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spi085\Documents\CI-Review-publish\CI-Review\"/>
    </mc:Choice>
  </mc:AlternateContent>
  <xr:revisionPtr revIDLastSave="0" documentId="13_ncr:1_{28437F33-11C7-46E6-9A8A-5B247D457364}" xr6:coauthVersionLast="47" xr6:coauthVersionMax="47" xr10:uidLastSave="{00000000-0000-0000-0000-000000000000}"/>
  <bookViews>
    <workbookView xWindow="19090" yWindow="-110" windowWidth="38620" windowHeight="21220" xr2:uid="{00000000-000D-0000-FFFF-FFFF00000000}"/>
  </bookViews>
  <sheets>
    <sheet name="2_all_summary" sheetId="1" r:id="rId1"/>
    <sheet name="AI - 1" sheetId="2" r:id="rId2"/>
    <sheet name="AI - 2" sheetId="3" r:id="rId3"/>
    <sheet name="AI  - 3" sheetId="4" r:id="rId4"/>
    <sheet name="Kappa" sheetId="5" r:id="rId5"/>
    <sheet name="Kappa-AI-Colab" sheetId="6" r:id="rId6"/>
    <sheet name="Kappa-Human-Colab" sheetId="7" r:id="rId7"/>
    <sheet name="FigureImport" sheetId="9" r:id="rId8"/>
    <sheet name="FigureImport_Colab" sheetId="10" r:id="rId9"/>
  </sheets>
  <definedNames>
    <definedName name="_xlnm._FilterDatabase" localSheetId="0" hidden="1">'2_all_summary'!$A$2:$AH$1100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101" i="7" l="1"/>
  <c r="I1101" i="7"/>
  <c r="H1101" i="7"/>
  <c r="J1100" i="7"/>
  <c r="I1100" i="7"/>
  <c r="H1100" i="7"/>
  <c r="J1099" i="7"/>
  <c r="I1099" i="7"/>
  <c r="H1099" i="7"/>
  <c r="J1098" i="7"/>
  <c r="I1098" i="7"/>
  <c r="H1098" i="7"/>
  <c r="J1097" i="7"/>
  <c r="I1097" i="7"/>
  <c r="H1097" i="7"/>
  <c r="J1096" i="7"/>
  <c r="I1096" i="7"/>
  <c r="H1096" i="7"/>
  <c r="J1095" i="7"/>
  <c r="I1095" i="7"/>
  <c r="H1095" i="7"/>
  <c r="J1094" i="7"/>
  <c r="I1094" i="7"/>
  <c r="H1094" i="7"/>
  <c r="J1093" i="7"/>
  <c r="I1093" i="7"/>
  <c r="H1093" i="7"/>
  <c r="J1092" i="7"/>
  <c r="I1092" i="7"/>
  <c r="H1092" i="7"/>
  <c r="J1091" i="7"/>
  <c r="I1091" i="7"/>
  <c r="H1091" i="7"/>
  <c r="J1090" i="7"/>
  <c r="I1090" i="7"/>
  <c r="H1090" i="7"/>
  <c r="J1089" i="7"/>
  <c r="I1089" i="7"/>
  <c r="H1089" i="7"/>
  <c r="J1088" i="7"/>
  <c r="I1088" i="7"/>
  <c r="H1088" i="7"/>
  <c r="J1087" i="7"/>
  <c r="I1087" i="7"/>
  <c r="H1087" i="7"/>
  <c r="J1086" i="7"/>
  <c r="I1086" i="7"/>
  <c r="H1086" i="7"/>
  <c r="J1085" i="7"/>
  <c r="I1085" i="7"/>
  <c r="H1085" i="7"/>
  <c r="J1084" i="7"/>
  <c r="I1084" i="7"/>
  <c r="H1084" i="7"/>
  <c r="J1083" i="7"/>
  <c r="I1083" i="7"/>
  <c r="H1083" i="7"/>
  <c r="J1082" i="7"/>
  <c r="I1082" i="7"/>
  <c r="H1082" i="7"/>
  <c r="J1081" i="7"/>
  <c r="I1081" i="7"/>
  <c r="H1081" i="7"/>
  <c r="J1080" i="7"/>
  <c r="I1080" i="7"/>
  <c r="H1080" i="7"/>
  <c r="J1079" i="7"/>
  <c r="I1079" i="7"/>
  <c r="H1079" i="7"/>
  <c r="J1078" i="7"/>
  <c r="I1078" i="7"/>
  <c r="H1078" i="7"/>
  <c r="J1077" i="7"/>
  <c r="I1077" i="7"/>
  <c r="H1077" i="7"/>
  <c r="J1076" i="7"/>
  <c r="I1076" i="7"/>
  <c r="H1076" i="7"/>
  <c r="J1075" i="7"/>
  <c r="I1075" i="7"/>
  <c r="H1075" i="7"/>
  <c r="J1074" i="7"/>
  <c r="I1074" i="7"/>
  <c r="H1074" i="7"/>
  <c r="J1073" i="7"/>
  <c r="I1073" i="7"/>
  <c r="H1073" i="7"/>
  <c r="J1072" i="7"/>
  <c r="I1072" i="7"/>
  <c r="H1072" i="7"/>
  <c r="J1071" i="7"/>
  <c r="I1071" i="7"/>
  <c r="H1071" i="7"/>
  <c r="J1070" i="7"/>
  <c r="I1070" i="7"/>
  <c r="H1070" i="7"/>
  <c r="J1069" i="7"/>
  <c r="I1069" i="7"/>
  <c r="H1069" i="7"/>
  <c r="J1068" i="7"/>
  <c r="I1068" i="7"/>
  <c r="H1068" i="7"/>
  <c r="J1067" i="7"/>
  <c r="I1067" i="7"/>
  <c r="H1067" i="7"/>
  <c r="J1066" i="7"/>
  <c r="I1066" i="7"/>
  <c r="H1066" i="7"/>
  <c r="J1065" i="7"/>
  <c r="I1065" i="7"/>
  <c r="H1065" i="7"/>
  <c r="J1064" i="7"/>
  <c r="I1064" i="7"/>
  <c r="H1064" i="7"/>
  <c r="J1063" i="7"/>
  <c r="I1063" i="7"/>
  <c r="H1063" i="7"/>
  <c r="J1062" i="7"/>
  <c r="I1062" i="7"/>
  <c r="H1062" i="7"/>
  <c r="J1061" i="7"/>
  <c r="I1061" i="7"/>
  <c r="H1061" i="7"/>
  <c r="J1060" i="7"/>
  <c r="I1060" i="7"/>
  <c r="H1060" i="7"/>
  <c r="J1059" i="7"/>
  <c r="I1059" i="7"/>
  <c r="H1059" i="7"/>
  <c r="J1058" i="7"/>
  <c r="I1058" i="7"/>
  <c r="H1058" i="7"/>
  <c r="J1057" i="7"/>
  <c r="I1057" i="7"/>
  <c r="H1057" i="7"/>
  <c r="J1056" i="7"/>
  <c r="I1056" i="7"/>
  <c r="H1056" i="7"/>
  <c r="J1055" i="7"/>
  <c r="I1055" i="7"/>
  <c r="H1055" i="7"/>
  <c r="J1054" i="7"/>
  <c r="I1054" i="7"/>
  <c r="H1054" i="7"/>
  <c r="J1053" i="7"/>
  <c r="I1053" i="7"/>
  <c r="H1053" i="7"/>
  <c r="J1052" i="7"/>
  <c r="I1052" i="7"/>
  <c r="H1052" i="7"/>
  <c r="J1051" i="7"/>
  <c r="I1051" i="7"/>
  <c r="H1051" i="7"/>
  <c r="J1050" i="7"/>
  <c r="I1050" i="7"/>
  <c r="H1050" i="7"/>
  <c r="J1049" i="7"/>
  <c r="I1049" i="7"/>
  <c r="H1049" i="7"/>
  <c r="J1048" i="7"/>
  <c r="I1048" i="7"/>
  <c r="H1048" i="7"/>
  <c r="J1047" i="7"/>
  <c r="I1047" i="7"/>
  <c r="H1047" i="7"/>
  <c r="J1046" i="7"/>
  <c r="I1046" i="7"/>
  <c r="H1046" i="7"/>
  <c r="J1045" i="7"/>
  <c r="I1045" i="7"/>
  <c r="H1045" i="7"/>
  <c r="J1044" i="7"/>
  <c r="I1044" i="7"/>
  <c r="H1044" i="7"/>
  <c r="J1043" i="7"/>
  <c r="I1043" i="7"/>
  <c r="H1043" i="7"/>
  <c r="J1042" i="7"/>
  <c r="I1042" i="7"/>
  <c r="H1042" i="7"/>
  <c r="J1041" i="7"/>
  <c r="I1041" i="7"/>
  <c r="H1041" i="7"/>
  <c r="J1040" i="7"/>
  <c r="I1040" i="7"/>
  <c r="H1040" i="7"/>
  <c r="J1039" i="7"/>
  <c r="I1039" i="7"/>
  <c r="H1039" i="7"/>
  <c r="J1038" i="7"/>
  <c r="I1038" i="7"/>
  <c r="H1038" i="7"/>
  <c r="J1037" i="7"/>
  <c r="I1037" i="7"/>
  <c r="H1037" i="7"/>
  <c r="J1036" i="7"/>
  <c r="I1036" i="7"/>
  <c r="H1036" i="7"/>
  <c r="J1035" i="7"/>
  <c r="I1035" i="7"/>
  <c r="H1035" i="7"/>
  <c r="J1034" i="7"/>
  <c r="I1034" i="7"/>
  <c r="H1034" i="7"/>
  <c r="J1033" i="7"/>
  <c r="I1033" i="7"/>
  <c r="H1033" i="7"/>
  <c r="J1032" i="7"/>
  <c r="I1032" i="7"/>
  <c r="H1032" i="7"/>
  <c r="J1031" i="7"/>
  <c r="I1031" i="7"/>
  <c r="H1031" i="7"/>
  <c r="J1030" i="7"/>
  <c r="I1030" i="7"/>
  <c r="H1030" i="7"/>
  <c r="J1029" i="7"/>
  <c r="I1029" i="7"/>
  <c r="H1029" i="7"/>
  <c r="J1028" i="7"/>
  <c r="I1028" i="7"/>
  <c r="H1028" i="7"/>
  <c r="J1027" i="7"/>
  <c r="I1027" i="7"/>
  <c r="H1027" i="7"/>
  <c r="J1026" i="7"/>
  <c r="I1026" i="7"/>
  <c r="H1026" i="7"/>
  <c r="J1025" i="7"/>
  <c r="I1025" i="7"/>
  <c r="H1025" i="7"/>
  <c r="J1024" i="7"/>
  <c r="I1024" i="7"/>
  <c r="H1024" i="7"/>
  <c r="J1023" i="7"/>
  <c r="I1023" i="7"/>
  <c r="H1023" i="7"/>
  <c r="J1022" i="7"/>
  <c r="I1022" i="7"/>
  <c r="H1022" i="7"/>
  <c r="J1021" i="7"/>
  <c r="I1021" i="7"/>
  <c r="H1021" i="7"/>
  <c r="J1020" i="7"/>
  <c r="I1020" i="7"/>
  <c r="H1020" i="7"/>
  <c r="J1019" i="7"/>
  <c r="I1019" i="7"/>
  <c r="H1019" i="7"/>
  <c r="J1018" i="7"/>
  <c r="I1018" i="7"/>
  <c r="H1018" i="7"/>
  <c r="J1017" i="7"/>
  <c r="I1017" i="7"/>
  <c r="H1017" i="7"/>
  <c r="J1016" i="7"/>
  <c r="I1016" i="7"/>
  <c r="H1016" i="7"/>
  <c r="J1015" i="7"/>
  <c r="I1015" i="7"/>
  <c r="H1015" i="7"/>
  <c r="J1014" i="7"/>
  <c r="I1014" i="7"/>
  <c r="H1014" i="7"/>
  <c r="J1013" i="7"/>
  <c r="I1013" i="7"/>
  <c r="H1013" i="7"/>
  <c r="J1012" i="7"/>
  <c r="I1012" i="7"/>
  <c r="H1012" i="7"/>
  <c r="J1011" i="7"/>
  <c r="I1011" i="7"/>
  <c r="H1011" i="7"/>
  <c r="J1010" i="7"/>
  <c r="I1010" i="7"/>
  <c r="H1010" i="7"/>
  <c r="J1009" i="7"/>
  <c r="I1009" i="7"/>
  <c r="H1009" i="7"/>
  <c r="J1008" i="7"/>
  <c r="I1008" i="7"/>
  <c r="H1008" i="7"/>
  <c r="J1007" i="7"/>
  <c r="I1007" i="7"/>
  <c r="H1007" i="7"/>
  <c r="J1006" i="7"/>
  <c r="I1006" i="7"/>
  <c r="H1006" i="7"/>
  <c r="J1005" i="7"/>
  <c r="I1005" i="7"/>
  <c r="H1005" i="7"/>
  <c r="J1004" i="7"/>
  <c r="I1004" i="7"/>
  <c r="H1004" i="7"/>
  <c r="J1003" i="7"/>
  <c r="I1003" i="7"/>
  <c r="H1003" i="7"/>
  <c r="J1002" i="7"/>
  <c r="I1002" i="7"/>
  <c r="H1002" i="7"/>
  <c r="J1001" i="7"/>
  <c r="I1001" i="7"/>
  <c r="H1001" i="7"/>
  <c r="J1000" i="7"/>
  <c r="I1000" i="7"/>
  <c r="H1000" i="7"/>
  <c r="J999" i="7"/>
  <c r="I999" i="7"/>
  <c r="H999" i="7"/>
  <c r="J998" i="7"/>
  <c r="I998" i="7"/>
  <c r="H998" i="7"/>
  <c r="J997" i="7"/>
  <c r="I997" i="7"/>
  <c r="H997" i="7"/>
  <c r="J996" i="7"/>
  <c r="I996" i="7"/>
  <c r="H996" i="7"/>
  <c r="J995" i="7"/>
  <c r="I995" i="7"/>
  <c r="H995" i="7"/>
  <c r="J994" i="7"/>
  <c r="I994" i="7"/>
  <c r="H994" i="7"/>
  <c r="J993" i="7"/>
  <c r="I993" i="7"/>
  <c r="H993" i="7"/>
  <c r="J992" i="7"/>
  <c r="I992" i="7"/>
  <c r="H992" i="7"/>
  <c r="J991" i="7"/>
  <c r="I991" i="7"/>
  <c r="H991" i="7"/>
  <c r="J990" i="7"/>
  <c r="I990" i="7"/>
  <c r="H990" i="7"/>
  <c r="J989" i="7"/>
  <c r="I989" i="7"/>
  <c r="H989" i="7"/>
  <c r="J988" i="7"/>
  <c r="I988" i="7"/>
  <c r="H988" i="7"/>
  <c r="J987" i="7"/>
  <c r="I987" i="7"/>
  <c r="H987" i="7"/>
  <c r="J986" i="7"/>
  <c r="I986" i="7"/>
  <c r="H986" i="7"/>
  <c r="J985" i="7"/>
  <c r="I985" i="7"/>
  <c r="H985" i="7"/>
  <c r="J984" i="7"/>
  <c r="I984" i="7"/>
  <c r="H984" i="7"/>
  <c r="J983" i="7"/>
  <c r="I983" i="7"/>
  <c r="H983" i="7"/>
  <c r="J982" i="7"/>
  <c r="I982" i="7"/>
  <c r="H982" i="7"/>
  <c r="J981" i="7"/>
  <c r="I981" i="7"/>
  <c r="H981" i="7"/>
  <c r="J980" i="7"/>
  <c r="I980" i="7"/>
  <c r="H980" i="7"/>
  <c r="J979" i="7"/>
  <c r="I979" i="7"/>
  <c r="H979" i="7"/>
  <c r="J978" i="7"/>
  <c r="I978" i="7"/>
  <c r="H978" i="7"/>
  <c r="J977" i="7"/>
  <c r="I977" i="7"/>
  <c r="H977" i="7"/>
  <c r="J976" i="7"/>
  <c r="I976" i="7"/>
  <c r="H976" i="7"/>
  <c r="J975" i="7"/>
  <c r="I975" i="7"/>
  <c r="H975" i="7"/>
  <c r="J974" i="7"/>
  <c r="I974" i="7"/>
  <c r="H974" i="7"/>
  <c r="J973" i="7"/>
  <c r="I973" i="7"/>
  <c r="H973" i="7"/>
  <c r="J972" i="7"/>
  <c r="I972" i="7"/>
  <c r="H972" i="7"/>
  <c r="J971" i="7"/>
  <c r="I971" i="7"/>
  <c r="H971" i="7"/>
  <c r="J970" i="7"/>
  <c r="I970" i="7"/>
  <c r="H970" i="7"/>
  <c r="J969" i="7"/>
  <c r="I969" i="7"/>
  <c r="H969" i="7"/>
  <c r="J968" i="7"/>
  <c r="I968" i="7"/>
  <c r="H968" i="7"/>
  <c r="J967" i="7"/>
  <c r="I967" i="7"/>
  <c r="H967" i="7"/>
  <c r="J966" i="7"/>
  <c r="I966" i="7"/>
  <c r="H966" i="7"/>
  <c r="J965" i="7"/>
  <c r="I965" i="7"/>
  <c r="H965" i="7"/>
  <c r="J964" i="7"/>
  <c r="I964" i="7"/>
  <c r="H964" i="7"/>
  <c r="J963" i="7"/>
  <c r="I963" i="7"/>
  <c r="H963" i="7"/>
  <c r="J962" i="7"/>
  <c r="I962" i="7"/>
  <c r="H962" i="7"/>
  <c r="J961" i="7"/>
  <c r="I961" i="7"/>
  <c r="H961" i="7"/>
  <c r="J960" i="7"/>
  <c r="I960" i="7"/>
  <c r="H960" i="7"/>
  <c r="J959" i="7"/>
  <c r="I959" i="7"/>
  <c r="H959" i="7"/>
  <c r="J958" i="7"/>
  <c r="I958" i="7"/>
  <c r="H958" i="7"/>
  <c r="J957" i="7"/>
  <c r="I957" i="7"/>
  <c r="H957" i="7"/>
  <c r="J956" i="7"/>
  <c r="I956" i="7"/>
  <c r="H956" i="7"/>
  <c r="J955" i="7"/>
  <c r="I955" i="7"/>
  <c r="H955" i="7"/>
  <c r="J954" i="7"/>
  <c r="I954" i="7"/>
  <c r="H954" i="7"/>
  <c r="J953" i="7"/>
  <c r="I953" i="7"/>
  <c r="H953" i="7"/>
  <c r="J952" i="7"/>
  <c r="I952" i="7"/>
  <c r="H952" i="7"/>
  <c r="J951" i="7"/>
  <c r="I951" i="7"/>
  <c r="H951" i="7"/>
  <c r="J950" i="7"/>
  <c r="I950" i="7"/>
  <c r="H950" i="7"/>
  <c r="J949" i="7"/>
  <c r="I949" i="7"/>
  <c r="H949" i="7"/>
  <c r="J948" i="7"/>
  <c r="I948" i="7"/>
  <c r="H948" i="7"/>
  <c r="J947" i="7"/>
  <c r="I947" i="7"/>
  <c r="H947" i="7"/>
  <c r="J946" i="7"/>
  <c r="I946" i="7"/>
  <c r="H946" i="7"/>
  <c r="J945" i="7"/>
  <c r="I945" i="7"/>
  <c r="H945" i="7"/>
  <c r="J944" i="7"/>
  <c r="I944" i="7"/>
  <c r="H944" i="7"/>
  <c r="J943" i="7"/>
  <c r="I943" i="7"/>
  <c r="H943" i="7"/>
  <c r="J942" i="7"/>
  <c r="I942" i="7"/>
  <c r="H942" i="7"/>
  <c r="J941" i="7"/>
  <c r="I941" i="7"/>
  <c r="H941" i="7"/>
  <c r="J940" i="7"/>
  <c r="I940" i="7"/>
  <c r="H940" i="7"/>
  <c r="J939" i="7"/>
  <c r="I939" i="7"/>
  <c r="H939" i="7"/>
  <c r="J938" i="7"/>
  <c r="I938" i="7"/>
  <c r="H938" i="7"/>
  <c r="J937" i="7"/>
  <c r="I937" i="7"/>
  <c r="H937" i="7"/>
  <c r="J936" i="7"/>
  <c r="I936" i="7"/>
  <c r="H936" i="7"/>
  <c r="J935" i="7"/>
  <c r="I935" i="7"/>
  <c r="H935" i="7"/>
  <c r="J934" i="7"/>
  <c r="I934" i="7"/>
  <c r="H934" i="7"/>
  <c r="J933" i="7"/>
  <c r="I933" i="7"/>
  <c r="H933" i="7"/>
  <c r="J932" i="7"/>
  <c r="I932" i="7"/>
  <c r="H932" i="7"/>
  <c r="J931" i="7"/>
  <c r="I931" i="7"/>
  <c r="H931" i="7"/>
  <c r="J930" i="7"/>
  <c r="I930" i="7"/>
  <c r="H930" i="7"/>
  <c r="J929" i="7"/>
  <c r="I929" i="7"/>
  <c r="H929" i="7"/>
  <c r="J928" i="7"/>
  <c r="I928" i="7"/>
  <c r="H928" i="7"/>
  <c r="J927" i="7"/>
  <c r="I927" i="7"/>
  <c r="H927" i="7"/>
  <c r="J926" i="7"/>
  <c r="I926" i="7"/>
  <c r="H926" i="7"/>
  <c r="J925" i="7"/>
  <c r="I925" i="7"/>
  <c r="H925" i="7"/>
  <c r="J924" i="7"/>
  <c r="I924" i="7"/>
  <c r="H924" i="7"/>
  <c r="J923" i="7"/>
  <c r="I923" i="7"/>
  <c r="H923" i="7"/>
  <c r="J922" i="7"/>
  <c r="I922" i="7"/>
  <c r="H922" i="7"/>
  <c r="J921" i="7"/>
  <c r="I921" i="7"/>
  <c r="H921" i="7"/>
  <c r="J920" i="7"/>
  <c r="I920" i="7"/>
  <c r="H920" i="7"/>
  <c r="J919" i="7"/>
  <c r="I919" i="7"/>
  <c r="H919" i="7"/>
  <c r="J918" i="7"/>
  <c r="I918" i="7"/>
  <c r="H918" i="7"/>
  <c r="J917" i="7"/>
  <c r="I917" i="7"/>
  <c r="H917" i="7"/>
  <c r="J916" i="7"/>
  <c r="I916" i="7"/>
  <c r="H916" i="7"/>
  <c r="J915" i="7"/>
  <c r="I915" i="7"/>
  <c r="H915" i="7"/>
  <c r="J914" i="7"/>
  <c r="I914" i="7"/>
  <c r="H914" i="7"/>
  <c r="J913" i="7"/>
  <c r="I913" i="7"/>
  <c r="H913" i="7"/>
  <c r="J912" i="7"/>
  <c r="I912" i="7"/>
  <c r="H912" i="7"/>
  <c r="J911" i="7"/>
  <c r="I911" i="7"/>
  <c r="H911" i="7"/>
  <c r="J910" i="7"/>
  <c r="I910" i="7"/>
  <c r="H910" i="7"/>
  <c r="J909" i="7"/>
  <c r="I909" i="7"/>
  <c r="H909" i="7"/>
  <c r="J908" i="7"/>
  <c r="I908" i="7"/>
  <c r="H908" i="7"/>
  <c r="J907" i="7"/>
  <c r="I907" i="7"/>
  <c r="H907" i="7"/>
  <c r="J906" i="7"/>
  <c r="I906" i="7"/>
  <c r="H906" i="7"/>
  <c r="J905" i="7"/>
  <c r="I905" i="7"/>
  <c r="H905" i="7"/>
  <c r="J904" i="7"/>
  <c r="I904" i="7"/>
  <c r="H904" i="7"/>
  <c r="J903" i="7"/>
  <c r="I903" i="7"/>
  <c r="H903" i="7"/>
  <c r="J902" i="7"/>
  <c r="I902" i="7"/>
  <c r="H902" i="7"/>
  <c r="J901" i="7"/>
  <c r="I901" i="7"/>
  <c r="H901" i="7"/>
  <c r="J900" i="7"/>
  <c r="I900" i="7"/>
  <c r="H900" i="7"/>
  <c r="J899" i="7"/>
  <c r="I899" i="7"/>
  <c r="H899" i="7"/>
  <c r="J898" i="7"/>
  <c r="I898" i="7"/>
  <c r="H898" i="7"/>
  <c r="J897" i="7"/>
  <c r="I897" i="7"/>
  <c r="H897" i="7"/>
  <c r="J896" i="7"/>
  <c r="I896" i="7"/>
  <c r="H896" i="7"/>
  <c r="J895" i="7"/>
  <c r="I895" i="7"/>
  <c r="H895" i="7"/>
  <c r="J894" i="7"/>
  <c r="I894" i="7"/>
  <c r="H894" i="7"/>
  <c r="J893" i="7"/>
  <c r="I893" i="7"/>
  <c r="H893" i="7"/>
  <c r="J892" i="7"/>
  <c r="I892" i="7"/>
  <c r="H892" i="7"/>
  <c r="J891" i="7"/>
  <c r="I891" i="7"/>
  <c r="H891" i="7"/>
  <c r="J890" i="7"/>
  <c r="I890" i="7"/>
  <c r="H890" i="7"/>
  <c r="J889" i="7"/>
  <c r="I889" i="7"/>
  <c r="H889" i="7"/>
  <c r="J888" i="7"/>
  <c r="I888" i="7"/>
  <c r="H888" i="7"/>
  <c r="J887" i="7"/>
  <c r="I887" i="7"/>
  <c r="H887" i="7"/>
  <c r="J886" i="7"/>
  <c r="I886" i="7"/>
  <c r="H886" i="7"/>
  <c r="J885" i="7"/>
  <c r="I885" i="7"/>
  <c r="H885" i="7"/>
  <c r="J884" i="7"/>
  <c r="I884" i="7"/>
  <c r="H884" i="7"/>
  <c r="J883" i="7"/>
  <c r="I883" i="7"/>
  <c r="H883" i="7"/>
  <c r="J882" i="7"/>
  <c r="I882" i="7"/>
  <c r="H882" i="7"/>
  <c r="J881" i="7"/>
  <c r="I881" i="7"/>
  <c r="H881" i="7"/>
  <c r="J880" i="7"/>
  <c r="I880" i="7"/>
  <c r="H880" i="7"/>
  <c r="J879" i="7"/>
  <c r="I879" i="7"/>
  <c r="H879" i="7"/>
  <c r="J878" i="7"/>
  <c r="I878" i="7"/>
  <c r="H878" i="7"/>
  <c r="J877" i="7"/>
  <c r="I877" i="7"/>
  <c r="H877" i="7"/>
  <c r="J876" i="7"/>
  <c r="I876" i="7"/>
  <c r="H876" i="7"/>
  <c r="J875" i="7"/>
  <c r="I875" i="7"/>
  <c r="H875" i="7"/>
  <c r="J874" i="7"/>
  <c r="I874" i="7"/>
  <c r="H874" i="7"/>
  <c r="J873" i="7"/>
  <c r="I873" i="7"/>
  <c r="H873" i="7"/>
  <c r="J872" i="7"/>
  <c r="I872" i="7"/>
  <c r="H872" i="7"/>
  <c r="J871" i="7"/>
  <c r="I871" i="7"/>
  <c r="H871" i="7"/>
  <c r="J870" i="7"/>
  <c r="I870" i="7"/>
  <c r="H870" i="7"/>
  <c r="J869" i="7"/>
  <c r="I869" i="7"/>
  <c r="H869" i="7"/>
  <c r="J868" i="7"/>
  <c r="I868" i="7"/>
  <c r="H868" i="7"/>
  <c r="J867" i="7"/>
  <c r="I867" i="7"/>
  <c r="H867" i="7"/>
  <c r="J866" i="7"/>
  <c r="I866" i="7"/>
  <c r="H866" i="7"/>
  <c r="J865" i="7"/>
  <c r="I865" i="7"/>
  <c r="H865" i="7"/>
  <c r="J864" i="7"/>
  <c r="I864" i="7"/>
  <c r="H864" i="7"/>
  <c r="J863" i="7"/>
  <c r="I863" i="7"/>
  <c r="H863" i="7"/>
  <c r="J862" i="7"/>
  <c r="I862" i="7"/>
  <c r="H862" i="7"/>
  <c r="J861" i="7"/>
  <c r="I861" i="7"/>
  <c r="H861" i="7"/>
  <c r="J860" i="7"/>
  <c r="I860" i="7"/>
  <c r="H860" i="7"/>
  <c r="J859" i="7"/>
  <c r="I859" i="7"/>
  <c r="H859" i="7"/>
  <c r="J858" i="7"/>
  <c r="I858" i="7"/>
  <c r="H858" i="7"/>
  <c r="J857" i="7"/>
  <c r="I857" i="7"/>
  <c r="H857" i="7"/>
  <c r="J856" i="7"/>
  <c r="I856" i="7"/>
  <c r="H856" i="7"/>
  <c r="J855" i="7"/>
  <c r="I855" i="7"/>
  <c r="H855" i="7"/>
  <c r="J854" i="7"/>
  <c r="I854" i="7"/>
  <c r="H854" i="7"/>
  <c r="J853" i="7"/>
  <c r="I853" i="7"/>
  <c r="H853" i="7"/>
  <c r="J852" i="7"/>
  <c r="I852" i="7"/>
  <c r="H852" i="7"/>
  <c r="J851" i="7"/>
  <c r="I851" i="7"/>
  <c r="H851" i="7"/>
  <c r="J850" i="7"/>
  <c r="I850" i="7"/>
  <c r="H850" i="7"/>
  <c r="J849" i="7"/>
  <c r="I849" i="7"/>
  <c r="H849" i="7"/>
  <c r="J848" i="7"/>
  <c r="I848" i="7"/>
  <c r="H848" i="7"/>
  <c r="J847" i="7"/>
  <c r="I847" i="7"/>
  <c r="H847" i="7"/>
  <c r="J846" i="7"/>
  <c r="I846" i="7"/>
  <c r="H846" i="7"/>
  <c r="J845" i="7"/>
  <c r="I845" i="7"/>
  <c r="H845" i="7"/>
  <c r="J844" i="7"/>
  <c r="I844" i="7"/>
  <c r="H844" i="7"/>
  <c r="J843" i="7"/>
  <c r="I843" i="7"/>
  <c r="H843" i="7"/>
  <c r="J842" i="7"/>
  <c r="I842" i="7"/>
  <c r="H842" i="7"/>
  <c r="J841" i="7"/>
  <c r="I841" i="7"/>
  <c r="H841" i="7"/>
  <c r="J840" i="7"/>
  <c r="I840" i="7"/>
  <c r="H840" i="7"/>
  <c r="J839" i="7"/>
  <c r="I839" i="7"/>
  <c r="H839" i="7"/>
  <c r="J838" i="7"/>
  <c r="I838" i="7"/>
  <c r="H838" i="7"/>
  <c r="J837" i="7"/>
  <c r="I837" i="7"/>
  <c r="H837" i="7"/>
  <c r="J836" i="7"/>
  <c r="I836" i="7"/>
  <c r="H836" i="7"/>
  <c r="J835" i="7"/>
  <c r="I835" i="7"/>
  <c r="H835" i="7"/>
  <c r="J834" i="7"/>
  <c r="I834" i="7"/>
  <c r="H834" i="7"/>
  <c r="J833" i="7"/>
  <c r="I833" i="7"/>
  <c r="H833" i="7"/>
  <c r="J832" i="7"/>
  <c r="I832" i="7"/>
  <c r="H832" i="7"/>
  <c r="J831" i="7"/>
  <c r="I831" i="7"/>
  <c r="H831" i="7"/>
  <c r="J830" i="7"/>
  <c r="I830" i="7"/>
  <c r="H830" i="7"/>
  <c r="J829" i="7"/>
  <c r="I829" i="7"/>
  <c r="H829" i="7"/>
  <c r="J828" i="7"/>
  <c r="I828" i="7"/>
  <c r="H828" i="7"/>
  <c r="J827" i="7"/>
  <c r="I827" i="7"/>
  <c r="H827" i="7"/>
  <c r="J826" i="7"/>
  <c r="I826" i="7"/>
  <c r="H826" i="7"/>
  <c r="J825" i="7"/>
  <c r="I825" i="7"/>
  <c r="H825" i="7"/>
  <c r="J824" i="7"/>
  <c r="I824" i="7"/>
  <c r="H824" i="7"/>
  <c r="J823" i="7"/>
  <c r="I823" i="7"/>
  <c r="H823" i="7"/>
  <c r="J822" i="7"/>
  <c r="I822" i="7"/>
  <c r="H822" i="7"/>
  <c r="J821" i="7"/>
  <c r="I821" i="7"/>
  <c r="H821" i="7"/>
  <c r="J820" i="7"/>
  <c r="I820" i="7"/>
  <c r="H820" i="7"/>
  <c r="J819" i="7"/>
  <c r="I819" i="7"/>
  <c r="H819" i="7"/>
  <c r="J818" i="7"/>
  <c r="I818" i="7"/>
  <c r="H818" i="7"/>
  <c r="J817" i="7"/>
  <c r="I817" i="7"/>
  <c r="H817" i="7"/>
  <c r="J816" i="7"/>
  <c r="I816" i="7"/>
  <c r="H816" i="7"/>
  <c r="J815" i="7"/>
  <c r="I815" i="7"/>
  <c r="H815" i="7"/>
  <c r="J814" i="7"/>
  <c r="I814" i="7"/>
  <c r="H814" i="7"/>
  <c r="J813" i="7"/>
  <c r="I813" i="7"/>
  <c r="H813" i="7"/>
  <c r="J812" i="7"/>
  <c r="I812" i="7"/>
  <c r="H812" i="7"/>
  <c r="J811" i="7"/>
  <c r="I811" i="7"/>
  <c r="H811" i="7"/>
  <c r="J810" i="7"/>
  <c r="I810" i="7"/>
  <c r="H810" i="7"/>
  <c r="J809" i="7"/>
  <c r="I809" i="7"/>
  <c r="H809" i="7"/>
  <c r="J808" i="7"/>
  <c r="I808" i="7"/>
  <c r="H808" i="7"/>
  <c r="J807" i="7"/>
  <c r="I807" i="7"/>
  <c r="H807" i="7"/>
  <c r="J806" i="7"/>
  <c r="I806" i="7"/>
  <c r="H806" i="7"/>
  <c r="J805" i="7"/>
  <c r="I805" i="7"/>
  <c r="H805" i="7"/>
  <c r="J804" i="7"/>
  <c r="I804" i="7"/>
  <c r="H804" i="7"/>
  <c r="J803" i="7"/>
  <c r="I803" i="7"/>
  <c r="H803" i="7"/>
  <c r="J802" i="7"/>
  <c r="I802" i="7"/>
  <c r="H802" i="7"/>
  <c r="J801" i="7"/>
  <c r="I801" i="7"/>
  <c r="H801" i="7"/>
  <c r="J800" i="7"/>
  <c r="I800" i="7"/>
  <c r="H800" i="7"/>
  <c r="J799" i="7"/>
  <c r="I799" i="7"/>
  <c r="H799" i="7"/>
  <c r="J798" i="7"/>
  <c r="I798" i="7"/>
  <c r="H798" i="7"/>
  <c r="J797" i="7"/>
  <c r="I797" i="7"/>
  <c r="H797" i="7"/>
  <c r="J796" i="7"/>
  <c r="I796" i="7"/>
  <c r="H796" i="7"/>
  <c r="J795" i="7"/>
  <c r="I795" i="7"/>
  <c r="H795" i="7"/>
  <c r="J794" i="7"/>
  <c r="I794" i="7"/>
  <c r="H794" i="7"/>
  <c r="J793" i="7"/>
  <c r="I793" i="7"/>
  <c r="H793" i="7"/>
  <c r="J792" i="7"/>
  <c r="I792" i="7"/>
  <c r="H792" i="7"/>
  <c r="J791" i="7"/>
  <c r="I791" i="7"/>
  <c r="H791" i="7"/>
  <c r="J790" i="7"/>
  <c r="I790" i="7"/>
  <c r="H790" i="7"/>
  <c r="J789" i="7"/>
  <c r="I789" i="7"/>
  <c r="H789" i="7"/>
  <c r="J788" i="7"/>
  <c r="I788" i="7"/>
  <c r="H788" i="7"/>
  <c r="J787" i="7"/>
  <c r="I787" i="7"/>
  <c r="H787" i="7"/>
  <c r="J786" i="7"/>
  <c r="I786" i="7"/>
  <c r="H786" i="7"/>
  <c r="J785" i="7"/>
  <c r="I785" i="7"/>
  <c r="H785" i="7"/>
  <c r="J784" i="7"/>
  <c r="I784" i="7"/>
  <c r="H784" i="7"/>
  <c r="J783" i="7"/>
  <c r="I783" i="7"/>
  <c r="H783" i="7"/>
  <c r="J782" i="7"/>
  <c r="I782" i="7"/>
  <c r="H782" i="7"/>
  <c r="J781" i="7"/>
  <c r="I781" i="7"/>
  <c r="H781" i="7"/>
  <c r="J780" i="7"/>
  <c r="I780" i="7"/>
  <c r="H780" i="7"/>
  <c r="J779" i="7"/>
  <c r="I779" i="7"/>
  <c r="H779" i="7"/>
  <c r="J778" i="7"/>
  <c r="I778" i="7"/>
  <c r="H778" i="7"/>
  <c r="J777" i="7"/>
  <c r="I777" i="7"/>
  <c r="H777" i="7"/>
  <c r="J776" i="7"/>
  <c r="I776" i="7"/>
  <c r="H776" i="7"/>
  <c r="J775" i="7"/>
  <c r="I775" i="7"/>
  <c r="H775" i="7"/>
  <c r="J774" i="7"/>
  <c r="I774" i="7"/>
  <c r="H774" i="7"/>
  <c r="J773" i="7"/>
  <c r="I773" i="7"/>
  <c r="H773" i="7"/>
  <c r="J772" i="7"/>
  <c r="I772" i="7"/>
  <c r="H772" i="7"/>
  <c r="J771" i="7"/>
  <c r="I771" i="7"/>
  <c r="H771" i="7"/>
  <c r="J770" i="7"/>
  <c r="I770" i="7"/>
  <c r="H770" i="7"/>
  <c r="J769" i="7"/>
  <c r="I769" i="7"/>
  <c r="H769" i="7"/>
  <c r="J768" i="7"/>
  <c r="I768" i="7"/>
  <c r="H768" i="7"/>
  <c r="J767" i="7"/>
  <c r="I767" i="7"/>
  <c r="H767" i="7"/>
  <c r="J766" i="7"/>
  <c r="I766" i="7"/>
  <c r="H766" i="7"/>
  <c r="J765" i="7"/>
  <c r="I765" i="7"/>
  <c r="H765" i="7"/>
  <c r="J764" i="7"/>
  <c r="I764" i="7"/>
  <c r="H764" i="7"/>
  <c r="J763" i="7"/>
  <c r="I763" i="7"/>
  <c r="H763" i="7"/>
  <c r="J762" i="7"/>
  <c r="I762" i="7"/>
  <c r="H762" i="7"/>
  <c r="J761" i="7"/>
  <c r="I761" i="7"/>
  <c r="H761" i="7"/>
  <c r="J760" i="7"/>
  <c r="I760" i="7"/>
  <c r="H760" i="7"/>
  <c r="J759" i="7"/>
  <c r="I759" i="7"/>
  <c r="H759" i="7"/>
  <c r="J758" i="7"/>
  <c r="I758" i="7"/>
  <c r="H758" i="7"/>
  <c r="J757" i="7"/>
  <c r="I757" i="7"/>
  <c r="H757" i="7"/>
  <c r="J756" i="7"/>
  <c r="I756" i="7"/>
  <c r="H756" i="7"/>
  <c r="J755" i="7"/>
  <c r="I755" i="7"/>
  <c r="H755" i="7"/>
  <c r="J754" i="7"/>
  <c r="I754" i="7"/>
  <c r="H754" i="7"/>
  <c r="J753" i="7"/>
  <c r="I753" i="7"/>
  <c r="H753" i="7"/>
  <c r="J752" i="7"/>
  <c r="I752" i="7"/>
  <c r="H752" i="7"/>
  <c r="J751" i="7"/>
  <c r="I751" i="7"/>
  <c r="H751" i="7"/>
  <c r="J750" i="7"/>
  <c r="I750" i="7"/>
  <c r="H750" i="7"/>
  <c r="J749" i="7"/>
  <c r="I749" i="7"/>
  <c r="H749" i="7"/>
  <c r="J748" i="7"/>
  <c r="I748" i="7"/>
  <c r="H748" i="7"/>
  <c r="J747" i="7"/>
  <c r="I747" i="7"/>
  <c r="H747" i="7"/>
  <c r="J746" i="7"/>
  <c r="I746" i="7"/>
  <c r="H746" i="7"/>
  <c r="J745" i="7"/>
  <c r="I745" i="7"/>
  <c r="H745" i="7"/>
  <c r="J744" i="7"/>
  <c r="I744" i="7"/>
  <c r="H744" i="7"/>
  <c r="J743" i="7"/>
  <c r="I743" i="7"/>
  <c r="H743" i="7"/>
  <c r="J742" i="7"/>
  <c r="I742" i="7"/>
  <c r="H742" i="7"/>
  <c r="J741" i="7"/>
  <c r="I741" i="7"/>
  <c r="H741" i="7"/>
  <c r="J740" i="7"/>
  <c r="I740" i="7"/>
  <c r="H740" i="7"/>
  <c r="J739" i="7"/>
  <c r="I739" i="7"/>
  <c r="H739" i="7"/>
  <c r="J738" i="7"/>
  <c r="I738" i="7"/>
  <c r="H738" i="7"/>
  <c r="J737" i="7"/>
  <c r="I737" i="7"/>
  <c r="H737" i="7"/>
  <c r="J736" i="7"/>
  <c r="I736" i="7"/>
  <c r="H736" i="7"/>
  <c r="J735" i="7"/>
  <c r="I735" i="7"/>
  <c r="H735" i="7"/>
  <c r="J734" i="7"/>
  <c r="I734" i="7"/>
  <c r="H734" i="7"/>
  <c r="J733" i="7"/>
  <c r="I733" i="7"/>
  <c r="H733" i="7"/>
  <c r="J732" i="7"/>
  <c r="I732" i="7"/>
  <c r="H732" i="7"/>
  <c r="J731" i="7"/>
  <c r="I731" i="7"/>
  <c r="H731" i="7"/>
  <c r="J730" i="7"/>
  <c r="I730" i="7"/>
  <c r="H730" i="7"/>
  <c r="J729" i="7"/>
  <c r="I729" i="7"/>
  <c r="H729" i="7"/>
  <c r="J728" i="7"/>
  <c r="I728" i="7"/>
  <c r="H728" i="7"/>
  <c r="J727" i="7"/>
  <c r="I727" i="7"/>
  <c r="H727" i="7"/>
  <c r="J726" i="7"/>
  <c r="I726" i="7"/>
  <c r="H726" i="7"/>
  <c r="J725" i="7"/>
  <c r="I725" i="7"/>
  <c r="H725" i="7"/>
  <c r="J724" i="7"/>
  <c r="I724" i="7"/>
  <c r="H724" i="7"/>
  <c r="J723" i="7"/>
  <c r="I723" i="7"/>
  <c r="H723" i="7"/>
  <c r="J722" i="7"/>
  <c r="I722" i="7"/>
  <c r="H722" i="7"/>
  <c r="J721" i="7"/>
  <c r="I721" i="7"/>
  <c r="H721" i="7"/>
  <c r="J720" i="7"/>
  <c r="I720" i="7"/>
  <c r="H720" i="7"/>
  <c r="J719" i="7"/>
  <c r="I719" i="7"/>
  <c r="H719" i="7"/>
  <c r="J718" i="7"/>
  <c r="I718" i="7"/>
  <c r="H718" i="7"/>
  <c r="J717" i="7"/>
  <c r="I717" i="7"/>
  <c r="H717" i="7"/>
  <c r="J716" i="7"/>
  <c r="I716" i="7"/>
  <c r="H716" i="7"/>
  <c r="J715" i="7"/>
  <c r="I715" i="7"/>
  <c r="H715" i="7"/>
  <c r="J714" i="7"/>
  <c r="I714" i="7"/>
  <c r="H714" i="7"/>
  <c r="J713" i="7"/>
  <c r="I713" i="7"/>
  <c r="H713" i="7"/>
  <c r="J712" i="7"/>
  <c r="I712" i="7"/>
  <c r="H712" i="7"/>
  <c r="J711" i="7"/>
  <c r="I711" i="7"/>
  <c r="H711" i="7"/>
  <c r="J710" i="7"/>
  <c r="I710" i="7"/>
  <c r="H710" i="7"/>
  <c r="J709" i="7"/>
  <c r="I709" i="7"/>
  <c r="H709" i="7"/>
  <c r="J708" i="7"/>
  <c r="I708" i="7"/>
  <c r="H708" i="7"/>
  <c r="J707" i="7"/>
  <c r="I707" i="7"/>
  <c r="H707" i="7"/>
  <c r="J706" i="7"/>
  <c r="I706" i="7"/>
  <c r="H706" i="7"/>
  <c r="J705" i="7"/>
  <c r="I705" i="7"/>
  <c r="H705" i="7"/>
  <c r="J704" i="7"/>
  <c r="I704" i="7"/>
  <c r="H704" i="7"/>
  <c r="J703" i="7"/>
  <c r="I703" i="7"/>
  <c r="H703" i="7"/>
  <c r="J702" i="7"/>
  <c r="I702" i="7"/>
  <c r="H702" i="7"/>
  <c r="J701" i="7"/>
  <c r="I701" i="7"/>
  <c r="H701" i="7"/>
  <c r="J700" i="7"/>
  <c r="I700" i="7"/>
  <c r="H700" i="7"/>
  <c r="J699" i="7"/>
  <c r="I699" i="7"/>
  <c r="H699" i="7"/>
  <c r="J698" i="7"/>
  <c r="I698" i="7"/>
  <c r="H698" i="7"/>
  <c r="J697" i="7"/>
  <c r="I697" i="7"/>
  <c r="H697" i="7"/>
  <c r="J696" i="7"/>
  <c r="I696" i="7"/>
  <c r="H696" i="7"/>
  <c r="J695" i="7"/>
  <c r="I695" i="7"/>
  <c r="H695" i="7"/>
  <c r="J694" i="7"/>
  <c r="I694" i="7"/>
  <c r="H694" i="7"/>
  <c r="J693" i="7"/>
  <c r="I693" i="7"/>
  <c r="H693" i="7"/>
  <c r="J692" i="7"/>
  <c r="I692" i="7"/>
  <c r="H692" i="7"/>
  <c r="J691" i="7"/>
  <c r="I691" i="7"/>
  <c r="H691" i="7"/>
  <c r="J690" i="7"/>
  <c r="I690" i="7"/>
  <c r="H690" i="7"/>
  <c r="J689" i="7"/>
  <c r="I689" i="7"/>
  <c r="H689" i="7"/>
  <c r="J688" i="7"/>
  <c r="I688" i="7"/>
  <c r="H688" i="7"/>
  <c r="J687" i="7"/>
  <c r="I687" i="7"/>
  <c r="H687" i="7"/>
  <c r="J686" i="7"/>
  <c r="I686" i="7"/>
  <c r="H686" i="7"/>
  <c r="J685" i="7"/>
  <c r="I685" i="7"/>
  <c r="H685" i="7"/>
  <c r="J684" i="7"/>
  <c r="I684" i="7"/>
  <c r="H684" i="7"/>
  <c r="J683" i="7"/>
  <c r="I683" i="7"/>
  <c r="H683" i="7"/>
  <c r="J682" i="7"/>
  <c r="I682" i="7"/>
  <c r="H682" i="7"/>
  <c r="J681" i="7"/>
  <c r="I681" i="7"/>
  <c r="H681" i="7"/>
  <c r="J680" i="7"/>
  <c r="I680" i="7"/>
  <c r="H680" i="7"/>
  <c r="J679" i="7"/>
  <c r="I679" i="7"/>
  <c r="H679" i="7"/>
  <c r="J678" i="7"/>
  <c r="I678" i="7"/>
  <c r="H678" i="7"/>
  <c r="J677" i="7"/>
  <c r="I677" i="7"/>
  <c r="H677" i="7"/>
  <c r="J676" i="7"/>
  <c r="I676" i="7"/>
  <c r="H676" i="7"/>
  <c r="J675" i="7"/>
  <c r="I675" i="7"/>
  <c r="H675" i="7"/>
  <c r="J674" i="7"/>
  <c r="I674" i="7"/>
  <c r="H674" i="7"/>
  <c r="J673" i="7"/>
  <c r="I673" i="7"/>
  <c r="H673" i="7"/>
  <c r="J672" i="7"/>
  <c r="I672" i="7"/>
  <c r="H672" i="7"/>
  <c r="J671" i="7"/>
  <c r="I671" i="7"/>
  <c r="H671" i="7"/>
  <c r="J670" i="7"/>
  <c r="I670" i="7"/>
  <c r="H670" i="7"/>
  <c r="J669" i="7"/>
  <c r="I669" i="7"/>
  <c r="H669" i="7"/>
  <c r="J668" i="7"/>
  <c r="I668" i="7"/>
  <c r="H668" i="7"/>
  <c r="J667" i="7"/>
  <c r="I667" i="7"/>
  <c r="H667" i="7"/>
  <c r="J666" i="7"/>
  <c r="I666" i="7"/>
  <c r="H666" i="7"/>
  <c r="J665" i="7"/>
  <c r="I665" i="7"/>
  <c r="H665" i="7"/>
  <c r="J664" i="7"/>
  <c r="I664" i="7"/>
  <c r="H664" i="7"/>
  <c r="J663" i="7"/>
  <c r="I663" i="7"/>
  <c r="H663" i="7"/>
  <c r="J662" i="7"/>
  <c r="I662" i="7"/>
  <c r="H662" i="7"/>
  <c r="J661" i="7"/>
  <c r="I661" i="7"/>
  <c r="H661" i="7"/>
  <c r="J660" i="7"/>
  <c r="I660" i="7"/>
  <c r="H660" i="7"/>
  <c r="J659" i="7"/>
  <c r="I659" i="7"/>
  <c r="H659" i="7"/>
  <c r="J658" i="7"/>
  <c r="I658" i="7"/>
  <c r="H658" i="7"/>
  <c r="J657" i="7"/>
  <c r="I657" i="7"/>
  <c r="H657" i="7"/>
  <c r="J656" i="7"/>
  <c r="I656" i="7"/>
  <c r="H656" i="7"/>
  <c r="J655" i="7"/>
  <c r="I655" i="7"/>
  <c r="H655" i="7"/>
  <c r="J654" i="7"/>
  <c r="I654" i="7"/>
  <c r="H654" i="7"/>
  <c r="J653" i="7"/>
  <c r="I653" i="7"/>
  <c r="H653" i="7"/>
  <c r="J652" i="7"/>
  <c r="I652" i="7"/>
  <c r="H652" i="7"/>
  <c r="J651" i="7"/>
  <c r="I651" i="7"/>
  <c r="H651" i="7"/>
  <c r="J650" i="7"/>
  <c r="I650" i="7"/>
  <c r="H650" i="7"/>
  <c r="J649" i="7"/>
  <c r="I649" i="7"/>
  <c r="H649" i="7"/>
  <c r="J648" i="7"/>
  <c r="I648" i="7"/>
  <c r="H648" i="7"/>
  <c r="J647" i="7"/>
  <c r="I647" i="7"/>
  <c r="H647" i="7"/>
  <c r="J646" i="7"/>
  <c r="I646" i="7"/>
  <c r="H646" i="7"/>
  <c r="J645" i="7"/>
  <c r="I645" i="7"/>
  <c r="H645" i="7"/>
  <c r="J644" i="7"/>
  <c r="I644" i="7"/>
  <c r="H644" i="7"/>
  <c r="J643" i="7"/>
  <c r="I643" i="7"/>
  <c r="H643" i="7"/>
  <c r="J642" i="7"/>
  <c r="I642" i="7"/>
  <c r="H642" i="7"/>
  <c r="J641" i="7"/>
  <c r="I641" i="7"/>
  <c r="H641" i="7"/>
  <c r="J640" i="7"/>
  <c r="I640" i="7"/>
  <c r="H640" i="7"/>
  <c r="J639" i="7"/>
  <c r="I639" i="7"/>
  <c r="H639" i="7"/>
  <c r="J638" i="7"/>
  <c r="I638" i="7"/>
  <c r="H638" i="7"/>
  <c r="J637" i="7"/>
  <c r="I637" i="7"/>
  <c r="H637" i="7"/>
  <c r="J636" i="7"/>
  <c r="I636" i="7"/>
  <c r="H636" i="7"/>
  <c r="J635" i="7"/>
  <c r="I635" i="7"/>
  <c r="H635" i="7"/>
  <c r="J634" i="7"/>
  <c r="I634" i="7"/>
  <c r="H634" i="7"/>
  <c r="J633" i="7"/>
  <c r="I633" i="7"/>
  <c r="H633" i="7"/>
  <c r="J632" i="7"/>
  <c r="I632" i="7"/>
  <c r="H632" i="7"/>
  <c r="J631" i="7"/>
  <c r="I631" i="7"/>
  <c r="H631" i="7"/>
  <c r="J630" i="7"/>
  <c r="I630" i="7"/>
  <c r="H630" i="7"/>
  <c r="J629" i="7"/>
  <c r="I629" i="7"/>
  <c r="H629" i="7"/>
  <c r="J628" i="7"/>
  <c r="I628" i="7"/>
  <c r="H628" i="7"/>
  <c r="J627" i="7"/>
  <c r="I627" i="7"/>
  <c r="H627" i="7"/>
  <c r="J626" i="7"/>
  <c r="I626" i="7"/>
  <c r="H626" i="7"/>
  <c r="J625" i="7"/>
  <c r="I625" i="7"/>
  <c r="H625" i="7"/>
  <c r="J624" i="7"/>
  <c r="I624" i="7"/>
  <c r="H624" i="7"/>
  <c r="J623" i="7"/>
  <c r="I623" i="7"/>
  <c r="H623" i="7"/>
  <c r="J622" i="7"/>
  <c r="I622" i="7"/>
  <c r="H622" i="7"/>
  <c r="J621" i="7"/>
  <c r="I621" i="7"/>
  <c r="H621" i="7"/>
  <c r="J620" i="7"/>
  <c r="I620" i="7"/>
  <c r="H620" i="7"/>
  <c r="J619" i="7"/>
  <c r="I619" i="7"/>
  <c r="H619" i="7"/>
  <c r="J618" i="7"/>
  <c r="I618" i="7"/>
  <c r="H618" i="7"/>
  <c r="J617" i="7"/>
  <c r="I617" i="7"/>
  <c r="H617" i="7"/>
  <c r="J616" i="7"/>
  <c r="I616" i="7"/>
  <c r="H616" i="7"/>
  <c r="J615" i="7"/>
  <c r="I615" i="7"/>
  <c r="H615" i="7"/>
  <c r="J614" i="7"/>
  <c r="I614" i="7"/>
  <c r="H614" i="7"/>
  <c r="J613" i="7"/>
  <c r="I613" i="7"/>
  <c r="H613" i="7"/>
  <c r="J612" i="7"/>
  <c r="I612" i="7"/>
  <c r="H612" i="7"/>
  <c r="J611" i="7"/>
  <c r="I611" i="7"/>
  <c r="H611" i="7"/>
  <c r="J610" i="7"/>
  <c r="I610" i="7"/>
  <c r="H610" i="7"/>
  <c r="J609" i="7"/>
  <c r="I609" i="7"/>
  <c r="H609" i="7"/>
  <c r="J608" i="7"/>
  <c r="I608" i="7"/>
  <c r="H608" i="7"/>
  <c r="J607" i="7"/>
  <c r="I607" i="7"/>
  <c r="H607" i="7"/>
  <c r="J606" i="7"/>
  <c r="I606" i="7"/>
  <c r="H606" i="7"/>
  <c r="J605" i="7"/>
  <c r="I605" i="7"/>
  <c r="H605" i="7"/>
  <c r="J604" i="7"/>
  <c r="I604" i="7"/>
  <c r="H604" i="7"/>
  <c r="J603" i="7"/>
  <c r="I603" i="7"/>
  <c r="H603" i="7"/>
  <c r="J602" i="7"/>
  <c r="I602" i="7"/>
  <c r="H602" i="7"/>
  <c r="J601" i="7"/>
  <c r="I601" i="7"/>
  <c r="H601" i="7"/>
  <c r="J600" i="7"/>
  <c r="I600" i="7"/>
  <c r="H600" i="7"/>
  <c r="J599" i="7"/>
  <c r="I599" i="7"/>
  <c r="H599" i="7"/>
  <c r="J598" i="7"/>
  <c r="I598" i="7"/>
  <c r="H598" i="7"/>
  <c r="J597" i="7"/>
  <c r="I597" i="7"/>
  <c r="H597" i="7"/>
  <c r="J596" i="7"/>
  <c r="I596" i="7"/>
  <c r="H596" i="7"/>
  <c r="J595" i="7"/>
  <c r="I595" i="7"/>
  <c r="H595" i="7"/>
  <c r="J594" i="7"/>
  <c r="I594" i="7"/>
  <c r="H594" i="7"/>
  <c r="J593" i="7"/>
  <c r="I593" i="7"/>
  <c r="H593" i="7"/>
  <c r="J592" i="7"/>
  <c r="I592" i="7"/>
  <c r="H592" i="7"/>
  <c r="J591" i="7"/>
  <c r="I591" i="7"/>
  <c r="H591" i="7"/>
  <c r="J590" i="7"/>
  <c r="I590" i="7"/>
  <c r="H590" i="7"/>
  <c r="J589" i="7"/>
  <c r="I589" i="7"/>
  <c r="H589" i="7"/>
  <c r="J588" i="7"/>
  <c r="I588" i="7"/>
  <c r="H588" i="7"/>
  <c r="J587" i="7"/>
  <c r="I587" i="7"/>
  <c r="H587" i="7"/>
  <c r="J586" i="7"/>
  <c r="I586" i="7"/>
  <c r="H586" i="7"/>
  <c r="J585" i="7"/>
  <c r="I585" i="7"/>
  <c r="H585" i="7"/>
  <c r="J584" i="7"/>
  <c r="I584" i="7"/>
  <c r="H584" i="7"/>
  <c r="J583" i="7"/>
  <c r="I583" i="7"/>
  <c r="H583" i="7"/>
  <c r="J582" i="7"/>
  <c r="I582" i="7"/>
  <c r="H582" i="7"/>
  <c r="J581" i="7"/>
  <c r="I581" i="7"/>
  <c r="H581" i="7"/>
  <c r="J580" i="7"/>
  <c r="I580" i="7"/>
  <c r="H580" i="7"/>
  <c r="J579" i="7"/>
  <c r="I579" i="7"/>
  <c r="H579" i="7"/>
  <c r="J578" i="7"/>
  <c r="I578" i="7"/>
  <c r="H578" i="7"/>
  <c r="J577" i="7"/>
  <c r="I577" i="7"/>
  <c r="H577" i="7"/>
  <c r="J576" i="7"/>
  <c r="I576" i="7"/>
  <c r="H576" i="7"/>
  <c r="J575" i="7"/>
  <c r="I575" i="7"/>
  <c r="H575" i="7"/>
  <c r="J574" i="7"/>
  <c r="I574" i="7"/>
  <c r="H574" i="7"/>
  <c r="J573" i="7"/>
  <c r="I573" i="7"/>
  <c r="H573" i="7"/>
  <c r="J572" i="7"/>
  <c r="I572" i="7"/>
  <c r="H572" i="7"/>
  <c r="J571" i="7"/>
  <c r="I571" i="7"/>
  <c r="H571" i="7"/>
  <c r="J570" i="7"/>
  <c r="I570" i="7"/>
  <c r="H570" i="7"/>
  <c r="J569" i="7"/>
  <c r="I569" i="7"/>
  <c r="H569" i="7"/>
  <c r="J568" i="7"/>
  <c r="I568" i="7"/>
  <c r="H568" i="7"/>
  <c r="J567" i="7"/>
  <c r="I567" i="7"/>
  <c r="H567" i="7"/>
  <c r="J566" i="7"/>
  <c r="I566" i="7"/>
  <c r="H566" i="7"/>
  <c r="J565" i="7"/>
  <c r="I565" i="7"/>
  <c r="H565" i="7"/>
  <c r="J564" i="7"/>
  <c r="I564" i="7"/>
  <c r="H564" i="7"/>
  <c r="J563" i="7"/>
  <c r="I563" i="7"/>
  <c r="H563" i="7"/>
  <c r="J562" i="7"/>
  <c r="I562" i="7"/>
  <c r="H562" i="7"/>
  <c r="J561" i="7"/>
  <c r="I561" i="7"/>
  <c r="H561" i="7"/>
  <c r="J560" i="7"/>
  <c r="I560" i="7"/>
  <c r="H560" i="7"/>
  <c r="J559" i="7"/>
  <c r="I559" i="7"/>
  <c r="H559" i="7"/>
  <c r="J558" i="7"/>
  <c r="I558" i="7"/>
  <c r="H558" i="7"/>
  <c r="J557" i="7"/>
  <c r="I557" i="7"/>
  <c r="H557" i="7"/>
  <c r="J556" i="7"/>
  <c r="I556" i="7"/>
  <c r="H556" i="7"/>
  <c r="J555" i="7"/>
  <c r="I555" i="7"/>
  <c r="H555" i="7"/>
  <c r="J554" i="7"/>
  <c r="I554" i="7"/>
  <c r="H554" i="7"/>
  <c r="J553" i="7"/>
  <c r="I553" i="7"/>
  <c r="H553" i="7"/>
  <c r="J552" i="7"/>
  <c r="I552" i="7"/>
  <c r="H552" i="7"/>
  <c r="J551" i="7"/>
  <c r="I551" i="7"/>
  <c r="H551" i="7"/>
  <c r="J550" i="7"/>
  <c r="I550" i="7"/>
  <c r="H550" i="7"/>
  <c r="J549" i="7"/>
  <c r="I549" i="7"/>
  <c r="H549" i="7"/>
  <c r="J548" i="7"/>
  <c r="I548" i="7"/>
  <c r="H548" i="7"/>
  <c r="J547" i="7"/>
  <c r="I547" i="7"/>
  <c r="H547" i="7"/>
  <c r="J546" i="7"/>
  <c r="I546" i="7"/>
  <c r="H546" i="7"/>
  <c r="J545" i="7"/>
  <c r="I545" i="7"/>
  <c r="H545" i="7"/>
  <c r="J544" i="7"/>
  <c r="I544" i="7"/>
  <c r="H544" i="7"/>
  <c r="J543" i="7"/>
  <c r="I543" i="7"/>
  <c r="H543" i="7"/>
  <c r="J542" i="7"/>
  <c r="I542" i="7"/>
  <c r="H542" i="7"/>
  <c r="J541" i="7"/>
  <c r="I541" i="7"/>
  <c r="H541" i="7"/>
  <c r="J540" i="7"/>
  <c r="I540" i="7"/>
  <c r="H540" i="7"/>
  <c r="J539" i="7"/>
  <c r="I539" i="7"/>
  <c r="H539" i="7"/>
  <c r="J538" i="7"/>
  <c r="I538" i="7"/>
  <c r="H538" i="7"/>
  <c r="J537" i="7"/>
  <c r="I537" i="7"/>
  <c r="H537" i="7"/>
  <c r="J536" i="7"/>
  <c r="I536" i="7"/>
  <c r="H536" i="7"/>
  <c r="J535" i="7"/>
  <c r="I535" i="7"/>
  <c r="H535" i="7"/>
  <c r="J534" i="7"/>
  <c r="I534" i="7"/>
  <c r="H534" i="7"/>
  <c r="J533" i="7"/>
  <c r="I533" i="7"/>
  <c r="H533" i="7"/>
  <c r="J532" i="7"/>
  <c r="I532" i="7"/>
  <c r="H532" i="7"/>
  <c r="J531" i="7"/>
  <c r="I531" i="7"/>
  <c r="H531" i="7"/>
  <c r="J530" i="7"/>
  <c r="I530" i="7"/>
  <c r="H530" i="7"/>
  <c r="J529" i="7"/>
  <c r="I529" i="7"/>
  <c r="H529" i="7"/>
  <c r="J528" i="7"/>
  <c r="I528" i="7"/>
  <c r="H528" i="7"/>
  <c r="J527" i="7"/>
  <c r="I527" i="7"/>
  <c r="H527" i="7"/>
  <c r="J526" i="7"/>
  <c r="I526" i="7"/>
  <c r="H526" i="7"/>
  <c r="J525" i="7"/>
  <c r="I525" i="7"/>
  <c r="H525" i="7"/>
  <c r="J524" i="7"/>
  <c r="I524" i="7"/>
  <c r="H524" i="7"/>
  <c r="J523" i="7"/>
  <c r="I523" i="7"/>
  <c r="H523" i="7"/>
  <c r="J522" i="7"/>
  <c r="I522" i="7"/>
  <c r="H522" i="7"/>
  <c r="J521" i="7"/>
  <c r="I521" i="7"/>
  <c r="H521" i="7"/>
  <c r="J520" i="7"/>
  <c r="I520" i="7"/>
  <c r="H520" i="7"/>
  <c r="J519" i="7"/>
  <c r="I519" i="7"/>
  <c r="H519" i="7"/>
  <c r="J518" i="7"/>
  <c r="I518" i="7"/>
  <c r="H518" i="7"/>
  <c r="J517" i="7"/>
  <c r="I517" i="7"/>
  <c r="H517" i="7"/>
  <c r="J516" i="7"/>
  <c r="I516" i="7"/>
  <c r="H516" i="7"/>
  <c r="J515" i="7"/>
  <c r="I515" i="7"/>
  <c r="H515" i="7"/>
  <c r="J514" i="7"/>
  <c r="I514" i="7"/>
  <c r="H514" i="7"/>
  <c r="J513" i="7"/>
  <c r="I513" i="7"/>
  <c r="H513" i="7"/>
  <c r="J512" i="7"/>
  <c r="I512" i="7"/>
  <c r="H512" i="7"/>
  <c r="J511" i="7"/>
  <c r="I511" i="7"/>
  <c r="H511" i="7"/>
  <c r="J510" i="7"/>
  <c r="I510" i="7"/>
  <c r="H510" i="7"/>
  <c r="J509" i="7"/>
  <c r="I509" i="7"/>
  <c r="H509" i="7"/>
  <c r="J508" i="7"/>
  <c r="I508" i="7"/>
  <c r="H508" i="7"/>
  <c r="J507" i="7"/>
  <c r="I507" i="7"/>
  <c r="H507" i="7"/>
  <c r="J506" i="7"/>
  <c r="I506" i="7"/>
  <c r="H506" i="7"/>
  <c r="J505" i="7"/>
  <c r="I505" i="7"/>
  <c r="H505" i="7"/>
  <c r="J504" i="7"/>
  <c r="I504" i="7"/>
  <c r="H504" i="7"/>
  <c r="J503" i="7"/>
  <c r="I503" i="7"/>
  <c r="H503" i="7"/>
  <c r="J502" i="7"/>
  <c r="I502" i="7"/>
  <c r="H502" i="7"/>
  <c r="J501" i="7"/>
  <c r="I501" i="7"/>
  <c r="H501" i="7"/>
  <c r="J500" i="7"/>
  <c r="I500" i="7"/>
  <c r="H500" i="7"/>
  <c r="J499" i="7"/>
  <c r="I499" i="7"/>
  <c r="H499" i="7"/>
  <c r="J498" i="7"/>
  <c r="I498" i="7"/>
  <c r="H498" i="7"/>
  <c r="J497" i="7"/>
  <c r="I497" i="7"/>
  <c r="H497" i="7"/>
  <c r="J496" i="7"/>
  <c r="I496" i="7"/>
  <c r="H496" i="7"/>
  <c r="J495" i="7"/>
  <c r="I495" i="7"/>
  <c r="H495" i="7"/>
  <c r="J494" i="7"/>
  <c r="I494" i="7"/>
  <c r="H494" i="7"/>
  <c r="J493" i="7"/>
  <c r="I493" i="7"/>
  <c r="H493" i="7"/>
  <c r="J492" i="7"/>
  <c r="I492" i="7"/>
  <c r="H492" i="7"/>
  <c r="J491" i="7"/>
  <c r="I491" i="7"/>
  <c r="H491" i="7"/>
  <c r="J490" i="7"/>
  <c r="I490" i="7"/>
  <c r="H490" i="7"/>
  <c r="J489" i="7"/>
  <c r="I489" i="7"/>
  <c r="H489" i="7"/>
  <c r="J488" i="7"/>
  <c r="I488" i="7"/>
  <c r="H488" i="7"/>
  <c r="J487" i="7"/>
  <c r="I487" i="7"/>
  <c r="H487" i="7"/>
  <c r="J486" i="7"/>
  <c r="I486" i="7"/>
  <c r="H486" i="7"/>
  <c r="J485" i="7"/>
  <c r="I485" i="7"/>
  <c r="H485" i="7"/>
  <c r="J484" i="7"/>
  <c r="I484" i="7"/>
  <c r="H484" i="7"/>
  <c r="J483" i="7"/>
  <c r="I483" i="7"/>
  <c r="H483" i="7"/>
  <c r="J482" i="7"/>
  <c r="I482" i="7"/>
  <c r="H482" i="7"/>
  <c r="J481" i="7"/>
  <c r="I481" i="7"/>
  <c r="H481" i="7"/>
  <c r="J480" i="7"/>
  <c r="I480" i="7"/>
  <c r="H480" i="7"/>
  <c r="J479" i="7"/>
  <c r="I479" i="7"/>
  <c r="H479" i="7"/>
  <c r="J478" i="7"/>
  <c r="I478" i="7"/>
  <c r="H478" i="7"/>
  <c r="J477" i="7"/>
  <c r="I477" i="7"/>
  <c r="H477" i="7"/>
  <c r="J476" i="7"/>
  <c r="I476" i="7"/>
  <c r="H476" i="7"/>
  <c r="J475" i="7"/>
  <c r="I475" i="7"/>
  <c r="H475" i="7"/>
  <c r="J474" i="7"/>
  <c r="I474" i="7"/>
  <c r="H474" i="7"/>
  <c r="J473" i="7"/>
  <c r="I473" i="7"/>
  <c r="H473" i="7"/>
  <c r="J472" i="7"/>
  <c r="I472" i="7"/>
  <c r="H472" i="7"/>
  <c r="J471" i="7"/>
  <c r="I471" i="7"/>
  <c r="H471" i="7"/>
  <c r="J470" i="7"/>
  <c r="I470" i="7"/>
  <c r="H470" i="7"/>
  <c r="J469" i="7"/>
  <c r="I469" i="7"/>
  <c r="H469" i="7"/>
  <c r="J468" i="7"/>
  <c r="I468" i="7"/>
  <c r="H468" i="7"/>
  <c r="J467" i="7"/>
  <c r="I467" i="7"/>
  <c r="H467" i="7"/>
  <c r="J466" i="7"/>
  <c r="I466" i="7"/>
  <c r="H466" i="7"/>
  <c r="J465" i="7"/>
  <c r="I465" i="7"/>
  <c r="H465" i="7"/>
  <c r="J464" i="7"/>
  <c r="I464" i="7"/>
  <c r="H464" i="7"/>
  <c r="J463" i="7"/>
  <c r="I463" i="7"/>
  <c r="H463" i="7"/>
  <c r="J462" i="7"/>
  <c r="I462" i="7"/>
  <c r="H462" i="7"/>
  <c r="J461" i="7"/>
  <c r="I461" i="7"/>
  <c r="H461" i="7"/>
  <c r="J460" i="7"/>
  <c r="I460" i="7"/>
  <c r="H460" i="7"/>
  <c r="J459" i="7"/>
  <c r="I459" i="7"/>
  <c r="H459" i="7"/>
  <c r="J458" i="7"/>
  <c r="I458" i="7"/>
  <c r="H458" i="7"/>
  <c r="J457" i="7"/>
  <c r="I457" i="7"/>
  <c r="H457" i="7"/>
  <c r="J456" i="7"/>
  <c r="I456" i="7"/>
  <c r="H456" i="7"/>
  <c r="J455" i="7"/>
  <c r="I455" i="7"/>
  <c r="H455" i="7"/>
  <c r="J454" i="7"/>
  <c r="I454" i="7"/>
  <c r="H454" i="7"/>
  <c r="J453" i="7"/>
  <c r="I453" i="7"/>
  <c r="H453" i="7"/>
  <c r="J452" i="7"/>
  <c r="I452" i="7"/>
  <c r="H452" i="7"/>
  <c r="J451" i="7"/>
  <c r="I451" i="7"/>
  <c r="H451" i="7"/>
  <c r="J450" i="7"/>
  <c r="I450" i="7"/>
  <c r="H450" i="7"/>
  <c r="J449" i="7"/>
  <c r="I449" i="7"/>
  <c r="H449" i="7"/>
  <c r="J448" i="7"/>
  <c r="I448" i="7"/>
  <c r="H448" i="7"/>
  <c r="J447" i="7"/>
  <c r="I447" i="7"/>
  <c r="H447" i="7"/>
  <c r="J446" i="7"/>
  <c r="I446" i="7"/>
  <c r="H446" i="7"/>
  <c r="J445" i="7"/>
  <c r="I445" i="7"/>
  <c r="H445" i="7"/>
  <c r="J444" i="7"/>
  <c r="I444" i="7"/>
  <c r="H444" i="7"/>
  <c r="J443" i="7"/>
  <c r="I443" i="7"/>
  <c r="H443" i="7"/>
  <c r="J442" i="7"/>
  <c r="I442" i="7"/>
  <c r="H442" i="7"/>
  <c r="J441" i="7"/>
  <c r="I441" i="7"/>
  <c r="H441" i="7"/>
  <c r="J440" i="7"/>
  <c r="I440" i="7"/>
  <c r="H440" i="7"/>
  <c r="J439" i="7"/>
  <c r="I439" i="7"/>
  <c r="H439" i="7"/>
  <c r="J438" i="7"/>
  <c r="I438" i="7"/>
  <c r="H438" i="7"/>
  <c r="J437" i="7"/>
  <c r="I437" i="7"/>
  <c r="H437" i="7"/>
  <c r="J436" i="7"/>
  <c r="I436" i="7"/>
  <c r="H436" i="7"/>
  <c r="J435" i="7"/>
  <c r="I435" i="7"/>
  <c r="H435" i="7"/>
  <c r="J434" i="7"/>
  <c r="I434" i="7"/>
  <c r="H434" i="7"/>
  <c r="J433" i="7"/>
  <c r="I433" i="7"/>
  <c r="H433" i="7"/>
  <c r="J432" i="7"/>
  <c r="I432" i="7"/>
  <c r="H432" i="7"/>
  <c r="J431" i="7"/>
  <c r="I431" i="7"/>
  <c r="H431" i="7"/>
  <c r="J430" i="7"/>
  <c r="I430" i="7"/>
  <c r="H430" i="7"/>
  <c r="J429" i="7"/>
  <c r="I429" i="7"/>
  <c r="H429" i="7"/>
  <c r="J428" i="7"/>
  <c r="I428" i="7"/>
  <c r="H428" i="7"/>
  <c r="J427" i="7"/>
  <c r="I427" i="7"/>
  <c r="H427" i="7"/>
  <c r="J426" i="7"/>
  <c r="I426" i="7"/>
  <c r="H426" i="7"/>
  <c r="J425" i="7"/>
  <c r="I425" i="7"/>
  <c r="H425" i="7"/>
  <c r="J424" i="7"/>
  <c r="I424" i="7"/>
  <c r="H424" i="7"/>
  <c r="J423" i="7"/>
  <c r="I423" i="7"/>
  <c r="H423" i="7"/>
  <c r="J422" i="7"/>
  <c r="I422" i="7"/>
  <c r="H422" i="7"/>
  <c r="J421" i="7"/>
  <c r="I421" i="7"/>
  <c r="H421" i="7"/>
  <c r="J420" i="7"/>
  <c r="I420" i="7"/>
  <c r="H420" i="7"/>
  <c r="J419" i="7"/>
  <c r="I419" i="7"/>
  <c r="H419" i="7"/>
  <c r="J418" i="7"/>
  <c r="I418" i="7"/>
  <c r="H418" i="7"/>
  <c r="J417" i="7"/>
  <c r="I417" i="7"/>
  <c r="H417" i="7"/>
  <c r="J416" i="7"/>
  <c r="I416" i="7"/>
  <c r="H416" i="7"/>
  <c r="J415" i="7"/>
  <c r="I415" i="7"/>
  <c r="H415" i="7"/>
  <c r="J414" i="7"/>
  <c r="I414" i="7"/>
  <c r="H414" i="7"/>
  <c r="J413" i="7"/>
  <c r="I413" i="7"/>
  <c r="H413" i="7"/>
  <c r="J412" i="7"/>
  <c r="I412" i="7"/>
  <c r="H412" i="7"/>
  <c r="J411" i="7"/>
  <c r="I411" i="7"/>
  <c r="H411" i="7"/>
  <c r="J410" i="7"/>
  <c r="I410" i="7"/>
  <c r="H410" i="7"/>
  <c r="J409" i="7"/>
  <c r="I409" i="7"/>
  <c r="H409" i="7"/>
  <c r="J408" i="7"/>
  <c r="I408" i="7"/>
  <c r="H408" i="7"/>
  <c r="J407" i="7"/>
  <c r="I407" i="7"/>
  <c r="H407" i="7"/>
  <c r="J406" i="7"/>
  <c r="I406" i="7"/>
  <c r="H406" i="7"/>
  <c r="J405" i="7"/>
  <c r="I405" i="7"/>
  <c r="H405" i="7"/>
  <c r="J404" i="7"/>
  <c r="I404" i="7"/>
  <c r="H404" i="7"/>
  <c r="J403" i="7"/>
  <c r="I403" i="7"/>
  <c r="H403" i="7"/>
  <c r="J402" i="7"/>
  <c r="I402" i="7"/>
  <c r="H402" i="7"/>
  <c r="J401" i="7"/>
  <c r="I401" i="7"/>
  <c r="H401" i="7"/>
  <c r="J400" i="7"/>
  <c r="I400" i="7"/>
  <c r="H400" i="7"/>
  <c r="J399" i="7"/>
  <c r="I399" i="7"/>
  <c r="H399" i="7"/>
  <c r="J398" i="7"/>
  <c r="I398" i="7"/>
  <c r="H398" i="7"/>
  <c r="J397" i="7"/>
  <c r="I397" i="7"/>
  <c r="H397" i="7"/>
  <c r="J396" i="7"/>
  <c r="I396" i="7"/>
  <c r="H396" i="7"/>
  <c r="J395" i="7"/>
  <c r="I395" i="7"/>
  <c r="H395" i="7"/>
  <c r="J394" i="7"/>
  <c r="I394" i="7"/>
  <c r="H394" i="7"/>
  <c r="J393" i="7"/>
  <c r="I393" i="7"/>
  <c r="H393" i="7"/>
  <c r="J392" i="7"/>
  <c r="I392" i="7"/>
  <c r="H392" i="7"/>
  <c r="J391" i="7"/>
  <c r="I391" i="7"/>
  <c r="H391" i="7"/>
  <c r="J390" i="7"/>
  <c r="I390" i="7"/>
  <c r="H390" i="7"/>
  <c r="J389" i="7"/>
  <c r="I389" i="7"/>
  <c r="H389" i="7"/>
  <c r="J388" i="7"/>
  <c r="I388" i="7"/>
  <c r="H388" i="7"/>
  <c r="J387" i="7"/>
  <c r="I387" i="7"/>
  <c r="H387" i="7"/>
  <c r="J386" i="7"/>
  <c r="I386" i="7"/>
  <c r="H386" i="7"/>
  <c r="J385" i="7"/>
  <c r="I385" i="7"/>
  <c r="H385" i="7"/>
  <c r="J384" i="7"/>
  <c r="I384" i="7"/>
  <c r="H384" i="7"/>
  <c r="J383" i="7"/>
  <c r="I383" i="7"/>
  <c r="H383" i="7"/>
  <c r="J382" i="7"/>
  <c r="I382" i="7"/>
  <c r="H382" i="7"/>
  <c r="J381" i="7"/>
  <c r="I381" i="7"/>
  <c r="H381" i="7"/>
  <c r="J380" i="7"/>
  <c r="I380" i="7"/>
  <c r="H380" i="7"/>
  <c r="J379" i="7"/>
  <c r="I379" i="7"/>
  <c r="H379" i="7"/>
  <c r="J378" i="7"/>
  <c r="I378" i="7"/>
  <c r="H378" i="7"/>
  <c r="J377" i="7"/>
  <c r="I377" i="7"/>
  <c r="H377" i="7"/>
  <c r="J376" i="7"/>
  <c r="I376" i="7"/>
  <c r="H376" i="7"/>
  <c r="J375" i="7"/>
  <c r="I375" i="7"/>
  <c r="H375" i="7"/>
  <c r="J374" i="7"/>
  <c r="I374" i="7"/>
  <c r="H374" i="7"/>
  <c r="J373" i="7"/>
  <c r="I373" i="7"/>
  <c r="H373" i="7"/>
  <c r="J372" i="7"/>
  <c r="I372" i="7"/>
  <c r="H372" i="7"/>
  <c r="J371" i="7"/>
  <c r="I371" i="7"/>
  <c r="H371" i="7"/>
  <c r="J370" i="7"/>
  <c r="I370" i="7"/>
  <c r="H370" i="7"/>
  <c r="J369" i="7"/>
  <c r="I369" i="7"/>
  <c r="H369" i="7"/>
  <c r="J368" i="7"/>
  <c r="I368" i="7"/>
  <c r="H368" i="7"/>
  <c r="J367" i="7"/>
  <c r="I367" i="7"/>
  <c r="H367" i="7"/>
  <c r="J366" i="7"/>
  <c r="I366" i="7"/>
  <c r="H366" i="7"/>
  <c r="J365" i="7"/>
  <c r="I365" i="7"/>
  <c r="H365" i="7"/>
  <c r="J364" i="7"/>
  <c r="I364" i="7"/>
  <c r="H364" i="7"/>
  <c r="J363" i="7"/>
  <c r="I363" i="7"/>
  <c r="H363" i="7"/>
  <c r="J362" i="7"/>
  <c r="I362" i="7"/>
  <c r="H362" i="7"/>
  <c r="J361" i="7"/>
  <c r="I361" i="7"/>
  <c r="H361" i="7"/>
  <c r="J360" i="7"/>
  <c r="I360" i="7"/>
  <c r="H360" i="7"/>
  <c r="J359" i="7"/>
  <c r="I359" i="7"/>
  <c r="H359" i="7"/>
  <c r="J358" i="7"/>
  <c r="I358" i="7"/>
  <c r="H358" i="7"/>
  <c r="J357" i="7"/>
  <c r="I357" i="7"/>
  <c r="H357" i="7"/>
  <c r="J356" i="7"/>
  <c r="I356" i="7"/>
  <c r="H356" i="7"/>
  <c r="J355" i="7"/>
  <c r="I355" i="7"/>
  <c r="H355" i="7"/>
  <c r="J354" i="7"/>
  <c r="I354" i="7"/>
  <c r="H354" i="7"/>
  <c r="J353" i="7"/>
  <c r="I353" i="7"/>
  <c r="H353" i="7"/>
  <c r="J352" i="7"/>
  <c r="I352" i="7"/>
  <c r="H352" i="7"/>
  <c r="J351" i="7"/>
  <c r="I351" i="7"/>
  <c r="H351" i="7"/>
  <c r="J350" i="7"/>
  <c r="I350" i="7"/>
  <c r="H350" i="7"/>
  <c r="J349" i="7"/>
  <c r="I349" i="7"/>
  <c r="H349" i="7"/>
  <c r="J348" i="7"/>
  <c r="I348" i="7"/>
  <c r="H348" i="7"/>
  <c r="J347" i="7"/>
  <c r="I347" i="7"/>
  <c r="H347" i="7"/>
  <c r="J346" i="7"/>
  <c r="I346" i="7"/>
  <c r="H346" i="7"/>
  <c r="J345" i="7"/>
  <c r="I345" i="7"/>
  <c r="H345" i="7"/>
  <c r="J344" i="7"/>
  <c r="I344" i="7"/>
  <c r="H344" i="7"/>
  <c r="J343" i="7"/>
  <c r="I343" i="7"/>
  <c r="H343" i="7"/>
  <c r="J342" i="7"/>
  <c r="I342" i="7"/>
  <c r="H342" i="7"/>
  <c r="J341" i="7"/>
  <c r="I341" i="7"/>
  <c r="H341" i="7"/>
  <c r="J340" i="7"/>
  <c r="I340" i="7"/>
  <c r="H340" i="7"/>
  <c r="J339" i="7"/>
  <c r="I339" i="7"/>
  <c r="H339" i="7"/>
  <c r="J338" i="7"/>
  <c r="I338" i="7"/>
  <c r="H338" i="7"/>
  <c r="J337" i="7"/>
  <c r="I337" i="7"/>
  <c r="H337" i="7"/>
  <c r="J336" i="7"/>
  <c r="I336" i="7"/>
  <c r="H336" i="7"/>
  <c r="J335" i="7"/>
  <c r="I335" i="7"/>
  <c r="H335" i="7"/>
  <c r="J334" i="7"/>
  <c r="I334" i="7"/>
  <c r="H334" i="7"/>
  <c r="J333" i="7"/>
  <c r="I333" i="7"/>
  <c r="H333" i="7"/>
  <c r="J332" i="7"/>
  <c r="I332" i="7"/>
  <c r="H332" i="7"/>
  <c r="J331" i="7"/>
  <c r="I331" i="7"/>
  <c r="H331" i="7"/>
  <c r="J330" i="7"/>
  <c r="I330" i="7"/>
  <c r="H330" i="7"/>
  <c r="J329" i="7"/>
  <c r="I329" i="7"/>
  <c r="H329" i="7"/>
  <c r="J328" i="7"/>
  <c r="I328" i="7"/>
  <c r="H328" i="7"/>
  <c r="J327" i="7"/>
  <c r="I327" i="7"/>
  <c r="H327" i="7"/>
  <c r="J326" i="7"/>
  <c r="I326" i="7"/>
  <c r="H326" i="7"/>
  <c r="J325" i="7"/>
  <c r="I325" i="7"/>
  <c r="H325" i="7"/>
  <c r="J324" i="7"/>
  <c r="I324" i="7"/>
  <c r="H324" i="7"/>
  <c r="J323" i="7"/>
  <c r="I323" i="7"/>
  <c r="H323" i="7"/>
  <c r="J322" i="7"/>
  <c r="I322" i="7"/>
  <c r="H322" i="7"/>
  <c r="J321" i="7"/>
  <c r="I321" i="7"/>
  <c r="H321" i="7"/>
  <c r="J320" i="7"/>
  <c r="I320" i="7"/>
  <c r="H320" i="7"/>
  <c r="J319" i="7"/>
  <c r="I319" i="7"/>
  <c r="H319" i="7"/>
  <c r="J318" i="7"/>
  <c r="I318" i="7"/>
  <c r="H318" i="7"/>
  <c r="J317" i="7"/>
  <c r="I317" i="7"/>
  <c r="H317" i="7"/>
  <c r="J316" i="7"/>
  <c r="I316" i="7"/>
  <c r="H316" i="7"/>
  <c r="J315" i="7"/>
  <c r="I315" i="7"/>
  <c r="H315" i="7"/>
  <c r="J314" i="7"/>
  <c r="I314" i="7"/>
  <c r="H314" i="7"/>
  <c r="J313" i="7"/>
  <c r="I313" i="7"/>
  <c r="H313" i="7"/>
  <c r="J312" i="7"/>
  <c r="I312" i="7"/>
  <c r="H312" i="7"/>
  <c r="J311" i="7"/>
  <c r="I311" i="7"/>
  <c r="H311" i="7"/>
  <c r="J310" i="7"/>
  <c r="I310" i="7"/>
  <c r="H310" i="7"/>
  <c r="J309" i="7"/>
  <c r="I309" i="7"/>
  <c r="H309" i="7"/>
  <c r="J308" i="7"/>
  <c r="I308" i="7"/>
  <c r="H308" i="7"/>
  <c r="J307" i="7"/>
  <c r="I307" i="7"/>
  <c r="H307" i="7"/>
  <c r="J306" i="7"/>
  <c r="I306" i="7"/>
  <c r="H306" i="7"/>
  <c r="J305" i="7"/>
  <c r="I305" i="7"/>
  <c r="H305" i="7"/>
  <c r="J304" i="7"/>
  <c r="I304" i="7"/>
  <c r="H304" i="7"/>
  <c r="J303" i="7"/>
  <c r="I303" i="7"/>
  <c r="H303" i="7"/>
  <c r="J302" i="7"/>
  <c r="I302" i="7"/>
  <c r="H302" i="7"/>
  <c r="J301" i="7"/>
  <c r="I301" i="7"/>
  <c r="H301" i="7"/>
  <c r="J300" i="7"/>
  <c r="I300" i="7"/>
  <c r="H300" i="7"/>
  <c r="J299" i="7"/>
  <c r="I299" i="7"/>
  <c r="H299" i="7"/>
  <c r="J298" i="7"/>
  <c r="I298" i="7"/>
  <c r="H298" i="7"/>
  <c r="J297" i="7"/>
  <c r="I297" i="7"/>
  <c r="H297" i="7"/>
  <c r="J296" i="7"/>
  <c r="I296" i="7"/>
  <c r="H296" i="7"/>
  <c r="J295" i="7"/>
  <c r="I295" i="7"/>
  <c r="H295" i="7"/>
  <c r="J294" i="7"/>
  <c r="I294" i="7"/>
  <c r="H294" i="7"/>
  <c r="J293" i="7"/>
  <c r="I293" i="7"/>
  <c r="H293" i="7"/>
  <c r="J292" i="7"/>
  <c r="I292" i="7"/>
  <c r="H292" i="7"/>
  <c r="J291" i="7"/>
  <c r="I291" i="7"/>
  <c r="H291" i="7"/>
  <c r="J290" i="7"/>
  <c r="I290" i="7"/>
  <c r="H290" i="7"/>
  <c r="J289" i="7"/>
  <c r="I289" i="7"/>
  <c r="H289" i="7"/>
  <c r="J288" i="7"/>
  <c r="I288" i="7"/>
  <c r="H288" i="7"/>
  <c r="J287" i="7"/>
  <c r="I287" i="7"/>
  <c r="H287" i="7"/>
  <c r="J286" i="7"/>
  <c r="I286" i="7"/>
  <c r="H286" i="7"/>
  <c r="J285" i="7"/>
  <c r="I285" i="7"/>
  <c r="H285" i="7"/>
  <c r="J284" i="7"/>
  <c r="I284" i="7"/>
  <c r="H284" i="7"/>
  <c r="J283" i="7"/>
  <c r="I283" i="7"/>
  <c r="H283" i="7"/>
  <c r="J282" i="7"/>
  <c r="I282" i="7"/>
  <c r="H282" i="7"/>
  <c r="J281" i="7"/>
  <c r="I281" i="7"/>
  <c r="H281" i="7"/>
  <c r="J280" i="7"/>
  <c r="I280" i="7"/>
  <c r="H280" i="7"/>
  <c r="J279" i="7"/>
  <c r="I279" i="7"/>
  <c r="H279" i="7"/>
  <c r="J278" i="7"/>
  <c r="I278" i="7"/>
  <c r="H278" i="7"/>
  <c r="J277" i="7"/>
  <c r="I277" i="7"/>
  <c r="H277" i="7"/>
  <c r="J276" i="7"/>
  <c r="I276" i="7"/>
  <c r="H276" i="7"/>
  <c r="J275" i="7"/>
  <c r="I275" i="7"/>
  <c r="H275" i="7"/>
  <c r="J274" i="7"/>
  <c r="I274" i="7"/>
  <c r="H274" i="7"/>
  <c r="J273" i="7"/>
  <c r="I273" i="7"/>
  <c r="H273" i="7"/>
  <c r="J272" i="7"/>
  <c r="I272" i="7"/>
  <c r="H272" i="7"/>
  <c r="J271" i="7"/>
  <c r="I271" i="7"/>
  <c r="H271" i="7"/>
  <c r="J270" i="7"/>
  <c r="I270" i="7"/>
  <c r="H270" i="7"/>
  <c r="J269" i="7"/>
  <c r="I269" i="7"/>
  <c r="H269" i="7"/>
  <c r="J268" i="7"/>
  <c r="I268" i="7"/>
  <c r="H268" i="7"/>
  <c r="J267" i="7"/>
  <c r="I267" i="7"/>
  <c r="H267" i="7"/>
  <c r="J266" i="7"/>
  <c r="I266" i="7"/>
  <c r="H266" i="7"/>
  <c r="J265" i="7"/>
  <c r="I265" i="7"/>
  <c r="H265" i="7"/>
  <c r="J264" i="7"/>
  <c r="I264" i="7"/>
  <c r="H264" i="7"/>
  <c r="J263" i="7"/>
  <c r="I263" i="7"/>
  <c r="H263" i="7"/>
  <c r="J262" i="7"/>
  <c r="I262" i="7"/>
  <c r="H262" i="7"/>
  <c r="J261" i="7"/>
  <c r="I261" i="7"/>
  <c r="H261" i="7"/>
  <c r="J260" i="7"/>
  <c r="I260" i="7"/>
  <c r="H260" i="7"/>
  <c r="J259" i="7"/>
  <c r="I259" i="7"/>
  <c r="H259" i="7"/>
  <c r="J258" i="7"/>
  <c r="I258" i="7"/>
  <c r="H258" i="7"/>
  <c r="J257" i="7"/>
  <c r="I257" i="7"/>
  <c r="H257" i="7"/>
  <c r="J256" i="7"/>
  <c r="I256" i="7"/>
  <c r="H256" i="7"/>
  <c r="J255" i="7"/>
  <c r="I255" i="7"/>
  <c r="H255" i="7"/>
  <c r="J254" i="7"/>
  <c r="I254" i="7"/>
  <c r="H254" i="7"/>
  <c r="J253" i="7"/>
  <c r="I253" i="7"/>
  <c r="H253" i="7"/>
  <c r="J252" i="7"/>
  <c r="I252" i="7"/>
  <c r="H252" i="7"/>
  <c r="J251" i="7"/>
  <c r="I251" i="7"/>
  <c r="H251" i="7"/>
  <c r="J250" i="7"/>
  <c r="I250" i="7"/>
  <c r="H250" i="7"/>
  <c r="J249" i="7"/>
  <c r="I249" i="7"/>
  <c r="H249" i="7"/>
  <c r="J248" i="7"/>
  <c r="I248" i="7"/>
  <c r="H248" i="7"/>
  <c r="J247" i="7"/>
  <c r="I247" i="7"/>
  <c r="H247" i="7"/>
  <c r="J246" i="7"/>
  <c r="I246" i="7"/>
  <c r="H246" i="7"/>
  <c r="J245" i="7"/>
  <c r="I245" i="7"/>
  <c r="H245" i="7"/>
  <c r="J244" i="7"/>
  <c r="I244" i="7"/>
  <c r="H244" i="7"/>
  <c r="J243" i="7"/>
  <c r="I243" i="7"/>
  <c r="H243" i="7"/>
  <c r="J242" i="7"/>
  <c r="I242" i="7"/>
  <c r="H242" i="7"/>
  <c r="J241" i="7"/>
  <c r="I241" i="7"/>
  <c r="H241" i="7"/>
  <c r="J240" i="7"/>
  <c r="I240" i="7"/>
  <c r="H240" i="7"/>
  <c r="J239" i="7"/>
  <c r="I239" i="7"/>
  <c r="H239" i="7"/>
  <c r="J238" i="7"/>
  <c r="I238" i="7"/>
  <c r="H238" i="7"/>
  <c r="J237" i="7"/>
  <c r="I237" i="7"/>
  <c r="H237" i="7"/>
  <c r="J236" i="7"/>
  <c r="I236" i="7"/>
  <c r="H236" i="7"/>
  <c r="J235" i="7"/>
  <c r="I235" i="7"/>
  <c r="H235" i="7"/>
  <c r="J234" i="7"/>
  <c r="I234" i="7"/>
  <c r="H234" i="7"/>
  <c r="J233" i="7"/>
  <c r="I233" i="7"/>
  <c r="H233" i="7"/>
  <c r="J232" i="7"/>
  <c r="I232" i="7"/>
  <c r="H232" i="7"/>
  <c r="J231" i="7"/>
  <c r="I231" i="7"/>
  <c r="H231" i="7"/>
  <c r="J230" i="7"/>
  <c r="I230" i="7"/>
  <c r="H230" i="7"/>
  <c r="J229" i="7"/>
  <c r="I229" i="7"/>
  <c r="H229" i="7"/>
  <c r="J228" i="7"/>
  <c r="I228" i="7"/>
  <c r="H228" i="7"/>
  <c r="J227" i="7"/>
  <c r="I227" i="7"/>
  <c r="H227" i="7"/>
  <c r="J226" i="7"/>
  <c r="I226" i="7"/>
  <c r="H226" i="7"/>
  <c r="J225" i="7"/>
  <c r="I225" i="7"/>
  <c r="H225" i="7"/>
  <c r="J224" i="7"/>
  <c r="I224" i="7"/>
  <c r="H224" i="7"/>
  <c r="J223" i="7"/>
  <c r="I223" i="7"/>
  <c r="H223" i="7"/>
  <c r="J222" i="7"/>
  <c r="I222" i="7"/>
  <c r="H222" i="7"/>
  <c r="J221" i="7"/>
  <c r="I221" i="7"/>
  <c r="H221" i="7"/>
  <c r="J220" i="7"/>
  <c r="I220" i="7"/>
  <c r="H220" i="7"/>
  <c r="J219" i="7"/>
  <c r="I219" i="7"/>
  <c r="H219" i="7"/>
  <c r="J218" i="7"/>
  <c r="I218" i="7"/>
  <c r="H218" i="7"/>
  <c r="J217" i="7"/>
  <c r="I217" i="7"/>
  <c r="H217" i="7"/>
  <c r="J216" i="7"/>
  <c r="I216" i="7"/>
  <c r="H216" i="7"/>
  <c r="J215" i="7"/>
  <c r="I215" i="7"/>
  <c r="H215" i="7"/>
  <c r="J214" i="7"/>
  <c r="I214" i="7"/>
  <c r="H214" i="7"/>
  <c r="J213" i="7"/>
  <c r="I213" i="7"/>
  <c r="H213" i="7"/>
  <c r="J212" i="7"/>
  <c r="I212" i="7"/>
  <c r="H212" i="7"/>
  <c r="J211" i="7"/>
  <c r="I211" i="7"/>
  <c r="H211" i="7"/>
  <c r="J210" i="7"/>
  <c r="I210" i="7"/>
  <c r="H210" i="7"/>
  <c r="J209" i="7"/>
  <c r="I209" i="7"/>
  <c r="H209" i="7"/>
  <c r="J208" i="7"/>
  <c r="I208" i="7"/>
  <c r="H208" i="7"/>
  <c r="J207" i="7"/>
  <c r="I207" i="7"/>
  <c r="H207" i="7"/>
  <c r="J206" i="7"/>
  <c r="I206" i="7"/>
  <c r="H206" i="7"/>
  <c r="J205" i="7"/>
  <c r="I205" i="7"/>
  <c r="H205" i="7"/>
  <c r="J204" i="7"/>
  <c r="I204" i="7"/>
  <c r="H204" i="7"/>
  <c r="J203" i="7"/>
  <c r="I203" i="7"/>
  <c r="H203" i="7"/>
  <c r="J202" i="7"/>
  <c r="I202" i="7"/>
  <c r="H202" i="7"/>
  <c r="J201" i="7"/>
  <c r="I201" i="7"/>
  <c r="H201" i="7"/>
  <c r="J200" i="7"/>
  <c r="I200" i="7"/>
  <c r="H200" i="7"/>
  <c r="J199" i="7"/>
  <c r="I199" i="7"/>
  <c r="H199" i="7"/>
  <c r="J198" i="7"/>
  <c r="I198" i="7"/>
  <c r="H198" i="7"/>
  <c r="J197" i="7"/>
  <c r="I197" i="7"/>
  <c r="H197" i="7"/>
  <c r="J196" i="7"/>
  <c r="I196" i="7"/>
  <c r="H196" i="7"/>
  <c r="J195" i="7"/>
  <c r="I195" i="7"/>
  <c r="H195" i="7"/>
  <c r="J194" i="7"/>
  <c r="I194" i="7"/>
  <c r="H194" i="7"/>
  <c r="J193" i="7"/>
  <c r="I193" i="7"/>
  <c r="H193" i="7"/>
  <c r="J192" i="7"/>
  <c r="I192" i="7"/>
  <c r="H192" i="7"/>
  <c r="J191" i="7"/>
  <c r="I191" i="7"/>
  <c r="H191" i="7"/>
  <c r="J190" i="7"/>
  <c r="I190" i="7"/>
  <c r="H190" i="7"/>
  <c r="J189" i="7"/>
  <c r="I189" i="7"/>
  <c r="H189" i="7"/>
  <c r="J188" i="7"/>
  <c r="I188" i="7"/>
  <c r="H188" i="7"/>
  <c r="J187" i="7"/>
  <c r="I187" i="7"/>
  <c r="H187" i="7"/>
  <c r="J186" i="7"/>
  <c r="I186" i="7"/>
  <c r="H186" i="7"/>
  <c r="J185" i="7"/>
  <c r="I185" i="7"/>
  <c r="H185" i="7"/>
  <c r="J184" i="7"/>
  <c r="I184" i="7"/>
  <c r="H184" i="7"/>
  <c r="J183" i="7"/>
  <c r="I183" i="7"/>
  <c r="H183" i="7"/>
  <c r="J182" i="7"/>
  <c r="I182" i="7"/>
  <c r="H182" i="7"/>
  <c r="J181" i="7"/>
  <c r="I181" i="7"/>
  <c r="H181" i="7"/>
  <c r="J180" i="7"/>
  <c r="I180" i="7"/>
  <c r="H180" i="7"/>
  <c r="J179" i="7"/>
  <c r="I179" i="7"/>
  <c r="H179" i="7"/>
  <c r="J178" i="7"/>
  <c r="I178" i="7"/>
  <c r="H178" i="7"/>
  <c r="J177" i="7"/>
  <c r="I177" i="7"/>
  <c r="H177" i="7"/>
  <c r="J176" i="7"/>
  <c r="I176" i="7"/>
  <c r="H176" i="7"/>
  <c r="J175" i="7"/>
  <c r="I175" i="7"/>
  <c r="H175" i="7"/>
  <c r="J174" i="7"/>
  <c r="I174" i="7"/>
  <c r="H174" i="7"/>
  <c r="J173" i="7"/>
  <c r="I173" i="7"/>
  <c r="H173" i="7"/>
  <c r="J172" i="7"/>
  <c r="I172" i="7"/>
  <c r="H172" i="7"/>
  <c r="J171" i="7"/>
  <c r="I171" i="7"/>
  <c r="H171" i="7"/>
  <c r="J170" i="7"/>
  <c r="I170" i="7"/>
  <c r="H170" i="7"/>
  <c r="J169" i="7"/>
  <c r="I169" i="7"/>
  <c r="H169" i="7"/>
  <c r="J168" i="7"/>
  <c r="I168" i="7"/>
  <c r="H168" i="7"/>
  <c r="J167" i="7"/>
  <c r="I167" i="7"/>
  <c r="H167" i="7"/>
  <c r="J166" i="7"/>
  <c r="I166" i="7"/>
  <c r="H166" i="7"/>
  <c r="J165" i="7"/>
  <c r="I165" i="7"/>
  <c r="H165" i="7"/>
  <c r="J164" i="7"/>
  <c r="I164" i="7"/>
  <c r="H164" i="7"/>
  <c r="J163" i="7"/>
  <c r="I163" i="7"/>
  <c r="H163" i="7"/>
  <c r="J162" i="7"/>
  <c r="I162" i="7"/>
  <c r="H162" i="7"/>
  <c r="J161" i="7"/>
  <c r="I161" i="7"/>
  <c r="H161" i="7"/>
  <c r="J160" i="7"/>
  <c r="I160" i="7"/>
  <c r="H160" i="7"/>
  <c r="J159" i="7"/>
  <c r="I159" i="7"/>
  <c r="H159" i="7"/>
  <c r="J158" i="7"/>
  <c r="I158" i="7"/>
  <c r="H158" i="7"/>
  <c r="J157" i="7"/>
  <c r="I157" i="7"/>
  <c r="H157" i="7"/>
  <c r="J156" i="7"/>
  <c r="I156" i="7"/>
  <c r="H156" i="7"/>
  <c r="J155" i="7"/>
  <c r="I155" i="7"/>
  <c r="H155" i="7"/>
  <c r="J154" i="7"/>
  <c r="I154" i="7"/>
  <c r="H154" i="7"/>
  <c r="J153" i="7"/>
  <c r="I153" i="7"/>
  <c r="H153" i="7"/>
  <c r="J152" i="7"/>
  <c r="I152" i="7"/>
  <c r="H152" i="7"/>
  <c r="J151" i="7"/>
  <c r="I151" i="7"/>
  <c r="H151" i="7"/>
  <c r="J150" i="7"/>
  <c r="I150" i="7"/>
  <c r="H150" i="7"/>
  <c r="J149" i="7"/>
  <c r="I149" i="7"/>
  <c r="H149" i="7"/>
  <c r="J148" i="7"/>
  <c r="I148" i="7"/>
  <c r="H148" i="7"/>
  <c r="J147" i="7"/>
  <c r="I147" i="7"/>
  <c r="H147" i="7"/>
  <c r="J146" i="7"/>
  <c r="I146" i="7"/>
  <c r="H146" i="7"/>
  <c r="J145" i="7"/>
  <c r="I145" i="7"/>
  <c r="H145" i="7"/>
  <c r="J144" i="7"/>
  <c r="I144" i="7"/>
  <c r="H144" i="7"/>
  <c r="J143" i="7"/>
  <c r="I143" i="7"/>
  <c r="H143" i="7"/>
  <c r="J142" i="7"/>
  <c r="I142" i="7"/>
  <c r="H142" i="7"/>
  <c r="J141" i="7"/>
  <c r="I141" i="7"/>
  <c r="H141" i="7"/>
  <c r="J140" i="7"/>
  <c r="I140" i="7"/>
  <c r="H140" i="7"/>
  <c r="J139" i="7"/>
  <c r="I139" i="7"/>
  <c r="H139" i="7"/>
  <c r="J138" i="7"/>
  <c r="I138" i="7"/>
  <c r="H138" i="7"/>
  <c r="J137" i="7"/>
  <c r="I137" i="7"/>
  <c r="H137" i="7"/>
  <c r="J136" i="7"/>
  <c r="I136" i="7"/>
  <c r="H136" i="7"/>
  <c r="J135" i="7"/>
  <c r="I135" i="7"/>
  <c r="H135" i="7"/>
  <c r="J134" i="7"/>
  <c r="I134" i="7"/>
  <c r="H134" i="7"/>
  <c r="J133" i="7"/>
  <c r="I133" i="7"/>
  <c r="H133" i="7"/>
  <c r="J132" i="7"/>
  <c r="I132" i="7"/>
  <c r="H132" i="7"/>
  <c r="J131" i="7"/>
  <c r="I131" i="7"/>
  <c r="H131" i="7"/>
  <c r="J130" i="7"/>
  <c r="I130" i="7"/>
  <c r="H130" i="7"/>
  <c r="J129" i="7"/>
  <c r="I129" i="7"/>
  <c r="H129" i="7"/>
  <c r="J128" i="7"/>
  <c r="I128" i="7"/>
  <c r="H128" i="7"/>
  <c r="J127" i="7"/>
  <c r="I127" i="7"/>
  <c r="H127" i="7"/>
  <c r="J126" i="7"/>
  <c r="I126" i="7"/>
  <c r="H126" i="7"/>
  <c r="J125" i="7"/>
  <c r="I125" i="7"/>
  <c r="H125" i="7"/>
  <c r="J124" i="7"/>
  <c r="I124" i="7"/>
  <c r="H124" i="7"/>
  <c r="J123" i="7"/>
  <c r="I123" i="7"/>
  <c r="H123" i="7"/>
  <c r="J122" i="7"/>
  <c r="I122" i="7"/>
  <c r="H122" i="7"/>
  <c r="J121" i="7"/>
  <c r="I121" i="7"/>
  <c r="H121" i="7"/>
  <c r="J120" i="7"/>
  <c r="I120" i="7"/>
  <c r="H120" i="7"/>
  <c r="J119" i="7"/>
  <c r="I119" i="7"/>
  <c r="H119" i="7"/>
  <c r="J118" i="7"/>
  <c r="I118" i="7"/>
  <c r="H118" i="7"/>
  <c r="J117" i="7"/>
  <c r="I117" i="7"/>
  <c r="H117" i="7"/>
  <c r="J116" i="7"/>
  <c r="I116" i="7"/>
  <c r="H116" i="7"/>
  <c r="J115" i="7"/>
  <c r="I115" i="7"/>
  <c r="H115" i="7"/>
  <c r="J114" i="7"/>
  <c r="I114" i="7"/>
  <c r="H114" i="7"/>
  <c r="J113" i="7"/>
  <c r="I113" i="7"/>
  <c r="H113" i="7"/>
  <c r="J112" i="7"/>
  <c r="I112" i="7"/>
  <c r="H112" i="7"/>
  <c r="J111" i="7"/>
  <c r="I111" i="7"/>
  <c r="H111" i="7"/>
  <c r="J110" i="7"/>
  <c r="I110" i="7"/>
  <c r="H110" i="7"/>
  <c r="J109" i="7"/>
  <c r="I109" i="7"/>
  <c r="H109" i="7"/>
  <c r="J108" i="7"/>
  <c r="I108" i="7"/>
  <c r="H108" i="7"/>
  <c r="J107" i="7"/>
  <c r="I107" i="7"/>
  <c r="H107" i="7"/>
  <c r="J106" i="7"/>
  <c r="I106" i="7"/>
  <c r="H106" i="7"/>
  <c r="J105" i="7"/>
  <c r="I105" i="7"/>
  <c r="H105" i="7"/>
  <c r="J104" i="7"/>
  <c r="I104" i="7"/>
  <c r="H104" i="7"/>
  <c r="J103" i="7"/>
  <c r="I103" i="7"/>
  <c r="H103" i="7"/>
  <c r="J102" i="7"/>
  <c r="I102" i="7"/>
  <c r="H102" i="7"/>
  <c r="J101" i="7"/>
  <c r="I101" i="7"/>
  <c r="H101" i="7"/>
  <c r="J100" i="7"/>
  <c r="I100" i="7"/>
  <c r="H100" i="7"/>
  <c r="J99" i="7"/>
  <c r="I99" i="7"/>
  <c r="H99" i="7"/>
  <c r="J98" i="7"/>
  <c r="I98" i="7"/>
  <c r="H98" i="7"/>
  <c r="J97" i="7"/>
  <c r="I97" i="7"/>
  <c r="H97" i="7"/>
  <c r="J96" i="7"/>
  <c r="I96" i="7"/>
  <c r="H96" i="7"/>
  <c r="J95" i="7"/>
  <c r="I95" i="7"/>
  <c r="H95" i="7"/>
  <c r="J94" i="7"/>
  <c r="I94" i="7"/>
  <c r="H94" i="7"/>
  <c r="J93" i="7"/>
  <c r="I93" i="7"/>
  <c r="H93" i="7"/>
  <c r="J92" i="7"/>
  <c r="I92" i="7"/>
  <c r="H92" i="7"/>
  <c r="J91" i="7"/>
  <c r="I91" i="7"/>
  <c r="H91" i="7"/>
  <c r="J90" i="7"/>
  <c r="I90" i="7"/>
  <c r="H90" i="7"/>
  <c r="J89" i="7"/>
  <c r="I89" i="7"/>
  <c r="H89" i="7"/>
  <c r="J88" i="7"/>
  <c r="I88" i="7"/>
  <c r="H88" i="7"/>
  <c r="J87" i="7"/>
  <c r="I87" i="7"/>
  <c r="H87" i="7"/>
  <c r="J86" i="7"/>
  <c r="I86" i="7"/>
  <c r="H86" i="7"/>
  <c r="J85" i="7"/>
  <c r="I85" i="7"/>
  <c r="H85" i="7"/>
  <c r="J84" i="7"/>
  <c r="I84" i="7"/>
  <c r="H84" i="7"/>
  <c r="J83" i="7"/>
  <c r="I83" i="7"/>
  <c r="H83" i="7"/>
  <c r="J82" i="7"/>
  <c r="I82" i="7"/>
  <c r="H82" i="7"/>
  <c r="J81" i="7"/>
  <c r="I81" i="7"/>
  <c r="H81" i="7"/>
  <c r="J80" i="7"/>
  <c r="I80" i="7"/>
  <c r="H80" i="7"/>
  <c r="J79" i="7"/>
  <c r="I79" i="7"/>
  <c r="H79" i="7"/>
  <c r="J78" i="7"/>
  <c r="I78" i="7"/>
  <c r="H78" i="7"/>
  <c r="J77" i="7"/>
  <c r="I77" i="7"/>
  <c r="H77" i="7"/>
  <c r="J76" i="7"/>
  <c r="I76" i="7"/>
  <c r="H76" i="7"/>
  <c r="J75" i="7"/>
  <c r="I75" i="7"/>
  <c r="H75" i="7"/>
  <c r="J74" i="7"/>
  <c r="I74" i="7"/>
  <c r="H74" i="7"/>
  <c r="J73" i="7"/>
  <c r="I73" i="7"/>
  <c r="H73" i="7"/>
  <c r="J72" i="7"/>
  <c r="I72" i="7"/>
  <c r="H72" i="7"/>
  <c r="J71" i="7"/>
  <c r="I71" i="7"/>
  <c r="H71" i="7"/>
  <c r="J70" i="7"/>
  <c r="I70" i="7"/>
  <c r="H70" i="7"/>
  <c r="J69" i="7"/>
  <c r="I69" i="7"/>
  <c r="H69" i="7"/>
  <c r="J68" i="7"/>
  <c r="I68" i="7"/>
  <c r="H68" i="7"/>
  <c r="J67" i="7"/>
  <c r="I67" i="7"/>
  <c r="H67" i="7"/>
  <c r="J66" i="7"/>
  <c r="I66" i="7"/>
  <c r="H66" i="7"/>
  <c r="J65" i="7"/>
  <c r="I65" i="7"/>
  <c r="H65" i="7"/>
  <c r="J64" i="7"/>
  <c r="I64" i="7"/>
  <c r="H64" i="7"/>
  <c r="J63" i="7"/>
  <c r="I63" i="7"/>
  <c r="H63" i="7"/>
  <c r="J62" i="7"/>
  <c r="I62" i="7"/>
  <c r="H62" i="7"/>
  <c r="J61" i="7"/>
  <c r="I61" i="7"/>
  <c r="H61" i="7"/>
  <c r="J60" i="7"/>
  <c r="I60" i="7"/>
  <c r="H60" i="7"/>
  <c r="J59" i="7"/>
  <c r="I59" i="7"/>
  <c r="H59" i="7"/>
  <c r="J58" i="7"/>
  <c r="I58" i="7"/>
  <c r="H58" i="7"/>
  <c r="J57" i="7"/>
  <c r="I57" i="7"/>
  <c r="H57" i="7"/>
  <c r="J56" i="7"/>
  <c r="I56" i="7"/>
  <c r="H56" i="7"/>
  <c r="J55" i="7"/>
  <c r="I55" i="7"/>
  <c r="H55" i="7"/>
  <c r="J54" i="7"/>
  <c r="I54" i="7"/>
  <c r="H54" i="7"/>
  <c r="J53" i="7"/>
  <c r="I53" i="7"/>
  <c r="H53" i="7"/>
  <c r="J52" i="7"/>
  <c r="I52" i="7"/>
  <c r="H52" i="7"/>
  <c r="J51" i="7"/>
  <c r="I51" i="7"/>
  <c r="H51" i="7"/>
  <c r="J50" i="7"/>
  <c r="I50" i="7"/>
  <c r="H50" i="7"/>
  <c r="J49" i="7"/>
  <c r="I49" i="7"/>
  <c r="H49" i="7"/>
  <c r="J48" i="7"/>
  <c r="I48" i="7"/>
  <c r="H48" i="7"/>
  <c r="J47" i="7"/>
  <c r="I47" i="7"/>
  <c r="H47" i="7"/>
  <c r="J46" i="7"/>
  <c r="I46" i="7"/>
  <c r="H46" i="7"/>
  <c r="J45" i="7"/>
  <c r="I45" i="7"/>
  <c r="H45" i="7"/>
  <c r="J44" i="7"/>
  <c r="I44" i="7"/>
  <c r="H44" i="7"/>
  <c r="F44" i="7"/>
  <c r="J43" i="7"/>
  <c r="I43" i="7"/>
  <c r="H43" i="7"/>
  <c r="F43" i="7"/>
  <c r="J42" i="7"/>
  <c r="I42" i="7"/>
  <c r="H42" i="7"/>
  <c r="J41" i="7"/>
  <c r="I41" i="7"/>
  <c r="H41" i="7"/>
  <c r="J40" i="7"/>
  <c r="I40" i="7"/>
  <c r="H40" i="7"/>
  <c r="J39" i="7"/>
  <c r="I39" i="7"/>
  <c r="H39" i="7"/>
  <c r="J38" i="7"/>
  <c r="I38" i="7"/>
  <c r="H38" i="7"/>
  <c r="J37" i="7"/>
  <c r="I37" i="7"/>
  <c r="H37" i="7"/>
  <c r="J36" i="7"/>
  <c r="I36" i="7"/>
  <c r="H36" i="7"/>
  <c r="J35" i="7"/>
  <c r="I35" i="7"/>
  <c r="H35" i="7"/>
  <c r="J34" i="7"/>
  <c r="I34" i="7"/>
  <c r="H34" i="7"/>
  <c r="J33" i="7"/>
  <c r="I33" i="7"/>
  <c r="H33" i="7"/>
  <c r="J32" i="7"/>
  <c r="I32" i="7"/>
  <c r="H32" i="7"/>
  <c r="J31" i="7"/>
  <c r="I31" i="7"/>
  <c r="H31" i="7"/>
  <c r="J30" i="7"/>
  <c r="I30" i="7"/>
  <c r="H30" i="7"/>
  <c r="J29" i="7"/>
  <c r="I29" i="7"/>
  <c r="H29" i="7"/>
  <c r="J28" i="7"/>
  <c r="I28" i="7"/>
  <c r="H28" i="7"/>
  <c r="J27" i="7"/>
  <c r="I27" i="7"/>
  <c r="H27" i="7"/>
  <c r="J26" i="7"/>
  <c r="I26" i="7"/>
  <c r="H26" i="7"/>
  <c r="J25" i="7"/>
  <c r="I25" i="7"/>
  <c r="H25" i="7"/>
  <c r="J24" i="7"/>
  <c r="I24" i="7"/>
  <c r="H24" i="7"/>
  <c r="J23" i="7"/>
  <c r="I23" i="7"/>
  <c r="H23" i="7"/>
  <c r="J22" i="7"/>
  <c r="I22" i="7"/>
  <c r="H22" i="7"/>
  <c r="J21" i="7"/>
  <c r="I21" i="7"/>
  <c r="H21" i="7"/>
  <c r="J20" i="7"/>
  <c r="I20" i="7"/>
  <c r="H20" i="7"/>
  <c r="J19" i="7"/>
  <c r="I19" i="7"/>
  <c r="H19" i="7"/>
  <c r="J18" i="7"/>
  <c r="I18" i="7"/>
  <c r="H18" i="7"/>
  <c r="J17" i="7"/>
  <c r="I17" i="7"/>
  <c r="H17" i="7"/>
  <c r="J16" i="7"/>
  <c r="I16" i="7"/>
  <c r="H16" i="7"/>
  <c r="J15" i="7"/>
  <c r="I15" i="7"/>
  <c r="H15" i="7"/>
  <c r="J14" i="7"/>
  <c r="I14" i="7"/>
  <c r="H14" i="7"/>
  <c r="J13" i="7"/>
  <c r="I13" i="7"/>
  <c r="H13" i="7"/>
  <c r="J12" i="7"/>
  <c r="I12" i="7"/>
  <c r="H12" i="7"/>
  <c r="J11" i="7"/>
  <c r="I11" i="7"/>
  <c r="H11" i="7"/>
  <c r="J10" i="7"/>
  <c r="I10" i="7"/>
  <c r="H10" i="7"/>
  <c r="J9" i="7"/>
  <c r="I9" i="7"/>
  <c r="H9" i="7"/>
  <c r="J8" i="7"/>
  <c r="I8" i="7"/>
  <c r="H8" i="7"/>
  <c r="J7" i="7"/>
  <c r="I7" i="7"/>
  <c r="H7" i="7"/>
  <c r="J6" i="7"/>
  <c r="I6" i="7"/>
  <c r="H6" i="7"/>
  <c r="J5" i="7"/>
  <c r="I5" i="7"/>
  <c r="H5" i="7"/>
  <c r="J4" i="7"/>
  <c r="I4" i="7"/>
  <c r="H4" i="7"/>
  <c r="R1101" i="6"/>
  <c r="I1101" i="6"/>
  <c r="H1101" i="6"/>
  <c r="R1100" i="6"/>
  <c r="I1100" i="6"/>
  <c r="H1100" i="6"/>
  <c r="R1099" i="6"/>
  <c r="I1099" i="6"/>
  <c r="H1099" i="6"/>
  <c r="R1098" i="6"/>
  <c r="I1098" i="6"/>
  <c r="H1098" i="6"/>
  <c r="R1097" i="6"/>
  <c r="I1097" i="6"/>
  <c r="H1097" i="6"/>
  <c r="R1096" i="6"/>
  <c r="I1096" i="6"/>
  <c r="H1096" i="6"/>
  <c r="R1095" i="6"/>
  <c r="I1095" i="6"/>
  <c r="H1095" i="6"/>
  <c r="R1094" i="6"/>
  <c r="I1094" i="6"/>
  <c r="H1094" i="6"/>
  <c r="R1093" i="6"/>
  <c r="I1093" i="6"/>
  <c r="H1093" i="6"/>
  <c r="R1092" i="6"/>
  <c r="I1092" i="6"/>
  <c r="H1092" i="6"/>
  <c r="R1091" i="6"/>
  <c r="I1091" i="6"/>
  <c r="H1091" i="6"/>
  <c r="R1090" i="6"/>
  <c r="I1090" i="6"/>
  <c r="H1090" i="6"/>
  <c r="R1089" i="6"/>
  <c r="I1089" i="6"/>
  <c r="H1089" i="6"/>
  <c r="R1088" i="6"/>
  <c r="I1088" i="6"/>
  <c r="H1088" i="6"/>
  <c r="R1087" i="6"/>
  <c r="I1087" i="6"/>
  <c r="H1087" i="6"/>
  <c r="R1086" i="6"/>
  <c r="I1086" i="6"/>
  <c r="H1086" i="6"/>
  <c r="R1085" i="6"/>
  <c r="I1085" i="6"/>
  <c r="H1085" i="6"/>
  <c r="R1084" i="6"/>
  <c r="I1084" i="6"/>
  <c r="H1084" i="6"/>
  <c r="R1083" i="6"/>
  <c r="I1083" i="6"/>
  <c r="H1083" i="6"/>
  <c r="R1082" i="6"/>
  <c r="I1082" i="6"/>
  <c r="H1082" i="6"/>
  <c r="R1081" i="6"/>
  <c r="I1081" i="6"/>
  <c r="H1081" i="6"/>
  <c r="R1080" i="6"/>
  <c r="I1080" i="6"/>
  <c r="H1080" i="6"/>
  <c r="R1079" i="6"/>
  <c r="I1079" i="6"/>
  <c r="H1079" i="6"/>
  <c r="R1078" i="6"/>
  <c r="I1078" i="6"/>
  <c r="H1078" i="6"/>
  <c r="R1077" i="6"/>
  <c r="I1077" i="6"/>
  <c r="H1077" i="6"/>
  <c r="R1076" i="6"/>
  <c r="I1076" i="6"/>
  <c r="H1076" i="6"/>
  <c r="R1075" i="6"/>
  <c r="I1075" i="6"/>
  <c r="H1075" i="6"/>
  <c r="R1074" i="6"/>
  <c r="I1074" i="6"/>
  <c r="H1074" i="6"/>
  <c r="R1073" i="6"/>
  <c r="I1073" i="6"/>
  <c r="H1073" i="6"/>
  <c r="R1072" i="6"/>
  <c r="I1072" i="6"/>
  <c r="H1072" i="6"/>
  <c r="R1071" i="6"/>
  <c r="I1071" i="6"/>
  <c r="H1071" i="6"/>
  <c r="R1070" i="6"/>
  <c r="I1070" i="6"/>
  <c r="H1070" i="6"/>
  <c r="R1069" i="6"/>
  <c r="I1069" i="6"/>
  <c r="H1069" i="6"/>
  <c r="R1068" i="6"/>
  <c r="I1068" i="6"/>
  <c r="H1068" i="6"/>
  <c r="R1067" i="6"/>
  <c r="I1067" i="6"/>
  <c r="H1067" i="6"/>
  <c r="R1066" i="6"/>
  <c r="I1066" i="6"/>
  <c r="H1066" i="6"/>
  <c r="R1065" i="6"/>
  <c r="I1065" i="6"/>
  <c r="H1065" i="6"/>
  <c r="R1064" i="6"/>
  <c r="I1064" i="6"/>
  <c r="H1064" i="6"/>
  <c r="R1063" i="6"/>
  <c r="I1063" i="6"/>
  <c r="H1063" i="6"/>
  <c r="R1062" i="6"/>
  <c r="I1062" i="6"/>
  <c r="H1062" i="6"/>
  <c r="R1061" i="6"/>
  <c r="I1061" i="6"/>
  <c r="H1061" i="6"/>
  <c r="R1060" i="6"/>
  <c r="I1060" i="6"/>
  <c r="H1060" i="6"/>
  <c r="R1059" i="6"/>
  <c r="I1059" i="6"/>
  <c r="H1059" i="6"/>
  <c r="R1058" i="6"/>
  <c r="I1058" i="6"/>
  <c r="H1058" i="6"/>
  <c r="R1057" i="6"/>
  <c r="I1057" i="6"/>
  <c r="H1057" i="6"/>
  <c r="R1056" i="6"/>
  <c r="I1056" i="6"/>
  <c r="H1056" i="6"/>
  <c r="R1055" i="6"/>
  <c r="I1055" i="6"/>
  <c r="H1055" i="6"/>
  <c r="R1054" i="6"/>
  <c r="I1054" i="6"/>
  <c r="H1054" i="6"/>
  <c r="R1053" i="6"/>
  <c r="I1053" i="6"/>
  <c r="H1053" i="6"/>
  <c r="R1052" i="6"/>
  <c r="I1052" i="6"/>
  <c r="H1052" i="6"/>
  <c r="R1051" i="6"/>
  <c r="I1051" i="6"/>
  <c r="H1051" i="6"/>
  <c r="R1050" i="6"/>
  <c r="I1050" i="6"/>
  <c r="H1050" i="6"/>
  <c r="R1049" i="6"/>
  <c r="I1049" i="6"/>
  <c r="H1049" i="6"/>
  <c r="R1048" i="6"/>
  <c r="I1048" i="6"/>
  <c r="H1048" i="6"/>
  <c r="R1047" i="6"/>
  <c r="I1047" i="6"/>
  <c r="H1047" i="6"/>
  <c r="R1046" i="6"/>
  <c r="I1046" i="6"/>
  <c r="H1046" i="6"/>
  <c r="R1045" i="6"/>
  <c r="I1045" i="6"/>
  <c r="H1045" i="6"/>
  <c r="R1044" i="6"/>
  <c r="I1044" i="6"/>
  <c r="H1044" i="6"/>
  <c r="R1043" i="6"/>
  <c r="I1043" i="6"/>
  <c r="H1043" i="6"/>
  <c r="R1042" i="6"/>
  <c r="I1042" i="6"/>
  <c r="H1042" i="6"/>
  <c r="R1041" i="6"/>
  <c r="I1041" i="6"/>
  <c r="H1041" i="6"/>
  <c r="R1040" i="6"/>
  <c r="I1040" i="6"/>
  <c r="H1040" i="6"/>
  <c r="R1039" i="6"/>
  <c r="I1039" i="6"/>
  <c r="H1039" i="6"/>
  <c r="R1038" i="6"/>
  <c r="I1038" i="6"/>
  <c r="H1038" i="6"/>
  <c r="R1037" i="6"/>
  <c r="I1037" i="6"/>
  <c r="H1037" i="6"/>
  <c r="R1036" i="6"/>
  <c r="I1036" i="6"/>
  <c r="H1036" i="6"/>
  <c r="R1035" i="6"/>
  <c r="I1035" i="6"/>
  <c r="H1035" i="6"/>
  <c r="R1034" i="6"/>
  <c r="I1034" i="6"/>
  <c r="H1034" i="6"/>
  <c r="R1033" i="6"/>
  <c r="I1033" i="6"/>
  <c r="H1033" i="6"/>
  <c r="R1032" i="6"/>
  <c r="I1032" i="6"/>
  <c r="H1032" i="6"/>
  <c r="R1031" i="6"/>
  <c r="I1031" i="6"/>
  <c r="H1031" i="6"/>
  <c r="R1030" i="6"/>
  <c r="I1030" i="6"/>
  <c r="H1030" i="6"/>
  <c r="R1029" i="6"/>
  <c r="I1029" i="6"/>
  <c r="H1029" i="6"/>
  <c r="R1028" i="6"/>
  <c r="I1028" i="6"/>
  <c r="H1028" i="6"/>
  <c r="R1027" i="6"/>
  <c r="I1027" i="6"/>
  <c r="H1027" i="6"/>
  <c r="R1026" i="6"/>
  <c r="I1026" i="6"/>
  <c r="H1026" i="6"/>
  <c r="R1025" i="6"/>
  <c r="I1025" i="6"/>
  <c r="H1025" i="6"/>
  <c r="R1024" i="6"/>
  <c r="I1024" i="6"/>
  <c r="H1024" i="6"/>
  <c r="R1023" i="6"/>
  <c r="I1023" i="6"/>
  <c r="H1023" i="6"/>
  <c r="R1022" i="6"/>
  <c r="I1022" i="6"/>
  <c r="H1022" i="6"/>
  <c r="R1021" i="6"/>
  <c r="I1021" i="6"/>
  <c r="H1021" i="6"/>
  <c r="R1020" i="6"/>
  <c r="I1020" i="6"/>
  <c r="H1020" i="6"/>
  <c r="R1019" i="6"/>
  <c r="I1019" i="6"/>
  <c r="H1019" i="6"/>
  <c r="R1018" i="6"/>
  <c r="I1018" i="6"/>
  <c r="H1018" i="6"/>
  <c r="R1017" i="6"/>
  <c r="I1017" i="6"/>
  <c r="H1017" i="6"/>
  <c r="R1016" i="6"/>
  <c r="I1016" i="6"/>
  <c r="H1016" i="6"/>
  <c r="R1015" i="6"/>
  <c r="I1015" i="6"/>
  <c r="H1015" i="6"/>
  <c r="R1014" i="6"/>
  <c r="I1014" i="6"/>
  <c r="H1014" i="6"/>
  <c r="R1013" i="6"/>
  <c r="I1013" i="6"/>
  <c r="H1013" i="6"/>
  <c r="R1012" i="6"/>
  <c r="I1012" i="6"/>
  <c r="H1012" i="6"/>
  <c r="R1011" i="6"/>
  <c r="I1011" i="6"/>
  <c r="H1011" i="6"/>
  <c r="R1010" i="6"/>
  <c r="I1010" i="6"/>
  <c r="H1010" i="6"/>
  <c r="R1009" i="6"/>
  <c r="I1009" i="6"/>
  <c r="H1009" i="6"/>
  <c r="R1008" i="6"/>
  <c r="I1008" i="6"/>
  <c r="H1008" i="6"/>
  <c r="R1007" i="6"/>
  <c r="I1007" i="6"/>
  <c r="H1007" i="6"/>
  <c r="R1006" i="6"/>
  <c r="I1006" i="6"/>
  <c r="H1006" i="6"/>
  <c r="R1005" i="6"/>
  <c r="I1005" i="6"/>
  <c r="H1005" i="6"/>
  <c r="R1004" i="6"/>
  <c r="I1004" i="6"/>
  <c r="H1004" i="6"/>
  <c r="R1003" i="6"/>
  <c r="I1003" i="6"/>
  <c r="H1003" i="6"/>
  <c r="R1002" i="6"/>
  <c r="I1002" i="6"/>
  <c r="H1002" i="6"/>
  <c r="R1001" i="6"/>
  <c r="I1001" i="6"/>
  <c r="H1001" i="6"/>
  <c r="R1000" i="6"/>
  <c r="I1000" i="6"/>
  <c r="H1000" i="6"/>
  <c r="R999" i="6"/>
  <c r="I999" i="6"/>
  <c r="H999" i="6"/>
  <c r="R998" i="6"/>
  <c r="I998" i="6"/>
  <c r="H998" i="6"/>
  <c r="R997" i="6"/>
  <c r="I997" i="6"/>
  <c r="H997" i="6"/>
  <c r="R996" i="6"/>
  <c r="I996" i="6"/>
  <c r="H996" i="6"/>
  <c r="R995" i="6"/>
  <c r="I995" i="6"/>
  <c r="H995" i="6"/>
  <c r="R994" i="6"/>
  <c r="I994" i="6"/>
  <c r="H994" i="6"/>
  <c r="R993" i="6"/>
  <c r="I993" i="6"/>
  <c r="H993" i="6"/>
  <c r="R992" i="6"/>
  <c r="I992" i="6"/>
  <c r="H992" i="6"/>
  <c r="R991" i="6"/>
  <c r="I991" i="6"/>
  <c r="H991" i="6"/>
  <c r="R990" i="6"/>
  <c r="I990" i="6"/>
  <c r="H990" i="6"/>
  <c r="R989" i="6"/>
  <c r="I989" i="6"/>
  <c r="H989" i="6"/>
  <c r="R988" i="6"/>
  <c r="I988" i="6"/>
  <c r="H988" i="6"/>
  <c r="R987" i="6"/>
  <c r="I987" i="6"/>
  <c r="H987" i="6"/>
  <c r="R986" i="6"/>
  <c r="I986" i="6"/>
  <c r="H986" i="6"/>
  <c r="R985" i="6"/>
  <c r="I985" i="6"/>
  <c r="H985" i="6"/>
  <c r="R984" i="6"/>
  <c r="I984" i="6"/>
  <c r="H984" i="6"/>
  <c r="R983" i="6"/>
  <c r="I983" i="6"/>
  <c r="H983" i="6"/>
  <c r="R982" i="6"/>
  <c r="I982" i="6"/>
  <c r="H982" i="6"/>
  <c r="R981" i="6"/>
  <c r="I981" i="6"/>
  <c r="H981" i="6"/>
  <c r="R980" i="6"/>
  <c r="I980" i="6"/>
  <c r="H980" i="6"/>
  <c r="R979" i="6"/>
  <c r="I979" i="6"/>
  <c r="H979" i="6"/>
  <c r="R978" i="6"/>
  <c r="I978" i="6"/>
  <c r="H978" i="6"/>
  <c r="R977" i="6"/>
  <c r="I977" i="6"/>
  <c r="H977" i="6"/>
  <c r="R976" i="6"/>
  <c r="I976" i="6"/>
  <c r="H976" i="6"/>
  <c r="R975" i="6"/>
  <c r="I975" i="6"/>
  <c r="H975" i="6"/>
  <c r="R974" i="6"/>
  <c r="I974" i="6"/>
  <c r="H974" i="6"/>
  <c r="R973" i="6"/>
  <c r="I973" i="6"/>
  <c r="H973" i="6"/>
  <c r="R972" i="6"/>
  <c r="I972" i="6"/>
  <c r="H972" i="6"/>
  <c r="R971" i="6"/>
  <c r="I971" i="6"/>
  <c r="H971" i="6"/>
  <c r="R970" i="6"/>
  <c r="I970" i="6"/>
  <c r="H970" i="6"/>
  <c r="R969" i="6"/>
  <c r="I969" i="6"/>
  <c r="H969" i="6"/>
  <c r="R968" i="6"/>
  <c r="I968" i="6"/>
  <c r="H968" i="6"/>
  <c r="R967" i="6"/>
  <c r="I967" i="6"/>
  <c r="H967" i="6"/>
  <c r="R966" i="6"/>
  <c r="I966" i="6"/>
  <c r="H966" i="6"/>
  <c r="R965" i="6"/>
  <c r="I965" i="6"/>
  <c r="H965" i="6"/>
  <c r="R964" i="6"/>
  <c r="I964" i="6"/>
  <c r="H964" i="6"/>
  <c r="R963" i="6"/>
  <c r="I963" i="6"/>
  <c r="H963" i="6"/>
  <c r="R962" i="6"/>
  <c r="I962" i="6"/>
  <c r="H962" i="6"/>
  <c r="R961" i="6"/>
  <c r="I961" i="6"/>
  <c r="H961" i="6"/>
  <c r="R960" i="6"/>
  <c r="I960" i="6"/>
  <c r="H960" i="6"/>
  <c r="R959" i="6"/>
  <c r="I959" i="6"/>
  <c r="H959" i="6"/>
  <c r="R958" i="6"/>
  <c r="I958" i="6"/>
  <c r="H958" i="6"/>
  <c r="R957" i="6"/>
  <c r="I957" i="6"/>
  <c r="H957" i="6"/>
  <c r="R956" i="6"/>
  <c r="I956" i="6"/>
  <c r="H956" i="6"/>
  <c r="R955" i="6"/>
  <c r="I955" i="6"/>
  <c r="H955" i="6"/>
  <c r="R954" i="6"/>
  <c r="I954" i="6"/>
  <c r="H954" i="6"/>
  <c r="R953" i="6"/>
  <c r="I953" i="6"/>
  <c r="H953" i="6"/>
  <c r="R952" i="6"/>
  <c r="I952" i="6"/>
  <c r="H952" i="6"/>
  <c r="R951" i="6"/>
  <c r="I951" i="6"/>
  <c r="H951" i="6"/>
  <c r="R950" i="6"/>
  <c r="I950" i="6"/>
  <c r="H950" i="6"/>
  <c r="R949" i="6"/>
  <c r="I949" i="6"/>
  <c r="H949" i="6"/>
  <c r="R948" i="6"/>
  <c r="I948" i="6"/>
  <c r="H948" i="6"/>
  <c r="R947" i="6"/>
  <c r="I947" i="6"/>
  <c r="H947" i="6"/>
  <c r="R946" i="6"/>
  <c r="I946" i="6"/>
  <c r="H946" i="6"/>
  <c r="R945" i="6"/>
  <c r="I945" i="6"/>
  <c r="H945" i="6"/>
  <c r="R944" i="6"/>
  <c r="I944" i="6"/>
  <c r="H944" i="6"/>
  <c r="R943" i="6"/>
  <c r="I943" i="6"/>
  <c r="H943" i="6"/>
  <c r="R942" i="6"/>
  <c r="I942" i="6"/>
  <c r="H942" i="6"/>
  <c r="R941" i="6"/>
  <c r="I941" i="6"/>
  <c r="H941" i="6"/>
  <c r="R940" i="6"/>
  <c r="I940" i="6"/>
  <c r="H940" i="6"/>
  <c r="R939" i="6"/>
  <c r="I939" i="6"/>
  <c r="H939" i="6"/>
  <c r="R938" i="6"/>
  <c r="I938" i="6"/>
  <c r="H938" i="6"/>
  <c r="R937" i="6"/>
  <c r="I937" i="6"/>
  <c r="H937" i="6"/>
  <c r="R936" i="6"/>
  <c r="I936" i="6"/>
  <c r="H936" i="6"/>
  <c r="R935" i="6"/>
  <c r="I935" i="6"/>
  <c r="H935" i="6"/>
  <c r="R934" i="6"/>
  <c r="I934" i="6"/>
  <c r="H934" i="6"/>
  <c r="R933" i="6"/>
  <c r="I933" i="6"/>
  <c r="H933" i="6"/>
  <c r="R932" i="6"/>
  <c r="I932" i="6"/>
  <c r="H932" i="6"/>
  <c r="R931" i="6"/>
  <c r="I931" i="6"/>
  <c r="H931" i="6"/>
  <c r="R930" i="6"/>
  <c r="I930" i="6"/>
  <c r="H930" i="6"/>
  <c r="R929" i="6"/>
  <c r="I929" i="6"/>
  <c r="H929" i="6"/>
  <c r="R928" i="6"/>
  <c r="I928" i="6"/>
  <c r="H928" i="6"/>
  <c r="R927" i="6"/>
  <c r="I927" i="6"/>
  <c r="H927" i="6"/>
  <c r="R926" i="6"/>
  <c r="I926" i="6"/>
  <c r="H926" i="6"/>
  <c r="R925" i="6"/>
  <c r="I925" i="6"/>
  <c r="H925" i="6"/>
  <c r="R924" i="6"/>
  <c r="I924" i="6"/>
  <c r="H924" i="6"/>
  <c r="R923" i="6"/>
  <c r="I923" i="6"/>
  <c r="H923" i="6"/>
  <c r="R922" i="6"/>
  <c r="I922" i="6"/>
  <c r="H922" i="6"/>
  <c r="R921" i="6"/>
  <c r="I921" i="6"/>
  <c r="H921" i="6"/>
  <c r="R920" i="6"/>
  <c r="I920" i="6"/>
  <c r="H920" i="6"/>
  <c r="R919" i="6"/>
  <c r="I919" i="6"/>
  <c r="H919" i="6"/>
  <c r="R918" i="6"/>
  <c r="I918" i="6"/>
  <c r="H918" i="6"/>
  <c r="R917" i="6"/>
  <c r="I917" i="6"/>
  <c r="H917" i="6"/>
  <c r="R916" i="6"/>
  <c r="I916" i="6"/>
  <c r="H916" i="6"/>
  <c r="R915" i="6"/>
  <c r="I915" i="6"/>
  <c r="H915" i="6"/>
  <c r="R914" i="6"/>
  <c r="I914" i="6"/>
  <c r="H914" i="6"/>
  <c r="R913" i="6"/>
  <c r="I913" i="6"/>
  <c r="H913" i="6"/>
  <c r="R912" i="6"/>
  <c r="I912" i="6"/>
  <c r="H912" i="6"/>
  <c r="R911" i="6"/>
  <c r="I911" i="6"/>
  <c r="H911" i="6"/>
  <c r="R910" i="6"/>
  <c r="I910" i="6"/>
  <c r="H910" i="6"/>
  <c r="R909" i="6"/>
  <c r="I909" i="6"/>
  <c r="H909" i="6"/>
  <c r="R908" i="6"/>
  <c r="I908" i="6"/>
  <c r="H908" i="6"/>
  <c r="R907" i="6"/>
  <c r="I907" i="6"/>
  <c r="H907" i="6"/>
  <c r="R906" i="6"/>
  <c r="I906" i="6"/>
  <c r="H906" i="6"/>
  <c r="R905" i="6"/>
  <c r="I905" i="6"/>
  <c r="H905" i="6"/>
  <c r="R904" i="6"/>
  <c r="I904" i="6"/>
  <c r="H904" i="6"/>
  <c r="R903" i="6"/>
  <c r="I903" i="6"/>
  <c r="H903" i="6"/>
  <c r="R902" i="6"/>
  <c r="I902" i="6"/>
  <c r="H902" i="6"/>
  <c r="R901" i="6"/>
  <c r="I901" i="6"/>
  <c r="H901" i="6"/>
  <c r="R900" i="6"/>
  <c r="I900" i="6"/>
  <c r="H900" i="6"/>
  <c r="R899" i="6"/>
  <c r="I899" i="6"/>
  <c r="H899" i="6"/>
  <c r="R898" i="6"/>
  <c r="I898" i="6"/>
  <c r="H898" i="6"/>
  <c r="R897" i="6"/>
  <c r="I897" i="6"/>
  <c r="H897" i="6"/>
  <c r="R896" i="6"/>
  <c r="I896" i="6"/>
  <c r="H896" i="6"/>
  <c r="R895" i="6"/>
  <c r="I895" i="6"/>
  <c r="H895" i="6"/>
  <c r="R894" i="6"/>
  <c r="I894" i="6"/>
  <c r="H894" i="6"/>
  <c r="R893" i="6"/>
  <c r="I893" i="6"/>
  <c r="H893" i="6"/>
  <c r="R892" i="6"/>
  <c r="I892" i="6"/>
  <c r="H892" i="6"/>
  <c r="R891" i="6"/>
  <c r="I891" i="6"/>
  <c r="H891" i="6"/>
  <c r="R890" i="6"/>
  <c r="I890" i="6"/>
  <c r="H890" i="6"/>
  <c r="R889" i="6"/>
  <c r="I889" i="6"/>
  <c r="H889" i="6"/>
  <c r="R888" i="6"/>
  <c r="I888" i="6"/>
  <c r="H888" i="6"/>
  <c r="R887" i="6"/>
  <c r="I887" i="6"/>
  <c r="H887" i="6"/>
  <c r="R886" i="6"/>
  <c r="I886" i="6"/>
  <c r="H886" i="6"/>
  <c r="R885" i="6"/>
  <c r="I885" i="6"/>
  <c r="H885" i="6"/>
  <c r="R884" i="6"/>
  <c r="I884" i="6"/>
  <c r="H884" i="6"/>
  <c r="R883" i="6"/>
  <c r="I883" i="6"/>
  <c r="H883" i="6"/>
  <c r="R882" i="6"/>
  <c r="I882" i="6"/>
  <c r="H882" i="6"/>
  <c r="R881" i="6"/>
  <c r="I881" i="6"/>
  <c r="H881" i="6"/>
  <c r="R880" i="6"/>
  <c r="I880" i="6"/>
  <c r="H880" i="6"/>
  <c r="R879" i="6"/>
  <c r="I879" i="6"/>
  <c r="H879" i="6"/>
  <c r="R878" i="6"/>
  <c r="I878" i="6"/>
  <c r="H878" i="6"/>
  <c r="R877" i="6"/>
  <c r="I877" i="6"/>
  <c r="H877" i="6"/>
  <c r="R876" i="6"/>
  <c r="I876" i="6"/>
  <c r="H876" i="6"/>
  <c r="R875" i="6"/>
  <c r="I875" i="6"/>
  <c r="H875" i="6"/>
  <c r="R874" i="6"/>
  <c r="I874" i="6"/>
  <c r="H874" i="6"/>
  <c r="R873" i="6"/>
  <c r="I873" i="6"/>
  <c r="H873" i="6"/>
  <c r="R872" i="6"/>
  <c r="I872" i="6"/>
  <c r="H872" i="6"/>
  <c r="R871" i="6"/>
  <c r="I871" i="6"/>
  <c r="H871" i="6"/>
  <c r="R870" i="6"/>
  <c r="I870" i="6"/>
  <c r="H870" i="6"/>
  <c r="R869" i="6"/>
  <c r="I869" i="6"/>
  <c r="H869" i="6"/>
  <c r="R868" i="6"/>
  <c r="I868" i="6"/>
  <c r="H868" i="6"/>
  <c r="R867" i="6"/>
  <c r="I867" i="6"/>
  <c r="H867" i="6"/>
  <c r="R866" i="6"/>
  <c r="I866" i="6"/>
  <c r="H866" i="6"/>
  <c r="R865" i="6"/>
  <c r="I865" i="6"/>
  <c r="H865" i="6"/>
  <c r="R864" i="6"/>
  <c r="I864" i="6"/>
  <c r="H864" i="6"/>
  <c r="R863" i="6"/>
  <c r="I863" i="6"/>
  <c r="H863" i="6"/>
  <c r="R862" i="6"/>
  <c r="I862" i="6"/>
  <c r="H862" i="6"/>
  <c r="R861" i="6"/>
  <c r="I861" i="6"/>
  <c r="H861" i="6"/>
  <c r="R860" i="6"/>
  <c r="I860" i="6"/>
  <c r="H860" i="6"/>
  <c r="R859" i="6"/>
  <c r="I859" i="6"/>
  <c r="H859" i="6"/>
  <c r="R858" i="6"/>
  <c r="I858" i="6"/>
  <c r="H858" i="6"/>
  <c r="R857" i="6"/>
  <c r="I857" i="6"/>
  <c r="H857" i="6"/>
  <c r="R856" i="6"/>
  <c r="I856" i="6"/>
  <c r="H856" i="6"/>
  <c r="R855" i="6"/>
  <c r="I855" i="6"/>
  <c r="H855" i="6"/>
  <c r="R854" i="6"/>
  <c r="I854" i="6"/>
  <c r="H854" i="6"/>
  <c r="R853" i="6"/>
  <c r="I853" i="6"/>
  <c r="H853" i="6"/>
  <c r="R852" i="6"/>
  <c r="I852" i="6"/>
  <c r="H852" i="6"/>
  <c r="R851" i="6"/>
  <c r="I851" i="6"/>
  <c r="H851" i="6"/>
  <c r="R850" i="6"/>
  <c r="I850" i="6"/>
  <c r="H850" i="6"/>
  <c r="R849" i="6"/>
  <c r="I849" i="6"/>
  <c r="H849" i="6"/>
  <c r="R848" i="6"/>
  <c r="I848" i="6"/>
  <c r="H848" i="6"/>
  <c r="R847" i="6"/>
  <c r="I847" i="6"/>
  <c r="H847" i="6"/>
  <c r="R846" i="6"/>
  <c r="I846" i="6"/>
  <c r="H846" i="6"/>
  <c r="R845" i="6"/>
  <c r="I845" i="6"/>
  <c r="H845" i="6"/>
  <c r="R844" i="6"/>
  <c r="I844" i="6"/>
  <c r="H844" i="6"/>
  <c r="R843" i="6"/>
  <c r="I843" i="6"/>
  <c r="H843" i="6"/>
  <c r="R842" i="6"/>
  <c r="I842" i="6"/>
  <c r="H842" i="6"/>
  <c r="R841" i="6"/>
  <c r="I841" i="6"/>
  <c r="H841" i="6"/>
  <c r="R840" i="6"/>
  <c r="I840" i="6"/>
  <c r="H840" i="6"/>
  <c r="R839" i="6"/>
  <c r="I839" i="6"/>
  <c r="H839" i="6"/>
  <c r="R838" i="6"/>
  <c r="I838" i="6"/>
  <c r="H838" i="6"/>
  <c r="R837" i="6"/>
  <c r="I837" i="6"/>
  <c r="H837" i="6"/>
  <c r="R836" i="6"/>
  <c r="I836" i="6"/>
  <c r="H836" i="6"/>
  <c r="R835" i="6"/>
  <c r="I835" i="6"/>
  <c r="H835" i="6"/>
  <c r="R834" i="6"/>
  <c r="I834" i="6"/>
  <c r="H834" i="6"/>
  <c r="R833" i="6"/>
  <c r="I833" i="6"/>
  <c r="H833" i="6"/>
  <c r="R832" i="6"/>
  <c r="I832" i="6"/>
  <c r="H832" i="6"/>
  <c r="R831" i="6"/>
  <c r="I831" i="6"/>
  <c r="H831" i="6"/>
  <c r="R830" i="6"/>
  <c r="I830" i="6"/>
  <c r="H830" i="6"/>
  <c r="R829" i="6"/>
  <c r="I829" i="6"/>
  <c r="H829" i="6"/>
  <c r="R828" i="6"/>
  <c r="I828" i="6"/>
  <c r="H828" i="6"/>
  <c r="R827" i="6"/>
  <c r="I827" i="6"/>
  <c r="H827" i="6"/>
  <c r="R826" i="6"/>
  <c r="I826" i="6"/>
  <c r="H826" i="6"/>
  <c r="R825" i="6"/>
  <c r="I825" i="6"/>
  <c r="H825" i="6"/>
  <c r="R824" i="6"/>
  <c r="I824" i="6"/>
  <c r="H824" i="6"/>
  <c r="R823" i="6"/>
  <c r="I823" i="6"/>
  <c r="H823" i="6"/>
  <c r="R822" i="6"/>
  <c r="I822" i="6"/>
  <c r="H822" i="6"/>
  <c r="R821" i="6"/>
  <c r="I821" i="6"/>
  <c r="H821" i="6"/>
  <c r="R820" i="6"/>
  <c r="I820" i="6"/>
  <c r="H820" i="6"/>
  <c r="R819" i="6"/>
  <c r="I819" i="6"/>
  <c r="H819" i="6"/>
  <c r="R818" i="6"/>
  <c r="I818" i="6"/>
  <c r="H818" i="6"/>
  <c r="R817" i="6"/>
  <c r="I817" i="6"/>
  <c r="H817" i="6"/>
  <c r="R816" i="6"/>
  <c r="I816" i="6"/>
  <c r="H816" i="6"/>
  <c r="R815" i="6"/>
  <c r="I815" i="6"/>
  <c r="H815" i="6"/>
  <c r="R814" i="6"/>
  <c r="I814" i="6"/>
  <c r="H814" i="6"/>
  <c r="R813" i="6"/>
  <c r="I813" i="6"/>
  <c r="H813" i="6"/>
  <c r="R812" i="6"/>
  <c r="I812" i="6"/>
  <c r="H812" i="6"/>
  <c r="R811" i="6"/>
  <c r="I811" i="6"/>
  <c r="H811" i="6"/>
  <c r="R810" i="6"/>
  <c r="I810" i="6"/>
  <c r="H810" i="6"/>
  <c r="R809" i="6"/>
  <c r="I809" i="6"/>
  <c r="H809" i="6"/>
  <c r="R808" i="6"/>
  <c r="I808" i="6"/>
  <c r="H808" i="6"/>
  <c r="R807" i="6"/>
  <c r="I807" i="6"/>
  <c r="H807" i="6"/>
  <c r="R806" i="6"/>
  <c r="I806" i="6"/>
  <c r="H806" i="6"/>
  <c r="R805" i="6"/>
  <c r="I805" i="6"/>
  <c r="H805" i="6"/>
  <c r="R804" i="6"/>
  <c r="I804" i="6"/>
  <c r="H804" i="6"/>
  <c r="R803" i="6"/>
  <c r="I803" i="6"/>
  <c r="H803" i="6"/>
  <c r="R802" i="6"/>
  <c r="I802" i="6"/>
  <c r="H802" i="6"/>
  <c r="R801" i="6"/>
  <c r="I801" i="6"/>
  <c r="H801" i="6"/>
  <c r="R800" i="6"/>
  <c r="I800" i="6"/>
  <c r="H800" i="6"/>
  <c r="R799" i="6"/>
  <c r="I799" i="6"/>
  <c r="H799" i="6"/>
  <c r="R798" i="6"/>
  <c r="I798" i="6"/>
  <c r="H798" i="6"/>
  <c r="R797" i="6"/>
  <c r="I797" i="6"/>
  <c r="H797" i="6"/>
  <c r="R796" i="6"/>
  <c r="I796" i="6"/>
  <c r="H796" i="6"/>
  <c r="R795" i="6"/>
  <c r="I795" i="6"/>
  <c r="H795" i="6"/>
  <c r="R794" i="6"/>
  <c r="I794" i="6"/>
  <c r="H794" i="6"/>
  <c r="R793" i="6"/>
  <c r="I793" i="6"/>
  <c r="H793" i="6"/>
  <c r="R792" i="6"/>
  <c r="I792" i="6"/>
  <c r="H792" i="6"/>
  <c r="R791" i="6"/>
  <c r="I791" i="6"/>
  <c r="H791" i="6"/>
  <c r="R790" i="6"/>
  <c r="I790" i="6"/>
  <c r="H790" i="6"/>
  <c r="R789" i="6"/>
  <c r="I789" i="6"/>
  <c r="H789" i="6"/>
  <c r="R788" i="6"/>
  <c r="I788" i="6"/>
  <c r="H788" i="6"/>
  <c r="R787" i="6"/>
  <c r="I787" i="6"/>
  <c r="H787" i="6"/>
  <c r="R786" i="6"/>
  <c r="I786" i="6"/>
  <c r="H786" i="6"/>
  <c r="R785" i="6"/>
  <c r="I785" i="6"/>
  <c r="H785" i="6"/>
  <c r="R784" i="6"/>
  <c r="I784" i="6"/>
  <c r="H784" i="6"/>
  <c r="R783" i="6"/>
  <c r="I783" i="6"/>
  <c r="H783" i="6"/>
  <c r="R782" i="6"/>
  <c r="I782" i="6"/>
  <c r="H782" i="6"/>
  <c r="R781" i="6"/>
  <c r="I781" i="6"/>
  <c r="H781" i="6"/>
  <c r="R780" i="6"/>
  <c r="I780" i="6"/>
  <c r="H780" i="6"/>
  <c r="R779" i="6"/>
  <c r="I779" i="6"/>
  <c r="H779" i="6"/>
  <c r="R778" i="6"/>
  <c r="I778" i="6"/>
  <c r="H778" i="6"/>
  <c r="R777" i="6"/>
  <c r="I777" i="6"/>
  <c r="H777" i="6"/>
  <c r="R776" i="6"/>
  <c r="I776" i="6"/>
  <c r="H776" i="6"/>
  <c r="R775" i="6"/>
  <c r="I775" i="6"/>
  <c r="H775" i="6"/>
  <c r="R774" i="6"/>
  <c r="I774" i="6"/>
  <c r="H774" i="6"/>
  <c r="R773" i="6"/>
  <c r="I773" i="6"/>
  <c r="H773" i="6"/>
  <c r="R772" i="6"/>
  <c r="I772" i="6"/>
  <c r="H772" i="6"/>
  <c r="R771" i="6"/>
  <c r="I771" i="6"/>
  <c r="H771" i="6"/>
  <c r="R770" i="6"/>
  <c r="I770" i="6"/>
  <c r="H770" i="6"/>
  <c r="R769" i="6"/>
  <c r="I769" i="6"/>
  <c r="H769" i="6"/>
  <c r="R768" i="6"/>
  <c r="I768" i="6"/>
  <c r="H768" i="6"/>
  <c r="R767" i="6"/>
  <c r="I767" i="6"/>
  <c r="H767" i="6"/>
  <c r="R766" i="6"/>
  <c r="I766" i="6"/>
  <c r="H766" i="6"/>
  <c r="R765" i="6"/>
  <c r="I765" i="6"/>
  <c r="H765" i="6"/>
  <c r="R764" i="6"/>
  <c r="I764" i="6"/>
  <c r="H764" i="6"/>
  <c r="R763" i="6"/>
  <c r="I763" i="6"/>
  <c r="H763" i="6"/>
  <c r="R762" i="6"/>
  <c r="I762" i="6"/>
  <c r="H762" i="6"/>
  <c r="R761" i="6"/>
  <c r="I761" i="6"/>
  <c r="H761" i="6"/>
  <c r="R760" i="6"/>
  <c r="I760" i="6"/>
  <c r="H760" i="6"/>
  <c r="R759" i="6"/>
  <c r="I759" i="6"/>
  <c r="H759" i="6"/>
  <c r="R758" i="6"/>
  <c r="I758" i="6"/>
  <c r="H758" i="6"/>
  <c r="R757" i="6"/>
  <c r="I757" i="6"/>
  <c r="H757" i="6"/>
  <c r="R756" i="6"/>
  <c r="I756" i="6"/>
  <c r="H756" i="6"/>
  <c r="R755" i="6"/>
  <c r="I755" i="6"/>
  <c r="H755" i="6"/>
  <c r="R754" i="6"/>
  <c r="I754" i="6"/>
  <c r="H754" i="6"/>
  <c r="R753" i="6"/>
  <c r="I753" i="6"/>
  <c r="H753" i="6"/>
  <c r="R752" i="6"/>
  <c r="I752" i="6"/>
  <c r="H752" i="6"/>
  <c r="R751" i="6"/>
  <c r="I751" i="6"/>
  <c r="H751" i="6"/>
  <c r="R750" i="6"/>
  <c r="I750" i="6"/>
  <c r="H750" i="6"/>
  <c r="R749" i="6"/>
  <c r="I749" i="6"/>
  <c r="H749" i="6"/>
  <c r="R748" i="6"/>
  <c r="I748" i="6"/>
  <c r="H748" i="6"/>
  <c r="R747" i="6"/>
  <c r="I747" i="6"/>
  <c r="H747" i="6"/>
  <c r="R746" i="6"/>
  <c r="I746" i="6"/>
  <c r="H746" i="6"/>
  <c r="R745" i="6"/>
  <c r="I745" i="6"/>
  <c r="H745" i="6"/>
  <c r="R744" i="6"/>
  <c r="I744" i="6"/>
  <c r="H744" i="6"/>
  <c r="R743" i="6"/>
  <c r="I743" i="6"/>
  <c r="H743" i="6"/>
  <c r="R742" i="6"/>
  <c r="I742" i="6"/>
  <c r="H742" i="6"/>
  <c r="R741" i="6"/>
  <c r="I741" i="6"/>
  <c r="H741" i="6"/>
  <c r="R740" i="6"/>
  <c r="I740" i="6"/>
  <c r="H740" i="6"/>
  <c r="R739" i="6"/>
  <c r="I739" i="6"/>
  <c r="H739" i="6"/>
  <c r="R738" i="6"/>
  <c r="I738" i="6"/>
  <c r="H738" i="6"/>
  <c r="R737" i="6"/>
  <c r="I737" i="6"/>
  <c r="H737" i="6"/>
  <c r="R736" i="6"/>
  <c r="I736" i="6"/>
  <c r="H736" i="6"/>
  <c r="R735" i="6"/>
  <c r="I735" i="6"/>
  <c r="H735" i="6"/>
  <c r="R734" i="6"/>
  <c r="I734" i="6"/>
  <c r="H734" i="6"/>
  <c r="R733" i="6"/>
  <c r="I733" i="6"/>
  <c r="H733" i="6"/>
  <c r="R732" i="6"/>
  <c r="I732" i="6"/>
  <c r="H732" i="6"/>
  <c r="R731" i="6"/>
  <c r="I731" i="6"/>
  <c r="H731" i="6"/>
  <c r="R730" i="6"/>
  <c r="I730" i="6"/>
  <c r="H730" i="6"/>
  <c r="R729" i="6"/>
  <c r="I729" i="6"/>
  <c r="H729" i="6"/>
  <c r="R728" i="6"/>
  <c r="I728" i="6"/>
  <c r="H728" i="6"/>
  <c r="R727" i="6"/>
  <c r="I727" i="6"/>
  <c r="H727" i="6"/>
  <c r="R726" i="6"/>
  <c r="I726" i="6"/>
  <c r="H726" i="6"/>
  <c r="R725" i="6"/>
  <c r="I725" i="6"/>
  <c r="H725" i="6"/>
  <c r="R724" i="6"/>
  <c r="I724" i="6"/>
  <c r="H724" i="6"/>
  <c r="R723" i="6"/>
  <c r="I723" i="6"/>
  <c r="H723" i="6"/>
  <c r="R722" i="6"/>
  <c r="I722" i="6"/>
  <c r="H722" i="6"/>
  <c r="R721" i="6"/>
  <c r="I721" i="6"/>
  <c r="H721" i="6"/>
  <c r="R720" i="6"/>
  <c r="I720" i="6"/>
  <c r="H720" i="6"/>
  <c r="R719" i="6"/>
  <c r="I719" i="6"/>
  <c r="H719" i="6"/>
  <c r="R718" i="6"/>
  <c r="I718" i="6"/>
  <c r="H718" i="6"/>
  <c r="R717" i="6"/>
  <c r="I717" i="6"/>
  <c r="H717" i="6"/>
  <c r="R716" i="6"/>
  <c r="I716" i="6"/>
  <c r="H716" i="6"/>
  <c r="R715" i="6"/>
  <c r="I715" i="6"/>
  <c r="H715" i="6"/>
  <c r="R714" i="6"/>
  <c r="I714" i="6"/>
  <c r="H714" i="6"/>
  <c r="R713" i="6"/>
  <c r="I713" i="6"/>
  <c r="H713" i="6"/>
  <c r="R712" i="6"/>
  <c r="I712" i="6"/>
  <c r="H712" i="6"/>
  <c r="R711" i="6"/>
  <c r="I711" i="6"/>
  <c r="H711" i="6"/>
  <c r="R710" i="6"/>
  <c r="I710" i="6"/>
  <c r="H710" i="6"/>
  <c r="R709" i="6"/>
  <c r="I709" i="6"/>
  <c r="H709" i="6"/>
  <c r="R708" i="6"/>
  <c r="I708" i="6"/>
  <c r="H708" i="6"/>
  <c r="R707" i="6"/>
  <c r="I707" i="6"/>
  <c r="H707" i="6"/>
  <c r="R706" i="6"/>
  <c r="I706" i="6"/>
  <c r="H706" i="6"/>
  <c r="R705" i="6"/>
  <c r="I705" i="6"/>
  <c r="H705" i="6"/>
  <c r="R704" i="6"/>
  <c r="I704" i="6"/>
  <c r="H704" i="6"/>
  <c r="R703" i="6"/>
  <c r="I703" i="6"/>
  <c r="H703" i="6"/>
  <c r="R702" i="6"/>
  <c r="I702" i="6"/>
  <c r="H702" i="6"/>
  <c r="R701" i="6"/>
  <c r="I701" i="6"/>
  <c r="H701" i="6"/>
  <c r="R700" i="6"/>
  <c r="I700" i="6"/>
  <c r="H700" i="6"/>
  <c r="R699" i="6"/>
  <c r="I699" i="6"/>
  <c r="H699" i="6"/>
  <c r="R698" i="6"/>
  <c r="I698" i="6"/>
  <c r="H698" i="6"/>
  <c r="R697" i="6"/>
  <c r="I697" i="6"/>
  <c r="H697" i="6"/>
  <c r="R696" i="6"/>
  <c r="I696" i="6"/>
  <c r="H696" i="6"/>
  <c r="R695" i="6"/>
  <c r="I695" i="6"/>
  <c r="H695" i="6"/>
  <c r="R694" i="6"/>
  <c r="I694" i="6"/>
  <c r="H694" i="6"/>
  <c r="R693" i="6"/>
  <c r="I693" i="6"/>
  <c r="H693" i="6"/>
  <c r="R692" i="6"/>
  <c r="I692" i="6"/>
  <c r="H692" i="6"/>
  <c r="R691" i="6"/>
  <c r="I691" i="6"/>
  <c r="H691" i="6"/>
  <c r="R690" i="6"/>
  <c r="I690" i="6"/>
  <c r="H690" i="6"/>
  <c r="R689" i="6"/>
  <c r="I689" i="6"/>
  <c r="H689" i="6"/>
  <c r="R688" i="6"/>
  <c r="I688" i="6"/>
  <c r="H688" i="6"/>
  <c r="R687" i="6"/>
  <c r="I687" i="6"/>
  <c r="H687" i="6"/>
  <c r="R686" i="6"/>
  <c r="I686" i="6"/>
  <c r="H686" i="6"/>
  <c r="R685" i="6"/>
  <c r="I685" i="6"/>
  <c r="H685" i="6"/>
  <c r="R684" i="6"/>
  <c r="I684" i="6"/>
  <c r="H684" i="6"/>
  <c r="R683" i="6"/>
  <c r="I683" i="6"/>
  <c r="H683" i="6"/>
  <c r="R682" i="6"/>
  <c r="I682" i="6"/>
  <c r="H682" i="6"/>
  <c r="R681" i="6"/>
  <c r="I681" i="6"/>
  <c r="H681" i="6"/>
  <c r="R680" i="6"/>
  <c r="I680" i="6"/>
  <c r="H680" i="6"/>
  <c r="R679" i="6"/>
  <c r="I679" i="6"/>
  <c r="H679" i="6"/>
  <c r="R678" i="6"/>
  <c r="I678" i="6"/>
  <c r="H678" i="6"/>
  <c r="R677" i="6"/>
  <c r="I677" i="6"/>
  <c r="H677" i="6"/>
  <c r="R676" i="6"/>
  <c r="I676" i="6"/>
  <c r="H676" i="6"/>
  <c r="R675" i="6"/>
  <c r="I675" i="6"/>
  <c r="H675" i="6"/>
  <c r="R674" i="6"/>
  <c r="I674" i="6"/>
  <c r="H674" i="6"/>
  <c r="R673" i="6"/>
  <c r="I673" i="6"/>
  <c r="H673" i="6"/>
  <c r="R672" i="6"/>
  <c r="I672" i="6"/>
  <c r="H672" i="6"/>
  <c r="R671" i="6"/>
  <c r="I671" i="6"/>
  <c r="H671" i="6"/>
  <c r="R670" i="6"/>
  <c r="I670" i="6"/>
  <c r="H670" i="6"/>
  <c r="R669" i="6"/>
  <c r="I669" i="6"/>
  <c r="H669" i="6"/>
  <c r="R668" i="6"/>
  <c r="I668" i="6"/>
  <c r="H668" i="6"/>
  <c r="R667" i="6"/>
  <c r="I667" i="6"/>
  <c r="H667" i="6"/>
  <c r="R666" i="6"/>
  <c r="I666" i="6"/>
  <c r="H666" i="6"/>
  <c r="R665" i="6"/>
  <c r="I665" i="6"/>
  <c r="H665" i="6"/>
  <c r="R664" i="6"/>
  <c r="I664" i="6"/>
  <c r="H664" i="6"/>
  <c r="R663" i="6"/>
  <c r="I663" i="6"/>
  <c r="H663" i="6"/>
  <c r="R662" i="6"/>
  <c r="I662" i="6"/>
  <c r="H662" i="6"/>
  <c r="R661" i="6"/>
  <c r="I661" i="6"/>
  <c r="H661" i="6"/>
  <c r="R660" i="6"/>
  <c r="I660" i="6"/>
  <c r="H660" i="6"/>
  <c r="R659" i="6"/>
  <c r="I659" i="6"/>
  <c r="H659" i="6"/>
  <c r="R658" i="6"/>
  <c r="I658" i="6"/>
  <c r="H658" i="6"/>
  <c r="R657" i="6"/>
  <c r="I657" i="6"/>
  <c r="H657" i="6"/>
  <c r="R656" i="6"/>
  <c r="I656" i="6"/>
  <c r="H656" i="6"/>
  <c r="R655" i="6"/>
  <c r="I655" i="6"/>
  <c r="H655" i="6"/>
  <c r="R654" i="6"/>
  <c r="I654" i="6"/>
  <c r="H654" i="6"/>
  <c r="R653" i="6"/>
  <c r="I653" i="6"/>
  <c r="H653" i="6"/>
  <c r="R652" i="6"/>
  <c r="I652" i="6"/>
  <c r="H652" i="6"/>
  <c r="R651" i="6"/>
  <c r="I651" i="6"/>
  <c r="H651" i="6"/>
  <c r="R650" i="6"/>
  <c r="I650" i="6"/>
  <c r="H650" i="6"/>
  <c r="R649" i="6"/>
  <c r="I649" i="6"/>
  <c r="H649" i="6"/>
  <c r="R648" i="6"/>
  <c r="I648" i="6"/>
  <c r="H648" i="6"/>
  <c r="R647" i="6"/>
  <c r="I647" i="6"/>
  <c r="H647" i="6"/>
  <c r="R646" i="6"/>
  <c r="I646" i="6"/>
  <c r="H646" i="6"/>
  <c r="R645" i="6"/>
  <c r="I645" i="6"/>
  <c r="H645" i="6"/>
  <c r="R644" i="6"/>
  <c r="I644" i="6"/>
  <c r="H644" i="6"/>
  <c r="R643" i="6"/>
  <c r="I643" i="6"/>
  <c r="H643" i="6"/>
  <c r="R642" i="6"/>
  <c r="I642" i="6"/>
  <c r="H642" i="6"/>
  <c r="R641" i="6"/>
  <c r="I641" i="6"/>
  <c r="H641" i="6"/>
  <c r="R640" i="6"/>
  <c r="I640" i="6"/>
  <c r="H640" i="6"/>
  <c r="R639" i="6"/>
  <c r="I639" i="6"/>
  <c r="H639" i="6"/>
  <c r="R638" i="6"/>
  <c r="I638" i="6"/>
  <c r="H638" i="6"/>
  <c r="R637" i="6"/>
  <c r="I637" i="6"/>
  <c r="H637" i="6"/>
  <c r="R636" i="6"/>
  <c r="I636" i="6"/>
  <c r="H636" i="6"/>
  <c r="R635" i="6"/>
  <c r="I635" i="6"/>
  <c r="H635" i="6"/>
  <c r="R634" i="6"/>
  <c r="I634" i="6"/>
  <c r="H634" i="6"/>
  <c r="R633" i="6"/>
  <c r="I633" i="6"/>
  <c r="H633" i="6"/>
  <c r="R632" i="6"/>
  <c r="I632" i="6"/>
  <c r="H632" i="6"/>
  <c r="R631" i="6"/>
  <c r="I631" i="6"/>
  <c r="H631" i="6"/>
  <c r="R630" i="6"/>
  <c r="I630" i="6"/>
  <c r="H630" i="6"/>
  <c r="R629" i="6"/>
  <c r="I629" i="6"/>
  <c r="H629" i="6"/>
  <c r="R628" i="6"/>
  <c r="I628" i="6"/>
  <c r="H628" i="6"/>
  <c r="R627" i="6"/>
  <c r="I627" i="6"/>
  <c r="H627" i="6"/>
  <c r="R626" i="6"/>
  <c r="I626" i="6"/>
  <c r="H626" i="6"/>
  <c r="R625" i="6"/>
  <c r="I625" i="6"/>
  <c r="H625" i="6"/>
  <c r="R624" i="6"/>
  <c r="I624" i="6"/>
  <c r="H624" i="6"/>
  <c r="R623" i="6"/>
  <c r="I623" i="6"/>
  <c r="H623" i="6"/>
  <c r="R622" i="6"/>
  <c r="I622" i="6"/>
  <c r="H622" i="6"/>
  <c r="R621" i="6"/>
  <c r="I621" i="6"/>
  <c r="H621" i="6"/>
  <c r="R620" i="6"/>
  <c r="I620" i="6"/>
  <c r="H620" i="6"/>
  <c r="R619" i="6"/>
  <c r="I619" i="6"/>
  <c r="H619" i="6"/>
  <c r="R618" i="6"/>
  <c r="I618" i="6"/>
  <c r="H618" i="6"/>
  <c r="R617" i="6"/>
  <c r="I617" i="6"/>
  <c r="H617" i="6"/>
  <c r="R616" i="6"/>
  <c r="I616" i="6"/>
  <c r="H616" i="6"/>
  <c r="R615" i="6"/>
  <c r="I615" i="6"/>
  <c r="H615" i="6"/>
  <c r="R614" i="6"/>
  <c r="I614" i="6"/>
  <c r="H614" i="6"/>
  <c r="R613" i="6"/>
  <c r="I613" i="6"/>
  <c r="H613" i="6"/>
  <c r="R612" i="6"/>
  <c r="I612" i="6"/>
  <c r="H612" i="6"/>
  <c r="R611" i="6"/>
  <c r="I611" i="6"/>
  <c r="H611" i="6"/>
  <c r="R610" i="6"/>
  <c r="I610" i="6"/>
  <c r="H610" i="6"/>
  <c r="R609" i="6"/>
  <c r="I609" i="6"/>
  <c r="H609" i="6"/>
  <c r="R608" i="6"/>
  <c r="I608" i="6"/>
  <c r="H608" i="6"/>
  <c r="R607" i="6"/>
  <c r="I607" i="6"/>
  <c r="H607" i="6"/>
  <c r="R606" i="6"/>
  <c r="I606" i="6"/>
  <c r="H606" i="6"/>
  <c r="R605" i="6"/>
  <c r="I605" i="6"/>
  <c r="H605" i="6"/>
  <c r="R604" i="6"/>
  <c r="I604" i="6"/>
  <c r="H604" i="6"/>
  <c r="R603" i="6"/>
  <c r="I603" i="6"/>
  <c r="H603" i="6"/>
  <c r="R602" i="6"/>
  <c r="I602" i="6"/>
  <c r="H602" i="6"/>
  <c r="R601" i="6"/>
  <c r="I601" i="6"/>
  <c r="H601" i="6"/>
  <c r="R600" i="6"/>
  <c r="I600" i="6"/>
  <c r="H600" i="6"/>
  <c r="R599" i="6"/>
  <c r="I599" i="6"/>
  <c r="H599" i="6"/>
  <c r="R598" i="6"/>
  <c r="I598" i="6"/>
  <c r="H598" i="6"/>
  <c r="R597" i="6"/>
  <c r="I597" i="6"/>
  <c r="H597" i="6"/>
  <c r="R596" i="6"/>
  <c r="I596" i="6"/>
  <c r="H596" i="6"/>
  <c r="R595" i="6"/>
  <c r="I595" i="6"/>
  <c r="H595" i="6"/>
  <c r="R594" i="6"/>
  <c r="I594" i="6"/>
  <c r="H594" i="6"/>
  <c r="R593" i="6"/>
  <c r="I593" i="6"/>
  <c r="H593" i="6"/>
  <c r="R592" i="6"/>
  <c r="I592" i="6"/>
  <c r="H592" i="6"/>
  <c r="R591" i="6"/>
  <c r="I591" i="6"/>
  <c r="H591" i="6"/>
  <c r="R590" i="6"/>
  <c r="I590" i="6"/>
  <c r="H590" i="6"/>
  <c r="R589" i="6"/>
  <c r="I589" i="6"/>
  <c r="H589" i="6"/>
  <c r="R588" i="6"/>
  <c r="I588" i="6"/>
  <c r="H588" i="6"/>
  <c r="R587" i="6"/>
  <c r="I587" i="6"/>
  <c r="H587" i="6"/>
  <c r="R586" i="6"/>
  <c r="I586" i="6"/>
  <c r="H586" i="6"/>
  <c r="R585" i="6"/>
  <c r="I585" i="6"/>
  <c r="H585" i="6"/>
  <c r="R584" i="6"/>
  <c r="I584" i="6"/>
  <c r="H584" i="6"/>
  <c r="R583" i="6"/>
  <c r="I583" i="6"/>
  <c r="H583" i="6"/>
  <c r="R582" i="6"/>
  <c r="I582" i="6"/>
  <c r="H582" i="6"/>
  <c r="R581" i="6"/>
  <c r="I581" i="6"/>
  <c r="H581" i="6"/>
  <c r="R580" i="6"/>
  <c r="I580" i="6"/>
  <c r="H580" i="6"/>
  <c r="R579" i="6"/>
  <c r="I579" i="6"/>
  <c r="H579" i="6"/>
  <c r="R578" i="6"/>
  <c r="I578" i="6"/>
  <c r="H578" i="6"/>
  <c r="R577" i="6"/>
  <c r="I577" i="6"/>
  <c r="H577" i="6"/>
  <c r="R576" i="6"/>
  <c r="I576" i="6"/>
  <c r="H576" i="6"/>
  <c r="R575" i="6"/>
  <c r="I575" i="6"/>
  <c r="H575" i="6"/>
  <c r="R574" i="6"/>
  <c r="I574" i="6"/>
  <c r="H574" i="6"/>
  <c r="R573" i="6"/>
  <c r="I573" i="6"/>
  <c r="H573" i="6"/>
  <c r="R572" i="6"/>
  <c r="I572" i="6"/>
  <c r="H572" i="6"/>
  <c r="R571" i="6"/>
  <c r="I571" i="6"/>
  <c r="H571" i="6"/>
  <c r="R570" i="6"/>
  <c r="I570" i="6"/>
  <c r="H570" i="6"/>
  <c r="R569" i="6"/>
  <c r="I569" i="6"/>
  <c r="H569" i="6"/>
  <c r="R568" i="6"/>
  <c r="I568" i="6"/>
  <c r="H568" i="6"/>
  <c r="R567" i="6"/>
  <c r="I567" i="6"/>
  <c r="H567" i="6"/>
  <c r="R566" i="6"/>
  <c r="I566" i="6"/>
  <c r="H566" i="6"/>
  <c r="R565" i="6"/>
  <c r="I565" i="6"/>
  <c r="H565" i="6"/>
  <c r="R564" i="6"/>
  <c r="I564" i="6"/>
  <c r="H564" i="6"/>
  <c r="R563" i="6"/>
  <c r="I563" i="6"/>
  <c r="H563" i="6"/>
  <c r="R562" i="6"/>
  <c r="I562" i="6"/>
  <c r="H562" i="6"/>
  <c r="R561" i="6"/>
  <c r="I561" i="6"/>
  <c r="H561" i="6"/>
  <c r="R560" i="6"/>
  <c r="I560" i="6"/>
  <c r="H560" i="6"/>
  <c r="R559" i="6"/>
  <c r="I559" i="6"/>
  <c r="H559" i="6"/>
  <c r="R558" i="6"/>
  <c r="I558" i="6"/>
  <c r="H558" i="6"/>
  <c r="R557" i="6"/>
  <c r="I557" i="6"/>
  <c r="H557" i="6"/>
  <c r="R556" i="6"/>
  <c r="I556" i="6"/>
  <c r="H556" i="6"/>
  <c r="R555" i="6"/>
  <c r="I555" i="6"/>
  <c r="H555" i="6"/>
  <c r="R554" i="6"/>
  <c r="I554" i="6"/>
  <c r="H554" i="6"/>
  <c r="R553" i="6"/>
  <c r="I553" i="6"/>
  <c r="H553" i="6"/>
  <c r="R552" i="6"/>
  <c r="I552" i="6"/>
  <c r="H552" i="6"/>
  <c r="R551" i="6"/>
  <c r="I551" i="6"/>
  <c r="H551" i="6"/>
  <c r="R550" i="6"/>
  <c r="I550" i="6"/>
  <c r="H550" i="6"/>
  <c r="R549" i="6"/>
  <c r="I549" i="6"/>
  <c r="H549" i="6"/>
  <c r="R548" i="6"/>
  <c r="I548" i="6"/>
  <c r="H548" i="6"/>
  <c r="R547" i="6"/>
  <c r="I547" i="6"/>
  <c r="H547" i="6"/>
  <c r="R546" i="6"/>
  <c r="I546" i="6"/>
  <c r="H546" i="6"/>
  <c r="R545" i="6"/>
  <c r="I545" i="6"/>
  <c r="H545" i="6"/>
  <c r="R544" i="6"/>
  <c r="I544" i="6"/>
  <c r="H544" i="6"/>
  <c r="R543" i="6"/>
  <c r="I543" i="6"/>
  <c r="H543" i="6"/>
  <c r="R542" i="6"/>
  <c r="I542" i="6"/>
  <c r="H542" i="6"/>
  <c r="R541" i="6"/>
  <c r="I541" i="6"/>
  <c r="H541" i="6"/>
  <c r="R540" i="6"/>
  <c r="I540" i="6"/>
  <c r="H540" i="6"/>
  <c r="R539" i="6"/>
  <c r="I539" i="6"/>
  <c r="H539" i="6"/>
  <c r="R538" i="6"/>
  <c r="I538" i="6"/>
  <c r="H538" i="6"/>
  <c r="R537" i="6"/>
  <c r="I537" i="6"/>
  <c r="H537" i="6"/>
  <c r="R536" i="6"/>
  <c r="I536" i="6"/>
  <c r="H536" i="6"/>
  <c r="R535" i="6"/>
  <c r="I535" i="6"/>
  <c r="H535" i="6"/>
  <c r="R534" i="6"/>
  <c r="I534" i="6"/>
  <c r="H534" i="6"/>
  <c r="R533" i="6"/>
  <c r="I533" i="6"/>
  <c r="H533" i="6"/>
  <c r="R532" i="6"/>
  <c r="I532" i="6"/>
  <c r="H532" i="6"/>
  <c r="R531" i="6"/>
  <c r="I531" i="6"/>
  <c r="H531" i="6"/>
  <c r="R530" i="6"/>
  <c r="I530" i="6"/>
  <c r="H530" i="6"/>
  <c r="R529" i="6"/>
  <c r="I529" i="6"/>
  <c r="H529" i="6"/>
  <c r="R528" i="6"/>
  <c r="I528" i="6"/>
  <c r="H528" i="6"/>
  <c r="R527" i="6"/>
  <c r="I527" i="6"/>
  <c r="H527" i="6"/>
  <c r="R526" i="6"/>
  <c r="I526" i="6"/>
  <c r="H526" i="6"/>
  <c r="R525" i="6"/>
  <c r="I525" i="6"/>
  <c r="H525" i="6"/>
  <c r="R524" i="6"/>
  <c r="I524" i="6"/>
  <c r="H524" i="6"/>
  <c r="R523" i="6"/>
  <c r="I523" i="6"/>
  <c r="H523" i="6"/>
  <c r="R522" i="6"/>
  <c r="I522" i="6"/>
  <c r="H522" i="6"/>
  <c r="R521" i="6"/>
  <c r="I521" i="6"/>
  <c r="H521" i="6"/>
  <c r="R520" i="6"/>
  <c r="I520" i="6"/>
  <c r="H520" i="6"/>
  <c r="R519" i="6"/>
  <c r="I519" i="6"/>
  <c r="H519" i="6"/>
  <c r="R518" i="6"/>
  <c r="I518" i="6"/>
  <c r="H518" i="6"/>
  <c r="R517" i="6"/>
  <c r="I517" i="6"/>
  <c r="H517" i="6"/>
  <c r="R516" i="6"/>
  <c r="I516" i="6"/>
  <c r="H516" i="6"/>
  <c r="R515" i="6"/>
  <c r="I515" i="6"/>
  <c r="H515" i="6"/>
  <c r="R514" i="6"/>
  <c r="I514" i="6"/>
  <c r="H514" i="6"/>
  <c r="R513" i="6"/>
  <c r="I513" i="6"/>
  <c r="H513" i="6"/>
  <c r="R512" i="6"/>
  <c r="I512" i="6"/>
  <c r="H512" i="6"/>
  <c r="R511" i="6"/>
  <c r="I511" i="6"/>
  <c r="H511" i="6"/>
  <c r="R510" i="6"/>
  <c r="I510" i="6"/>
  <c r="H510" i="6"/>
  <c r="R509" i="6"/>
  <c r="I509" i="6"/>
  <c r="H509" i="6"/>
  <c r="R508" i="6"/>
  <c r="I508" i="6"/>
  <c r="H508" i="6"/>
  <c r="R507" i="6"/>
  <c r="I507" i="6"/>
  <c r="H507" i="6"/>
  <c r="R506" i="6"/>
  <c r="I506" i="6"/>
  <c r="H506" i="6"/>
  <c r="R505" i="6"/>
  <c r="I505" i="6"/>
  <c r="H505" i="6"/>
  <c r="R504" i="6"/>
  <c r="I504" i="6"/>
  <c r="H504" i="6"/>
  <c r="R503" i="6"/>
  <c r="I503" i="6"/>
  <c r="H503" i="6"/>
  <c r="R502" i="6"/>
  <c r="I502" i="6"/>
  <c r="H502" i="6"/>
  <c r="R501" i="6"/>
  <c r="I501" i="6"/>
  <c r="H501" i="6"/>
  <c r="R500" i="6"/>
  <c r="I500" i="6"/>
  <c r="H500" i="6"/>
  <c r="R499" i="6"/>
  <c r="I499" i="6"/>
  <c r="H499" i="6"/>
  <c r="R498" i="6"/>
  <c r="I498" i="6"/>
  <c r="H498" i="6"/>
  <c r="R497" i="6"/>
  <c r="I497" i="6"/>
  <c r="H497" i="6"/>
  <c r="R496" i="6"/>
  <c r="I496" i="6"/>
  <c r="H496" i="6"/>
  <c r="R495" i="6"/>
  <c r="I495" i="6"/>
  <c r="H495" i="6"/>
  <c r="R494" i="6"/>
  <c r="I494" i="6"/>
  <c r="H494" i="6"/>
  <c r="R493" i="6"/>
  <c r="I493" i="6"/>
  <c r="H493" i="6"/>
  <c r="R492" i="6"/>
  <c r="I492" i="6"/>
  <c r="H492" i="6"/>
  <c r="R491" i="6"/>
  <c r="I491" i="6"/>
  <c r="H491" i="6"/>
  <c r="R490" i="6"/>
  <c r="I490" i="6"/>
  <c r="H490" i="6"/>
  <c r="R489" i="6"/>
  <c r="I489" i="6"/>
  <c r="H489" i="6"/>
  <c r="R488" i="6"/>
  <c r="I488" i="6"/>
  <c r="H488" i="6"/>
  <c r="R487" i="6"/>
  <c r="I487" i="6"/>
  <c r="H487" i="6"/>
  <c r="R486" i="6"/>
  <c r="I486" i="6"/>
  <c r="H486" i="6"/>
  <c r="R485" i="6"/>
  <c r="I485" i="6"/>
  <c r="H485" i="6"/>
  <c r="R484" i="6"/>
  <c r="I484" i="6"/>
  <c r="H484" i="6"/>
  <c r="R483" i="6"/>
  <c r="I483" i="6"/>
  <c r="H483" i="6"/>
  <c r="R482" i="6"/>
  <c r="I482" i="6"/>
  <c r="H482" i="6"/>
  <c r="R481" i="6"/>
  <c r="I481" i="6"/>
  <c r="H481" i="6"/>
  <c r="R480" i="6"/>
  <c r="I480" i="6"/>
  <c r="H480" i="6"/>
  <c r="R479" i="6"/>
  <c r="I479" i="6"/>
  <c r="H479" i="6"/>
  <c r="R478" i="6"/>
  <c r="I478" i="6"/>
  <c r="H478" i="6"/>
  <c r="R477" i="6"/>
  <c r="I477" i="6"/>
  <c r="H477" i="6"/>
  <c r="R476" i="6"/>
  <c r="I476" i="6"/>
  <c r="H476" i="6"/>
  <c r="R475" i="6"/>
  <c r="I475" i="6"/>
  <c r="H475" i="6"/>
  <c r="R474" i="6"/>
  <c r="I474" i="6"/>
  <c r="H474" i="6"/>
  <c r="R473" i="6"/>
  <c r="I473" i="6"/>
  <c r="H473" i="6"/>
  <c r="R472" i="6"/>
  <c r="I472" i="6"/>
  <c r="H472" i="6"/>
  <c r="R471" i="6"/>
  <c r="I471" i="6"/>
  <c r="H471" i="6"/>
  <c r="R470" i="6"/>
  <c r="I470" i="6"/>
  <c r="H470" i="6"/>
  <c r="R469" i="6"/>
  <c r="I469" i="6"/>
  <c r="H469" i="6"/>
  <c r="R468" i="6"/>
  <c r="I468" i="6"/>
  <c r="H468" i="6"/>
  <c r="R467" i="6"/>
  <c r="I467" i="6"/>
  <c r="H467" i="6"/>
  <c r="R466" i="6"/>
  <c r="I466" i="6"/>
  <c r="H466" i="6"/>
  <c r="R465" i="6"/>
  <c r="I465" i="6"/>
  <c r="H465" i="6"/>
  <c r="R464" i="6"/>
  <c r="I464" i="6"/>
  <c r="H464" i="6"/>
  <c r="R463" i="6"/>
  <c r="I463" i="6"/>
  <c r="H463" i="6"/>
  <c r="R462" i="6"/>
  <c r="I462" i="6"/>
  <c r="H462" i="6"/>
  <c r="R461" i="6"/>
  <c r="I461" i="6"/>
  <c r="H461" i="6"/>
  <c r="R460" i="6"/>
  <c r="I460" i="6"/>
  <c r="H460" i="6"/>
  <c r="R459" i="6"/>
  <c r="I459" i="6"/>
  <c r="H459" i="6"/>
  <c r="R458" i="6"/>
  <c r="I458" i="6"/>
  <c r="H458" i="6"/>
  <c r="R457" i="6"/>
  <c r="I457" i="6"/>
  <c r="H457" i="6"/>
  <c r="R456" i="6"/>
  <c r="I456" i="6"/>
  <c r="H456" i="6"/>
  <c r="R455" i="6"/>
  <c r="I455" i="6"/>
  <c r="H455" i="6"/>
  <c r="R454" i="6"/>
  <c r="I454" i="6"/>
  <c r="H454" i="6"/>
  <c r="R453" i="6"/>
  <c r="I453" i="6"/>
  <c r="H453" i="6"/>
  <c r="R452" i="6"/>
  <c r="I452" i="6"/>
  <c r="H452" i="6"/>
  <c r="R451" i="6"/>
  <c r="I451" i="6"/>
  <c r="H451" i="6"/>
  <c r="R450" i="6"/>
  <c r="I450" i="6"/>
  <c r="H450" i="6"/>
  <c r="R449" i="6"/>
  <c r="I449" i="6"/>
  <c r="H449" i="6"/>
  <c r="R448" i="6"/>
  <c r="I448" i="6"/>
  <c r="H448" i="6"/>
  <c r="R447" i="6"/>
  <c r="I447" i="6"/>
  <c r="H447" i="6"/>
  <c r="R446" i="6"/>
  <c r="I446" i="6"/>
  <c r="H446" i="6"/>
  <c r="R445" i="6"/>
  <c r="I445" i="6"/>
  <c r="H445" i="6"/>
  <c r="R444" i="6"/>
  <c r="I444" i="6"/>
  <c r="H444" i="6"/>
  <c r="R443" i="6"/>
  <c r="I443" i="6"/>
  <c r="H443" i="6"/>
  <c r="R442" i="6"/>
  <c r="I442" i="6"/>
  <c r="H442" i="6"/>
  <c r="R441" i="6"/>
  <c r="I441" i="6"/>
  <c r="H441" i="6"/>
  <c r="R440" i="6"/>
  <c r="I440" i="6"/>
  <c r="H440" i="6"/>
  <c r="R439" i="6"/>
  <c r="I439" i="6"/>
  <c r="H439" i="6"/>
  <c r="R438" i="6"/>
  <c r="I438" i="6"/>
  <c r="H438" i="6"/>
  <c r="R437" i="6"/>
  <c r="I437" i="6"/>
  <c r="H437" i="6"/>
  <c r="R436" i="6"/>
  <c r="I436" i="6"/>
  <c r="H436" i="6"/>
  <c r="R435" i="6"/>
  <c r="I435" i="6"/>
  <c r="H435" i="6"/>
  <c r="R434" i="6"/>
  <c r="I434" i="6"/>
  <c r="H434" i="6"/>
  <c r="R433" i="6"/>
  <c r="I433" i="6"/>
  <c r="H433" i="6"/>
  <c r="R432" i="6"/>
  <c r="I432" i="6"/>
  <c r="H432" i="6"/>
  <c r="R431" i="6"/>
  <c r="I431" i="6"/>
  <c r="H431" i="6"/>
  <c r="R430" i="6"/>
  <c r="I430" i="6"/>
  <c r="H430" i="6"/>
  <c r="R429" i="6"/>
  <c r="I429" i="6"/>
  <c r="H429" i="6"/>
  <c r="R428" i="6"/>
  <c r="I428" i="6"/>
  <c r="H428" i="6"/>
  <c r="R427" i="6"/>
  <c r="I427" i="6"/>
  <c r="H427" i="6"/>
  <c r="R426" i="6"/>
  <c r="I426" i="6"/>
  <c r="H426" i="6"/>
  <c r="R425" i="6"/>
  <c r="I425" i="6"/>
  <c r="H425" i="6"/>
  <c r="R424" i="6"/>
  <c r="I424" i="6"/>
  <c r="H424" i="6"/>
  <c r="R423" i="6"/>
  <c r="I423" i="6"/>
  <c r="H423" i="6"/>
  <c r="R422" i="6"/>
  <c r="I422" i="6"/>
  <c r="H422" i="6"/>
  <c r="R421" i="6"/>
  <c r="I421" i="6"/>
  <c r="H421" i="6"/>
  <c r="R420" i="6"/>
  <c r="I420" i="6"/>
  <c r="H420" i="6"/>
  <c r="R419" i="6"/>
  <c r="I419" i="6"/>
  <c r="H419" i="6"/>
  <c r="R418" i="6"/>
  <c r="I418" i="6"/>
  <c r="H418" i="6"/>
  <c r="R417" i="6"/>
  <c r="I417" i="6"/>
  <c r="H417" i="6"/>
  <c r="R416" i="6"/>
  <c r="I416" i="6"/>
  <c r="H416" i="6"/>
  <c r="R415" i="6"/>
  <c r="I415" i="6"/>
  <c r="H415" i="6"/>
  <c r="R414" i="6"/>
  <c r="I414" i="6"/>
  <c r="H414" i="6"/>
  <c r="R413" i="6"/>
  <c r="I413" i="6"/>
  <c r="H413" i="6"/>
  <c r="R412" i="6"/>
  <c r="I412" i="6"/>
  <c r="H412" i="6"/>
  <c r="R411" i="6"/>
  <c r="I411" i="6"/>
  <c r="H411" i="6"/>
  <c r="R410" i="6"/>
  <c r="I410" i="6"/>
  <c r="H410" i="6"/>
  <c r="R409" i="6"/>
  <c r="I409" i="6"/>
  <c r="H409" i="6"/>
  <c r="R408" i="6"/>
  <c r="I408" i="6"/>
  <c r="H408" i="6"/>
  <c r="R407" i="6"/>
  <c r="I407" i="6"/>
  <c r="H407" i="6"/>
  <c r="R406" i="6"/>
  <c r="I406" i="6"/>
  <c r="H406" i="6"/>
  <c r="R405" i="6"/>
  <c r="I405" i="6"/>
  <c r="H405" i="6"/>
  <c r="R404" i="6"/>
  <c r="I404" i="6"/>
  <c r="H404" i="6"/>
  <c r="R403" i="6"/>
  <c r="I403" i="6"/>
  <c r="H403" i="6"/>
  <c r="R402" i="6"/>
  <c r="I402" i="6"/>
  <c r="H402" i="6"/>
  <c r="R401" i="6"/>
  <c r="I401" i="6"/>
  <c r="H401" i="6"/>
  <c r="R400" i="6"/>
  <c r="I400" i="6"/>
  <c r="H400" i="6"/>
  <c r="R399" i="6"/>
  <c r="I399" i="6"/>
  <c r="H399" i="6"/>
  <c r="R398" i="6"/>
  <c r="I398" i="6"/>
  <c r="H398" i="6"/>
  <c r="R397" i="6"/>
  <c r="I397" i="6"/>
  <c r="H397" i="6"/>
  <c r="R396" i="6"/>
  <c r="I396" i="6"/>
  <c r="H396" i="6"/>
  <c r="R395" i="6"/>
  <c r="I395" i="6"/>
  <c r="H395" i="6"/>
  <c r="R394" i="6"/>
  <c r="I394" i="6"/>
  <c r="H394" i="6"/>
  <c r="R393" i="6"/>
  <c r="I393" i="6"/>
  <c r="H393" i="6"/>
  <c r="R392" i="6"/>
  <c r="I392" i="6"/>
  <c r="H392" i="6"/>
  <c r="R391" i="6"/>
  <c r="I391" i="6"/>
  <c r="H391" i="6"/>
  <c r="R390" i="6"/>
  <c r="I390" i="6"/>
  <c r="H390" i="6"/>
  <c r="R389" i="6"/>
  <c r="I389" i="6"/>
  <c r="H389" i="6"/>
  <c r="R388" i="6"/>
  <c r="I388" i="6"/>
  <c r="H388" i="6"/>
  <c r="R387" i="6"/>
  <c r="I387" i="6"/>
  <c r="H387" i="6"/>
  <c r="R386" i="6"/>
  <c r="I386" i="6"/>
  <c r="H386" i="6"/>
  <c r="R385" i="6"/>
  <c r="I385" i="6"/>
  <c r="H385" i="6"/>
  <c r="R384" i="6"/>
  <c r="I384" i="6"/>
  <c r="H384" i="6"/>
  <c r="R383" i="6"/>
  <c r="I383" i="6"/>
  <c r="H383" i="6"/>
  <c r="R382" i="6"/>
  <c r="I382" i="6"/>
  <c r="H382" i="6"/>
  <c r="R381" i="6"/>
  <c r="I381" i="6"/>
  <c r="H381" i="6"/>
  <c r="R380" i="6"/>
  <c r="I380" i="6"/>
  <c r="H380" i="6"/>
  <c r="R379" i="6"/>
  <c r="I379" i="6"/>
  <c r="H379" i="6"/>
  <c r="R378" i="6"/>
  <c r="I378" i="6"/>
  <c r="H378" i="6"/>
  <c r="R377" i="6"/>
  <c r="I377" i="6"/>
  <c r="H377" i="6"/>
  <c r="R376" i="6"/>
  <c r="I376" i="6"/>
  <c r="H376" i="6"/>
  <c r="R375" i="6"/>
  <c r="I375" i="6"/>
  <c r="H375" i="6"/>
  <c r="R374" i="6"/>
  <c r="I374" i="6"/>
  <c r="H374" i="6"/>
  <c r="R373" i="6"/>
  <c r="I373" i="6"/>
  <c r="H373" i="6"/>
  <c r="R372" i="6"/>
  <c r="I372" i="6"/>
  <c r="H372" i="6"/>
  <c r="R371" i="6"/>
  <c r="I371" i="6"/>
  <c r="H371" i="6"/>
  <c r="R370" i="6"/>
  <c r="I370" i="6"/>
  <c r="H370" i="6"/>
  <c r="R369" i="6"/>
  <c r="I369" i="6"/>
  <c r="H369" i="6"/>
  <c r="R368" i="6"/>
  <c r="I368" i="6"/>
  <c r="H368" i="6"/>
  <c r="R367" i="6"/>
  <c r="I367" i="6"/>
  <c r="H367" i="6"/>
  <c r="R366" i="6"/>
  <c r="I366" i="6"/>
  <c r="H366" i="6"/>
  <c r="R365" i="6"/>
  <c r="I365" i="6"/>
  <c r="H365" i="6"/>
  <c r="R364" i="6"/>
  <c r="I364" i="6"/>
  <c r="H364" i="6"/>
  <c r="R363" i="6"/>
  <c r="I363" i="6"/>
  <c r="H363" i="6"/>
  <c r="R362" i="6"/>
  <c r="I362" i="6"/>
  <c r="H362" i="6"/>
  <c r="R361" i="6"/>
  <c r="I361" i="6"/>
  <c r="H361" i="6"/>
  <c r="R360" i="6"/>
  <c r="I360" i="6"/>
  <c r="H360" i="6"/>
  <c r="R359" i="6"/>
  <c r="I359" i="6"/>
  <c r="H359" i="6"/>
  <c r="R358" i="6"/>
  <c r="I358" i="6"/>
  <c r="H358" i="6"/>
  <c r="R357" i="6"/>
  <c r="I357" i="6"/>
  <c r="H357" i="6"/>
  <c r="R356" i="6"/>
  <c r="I356" i="6"/>
  <c r="H356" i="6"/>
  <c r="R355" i="6"/>
  <c r="I355" i="6"/>
  <c r="H355" i="6"/>
  <c r="R354" i="6"/>
  <c r="I354" i="6"/>
  <c r="H354" i="6"/>
  <c r="R353" i="6"/>
  <c r="I353" i="6"/>
  <c r="H353" i="6"/>
  <c r="R352" i="6"/>
  <c r="I352" i="6"/>
  <c r="H352" i="6"/>
  <c r="R351" i="6"/>
  <c r="I351" i="6"/>
  <c r="H351" i="6"/>
  <c r="R350" i="6"/>
  <c r="I350" i="6"/>
  <c r="H350" i="6"/>
  <c r="R349" i="6"/>
  <c r="I349" i="6"/>
  <c r="H349" i="6"/>
  <c r="R348" i="6"/>
  <c r="I348" i="6"/>
  <c r="H348" i="6"/>
  <c r="R347" i="6"/>
  <c r="I347" i="6"/>
  <c r="H347" i="6"/>
  <c r="R346" i="6"/>
  <c r="I346" i="6"/>
  <c r="H346" i="6"/>
  <c r="R345" i="6"/>
  <c r="I345" i="6"/>
  <c r="H345" i="6"/>
  <c r="R344" i="6"/>
  <c r="I344" i="6"/>
  <c r="H344" i="6"/>
  <c r="R343" i="6"/>
  <c r="I343" i="6"/>
  <c r="H343" i="6"/>
  <c r="R342" i="6"/>
  <c r="I342" i="6"/>
  <c r="H342" i="6"/>
  <c r="R341" i="6"/>
  <c r="I341" i="6"/>
  <c r="H341" i="6"/>
  <c r="R340" i="6"/>
  <c r="I340" i="6"/>
  <c r="H340" i="6"/>
  <c r="R339" i="6"/>
  <c r="I339" i="6"/>
  <c r="H339" i="6"/>
  <c r="R338" i="6"/>
  <c r="I338" i="6"/>
  <c r="H338" i="6"/>
  <c r="R337" i="6"/>
  <c r="I337" i="6"/>
  <c r="H337" i="6"/>
  <c r="R336" i="6"/>
  <c r="I336" i="6"/>
  <c r="H336" i="6"/>
  <c r="R335" i="6"/>
  <c r="I335" i="6"/>
  <c r="H335" i="6"/>
  <c r="R334" i="6"/>
  <c r="I334" i="6"/>
  <c r="H334" i="6"/>
  <c r="R333" i="6"/>
  <c r="I333" i="6"/>
  <c r="H333" i="6"/>
  <c r="R332" i="6"/>
  <c r="I332" i="6"/>
  <c r="H332" i="6"/>
  <c r="R331" i="6"/>
  <c r="I331" i="6"/>
  <c r="H331" i="6"/>
  <c r="R330" i="6"/>
  <c r="I330" i="6"/>
  <c r="H330" i="6"/>
  <c r="R329" i="6"/>
  <c r="I329" i="6"/>
  <c r="H329" i="6"/>
  <c r="R328" i="6"/>
  <c r="I328" i="6"/>
  <c r="H328" i="6"/>
  <c r="R327" i="6"/>
  <c r="I327" i="6"/>
  <c r="H327" i="6"/>
  <c r="R326" i="6"/>
  <c r="I326" i="6"/>
  <c r="H326" i="6"/>
  <c r="R325" i="6"/>
  <c r="I325" i="6"/>
  <c r="H325" i="6"/>
  <c r="R324" i="6"/>
  <c r="I324" i="6"/>
  <c r="H324" i="6"/>
  <c r="R323" i="6"/>
  <c r="I323" i="6"/>
  <c r="H323" i="6"/>
  <c r="R322" i="6"/>
  <c r="I322" i="6"/>
  <c r="H322" i="6"/>
  <c r="R321" i="6"/>
  <c r="I321" i="6"/>
  <c r="H321" i="6"/>
  <c r="R320" i="6"/>
  <c r="I320" i="6"/>
  <c r="H320" i="6"/>
  <c r="R319" i="6"/>
  <c r="I319" i="6"/>
  <c r="H319" i="6"/>
  <c r="R318" i="6"/>
  <c r="I318" i="6"/>
  <c r="H318" i="6"/>
  <c r="R317" i="6"/>
  <c r="I317" i="6"/>
  <c r="H317" i="6"/>
  <c r="R316" i="6"/>
  <c r="I316" i="6"/>
  <c r="H316" i="6"/>
  <c r="R315" i="6"/>
  <c r="I315" i="6"/>
  <c r="H315" i="6"/>
  <c r="R314" i="6"/>
  <c r="I314" i="6"/>
  <c r="H314" i="6"/>
  <c r="R313" i="6"/>
  <c r="I313" i="6"/>
  <c r="H313" i="6"/>
  <c r="R312" i="6"/>
  <c r="I312" i="6"/>
  <c r="H312" i="6"/>
  <c r="R311" i="6"/>
  <c r="I311" i="6"/>
  <c r="H311" i="6"/>
  <c r="R310" i="6"/>
  <c r="I310" i="6"/>
  <c r="H310" i="6"/>
  <c r="R309" i="6"/>
  <c r="I309" i="6"/>
  <c r="H309" i="6"/>
  <c r="R308" i="6"/>
  <c r="I308" i="6"/>
  <c r="H308" i="6"/>
  <c r="R307" i="6"/>
  <c r="I307" i="6"/>
  <c r="H307" i="6"/>
  <c r="R306" i="6"/>
  <c r="I306" i="6"/>
  <c r="H306" i="6"/>
  <c r="R305" i="6"/>
  <c r="I305" i="6"/>
  <c r="H305" i="6"/>
  <c r="R304" i="6"/>
  <c r="I304" i="6"/>
  <c r="H304" i="6"/>
  <c r="R303" i="6"/>
  <c r="I303" i="6"/>
  <c r="H303" i="6"/>
  <c r="R302" i="6"/>
  <c r="I302" i="6"/>
  <c r="H302" i="6"/>
  <c r="R301" i="6"/>
  <c r="I301" i="6"/>
  <c r="H301" i="6"/>
  <c r="R300" i="6"/>
  <c r="I300" i="6"/>
  <c r="H300" i="6"/>
  <c r="R299" i="6"/>
  <c r="I299" i="6"/>
  <c r="H299" i="6"/>
  <c r="R298" i="6"/>
  <c r="I298" i="6"/>
  <c r="H298" i="6"/>
  <c r="R297" i="6"/>
  <c r="I297" i="6"/>
  <c r="H297" i="6"/>
  <c r="R296" i="6"/>
  <c r="I296" i="6"/>
  <c r="H296" i="6"/>
  <c r="R295" i="6"/>
  <c r="I295" i="6"/>
  <c r="H295" i="6"/>
  <c r="R294" i="6"/>
  <c r="I294" i="6"/>
  <c r="H294" i="6"/>
  <c r="R293" i="6"/>
  <c r="I293" i="6"/>
  <c r="H293" i="6"/>
  <c r="R292" i="6"/>
  <c r="I292" i="6"/>
  <c r="H292" i="6"/>
  <c r="R291" i="6"/>
  <c r="I291" i="6"/>
  <c r="H291" i="6"/>
  <c r="R290" i="6"/>
  <c r="I290" i="6"/>
  <c r="H290" i="6"/>
  <c r="R289" i="6"/>
  <c r="I289" i="6"/>
  <c r="H289" i="6"/>
  <c r="R288" i="6"/>
  <c r="I288" i="6"/>
  <c r="H288" i="6"/>
  <c r="R287" i="6"/>
  <c r="I287" i="6"/>
  <c r="H287" i="6"/>
  <c r="R286" i="6"/>
  <c r="I286" i="6"/>
  <c r="H286" i="6"/>
  <c r="R285" i="6"/>
  <c r="I285" i="6"/>
  <c r="H285" i="6"/>
  <c r="R284" i="6"/>
  <c r="I284" i="6"/>
  <c r="H284" i="6"/>
  <c r="R283" i="6"/>
  <c r="I283" i="6"/>
  <c r="H283" i="6"/>
  <c r="R282" i="6"/>
  <c r="I282" i="6"/>
  <c r="H282" i="6"/>
  <c r="R281" i="6"/>
  <c r="I281" i="6"/>
  <c r="H281" i="6"/>
  <c r="R280" i="6"/>
  <c r="I280" i="6"/>
  <c r="H280" i="6"/>
  <c r="R279" i="6"/>
  <c r="I279" i="6"/>
  <c r="H279" i="6"/>
  <c r="R278" i="6"/>
  <c r="I278" i="6"/>
  <c r="H278" i="6"/>
  <c r="R277" i="6"/>
  <c r="I277" i="6"/>
  <c r="H277" i="6"/>
  <c r="R276" i="6"/>
  <c r="I276" i="6"/>
  <c r="H276" i="6"/>
  <c r="R275" i="6"/>
  <c r="I275" i="6"/>
  <c r="H275" i="6"/>
  <c r="R274" i="6"/>
  <c r="I274" i="6"/>
  <c r="H274" i="6"/>
  <c r="R273" i="6"/>
  <c r="I273" i="6"/>
  <c r="H273" i="6"/>
  <c r="R272" i="6"/>
  <c r="I272" i="6"/>
  <c r="H272" i="6"/>
  <c r="R271" i="6"/>
  <c r="I271" i="6"/>
  <c r="H271" i="6"/>
  <c r="R270" i="6"/>
  <c r="I270" i="6"/>
  <c r="H270" i="6"/>
  <c r="R269" i="6"/>
  <c r="I269" i="6"/>
  <c r="H269" i="6"/>
  <c r="R268" i="6"/>
  <c r="I268" i="6"/>
  <c r="H268" i="6"/>
  <c r="R267" i="6"/>
  <c r="I267" i="6"/>
  <c r="H267" i="6"/>
  <c r="R266" i="6"/>
  <c r="I266" i="6"/>
  <c r="H266" i="6"/>
  <c r="R265" i="6"/>
  <c r="I265" i="6"/>
  <c r="H265" i="6"/>
  <c r="R264" i="6"/>
  <c r="I264" i="6"/>
  <c r="H264" i="6"/>
  <c r="R263" i="6"/>
  <c r="I263" i="6"/>
  <c r="H263" i="6"/>
  <c r="R262" i="6"/>
  <c r="I262" i="6"/>
  <c r="H262" i="6"/>
  <c r="R261" i="6"/>
  <c r="I261" i="6"/>
  <c r="H261" i="6"/>
  <c r="R260" i="6"/>
  <c r="I260" i="6"/>
  <c r="H260" i="6"/>
  <c r="R259" i="6"/>
  <c r="I259" i="6"/>
  <c r="H259" i="6"/>
  <c r="R258" i="6"/>
  <c r="I258" i="6"/>
  <c r="H258" i="6"/>
  <c r="R257" i="6"/>
  <c r="I257" i="6"/>
  <c r="H257" i="6"/>
  <c r="R256" i="6"/>
  <c r="I256" i="6"/>
  <c r="H256" i="6"/>
  <c r="R255" i="6"/>
  <c r="I255" i="6"/>
  <c r="H255" i="6"/>
  <c r="R254" i="6"/>
  <c r="I254" i="6"/>
  <c r="H254" i="6"/>
  <c r="R253" i="6"/>
  <c r="I253" i="6"/>
  <c r="H253" i="6"/>
  <c r="R252" i="6"/>
  <c r="I252" i="6"/>
  <c r="H252" i="6"/>
  <c r="R251" i="6"/>
  <c r="I251" i="6"/>
  <c r="H251" i="6"/>
  <c r="R250" i="6"/>
  <c r="I250" i="6"/>
  <c r="H250" i="6"/>
  <c r="R249" i="6"/>
  <c r="I249" i="6"/>
  <c r="H249" i="6"/>
  <c r="R248" i="6"/>
  <c r="I248" i="6"/>
  <c r="H248" i="6"/>
  <c r="R247" i="6"/>
  <c r="I247" i="6"/>
  <c r="H247" i="6"/>
  <c r="R246" i="6"/>
  <c r="I246" i="6"/>
  <c r="H246" i="6"/>
  <c r="R245" i="6"/>
  <c r="I245" i="6"/>
  <c r="H245" i="6"/>
  <c r="R244" i="6"/>
  <c r="I244" i="6"/>
  <c r="H244" i="6"/>
  <c r="R243" i="6"/>
  <c r="I243" i="6"/>
  <c r="H243" i="6"/>
  <c r="R242" i="6"/>
  <c r="I242" i="6"/>
  <c r="H242" i="6"/>
  <c r="R241" i="6"/>
  <c r="I241" i="6"/>
  <c r="H241" i="6"/>
  <c r="R240" i="6"/>
  <c r="I240" i="6"/>
  <c r="H240" i="6"/>
  <c r="R239" i="6"/>
  <c r="I239" i="6"/>
  <c r="H239" i="6"/>
  <c r="R238" i="6"/>
  <c r="I238" i="6"/>
  <c r="H238" i="6"/>
  <c r="R237" i="6"/>
  <c r="I237" i="6"/>
  <c r="H237" i="6"/>
  <c r="R236" i="6"/>
  <c r="I236" i="6"/>
  <c r="H236" i="6"/>
  <c r="R235" i="6"/>
  <c r="I235" i="6"/>
  <c r="H235" i="6"/>
  <c r="R234" i="6"/>
  <c r="I234" i="6"/>
  <c r="H234" i="6"/>
  <c r="R233" i="6"/>
  <c r="I233" i="6"/>
  <c r="H233" i="6"/>
  <c r="R232" i="6"/>
  <c r="I232" i="6"/>
  <c r="H232" i="6"/>
  <c r="R231" i="6"/>
  <c r="I231" i="6"/>
  <c r="H231" i="6"/>
  <c r="R230" i="6"/>
  <c r="I230" i="6"/>
  <c r="H230" i="6"/>
  <c r="R229" i="6"/>
  <c r="I229" i="6"/>
  <c r="H229" i="6"/>
  <c r="R228" i="6"/>
  <c r="I228" i="6"/>
  <c r="H228" i="6"/>
  <c r="R227" i="6"/>
  <c r="I227" i="6"/>
  <c r="H227" i="6"/>
  <c r="R226" i="6"/>
  <c r="I226" i="6"/>
  <c r="H226" i="6"/>
  <c r="R225" i="6"/>
  <c r="I225" i="6"/>
  <c r="H225" i="6"/>
  <c r="R224" i="6"/>
  <c r="I224" i="6"/>
  <c r="H224" i="6"/>
  <c r="R223" i="6"/>
  <c r="I223" i="6"/>
  <c r="H223" i="6"/>
  <c r="R222" i="6"/>
  <c r="I222" i="6"/>
  <c r="H222" i="6"/>
  <c r="R221" i="6"/>
  <c r="I221" i="6"/>
  <c r="H221" i="6"/>
  <c r="R220" i="6"/>
  <c r="I220" i="6"/>
  <c r="H220" i="6"/>
  <c r="R219" i="6"/>
  <c r="I219" i="6"/>
  <c r="H219" i="6"/>
  <c r="R218" i="6"/>
  <c r="I218" i="6"/>
  <c r="H218" i="6"/>
  <c r="R217" i="6"/>
  <c r="I217" i="6"/>
  <c r="H217" i="6"/>
  <c r="R216" i="6"/>
  <c r="I216" i="6"/>
  <c r="H216" i="6"/>
  <c r="R215" i="6"/>
  <c r="I215" i="6"/>
  <c r="H215" i="6"/>
  <c r="R214" i="6"/>
  <c r="I214" i="6"/>
  <c r="H214" i="6"/>
  <c r="R213" i="6"/>
  <c r="I213" i="6"/>
  <c r="H213" i="6"/>
  <c r="R212" i="6"/>
  <c r="I212" i="6"/>
  <c r="H212" i="6"/>
  <c r="R211" i="6"/>
  <c r="I211" i="6"/>
  <c r="H211" i="6"/>
  <c r="R210" i="6"/>
  <c r="I210" i="6"/>
  <c r="H210" i="6"/>
  <c r="R209" i="6"/>
  <c r="I209" i="6"/>
  <c r="H209" i="6"/>
  <c r="R208" i="6"/>
  <c r="I208" i="6"/>
  <c r="H208" i="6"/>
  <c r="R207" i="6"/>
  <c r="I207" i="6"/>
  <c r="H207" i="6"/>
  <c r="R206" i="6"/>
  <c r="I206" i="6"/>
  <c r="H206" i="6"/>
  <c r="R205" i="6"/>
  <c r="I205" i="6"/>
  <c r="H205" i="6"/>
  <c r="R204" i="6"/>
  <c r="I204" i="6"/>
  <c r="H204" i="6"/>
  <c r="R203" i="6"/>
  <c r="I203" i="6"/>
  <c r="H203" i="6"/>
  <c r="R202" i="6"/>
  <c r="I202" i="6"/>
  <c r="H202" i="6"/>
  <c r="R201" i="6"/>
  <c r="I201" i="6"/>
  <c r="H201" i="6"/>
  <c r="R200" i="6"/>
  <c r="I200" i="6"/>
  <c r="H200" i="6"/>
  <c r="R199" i="6"/>
  <c r="I199" i="6"/>
  <c r="H199" i="6"/>
  <c r="R198" i="6"/>
  <c r="I198" i="6"/>
  <c r="H198" i="6"/>
  <c r="R197" i="6"/>
  <c r="I197" i="6"/>
  <c r="H197" i="6"/>
  <c r="R196" i="6"/>
  <c r="I196" i="6"/>
  <c r="H196" i="6"/>
  <c r="R195" i="6"/>
  <c r="I195" i="6"/>
  <c r="H195" i="6"/>
  <c r="R194" i="6"/>
  <c r="I194" i="6"/>
  <c r="H194" i="6"/>
  <c r="R193" i="6"/>
  <c r="I193" i="6"/>
  <c r="H193" i="6"/>
  <c r="R192" i="6"/>
  <c r="I192" i="6"/>
  <c r="H192" i="6"/>
  <c r="R191" i="6"/>
  <c r="I191" i="6"/>
  <c r="H191" i="6"/>
  <c r="R190" i="6"/>
  <c r="I190" i="6"/>
  <c r="H190" i="6"/>
  <c r="R189" i="6"/>
  <c r="I189" i="6"/>
  <c r="H189" i="6"/>
  <c r="R188" i="6"/>
  <c r="I188" i="6"/>
  <c r="H188" i="6"/>
  <c r="R187" i="6"/>
  <c r="I187" i="6"/>
  <c r="H187" i="6"/>
  <c r="R186" i="6"/>
  <c r="I186" i="6"/>
  <c r="H186" i="6"/>
  <c r="R185" i="6"/>
  <c r="I185" i="6"/>
  <c r="H185" i="6"/>
  <c r="R184" i="6"/>
  <c r="I184" i="6"/>
  <c r="H184" i="6"/>
  <c r="R183" i="6"/>
  <c r="I183" i="6"/>
  <c r="H183" i="6"/>
  <c r="R182" i="6"/>
  <c r="I182" i="6"/>
  <c r="H182" i="6"/>
  <c r="R181" i="6"/>
  <c r="I181" i="6"/>
  <c r="H181" i="6"/>
  <c r="R180" i="6"/>
  <c r="I180" i="6"/>
  <c r="H180" i="6"/>
  <c r="R179" i="6"/>
  <c r="I179" i="6"/>
  <c r="H179" i="6"/>
  <c r="R178" i="6"/>
  <c r="I178" i="6"/>
  <c r="H178" i="6"/>
  <c r="R177" i="6"/>
  <c r="I177" i="6"/>
  <c r="H177" i="6"/>
  <c r="R176" i="6"/>
  <c r="I176" i="6"/>
  <c r="H176" i="6"/>
  <c r="R175" i="6"/>
  <c r="I175" i="6"/>
  <c r="H175" i="6"/>
  <c r="R174" i="6"/>
  <c r="I174" i="6"/>
  <c r="H174" i="6"/>
  <c r="R173" i="6"/>
  <c r="I173" i="6"/>
  <c r="H173" i="6"/>
  <c r="R172" i="6"/>
  <c r="I172" i="6"/>
  <c r="H172" i="6"/>
  <c r="R171" i="6"/>
  <c r="I171" i="6"/>
  <c r="H171" i="6"/>
  <c r="R170" i="6"/>
  <c r="I170" i="6"/>
  <c r="H170" i="6"/>
  <c r="R169" i="6"/>
  <c r="I169" i="6"/>
  <c r="H169" i="6"/>
  <c r="R168" i="6"/>
  <c r="I168" i="6"/>
  <c r="H168" i="6"/>
  <c r="R167" i="6"/>
  <c r="I167" i="6"/>
  <c r="H167" i="6"/>
  <c r="R166" i="6"/>
  <c r="I166" i="6"/>
  <c r="H166" i="6"/>
  <c r="R165" i="6"/>
  <c r="I165" i="6"/>
  <c r="H165" i="6"/>
  <c r="R164" i="6"/>
  <c r="I164" i="6"/>
  <c r="H164" i="6"/>
  <c r="R163" i="6"/>
  <c r="I163" i="6"/>
  <c r="H163" i="6"/>
  <c r="R162" i="6"/>
  <c r="I162" i="6"/>
  <c r="H162" i="6"/>
  <c r="R161" i="6"/>
  <c r="I161" i="6"/>
  <c r="H161" i="6"/>
  <c r="R160" i="6"/>
  <c r="I160" i="6"/>
  <c r="H160" i="6"/>
  <c r="R159" i="6"/>
  <c r="I159" i="6"/>
  <c r="H159" i="6"/>
  <c r="R158" i="6"/>
  <c r="I158" i="6"/>
  <c r="H158" i="6"/>
  <c r="R157" i="6"/>
  <c r="I157" i="6"/>
  <c r="H157" i="6"/>
  <c r="R156" i="6"/>
  <c r="I156" i="6"/>
  <c r="H156" i="6"/>
  <c r="R155" i="6"/>
  <c r="I155" i="6"/>
  <c r="H155" i="6"/>
  <c r="R154" i="6"/>
  <c r="I154" i="6"/>
  <c r="H154" i="6"/>
  <c r="R153" i="6"/>
  <c r="I153" i="6"/>
  <c r="H153" i="6"/>
  <c r="R152" i="6"/>
  <c r="I152" i="6"/>
  <c r="H152" i="6"/>
  <c r="R151" i="6"/>
  <c r="I151" i="6"/>
  <c r="H151" i="6"/>
  <c r="R150" i="6"/>
  <c r="I150" i="6"/>
  <c r="H150" i="6"/>
  <c r="R149" i="6"/>
  <c r="I149" i="6"/>
  <c r="H149" i="6"/>
  <c r="R148" i="6"/>
  <c r="I148" i="6"/>
  <c r="H148" i="6"/>
  <c r="R147" i="6"/>
  <c r="I147" i="6"/>
  <c r="H147" i="6"/>
  <c r="R146" i="6"/>
  <c r="I146" i="6"/>
  <c r="H146" i="6"/>
  <c r="R145" i="6"/>
  <c r="I145" i="6"/>
  <c r="H145" i="6"/>
  <c r="R144" i="6"/>
  <c r="I144" i="6"/>
  <c r="H144" i="6"/>
  <c r="R143" i="6"/>
  <c r="I143" i="6"/>
  <c r="H143" i="6"/>
  <c r="R142" i="6"/>
  <c r="I142" i="6"/>
  <c r="H142" i="6"/>
  <c r="R141" i="6"/>
  <c r="I141" i="6"/>
  <c r="H141" i="6"/>
  <c r="R140" i="6"/>
  <c r="I140" i="6"/>
  <c r="H140" i="6"/>
  <c r="R139" i="6"/>
  <c r="I139" i="6"/>
  <c r="H139" i="6"/>
  <c r="R138" i="6"/>
  <c r="I138" i="6"/>
  <c r="H138" i="6"/>
  <c r="R137" i="6"/>
  <c r="I137" i="6"/>
  <c r="H137" i="6"/>
  <c r="R136" i="6"/>
  <c r="I136" i="6"/>
  <c r="H136" i="6"/>
  <c r="R135" i="6"/>
  <c r="I135" i="6"/>
  <c r="H135" i="6"/>
  <c r="R134" i="6"/>
  <c r="I134" i="6"/>
  <c r="H134" i="6"/>
  <c r="R133" i="6"/>
  <c r="I133" i="6"/>
  <c r="H133" i="6"/>
  <c r="R132" i="6"/>
  <c r="I132" i="6"/>
  <c r="H132" i="6"/>
  <c r="R131" i="6"/>
  <c r="I131" i="6"/>
  <c r="H131" i="6"/>
  <c r="R130" i="6"/>
  <c r="I130" i="6"/>
  <c r="H130" i="6"/>
  <c r="R129" i="6"/>
  <c r="I129" i="6"/>
  <c r="H129" i="6"/>
  <c r="R128" i="6"/>
  <c r="I128" i="6"/>
  <c r="H128" i="6"/>
  <c r="R127" i="6"/>
  <c r="I127" i="6"/>
  <c r="H127" i="6"/>
  <c r="R126" i="6"/>
  <c r="I126" i="6"/>
  <c r="H126" i="6"/>
  <c r="R125" i="6"/>
  <c r="I125" i="6"/>
  <c r="H125" i="6"/>
  <c r="R124" i="6"/>
  <c r="I124" i="6"/>
  <c r="H124" i="6"/>
  <c r="R123" i="6"/>
  <c r="I123" i="6"/>
  <c r="H123" i="6"/>
  <c r="R122" i="6"/>
  <c r="I122" i="6"/>
  <c r="H122" i="6"/>
  <c r="R121" i="6"/>
  <c r="I121" i="6"/>
  <c r="H121" i="6"/>
  <c r="R120" i="6"/>
  <c r="I120" i="6"/>
  <c r="H120" i="6"/>
  <c r="R119" i="6"/>
  <c r="I119" i="6"/>
  <c r="H119" i="6"/>
  <c r="R118" i="6"/>
  <c r="I118" i="6"/>
  <c r="H118" i="6"/>
  <c r="R117" i="6"/>
  <c r="I117" i="6"/>
  <c r="H117" i="6"/>
  <c r="R116" i="6"/>
  <c r="I116" i="6"/>
  <c r="H116" i="6"/>
  <c r="R115" i="6"/>
  <c r="I115" i="6"/>
  <c r="H115" i="6"/>
  <c r="R114" i="6"/>
  <c r="I114" i="6"/>
  <c r="H114" i="6"/>
  <c r="R113" i="6"/>
  <c r="I113" i="6"/>
  <c r="H113" i="6"/>
  <c r="R112" i="6"/>
  <c r="I112" i="6"/>
  <c r="H112" i="6"/>
  <c r="R111" i="6"/>
  <c r="I111" i="6"/>
  <c r="H111" i="6"/>
  <c r="R110" i="6"/>
  <c r="I110" i="6"/>
  <c r="H110" i="6"/>
  <c r="R109" i="6"/>
  <c r="I109" i="6"/>
  <c r="H109" i="6"/>
  <c r="R108" i="6"/>
  <c r="I108" i="6"/>
  <c r="H108" i="6"/>
  <c r="R107" i="6"/>
  <c r="I107" i="6"/>
  <c r="H107" i="6"/>
  <c r="R106" i="6"/>
  <c r="I106" i="6"/>
  <c r="H106" i="6"/>
  <c r="R105" i="6"/>
  <c r="I105" i="6"/>
  <c r="H105" i="6"/>
  <c r="R104" i="6"/>
  <c r="I104" i="6"/>
  <c r="H104" i="6"/>
  <c r="R103" i="6"/>
  <c r="I103" i="6"/>
  <c r="H103" i="6"/>
  <c r="R102" i="6"/>
  <c r="I102" i="6"/>
  <c r="H102" i="6"/>
  <c r="R101" i="6"/>
  <c r="I101" i="6"/>
  <c r="H101" i="6"/>
  <c r="R100" i="6"/>
  <c r="I100" i="6"/>
  <c r="H100" i="6"/>
  <c r="R99" i="6"/>
  <c r="I99" i="6"/>
  <c r="H99" i="6"/>
  <c r="R98" i="6"/>
  <c r="I98" i="6"/>
  <c r="H98" i="6"/>
  <c r="R97" i="6"/>
  <c r="I97" i="6"/>
  <c r="H97" i="6"/>
  <c r="R96" i="6"/>
  <c r="I96" i="6"/>
  <c r="H96" i="6"/>
  <c r="R95" i="6"/>
  <c r="I95" i="6"/>
  <c r="H95" i="6"/>
  <c r="R94" i="6"/>
  <c r="I94" i="6"/>
  <c r="H94" i="6"/>
  <c r="R93" i="6"/>
  <c r="I93" i="6"/>
  <c r="H93" i="6"/>
  <c r="R92" i="6"/>
  <c r="I92" i="6"/>
  <c r="H92" i="6"/>
  <c r="R91" i="6"/>
  <c r="I91" i="6"/>
  <c r="H91" i="6"/>
  <c r="R90" i="6"/>
  <c r="I90" i="6"/>
  <c r="H90" i="6"/>
  <c r="R89" i="6"/>
  <c r="I89" i="6"/>
  <c r="H89" i="6"/>
  <c r="R88" i="6"/>
  <c r="I88" i="6"/>
  <c r="H88" i="6"/>
  <c r="R87" i="6"/>
  <c r="I87" i="6"/>
  <c r="H87" i="6"/>
  <c r="R86" i="6"/>
  <c r="I86" i="6"/>
  <c r="H86" i="6"/>
  <c r="R85" i="6"/>
  <c r="I85" i="6"/>
  <c r="H85" i="6"/>
  <c r="R84" i="6"/>
  <c r="I84" i="6"/>
  <c r="H84" i="6"/>
  <c r="R83" i="6"/>
  <c r="I83" i="6"/>
  <c r="H83" i="6"/>
  <c r="R82" i="6"/>
  <c r="I82" i="6"/>
  <c r="H82" i="6"/>
  <c r="R81" i="6"/>
  <c r="I81" i="6"/>
  <c r="H81" i="6"/>
  <c r="R80" i="6"/>
  <c r="I80" i="6"/>
  <c r="H80" i="6"/>
  <c r="R79" i="6"/>
  <c r="I79" i="6"/>
  <c r="H79" i="6"/>
  <c r="R78" i="6"/>
  <c r="I78" i="6"/>
  <c r="H78" i="6"/>
  <c r="R77" i="6"/>
  <c r="I77" i="6"/>
  <c r="H77" i="6"/>
  <c r="R76" i="6"/>
  <c r="I76" i="6"/>
  <c r="H76" i="6"/>
  <c r="R75" i="6"/>
  <c r="I75" i="6"/>
  <c r="H75" i="6"/>
  <c r="R74" i="6"/>
  <c r="I74" i="6"/>
  <c r="H74" i="6"/>
  <c r="R73" i="6"/>
  <c r="I73" i="6"/>
  <c r="H73" i="6"/>
  <c r="R72" i="6"/>
  <c r="I72" i="6"/>
  <c r="H72" i="6"/>
  <c r="R71" i="6"/>
  <c r="I71" i="6"/>
  <c r="H71" i="6"/>
  <c r="R70" i="6"/>
  <c r="I70" i="6"/>
  <c r="H70" i="6"/>
  <c r="R69" i="6"/>
  <c r="I69" i="6"/>
  <c r="H69" i="6"/>
  <c r="R68" i="6"/>
  <c r="I68" i="6"/>
  <c r="H68" i="6"/>
  <c r="R67" i="6"/>
  <c r="I67" i="6"/>
  <c r="H67" i="6"/>
  <c r="R66" i="6"/>
  <c r="I66" i="6"/>
  <c r="H66" i="6"/>
  <c r="R65" i="6"/>
  <c r="I65" i="6"/>
  <c r="H65" i="6"/>
  <c r="R64" i="6"/>
  <c r="I64" i="6"/>
  <c r="H64" i="6"/>
  <c r="R63" i="6"/>
  <c r="I63" i="6"/>
  <c r="H63" i="6"/>
  <c r="R62" i="6"/>
  <c r="I62" i="6"/>
  <c r="H62" i="6"/>
  <c r="R61" i="6"/>
  <c r="I61" i="6"/>
  <c r="H61" i="6"/>
  <c r="R60" i="6"/>
  <c r="I60" i="6"/>
  <c r="H60" i="6"/>
  <c r="R59" i="6"/>
  <c r="I59" i="6"/>
  <c r="H59" i="6"/>
  <c r="R58" i="6"/>
  <c r="I58" i="6"/>
  <c r="H58" i="6"/>
  <c r="R57" i="6"/>
  <c r="I57" i="6"/>
  <c r="H57" i="6"/>
  <c r="R56" i="6"/>
  <c r="I56" i="6"/>
  <c r="H56" i="6"/>
  <c r="R55" i="6"/>
  <c r="I55" i="6"/>
  <c r="H55" i="6"/>
  <c r="R54" i="6"/>
  <c r="I54" i="6"/>
  <c r="H54" i="6"/>
  <c r="R53" i="6"/>
  <c r="I53" i="6"/>
  <c r="H53" i="6"/>
  <c r="R52" i="6"/>
  <c r="I52" i="6"/>
  <c r="H52" i="6"/>
  <c r="R51" i="6"/>
  <c r="I51" i="6"/>
  <c r="H51" i="6"/>
  <c r="R50" i="6"/>
  <c r="I50" i="6"/>
  <c r="H50" i="6"/>
  <c r="R49" i="6"/>
  <c r="I49" i="6"/>
  <c r="H49" i="6"/>
  <c r="R48" i="6"/>
  <c r="I48" i="6"/>
  <c r="H48" i="6"/>
  <c r="R47" i="6"/>
  <c r="I47" i="6"/>
  <c r="H47" i="6"/>
  <c r="R46" i="6"/>
  <c r="I46" i="6"/>
  <c r="H46" i="6"/>
  <c r="R45" i="6"/>
  <c r="I45" i="6"/>
  <c r="H45" i="6"/>
  <c r="R44" i="6"/>
  <c r="I44" i="6"/>
  <c r="H44" i="6"/>
  <c r="R43" i="6"/>
  <c r="I43" i="6"/>
  <c r="H43" i="6"/>
  <c r="R42" i="6"/>
  <c r="I42" i="6"/>
  <c r="H42" i="6"/>
  <c r="R41" i="6"/>
  <c r="I41" i="6"/>
  <c r="H41" i="6"/>
  <c r="R40" i="6"/>
  <c r="I40" i="6"/>
  <c r="H40" i="6"/>
  <c r="R39" i="6"/>
  <c r="I39" i="6"/>
  <c r="H39" i="6"/>
  <c r="R38" i="6"/>
  <c r="I38" i="6"/>
  <c r="H38" i="6"/>
  <c r="R37" i="6"/>
  <c r="I37" i="6"/>
  <c r="H37" i="6"/>
  <c r="R36" i="6"/>
  <c r="I36" i="6"/>
  <c r="H36" i="6"/>
  <c r="R35" i="6"/>
  <c r="I35" i="6"/>
  <c r="H35" i="6"/>
  <c r="R34" i="6"/>
  <c r="I34" i="6"/>
  <c r="H34" i="6"/>
  <c r="R33" i="6"/>
  <c r="I33" i="6"/>
  <c r="H33" i="6"/>
  <c r="R32" i="6"/>
  <c r="I32" i="6"/>
  <c r="H32" i="6"/>
  <c r="R31" i="6"/>
  <c r="I31" i="6"/>
  <c r="H31" i="6"/>
  <c r="R30" i="6"/>
  <c r="I30" i="6"/>
  <c r="H30" i="6"/>
  <c r="R29" i="6"/>
  <c r="I29" i="6"/>
  <c r="H29" i="6"/>
  <c r="R28" i="6"/>
  <c r="I28" i="6"/>
  <c r="H28" i="6"/>
  <c r="R27" i="6"/>
  <c r="I27" i="6"/>
  <c r="H27" i="6"/>
  <c r="R26" i="6"/>
  <c r="I26" i="6"/>
  <c r="H26" i="6"/>
  <c r="R25" i="6"/>
  <c r="I25" i="6"/>
  <c r="H25" i="6"/>
  <c r="R24" i="6"/>
  <c r="I24" i="6"/>
  <c r="H24" i="6"/>
  <c r="R23" i="6"/>
  <c r="I23" i="6"/>
  <c r="H23" i="6"/>
  <c r="R22" i="6"/>
  <c r="I22" i="6"/>
  <c r="H22" i="6"/>
  <c r="R21" i="6"/>
  <c r="I21" i="6"/>
  <c r="H21" i="6"/>
  <c r="R20" i="6"/>
  <c r="I20" i="6"/>
  <c r="H20" i="6"/>
  <c r="R19" i="6"/>
  <c r="I19" i="6"/>
  <c r="H19" i="6"/>
  <c r="R18" i="6"/>
  <c r="I18" i="6"/>
  <c r="H18" i="6"/>
  <c r="R17" i="6"/>
  <c r="I17" i="6"/>
  <c r="H17" i="6"/>
  <c r="R16" i="6"/>
  <c r="I16" i="6"/>
  <c r="H16" i="6"/>
  <c r="R15" i="6"/>
  <c r="I15" i="6"/>
  <c r="H15" i="6"/>
  <c r="R14" i="6"/>
  <c r="I14" i="6"/>
  <c r="H14" i="6"/>
  <c r="R13" i="6"/>
  <c r="I13" i="6"/>
  <c r="H13" i="6"/>
  <c r="R12" i="6"/>
  <c r="I12" i="6"/>
  <c r="H12" i="6"/>
  <c r="R11" i="6"/>
  <c r="I11" i="6"/>
  <c r="H11" i="6"/>
  <c r="R10" i="6"/>
  <c r="I10" i="6"/>
  <c r="H10" i="6"/>
  <c r="R9" i="6"/>
  <c r="I9" i="6"/>
  <c r="H9" i="6"/>
  <c r="R8" i="6"/>
  <c r="I8" i="6"/>
  <c r="H8" i="6"/>
  <c r="R7" i="6"/>
  <c r="I7" i="6"/>
  <c r="H7" i="6"/>
  <c r="R6" i="6"/>
  <c r="I6" i="6"/>
  <c r="H6" i="6"/>
  <c r="R5" i="6"/>
  <c r="I5" i="6"/>
  <c r="H5" i="6"/>
  <c r="R4" i="6"/>
  <c r="I4" i="6"/>
  <c r="H4" i="6"/>
  <c r="R1100" i="5"/>
  <c r="I1100" i="5"/>
  <c r="H1100" i="5"/>
  <c r="R1099" i="5"/>
  <c r="I1099" i="5"/>
  <c r="H1099" i="5"/>
  <c r="R1098" i="5"/>
  <c r="I1098" i="5"/>
  <c r="H1098" i="5"/>
  <c r="R1097" i="5"/>
  <c r="I1097" i="5"/>
  <c r="H1097" i="5"/>
  <c r="R1096" i="5"/>
  <c r="I1096" i="5"/>
  <c r="H1096" i="5"/>
  <c r="R1095" i="5"/>
  <c r="I1095" i="5"/>
  <c r="H1095" i="5"/>
  <c r="R1094" i="5"/>
  <c r="I1094" i="5"/>
  <c r="H1094" i="5"/>
  <c r="R1093" i="5"/>
  <c r="I1093" i="5"/>
  <c r="H1093" i="5"/>
  <c r="R1092" i="5"/>
  <c r="I1092" i="5"/>
  <c r="H1092" i="5"/>
  <c r="R1091" i="5"/>
  <c r="I1091" i="5"/>
  <c r="H1091" i="5"/>
  <c r="R1090" i="5"/>
  <c r="I1090" i="5"/>
  <c r="H1090" i="5"/>
  <c r="R1089" i="5"/>
  <c r="I1089" i="5"/>
  <c r="H1089" i="5"/>
  <c r="R1088" i="5"/>
  <c r="I1088" i="5"/>
  <c r="H1088" i="5"/>
  <c r="R1087" i="5"/>
  <c r="I1087" i="5"/>
  <c r="H1087" i="5"/>
  <c r="R1086" i="5"/>
  <c r="I1086" i="5"/>
  <c r="H1086" i="5"/>
  <c r="R1085" i="5"/>
  <c r="I1085" i="5"/>
  <c r="H1085" i="5"/>
  <c r="R1084" i="5"/>
  <c r="I1084" i="5"/>
  <c r="H1084" i="5"/>
  <c r="R1083" i="5"/>
  <c r="I1083" i="5"/>
  <c r="H1083" i="5"/>
  <c r="R1082" i="5"/>
  <c r="I1082" i="5"/>
  <c r="H1082" i="5"/>
  <c r="R1081" i="5"/>
  <c r="I1081" i="5"/>
  <c r="H1081" i="5"/>
  <c r="R1080" i="5"/>
  <c r="I1080" i="5"/>
  <c r="H1080" i="5"/>
  <c r="R1079" i="5"/>
  <c r="I1079" i="5"/>
  <c r="H1079" i="5"/>
  <c r="R1078" i="5"/>
  <c r="I1078" i="5"/>
  <c r="H1078" i="5"/>
  <c r="R1077" i="5"/>
  <c r="I1077" i="5"/>
  <c r="H1077" i="5"/>
  <c r="R1076" i="5"/>
  <c r="I1076" i="5"/>
  <c r="H1076" i="5"/>
  <c r="R1075" i="5"/>
  <c r="I1075" i="5"/>
  <c r="H1075" i="5"/>
  <c r="R1074" i="5"/>
  <c r="I1074" i="5"/>
  <c r="H1074" i="5"/>
  <c r="R1073" i="5"/>
  <c r="I1073" i="5"/>
  <c r="H1073" i="5"/>
  <c r="R1072" i="5"/>
  <c r="I1072" i="5"/>
  <c r="H1072" i="5"/>
  <c r="R1071" i="5"/>
  <c r="I1071" i="5"/>
  <c r="H1071" i="5"/>
  <c r="R1070" i="5"/>
  <c r="I1070" i="5"/>
  <c r="H1070" i="5"/>
  <c r="R1069" i="5"/>
  <c r="I1069" i="5"/>
  <c r="H1069" i="5"/>
  <c r="R1068" i="5"/>
  <c r="I1068" i="5"/>
  <c r="H1068" i="5"/>
  <c r="R1067" i="5"/>
  <c r="I1067" i="5"/>
  <c r="H1067" i="5"/>
  <c r="R1066" i="5"/>
  <c r="I1066" i="5"/>
  <c r="H1066" i="5"/>
  <c r="R1065" i="5"/>
  <c r="I1065" i="5"/>
  <c r="H1065" i="5"/>
  <c r="R1064" i="5"/>
  <c r="I1064" i="5"/>
  <c r="H1064" i="5"/>
  <c r="R1063" i="5"/>
  <c r="I1063" i="5"/>
  <c r="H1063" i="5"/>
  <c r="R1062" i="5"/>
  <c r="I1062" i="5"/>
  <c r="H1062" i="5"/>
  <c r="R1061" i="5"/>
  <c r="I1061" i="5"/>
  <c r="H1061" i="5"/>
  <c r="R1060" i="5"/>
  <c r="I1060" i="5"/>
  <c r="H1060" i="5"/>
  <c r="R1059" i="5"/>
  <c r="I1059" i="5"/>
  <c r="H1059" i="5"/>
  <c r="R1058" i="5"/>
  <c r="I1058" i="5"/>
  <c r="H1058" i="5"/>
  <c r="R1057" i="5"/>
  <c r="I1057" i="5"/>
  <c r="H1057" i="5"/>
  <c r="R1056" i="5"/>
  <c r="I1056" i="5"/>
  <c r="H1056" i="5"/>
  <c r="R1055" i="5"/>
  <c r="I1055" i="5"/>
  <c r="H1055" i="5"/>
  <c r="R1054" i="5"/>
  <c r="I1054" i="5"/>
  <c r="H1054" i="5"/>
  <c r="R1053" i="5"/>
  <c r="I1053" i="5"/>
  <c r="H1053" i="5"/>
  <c r="R1052" i="5"/>
  <c r="I1052" i="5"/>
  <c r="H1052" i="5"/>
  <c r="R1051" i="5"/>
  <c r="I1051" i="5"/>
  <c r="H1051" i="5"/>
  <c r="R1050" i="5"/>
  <c r="I1050" i="5"/>
  <c r="H1050" i="5"/>
  <c r="R1049" i="5"/>
  <c r="I1049" i="5"/>
  <c r="H1049" i="5"/>
  <c r="R1048" i="5"/>
  <c r="I1048" i="5"/>
  <c r="H1048" i="5"/>
  <c r="R1047" i="5"/>
  <c r="I1047" i="5"/>
  <c r="H1047" i="5"/>
  <c r="R1046" i="5"/>
  <c r="I1046" i="5"/>
  <c r="H1046" i="5"/>
  <c r="R1045" i="5"/>
  <c r="I1045" i="5"/>
  <c r="H1045" i="5"/>
  <c r="R1044" i="5"/>
  <c r="I1044" i="5"/>
  <c r="H1044" i="5"/>
  <c r="R1043" i="5"/>
  <c r="I1043" i="5"/>
  <c r="H1043" i="5"/>
  <c r="R1042" i="5"/>
  <c r="I1042" i="5"/>
  <c r="H1042" i="5"/>
  <c r="R1041" i="5"/>
  <c r="I1041" i="5"/>
  <c r="H1041" i="5"/>
  <c r="R1040" i="5"/>
  <c r="I1040" i="5"/>
  <c r="H1040" i="5"/>
  <c r="R1039" i="5"/>
  <c r="I1039" i="5"/>
  <c r="H1039" i="5"/>
  <c r="R1038" i="5"/>
  <c r="I1038" i="5"/>
  <c r="H1038" i="5"/>
  <c r="R1037" i="5"/>
  <c r="I1037" i="5"/>
  <c r="H1037" i="5"/>
  <c r="R1036" i="5"/>
  <c r="I1036" i="5"/>
  <c r="H1036" i="5"/>
  <c r="R1035" i="5"/>
  <c r="I1035" i="5"/>
  <c r="H1035" i="5"/>
  <c r="R1034" i="5"/>
  <c r="I1034" i="5"/>
  <c r="H1034" i="5"/>
  <c r="R1033" i="5"/>
  <c r="I1033" i="5"/>
  <c r="H1033" i="5"/>
  <c r="R1032" i="5"/>
  <c r="I1032" i="5"/>
  <c r="H1032" i="5"/>
  <c r="R1031" i="5"/>
  <c r="I1031" i="5"/>
  <c r="H1031" i="5"/>
  <c r="R1030" i="5"/>
  <c r="I1030" i="5"/>
  <c r="H1030" i="5"/>
  <c r="R1029" i="5"/>
  <c r="I1029" i="5"/>
  <c r="H1029" i="5"/>
  <c r="R1028" i="5"/>
  <c r="I1028" i="5"/>
  <c r="H1028" i="5"/>
  <c r="R1027" i="5"/>
  <c r="I1027" i="5"/>
  <c r="H1027" i="5"/>
  <c r="R1026" i="5"/>
  <c r="I1026" i="5"/>
  <c r="H1026" i="5"/>
  <c r="R1025" i="5"/>
  <c r="I1025" i="5"/>
  <c r="H1025" i="5"/>
  <c r="R1024" i="5"/>
  <c r="I1024" i="5"/>
  <c r="H1024" i="5"/>
  <c r="R1023" i="5"/>
  <c r="I1023" i="5"/>
  <c r="H1023" i="5"/>
  <c r="R1022" i="5"/>
  <c r="I1022" i="5"/>
  <c r="H1022" i="5"/>
  <c r="R1021" i="5"/>
  <c r="I1021" i="5"/>
  <c r="H1021" i="5"/>
  <c r="R1020" i="5"/>
  <c r="I1020" i="5"/>
  <c r="H1020" i="5"/>
  <c r="R1019" i="5"/>
  <c r="I1019" i="5"/>
  <c r="H1019" i="5"/>
  <c r="R1018" i="5"/>
  <c r="I1018" i="5"/>
  <c r="H1018" i="5"/>
  <c r="R1017" i="5"/>
  <c r="I1017" i="5"/>
  <c r="H1017" i="5"/>
  <c r="R1016" i="5"/>
  <c r="I1016" i="5"/>
  <c r="H1016" i="5"/>
  <c r="R1015" i="5"/>
  <c r="I1015" i="5"/>
  <c r="H1015" i="5"/>
  <c r="R1014" i="5"/>
  <c r="I1014" i="5"/>
  <c r="H1014" i="5"/>
  <c r="R1013" i="5"/>
  <c r="I1013" i="5"/>
  <c r="H1013" i="5"/>
  <c r="R1012" i="5"/>
  <c r="I1012" i="5"/>
  <c r="H1012" i="5"/>
  <c r="R1011" i="5"/>
  <c r="I1011" i="5"/>
  <c r="H1011" i="5"/>
  <c r="R1010" i="5"/>
  <c r="I1010" i="5"/>
  <c r="H1010" i="5"/>
  <c r="R1009" i="5"/>
  <c r="I1009" i="5"/>
  <c r="H1009" i="5"/>
  <c r="R1008" i="5"/>
  <c r="I1008" i="5"/>
  <c r="H1008" i="5"/>
  <c r="R1007" i="5"/>
  <c r="I1007" i="5"/>
  <c r="H1007" i="5"/>
  <c r="R1006" i="5"/>
  <c r="I1006" i="5"/>
  <c r="H1006" i="5"/>
  <c r="R1005" i="5"/>
  <c r="I1005" i="5"/>
  <c r="H1005" i="5"/>
  <c r="R1004" i="5"/>
  <c r="I1004" i="5"/>
  <c r="H1004" i="5"/>
  <c r="R1003" i="5"/>
  <c r="I1003" i="5"/>
  <c r="H1003" i="5"/>
  <c r="R1002" i="5"/>
  <c r="I1002" i="5"/>
  <c r="H1002" i="5"/>
  <c r="R1001" i="5"/>
  <c r="I1001" i="5"/>
  <c r="H1001" i="5"/>
  <c r="R1000" i="5"/>
  <c r="I1000" i="5"/>
  <c r="H1000" i="5"/>
  <c r="R999" i="5"/>
  <c r="I999" i="5"/>
  <c r="H999" i="5"/>
  <c r="R998" i="5"/>
  <c r="I998" i="5"/>
  <c r="H998" i="5"/>
  <c r="R997" i="5"/>
  <c r="I997" i="5"/>
  <c r="H997" i="5"/>
  <c r="R996" i="5"/>
  <c r="I996" i="5"/>
  <c r="H996" i="5"/>
  <c r="R995" i="5"/>
  <c r="I995" i="5"/>
  <c r="H995" i="5"/>
  <c r="R994" i="5"/>
  <c r="I994" i="5"/>
  <c r="H994" i="5"/>
  <c r="R993" i="5"/>
  <c r="I993" i="5"/>
  <c r="H993" i="5"/>
  <c r="R992" i="5"/>
  <c r="I992" i="5"/>
  <c r="H992" i="5"/>
  <c r="R991" i="5"/>
  <c r="I991" i="5"/>
  <c r="H991" i="5"/>
  <c r="R990" i="5"/>
  <c r="I990" i="5"/>
  <c r="H990" i="5"/>
  <c r="R989" i="5"/>
  <c r="I989" i="5"/>
  <c r="H989" i="5"/>
  <c r="R988" i="5"/>
  <c r="I988" i="5"/>
  <c r="H988" i="5"/>
  <c r="R987" i="5"/>
  <c r="I987" i="5"/>
  <c r="H987" i="5"/>
  <c r="R986" i="5"/>
  <c r="I986" i="5"/>
  <c r="H986" i="5"/>
  <c r="R985" i="5"/>
  <c r="I985" i="5"/>
  <c r="H985" i="5"/>
  <c r="R984" i="5"/>
  <c r="I984" i="5"/>
  <c r="H984" i="5"/>
  <c r="R983" i="5"/>
  <c r="I983" i="5"/>
  <c r="H983" i="5"/>
  <c r="R982" i="5"/>
  <c r="I982" i="5"/>
  <c r="H982" i="5"/>
  <c r="R981" i="5"/>
  <c r="I981" i="5"/>
  <c r="H981" i="5"/>
  <c r="R980" i="5"/>
  <c r="I980" i="5"/>
  <c r="H980" i="5"/>
  <c r="R979" i="5"/>
  <c r="I979" i="5"/>
  <c r="H979" i="5"/>
  <c r="R978" i="5"/>
  <c r="I978" i="5"/>
  <c r="H978" i="5"/>
  <c r="R977" i="5"/>
  <c r="I977" i="5"/>
  <c r="H977" i="5"/>
  <c r="R976" i="5"/>
  <c r="I976" i="5"/>
  <c r="H976" i="5"/>
  <c r="R975" i="5"/>
  <c r="I975" i="5"/>
  <c r="H975" i="5"/>
  <c r="R974" i="5"/>
  <c r="I974" i="5"/>
  <c r="H974" i="5"/>
  <c r="R973" i="5"/>
  <c r="I973" i="5"/>
  <c r="H973" i="5"/>
  <c r="R972" i="5"/>
  <c r="I972" i="5"/>
  <c r="H972" i="5"/>
  <c r="R971" i="5"/>
  <c r="I971" i="5"/>
  <c r="H971" i="5"/>
  <c r="R970" i="5"/>
  <c r="I970" i="5"/>
  <c r="H970" i="5"/>
  <c r="R969" i="5"/>
  <c r="I969" i="5"/>
  <c r="H969" i="5"/>
  <c r="R968" i="5"/>
  <c r="I968" i="5"/>
  <c r="H968" i="5"/>
  <c r="R967" i="5"/>
  <c r="I967" i="5"/>
  <c r="H967" i="5"/>
  <c r="R966" i="5"/>
  <c r="I966" i="5"/>
  <c r="H966" i="5"/>
  <c r="R965" i="5"/>
  <c r="I965" i="5"/>
  <c r="H965" i="5"/>
  <c r="R964" i="5"/>
  <c r="I964" i="5"/>
  <c r="H964" i="5"/>
  <c r="R963" i="5"/>
  <c r="I963" i="5"/>
  <c r="H963" i="5"/>
  <c r="R962" i="5"/>
  <c r="I962" i="5"/>
  <c r="H962" i="5"/>
  <c r="R961" i="5"/>
  <c r="I961" i="5"/>
  <c r="H961" i="5"/>
  <c r="R960" i="5"/>
  <c r="I960" i="5"/>
  <c r="H960" i="5"/>
  <c r="R959" i="5"/>
  <c r="I959" i="5"/>
  <c r="H959" i="5"/>
  <c r="R958" i="5"/>
  <c r="I958" i="5"/>
  <c r="H958" i="5"/>
  <c r="R957" i="5"/>
  <c r="I957" i="5"/>
  <c r="H957" i="5"/>
  <c r="R956" i="5"/>
  <c r="I956" i="5"/>
  <c r="H956" i="5"/>
  <c r="R955" i="5"/>
  <c r="I955" i="5"/>
  <c r="H955" i="5"/>
  <c r="R954" i="5"/>
  <c r="I954" i="5"/>
  <c r="H954" i="5"/>
  <c r="R953" i="5"/>
  <c r="I953" i="5"/>
  <c r="H953" i="5"/>
  <c r="R952" i="5"/>
  <c r="I952" i="5"/>
  <c r="H952" i="5"/>
  <c r="R951" i="5"/>
  <c r="I951" i="5"/>
  <c r="H951" i="5"/>
  <c r="R950" i="5"/>
  <c r="I950" i="5"/>
  <c r="H950" i="5"/>
  <c r="R949" i="5"/>
  <c r="I949" i="5"/>
  <c r="H949" i="5"/>
  <c r="R948" i="5"/>
  <c r="I948" i="5"/>
  <c r="H948" i="5"/>
  <c r="R947" i="5"/>
  <c r="I947" i="5"/>
  <c r="H947" i="5"/>
  <c r="R946" i="5"/>
  <c r="I946" i="5"/>
  <c r="H946" i="5"/>
  <c r="R945" i="5"/>
  <c r="I945" i="5"/>
  <c r="H945" i="5"/>
  <c r="R944" i="5"/>
  <c r="I944" i="5"/>
  <c r="H944" i="5"/>
  <c r="R943" i="5"/>
  <c r="I943" i="5"/>
  <c r="H943" i="5"/>
  <c r="R942" i="5"/>
  <c r="I942" i="5"/>
  <c r="H942" i="5"/>
  <c r="R941" i="5"/>
  <c r="I941" i="5"/>
  <c r="H941" i="5"/>
  <c r="R940" i="5"/>
  <c r="I940" i="5"/>
  <c r="H940" i="5"/>
  <c r="R939" i="5"/>
  <c r="I939" i="5"/>
  <c r="H939" i="5"/>
  <c r="R938" i="5"/>
  <c r="I938" i="5"/>
  <c r="H938" i="5"/>
  <c r="R937" i="5"/>
  <c r="I937" i="5"/>
  <c r="H937" i="5"/>
  <c r="R936" i="5"/>
  <c r="I936" i="5"/>
  <c r="H936" i="5"/>
  <c r="R935" i="5"/>
  <c r="I935" i="5"/>
  <c r="H935" i="5"/>
  <c r="R934" i="5"/>
  <c r="I934" i="5"/>
  <c r="H934" i="5"/>
  <c r="R933" i="5"/>
  <c r="I933" i="5"/>
  <c r="H933" i="5"/>
  <c r="R932" i="5"/>
  <c r="I932" i="5"/>
  <c r="H932" i="5"/>
  <c r="R931" i="5"/>
  <c r="I931" i="5"/>
  <c r="H931" i="5"/>
  <c r="R930" i="5"/>
  <c r="I930" i="5"/>
  <c r="H930" i="5"/>
  <c r="R929" i="5"/>
  <c r="I929" i="5"/>
  <c r="H929" i="5"/>
  <c r="R928" i="5"/>
  <c r="I928" i="5"/>
  <c r="H928" i="5"/>
  <c r="R927" i="5"/>
  <c r="I927" i="5"/>
  <c r="H927" i="5"/>
  <c r="R926" i="5"/>
  <c r="I926" i="5"/>
  <c r="H926" i="5"/>
  <c r="R925" i="5"/>
  <c r="I925" i="5"/>
  <c r="H925" i="5"/>
  <c r="R924" i="5"/>
  <c r="I924" i="5"/>
  <c r="H924" i="5"/>
  <c r="R923" i="5"/>
  <c r="I923" i="5"/>
  <c r="H923" i="5"/>
  <c r="R922" i="5"/>
  <c r="I922" i="5"/>
  <c r="H922" i="5"/>
  <c r="R921" i="5"/>
  <c r="I921" i="5"/>
  <c r="H921" i="5"/>
  <c r="R920" i="5"/>
  <c r="I920" i="5"/>
  <c r="H920" i="5"/>
  <c r="R919" i="5"/>
  <c r="I919" i="5"/>
  <c r="H919" i="5"/>
  <c r="R918" i="5"/>
  <c r="I918" i="5"/>
  <c r="H918" i="5"/>
  <c r="R917" i="5"/>
  <c r="I917" i="5"/>
  <c r="H917" i="5"/>
  <c r="R916" i="5"/>
  <c r="I916" i="5"/>
  <c r="H916" i="5"/>
  <c r="R915" i="5"/>
  <c r="I915" i="5"/>
  <c r="H915" i="5"/>
  <c r="R914" i="5"/>
  <c r="I914" i="5"/>
  <c r="H914" i="5"/>
  <c r="R913" i="5"/>
  <c r="I913" i="5"/>
  <c r="H913" i="5"/>
  <c r="R912" i="5"/>
  <c r="I912" i="5"/>
  <c r="H912" i="5"/>
  <c r="R911" i="5"/>
  <c r="I911" i="5"/>
  <c r="H911" i="5"/>
  <c r="R910" i="5"/>
  <c r="I910" i="5"/>
  <c r="H910" i="5"/>
  <c r="R909" i="5"/>
  <c r="I909" i="5"/>
  <c r="H909" i="5"/>
  <c r="R908" i="5"/>
  <c r="I908" i="5"/>
  <c r="H908" i="5"/>
  <c r="R907" i="5"/>
  <c r="I907" i="5"/>
  <c r="H907" i="5"/>
  <c r="R906" i="5"/>
  <c r="I906" i="5"/>
  <c r="H906" i="5"/>
  <c r="R905" i="5"/>
  <c r="I905" i="5"/>
  <c r="H905" i="5"/>
  <c r="R904" i="5"/>
  <c r="I904" i="5"/>
  <c r="H904" i="5"/>
  <c r="R903" i="5"/>
  <c r="I903" i="5"/>
  <c r="H903" i="5"/>
  <c r="R902" i="5"/>
  <c r="I902" i="5"/>
  <c r="H902" i="5"/>
  <c r="R901" i="5"/>
  <c r="I901" i="5"/>
  <c r="H901" i="5"/>
  <c r="R900" i="5"/>
  <c r="I900" i="5"/>
  <c r="H900" i="5"/>
  <c r="R899" i="5"/>
  <c r="I899" i="5"/>
  <c r="H899" i="5"/>
  <c r="R898" i="5"/>
  <c r="I898" i="5"/>
  <c r="H898" i="5"/>
  <c r="R897" i="5"/>
  <c r="I897" i="5"/>
  <c r="H897" i="5"/>
  <c r="R896" i="5"/>
  <c r="I896" i="5"/>
  <c r="H896" i="5"/>
  <c r="R895" i="5"/>
  <c r="I895" i="5"/>
  <c r="H895" i="5"/>
  <c r="R894" i="5"/>
  <c r="I894" i="5"/>
  <c r="H894" i="5"/>
  <c r="R893" i="5"/>
  <c r="I893" i="5"/>
  <c r="H893" i="5"/>
  <c r="R892" i="5"/>
  <c r="I892" i="5"/>
  <c r="H892" i="5"/>
  <c r="R891" i="5"/>
  <c r="I891" i="5"/>
  <c r="H891" i="5"/>
  <c r="R890" i="5"/>
  <c r="I890" i="5"/>
  <c r="H890" i="5"/>
  <c r="R889" i="5"/>
  <c r="I889" i="5"/>
  <c r="H889" i="5"/>
  <c r="R888" i="5"/>
  <c r="I888" i="5"/>
  <c r="H888" i="5"/>
  <c r="R887" i="5"/>
  <c r="I887" i="5"/>
  <c r="H887" i="5"/>
  <c r="R886" i="5"/>
  <c r="I886" i="5"/>
  <c r="H886" i="5"/>
  <c r="R885" i="5"/>
  <c r="I885" i="5"/>
  <c r="H885" i="5"/>
  <c r="R884" i="5"/>
  <c r="I884" i="5"/>
  <c r="H884" i="5"/>
  <c r="R883" i="5"/>
  <c r="I883" i="5"/>
  <c r="H883" i="5"/>
  <c r="R882" i="5"/>
  <c r="I882" i="5"/>
  <c r="H882" i="5"/>
  <c r="R881" i="5"/>
  <c r="I881" i="5"/>
  <c r="H881" i="5"/>
  <c r="R880" i="5"/>
  <c r="I880" i="5"/>
  <c r="H880" i="5"/>
  <c r="R879" i="5"/>
  <c r="I879" i="5"/>
  <c r="H879" i="5"/>
  <c r="R878" i="5"/>
  <c r="I878" i="5"/>
  <c r="H878" i="5"/>
  <c r="R877" i="5"/>
  <c r="I877" i="5"/>
  <c r="H877" i="5"/>
  <c r="R876" i="5"/>
  <c r="I876" i="5"/>
  <c r="H876" i="5"/>
  <c r="R875" i="5"/>
  <c r="I875" i="5"/>
  <c r="H875" i="5"/>
  <c r="R874" i="5"/>
  <c r="I874" i="5"/>
  <c r="H874" i="5"/>
  <c r="R873" i="5"/>
  <c r="I873" i="5"/>
  <c r="H873" i="5"/>
  <c r="R872" i="5"/>
  <c r="I872" i="5"/>
  <c r="H872" i="5"/>
  <c r="R871" i="5"/>
  <c r="I871" i="5"/>
  <c r="H871" i="5"/>
  <c r="R870" i="5"/>
  <c r="I870" i="5"/>
  <c r="H870" i="5"/>
  <c r="R869" i="5"/>
  <c r="I869" i="5"/>
  <c r="H869" i="5"/>
  <c r="R868" i="5"/>
  <c r="I868" i="5"/>
  <c r="H868" i="5"/>
  <c r="R867" i="5"/>
  <c r="I867" i="5"/>
  <c r="H867" i="5"/>
  <c r="R866" i="5"/>
  <c r="I866" i="5"/>
  <c r="H866" i="5"/>
  <c r="R865" i="5"/>
  <c r="I865" i="5"/>
  <c r="H865" i="5"/>
  <c r="R864" i="5"/>
  <c r="I864" i="5"/>
  <c r="H864" i="5"/>
  <c r="R863" i="5"/>
  <c r="I863" i="5"/>
  <c r="H863" i="5"/>
  <c r="R862" i="5"/>
  <c r="I862" i="5"/>
  <c r="H862" i="5"/>
  <c r="R861" i="5"/>
  <c r="I861" i="5"/>
  <c r="H861" i="5"/>
  <c r="R860" i="5"/>
  <c r="I860" i="5"/>
  <c r="H860" i="5"/>
  <c r="R859" i="5"/>
  <c r="I859" i="5"/>
  <c r="H859" i="5"/>
  <c r="R858" i="5"/>
  <c r="I858" i="5"/>
  <c r="H858" i="5"/>
  <c r="R857" i="5"/>
  <c r="I857" i="5"/>
  <c r="H857" i="5"/>
  <c r="R856" i="5"/>
  <c r="I856" i="5"/>
  <c r="H856" i="5"/>
  <c r="R855" i="5"/>
  <c r="I855" i="5"/>
  <c r="H855" i="5"/>
  <c r="R854" i="5"/>
  <c r="I854" i="5"/>
  <c r="H854" i="5"/>
  <c r="R853" i="5"/>
  <c r="I853" i="5"/>
  <c r="H853" i="5"/>
  <c r="R852" i="5"/>
  <c r="I852" i="5"/>
  <c r="H852" i="5"/>
  <c r="R851" i="5"/>
  <c r="I851" i="5"/>
  <c r="H851" i="5"/>
  <c r="R850" i="5"/>
  <c r="I850" i="5"/>
  <c r="H850" i="5"/>
  <c r="R849" i="5"/>
  <c r="I849" i="5"/>
  <c r="H849" i="5"/>
  <c r="R848" i="5"/>
  <c r="I848" i="5"/>
  <c r="H848" i="5"/>
  <c r="R847" i="5"/>
  <c r="I847" i="5"/>
  <c r="H847" i="5"/>
  <c r="R846" i="5"/>
  <c r="I846" i="5"/>
  <c r="H846" i="5"/>
  <c r="R845" i="5"/>
  <c r="I845" i="5"/>
  <c r="H845" i="5"/>
  <c r="R844" i="5"/>
  <c r="I844" i="5"/>
  <c r="H844" i="5"/>
  <c r="R843" i="5"/>
  <c r="I843" i="5"/>
  <c r="H843" i="5"/>
  <c r="R842" i="5"/>
  <c r="I842" i="5"/>
  <c r="H842" i="5"/>
  <c r="R841" i="5"/>
  <c r="I841" i="5"/>
  <c r="H841" i="5"/>
  <c r="R840" i="5"/>
  <c r="I840" i="5"/>
  <c r="H840" i="5"/>
  <c r="R839" i="5"/>
  <c r="I839" i="5"/>
  <c r="H839" i="5"/>
  <c r="R838" i="5"/>
  <c r="I838" i="5"/>
  <c r="H838" i="5"/>
  <c r="R837" i="5"/>
  <c r="I837" i="5"/>
  <c r="H837" i="5"/>
  <c r="R836" i="5"/>
  <c r="I836" i="5"/>
  <c r="H836" i="5"/>
  <c r="R835" i="5"/>
  <c r="I835" i="5"/>
  <c r="H835" i="5"/>
  <c r="R834" i="5"/>
  <c r="I834" i="5"/>
  <c r="H834" i="5"/>
  <c r="R833" i="5"/>
  <c r="I833" i="5"/>
  <c r="H833" i="5"/>
  <c r="R832" i="5"/>
  <c r="I832" i="5"/>
  <c r="H832" i="5"/>
  <c r="R831" i="5"/>
  <c r="I831" i="5"/>
  <c r="H831" i="5"/>
  <c r="R830" i="5"/>
  <c r="I830" i="5"/>
  <c r="H830" i="5"/>
  <c r="R829" i="5"/>
  <c r="I829" i="5"/>
  <c r="H829" i="5"/>
  <c r="R828" i="5"/>
  <c r="I828" i="5"/>
  <c r="H828" i="5"/>
  <c r="R827" i="5"/>
  <c r="I827" i="5"/>
  <c r="H827" i="5"/>
  <c r="R826" i="5"/>
  <c r="I826" i="5"/>
  <c r="H826" i="5"/>
  <c r="R825" i="5"/>
  <c r="I825" i="5"/>
  <c r="H825" i="5"/>
  <c r="R824" i="5"/>
  <c r="I824" i="5"/>
  <c r="H824" i="5"/>
  <c r="R823" i="5"/>
  <c r="I823" i="5"/>
  <c r="H823" i="5"/>
  <c r="R822" i="5"/>
  <c r="I822" i="5"/>
  <c r="H822" i="5"/>
  <c r="R821" i="5"/>
  <c r="I821" i="5"/>
  <c r="H821" i="5"/>
  <c r="R820" i="5"/>
  <c r="I820" i="5"/>
  <c r="H820" i="5"/>
  <c r="R819" i="5"/>
  <c r="I819" i="5"/>
  <c r="H819" i="5"/>
  <c r="R818" i="5"/>
  <c r="I818" i="5"/>
  <c r="H818" i="5"/>
  <c r="R817" i="5"/>
  <c r="I817" i="5"/>
  <c r="H817" i="5"/>
  <c r="R816" i="5"/>
  <c r="I816" i="5"/>
  <c r="H816" i="5"/>
  <c r="R815" i="5"/>
  <c r="I815" i="5"/>
  <c r="H815" i="5"/>
  <c r="R814" i="5"/>
  <c r="I814" i="5"/>
  <c r="H814" i="5"/>
  <c r="R813" i="5"/>
  <c r="I813" i="5"/>
  <c r="H813" i="5"/>
  <c r="R812" i="5"/>
  <c r="I812" i="5"/>
  <c r="H812" i="5"/>
  <c r="R811" i="5"/>
  <c r="I811" i="5"/>
  <c r="H811" i="5"/>
  <c r="R810" i="5"/>
  <c r="I810" i="5"/>
  <c r="H810" i="5"/>
  <c r="R809" i="5"/>
  <c r="I809" i="5"/>
  <c r="H809" i="5"/>
  <c r="R808" i="5"/>
  <c r="I808" i="5"/>
  <c r="H808" i="5"/>
  <c r="R807" i="5"/>
  <c r="I807" i="5"/>
  <c r="H807" i="5"/>
  <c r="R806" i="5"/>
  <c r="I806" i="5"/>
  <c r="H806" i="5"/>
  <c r="R805" i="5"/>
  <c r="I805" i="5"/>
  <c r="H805" i="5"/>
  <c r="R804" i="5"/>
  <c r="I804" i="5"/>
  <c r="H804" i="5"/>
  <c r="R803" i="5"/>
  <c r="I803" i="5"/>
  <c r="H803" i="5"/>
  <c r="R802" i="5"/>
  <c r="I802" i="5"/>
  <c r="H802" i="5"/>
  <c r="R801" i="5"/>
  <c r="I801" i="5"/>
  <c r="H801" i="5"/>
  <c r="R800" i="5"/>
  <c r="I800" i="5"/>
  <c r="H800" i="5"/>
  <c r="R799" i="5"/>
  <c r="I799" i="5"/>
  <c r="H799" i="5"/>
  <c r="R798" i="5"/>
  <c r="I798" i="5"/>
  <c r="H798" i="5"/>
  <c r="R797" i="5"/>
  <c r="I797" i="5"/>
  <c r="H797" i="5"/>
  <c r="R796" i="5"/>
  <c r="I796" i="5"/>
  <c r="H796" i="5"/>
  <c r="R795" i="5"/>
  <c r="I795" i="5"/>
  <c r="H795" i="5"/>
  <c r="R794" i="5"/>
  <c r="I794" i="5"/>
  <c r="H794" i="5"/>
  <c r="R793" i="5"/>
  <c r="I793" i="5"/>
  <c r="H793" i="5"/>
  <c r="R792" i="5"/>
  <c r="I792" i="5"/>
  <c r="H792" i="5"/>
  <c r="R791" i="5"/>
  <c r="I791" i="5"/>
  <c r="H791" i="5"/>
  <c r="R790" i="5"/>
  <c r="I790" i="5"/>
  <c r="H790" i="5"/>
  <c r="R789" i="5"/>
  <c r="I789" i="5"/>
  <c r="H789" i="5"/>
  <c r="R788" i="5"/>
  <c r="I788" i="5"/>
  <c r="H788" i="5"/>
  <c r="R787" i="5"/>
  <c r="I787" i="5"/>
  <c r="H787" i="5"/>
  <c r="R786" i="5"/>
  <c r="I786" i="5"/>
  <c r="H786" i="5"/>
  <c r="R785" i="5"/>
  <c r="I785" i="5"/>
  <c r="H785" i="5"/>
  <c r="R784" i="5"/>
  <c r="I784" i="5"/>
  <c r="H784" i="5"/>
  <c r="R783" i="5"/>
  <c r="I783" i="5"/>
  <c r="H783" i="5"/>
  <c r="R782" i="5"/>
  <c r="I782" i="5"/>
  <c r="H782" i="5"/>
  <c r="R781" i="5"/>
  <c r="I781" i="5"/>
  <c r="H781" i="5"/>
  <c r="R780" i="5"/>
  <c r="I780" i="5"/>
  <c r="H780" i="5"/>
  <c r="R779" i="5"/>
  <c r="I779" i="5"/>
  <c r="H779" i="5"/>
  <c r="R778" i="5"/>
  <c r="I778" i="5"/>
  <c r="H778" i="5"/>
  <c r="R777" i="5"/>
  <c r="I777" i="5"/>
  <c r="H777" i="5"/>
  <c r="R776" i="5"/>
  <c r="I776" i="5"/>
  <c r="H776" i="5"/>
  <c r="R775" i="5"/>
  <c r="I775" i="5"/>
  <c r="H775" i="5"/>
  <c r="R774" i="5"/>
  <c r="I774" i="5"/>
  <c r="H774" i="5"/>
  <c r="R773" i="5"/>
  <c r="I773" i="5"/>
  <c r="H773" i="5"/>
  <c r="R772" i="5"/>
  <c r="I772" i="5"/>
  <c r="H772" i="5"/>
  <c r="R771" i="5"/>
  <c r="I771" i="5"/>
  <c r="H771" i="5"/>
  <c r="R770" i="5"/>
  <c r="I770" i="5"/>
  <c r="H770" i="5"/>
  <c r="R769" i="5"/>
  <c r="I769" i="5"/>
  <c r="H769" i="5"/>
  <c r="R768" i="5"/>
  <c r="I768" i="5"/>
  <c r="H768" i="5"/>
  <c r="R767" i="5"/>
  <c r="I767" i="5"/>
  <c r="H767" i="5"/>
  <c r="R766" i="5"/>
  <c r="I766" i="5"/>
  <c r="H766" i="5"/>
  <c r="R765" i="5"/>
  <c r="I765" i="5"/>
  <c r="H765" i="5"/>
  <c r="R764" i="5"/>
  <c r="I764" i="5"/>
  <c r="H764" i="5"/>
  <c r="R763" i="5"/>
  <c r="I763" i="5"/>
  <c r="H763" i="5"/>
  <c r="R762" i="5"/>
  <c r="I762" i="5"/>
  <c r="H762" i="5"/>
  <c r="R761" i="5"/>
  <c r="I761" i="5"/>
  <c r="H761" i="5"/>
  <c r="R760" i="5"/>
  <c r="I760" i="5"/>
  <c r="H760" i="5"/>
  <c r="R759" i="5"/>
  <c r="I759" i="5"/>
  <c r="H759" i="5"/>
  <c r="R758" i="5"/>
  <c r="I758" i="5"/>
  <c r="H758" i="5"/>
  <c r="R757" i="5"/>
  <c r="I757" i="5"/>
  <c r="H757" i="5"/>
  <c r="R756" i="5"/>
  <c r="I756" i="5"/>
  <c r="H756" i="5"/>
  <c r="R755" i="5"/>
  <c r="I755" i="5"/>
  <c r="H755" i="5"/>
  <c r="R754" i="5"/>
  <c r="I754" i="5"/>
  <c r="H754" i="5"/>
  <c r="R753" i="5"/>
  <c r="I753" i="5"/>
  <c r="H753" i="5"/>
  <c r="R752" i="5"/>
  <c r="I752" i="5"/>
  <c r="H752" i="5"/>
  <c r="R751" i="5"/>
  <c r="I751" i="5"/>
  <c r="H751" i="5"/>
  <c r="R750" i="5"/>
  <c r="I750" i="5"/>
  <c r="H750" i="5"/>
  <c r="R749" i="5"/>
  <c r="I749" i="5"/>
  <c r="H749" i="5"/>
  <c r="R748" i="5"/>
  <c r="I748" i="5"/>
  <c r="H748" i="5"/>
  <c r="R747" i="5"/>
  <c r="I747" i="5"/>
  <c r="H747" i="5"/>
  <c r="R746" i="5"/>
  <c r="I746" i="5"/>
  <c r="H746" i="5"/>
  <c r="R745" i="5"/>
  <c r="I745" i="5"/>
  <c r="H745" i="5"/>
  <c r="R744" i="5"/>
  <c r="I744" i="5"/>
  <c r="H744" i="5"/>
  <c r="R743" i="5"/>
  <c r="I743" i="5"/>
  <c r="H743" i="5"/>
  <c r="R742" i="5"/>
  <c r="I742" i="5"/>
  <c r="H742" i="5"/>
  <c r="R741" i="5"/>
  <c r="I741" i="5"/>
  <c r="H741" i="5"/>
  <c r="R740" i="5"/>
  <c r="I740" i="5"/>
  <c r="H740" i="5"/>
  <c r="R739" i="5"/>
  <c r="I739" i="5"/>
  <c r="H739" i="5"/>
  <c r="R738" i="5"/>
  <c r="I738" i="5"/>
  <c r="H738" i="5"/>
  <c r="R737" i="5"/>
  <c r="I737" i="5"/>
  <c r="H737" i="5"/>
  <c r="R736" i="5"/>
  <c r="I736" i="5"/>
  <c r="H736" i="5"/>
  <c r="R735" i="5"/>
  <c r="I735" i="5"/>
  <c r="H735" i="5"/>
  <c r="R734" i="5"/>
  <c r="I734" i="5"/>
  <c r="H734" i="5"/>
  <c r="R733" i="5"/>
  <c r="I733" i="5"/>
  <c r="H733" i="5"/>
  <c r="R732" i="5"/>
  <c r="I732" i="5"/>
  <c r="H732" i="5"/>
  <c r="R731" i="5"/>
  <c r="I731" i="5"/>
  <c r="H731" i="5"/>
  <c r="R730" i="5"/>
  <c r="I730" i="5"/>
  <c r="H730" i="5"/>
  <c r="R729" i="5"/>
  <c r="I729" i="5"/>
  <c r="H729" i="5"/>
  <c r="R728" i="5"/>
  <c r="I728" i="5"/>
  <c r="H728" i="5"/>
  <c r="R727" i="5"/>
  <c r="I727" i="5"/>
  <c r="H727" i="5"/>
  <c r="R726" i="5"/>
  <c r="I726" i="5"/>
  <c r="H726" i="5"/>
  <c r="R725" i="5"/>
  <c r="I725" i="5"/>
  <c r="H725" i="5"/>
  <c r="R724" i="5"/>
  <c r="I724" i="5"/>
  <c r="H724" i="5"/>
  <c r="R723" i="5"/>
  <c r="I723" i="5"/>
  <c r="H723" i="5"/>
  <c r="R722" i="5"/>
  <c r="I722" i="5"/>
  <c r="H722" i="5"/>
  <c r="R721" i="5"/>
  <c r="I721" i="5"/>
  <c r="H721" i="5"/>
  <c r="R720" i="5"/>
  <c r="I720" i="5"/>
  <c r="H720" i="5"/>
  <c r="R719" i="5"/>
  <c r="I719" i="5"/>
  <c r="H719" i="5"/>
  <c r="R718" i="5"/>
  <c r="I718" i="5"/>
  <c r="H718" i="5"/>
  <c r="R717" i="5"/>
  <c r="I717" i="5"/>
  <c r="H717" i="5"/>
  <c r="R716" i="5"/>
  <c r="I716" i="5"/>
  <c r="H716" i="5"/>
  <c r="R715" i="5"/>
  <c r="I715" i="5"/>
  <c r="H715" i="5"/>
  <c r="R714" i="5"/>
  <c r="I714" i="5"/>
  <c r="H714" i="5"/>
  <c r="R713" i="5"/>
  <c r="I713" i="5"/>
  <c r="H713" i="5"/>
  <c r="R712" i="5"/>
  <c r="I712" i="5"/>
  <c r="H712" i="5"/>
  <c r="R711" i="5"/>
  <c r="I711" i="5"/>
  <c r="H711" i="5"/>
  <c r="R710" i="5"/>
  <c r="I710" i="5"/>
  <c r="H710" i="5"/>
  <c r="R709" i="5"/>
  <c r="I709" i="5"/>
  <c r="H709" i="5"/>
  <c r="R708" i="5"/>
  <c r="I708" i="5"/>
  <c r="H708" i="5"/>
  <c r="R707" i="5"/>
  <c r="I707" i="5"/>
  <c r="H707" i="5"/>
  <c r="R706" i="5"/>
  <c r="I706" i="5"/>
  <c r="H706" i="5"/>
  <c r="R705" i="5"/>
  <c r="I705" i="5"/>
  <c r="H705" i="5"/>
  <c r="R704" i="5"/>
  <c r="I704" i="5"/>
  <c r="H704" i="5"/>
  <c r="R703" i="5"/>
  <c r="I703" i="5"/>
  <c r="H703" i="5"/>
  <c r="R702" i="5"/>
  <c r="I702" i="5"/>
  <c r="H702" i="5"/>
  <c r="R701" i="5"/>
  <c r="I701" i="5"/>
  <c r="H701" i="5"/>
  <c r="R700" i="5"/>
  <c r="I700" i="5"/>
  <c r="H700" i="5"/>
  <c r="R699" i="5"/>
  <c r="I699" i="5"/>
  <c r="H699" i="5"/>
  <c r="R698" i="5"/>
  <c r="I698" i="5"/>
  <c r="H698" i="5"/>
  <c r="R697" i="5"/>
  <c r="I697" i="5"/>
  <c r="H697" i="5"/>
  <c r="R696" i="5"/>
  <c r="I696" i="5"/>
  <c r="H696" i="5"/>
  <c r="R695" i="5"/>
  <c r="I695" i="5"/>
  <c r="H695" i="5"/>
  <c r="R694" i="5"/>
  <c r="I694" i="5"/>
  <c r="H694" i="5"/>
  <c r="R693" i="5"/>
  <c r="I693" i="5"/>
  <c r="H693" i="5"/>
  <c r="R692" i="5"/>
  <c r="I692" i="5"/>
  <c r="H692" i="5"/>
  <c r="R691" i="5"/>
  <c r="I691" i="5"/>
  <c r="H691" i="5"/>
  <c r="R690" i="5"/>
  <c r="I690" i="5"/>
  <c r="H690" i="5"/>
  <c r="R689" i="5"/>
  <c r="I689" i="5"/>
  <c r="H689" i="5"/>
  <c r="R688" i="5"/>
  <c r="I688" i="5"/>
  <c r="H688" i="5"/>
  <c r="R687" i="5"/>
  <c r="I687" i="5"/>
  <c r="H687" i="5"/>
  <c r="R686" i="5"/>
  <c r="I686" i="5"/>
  <c r="H686" i="5"/>
  <c r="R685" i="5"/>
  <c r="I685" i="5"/>
  <c r="H685" i="5"/>
  <c r="R684" i="5"/>
  <c r="I684" i="5"/>
  <c r="H684" i="5"/>
  <c r="R683" i="5"/>
  <c r="I683" i="5"/>
  <c r="H683" i="5"/>
  <c r="R682" i="5"/>
  <c r="I682" i="5"/>
  <c r="H682" i="5"/>
  <c r="R681" i="5"/>
  <c r="I681" i="5"/>
  <c r="H681" i="5"/>
  <c r="R680" i="5"/>
  <c r="I680" i="5"/>
  <c r="H680" i="5"/>
  <c r="R679" i="5"/>
  <c r="I679" i="5"/>
  <c r="H679" i="5"/>
  <c r="R678" i="5"/>
  <c r="I678" i="5"/>
  <c r="H678" i="5"/>
  <c r="R677" i="5"/>
  <c r="I677" i="5"/>
  <c r="H677" i="5"/>
  <c r="R676" i="5"/>
  <c r="I676" i="5"/>
  <c r="H676" i="5"/>
  <c r="R675" i="5"/>
  <c r="I675" i="5"/>
  <c r="H675" i="5"/>
  <c r="R674" i="5"/>
  <c r="I674" i="5"/>
  <c r="H674" i="5"/>
  <c r="R673" i="5"/>
  <c r="I673" i="5"/>
  <c r="H673" i="5"/>
  <c r="R672" i="5"/>
  <c r="I672" i="5"/>
  <c r="H672" i="5"/>
  <c r="R671" i="5"/>
  <c r="I671" i="5"/>
  <c r="H671" i="5"/>
  <c r="R670" i="5"/>
  <c r="I670" i="5"/>
  <c r="H670" i="5"/>
  <c r="R669" i="5"/>
  <c r="I669" i="5"/>
  <c r="H669" i="5"/>
  <c r="R668" i="5"/>
  <c r="I668" i="5"/>
  <c r="H668" i="5"/>
  <c r="R667" i="5"/>
  <c r="I667" i="5"/>
  <c r="H667" i="5"/>
  <c r="R666" i="5"/>
  <c r="I666" i="5"/>
  <c r="H666" i="5"/>
  <c r="R665" i="5"/>
  <c r="I665" i="5"/>
  <c r="H665" i="5"/>
  <c r="R664" i="5"/>
  <c r="I664" i="5"/>
  <c r="H664" i="5"/>
  <c r="R663" i="5"/>
  <c r="I663" i="5"/>
  <c r="H663" i="5"/>
  <c r="R662" i="5"/>
  <c r="I662" i="5"/>
  <c r="H662" i="5"/>
  <c r="R661" i="5"/>
  <c r="I661" i="5"/>
  <c r="H661" i="5"/>
  <c r="R660" i="5"/>
  <c r="I660" i="5"/>
  <c r="H660" i="5"/>
  <c r="R659" i="5"/>
  <c r="I659" i="5"/>
  <c r="H659" i="5"/>
  <c r="R658" i="5"/>
  <c r="I658" i="5"/>
  <c r="H658" i="5"/>
  <c r="R657" i="5"/>
  <c r="I657" i="5"/>
  <c r="H657" i="5"/>
  <c r="R656" i="5"/>
  <c r="I656" i="5"/>
  <c r="H656" i="5"/>
  <c r="R655" i="5"/>
  <c r="I655" i="5"/>
  <c r="H655" i="5"/>
  <c r="R654" i="5"/>
  <c r="I654" i="5"/>
  <c r="H654" i="5"/>
  <c r="R653" i="5"/>
  <c r="I653" i="5"/>
  <c r="H653" i="5"/>
  <c r="R652" i="5"/>
  <c r="I652" i="5"/>
  <c r="H652" i="5"/>
  <c r="R651" i="5"/>
  <c r="I651" i="5"/>
  <c r="H651" i="5"/>
  <c r="R650" i="5"/>
  <c r="I650" i="5"/>
  <c r="H650" i="5"/>
  <c r="R649" i="5"/>
  <c r="I649" i="5"/>
  <c r="H649" i="5"/>
  <c r="R648" i="5"/>
  <c r="I648" i="5"/>
  <c r="H648" i="5"/>
  <c r="R647" i="5"/>
  <c r="I647" i="5"/>
  <c r="H647" i="5"/>
  <c r="R646" i="5"/>
  <c r="I646" i="5"/>
  <c r="H646" i="5"/>
  <c r="R645" i="5"/>
  <c r="I645" i="5"/>
  <c r="H645" i="5"/>
  <c r="R644" i="5"/>
  <c r="I644" i="5"/>
  <c r="H644" i="5"/>
  <c r="R643" i="5"/>
  <c r="I643" i="5"/>
  <c r="H643" i="5"/>
  <c r="R642" i="5"/>
  <c r="I642" i="5"/>
  <c r="H642" i="5"/>
  <c r="R641" i="5"/>
  <c r="I641" i="5"/>
  <c r="H641" i="5"/>
  <c r="R640" i="5"/>
  <c r="I640" i="5"/>
  <c r="H640" i="5"/>
  <c r="R639" i="5"/>
  <c r="I639" i="5"/>
  <c r="H639" i="5"/>
  <c r="R638" i="5"/>
  <c r="I638" i="5"/>
  <c r="H638" i="5"/>
  <c r="R637" i="5"/>
  <c r="I637" i="5"/>
  <c r="H637" i="5"/>
  <c r="R636" i="5"/>
  <c r="I636" i="5"/>
  <c r="H636" i="5"/>
  <c r="R635" i="5"/>
  <c r="I635" i="5"/>
  <c r="H635" i="5"/>
  <c r="R634" i="5"/>
  <c r="I634" i="5"/>
  <c r="H634" i="5"/>
  <c r="R633" i="5"/>
  <c r="I633" i="5"/>
  <c r="H633" i="5"/>
  <c r="R632" i="5"/>
  <c r="I632" i="5"/>
  <c r="H632" i="5"/>
  <c r="R631" i="5"/>
  <c r="I631" i="5"/>
  <c r="H631" i="5"/>
  <c r="R630" i="5"/>
  <c r="I630" i="5"/>
  <c r="H630" i="5"/>
  <c r="R629" i="5"/>
  <c r="I629" i="5"/>
  <c r="H629" i="5"/>
  <c r="R628" i="5"/>
  <c r="I628" i="5"/>
  <c r="H628" i="5"/>
  <c r="R627" i="5"/>
  <c r="I627" i="5"/>
  <c r="H627" i="5"/>
  <c r="R626" i="5"/>
  <c r="I626" i="5"/>
  <c r="H626" i="5"/>
  <c r="R625" i="5"/>
  <c r="I625" i="5"/>
  <c r="H625" i="5"/>
  <c r="R624" i="5"/>
  <c r="I624" i="5"/>
  <c r="H624" i="5"/>
  <c r="R623" i="5"/>
  <c r="I623" i="5"/>
  <c r="H623" i="5"/>
  <c r="R622" i="5"/>
  <c r="I622" i="5"/>
  <c r="H622" i="5"/>
  <c r="R621" i="5"/>
  <c r="I621" i="5"/>
  <c r="H621" i="5"/>
  <c r="R620" i="5"/>
  <c r="I620" i="5"/>
  <c r="H620" i="5"/>
  <c r="R619" i="5"/>
  <c r="I619" i="5"/>
  <c r="H619" i="5"/>
  <c r="R618" i="5"/>
  <c r="I618" i="5"/>
  <c r="H618" i="5"/>
  <c r="R617" i="5"/>
  <c r="I617" i="5"/>
  <c r="H617" i="5"/>
  <c r="R616" i="5"/>
  <c r="I616" i="5"/>
  <c r="H616" i="5"/>
  <c r="R615" i="5"/>
  <c r="I615" i="5"/>
  <c r="H615" i="5"/>
  <c r="R614" i="5"/>
  <c r="I614" i="5"/>
  <c r="H614" i="5"/>
  <c r="R613" i="5"/>
  <c r="I613" i="5"/>
  <c r="H613" i="5"/>
  <c r="R612" i="5"/>
  <c r="I612" i="5"/>
  <c r="H612" i="5"/>
  <c r="R611" i="5"/>
  <c r="I611" i="5"/>
  <c r="H611" i="5"/>
  <c r="R610" i="5"/>
  <c r="I610" i="5"/>
  <c r="H610" i="5"/>
  <c r="R609" i="5"/>
  <c r="I609" i="5"/>
  <c r="H609" i="5"/>
  <c r="R608" i="5"/>
  <c r="I608" i="5"/>
  <c r="H608" i="5"/>
  <c r="R607" i="5"/>
  <c r="I607" i="5"/>
  <c r="H607" i="5"/>
  <c r="R606" i="5"/>
  <c r="I606" i="5"/>
  <c r="H606" i="5"/>
  <c r="R605" i="5"/>
  <c r="I605" i="5"/>
  <c r="H605" i="5"/>
  <c r="R604" i="5"/>
  <c r="I604" i="5"/>
  <c r="H604" i="5"/>
  <c r="R603" i="5"/>
  <c r="I603" i="5"/>
  <c r="H603" i="5"/>
  <c r="R602" i="5"/>
  <c r="I602" i="5"/>
  <c r="H602" i="5"/>
  <c r="R601" i="5"/>
  <c r="I601" i="5"/>
  <c r="H601" i="5"/>
  <c r="R600" i="5"/>
  <c r="I600" i="5"/>
  <c r="H600" i="5"/>
  <c r="R599" i="5"/>
  <c r="I599" i="5"/>
  <c r="H599" i="5"/>
  <c r="R598" i="5"/>
  <c r="I598" i="5"/>
  <c r="H598" i="5"/>
  <c r="R597" i="5"/>
  <c r="I597" i="5"/>
  <c r="H597" i="5"/>
  <c r="R596" i="5"/>
  <c r="I596" i="5"/>
  <c r="H596" i="5"/>
  <c r="R595" i="5"/>
  <c r="I595" i="5"/>
  <c r="H595" i="5"/>
  <c r="R594" i="5"/>
  <c r="I594" i="5"/>
  <c r="H594" i="5"/>
  <c r="R593" i="5"/>
  <c r="I593" i="5"/>
  <c r="H593" i="5"/>
  <c r="R592" i="5"/>
  <c r="I592" i="5"/>
  <c r="H592" i="5"/>
  <c r="R591" i="5"/>
  <c r="I591" i="5"/>
  <c r="H591" i="5"/>
  <c r="R590" i="5"/>
  <c r="I590" i="5"/>
  <c r="H590" i="5"/>
  <c r="R589" i="5"/>
  <c r="I589" i="5"/>
  <c r="H589" i="5"/>
  <c r="R588" i="5"/>
  <c r="I588" i="5"/>
  <c r="H588" i="5"/>
  <c r="R587" i="5"/>
  <c r="I587" i="5"/>
  <c r="H587" i="5"/>
  <c r="R586" i="5"/>
  <c r="I586" i="5"/>
  <c r="H586" i="5"/>
  <c r="R585" i="5"/>
  <c r="I585" i="5"/>
  <c r="H585" i="5"/>
  <c r="R584" i="5"/>
  <c r="I584" i="5"/>
  <c r="H584" i="5"/>
  <c r="R583" i="5"/>
  <c r="I583" i="5"/>
  <c r="H583" i="5"/>
  <c r="R582" i="5"/>
  <c r="I582" i="5"/>
  <c r="H582" i="5"/>
  <c r="R581" i="5"/>
  <c r="I581" i="5"/>
  <c r="H581" i="5"/>
  <c r="R580" i="5"/>
  <c r="I580" i="5"/>
  <c r="H580" i="5"/>
  <c r="R579" i="5"/>
  <c r="I579" i="5"/>
  <c r="H579" i="5"/>
  <c r="R578" i="5"/>
  <c r="I578" i="5"/>
  <c r="H578" i="5"/>
  <c r="R577" i="5"/>
  <c r="I577" i="5"/>
  <c r="H577" i="5"/>
  <c r="R576" i="5"/>
  <c r="I576" i="5"/>
  <c r="H576" i="5"/>
  <c r="R575" i="5"/>
  <c r="I575" i="5"/>
  <c r="H575" i="5"/>
  <c r="R574" i="5"/>
  <c r="I574" i="5"/>
  <c r="H574" i="5"/>
  <c r="R573" i="5"/>
  <c r="I573" i="5"/>
  <c r="H573" i="5"/>
  <c r="R572" i="5"/>
  <c r="I572" i="5"/>
  <c r="H572" i="5"/>
  <c r="R571" i="5"/>
  <c r="I571" i="5"/>
  <c r="H571" i="5"/>
  <c r="R570" i="5"/>
  <c r="I570" i="5"/>
  <c r="H570" i="5"/>
  <c r="R569" i="5"/>
  <c r="I569" i="5"/>
  <c r="H569" i="5"/>
  <c r="R568" i="5"/>
  <c r="I568" i="5"/>
  <c r="H568" i="5"/>
  <c r="R567" i="5"/>
  <c r="I567" i="5"/>
  <c r="H567" i="5"/>
  <c r="R566" i="5"/>
  <c r="I566" i="5"/>
  <c r="H566" i="5"/>
  <c r="R565" i="5"/>
  <c r="I565" i="5"/>
  <c r="H565" i="5"/>
  <c r="R564" i="5"/>
  <c r="I564" i="5"/>
  <c r="H564" i="5"/>
  <c r="R563" i="5"/>
  <c r="I563" i="5"/>
  <c r="H563" i="5"/>
  <c r="R562" i="5"/>
  <c r="I562" i="5"/>
  <c r="H562" i="5"/>
  <c r="R561" i="5"/>
  <c r="I561" i="5"/>
  <c r="H561" i="5"/>
  <c r="R560" i="5"/>
  <c r="I560" i="5"/>
  <c r="H560" i="5"/>
  <c r="R559" i="5"/>
  <c r="I559" i="5"/>
  <c r="H559" i="5"/>
  <c r="R558" i="5"/>
  <c r="I558" i="5"/>
  <c r="H558" i="5"/>
  <c r="R557" i="5"/>
  <c r="I557" i="5"/>
  <c r="H557" i="5"/>
  <c r="R556" i="5"/>
  <c r="I556" i="5"/>
  <c r="H556" i="5"/>
  <c r="R555" i="5"/>
  <c r="I555" i="5"/>
  <c r="H555" i="5"/>
  <c r="R554" i="5"/>
  <c r="I554" i="5"/>
  <c r="H554" i="5"/>
  <c r="R553" i="5"/>
  <c r="I553" i="5"/>
  <c r="H553" i="5"/>
  <c r="R552" i="5"/>
  <c r="I552" i="5"/>
  <c r="H552" i="5"/>
  <c r="R551" i="5"/>
  <c r="I551" i="5"/>
  <c r="H551" i="5"/>
  <c r="R550" i="5"/>
  <c r="I550" i="5"/>
  <c r="H550" i="5"/>
  <c r="R549" i="5"/>
  <c r="I549" i="5"/>
  <c r="H549" i="5"/>
  <c r="R548" i="5"/>
  <c r="I548" i="5"/>
  <c r="H548" i="5"/>
  <c r="R547" i="5"/>
  <c r="I547" i="5"/>
  <c r="H547" i="5"/>
  <c r="R546" i="5"/>
  <c r="I546" i="5"/>
  <c r="H546" i="5"/>
  <c r="R545" i="5"/>
  <c r="I545" i="5"/>
  <c r="H545" i="5"/>
  <c r="R544" i="5"/>
  <c r="I544" i="5"/>
  <c r="H544" i="5"/>
  <c r="R543" i="5"/>
  <c r="I543" i="5"/>
  <c r="H543" i="5"/>
  <c r="R542" i="5"/>
  <c r="I542" i="5"/>
  <c r="H542" i="5"/>
  <c r="R541" i="5"/>
  <c r="I541" i="5"/>
  <c r="H541" i="5"/>
  <c r="R540" i="5"/>
  <c r="I540" i="5"/>
  <c r="H540" i="5"/>
  <c r="R539" i="5"/>
  <c r="I539" i="5"/>
  <c r="H539" i="5"/>
  <c r="R538" i="5"/>
  <c r="I538" i="5"/>
  <c r="H538" i="5"/>
  <c r="R537" i="5"/>
  <c r="I537" i="5"/>
  <c r="H537" i="5"/>
  <c r="R536" i="5"/>
  <c r="I536" i="5"/>
  <c r="H536" i="5"/>
  <c r="R535" i="5"/>
  <c r="I535" i="5"/>
  <c r="H535" i="5"/>
  <c r="R534" i="5"/>
  <c r="I534" i="5"/>
  <c r="H534" i="5"/>
  <c r="R533" i="5"/>
  <c r="I533" i="5"/>
  <c r="H533" i="5"/>
  <c r="R532" i="5"/>
  <c r="I532" i="5"/>
  <c r="H532" i="5"/>
  <c r="R531" i="5"/>
  <c r="I531" i="5"/>
  <c r="H531" i="5"/>
  <c r="R530" i="5"/>
  <c r="I530" i="5"/>
  <c r="H530" i="5"/>
  <c r="R529" i="5"/>
  <c r="I529" i="5"/>
  <c r="H529" i="5"/>
  <c r="R528" i="5"/>
  <c r="I528" i="5"/>
  <c r="H528" i="5"/>
  <c r="R527" i="5"/>
  <c r="I527" i="5"/>
  <c r="H527" i="5"/>
  <c r="R526" i="5"/>
  <c r="I526" i="5"/>
  <c r="H526" i="5"/>
  <c r="R525" i="5"/>
  <c r="I525" i="5"/>
  <c r="H525" i="5"/>
  <c r="R524" i="5"/>
  <c r="I524" i="5"/>
  <c r="H524" i="5"/>
  <c r="R523" i="5"/>
  <c r="I523" i="5"/>
  <c r="H523" i="5"/>
  <c r="R522" i="5"/>
  <c r="I522" i="5"/>
  <c r="H522" i="5"/>
  <c r="R521" i="5"/>
  <c r="I521" i="5"/>
  <c r="H521" i="5"/>
  <c r="R520" i="5"/>
  <c r="I520" i="5"/>
  <c r="H520" i="5"/>
  <c r="R519" i="5"/>
  <c r="I519" i="5"/>
  <c r="H519" i="5"/>
  <c r="R518" i="5"/>
  <c r="I518" i="5"/>
  <c r="H518" i="5"/>
  <c r="R517" i="5"/>
  <c r="I517" i="5"/>
  <c r="H517" i="5"/>
  <c r="R516" i="5"/>
  <c r="I516" i="5"/>
  <c r="H516" i="5"/>
  <c r="R515" i="5"/>
  <c r="I515" i="5"/>
  <c r="H515" i="5"/>
  <c r="R514" i="5"/>
  <c r="I514" i="5"/>
  <c r="H514" i="5"/>
  <c r="R513" i="5"/>
  <c r="I513" i="5"/>
  <c r="H513" i="5"/>
  <c r="R512" i="5"/>
  <c r="I512" i="5"/>
  <c r="H512" i="5"/>
  <c r="R511" i="5"/>
  <c r="I511" i="5"/>
  <c r="H511" i="5"/>
  <c r="R510" i="5"/>
  <c r="I510" i="5"/>
  <c r="H510" i="5"/>
  <c r="R509" i="5"/>
  <c r="I509" i="5"/>
  <c r="H509" i="5"/>
  <c r="R508" i="5"/>
  <c r="I508" i="5"/>
  <c r="H508" i="5"/>
  <c r="R507" i="5"/>
  <c r="I507" i="5"/>
  <c r="H507" i="5"/>
  <c r="R506" i="5"/>
  <c r="I506" i="5"/>
  <c r="H506" i="5"/>
  <c r="R505" i="5"/>
  <c r="I505" i="5"/>
  <c r="H505" i="5"/>
  <c r="R504" i="5"/>
  <c r="I504" i="5"/>
  <c r="H504" i="5"/>
  <c r="R503" i="5"/>
  <c r="I503" i="5"/>
  <c r="H503" i="5"/>
  <c r="R502" i="5"/>
  <c r="I502" i="5"/>
  <c r="H502" i="5"/>
  <c r="R501" i="5"/>
  <c r="I501" i="5"/>
  <c r="H501" i="5"/>
  <c r="R500" i="5"/>
  <c r="I500" i="5"/>
  <c r="H500" i="5"/>
  <c r="R499" i="5"/>
  <c r="I499" i="5"/>
  <c r="H499" i="5"/>
  <c r="R498" i="5"/>
  <c r="I498" i="5"/>
  <c r="H498" i="5"/>
  <c r="R497" i="5"/>
  <c r="I497" i="5"/>
  <c r="H497" i="5"/>
  <c r="R496" i="5"/>
  <c r="I496" i="5"/>
  <c r="H496" i="5"/>
  <c r="R495" i="5"/>
  <c r="I495" i="5"/>
  <c r="H495" i="5"/>
  <c r="R494" i="5"/>
  <c r="I494" i="5"/>
  <c r="H494" i="5"/>
  <c r="R493" i="5"/>
  <c r="I493" i="5"/>
  <c r="H493" i="5"/>
  <c r="R492" i="5"/>
  <c r="I492" i="5"/>
  <c r="H492" i="5"/>
  <c r="R491" i="5"/>
  <c r="I491" i="5"/>
  <c r="H491" i="5"/>
  <c r="R490" i="5"/>
  <c r="I490" i="5"/>
  <c r="H490" i="5"/>
  <c r="R489" i="5"/>
  <c r="I489" i="5"/>
  <c r="H489" i="5"/>
  <c r="R488" i="5"/>
  <c r="I488" i="5"/>
  <c r="H488" i="5"/>
  <c r="R487" i="5"/>
  <c r="I487" i="5"/>
  <c r="H487" i="5"/>
  <c r="R486" i="5"/>
  <c r="I486" i="5"/>
  <c r="H486" i="5"/>
  <c r="R485" i="5"/>
  <c r="I485" i="5"/>
  <c r="H485" i="5"/>
  <c r="R484" i="5"/>
  <c r="I484" i="5"/>
  <c r="H484" i="5"/>
  <c r="R483" i="5"/>
  <c r="I483" i="5"/>
  <c r="H483" i="5"/>
  <c r="R482" i="5"/>
  <c r="I482" i="5"/>
  <c r="H482" i="5"/>
  <c r="R481" i="5"/>
  <c r="I481" i="5"/>
  <c r="H481" i="5"/>
  <c r="R480" i="5"/>
  <c r="I480" i="5"/>
  <c r="H480" i="5"/>
  <c r="R479" i="5"/>
  <c r="I479" i="5"/>
  <c r="H479" i="5"/>
  <c r="R478" i="5"/>
  <c r="I478" i="5"/>
  <c r="H478" i="5"/>
  <c r="R477" i="5"/>
  <c r="I477" i="5"/>
  <c r="H477" i="5"/>
  <c r="R476" i="5"/>
  <c r="I476" i="5"/>
  <c r="H476" i="5"/>
  <c r="R475" i="5"/>
  <c r="I475" i="5"/>
  <c r="H475" i="5"/>
  <c r="R474" i="5"/>
  <c r="I474" i="5"/>
  <c r="H474" i="5"/>
  <c r="R473" i="5"/>
  <c r="I473" i="5"/>
  <c r="H473" i="5"/>
  <c r="R472" i="5"/>
  <c r="I472" i="5"/>
  <c r="H472" i="5"/>
  <c r="R471" i="5"/>
  <c r="I471" i="5"/>
  <c r="H471" i="5"/>
  <c r="R470" i="5"/>
  <c r="I470" i="5"/>
  <c r="H470" i="5"/>
  <c r="R469" i="5"/>
  <c r="I469" i="5"/>
  <c r="H469" i="5"/>
  <c r="R468" i="5"/>
  <c r="I468" i="5"/>
  <c r="H468" i="5"/>
  <c r="R467" i="5"/>
  <c r="I467" i="5"/>
  <c r="H467" i="5"/>
  <c r="R466" i="5"/>
  <c r="I466" i="5"/>
  <c r="H466" i="5"/>
  <c r="R465" i="5"/>
  <c r="I465" i="5"/>
  <c r="H465" i="5"/>
  <c r="R464" i="5"/>
  <c r="I464" i="5"/>
  <c r="H464" i="5"/>
  <c r="R463" i="5"/>
  <c r="I463" i="5"/>
  <c r="H463" i="5"/>
  <c r="R462" i="5"/>
  <c r="I462" i="5"/>
  <c r="H462" i="5"/>
  <c r="R461" i="5"/>
  <c r="I461" i="5"/>
  <c r="H461" i="5"/>
  <c r="R460" i="5"/>
  <c r="I460" i="5"/>
  <c r="H460" i="5"/>
  <c r="R459" i="5"/>
  <c r="I459" i="5"/>
  <c r="H459" i="5"/>
  <c r="R458" i="5"/>
  <c r="I458" i="5"/>
  <c r="H458" i="5"/>
  <c r="R457" i="5"/>
  <c r="I457" i="5"/>
  <c r="H457" i="5"/>
  <c r="R456" i="5"/>
  <c r="I456" i="5"/>
  <c r="H456" i="5"/>
  <c r="R455" i="5"/>
  <c r="I455" i="5"/>
  <c r="H455" i="5"/>
  <c r="R454" i="5"/>
  <c r="I454" i="5"/>
  <c r="H454" i="5"/>
  <c r="R453" i="5"/>
  <c r="I453" i="5"/>
  <c r="H453" i="5"/>
  <c r="R452" i="5"/>
  <c r="I452" i="5"/>
  <c r="H452" i="5"/>
  <c r="R451" i="5"/>
  <c r="I451" i="5"/>
  <c r="H451" i="5"/>
  <c r="R450" i="5"/>
  <c r="I450" i="5"/>
  <c r="H450" i="5"/>
  <c r="R449" i="5"/>
  <c r="I449" i="5"/>
  <c r="H449" i="5"/>
  <c r="R448" i="5"/>
  <c r="I448" i="5"/>
  <c r="H448" i="5"/>
  <c r="R447" i="5"/>
  <c r="I447" i="5"/>
  <c r="H447" i="5"/>
  <c r="R446" i="5"/>
  <c r="I446" i="5"/>
  <c r="H446" i="5"/>
  <c r="R445" i="5"/>
  <c r="I445" i="5"/>
  <c r="H445" i="5"/>
  <c r="R444" i="5"/>
  <c r="I444" i="5"/>
  <c r="H444" i="5"/>
  <c r="R443" i="5"/>
  <c r="I443" i="5"/>
  <c r="H443" i="5"/>
  <c r="R442" i="5"/>
  <c r="I442" i="5"/>
  <c r="H442" i="5"/>
  <c r="R441" i="5"/>
  <c r="I441" i="5"/>
  <c r="H441" i="5"/>
  <c r="R440" i="5"/>
  <c r="I440" i="5"/>
  <c r="H440" i="5"/>
  <c r="R439" i="5"/>
  <c r="I439" i="5"/>
  <c r="H439" i="5"/>
  <c r="R438" i="5"/>
  <c r="I438" i="5"/>
  <c r="H438" i="5"/>
  <c r="R437" i="5"/>
  <c r="I437" i="5"/>
  <c r="H437" i="5"/>
  <c r="R436" i="5"/>
  <c r="I436" i="5"/>
  <c r="H436" i="5"/>
  <c r="R435" i="5"/>
  <c r="I435" i="5"/>
  <c r="H435" i="5"/>
  <c r="R434" i="5"/>
  <c r="I434" i="5"/>
  <c r="H434" i="5"/>
  <c r="R433" i="5"/>
  <c r="I433" i="5"/>
  <c r="H433" i="5"/>
  <c r="R432" i="5"/>
  <c r="I432" i="5"/>
  <c r="H432" i="5"/>
  <c r="R431" i="5"/>
  <c r="I431" i="5"/>
  <c r="H431" i="5"/>
  <c r="R430" i="5"/>
  <c r="I430" i="5"/>
  <c r="H430" i="5"/>
  <c r="R429" i="5"/>
  <c r="I429" i="5"/>
  <c r="H429" i="5"/>
  <c r="R428" i="5"/>
  <c r="I428" i="5"/>
  <c r="H428" i="5"/>
  <c r="R427" i="5"/>
  <c r="I427" i="5"/>
  <c r="H427" i="5"/>
  <c r="R426" i="5"/>
  <c r="I426" i="5"/>
  <c r="H426" i="5"/>
  <c r="R425" i="5"/>
  <c r="I425" i="5"/>
  <c r="H425" i="5"/>
  <c r="R424" i="5"/>
  <c r="I424" i="5"/>
  <c r="H424" i="5"/>
  <c r="R423" i="5"/>
  <c r="I423" i="5"/>
  <c r="H423" i="5"/>
  <c r="R422" i="5"/>
  <c r="I422" i="5"/>
  <c r="H422" i="5"/>
  <c r="R421" i="5"/>
  <c r="I421" i="5"/>
  <c r="H421" i="5"/>
  <c r="R420" i="5"/>
  <c r="I420" i="5"/>
  <c r="H420" i="5"/>
  <c r="R419" i="5"/>
  <c r="I419" i="5"/>
  <c r="H419" i="5"/>
  <c r="R418" i="5"/>
  <c r="I418" i="5"/>
  <c r="H418" i="5"/>
  <c r="R417" i="5"/>
  <c r="I417" i="5"/>
  <c r="H417" i="5"/>
  <c r="R416" i="5"/>
  <c r="I416" i="5"/>
  <c r="H416" i="5"/>
  <c r="R415" i="5"/>
  <c r="I415" i="5"/>
  <c r="H415" i="5"/>
  <c r="R414" i="5"/>
  <c r="I414" i="5"/>
  <c r="H414" i="5"/>
  <c r="R413" i="5"/>
  <c r="I413" i="5"/>
  <c r="H413" i="5"/>
  <c r="R412" i="5"/>
  <c r="I412" i="5"/>
  <c r="H412" i="5"/>
  <c r="R411" i="5"/>
  <c r="I411" i="5"/>
  <c r="H411" i="5"/>
  <c r="R410" i="5"/>
  <c r="I410" i="5"/>
  <c r="H410" i="5"/>
  <c r="R409" i="5"/>
  <c r="I409" i="5"/>
  <c r="H409" i="5"/>
  <c r="R408" i="5"/>
  <c r="I408" i="5"/>
  <c r="H408" i="5"/>
  <c r="R407" i="5"/>
  <c r="I407" i="5"/>
  <c r="H407" i="5"/>
  <c r="R406" i="5"/>
  <c r="I406" i="5"/>
  <c r="H406" i="5"/>
  <c r="R405" i="5"/>
  <c r="I405" i="5"/>
  <c r="H405" i="5"/>
  <c r="R404" i="5"/>
  <c r="I404" i="5"/>
  <c r="H404" i="5"/>
  <c r="R403" i="5"/>
  <c r="I403" i="5"/>
  <c r="H403" i="5"/>
  <c r="R402" i="5"/>
  <c r="I402" i="5"/>
  <c r="H402" i="5"/>
  <c r="R401" i="5"/>
  <c r="I401" i="5"/>
  <c r="H401" i="5"/>
  <c r="R400" i="5"/>
  <c r="I400" i="5"/>
  <c r="H400" i="5"/>
  <c r="R399" i="5"/>
  <c r="I399" i="5"/>
  <c r="H399" i="5"/>
  <c r="R398" i="5"/>
  <c r="I398" i="5"/>
  <c r="H398" i="5"/>
  <c r="R397" i="5"/>
  <c r="I397" i="5"/>
  <c r="H397" i="5"/>
  <c r="R396" i="5"/>
  <c r="I396" i="5"/>
  <c r="H396" i="5"/>
  <c r="R395" i="5"/>
  <c r="I395" i="5"/>
  <c r="H395" i="5"/>
  <c r="R394" i="5"/>
  <c r="I394" i="5"/>
  <c r="H394" i="5"/>
  <c r="R393" i="5"/>
  <c r="I393" i="5"/>
  <c r="H393" i="5"/>
  <c r="R392" i="5"/>
  <c r="I392" i="5"/>
  <c r="H392" i="5"/>
  <c r="R391" i="5"/>
  <c r="I391" i="5"/>
  <c r="H391" i="5"/>
  <c r="R390" i="5"/>
  <c r="I390" i="5"/>
  <c r="H390" i="5"/>
  <c r="R389" i="5"/>
  <c r="I389" i="5"/>
  <c r="H389" i="5"/>
  <c r="R388" i="5"/>
  <c r="I388" i="5"/>
  <c r="H388" i="5"/>
  <c r="R387" i="5"/>
  <c r="I387" i="5"/>
  <c r="H387" i="5"/>
  <c r="R386" i="5"/>
  <c r="I386" i="5"/>
  <c r="H386" i="5"/>
  <c r="R385" i="5"/>
  <c r="I385" i="5"/>
  <c r="H385" i="5"/>
  <c r="R384" i="5"/>
  <c r="I384" i="5"/>
  <c r="H384" i="5"/>
  <c r="R383" i="5"/>
  <c r="I383" i="5"/>
  <c r="H383" i="5"/>
  <c r="R382" i="5"/>
  <c r="I382" i="5"/>
  <c r="H382" i="5"/>
  <c r="R381" i="5"/>
  <c r="I381" i="5"/>
  <c r="H381" i="5"/>
  <c r="R380" i="5"/>
  <c r="I380" i="5"/>
  <c r="H380" i="5"/>
  <c r="R379" i="5"/>
  <c r="I379" i="5"/>
  <c r="H379" i="5"/>
  <c r="R378" i="5"/>
  <c r="I378" i="5"/>
  <c r="H378" i="5"/>
  <c r="R377" i="5"/>
  <c r="I377" i="5"/>
  <c r="H377" i="5"/>
  <c r="R376" i="5"/>
  <c r="I376" i="5"/>
  <c r="H376" i="5"/>
  <c r="R375" i="5"/>
  <c r="I375" i="5"/>
  <c r="H375" i="5"/>
  <c r="R374" i="5"/>
  <c r="I374" i="5"/>
  <c r="H374" i="5"/>
  <c r="R373" i="5"/>
  <c r="I373" i="5"/>
  <c r="H373" i="5"/>
  <c r="R372" i="5"/>
  <c r="I372" i="5"/>
  <c r="H372" i="5"/>
  <c r="R371" i="5"/>
  <c r="I371" i="5"/>
  <c r="H371" i="5"/>
  <c r="R370" i="5"/>
  <c r="I370" i="5"/>
  <c r="H370" i="5"/>
  <c r="R369" i="5"/>
  <c r="I369" i="5"/>
  <c r="H369" i="5"/>
  <c r="R368" i="5"/>
  <c r="I368" i="5"/>
  <c r="H368" i="5"/>
  <c r="R367" i="5"/>
  <c r="I367" i="5"/>
  <c r="H367" i="5"/>
  <c r="R366" i="5"/>
  <c r="I366" i="5"/>
  <c r="H366" i="5"/>
  <c r="R365" i="5"/>
  <c r="I365" i="5"/>
  <c r="H365" i="5"/>
  <c r="R364" i="5"/>
  <c r="I364" i="5"/>
  <c r="H364" i="5"/>
  <c r="R363" i="5"/>
  <c r="I363" i="5"/>
  <c r="H363" i="5"/>
  <c r="R362" i="5"/>
  <c r="I362" i="5"/>
  <c r="H362" i="5"/>
  <c r="R361" i="5"/>
  <c r="I361" i="5"/>
  <c r="H361" i="5"/>
  <c r="R360" i="5"/>
  <c r="I360" i="5"/>
  <c r="H360" i="5"/>
  <c r="R359" i="5"/>
  <c r="I359" i="5"/>
  <c r="H359" i="5"/>
  <c r="R358" i="5"/>
  <c r="I358" i="5"/>
  <c r="H358" i="5"/>
  <c r="R357" i="5"/>
  <c r="I357" i="5"/>
  <c r="H357" i="5"/>
  <c r="R356" i="5"/>
  <c r="I356" i="5"/>
  <c r="H356" i="5"/>
  <c r="R355" i="5"/>
  <c r="I355" i="5"/>
  <c r="H355" i="5"/>
  <c r="R354" i="5"/>
  <c r="I354" i="5"/>
  <c r="H354" i="5"/>
  <c r="R353" i="5"/>
  <c r="I353" i="5"/>
  <c r="H353" i="5"/>
  <c r="R352" i="5"/>
  <c r="I352" i="5"/>
  <c r="H352" i="5"/>
  <c r="R351" i="5"/>
  <c r="I351" i="5"/>
  <c r="H351" i="5"/>
  <c r="R350" i="5"/>
  <c r="I350" i="5"/>
  <c r="H350" i="5"/>
  <c r="R349" i="5"/>
  <c r="I349" i="5"/>
  <c r="H349" i="5"/>
  <c r="R348" i="5"/>
  <c r="I348" i="5"/>
  <c r="H348" i="5"/>
  <c r="R347" i="5"/>
  <c r="I347" i="5"/>
  <c r="H347" i="5"/>
  <c r="R346" i="5"/>
  <c r="I346" i="5"/>
  <c r="H346" i="5"/>
  <c r="R345" i="5"/>
  <c r="I345" i="5"/>
  <c r="H345" i="5"/>
  <c r="R344" i="5"/>
  <c r="I344" i="5"/>
  <c r="H344" i="5"/>
  <c r="R343" i="5"/>
  <c r="I343" i="5"/>
  <c r="H343" i="5"/>
  <c r="R342" i="5"/>
  <c r="I342" i="5"/>
  <c r="H342" i="5"/>
  <c r="R341" i="5"/>
  <c r="I341" i="5"/>
  <c r="H341" i="5"/>
  <c r="R340" i="5"/>
  <c r="I340" i="5"/>
  <c r="H340" i="5"/>
  <c r="R339" i="5"/>
  <c r="I339" i="5"/>
  <c r="H339" i="5"/>
  <c r="R338" i="5"/>
  <c r="I338" i="5"/>
  <c r="H338" i="5"/>
  <c r="R337" i="5"/>
  <c r="I337" i="5"/>
  <c r="H337" i="5"/>
  <c r="R336" i="5"/>
  <c r="I336" i="5"/>
  <c r="H336" i="5"/>
  <c r="R335" i="5"/>
  <c r="I335" i="5"/>
  <c r="H335" i="5"/>
  <c r="R334" i="5"/>
  <c r="I334" i="5"/>
  <c r="H334" i="5"/>
  <c r="R333" i="5"/>
  <c r="I333" i="5"/>
  <c r="H333" i="5"/>
  <c r="R332" i="5"/>
  <c r="I332" i="5"/>
  <c r="H332" i="5"/>
  <c r="R331" i="5"/>
  <c r="I331" i="5"/>
  <c r="H331" i="5"/>
  <c r="R330" i="5"/>
  <c r="I330" i="5"/>
  <c r="H330" i="5"/>
  <c r="R329" i="5"/>
  <c r="I329" i="5"/>
  <c r="H329" i="5"/>
  <c r="R328" i="5"/>
  <c r="I328" i="5"/>
  <c r="H328" i="5"/>
  <c r="R327" i="5"/>
  <c r="I327" i="5"/>
  <c r="H327" i="5"/>
  <c r="R326" i="5"/>
  <c r="I326" i="5"/>
  <c r="H326" i="5"/>
  <c r="R325" i="5"/>
  <c r="I325" i="5"/>
  <c r="H325" i="5"/>
  <c r="R324" i="5"/>
  <c r="I324" i="5"/>
  <c r="H324" i="5"/>
  <c r="R323" i="5"/>
  <c r="I323" i="5"/>
  <c r="H323" i="5"/>
  <c r="R322" i="5"/>
  <c r="I322" i="5"/>
  <c r="H322" i="5"/>
  <c r="R321" i="5"/>
  <c r="I321" i="5"/>
  <c r="H321" i="5"/>
  <c r="R320" i="5"/>
  <c r="I320" i="5"/>
  <c r="H320" i="5"/>
  <c r="R319" i="5"/>
  <c r="I319" i="5"/>
  <c r="H319" i="5"/>
  <c r="R318" i="5"/>
  <c r="I318" i="5"/>
  <c r="H318" i="5"/>
  <c r="R317" i="5"/>
  <c r="I317" i="5"/>
  <c r="H317" i="5"/>
  <c r="R316" i="5"/>
  <c r="I316" i="5"/>
  <c r="H316" i="5"/>
  <c r="R315" i="5"/>
  <c r="I315" i="5"/>
  <c r="H315" i="5"/>
  <c r="R314" i="5"/>
  <c r="I314" i="5"/>
  <c r="H314" i="5"/>
  <c r="R313" i="5"/>
  <c r="I313" i="5"/>
  <c r="H313" i="5"/>
  <c r="R312" i="5"/>
  <c r="I312" i="5"/>
  <c r="H312" i="5"/>
  <c r="R311" i="5"/>
  <c r="I311" i="5"/>
  <c r="H311" i="5"/>
  <c r="R310" i="5"/>
  <c r="I310" i="5"/>
  <c r="H310" i="5"/>
  <c r="R309" i="5"/>
  <c r="I309" i="5"/>
  <c r="H309" i="5"/>
  <c r="R308" i="5"/>
  <c r="I308" i="5"/>
  <c r="H308" i="5"/>
  <c r="R307" i="5"/>
  <c r="I307" i="5"/>
  <c r="H307" i="5"/>
  <c r="R306" i="5"/>
  <c r="I306" i="5"/>
  <c r="H306" i="5"/>
  <c r="R305" i="5"/>
  <c r="I305" i="5"/>
  <c r="H305" i="5"/>
  <c r="R304" i="5"/>
  <c r="I304" i="5"/>
  <c r="H304" i="5"/>
  <c r="R303" i="5"/>
  <c r="I303" i="5"/>
  <c r="H303" i="5"/>
  <c r="R302" i="5"/>
  <c r="I302" i="5"/>
  <c r="H302" i="5"/>
  <c r="R301" i="5"/>
  <c r="I301" i="5"/>
  <c r="H301" i="5"/>
  <c r="R300" i="5"/>
  <c r="I300" i="5"/>
  <c r="H300" i="5"/>
  <c r="R299" i="5"/>
  <c r="I299" i="5"/>
  <c r="H299" i="5"/>
  <c r="R298" i="5"/>
  <c r="I298" i="5"/>
  <c r="H298" i="5"/>
  <c r="R297" i="5"/>
  <c r="I297" i="5"/>
  <c r="H297" i="5"/>
  <c r="R296" i="5"/>
  <c r="I296" i="5"/>
  <c r="H296" i="5"/>
  <c r="R295" i="5"/>
  <c r="I295" i="5"/>
  <c r="H295" i="5"/>
  <c r="R294" i="5"/>
  <c r="I294" i="5"/>
  <c r="H294" i="5"/>
  <c r="R293" i="5"/>
  <c r="I293" i="5"/>
  <c r="H293" i="5"/>
  <c r="R292" i="5"/>
  <c r="I292" i="5"/>
  <c r="H292" i="5"/>
  <c r="R291" i="5"/>
  <c r="I291" i="5"/>
  <c r="H291" i="5"/>
  <c r="R290" i="5"/>
  <c r="I290" i="5"/>
  <c r="H290" i="5"/>
  <c r="R289" i="5"/>
  <c r="I289" i="5"/>
  <c r="H289" i="5"/>
  <c r="R288" i="5"/>
  <c r="I288" i="5"/>
  <c r="H288" i="5"/>
  <c r="R287" i="5"/>
  <c r="I287" i="5"/>
  <c r="H287" i="5"/>
  <c r="R286" i="5"/>
  <c r="I286" i="5"/>
  <c r="H286" i="5"/>
  <c r="R285" i="5"/>
  <c r="I285" i="5"/>
  <c r="H285" i="5"/>
  <c r="R284" i="5"/>
  <c r="I284" i="5"/>
  <c r="H284" i="5"/>
  <c r="R283" i="5"/>
  <c r="I283" i="5"/>
  <c r="H283" i="5"/>
  <c r="R282" i="5"/>
  <c r="I282" i="5"/>
  <c r="H282" i="5"/>
  <c r="R281" i="5"/>
  <c r="I281" i="5"/>
  <c r="H281" i="5"/>
  <c r="R280" i="5"/>
  <c r="I280" i="5"/>
  <c r="H280" i="5"/>
  <c r="R279" i="5"/>
  <c r="I279" i="5"/>
  <c r="H279" i="5"/>
  <c r="R278" i="5"/>
  <c r="I278" i="5"/>
  <c r="H278" i="5"/>
  <c r="R277" i="5"/>
  <c r="I277" i="5"/>
  <c r="H277" i="5"/>
  <c r="R276" i="5"/>
  <c r="I276" i="5"/>
  <c r="H276" i="5"/>
  <c r="R275" i="5"/>
  <c r="I275" i="5"/>
  <c r="H275" i="5"/>
  <c r="R274" i="5"/>
  <c r="I274" i="5"/>
  <c r="H274" i="5"/>
  <c r="R273" i="5"/>
  <c r="I273" i="5"/>
  <c r="H273" i="5"/>
  <c r="R272" i="5"/>
  <c r="I272" i="5"/>
  <c r="H272" i="5"/>
  <c r="R271" i="5"/>
  <c r="I271" i="5"/>
  <c r="H271" i="5"/>
  <c r="R270" i="5"/>
  <c r="I270" i="5"/>
  <c r="H270" i="5"/>
  <c r="R269" i="5"/>
  <c r="I269" i="5"/>
  <c r="H269" i="5"/>
  <c r="R268" i="5"/>
  <c r="I268" i="5"/>
  <c r="H268" i="5"/>
  <c r="R267" i="5"/>
  <c r="I267" i="5"/>
  <c r="H267" i="5"/>
  <c r="R266" i="5"/>
  <c r="I266" i="5"/>
  <c r="H266" i="5"/>
  <c r="R265" i="5"/>
  <c r="I265" i="5"/>
  <c r="H265" i="5"/>
  <c r="R264" i="5"/>
  <c r="I264" i="5"/>
  <c r="H264" i="5"/>
  <c r="R263" i="5"/>
  <c r="I263" i="5"/>
  <c r="H263" i="5"/>
  <c r="R262" i="5"/>
  <c r="I262" i="5"/>
  <c r="H262" i="5"/>
  <c r="R261" i="5"/>
  <c r="I261" i="5"/>
  <c r="H261" i="5"/>
  <c r="R260" i="5"/>
  <c r="I260" i="5"/>
  <c r="H260" i="5"/>
  <c r="R259" i="5"/>
  <c r="I259" i="5"/>
  <c r="H259" i="5"/>
  <c r="R258" i="5"/>
  <c r="I258" i="5"/>
  <c r="H258" i="5"/>
  <c r="R257" i="5"/>
  <c r="I257" i="5"/>
  <c r="H257" i="5"/>
  <c r="R256" i="5"/>
  <c r="I256" i="5"/>
  <c r="H256" i="5"/>
  <c r="R255" i="5"/>
  <c r="I255" i="5"/>
  <c r="H255" i="5"/>
  <c r="R254" i="5"/>
  <c r="I254" i="5"/>
  <c r="H254" i="5"/>
  <c r="R253" i="5"/>
  <c r="I253" i="5"/>
  <c r="H253" i="5"/>
  <c r="R252" i="5"/>
  <c r="I252" i="5"/>
  <c r="H252" i="5"/>
  <c r="R251" i="5"/>
  <c r="I251" i="5"/>
  <c r="H251" i="5"/>
  <c r="R250" i="5"/>
  <c r="I250" i="5"/>
  <c r="H250" i="5"/>
  <c r="R249" i="5"/>
  <c r="I249" i="5"/>
  <c r="H249" i="5"/>
  <c r="R248" i="5"/>
  <c r="I248" i="5"/>
  <c r="H248" i="5"/>
  <c r="R247" i="5"/>
  <c r="I247" i="5"/>
  <c r="H247" i="5"/>
  <c r="R246" i="5"/>
  <c r="I246" i="5"/>
  <c r="H246" i="5"/>
  <c r="R245" i="5"/>
  <c r="I245" i="5"/>
  <c r="H245" i="5"/>
  <c r="R244" i="5"/>
  <c r="I244" i="5"/>
  <c r="H244" i="5"/>
  <c r="R243" i="5"/>
  <c r="I243" i="5"/>
  <c r="H243" i="5"/>
  <c r="R242" i="5"/>
  <c r="I242" i="5"/>
  <c r="H242" i="5"/>
  <c r="R241" i="5"/>
  <c r="I241" i="5"/>
  <c r="H241" i="5"/>
  <c r="R240" i="5"/>
  <c r="I240" i="5"/>
  <c r="H240" i="5"/>
  <c r="R239" i="5"/>
  <c r="I239" i="5"/>
  <c r="H239" i="5"/>
  <c r="R238" i="5"/>
  <c r="I238" i="5"/>
  <c r="H238" i="5"/>
  <c r="R237" i="5"/>
  <c r="I237" i="5"/>
  <c r="H237" i="5"/>
  <c r="R236" i="5"/>
  <c r="I236" i="5"/>
  <c r="H236" i="5"/>
  <c r="R235" i="5"/>
  <c r="I235" i="5"/>
  <c r="H235" i="5"/>
  <c r="R234" i="5"/>
  <c r="I234" i="5"/>
  <c r="H234" i="5"/>
  <c r="R233" i="5"/>
  <c r="I233" i="5"/>
  <c r="H233" i="5"/>
  <c r="R232" i="5"/>
  <c r="I232" i="5"/>
  <c r="H232" i="5"/>
  <c r="R231" i="5"/>
  <c r="I231" i="5"/>
  <c r="H231" i="5"/>
  <c r="R230" i="5"/>
  <c r="I230" i="5"/>
  <c r="H230" i="5"/>
  <c r="R229" i="5"/>
  <c r="I229" i="5"/>
  <c r="H229" i="5"/>
  <c r="R228" i="5"/>
  <c r="I228" i="5"/>
  <c r="H228" i="5"/>
  <c r="R227" i="5"/>
  <c r="I227" i="5"/>
  <c r="H227" i="5"/>
  <c r="R226" i="5"/>
  <c r="I226" i="5"/>
  <c r="H226" i="5"/>
  <c r="R225" i="5"/>
  <c r="I225" i="5"/>
  <c r="H225" i="5"/>
  <c r="R224" i="5"/>
  <c r="I224" i="5"/>
  <c r="H224" i="5"/>
  <c r="R223" i="5"/>
  <c r="I223" i="5"/>
  <c r="H223" i="5"/>
  <c r="R222" i="5"/>
  <c r="I222" i="5"/>
  <c r="H222" i="5"/>
  <c r="R221" i="5"/>
  <c r="I221" i="5"/>
  <c r="H221" i="5"/>
  <c r="R220" i="5"/>
  <c r="I220" i="5"/>
  <c r="H220" i="5"/>
  <c r="R219" i="5"/>
  <c r="I219" i="5"/>
  <c r="H219" i="5"/>
  <c r="R218" i="5"/>
  <c r="I218" i="5"/>
  <c r="H218" i="5"/>
  <c r="R217" i="5"/>
  <c r="I217" i="5"/>
  <c r="H217" i="5"/>
  <c r="R216" i="5"/>
  <c r="I216" i="5"/>
  <c r="H216" i="5"/>
  <c r="R215" i="5"/>
  <c r="I215" i="5"/>
  <c r="H215" i="5"/>
  <c r="R214" i="5"/>
  <c r="I214" i="5"/>
  <c r="H214" i="5"/>
  <c r="R213" i="5"/>
  <c r="I213" i="5"/>
  <c r="H213" i="5"/>
  <c r="R212" i="5"/>
  <c r="I212" i="5"/>
  <c r="H212" i="5"/>
  <c r="R211" i="5"/>
  <c r="I211" i="5"/>
  <c r="H211" i="5"/>
  <c r="R210" i="5"/>
  <c r="I210" i="5"/>
  <c r="H210" i="5"/>
  <c r="R209" i="5"/>
  <c r="I209" i="5"/>
  <c r="H209" i="5"/>
  <c r="R208" i="5"/>
  <c r="I208" i="5"/>
  <c r="H208" i="5"/>
  <c r="R207" i="5"/>
  <c r="I207" i="5"/>
  <c r="H207" i="5"/>
  <c r="R206" i="5"/>
  <c r="I206" i="5"/>
  <c r="H206" i="5"/>
  <c r="R205" i="5"/>
  <c r="I205" i="5"/>
  <c r="H205" i="5"/>
  <c r="R204" i="5"/>
  <c r="I204" i="5"/>
  <c r="H204" i="5"/>
  <c r="R203" i="5"/>
  <c r="I203" i="5"/>
  <c r="H203" i="5"/>
  <c r="R202" i="5"/>
  <c r="I202" i="5"/>
  <c r="H202" i="5"/>
  <c r="R201" i="5"/>
  <c r="I201" i="5"/>
  <c r="H201" i="5"/>
  <c r="R200" i="5"/>
  <c r="I200" i="5"/>
  <c r="H200" i="5"/>
  <c r="R199" i="5"/>
  <c r="I199" i="5"/>
  <c r="H199" i="5"/>
  <c r="R198" i="5"/>
  <c r="I198" i="5"/>
  <c r="H198" i="5"/>
  <c r="R197" i="5"/>
  <c r="I197" i="5"/>
  <c r="H197" i="5"/>
  <c r="R196" i="5"/>
  <c r="I196" i="5"/>
  <c r="H196" i="5"/>
  <c r="R195" i="5"/>
  <c r="I195" i="5"/>
  <c r="H195" i="5"/>
  <c r="R194" i="5"/>
  <c r="I194" i="5"/>
  <c r="H194" i="5"/>
  <c r="R193" i="5"/>
  <c r="I193" i="5"/>
  <c r="H193" i="5"/>
  <c r="R192" i="5"/>
  <c r="I192" i="5"/>
  <c r="H192" i="5"/>
  <c r="R191" i="5"/>
  <c r="I191" i="5"/>
  <c r="H191" i="5"/>
  <c r="R190" i="5"/>
  <c r="I190" i="5"/>
  <c r="H190" i="5"/>
  <c r="R189" i="5"/>
  <c r="I189" i="5"/>
  <c r="H189" i="5"/>
  <c r="R188" i="5"/>
  <c r="I188" i="5"/>
  <c r="H188" i="5"/>
  <c r="R187" i="5"/>
  <c r="I187" i="5"/>
  <c r="H187" i="5"/>
  <c r="R186" i="5"/>
  <c r="I186" i="5"/>
  <c r="H186" i="5"/>
  <c r="R185" i="5"/>
  <c r="I185" i="5"/>
  <c r="H185" i="5"/>
  <c r="R184" i="5"/>
  <c r="I184" i="5"/>
  <c r="H184" i="5"/>
  <c r="R183" i="5"/>
  <c r="I183" i="5"/>
  <c r="H183" i="5"/>
  <c r="R182" i="5"/>
  <c r="I182" i="5"/>
  <c r="H182" i="5"/>
  <c r="R181" i="5"/>
  <c r="I181" i="5"/>
  <c r="H181" i="5"/>
  <c r="R180" i="5"/>
  <c r="I180" i="5"/>
  <c r="H180" i="5"/>
  <c r="R179" i="5"/>
  <c r="I179" i="5"/>
  <c r="H179" i="5"/>
  <c r="R178" i="5"/>
  <c r="I178" i="5"/>
  <c r="H178" i="5"/>
  <c r="R177" i="5"/>
  <c r="I177" i="5"/>
  <c r="H177" i="5"/>
  <c r="R176" i="5"/>
  <c r="I176" i="5"/>
  <c r="H176" i="5"/>
  <c r="R175" i="5"/>
  <c r="I175" i="5"/>
  <c r="H175" i="5"/>
  <c r="R174" i="5"/>
  <c r="I174" i="5"/>
  <c r="H174" i="5"/>
  <c r="R173" i="5"/>
  <c r="I173" i="5"/>
  <c r="H173" i="5"/>
  <c r="R172" i="5"/>
  <c r="I172" i="5"/>
  <c r="H172" i="5"/>
  <c r="R171" i="5"/>
  <c r="I171" i="5"/>
  <c r="H171" i="5"/>
  <c r="R170" i="5"/>
  <c r="I170" i="5"/>
  <c r="H170" i="5"/>
  <c r="R169" i="5"/>
  <c r="I169" i="5"/>
  <c r="H169" i="5"/>
  <c r="R168" i="5"/>
  <c r="I168" i="5"/>
  <c r="H168" i="5"/>
  <c r="R167" i="5"/>
  <c r="I167" i="5"/>
  <c r="H167" i="5"/>
  <c r="R166" i="5"/>
  <c r="I166" i="5"/>
  <c r="H166" i="5"/>
  <c r="R165" i="5"/>
  <c r="I165" i="5"/>
  <c r="H165" i="5"/>
  <c r="R164" i="5"/>
  <c r="I164" i="5"/>
  <c r="H164" i="5"/>
  <c r="R163" i="5"/>
  <c r="I163" i="5"/>
  <c r="H163" i="5"/>
  <c r="R162" i="5"/>
  <c r="I162" i="5"/>
  <c r="H162" i="5"/>
  <c r="R161" i="5"/>
  <c r="I161" i="5"/>
  <c r="H161" i="5"/>
  <c r="R160" i="5"/>
  <c r="I160" i="5"/>
  <c r="H160" i="5"/>
  <c r="R159" i="5"/>
  <c r="I159" i="5"/>
  <c r="H159" i="5"/>
  <c r="R158" i="5"/>
  <c r="I158" i="5"/>
  <c r="H158" i="5"/>
  <c r="R157" i="5"/>
  <c r="I157" i="5"/>
  <c r="H157" i="5"/>
  <c r="R156" i="5"/>
  <c r="I156" i="5"/>
  <c r="H156" i="5"/>
  <c r="R155" i="5"/>
  <c r="I155" i="5"/>
  <c r="H155" i="5"/>
  <c r="R154" i="5"/>
  <c r="I154" i="5"/>
  <c r="H154" i="5"/>
  <c r="R153" i="5"/>
  <c r="I153" i="5"/>
  <c r="H153" i="5"/>
  <c r="R152" i="5"/>
  <c r="I152" i="5"/>
  <c r="H152" i="5"/>
  <c r="R151" i="5"/>
  <c r="I151" i="5"/>
  <c r="H151" i="5"/>
  <c r="R150" i="5"/>
  <c r="I150" i="5"/>
  <c r="H150" i="5"/>
  <c r="R149" i="5"/>
  <c r="I149" i="5"/>
  <c r="H149" i="5"/>
  <c r="R148" i="5"/>
  <c r="I148" i="5"/>
  <c r="H148" i="5"/>
  <c r="R147" i="5"/>
  <c r="I147" i="5"/>
  <c r="H147" i="5"/>
  <c r="R146" i="5"/>
  <c r="I146" i="5"/>
  <c r="H146" i="5"/>
  <c r="R145" i="5"/>
  <c r="I145" i="5"/>
  <c r="H145" i="5"/>
  <c r="R144" i="5"/>
  <c r="I144" i="5"/>
  <c r="H144" i="5"/>
  <c r="R143" i="5"/>
  <c r="I143" i="5"/>
  <c r="H143" i="5"/>
  <c r="R142" i="5"/>
  <c r="I142" i="5"/>
  <c r="H142" i="5"/>
  <c r="R141" i="5"/>
  <c r="I141" i="5"/>
  <c r="H141" i="5"/>
  <c r="R140" i="5"/>
  <c r="I140" i="5"/>
  <c r="H140" i="5"/>
  <c r="R139" i="5"/>
  <c r="I139" i="5"/>
  <c r="H139" i="5"/>
  <c r="R138" i="5"/>
  <c r="I138" i="5"/>
  <c r="H138" i="5"/>
  <c r="R137" i="5"/>
  <c r="I137" i="5"/>
  <c r="H137" i="5"/>
  <c r="R136" i="5"/>
  <c r="I136" i="5"/>
  <c r="H136" i="5"/>
  <c r="R135" i="5"/>
  <c r="I135" i="5"/>
  <c r="H135" i="5"/>
  <c r="R134" i="5"/>
  <c r="I134" i="5"/>
  <c r="H134" i="5"/>
  <c r="R133" i="5"/>
  <c r="I133" i="5"/>
  <c r="H133" i="5"/>
  <c r="R132" i="5"/>
  <c r="I132" i="5"/>
  <c r="H132" i="5"/>
  <c r="R131" i="5"/>
  <c r="I131" i="5"/>
  <c r="H131" i="5"/>
  <c r="R130" i="5"/>
  <c r="I130" i="5"/>
  <c r="H130" i="5"/>
  <c r="R129" i="5"/>
  <c r="I129" i="5"/>
  <c r="H129" i="5"/>
  <c r="R128" i="5"/>
  <c r="I128" i="5"/>
  <c r="H128" i="5"/>
  <c r="R127" i="5"/>
  <c r="I127" i="5"/>
  <c r="H127" i="5"/>
  <c r="R126" i="5"/>
  <c r="I126" i="5"/>
  <c r="H126" i="5"/>
  <c r="R125" i="5"/>
  <c r="I125" i="5"/>
  <c r="H125" i="5"/>
  <c r="R124" i="5"/>
  <c r="I124" i="5"/>
  <c r="H124" i="5"/>
  <c r="R123" i="5"/>
  <c r="I123" i="5"/>
  <c r="H123" i="5"/>
  <c r="R122" i="5"/>
  <c r="I122" i="5"/>
  <c r="H122" i="5"/>
  <c r="R121" i="5"/>
  <c r="I121" i="5"/>
  <c r="H121" i="5"/>
  <c r="R120" i="5"/>
  <c r="I120" i="5"/>
  <c r="H120" i="5"/>
  <c r="R119" i="5"/>
  <c r="I119" i="5"/>
  <c r="H119" i="5"/>
  <c r="R118" i="5"/>
  <c r="I118" i="5"/>
  <c r="H118" i="5"/>
  <c r="R117" i="5"/>
  <c r="I117" i="5"/>
  <c r="H117" i="5"/>
  <c r="R116" i="5"/>
  <c r="I116" i="5"/>
  <c r="H116" i="5"/>
  <c r="R115" i="5"/>
  <c r="I115" i="5"/>
  <c r="H115" i="5"/>
  <c r="R114" i="5"/>
  <c r="I114" i="5"/>
  <c r="H114" i="5"/>
  <c r="R113" i="5"/>
  <c r="I113" i="5"/>
  <c r="H113" i="5"/>
  <c r="R112" i="5"/>
  <c r="I112" i="5"/>
  <c r="H112" i="5"/>
  <c r="R111" i="5"/>
  <c r="I111" i="5"/>
  <c r="H111" i="5"/>
  <c r="R110" i="5"/>
  <c r="I110" i="5"/>
  <c r="H110" i="5"/>
  <c r="R109" i="5"/>
  <c r="I109" i="5"/>
  <c r="H109" i="5"/>
  <c r="R108" i="5"/>
  <c r="I108" i="5"/>
  <c r="H108" i="5"/>
  <c r="R107" i="5"/>
  <c r="I107" i="5"/>
  <c r="H107" i="5"/>
  <c r="R106" i="5"/>
  <c r="I106" i="5"/>
  <c r="H106" i="5"/>
  <c r="R105" i="5"/>
  <c r="I105" i="5"/>
  <c r="H105" i="5"/>
  <c r="R104" i="5"/>
  <c r="I104" i="5"/>
  <c r="H104" i="5"/>
  <c r="R103" i="5"/>
  <c r="I103" i="5"/>
  <c r="H103" i="5"/>
  <c r="R102" i="5"/>
  <c r="I102" i="5"/>
  <c r="H102" i="5"/>
  <c r="R101" i="5"/>
  <c r="I101" i="5"/>
  <c r="H101" i="5"/>
  <c r="R100" i="5"/>
  <c r="I100" i="5"/>
  <c r="H100" i="5"/>
  <c r="R99" i="5"/>
  <c r="I99" i="5"/>
  <c r="H99" i="5"/>
  <c r="R98" i="5"/>
  <c r="I98" i="5"/>
  <c r="H98" i="5"/>
  <c r="R97" i="5"/>
  <c r="I97" i="5"/>
  <c r="H97" i="5"/>
  <c r="R96" i="5"/>
  <c r="I96" i="5"/>
  <c r="H96" i="5"/>
  <c r="R95" i="5"/>
  <c r="I95" i="5"/>
  <c r="H95" i="5"/>
  <c r="R94" i="5"/>
  <c r="I94" i="5"/>
  <c r="H94" i="5"/>
  <c r="R93" i="5"/>
  <c r="I93" i="5"/>
  <c r="H93" i="5"/>
  <c r="R92" i="5"/>
  <c r="I92" i="5"/>
  <c r="H92" i="5"/>
  <c r="R91" i="5"/>
  <c r="I91" i="5"/>
  <c r="H91" i="5"/>
  <c r="R90" i="5"/>
  <c r="I90" i="5"/>
  <c r="H90" i="5"/>
  <c r="R89" i="5"/>
  <c r="I89" i="5"/>
  <c r="H89" i="5"/>
  <c r="R88" i="5"/>
  <c r="I88" i="5"/>
  <c r="H88" i="5"/>
  <c r="R87" i="5"/>
  <c r="I87" i="5"/>
  <c r="H87" i="5"/>
  <c r="R86" i="5"/>
  <c r="I86" i="5"/>
  <c r="H86" i="5"/>
  <c r="R85" i="5"/>
  <c r="I85" i="5"/>
  <c r="H85" i="5"/>
  <c r="R84" i="5"/>
  <c r="I84" i="5"/>
  <c r="H84" i="5"/>
  <c r="R83" i="5"/>
  <c r="I83" i="5"/>
  <c r="H83" i="5"/>
  <c r="R82" i="5"/>
  <c r="I82" i="5"/>
  <c r="H82" i="5"/>
  <c r="R81" i="5"/>
  <c r="I81" i="5"/>
  <c r="H81" i="5"/>
  <c r="R80" i="5"/>
  <c r="I80" i="5"/>
  <c r="H80" i="5"/>
  <c r="R79" i="5"/>
  <c r="I79" i="5"/>
  <c r="H79" i="5"/>
  <c r="R78" i="5"/>
  <c r="I78" i="5"/>
  <c r="H78" i="5"/>
  <c r="R77" i="5"/>
  <c r="I77" i="5"/>
  <c r="H77" i="5"/>
  <c r="R76" i="5"/>
  <c r="I76" i="5"/>
  <c r="H76" i="5"/>
  <c r="R75" i="5"/>
  <c r="I75" i="5"/>
  <c r="H75" i="5"/>
  <c r="R74" i="5"/>
  <c r="I74" i="5"/>
  <c r="H74" i="5"/>
  <c r="R73" i="5"/>
  <c r="I73" i="5"/>
  <c r="H73" i="5"/>
  <c r="R72" i="5"/>
  <c r="I72" i="5"/>
  <c r="H72" i="5"/>
  <c r="R71" i="5"/>
  <c r="I71" i="5"/>
  <c r="H71" i="5"/>
  <c r="R70" i="5"/>
  <c r="I70" i="5"/>
  <c r="H70" i="5"/>
  <c r="R69" i="5"/>
  <c r="I69" i="5"/>
  <c r="H69" i="5"/>
  <c r="R68" i="5"/>
  <c r="I68" i="5"/>
  <c r="H68" i="5"/>
  <c r="R67" i="5"/>
  <c r="I67" i="5"/>
  <c r="H67" i="5"/>
  <c r="R66" i="5"/>
  <c r="I66" i="5"/>
  <c r="H66" i="5"/>
  <c r="R65" i="5"/>
  <c r="I65" i="5"/>
  <c r="H65" i="5"/>
  <c r="R64" i="5"/>
  <c r="I64" i="5"/>
  <c r="H64" i="5"/>
  <c r="R63" i="5"/>
  <c r="I63" i="5"/>
  <c r="H63" i="5"/>
  <c r="R62" i="5"/>
  <c r="I62" i="5"/>
  <c r="H62" i="5"/>
  <c r="R61" i="5"/>
  <c r="I61" i="5"/>
  <c r="H61" i="5"/>
  <c r="R60" i="5"/>
  <c r="I60" i="5"/>
  <c r="H60" i="5"/>
  <c r="R59" i="5"/>
  <c r="I59" i="5"/>
  <c r="H59" i="5"/>
  <c r="R58" i="5"/>
  <c r="I58" i="5"/>
  <c r="H58" i="5"/>
  <c r="R57" i="5"/>
  <c r="I57" i="5"/>
  <c r="H57" i="5"/>
  <c r="R56" i="5"/>
  <c r="I56" i="5"/>
  <c r="H56" i="5"/>
  <c r="R55" i="5"/>
  <c r="I55" i="5"/>
  <c r="H55" i="5"/>
  <c r="R54" i="5"/>
  <c r="I54" i="5"/>
  <c r="H54" i="5"/>
  <c r="R53" i="5"/>
  <c r="I53" i="5"/>
  <c r="H53" i="5"/>
  <c r="R52" i="5"/>
  <c r="I52" i="5"/>
  <c r="H52" i="5"/>
  <c r="R51" i="5"/>
  <c r="I51" i="5"/>
  <c r="H51" i="5"/>
  <c r="R50" i="5"/>
  <c r="I50" i="5"/>
  <c r="H50" i="5"/>
  <c r="R49" i="5"/>
  <c r="I49" i="5"/>
  <c r="H49" i="5"/>
  <c r="R48" i="5"/>
  <c r="I48" i="5"/>
  <c r="H48" i="5"/>
  <c r="R47" i="5"/>
  <c r="I47" i="5"/>
  <c r="H47" i="5"/>
  <c r="R46" i="5"/>
  <c r="I46" i="5"/>
  <c r="H46" i="5"/>
  <c r="R45" i="5"/>
  <c r="I45" i="5"/>
  <c r="H45" i="5"/>
  <c r="R44" i="5"/>
  <c r="I44" i="5"/>
  <c r="H44" i="5"/>
  <c r="R43" i="5"/>
  <c r="I43" i="5"/>
  <c r="H43" i="5"/>
  <c r="R42" i="5"/>
  <c r="I42" i="5"/>
  <c r="H42" i="5"/>
  <c r="R41" i="5"/>
  <c r="I41" i="5"/>
  <c r="H41" i="5"/>
  <c r="R40" i="5"/>
  <c r="I40" i="5"/>
  <c r="H40" i="5"/>
  <c r="R39" i="5"/>
  <c r="I39" i="5"/>
  <c r="H39" i="5"/>
  <c r="R38" i="5"/>
  <c r="I38" i="5"/>
  <c r="H38" i="5"/>
  <c r="R37" i="5"/>
  <c r="I37" i="5"/>
  <c r="H37" i="5"/>
  <c r="R36" i="5"/>
  <c r="I36" i="5"/>
  <c r="H36" i="5"/>
  <c r="R35" i="5"/>
  <c r="I35" i="5"/>
  <c r="H35" i="5"/>
  <c r="R34" i="5"/>
  <c r="I34" i="5"/>
  <c r="H34" i="5"/>
  <c r="R33" i="5"/>
  <c r="I33" i="5"/>
  <c r="H33" i="5"/>
  <c r="R32" i="5"/>
  <c r="I32" i="5"/>
  <c r="H32" i="5"/>
  <c r="R31" i="5"/>
  <c r="I31" i="5"/>
  <c r="H31" i="5"/>
  <c r="R30" i="5"/>
  <c r="I30" i="5"/>
  <c r="H30" i="5"/>
  <c r="R29" i="5"/>
  <c r="I29" i="5"/>
  <c r="H29" i="5"/>
  <c r="R28" i="5"/>
  <c r="I28" i="5"/>
  <c r="H28" i="5"/>
  <c r="R27" i="5"/>
  <c r="I27" i="5"/>
  <c r="H27" i="5"/>
  <c r="R26" i="5"/>
  <c r="I26" i="5"/>
  <c r="H26" i="5"/>
  <c r="R25" i="5"/>
  <c r="I25" i="5"/>
  <c r="H25" i="5"/>
  <c r="R24" i="5"/>
  <c r="I24" i="5"/>
  <c r="H24" i="5"/>
  <c r="R23" i="5"/>
  <c r="I23" i="5"/>
  <c r="H23" i="5"/>
  <c r="R22" i="5"/>
  <c r="I22" i="5"/>
  <c r="H22" i="5"/>
  <c r="R21" i="5"/>
  <c r="I21" i="5"/>
  <c r="H21" i="5"/>
  <c r="R20" i="5"/>
  <c r="I20" i="5"/>
  <c r="H20" i="5"/>
  <c r="R19" i="5"/>
  <c r="I19" i="5"/>
  <c r="H19" i="5"/>
  <c r="R18" i="5"/>
  <c r="I18" i="5"/>
  <c r="H18" i="5"/>
  <c r="R17" i="5"/>
  <c r="I17" i="5"/>
  <c r="H17" i="5"/>
  <c r="R16" i="5"/>
  <c r="I16" i="5"/>
  <c r="H16" i="5"/>
  <c r="R15" i="5"/>
  <c r="I15" i="5"/>
  <c r="H15" i="5"/>
  <c r="R14" i="5"/>
  <c r="I14" i="5"/>
  <c r="H14" i="5"/>
  <c r="R13" i="5"/>
  <c r="I13" i="5"/>
  <c r="H13" i="5"/>
  <c r="R12" i="5"/>
  <c r="I12" i="5"/>
  <c r="H12" i="5"/>
  <c r="R11" i="5"/>
  <c r="I11" i="5"/>
  <c r="H11" i="5"/>
  <c r="R10" i="5"/>
  <c r="I10" i="5"/>
  <c r="H10" i="5"/>
  <c r="R9" i="5"/>
  <c r="I9" i="5"/>
  <c r="H9" i="5"/>
  <c r="R8" i="5"/>
  <c r="I8" i="5"/>
  <c r="H8" i="5"/>
  <c r="R7" i="5"/>
  <c r="I7" i="5"/>
  <c r="H7" i="5"/>
  <c r="R6" i="5"/>
  <c r="I6" i="5"/>
  <c r="H6" i="5"/>
  <c r="R5" i="5"/>
  <c r="I5" i="5"/>
  <c r="H5" i="5"/>
  <c r="R4" i="5"/>
  <c r="I4" i="5"/>
  <c r="H4" i="5"/>
  <c r="R3" i="5"/>
  <c r="I3" i="5"/>
  <c r="H3" i="5"/>
  <c r="J1099" i="4"/>
  <c r="I1099" i="4"/>
  <c r="A1099" i="4" s="1"/>
  <c r="H1099" i="4"/>
  <c r="B1099" i="4" s="1"/>
  <c r="G1099" i="4"/>
  <c r="F1099" i="4"/>
  <c r="E1099" i="4"/>
  <c r="D1099" i="4"/>
  <c r="C1099" i="4"/>
  <c r="J1098" i="4"/>
  <c r="I1098" i="4"/>
  <c r="H1098" i="4"/>
  <c r="G1098" i="4"/>
  <c r="F1098" i="4"/>
  <c r="E1098" i="4"/>
  <c r="D1098" i="4"/>
  <c r="C1098" i="4"/>
  <c r="A1098" i="4" s="1"/>
  <c r="B1098" i="4"/>
  <c r="J1097" i="4"/>
  <c r="I1097" i="4"/>
  <c r="H1097" i="4"/>
  <c r="B1097" i="4" s="1"/>
  <c r="G1097" i="4"/>
  <c r="A1097" i="4" s="1"/>
  <c r="F1097" i="4"/>
  <c r="E1097" i="4"/>
  <c r="D1097" i="4"/>
  <c r="C1097" i="4"/>
  <c r="J1096" i="4"/>
  <c r="I1096" i="4"/>
  <c r="A1096" i="4" s="1"/>
  <c r="H1096" i="4"/>
  <c r="G1096" i="4"/>
  <c r="F1096" i="4"/>
  <c r="E1096" i="4"/>
  <c r="D1096" i="4"/>
  <c r="B1096" i="4" s="1"/>
  <c r="C1096" i="4"/>
  <c r="J1095" i="4"/>
  <c r="I1095" i="4"/>
  <c r="H1095" i="4"/>
  <c r="B1095" i="4" s="1"/>
  <c r="G1095" i="4"/>
  <c r="A1095" i="4" s="1"/>
  <c r="F1095" i="4"/>
  <c r="E1095" i="4"/>
  <c r="D1095" i="4"/>
  <c r="C1095" i="4"/>
  <c r="J1094" i="4"/>
  <c r="I1094" i="4"/>
  <c r="H1094" i="4"/>
  <c r="G1094" i="4"/>
  <c r="F1094" i="4"/>
  <c r="E1094" i="4"/>
  <c r="D1094" i="4"/>
  <c r="B1094" i="4" s="1"/>
  <c r="C1094" i="4"/>
  <c r="A1094" i="4" s="1"/>
  <c r="J1093" i="4"/>
  <c r="I1093" i="4"/>
  <c r="H1093" i="4"/>
  <c r="B1093" i="4" s="1"/>
  <c r="G1093" i="4"/>
  <c r="A1093" i="4" s="1"/>
  <c r="F1093" i="4"/>
  <c r="E1093" i="4"/>
  <c r="D1093" i="4"/>
  <c r="C1093" i="4"/>
  <c r="J1092" i="4"/>
  <c r="I1092" i="4"/>
  <c r="H1092" i="4"/>
  <c r="G1092" i="4"/>
  <c r="F1092" i="4"/>
  <c r="E1092" i="4"/>
  <c r="D1092" i="4"/>
  <c r="B1092" i="4" s="1"/>
  <c r="C1092" i="4"/>
  <c r="A1092" i="4" s="1"/>
  <c r="J1091" i="4"/>
  <c r="I1091" i="4"/>
  <c r="H1091" i="4"/>
  <c r="G1091" i="4"/>
  <c r="A1091" i="4" s="1"/>
  <c r="F1091" i="4"/>
  <c r="E1091" i="4"/>
  <c r="D1091" i="4"/>
  <c r="C1091" i="4"/>
  <c r="J1090" i="4"/>
  <c r="I1090" i="4"/>
  <c r="H1090" i="4"/>
  <c r="G1090" i="4"/>
  <c r="F1090" i="4"/>
  <c r="E1090" i="4"/>
  <c r="D1090" i="4"/>
  <c r="B1090" i="4" s="1"/>
  <c r="C1090" i="4"/>
  <c r="A1090" i="4" s="1"/>
  <c r="J1089" i="4"/>
  <c r="I1089" i="4"/>
  <c r="H1089" i="4"/>
  <c r="G1089" i="4"/>
  <c r="A1089" i="4" s="1"/>
  <c r="F1089" i="4"/>
  <c r="B1089" i="4" s="1"/>
  <c r="E1089" i="4"/>
  <c r="D1089" i="4"/>
  <c r="C1089" i="4"/>
  <c r="J1088" i="4"/>
  <c r="I1088" i="4"/>
  <c r="H1088" i="4"/>
  <c r="G1088" i="4"/>
  <c r="F1088" i="4"/>
  <c r="E1088" i="4"/>
  <c r="D1088" i="4"/>
  <c r="C1088" i="4"/>
  <c r="A1088" i="4" s="1"/>
  <c r="B1088" i="4"/>
  <c r="J1087" i="4"/>
  <c r="I1087" i="4"/>
  <c r="H1087" i="4"/>
  <c r="G1087" i="4"/>
  <c r="F1087" i="4"/>
  <c r="E1087" i="4"/>
  <c r="D1087" i="4"/>
  <c r="C1087" i="4"/>
  <c r="A1087" i="4"/>
  <c r="J1086" i="4"/>
  <c r="I1086" i="4"/>
  <c r="H1086" i="4"/>
  <c r="G1086" i="4"/>
  <c r="F1086" i="4"/>
  <c r="E1086" i="4"/>
  <c r="D1086" i="4"/>
  <c r="B1086" i="4" s="1"/>
  <c r="C1086" i="4"/>
  <c r="A1086" i="4"/>
  <c r="J1085" i="4"/>
  <c r="I1085" i="4"/>
  <c r="H1085" i="4"/>
  <c r="G1085" i="4"/>
  <c r="F1085" i="4"/>
  <c r="E1085" i="4"/>
  <c r="D1085" i="4"/>
  <c r="C1085" i="4"/>
  <c r="A1085" i="4"/>
  <c r="J1084" i="4"/>
  <c r="I1084" i="4"/>
  <c r="H1084" i="4"/>
  <c r="G1084" i="4"/>
  <c r="F1084" i="4"/>
  <c r="E1084" i="4"/>
  <c r="D1084" i="4"/>
  <c r="B1084" i="4" s="1"/>
  <c r="C1084" i="4"/>
  <c r="A1084" i="4" s="1"/>
  <c r="J1083" i="4"/>
  <c r="I1083" i="4"/>
  <c r="H1083" i="4"/>
  <c r="G1083" i="4"/>
  <c r="A1083" i="4" s="1"/>
  <c r="F1083" i="4"/>
  <c r="E1083" i="4"/>
  <c r="D1083" i="4"/>
  <c r="C1083" i="4"/>
  <c r="J1082" i="4"/>
  <c r="I1082" i="4"/>
  <c r="H1082" i="4"/>
  <c r="G1082" i="4"/>
  <c r="F1082" i="4"/>
  <c r="E1082" i="4"/>
  <c r="D1082" i="4"/>
  <c r="C1082" i="4"/>
  <c r="B1082" i="4"/>
  <c r="J1081" i="4"/>
  <c r="I1081" i="4"/>
  <c r="H1081" i="4"/>
  <c r="G1081" i="4"/>
  <c r="A1081" i="4" s="1"/>
  <c r="F1081" i="4"/>
  <c r="E1081" i="4"/>
  <c r="D1081" i="4"/>
  <c r="C1081" i="4"/>
  <c r="J1080" i="4"/>
  <c r="I1080" i="4"/>
  <c r="A1080" i="4" s="1"/>
  <c r="H1080" i="4"/>
  <c r="G1080" i="4"/>
  <c r="F1080" i="4"/>
  <c r="E1080" i="4"/>
  <c r="D1080" i="4"/>
  <c r="B1080" i="4" s="1"/>
  <c r="C1080" i="4"/>
  <c r="J1079" i="4"/>
  <c r="I1079" i="4"/>
  <c r="H1079" i="4"/>
  <c r="G1079" i="4"/>
  <c r="A1079" i="4" s="1"/>
  <c r="F1079" i="4"/>
  <c r="E1079" i="4"/>
  <c r="D1079" i="4"/>
  <c r="C1079" i="4"/>
  <c r="J1078" i="4"/>
  <c r="I1078" i="4"/>
  <c r="H1078" i="4"/>
  <c r="G1078" i="4"/>
  <c r="F1078" i="4"/>
  <c r="E1078" i="4"/>
  <c r="D1078" i="4"/>
  <c r="C1078" i="4"/>
  <c r="A1078" i="4" s="1"/>
  <c r="B1078" i="4"/>
  <c r="J1077" i="4"/>
  <c r="I1077" i="4"/>
  <c r="H1077" i="4"/>
  <c r="G1077" i="4"/>
  <c r="A1077" i="4" s="1"/>
  <c r="F1077" i="4"/>
  <c r="E1077" i="4"/>
  <c r="D1077" i="4"/>
  <c r="C1077" i="4"/>
  <c r="J1076" i="4"/>
  <c r="I1076" i="4"/>
  <c r="H1076" i="4"/>
  <c r="G1076" i="4"/>
  <c r="F1076" i="4"/>
  <c r="E1076" i="4"/>
  <c r="D1076" i="4"/>
  <c r="C1076" i="4"/>
  <c r="B1076" i="4"/>
  <c r="A1076" i="4"/>
  <c r="J1075" i="4"/>
  <c r="I1075" i="4"/>
  <c r="H1075" i="4"/>
  <c r="G1075" i="4"/>
  <c r="A1075" i="4" s="1"/>
  <c r="F1075" i="4"/>
  <c r="B1075" i="4" s="1"/>
  <c r="E1075" i="4"/>
  <c r="D1075" i="4"/>
  <c r="C1075" i="4"/>
  <c r="J1074" i="4"/>
  <c r="I1074" i="4"/>
  <c r="H1074" i="4"/>
  <c r="G1074" i="4"/>
  <c r="F1074" i="4"/>
  <c r="E1074" i="4"/>
  <c r="A1074" i="4" s="1"/>
  <c r="D1074" i="4"/>
  <c r="B1074" i="4" s="1"/>
  <c r="C1074" i="4"/>
  <c r="J1073" i="4"/>
  <c r="I1073" i="4"/>
  <c r="H1073" i="4"/>
  <c r="G1073" i="4"/>
  <c r="F1073" i="4"/>
  <c r="E1073" i="4"/>
  <c r="D1073" i="4"/>
  <c r="C1073" i="4"/>
  <c r="A1073" i="4" s="1"/>
  <c r="J1072" i="4"/>
  <c r="I1072" i="4"/>
  <c r="H1072" i="4"/>
  <c r="G1072" i="4"/>
  <c r="F1072" i="4"/>
  <c r="E1072" i="4"/>
  <c r="D1072" i="4"/>
  <c r="B1072" i="4" s="1"/>
  <c r="C1072" i="4"/>
  <c r="J1071" i="4"/>
  <c r="I1071" i="4"/>
  <c r="H1071" i="4"/>
  <c r="G1071" i="4"/>
  <c r="A1071" i="4" s="1"/>
  <c r="F1071" i="4"/>
  <c r="E1071" i="4"/>
  <c r="D1071" i="4"/>
  <c r="C1071" i="4"/>
  <c r="J1070" i="4"/>
  <c r="I1070" i="4"/>
  <c r="H1070" i="4"/>
  <c r="G1070" i="4"/>
  <c r="F1070" i="4"/>
  <c r="E1070" i="4"/>
  <c r="D1070" i="4"/>
  <c r="B1070" i="4" s="1"/>
  <c r="C1070" i="4"/>
  <c r="A1070" i="4" s="1"/>
  <c r="J1069" i="4"/>
  <c r="I1069" i="4"/>
  <c r="H1069" i="4"/>
  <c r="G1069" i="4"/>
  <c r="F1069" i="4"/>
  <c r="E1069" i="4"/>
  <c r="D1069" i="4"/>
  <c r="C1069" i="4"/>
  <c r="A1069" i="4" s="1"/>
  <c r="J1068" i="4"/>
  <c r="I1068" i="4"/>
  <c r="H1068" i="4"/>
  <c r="G1068" i="4"/>
  <c r="F1068" i="4"/>
  <c r="E1068" i="4"/>
  <c r="D1068" i="4"/>
  <c r="C1068" i="4"/>
  <c r="A1068" i="4" s="1"/>
  <c r="B1068" i="4"/>
  <c r="J1067" i="4"/>
  <c r="I1067" i="4"/>
  <c r="H1067" i="4"/>
  <c r="G1067" i="4"/>
  <c r="A1067" i="4" s="1"/>
  <c r="F1067" i="4"/>
  <c r="E1067" i="4"/>
  <c r="D1067" i="4"/>
  <c r="C1067" i="4"/>
  <c r="J1066" i="4"/>
  <c r="I1066" i="4"/>
  <c r="H1066" i="4"/>
  <c r="G1066" i="4"/>
  <c r="F1066" i="4"/>
  <c r="E1066" i="4"/>
  <c r="D1066" i="4"/>
  <c r="C1066" i="4"/>
  <c r="B1066" i="4"/>
  <c r="A1066" i="4"/>
  <c r="J1065" i="4"/>
  <c r="I1065" i="4"/>
  <c r="H1065" i="4"/>
  <c r="G1065" i="4"/>
  <c r="A1065" i="4" s="1"/>
  <c r="F1065" i="4"/>
  <c r="B1065" i="4" s="1"/>
  <c r="E1065" i="4"/>
  <c r="D1065" i="4"/>
  <c r="C1065" i="4"/>
  <c r="J1064" i="4"/>
  <c r="I1064" i="4"/>
  <c r="H1064" i="4"/>
  <c r="G1064" i="4"/>
  <c r="F1064" i="4"/>
  <c r="E1064" i="4"/>
  <c r="D1064" i="4"/>
  <c r="B1064" i="4" s="1"/>
  <c r="C1064" i="4"/>
  <c r="A1064" i="4"/>
  <c r="J1063" i="4"/>
  <c r="I1063" i="4"/>
  <c r="H1063" i="4"/>
  <c r="G1063" i="4"/>
  <c r="F1063" i="4"/>
  <c r="E1063" i="4"/>
  <c r="D1063" i="4"/>
  <c r="C1063" i="4"/>
  <c r="A1063" i="4" s="1"/>
  <c r="J1062" i="4"/>
  <c r="I1062" i="4"/>
  <c r="H1062" i="4"/>
  <c r="G1062" i="4"/>
  <c r="F1062" i="4"/>
  <c r="E1062" i="4"/>
  <c r="D1062" i="4"/>
  <c r="C1062" i="4"/>
  <c r="A1062" i="4" s="1"/>
  <c r="B1062" i="4"/>
  <c r="J1061" i="4"/>
  <c r="I1061" i="4"/>
  <c r="H1061" i="4"/>
  <c r="G1061" i="4"/>
  <c r="F1061" i="4"/>
  <c r="E1061" i="4"/>
  <c r="D1061" i="4"/>
  <c r="C1061" i="4"/>
  <c r="J1060" i="4"/>
  <c r="I1060" i="4"/>
  <c r="A1060" i="4" s="1"/>
  <c r="H1060" i="4"/>
  <c r="G1060" i="4"/>
  <c r="F1060" i="4"/>
  <c r="E1060" i="4"/>
  <c r="D1060" i="4"/>
  <c r="B1060" i="4" s="1"/>
  <c r="C1060" i="4"/>
  <c r="J1059" i="4"/>
  <c r="I1059" i="4"/>
  <c r="H1059" i="4"/>
  <c r="G1059" i="4"/>
  <c r="F1059" i="4"/>
  <c r="E1059" i="4"/>
  <c r="D1059" i="4"/>
  <c r="C1059" i="4"/>
  <c r="A1059" i="4" s="1"/>
  <c r="J1058" i="4"/>
  <c r="I1058" i="4"/>
  <c r="H1058" i="4"/>
  <c r="G1058" i="4"/>
  <c r="F1058" i="4"/>
  <c r="E1058" i="4"/>
  <c r="D1058" i="4"/>
  <c r="C1058" i="4"/>
  <c r="A1058" i="4" s="1"/>
  <c r="B1058" i="4"/>
  <c r="J1057" i="4"/>
  <c r="I1057" i="4"/>
  <c r="H1057" i="4"/>
  <c r="G1057" i="4"/>
  <c r="A1057" i="4" s="1"/>
  <c r="F1057" i="4"/>
  <c r="E1057" i="4"/>
  <c r="D1057" i="4"/>
  <c r="C1057" i="4"/>
  <c r="J1056" i="4"/>
  <c r="I1056" i="4"/>
  <c r="H1056" i="4"/>
  <c r="G1056" i="4"/>
  <c r="F1056" i="4"/>
  <c r="E1056" i="4"/>
  <c r="A1056" i="4" s="1"/>
  <c r="D1056" i="4"/>
  <c r="B1056" i="4" s="1"/>
  <c r="C1056" i="4"/>
  <c r="J1055" i="4"/>
  <c r="I1055" i="4"/>
  <c r="H1055" i="4"/>
  <c r="G1055" i="4"/>
  <c r="A1055" i="4" s="1"/>
  <c r="F1055" i="4"/>
  <c r="B1055" i="4" s="1"/>
  <c r="E1055" i="4"/>
  <c r="D1055" i="4"/>
  <c r="C1055" i="4"/>
  <c r="J1054" i="4"/>
  <c r="I1054" i="4"/>
  <c r="H1054" i="4"/>
  <c r="G1054" i="4"/>
  <c r="F1054" i="4"/>
  <c r="E1054" i="4"/>
  <c r="D1054" i="4"/>
  <c r="B1054" i="4" s="1"/>
  <c r="C1054" i="4"/>
  <c r="A1054" i="4" s="1"/>
  <c r="J1053" i="4"/>
  <c r="I1053" i="4"/>
  <c r="H1053" i="4"/>
  <c r="G1053" i="4"/>
  <c r="F1053" i="4"/>
  <c r="B1053" i="4" s="1"/>
  <c r="E1053" i="4"/>
  <c r="D1053" i="4"/>
  <c r="C1053" i="4"/>
  <c r="A1053" i="4" s="1"/>
  <c r="J1052" i="4"/>
  <c r="I1052" i="4"/>
  <c r="H1052" i="4"/>
  <c r="G1052" i="4"/>
  <c r="F1052" i="4"/>
  <c r="E1052" i="4"/>
  <c r="D1052" i="4"/>
  <c r="B1052" i="4" s="1"/>
  <c r="C1052" i="4"/>
  <c r="A1052" i="4" s="1"/>
  <c r="J1051" i="4"/>
  <c r="I1051" i="4"/>
  <c r="H1051" i="4"/>
  <c r="G1051" i="4"/>
  <c r="F1051" i="4"/>
  <c r="E1051" i="4"/>
  <c r="D1051" i="4"/>
  <c r="C1051" i="4"/>
  <c r="A1051" i="4" s="1"/>
  <c r="J1050" i="4"/>
  <c r="I1050" i="4"/>
  <c r="H1050" i="4"/>
  <c r="G1050" i="4"/>
  <c r="F1050" i="4"/>
  <c r="E1050" i="4"/>
  <c r="D1050" i="4"/>
  <c r="B1050" i="4" s="1"/>
  <c r="C1050" i="4"/>
  <c r="A1050" i="4" s="1"/>
  <c r="J1049" i="4"/>
  <c r="I1049" i="4"/>
  <c r="H1049" i="4"/>
  <c r="G1049" i="4"/>
  <c r="F1049" i="4"/>
  <c r="B1049" i="4" s="1"/>
  <c r="E1049" i="4"/>
  <c r="D1049" i="4"/>
  <c r="C1049" i="4"/>
  <c r="A1049" i="4" s="1"/>
  <c r="J1048" i="4"/>
  <c r="I1048" i="4"/>
  <c r="H1048" i="4"/>
  <c r="G1048" i="4"/>
  <c r="F1048" i="4"/>
  <c r="E1048" i="4"/>
  <c r="D1048" i="4"/>
  <c r="C1048" i="4"/>
  <c r="A1048" i="4" s="1"/>
  <c r="B1048" i="4"/>
  <c r="J1047" i="4"/>
  <c r="I1047" i="4"/>
  <c r="H1047" i="4"/>
  <c r="G1047" i="4"/>
  <c r="F1047" i="4"/>
  <c r="E1047" i="4"/>
  <c r="D1047" i="4"/>
  <c r="C1047" i="4"/>
  <c r="A1047" i="4" s="1"/>
  <c r="J1046" i="4"/>
  <c r="I1046" i="4"/>
  <c r="H1046" i="4"/>
  <c r="G1046" i="4"/>
  <c r="F1046" i="4"/>
  <c r="E1046" i="4"/>
  <c r="A1046" i="4" s="1"/>
  <c r="D1046" i="4"/>
  <c r="B1046" i="4" s="1"/>
  <c r="C1046" i="4"/>
  <c r="J1045" i="4"/>
  <c r="I1045" i="4"/>
  <c r="H1045" i="4"/>
  <c r="G1045" i="4"/>
  <c r="F1045" i="4"/>
  <c r="E1045" i="4"/>
  <c r="D1045" i="4"/>
  <c r="C1045" i="4"/>
  <c r="A1045" i="4"/>
  <c r="J1044" i="4"/>
  <c r="I1044" i="4"/>
  <c r="H1044" i="4"/>
  <c r="G1044" i="4"/>
  <c r="F1044" i="4"/>
  <c r="E1044" i="4"/>
  <c r="D1044" i="4"/>
  <c r="B1044" i="4" s="1"/>
  <c r="C1044" i="4"/>
  <c r="A1044" i="4" s="1"/>
  <c r="J1043" i="4"/>
  <c r="I1043" i="4"/>
  <c r="H1043" i="4"/>
  <c r="G1043" i="4"/>
  <c r="F1043" i="4"/>
  <c r="E1043" i="4"/>
  <c r="D1043" i="4"/>
  <c r="C1043" i="4"/>
  <c r="A1043" i="4" s="1"/>
  <c r="J1042" i="4"/>
  <c r="I1042" i="4"/>
  <c r="H1042" i="4"/>
  <c r="G1042" i="4"/>
  <c r="F1042" i="4"/>
  <c r="E1042" i="4"/>
  <c r="D1042" i="4"/>
  <c r="B1042" i="4" s="1"/>
  <c r="C1042" i="4"/>
  <c r="A1042" i="4" s="1"/>
  <c r="J1041" i="4"/>
  <c r="I1041" i="4"/>
  <c r="H1041" i="4"/>
  <c r="G1041" i="4"/>
  <c r="A1041" i="4" s="1"/>
  <c r="F1041" i="4"/>
  <c r="E1041" i="4"/>
  <c r="D1041" i="4"/>
  <c r="C1041" i="4"/>
  <c r="J1040" i="4"/>
  <c r="I1040" i="4"/>
  <c r="H1040" i="4"/>
  <c r="G1040" i="4"/>
  <c r="F1040" i="4"/>
  <c r="E1040" i="4"/>
  <c r="D1040" i="4"/>
  <c r="B1040" i="4" s="1"/>
  <c r="C1040" i="4"/>
  <c r="J1039" i="4"/>
  <c r="I1039" i="4"/>
  <c r="H1039" i="4"/>
  <c r="G1039" i="4"/>
  <c r="F1039" i="4"/>
  <c r="E1039" i="4"/>
  <c r="D1039" i="4"/>
  <c r="C1039" i="4"/>
  <c r="A1039" i="4" s="1"/>
  <c r="J1038" i="4"/>
  <c r="I1038" i="4"/>
  <c r="H1038" i="4"/>
  <c r="G1038" i="4"/>
  <c r="F1038" i="4"/>
  <c r="E1038" i="4"/>
  <c r="D1038" i="4"/>
  <c r="C1038" i="4"/>
  <c r="B1038" i="4"/>
  <c r="J1037" i="4"/>
  <c r="I1037" i="4"/>
  <c r="H1037" i="4"/>
  <c r="G1037" i="4"/>
  <c r="F1037" i="4"/>
  <c r="E1037" i="4"/>
  <c r="D1037" i="4"/>
  <c r="C1037" i="4"/>
  <c r="A1037" i="4" s="1"/>
  <c r="J1036" i="4"/>
  <c r="I1036" i="4"/>
  <c r="H1036" i="4"/>
  <c r="G1036" i="4"/>
  <c r="A1036" i="4" s="1"/>
  <c r="F1036" i="4"/>
  <c r="E1036" i="4"/>
  <c r="D1036" i="4"/>
  <c r="C1036" i="4"/>
  <c r="B1036" i="4"/>
  <c r="J1035" i="4"/>
  <c r="I1035" i="4"/>
  <c r="H1035" i="4"/>
  <c r="G1035" i="4"/>
  <c r="F1035" i="4"/>
  <c r="B1035" i="4" s="1"/>
  <c r="E1035" i="4"/>
  <c r="A1035" i="4" s="1"/>
  <c r="D1035" i="4"/>
  <c r="C1035" i="4"/>
  <c r="J1034" i="4"/>
  <c r="I1034" i="4"/>
  <c r="H1034" i="4"/>
  <c r="G1034" i="4"/>
  <c r="F1034" i="4"/>
  <c r="E1034" i="4"/>
  <c r="A1034" i="4" s="1"/>
  <c r="D1034" i="4"/>
  <c r="B1034" i="4" s="1"/>
  <c r="C1034" i="4"/>
  <c r="J1033" i="4"/>
  <c r="I1033" i="4"/>
  <c r="H1033" i="4"/>
  <c r="G1033" i="4"/>
  <c r="F1033" i="4"/>
  <c r="E1033" i="4"/>
  <c r="D1033" i="4"/>
  <c r="C1033" i="4"/>
  <c r="A1033" i="4" s="1"/>
  <c r="J1032" i="4"/>
  <c r="I1032" i="4"/>
  <c r="H1032" i="4"/>
  <c r="G1032" i="4"/>
  <c r="F1032" i="4"/>
  <c r="E1032" i="4"/>
  <c r="D1032" i="4"/>
  <c r="B1032" i="4" s="1"/>
  <c r="C1032" i="4"/>
  <c r="J1031" i="4"/>
  <c r="I1031" i="4"/>
  <c r="H1031" i="4"/>
  <c r="G1031" i="4"/>
  <c r="F1031" i="4"/>
  <c r="E1031" i="4"/>
  <c r="D1031" i="4"/>
  <c r="C1031" i="4"/>
  <c r="A1031" i="4" s="1"/>
  <c r="J1030" i="4"/>
  <c r="I1030" i="4"/>
  <c r="H1030" i="4"/>
  <c r="G1030" i="4"/>
  <c r="F1030" i="4"/>
  <c r="E1030" i="4"/>
  <c r="D1030" i="4"/>
  <c r="B1030" i="4" s="1"/>
  <c r="C1030" i="4"/>
  <c r="A1030" i="4" s="1"/>
  <c r="J1029" i="4"/>
  <c r="I1029" i="4"/>
  <c r="H1029" i="4"/>
  <c r="G1029" i="4"/>
  <c r="F1029" i="4"/>
  <c r="E1029" i="4"/>
  <c r="D1029" i="4"/>
  <c r="C1029" i="4"/>
  <c r="A1029" i="4" s="1"/>
  <c r="J1028" i="4"/>
  <c r="I1028" i="4"/>
  <c r="H1028" i="4"/>
  <c r="G1028" i="4"/>
  <c r="F1028" i="4"/>
  <c r="E1028" i="4"/>
  <c r="D1028" i="4"/>
  <c r="C1028" i="4"/>
  <c r="A1028" i="4" s="1"/>
  <c r="B1028" i="4"/>
  <c r="J1027" i="4"/>
  <c r="I1027" i="4"/>
  <c r="H1027" i="4"/>
  <c r="G1027" i="4"/>
  <c r="F1027" i="4"/>
  <c r="E1027" i="4"/>
  <c r="A1027" i="4" s="1"/>
  <c r="D1027" i="4"/>
  <c r="C1027" i="4"/>
  <c r="J1026" i="4"/>
  <c r="I1026" i="4"/>
  <c r="H1026" i="4"/>
  <c r="G1026" i="4"/>
  <c r="F1026" i="4"/>
  <c r="E1026" i="4"/>
  <c r="D1026" i="4"/>
  <c r="C1026" i="4"/>
  <c r="B1026" i="4"/>
  <c r="A1026" i="4"/>
  <c r="J1025" i="4"/>
  <c r="I1025" i="4"/>
  <c r="H1025" i="4"/>
  <c r="G1025" i="4"/>
  <c r="F1025" i="4"/>
  <c r="B1025" i="4" s="1"/>
  <c r="E1025" i="4"/>
  <c r="A1025" i="4" s="1"/>
  <c r="D1025" i="4"/>
  <c r="C1025" i="4"/>
  <c r="J1024" i="4"/>
  <c r="I1024" i="4"/>
  <c r="H1024" i="4"/>
  <c r="G1024" i="4"/>
  <c r="F1024" i="4"/>
  <c r="E1024" i="4"/>
  <c r="D1024" i="4"/>
  <c r="B1024" i="4" s="1"/>
  <c r="C1024" i="4"/>
  <c r="A1024" i="4"/>
  <c r="J1023" i="4"/>
  <c r="I1023" i="4"/>
  <c r="H1023" i="4"/>
  <c r="G1023" i="4"/>
  <c r="F1023" i="4"/>
  <c r="E1023" i="4"/>
  <c r="D1023" i="4"/>
  <c r="C1023" i="4"/>
  <c r="A1023" i="4" s="1"/>
  <c r="J1022" i="4"/>
  <c r="I1022" i="4"/>
  <c r="H1022" i="4"/>
  <c r="G1022" i="4"/>
  <c r="F1022" i="4"/>
  <c r="E1022" i="4"/>
  <c r="D1022" i="4"/>
  <c r="C1022" i="4"/>
  <c r="A1022" i="4" s="1"/>
  <c r="B1022" i="4"/>
  <c r="J1021" i="4"/>
  <c r="I1021" i="4"/>
  <c r="H1021" i="4"/>
  <c r="G1021" i="4"/>
  <c r="F1021" i="4"/>
  <c r="E1021" i="4"/>
  <c r="D1021" i="4"/>
  <c r="C1021" i="4"/>
  <c r="J1020" i="4"/>
  <c r="I1020" i="4"/>
  <c r="A1020" i="4" s="1"/>
  <c r="H1020" i="4"/>
  <c r="G1020" i="4"/>
  <c r="F1020" i="4"/>
  <c r="E1020" i="4"/>
  <c r="D1020" i="4"/>
  <c r="B1020" i="4" s="1"/>
  <c r="C1020" i="4"/>
  <c r="J1019" i="4"/>
  <c r="I1019" i="4"/>
  <c r="H1019" i="4"/>
  <c r="G1019" i="4"/>
  <c r="F1019" i="4"/>
  <c r="E1019" i="4"/>
  <c r="D1019" i="4"/>
  <c r="C1019" i="4"/>
  <c r="A1019" i="4" s="1"/>
  <c r="J1018" i="4"/>
  <c r="I1018" i="4"/>
  <c r="H1018" i="4"/>
  <c r="B1018" i="4" s="1"/>
  <c r="G1018" i="4"/>
  <c r="F1018" i="4"/>
  <c r="E1018" i="4"/>
  <c r="D1018" i="4"/>
  <c r="C1018" i="4"/>
  <c r="A1018" i="4" s="1"/>
  <c r="J1017" i="4"/>
  <c r="I1017" i="4"/>
  <c r="H1017" i="4"/>
  <c r="G1017" i="4"/>
  <c r="A1017" i="4" s="1"/>
  <c r="F1017" i="4"/>
  <c r="E1017" i="4"/>
  <c r="D1017" i="4"/>
  <c r="C1017" i="4"/>
  <c r="J1016" i="4"/>
  <c r="I1016" i="4"/>
  <c r="H1016" i="4"/>
  <c r="G1016" i="4"/>
  <c r="F1016" i="4"/>
  <c r="E1016" i="4"/>
  <c r="A1016" i="4" s="1"/>
  <c r="D1016" i="4"/>
  <c r="B1016" i="4" s="1"/>
  <c r="C1016" i="4"/>
  <c r="J1015" i="4"/>
  <c r="I1015" i="4"/>
  <c r="H1015" i="4"/>
  <c r="G1015" i="4"/>
  <c r="A1015" i="4" s="1"/>
  <c r="F1015" i="4"/>
  <c r="B1015" i="4" s="1"/>
  <c r="E1015" i="4"/>
  <c r="D1015" i="4"/>
  <c r="C1015" i="4"/>
  <c r="J1014" i="4"/>
  <c r="I1014" i="4"/>
  <c r="H1014" i="4"/>
  <c r="G1014" i="4"/>
  <c r="F1014" i="4"/>
  <c r="E1014" i="4"/>
  <c r="D1014" i="4"/>
  <c r="B1014" i="4" s="1"/>
  <c r="C1014" i="4"/>
  <c r="A1014" i="4" s="1"/>
  <c r="J1013" i="4"/>
  <c r="I1013" i="4"/>
  <c r="H1013" i="4"/>
  <c r="G1013" i="4"/>
  <c r="F1013" i="4"/>
  <c r="B1013" i="4" s="1"/>
  <c r="E1013" i="4"/>
  <c r="D1013" i="4"/>
  <c r="C1013" i="4"/>
  <c r="A1013" i="4" s="1"/>
  <c r="J1012" i="4"/>
  <c r="I1012" i="4"/>
  <c r="H1012" i="4"/>
  <c r="G1012" i="4"/>
  <c r="F1012" i="4"/>
  <c r="E1012" i="4"/>
  <c r="D1012" i="4"/>
  <c r="B1012" i="4" s="1"/>
  <c r="C1012" i="4"/>
  <c r="A1012" i="4" s="1"/>
  <c r="J1011" i="4"/>
  <c r="I1011" i="4"/>
  <c r="H1011" i="4"/>
  <c r="G1011" i="4"/>
  <c r="F1011" i="4"/>
  <c r="E1011" i="4"/>
  <c r="D1011" i="4"/>
  <c r="C1011" i="4"/>
  <c r="J1010" i="4"/>
  <c r="I1010" i="4"/>
  <c r="H1010" i="4"/>
  <c r="G1010" i="4"/>
  <c r="F1010" i="4"/>
  <c r="E1010" i="4"/>
  <c r="D1010" i="4"/>
  <c r="B1010" i="4" s="1"/>
  <c r="C1010" i="4"/>
  <c r="A1010" i="4" s="1"/>
  <c r="J1009" i="4"/>
  <c r="I1009" i="4"/>
  <c r="H1009" i="4"/>
  <c r="G1009" i="4"/>
  <c r="F1009" i="4"/>
  <c r="B1009" i="4" s="1"/>
  <c r="E1009" i="4"/>
  <c r="D1009" i="4"/>
  <c r="C1009" i="4"/>
  <c r="A1009" i="4" s="1"/>
  <c r="J1008" i="4"/>
  <c r="I1008" i="4"/>
  <c r="H1008" i="4"/>
  <c r="B1008" i="4" s="1"/>
  <c r="G1008" i="4"/>
  <c r="F1008" i="4"/>
  <c r="E1008" i="4"/>
  <c r="D1008" i="4"/>
  <c r="C1008" i="4"/>
  <c r="A1008" i="4" s="1"/>
  <c r="J1007" i="4"/>
  <c r="I1007" i="4"/>
  <c r="H1007" i="4"/>
  <c r="G1007" i="4"/>
  <c r="F1007" i="4"/>
  <c r="E1007" i="4"/>
  <c r="D1007" i="4"/>
  <c r="C1007" i="4"/>
  <c r="A1007" i="4" s="1"/>
  <c r="J1006" i="4"/>
  <c r="I1006" i="4"/>
  <c r="H1006" i="4"/>
  <c r="G1006" i="4"/>
  <c r="A1006" i="4" s="1"/>
  <c r="F1006" i="4"/>
  <c r="E1006" i="4"/>
  <c r="D1006" i="4"/>
  <c r="B1006" i="4" s="1"/>
  <c r="C1006" i="4"/>
  <c r="J1005" i="4"/>
  <c r="I1005" i="4"/>
  <c r="H1005" i="4"/>
  <c r="G1005" i="4"/>
  <c r="F1005" i="4"/>
  <c r="E1005" i="4"/>
  <c r="D1005" i="4"/>
  <c r="C1005" i="4"/>
  <c r="A1005" i="4"/>
  <c r="J1004" i="4"/>
  <c r="I1004" i="4"/>
  <c r="H1004" i="4"/>
  <c r="G1004" i="4"/>
  <c r="F1004" i="4"/>
  <c r="B1004" i="4" s="1"/>
  <c r="E1004" i="4"/>
  <c r="D1004" i="4"/>
  <c r="C1004" i="4"/>
  <c r="A1004" i="4" s="1"/>
  <c r="J1003" i="4"/>
  <c r="I1003" i="4"/>
  <c r="H1003" i="4"/>
  <c r="G1003" i="4"/>
  <c r="F1003" i="4"/>
  <c r="E1003" i="4"/>
  <c r="D1003" i="4"/>
  <c r="C1003" i="4"/>
  <c r="A1003" i="4" s="1"/>
  <c r="J1002" i="4"/>
  <c r="I1002" i="4"/>
  <c r="H1002" i="4"/>
  <c r="G1002" i="4"/>
  <c r="F1002" i="4"/>
  <c r="E1002" i="4"/>
  <c r="A1002" i="4" s="1"/>
  <c r="D1002" i="4"/>
  <c r="B1002" i="4" s="1"/>
  <c r="C1002" i="4"/>
  <c r="J1001" i="4"/>
  <c r="I1001" i="4"/>
  <c r="A1001" i="4" s="1"/>
  <c r="H1001" i="4"/>
  <c r="G1001" i="4"/>
  <c r="F1001" i="4"/>
  <c r="E1001" i="4"/>
  <c r="D1001" i="4"/>
  <c r="C1001" i="4"/>
  <c r="J1000" i="4"/>
  <c r="I1000" i="4"/>
  <c r="H1000" i="4"/>
  <c r="G1000" i="4"/>
  <c r="F1000" i="4"/>
  <c r="E1000" i="4"/>
  <c r="D1000" i="4"/>
  <c r="C1000" i="4"/>
  <c r="A1000" i="4" s="1"/>
  <c r="J999" i="4"/>
  <c r="I999" i="4"/>
  <c r="H999" i="4"/>
  <c r="G999" i="4"/>
  <c r="F999" i="4"/>
  <c r="E999" i="4"/>
  <c r="D999" i="4"/>
  <c r="C999" i="4"/>
  <c r="A999" i="4" s="1"/>
  <c r="J998" i="4"/>
  <c r="I998" i="4"/>
  <c r="H998" i="4"/>
  <c r="B998" i="4" s="1"/>
  <c r="G998" i="4"/>
  <c r="F998" i="4"/>
  <c r="E998" i="4"/>
  <c r="D998" i="4"/>
  <c r="C998" i="4"/>
  <c r="A998" i="4" s="1"/>
  <c r="J997" i="4"/>
  <c r="I997" i="4"/>
  <c r="H997" i="4"/>
  <c r="G997" i="4"/>
  <c r="F997" i="4"/>
  <c r="E997" i="4"/>
  <c r="D997" i="4"/>
  <c r="C997" i="4"/>
  <c r="A997" i="4" s="1"/>
  <c r="J996" i="4"/>
  <c r="I996" i="4"/>
  <c r="H996" i="4"/>
  <c r="G996" i="4"/>
  <c r="A996" i="4" s="1"/>
  <c r="F996" i="4"/>
  <c r="B996" i="4" s="1"/>
  <c r="E996" i="4"/>
  <c r="D996" i="4"/>
  <c r="C996" i="4"/>
  <c r="J995" i="4"/>
  <c r="I995" i="4"/>
  <c r="H995" i="4"/>
  <c r="G995" i="4"/>
  <c r="F995" i="4"/>
  <c r="B995" i="4" s="1"/>
  <c r="E995" i="4"/>
  <c r="A995" i="4" s="1"/>
  <c r="D995" i="4"/>
  <c r="C995" i="4"/>
  <c r="J994" i="4"/>
  <c r="I994" i="4"/>
  <c r="H994" i="4"/>
  <c r="G994" i="4"/>
  <c r="F994" i="4"/>
  <c r="E994" i="4"/>
  <c r="A994" i="4" s="1"/>
  <c r="D994" i="4"/>
  <c r="C994" i="4"/>
  <c r="J993" i="4"/>
  <c r="I993" i="4"/>
  <c r="H993" i="4"/>
  <c r="G993" i="4"/>
  <c r="F993" i="4"/>
  <c r="E993" i="4"/>
  <c r="D993" i="4"/>
  <c r="C993" i="4"/>
  <c r="A993" i="4" s="1"/>
  <c r="J992" i="4"/>
  <c r="I992" i="4"/>
  <c r="H992" i="4"/>
  <c r="G992" i="4"/>
  <c r="F992" i="4"/>
  <c r="E992" i="4"/>
  <c r="D992" i="4"/>
  <c r="B992" i="4" s="1"/>
  <c r="C992" i="4"/>
  <c r="A992" i="4" s="1"/>
  <c r="J991" i="4"/>
  <c r="I991" i="4"/>
  <c r="H991" i="4"/>
  <c r="G991" i="4"/>
  <c r="F991" i="4"/>
  <c r="E991" i="4"/>
  <c r="D991" i="4"/>
  <c r="C991" i="4"/>
  <c r="A991" i="4" s="1"/>
  <c r="J990" i="4"/>
  <c r="I990" i="4"/>
  <c r="H990" i="4"/>
  <c r="G990" i="4"/>
  <c r="F990" i="4"/>
  <c r="E990" i="4"/>
  <c r="D990" i="4"/>
  <c r="B990" i="4" s="1"/>
  <c r="C990" i="4"/>
  <c r="A990" i="4" s="1"/>
  <c r="J989" i="4"/>
  <c r="I989" i="4"/>
  <c r="H989" i="4"/>
  <c r="G989" i="4"/>
  <c r="F989" i="4"/>
  <c r="E989" i="4"/>
  <c r="D989" i="4"/>
  <c r="C989" i="4"/>
  <c r="A989" i="4" s="1"/>
  <c r="J988" i="4"/>
  <c r="I988" i="4"/>
  <c r="H988" i="4"/>
  <c r="G988" i="4"/>
  <c r="F988" i="4"/>
  <c r="E988" i="4"/>
  <c r="D988" i="4"/>
  <c r="C988" i="4"/>
  <c r="A988" i="4" s="1"/>
  <c r="B988" i="4"/>
  <c r="J987" i="4"/>
  <c r="I987" i="4"/>
  <c r="H987" i="4"/>
  <c r="G987" i="4"/>
  <c r="A987" i="4" s="1"/>
  <c r="F987" i="4"/>
  <c r="E987" i="4"/>
  <c r="D987" i="4"/>
  <c r="C987" i="4"/>
  <c r="J986" i="4"/>
  <c r="I986" i="4"/>
  <c r="H986" i="4"/>
  <c r="G986" i="4"/>
  <c r="F986" i="4"/>
  <c r="E986" i="4"/>
  <c r="D986" i="4"/>
  <c r="C986" i="4"/>
  <c r="B986" i="4"/>
  <c r="A986" i="4"/>
  <c r="J985" i="4"/>
  <c r="I985" i="4"/>
  <c r="H985" i="4"/>
  <c r="G985" i="4"/>
  <c r="A985" i="4" s="1"/>
  <c r="F985" i="4"/>
  <c r="B985" i="4" s="1"/>
  <c r="E985" i="4"/>
  <c r="D985" i="4"/>
  <c r="C985" i="4"/>
  <c r="J984" i="4"/>
  <c r="I984" i="4"/>
  <c r="H984" i="4"/>
  <c r="G984" i="4"/>
  <c r="F984" i="4"/>
  <c r="E984" i="4"/>
  <c r="D984" i="4"/>
  <c r="B984" i="4" s="1"/>
  <c r="C984" i="4"/>
  <c r="A984" i="4"/>
  <c r="J983" i="4"/>
  <c r="I983" i="4"/>
  <c r="H983" i="4"/>
  <c r="G983" i="4"/>
  <c r="F983" i="4"/>
  <c r="E983" i="4"/>
  <c r="D983" i="4"/>
  <c r="C983" i="4"/>
  <c r="A983" i="4" s="1"/>
  <c r="J982" i="4"/>
  <c r="B982" i="4" s="1"/>
  <c r="I982" i="4"/>
  <c r="H982" i="4"/>
  <c r="G982" i="4"/>
  <c r="F982" i="4"/>
  <c r="E982" i="4"/>
  <c r="D982" i="4"/>
  <c r="C982" i="4"/>
  <c r="A982" i="4" s="1"/>
  <c r="J981" i="4"/>
  <c r="I981" i="4"/>
  <c r="H981" i="4"/>
  <c r="G981" i="4"/>
  <c r="F981" i="4"/>
  <c r="E981" i="4"/>
  <c r="A981" i="4" s="1"/>
  <c r="D981" i="4"/>
  <c r="C981" i="4"/>
  <c r="J980" i="4"/>
  <c r="I980" i="4"/>
  <c r="A980" i="4" s="1"/>
  <c r="H980" i="4"/>
  <c r="G980" i="4"/>
  <c r="F980" i="4"/>
  <c r="E980" i="4"/>
  <c r="D980" i="4"/>
  <c r="B980" i="4" s="1"/>
  <c r="C980" i="4"/>
  <c r="J979" i="4"/>
  <c r="I979" i="4"/>
  <c r="H979" i="4"/>
  <c r="G979" i="4"/>
  <c r="F979" i="4"/>
  <c r="E979" i="4"/>
  <c r="D979" i="4"/>
  <c r="C979" i="4"/>
  <c r="J978" i="4"/>
  <c r="I978" i="4"/>
  <c r="H978" i="4"/>
  <c r="G978" i="4"/>
  <c r="F978" i="4"/>
  <c r="B978" i="4" s="1"/>
  <c r="E978" i="4"/>
  <c r="D978" i="4"/>
  <c r="C978" i="4"/>
  <c r="A978" i="4" s="1"/>
  <c r="J977" i="4"/>
  <c r="I977" i="4"/>
  <c r="H977" i="4"/>
  <c r="G977" i="4"/>
  <c r="F977" i="4"/>
  <c r="E977" i="4"/>
  <c r="D977" i="4"/>
  <c r="C977" i="4"/>
  <c r="J976" i="4"/>
  <c r="I976" i="4"/>
  <c r="H976" i="4"/>
  <c r="G976" i="4"/>
  <c r="F976" i="4"/>
  <c r="E976" i="4"/>
  <c r="A976" i="4" s="1"/>
  <c r="D976" i="4"/>
  <c r="B976" i="4" s="1"/>
  <c r="C976" i="4"/>
  <c r="J975" i="4"/>
  <c r="I975" i="4"/>
  <c r="H975" i="4"/>
  <c r="G975" i="4"/>
  <c r="A975" i="4" s="1"/>
  <c r="F975" i="4"/>
  <c r="B975" i="4" s="1"/>
  <c r="E975" i="4"/>
  <c r="D975" i="4"/>
  <c r="C975" i="4"/>
  <c r="J974" i="4"/>
  <c r="I974" i="4"/>
  <c r="H974" i="4"/>
  <c r="G974" i="4"/>
  <c r="F974" i="4"/>
  <c r="E974" i="4"/>
  <c r="D974" i="4"/>
  <c r="B974" i="4" s="1"/>
  <c r="C974" i="4"/>
  <c r="A974" i="4" s="1"/>
  <c r="J973" i="4"/>
  <c r="I973" i="4"/>
  <c r="H973" i="4"/>
  <c r="G973" i="4"/>
  <c r="F973" i="4"/>
  <c r="B973" i="4" s="1"/>
  <c r="E973" i="4"/>
  <c r="D973" i="4"/>
  <c r="C973" i="4"/>
  <c r="A973" i="4" s="1"/>
  <c r="J972" i="4"/>
  <c r="I972" i="4"/>
  <c r="H972" i="4"/>
  <c r="G972" i="4"/>
  <c r="F972" i="4"/>
  <c r="E972" i="4"/>
  <c r="D972" i="4"/>
  <c r="B972" i="4" s="1"/>
  <c r="C972" i="4"/>
  <c r="A972" i="4" s="1"/>
  <c r="J971" i="4"/>
  <c r="I971" i="4"/>
  <c r="H971" i="4"/>
  <c r="G971" i="4"/>
  <c r="F971" i="4"/>
  <c r="B971" i="4" s="1"/>
  <c r="E971" i="4"/>
  <c r="D971" i="4"/>
  <c r="C971" i="4"/>
  <c r="A971" i="4" s="1"/>
  <c r="J970" i="4"/>
  <c r="I970" i="4"/>
  <c r="H970" i="4"/>
  <c r="G970" i="4"/>
  <c r="F970" i="4"/>
  <c r="E970" i="4"/>
  <c r="D970" i="4"/>
  <c r="B970" i="4" s="1"/>
  <c r="C970" i="4"/>
  <c r="A970" i="4" s="1"/>
  <c r="J969" i="4"/>
  <c r="I969" i="4"/>
  <c r="H969" i="4"/>
  <c r="G969" i="4"/>
  <c r="F969" i="4"/>
  <c r="B969" i="4" s="1"/>
  <c r="E969" i="4"/>
  <c r="D969" i="4"/>
  <c r="C969" i="4"/>
  <c r="A969" i="4" s="1"/>
  <c r="J968" i="4"/>
  <c r="I968" i="4"/>
  <c r="H968" i="4"/>
  <c r="G968" i="4"/>
  <c r="F968" i="4"/>
  <c r="E968" i="4"/>
  <c r="D968" i="4"/>
  <c r="C968" i="4"/>
  <c r="A968" i="4" s="1"/>
  <c r="B968" i="4"/>
  <c r="J967" i="4"/>
  <c r="I967" i="4"/>
  <c r="H967" i="4"/>
  <c r="G967" i="4"/>
  <c r="F967" i="4"/>
  <c r="E967" i="4"/>
  <c r="D967" i="4"/>
  <c r="C967" i="4"/>
  <c r="A967" i="4" s="1"/>
  <c r="J966" i="4"/>
  <c r="I966" i="4"/>
  <c r="H966" i="4"/>
  <c r="G966" i="4"/>
  <c r="F966" i="4"/>
  <c r="B966" i="4" s="1"/>
  <c r="E966" i="4"/>
  <c r="D966" i="4"/>
  <c r="C966" i="4"/>
  <c r="A966" i="4"/>
  <c r="J965" i="4"/>
  <c r="I965" i="4"/>
  <c r="H965" i="4"/>
  <c r="G965" i="4"/>
  <c r="F965" i="4"/>
  <c r="E965" i="4"/>
  <c r="D965" i="4"/>
  <c r="C965" i="4"/>
  <c r="A965" i="4"/>
  <c r="J964" i="4"/>
  <c r="I964" i="4"/>
  <c r="H964" i="4"/>
  <c r="G964" i="4"/>
  <c r="F964" i="4"/>
  <c r="B964" i="4" s="1"/>
  <c r="E964" i="4"/>
  <c r="A964" i="4" s="1"/>
  <c r="D964" i="4"/>
  <c r="C964" i="4"/>
  <c r="J963" i="4"/>
  <c r="I963" i="4"/>
  <c r="H963" i="4"/>
  <c r="G963" i="4"/>
  <c r="F963" i="4"/>
  <c r="E963" i="4"/>
  <c r="D963" i="4"/>
  <c r="C963" i="4"/>
  <c r="A963" i="4" s="1"/>
  <c r="J962" i="4"/>
  <c r="I962" i="4"/>
  <c r="H962" i="4"/>
  <c r="G962" i="4"/>
  <c r="F962" i="4"/>
  <c r="E962" i="4"/>
  <c r="D962" i="4"/>
  <c r="C962" i="4"/>
  <c r="J961" i="4"/>
  <c r="I961" i="4"/>
  <c r="A961" i="4" s="1"/>
  <c r="H961" i="4"/>
  <c r="G961" i="4"/>
  <c r="F961" i="4"/>
  <c r="E961" i="4"/>
  <c r="D961" i="4"/>
  <c r="C961" i="4"/>
  <c r="J960" i="4"/>
  <c r="I960" i="4"/>
  <c r="H960" i="4"/>
  <c r="G960" i="4"/>
  <c r="F960" i="4"/>
  <c r="E960" i="4"/>
  <c r="D960" i="4"/>
  <c r="C960" i="4"/>
  <c r="J959" i="4"/>
  <c r="I959" i="4"/>
  <c r="H959" i="4"/>
  <c r="G959" i="4"/>
  <c r="A959" i="4" s="1"/>
  <c r="F959" i="4"/>
  <c r="E959" i="4"/>
  <c r="D959" i="4"/>
  <c r="C959" i="4"/>
  <c r="J958" i="4"/>
  <c r="I958" i="4"/>
  <c r="H958" i="4"/>
  <c r="B958" i="4" s="1"/>
  <c r="G958" i="4"/>
  <c r="F958" i="4"/>
  <c r="E958" i="4"/>
  <c r="D958" i="4"/>
  <c r="C958" i="4"/>
  <c r="A958" i="4" s="1"/>
  <c r="J957" i="4"/>
  <c r="I957" i="4"/>
  <c r="H957" i="4"/>
  <c r="G957" i="4"/>
  <c r="F957" i="4"/>
  <c r="E957" i="4"/>
  <c r="D957" i="4"/>
  <c r="C957" i="4"/>
  <c r="A957" i="4" s="1"/>
  <c r="J956" i="4"/>
  <c r="I956" i="4"/>
  <c r="H956" i="4"/>
  <c r="G956" i="4"/>
  <c r="A956" i="4" s="1"/>
  <c r="F956" i="4"/>
  <c r="B956" i="4" s="1"/>
  <c r="E956" i="4"/>
  <c r="D956" i="4"/>
  <c r="C956" i="4"/>
  <c r="J955" i="4"/>
  <c r="I955" i="4"/>
  <c r="H955" i="4"/>
  <c r="G955" i="4"/>
  <c r="F955" i="4"/>
  <c r="B955" i="4" s="1"/>
  <c r="E955" i="4"/>
  <c r="A955" i="4" s="1"/>
  <c r="D955" i="4"/>
  <c r="C955" i="4"/>
  <c r="J954" i="4"/>
  <c r="I954" i="4"/>
  <c r="H954" i="4"/>
  <c r="G954" i="4"/>
  <c r="F954" i="4"/>
  <c r="E954" i="4"/>
  <c r="A954" i="4" s="1"/>
  <c r="D954" i="4"/>
  <c r="B954" i="4" s="1"/>
  <c r="C954" i="4"/>
  <c r="J953" i="4"/>
  <c r="I953" i="4"/>
  <c r="H953" i="4"/>
  <c r="G953" i="4"/>
  <c r="F953" i="4"/>
  <c r="B953" i="4" s="1"/>
  <c r="E953" i="4"/>
  <c r="D953" i="4"/>
  <c r="C953" i="4"/>
  <c r="A953" i="4" s="1"/>
  <c r="J952" i="4"/>
  <c r="I952" i="4"/>
  <c r="H952" i="4"/>
  <c r="G952" i="4"/>
  <c r="F952" i="4"/>
  <c r="E952" i="4"/>
  <c r="D952" i="4"/>
  <c r="B952" i="4" s="1"/>
  <c r="C952" i="4"/>
  <c r="A952" i="4" s="1"/>
  <c r="J951" i="4"/>
  <c r="I951" i="4"/>
  <c r="H951" i="4"/>
  <c r="G951" i="4"/>
  <c r="F951" i="4"/>
  <c r="B951" i="4" s="1"/>
  <c r="E951" i="4"/>
  <c r="D951" i="4"/>
  <c r="C951" i="4"/>
  <c r="A951" i="4" s="1"/>
  <c r="J950" i="4"/>
  <c r="I950" i="4"/>
  <c r="H950" i="4"/>
  <c r="G950" i="4"/>
  <c r="F950" i="4"/>
  <c r="E950" i="4"/>
  <c r="D950" i="4"/>
  <c r="B950" i="4" s="1"/>
  <c r="C950" i="4"/>
  <c r="A950" i="4" s="1"/>
  <c r="J949" i="4"/>
  <c r="I949" i="4"/>
  <c r="H949" i="4"/>
  <c r="G949" i="4"/>
  <c r="F949" i="4"/>
  <c r="E949" i="4"/>
  <c r="D949" i="4"/>
  <c r="C949" i="4"/>
  <c r="A949" i="4" s="1"/>
  <c r="J948" i="4"/>
  <c r="I948" i="4"/>
  <c r="H948" i="4"/>
  <c r="G948" i="4"/>
  <c r="F948" i="4"/>
  <c r="E948" i="4"/>
  <c r="D948" i="4"/>
  <c r="C948" i="4"/>
  <c r="A948" i="4" s="1"/>
  <c r="B948" i="4"/>
  <c r="J947" i="4"/>
  <c r="I947" i="4"/>
  <c r="H947" i="4"/>
  <c r="G947" i="4"/>
  <c r="F947" i="4"/>
  <c r="E947" i="4"/>
  <c r="D947" i="4"/>
  <c r="C947" i="4"/>
  <c r="A947" i="4"/>
  <c r="J946" i="4"/>
  <c r="I946" i="4"/>
  <c r="H946" i="4"/>
  <c r="G946" i="4"/>
  <c r="F946" i="4"/>
  <c r="E946" i="4"/>
  <c r="D946" i="4"/>
  <c r="C946" i="4"/>
  <c r="B946" i="4"/>
  <c r="A946" i="4"/>
  <c r="J945" i="4"/>
  <c r="I945" i="4"/>
  <c r="H945" i="4"/>
  <c r="G945" i="4"/>
  <c r="F945" i="4"/>
  <c r="B945" i="4" s="1"/>
  <c r="E945" i="4"/>
  <c r="D945" i="4"/>
  <c r="C945" i="4"/>
  <c r="A945" i="4" s="1"/>
  <c r="J944" i="4"/>
  <c r="I944" i="4"/>
  <c r="H944" i="4"/>
  <c r="G944" i="4"/>
  <c r="F944" i="4"/>
  <c r="E944" i="4"/>
  <c r="D944" i="4"/>
  <c r="B944" i="4" s="1"/>
  <c r="C944" i="4"/>
  <c r="A944" i="4"/>
  <c r="J943" i="4"/>
  <c r="I943" i="4"/>
  <c r="H943" i="4"/>
  <c r="G943" i="4"/>
  <c r="F943" i="4"/>
  <c r="E943" i="4"/>
  <c r="D943" i="4"/>
  <c r="C943" i="4"/>
  <c r="A943" i="4"/>
  <c r="J942" i="4"/>
  <c r="B942" i="4" s="1"/>
  <c r="I942" i="4"/>
  <c r="H942" i="4"/>
  <c r="G942" i="4"/>
  <c r="F942" i="4"/>
  <c r="E942" i="4"/>
  <c r="D942" i="4"/>
  <c r="C942" i="4"/>
  <c r="A942" i="4" s="1"/>
  <c r="J941" i="4"/>
  <c r="I941" i="4"/>
  <c r="H941" i="4"/>
  <c r="G941" i="4"/>
  <c r="F941" i="4"/>
  <c r="E941" i="4"/>
  <c r="D941" i="4"/>
  <c r="C941" i="4"/>
  <c r="A941" i="4" s="1"/>
  <c r="J940" i="4"/>
  <c r="I940" i="4"/>
  <c r="A940" i="4" s="1"/>
  <c r="H940" i="4"/>
  <c r="G940" i="4"/>
  <c r="F940" i="4"/>
  <c r="E940" i="4"/>
  <c r="D940" i="4"/>
  <c r="B940" i="4" s="1"/>
  <c r="C940" i="4"/>
  <c r="J939" i="4"/>
  <c r="I939" i="4"/>
  <c r="H939" i="4"/>
  <c r="G939" i="4"/>
  <c r="F939" i="4"/>
  <c r="E939" i="4"/>
  <c r="D939" i="4"/>
  <c r="C939" i="4"/>
  <c r="J938" i="4"/>
  <c r="I938" i="4"/>
  <c r="H938" i="4"/>
  <c r="G938" i="4"/>
  <c r="F938" i="4"/>
  <c r="E938" i="4"/>
  <c r="D938" i="4"/>
  <c r="B938" i="4" s="1"/>
  <c r="C938" i="4"/>
  <c r="A938" i="4" s="1"/>
  <c r="J937" i="4"/>
  <c r="I937" i="4"/>
  <c r="H937" i="4"/>
  <c r="G937" i="4"/>
  <c r="F937" i="4"/>
  <c r="E937" i="4"/>
  <c r="D937" i="4"/>
  <c r="C937" i="4"/>
  <c r="J936" i="4"/>
  <c r="I936" i="4"/>
  <c r="H936" i="4"/>
  <c r="G936" i="4"/>
  <c r="F936" i="4"/>
  <c r="B936" i="4" s="1"/>
  <c r="E936" i="4"/>
  <c r="D936" i="4"/>
  <c r="C936" i="4"/>
  <c r="A936" i="4" s="1"/>
  <c r="J935" i="4"/>
  <c r="I935" i="4"/>
  <c r="H935" i="4"/>
  <c r="G935" i="4"/>
  <c r="A935" i="4" s="1"/>
  <c r="F935" i="4"/>
  <c r="B935" i="4" s="1"/>
  <c r="E935" i="4"/>
  <c r="D935" i="4"/>
  <c r="C935" i="4"/>
  <c r="J934" i="4"/>
  <c r="I934" i="4"/>
  <c r="H934" i="4"/>
  <c r="G934" i="4"/>
  <c r="F934" i="4"/>
  <c r="E934" i="4"/>
  <c r="A934" i="4" s="1"/>
  <c r="D934" i="4"/>
  <c r="B934" i="4" s="1"/>
  <c r="C934" i="4"/>
  <c r="J933" i="4"/>
  <c r="I933" i="4"/>
  <c r="H933" i="4"/>
  <c r="G933" i="4"/>
  <c r="F933" i="4"/>
  <c r="B933" i="4" s="1"/>
  <c r="E933" i="4"/>
  <c r="D933" i="4"/>
  <c r="C933" i="4"/>
  <c r="J932" i="4"/>
  <c r="I932" i="4"/>
  <c r="H932" i="4"/>
  <c r="G932" i="4"/>
  <c r="F932" i="4"/>
  <c r="E932" i="4"/>
  <c r="D932" i="4"/>
  <c r="B932" i="4" s="1"/>
  <c r="C932" i="4"/>
  <c r="A932" i="4" s="1"/>
  <c r="J931" i="4"/>
  <c r="I931" i="4"/>
  <c r="H931" i="4"/>
  <c r="G931" i="4"/>
  <c r="F931" i="4"/>
  <c r="E931" i="4"/>
  <c r="D931" i="4"/>
  <c r="C931" i="4"/>
  <c r="J930" i="4"/>
  <c r="I930" i="4"/>
  <c r="H930" i="4"/>
  <c r="G930" i="4"/>
  <c r="F930" i="4"/>
  <c r="E930" i="4"/>
  <c r="D930" i="4"/>
  <c r="B930" i="4" s="1"/>
  <c r="C930" i="4"/>
  <c r="A930" i="4" s="1"/>
  <c r="J929" i="4"/>
  <c r="I929" i="4"/>
  <c r="H929" i="4"/>
  <c r="G929" i="4"/>
  <c r="F929" i="4"/>
  <c r="B929" i="4" s="1"/>
  <c r="E929" i="4"/>
  <c r="D929" i="4"/>
  <c r="C929" i="4"/>
  <c r="A929" i="4" s="1"/>
  <c r="J928" i="4"/>
  <c r="I928" i="4"/>
  <c r="H928" i="4"/>
  <c r="G928" i="4"/>
  <c r="F928" i="4"/>
  <c r="E928" i="4"/>
  <c r="D928" i="4"/>
  <c r="C928" i="4"/>
  <c r="A928" i="4" s="1"/>
  <c r="B928" i="4"/>
  <c r="J927" i="4"/>
  <c r="I927" i="4"/>
  <c r="H927" i="4"/>
  <c r="G927" i="4"/>
  <c r="F927" i="4"/>
  <c r="E927" i="4"/>
  <c r="D927" i="4"/>
  <c r="C927" i="4"/>
  <c r="A927" i="4"/>
  <c r="J926" i="4"/>
  <c r="I926" i="4"/>
  <c r="H926" i="4"/>
  <c r="G926" i="4"/>
  <c r="F926" i="4"/>
  <c r="E926" i="4"/>
  <c r="D926" i="4"/>
  <c r="C926" i="4"/>
  <c r="B926" i="4"/>
  <c r="A926" i="4"/>
  <c r="J925" i="4"/>
  <c r="I925" i="4"/>
  <c r="H925" i="4"/>
  <c r="G925" i="4"/>
  <c r="F925" i="4"/>
  <c r="E925" i="4"/>
  <c r="D925" i="4"/>
  <c r="C925" i="4"/>
  <c r="A925" i="4"/>
  <c r="J924" i="4"/>
  <c r="B924" i="4" s="1"/>
  <c r="I924" i="4"/>
  <c r="H924" i="4"/>
  <c r="G924" i="4"/>
  <c r="F924" i="4"/>
  <c r="E924" i="4"/>
  <c r="D924" i="4"/>
  <c r="C924" i="4"/>
  <c r="A924" i="4"/>
  <c r="J923" i="4"/>
  <c r="I923" i="4"/>
  <c r="H923" i="4"/>
  <c r="G923" i="4"/>
  <c r="F923" i="4"/>
  <c r="E923" i="4"/>
  <c r="D923" i="4"/>
  <c r="C923" i="4"/>
  <c r="A923" i="4" s="1"/>
  <c r="J922" i="4"/>
  <c r="I922" i="4"/>
  <c r="A922" i="4" s="1"/>
  <c r="H922" i="4"/>
  <c r="G922" i="4"/>
  <c r="F922" i="4"/>
  <c r="E922" i="4"/>
  <c r="D922" i="4"/>
  <c r="B922" i="4" s="1"/>
  <c r="C922" i="4"/>
  <c r="J921" i="4"/>
  <c r="I921" i="4"/>
  <c r="A921" i="4" s="1"/>
  <c r="H921" i="4"/>
  <c r="G921" i="4"/>
  <c r="F921" i="4"/>
  <c r="E921" i="4"/>
  <c r="D921" i="4"/>
  <c r="C921" i="4"/>
  <c r="J920" i="4"/>
  <c r="I920" i="4"/>
  <c r="H920" i="4"/>
  <c r="B920" i="4" s="1"/>
  <c r="G920" i="4"/>
  <c r="F920" i="4"/>
  <c r="E920" i="4"/>
  <c r="D920" i="4"/>
  <c r="C920" i="4"/>
  <c r="A920" i="4" s="1"/>
  <c r="J919" i="4"/>
  <c r="I919" i="4"/>
  <c r="H919" i="4"/>
  <c r="G919" i="4"/>
  <c r="F919" i="4"/>
  <c r="E919" i="4"/>
  <c r="A919" i="4" s="1"/>
  <c r="D919" i="4"/>
  <c r="C919" i="4"/>
  <c r="J918" i="4"/>
  <c r="I918" i="4"/>
  <c r="H918" i="4"/>
  <c r="B918" i="4" s="1"/>
  <c r="G918" i="4"/>
  <c r="A918" i="4" s="1"/>
  <c r="F918" i="4"/>
  <c r="E918" i="4"/>
  <c r="D918" i="4"/>
  <c r="C918" i="4"/>
  <c r="J917" i="4"/>
  <c r="I917" i="4"/>
  <c r="H917" i="4"/>
  <c r="G917" i="4"/>
  <c r="F917" i="4"/>
  <c r="E917" i="4"/>
  <c r="D917" i="4"/>
  <c r="C917" i="4"/>
  <c r="A917" i="4" s="1"/>
  <c r="J916" i="4"/>
  <c r="I916" i="4"/>
  <c r="H916" i="4"/>
  <c r="G916" i="4"/>
  <c r="A916" i="4" s="1"/>
  <c r="F916" i="4"/>
  <c r="B916" i="4" s="1"/>
  <c r="E916" i="4"/>
  <c r="D916" i="4"/>
  <c r="C916" i="4"/>
  <c r="J915" i="4"/>
  <c r="I915" i="4"/>
  <c r="H915" i="4"/>
  <c r="G915" i="4"/>
  <c r="F915" i="4"/>
  <c r="E915" i="4"/>
  <c r="A915" i="4" s="1"/>
  <c r="D915" i="4"/>
  <c r="C915" i="4"/>
  <c r="J914" i="4"/>
  <c r="I914" i="4"/>
  <c r="H914" i="4"/>
  <c r="G914" i="4"/>
  <c r="F914" i="4"/>
  <c r="E914" i="4"/>
  <c r="A914" i="4" s="1"/>
  <c r="D914" i="4"/>
  <c r="C914" i="4"/>
  <c r="J913" i="4"/>
  <c r="I913" i="4"/>
  <c r="H913" i="4"/>
  <c r="G913" i="4"/>
  <c r="F913" i="4"/>
  <c r="E913" i="4"/>
  <c r="D913" i="4"/>
  <c r="C913" i="4"/>
  <c r="A913" i="4" s="1"/>
  <c r="J912" i="4"/>
  <c r="I912" i="4"/>
  <c r="H912" i="4"/>
  <c r="G912" i="4"/>
  <c r="F912" i="4"/>
  <c r="E912" i="4"/>
  <c r="D912" i="4"/>
  <c r="B912" i="4" s="1"/>
  <c r="C912" i="4"/>
  <c r="A912" i="4" s="1"/>
  <c r="J911" i="4"/>
  <c r="I911" i="4"/>
  <c r="H911" i="4"/>
  <c r="G911" i="4"/>
  <c r="F911" i="4"/>
  <c r="E911" i="4"/>
  <c r="D911" i="4"/>
  <c r="B911" i="4" s="1"/>
  <c r="C911" i="4"/>
  <c r="A911" i="4" s="1"/>
  <c r="J910" i="4"/>
  <c r="I910" i="4"/>
  <c r="H910" i="4"/>
  <c r="G910" i="4"/>
  <c r="F910" i="4"/>
  <c r="E910" i="4"/>
  <c r="D910" i="4"/>
  <c r="B910" i="4" s="1"/>
  <c r="C910" i="4"/>
  <c r="A910" i="4" s="1"/>
  <c r="J909" i="4"/>
  <c r="I909" i="4"/>
  <c r="H909" i="4"/>
  <c r="G909" i="4"/>
  <c r="F909" i="4"/>
  <c r="E909" i="4"/>
  <c r="D909" i="4"/>
  <c r="B909" i="4" s="1"/>
  <c r="C909" i="4"/>
  <c r="A909" i="4" s="1"/>
  <c r="J908" i="4"/>
  <c r="I908" i="4"/>
  <c r="H908" i="4"/>
  <c r="G908" i="4"/>
  <c r="F908" i="4"/>
  <c r="E908" i="4"/>
  <c r="D908" i="4"/>
  <c r="C908" i="4"/>
  <c r="A908" i="4" s="1"/>
  <c r="B908" i="4"/>
  <c r="J907" i="4"/>
  <c r="I907" i="4"/>
  <c r="H907" i="4"/>
  <c r="G907" i="4"/>
  <c r="F907" i="4"/>
  <c r="E907" i="4"/>
  <c r="D907" i="4"/>
  <c r="B907" i="4" s="1"/>
  <c r="C907" i="4"/>
  <c r="A907" i="4"/>
  <c r="J906" i="4"/>
  <c r="I906" i="4"/>
  <c r="H906" i="4"/>
  <c r="G906" i="4"/>
  <c r="F906" i="4"/>
  <c r="E906" i="4"/>
  <c r="D906" i="4"/>
  <c r="C906" i="4"/>
  <c r="B906" i="4"/>
  <c r="A906" i="4"/>
  <c r="J905" i="4"/>
  <c r="I905" i="4"/>
  <c r="H905" i="4"/>
  <c r="G905" i="4"/>
  <c r="F905" i="4"/>
  <c r="E905" i="4"/>
  <c r="D905" i="4"/>
  <c r="C905" i="4"/>
  <c r="A905" i="4" s="1"/>
  <c r="J904" i="4"/>
  <c r="I904" i="4"/>
  <c r="H904" i="4"/>
  <c r="G904" i="4"/>
  <c r="F904" i="4"/>
  <c r="E904" i="4"/>
  <c r="D904" i="4"/>
  <c r="C904" i="4"/>
  <c r="A904" i="4"/>
  <c r="J903" i="4"/>
  <c r="I903" i="4"/>
  <c r="H903" i="4"/>
  <c r="G903" i="4"/>
  <c r="F903" i="4"/>
  <c r="E903" i="4"/>
  <c r="D903" i="4"/>
  <c r="C903" i="4"/>
  <c r="A903" i="4"/>
  <c r="J902" i="4"/>
  <c r="B902" i="4" s="1"/>
  <c r="I902" i="4"/>
  <c r="H902" i="4"/>
  <c r="G902" i="4"/>
  <c r="F902" i="4"/>
  <c r="E902" i="4"/>
  <c r="D902" i="4"/>
  <c r="C902" i="4"/>
  <c r="J901" i="4"/>
  <c r="I901" i="4"/>
  <c r="H901" i="4"/>
  <c r="G901" i="4"/>
  <c r="F901" i="4"/>
  <c r="E901" i="4"/>
  <c r="D901" i="4"/>
  <c r="C901" i="4"/>
  <c r="A901" i="4" s="1"/>
  <c r="J900" i="4"/>
  <c r="I900" i="4"/>
  <c r="A900" i="4" s="1"/>
  <c r="H900" i="4"/>
  <c r="G900" i="4"/>
  <c r="F900" i="4"/>
  <c r="E900" i="4"/>
  <c r="D900" i="4"/>
  <c r="B900" i="4" s="1"/>
  <c r="C900" i="4"/>
  <c r="J899" i="4"/>
  <c r="I899" i="4"/>
  <c r="H899" i="4"/>
  <c r="G899" i="4"/>
  <c r="F899" i="4"/>
  <c r="E899" i="4"/>
  <c r="D899" i="4"/>
  <c r="C899" i="4"/>
  <c r="J898" i="4"/>
  <c r="I898" i="4"/>
  <c r="H898" i="4"/>
  <c r="G898" i="4"/>
  <c r="F898" i="4"/>
  <c r="E898" i="4"/>
  <c r="D898" i="4"/>
  <c r="B898" i="4" s="1"/>
  <c r="C898" i="4"/>
  <c r="J897" i="4"/>
  <c r="I897" i="4"/>
  <c r="H897" i="4"/>
  <c r="G897" i="4"/>
  <c r="F897" i="4"/>
  <c r="E897" i="4"/>
  <c r="D897" i="4"/>
  <c r="C897" i="4"/>
  <c r="J896" i="4"/>
  <c r="I896" i="4"/>
  <c r="H896" i="4"/>
  <c r="G896" i="4"/>
  <c r="F896" i="4"/>
  <c r="B896" i="4" s="1"/>
  <c r="E896" i="4"/>
  <c r="D896" i="4"/>
  <c r="C896" i="4"/>
  <c r="A896" i="4" s="1"/>
  <c r="J895" i="4"/>
  <c r="I895" i="4"/>
  <c r="H895" i="4"/>
  <c r="G895" i="4"/>
  <c r="A895" i="4" s="1"/>
  <c r="F895" i="4"/>
  <c r="E895" i="4"/>
  <c r="D895" i="4"/>
  <c r="C895" i="4"/>
  <c r="J894" i="4"/>
  <c r="I894" i="4"/>
  <c r="H894" i="4"/>
  <c r="G894" i="4"/>
  <c r="F894" i="4"/>
  <c r="E894" i="4"/>
  <c r="A894" i="4" s="1"/>
  <c r="D894" i="4"/>
  <c r="B894" i="4" s="1"/>
  <c r="C894" i="4"/>
  <c r="J893" i="4"/>
  <c r="I893" i="4"/>
  <c r="H893" i="4"/>
  <c r="G893" i="4"/>
  <c r="F893" i="4"/>
  <c r="E893" i="4"/>
  <c r="D893" i="4"/>
  <c r="C893" i="4"/>
  <c r="A893" i="4" s="1"/>
  <c r="J892" i="4"/>
  <c r="I892" i="4"/>
  <c r="H892" i="4"/>
  <c r="G892" i="4"/>
  <c r="F892" i="4"/>
  <c r="E892" i="4"/>
  <c r="D892" i="4"/>
  <c r="C892" i="4"/>
  <c r="J891" i="4"/>
  <c r="I891" i="4"/>
  <c r="H891" i="4"/>
  <c r="G891" i="4"/>
  <c r="F891" i="4"/>
  <c r="E891" i="4"/>
  <c r="D891" i="4"/>
  <c r="B891" i="4" s="1"/>
  <c r="C891" i="4"/>
  <c r="A891" i="4" s="1"/>
  <c r="J890" i="4"/>
  <c r="I890" i="4"/>
  <c r="H890" i="4"/>
  <c r="G890" i="4"/>
  <c r="F890" i="4"/>
  <c r="E890" i="4"/>
  <c r="D890" i="4"/>
  <c r="B890" i="4" s="1"/>
  <c r="C890" i="4"/>
  <c r="J889" i="4"/>
  <c r="I889" i="4"/>
  <c r="H889" i="4"/>
  <c r="G889" i="4"/>
  <c r="F889" i="4"/>
  <c r="E889" i="4"/>
  <c r="D889" i="4"/>
  <c r="B889" i="4" s="1"/>
  <c r="C889" i="4"/>
  <c r="A889" i="4" s="1"/>
  <c r="J888" i="4"/>
  <c r="I888" i="4"/>
  <c r="H888" i="4"/>
  <c r="G888" i="4"/>
  <c r="F888" i="4"/>
  <c r="E888" i="4"/>
  <c r="D888" i="4"/>
  <c r="C888" i="4"/>
  <c r="A888" i="4" s="1"/>
  <c r="B888" i="4"/>
  <c r="J887" i="4"/>
  <c r="I887" i="4"/>
  <c r="H887" i="4"/>
  <c r="G887" i="4"/>
  <c r="F887" i="4"/>
  <c r="E887" i="4"/>
  <c r="D887" i="4"/>
  <c r="C887" i="4"/>
  <c r="A887" i="4"/>
  <c r="J886" i="4"/>
  <c r="I886" i="4"/>
  <c r="H886" i="4"/>
  <c r="G886" i="4"/>
  <c r="F886" i="4"/>
  <c r="E886" i="4"/>
  <c r="D886" i="4"/>
  <c r="C886" i="4"/>
  <c r="A886" i="4" s="1"/>
  <c r="B886" i="4"/>
  <c r="J885" i="4"/>
  <c r="I885" i="4"/>
  <c r="H885" i="4"/>
  <c r="G885" i="4"/>
  <c r="F885" i="4"/>
  <c r="E885" i="4"/>
  <c r="D885" i="4"/>
  <c r="B885" i="4" s="1"/>
  <c r="C885" i="4"/>
  <c r="A885" i="4"/>
  <c r="J884" i="4"/>
  <c r="I884" i="4"/>
  <c r="H884" i="4"/>
  <c r="G884" i="4"/>
  <c r="F884" i="4"/>
  <c r="E884" i="4"/>
  <c r="D884" i="4"/>
  <c r="C884" i="4"/>
  <c r="B884" i="4"/>
  <c r="A884" i="4"/>
  <c r="J883" i="4"/>
  <c r="I883" i="4"/>
  <c r="H883" i="4"/>
  <c r="G883" i="4"/>
  <c r="F883" i="4"/>
  <c r="E883" i="4"/>
  <c r="D883" i="4"/>
  <c r="C883" i="4"/>
  <c r="A883" i="4" s="1"/>
  <c r="J882" i="4"/>
  <c r="I882" i="4"/>
  <c r="H882" i="4"/>
  <c r="G882" i="4"/>
  <c r="F882" i="4"/>
  <c r="E882" i="4"/>
  <c r="D882" i="4"/>
  <c r="C882" i="4"/>
  <c r="A882" i="4" s="1"/>
  <c r="J881" i="4"/>
  <c r="I881" i="4"/>
  <c r="A881" i="4" s="1"/>
  <c r="H881" i="4"/>
  <c r="G881" i="4"/>
  <c r="F881" i="4"/>
  <c r="E881" i="4"/>
  <c r="D881" i="4"/>
  <c r="C881" i="4"/>
  <c r="J880" i="4"/>
  <c r="I880" i="4"/>
  <c r="H880" i="4"/>
  <c r="G880" i="4"/>
  <c r="F880" i="4"/>
  <c r="E880" i="4"/>
  <c r="D880" i="4"/>
  <c r="B880" i="4" s="1"/>
  <c r="C880" i="4"/>
  <c r="A880" i="4" s="1"/>
  <c r="J879" i="4"/>
  <c r="I879" i="4"/>
  <c r="H879" i="4"/>
  <c r="G879" i="4"/>
  <c r="A879" i="4" s="1"/>
  <c r="F879" i="4"/>
  <c r="E879" i="4"/>
  <c r="D879" i="4"/>
  <c r="C879" i="4"/>
  <c r="J878" i="4"/>
  <c r="I878" i="4"/>
  <c r="H878" i="4"/>
  <c r="B878" i="4" s="1"/>
  <c r="G878" i="4"/>
  <c r="F878" i="4"/>
  <c r="E878" i="4"/>
  <c r="D878" i="4"/>
  <c r="C878" i="4"/>
  <c r="A878" i="4"/>
  <c r="J877" i="4"/>
  <c r="I877" i="4"/>
  <c r="H877" i="4"/>
  <c r="G877" i="4"/>
  <c r="F877" i="4"/>
  <c r="E877" i="4"/>
  <c r="D877" i="4"/>
  <c r="C877" i="4"/>
  <c r="A877" i="4" s="1"/>
  <c r="J876" i="4"/>
  <c r="I876" i="4"/>
  <c r="A876" i="4" s="1"/>
  <c r="H876" i="4"/>
  <c r="G876" i="4"/>
  <c r="F876" i="4"/>
  <c r="B876" i="4" s="1"/>
  <c r="E876" i="4"/>
  <c r="D876" i="4"/>
  <c r="C876" i="4"/>
  <c r="J875" i="4"/>
  <c r="I875" i="4"/>
  <c r="H875" i="4"/>
  <c r="G875" i="4"/>
  <c r="F875" i="4"/>
  <c r="E875" i="4"/>
  <c r="A875" i="4" s="1"/>
  <c r="D875" i="4"/>
  <c r="C875" i="4"/>
  <c r="J874" i="4"/>
  <c r="I874" i="4"/>
  <c r="H874" i="4"/>
  <c r="G874" i="4"/>
  <c r="F874" i="4"/>
  <c r="E874" i="4"/>
  <c r="A874" i="4" s="1"/>
  <c r="D874" i="4"/>
  <c r="C874" i="4"/>
  <c r="J873" i="4"/>
  <c r="I873" i="4"/>
  <c r="H873" i="4"/>
  <c r="G873" i="4"/>
  <c r="F873" i="4"/>
  <c r="E873" i="4"/>
  <c r="A873" i="4" s="1"/>
  <c r="D873" i="4"/>
  <c r="C873" i="4"/>
  <c r="J872" i="4"/>
  <c r="I872" i="4"/>
  <c r="H872" i="4"/>
  <c r="G872" i="4"/>
  <c r="F872" i="4"/>
  <c r="E872" i="4"/>
  <c r="D872" i="4"/>
  <c r="B872" i="4" s="1"/>
  <c r="C872" i="4"/>
  <c r="J871" i="4"/>
  <c r="I871" i="4"/>
  <c r="H871" i="4"/>
  <c r="G871" i="4"/>
  <c r="F871" i="4"/>
  <c r="E871" i="4"/>
  <c r="D871" i="4"/>
  <c r="B871" i="4" s="1"/>
  <c r="C871" i="4"/>
  <c r="J870" i="4"/>
  <c r="I870" i="4"/>
  <c r="H870" i="4"/>
  <c r="G870" i="4"/>
  <c r="F870" i="4"/>
  <c r="E870" i="4"/>
  <c r="D870" i="4"/>
  <c r="B870" i="4" s="1"/>
  <c r="C870" i="4"/>
  <c r="A870" i="4" s="1"/>
  <c r="J869" i="4"/>
  <c r="I869" i="4"/>
  <c r="H869" i="4"/>
  <c r="G869" i="4"/>
  <c r="F869" i="4"/>
  <c r="E869" i="4"/>
  <c r="D869" i="4"/>
  <c r="C869" i="4"/>
  <c r="J868" i="4"/>
  <c r="I868" i="4"/>
  <c r="H868" i="4"/>
  <c r="G868" i="4"/>
  <c r="F868" i="4"/>
  <c r="E868" i="4"/>
  <c r="D868" i="4"/>
  <c r="C868" i="4"/>
  <c r="B868" i="4"/>
  <c r="J867" i="4"/>
  <c r="I867" i="4"/>
  <c r="H867" i="4"/>
  <c r="G867" i="4"/>
  <c r="F867" i="4"/>
  <c r="E867" i="4"/>
  <c r="A867" i="4" s="1"/>
  <c r="D867" i="4"/>
  <c r="C867" i="4"/>
  <c r="J866" i="4"/>
  <c r="I866" i="4"/>
  <c r="H866" i="4"/>
  <c r="G866" i="4"/>
  <c r="F866" i="4"/>
  <c r="E866" i="4"/>
  <c r="D866" i="4"/>
  <c r="B866" i="4" s="1"/>
  <c r="C866" i="4"/>
  <c r="A866" i="4"/>
  <c r="J865" i="4"/>
  <c r="I865" i="4"/>
  <c r="H865" i="4"/>
  <c r="G865" i="4"/>
  <c r="F865" i="4"/>
  <c r="E865" i="4"/>
  <c r="D865" i="4"/>
  <c r="B865" i="4" s="1"/>
  <c r="C865" i="4"/>
  <c r="A865" i="4" s="1"/>
  <c r="J864" i="4"/>
  <c r="I864" i="4"/>
  <c r="H864" i="4"/>
  <c r="G864" i="4"/>
  <c r="F864" i="4"/>
  <c r="E864" i="4"/>
  <c r="D864" i="4"/>
  <c r="C864" i="4"/>
  <c r="A864" i="4"/>
  <c r="J863" i="4"/>
  <c r="I863" i="4"/>
  <c r="H863" i="4"/>
  <c r="G863" i="4"/>
  <c r="F863" i="4"/>
  <c r="E863" i="4"/>
  <c r="D863" i="4"/>
  <c r="C863" i="4"/>
  <c r="A863" i="4" s="1"/>
  <c r="J862" i="4"/>
  <c r="B862" i="4" s="1"/>
  <c r="I862" i="4"/>
  <c r="H862" i="4"/>
  <c r="G862" i="4"/>
  <c r="F862" i="4"/>
  <c r="E862" i="4"/>
  <c r="D862" i="4"/>
  <c r="C862" i="4"/>
  <c r="J861" i="4"/>
  <c r="I861" i="4"/>
  <c r="H861" i="4"/>
  <c r="G861" i="4"/>
  <c r="F861" i="4"/>
  <c r="E861" i="4"/>
  <c r="D861" i="4"/>
  <c r="C861" i="4"/>
  <c r="J860" i="4"/>
  <c r="I860" i="4"/>
  <c r="A860" i="4" s="1"/>
  <c r="H860" i="4"/>
  <c r="G860" i="4"/>
  <c r="F860" i="4"/>
  <c r="E860" i="4"/>
  <c r="D860" i="4"/>
  <c r="C860" i="4"/>
  <c r="J859" i="4"/>
  <c r="I859" i="4"/>
  <c r="H859" i="4"/>
  <c r="G859" i="4"/>
  <c r="F859" i="4"/>
  <c r="E859" i="4"/>
  <c r="D859" i="4"/>
  <c r="C859" i="4"/>
  <c r="A859" i="4" s="1"/>
  <c r="J858" i="4"/>
  <c r="I858" i="4"/>
  <c r="H858" i="4"/>
  <c r="G858" i="4"/>
  <c r="F858" i="4"/>
  <c r="E858" i="4"/>
  <c r="D858" i="4"/>
  <c r="C858" i="4"/>
  <c r="J857" i="4"/>
  <c r="I857" i="4"/>
  <c r="H857" i="4"/>
  <c r="G857" i="4"/>
  <c r="A857" i="4" s="1"/>
  <c r="F857" i="4"/>
  <c r="E857" i="4"/>
  <c r="D857" i="4"/>
  <c r="C857" i="4"/>
  <c r="J856" i="4"/>
  <c r="I856" i="4"/>
  <c r="H856" i="4"/>
  <c r="G856" i="4"/>
  <c r="F856" i="4"/>
  <c r="E856" i="4"/>
  <c r="A856" i="4" s="1"/>
  <c r="D856" i="4"/>
  <c r="C856" i="4"/>
  <c r="J855" i="4"/>
  <c r="I855" i="4"/>
  <c r="H855" i="4"/>
  <c r="G855" i="4"/>
  <c r="F855" i="4"/>
  <c r="E855" i="4"/>
  <c r="D855" i="4"/>
  <c r="C855" i="4"/>
  <c r="A855" i="4"/>
  <c r="J854" i="4"/>
  <c r="I854" i="4"/>
  <c r="H854" i="4"/>
  <c r="G854" i="4"/>
  <c r="F854" i="4"/>
  <c r="E854" i="4"/>
  <c r="A854" i="4" s="1"/>
  <c r="D854" i="4"/>
  <c r="C854" i="4"/>
  <c r="J853" i="4"/>
  <c r="I853" i="4"/>
  <c r="H853" i="4"/>
  <c r="G853" i="4"/>
  <c r="F853" i="4"/>
  <c r="E853" i="4"/>
  <c r="D853" i="4"/>
  <c r="C853" i="4"/>
  <c r="J852" i="4"/>
  <c r="I852" i="4"/>
  <c r="H852" i="4"/>
  <c r="G852" i="4"/>
  <c r="F852" i="4"/>
  <c r="E852" i="4"/>
  <c r="D852" i="4"/>
  <c r="C852" i="4"/>
  <c r="J851" i="4"/>
  <c r="I851" i="4"/>
  <c r="H851" i="4"/>
  <c r="G851" i="4"/>
  <c r="F851" i="4"/>
  <c r="E851" i="4"/>
  <c r="D851" i="4"/>
  <c r="B851" i="4" s="1"/>
  <c r="C851" i="4"/>
  <c r="J850" i="4"/>
  <c r="I850" i="4"/>
  <c r="H850" i="4"/>
  <c r="G850" i="4"/>
  <c r="F850" i="4"/>
  <c r="E850" i="4"/>
  <c r="D850" i="4"/>
  <c r="C850" i="4"/>
  <c r="A850" i="4" s="1"/>
  <c r="B850" i="4"/>
  <c r="J849" i="4"/>
  <c r="I849" i="4"/>
  <c r="H849" i="4"/>
  <c r="G849" i="4"/>
  <c r="F849" i="4"/>
  <c r="E849" i="4"/>
  <c r="D849" i="4"/>
  <c r="C849" i="4"/>
  <c r="A849" i="4" s="1"/>
  <c r="J848" i="4"/>
  <c r="I848" i="4"/>
  <c r="H848" i="4"/>
  <c r="G848" i="4"/>
  <c r="F848" i="4"/>
  <c r="E848" i="4"/>
  <c r="D848" i="4"/>
  <c r="C848" i="4"/>
  <c r="A848" i="4" s="1"/>
  <c r="B848" i="4"/>
  <c r="J847" i="4"/>
  <c r="I847" i="4"/>
  <c r="H847" i="4"/>
  <c r="G847" i="4"/>
  <c r="F847" i="4"/>
  <c r="E847" i="4"/>
  <c r="D847" i="4"/>
  <c r="C847" i="4"/>
  <c r="B847" i="4"/>
  <c r="J846" i="4"/>
  <c r="I846" i="4"/>
  <c r="H846" i="4"/>
  <c r="G846" i="4"/>
  <c r="F846" i="4"/>
  <c r="B846" i="4" s="1"/>
  <c r="E846" i="4"/>
  <c r="D846" i="4"/>
  <c r="C846" i="4"/>
  <c r="A846" i="4"/>
  <c r="J845" i="4"/>
  <c r="I845" i="4"/>
  <c r="H845" i="4"/>
  <c r="G845" i="4"/>
  <c r="F845" i="4"/>
  <c r="E845" i="4"/>
  <c r="D845" i="4"/>
  <c r="C845" i="4"/>
  <c r="A845" i="4" s="1"/>
  <c r="B845" i="4"/>
  <c r="J844" i="4"/>
  <c r="I844" i="4"/>
  <c r="H844" i="4"/>
  <c r="G844" i="4"/>
  <c r="F844" i="4"/>
  <c r="E844" i="4"/>
  <c r="A844" i="4" s="1"/>
  <c r="D844" i="4"/>
  <c r="B844" i="4" s="1"/>
  <c r="C844" i="4"/>
  <c r="J843" i="4"/>
  <c r="I843" i="4"/>
  <c r="H843" i="4"/>
  <c r="G843" i="4"/>
  <c r="F843" i="4"/>
  <c r="E843" i="4"/>
  <c r="D843" i="4"/>
  <c r="C843" i="4"/>
  <c r="A843" i="4" s="1"/>
  <c r="B843" i="4"/>
  <c r="J842" i="4"/>
  <c r="I842" i="4"/>
  <c r="H842" i="4"/>
  <c r="G842" i="4"/>
  <c r="F842" i="4"/>
  <c r="E842" i="4"/>
  <c r="D842" i="4"/>
  <c r="B842" i="4" s="1"/>
  <c r="C842" i="4"/>
  <c r="A842" i="4" s="1"/>
  <c r="J841" i="4"/>
  <c r="I841" i="4"/>
  <c r="H841" i="4"/>
  <c r="G841" i="4"/>
  <c r="F841" i="4"/>
  <c r="E841" i="4"/>
  <c r="D841" i="4"/>
  <c r="C841" i="4"/>
  <c r="A841" i="4" s="1"/>
  <c r="B841" i="4"/>
  <c r="J840" i="4"/>
  <c r="I840" i="4"/>
  <c r="H840" i="4"/>
  <c r="G840" i="4"/>
  <c r="F840" i="4"/>
  <c r="E840" i="4"/>
  <c r="D840" i="4"/>
  <c r="B840" i="4" s="1"/>
  <c r="C840" i="4"/>
  <c r="A840" i="4" s="1"/>
  <c r="J839" i="4"/>
  <c r="I839" i="4"/>
  <c r="H839" i="4"/>
  <c r="G839" i="4"/>
  <c r="F839" i="4"/>
  <c r="E839" i="4"/>
  <c r="D839" i="4"/>
  <c r="C839" i="4"/>
  <c r="B839" i="4"/>
  <c r="J838" i="4"/>
  <c r="I838" i="4"/>
  <c r="H838" i="4"/>
  <c r="G838" i="4"/>
  <c r="F838" i="4"/>
  <c r="E838" i="4"/>
  <c r="D838" i="4"/>
  <c r="B838" i="4" s="1"/>
  <c r="C838" i="4"/>
  <c r="A838" i="4" s="1"/>
  <c r="J837" i="4"/>
  <c r="I837" i="4"/>
  <c r="H837" i="4"/>
  <c r="G837" i="4"/>
  <c r="F837" i="4"/>
  <c r="E837" i="4"/>
  <c r="D837" i="4"/>
  <c r="C837" i="4"/>
  <c r="B837" i="4"/>
  <c r="J836" i="4"/>
  <c r="I836" i="4"/>
  <c r="H836" i="4"/>
  <c r="G836" i="4"/>
  <c r="F836" i="4"/>
  <c r="E836" i="4"/>
  <c r="D836" i="4"/>
  <c r="B836" i="4" s="1"/>
  <c r="C836" i="4"/>
  <c r="A836" i="4" s="1"/>
  <c r="J835" i="4"/>
  <c r="I835" i="4"/>
  <c r="H835" i="4"/>
  <c r="G835" i="4"/>
  <c r="F835" i="4"/>
  <c r="E835" i="4"/>
  <c r="D835" i="4"/>
  <c r="C835" i="4"/>
  <c r="A835" i="4" s="1"/>
  <c r="B835" i="4"/>
  <c r="J834" i="4"/>
  <c r="I834" i="4"/>
  <c r="H834" i="4"/>
  <c r="G834" i="4"/>
  <c r="F834" i="4"/>
  <c r="E834" i="4"/>
  <c r="D834" i="4"/>
  <c r="B834" i="4" s="1"/>
  <c r="C834" i="4"/>
  <c r="A834" i="4" s="1"/>
  <c r="J833" i="4"/>
  <c r="I833" i="4"/>
  <c r="H833" i="4"/>
  <c r="G833" i="4"/>
  <c r="F833" i="4"/>
  <c r="E833" i="4"/>
  <c r="D833" i="4"/>
  <c r="C833" i="4"/>
  <c r="A833" i="4" s="1"/>
  <c r="B833" i="4"/>
  <c r="J832" i="4"/>
  <c r="I832" i="4"/>
  <c r="H832" i="4"/>
  <c r="G832" i="4"/>
  <c r="F832" i="4"/>
  <c r="E832" i="4"/>
  <c r="D832" i="4"/>
  <c r="C832" i="4"/>
  <c r="A832" i="4" s="1"/>
  <c r="B832" i="4"/>
  <c r="J831" i="4"/>
  <c r="I831" i="4"/>
  <c r="H831" i="4"/>
  <c r="G831" i="4"/>
  <c r="F831" i="4"/>
  <c r="E831" i="4"/>
  <c r="D831" i="4"/>
  <c r="C831" i="4"/>
  <c r="B831" i="4"/>
  <c r="J830" i="4"/>
  <c r="I830" i="4"/>
  <c r="H830" i="4"/>
  <c r="G830" i="4"/>
  <c r="F830" i="4"/>
  <c r="E830" i="4"/>
  <c r="D830" i="4"/>
  <c r="C830" i="4"/>
  <c r="B830" i="4"/>
  <c r="A830" i="4"/>
  <c r="J829" i="4"/>
  <c r="I829" i="4"/>
  <c r="H829" i="4"/>
  <c r="G829" i="4"/>
  <c r="F829" i="4"/>
  <c r="E829" i="4"/>
  <c r="D829" i="4"/>
  <c r="C829" i="4"/>
  <c r="B829" i="4"/>
  <c r="J828" i="4"/>
  <c r="I828" i="4"/>
  <c r="A828" i="4" s="1"/>
  <c r="H828" i="4"/>
  <c r="G828" i="4"/>
  <c r="F828" i="4"/>
  <c r="E828" i="4"/>
  <c r="D828" i="4"/>
  <c r="B828" i="4" s="1"/>
  <c r="C828" i="4"/>
  <c r="J827" i="4"/>
  <c r="I827" i="4"/>
  <c r="H827" i="4"/>
  <c r="G827" i="4"/>
  <c r="F827" i="4"/>
  <c r="E827" i="4"/>
  <c r="D827" i="4"/>
  <c r="C827" i="4"/>
  <c r="B827" i="4"/>
  <c r="J826" i="4"/>
  <c r="I826" i="4"/>
  <c r="H826" i="4"/>
  <c r="G826" i="4"/>
  <c r="F826" i="4"/>
  <c r="E826" i="4"/>
  <c r="D826" i="4"/>
  <c r="C826" i="4"/>
  <c r="J825" i="4"/>
  <c r="I825" i="4"/>
  <c r="H825" i="4"/>
  <c r="G825" i="4"/>
  <c r="F825" i="4"/>
  <c r="E825" i="4"/>
  <c r="D825" i="4"/>
  <c r="C825" i="4"/>
  <c r="B825" i="4"/>
  <c r="J824" i="4"/>
  <c r="I824" i="4"/>
  <c r="H824" i="4"/>
  <c r="B824" i="4" s="1"/>
  <c r="G824" i="4"/>
  <c r="F824" i="4"/>
  <c r="E824" i="4"/>
  <c r="D824" i="4"/>
  <c r="C824" i="4"/>
  <c r="J823" i="4"/>
  <c r="I823" i="4"/>
  <c r="H823" i="4"/>
  <c r="G823" i="4"/>
  <c r="F823" i="4"/>
  <c r="E823" i="4"/>
  <c r="D823" i="4"/>
  <c r="C823" i="4"/>
  <c r="B823" i="4"/>
  <c r="J822" i="4"/>
  <c r="I822" i="4"/>
  <c r="H822" i="4"/>
  <c r="G822" i="4"/>
  <c r="A822" i="4" s="1"/>
  <c r="F822" i="4"/>
  <c r="B822" i="4" s="1"/>
  <c r="E822" i="4"/>
  <c r="D822" i="4"/>
  <c r="C822" i="4"/>
  <c r="J821" i="4"/>
  <c r="I821" i="4"/>
  <c r="H821" i="4"/>
  <c r="G821" i="4"/>
  <c r="F821" i="4"/>
  <c r="E821" i="4"/>
  <c r="D821" i="4"/>
  <c r="C821" i="4"/>
  <c r="B821" i="4"/>
  <c r="J820" i="4"/>
  <c r="I820" i="4"/>
  <c r="H820" i="4"/>
  <c r="G820" i="4"/>
  <c r="F820" i="4"/>
  <c r="B820" i="4" s="1"/>
  <c r="E820" i="4"/>
  <c r="A820" i="4" s="1"/>
  <c r="D820" i="4"/>
  <c r="C820" i="4"/>
  <c r="J819" i="4"/>
  <c r="I819" i="4"/>
  <c r="H819" i="4"/>
  <c r="G819" i="4"/>
  <c r="F819" i="4"/>
  <c r="E819" i="4"/>
  <c r="D819" i="4"/>
  <c r="C819" i="4"/>
  <c r="B819" i="4"/>
  <c r="J818" i="4"/>
  <c r="I818" i="4"/>
  <c r="H818" i="4"/>
  <c r="G818" i="4"/>
  <c r="F818" i="4"/>
  <c r="E818" i="4"/>
  <c r="A818" i="4" s="1"/>
  <c r="D818" i="4"/>
  <c r="B818" i="4" s="1"/>
  <c r="C818" i="4"/>
  <c r="J817" i="4"/>
  <c r="I817" i="4"/>
  <c r="H817" i="4"/>
  <c r="G817" i="4"/>
  <c r="F817" i="4"/>
  <c r="E817" i="4"/>
  <c r="D817" i="4"/>
  <c r="C817" i="4"/>
  <c r="B817" i="4"/>
  <c r="J816" i="4"/>
  <c r="I816" i="4"/>
  <c r="H816" i="4"/>
  <c r="G816" i="4"/>
  <c r="F816" i="4"/>
  <c r="E816" i="4"/>
  <c r="D816" i="4"/>
  <c r="B816" i="4" s="1"/>
  <c r="C816" i="4"/>
  <c r="A816" i="4" s="1"/>
  <c r="J815" i="4"/>
  <c r="I815" i="4"/>
  <c r="H815" i="4"/>
  <c r="B815" i="4" s="1"/>
  <c r="G815" i="4"/>
  <c r="F815" i="4"/>
  <c r="E815" i="4"/>
  <c r="D815" i="4"/>
  <c r="C815" i="4"/>
  <c r="J814" i="4"/>
  <c r="I814" i="4"/>
  <c r="H814" i="4"/>
  <c r="G814" i="4"/>
  <c r="F814" i="4"/>
  <c r="E814" i="4"/>
  <c r="D814" i="4"/>
  <c r="C814" i="4"/>
  <c r="A814" i="4" s="1"/>
  <c r="B814" i="4"/>
  <c r="J813" i="4"/>
  <c r="I813" i="4"/>
  <c r="H813" i="4"/>
  <c r="B813" i="4" s="1"/>
  <c r="G813" i="4"/>
  <c r="F813" i="4"/>
  <c r="E813" i="4"/>
  <c r="D813" i="4"/>
  <c r="C813" i="4"/>
  <c r="A813" i="4" s="1"/>
  <c r="J812" i="4"/>
  <c r="I812" i="4"/>
  <c r="H812" i="4"/>
  <c r="G812" i="4"/>
  <c r="F812" i="4"/>
  <c r="E812" i="4"/>
  <c r="D812" i="4"/>
  <c r="C812" i="4"/>
  <c r="B812" i="4"/>
  <c r="A812" i="4"/>
  <c r="J811" i="4"/>
  <c r="I811" i="4"/>
  <c r="H811" i="4"/>
  <c r="G811" i="4"/>
  <c r="F811" i="4"/>
  <c r="E811" i="4"/>
  <c r="D811" i="4"/>
  <c r="C811" i="4"/>
  <c r="B811" i="4"/>
  <c r="J810" i="4"/>
  <c r="I810" i="4"/>
  <c r="H810" i="4"/>
  <c r="B810" i="4" s="1"/>
  <c r="G810" i="4"/>
  <c r="F810" i="4"/>
  <c r="E810" i="4"/>
  <c r="D810" i="4"/>
  <c r="C810" i="4"/>
  <c r="A810" i="4"/>
  <c r="J809" i="4"/>
  <c r="I809" i="4"/>
  <c r="H809" i="4"/>
  <c r="G809" i="4"/>
  <c r="F809" i="4"/>
  <c r="E809" i="4"/>
  <c r="D809" i="4"/>
  <c r="C809" i="4"/>
  <c r="B809" i="4"/>
  <c r="J808" i="4"/>
  <c r="I808" i="4"/>
  <c r="H808" i="4"/>
  <c r="B808" i="4" s="1"/>
  <c r="G808" i="4"/>
  <c r="F808" i="4"/>
  <c r="E808" i="4"/>
  <c r="D808" i="4"/>
  <c r="C808" i="4"/>
  <c r="A808" i="4" s="1"/>
  <c r="J807" i="4"/>
  <c r="I807" i="4"/>
  <c r="H807" i="4"/>
  <c r="G807" i="4"/>
  <c r="F807" i="4"/>
  <c r="E807" i="4"/>
  <c r="D807" i="4"/>
  <c r="C807" i="4"/>
  <c r="B807" i="4"/>
  <c r="J806" i="4"/>
  <c r="I806" i="4"/>
  <c r="H806" i="4"/>
  <c r="G806" i="4"/>
  <c r="A806" i="4" s="1"/>
  <c r="F806" i="4"/>
  <c r="B806" i="4" s="1"/>
  <c r="E806" i="4"/>
  <c r="D806" i="4"/>
  <c r="C806" i="4"/>
  <c r="J805" i="4"/>
  <c r="I805" i="4"/>
  <c r="H805" i="4"/>
  <c r="B805" i="4" s="1"/>
  <c r="G805" i="4"/>
  <c r="F805" i="4"/>
  <c r="E805" i="4"/>
  <c r="D805" i="4"/>
  <c r="C805" i="4"/>
  <c r="J804" i="4"/>
  <c r="I804" i="4"/>
  <c r="H804" i="4"/>
  <c r="G804" i="4"/>
  <c r="F804" i="4"/>
  <c r="E804" i="4"/>
  <c r="A804" i="4" s="1"/>
  <c r="D804" i="4"/>
  <c r="B804" i="4" s="1"/>
  <c r="C804" i="4"/>
  <c r="J803" i="4"/>
  <c r="I803" i="4"/>
  <c r="H803" i="4"/>
  <c r="B803" i="4" s="1"/>
  <c r="G803" i="4"/>
  <c r="F803" i="4"/>
  <c r="E803" i="4"/>
  <c r="D803" i="4"/>
  <c r="C803" i="4"/>
  <c r="J802" i="4"/>
  <c r="I802" i="4"/>
  <c r="H802" i="4"/>
  <c r="G802" i="4"/>
  <c r="F802" i="4"/>
  <c r="E802" i="4"/>
  <c r="D802" i="4"/>
  <c r="B802" i="4" s="1"/>
  <c r="C802" i="4"/>
  <c r="A802" i="4" s="1"/>
  <c r="J801" i="4"/>
  <c r="I801" i="4"/>
  <c r="H801" i="4"/>
  <c r="G801" i="4"/>
  <c r="F801" i="4"/>
  <c r="E801" i="4"/>
  <c r="D801" i="4"/>
  <c r="C801" i="4"/>
  <c r="B801" i="4"/>
  <c r="J800" i="4"/>
  <c r="I800" i="4"/>
  <c r="H800" i="4"/>
  <c r="G800" i="4"/>
  <c r="F800" i="4"/>
  <c r="E800" i="4"/>
  <c r="D800" i="4"/>
  <c r="B800" i="4" s="1"/>
  <c r="C800" i="4"/>
  <c r="A800" i="4" s="1"/>
  <c r="J799" i="4"/>
  <c r="I799" i="4"/>
  <c r="H799" i="4"/>
  <c r="B799" i="4" s="1"/>
  <c r="G799" i="4"/>
  <c r="F799" i="4"/>
  <c r="E799" i="4"/>
  <c r="D799" i="4"/>
  <c r="C799" i="4"/>
  <c r="J798" i="4"/>
  <c r="I798" i="4"/>
  <c r="H798" i="4"/>
  <c r="G798" i="4"/>
  <c r="F798" i="4"/>
  <c r="E798" i="4"/>
  <c r="D798" i="4"/>
  <c r="B798" i="4" s="1"/>
  <c r="C798" i="4"/>
  <c r="A798" i="4" s="1"/>
  <c r="J797" i="4"/>
  <c r="I797" i="4"/>
  <c r="H797" i="4"/>
  <c r="B797" i="4" s="1"/>
  <c r="G797" i="4"/>
  <c r="F797" i="4"/>
  <c r="E797" i="4"/>
  <c r="D797" i="4"/>
  <c r="C797" i="4"/>
  <c r="J796" i="4"/>
  <c r="I796" i="4"/>
  <c r="H796" i="4"/>
  <c r="G796" i="4"/>
  <c r="F796" i="4"/>
  <c r="E796" i="4"/>
  <c r="D796" i="4"/>
  <c r="B796" i="4" s="1"/>
  <c r="C796" i="4"/>
  <c r="A796" i="4" s="1"/>
  <c r="J795" i="4"/>
  <c r="I795" i="4"/>
  <c r="H795" i="4"/>
  <c r="G795" i="4"/>
  <c r="F795" i="4"/>
  <c r="E795" i="4"/>
  <c r="D795" i="4"/>
  <c r="C795" i="4"/>
  <c r="A795" i="4" s="1"/>
  <c r="B795" i="4"/>
  <c r="J794" i="4"/>
  <c r="I794" i="4"/>
  <c r="H794" i="4"/>
  <c r="G794" i="4"/>
  <c r="F794" i="4"/>
  <c r="E794" i="4"/>
  <c r="D794" i="4"/>
  <c r="B794" i="4" s="1"/>
  <c r="C794" i="4"/>
  <c r="A794" i="4" s="1"/>
  <c r="J793" i="4"/>
  <c r="I793" i="4"/>
  <c r="H793" i="4"/>
  <c r="G793" i="4"/>
  <c r="F793" i="4"/>
  <c r="E793" i="4"/>
  <c r="D793" i="4"/>
  <c r="C793" i="4"/>
  <c r="A793" i="4" s="1"/>
  <c r="B793" i="4"/>
  <c r="J792" i="4"/>
  <c r="I792" i="4"/>
  <c r="H792" i="4"/>
  <c r="G792" i="4"/>
  <c r="F792" i="4"/>
  <c r="E792" i="4"/>
  <c r="D792" i="4"/>
  <c r="C792" i="4"/>
  <c r="A792" i="4" s="1"/>
  <c r="B792" i="4"/>
  <c r="J791" i="4"/>
  <c r="I791" i="4"/>
  <c r="H791" i="4"/>
  <c r="G791" i="4"/>
  <c r="F791" i="4"/>
  <c r="E791" i="4"/>
  <c r="D791" i="4"/>
  <c r="C791" i="4"/>
  <c r="B791" i="4"/>
  <c r="J790" i="4"/>
  <c r="I790" i="4"/>
  <c r="H790" i="4"/>
  <c r="G790" i="4"/>
  <c r="F790" i="4"/>
  <c r="B790" i="4" s="1"/>
  <c r="E790" i="4"/>
  <c r="D790" i="4"/>
  <c r="C790" i="4"/>
  <c r="A790" i="4"/>
  <c r="J789" i="4"/>
  <c r="I789" i="4"/>
  <c r="H789" i="4"/>
  <c r="B789" i="4" s="1"/>
  <c r="G789" i="4"/>
  <c r="F789" i="4"/>
  <c r="E789" i="4"/>
  <c r="D789" i="4"/>
  <c r="C789" i="4"/>
  <c r="J788" i="4"/>
  <c r="I788" i="4"/>
  <c r="H788" i="4"/>
  <c r="G788" i="4"/>
  <c r="F788" i="4"/>
  <c r="E788" i="4"/>
  <c r="D788" i="4"/>
  <c r="B788" i="4" s="1"/>
  <c r="C788" i="4"/>
  <c r="J787" i="4"/>
  <c r="I787" i="4"/>
  <c r="H787" i="4"/>
  <c r="B787" i="4" s="1"/>
  <c r="G787" i="4"/>
  <c r="F787" i="4"/>
  <c r="E787" i="4"/>
  <c r="D787" i="4"/>
  <c r="C787" i="4"/>
  <c r="J786" i="4"/>
  <c r="I786" i="4"/>
  <c r="H786" i="4"/>
  <c r="G786" i="4"/>
  <c r="F786" i="4"/>
  <c r="E786" i="4"/>
  <c r="D786" i="4"/>
  <c r="C786" i="4"/>
  <c r="J785" i="4"/>
  <c r="I785" i="4"/>
  <c r="H785" i="4"/>
  <c r="B785" i="4" s="1"/>
  <c r="G785" i="4"/>
  <c r="F785" i="4"/>
  <c r="E785" i="4"/>
  <c r="D785" i="4"/>
  <c r="C785" i="4"/>
  <c r="J784" i="4"/>
  <c r="I784" i="4"/>
  <c r="H784" i="4"/>
  <c r="B784" i="4" s="1"/>
  <c r="G784" i="4"/>
  <c r="F784" i="4"/>
  <c r="E784" i="4"/>
  <c r="D784" i="4"/>
  <c r="C784" i="4"/>
  <c r="J783" i="4"/>
  <c r="I783" i="4"/>
  <c r="H783" i="4"/>
  <c r="B783" i="4" s="1"/>
  <c r="G783" i="4"/>
  <c r="F783" i="4"/>
  <c r="E783" i="4"/>
  <c r="D783" i="4"/>
  <c r="C783" i="4"/>
  <c r="J782" i="4"/>
  <c r="I782" i="4"/>
  <c r="H782" i="4"/>
  <c r="G782" i="4"/>
  <c r="A782" i="4" s="1"/>
  <c r="F782" i="4"/>
  <c r="B782" i="4" s="1"/>
  <c r="E782" i="4"/>
  <c r="D782" i="4"/>
  <c r="C782" i="4"/>
  <c r="J781" i="4"/>
  <c r="I781" i="4"/>
  <c r="H781" i="4"/>
  <c r="B781" i="4" s="1"/>
  <c r="G781" i="4"/>
  <c r="F781" i="4"/>
  <c r="E781" i="4"/>
  <c r="D781" i="4"/>
  <c r="C781" i="4"/>
  <c r="J780" i="4"/>
  <c r="I780" i="4"/>
  <c r="H780" i="4"/>
  <c r="G780" i="4"/>
  <c r="F780" i="4"/>
  <c r="E780" i="4"/>
  <c r="A780" i="4" s="1"/>
  <c r="D780" i="4"/>
  <c r="B780" i="4" s="1"/>
  <c r="C780" i="4"/>
  <c r="J779" i="4"/>
  <c r="I779" i="4"/>
  <c r="H779" i="4"/>
  <c r="B779" i="4" s="1"/>
  <c r="G779" i="4"/>
  <c r="F779" i="4"/>
  <c r="E779" i="4"/>
  <c r="D779" i="4"/>
  <c r="C779" i="4"/>
  <c r="J778" i="4"/>
  <c r="I778" i="4"/>
  <c r="H778" i="4"/>
  <c r="G778" i="4"/>
  <c r="F778" i="4"/>
  <c r="E778" i="4"/>
  <c r="D778" i="4"/>
  <c r="B778" i="4" s="1"/>
  <c r="C778" i="4"/>
  <c r="A778" i="4" s="1"/>
  <c r="J777" i="4"/>
  <c r="I777" i="4"/>
  <c r="H777" i="4"/>
  <c r="B777" i="4" s="1"/>
  <c r="G777" i="4"/>
  <c r="F777" i="4"/>
  <c r="E777" i="4"/>
  <c r="D777" i="4"/>
  <c r="C777" i="4"/>
  <c r="J776" i="4"/>
  <c r="I776" i="4"/>
  <c r="H776" i="4"/>
  <c r="G776" i="4"/>
  <c r="F776" i="4"/>
  <c r="E776" i="4"/>
  <c r="D776" i="4"/>
  <c r="B776" i="4" s="1"/>
  <c r="C776" i="4"/>
  <c r="A776" i="4" s="1"/>
  <c r="J775" i="4"/>
  <c r="I775" i="4"/>
  <c r="H775" i="4"/>
  <c r="G775" i="4"/>
  <c r="F775" i="4"/>
  <c r="B775" i="4" s="1"/>
  <c r="E775" i="4"/>
  <c r="D775" i="4"/>
  <c r="C775" i="4"/>
  <c r="J774" i="4"/>
  <c r="I774" i="4"/>
  <c r="H774" i="4"/>
  <c r="G774" i="4"/>
  <c r="F774" i="4"/>
  <c r="E774" i="4"/>
  <c r="D774" i="4"/>
  <c r="C774" i="4"/>
  <c r="A774" i="4" s="1"/>
  <c r="B774" i="4"/>
  <c r="J773" i="4"/>
  <c r="I773" i="4"/>
  <c r="H773" i="4"/>
  <c r="G773" i="4"/>
  <c r="F773" i="4"/>
  <c r="E773" i="4"/>
  <c r="D773" i="4"/>
  <c r="B773" i="4" s="1"/>
  <c r="C773" i="4"/>
  <c r="A773" i="4" s="1"/>
  <c r="J772" i="4"/>
  <c r="I772" i="4"/>
  <c r="H772" i="4"/>
  <c r="G772" i="4"/>
  <c r="F772" i="4"/>
  <c r="E772" i="4"/>
  <c r="D772" i="4"/>
  <c r="C772" i="4"/>
  <c r="B772" i="4"/>
  <c r="A772" i="4"/>
  <c r="J771" i="4"/>
  <c r="I771" i="4"/>
  <c r="H771" i="4"/>
  <c r="G771" i="4"/>
  <c r="F771" i="4"/>
  <c r="E771" i="4"/>
  <c r="D771" i="4"/>
  <c r="C771" i="4"/>
  <c r="B771" i="4"/>
  <c r="J770" i="4"/>
  <c r="I770" i="4"/>
  <c r="H770" i="4"/>
  <c r="B770" i="4" s="1"/>
  <c r="G770" i="4"/>
  <c r="F770" i="4"/>
  <c r="E770" i="4"/>
  <c r="D770" i="4"/>
  <c r="C770" i="4"/>
  <c r="A770" i="4"/>
  <c r="J769" i="4"/>
  <c r="I769" i="4"/>
  <c r="H769" i="4"/>
  <c r="G769" i="4"/>
  <c r="F769" i="4"/>
  <c r="B769" i="4" s="1"/>
  <c r="E769" i="4"/>
  <c r="D769" i="4"/>
  <c r="C769" i="4"/>
  <c r="J768" i="4"/>
  <c r="I768" i="4"/>
  <c r="H768" i="4"/>
  <c r="B768" i="4" s="1"/>
  <c r="G768" i="4"/>
  <c r="F768" i="4"/>
  <c r="E768" i="4"/>
  <c r="D768" i="4"/>
  <c r="C768" i="4"/>
  <c r="A768" i="4" s="1"/>
  <c r="J767" i="4"/>
  <c r="I767" i="4"/>
  <c r="H767" i="4"/>
  <c r="G767" i="4"/>
  <c r="F767" i="4"/>
  <c r="E767" i="4"/>
  <c r="D767" i="4"/>
  <c r="B767" i="4" s="1"/>
  <c r="C767" i="4"/>
  <c r="J766" i="4"/>
  <c r="I766" i="4"/>
  <c r="H766" i="4"/>
  <c r="G766" i="4"/>
  <c r="A766" i="4" s="1"/>
  <c r="F766" i="4"/>
  <c r="B766" i="4" s="1"/>
  <c r="E766" i="4"/>
  <c r="D766" i="4"/>
  <c r="C766" i="4"/>
  <c r="J765" i="4"/>
  <c r="I765" i="4"/>
  <c r="H765" i="4"/>
  <c r="G765" i="4"/>
  <c r="F765" i="4"/>
  <c r="E765" i="4"/>
  <c r="D765" i="4"/>
  <c r="B765" i="4" s="1"/>
  <c r="C765" i="4"/>
  <c r="J764" i="4"/>
  <c r="I764" i="4"/>
  <c r="H764" i="4"/>
  <c r="G764" i="4"/>
  <c r="F764" i="4"/>
  <c r="E764" i="4"/>
  <c r="A764" i="4" s="1"/>
  <c r="D764" i="4"/>
  <c r="B764" i="4" s="1"/>
  <c r="C764" i="4"/>
  <c r="J763" i="4"/>
  <c r="I763" i="4"/>
  <c r="H763" i="4"/>
  <c r="B763" i="4" s="1"/>
  <c r="G763" i="4"/>
  <c r="F763" i="4"/>
  <c r="E763" i="4"/>
  <c r="D763" i="4"/>
  <c r="C763" i="4"/>
  <c r="J762" i="4"/>
  <c r="I762" i="4"/>
  <c r="H762" i="4"/>
  <c r="G762" i="4"/>
  <c r="F762" i="4"/>
  <c r="E762" i="4"/>
  <c r="D762" i="4"/>
  <c r="B762" i="4" s="1"/>
  <c r="C762" i="4"/>
  <c r="A762" i="4" s="1"/>
  <c r="J761" i="4"/>
  <c r="I761" i="4"/>
  <c r="H761" i="4"/>
  <c r="G761" i="4"/>
  <c r="F761" i="4"/>
  <c r="B761" i="4" s="1"/>
  <c r="E761" i="4"/>
  <c r="D761" i="4"/>
  <c r="C761" i="4"/>
  <c r="J760" i="4"/>
  <c r="I760" i="4"/>
  <c r="H760" i="4"/>
  <c r="G760" i="4"/>
  <c r="F760" i="4"/>
  <c r="E760" i="4"/>
  <c r="D760" i="4"/>
  <c r="B760" i="4" s="1"/>
  <c r="C760" i="4"/>
  <c r="A760" i="4" s="1"/>
  <c r="J759" i="4"/>
  <c r="I759" i="4"/>
  <c r="H759" i="4"/>
  <c r="G759" i="4"/>
  <c r="F759" i="4"/>
  <c r="B759" i="4" s="1"/>
  <c r="E759" i="4"/>
  <c r="D759" i="4"/>
  <c r="C759" i="4"/>
  <c r="J758" i="4"/>
  <c r="I758" i="4"/>
  <c r="H758" i="4"/>
  <c r="G758" i="4"/>
  <c r="F758" i="4"/>
  <c r="E758" i="4"/>
  <c r="D758" i="4"/>
  <c r="B758" i="4" s="1"/>
  <c r="C758" i="4"/>
  <c r="A758" i="4" s="1"/>
  <c r="J757" i="4"/>
  <c r="I757" i="4"/>
  <c r="H757" i="4"/>
  <c r="G757" i="4"/>
  <c r="F757" i="4"/>
  <c r="E757" i="4"/>
  <c r="D757" i="4"/>
  <c r="B757" i="4" s="1"/>
  <c r="C757" i="4"/>
  <c r="J756" i="4"/>
  <c r="I756" i="4"/>
  <c r="H756" i="4"/>
  <c r="G756" i="4"/>
  <c r="F756" i="4"/>
  <c r="E756" i="4"/>
  <c r="D756" i="4"/>
  <c r="B756" i="4" s="1"/>
  <c r="C756" i="4"/>
  <c r="A756" i="4" s="1"/>
  <c r="J755" i="4"/>
  <c r="I755" i="4"/>
  <c r="H755" i="4"/>
  <c r="G755" i="4"/>
  <c r="F755" i="4"/>
  <c r="E755" i="4"/>
  <c r="D755" i="4"/>
  <c r="B755" i="4" s="1"/>
  <c r="C755" i="4"/>
  <c r="A755" i="4" s="1"/>
  <c r="J754" i="4"/>
  <c r="I754" i="4"/>
  <c r="H754" i="4"/>
  <c r="G754" i="4"/>
  <c r="F754" i="4"/>
  <c r="E754" i="4"/>
  <c r="D754" i="4"/>
  <c r="B754" i="4" s="1"/>
  <c r="C754" i="4"/>
  <c r="A754" i="4" s="1"/>
  <c r="J753" i="4"/>
  <c r="I753" i="4"/>
  <c r="H753" i="4"/>
  <c r="G753" i="4"/>
  <c r="F753" i="4"/>
  <c r="E753" i="4"/>
  <c r="D753" i="4"/>
  <c r="C753" i="4"/>
  <c r="A753" i="4" s="1"/>
  <c r="B753" i="4"/>
  <c r="J752" i="4"/>
  <c r="I752" i="4"/>
  <c r="H752" i="4"/>
  <c r="G752" i="4"/>
  <c r="F752" i="4"/>
  <c r="E752" i="4"/>
  <c r="D752" i="4"/>
  <c r="C752" i="4"/>
  <c r="A752" i="4" s="1"/>
  <c r="B752" i="4"/>
  <c r="J751" i="4"/>
  <c r="I751" i="4"/>
  <c r="H751" i="4"/>
  <c r="G751" i="4"/>
  <c r="F751" i="4"/>
  <c r="E751" i="4"/>
  <c r="D751" i="4"/>
  <c r="C751" i="4"/>
  <c r="B751" i="4"/>
  <c r="J750" i="4"/>
  <c r="I750" i="4"/>
  <c r="H750" i="4"/>
  <c r="G750" i="4"/>
  <c r="F750" i="4"/>
  <c r="B750" i="4" s="1"/>
  <c r="E750" i="4"/>
  <c r="D750" i="4"/>
  <c r="C750" i="4"/>
  <c r="A750" i="4"/>
  <c r="J749" i="4"/>
  <c r="I749" i="4"/>
  <c r="H749" i="4"/>
  <c r="G749" i="4"/>
  <c r="F749" i="4"/>
  <c r="E749" i="4"/>
  <c r="D749" i="4"/>
  <c r="B749" i="4" s="1"/>
  <c r="C749" i="4"/>
  <c r="J748" i="4"/>
  <c r="I748" i="4"/>
  <c r="H748" i="4"/>
  <c r="G748" i="4"/>
  <c r="F748" i="4"/>
  <c r="E748" i="4"/>
  <c r="D748" i="4"/>
  <c r="B748" i="4" s="1"/>
  <c r="C748" i="4"/>
  <c r="J747" i="4"/>
  <c r="I747" i="4"/>
  <c r="H747" i="4"/>
  <c r="B747" i="4" s="1"/>
  <c r="G747" i="4"/>
  <c r="F747" i="4"/>
  <c r="E747" i="4"/>
  <c r="D747" i="4"/>
  <c r="C747" i="4"/>
  <c r="J746" i="4"/>
  <c r="I746" i="4"/>
  <c r="H746" i="4"/>
  <c r="G746" i="4"/>
  <c r="F746" i="4"/>
  <c r="E746" i="4"/>
  <c r="D746" i="4"/>
  <c r="C746" i="4"/>
  <c r="J745" i="4"/>
  <c r="I745" i="4"/>
  <c r="H745" i="4"/>
  <c r="B745" i="4" s="1"/>
  <c r="G745" i="4"/>
  <c r="F745" i="4"/>
  <c r="E745" i="4"/>
  <c r="D745" i="4"/>
  <c r="C745" i="4"/>
  <c r="J744" i="4"/>
  <c r="I744" i="4"/>
  <c r="H744" i="4"/>
  <c r="B744" i="4" s="1"/>
  <c r="G744" i="4"/>
  <c r="F744" i="4"/>
  <c r="E744" i="4"/>
  <c r="D744" i="4"/>
  <c r="C744" i="4"/>
  <c r="A744" i="4" s="1"/>
  <c r="J743" i="4"/>
  <c r="I743" i="4"/>
  <c r="H743" i="4"/>
  <c r="G743" i="4"/>
  <c r="F743" i="4"/>
  <c r="E743" i="4"/>
  <c r="D743" i="4"/>
  <c r="B743" i="4" s="1"/>
  <c r="C743" i="4"/>
  <c r="J742" i="4"/>
  <c r="I742" i="4"/>
  <c r="H742" i="4"/>
  <c r="G742" i="4"/>
  <c r="A742" i="4" s="1"/>
  <c r="F742" i="4"/>
  <c r="B742" i="4" s="1"/>
  <c r="E742" i="4"/>
  <c r="D742" i="4"/>
  <c r="C742" i="4"/>
  <c r="J741" i="4"/>
  <c r="I741" i="4"/>
  <c r="H741" i="4"/>
  <c r="G741" i="4"/>
  <c r="F741" i="4"/>
  <c r="E741" i="4"/>
  <c r="D741" i="4"/>
  <c r="B741" i="4" s="1"/>
  <c r="C741" i="4"/>
  <c r="J740" i="4"/>
  <c r="I740" i="4"/>
  <c r="H740" i="4"/>
  <c r="G740" i="4"/>
  <c r="F740" i="4"/>
  <c r="E740" i="4"/>
  <c r="A740" i="4" s="1"/>
  <c r="D740" i="4"/>
  <c r="C740" i="4"/>
  <c r="J739" i="4"/>
  <c r="I739" i="4"/>
  <c r="H739" i="4"/>
  <c r="G739" i="4"/>
  <c r="F739" i="4"/>
  <c r="E739" i="4"/>
  <c r="D739" i="4"/>
  <c r="B739" i="4" s="1"/>
  <c r="C739" i="4"/>
  <c r="J738" i="4"/>
  <c r="I738" i="4"/>
  <c r="H738" i="4"/>
  <c r="G738" i="4"/>
  <c r="F738" i="4"/>
  <c r="E738" i="4"/>
  <c r="D738" i="4"/>
  <c r="B738" i="4" s="1"/>
  <c r="C738" i="4"/>
  <c r="J737" i="4"/>
  <c r="I737" i="4"/>
  <c r="H737" i="4"/>
  <c r="G737" i="4"/>
  <c r="F737" i="4"/>
  <c r="E737" i="4"/>
  <c r="D737" i="4"/>
  <c r="B737" i="4" s="1"/>
  <c r="C737" i="4"/>
  <c r="J736" i="4"/>
  <c r="I736" i="4"/>
  <c r="H736" i="4"/>
  <c r="G736" i="4"/>
  <c r="F736" i="4"/>
  <c r="E736" i="4"/>
  <c r="D736" i="4"/>
  <c r="B736" i="4" s="1"/>
  <c r="C736" i="4"/>
  <c r="A736" i="4" s="1"/>
  <c r="J735" i="4"/>
  <c r="I735" i="4"/>
  <c r="H735" i="4"/>
  <c r="G735" i="4"/>
  <c r="F735" i="4"/>
  <c r="E735" i="4"/>
  <c r="D735" i="4"/>
  <c r="B735" i="4" s="1"/>
  <c r="C735" i="4"/>
  <c r="J734" i="4"/>
  <c r="I734" i="4"/>
  <c r="H734" i="4"/>
  <c r="G734" i="4"/>
  <c r="F734" i="4"/>
  <c r="E734" i="4"/>
  <c r="D734" i="4"/>
  <c r="C734" i="4"/>
  <c r="A734" i="4" s="1"/>
  <c r="B734" i="4"/>
  <c r="J733" i="4"/>
  <c r="I733" i="4"/>
  <c r="H733" i="4"/>
  <c r="G733" i="4"/>
  <c r="F733" i="4"/>
  <c r="E733" i="4"/>
  <c r="D733" i="4"/>
  <c r="B733" i="4" s="1"/>
  <c r="C733" i="4"/>
  <c r="A733" i="4" s="1"/>
  <c r="J732" i="4"/>
  <c r="I732" i="4"/>
  <c r="H732" i="4"/>
  <c r="G732" i="4"/>
  <c r="F732" i="4"/>
  <c r="E732" i="4"/>
  <c r="D732" i="4"/>
  <c r="C732" i="4"/>
  <c r="B732" i="4"/>
  <c r="A732" i="4"/>
  <c r="J731" i="4"/>
  <c r="I731" i="4"/>
  <c r="H731" i="4"/>
  <c r="G731" i="4"/>
  <c r="F731" i="4"/>
  <c r="E731" i="4"/>
  <c r="D731" i="4"/>
  <c r="C731" i="4"/>
  <c r="B731" i="4"/>
  <c r="J730" i="4"/>
  <c r="I730" i="4"/>
  <c r="H730" i="4"/>
  <c r="G730" i="4"/>
  <c r="F730" i="4"/>
  <c r="E730" i="4"/>
  <c r="D730" i="4"/>
  <c r="B730" i="4" s="1"/>
  <c r="C730" i="4"/>
  <c r="A730" i="4"/>
  <c r="J729" i="4"/>
  <c r="I729" i="4"/>
  <c r="H729" i="4"/>
  <c r="G729" i="4"/>
  <c r="F729" i="4"/>
  <c r="B729" i="4" s="1"/>
  <c r="E729" i="4"/>
  <c r="D729" i="4"/>
  <c r="C729" i="4"/>
  <c r="A729" i="4" s="1"/>
  <c r="J728" i="4"/>
  <c r="I728" i="4"/>
  <c r="H728" i="4"/>
  <c r="B728" i="4" s="1"/>
  <c r="G728" i="4"/>
  <c r="F728" i="4"/>
  <c r="E728" i="4"/>
  <c r="D728" i="4"/>
  <c r="C728" i="4"/>
  <c r="A728" i="4" s="1"/>
  <c r="J727" i="4"/>
  <c r="I727" i="4"/>
  <c r="H727" i="4"/>
  <c r="G727" i="4"/>
  <c r="F727" i="4"/>
  <c r="E727" i="4"/>
  <c r="D727" i="4"/>
  <c r="C727" i="4"/>
  <c r="B727" i="4"/>
  <c r="J726" i="4"/>
  <c r="I726" i="4"/>
  <c r="H726" i="4"/>
  <c r="B726" i="4" s="1"/>
  <c r="G726" i="4"/>
  <c r="F726" i="4"/>
  <c r="E726" i="4"/>
  <c r="A726" i="4" s="1"/>
  <c r="D726" i="4"/>
  <c r="C726" i="4"/>
  <c r="J725" i="4"/>
  <c r="I725" i="4"/>
  <c r="H725" i="4"/>
  <c r="G725" i="4"/>
  <c r="F725" i="4"/>
  <c r="E725" i="4"/>
  <c r="D725" i="4"/>
  <c r="C725" i="4"/>
  <c r="J724" i="4"/>
  <c r="I724" i="4"/>
  <c r="H724" i="4"/>
  <c r="G724" i="4"/>
  <c r="A724" i="4" s="1"/>
  <c r="F724" i="4"/>
  <c r="E724" i="4"/>
  <c r="D724" i="4"/>
  <c r="B724" i="4" s="1"/>
  <c r="C724" i="4"/>
  <c r="J723" i="4"/>
  <c r="I723" i="4"/>
  <c r="H723" i="4"/>
  <c r="B723" i="4" s="1"/>
  <c r="G723" i="4"/>
  <c r="F723" i="4"/>
  <c r="E723" i="4"/>
  <c r="D723" i="4"/>
  <c r="C723" i="4"/>
  <c r="J722" i="4"/>
  <c r="I722" i="4"/>
  <c r="H722" i="4"/>
  <c r="G722" i="4"/>
  <c r="F722" i="4"/>
  <c r="E722" i="4"/>
  <c r="D722" i="4"/>
  <c r="B722" i="4" s="1"/>
  <c r="C722" i="4"/>
  <c r="A722" i="4" s="1"/>
  <c r="J721" i="4"/>
  <c r="I721" i="4"/>
  <c r="H721" i="4"/>
  <c r="G721" i="4"/>
  <c r="F721" i="4"/>
  <c r="B721" i="4" s="1"/>
  <c r="E721" i="4"/>
  <c r="D721" i="4"/>
  <c r="C721" i="4"/>
  <c r="J720" i="4"/>
  <c r="I720" i="4"/>
  <c r="H720" i="4"/>
  <c r="G720" i="4"/>
  <c r="F720" i="4"/>
  <c r="E720" i="4"/>
  <c r="D720" i="4"/>
  <c r="B720" i="4" s="1"/>
  <c r="C720" i="4"/>
  <c r="A720" i="4" s="1"/>
  <c r="J719" i="4"/>
  <c r="I719" i="4"/>
  <c r="H719" i="4"/>
  <c r="G719" i="4"/>
  <c r="F719" i="4"/>
  <c r="E719" i="4"/>
  <c r="D719" i="4"/>
  <c r="B719" i="4" s="1"/>
  <c r="C719" i="4"/>
  <c r="J718" i="4"/>
  <c r="I718" i="4"/>
  <c r="H718" i="4"/>
  <c r="G718" i="4"/>
  <c r="F718" i="4"/>
  <c r="E718" i="4"/>
  <c r="D718" i="4"/>
  <c r="B718" i="4" s="1"/>
  <c r="C718" i="4"/>
  <c r="A718" i="4" s="1"/>
  <c r="J717" i="4"/>
  <c r="I717" i="4"/>
  <c r="H717" i="4"/>
  <c r="G717" i="4"/>
  <c r="F717" i="4"/>
  <c r="E717" i="4"/>
  <c r="D717" i="4"/>
  <c r="B717" i="4" s="1"/>
  <c r="C717" i="4"/>
  <c r="J716" i="4"/>
  <c r="I716" i="4"/>
  <c r="H716" i="4"/>
  <c r="G716" i="4"/>
  <c r="F716" i="4"/>
  <c r="E716" i="4"/>
  <c r="D716" i="4"/>
  <c r="B716" i="4" s="1"/>
  <c r="C716" i="4"/>
  <c r="A716" i="4" s="1"/>
  <c r="J715" i="4"/>
  <c r="I715" i="4"/>
  <c r="H715" i="4"/>
  <c r="G715" i="4"/>
  <c r="F715" i="4"/>
  <c r="E715" i="4"/>
  <c r="D715" i="4"/>
  <c r="B715" i="4" s="1"/>
  <c r="C715" i="4"/>
  <c r="A715" i="4" s="1"/>
  <c r="J714" i="4"/>
  <c r="I714" i="4"/>
  <c r="H714" i="4"/>
  <c r="G714" i="4"/>
  <c r="F714" i="4"/>
  <c r="E714" i="4"/>
  <c r="D714" i="4"/>
  <c r="B714" i="4" s="1"/>
  <c r="C714" i="4"/>
  <c r="A714" i="4" s="1"/>
  <c r="J713" i="4"/>
  <c r="I713" i="4"/>
  <c r="H713" i="4"/>
  <c r="G713" i="4"/>
  <c r="F713" i="4"/>
  <c r="E713" i="4"/>
  <c r="D713" i="4"/>
  <c r="C713" i="4"/>
  <c r="A713" i="4" s="1"/>
  <c r="B713" i="4"/>
  <c r="J712" i="4"/>
  <c r="I712" i="4"/>
  <c r="H712" i="4"/>
  <c r="G712" i="4"/>
  <c r="F712" i="4"/>
  <c r="E712" i="4"/>
  <c r="D712" i="4"/>
  <c r="C712" i="4"/>
  <c r="A712" i="4" s="1"/>
  <c r="B712" i="4"/>
  <c r="J711" i="4"/>
  <c r="I711" i="4"/>
  <c r="H711" i="4"/>
  <c r="G711" i="4"/>
  <c r="F711" i="4"/>
  <c r="E711" i="4"/>
  <c r="D711" i="4"/>
  <c r="C711" i="4"/>
  <c r="B711" i="4"/>
  <c r="J710" i="4"/>
  <c r="I710" i="4"/>
  <c r="H710" i="4"/>
  <c r="G710" i="4"/>
  <c r="F710" i="4"/>
  <c r="B710" i="4" s="1"/>
  <c r="E710" i="4"/>
  <c r="D710" i="4"/>
  <c r="C710" i="4"/>
  <c r="A710" i="4"/>
  <c r="J709" i="4"/>
  <c r="I709" i="4"/>
  <c r="H709" i="4"/>
  <c r="G709" i="4"/>
  <c r="F709" i="4"/>
  <c r="E709" i="4"/>
  <c r="D709" i="4"/>
  <c r="B709" i="4" s="1"/>
  <c r="C709" i="4"/>
  <c r="J708" i="4"/>
  <c r="B708" i="4" s="1"/>
  <c r="I708" i="4"/>
  <c r="H708" i="4"/>
  <c r="G708" i="4"/>
  <c r="F708" i="4"/>
  <c r="E708" i="4"/>
  <c r="D708" i="4"/>
  <c r="C708" i="4"/>
  <c r="J707" i="4"/>
  <c r="I707" i="4"/>
  <c r="H707" i="4"/>
  <c r="B707" i="4" s="1"/>
  <c r="G707" i="4"/>
  <c r="F707" i="4"/>
  <c r="E707" i="4"/>
  <c r="D707" i="4"/>
  <c r="C707" i="4"/>
  <c r="J706" i="4"/>
  <c r="I706" i="4"/>
  <c r="A706" i="4" s="1"/>
  <c r="H706" i="4"/>
  <c r="G706" i="4"/>
  <c r="F706" i="4"/>
  <c r="E706" i="4"/>
  <c r="D706" i="4"/>
  <c r="C706" i="4"/>
  <c r="J705" i="4"/>
  <c r="I705" i="4"/>
  <c r="H705" i="4"/>
  <c r="B705" i="4" s="1"/>
  <c r="G705" i="4"/>
  <c r="F705" i="4"/>
  <c r="E705" i="4"/>
  <c r="D705" i="4"/>
  <c r="C705" i="4"/>
  <c r="J704" i="4"/>
  <c r="I704" i="4"/>
  <c r="H704" i="4"/>
  <c r="B704" i="4" s="1"/>
  <c r="G704" i="4"/>
  <c r="F704" i="4"/>
  <c r="E704" i="4"/>
  <c r="D704" i="4"/>
  <c r="C704" i="4"/>
  <c r="J703" i="4"/>
  <c r="I703" i="4"/>
  <c r="H703" i="4"/>
  <c r="G703" i="4"/>
  <c r="F703" i="4"/>
  <c r="E703" i="4"/>
  <c r="D703" i="4"/>
  <c r="B703" i="4" s="1"/>
  <c r="C703" i="4"/>
  <c r="J702" i="4"/>
  <c r="I702" i="4"/>
  <c r="H702" i="4"/>
  <c r="G702" i="4"/>
  <c r="A702" i="4" s="1"/>
  <c r="F702" i="4"/>
  <c r="B702" i="4" s="1"/>
  <c r="E702" i="4"/>
  <c r="D702" i="4"/>
  <c r="C702" i="4"/>
  <c r="J701" i="4"/>
  <c r="I701" i="4"/>
  <c r="H701" i="4"/>
  <c r="G701" i="4"/>
  <c r="F701" i="4"/>
  <c r="E701" i="4"/>
  <c r="D701" i="4"/>
  <c r="B701" i="4" s="1"/>
  <c r="C701" i="4"/>
  <c r="J700" i="4"/>
  <c r="I700" i="4"/>
  <c r="H700" i="4"/>
  <c r="G700" i="4"/>
  <c r="F700" i="4"/>
  <c r="B700" i="4" s="1"/>
  <c r="E700" i="4"/>
  <c r="A700" i="4" s="1"/>
  <c r="D700" i="4"/>
  <c r="C700" i="4"/>
  <c r="J699" i="4"/>
  <c r="I699" i="4"/>
  <c r="H699" i="4"/>
  <c r="G699" i="4"/>
  <c r="F699" i="4"/>
  <c r="E699" i="4"/>
  <c r="D699" i="4"/>
  <c r="B699" i="4" s="1"/>
  <c r="C699" i="4"/>
  <c r="J698" i="4"/>
  <c r="I698" i="4"/>
  <c r="H698" i="4"/>
  <c r="G698" i="4"/>
  <c r="F698" i="4"/>
  <c r="E698" i="4"/>
  <c r="A698" i="4" s="1"/>
  <c r="D698" i="4"/>
  <c r="B698" i="4" s="1"/>
  <c r="C698" i="4"/>
  <c r="J697" i="4"/>
  <c r="I697" i="4"/>
  <c r="H697" i="4"/>
  <c r="G697" i="4"/>
  <c r="F697" i="4"/>
  <c r="E697" i="4"/>
  <c r="D697" i="4"/>
  <c r="B697" i="4" s="1"/>
  <c r="C697" i="4"/>
  <c r="J696" i="4"/>
  <c r="I696" i="4"/>
  <c r="H696" i="4"/>
  <c r="G696" i="4"/>
  <c r="F696" i="4"/>
  <c r="E696" i="4"/>
  <c r="D696" i="4"/>
  <c r="B696" i="4" s="1"/>
  <c r="C696" i="4"/>
  <c r="A696" i="4" s="1"/>
  <c r="J695" i="4"/>
  <c r="I695" i="4"/>
  <c r="H695" i="4"/>
  <c r="G695" i="4"/>
  <c r="F695" i="4"/>
  <c r="E695" i="4"/>
  <c r="D695" i="4"/>
  <c r="B695" i="4" s="1"/>
  <c r="C695" i="4"/>
  <c r="J694" i="4"/>
  <c r="I694" i="4"/>
  <c r="H694" i="4"/>
  <c r="G694" i="4"/>
  <c r="F694" i="4"/>
  <c r="E694" i="4"/>
  <c r="D694" i="4"/>
  <c r="C694" i="4"/>
  <c r="A694" i="4" s="1"/>
  <c r="B694" i="4"/>
  <c r="J693" i="4"/>
  <c r="I693" i="4"/>
  <c r="H693" i="4"/>
  <c r="G693" i="4"/>
  <c r="F693" i="4"/>
  <c r="E693" i="4"/>
  <c r="D693" i="4"/>
  <c r="B693" i="4" s="1"/>
  <c r="C693" i="4"/>
  <c r="A693" i="4" s="1"/>
  <c r="J692" i="4"/>
  <c r="I692" i="4"/>
  <c r="H692" i="4"/>
  <c r="G692" i="4"/>
  <c r="F692" i="4"/>
  <c r="E692" i="4"/>
  <c r="D692" i="4"/>
  <c r="C692" i="4"/>
  <c r="B692" i="4"/>
  <c r="A692" i="4"/>
  <c r="J691" i="4"/>
  <c r="I691" i="4"/>
  <c r="H691" i="4"/>
  <c r="G691" i="4"/>
  <c r="F691" i="4"/>
  <c r="E691" i="4"/>
  <c r="D691" i="4"/>
  <c r="C691" i="4"/>
  <c r="B691" i="4"/>
  <c r="J690" i="4"/>
  <c r="I690" i="4"/>
  <c r="H690" i="4"/>
  <c r="G690" i="4"/>
  <c r="F690" i="4"/>
  <c r="E690" i="4"/>
  <c r="D690" i="4"/>
  <c r="B690" i="4" s="1"/>
  <c r="C690" i="4"/>
  <c r="A690" i="4"/>
  <c r="J689" i="4"/>
  <c r="I689" i="4"/>
  <c r="H689" i="4"/>
  <c r="G689" i="4"/>
  <c r="F689" i="4"/>
  <c r="B689" i="4" s="1"/>
  <c r="E689" i="4"/>
  <c r="D689" i="4"/>
  <c r="C689" i="4"/>
  <c r="A689" i="4" s="1"/>
  <c r="J688" i="4"/>
  <c r="I688" i="4"/>
  <c r="H688" i="4"/>
  <c r="G688" i="4"/>
  <c r="F688" i="4"/>
  <c r="B688" i="4" s="1"/>
  <c r="E688" i="4"/>
  <c r="D688" i="4"/>
  <c r="C688" i="4"/>
  <c r="A688" i="4" s="1"/>
  <c r="J687" i="4"/>
  <c r="I687" i="4"/>
  <c r="H687" i="4"/>
  <c r="G687" i="4"/>
  <c r="F687" i="4"/>
  <c r="E687" i="4"/>
  <c r="D687" i="4"/>
  <c r="C687" i="4"/>
  <c r="B687" i="4"/>
  <c r="J686" i="4"/>
  <c r="I686" i="4"/>
  <c r="H686" i="4"/>
  <c r="B686" i="4" s="1"/>
  <c r="G686" i="4"/>
  <c r="F686" i="4"/>
  <c r="E686" i="4"/>
  <c r="A686" i="4" s="1"/>
  <c r="D686" i="4"/>
  <c r="C686" i="4"/>
  <c r="J685" i="4"/>
  <c r="I685" i="4"/>
  <c r="H685" i="4"/>
  <c r="G685" i="4"/>
  <c r="F685" i="4"/>
  <c r="E685" i="4"/>
  <c r="D685" i="4"/>
  <c r="B685" i="4" s="1"/>
  <c r="C685" i="4"/>
  <c r="J684" i="4"/>
  <c r="I684" i="4"/>
  <c r="H684" i="4"/>
  <c r="G684" i="4"/>
  <c r="A684" i="4" s="1"/>
  <c r="F684" i="4"/>
  <c r="E684" i="4"/>
  <c r="D684" i="4"/>
  <c r="B684" i="4" s="1"/>
  <c r="C684" i="4"/>
  <c r="J683" i="4"/>
  <c r="I683" i="4"/>
  <c r="H683" i="4"/>
  <c r="B683" i="4" s="1"/>
  <c r="G683" i="4"/>
  <c r="F683" i="4"/>
  <c r="E683" i="4"/>
  <c r="D683" i="4"/>
  <c r="C683" i="4"/>
  <c r="J682" i="4"/>
  <c r="I682" i="4"/>
  <c r="H682" i="4"/>
  <c r="G682" i="4"/>
  <c r="F682" i="4"/>
  <c r="E682" i="4"/>
  <c r="D682" i="4"/>
  <c r="B682" i="4" s="1"/>
  <c r="C682" i="4"/>
  <c r="A682" i="4" s="1"/>
  <c r="J681" i="4"/>
  <c r="I681" i="4"/>
  <c r="H681" i="4"/>
  <c r="G681" i="4"/>
  <c r="F681" i="4"/>
  <c r="E681" i="4"/>
  <c r="D681" i="4"/>
  <c r="C681" i="4"/>
  <c r="B681" i="4"/>
  <c r="J680" i="4"/>
  <c r="I680" i="4"/>
  <c r="H680" i="4"/>
  <c r="G680" i="4"/>
  <c r="F680" i="4"/>
  <c r="E680" i="4"/>
  <c r="D680" i="4"/>
  <c r="B680" i="4" s="1"/>
  <c r="C680" i="4"/>
  <c r="A680" i="4" s="1"/>
  <c r="J679" i="4"/>
  <c r="I679" i="4"/>
  <c r="H679" i="4"/>
  <c r="G679" i="4"/>
  <c r="F679" i="4"/>
  <c r="B679" i="4" s="1"/>
  <c r="E679" i="4"/>
  <c r="D679" i="4"/>
  <c r="C679" i="4"/>
  <c r="J678" i="4"/>
  <c r="I678" i="4"/>
  <c r="H678" i="4"/>
  <c r="G678" i="4"/>
  <c r="F678" i="4"/>
  <c r="E678" i="4"/>
  <c r="D678" i="4"/>
  <c r="C678" i="4"/>
  <c r="A678" i="4" s="1"/>
  <c r="J677" i="4"/>
  <c r="I677" i="4"/>
  <c r="H677" i="4"/>
  <c r="G677" i="4"/>
  <c r="F677" i="4"/>
  <c r="E677" i="4"/>
  <c r="D677" i="4"/>
  <c r="B677" i="4" s="1"/>
  <c r="C677" i="4"/>
  <c r="J676" i="4"/>
  <c r="I676" i="4"/>
  <c r="H676" i="4"/>
  <c r="G676" i="4"/>
  <c r="F676" i="4"/>
  <c r="E676" i="4"/>
  <c r="D676" i="4"/>
  <c r="B676" i="4" s="1"/>
  <c r="C676" i="4"/>
  <c r="J675" i="4"/>
  <c r="I675" i="4"/>
  <c r="H675" i="4"/>
  <c r="G675" i="4"/>
  <c r="F675" i="4"/>
  <c r="E675" i="4"/>
  <c r="D675" i="4"/>
  <c r="B675" i="4" s="1"/>
  <c r="C675" i="4"/>
  <c r="A675" i="4" s="1"/>
  <c r="J674" i="4"/>
  <c r="I674" i="4"/>
  <c r="H674" i="4"/>
  <c r="G674" i="4"/>
  <c r="F674" i="4"/>
  <c r="E674" i="4"/>
  <c r="D674" i="4"/>
  <c r="C674" i="4"/>
  <c r="A674" i="4" s="1"/>
  <c r="J673" i="4"/>
  <c r="I673" i="4"/>
  <c r="H673" i="4"/>
  <c r="G673" i="4"/>
  <c r="F673" i="4"/>
  <c r="E673" i="4"/>
  <c r="D673" i="4"/>
  <c r="C673" i="4"/>
  <c r="A673" i="4" s="1"/>
  <c r="B673" i="4"/>
  <c r="J672" i="4"/>
  <c r="I672" i="4"/>
  <c r="H672" i="4"/>
  <c r="G672" i="4"/>
  <c r="F672" i="4"/>
  <c r="E672" i="4"/>
  <c r="D672" i="4"/>
  <c r="C672" i="4"/>
  <c r="B672" i="4"/>
  <c r="J671" i="4"/>
  <c r="I671" i="4"/>
  <c r="H671" i="4"/>
  <c r="G671" i="4"/>
  <c r="F671" i="4"/>
  <c r="E671" i="4"/>
  <c r="D671" i="4"/>
  <c r="C671" i="4"/>
  <c r="B671" i="4"/>
  <c r="J670" i="4"/>
  <c r="I670" i="4"/>
  <c r="H670" i="4"/>
  <c r="G670" i="4"/>
  <c r="F670" i="4"/>
  <c r="E670" i="4"/>
  <c r="D670" i="4"/>
  <c r="C670" i="4"/>
  <c r="A670" i="4"/>
  <c r="J669" i="4"/>
  <c r="I669" i="4"/>
  <c r="H669" i="4"/>
  <c r="G669" i="4"/>
  <c r="F669" i="4"/>
  <c r="E669" i="4"/>
  <c r="D669" i="4"/>
  <c r="B669" i="4" s="1"/>
  <c r="C669" i="4"/>
  <c r="J668" i="4"/>
  <c r="B668" i="4" s="1"/>
  <c r="I668" i="4"/>
  <c r="H668" i="4"/>
  <c r="G668" i="4"/>
  <c r="F668" i="4"/>
  <c r="E668" i="4"/>
  <c r="A668" i="4" s="1"/>
  <c r="D668" i="4"/>
  <c r="C668" i="4"/>
  <c r="J667" i="4"/>
  <c r="I667" i="4"/>
  <c r="H667" i="4"/>
  <c r="G667" i="4"/>
  <c r="F667" i="4"/>
  <c r="B667" i="4" s="1"/>
  <c r="E667" i="4"/>
  <c r="D667" i="4"/>
  <c r="C667" i="4"/>
  <c r="J666" i="4"/>
  <c r="I666" i="4"/>
  <c r="A666" i="4" s="1"/>
  <c r="H666" i="4"/>
  <c r="G666" i="4"/>
  <c r="F666" i="4"/>
  <c r="E666" i="4"/>
  <c r="D666" i="4"/>
  <c r="C666" i="4"/>
  <c r="J665" i="4"/>
  <c r="I665" i="4"/>
  <c r="H665" i="4"/>
  <c r="B665" i="4" s="1"/>
  <c r="G665" i="4"/>
  <c r="F665" i="4"/>
  <c r="E665" i="4"/>
  <c r="D665" i="4"/>
  <c r="C665" i="4"/>
  <c r="J664" i="4"/>
  <c r="I664" i="4"/>
  <c r="H664" i="4"/>
  <c r="B664" i="4" s="1"/>
  <c r="G664" i="4"/>
  <c r="F664" i="4"/>
  <c r="E664" i="4"/>
  <c r="D664" i="4"/>
  <c r="C664" i="4"/>
  <c r="J663" i="4"/>
  <c r="I663" i="4"/>
  <c r="H663" i="4"/>
  <c r="G663" i="4"/>
  <c r="F663" i="4"/>
  <c r="E663" i="4"/>
  <c r="D663" i="4"/>
  <c r="B663" i="4" s="1"/>
  <c r="C663" i="4"/>
  <c r="J662" i="4"/>
  <c r="I662" i="4"/>
  <c r="H662" i="4"/>
  <c r="G662" i="4"/>
  <c r="A662" i="4" s="1"/>
  <c r="F662" i="4"/>
  <c r="E662" i="4"/>
  <c r="D662" i="4"/>
  <c r="C662" i="4"/>
  <c r="B662" i="4"/>
  <c r="J661" i="4"/>
  <c r="I661" i="4"/>
  <c r="H661" i="4"/>
  <c r="G661" i="4"/>
  <c r="F661" i="4"/>
  <c r="E661" i="4"/>
  <c r="D661" i="4"/>
  <c r="C661" i="4"/>
  <c r="J660" i="4"/>
  <c r="I660" i="4"/>
  <c r="H660" i="4"/>
  <c r="G660" i="4"/>
  <c r="F660" i="4"/>
  <c r="B660" i="4" s="1"/>
  <c r="E660" i="4"/>
  <c r="A660" i="4" s="1"/>
  <c r="D660" i="4"/>
  <c r="C660" i="4"/>
  <c r="J659" i="4"/>
  <c r="I659" i="4"/>
  <c r="H659" i="4"/>
  <c r="G659" i="4"/>
  <c r="F659" i="4"/>
  <c r="E659" i="4"/>
  <c r="D659" i="4"/>
  <c r="B659" i="4" s="1"/>
  <c r="C659" i="4"/>
  <c r="J658" i="4"/>
  <c r="I658" i="4"/>
  <c r="H658" i="4"/>
  <c r="G658" i="4"/>
  <c r="F658" i="4"/>
  <c r="E658" i="4"/>
  <c r="A658" i="4" s="1"/>
  <c r="D658" i="4"/>
  <c r="B658" i="4" s="1"/>
  <c r="C658" i="4"/>
  <c r="J657" i="4"/>
  <c r="I657" i="4"/>
  <c r="H657" i="4"/>
  <c r="G657" i="4"/>
  <c r="F657" i="4"/>
  <c r="E657" i="4"/>
  <c r="D657" i="4"/>
  <c r="B657" i="4" s="1"/>
  <c r="C657" i="4"/>
  <c r="J656" i="4"/>
  <c r="I656" i="4"/>
  <c r="H656" i="4"/>
  <c r="G656" i="4"/>
  <c r="F656" i="4"/>
  <c r="E656" i="4"/>
  <c r="D656" i="4"/>
  <c r="B656" i="4" s="1"/>
  <c r="C656" i="4"/>
  <c r="A656" i="4" s="1"/>
  <c r="J655" i="4"/>
  <c r="I655" i="4"/>
  <c r="H655" i="4"/>
  <c r="G655" i="4"/>
  <c r="F655" i="4"/>
  <c r="E655" i="4"/>
  <c r="D655" i="4"/>
  <c r="B655" i="4" s="1"/>
  <c r="C655" i="4"/>
  <c r="J654" i="4"/>
  <c r="I654" i="4"/>
  <c r="H654" i="4"/>
  <c r="G654" i="4"/>
  <c r="F654" i="4"/>
  <c r="E654" i="4"/>
  <c r="D654" i="4"/>
  <c r="C654" i="4"/>
  <c r="A654" i="4" s="1"/>
  <c r="B654" i="4"/>
  <c r="J653" i="4"/>
  <c r="I653" i="4"/>
  <c r="H653" i="4"/>
  <c r="G653" i="4"/>
  <c r="F653" i="4"/>
  <c r="E653" i="4"/>
  <c r="D653" i="4"/>
  <c r="C653" i="4"/>
  <c r="A653" i="4" s="1"/>
  <c r="J652" i="4"/>
  <c r="I652" i="4"/>
  <c r="H652" i="4"/>
  <c r="G652" i="4"/>
  <c r="F652" i="4"/>
  <c r="E652" i="4"/>
  <c r="D652" i="4"/>
  <c r="C652" i="4"/>
  <c r="B652" i="4"/>
  <c r="A652" i="4"/>
  <c r="J651" i="4"/>
  <c r="I651" i="4"/>
  <c r="H651" i="4"/>
  <c r="G651" i="4"/>
  <c r="F651" i="4"/>
  <c r="E651" i="4"/>
  <c r="D651" i="4"/>
  <c r="C651" i="4"/>
  <c r="B651" i="4"/>
  <c r="J650" i="4"/>
  <c r="B650" i="4" s="1"/>
  <c r="I650" i="4"/>
  <c r="H650" i="4"/>
  <c r="G650" i="4"/>
  <c r="F650" i="4"/>
  <c r="E650" i="4"/>
  <c r="D650" i="4"/>
  <c r="C650" i="4"/>
  <c r="A650" i="4"/>
  <c r="J649" i="4"/>
  <c r="I649" i="4"/>
  <c r="H649" i="4"/>
  <c r="G649" i="4"/>
  <c r="F649" i="4"/>
  <c r="E649" i="4"/>
  <c r="D649" i="4"/>
  <c r="C649" i="4"/>
  <c r="A649" i="4" s="1"/>
  <c r="B649" i="4"/>
  <c r="J648" i="4"/>
  <c r="I648" i="4"/>
  <c r="A648" i="4" s="1"/>
  <c r="H648" i="4"/>
  <c r="G648" i="4"/>
  <c r="F648" i="4"/>
  <c r="E648" i="4"/>
  <c r="D648" i="4"/>
  <c r="C648" i="4"/>
  <c r="J647" i="4"/>
  <c r="I647" i="4"/>
  <c r="H647" i="4"/>
  <c r="G647" i="4"/>
  <c r="F647" i="4"/>
  <c r="E647" i="4"/>
  <c r="D647" i="4"/>
  <c r="C647" i="4"/>
  <c r="B647" i="4"/>
  <c r="J646" i="4"/>
  <c r="I646" i="4"/>
  <c r="H646" i="4"/>
  <c r="B646" i="4" s="1"/>
  <c r="G646" i="4"/>
  <c r="F646" i="4"/>
  <c r="E646" i="4"/>
  <c r="D646" i="4"/>
  <c r="C646" i="4"/>
  <c r="J645" i="4"/>
  <c r="I645" i="4"/>
  <c r="H645" i="4"/>
  <c r="G645" i="4"/>
  <c r="F645" i="4"/>
  <c r="E645" i="4"/>
  <c r="D645" i="4"/>
  <c r="C645" i="4"/>
  <c r="J644" i="4"/>
  <c r="I644" i="4"/>
  <c r="H644" i="4"/>
  <c r="G644" i="4"/>
  <c r="A644" i="4" s="1"/>
  <c r="F644" i="4"/>
  <c r="E644" i="4"/>
  <c r="D644" i="4"/>
  <c r="B644" i="4" s="1"/>
  <c r="C644" i="4"/>
  <c r="J643" i="4"/>
  <c r="I643" i="4"/>
  <c r="H643" i="4"/>
  <c r="B643" i="4" s="1"/>
  <c r="G643" i="4"/>
  <c r="F643" i="4"/>
  <c r="E643" i="4"/>
  <c r="D643" i="4"/>
  <c r="C643" i="4"/>
  <c r="A643" i="4" s="1"/>
  <c r="J642" i="4"/>
  <c r="I642" i="4"/>
  <c r="H642" i="4"/>
  <c r="G642" i="4"/>
  <c r="F642" i="4"/>
  <c r="E642" i="4"/>
  <c r="D642" i="4"/>
  <c r="C642" i="4"/>
  <c r="A642" i="4" s="1"/>
  <c r="J641" i="4"/>
  <c r="I641" i="4"/>
  <c r="H641" i="4"/>
  <c r="G641" i="4"/>
  <c r="F641" i="4"/>
  <c r="B641" i="4" s="1"/>
  <c r="E641" i="4"/>
  <c r="D641" i="4"/>
  <c r="C641" i="4"/>
  <c r="J640" i="4"/>
  <c r="I640" i="4"/>
  <c r="H640" i="4"/>
  <c r="G640" i="4"/>
  <c r="F640" i="4"/>
  <c r="E640" i="4"/>
  <c r="D640" i="4"/>
  <c r="B640" i="4" s="1"/>
  <c r="C640" i="4"/>
  <c r="J639" i="4"/>
  <c r="I639" i="4"/>
  <c r="H639" i="4"/>
  <c r="G639" i="4"/>
  <c r="F639" i="4"/>
  <c r="B639" i="4" s="1"/>
  <c r="E639" i="4"/>
  <c r="D639" i="4"/>
  <c r="C639" i="4"/>
  <c r="J638" i="4"/>
  <c r="I638" i="4"/>
  <c r="H638" i="4"/>
  <c r="G638" i="4"/>
  <c r="F638" i="4"/>
  <c r="E638" i="4"/>
  <c r="D638" i="4"/>
  <c r="B638" i="4" s="1"/>
  <c r="C638" i="4"/>
  <c r="A638" i="4" s="1"/>
  <c r="J637" i="4"/>
  <c r="I637" i="4"/>
  <c r="H637" i="4"/>
  <c r="G637" i="4"/>
  <c r="F637" i="4"/>
  <c r="E637" i="4"/>
  <c r="D637" i="4"/>
  <c r="B637" i="4" s="1"/>
  <c r="C637" i="4"/>
  <c r="J636" i="4"/>
  <c r="I636" i="4"/>
  <c r="H636" i="4"/>
  <c r="G636" i="4"/>
  <c r="F636" i="4"/>
  <c r="E636" i="4"/>
  <c r="D636" i="4"/>
  <c r="C636" i="4"/>
  <c r="J635" i="4"/>
  <c r="I635" i="4"/>
  <c r="H635" i="4"/>
  <c r="G635" i="4"/>
  <c r="F635" i="4"/>
  <c r="E635" i="4"/>
  <c r="D635" i="4"/>
  <c r="B635" i="4" s="1"/>
  <c r="C635" i="4"/>
  <c r="A635" i="4" s="1"/>
  <c r="J634" i="4"/>
  <c r="I634" i="4"/>
  <c r="H634" i="4"/>
  <c r="G634" i="4"/>
  <c r="F634" i="4"/>
  <c r="E634" i="4"/>
  <c r="D634" i="4"/>
  <c r="B634" i="4" s="1"/>
  <c r="C634" i="4"/>
  <c r="J633" i="4"/>
  <c r="I633" i="4"/>
  <c r="H633" i="4"/>
  <c r="G633" i="4"/>
  <c r="F633" i="4"/>
  <c r="E633" i="4"/>
  <c r="D633" i="4"/>
  <c r="C633" i="4"/>
  <c r="A633" i="4" s="1"/>
  <c r="B633" i="4"/>
  <c r="J632" i="4"/>
  <c r="I632" i="4"/>
  <c r="H632" i="4"/>
  <c r="G632" i="4"/>
  <c r="A632" i="4" s="1"/>
  <c r="F632" i="4"/>
  <c r="E632" i="4"/>
  <c r="D632" i="4"/>
  <c r="C632" i="4"/>
  <c r="B632" i="4"/>
  <c r="J631" i="4"/>
  <c r="I631" i="4"/>
  <c r="H631" i="4"/>
  <c r="G631" i="4"/>
  <c r="F631" i="4"/>
  <c r="E631" i="4"/>
  <c r="D631" i="4"/>
  <c r="C631" i="4"/>
  <c r="A631" i="4" s="1"/>
  <c r="B631" i="4"/>
  <c r="J630" i="4"/>
  <c r="I630" i="4"/>
  <c r="H630" i="4"/>
  <c r="G630" i="4"/>
  <c r="F630" i="4"/>
  <c r="B630" i="4" s="1"/>
  <c r="E630" i="4"/>
  <c r="D630" i="4"/>
  <c r="C630" i="4"/>
  <c r="A630" i="4"/>
  <c r="J629" i="4"/>
  <c r="I629" i="4"/>
  <c r="H629" i="4"/>
  <c r="G629" i="4"/>
  <c r="F629" i="4"/>
  <c r="E629" i="4"/>
  <c r="D629" i="4"/>
  <c r="C629" i="4"/>
  <c r="B629" i="4"/>
  <c r="J628" i="4"/>
  <c r="I628" i="4"/>
  <c r="H628" i="4"/>
  <c r="G628" i="4"/>
  <c r="F628" i="4"/>
  <c r="E628" i="4"/>
  <c r="A628" i="4" s="1"/>
  <c r="D628" i="4"/>
  <c r="C628" i="4"/>
  <c r="B628" i="4"/>
  <c r="J627" i="4"/>
  <c r="I627" i="4"/>
  <c r="H627" i="4"/>
  <c r="B627" i="4" s="1"/>
  <c r="G627" i="4"/>
  <c r="F627" i="4"/>
  <c r="E627" i="4"/>
  <c r="D627" i="4"/>
  <c r="C627" i="4"/>
  <c r="J626" i="4"/>
  <c r="I626" i="4"/>
  <c r="H626" i="4"/>
  <c r="G626" i="4"/>
  <c r="F626" i="4"/>
  <c r="E626" i="4"/>
  <c r="D626" i="4"/>
  <c r="C626" i="4"/>
  <c r="B626" i="4"/>
  <c r="A626" i="4"/>
  <c r="J625" i="4"/>
  <c r="I625" i="4"/>
  <c r="H625" i="4"/>
  <c r="B625" i="4" s="1"/>
  <c r="G625" i="4"/>
  <c r="F625" i="4"/>
  <c r="E625" i="4"/>
  <c r="D625" i="4"/>
  <c r="C625" i="4"/>
  <c r="J624" i="4"/>
  <c r="I624" i="4"/>
  <c r="H624" i="4"/>
  <c r="B624" i="4" s="1"/>
  <c r="G624" i="4"/>
  <c r="F624" i="4"/>
  <c r="E624" i="4"/>
  <c r="D624" i="4"/>
  <c r="C624" i="4"/>
  <c r="A624" i="4" s="1"/>
  <c r="J623" i="4"/>
  <c r="I623" i="4"/>
  <c r="H623" i="4"/>
  <c r="G623" i="4"/>
  <c r="F623" i="4"/>
  <c r="E623" i="4"/>
  <c r="D623" i="4"/>
  <c r="C623" i="4"/>
  <c r="J622" i="4"/>
  <c r="I622" i="4"/>
  <c r="H622" i="4"/>
  <c r="G622" i="4"/>
  <c r="A622" i="4" s="1"/>
  <c r="F622" i="4"/>
  <c r="E622" i="4"/>
  <c r="D622" i="4"/>
  <c r="C622" i="4"/>
  <c r="B622" i="4"/>
  <c r="J621" i="4"/>
  <c r="I621" i="4"/>
  <c r="H621" i="4"/>
  <c r="G621" i="4"/>
  <c r="F621" i="4"/>
  <c r="B621" i="4" s="1"/>
  <c r="E621" i="4"/>
  <c r="D621" i="4"/>
  <c r="C621" i="4"/>
  <c r="J620" i="4"/>
  <c r="I620" i="4"/>
  <c r="H620" i="4"/>
  <c r="G620" i="4"/>
  <c r="F620" i="4"/>
  <c r="B620" i="4" s="1"/>
  <c r="E620" i="4"/>
  <c r="D620" i="4"/>
  <c r="C620" i="4"/>
  <c r="A620" i="4"/>
  <c r="J619" i="4"/>
  <c r="I619" i="4"/>
  <c r="H619" i="4"/>
  <c r="G619" i="4"/>
  <c r="F619" i="4"/>
  <c r="E619" i="4"/>
  <c r="D619" i="4"/>
  <c r="B619" i="4" s="1"/>
  <c r="C619" i="4"/>
  <c r="J618" i="4"/>
  <c r="I618" i="4"/>
  <c r="H618" i="4"/>
  <c r="G618" i="4"/>
  <c r="F618" i="4"/>
  <c r="E618" i="4"/>
  <c r="A618" i="4" s="1"/>
  <c r="D618" i="4"/>
  <c r="B618" i="4" s="1"/>
  <c r="C618" i="4"/>
  <c r="J617" i="4"/>
  <c r="I617" i="4"/>
  <c r="H617" i="4"/>
  <c r="G617" i="4"/>
  <c r="F617" i="4"/>
  <c r="E617" i="4"/>
  <c r="D617" i="4"/>
  <c r="C617" i="4"/>
  <c r="J616" i="4"/>
  <c r="I616" i="4"/>
  <c r="H616" i="4"/>
  <c r="G616" i="4"/>
  <c r="F616" i="4"/>
  <c r="E616" i="4"/>
  <c r="D616" i="4"/>
  <c r="B616" i="4" s="1"/>
  <c r="C616" i="4"/>
  <c r="A616" i="4" s="1"/>
  <c r="J615" i="4"/>
  <c r="I615" i="4"/>
  <c r="H615" i="4"/>
  <c r="G615" i="4"/>
  <c r="F615" i="4"/>
  <c r="E615" i="4"/>
  <c r="D615" i="4"/>
  <c r="C615" i="4"/>
  <c r="J614" i="4"/>
  <c r="I614" i="4"/>
  <c r="H614" i="4"/>
  <c r="G614" i="4"/>
  <c r="F614" i="4"/>
  <c r="E614" i="4"/>
  <c r="D614" i="4"/>
  <c r="C614" i="4"/>
  <c r="A614" i="4" s="1"/>
  <c r="B614" i="4"/>
  <c r="J613" i="4"/>
  <c r="I613" i="4"/>
  <c r="H613" i="4"/>
  <c r="G613" i="4"/>
  <c r="F613" i="4"/>
  <c r="E613" i="4"/>
  <c r="D613" i="4"/>
  <c r="C613" i="4"/>
  <c r="J612" i="4"/>
  <c r="I612" i="4"/>
  <c r="H612" i="4"/>
  <c r="G612" i="4"/>
  <c r="F612" i="4"/>
  <c r="E612" i="4"/>
  <c r="D612" i="4"/>
  <c r="C612" i="4"/>
  <c r="B612" i="4"/>
  <c r="A612" i="4"/>
  <c r="J611" i="4"/>
  <c r="I611" i="4"/>
  <c r="H611" i="4"/>
  <c r="G611" i="4"/>
  <c r="F611" i="4"/>
  <c r="E611" i="4"/>
  <c r="D611" i="4"/>
  <c r="B611" i="4" s="1"/>
  <c r="C611" i="4"/>
  <c r="J610" i="4"/>
  <c r="I610" i="4"/>
  <c r="H610" i="4"/>
  <c r="G610" i="4"/>
  <c r="F610" i="4"/>
  <c r="E610" i="4"/>
  <c r="D610" i="4"/>
  <c r="B610" i="4" s="1"/>
  <c r="C610" i="4"/>
  <c r="A610" i="4"/>
  <c r="J609" i="4"/>
  <c r="I609" i="4"/>
  <c r="H609" i="4"/>
  <c r="G609" i="4"/>
  <c r="F609" i="4"/>
  <c r="E609" i="4"/>
  <c r="D609" i="4"/>
  <c r="C609" i="4"/>
  <c r="J608" i="4"/>
  <c r="I608" i="4"/>
  <c r="H608" i="4"/>
  <c r="G608" i="4"/>
  <c r="F608" i="4"/>
  <c r="B608" i="4" s="1"/>
  <c r="E608" i="4"/>
  <c r="D608" i="4"/>
  <c r="C608" i="4"/>
  <c r="J607" i="4"/>
  <c r="I607" i="4"/>
  <c r="H607" i="4"/>
  <c r="G607" i="4"/>
  <c r="F607" i="4"/>
  <c r="E607" i="4"/>
  <c r="D607" i="4"/>
  <c r="C607" i="4"/>
  <c r="A607" i="4" s="1"/>
  <c r="B607" i="4"/>
  <c r="J606" i="4"/>
  <c r="I606" i="4"/>
  <c r="H606" i="4"/>
  <c r="G606" i="4"/>
  <c r="F606" i="4"/>
  <c r="E606" i="4"/>
  <c r="D606" i="4"/>
  <c r="C606" i="4"/>
  <c r="J605" i="4"/>
  <c r="I605" i="4"/>
  <c r="H605" i="4"/>
  <c r="G605" i="4"/>
  <c r="F605" i="4"/>
  <c r="E605" i="4"/>
  <c r="D605" i="4"/>
  <c r="C605" i="4"/>
  <c r="A605" i="4" s="1"/>
  <c r="B605" i="4"/>
  <c r="J604" i="4"/>
  <c r="I604" i="4"/>
  <c r="H604" i="4"/>
  <c r="G604" i="4"/>
  <c r="F604" i="4"/>
  <c r="E604" i="4"/>
  <c r="D604" i="4"/>
  <c r="C604" i="4"/>
  <c r="J603" i="4"/>
  <c r="I603" i="4"/>
  <c r="H603" i="4"/>
  <c r="B603" i="4" s="1"/>
  <c r="G603" i="4"/>
  <c r="F603" i="4"/>
  <c r="E603" i="4"/>
  <c r="D603" i="4"/>
  <c r="C603" i="4"/>
  <c r="J602" i="4"/>
  <c r="I602" i="4"/>
  <c r="H602" i="4"/>
  <c r="G602" i="4"/>
  <c r="F602" i="4"/>
  <c r="E602" i="4"/>
  <c r="D602" i="4"/>
  <c r="C602" i="4"/>
  <c r="J601" i="4"/>
  <c r="I601" i="4"/>
  <c r="H601" i="4"/>
  <c r="G601" i="4"/>
  <c r="F601" i="4"/>
  <c r="E601" i="4"/>
  <c r="D601" i="4"/>
  <c r="C601" i="4"/>
  <c r="B601" i="4"/>
  <c r="J600" i="4"/>
  <c r="I600" i="4"/>
  <c r="H600" i="4"/>
  <c r="G600" i="4"/>
  <c r="F600" i="4"/>
  <c r="E600" i="4"/>
  <c r="A600" i="4" s="1"/>
  <c r="D600" i="4"/>
  <c r="B600" i="4" s="1"/>
  <c r="C600" i="4"/>
  <c r="J599" i="4"/>
  <c r="I599" i="4"/>
  <c r="H599" i="4"/>
  <c r="G599" i="4"/>
  <c r="F599" i="4"/>
  <c r="B599" i="4" s="1"/>
  <c r="E599" i="4"/>
  <c r="D599" i="4"/>
  <c r="C599" i="4"/>
  <c r="J598" i="4"/>
  <c r="I598" i="4"/>
  <c r="H598" i="4"/>
  <c r="G598" i="4"/>
  <c r="F598" i="4"/>
  <c r="E598" i="4"/>
  <c r="D598" i="4"/>
  <c r="C598" i="4"/>
  <c r="A598" i="4" s="1"/>
  <c r="J597" i="4"/>
  <c r="I597" i="4"/>
  <c r="H597" i="4"/>
  <c r="G597" i="4"/>
  <c r="F597" i="4"/>
  <c r="E597" i="4"/>
  <c r="D597" i="4"/>
  <c r="B597" i="4" s="1"/>
  <c r="C597" i="4"/>
  <c r="J596" i="4"/>
  <c r="I596" i="4"/>
  <c r="H596" i="4"/>
  <c r="G596" i="4"/>
  <c r="F596" i="4"/>
  <c r="E596" i="4"/>
  <c r="D596" i="4"/>
  <c r="C596" i="4"/>
  <c r="B596" i="4"/>
  <c r="J595" i="4"/>
  <c r="I595" i="4"/>
  <c r="H595" i="4"/>
  <c r="G595" i="4"/>
  <c r="F595" i="4"/>
  <c r="E595" i="4"/>
  <c r="D595" i="4"/>
  <c r="B595" i="4" s="1"/>
  <c r="C595" i="4"/>
  <c r="A595" i="4" s="1"/>
  <c r="J594" i="4"/>
  <c r="I594" i="4"/>
  <c r="H594" i="4"/>
  <c r="G594" i="4"/>
  <c r="F594" i="4"/>
  <c r="E594" i="4"/>
  <c r="D594" i="4"/>
  <c r="C594" i="4"/>
  <c r="A594" i="4" s="1"/>
  <c r="B594" i="4"/>
  <c r="J593" i="4"/>
  <c r="I593" i="4"/>
  <c r="H593" i="4"/>
  <c r="G593" i="4"/>
  <c r="F593" i="4"/>
  <c r="E593" i="4"/>
  <c r="D593" i="4"/>
  <c r="C593" i="4"/>
  <c r="A593" i="4" s="1"/>
  <c r="B593" i="4"/>
  <c r="J592" i="4"/>
  <c r="I592" i="4"/>
  <c r="H592" i="4"/>
  <c r="G592" i="4"/>
  <c r="F592" i="4"/>
  <c r="B592" i="4" s="1"/>
  <c r="E592" i="4"/>
  <c r="D592" i="4"/>
  <c r="C592" i="4"/>
  <c r="A592" i="4"/>
  <c r="J591" i="4"/>
  <c r="I591" i="4"/>
  <c r="H591" i="4"/>
  <c r="G591" i="4"/>
  <c r="F591" i="4"/>
  <c r="E591" i="4"/>
  <c r="D591" i="4"/>
  <c r="C591" i="4"/>
  <c r="B591" i="4"/>
  <c r="J590" i="4"/>
  <c r="I590" i="4"/>
  <c r="H590" i="4"/>
  <c r="G590" i="4"/>
  <c r="F590" i="4"/>
  <c r="E590" i="4"/>
  <c r="A590" i="4" s="1"/>
  <c r="D590" i="4"/>
  <c r="C590" i="4"/>
  <c r="J589" i="4"/>
  <c r="I589" i="4"/>
  <c r="H589" i="4"/>
  <c r="G589" i="4"/>
  <c r="F589" i="4"/>
  <c r="E589" i="4"/>
  <c r="D589" i="4"/>
  <c r="B589" i="4" s="1"/>
  <c r="C589" i="4"/>
  <c r="J588" i="4"/>
  <c r="I588" i="4"/>
  <c r="H588" i="4"/>
  <c r="G588" i="4"/>
  <c r="F588" i="4"/>
  <c r="E588" i="4"/>
  <c r="D588" i="4"/>
  <c r="C588" i="4"/>
  <c r="A588" i="4" s="1"/>
  <c r="J587" i="4"/>
  <c r="I587" i="4"/>
  <c r="H587" i="4"/>
  <c r="G587" i="4"/>
  <c r="F587" i="4"/>
  <c r="B587" i="4" s="1"/>
  <c r="E587" i="4"/>
  <c r="D587" i="4"/>
  <c r="C587" i="4"/>
  <c r="A587" i="4" s="1"/>
  <c r="J586" i="4"/>
  <c r="I586" i="4"/>
  <c r="H586" i="4"/>
  <c r="G586" i="4"/>
  <c r="F586" i="4"/>
  <c r="E586" i="4"/>
  <c r="D586" i="4"/>
  <c r="C586" i="4"/>
  <c r="J585" i="4"/>
  <c r="I585" i="4"/>
  <c r="H585" i="4"/>
  <c r="G585" i="4"/>
  <c r="F585" i="4"/>
  <c r="B585" i="4" s="1"/>
  <c r="E585" i="4"/>
  <c r="D585" i="4"/>
  <c r="C585" i="4"/>
  <c r="A585" i="4" s="1"/>
  <c r="J584" i="4"/>
  <c r="I584" i="4"/>
  <c r="H584" i="4"/>
  <c r="G584" i="4"/>
  <c r="F584" i="4"/>
  <c r="E584" i="4"/>
  <c r="D584" i="4"/>
  <c r="C584" i="4"/>
  <c r="B584" i="4"/>
  <c r="J583" i="4"/>
  <c r="I583" i="4"/>
  <c r="H583" i="4"/>
  <c r="G583" i="4"/>
  <c r="F583" i="4"/>
  <c r="B583" i="4" s="1"/>
  <c r="E583" i="4"/>
  <c r="D583" i="4"/>
  <c r="C583" i="4"/>
  <c r="J582" i="4"/>
  <c r="I582" i="4"/>
  <c r="H582" i="4"/>
  <c r="G582" i="4"/>
  <c r="F582" i="4"/>
  <c r="E582" i="4"/>
  <c r="D582" i="4"/>
  <c r="C582" i="4"/>
  <c r="A582" i="4" s="1"/>
  <c r="B582" i="4"/>
  <c r="J581" i="4"/>
  <c r="I581" i="4"/>
  <c r="H581" i="4"/>
  <c r="G581" i="4"/>
  <c r="F581" i="4"/>
  <c r="E581" i="4"/>
  <c r="D581" i="4"/>
  <c r="C581" i="4"/>
  <c r="J580" i="4"/>
  <c r="I580" i="4"/>
  <c r="H580" i="4"/>
  <c r="G580" i="4"/>
  <c r="F580" i="4"/>
  <c r="E580" i="4"/>
  <c r="D580" i="4"/>
  <c r="B580" i="4" s="1"/>
  <c r="C580" i="4"/>
  <c r="A580" i="4" s="1"/>
  <c r="J579" i="4"/>
  <c r="I579" i="4"/>
  <c r="H579" i="4"/>
  <c r="G579" i="4"/>
  <c r="F579" i="4"/>
  <c r="E579" i="4"/>
  <c r="D579" i="4"/>
  <c r="C579" i="4"/>
  <c r="J578" i="4"/>
  <c r="I578" i="4"/>
  <c r="H578" i="4"/>
  <c r="G578" i="4"/>
  <c r="F578" i="4"/>
  <c r="E578" i="4"/>
  <c r="D578" i="4"/>
  <c r="C578" i="4"/>
  <c r="A578" i="4" s="1"/>
  <c r="B578" i="4"/>
  <c r="J577" i="4"/>
  <c r="I577" i="4"/>
  <c r="H577" i="4"/>
  <c r="G577" i="4"/>
  <c r="F577" i="4"/>
  <c r="E577" i="4"/>
  <c r="D577" i="4"/>
  <c r="C577" i="4"/>
  <c r="J576" i="4"/>
  <c r="I576" i="4"/>
  <c r="H576" i="4"/>
  <c r="G576" i="4"/>
  <c r="F576" i="4"/>
  <c r="E576" i="4"/>
  <c r="D576" i="4"/>
  <c r="B576" i="4" s="1"/>
  <c r="C576" i="4"/>
  <c r="A576" i="4"/>
  <c r="J575" i="4"/>
  <c r="I575" i="4"/>
  <c r="H575" i="4"/>
  <c r="G575" i="4"/>
  <c r="F575" i="4"/>
  <c r="E575" i="4"/>
  <c r="D575" i="4"/>
  <c r="C575" i="4"/>
  <c r="J574" i="4"/>
  <c r="I574" i="4"/>
  <c r="H574" i="4"/>
  <c r="G574" i="4"/>
  <c r="F574" i="4"/>
  <c r="E574" i="4"/>
  <c r="A574" i="4" s="1"/>
  <c r="D574" i="4"/>
  <c r="C574" i="4"/>
  <c r="B574" i="4"/>
  <c r="J573" i="4"/>
  <c r="I573" i="4"/>
  <c r="H573" i="4"/>
  <c r="G573" i="4"/>
  <c r="F573" i="4"/>
  <c r="B573" i="4" s="1"/>
  <c r="E573" i="4"/>
  <c r="D573" i="4"/>
  <c r="C573" i="4"/>
  <c r="J572" i="4"/>
  <c r="B572" i="4" s="1"/>
  <c r="I572" i="4"/>
  <c r="H572" i="4"/>
  <c r="G572" i="4"/>
  <c r="F572" i="4"/>
  <c r="E572" i="4"/>
  <c r="D572" i="4"/>
  <c r="C572" i="4"/>
  <c r="A572" i="4" s="1"/>
  <c r="J571" i="4"/>
  <c r="I571" i="4"/>
  <c r="H571" i="4"/>
  <c r="G571" i="4"/>
  <c r="F571" i="4"/>
  <c r="B571" i="4" s="1"/>
  <c r="E571" i="4"/>
  <c r="D571" i="4"/>
  <c r="C571" i="4"/>
  <c r="A571" i="4" s="1"/>
  <c r="J570" i="4"/>
  <c r="B570" i="4" s="1"/>
  <c r="I570" i="4"/>
  <c r="H570" i="4"/>
  <c r="G570" i="4"/>
  <c r="F570" i="4"/>
  <c r="E570" i="4"/>
  <c r="D570" i="4"/>
  <c r="C570" i="4"/>
  <c r="J569" i="4"/>
  <c r="I569" i="4"/>
  <c r="H569" i="4"/>
  <c r="G569" i="4"/>
  <c r="F569" i="4"/>
  <c r="E569" i="4"/>
  <c r="D569" i="4"/>
  <c r="C569" i="4"/>
  <c r="A569" i="4" s="1"/>
  <c r="J568" i="4"/>
  <c r="I568" i="4"/>
  <c r="H568" i="4"/>
  <c r="G568" i="4"/>
  <c r="F568" i="4"/>
  <c r="E568" i="4"/>
  <c r="D568" i="4"/>
  <c r="C568" i="4"/>
  <c r="J567" i="4"/>
  <c r="I567" i="4"/>
  <c r="H567" i="4"/>
  <c r="G567" i="4"/>
  <c r="F567" i="4"/>
  <c r="E567" i="4"/>
  <c r="D567" i="4"/>
  <c r="C567" i="4"/>
  <c r="A567" i="4" s="1"/>
  <c r="J566" i="4"/>
  <c r="I566" i="4"/>
  <c r="H566" i="4"/>
  <c r="G566" i="4"/>
  <c r="F566" i="4"/>
  <c r="E566" i="4"/>
  <c r="D566" i="4"/>
  <c r="B566" i="4" s="1"/>
  <c r="C566" i="4"/>
  <c r="A566" i="4" s="1"/>
  <c r="J565" i="4"/>
  <c r="I565" i="4"/>
  <c r="H565" i="4"/>
  <c r="G565" i="4"/>
  <c r="F565" i="4"/>
  <c r="B565" i="4" s="1"/>
  <c r="E565" i="4"/>
  <c r="D565" i="4"/>
  <c r="C565" i="4"/>
  <c r="A565" i="4" s="1"/>
  <c r="J564" i="4"/>
  <c r="I564" i="4"/>
  <c r="H564" i="4"/>
  <c r="G564" i="4"/>
  <c r="F564" i="4"/>
  <c r="E564" i="4"/>
  <c r="A564" i="4" s="1"/>
  <c r="D564" i="4"/>
  <c r="C564" i="4"/>
  <c r="B564" i="4"/>
  <c r="J563" i="4"/>
  <c r="I563" i="4"/>
  <c r="H563" i="4"/>
  <c r="G563" i="4"/>
  <c r="F563" i="4"/>
  <c r="B563" i="4" s="1"/>
  <c r="E563" i="4"/>
  <c r="D563" i="4"/>
  <c r="C563" i="4"/>
  <c r="J562" i="4"/>
  <c r="I562" i="4"/>
  <c r="H562" i="4"/>
  <c r="G562" i="4"/>
  <c r="F562" i="4"/>
  <c r="E562" i="4"/>
  <c r="D562" i="4"/>
  <c r="B562" i="4" s="1"/>
  <c r="C562" i="4"/>
  <c r="A562" i="4" s="1"/>
  <c r="J561" i="4"/>
  <c r="I561" i="4"/>
  <c r="H561" i="4"/>
  <c r="G561" i="4"/>
  <c r="F561" i="4"/>
  <c r="E561" i="4"/>
  <c r="D561" i="4"/>
  <c r="C561" i="4"/>
  <c r="J560" i="4"/>
  <c r="I560" i="4"/>
  <c r="H560" i="4"/>
  <c r="G560" i="4"/>
  <c r="F560" i="4"/>
  <c r="E560" i="4"/>
  <c r="D560" i="4"/>
  <c r="C560" i="4"/>
  <c r="B560" i="4"/>
  <c r="A560" i="4"/>
  <c r="J559" i="4"/>
  <c r="I559" i="4"/>
  <c r="H559" i="4"/>
  <c r="G559" i="4"/>
  <c r="F559" i="4"/>
  <c r="E559" i="4"/>
  <c r="D559" i="4"/>
  <c r="C559" i="4"/>
  <c r="J558" i="4"/>
  <c r="I558" i="4"/>
  <c r="H558" i="4"/>
  <c r="G558" i="4"/>
  <c r="F558" i="4"/>
  <c r="E558" i="4"/>
  <c r="D558" i="4"/>
  <c r="C558" i="4"/>
  <c r="A558" i="4" s="1"/>
  <c r="B558" i="4"/>
  <c r="J557" i="4"/>
  <c r="I557" i="4"/>
  <c r="H557" i="4"/>
  <c r="G557" i="4"/>
  <c r="F557" i="4"/>
  <c r="B557" i="4" s="1"/>
  <c r="E557" i="4"/>
  <c r="D557" i="4"/>
  <c r="C557" i="4"/>
  <c r="J556" i="4"/>
  <c r="I556" i="4"/>
  <c r="H556" i="4"/>
  <c r="G556" i="4"/>
  <c r="A556" i="4" s="1"/>
  <c r="F556" i="4"/>
  <c r="E556" i="4"/>
  <c r="D556" i="4"/>
  <c r="B556" i="4" s="1"/>
  <c r="C556" i="4"/>
  <c r="J555" i="4"/>
  <c r="I555" i="4"/>
  <c r="H555" i="4"/>
  <c r="G555" i="4"/>
  <c r="F555" i="4"/>
  <c r="B555" i="4" s="1"/>
  <c r="E555" i="4"/>
  <c r="D555" i="4"/>
  <c r="C555" i="4"/>
  <c r="A555" i="4" s="1"/>
  <c r="J554" i="4"/>
  <c r="I554" i="4"/>
  <c r="H554" i="4"/>
  <c r="G554" i="4"/>
  <c r="F554" i="4"/>
  <c r="E554" i="4"/>
  <c r="A554" i="4" s="1"/>
  <c r="D554" i="4"/>
  <c r="C554" i="4"/>
  <c r="B554" i="4"/>
  <c r="J553" i="4"/>
  <c r="I553" i="4"/>
  <c r="H553" i="4"/>
  <c r="G553" i="4"/>
  <c r="F553" i="4"/>
  <c r="E553" i="4"/>
  <c r="D553" i="4"/>
  <c r="C553" i="4"/>
  <c r="J552" i="4"/>
  <c r="B552" i="4" s="1"/>
  <c r="I552" i="4"/>
  <c r="H552" i="4"/>
  <c r="G552" i="4"/>
  <c r="F552" i="4"/>
  <c r="E552" i="4"/>
  <c r="D552" i="4"/>
  <c r="C552" i="4"/>
  <c r="J551" i="4"/>
  <c r="I551" i="4"/>
  <c r="H551" i="4"/>
  <c r="G551" i="4"/>
  <c r="F551" i="4"/>
  <c r="B551" i="4" s="1"/>
  <c r="E551" i="4"/>
  <c r="D551" i="4"/>
  <c r="C551" i="4"/>
  <c r="J550" i="4"/>
  <c r="B550" i="4" s="1"/>
  <c r="I550" i="4"/>
  <c r="H550" i="4"/>
  <c r="G550" i="4"/>
  <c r="F550" i="4"/>
  <c r="E550" i="4"/>
  <c r="A550" i="4" s="1"/>
  <c r="D550" i="4"/>
  <c r="C550" i="4"/>
  <c r="J549" i="4"/>
  <c r="I549" i="4"/>
  <c r="H549" i="4"/>
  <c r="G549" i="4"/>
  <c r="F549" i="4"/>
  <c r="E549" i="4"/>
  <c r="D549" i="4"/>
  <c r="C549" i="4"/>
  <c r="A549" i="4" s="1"/>
  <c r="J548" i="4"/>
  <c r="I548" i="4"/>
  <c r="H548" i="4"/>
  <c r="G548" i="4"/>
  <c r="F548" i="4"/>
  <c r="E548" i="4"/>
  <c r="D548" i="4"/>
  <c r="B548" i="4" s="1"/>
  <c r="C548" i="4"/>
  <c r="J547" i="4"/>
  <c r="I547" i="4"/>
  <c r="H547" i="4"/>
  <c r="G547" i="4"/>
  <c r="F547" i="4"/>
  <c r="E547" i="4"/>
  <c r="D547" i="4"/>
  <c r="C547" i="4"/>
  <c r="J546" i="4"/>
  <c r="I546" i="4"/>
  <c r="H546" i="4"/>
  <c r="G546" i="4"/>
  <c r="F546" i="4"/>
  <c r="E546" i="4"/>
  <c r="D546" i="4"/>
  <c r="C546" i="4"/>
  <c r="A546" i="4"/>
  <c r="J545" i="4"/>
  <c r="I545" i="4"/>
  <c r="H545" i="4"/>
  <c r="G545" i="4"/>
  <c r="F545" i="4"/>
  <c r="B545" i="4" s="1"/>
  <c r="E545" i="4"/>
  <c r="D545" i="4"/>
  <c r="C545" i="4"/>
  <c r="A545" i="4" s="1"/>
  <c r="J544" i="4"/>
  <c r="I544" i="4"/>
  <c r="H544" i="4"/>
  <c r="G544" i="4"/>
  <c r="F544" i="4"/>
  <c r="E544" i="4"/>
  <c r="D544" i="4"/>
  <c r="C544" i="4"/>
  <c r="A544" i="4" s="1"/>
  <c r="B544" i="4"/>
  <c r="J543" i="4"/>
  <c r="I543" i="4"/>
  <c r="H543" i="4"/>
  <c r="G543" i="4"/>
  <c r="F543" i="4"/>
  <c r="B543" i="4" s="1"/>
  <c r="E543" i="4"/>
  <c r="D543" i="4"/>
  <c r="C543" i="4"/>
  <c r="J542" i="4"/>
  <c r="I542" i="4"/>
  <c r="A542" i="4" s="1"/>
  <c r="H542" i="4"/>
  <c r="G542" i="4"/>
  <c r="F542" i="4"/>
  <c r="E542" i="4"/>
  <c r="D542" i="4"/>
  <c r="B542" i="4" s="1"/>
  <c r="C542" i="4"/>
  <c r="J541" i="4"/>
  <c r="I541" i="4"/>
  <c r="H541" i="4"/>
  <c r="G541" i="4"/>
  <c r="F541" i="4"/>
  <c r="E541" i="4"/>
  <c r="D541" i="4"/>
  <c r="C541" i="4"/>
  <c r="A541" i="4" s="1"/>
  <c r="J540" i="4"/>
  <c r="I540" i="4"/>
  <c r="H540" i="4"/>
  <c r="G540" i="4"/>
  <c r="F540" i="4"/>
  <c r="E540" i="4"/>
  <c r="D540" i="4"/>
  <c r="B540" i="4" s="1"/>
  <c r="C540" i="4"/>
  <c r="A540" i="4" s="1"/>
  <c r="J539" i="4"/>
  <c r="I539" i="4"/>
  <c r="H539" i="4"/>
  <c r="G539" i="4"/>
  <c r="F539" i="4"/>
  <c r="E539" i="4"/>
  <c r="D539" i="4"/>
  <c r="C539" i="4"/>
  <c r="J538" i="4"/>
  <c r="I538" i="4"/>
  <c r="H538" i="4"/>
  <c r="G538" i="4"/>
  <c r="F538" i="4"/>
  <c r="E538" i="4"/>
  <c r="A538" i="4" s="1"/>
  <c r="D538" i="4"/>
  <c r="C538" i="4"/>
  <c r="B538" i="4"/>
  <c r="J537" i="4"/>
  <c r="I537" i="4"/>
  <c r="H537" i="4"/>
  <c r="G537" i="4"/>
  <c r="F537" i="4"/>
  <c r="B537" i="4" s="1"/>
  <c r="E537" i="4"/>
  <c r="D537" i="4"/>
  <c r="C537" i="4"/>
  <c r="A537" i="4" s="1"/>
  <c r="J536" i="4"/>
  <c r="I536" i="4"/>
  <c r="H536" i="4"/>
  <c r="G536" i="4"/>
  <c r="F536" i="4"/>
  <c r="E536" i="4"/>
  <c r="D536" i="4"/>
  <c r="B536" i="4" s="1"/>
  <c r="C536" i="4"/>
  <c r="A536" i="4" s="1"/>
  <c r="J535" i="4"/>
  <c r="I535" i="4"/>
  <c r="H535" i="4"/>
  <c r="G535" i="4"/>
  <c r="F535" i="4"/>
  <c r="E535" i="4"/>
  <c r="D535" i="4"/>
  <c r="C535" i="4"/>
  <c r="A535" i="4" s="1"/>
  <c r="J534" i="4"/>
  <c r="I534" i="4"/>
  <c r="H534" i="4"/>
  <c r="G534" i="4"/>
  <c r="F534" i="4"/>
  <c r="E534" i="4"/>
  <c r="D534" i="4"/>
  <c r="B534" i="4" s="1"/>
  <c r="C534" i="4"/>
  <c r="A534" i="4" s="1"/>
  <c r="J533" i="4"/>
  <c r="I533" i="4"/>
  <c r="H533" i="4"/>
  <c r="G533" i="4"/>
  <c r="F533" i="4"/>
  <c r="B533" i="4" s="1"/>
  <c r="E533" i="4"/>
  <c r="D533" i="4"/>
  <c r="C533" i="4"/>
  <c r="J532" i="4"/>
  <c r="I532" i="4"/>
  <c r="H532" i="4"/>
  <c r="G532" i="4"/>
  <c r="A532" i="4" s="1"/>
  <c r="F532" i="4"/>
  <c r="E532" i="4"/>
  <c r="D532" i="4"/>
  <c r="C532" i="4"/>
  <c r="B532" i="4"/>
  <c r="J531" i="4"/>
  <c r="I531" i="4"/>
  <c r="H531" i="4"/>
  <c r="G531" i="4"/>
  <c r="F531" i="4"/>
  <c r="B531" i="4" s="1"/>
  <c r="E531" i="4"/>
  <c r="D531" i="4"/>
  <c r="C531" i="4"/>
  <c r="A531" i="4" s="1"/>
  <c r="J530" i="4"/>
  <c r="B530" i="4" s="1"/>
  <c r="I530" i="4"/>
  <c r="H530" i="4"/>
  <c r="G530" i="4"/>
  <c r="F530" i="4"/>
  <c r="E530" i="4"/>
  <c r="A530" i="4" s="1"/>
  <c r="D530" i="4"/>
  <c r="C530" i="4"/>
  <c r="J529" i="4"/>
  <c r="I529" i="4"/>
  <c r="H529" i="4"/>
  <c r="G529" i="4"/>
  <c r="F529" i="4"/>
  <c r="E529" i="4"/>
  <c r="D529" i="4"/>
  <c r="C529" i="4"/>
  <c r="J528" i="4"/>
  <c r="I528" i="4"/>
  <c r="H528" i="4"/>
  <c r="G528" i="4"/>
  <c r="F528" i="4"/>
  <c r="E528" i="4"/>
  <c r="D528" i="4"/>
  <c r="B528" i="4" s="1"/>
  <c r="C528" i="4"/>
  <c r="A528" i="4"/>
  <c r="J527" i="4"/>
  <c r="I527" i="4"/>
  <c r="H527" i="4"/>
  <c r="G527" i="4"/>
  <c r="F527" i="4"/>
  <c r="B527" i="4" s="1"/>
  <c r="E527" i="4"/>
  <c r="D527" i="4"/>
  <c r="C527" i="4"/>
  <c r="A527" i="4" s="1"/>
  <c r="J526" i="4"/>
  <c r="I526" i="4"/>
  <c r="A526" i="4" s="1"/>
  <c r="H526" i="4"/>
  <c r="G526" i="4"/>
  <c r="F526" i="4"/>
  <c r="E526" i="4"/>
  <c r="D526" i="4"/>
  <c r="C526" i="4"/>
  <c r="J525" i="4"/>
  <c r="I525" i="4"/>
  <c r="H525" i="4"/>
  <c r="G525" i="4"/>
  <c r="F525" i="4"/>
  <c r="B525" i="4" s="1"/>
  <c r="E525" i="4"/>
  <c r="D525" i="4"/>
  <c r="C525" i="4"/>
  <c r="A525" i="4" s="1"/>
  <c r="J524" i="4"/>
  <c r="I524" i="4"/>
  <c r="H524" i="4"/>
  <c r="G524" i="4"/>
  <c r="F524" i="4"/>
  <c r="E524" i="4"/>
  <c r="D524" i="4"/>
  <c r="B524" i="4" s="1"/>
  <c r="C524" i="4"/>
  <c r="A524" i="4" s="1"/>
  <c r="J523" i="4"/>
  <c r="I523" i="4"/>
  <c r="H523" i="4"/>
  <c r="G523" i="4"/>
  <c r="F523" i="4"/>
  <c r="B523" i="4" s="1"/>
  <c r="E523" i="4"/>
  <c r="D523" i="4"/>
  <c r="C523" i="4"/>
  <c r="A523" i="4" s="1"/>
  <c r="J522" i="4"/>
  <c r="I522" i="4"/>
  <c r="H522" i="4"/>
  <c r="G522" i="4"/>
  <c r="F522" i="4"/>
  <c r="E522" i="4"/>
  <c r="A522" i="4" s="1"/>
  <c r="D522" i="4"/>
  <c r="B522" i="4" s="1"/>
  <c r="C522" i="4"/>
  <c r="J521" i="4"/>
  <c r="I521" i="4"/>
  <c r="H521" i="4"/>
  <c r="G521" i="4"/>
  <c r="F521" i="4"/>
  <c r="E521" i="4"/>
  <c r="D521" i="4"/>
  <c r="C521" i="4"/>
  <c r="A521" i="4" s="1"/>
  <c r="J520" i="4"/>
  <c r="I520" i="4"/>
  <c r="H520" i="4"/>
  <c r="G520" i="4"/>
  <c r="F520" i="4"/>
  <c r="E520" i="4"/>
  <c r="D520" i="4"/>
  <c r="C520" i="4"/>
  <c r="A520" i="4" s="1"/>
  <c r="B520" i="4"/>
  <c r="J519" i="4"/>
  <c r="I519" i="4"/>
  <c r="H519" i="4"/>
  <c r="G519" i="4"/>
  <c r="F519" i="4"/>
  <c r="E519" i="4"/>
  <c r="D519" i="4"/>
  <c r="C519" i="4"/>
  <c r="J518" i="4"/>
  <c r="I518" i="4"/>
  <c r="H518" i="4"/>
  <c r="G518" i="4"/>
  <c r="F518" i="4"/>
  <c r="E518" i="4"/>
  <c r="D518" i="4"/>
  <c r="C518" i="4"/>
  <c r="A518" i="4" s="1"/>
  <c r="B518" i="4"/>
  <c r="J517" i="4"/>
  <c r="I517" i="4"/>
  <c r="H517" i="4"/>
  <c r="G517" i="4"/>
  <c r="F517" i="4"/>
  <c r="E517" i="4"/>
  <c r="D517" i="4"/>
  <c r="C517" i="4"/>
  <c r="A517" i="4" s="1"/>
  <c r="J516" i="4"/>
  <c r="I516" i="4"/>
  <c r="H516" i="4"/>
  <c r="G516" i="4"/>
  <c r="F516" i="4"/>
  <c r="E516" i="4"/>
  <c r="D516" i="4"/>
  <c r="B516" i="4" s="1"/>
  <c r="C516" i="4"/>
  <c r="A516" i="4" s="1"/>
  <c r="J515" i="4"/>
  <c r="I515" i="4"/>
  <c r="H515" i="4"/>
  <c r="G515" i="4"/>
  <c r="F515" i="4"/>
  <c r="E515" i="4"/>
  <c r="D515" i="4"/>
  <c r="C515" i="4"/>
  <c r="A515" i="4" s="1"/>
  <c r="J514" i="4"/>
  <c r="I514" i="4"/>
  <c r="H514" i="4"/>
  <c r="G514" i="4"/>
  <c r="F514" i="4"/>
  <c r="E514" i="4"/>
  <c r="A514" i="4" s="1"/>
  <c r="D514" i="4"/>
  <c r="B514" i="4" s="1"/>
  <c r="C514" i="4"/>
  <c r="J513" i="4"/>
  <c r="I513" i="4"/>
  <c r="H513" i="4"/>
  <c r="G513" i="4"/>
  <c r="F513" i="4"/>
  <c r="E513" i="4"/>
  <c r="D513" i="4"/>
  <c r="C513" i="4"/>
  <c r="J512" i="4"/>
  <c r="I512" i="4"/>
  <c r="H512" i="4"/>
  <c r="G512" i="4"/>
  <c r="F512" i="4"/>
  <c r="E512" i="4"/>
  <c r="D512" i="4"/>
  <c r="C512" i="4"/>
  <c r="A512" i="4" s="1"/>
  <c r="B512" i="4"/>
  <c r="J511" i="4"/>
  <c r="I511" i="4"/>
  <c r="H511" i="4"/>
  <c r="G511" i="4"/>
  <c r="F511" i="4"/>
  <c r="B511" i="4" s="1"/>
  <c r="E511" i="4"/>
  <c r="D511" i="4"/>
  <c r="C511" i="4"/>
  <c r="J510" i="4"/>
  <c r="B510" i="4" s="1"/>
  <c r="I510" i="4"/>
  <c r="H510" i="4"/>
  <c r="G510" i="4"/>
  <c r="F510" i="4"/>
  <c r="E510" i="4"/>
  <c r="D510" i="4"/>
  <c r="C510" i="4"/>
  <c r="A510" i="4" s="1"/>
  <c r="J509" i="4"/>
  <c r="I509" i="4"/>
  <c r="H509" i="4"/>
  <c r="G509" i="4"/>
  <c r="F509" i="4"/>
  <c r="E509" i="4"/>
  <c r="D509" i="4"/>
  <c r="C509" i="4"/>
  <c r="J508" i="4"/>
  <c r="I508" i="4"/>
  <c r="H508" i="4"/>
  <c r="G508" i="4"/>
  <c r="F508" i="4"/>
  <c r="E508" i="4"/>
  <c r="A508" i="4" s="1"/>
  <c r="D508" i="4"/>
  <c r="B508" i="4" s="1"/>
  <c r="C508" i="4"/>
  <c r="J507" i="4"/>
  <c r="I507" i="4"/>
  <c r="H507" i="4"/>
  <c r="G507" i="4"/>
  <c r="F507" i="4"/>
  <c r="B507" i="4" s="1"/>
  <c r="E507" i="4"/>
  <c r="D507" i="4"/>
  <c r="C507" i="4"/>
  <c r="A507" i="4" s="1"/>
  <c r="J506" i="4"/>
  <c r="I506" i="4"/>
  <c r="H506" i="4"/>
  <c r="G506" i="4"/>
  <c r="F506" i="4"/>
  <c r="E506" i="4"/>
  <c r="A506" i="4" s="1"/>
  <c r="D506" i="4"/>
  <c r="C506" i="4"/>
  <c r="J505" i="4"/>
  <c r="I505" i="4"/>
  <c r="H505" i="4"/>
  <c r="G505" i="4"/>
  <c r="F505" i="4"/>
  <c r="B505" i="4" s="1"/>
  <c r="E505" i="4"/>
  <c r="D505" i="4"/>
  <c r="C505" i="4"/>
  <c r="A505" i="4" s="1"/>
  <c r="J504" i="4"/>
  <c r="I504" i="4"/>
  <c r="H504" i="4"/>
  <c r="G504" i="4"/>
  <c r="F504" i="4"/>
  <c r="E504" i="4"/>
  <c r="D504" i="4"/>
  <c r="C504" i="4"/>
  <c r="A504" i="4" s="1"/>
  <c r="B504" i="4"/>
  <c r="J503" i="4"/>
  <c r="I503" i="4"/>
  <c r="H503" i="4"/>
  <c r="G503" i="4"/>
  <c r="F503" i="4"/>
  <c r="B503" i="4" s="1"/>
  <c r="E503" i="4"/>
  <c r="D503" i="4"/>
  <c r="C503" i="4"/>
  <c r="J502" i="4"/>
  <c r="I502" i="4"/>
  <c r="H502" i="4"/>
  <c r="G502" i="4"/>
  <c r="F502" i="4"/>
  <c r="E502" i="4"/>
  <c r="D502" i="4"/>
  <c r="B502" i="4" s="1"/>
  <c r="C502" i="4"/>
  <c r="A502" i="4" s="1"/>
  <c r="J501" i="4"/>
  <c r="I501" i="4"/>
  <c r="H501" i="4"/>
  <c r="G501" i="4"/>
  <c r="F501" i="4"/>
  <c r="E501" i="4"/>
  <c r="D501" i="4"/>
  <c r="C501" i="4"/>
  <c r="A501" i="4" s="1"/>
  <c r="J500" i="4"/>
  <c r="I500" i="4"/>
  <c r="H500" i="4"/>
  <c r="G500" i="4"/>
  <c r="F500" i="4"/>
  <c r="E500" i="4"/>
  <c r="D500" i="4"/>
  <c r="C500" i="4"/>
  <c r="A500" i="4" s="1"/>
  <c r="B500" i="4"/>
  <c r="J499" i="4"/>
  <c r="I499" i="4"/>
  <c r="H499" i="4"/>
  <c r="G499" i="4"/>
  <c r="F499" i="4"/>
  <c r="E499" i="4"/>
  <c r="D499" i="4"/>
  <c r="C499" i="4"/>
  <c r="J498" i="4"/>
  <c r="I498" i="4"/>
  <c r="H498" i="4"/>
  <c r="G498" i="4"/>
  <c r="F498" i="4"/>
  <c r="E498" i="4"/>
  <c r="A498" i="4" s="1"/>
  <c r="D498" i="4"/>
  <c r="C498" i="4"/>
  <c r="B498" i="4"/>
  <c r="J497" i="4"/>
  <c r="I497" i="4"/>
  <c r="H497" i="4"/>
  <c r="G497" i="4"/>
  <c r="F497" i="4"/>
  <c r="B497" i="4" s="1"/>
  <c r="E497" i="4"/>
  <c r="D497" i="4"/>
  <c r="C497" i="4"/>
  <c r="J496" i="4"/>
  <c r="I496" i="4"/>
  <c r="H496" i="4"/>
  <c r="G496" i="4"/>
  <c r="F496" i="4"/>
  <c r="E496" i="4"/>
  <c r="D496" i="4"/>
  <c r="B496" i="4" s="1"/>
  <c r="C496" i="4"/>
  <c r="A496" i="4" s="1"/>
  <c r="J495" i="4"/>
  <c r="I495" i="4"/>
  <c r="H495" i="4"/>
  <c r="G495" i="4"/>
  <c r="F495" i="4"/>
  <c r="E495" i="4"/>
  <c r="D495" i="4"/>
  <c r="C495" i="4"/>
  <c r="J494" i="4"/>
  <c r="I494" i="4"/>
  <c r="H494" i="4"/>
  <c r="G494" i="4"/>
  <c r="F494" i="4"/>
  <c r="E494" i="4"/>
  <c r="D494" i="4"/>
  <c r="B494" i="4" s="1"/>
  <c r="C494" i="4"/>
  <c r="A494" i="4"/>
  <c r="J493" i="4"/>
  <c r="I493" i="4"/>
  <c r="H493" i="4"/>
  <c r="G493" i="4"/>
  <c r="F493" i="4"/>
  <c r="B493" i="4" s="1"/>
  <c r="E493" i="4"/>
  <c r="D493" i="4"/>
  <c r="C493" i="4"/>
  <c r="A493" i="4" s="1"/>
  <c r="J492" i="4"/>
  <c r="B492" i="4" s="1"/>
  <c r="I492" i="4"/>
  <c r="A492" i="4" s="1"/>
  <c r="H492" i="4"/>
  <c r="G492" i="4"/>
  <c r="F492" i="4"/>
  <c r="E492" i="4"/>
  <c r="D492" i="4"/>
  <c r="C492" i="4"/>
  <c r="J491" i="4"/>
  <c r="I491" i="4"/>
  <c r="H491" i="4"/>
  <c r="G491" i="4"/>
  <c r="F491" i="4"/>
  <c r="B491" i="4" s="1"/>
  <c r="E491" i="4"/>
  <c r="D491" i="4"/>
  <c r="C491" i="4"/>
  <c r="J490" i="4"/>
  <c r="B490" i="4" s="1"/>
  <c r="I490" i="4"/>
  <c r="H490" i="4"/>
  <c r="G490" i="4"/>
  <c r="F490" i="4"/>
  <c r="E490" i="4"/>
  <c r="D490" i="4"/>
  <c r="C490" i="4"/>
  <c r="A490" i="4" s="1"/>
  <c r="J489" i="4"/>
  <c r="I489" i="4"/>
  <c r="H489" i="4"/>
  <c r="G489" i="4"/>
  <c r="F489" i="4"/>
  <c r="E489" i="4"/>
  <c r="D489" i="4"/>
  <c r="C489" i="4"/>
  <c r="A489" i="4" s="1"/>
  <c r="J488" i="4"/>
  <c r="I488" i="4"/>
  <c r="H488" i="4"/>
  <c r="G488" i="4"/>
  <c r="F488" i="4"/>
  <c r="E488" i="4"/>
  <c r="A488" i="4" s="1"/>
  <c r="D488" i="4"/>
  <c r="C488" i="4"/>
  <c r="J487" i="4"/>
  <c r="I487" i="4"/>
  <c r="H487" i="4"/>
  <c r="G487" i="4"/>
  <c r="F487" i="4"/>
  <c r="B487" i="4" s="1"/>
  <c r="E487" i="4"/>
  <c r="D487" i="4"/>
  <c r="C487" i="4"/>
  <c r="A487" i="4" s="1"/>
  <c r="J486" i="4"/>
  <c r="I486" i="4"/>
  <c r="H486" i="4"/>
  <c r="G486" i="4"/>
  <c r="F486" i="4"/>
  <c r="E486" i="4"/>
  <c r="A486" i="4" s="1"/>
  <c r="D486" i="4"/>
  <c r="C486" i="4"/>
  <c r="J485" i="4"/>
  <c r="I485" i="4"/>
  <c r="H485" i="4"/>
  <c r="G485" i="4"/>
  <c r="F485" i="4"/>
  <c r="B485" i="4" s="1"/>
  <c r="E485" i="4"/>
  <c r="D485" i="4"/>
  <c r="C485" i="4"/>
  <c r="A485" i="4" s="1"/>
  <c r="J484" i="4"/>
  <c r="I484" i="4"/>
  <c r="H484" i="4"/>
  <c r="G484" i="4"/>
  <c r="F484" i="4"/>
  <c r="E484" i="4"/>
  <c r="D484" i="4"/>
  <c r="C484" i="4"/>
  <c r="A484" i="4" s="1"/>
  <c r="B484" i="4"/>
  <c r="J483" i="4"/>
  <c r="I483" i="4"/>
  <c r="H483" i="4"/>
  <c r="G483" i="4"/>
  <c r="F483" i="4"/>
  <c r="B483" i="4" s="1"/>
  <c r="E483" i="4"/>
  <c r="D483" i="4"/>
  <c r="C483" i="4"/>
  <c r="J482" i="4"/>
  <c r="I482" i="4"/>
  <c r="H482" i="4"/>
  <c r="G482" i="4"/>
  <c r="F482" i="4"/>
  <c r="E482" i="4"/>
  <c r="A482" i="4" s="1"/>
  <c r="D482" i="4"/>
  <c r="C482" i="4"/>
  <c r="B482" i="4"/>
  <c r="J481" i="4"/>
  <c r="I481" i="4"/>
  <c r="H481" i="4"/>
  <c r="G481" i="4"/>
  <c r="F481" i="4"/>
  <c r="E481" i="4"/>
  <c r="D481" i="4"/>
  <c r="C481" i="4"/>
  <c r="J480" i="4"/>
  <c r="I480" i="4"/>
  <c r="H480" i="4"/>
  <c r="G480" i="4"/>
  <c r="F480" i="4"/>
  <c r="E480" i="4"/>
  <c r="D480" i="4"/>
  <c r="B480" i="4" s="1"/>
  <c r="C480" i="4"/>
  <c r="A480" i="4" s="1"/>
  <c r="J479" i="4"/>
  <c r="I479" i="4"/>
  <c r="H479" i="4"/>
  <c r="G479" i="4"/>
  <c r="F479" i="4"/>
  <c r="E479" i="4"/>
  <c r="D479" i="4"/>
  <c r="C479" i="4"/>
  <c r="J478" i="4"/>
  <c r="I478" i="4"/>
  <c r="H478" i="4"/>
  <c r="G478" i="4"/>
  <c r="F478" i="4"/>
  <c r="E478" i="4"/>
  <c r="D478" i="4"/>
  <c r="C478" i="4"/>
  <c r="B478" i="4"/>
  <c r="A478" i="4"/>
  <c r="J477" i="4"/>
  <c r="I477" i="4"/>
  <c r="H477" i="4"/>
  <c r="G477" i="4"/>
  <c r="F477" i="4"/>
  <c r="B477" i="4" s="1"/>
  <c r="E477" i="4"/>
  <c r="D477" i="4"/>
  <c r="C477" i="4"/>
  <c r="J476" i="4"/>
  <c r="I476" i="4"/>
  <c r="H476" i="4"/>
  <c r="G476" i="4"/>
  <c r="F476" i="4"/>
  <c r="E476" i="4"/>
  <c r="D476" i="4"/>
  <c r="B476" i="4" s="1"/>
  <c r="C476" i="4"/>
  <c r="A476" i="4" s="1"/>
  <c r="J475" i="4"/>
  <c r="I475" i="4"/>
  <c r="H475" i="4"/>
  <c r="G475" i="4"/>
  <c r="F475" i="4"/>
  <c r="E475" i="4"/>
  <c r="D475" i="4"/>
  <c r="C475" i="4"/>
  <c r="J474" i="4"/>
  <c r="I474" i="4"/>
  <c r="H474" i="4"/>
  <c r="G474" i="4"/>
  <c r="F474" i="4"/>
  <c r="E474" i="4"/>
  <c r="D474" i="4"/>
  <c r="B474" i="4" s="1"/>
  <c r="C474" i="4"/>
  <c r="A474" i="4" s="1"/>
  <c r="J473" i="4"/>
  <c r="I473" i="4"/>
  <c r="H473" i="4"/>
  <c r="G473" i="4"/>
  <c r="F473" i="4"/>
  <c r="B473" i="4" s="1"/>
  <c r="E473" i="4"/>
  <c r="D473" i="4"/>
  <c r="C473" i="4"/>
  <c r="A473" i="4" s="1"/>
  <c r="J472" i="4"/>
  <c r="B472" i="4" s="1"/>
  <c r="I472" i="4"/>
  <c r="H472" i="4"/>
  <c r="G472" i="4"/>
  <c r="F472" i="4"/>
  <c r="E472" i="4"/>
  <c r="D472" i="4"/>
  <c r="C472" i="4"/>
  <c r="A472" i="4" s="1"/>
  <c r="J471" i="4"/>
  <c r="I471" i="4"/>
  <c r="H471" i="4"/>
  <c r="G471" i="4"/>
  <c r="F471" i="4"/>
  <c r="B471" i="4" s="1"/>
  <c r="E471" i="4"/>
  <c r="D471" i="4"/>
  <c r="C471" i="4"/>
  <c r="J470" i="4"/>
  <c r="B470" i="4" s="1"/>
  <c r="I470" i="4"/>
  <c r="H470" i="4"/>
  <c r="G470" i="4"/>
  <c r="F470" i="4"/>
  <c r="E470" i="4"/>
  <c r="D470" i="4"/>
  <c r="C470" i="4"/>
  <c r="A470" i="4" s="1"/>
  <c r="J469" i="4"/>
  <c r="I469" i="4"/>
  <c r="H469" i="4"/>
  <c r="G469" i="4"/>
  <c r="F469" i="4"/>
  <c r="E469" i="4"/>
  <c r="D469" i="4"/>
  <c r="C469" i="4"/>
  <c r="A469" i="4" s="1"/>
  <c r="J468" i="4"/>
  <c r="I468" i="4"/>
  <c r="H468" i="4"/>
  <c r="G468" i="4"/>
  <c r="F468" i="4"/>
  <c r="E468" i="4"/>
  <c r="A468" i="4" s="1"/>
  <c r="D468" i="4"/>
  <c r="C468" i="4"/>
  <c r="J467" i="4"/>
  <c r="I467" i="4"/>
  <c r="H467" i="4"/>
  <c r="G467" i="4"/>
  <c r="F467" i="4"/>
  <c r="E467" i="4"/>
  <c r="D467" i="4"/>
  <c r="C467" i="4"/>
  <c r="A467" i="4" s="1"/>
  <c r="J466" i="4"/>
  <c r="I466" i="4"/>
  <c r="H466" i="4"/>
  <c r="G466" i="4"/>
  <c r="F466" i="4"/>
  <c r="E466" i="4"/>
  <c r="D466" i="4"/>
  <c r="B466" i="4" s="1"/>
  <c r="C466" i="4"/>
  <c r="A466" i="4" s="1"/>
  <c r="J465" i="4"/>
  <c r="I465" i="4"/>
  <c r="H465" i="4"/>
  <c r="G465" i="4"/>
  <c r="F465" i="4"/>
  <c r="E465" i="4"/>
  <c r="D465" i="4"/>
  <c r="C465" i="4"/>
  <c r="J464" i="4"/>
  <c r="I464" i="4"/>
  <c r="H464" i="4"/>
  <c r="G464" i="4"/>
  <c r="F464" i="4"/>
  <c r="E464" i="4"/>
  <c r="A464" i="4" s="1"/>
  <c r="D464" i="4"/>
  <c r="B464" i="4" s="1"/>
  <c r="C464" i="4"/>
  <c r="J463" i="4"/>
  <c r="I463" i="4"/>
  <c r="H463" i="4"/>
  <c r="G463" i="4"/>
  <c r="F463" i="4"/>
  <c r="B463" i="4" s="1"/>
  <c r="E463" i="4"/>
  <c r="D463" i="4"/>
  <c r="C463" i="4"/>
  <c r="J462" i="4"/>
  <c r="I462" i="4"/>
  <c r="H462" i="4"/>
  <c r="G462" i="4"/>
  <c r="F462" i="4"/>
  <c r="E462" i="4"/>
  <c r="D462" i="4"/>
  <c r="C462" i="4"/>
  <c r="A462" i="4" s="1"/>
  <c r="B462" i="4"/>
  <c r="J461" i="4"/>
  <c r="I461" i="4"/>
  <c r="H461" i="4"/>
  <c r="G461" i="4"/>
  <c r="F461" i="4"/>
  <c r="E461" i="4"/>
  <c r="D461" i="4"/>
  <c r="C461" i="4"/>
  <c r="J460" i="4"/>
  <c r="I460" i="4"/>
  <c r="H460" i="4"/>
  <c r="G460" i="4"/>
  <c r="F460" i="4"/>
  <c r="E460" i="4"/>
  <c r="D460" i="4"/>
  <c r="B460" i="4" s="1"/>
  <c r="C460" i="4"/>
  <c r="A460" i="4"/>
  <c r="J459" i="4"/>
  <c r="I459" i="4"/>
  <c r="H459" i="4"/>
  <c r="G459" i="4"/>
  <c r="F459" i="4"/>
  <c r="E459" i="4"/>
  <c r="D459" i="4"/>
  <c r="C459" i="4"/>
  <c r="J458" i="4"/>
  <c r="B458" i="4" s="1"/>
  <c r="I458" i="4"/>
  <c r="A458" i="4" s="1"/>
  <c r="H458" i="4"/>
  <c r="G458" i="4"/>
  <c r="F458" i="4"/>
  <c r="E458" i="4"/>
  <c r="D458" i="4"/>
  <c r="C458" i="4"/>
  <c r="J457" i="4"/>
  <c r="I457" i="4"/>
  <c r="H457" i="4"/>
  <c r="G457" i="4"/>
  <c r="F457" i="4"/>
  <c r="E457" i="4"/>
  <c r="D457" i="4"/>
  <c r="C457" i="4"/>
  <c r="A457" i="4" s="1"/>
  <c r="J456" i="4"/>
  <c r="I456" i="4"/>
  <c r="H456" i="4"/>
  <c r="G456" i="4"/>
  <c r="F456" i="4"/>
  <c r="E456" i="4"/>
  <c r="D456" i="4"/>
  <c r="B456" i="4" s="1"/>
  <c r="C456" i="4"/>
  <c r="A456" i="4" s="1"/>
  <c r="J455" i="4"/>
  <c r="I455" i="4"/>
  <c r="H455" i="4"/>
  <c r="G455" i="4"/>
  <c r="F455" i="4"/>
  <c r="B455" i="4" s="1"/>
  <c r="E455" i="4"/>
  <c r="D455" i="4"/>
  <c r="C455" i="4"/>
  <c r="J454" i="4"/>
  <c r="I454" i="4"/>
  <c r="H454" i="4"/>
  <c r="G454" i="4"/>
  <c r="F454" i="4"/>
  <c r="E454" i="4"/>
  <c r="A454" i="4" s="1"/>
  <c r="D454" i="4"/>
  <c r="B454" i="4" s="1"/>
  <c r="C454" i="4"/>
  <c r="J453" i="4"/>
  <c r="I453" i="4"/>
  <c r="H453" i="4"/>
  <c r="G453" i="4"/>
  <c r="F453" i="4"/>
  <c r="B453" i="4" s="1"/>
  <c r="E453" i="4"/>
  <c r="D453" i="4"/>
  <c r="C453" i="4"/>
  <c r="A453" i="4" s="1"/>
  <c r="J452" i="4"/>
  <c r="I452" i="4"/>
  <c r="H452" i="4"/>
  <c r="G452" i="4"/>
  <c r="F452" i="4"/>
  <c r="E452" i="4"/>
  <c r="D452" i="4"/>
  <c r="C452" i="4"/>
  <c r="A452" i="4" s="1"/>
  <c r="B452" i="4"/>
  <c r="J451" i="4"/>
  <c r="I451" i="4"/>
  <c r="H451" i="4"/>
  <c r="G451" i="4"/>
  <c r="F451" i="4"/>
  <c r="E451" i="4"/>
  <c r="D451" i="4"/>
  <c r="C451" i="4"/>
  <c r="J450" i="4"/>
  <c r="B450" i="4" s="1"/>
  <c r="I450" i="4"/>
  <c r="H450" i="4"/>
  <c r="G450" i="4"/>
  <c r="F450" i="4"/>
  <c r="E450" i="4"/>
  <c r="D450" i="4"/>
  <c r="C450" i="4"/>
  <c r="A450" i="4" s="1"/>
  <c r="J449" i="4"/>
  <c r="I449" i="4"/>
  <c r="H449" i="4"/>
  <c r="G449" i="4"/>
  <c r="F449" i="4"/>
  <c r="E449" i="4"/>
  <c r="D449" i="4"/>
  <c r="C449" i="4"/>
  <c r="A449" i="4" s="1"/>
  <c r="J448" i="4"/>
  <c r="I448" i="4"/>
  <c r="H448" i="4"/>
  <c r="G448" i="4"/>
  <c r="F448" i="4"/>
  <c r="E448" i="4"/>
  <c r="D448" i="4"/>
  <c r="B448" i="4" s="1"/>
  <c r="C448" i="4"/>
  <c r="A448" i="4" s="1"/>
  <c r="J447" i="4"/>
  <c r="I447" i="4"/>
  <c r="H447" i="4"/>
  <c r="G447" i="4"/>
  <c r="F447" i="4"/>
  <c r="E447" i="4"/>
  <c r="D447" i="4"/>
  <c r="C447" i="4"/>
  <c r="J446" i="4"/>
  <c r="I446" i="4"/>
  <c r="H446" i="4"/>
  <c r="G446" i="4"/>
  <c r="F446" i="4"/>
  <c r="E446" i="4"/>
  <c r="A446" i="4" s="1"/>
  <c r="D446" i="4"/>
  <c r="B446" i="4" s="1"/>
  <c r="C446" i="4"/>
  <c r="J445" i="4"/>
  <c r="I445" i="4"/>
  <c r="H445" i="4"/>
  <c r="G445" i="4"/>
  <c r="F445" i="4"/>
  <c r="E445" i="4"/>
  <c r="D445" i="4"/>
  <c r="C445" i="4"/>
  <c r="J444" i="4"/>
  <c r="I444" i="4"/>
  <c r="H444" i="4"/>
  <c r="G444" i="4"/>
  <c r="F444" i="4"/>
  <c r="E444" i="4"/>
  <c r="D444" i="4"/>
  <c r="C444" i="4"/>
  <c r="B444" i="4"/>
  <c r="A444" i="4"/>
  <c r="J443" i="4"/>
  <c r="I443" i="4"/>
  <c r="H443" i="4"/>
  <c r="G443" i="4"/>
  <c r="F443" i="4"/>
  <c r="B443" i="4" s="1"/>
  <c r="E443" i="4"/>
  <c r="D443" i="4"/>
  <c r="C443" i="4"/>
  <c r="J442" i="4"/>
  <c r="B442" i="4" s="1"/>
  <c r="I442" i="4"/>
  <c r="H442" i="4"/>
  <c r="G442" i="4"/>
  <c r="F442" i="4"/>
  <c r="E442" i="4"/>
  <c r="D442" i="4"/>
  <c r="C442" i="4"/>
  <c r="A442" i="4" s="1"/>
  <c r="J441" i="4"/>
  <c r="I441" i="4"/>
  <c r="H441" i="4"/>
  <c r="G441" i="4"/>
  <c r="F441" i="4"/>
  <c r="E441" i="4"/>
  <c r="D441" i="4"/>
  <c r="C441" i="4"/>
  <c r="J440" i="4"/>
  <c r="I440" i="4"/>
  <c r="A440" i="4" s="1"/>
  <c r="H440" i="4"/>
  <c r="G440" i="4"/>
  <c r="F440" i="4"/>
  <c r="E440" i="4"/>
  <c r="D440" i="4"/>
  <c r="B440" i="4" s="1"/>
  <c r="C440" i="4"/>
  <c r="J439" i="4"/>
  <c r="I439" i="4"/>
  <c r="H439" i="4"/>
  <c r="G439" i="4"/>
  <c r="F439" i="4"/>
  <c r="E439" i="4"/>
  <c r="D439" i="4"/>
  <c r="C439" i="4"/>
  <c r="A439" i="4" s="1"/>
  <c r="J438" i="4"/>
  <c r="B438" i="4" s="1"/>
  <c r="I438" i="4"/>
  <c r="H438" i="4"/>
  <c r="G438" i="4"/>
  <c r="F438" i="4"/>
  <c r="E438" i="4"/>
  <c r="D438" i="4"/>
  <c r="C438" i="4"/>
  <c r="A438" i="4" s="1"/>
  <c r="J437" i="4"/>
  <c r="I437" i="4"/>
  <c r="H437" i="4"/>
  <c r="G437" i="4"/>
  <c r="F437" i="4"/>
  <c r="B437" i="4" s="1"/>
  <c r="E437" i="4"/>
  <c r="D437" i="4"/>
  <c r="C437" i="4"/>
  <c r="J436" i="4"/>
  <c r="I436" i="4"/>
  <c r="H436" i="4"/>
  <c r="G436" i="4"/>
  <c r="F436" i="4"/>
  <c r="E436" i="4"/>
  <c r="D436" i="4"/>
  <c r="B436" i="4" s="1"/>
  <c r="C436" i="4"/>
  <c r="A436" i="4" s="1"/>
  <c r="J435" i="4"/>
  <c r="I435" i="4"/>
  <c r="H435" i="4"/>
  <c r="G435" i="4"/>
  <c r="F435" i="4"/>
  <c r="B435" i="4" s="1"/>
  <c r="E435" i="4"/>
  <c r="D435" i="4"/>
  <c r="C435" i="4"/>
  <c r="A435" i="4" s="1"/>
  <c r="J434" i="4"/>
  <c r="I434" i="4"/>
  <c r="H434" i="4"/>
  <c r="G434" i="4"/>
  <c r="F434" i="4"/>
  <c r="E434" i="4"/>
  <c r="A434" i="4" s="1"/>
  <c r="D434" i="4"/>
  <c r="B434" i="4" s="1"/>
  <c r="C434" i="4"/>
  <c r="J433" i="4"/>
  <c r="I433" i="4"/>
  <c r="H433" i="4"/>
  <c r="G433" i="4"/>
  <c r="F433" i="4"/>
  <c r="E433" i="4"/>
  <c r="D433" i="4"/>
  <c r="C433" i="4"/>
  <c r="A433" i="4" s="1"/>
  <c r="J432" i="4"/>
  <c r="I432" i="4"/>
  <c r="H432" i="4"/>
  <c r="G432" i="4"/>
  <c r="F432" i="4"/>
  <c r="E432" i="4"/>
  <c r="D432" i="4"/>
  <c r="B432" i="4" s="1"/>
  <c r="C432" i="4"/>
  <c r="A432" i="4" s="1"/>
  <c r="J431" i="4"/>
  <c r="I431" i="4"/>
  <c r="H431" i="4"/>
  <c r="G431" i="4"/>
  <c r="F431" i="4"/>
  <c r="E431" i="4"/>
  <c r="D431" i="4"/>
  <c r="C431" i="4"/>
  <c r="J430" i="4"/>
  <c r="I430" i="4"/>
  <c r="H430" i="4"/>
  <c r="G430" i="4"/>
  <c r="A430" i="4" s="1"/>
  <c r="F430" i="4"/>
  <c r="E430" i="4"/>
  <c r="D430" i="4"/>
  <c r="C430" i="4"/>
  <c r="B430" i="4"/>
  <c r="J429" i="4"/>
  <c r="I429" i="4"/>
  <c r="H429" i="4"/>
  <c r="G429" i="4"/>
  <c r="F429" i="4"/>
  <c r="E429" i="4"/>
  <c r="D429" i="4"/>
  <c r="C429" i="4"/>
  <c r="A429" i="4" s="1"/>
  <c r="J428" i="4"/>
  <c r="I428" i="4"/>
  <c r="H428" i="4"/>
  <c r="G428" i="4"/>
  <c r="F428" i="4"/>
  <c r="E428" i="4"/>
  <c r="A428" i="4" s="1"/>
  <c r="D428" i="4"/>
  <c r="B428" i="4" s="1"/>
  <c r="C428" i="4"/>
  <c r="J427" i="4"/>
  <c r="I427" i="4"/>
  <c r="H427" i="4"/>
  <c r="G427" i="4"/>
  <c r="F427" i="4"/>
  <c r="E427" i="4"/>
  <c r="D427" i="4"/>
  <c r="C427" i="4"/>
  <c r="J426" i="4"/>
  <c r="I426" i="4"/>
  <c r="H426" i="4"/>
  <c r="G426" i="4"/>
  <c r="F426" i="4"/>
  <c r="E426" i="4"/>
  <c r="D426" i="4"/>
  <c r="B426" i="4" s="1"/>
  <c r="C426" i="4"/>
  <c r="A426" i="4"/>
  <c r="J425" i="4"/>
  <c r="I425" i="4"/>
  <c r="H425" i="4"/>
  <c r="G425" i="4"/>
  <c r="F425" i="4"/>
  <c r="B425" i="4" s="1"/>
  <c r="E425" i="4"/>
  <c r="D425" i="4"/>
  <c r="C425" i="4"/>
  <c r="J424" i="4"/>
  <c r="I424" i="4"/>
  <c r="A424" i="4" s="1"/>
  <c r="H424" i="4"/>
  <c r="G424" i="4"/>
  <c r="F424" i="4"/>
  <c r="E424" i="4"/>
  <c r="D424" i="4"/>
  <c r="C424" i="4"/>
  <c r="B424" i="4"/>
  <c r="J423" i="4"/>
  <c r="I423" i="4"/>
  <c r="H423" i="4"/>
  <c r="G423" i="4"/>
  <c r="F423" i="4"/>
  <c r="B423" i="4" s="1"/>
  <c r="E423" i="4"/>
  <c r="D423" i="4"/>
  <c r="C423" i="4"/>
  <c r="J422" i="4"/>
  <c r="I422" i="4"/>
  <c r="H422" i="4"/>
  <c r="G422" i="4"/>
  <c r="F422" i="4"/>
  <c r="E422" i="4"/>
  <c r="D422" i="4"/>
  <c r="B422" i="4" s="1"/>
  <c r="C422" i="4"/>
  <c r="A422" i="4" s="1"/>
  <c r="J421" i="4"/>
  <c r="I421" i="4"/>
  <c r="H421" i="4"/>
  <c r="G421" i="4"/>
  <c r="F421" i="4"/>
  <c r="E421" i="4"/>
  <c r="D421" i="4"/>
  <c r="C421" i="4"/>
  <c r="A421" i="4" s="1"/>
  <c r="J420" i="4"/>
  <c r="B420" i="4" s="1"/>
  <c r="I420" i="4"/>
  <c r="H420" i="4"/>
  <c r="G420" i="4"/>
  <c r="F420" i="4"/>
  <c r="E420" i="4"/>
  <c r="A420" i="4" s="1"/>
  <c r="D420" i="4"/>
  <c r="C420" i="4"/>
  <c r="J419" i="4"/>
  <c r="I419" i="4"/>
  <c r="H419" i="4"/>
  <c r="G419" i="4"/>
  <c r="F419" i="4"/>
  <c r="E419" i="4"/>
  <c r="D419" i="4"/>
  <c r="C419" i="4"/>
  <c r="J418" i="4"/>
  <c r="B418" i="4" s="1"/>
  <c r="I418" i="4"/>
  <c r="H418" i="4"/>
  <c r="G418" i="4"/>
  <c r="F418" i="4"/>
  <c r="E418" i="4"/>
  <c r="D418" i="4"/>
  <c r="C418" i="4"/>
  <c r="A418" i="4" s="1"/>
  <c r="J417" i="4"/>
  <c r="I417" i="4"/>
  <c r="H417" i="4"/>
  <c r="G417" i="4"/>
  <c r="F417" i="4"/>
  <c r="B417" i="4" s="1"/>
  <c r="E417" i="4"/>
  <c r="D417" i="4"/>
  <c r="C417" i="4"/>
  <c r="A417" i="4" s="1"/>
  <c r="J416" i="4"/>
  <c r="I416" i="4"/>
  <c r="H416" i="4"/>
  <c r="G416" i="4"/>
  <c r="F416" i="4"/>
  <c r="E416" i="4"/>
  <c r="A416" i="4" s="1"/>
  <c r="D416" i="4"/>
  <c r="B416" i="4" s="1"/>
  <c r="C416" i="4"/>
  <c r="J415" i="4"/>
  <c r="I415" i="4"/>
  <c r="H415" i="4"/>
  <c r="G415" i="4"/>
  <c r="F415" i="4"/>
  <c r="E415" i="4"/>
  <c r="D415" i="4"/>
  <c r="C415" i="4"/>
  <c r="A415" i="4" s="1"/>
  <c r="J414" i="4"/>
  <c r="I414" i="4"/>
  <c r="H414" i="4"/>
  <c r="G414" i="4"/>
  <c r="F414" i="4"/>
  <c r="E414" i="4"/>
  <c r="D414" i="4"/>
  <c r="C414" i="4"/>
  <c r="A414" i="4" s="1"/>
  <c r="B414" i="4"/>
  <c r="J413" i="4"/>
  <c r="I413" i="4"/>
  <c r="H413" i="4"/>
  <c r="G413" i="4"/>
  <c r="F413" i="4"/>
  <c r="E413" i="4"/>
  <c r="D413" i="4"/>
  <c r="C413" i="4"/>
  <c r="J412" i="4"/>
  <c r="I412" i="4"/>
  <c r="H412" i="4"/>
  <c r="G412" i="4"/>
  <c r="F412" i="4"/>
  <c r="E412" i="4"/>
  <c r="A412" i="4" s="1"/>
  <c r="D412" i="4"/>
  <c r="C412" i="4"/>
  <c r="B412" i="4"/>
  <c r="J411" i="4"/>
  <c r="I411" i="4"/>
  <c r="H411" i="4"/>
  <c r="G411" i="4"/>
  <c r="F411" i="4"/>
  <c r="E411" i="4"/>
  <c r="D411" i="4"/>
  <c r="C411" i="4"/>
  <c r="J410" i="4"/>
  <c r="B410" i="4" s="1"/>
  <c r="I410" i="4"/>
  <c r="H410" i="4"/>
  <c r="G410" i="4"/>
  <c r="F410" i="4"/>
  <c r="E410" i="4"/>
  <c r="D410" i="4"/>
  <c r="C410" i="4"/>
  <c r="A410" i="4" s="1"/>
  <c r="J409" i="4"/>
  <c r="I409" i="4"/>
  <c r="H409" i="4"/>
  <c r="G409" i="4"/>
  <c r="F409" i="4"/>
  <c r="E409" i="4"/>
  <c r="D409" i="4"/>
  <c r="C409" i="4"/>
  <c r="J408" i="4"/>
  <c r="I408" i="4"/>
  <c r="H408" i="4"/>
  <c r="G408" i="4"/>
  <c r="F408" i="4"/>
  <c r="E408" i="4"/>
  <c r="D408" i="4"/>
  <c r="B408" i="4" s="1"/>
  <c r="C408" i="4"/>
  <c r="A408" i="4"/>
  <c r="J407" i="4"/>
  <c r="I407" i="4"/>
  <c r="H407" i="4"/>
  <c r="G407" i="4"/>
  <c r="F407" i="4"/>
  <c r="E407" i="4"/>
  <c r="D407" i="4"/>
  <c r="C407" i="4"/>
  <c r="J406" i="4"/>
  <c r="I406" i="4"/>
  <c r="A406" i="4" s="1"/>
  <c r="H406" i="4"/>
  <c r="G406" i="4"/>
  <c r="F406" i="4"/>
  <c r="E406" i="4"/>
  <c r="D406" i="4"/>
  <c r="C406" i="4"/>
  <c r="J405" i="4"/>
  <c r="I405" i="4"/>
  <c r="H405" i="4"/>
  <c r="G405" i="4"/>
  <c r="F405" i="4"/>
  <c r="E405" i="4"/>
  <c r="D405" i="4"/>
  <c r="C405" i="4"/>
  <c r="A405" i="4" s="1"/>
  <c r="J404" i="4"/>
  <c r="I404" i="4"/>
  <c r="H404" i="4"/>
  <c r="G404" i="4"/>
  <c r="F404" i="4"/>
  <c r="E404" i="4"/>
  <c r="D404" i="4"/>
  <c r="C404" i="4"/>
  <c r="A404" i="4" s="1"/>
  <c r="B404" i="4"/>
  <c r="J403" i="4"/>
  <c r="I403" i="4"/>
  <c r="H403" i="4"/>
  <c r="G403" i="4"/>
  <c r="F403" i="4"/>
  <c r="B403" i="4" s="1"/>
  <c r="E403" i="4"/>
  <c r="D403" i="4"/>
  <c r="C403" i="4"/>
  <c r="J402" i="4"/>
  <c r="I402" i="4"/>
  <c r="H402" i="4"/>
  <c r="G402" i="4"/>
  <c r="F402" i="4"/>
  <c r="E402" i="4"/>
  <c r="A402" i="4" s="1"/>
  <c r="D402" i="4"/>
  <c r="B402" i="4" s="1"/>
  <c r="C402" i="4"/>
  <c r="J401" i="4"/>
  <c r="I401" i="4"/>
  <c r="H401" i="4"/>
  <c r="G401" i="4"/>
  <c r="F401" i="4"/>
  <c r="E401" i="4"/>
  <c r="D401" i="4"/>
  <c r="C401" i="4"/>
  <c r="A401" i="4" s="1"/>
  <c r="J400" i="4"/>
  <c r="I400" i="4"/>
  <c r="H400" i="4"/>
  <c r="G400" i="4"/>
  <c r="F400" i="4"/>
  <c r="E400" i="4"/>
  <c r="D400" i="4"/>
  <c r="C400" i="4"/>
  <c r="A400" i="4" s="1"/>
  <c r="B400" i="4"/>
  <c r="J399" i="4"/>
  <c r="I399" i="4"/>
  <c r="H399" i="4"/>
  <c r="G399" i="4"/>
  <c r="F399" i="4"/>
  <c r="E399" i="4"/>
  <c r="D399" i="4"/>
  <c r="C399" i="4"/>
  <c r="J398" i="4"/>
  <c r="B398" i="4" s="1"/>
  <c r="I398" i="4"/>
  <c r="H398" i="4"/>
  <c r="G398" i="4"/>
  <c r="F398" i="4"/>
  <c r="E398" i="4"/>
  <c r="D398" i="4"/>
  <c r="C398" i="4"/>
  <c r="A398" i="4" s="1"/>
  <c r="J397" i="4"/>
  <c r="I397" i="4"/>
  <c r="H397" i="4"/>
  <c r="G397" i="4"/>
  <c r="F397" i="4"/>
  <c r="E397" i="4"/>
  <c r="D397" i="4"/>
  <c r="C397" i="4"/>
  <c r="A397" i="4" s="1"/>
  <c r="J396" i="4"/>
  <c r="I396" i="4"/>
  <c r="H396" i="4"/>
  <c r="G396" i="4"/>
  <c r="F396" i="4"/>
  <c r="E396" i="4"/>
  <c r="D396" i="4"/>
  <c r="B396" i="4" s="1"/>
  <c r="C396" i="4"/>
  <c r="A396" i="4" s="1"/>
  <c r="J395" i="4"/>
  <c r="I395" i="4"/>
  <c r="H395" i="4"/>
  <c r="G395" i="4"/>
  <c r="F395" i="4"/>
  <c r="E395" i="4"/>
  <c r="D395" i="4"/>
  <c r="C395" i="4"/>
  <c r="J394" i="4"/>
  <c r="I394" i="4"/>
  <c r="H394" i="4"/>
  <c r="G394" i="4"/>
  <c r="F394" i="4"/>
  <c r="E394" i="4"/>
  <c r="A394" i="4" s="1"/>
  <c r="D394" i="4"/>
  <c r="B394" i="4" s="1"/>
  <c r="C394" i="4"/>
  <c r="J393" i="4"/>
  <c r="I393" i="4"/>
  <c r="H393" i="4"/>
  <c r="G393" i="4"/>
  <c r="F393" i="4"/>
  <c r="E393" i="4"/>
  <c r="D393" i="4"/>
  <c r="C393" i="4"/>
  <c r="J392" i="4"/>
  <c r="I392" i="4"/>
  <c r="H392" i="4"/>
  <c r="G392" i="4"/>
  <c r="F392" i="4"/>
  <c r="E392" i="4"/>
  <c r="D392" i="4"/>
  <c r="C392" i="4"/>
  <c r="A392" i="4" s="1"/>
  <c r="B392" i="4"/>
  <c r="J391" i="4"/>
  <c r="I391" i="4"/>
  <c r="H391" i="4"/>
  <c r="G391" i="4"/>
  <c r="F391" i="4"/>
  <c r="B391" i="4" s="1"/>
  <c r="E391" i="4"/>
  <c r="D391" i="4"/>
  <c r="C391" i="4"/>
  <c r="J390" i="4"/>
  <c r="I390" i="4"/>
  <c r="H390" i="4"/>
  <c r="G390" i="4"/>
  <c r="F390" i="4"/>
  <c r="E390" i="4"/>
  <c r="D390" i="4"/>
  <c r="C390" i="4"/>
  <c r="B390" i="4"/>
  <c r="A390" i="4"/>
  <c r="J389" i="4"/>
  <c r="I389" i="4"/>
  <c r="H389" i="4"/>
  <c r="G389" i="4"/>
  <c r="F389" i="4"/>
  <c r="E389" i="4"/>
  <c r="D389" i="4"/>
  <c r="C389" i="4"/>
  <c r="J388" i="4"/>
  <c r="I388" i="4"/>
  <c r="A388" i="4" s="1"/>
  <c r="H388" i="4"/>
  <c r="G388" i="4"/>
  <c r="F388" i="4"/>
  <c r="E388" i="4"/>
  <c r="D388" i="4"/>
  <c r="C388" i="4"/>
  <c r="J387" i="4"/>
  <c r="I387" i="4"/>
  <c r="H387" i="4"/>
  <c r="G387" i="4"/>
  <c r="F387" i="4"/>
  <c r="E387" i="4"/>
  <c r="D387" i="4"/>
  <c r="C387" i="4"/>
  <c r="A387" i="4" s="1"/>
  <c r="J386" i="4"/>
  <c r="I386" i="4"/>
  <c r="H386" i="4"/>
  <c r="G386" i="4"/>
  <c r="F386" i="4"/>
  <c r="E386" i="4"/>
  <c r="D386" i="4"/>
  <c r="C386" i="4"/>
  <c r="A386" i="4" s="1"/>
  <c r="J385" i="4"/>
  <c r="I385" i="4"/>
  <c r="H385" i="4"/>
  <c r="G385" i="4"/>
  <c r="F385" i="4"/>
  <c r="E385" i="4"/>
  <c r="D385" i="4"/>
  <c r="C385" i="4"/>
  <c r="J384" i="4"/>
  <c r="I384" i="4"/>
  <c r="H384" i="4"/>
  <c r="G384" i="4"/>
  <c r="F384" i="4"/>
  <c r="E384" i="4"/>
  <c r="D384" i="4"/>
  <c r="B384" i="4" s="1"/>
  <c r="C384" i="4"/>
  <c r="A384" i="4" s="1"/>
  <c r="J383" i="4"/>
  <c r="I383" i="4"/>
  <c r="H383" i="4"/>
  <c r="G383" i="4"/>
  <c r="F383" i="4"/>
  <c r="B383" i="4" s="1"/>
  <c r="E383" i="4"/>
  <c r="D383" i="4"/>
  <c r="C383" i="4"/>
  <c r="A383" i="4" s="1"/>
  <c r="J382" i="4"/>
  <c r="I382" i="4"/>
  <c r="H382" i="4"/>
  <c r="G382" i="4"/>
  <c r="F382" i="4"/>
  <c r="E382" i="4"/>
  <c r="A382" i="4" s="1"/>
  <c r="D382" i="4"/>
  <c r="B382" i="4" s="1"/>
  <c r="C382" i="4"/>
  <c r="J381" i="4"/>
  <c r="I381" i="4"/>
  <c r="H381" i="4"/>
  <c r="G381" i="4"/>
  <c r="F381" i="4"/>
  <c r="E381" i="4"/>
  <c r="D381" i="4"/>
  <c r="C381" i="4"/>
  <c r="A381" i="4" s="1"/>
  <c r="J380" i="4"/>
  <c r="I380" i="4"/>
  <c r="H380" i="4"/>
  <c r="G380" i="4"/>
  <c r="F380" i="4"/>
  <c r="E380" i="4"/>
  <c r="D380" i="4"/>
  <c r="B380" i="4" s="1"/>
  <c r="C380" i="4"/>
  <c r="A380" i="4" s="1"/>
  <c r="J379" i="4"/>
  <c r="I379" i="4"/>
  <c r="H379" i="4"/>
  <c r="G379" i="4"/>
  <c r="F379" i="4"/>
  <c r="E379" i="4"/>
  <c r="D379" i="4"/>
  <c r="C379" i="4"/>
  <c r="J378" i="4"/>
  <c r="I378" i="4"/>
  <c r="H378" i="4"/>
  <c r="G378" i="4"/>
  <c r="A378" i="4" s="1"/>
  <c r="F378" i="4"/>
  <c r="B378" i="4" s="1"/>
  <c r="E378" i="4"/>
  <c r="D378" i="4"/>
  <c r="C378" i="4"/>
  <c r="J377" i="4"/>
  <c r="I377" i="4"/>
  <c r="H377" i="4"/>
  <c r="G377" i="4"/>
  <c r="F377" i="4"/>
  <c r="E377" i="4"/>
  <c r="D377" i="4"/>
  <c r="C377" i="4"/>
  <c r="J376" i="4"/>
  <c r="I376" i="4"/>
  <c r="H376" i="4"/>
  <c r="G376" i="4"/>
  <c r="F376" i="4"/>
  <c r="E376" i="4"/>
  <c r="A376" i="4" s="1"/>
  <c r="D376" i="4"/>
  <c r="B376" i="4" s="1"/>
  <c r="C376" i="4"/>
  <c r="J375" i="4"/>
  <c r="I375" i="4"/>
  <c r="H375" i="4"/>
  <c r="G375" i="4"/>
  <c r="F375" i="4"/>
  <c r="E375" i="4"/>
  <c r="D375" i="4"/>
  <c r="C375" i="4"/>
  <c r="J374" i="4"/>
  <c r="I374" i="4"/>
  <c r="H374" i="4"/>
  <c r="G374" i="4"/>
  <c r="F374" i="4"/>
  <c r="E374" i="4"/>
  <c r="D374" i="4"/>
  <c r="C374" i="4"/>
  <c r="B374" i="4"/>
  <c r="A374" i="4"/>
  <c r="J373" i="4"/>
  <c r="I373" i="4"/>
  <c r="H373" i="4"/>
  <c r="G373" i="4"/>
  <c r="F373" i="4"/>
  <c r="B373" i="4" s="1"/>
  <c r="E373" i="4"/>
  <c r="D373" i="4"/>
  <c r="C373" i="4"/>
  <c r="J372" i="4"/>
  <c r="B372" i="4" s="1"/>
  <c r="I372" i="4"/>
  <c r="H372" i="4"/>
  <c r="G372" i="4"/>
  <c r="F372" i="4"/>
  <c r="E372" i="4"/>
  <c r="D372" i="4"/>
  <c r="C372" i="4"/>
  <c r="A372" i="4" s="1"/>
  <c r="J371" i="4"/>
  <c r="I371" i="4"/>
  <c r="H371" i="4"/>
  <c r="G371" i="4"/>
  <c r="F371" i="4"/>
  <c r="E371" i="4"/>
  <c r="D371" i="4"/>
  <c r="C371" i="4"/>
  <c r="J370" i="4"/>
  <c r="B370" i="4" s="1"/>
  <c r="I370" i="4"/>
  <c r="A370" i="4" s="1"/>
  <c r="H370" i="4"/>
  <c r="G370" i="4"/>
  <c r="F370" i="4"/>
  <c r="E370" i="4"/>
  <c r="D370" i="4"/>
  <c r="C370" i="4"/>
  <c r="J369" i="4"/>
  <c r="I369" i="4"/>
  <c r="H369" i="4"/>
  <c r="G369" i="4"/>
  <c r="F369" i="4"/>
  <c r="E369" i="4"/>
  <c r="D369" i="4"/>
  <c r="C369" i="4"/>
  <c r="A369" i="4" s="1"/>
  <c r="J368" i="4"/>
  <c r="I368" i="4"/>
  <c r="H368" i="4"/>
  <c r="G368" i="4"/>
  <c r="F368" i="4"/>
  <c r="E368" i="4"/>
  <c r="D368" i="4"/>
  <c r="C368" i="4"/>
  <c r="A368" i="4" s="1"/>
  <c r="J367" i="4"/>
  <c r="I367" i="4"/>
  <c r="H367" i="4"/>
  <c r="G367" i="4"/>
  <c r="F367" i="4"/>
  <c r="E367" i="4"/>
  <c r="D367" i="4"/>
  <c r="C367" i="4"/>
  <c r="J366" i="4"/>
  <c r="I366" i="4"/>
  <c r="H366" i="4"/>
  <c r="G366" i="4"/>
  <c r="F366" i="4"/>
  <c r="E366" i="4"/>
  <c r="D366" i="4"/>
  <c r="C366" i="4"/>
  <c r="A366" i="4" s="1"/>
  <c r="J365" i="4"/>
  <c r="I365" i="4"/>
  <c r="H365" i="4"/>
  <c r="G365" i="4"/>
  <c r="F365" i="4"/>
  <c r="B365" i="4" s="1"/>
  <c r="E365" i="4"/>
  <c r="D365" i="4"/>
  <c r="C365" i="4"/>
  <c r="J364" i="4"/>
  <c r="I364" i="4"/>
  <c r="H364" i="4"/>
  <c r="G364" i="4"/>
  <c r="F364" i="4"/>
  <c r="E364" i="4"/>
  <c r="D364" i="4"/>
  <c r="B364" i="4" s="1"/>
  <c r="C364" i="4"/>
  <c r="A364" i="4" s="1"/>
  <c r="J363" i="4"/>
  <c r="I363" i="4"/>
  <c r="H363" i="4"/>
  <c r="G363" i="4"/>
  <c r="F363" i="4"/>
  <c r="B363" i="4" s="1"/>
  <c r="E363" i="4"/>
  <c r="D363" i="4"/>
  <c r="C363" i="4"/>
  <c r="A363" i="4" s="1"/>
  <c r="J362" i="4"/>
  <c r="I362" i="4"/>
  <c r="H362" i="4"/>
  <c r="G362" i="4"/>
  <c r="F362" i="4"/>
  <c r="E362" i="4"/>
  <c r="D362" i="4"/>
  <c r="C362" i="4"/>
  <c r="A362" i="4" s="1"/>
  <c r="B362" i="4"/>
  <c r="J361" i="4"/>
  <c r="I361" i="4"/>
  <c r="H361" i="4"/>
  <c r="G361" i="4"/>
  <c r="F361" i="4"/>
  <c r="E361" i="4"/>
  <c r="D361" i="4"/>
  <c r="C361" i="4"/>
  <c r="J360" i="4"/>
  <c r="I360" i="4"/>
  <c r="H360" i="4"/>
  <c r="G360" i="4"/>
  <c r="F360" i="4"/>
  <c r="E360" i="4"/>
  <c r="A360" i="4" s="1"/>
  <c r="D360" i="4"/>
  <c r="C360" i="4"/>
  <c r="B360" i="4"/>
  <c r="J359" i="4"/>
  <c r="I359" i="4"/>
  <c r="H359" i="4"/>
  <c r="G359" i="4"/>
  <c r="F359" i="4"/>
  <c r="E359" i="4"/>
  <c r="D359" i="4"/>
  <c r="C359" i="4"/>
  <c r="J358" i="4"/>
  <c r="I358" i="4"/>
  <c r="H358" i="4"/>
  <c r="G358" i="4"/>
  <c r="F358" i="4"/>
  <c r="B358" i="4" s="1"/>
  <c r="E358" i="4"/>
  <c r="D358" i="4"/>
  <c r="C358" i="4"/>
  <c r="A358" i="4" s="1"/>
  <c r="J357" i="4"/>
  <c r="I357" i="4"/>
  <c r="H357" i="4"/>
  <c r="G357" i="4"/>
  <c r="F357" i="4"/>
  <c r="E357" i="4"/>
  <c r="D357" i="4"/>
  <c r="C357" i="4"/>
  <c r="J356" i="4"/>
  <c r="I356" i="4"/>
  <c r="H356" i="4"/>
  <c r="G356" i="4"/>
  <c r="F356" i="4"/>
  <c r="E356" i="4"/>
  <c r="D356" i="4"/>
  <c r="B356" i="4" s="1"/>
  <c r="C356" i="4"/>
  <c r="A356" i="4"/>
  <c r="J355" i="4"/>
  <c r="I355" i="4"/>
  <c r="H355" i="4"/>
  <c r="G355" i="4"/>
  <c r="F355" i="4"/>
  <c r="E355" i="4"/>
  <c r="D355" i="4"/>
  <c r="C355" i="4"/>
  <c r="J354" i="4"/>
  <c r="I354" i="4"/>
  <c r="A354" i="4" s="1"/>
  <c r="H354" i="4"/>
  <c r="G354" i="4"/>
  <c r="F354" i="4"/>
  <c r="B354" i="4" s="1"/>
  <c r="E354" i="4"/>
  <c r="D354" i="4"/>
  <c r="C354" i="4"/>
  <c r="J353" i="4"/>
  <c r="I353" i="4"/>
  <c r="H353" i="4"/>
  <c r="G353" i="4"/>
  <c r="F353" i="4"/>
  <c r="E353" i="4"/>
  <c r="D353" i="4"/>
  <c r="C353" i="4"/>
  <c r="J352" i="4"/>
  <c r="I352" i="4"/>
  <c r="H352" i="4"/>
  <c r="G352" i="4"/>
  <c r="F352" i="4"/>
  <c r="E352" i="4"/>
  <c r="D352" i="4"/>
  <c r="B352" i="4" s="1"/>
  <c r="C352" i="4"/>
  <c r="A352" i="4" s="1"/>
  <c r="J351" i="4"/>
  <c r="I351" i="4"/>
  <c r="H351" i="4"/>
  <c r="G351" i="4"/>
  <c r="F351" i="4"/>
  <c r="B351" i="4" s="1"/>
  <c r="E351" i="4"/>
  <c r="D351" i="4"/>
  <c r="C351" i="4"/>
  <c r="A351" i="4" s="1"/>
  <c r="J350" i="4"/>
  <c r="B350" i="4" s="1"/>
  <c r="I350" i="4"/>
  <c r="H350" i="4"/>
  <c r="G350" i="4"/>
  <c r="F350" i="4"/>
  <c r="E350" i="4"/>
  <c r="A350" i="4" s="1"/>
  <c r="D350" i="4"/>
  <c r="C350" i="4"/>
  <c r="J349" i="4"/>
  <c r="I349" i="4"/>
  <c r="H349" i="4"/>
  <c r="G349" i="4"/>
  <c r="F349" i="4"/>
  <c r="E349" i="4"/>
  <c r="D349" i="4"/>
  <c r="C349" i="4"/>
  <c r="J348" i="4"/>
  <c r="I348" i="4"/>
  <c r="H348" i="4"/>
  <c r="G348" i="4"/>
  <c r="F348" i="4"/>
  <c r="E348" i="4"/>
  <c r="D348" i="4"/>
  <c r="C348" i="4"/>
  <c r="A348" i="4" s="1"/>
  <c r="J347" i="4"/>
  <c r="I347" i="4"/>
  <c r="H347" i="4"/>
  <c r="G347" i="4"/>
  <c r="F347" i="4"/>
  <c r="B347" i="4" s="1"/>
  <c r="E347" i="4"/>
  <c r="D347" i="4"/>
  <c r="C347" i="4"/>
  <c r="J346" i="4"/>
  <c r="I346" i="4"/>
  <c r="H346" i="4"/>
  <c r="G346" i="4"/>
  <c r="F346" i="4"/>
  <c r="E346" i="4"/>
  <c r="D346" i="4"/>
  <c r="C346" i="4"/>
  <c r="A346" i="4" s="1"/>
  <c r="J345" i="4"/>
  <c r="I345" i="4"/>
  <c r="H345" i="4"/>
  <c r="G345" i="4"/>
  <c r="F345" i="4"/>
  <c r="B345" i="4" s="1"/>
  <c r="E345" i="4"/>
  <c r="D345" i="4"/>
  <c r="C345" i="4"/>
  <c r="J344" i="4"/>
  <c r="I344" i="4"/>
  <c r="H344" i="4"/>
  <c r="G344" i="4"/>
  <c r="A344" i="4" s="1"/>
  <c r="F344" i="4"/>
  <c r="B344" i="4" s="1"/>
  <c r="E344" i="4"/>
  <c r="D344" i="4"/>
  <c r="C344" i="4"/>
  <c r="J343" i="4"/>
  <c r="I343" i="4"/>
  <c r="H343" i="4"/>
  <c r="G343" i="4"/>
  <c r="F343" i="4"/>
  <c r="B343" i="4" s="1"/>
  <c r="E343" i="4"/>
  <c r="D343" i="4"/>
  <c r="C343" i="4"/>
  <c r="J342" i="4"/>
  <c r="I342" i="4"/>
  <c r="H342" i="4"/>
  <c r="G342" i="4"/>
  <c r="F342" i="4"/>
  <c r="E342" i="4"/>
  <c r="A342" i="4" s="1"/>
  <c r="D342" i="4"/>
  <c r="B342" i="4" s="1"/>
  <c r="C342" i="4"/>
  <c r="J341" i="4"/>
  <c r="I341" i="4"/>
  <c r="H341" i="4"/>
  <c r="G341" i="4"/>
  <c r="F341" i="4"/>
  <c r="E341" i="4"/>
  <c r="D341" i="4"/>
  <c r="C341" i="4"/>
  <c r="J340" i="4"/>
  <c r="I340" i="4"/>
  <c r="H340" i="4"/>
  <c r="G340" i="4"/>
  <c r="F340" i="4"/>
  <c r="E340" i="4"/>
  <c r="D340" i="4"/>
  <c r="C340" i="4"/>
  <c r="A340" i="4" s="1"/>
  <c r="B340" i="4"/>
  <c r="J339" i="4"/>
  <c r="I339" i="4"/>
  <c r="H339" i="4"/>
  <c r="G339" i="4"/>
  <c r="F339" i="4"/>
  <c r="E339" i="4"/>
  <c r="D339" i="4"/>
  <c r="C339" i="4"/>
  <c r="A339" i="4" s="1"/>
  <c r="J338" i="4"/>
  <c r="B338" i="4" s="1"/>
  <c r="I338" i="4"/>
  <c r="H338" i="4"/>
  <c r="G338" i="4"/>
  <c r="F338" i="4"/>
  <c r="E338" i="4"/>
  <c r="D338" i="4"/>
  <c r="C338" i="4"/>
  <c r="A338" i="4"/>
  <c r="J337" i="4"/>
  <c r="I337" i="4"/>
  <c r="H337" i="4"/>
  <c r="G337" i="4"/>
  <c r="F337" i="4"/>
  <c r="E337" i="4"/>
  <c r="D337" i="4"/>
  <c r="C337" i="4"/>
  <c r="J336" i="4"/>
  <c r="I336" i="4"/>
  <c r="A336" i="4" s="1"/>
  <c r="H336" i="4"/>
  <c r="G336" i="4"/>
  <c r="F336" i="4"/>
  <c r="E336" i="4"/>
  <c r="D336" i="4"/>
  <c r="C336" i="4"/>
  <c r="J335" i="4"/>
  <c r="I335" i="4"/>
  <c r="H335" i="4"/>
  <c r="G335" i="4"/>
  <c r="F335" i="4"/>
  <c r="E335" i="4"/>
  <c r="D335" i="4"/>
  <c r="C335" i="4"/>
  <c r="A335" i="4" s="1"/>
  <c r="J334" i="4"/>
  <c r="I334" i="4"/>
  <c r="H334" i="4"/>
  <c r="G334" i="4"/>
  <c r="F334" i="4"/>
  <c r="B334" i="4" s="1"/>
  <c r="E334" i="4"/>
  <c r="D334" i="4"/>
  <c r="C334" i="4"/>
  <c r="A334" i="4" s="1"/>
  <c r="J333" i="4"/>
  <c r="I333" i="4"/>
  <c r="H333" i="4"/>
  <c r="G333" i="4"/>
  <c r="F333" i="4"/>
  <c r="B333" i="4" s="1"/>
  <c r="E333" i="4"/>
  <c r="D333" i="4"/>
  <c r="C333" i="4"/>
  <c r="J332" i="4"/>
  <c r="I332" i="4"/>
  <c r="H332" i="4"/>
  <c r="G332" i="4"/>
  <c r="F332" i="4"/>
  <c r="E332" i="4"/>
  <c r="A332" i="4" s="1"/>
  <c r="D332" i="4"/>
  <c r="B332" i="4" s="1"/>
  <c r="C332" i="4"/>
  <c r="J331" i="4"/>
  <c r="I331" i="4"/>
  <c r="H331" i="4"/>
  <c r="G331" i="4"/>
  <c r="F331" i="4"/>
  <c r="B331" i="4" s="1"/>
  <c r="E331" i="4"/>
  <c r="D331" i="4"/>
  <c r="C331" i="4"/>
  <c r="A331" i="4" s="1"/>
  <c r="J330" i="4"/>
  <c r="I330" i="4"/>
  <c r="H330" i="4"/>
  <c r="G330" i="4"/>
  <c r="F330" i="4"/>
  <c r="E330" i="4"/>
  <c r="D330" i="4"/>
  <c r="C330" i="4"/>
  <c r="A330" i="4" s="1"/>
  <c r="B330" i="4"/>
  <c r="J329" i="4"/>
  <c r="I329" i="4"/>
  <c r="H329" i="4"/>
  <c r="G329" i="4"/>
  <c r="F329" i="4"/>
  <c r="E329" i="4"/>
  <c r="D329" i="4"/>
  <c r="C329" i="4"/>
  <c r="J328" i="4"/>
  <c r="I328" i="4"/>
  <c r="H328" i="4"/>
  <c r="G328" i="4"/>
  <c r="F328" i="4"/>
  <c r="E328" i="4"/>
  <c r="D328" i="4"/>
  <c r="B328" i="4" s="1"/>
  <c r="C328" i="4"/>
  <c r="J327" i="4"/>
  <c r="I327" i="4"/>
  <c r="H327" i="4"/>
  <c r="G327" i="4"/>
  <c r="F327" i="4"/>
  <c r="B327" i="4" s="1"/>
  <c r="E327" i="4"/>
  <c r="D327" i="4"/>
  <c r="C327" i="4"/>
  <c r="J326" i="4"/>
  <c r="I326" i="4"/>
  <c r="H326" i="4"/>
  <c r="G326" i="4"/>
  <c r="F326" i="4"/>
  <c r="E326" i="4"/>
  <c r="D326" i="4"/>
  <c r="C326" i="4"/>
  <c r="A326" i="4"/>
  <c r="J325" i="4"/>
  <c r="I325" i="4"/>
  <c r="H325" i="4"/>
  <c r="G325" i="4"/>
  <c r="F325" i="4"/>
  <c r="B325" i="4" s="1"/>
  <c r="E325" i="4"/>
  <c r="D325" i="4"/>
  <c r="C325" i="4"/>
  <c r="J324" i="4"/>
  <c r="I324" i="4"/>
  <c r="H324" i="4"/>
  <c r="G324" i="4"/>
  <c r="F324" i="4"/>
  <c r="E324" i="4"/>
  <c r="D324" i="4"/>
  <c r="B324" i="4" s="1"/>
  <c r="C324" i="4"/>
  <c r="A324" i="4" s="1"/>
  <c r="J323" i="4"/>
  <c r="I323" i="4"/>
  <c r="H323" i="4"/>
  <c r="G323" i="4"/>
  <c r="F323" i="4"/>
  <c r="B323" i="4" s="1"/>
  <c r="E323" i="4"/>
  <c r="D323" i="4"/>
  <c r="C323" i="4"/>
  <c r="J322" i="4"/>
  <c r="I322" i="4"/>
  <c r="H322" i="4"/>
  <c r="G322" i="4"/>
  <c r="F322" i="4"/>
  <c r="E322" i="4"/>
  <c r="D322" i="4"/>
  <c r="C322" i="4"/>
  <c r="B322" i="4"/>
  <c r="A322" i="4"/>
  <c r="J321" i="4"/>
  <c r="I321" i="4"/>
  <c r="H321" i="4"/>
  <c r="G321" i="4"/>
  <c r="F321" i="4"/>
  <c r="E321" i="4"/>
  <c r="D321" i="4"/>
  <c r="C321" i="4"/>
  <c r="J320" i="4"/>
  <c r="B320" i="4" s="1"/>
  <c r="I320" i="4"/>
  <c r="H320" i="4"/>
  <c r="G320" i="4"/>
  <c r="F320" i="4"/>
  <c r="E320" i="4"/>
  <c r="D320" i="4"/>
  <c r="C320" i="4"/>
  <c r="A320" i="4" s="1"/>
  <c r="J319" i="4"/>
  <c r="I319" i="4"/>
  <c r="H319" i="4"/>
  <c r="G319" i="4"/>
  <c r="F319" i="4"/>
  <c r="E319" i="4"/>
  <c r="D319" i="4"/>
  <c r="C319" i="4"/>
  <c r="J318" i="4"/>
  <c r="B318" i="4" s="1"/>
  <c r="I318" i="4"/>
  <c r="H318" i="4"/>
  <c r="G318" i="4"/>
  <c r="F318" i="4"/>
  <c r="E318" i="4"/>
  <c r="A318" i="4" s="1"/>
  <c r="D318" i="4"/>
  <c r="C318" i="4"/>
  <c r="J317" i="4"/>
  <c r="I317" i="4"/>
  <c r="H317" i="4"/>
  <c r="G317" i="4"/>
  <c r="F317" i="4"/>
  <c r="E317" i="4"/>
  <c r="D317" i="4"/>
  <c r="C317" i="4"/>
  <c r="J316" i="4"/>
  <c r="I316" i="4"/>
  <c r="H316" i="4"/>
  <c r="G316" i="4"/>
  <c r="F316" i="4"/>
  <c r="E316" i="4"/>
  <c r="D316" i="4"/>
  <c r="C316" i="4"/>
  <c r="A316" i="4" s="1"/>
  <c r="J315" i="4"/>
  <c r="I315" i="4"/>
  <c r="H315" i="4"/>
  <c r="G315" i="4"/>
  <c r="F315" i="4"/>
  <c r="E315" i="4"/>
  <c r="D315" i="4"/>
  <c r="C315" i="4"/>
  <c r="J314" i="4"/>
  <c r="I314" i="4"/>
  <c r="H314" i="4"/>
  <c r="G314" i="4"/>
  <c r="F314" i="4"/>
  <c r="E314" i="4"/>
  <c r="D314" i="4"/>
  <c r="B314" i="4" s="1"/>
  <c r="C314" i="4"/>
  <c r="A314" i="4" s="1"/>
  <c r="J313" i="4"/>
  <c r="I313" i="4"/>
  <c r="H313" i="4"/>
  <c r="G313" i="4"/>
  <c r="F313" i="4"/>
  <c r="B313" i="4" s="1"/>
  <c r="E313" i="4"/>
  <c r="D313" i="4"/>
  <c r="C313" i="4"/>
  <c r="A313" i="4" s="1"/>
  <c r="J312" i="4"/>
  <c r="I312" i="4"/>
  <c r="H312" i="4"/>
  <c r="G312" i="4"/>
  <c r="F312" i="4"/>
  <c r="E312" i="4"/>
  <c r="A312" i="4" s="1"/>
  <c r="D312" i="4"/>
  <c r="C312" i="4"/>
  <c r="J311" i="4"/>
  <c r="I311" i="4"/>
  <c r="H311" i="4"/>
  <c r="G311" i="4"/>
  <c r="F311" i="4"/>
  <c r="E311" i="4"/>
  <c r="D311" i="4"/>
  <c r="C311" i="4"/>
  <c r="A311" i="4" s="1"/>
  <c r="J310" i="4"/>
  <c r="I310" i="4"/>
  <c r="H310" i="4"/>
  <c r="G310" i="4"/>
  <c r="F310" i="4"/>
  <c r="E310" i="4"/>
  <c r="D310" i="4"/>
  <c r="C310" i="4"/>
  <c r="A310" i="4" s="1"/>
  <c r="B310" i="4"/>
  <c r="J309" i="4"/>
  <c r="I309" i="4"/>
  <c r="H309" i="4"/>
  <c r="G309" i="4"/>
  <c r="F309" i="4"/>
  <c r="E309" i="4"/>
  <c r="D309" i="4"/>
  <c r="C309" i="4"/>
  <c r="J308" i="4"/>
  <c r="I308" i="4"/>
  <c r="H308" i="4"/>
  <c r="G308" i="4"/>
  <c r="F308" i="4"/>
  <c r="E308" i="4"/>
  <c r="D308" i="4"/>
  <c r="C308" i="4"/>
  <c r="A308" i="4"/>
  <c r="J307" i="4"/>
  <c r="I307" i="4"/>
  <c r="H307" i="4"/>
  <c r="G307" i="4"/>
  <c r="F307" i="4"/>
  <c r="B307" i="4" s="1"/>
  <c r="E307" i="4"/>
  <c r="D307" i="4"/>
  <c r="C307" i="4"/>
  <c r="A307" i="4" s="1"/>
  <c r="J306" i="4"/>
  <c r="I306" i="4"/>
  <c r="H306" i="4"/>
  <c r="G306" i="4"/>
  <c r="F306" i="4"/>
  <c r="E306" i="4"/>
  <c r="A306" i="4" s="1"/>
  <c r="D306" i="4"/>
  <c r="C306" i="4"/>
  <c r="J305" i="4"/>
  <c r="I305" i="4"/>
  <c r="H305" i="4"/>
  <c r="B305" i="4" s="1"/>
  <c r="G305" i="4"/>
  <c r="F305" i="4"/>
  <c r="E305" i="4"/>
  <c r="A305" i="4" s="1"/>
  <c r="D305" i="4"/>
  <c r="C305" i="4"/>
  <c r="J304" i="4"/>
  <c r="I304" i="4"/>
  <c r="H304" i="4"/>
  <c r="G304" i="4"/>
  <c r="F304" i="4"/>
  <c r="E304" i="4"/>
  <c r="A304" i="4" s="1"/>
  <c r="D304" i="4"/>
  <c r="B304" i="4" s="1"/>
  <c r="C304" i="4"/>
  <c r="J303" i="4"/>
  <c r="I303" i="4"/>
  <c r="H303" i="4"/>
  <c r="G303" i="4"/>
  <c r="A303" i="4" s="1"/>
  <c r="F303" i="4"/>
  <c r="B303" i="4" s="1"/>
  <c r="E303" i="4"/>
  <c r="D303" i="4"/>
  <c r="C303" i="4"/>
  <c r="J302" i="4"/>
  <c r="I302" i="4"/>
  <c r="H302" i="4"/>
  <c r="G302" i="4"/>
  <c r="F302" i="4"/>
  <c r="E302" i="4"/>
  <c r="D302" i="4"/>
  <c r="B302" i="4" s="1"/>
  <c r="C302" i="4"/>
  <c r="A302" i="4" s="1"/>
  <c r="J301" i="4"/>
  <c r="I301" i="4"/>
  <c r="H301" i="4"/>
  <c r="G301" i="4"/>
  <c r="F301" i="4"/>
  <c r="B301" i="4" s="1"/>
  <c r="E301" i="4"/>
  <c r="D301" i="4"/>
  <c r="C301" i="4"/>
  <c r="A301" i="4" s="1"/>
  <c r="J300" i="4"/>
  <c r="I300" i="4"/>
  <c r="H300" i="4"/>
  <c r="G300" i="4"/>
  <c r="F300" i="4"/>
  <c r="E300" i="4"/>
  <c r="D300" i="4"/>
  <c r="C300" i="4"/>
  <c r="A300" i="4"/>
  <c r="J299" i="4"/>
  <c r="I299" i="4"/>
  <c r="H299" i="4"/>
  <c r="G299" i="4"/>
  <c r="F299" i="4"/>
  <c r="B299" i="4" s="1"/>
  <c r="E299" i="4"/>
  <c r="D299" i="4"/>
  <c r="C299" i="4"/>
  <c r="A299" i="4" s="1"/>
  <c r="J298" i="4"/>
  <c r="I298" i="4"/>
  <c r="H298" i="4"/>
  <c r="G298" i="4"/>
  <c r="F298" i="4"/>
  <c r="E298" i="4"/>
  <c r="D298" i="4"/>
  <c r="B298" i="4" s="1"/>
  <c r="C298" i="4"/>
  <c r="A298" i="4"/>
  <c r="J297" i="4"/>
  <c r="I297" i="4"/>
  <c r="H297" i="4"/>
  <c r="G297" i="4"/>
  <c r="F297" i="4"/>
  <c r="B297" i="4" s="1"/>
  <c r="E297" i="4"/>
  <c r="A297" i="4" s="1"/>
  <c r="D297" i="4"/>
  <c r="C297" i="4"/>
  <c r="J296" i="4"/>
  <c r="I296" i="4"/>
  <c r="H296" i="4"/>
  <c r="G296" i="4"/>
  <c r="F296" i="4"/>
  <c r="E296" i="4"/>
  <c r="D296" i="4"/>
  <c r="B296" i="4" s="1"/>
  <c r="C296" i="4"/>
  <c r="A296" i="4" s="1"/>
  <c r="J295" i="4"/>
  <c r="I295" i="4"/>
  <c r="H295" i="4"/>
  <c r="G295" i="4"/>
  <c r="F295" i="4"/>
  <c r="B295" i="4" s="1"/>
  <c r="E295" i="4"/>
  <c r="D295" i="4"/>
  <c r="C295" i="4"/>
  <c r="J294" i="4"/>
  <c r="I294" i="4"/>
  <c r="H294" i="4"/>
  <c r="G294" i="4"/>
  <c r="A294" i="4" s="1"/>
  <c r="F294" i="4"/>
  <c r="E294" i="4"/>
  <c r="D294" i="4"/>
  <c r="C294" i="4"/>
  <c r="J293" i="4"/>
  <c r="I293" i="4"/>
  <c r="H293" i="4"/>
  <c r="B293" i="4" s="1"/>
  <c r="G293" i="4"/>
  <c r="F293" i="4"/>
  <c r="E293" i="4"/>
  <c r="D293" i="4"/>
  <c r="C293" i="4"/>
  <c r="A293" i="4" s="1"/>
  <c r="J292" i="4"/>
  <c r="I292" i="4"/>
  <c r="A292" i="4" s="1"/>
  <c r="H292" i="4"/>
  <c r="G292" i="4"/>
  <c r="F292" i="4"/>
  <c r="E292" i="4"/>
  <c r="D292" i="4"/>
  <c r="C292" i="4"/>
  <c r="J291" i="4"/>
  <c r="I291" i="4"/>
  <c r="H291" i="4"/>
  <c r="B291" i="4" s="1"/>
  <c r="G291" i="4"/>
  <c r="F291" i="4"/>
  <c r="E291" i="4"/>
  <c r="D291" i="4"/>
  <c r="C291" i="4"/>
  <c r="J290" i="4"/>
  <c r="I290" i="4"/>
  <c r="H290" i="4"/>
  <c r="G290" i="4"/>
  <c r="F290" i="4"/>
  <c r="E290" i="4"/>
  <c r="A290" i="4" s="1"/>
  <c r="D290" i="4"/>
  <c r="C290" i="4"/>
  <c r="J289" i="4"/>
  <c r="I289" i="4"/>
  <c r="H289" i="4"/>
  <c r="G289" i="4"/>
  <c r="A289" i="4" s="1"/>
  <c r="F289" i="4"/>
  <c r="B289" i="4" s="1"/>
  <c r="E289" i="4"/>
  <c r="D289" i="4"/>
  <c r="C289" i="4"/>
  <c r="J288" i="4"/>
  <c r="I288" i="4"/>
  <c r="H288" i="4"/>
  <c r="G288" i="4"/>
  <c r="F288" i="4"/>
  <c r="E288" i="4"/>
  <c r="D288" i="4"/>
  <c r="C288" i="4"/>
  <c r="A288" i="4" s="1"/>
  <c r="J287" i="4"/>
  <c r="I287" i="4"/>
  <c r="H287" i="4"/>
  <c r="G287" i="4"/>
  <c r="F287" i="4"/>
  <c r="B287" i="4" s="1"/>
  <c r="E287" i="4"/>
  <c r="A287" i="4" s="1"/>
  <c r="D287" i="4"/>
  <c r="C287" i="4"/>
  <c r="J286" i="4"/>
  <c r="I286" i="4"/>
  <c r="H286" i="4"/>
  <c r="G286" i="4"/>
  <c r="F286" i="4"/>
  <c r="E286" i="4"/>
  <c r="D286" i="4"/>
  <c r="C286" i="4"/>
  <c r="A286" i="4" s="1"/>
  <c r="J285" i="4"/>
  <c r="I285" i="4"/>
  <c r="H285" i="4"/>
  <c r="G285" i="4"/>
  <c r="F285" i="4"/>
  <c r="E285" i="4"/>
  <c r="A285" i="4" s="1"/>
  <c r="D285" i="4"/>
  <c r="C285" i="4"/>
  <c r="B285" i="4"/>
  <c r="J284" i="4"/>
  <c r="I284" i="4"/>
  <c r="H284" i="4"/>
  <c r="G284" i="4"/>
  <c r="F284" i="4"/>
  <c r="E284" i="4"/>
  <c r="A284" i="4" s="1"/>
  <c r="D284" i="4"/>
  <c r="C284" i="4"/>
  <c r="J283" i="4"/>
  <c r="I283" i="4"/>
  <c r="H283" i="4"/>
  <c r="G283" i="4"/>
  <c r="F283" i="4"/>
  <c r="B283" i="4" s="1"/>
  <c r="E283" i="4"/>
  <c r="D283" i="4"/>
  <c r="C283" i="4"/>
  <c r="A283" i="4" s="1"/>
  <c r="J282" i="4"/>
  <c r="I282" i="4"/>
  <c r="H282" i="4"/>
  <c r="G282" i="4"/>
  <c r="F282" i="4"/>
  <c r="E282" i="4"/>
  <c r="A282" i="4" s="1"/>
  <c r="D282" i="4"/>
  <c r="B282" i="4" s="1"/>
  <c r="C282" i="4"/>
  <c r="J281" i="4"/>
  <c r="I281" i="4"/>
  <c r="H281" i="4"/>
  <c r="G281" i="4"/>
  <c r="F281" i="4"/>
  <c r="E281" i="4"/>
  <c r="D281" i="4"/>
  <c r="C281" i="4"/>
  <c r="A281" i="4" s="1"/>
  <c r="B281" i="4"/>
  <c r="J280" i="4"/>
  <c r="I280" i="4"/>
  <c r="H280" i="4"/>
  <c r="G280" i="4"/>
  <c r="F280" i="4"/>
  <c r="E280" i="4"/>
  <c r="D280" i="4"/>
  <c r="C280" i="4"/>
  <c r="A280" i="4" s="1"/>
  <c r="J279" i="4"/>
  <c r="I279" i="4"/>
  <c r="H279" i="4"/>
  <c r="G279" i="4"/>
  <c r="F279" i="4"/>
  <c r="E279" i="4"/>
  <c r="D279" i="4"/>
  <c r="C279" i="4"/>
  <c r="B279" i="4"/>
  <c r="A279" i="4"/>
  <c r="J278" i="4"/>
  <c r="I278" i="4"/>
  <c r="H278" i="4"/>
  <c r="G278" i="4"/>
  <c r="A278" i="4" s="1"/>
  <c r="F278" i="4"/>
  <c r="E278" i="4"/>
  <c r="D278" i="4"/>
  <c r="C278" i="4"/>
  <c r="J277" i="4"/>
  <c r="I277" i="4"/>
  <c r="H277" i="4"/>
  <c r="B277" i="4" s="1"/>
  <c r="G277" i="4"/>
  <c r="F277" i="4"/>
  <c r="E277" i="4"/>
  <c r="D277" i="4"/>
  <c r="C277" i="4"/>
  <c r="A277" i="4"/>
  <c r="J276" i="4"/>
  <c r="I276" i="4"/>
  <c r="H276" i="4"/>
  <c r="G276" i="4"/>
  <c r="F276" i="4"/>
  <c r="E276" i="4"/>
  <c r="A276" i="4" s="1"/>
  <c r="D276" i="4"/>
  <c r="C276" i="4"/>
  <c r="J275" i="4"/>
  <c r="B275" i="4" s="1"/>
  <c r="I275" i="4"/>
  <c r="H275" i="4"/>
  <c r="G275" i="4"/>
  <c r="F275" i="4"/>
  <c r="E275" i="4"/>
  <c r="D275" i="4"/>
  <c r="C275" i="4"/>
  <c r="A275" i="4" s="1"/>
  <c r="J274" i="4"/>
  <c r="I274" i="4"/>
  <c r="H274" i="4"/>
  <c r="G274" i="4"/>
  <c r="F274" i="4"/>
  <c r="E274" i="4"/>
  <c r="D274" i="4"/>
  <c r="C274" i="4"/>
  <c r="J273" i="4"/>
  <c r="I273" i="4"/>
  <c r="A273" i="4" s="1"/>
  <c r="H273" i="4"/>
  <c r="G273" i="4"/>
  <c r="F273" i="4"/>
  <c r="E273" i="4"/>
  <c r="D273" i="4"/>
  <c r="C273" i="4"/>
  <c r="B273" i="4"/>
  <c r="J272" i="4"/>
  <c r="I272" i="4"/>
  <c r="H272" i="4"/>
  <c r="G272" i="4"/>
  <c r="F272" i="4"/>
  <c r="E272" i="4"/>
  <c r="D272" i="4"/>
  <c r="B272" i="4" s="1"/>
  <c r="C272" i="4"/>
  <c r="A272" i="4" s="1"/>
  <c r="J271" i="4"/>
  <c r="I271" i="4"/>
  <c r="H271" i="4"/>
  <c r="B271" i="4" s="1"/>
  <c r="G271" i="4"/>
  <c r="F271" i="4"/>
  <c r="E271" i="4"/>
  <c r="A271" i="4" s="1"/>
  <c r="D271" i="4"/>
  <c r="C271" i="4"/>
  <c r="J270" i="4"/>
  <c r="I270" i="4"/>
  <c r="H270" i="4"/>
  <c r="G270" i="4"/>
  <c r="F270" i="4"/>
  <c r="E270" i="4"/>
  <c r="D270" i="4"/>
  <c r="B270" i="4" s="1"/>
  <c r="C270" i="4"/>
  <c r="J269" i="4"/>
  <c r="I269" i="4"/>
  <c r="H269" i="4"/>
  <c r="G269" i="4"/>
  <c r="A269" i="4" s="1"/>
  <c r="F269" i="4"/>
  <c r="B269" i="4" s="1"/>
  <c r="E269" i="4"/>
  <c r="D269" i="4"/>
  <c r="C269" i="4"/>
  <c r="J268" i="4"/>
  <c r="I268" i="4"/>
  <c r="H268" i="4"/>
  <c r="G268" i="4"/>
  <c r="F268" i="4"/>
  <c r="E268" i="4"/>
  <c r="D268" i="4"/>
  <c r="C268" i="4"/>
  <c r="A268" i="4"/>
  <c r="J267" i="4"/>
  <c r="I267" i="4"/>
  <c r="H267" i="4"/>
  <c r="G267" i="4"/>
  <c r="F267" i="4"/>
  <c r="B267" i="4" s="1"/>
  <c r="E267" i="4"/>
  <c r="D267" i="4"/>
  <c r="C267" i="4"/>
  <c r="A267" i="4" s="1"/>
  <c r="J266" i="4"/>
  <c r="I266" i="4"/>
  <c r="H266" i="4"/>
  <c r="G266" i="4"/>
  <c r="F266" i="4"/>
  <c r="E266" i="4"/>
  <c r="A266" i="4" s="1"/>
  <c r="D266" i="4"/>
  <c r="C266" i="4"/>
  <c r="J265" i="4"/>
  <c r="I265" i="4"/>
  <c r="H265" i="4"/>
  <c r="B265" i="4" s="1"/>
  <c r="G265" i="4"/>
  <c r="F265" i="4"/>
  <c r="E265" i="4"/>
  <c r="A265" i="4" s="1"/>
  <c r="D265" i="4"/>
  <c r="C265" i="4"/>
  <c r="J264" i="4"/>
  <c r="I264" i="4"/>
  <c r="H264" i="4"/>
  <c r="G264" i="4"/>
  <c r="F264" i="4"/>
  <c r="E264" i="4"/>
  <c r="A264" i="4" s="1"/>
  <c r="D264" i="4"/>
  <c r="B264" i="4" s="1"/>
  <c r="C264" i="4"/>
  <c r="J263" i="4"/>
  <c r="I263" i="4"/>
  <c r="H263" i="4"/>
  <c r="G263" i="4"/>
  <c r="A263" i="4" s="1"/>
  <c r="F263" i="4"/>
  <c r="B263" i="4" s="1"/>
  <c r="E263" i="4"/>
  <c r="D263" i="4"/>
  <c r="C263" i="4"/>
  <c r="J262" i="4"/>
  <c r="I262" i="4"/>
  <c r="H262" i="4"/>
  <c r="G262" i="4"/>
  <c r="F262" i="4"/>
  <c r="E262" i="4"/>
  <c r="D262" i="4"/>
  <c r="B262" i="4" s="1"/>
  <c r="C262" i="4"/>
  <c r="A262" i="4" s="1"/>
  <c r="J261" i="4"/>
  <c r="I261" i="4"/>
  <c r="H261" i="4"/>
  <c r="G261" i="4"/>
  <c r="F261" i="4"/>
  <c r="B261" i="4" s="1"/>
  <c r="E261" i="4"/>
  <c r="D261" i="4"/>
  <c r="C261" i="4"/>
  <c r="A261" i="4" s="1"/>
  <c r="J260" i="4"/>
  <c r="I260" i="4"/>
  <c r="H260" i="4"/>
  <c r="G260" i="4"/>
  <c r="F260" i="4"/>
  <c r="E260" i="4"/>
  <c r="D260" i="4"/>
  <c r="C260" i="4"/>
  <c r="A260" i="4"/>
  <c r="J259" i="4"/>
  <c r="I259" i="4"/>
  <c r="H259" i="4"/>
  <c r="G259" i="4"/>
  <c r="F259" i="4"/>
  <c r="B259" i="4" s="1"/>
  <c r="E259" i="4"/>
  <c r="D259" i="4"/>
  <c r="C259" i="4"/>
  <c r="A259" i="4" s="1"/>
  <c r="J258" i="4"/>
  <c r="I258" i="4"/>
  <c r="H258" i="4"/>
  <c r="G258" i="4"/>
  <c r="F258" i="4"/>
  <c r="E258" i="4"/>
  <c r="D258" i="4"/>
  <c r="B258" i="4" s="1"/>
  <c r="C258" i="4"/>
  <c r="A258" i="4"/>
  <c r="J257" i="4"/>
  <c r="I257" i="4"/>
  <c r="H257" i="4"/>
  <c r="G257" i="4"/>
  <c r="F257" i="4"/>
  <c r="B257" i="4" s="1"/>
  <c r="E257" i="4"/>
  <c r="A257" i="4" s="1"/>
  <c r="D257" i="4"/>
  <c r="C257" i="4"/>
  <c r="J256" i="4"/>
  <c r="I256" i="4"/>
  <c r="H256" i="4"/>
  <c r="G256" i="4"/>
  <c r="F256" i="4"/>
  <c r="E256" i="4"/>
  <c r="D256" i="4"/>
  <c r="B256" i="4" s="1"/>
  <c r="C256" i="4"/>
  <c r="A256" i="4" s="1"/>
  <c r="J255" i="4"/>
  <c r="I255" i="4"/>
  <c r="H255" i="4"/>
  <c r="G255" i="4"/>
  <c r="F255" i="4"/>
  <c r="B255" i="4" s="1"/>
  <c r="E255" i="4"/>
  <c r="D255" i="4"/>
  <c r="C255" i="4"/>
  <c r="J254" i="4"/>
  <c r="I254" i="4"/>
  <c r="H254" i="4"/>
  <c r="G254" i="4"/>
  <c r="A254" i="4" s="1"/>
  <c r="F254" i="4"/>
  <c r="E254" i="4"/>
  <c r="D254" i="4"/>
  <c r="C254" i="4"/>
  <c r="J253" i="4"/>
  <c r="I253" i="4"/>
  <c r="H253" i="4"/>
  <c r="B253" i="4" s="1"/>
  <c r="G253" i="4"/>
  <c r="F253" i="4"/>
  <c r="E253" i="4"/>
  <c r="D253" i="4"/>
  <c r="C253" i="4"/>
  <c r="A253" i="4" s="1"/>
  <c r="J252" i="4"/>
  <c r="I252" i="4"/>
  <c r="A252" i="4" s="1"/>
  <c r="H252" i="4"/>
  <c r="G252" i="4"/>
  <c r="F252" i="4"/>
  <c r="E252" i="4"/>
  <c r="D252" i="4"/>
  <c r="C252" i="4"/>
  <c r="J251" i="4"/>
  <c r="I251" i="4"/>
  <c r="H251" i="4"/>
  <c r="B251" i="4" s="1"/>
  <c r="G251" i="4"/>
  <c r="F251" i="4"/>
  <c r="E251" i="4"/>
  <c r="D251" i="4"/>
  <c r="C251" i="4"/>
  <c r="A251" i="4" s="1"/>
  <c r="J250" i="4"/>
  <c r="I250" i="4"/>
  <c r="H250" i="4"/>
  <c r="G250" i="4"/>
  <c r="F250" i="4"/>
  <c r="E250" i="4"/>
  <c r="A250" i="4" s="1"/>
  <c r="D250" i="4"/>
  <c r="C250" i="4"/>
  <c r="J249" i="4"/>
  <c r="I249" i="4"/>
  <c r="H249" i="4"/>
  <c r="G249" i="4"/>
  <c r="A249" i="4" s="1"/>
  <c r="F249" i="4"/>
  <c r="B249" i="4" s="1"/>
  <c r="E249" i="4"/>
  <c r="D249" i="4"/>
  <c r="C249" i="4"/>
  <c r="J248" i="4"/>
  <c r="I248" i="4"/>
  <c r="H248" i="4"/>
  <c r="G248" i="4"/>
  <c r="F248" i="4"/>
  <c r="E248" i="4"/>
  <c r="D248" i="4"/>
  <c r="C248" i="4"/>
  <c r="A248" i="4" s="1"/>
  <c r="J247" i="4"/>
  <c r="I247" i="4"/>
  <c r="H247" i="4"/>
  <c r="G247" i="4"/>
  <c r="F247" i="4"/>
  <c r="B247" i="4" s="1"/>
  <c r="E247" i="4"/>
  <c r="A247" i="4" s="1"/>
  <c r="D247" i="4"/>
  <c r="C247" i="4"/>
  <c r="J246" i="4"/>
  <c r="I246" i="4"/>
  <c r="H246" i="4"/>
  <c r="G246" i="4"/>
  <c r="F246" i="4"/>
  <c r="E246" i="4"/>
  <c r="D246" i="4"/>
  <c r="C246" i="4"/>
  <c r="A246" i="4" s="1"/>
  <c r="J245" i="4"/>
  <c r="I245" i="4"/>
  <c r="H245" i="4"/>
  <c r="G245" i="4"/>
  <c r="F245" i="4"/>
  <c r="E245" i="4"/>
  <c r="A245" i="4" s="1"/>
  <c r="D245" i="4"/>
  <c r="C245" i="4"/>
  <c r="B245" i="4"/>
  <c r="J244" i="4"/>
  <c r="I244" i="4"/>
  <c r="H244" i="4"/>
  <c r="G244" i="4"/>
  <c r="F244" i="4"/>
  <c r="E244" i="4"/>
  <c r="A244" i="4" s="1"/>
  <c r="D244" i="4"/>
  <c r="C244" i="4"/>
  <c r="J243" i="4"/>
  <c r="I243" i="4"/>
  <c r="H243" i="4"/>
  <c r="G243" i="4"/>
  <c r="F243" i="4"/>
  <c r="B243" i="4" s="1"/>
  <c r="E243" i="4"/>
  <c r="D243" i="4"/>
  <c r="C243" i="4"/>
  <c r="A243" i="4" s="1"/>
  <c r="J242" i="4"/>
  <c r="I242" i="4"/>
  <c r="H242" i="4"/>
  <c r="G242" i="4"/>
  <c r="F242" i="4"/>
  <c r="E242" i="4"/>
  <c r="D242" i="4"/>
  <c r="B242" i="4" s="1"/>
  <c r="C242" i="4"/>
  <c r="A242" i="4" s="1"/>
  <c r="J241" i="4"/>
  <c r="I241" i="4"/>
  <c r="H241" i="4"/>
  <c r="G241" i="4"/>
  <c r="F241" i="4"/>
  <c r="E241" i="4"/>
  <c r="D241" i="4"/>
  <c r="C241" i="4"/>
  <c r="A241" i="4" s="1"/>
  <c r="B241" i="4"/>
  <c r="J240" i="4"/>
  <c r="I240" i="4"/>
  <c r="H240" i="4"/>
  <c r="G240" i="4"/>
  <c r="F240" i="4"/>
  <c r="E240" i="4"/>
  <c r="D240" i="4"/>
  <c r="C240" i="4"/>
  <c r="A240" i="4" s="1"/>
  <c r="J239" i="4"/>
  <c r="I239" i="4"/>
  <c r="H239" i="4"/>
  <c r="G239" i="4"/>
  <c r="F239" i="4"/>
  <c r="E239" i="4"/>
  <c r="D239" i="4"/>
  <c r="C239" i="4"/>
  <c r="B239" i="4"/>
  <c r="A239" i="4"/>
  <c r="J238" i="4"/>
  <c r="I238" i="4"/>
  <c r="H238" i="4"/>
  <c r="G238" i="4"/>
  <c r="F238" i="4"/>
  <c r="E238" i="4"/>
  <c r="A238" i="4" s="1"/>
  <c r="D238" i="4"/>
  <c r="C238" i="4"/>
  <c r="J237" i="4"/>
  <c r="I237" i="4"/>
  <c r="H237" i="4"/>
  <c r="B237" i="4" s="1"/>
  <c r="G237" i="4"/>
  <c r="F237" i="4"/>
  <c r="E237" i="4"/>
  <c r="D237" i="4"/>
  <c r="C237" i="4"/>
  <c r="A237" i="4"/>
  <c r="J236" i="4"/>
  <c r="I236" i="4"/>
  <c r="H236" i="4"/>
  <c r="G236" i="4"/>
  <c r="F236" i="4"/>
  <c r="E236" i="4"/>
  <c r="A236" i="4" s="1"/>
  <c r="D236" i="4"/>
  <c r="C236" i="4"/>
  <c r="J235" i="4"/>
  <c r="B235" i="4" s="1"/>
  <c r="I235" i="4"/>
  <c r="H235" i="4"/>
  <c r="G235" i="4"/>
  <c r="F235" i="4"/>
  <c r="E235" i="4"/>
  <c r="D235" i="4"/>
  <c r="C235" i="4"/>
  <c r="A235" i="4" s="1"/>
  <c r="J234" i="4"/>
  <c r="I234" i="4"/>
  <c r="H234" i="4"/>
  <c r="G234" i="4"/>
  <c r="F234" i="4"/>
  <c r="E234" i="4"/>
  <c r="D234" i="4"/>
  <c r="C234" i="4"/>
  <c r="A234" i="4" s="1"/>
  <c r="J233" i="4"/>
  <c r="I233" i="4"/>
  <c r="A233" i="4" s="1"/>
  <c r="H233" i="4"/>
  <c r="G233" i="4"/>
  <c r="F233" i="4"/>
  <c r="B233" i="4" s="1"/>
  <c r="E233" i="4"/>
  <c r="D233" i="4"/>
  <c r="C233" i="4"/>
  <c r="J232" i="4"/>
  <c r="I232" i="4"/>
  <c r="H232" i="4"/>
  <c r="G232" i="4"/>
  <c r="F232" i="4"/>
  <c r="E232" i="4"/>
  <c r="D232" i="4"/>
  <c r="B232" i="4" s="1"/>
  <c r="C232" i="4"/>
  <c r="A232" i="4" s="1"/>
  <c r="J231" i="4"/>
  <c r="I231" i="4"/>
  <c r="H231" i="4"/>
  <c r="B231" i="4" s="1"/>
  <c r="G231" i="4"/>
  <c r="F231" i="4"/>
  <c r="E231" i="4"/>
  <c r="A231" i="4" s="1"/>
  <c r="D231" i="4"/>
  <c r="C231" i="4"/>
  <c r="J230" i="4"/>
  <c r="I230" i="4"/>
  <c r="H230" i="4"/>
  <c r="G230" i="4"/>
  <c r="F230" i="4"/>
  <c r="E230" i="4"/>
  <c r="D230" i="4"/>
  <c r="B230" i="4" s="1"/>
  <c r="C230" i="4"/>
  <c r="J229" i="4"/>
  <c r="I229" i="4"/>
  <c r="H229" i="4"/>
  <c r="G229" i="4"/>
  <c r="A229" i="4" s="1"/>
  <c r="F229" i="4"/>
  <c r="B229" i="4" s="1"/>
  <c r="E229" i="4"/>
  <c r="D229" i="4"/>
  <c r="C229" i="4"/>
  <c r="J228" i="4"/>
  <c r="I228" i="4"/>
  <c r="H228" i="4"/>
  <c r="G228" i="4"/>
  <c r="F228" i="4"/>
  <c r="E228" i="4"/>
  <c r="D228" i="4"/>
  <c r="C228" i="4"/>
  <c r="A228" i="4"/>
  <c r="J227" i="4"/>
  <c r="I227" i="4"/>
  <c r="H227" i="4"/>
  <c r="G227" i="4"/>
  <c r="F227" i="4"/>
  <c r="B227" i="4" s="1"/>
  <c r="E227" i="4"/>
  <c r="D227" i="4"/>
  <c r="C227" i="4"/>
  <c r="A227" i="4" s="1"/>
  <c r="J226" i="4"/>
  <c r="I226" i="4"/>
  <c r="H226" i="4"/>
  <c r="G226" i="4"/>
  <c r="F226" i="4"/>
  <c r="E226" i="4"/>
  <c r="A226" i="4" s="1"/>
  <c r="D226" i="4"/>
  <c r="C226" i="4"/>
  <c r="J225" i="4"/>
  <c r="I225" i="4"/>
  <c r="H225" i="4"/>
  <c r="B225" i="4" s="1"/>
  <c r="G225" i="4"/>
  <c r="F225" i="4"/>
  <c r="E225" i="4"/>
  <c r="A225" i="4" s="1"/>
  <c r="D225" i="4"/>
  <c r="C225" i="4"/>
  <c r="J224" i="4"/>
  <c r="I224" i="4"/>
  <c r="H224" i="4"/>
  <c r="G224" i="4"/>
  <c r="F224" i="4"/>
  <c r="E224" i="4"/>
  <c r="A224" i="4" s="1"/>
  <c r="D224" i="4"/>
  <c r="B224" i="4" s="1"/>
  <c r="C224" i="4"/>
  <c r="J223" i="4"/>
  <c r="I223" i="4"/>
  <c r="H223" i="4"/>
  <c r="G223" i="4"/>
  <c r="A223" i="4" s="1"/>
  <c r="F223" i="4"/>
  <c r="B223" i="4" s="1"/>
  <c r="E223" i="4"/>
  <c r="D223" i="4"/>
  <c r="C223" i="4"/>
  <c r="J222" i="4"/>
  <c r="I222" i="4"/>
  <c r="H222" i="4"/>
  <c r="G222" i="4"/>
  <c r="F222" i="4"/>
  <c r="E222" i="4"/>
  <c r="D222" i="4"/>
  <c r="B222" i="4" s="1"/>
  <c r="C222" i="4"/>
  <c r="A222" i="4" s="1"/>
  <c r="J221" i="4"/>
  <c r="I221" i="4"/>
  <c r="H221" i="4"/>
  <c r="G221" i="4"/>
  <c r="F221" i="4"/>
  <c r="B221" i="4" s="1"/>
  <c r="E221" i="4"/>
  <c r="D221" i="4"/>
  <c r="C221" i="4"/>
  <c r="A221" i="4" s="1"/>
  <c r="J220" i="4"/>
  <c r="I220" i="4"/>
  <c r="H220" i="4"/>
  <c r="G220" i="4"/>
  <c r="F220" i="4"/>
  <c r="E220" i="4"/>
  <c r="D220" i="4"/>
  <c r="C220" i="4"/>
  <c r="A220" i="4"/>
  <c r="J219" i="4"/>
  <c r="I219" i="4"/>
  <c r="H219" i="4"/>
  <c r="G219" i="4"/>
  <c r="F219" i="4"/>
  <c r="B219" i="4" s="1"/>
  <c r="E219" i="4"/>
  <c r="D219" i="4"/>
  <c r="C219" i="4"/>
  <c r="A219" i="4" s="1"/>
  <c r="J218" i="4"/>
  <c r="I218" i="4"/>
  <c r="H218" i="4"/>
  <c r="G218" i="4"/>
  <c r="F218" i="4"/>
  <c r="E218" i="4"/>
  <c r="D218" i="4"/>
  <c r="B218" i="4" s="1"/>
  <c r="C218" i="4"/>
  <c r="A218" i="4"/>
  <c r="J217" i="4"/>
  <c r="I217" i="4"/>
  <c r="H217" i="4"/>
  <c r="G217" i="4"/>
  <c r="F217" i="4"/>
  <c r="E217" i="4"/>
  <c r="A217" i="4" s="1"/>
  <c r="D217" i="4"/>
  <c r="C217" i="4"/>
  <c r="J216" i="4"/>
  <c r="I216" i="4"/>
  <c r="H216" i="4"/>
  <c r="G216" i="4"/>
  <c r="F216" i="4"/>
  <c r="E216" i="4"/>
  <c r="D216" i="4"/>
  <c r="B216" i="4" s="1"/>
  <c r="C216" i="4"/>
  <c r="A216" i="4" s="1"/>
  <c r="J215" i="4"/>
  <c r="I215" i="4"/>
  <c r="H215" i="4"/>
  <c r="G215" i="4"/>
  <c r="F215" i="4"/>
  <c r="B215" i="4" s="1"/>
  <c r="E215" i="4"/>
  <c r="D215" i="4"/>
  <c r="C215" i="4"/>
  <c r="J214" i="4"/>
  <c r="I214" i="4"/>
  <c r="H214" i="4"/>
  <c r="G214" i="4"/>
  <c r="A214" i="4" s="1"/>
  <c r="F214" i="4"/>
  <c r="E214" i="4"/>
  <c r="D214" i="4"/>
  <c r="C214" i="4"/>
  <c r="J213" i="4"/>
  <c r="I213" i="4"/>
  <c r="H213" i="4"/>
  <c r="B213" i="4" s="1"/>
  <c r="G213" i="4"/>
  <c r="F213" i="4"/>
  <c r="E213" i="4"/>
  <c r="D213" i="4"/>
  <c r="C213" i="4"/>
  <c r="A213" i="4" s="1"/>
  <c r="J212" i="4"/>
  <c r="I212" i="4"/>
  <c r="A212" i="4" s="1"/>
  <c r="H212" i="4"/>
  <c r="G212" i="4"/>
  <c r="F212" i="4"/>
  <c r="E212" i="4"/>
  <c r="D212" i="4"/>
  <c r="C212" i="4"/>
  <c r="J211" i="4"/>
  <c r="I211" i="4"/>
  <c r="H211" i="4"/>
  <c r="B211" i="4" s="1"/>
  <c r="G211" i="4"/>
  <c r="F211" i="4"/>
  <c r="E211" i="4"/>
  <c r="D211" i="4"/>
  <c r="C211" i="4"/>
  <c r="A211" i="4" s="1"/>
  <c r="J210" i="4"/>
  <c r="I210" i="4"/>
  <c r="H210" i="4"/>
  <c r="G210" i="4"/>
  <c r="F210" i="4"/>
  <c r="E210" i="4"/>
  <c r="A210" i="4" s="1"/>
  <c r="D210" i="4"/>
  <c r="C210" i="4"/>
  <c r="J209" i="4"/>
  <c r="I209" i="4"/>
  <c r="H209" i="4"/>
  <c r="G209" i="4"/>
  <c r="A209" i="4" s="1"/>
  <c r="F209" i="4"/>
  <c r="B209" i="4" s="1"/>
  <c r="E209" i="4"/>
  <c r="D209" i="4"/>
  <c r="C209" i="4"/>
  <c r="J208" i="4"/>
  <c r="I208" i="4"/>
  <c r="H208" i="4"/>
  <c r="G208" i="4"/>
  <c r="F208" i="4"/>
  <c r="E208" i="4"/>
  <c r="D208" i="4"/>
  <c r="C208" i="4"/>
  <c r="A208" i="4" s="1"/>
  <c r="J207" i="4"/>
  <c r="I207" i="4"/>
  <c r="H207" i="4"/>
  <c r="G207" i="4"/>
  <c r="F207" i="4"/>
  <c r="B207" i="4" s="1"/>
  <c r="E207" i="4"/>
  <c r="D207" i="4"/>
  <c r="C207" i="4"/>
  <c r="A207" i="4"/>
  <c r="J206" i="4"/>
  <c r="I206" i="4"/>
  <c r="H206" i="4"/>
  <c r="G206" i="4"/>
  <c r="F206" i="4"/>
  <c r="E206" i="4"/>
  <c r="D206" i="4"/>
  <c r="C206" i="4"/>
  <c r="A206" i="4" s="1"/>
  <c r="J205" i="4"/>
  <c r="I205" i="4"/>
  <c r="H205" i="4"/>
  <c r="G205" i="4"/>
  <c r="F205" i="4"/>
  <c r="E205" i="4"/>
  <c r="A205" i="4" s="1"/>
  <c r="D205" i="4"/>
  <c r="C205" i="4"/>
  <c r="B205" i="4"/>
  <c r="J204" i="4"/>
  <c r="I204" i="4"/>
  <c r="H204" i="4"/>
  <c r="G204" i="4"/>
  <c r="F204" i="4"/>
  <c r="E204" i="4"/>
  <c r="A204" i="4" s="1"/>
  <c r="D204" i="4"/>
  <c r="C204" i="4"/>
  <c r="J203" i="4"/>
  <c r="I203" i="4"/>
  <c r="H203" i="4"/>
  <c r="G203" i="4"/>
  <c r="F203" i="4"/>
  <c r="B203" i="4" s="1"/>
  <c r="E203" i="4"/>
  <c r="D203" i="4"/>
  <c r="C203" i="4"/>
  <c r="A203" i="4" s="1"/>
  <c r="J202" i="4"/>
  <c r="I202" i="4"/>
  <c r="H202" i="4"/>
  <c r="G202" i="4"/>
  <c r="F202" i="4"/>
  <c r="E202" i="4"/>
  <c r="D202" i="4"/>
  <c r="B202" i="4" s="1"/>
  <c r="C202" i="4"/>
  <c r="J201" i="4"/>
  <c r="I201" i="4"/>
  <c r="H201" i="4"/>
  <c r="G201" i="4"/>
  <c r="F201" i="4"/>
  <c r="E201" i="4"/>
  <c r="D201" i="4"/>
  <c r="C201" i="4"/>
  <c r="A201" i="4" s="1"/>
  <c r="B201" i="4"/>
  <c r="J200" i="4"/>
  <c r="I200" i="4"/>
  <c r="H200" i="4"/>
  <c r="G200" i="4"/>
  <c r="F200" i="4"/>
  <c r="E200" i="4"/>
  <c r="D200" i="4"/>
  <c r="C200" i="4"/>
  <c r="A200" i="4" s="1"/>
  <c r="J199" i="4"/>
  <c r="I199" i="4"/>
  <c r="H199" i="4"/>
  <c r="G199" i="4"/>
  <c r="F199" i="4"/>
  <c r="E199" i="4"/>
  <c r="D199" i="4"/>
  <c r="C199" i="4"/>
  <c r="B199" i="4"/>
  <c r="A199" i="4"/>
  <c r="J198" i="4"/>
  <c r="I198" i="4"/>
  <c r="H198" i="4"/>
  <c r="G198" i="4"/>
  <c r="F198" i="4"/>
  <c r="E198" i="4"/>
  <c r="D198" i="4"/>
  <c r="C198" i="4"/>
  <c r="J197" i="4"/>
  <c r="I197" i="4"/>
  <c r="H197" i="4"/>
  <c r="B197" i="4" s="1"/>
  <c r="G197" i="4"/>
  <c r="F197" i="4"/>
  <c r="E197" i="4"/>
  <c r="D197" i="4"/>
  <c r="C197" i="4"/>
  <c r="A197" i="4"/>
  <c r="J196" i="4"/>
  <c r="I196" i="4"/>
  <c r="H196" i="4"/>
  <c r="G196" i="4"/>
  <c r="F196" i="4"/>
  <c r="E196" i="4"/>
  <c r="A196" i="4" s="1"/>
  <c r="D196" i="4"/>
  <c r="C196" i="4"/>
  <c r="J195" i="4"/>
  <c r="B195" i="4" s="1"/>
  <c r="I195" i="4"/>
  <c r="H195" i="4"/>
  <c r="G195" i="4"/>
  <c r="F195" i="4"/>
  <c r="E195" i="4"/>
  <c r="D195" i="4"/>
  <c r="C195" i="4"/>
  <c r="A195" i="4" s="1"/>
  <c r="J194" i="4"/>
  <c r="I194" i="4"/>
  <c r="H194" i="4"/>
  <c r="G194" i="4"/>
  <c r="F194" i="4"/>
  <c r="E194" i="4"/>
  <c r="D194" i="4"/>
  <c r="C194" i="4"/>
  <c r="J193" i="4"/>
  <c r="I193" i="4"/>
  <c r="A193" i="4" s="1"/>
  <c r="H193" i="4"/>
  <c r="G193" i="4"/>
  <c r="F193" i="4"/>
  <c r="B193" i="4" s="1"/>
  <c r="E193" i="4"/>
  <c r="D193" i="4"/>
  <c r="C193" i="4"/>
  <c r="J192" i="4"/>
  <c r="I192" i="4"/>
  <c r="H192" i="4"/>
  <c r="G192" i="4"/>
  <c r="F192" i="4"/>
  <c r="E192" i="4"/>
  <c r="D192" i="4"/>
  <c r="B192" i="4" s="1"/>
  <c r="C192" i="4"/>
  <c r="A192" i="4" s="1"/>
  <c r="J191" i="4"/>
  <c r="I191" i="4"/>
  <c r="H191" i="4"/>
  <c r="B191" i="4" s="1"/>
  <c r="G191" i="4"/>
  <c r="F191" i="4"/>
  <c r="E191" i="4"/>
  <c r="A191" i="4" s="1"/>
  <c r="D191" i="4"/>
  <c r="C191" i="4"/>
  <c r="J190" i="4"/>
  <c r="I190" i="4"/>
  <c r="H190" i="4"/>
  <c r="G190" i="4"/>
  <c r="F190" i="4"/>
  <c r="E190" i="4"/>
  <c r="D190" i="4"/>
  <c r="B190" i="4" s="1"/>
  <c r="C190" i="4"/>
  <c r="J189" i="4"/>
  <c r="I189" i="4"/>
  <c r="H189" i="4"/>
  <c r="G189" i="4"/>
  <c r="A189" i="4" s="1"/>
  <c r="F189" i="4"/>
  <c r="B189" i="4" s="1"/>
  <c r="E189" i="4"/>
  <c r="D189" i="4"/>
  <c r="C189" i="4"/>
  <c r="J188" i="4"/>
  <c r="I188" i="4"/>
  <c r="H188" i="4"/>
  <c r="G188" i="4"/>
  <c r="F188" i="4"/>
  <c r="E188" i="4"/>
  <c r="D188" i="4"/>
  <c r="C188" i="4"/>
  <c r="A188" i="4"/>
  <c r="J187" i="4"/>
  <c r="I187" i="4"/>
  <c r="H187" i="4"/>
  <c r="G187" i="4"/>
  <c r="F187" i="4"/>
  <c r="B187" i="4" s="1"/>
  <c r="E187" i="4"/>
  <c r="D187" i="4"/>
  <c r="C187" i="4"/>
  <c r="A187" i="4" s="1"/>
  <c r="J186" i="4"/>
  <c r="I186" i="4"/>
  <c r="H186" i="4"/>
  <c r="G186" i="4"/>
  <c r="F186" i="4"/>
  <c r="E186" i="4"/>
  <c r="D186" i="4"/>
  <c r="C186" i="4"/>
  <c r="J185" i="4"/>
  <c r="I185" i="4"/>
  <c r="H185" i="4"/>
  <c r="B185" i="4" s="1"/>
  <c r="G185" i="4"/>
  <c r="F185" i="4"/>
  <c r="E185" i="4"/>
  <c r="A185" i="4" s="1"/>
  <c r="D185" i="4"/>
  <c r="C185" i="4"/>
  <c r="J184" i="4"/>
  <c r="I184" i="4"/>
  <c r="H184" i="4"/>
  <c r="G184" i="4"/>
  <c r="F184" i="4"/>
  <c r="E184" i="4"/>
  <c r="A184" i="4" s="1"/>
  <c r="D184" i="4"/>
  <c r="B184" i="4" s="1"/>
  <c r="C184" i="4"/>
  <c r="J183" i="4"/>
  <c r="I183" i="4"/>
  <c r="H183" i="4"/>
  <c r="G183" i="4"/>
  <c r="F183" i="4"/>
  <c r="B183" i="4" s="1"/>
  <c r="E183" i="4"/>
  <c r="D183" i="4"/>
  <c r="C183" i="4"/>
  <c r="J182" i="4"/>
  <c r="I182" i="4"/>
  <c r="H182" i="4"/>
  <c r="G182" i="4"/>
  <c r="F182" i="4"/>
  <c r="E182" i="4"/>
  <c r="D182" i="4"/>
  <c r="B182" i="4" s="1"/>
  <c r="C182" i="4"/>
  <c r="A182" i="4" s="1"/>
  <c r="J181" i="4"/>
  <c r="I181" i="4"/>
  <c r="H181" i="4"/>
  <c r="G181" i="4"/>
  <c r="F181" i="4"/>
  <c r="E181" i="4"/>
  <c r="D181" i="4"/>
  <c r="C181" i="4"/>
  <c r="A181" i="4" s="1"/>
  <c r="J180" i="4"/>
  <c r="I180" i="4"/>
  <c r="H180" i="4"/>
  <c r="G180" i="4"/>
  <c r="F180" i="4"/>
  <c r="E180" i="4"/>
  <c r="D180" i="4"/>
  <c r="C180" i="4"/>
  <c r="A180" i="4"/>
  <c r="J179" i="4"/>
  <c r="I179" i="4"/>
  <c r="H179" i="4"/>
  <c r="G179" i="4"/>
  <c r="F179" i="4"/>
  <c r="B179" i="4" s="1"/>
  <c r="E179" i="4"/>
  <c r="D179" i="4"/>
  <c r="C179" i="4"/>
  <c r="J178" i="4"/>
  <c r="I178" i="4"/>
  <c r="H178" i="4"/>
  <c r="G178" i="4"/>
  <c r="F178" i="4"/>
  <c r="E178" i="4"/>
  <c r="D178" i="4"/>
  <c r="B178" i="4" s="1"/>
  <c r="C178" i="4"/>
  <c r="A178" i="4"/>
  <c r="J177" i="4"/>
  <c r="I177" i="4"/>
  <c r="H177" i="4"/>
  <c r="G177" i="4"/>
  <c r="F177" i="4"/>
  <c r="B177" i="4" s="1"/>
  <c r="E177" i="4"/>
  <c r="A177" i="4" s="1"/>
  <c r="D177" i="4"/>
  <c r="C177" i="4"/>
  <c r="J176" i="4"/>
  <c r="I176" i="4"/>
  <c r="H176" i="4"/>
  <c r="G176" i="4"/>
  <c r="F176" i="4"/>
  <c r="E176" i="4"/>
  <c r="D176" i="4"/>
  <c r="B176" i="4" s="1"/>
  <c r="C176" i="4"/>
  <c r="A176" i="4" s="1"/>
  <c r="J175" i="4"/>
  <c r="I175" i="4"/>
  <c r="H175" i="4"/>
  <c r="G175" i="4"/>
  <c r="F175" i="4"/>
  <c r="B175" i="4" s="1"/>
  <c r="E175" i="4"/>
  <c r="D175" i="4"/>
  <c r="C175" i="4"/>
  <c r="A175" i="4" s="1"/>
  <c r="J174" i="4"/>
  <c r="I174" i="4"/>
  <c r="H174" i="4"/>
  <c r="G174" i="4"/>
  <c r="F174" i="4"/>
  <c r="E174" i="4"/>
  <c r="D174" i="4"/>
  <c r="C174" i="4"/>
  <c r="A174" i="4" s="1"/>
  <c r="J173" i="4"/>
  <c r="I173" i="4"/>
  <c r="H173" i="4"/>
  <c r="B173" i="4" s="1"/>
  <c r="G173" i="4"/>
  <c r="F173" i="4"/>
  <c r="E173" i="4"/>
  <c r="D173" i="4"/>
  <c r="C173" i="4"/>
  <c r="A173" i="4" s="1"/>
  <c r="J172" i="4"/>
  <c r="I172" i="4"/>
  <c r="A172" i="4" s="1"/>
  <c r="H172" i="4"/>
  <c r="G172" i="4"/>
  <c r="F172" i="4"/>
  <c r="E172" i="4"/>
  <c r="D172" i="4"/>
  <c r="C172" i="4"/>
  <c r="J171" i="4"/>
  <c r="I171" i="4"/>
  <c r="H171" i="4"/>
  <c r="B171" i="4" s="1"/>
  <c r="G171" i="4"/>
  <c r="F171" i="4"/>
  <c r="E171" i="4"/>
  <c r="D171" i="4"/>
  <c r="C171" i="4"/>
  <c r="J170" i="4"/>
  <c r="I170" i="4"/>
  <c r="H170" i="4"/>
  <c r="G170" i="4"/>
  <c r="F170" i="4"/>
  <c r="E170" i="4"/>
  <c r="A170" i="4" s="1"/>
  <c r="D170" i="4"/>
  <c r="C170" i="4"/>
  <c r="J169" i="4"/>
  <c r="I169" i="4"/>
  <c r="H169" i="4"/>
  <c r="G169" i="4"/>
  <c r="A169" i="4" s="1"/>
  <c r="F169" i="4"/>
  <c r="B169" i="4" s="1"/>
  <c r="E169" i="4"/>
  <c r="D169" i="4"/>
  <c r="C169" i="4"/>
  <c r="J168" i="4"/>
  <c r="I168" i="4"/>
  <c r="H168" i="4"/>
  <c r="G168" i="4"/>
  <c r="F168" i="4"/>
  <c r="E168" i="4"/>
  <c r="D168" i="4"/>
  <c r="C168" i="4"/>
  <c r="A168" i="4" s="1"/>
  <c r="J167" i="4"/>
  <c r="I167" i="4"/>
  <c r="H167" i="4"/>
  <c r="G167" i="4"/>
  <c r="F167" i="4"/>
  <c r="B167" i="4" s="1"/>
  <c r="E167" i="4"/>
  <c r="D167" i="4"/>
  <c r="C167" i="4"/>
  <c r="A167" i="4"/>
  <c r="J166" i="4"/>
  <c r="I166" i="4"/>
  <c r="H166" i="4"/>
  <c r="G166" i="4"/>
  <c r="F166" i="4"/>
  <c r="E166" i="4"/>
  <c r="D166" i="4"/>
  <c r="C166" i="4"/>
  <c r="A166" i="4" s="1"/>
  <c r="J165" i="4"/>
  <c r="I165" i="4"/>
  <c r="H165" i="4"/>
  <c r="G165" i="4"/>
  <c r="F165" i="4"/>
  <c r="E165" i="4"/>
  <c r="A165" i="4" s="1"/>
  <c r="D165" i="4"/>
  <c r="C165" i="4"/>
  <c r="B165" i="4"/>
  <c r="J164" i="4"/>
  <c r="I164" i="4"/>
  <c r="H164" i="4"/>
  <c r="G164" i="4"/>
  <c r="F164" i="4"/>
  <c r="E164" i="4"/>
  <c r="A164" i="4" s="1"/>
  <c r="D164" i="4"/>
  <c r="C164" i="4"/>
  <c r="J163" i="4"/>
  <c r="I163" i="4"/>
  <c r="H163" i="4"/>
  <c r="G163" i="4"/>
  <c r="F163" i="4"/>
  <c r="B163" i="4" s="1"/>
  <c r="E163" i="4"/>
  <c r="D163" i="4"/>
  <c r="C163" i="4"/>
  <c r="A163" i="4" s="1"/>
  <c r="J162" i="4"/>
  <c r="I162" i="4"/>
  <c r="H162" i="4"/>
  <c r="G162" i="4"/>
  <c r="F162" i="4"/>
  <c r="E162" i="4"/>
  <c r="D162" i="4"/>
  <c r="C162" i="4"/>
  <c r="J161" i="4"/>
  <c r="I161" i="4"/>
  <c r="H161" i="4"/>
  <c r="G161" i="4"/>
  <c r="F161" i="4"/>
  <c r="E161" i="4"/>
  <c r="D161" i="4"/>
  <c r="C161" i="4"/>
  <c r="A161" i="4" s="1"/>
  <c r="B161" i="4"/>
  <c r="J160" i="4"/>
  <c r="I160" i="4"/>
  <c r="H160" i="4"/>
  <c r="G160" i="4"/>
  <c r="F160" i="4"/>
  <c r="E160" i="4"/>
  <c r="D160" i="4"/>
  <c r="C160" i="4"/>
  <c r="A160" i="4" s="1"/>
  <c r="J159" i="4"/>
  <c r="I159" i="4"/>
  <c r="H159" i="4"/>
  <c r="G159" i="4"/>
  <c r="F159" i="4"/>
  <c r="E159" i="4"/>
  <c r="D159" i="4"/>
  <c r="C159" i="4"/>
  <c r="B159" i="4"/>
  <c r="A159" i="4"/>
  <c r="J158" i="4"/>
  <c r="I158" i="4"/>
  <c r="H158" i="4"/>
  <c r="G158" i="4"/>
  <c r="F158" i="4"/>
  <c r="E158" i="4"/>
  <c r="A158" i="4" s="1"/>
  <c r="D158" i="4"/>
  <c r="C158" i="4"/>
  <c r="J157" i="4"/>
  <c r="I157" i="4"/>
  <c r="H157" i="4"/>
  <c r="B157" i="4" s="1"/>
  <c r="G157" i="4"/>
  <c r="F157" i="4"/>
  <c r="E157" i="4"/>
  <c r="D157" i="4"/>
  <c r="C157" i="4"/>
  <c r="A157" i="4"/>
  <c r="J156" i="4"/>
  <c r="I156" i="4"/>
  <c r="H156" i="4"/>
  <c r="G156" i="4"/>
  <c r="F156" i="4"/>
  <c r="E156" i="4"/>
  <c r="D156" i="4"/>
  <c r="C156" i="4"/>
  <c r="A156" i="4" s="1"/>
  <c r="J155" i="4"/>
  <c r="B155" i="4" s="1"/>
  <c r="I155" i="4"/>
  <c r="H155" i="4"/>
  <c r="G155" i="4"/>
  <c r="F155" i="4"/>
  <c r="E155" i="4"/>
  <c r="D155" i="4"/>
  <c r="C155" i="4"/>
  <c r="A155" i="4" s="1"/>
  <c r="J154" i="4"/>
  <c r="I154" i="4"/>
  <c r="H154" i="4"/>
  <c r="G154" i="4"/>
  <c r="F154" i="4"/>
  <c r="E154" i="4"/>
  <c r="D154" i="4"/>
  <c r="C154" i="4"/>
  <c r="A154" i="4" s="1"/>
  <c r="J153" i="4"/>
  <c r="I153" i="4"/>
  <c r="A153" i="4" s="1"/>
  <c r="H153" i="4"/>
  <c r="G153" i="4"/>
  <c r="F153" i="4"/>
  <c r="B153" i="4" s="1"/>
  <c r="E153" i="4"/>
  <c r="D153" i="4"/>
  <c r="C153" i="4"/>
  <c r="J152" i="4"/>
  <c r="I152" i="4"/>
  <c r="H152" i="4"/>
  <c r="G152" i="4"/>
  <c r="F152" i="4"/>
  <c r="E152" i="4"/>
  <c r="D152" i="4"/>
  <c r="C152" i="4"/>
  <c r="A152" i="4" s="1"/>
  <c r="J151" i="4"/>
  <c r="I151" i="4"/>
  <c r="H151" i="4"/>
  <c r="B151" i="4" s="1"/>
  <c r="G151" i="4"/>
  <c r="F151" i="4"/>
  <c r="E151" i="4"/>
  <c r="A151" i="4" s="1"/>
  <c r="D151" i="4"/>
  <c r="C151" i="4"/>
  <c r="J150" i="4"/>
  <c r="I150" i="4"/>
  <c r="H150" i="4"/>
  <c r="G150" i="4"/>
  <c r="F150" i="4"/>
  <c r="E150" i="4"/>
  <c r="D150" i="4"/>
  <c r="C150" i="4"/>
  <c r="J149" i="4"/>
  <c r="I149" i="4"/>
  <c r="H149" i="4"/>
  <c r="G149" i="4"/>
  <c r="A149" i="4" s="1"/>
  <c r="F149" i="4"/>
  <c r="B149" i="4" s="1"/>
  <c r="E149" i="4"/>
  <c r="D149" i="4"/>
  <c r="C149" i="4"/>
  <c r="J148" i="4"/>
  <c r="I148" i="4"/>
  <c r="H148" i="4"/>
  <c r="G148" i="4"/>
  <c r="F148" i="4"/>
  <c r="E148" i="4"/>
  <c r="D148" i="4"/>
  <c r="C148" i="4"/>
  <c r="A148" i="4"/>
  <c r="J147" i="4"/>
  <c r="I147" i="4"/>
  <c r="H147" i="4"/>
  <c r="G147" i="4"/>
  <c r="F147" i="4"/>
  <c r="B147" i="4" s="1"/>
  <c r="E147" i="4"/>
  <c r="D147" i="4"/>
  <c r="C147" i="4"/>
  <c r="A147" i="4" s="1"/>
  <c r="J146" i="4"/>
  <c r="I146" i="4"/>
  <c r="H146" i="4"/>
  <c r="G146" i="4"/>
  <c r="F146" i="4"/>
  <c r="E146" i="4"/>
  <c r="A146" i="4" s="1"/>
  <c r="D146" i="4"/>
  <c r="C146" i="4"/>
  <c r="J145" i="4"/>
  <c r="I145" i="4"/>
  <c r="H145" i="4"/>
  <c r="G145" i="4"/>
  <c r="F145" i="4"/>
  <c r="E145" i="4"/>
  <c r="A145" i="4" s="1"/>
  <c r="D145" i="4"/>
  <c r="C145" i="4"/>
  <c r="J144" i="4"/>
  <c r="I144" i="4"/>
  <c r="H144" i="4"/>
  <c r="G144" i="4"/>
  <c r="F144" i="4"/>
  <c r="E144" i="4"/>
  <c r="A144" i="4" s="1"/>
  <c r="D144" i="4"/>
  <c r="B144" i="4" s="1"/>
  <c r="C144" i="4"/>
  <c r="J143" i="4"/>
  <c r="I143" i="4"/>
  <c r="H143" i="4"/>
  <c r="G143" i="4"/>
  <c r="A143" i="4" s="1"/>
  <c r="F143" i="4"/>
  <c r="B143" i="4" s="1"/>
  <c r="E143" i="4"/>
  <c r="D143" i="4"/>
  <c r="C143" i="4"/>
  <c r="J142" i="4"/>
  <c r="I142" i="4"/>
  <c r="H142" i="4"/>
  <c r="G142" i="4"/>
  <c r="F142" i="4"/>
  <c r="E142" i="4"/>
  <c r="D142" i="4"/>
  <c r="B142" i="4" s="1"/>
  <c r="C142" i="4"/>
  <c r="A142" i="4" s="1"/>
  <c r="J141" i="4"/>
  <c r="I141" i="4"/>
  <c r="H141" i="4"/>
  <c r="G141" i="4"/>
  <c r="F141" i="4"/>
  <c r="E141" i="4"/>
  <c r="D141" i="4"/>
  <c r="C141" i="4"/>
  <c r="A141" i="4" s="1"/>
  <c r="J140" i="4"/>
  <c r="I140" i="4"/>
  <c r="H140" i="4"/>
  <c r="G140" i="4"/>
  <c r="F140" i="4"/>
  <c r="E140" i="4"/>
  <c r="D140" i="4"/>
  <c r="C140" i="4"/>
  <c r="A140" i="4" s="1"/>
  <c r="J139" i="4"/>
  <c r="I139" i="4"/>
  <c r="H139" i="4"/>
  <c r="G139" i="4"/>
  <c r="F139" i="4"/>
  <c r="B139" i="4" s="1"/>
  <c r="E139" i="4"/>
  <c r="D139" i="4"/>
  <c r="C139" i="4"/>
  <c r="J138" i="4"/>
  <c r="I138" i="4"/>
  <c r="H138" i="4"/>
  <c r="G138" i="4"/>
  <c r="F138" i="4"/>
  <c r="E138" i="4"/>
  <c r="D138" i="4"/>
  <c r="B138" i="4" s="1"/>
  <c r="C138" i="4"/>
  <c r="A138" i="4"/>
  <c r="J137" i="4"/>
  <c r="I137" i="4"/>
  <c r="H137" i="4"/>
  <c r="G137" i="4"/>
  <c r="F137" i="4"/>
  <c r="E137" i="4"/>
  <c r="A137" i="4" s="1"/>
  <c r="D137" i="4"/>
  <c r="C137" i="4"/>
  <c r="J136" i="4"/>
  <c r="I136" i="4"/>
  <c r="H136" i="4"/>
  <c r="G136" i="4"/>
  <c r="F136" i="4"/>
  <c r="E136" i="4"/>
  <c r="D136" i="4"/>
  <c r="C136" i="4"/>
  <c r="A136" i="4" s="1"/>
  <c r="J135" i="4"/>
  <c r="I135" i="4"/>
  <c r="H135" i="4"/>
  <c r="G135" i="4"/>
  <c r="F135" i="4"/>
  <c r="E135" i="4"/>
  <c r="D135" i="4"/>
  <c r="C135" i="4"/>
  <c r="J134" i="4"/>
  <c r="I134" i="4"/>
  <c r="H134" i="4"/>
  <c r="G134" i="4"/>
  <c r="A134" i="4" s="1"/>
  <c r="F134" i="4"/>
  <c r="E134" i="4"/>
  <c r="D134" i="4"/>
  <c r="C134" i="4"/>
  <c r="J133" i="4"/>
  <c r="I133" i="4"/>
  <c r="H133" i="4"/>
  <c r="B133" i="4" s="1"/>
  <c r="G133" i="4"/>
  <c r="F133" i="4"/>
  <c r="E133" i="4"/>
  <c r="D133" i="4"/>
  <c r="C133" i="4"/>
  <c r="J132" i="4"/>
  <c r="I132" i="4"/>
  <c r="A132" i="4" s="1"/>
  <c r="H132" i="4"/>
  <c r="G132" i="4"/>
  <c r="F132" i="4"/>
  <c r="E132" i="4"/>
  <c r="D132" i="4"/>
  <c r="C132" i="4"/>
  <c r="J131" i="4"/>
  <c r="I131" i="4"/>
  <c r="H131" i="4"/>
  <c r="B131" i="4" s="1"/>
  <c r="G131" i="4"/>
  <c r="F131" i="4"/>
  <c r="E131" i="4"/>
  <c r="D131" i="4"/>
  <c r="C131" i="4"/>
  <c r="A131" i="4" s="1"/>
  <c r="J130" i="4"/>
  <c r="I130" i="4"/>
  <c r="H130" i="4"/>
  <c r="G130" i="4"/>
  <c r="F130" i="4"/>
  <c r="E130" i="4"/>
  <c r="A130" i="4" s="1"/>
  <c r="D130" i="4"/>
  <c r="C130" i="4"/>
  <c r="J129" i="4"/>
  <c r="I129" i="4"/>
  <c r="H129" i="4"/>
  <c r="G129" i="4"/>
  <c r="A129" i="4" s="1"/>
  <c r="F129" i="4"/>
  <c r="B129" i="4" s="1"/>
  <c r="E129" i="4"/>
  <c r="D129" i="4"/>
  <c r="C129" i="4"/>
  <c r="J128" i="4"/>
  <c r="I128" i="4"/>
  <c r="H128" i="4"/>
  <c r="G128" i="4"/>
  <c r="F128" i="4"/>
  <c r="E128" i="4"/>
  <c r="D128" i="4"/>
  <c r="C128" i="4"/>
  <c r="A128" i="4" s="1"/>
  <c r="J127" i="4"/>
  <c r="I127" i="4"/>
  <c r="H127" i="4"/>
  <c r="G127" i="4"/>
  <c r="F127" i="4"/>
  <c r="B127" i="4" s="1"/>
  <c r="E127" i="4"/>
  <c r="D127" i="4"/>
  <c r="C127" i="4"/>
  <c r="A127" i="4"/>
  <c r="J126" i="4"/>
  <c r="I126" i="4"/>
  <c r="H126" i="4"/>
  <c r="G126" i="4"/>
  <c r="F126" i="4"/>
  <c r="E126" i="4"/>
  <c r="D126" i="4"/>
  <c r="C126" i="4"/>
  <c r="A126" i="4" s="1"/>
  <c r="J125" i="4"/>
  <c r="I125" i="4"/>
  <c r="H125" i="4"/>
  <c r="G125" i="4"/>
  <c r="F125" i="4"/>
  <c r="E125" i="4"/>
  <c r="A125" i="4" s="1"/>
  <c r="D125" i="4"/>
  <c r="C125" i="4"/>
  <c r="B125" i="4"/>
  <c r="J124" i="4"/>
  <c r="I124" i="4"/>
  <c r="H124" i="4"/>
  <c r="G124" i="4"/>
  <c r="F124" i="4"/>
  <c r="E124" i="4"/>
  <c r="D124" i="4"/>
  <c r="C124" i="4"/>
  <c r="J123" i="4"/>
  <c r="I123" i="4"/>
  <c r="H123" i="4"/>
  <c r="G123" i="4"/>
  <c r="F123" i="4"/>
  <c r="B123" i="4" s="1"/>
  <c r="E123" i="4"/>
  <c r="D123" i="4"/>
  <c r="C123" i="4"/>
  <c r="A123" i="4" s="1"/>
  <c r="J122" i="4"/>
  <c r="I122" i="4"/>
  <c r="H122" i="4"/>
  <c r="G122" i="4"/>
  <c r="F122" i="4"/>
  <c r="E122" i="4"/>
  <c r="D122" i="4"/>
  <c r="C122" i="4"/>
  <c r="J121" i="4"/>
  <c r="I121" i="4"/>
  <c r="H121" i="4"/>
  <c r="G121" i="4"/>
  <c r="F121" i="4"/>
  <c r="E121" i="4"/>
  <c r="D121" i="4"/>
  <c r="C121" i="4"/>
  <c r="A121" i="4" s="1"/>
  <c r="B121" i="4"/>
  <c r="J120" i="4"/>
  <c r="I120" i="4"/>
  <c r="H120" i="4"/>
  <c r="G120" i="4"/>
  <c r="F120" i="4"/>
  <c r="E120" i="4"/>
  <c r="D120" i="4"/>
  <c r="C120" i="4"/>
  <c r="A120" i="4" s="1"/>
  <c r="J119" i="4"/>
  <c r="I119" i="4"/>
  <c r="H119" i="4"/>
  <c r="G119" i="4"/>
  <c r="F119" i="4"/>
  <c r="E119" i="4"/>
  <c r="D119" i="4"/>
  <c r="C119" i="4"/>
  <c r="B119" i="4"/>
  <c r="A119" i="4"/>
  <c r="J118" i="4"/>
  <c r="I118" i="4"/>
  <c r="H118" i="4"/>
  <c r="G118" i="4"/>
  <c r="F118" i="4"/>
  <c r="E118" i="4"/>
  <c r="D118" i="4"/>
  <c r="C118" i="4"/>
  <c r="J117" i="4"/>
  <c r="I117" i="4"/>
  <c r="H117" i="4"/>
  <c r="B117" i="4" s="1"/>
  <c r="G117" i="4"/>
  <c r="F117" i="4"/>
  <c r="E117" i="4"/>
  <c r="D117" i="4"/>
  <c r="C117" i="4"/>
  <c r="A117" i="4"/>
  <c r="J116" i="4"/>
  <c r="I116" i="4"/>
  <c r="H116" i="4"/>
  <c r="G116" i="4"/>
  <c r="F116" i="4"/>
  <c r="E116" i="4"/>
  <c r="A116" i="4" s="1"/>
  <c r="D116" i="4"/>
  <c r="C116" i="4"/>
  <c r="J115" i="4"/>
  <c r="B115" i="4" s="1"/>
  <c r="I115" i="4"/>
  <c r="H115" i="4"/>
  <c r="G115" i="4"/>
  <c r="F115" i="4"/>
  <c r="E115" i="4"/>
  <c r="D115" i="4"/>
  <c r="C115" i="4"/>
  <c r="A115" i="4" s="1"/>
  <c r="J114" i="4"/>
  <c r="I114" i="4"/>
  <c r="H114" i="4"/>
  <c r="G114" i="4"/>
  <c r="F114" i="4"/>
  <c r="E114" i="4"/>
  <c r="D114" i="4"/>
  <c r="B114" i="4" s="1"/>
  <c r="C114" i="4"/>
  <c r="A114" i="4" s="1"/>
  <c r="J113" i="4"/>
  <c r="I113" i="4"/>
  <c r="A113" i="4" s="1"/>
  <c r="H113" i="4"/>
  <c r="G113" i="4"/>
  <c r="F113" i="4"/>
  <c r="B113" i="4" s="1"/>
  <c r="E113" i="4"/>
  <c r="D113" i="4"/>
  <c r="C113" i="4"/>
  <c r="J112" i="4"/>
  <c r="I112" i="4"/>
  <c r="H112" i="4"/>
  <c r="G112" i="4"/>
  <c r="F112" i="4"/>
  <c r="E112" i="4"/>
  <c r="D112" i="4"/>
  <c r="C112" i="4"/>
  <c r="A112" i="4" s="1"/>
  <c r="J111" i="4"/>
  <c r="I111" i="4"/>
  <c r="H111" i="4"/>
  <c r="B111" i="4" s="1"/>
  <c r="G111" i="4"/>
  <c r="F111" i="4"/>
  <c r="E111" i="4"/>
  <c r="A111" i="4" s="1"/>
  <c r="D111" i="4"/>
  <c r="C111" i="4"/>
  <c r="J110" i="4"/>
  <c r="I110" i="4"/>
  <c r="H110" i="4"/>
  <c r="G110" i="4"/>
  <c r="F110" i="4"/>
  <c r="E110" i="4"/>
  <c r="D110" i="4"/>
  <c r="C110" i="4"/>
  <c r="A110" i="4" s="1"/>
  <c r="J109" i="4"/>
  <c r="I109" i="4"/>
  <c r="H109" i="4"/>
  <c r="G109" i="4"/>
  <c r="A109" i="4" s="1"/>
  <c r="F109" i="4"/>
  <c r="E109" i="4"/>
  <c r="D109" i="4"/>
  <c r="C109" i="4"/>
  <c r="J108" i="4"/>
  <c r="I108" i="4"/>
  <c r="H108" i="4"/>
  <c r="G108" i="4"/>
  <c r="F108" i="4"/>
  <c r="E108" i="4"/>
  <c r="D108" i="4"/>
  <c r="C108" i="4"/>
  <c r="A108" i="4"/>
  <c r="J107" i="4"/>
  <c r="I107" i="4"/>
  <c r="H107" i="4"/>
  <c r="G107" i="4"/>
  <c r="F107" i="4"/>
  <c r="B107" i="4" s="1"/>
  <c r="E107" i="4"/>
  <c r="D107" i="4"/>
  <c r="C107" i="4"/>
  <c r="A107" i="4" s="1"/>
  <c r="J106" i="4"/>
  <c r="I106" i="4"/>
  <c r="H106" i="4"/>
  <c r="G106" i="4"/>
  <c r="F106" i="4"/>
  <c r="E106" i="4"/>
  <c r="D106" i="4"/>
  <c r="C106" i="4"/>
  <c r="A106" i="4" s="1"/>
  <c r="J105" i="4"/>
  <c r="I105" i="4"/>
  <c r="H105" i="4"/>
  <c r="B105" i="4" s="1"/>
  <c r="G105" i="4"/>
  <c r="F105" i="4"/>
  <c r="E105" i="4"/>
  <c r="D105" i="4"/>
  <c r="C105" i="4"/>
  <c r="J104" i="4"/>
  <c r="I104" i="4"/>
  <c r="H104" i="4"/>
  <c r="G104" i="4"/>
  <c r="F104" i="4"/>
  <c r="E104" i="4"/>
  <c r="A104" i="4" s="1"/>
  <c r="D104" i="4"/>
  <c r="B104" i="4" s="1"/>
  <c r="C104" i="4"/>
  <c r="J103" i="4"/>
  <c r="I103" i="4"/>
  <c r="H103" i="4"/>
  <c r="G103" i="4"/>
  <c r="F103" i="4"/>
  <c r="B103" i="4" s="1"/>
  <c r="E103" i="4"/>
  <c r="D103" i="4"/>
  <c r="C103" i="4"/>
  <c r="J102" i="4"/>
  <c r="I102" i="4"/>
  <c r="H102" i="4"/>
  <c r="G102" i="4"/>
  <c r="F102" i="4"/>
  <c r="E102" i="4"/>
  <c r="D102" i="4"/>
  <c r="B102" i="4" s="1"/>
  <c r="C102" i="4"/>
  <c r="A102" i="4" s="1"/>
  <c r="J101" i="4"/>
  <c r="I101" i="4"/>
  <c r="H101" i="4"/>
  <c r="G101" i="4"/>
  <c r="F101" i="4"/>
  <c r="E101" i="4"/>
  <c r="D101" i="4"/>
  <c r="C101" i="4"/>
  <c r="J100" i="4"/>
  <c r="I100" i="4"/>
  <c r="H100" i="4"/>
  <c r="G100" i="4"/>
  <c r="F100" i="4"/>
  <c r="E100" i="4"/>
  <c r="D100" i="4"/>
  <c r="C100" i="4"/>
  <c r="A100" i="4" s="1"/>
  <c r="J99" i="4"/>
  <c r="I99" i="4"/>
  <c r="H99" i="4"/>
  <c r="G99" i="4"/>
  <c r="F99" i="4"/>
  <c r="B99" i="4" s="1"/>
  <c r="E99" i="4"/>
  <c r="D99" i="4"/>
  <c r="C99" i="4"/>
  <c r="J98" i="4"/>
  <c r="I98" i="4"/>
  <c r="H98" i="4"/>
  <c r="G98" i="4"/>
  <c r="F98" i="4"/>
  <c r="E98" i="4"/>
  <c r="D98" i="4"/>
  <c r="B98" i="4" s="1"/>
  <c r="C98" i="4"/>
  <c r="A98" i="4"/>
  <c r="J97" i="4"/>
  <c r="I97" i="4"/>
  <c r="H97" i="4"/>
  <c r="G97" i="4"/>
  <c r="F97" i="4"/>
  <c r="E97" i="4"/>
  <c r="A97" i="4" s="1"/>
  <c r="D97" i="4"/>
  <c r="C97" i="4"/>
  <c r="J96" i="4"/>
  <c r="I96" i="4"/>
  <c r="H96" i="4"/>
  <c r="G96" i="4"/>
  <c r="F96" i="4"/>
  <c r="E96" i="4"/>
  <c r="D96" i="4"/>
  <c r="C96" i="4"/>
  <c r="A96" i="4" s="1"/>
  <c r="J95" i="4"/>
  <c r="I95" i="4"/>
  <c r="H95" i="4"/>
  <c r="G95" i="4"/>
  <c r="F95" i="4"/>
  <c r="B95" i="4" s="1"/>
  <c r="E95" i="4"/>
  <c r="D95" i="4"/>
  <c r="C95" i="4"/>
  <c r="A95" i="4" s="1"/>
  <c r="J94" i="4"/>
  <c r="I94" i="4"/>
  <c r="H94" i="4"/>
  <c r="G94" i="4"/>
  <c r="A94" i="4" s="1"/>
  <c r="F94" i="4"/>
  <c r="E94" i="4"/>
  <c r="D94" i="4"/>
  <c r="C94" i="4"/>
  <c r="J93" i="4"/>
  <c r="I93" i="4"/>
  <c r="H93" i="4"/>
  <c r="B93" i="4" s="1"/>
  <c r="G93" i="4"/>
  <c r="F93" i="4"/>
  <c r="E93" i="4"/>
  <c r="D93" i="4"/>
  <c r="C93" i="4"/>
  <c r="A93" i="4" s="1"/>
  <c r="J92" i="4"/>
  <c r="I92" i="4"/>
  <c r="H92" i="4"/>
  <c r="G92" i="4"/>
  <c r="F92" i="4"/>
  <c r="E92" i="4"/>
  <c r="D92" i="4"/>
  <c r="C92" i="4"/>
  <c r="J91" i="4"/>
  <c r="I91" i="4"/>
  <c r="H91" i="4"/>
  <c r="G91" i="4"/>
  <c r="A91" i="4" s="1"/>
  <c r="F91" i="4"/>
  <c r="E91" i="4"/>
  <c r="D91" i="4"/>
  <c r="C91" i="4"/>
  <c r="B91" i="4"/>
  <c r="J90" i="4"/>
  <c r="I90" i="4"/>
  <c r="H90" i="4"/>
  <c r="G90" i="4"/>
  <c r="F90" i="4"/>
  <c r="E90" i="4"/>
  <c r="A90" i="4" s="1"/>
  <c r="D90" i="4"/>
  <c r="C90" i="4"/>
  <c r="J89" i="4"/>
  <c r="I89" i="4"/>
  <c r="H89" i="4"/>
  <c r="G89" i="4"/>
  <c r="A89" i="4" s="1"/>
  <c r="F89" i="4"/>
  <c r="E89" i="4"/>
  <c r="D89" i="4"/>
  <c r="C89" i="4"/>
  <c r="B89" i="4"/>
  <c r="J88" i="4"/>
  <c r="I88" i="4"/>
  <c r="H88" i="4"/>
  <c r="G88" i="4"/>
  <c r="F88" i="4"/>
  <c r="E88" i="4"/>
  <c r="D88" i="4"/>
  <c r="C88" i="4"/>
  <c r="A88" i="4" s="1"/>
  <c r="J87" i="4"/>
  <c r="I87" i="4"/>
  <c r="H87" i="4"/>
  <c r="G87" i="4"/>
  <c r="F87" i="4"/>
  <c r="B87" i="4" s="1"/>
  <c r="E87" i="4"/>
  <c r="D87" i="4"/>
  <c r="C87" i="4"/>
  <c r="A87" i="4"/>
  <c r="J86" i="4"/>
  <c r="I86" i="4"/>
  <c r="H86" i="4"/>
  <c r="G86" i="4"/>
  <c r="F86" i="4"/>
  <c r="E86" i="4"/>
  <c r="D86" i="4"/>
  <c r="C86" i="4"/>
  <c r="J85" i="4"/>
  <c r="I85" i="4"/>
  <c r="H85" i="4"/>
  <c r="G85" i="4"/>
  <c r="F85" i="4"/>
  <c r="E85" i="4"/>
  <c r="A85" i="4" s="1"/>
  <c r="D85" i="4"/>
  <c r="C85" i="4"/>
  <c r="B85" i="4"/>
  <c r="J84" i="4"/>
  <c r="I84" i="4"/>
  <c r="H84" i="4"/>
  <c r="G84" i="4"/>
  <c r="F84" i="4"/>
  <c r="E84" i="4"/>
  <c r="D84" i="4"/>
  <c r="C84" i="4"/>
  <c r="J83" i="4"/>
  <c r="I83" i="4"/>
  <c r="H83" i="4"/>
  <c r="G83" i="4"/>
  <c r="F83" i="4"/>
  <c r="B83" i="4" s="1"/>
  <c r="E83" i="4"/>
  <c r="D83" i="4"/>
  <c r="C83" i="4"/>
  <c r="A83" i="4"/>
  <c r="J82" i="4"/>
  <c r="I82" i="4"/>
  <c r="H82" i="4"/>
  <c r="G82" i="4"/>
  <c r="F82" i="4"/>
  <c r="E82" i="4"/>
  <c r="D82" i="4"/>
  <c r="B82" i="4" s="1"/>
  <c r="C82" i="4"/>
  <c r="A82" i="4" s="1"/>
  <c r="J81" i="4"/>
  <c r="I81" i="4"/>
  <c r="H81" i="4"/>
  <c r="G81" i="4"/>
  <c r="F81" i="4"/>
  <c r="E81" i="4"/>
  <c r="D81" i="4"/>
  <c r="C81" i="4"/>
  <c r="A81" i="4" s="1"/>
  <c r="B81" i="4"/>
  <c r="J80" i="4"/>
  <c r="I80" i="4"/>
  <c r="H80" i="4"/>
  <c r="G80" i="4"/>
  <c r="F80" i="4"/>
  <c r="E80" i="4"/>
  <c r="D80" i="4"/>
  <c r="C80" i="4"/>
  <c r="A80" i="4" s="1"/>
  <c r="J79" i="4"/>
  <c r="I79" i="4"/>
  <c r="H79" i="4"/>
  <c r="G79" i="4"/>
  <c r="F79" i="4"/>
  <c r="E79" i="4"/>
  <c r="D79" i="4"/>
  <c r="C79" i="4"/>
  <c r="B79" i="4"/>
  <c r="A79" i="4"/>
  <c r="J78" i="4"/>
  <c r="I78" i="4"/>
  <c r="H78" i="4"/>
  <c r="G78" i="4"/>
  <c r="F78" i="4"/>
  <c r="E78" i="4"/>
  <c r="A78" i="4" s="1"/>
  <c r="D78" i="4"/>
  <c r="C78" i="4"/>
  <c r="J77" i="4"/>
  <c r="I77" i="4"/>
  <c r="H77" i="4"/>
  <c r="B77" i="4" s="1"/>
  <c r="G77" i="4"/>
  <c r="F77" i="4"/>
  <c r="E77" i="4"/>
  <c r="D77" i="4"/>
  <c r="C77" i="4"/>
  <c r="A77" i="4"/>
  <c r="J76" i="4"/>
  <c r="I76" i="4"/>
  <c r="H76" i="4"/>
  <c r="G76" i="4"/>
  <c r="F76" i="4"/>
  <c r="E76" i="4"/>
  <c r="D76" i="4"/>
  <c r="C76" i="4"/>
  <c r="J75" i="4"/>
  <c r="B75" i="4" s="1"/>
  <c r="I75" i="4"/>
  <c r="H75" i="4"/>
  <c r="G75" i="4"/>
  <c r="F75" i="4"/>
  <c r="E75" i="4"/>
  <c r="D75" i="4"/>
  <c r="C75" i="4"/>
  <c r="J74" i="4"/>
  <c r="I74" i="4"/>
  <c r="H74" i="4"/>
  <c r="G74" i="4"/>
  <c r="F74" i="4"/>
  <c r="E74" i="4"/>
  <c r="D74" i="4"/>
  <c r="B74" i="4" s="1"/>
  <c r="C74" i="4"/>
  <c r="A74" i="4" s="1"/>
  <c r="J73" i="4"/>
  <c r="I73" i="4"/>
  <c r="A73" i="4" s="1"/>
  <c r="H73" i="4"/>
  <c r="G73" i="4"/>
  <c r="F73" i="4"/>
  <c r="B73" i="4" s="1"/>
  <c r="E73" i="4"/>
  <c r="D73" i="4"/>
  <c r="C73" i="4"/>
  <c r="J72" i="4"/>
  <c r="I72" i="4"/>
  <c r="H72" i="4"/>
  <c r="G72" i="4"/>
  <c r="F72" i="4"/>
  <c r="E72" i="4"/>
  <c r="D72" i="4"/>
  <c r="C72" i="4"/>
  <c r="A72" i="4" s="1"/>
  <c r="J71" i="4"/>
  <c r="I71" i="4"/>
  <c r="H71" i="4"/>
  <c r="B71" i="4" s="1"/>
  <c r="G71" i="4"/>
  <c r="F71" i="4"/>
  <c r="E71" i="4"/>
  <c r="A71" i="4" s="1"/>
  <c r="D71" i="4"/>
  <c r="C71" i="4"/>
  <c r="J70" i="4"/>
  <c r="I70" i="4"/>
  <c r="H70" i="4"/>
  <c r="G70" i="4"/>
  <c r="F70" i="4"/>
  <c r="E70" i="4"/>
  <c r="D70" i="4"/>
  <c r="C70" i="4"/>
  <c r="A70" i="4" s="1"/>
  <c r="J69" i="4"/>
  <c r="I69" i="4"/>
  <c r="H69" i="4"/>
  <c r="G69" i="4"/>
  <c r="A69" i="4" s="1"/>
  <c r="F69" i="4"/>
  <c r="E69" i="4"/>
  <c r="D69" i="4"/>
  <c r="C69" i="4"/>
  <c r="J68" i="4"/>
  <c r="I68" i="4"/>
  <c r="H68" i="4"/>
  <c r="G68" i="4"/>
  <c r="F68" i="4"/>
  <c r="E68" i="4"/>
  <c r="D68" i="4"/>
  <c r="B68" i="4" s="1"/>
  <c r="C68" i="4"/>
  <c r="A68" i="4"/>
  <c r="J67" i="4"/>
  <c r="I67" i="4"/>
  <c r="H67" i="4"/>
  <c r="G67" i="4"/>
  <c r="F67" i="4"/>
  <c r="B67" i="4" s="1"/>
  <c r="E67" i="4"/>
  <c r="D67" i="4"/>
  <c r="C67" i="4"/>
  <c r="J66" i="4"/>
  <c r="I66" i="4"/>
  <c r="H66" i="4"/>
  <c r="G66" i="4"/>
  <c r="F66" i="4"/>
  <c r="E66" i="4"/>
  <c r="D66" i="4"/>
  <c r="C66" i="4"/>
  <c r="A66" i="4"/>
  <c r="J65" i="4"/>
  <c r="I65" i="4"/>
  <c r="H65" i="4"/>
  <c r="B65" i="4" s="1"/>
  <c r="G65" i="4"/>
  <c r="F65" i="4"/>
  <c r="E65" i="4"/>
  <c r="D65" i="4"/>
  <c r="C65" i="4"/>
  <c r="J64" i="4"/>
  <c r="I64" i="4"/>
  <c r="H64" i="4"/>
  <c r="G64" i="4"/>
  <c r="F64" i="4"/>
  <c r="E64" i="4"/>
  <c r="A64" i="4" s="1"/>
  <c r="D64" i="4"/>
  <c r="B64" i="4" s="1"/>
  <c r="C64" i="4"/>
  <c r="J63" i="4"/>
  <c r="I63" i="4"/>
  <c r="H63" i="4"/>
  <c r="G63" i="4"/>
  <c r="A63" i="4" s="1"/>
  <c r="F63" i="4"/>
  <c r="E63" i="4"/>
  <c r="D63" i="4"/>
  <c r="C63" i="4"/>
  <c r="J62" i="4"/>
  <c r="I62" i="4"/>
  <c r="H62" i="4"/>
  <c r="G62" i="4"/>
  <c r="F62" i="4"/>
  <c r="E62" i="4"/>
  <c r="D62" i="4"/>
  <c r="B62" i="4" s="1"/>
  <c r="C62" i="4"/>
  <c r="A62" i="4" s="1"/>
  <c r="J61" i="4"/>
  <c r="I61" i="4"/>
  <c r="H61" i="4"/>
  <c r="G61" i="4"/>
  <c r="F61" i="4"/>
  <c r="E61" i="4"/>
  <c r="D61" i="4"/>
  <c r="B61" i="4" s="1"/>
  <c r="C61" i="4"/>
  <c r="A61" i="4" s="1"/>
  <c r="J60" i="4"/>
  <c r="I60" i="4"/>
  <c r="H60" i="4"/>
  <c r="G60" i="4"/>
  <c r="F60" i="4"/>
  <c r="E60" i="4"/>
  <c r="D60" i="4"/>
  <c r="C60" i="4"/>
  <c r="A60" i="4"/>
  <c r="J59" i="4"/>
  <c r="I59" i="4"/>
  <c r="H59" i="4"/>
  <c r="G59" i="4"/>
  <c r="F59" i="4"/>
  <c r="E59" i="4"/>
  <c r="D59" i="4"/>
  <c r="C59" i="4"/>
  <c r="B59" i="4"/>
  <c r="J58" i="4"/>
  <c r="I58" i="4"/>
  <c r="A58" i="4" s="1"/>
  <c r="H58" i="4"/>
  <c r="G58" i="4"/>
  <c r="F58" i="4"/>
  <c r="E58" i="4"/>
  <c r="D58" i="4"/>
  <c r="B58" i="4" s="1"/>
  <c r="C58" i="4"/>
  <c r="J57" i="4"/>
  <c r="I57" i="4"/>
  <c r="H57" i="4"/>
  <c r="G57" i="4"/>
  <c r="A57" i="4" s="1"/>
  <c r="F57" i="4"/>
  <c r="E57" i="4"/>
  <c r="D57" i="4"/>
  <c r="B57" i="4" s="1"/>
  <c r="C57" i="4"/>
  <c r="J56" i="4"/>
  <c r="I56" i="4"/>
  <c r="H56" i="4"/>
  <c r="G56" i="4"/>
  <c r="F56" i="4"/>
  <c r="E56" i="4"/>
  <c r="D56" i="4"/>
  <c r="C56" i="4"/>
  <c r="A56" i="4" s="1"/>
  <c r="J55" i="4"/>
  <c r="I55" i="4"/>
  <c r="H55" i="4"/>
  <c r="G55" i="4"/>
  <c r="F55" i="4"/>
  <c r="E55" i="4"/>
  <c r="D55" i="4"/>
  <c r="C55" i="4"/>
  <c r="A55" i="4" s="1"/>
  <c r="J54" i="4"/>
  <c r="I54" i="4"/>
  <c r="H54" i="4"/>
  <c r="G54" i="4"/>
  <c r="A54" i="4" s="1"/>
  <c r="F54" i="4"/>
  <c r="E54" i="4"/>
  <c r="D54" i="4"/>
  <c r="C54" i="4"/>
  <c r="J53" i="4"/>
  <c r="I53" i="4"/>
  <c r="H53" i="4"/>
  <c r="G53" i="4"/>
  <c r="F53" i="4"/>
  <c r="E53" i="4"/>
  <c r="D53" i="4"/>
  <c r="B53" i="4" s="1"/>
  <c r="C53" i="4"/>
  <c r="J52" i="4"/>
  <c r="I52" i="4"/>
  <c r="H52" i="4"/>
  <c r="G52" i="4"/>
  <c r="F52" i="4"/>
  <c r="E52" i="4"/>
  <c r="D52" i="4"/>
  <c r="C52" i="4"/>
  <c r="A52" i="4" s="1"/>
  <c r="J51" i="4"/>
  <c r="I51" i="4"/>
  <c r="H51" i="4"/>
  <c r="G51" i="4"/>
  <c r="F51" i="4"/>
  <c r="E51" i="4"/>
  <c r="D51" i="4"/>
  <c r="C51" i="4"/>
  <c r="B51" i="4"/>
  <c r="A51" i="4"/>
  <c r="J50" i="4"/>
  <c r="I50" i="4"/>
  <c r="H50" i="4"/>
  <c r="G50" i="4"/>
  <c r="F50" i="4"/>
  <c r="E50" i="4"/>
  <c r="D50" i="4"/>
  <c r="C50" i="4"/>
  <c r="J49" i="4"/>
  <c r="I49" i="4"/>
  <c r="H49" i="4"/>
  <c r="G49" i="4"/>
  <c r="F49" i="4"/>
  <c r="E49" i="4"/>
  <c r="D49" i="4"/>
  <c r="B49" i="4" s="1"/>
  <c r="C49" i="4"/>
  <c r="A49" i="4"/>
  <c r="J48" i="4"/>
  <c r="I48" i="4"/>
  <c r="H48" i="4"/>
  <c r="G48" i="4"/>
  <c r="F48" i="4"/>
  <c r="E48" i="4"/>
  <c r="D48" i="4"/>
  <c r="C48" i="4"/>
  <c r="J47" i="4"/>
  <c r="I47" i="4"/>
  <c r="H47" i="4"/>
  <c r="G47" i="4"/>
  <c r="F47" i="4"/>
  <c r="B47" i="4" s="1"/>
  <c r="E47" i="4"/>
  <c r="D47" i="4"/>
  <c r="C47" i="4"/>
  <c r="A47" i="4"/>
  <c r="J46" i="4"/>
  <c r="I46" i="4"/>
  <c r="H46" i="4"/>
  <c r="G46" i="4"/>
  <c r="F46" i="4"/>
  <c r="E46" i="4"/>
  <c r="D46" i="4"/>
  <c r="C46" i="4"/>
  <c r="J45" i="4"/>
  <c r="I45" i="4"/>
  <c r="H45" i="4"/>
  <c r="G45" i="4"/>
  <c r="F45" i="4"/>
  <c r="E45" i="4"/>
  <c r="A45" i="4" s="1"/>
  <c r="D45" i="4"/>
  <c r="B45" i="4" s="1"/>
  <c r="C45" i="4"/>
  <c r="J44" i="4"/>
  <c r="I44" i="4"/>
  <c r="H44" i="4"/>
  <c r="G44" i="4"/>
  <c r="F44" i="4"/>
  <c r="E44" i="4"/>
  <c r="A44" i="4" s="1"/>
  <c r="D44" i="4"/>
  <c r="C44" i="4"/>
  <c r="J43" i="4"/>
  <c r="I43" i="4"/>
  <c r="H43" i="4"/>
  <c r="G43" i="4"/>
  <c r="F43" i="4"/>
  <c r="E43" i="4"/>
  <c r="D43" i="4"/>
  <c r="B43" i="4" s="1"/>
  <c r="C43" i="4"/>
  <c r="A43" i="4" s="1"/>
  <c r="J42" i="4"/>
  <c r="I42" i="4"/>
  <c r="H42" i="4"/>
  <c r="G42" i="4"/>
  <c r="F42" i="4"/>
  <c r="E42" i="4"/>
  <c r="D42" i="4"/>
  <c r="C42" i="4"/>
  <c r="J41" i="4"/>
  <c r="I41" i="4"/>
  <c r="H41" i="4"/>
  <c r="G41" i="4"/>
  <c r="F41" i="4"/>
  <c r="E41" i="4"/>
  <c r="D41" i="4"/>
  <c r="C41" i="4"/>
  <c r="A41" i="4" s="1"/>
  <c r="B41" i="4"/>
  <c r="J40" i="4"/>
  <c r="I40" i="4"/>
  <c r="H40" i="4"/>
  <c r="G40" i="4"/>
  <c r="F40" i="4"/>
  <c r="E40" i="4"/>
  <c r="D40" i="4"/>
  <c r="C40" i="4"/>
  <c r="J39" i="4"/>
  <c r="I39" i="4"/>
  <c r="A39" i="4" s="1"/>
  <c r="H39" i="4"/>
  <c r="G39" i="4"/>
  <c r="F39" i="4"/>
  <c r="E39" i="4"/>
  <c r="D39" i="4"/>
  <c r="C39" i="4"/>
  <c r="B39" i="4"/>
  <c r="J38" i="4"/>
  <c r="I38" i="4"/>
  <c r="H38" i="4"/>
  <c r="G38" i="4"/>
  <c r="F38" i="4"/>
  <c r="E38" i="4"/>
  <c r="D38" i="4"/>
  <c r="C38" i="4"/>
  <c r="A38" i="4" s="1"/>
  <c r="J37" i="4"/>
  <c r="I37" i="4"/>
  <c r="H37" i="4"/>
  <c r="G37" i="4"/>
  <c r="F37" i="4"/>
  <c r="E37" i="4"/>
  <c r="D37" i="4"/>
  <c r="C37" i="4"/>
  <c r="A37" i="4" s="1"/>
  <c r="J36" i="4"/>
  <c r="I36" i="4"/>
  <c r="H36" i="4"/>
  <c r="G36" i="4"/>
  <c r="F36" i="4"/>
  <c r="E36" i="4"/>
  <c r="D36" i="4"/>
  <c r="C36" i="4"/>
  <c r="A36" i="4" s="1"/>
  <c r="J35" i="4"/>
  <c r="B35" i="4" s="1"/>
  <c r="I35" i="4"/>
  <c r="H35" i="4"/>
  <c r="G35" i="4"/>
  <c r="F35" i="4"/>
  <c r="E35" i="4"/>
  <c r="D35" i="4"/>
  <c r="C35" i="4"/>
  <c r="J34" i="4"/>
  <c r="I34" i="4"/>
  <c r="H34" i="4"/>
  <c r="G34" i="4"/>
  <c r="F34" i="4"/>
  <c r="E34" i="4"/>
  <c r="D34" i="4"/>
  <c r="B34" i="4" s="1"/>
  <c r="C34" i="4"/>
  <c r="A34" i="4" s="1"/>
  <c r="J33" i="4"/>
  <c r="I33" i="4"/>
  <c r="H33" i="4"/>
  <c r="G33" i="4"/>
  <c r="F33" i="4"/>
  <c r="E33" i="4"/>
  <c r="D33" i="4"/>
  <c r="C33" i="4"/>
  <c r="B33" i="4"/>
  <c r="J32" i="4"/>
  <c r="I32" i="4"/>
  <c r="H32" i="4"/>
  <c r="G32" i="4"/>
  <c r="F32" i="4"/>
  <c r="E32" i="4"/>
  <c r="D32" i="4"/>
  <c r="C32" i="4"/>
  <c r="A32" i="4" s="1"/>
  <c r="B32" i="4"/>
  <c r="J31" i="4"/>
  <c r="I31" i="4"/>
  <c r="H31" i="4"/>
  <c r="G31" i="4"/>
  <c r="F31" i="4"/>
  <c r="E31" i="4"/>
  <c r="D31" i="4"/>
  <c r="C31" i="4"/>
  <c r="A31" i="4" s="1"/>
  <c r="B31" i="4"/>
  <c r="J30" i="4"/>
  <c r="I30" i="4"/>
  <c r="H30" i="4"/>
  <c r="G30" i="4"/>
  <c r="F30" i="4"/>
  <c r="E30" i="4"/>
  <c r="D30" i="4"/>
  <c r="C30" i="4"/>
  <c r="B30" i="4"/>
  <c r="A30" i="4"/>
  <c r="J29" i="4"/>
  <c r="I29" i="4"/>
  <c r="H29" i="4"/>
  <c r="G29" i="4"/>
  <c r="F29" i="4"/>
  <c r="E29" i="4"/>
  <c r="D29" i="4"/>
  <c r="B29" i="4" s="1"/>
  <c r="C29" i="4"/>
  <c r="J28" i="4"/>
  <c r="I28" i="4"/>
  <c r="H28" i="4"/>
  <c r="G28" i="4"/>
  <c r="F28" i="4"/>
  <c r="E28" i="4"/>
  <c r="D28" i="4"/>
  <c r="C28" i="4"/>
  <c r="B28" i="4"/>
  <c r="A28" i="4"/>
  <c r="J27" i="4"/>
  <c r="B27" i="4" s="1"/>
  <c r="I27" i="4"/>
  <c r="H27" i="4"/>
  <c r="G27" i="4"/>
  <c r="F27" i="4"/>
  <c r="E27" i="4"/>
  <c r="D27" i="4"/>
  <c r="C27" i="4"/>
  <c r="A27" i="4" s="1"/>
  <c r="J26" i="4"/>
  <c r="B26" i="4" s="1"/>
  <c r="I26" i="4"/>
  <c r="H26" i="4"/>
  <c r="G26" i="4"/>
  <c r="F26" i="4"/>
  <c r="E26" i="4"/>
  <c r="D26" i="4"/>
  <c r="C26" i="4"/>
  <c r="A26" i="4"/>
  <c r="J25" i="4"/>
  <c r="B25" i="4" s="1"/>
  <c r="I25" i="4"/>
  <c r="H25" i="4"/>
  <c r="G25" i="4"/>
  <c r="F25" i="4"/>
  <c r="E25" i="4"/>
  <c r="D25" i="4"/>
  <c r="C25" i="4"/>
  <c r="J24" i="4"/>
  <c r="I24" i="4"/>
  <c r="H24" i="4"/>
  <c r="G24" i="4"/>
  <c r="A24" i="4" s="1"/>
  <c r="F24" i="4"/>
  <c r="E24" i="4"/>
  <c r="D24" i="4"/>
  <c r="B24" i="4" s="1"/>
  <c r="C24" i="4"/>
  <c r="J23" i="4"/>
  <c r="I23" i="4"/>
  <c r="H23" i="4"/>
  <c r="G23" i="4"/>
  <c r="F23" i="4"/>
  <c r="E23" i="4"/>
  <c r="D23" i="4"/>
  <c r="B23" i="4" s="1"/>
  <c r="C23" i="4"/>
  <c r="J22" i="4"/>
  <c r="I22" i="4"/>
  <c r="H22" i="4"/>
  <c r="G22" i="4"/>
  <c r="F22" i="4"/>
  <c r="E22" i="4"/>
  <c r="D22" i="4"/>
  <c r="B22" i="4" s="1"/>
  <c r="C22" i="4"/>
  <c r="A22" i="4" s="1"/>
  <c r="J21" i="4"/>
  <c r="I21" i="4"/>
  <c r="H21" i="4"/>
  <c r="G21" i="4"/>
  <c r="F21" i="4"/>
  <c r="E21" i="4"/>
  <c r="D21" i="4"/>
  <c r="C21" i="4"/>
  <c r="B21" i="4"/>
  <c r="J20" i="4"/>
  <c r="I20" i="4"/>
  <c r="H20" i="4"/>
  <c r="G20" i="4"/>
  <c r="F20" i="4"/>
  <c r="E20" i="4"/>
  <c r="D20" i="4"/>
  <c r="B20" i="4" s="1"/>
  <c r="C20" i="4"/>
  <c r="A20" i="4" s="1"/>
  <c r="J19" i="4"/>
  <c r="I19" i="4"/>
  <c r="H19" i="4"/>
  <c r="G19" i="4"/>
  <c r="F19" i="4"/>
  <c r="E19" i="4"/>
  <c r="D19" i="4"/>
  <c r="C19" i="4"/>
  <c r="B19" i="4"/>
  <c r="J18" i="4"/>
  <c r="I18" i="4"/>
  <c r="H18" i="4"/>
  <c r="G18" i="4"/>
  <c r="F18" i="4"/>
  <c r="E18" i="4"/>
  <c r="D18" i="4"/>
  <c r="B18" i="4" s="1"/>
  <c r="C18" i="4"/>
  <c r="A18" i="4" s="1"/>
  <c r="J17" i="4"/>
  <c r="B17" i="4" s="1"/>
  <c r="I17" i="4"/>
  <c r="H17" i="4"/>
  <c r="G17" i="4"/>
  <c r="F17" i="4"/>
  <c r="E17" i="4"/>
  <c r="D17" i="4"/>
  <c r="C17" i="4"/>
  <c r="J16" i="4"/>
  <c r="I16" i="4"/>
  <c r="H16" i="4"/>
  <c r="G16" i="4"/>
  <c r="F16" i="4"/>
  <c r="E16" i="4"/>
  <c r="D16" i="4"/>
  <c r="B16" i="4" s="1"/>
  <c r="C16" i="4"/>
  <c r="A16" i="4" s="1"/>
  <c r="J15" i="4"/>
  <c r="I15" i="4"/>
  <c r="H15" i="4"/>
  <c r="G15" i="4"/>
  <c r="F15" i="4"/>
  <c r="E15" i="4"/>
  <c r="D15" i="4"/>
  <c r="B15" i="4" s="1"/>
  <c r="C15" i="4"/>
  <c r="J14" i="4"/>
  <c r="I14" i="4"/>
  <c r="H14" i="4"/>
  <c r="G14" i="4"/>
  <c r="F14" i="4"/>
  <c r="E14" i="4"/>
  <c r="D14" i="4"/>
  <c r="B14" i="4" s="1"/>
  <c r="C14" i="4"/>
  <c r="A14" i="4" s="1"/>
  <c r="J13" i="4"/>
  <c r="I13" i="4"/>
  <c r="H13" i="4"/>
  <c r="G13" i="4"/>
  <c r="F13" i="4"/>
  <c r="E13" i="4"/>
  <c r="D13" i="4"/>
  <c r="B13" i="4" s="1"/>
  <c r="C13" i="4"/>
  <c r="A13" i="4" s="1"/>
  <c r="J12" i="4"/>
  <c r="I12" i="4"/>
  <c r="H12" i="4"/>
  <c r="G12" i="4"/>
  <c r="F12" i="4"/>
  <c r="E12" i="4"/>
  <c r="D12" i="4"/>
  <c r="B12" i="4" s="1"/>
  <c r="C12" i="4"/>
  <c r="A12" i="4" s="1"/>
  <c r="J11" i="4"/>
  <c r="I11" i="4"/>
  <c r="H11" i="4"/>
  <c r="G11" i="4"/>
  <c r="F11" i="4"/>
  <c r="E11" i="4"/>
  <c r="D11" i="4"/>
  <c r="C11" i="4"/>
  <c r="A11" i="4" s="1"/>
  <c r="B11" i="4"/>
  <c r="J10" i="4"/>
  <c r="I10" i="4"/>
  <c r="H10" i="4"/>
  <c r="G10" i="4"/>
  <c r="F10" i="4"/>
  <c r="E10" i="4"/>
  <c r="D10" i="4"/>
  <c r="B10" i="4" s="1"/>
  <c r="C10" i="4"/>
  <c r="A10" i="4" s="1"/>
  <c r="J9" i="4"/>
  <c r="I9" i="4"/>
  <c r="H9" i="4"/>
  <c r="G9" i="4"/>
  <c r="F9" i="4"/>
  <c r="E9" i="4"/>
  <c r="D9" i="4"/>
  <c r="C9" i="4"/>
  <c r="A9" i="4" s="1"/>
  <c r="B9" i="4"/>
  <c r="J8" i="4"/>
  <c r="I8" i="4"/>
  <c r="H8" i="4"/>
  <c r="G8" i="4"/>
  <c r="F8" i="4"/>
  <c r="E8" i="4"/>
  <c r="D8" i="4"/>
  <c r="B8" i="4" s="1"/>
  <c r="C8" i="4"/>
  <c r="A8" i="4" s="1"/>
  <c r="J7" i="4"/>
  <c r="I7" i="4"/>
  <c r="H7" i="4"/>
  <c r="G7" i="4"/>
  <c r="F7" i="4"/>
  <c r="E7" i="4"/>
  <c r="D7" i="4"/>
  <c r="C7" i="4"/>
  <c r="B7" i="4"/>
  <c r="J6" i="4"/>
  <c r="B6" i="4" s="1"/>
  <c r="I6" i="4"/>
  <c r="H6" i="4"/>
  <c r="G6" i="4"/>
  <c r="F6" i="4"/>
  <c r="E6" i="4"/>
  <c r="D6" i="4"/>
  <c r="C6" i="4"/>
  <c r="A6" i="4" s="1"/>
  <c r="J5" i="4"/>
  <c r="B5" i="4" s="1"/>
  <c r="I5" i="4"/>
  <c r="H5" i="4"/>
  <c r="G5" i="4"/>
  <c r="F5" i="4"/>
  <c r="E5" i="4"/>
  <c r="D5" i="4"/>
  <c r="C5" i="4"/>
  <c r="J4" i="4"/>
  <c r="I4" i="4"/>
  <c r="A4" i="4" s="1"/>
  <c r="H4" i="4"/>
  <c r="G4" i="4"/>
  <c r="F4" i="4"/>
  <c r="E4" i="4"/>
  <c r="D4" i="4"/>
  <c r="B4" i="4" s="1"/>
  <c r="C4" i="4"/>
  <c r="J3" i="4"/>
  <c r="I3" i="4"/>
  <c r="H3" i="4"/>
  <c r="G3" i="4"/>
  <c r="F3" i="4"/>
  <c r="E3" i="4"/>
  <c r="D3" i="4"/>
  <c r="B3" i="4" s="1"/>
  <c r="C3" i="4"/>
  <c r="J2" i="4"/>
  <c r="I2" i="4"/>
  <c r="H2" i="4"/>
  <c r="G2" i="4"/>
  <c r="F2" i="4"/>
  <c r="E2" i="4"/>
  <c r="D2" i="4"/>
  <c r="C2" i="4"/>
  <c r="A2" i="4" s="1"/>
  <c r="B2" i="4"/>
  <c r="J1099" i="3"/>
  <c r="I1099" i="3"/>
  <c r="H1099" i="3"/>
  <c r="G1099" i="3"/>
  <c r="F1099" i="3"/>
  <c r="E1099" i="3"/>
  <c r="D1099" i="3"/>
  <c r="B1099" i="3" s="1"/>
  <c r="C1099" i="3"/>
  <c r="J1098" i="3"/>
  <c r="I1098" i="3"/>
  <c r="H1098" i="3"/>
  <c r="G1098" i="3"/>
  <c r="A1098" i="3" s="1"/>
  <c r="F1098" i="3"/>
  <c r="B1098" i="3" s="1"/>
  <c r="E1098" i="3"/>
  <c r="D1098" i="3"/>
  <c r="C1098" i="3"/>
  <c r="J1097" i="3"/>
  <c r="I1097" i="3"/>
  <c r="H1097" i="3"/>
  <c r="G1097" i="3"/>
  <c r="F1097" i="3"/>
  <c r="E1097" i="3"/>
  <c r="D1097" i="3"/>
  <c r="B1097" i="3" s="1"/>
  <c r="C1097" i="3"/>
  <c r="J1096" i="3"/>
  <c r="I1096" i="3"/>
  <c r="H1096" i="3"/>
  <c r="G1096" i="3"/>
  <c r="F1096" i="3"/>
  <c r="B1096" i="3" s="1"/>
  <c r="E1096" i="3"/>
  <c r="A1096" i="3" s="1"/>
  <c r="D1096" i="3"/>
  <c r="C1096" i="3"/>
  <c r="J1095" i="3"/>
  <c r="I1095" i="3"/>
  <c r="H1095" i="3"/>
  <c r="G1095" i="3"/>
  <c r="F1095" i="3"/>
  <c r="E1095" i="3"/>
  <c r="D1095" i="3"/>
  <c r="B1095" i="3" s="1"/>
  <c r="C1095" i="3"/>
  <c r="J1094" i="3"/>
  <c r="I1094" i="3"/>
  <c r="H1094" i="3"/>
  <c r="G1094" i="3"/>
  <c r="F1094" i="3"/>
  <c r="E1094" i="3"/>
  <c r="A1094" i="3" s="1"/>
  <c r="D1094" i="3"/>
  <c r="B1094" i="3" s="1"/>
  <c r="C1094" i="3"/>
  <c r="J1093" i="3"/>
  <c r="I1093" i="3"/>
  <c r="H1093" i="3"/>
  <c r="G1093" i="3"/>
  <c r="F1093" i="3"/>
  <c r="E1093" i="3"/>
  <c r="D1093" i="3"/>
  <c r="B1093" i="3" s="1"/>
  <c r="C1093" i="3"/>
  <c r="J1092" i="3"/>
  <c r="I1092" i="3"/>
  <c r="H1092" i="3"/>
  <c r="G1092" i="3"/>
  <c r="F1092" i="3"/>
  <c r="E1092" i="3"/>
  <c r="D1092" i="3"/>
  <c r="B1092" i="3" s="1"/>
  <c r="C1092" i="3"/>
  <c r="A1092" i="3" s="1"/>
  <c r="J1091" i="3"/>
  <c r="I1091" i="3"/>
  <c r="H1091" i="3"/>
  <c r="G1091" i="3"/>
  <c r="F1091" i="3"/>
  <c r="E1091" i="3"/>
  <c r="D1091" i="3"/>
  <c r="B1091" i="3" s="1"/>
  <c r="C1091" i="3"/>
  <c r="J1090" i="3"/>
  <c r="I1090" i="3"/>
  <c r="H1090" i="3"/>
  <c r="G1090" i="3"/>
  <c r="F1090" i="3"/>
  <c r="E1090" i="3"/>
  <c r="D1090" i="3"/>
  <c r="C1090" i="3"/>
  <c r="A1090" i="3" s="1"/>
  <c r="B1090" i="3"/>
  <c r="J1089" i="3"/>
  <c r="I1089" i="3"/>
  <c r="H1089" i="3"/>
  <c r="G1089" i="3"/>
  <c r="F1089" i="3"/>
  <c r="E1089" i="3"/>
  <c r="D1089" i="3"/>
  <c r="B1089" i="3" s="1"/>
  <c r="C1089" i="3"/>
  <c r="A1089" i="3" s="1"/>
  <c r="J1088" i="3"/>
  <c r="I1088" i="3"/>
  <c r="H1088" i="3"/>
  <c r="G1088" i="3"/>
  <c r="F1088" i="3"/>
  <c r="E1088" i="3"/>
  <c r="D1088" i="3"/>
  <c r="C1088" i="3"/>
  <c r="B1088" i="3"/>
  <c r="A1088" i="3"/>
  <c r="J1087" i="3"/>
  <c r="I1087" i="3"/>
  <c r="H1087" i="3"/>
  <c r="G1087" i="3"/>
  <c r="F1087" i="3"/>
  <c r="E1087" i="3"/>
  <c r="D1087" i="3"/>
  <c r="C1087" i="3"/>
  <c r="B1087" i="3"/>
  <c r="J1086" i="3"/>
  <c r="I1086" i="3"/>
  <c r="H1086" i="3"/>
  <c r="G1086" i="3"/>
  <c r="F1086" i="3"/>
  <c r="E1086" i="3"/>
  <c r="D1086" i="3"/>
  <c r="C1086" i="3"/>
  <c r="B1086" i="3"/>
  <c r="A1086" i="3"/>
  <c r="J1085" i="3"/>
  <c r="B1085" i="3" s="1"/>
  <c r="I1085" i="3"/>
  <c r="H1085" i="3"/>
  <c r="G1085" i="3"/>
  <c r="F1085" i="3"/>
  <c r="E1085" i="3"/>
  <c r="D1085" i="3"/>
  <c r="C1085" i="3"/>
  <c r="A1085" i="3" s="1"/>
  <c r="J1084" i="3"/>
  <c r="B1084" i="3" s="1"/>
  <c r="I1084" i="3"/>
  <c r="H1084" i="3"/>
  <c r="G1084" i="3"/>
  <c r="F1084" i="3"/>
  <c r="E1084" i="3"/>
  <c r="D1084" i="3"/>
  <c r="C1084" i="3"/>
  <c r="A1084" i="3"/>
  <c r="J1083" i="3"/>
  <c r="B1083" i="3" s="1"/>
  <c r="I1083" i="3"/>
  <c r="H1083" i="3"/>
  <c r="G1083" i="3"/>
  <c r="F1083" i="3"/>
  <c r="E1083" i="3"/>
  <c r="D1083" i="3"/>
  <c r="C1083" i="3"/>
  <c r="J1082" i="3"/>
  <c r="I1082" i="3"/>
  <c r="H1082" i="3"/>
  <c r="G1082" i="3"/>
  <c r="A1082" i="3" s="1"/>
  <c r="F1082" i="3"/>
  <c r="E1082" i="3"/>
  <c r="D1082" i="3"/>
  <c r="B1082" i="3" s="1"/>
  <c r="C1082" i="3"/>
  <c r="J1081" i="3"/>
  <c r="I1081" i="3"/>
  <c r="H1081" i="3"/>
  <c r="G1081" i="3"/>
  <c r="F1081" i="3"/>
  <c r="E1081" i="3"/>
  <c r="D1081" i="3"/>
  <c r="B1081" i="3" s="1"/>
  <c r="C1081" i="3"/>
  <c r="J1080" i="3"/>
  <c r="I1080" i="3"/>
  <c r="H1080" i="3"/>
  <c r="G1080" i="3"/>
  <c r="F1080" i="3"/>
  <c r="E1080" i="3"/>
  <c r="D1080" i="3"/>
  <c r="B1080" i="3" s="1"/>
  <c r="C1080" i="3"/>
  <c r="A1080" i="3" s="1"/>
  <c r="J1079" i="3"/>
  <c r="I1079" i="3"/>
  <c r="H1079" i="3"/>
  <c r="G1079" i="3"/>
  <c r="F1079" i="3"/>
  <c r="E1079" i="3"/>
  <c r="D1079" i="3"/>
  <c r="C1079" i="3"/>
  <c r="B1079" i="3"/>
  <c r="J1078" i="3"/>
  <c r="I1078" i="3"/>
  <c r="H1078" i="3"/>
  <c r="G1078" i="3"/>
  <c r="F1078" i="3"/>
  <c r="E1078" i="3"/>
  <c r="D1078" i="3"/>
  <c r="B1078" i="3" s="1"/>
  <c r="C1078" i="3"/>
  <c r="A1078" i="3" s="1"/>
  <c r="J1077" i="3"/>
  <c r="I1077" i="3"/>
  <c r="H1077" i="3"/>
  <c r="G1077" i="3"/>
  <c r="F1077" i="3"/>
  <c r="E1077" i="3"/>
  <c r="D1077" i="3"/>
  <c r="C1077" i="3"/>
  <c r="B1077" i="3"/>
  <c r="J1076" i="3"/>
  <c r="I1076" i="3"/>
  <c r="H1076" i="3"/>
  <c r="G1076" i="3"/>
  <c r="F1076" i="3"/>
  <c r="E1076" i="3"/>
  <c r="D1076" i="3"/>
  <c r="B1076" i="3" s="1"/>
  <c r="C1076" i="3"/>
  <c r="A1076" i="3" s="1"/>
  <c r="J1075" i="3"/>
  <c r="I1075" i="3"/>
  <c r="H1075" i="3"/>
  <c r="G1075" i="3"/>
  <c r="F1075" i="3"/>
  <c r="E1075" i="3"/>
  <c r="D1075" i="3"/>
  <c r="C1075" i="3"/>
  <c r="B1075" i="3"/>
  <c r="J1074" i="3"/>
  <c r="I1074" i="3"/>
  <c r="H1074" i="3"/>
  <c r="G1074" i="3"/>
  <c r="F1074" i="3"/>
  <c r="E1074" i="3"/>
  <c r="D1074" i="3"/>
  <c r="B1074" i="3" s="1"/>
  <c r="C1074" i="3"/>
  <c r="A1074" i="3" s="1"/>
  <c r="J1073" i="3"/>
  <c r="I1073" i="3"/>
  <c r="H1073" i="3"/>
  <c r="G1073" i="3"/>
  <c r="F1073" i="3"/>
  <c r="E1073" i="3"/>
  <c r="D1073" i="3"/>
  <c r="B1073" i="3" s="1"/>
  <c r="C1073" i="3"/>
  <c r="J1072" i="3"/>
  <c r="I1072" i="3"/>
  <c r="H1072" i="3"/>
  <c r="G1072" i="3"/>
  <c r="F1072" i="3"/>
  <c r="E1072" i="3"/>
  <c r="D1072" i="3"/>
  <c r="B1072" i="3" s="1"/>
  <c r="C1072" i="3"/>
  <c r="A1072" i="3" s="1"/>
  <c r="J1071" i="3"/>
  <c r="I1071" i="3"/>
  <c r="H1071" i="3"/>
  <c r="G1071" i="3"/>
  <c r="F1071" i="3"/>
  <c r="E1071" i="3"/>
  <c r="D1071" i="3"/>
  <c r="B1071" i="3" s="1"/>
  <c r="C1071" i="3"/>
  <c r="A1071" i="3" s="1"/>
  <c r="J1070" i="3"/>
  <c r="I1070" i="3"/>
  <c r="H1070" i="3"/>
  <c r="G1070" i="3"/>
  <c r="F1070" i="3"/>
  <c r="E1070" i="3"/>
  <c r="D1070" i="3"/>
  <c r="B1070" i="3" s="1"/>
  <c r="C1070" i="3"/>
  <c r="A1070" i="3" s="1"/>
  <c r="J1069" i="3"/>
  <c r="I1069" i="3"/>
  <c r="H1069" i="3"/>
  <c r="G1069" i="3"/>
  <c r="F1069" i="3"/>
  <c r="E1069" i="3"/>
  <c r="D1069" i="3"/>
  <c r="C1069" i="3"/>
  <c r="A1069" i="3" s="1"/>
  <c r="B1069" i="3"/>
  <c r="J1068" i="3"/>
  <c r="I1068" i="3"/>
  <c r="H1068" i="3"/>
  <c r="G1068" i="3"/>
  <c r="F1068" i="3"/>
  <c r="E1068" i="3"/>
  <c r="D1068" i="3"/>
  <c r="C1068" i="3"/>
  <c r="A1068" i="3" s="1"/>
  <c r="B1068" i="3"/>
  <c r="J1067" i="3"/>
  <c r="I1067" i="3"/>
  <c r="H1067" i="3"/>
  <c r="G1067" i="3"/>
  <c r="F1067" i="3"/>
  <c r="E1067" i="3"/>
  <c r="D1067" i="3"/>
  <c r="C1067" i="3"/>
  <c r="A1067" i="3" s="1"/>
  <c r="B1067" i="3"/>
  <c r="J1066" i="3"/>
  <c r="I1066" i="3"/>
  <c r="H1066" i="3"/>
  <c r="G1066" i="3"/>
  <c r="F1066" i="3"/>
  <c r="E1066" i="3"/>
  <c r="D1066" i="3"/>
  <c r="B1066" i="3" s="1"/>
  <c r="C1066" i="3"/>
  <c r="A1066" i="3"/>
  <c r="J1065" i="3"/>
  <c r="I1065" i="3"/>
  <c r="H1065" i="3"/>
  <c r="G1065" i="3"/>
  <c r="F1065" i="3"/>
  <c r="E1065" i="3"/>
  <c r="D1065" i="3"/>
  <c r="C1065" i="3"/>
  <c r="B1065" i="3"/>
  <c r="J1064" i="3"/>
  <c r="B1064" i="3" s="1"/>
  <c r="I1064" i="3"/>
  <c r="H1064" i="3"/>
  <c r="G1064" i="3"/>
  <c r="F1064" i="3"/>
  <c r="E1064" i="3"/>
  <c r="D1064" i="3"/>
  <c r="C1064" i="3"/>
  <c r="A1064" i="3" s="1"/>
  <c r="J1063" i="3"/>
  <c r="B1063" i="3" s="1"/>
  <c r="I1063" i="3"/>
  <c r="H1063" i="3"/>
  <c r="G1063" i="3"/>
  <c r="F1063" i="3"/>
  <c r="E1063" i="3"/>
  <c r="D1063" i="3"/>
  <c r="C1063" i="3"/>
  <c r="J1062" i="3"/>
  <c r="I1062" i="3"/>
  <c r="A1062" i="3" s="1"/>
  <c r="H1062" i="3"/>
  <c r="G1062" i="3"/>
  <c r="F1062" i="3"/>
  <c r="E1062" i="3"/>
  <c r="D1062" i="3"/>
  <c r="B1062" i="3" s="1"/>
  <c r="C1062" i="3"/>
  <c r="J1061" i="3"/>
  <c r="I1061" i="3"/>
  <c r="H1061" i="3"/>
  <c r="G1061" i="3"/>
  <c r="F1061" i="3"/>
  <c r="E1061" i="3"/>
  <c r="D1061" i="3"/>
  <c r="B1061" i="3" s="1"/>
  <c r="C1061" i="3"/>
  <c r="J1060" i="3"/>
  <c r="I1060" i="3"/>
  <c r="H1060" i="3"/>
  <c r="G1060" i="3"/>
  <c r="F1060" i="3"/>
  <c r="E1060" i="3"/>
  <c r="D1060" i="3"/>
  <c r="C1060" i="3"/>
  <c r="A1060" i="3" s="1"/>
  <c r="B1060" i="3"/>
  <c r="J1059" i="3"/>
  <c r="I1059" i="3"/>
  <c r="H1059" i="3"/>
  <c r="G1059" i="3"/>
  <c r="F1059" i="3"/>
  <c r="E1059" i="3"/>
  <c r="D1059" i="3"/>
  <c r="B1059" i="3" s="1"/>
  <c r="C1059" i="3"/>
  <c r="J1058" i="3"/>
  <c r="I1058" i="3"/>
  <c r="H1058" i="3"/>
  <c r="G1058" i="3"/>
  <c r="A1058" i="3" s="1"/>
  <c r="F1058" i="3"/>
  <c r="B1058" i="3" s="1"/>
  <c r="E1058" i="3"/>
  <c r="D1058" i="3"/>
  <c r="C1058" i="3"/>
  <c r="J1057" i="3"/>
  <c r="I1057" i="3"/>
  <c r="H1057" i="3"/>
  <c r="G1057" i="3"/>
  <c r="F1057" i="3"/>
  <c r="E1057" i="3"/>
  <c r="D1057" i="3"/>
  <c r="B1057" i="3" s="1"/>
  <c r="C1057" i="3"/>
  <c r="J1056" i="3"/>
  <c r="I1056" i="3"/>
  <c r="H1056" i="3"/>
  <c r="G1056" i="3"/>
  <c r="F1056" i="3"/>
  <c r="B1056" i="3" s="1"/>
  <c r="E1056" i="3"/>
  <c r="A1056" i="3" s="1"/>
  <c r="D1056" i="3"/>
  <c r="C1056" i="3"/>
  <c r="J1055" i="3"/>
  <c r="I1055" i="3"/>
  <c r="H1055" i="3"/>
  <c r="G1055" i="3"/>
  <c r="F1055" i="3"/>
  <c r="E1055" i="3"/>
  <c r="D1055" i="3"/>
  <c r="B1055" i="3" s="1"/>
  <c r="C1055" i="3"/>
  <c r="J1054" i="3"/>
  <c r="I1054" i="3"/>
  <c r="H1054" i="3"/>
  <c r="G1054" i="3"/>
  <c r="F1054" i="3"/>
  <c r="E1054" i="3"/>
  <c r="A1054" i="3" s="1"/>
  <c r="D1054" i="3"/>
  <c r="B1054" i="3" s="1"/>
  <c r="C1054" i="3"/>
  <c r="J1053" i="3"/>
  <c r="I1053" i="3"/>
  <c r="H1053" i="3"/>
  <c r="G1053" i="3"/>
  <c r="F1053" i="3"/>
  <c r="E1053" i="3"/>
  <c r="D1053" i="3"/>
  <c r="B1053" i="3" s="1"/>
  <c r="C1053" i="3"/>
  <c r="J1052" i="3"/>
  <c r="I1052" i="3"/>
  <c r="H1052" i="3"/>
  <c r="G1052" i="3"/>
  <c r="F1052" i="3"/>
  <c r="E1052" i="3"/>
  <c r="D1052" i="3"/>
  <c r="B1052" i="3" s="1"/>
  <c r="C1052" i="3"/>
  <c r="A1052" i="3" s="1"/>
  <c r="J1051" i="3"/>
  <c r="I1051" i="3"/>
  <c r="H1051" i="3"/>
  <c r="G1051" i="3"/>
  <c r="F1051" i="3"/>
  <c r="E1051" i="3"/>
  <c r="D1051" i="3"/>
  <c r="B1051" i="3" s="1"/>
  <c r="C1051" i="3"/>
  <c r="J1050" i="3"/>
  <c r="I1050" i="3"/>
  <c r="H1050" i="3"/>
  <c r="G1050" i="3"/>
  <c r="F1050" i="3"/>
  <c r="E1050" i="3"/>
  <c r="D1050" i="3"/>
  <c r="C1050" i="3"/>
  <c r="A1050" i="3" s="1"/>
  <c r="B1050" i="3"/>
  <c r="J1049" i="3"/>
  <c r="I1049" i="3"/>
  <c r="H1049" i="3"/>
  <c r="G1049" i="3"/>
  <c r="F1049" i="3"/>
  <c r="E1049" i="3"/>
  <c r="D1049" i="3"/>
  <c r="B1049" i="3" s="1"/>
  <c r="C1049" i="3"/>
  <c r="A1049" i="3" s="1"/>
  <c r="J1048" i="3"/>
  <c r="I1048" i="3"/>
  <c r="H1048" i="3"/>
  <c r="G1048" i="3"/>
  <c r="F1048" i="3"/>
  <c r="E1048" i="3"/>
  <c r="D1048" i="3"/>
  <c r="C1048" i="3"/>
  <c r="B1048" i="3"/>
  <c r="A1048" i="3"/>
  <c r="J1047" i="3"/>
  <c r="I1047" i="3"/>
  <c r="H1047" i="3"/>
  <c r="G1047" i="3"/>
  <c r="F1047" i="3"/>
  <c r="E1047" i="3"/>
  <c r="D1047" i="3"/>
  <c r="C1047" i="3"/>
  <c r="B1047" i="3"/>
  <c r="J1046" i="3"/>
  <c r="I1046" i="3"/>
  <c r="H1046" i="3"/>
  <c r="G1046" i="3"/>
  <c r="F1046" i="3"/>
  <c r="E1046" i="3"/>
  <c r="D1046" i="3"/>
  <c r="C1046" i="3"/>
  <c r="B1046" i="3"/>
  <c r="A1046" i="3"/>
  <c r="J1045" i="3"/>
  <c r="I1045" i="3"/>
  <c r="H1045" i="3"/>
  <c r="G1045" i="3"/>
  <c r="F1045" i="3"/>
  <c r="E1045" i="3"/>
  <c r="D1045" i="3"/>
  <c r="B1045" i="3" s="1"/>
  <c r="C1045" i="3"/>
  <c r="A1045" i="3" s="1"/>
  <c r="J1044" i="3"/>
  <c r="B1044" i="3" s="1"/>
  <c r="I1044" i="3"/>
  <c r="H1044" i="3"/>
  <c r="G1044" i="3"/>
  <c r="F1044" i="3"/>
  <c r="E1044" i="3"/>
  <c r="D1044" i="3"/>
  <c r="C1044" i="3"/>
  <c r="A1044" i="3"/>
  <c r="J1043" i="3"/>
  <c r="B1043" i="3" s="1"/>
  <c r="I1043" i="3"/>
  <c r="H1043" i="3"/>
  <c r="G1043" i="3"/>
  <c r="F1043" i="3"/>
  <c r="E1043" i="3"/>
  <c r="D1043" i="3"/>
  <c r="C1043" i="3"/>
  <c r="J1042" i="3"/>
  <c r="I1042" i="3"/>
  <c r="H1042" i="3"/>
  <c r="G1042" i="3"/>
  <c r="A1042" i="3" s="1"/>
  <c r="F1042" i="3"/>
  <c r="E1042" i="3"/>
  <c r="D1042" i="3"/>
  <c r="B1042" i="3" s="1"/>
  <c r="C1042" i="3"/>
  <c r="J1041" i="3"/>
  <c r="I1041" i="3"/>
  <c r="H1041" i="3"/>
  <c r="G1041" i="3"/>
  <c r="F1041" i="3"/>
  <c r="E1041" i="3"/>
  <c r="D1041" i="3"/>
  <c r="B1041" i="3" s="1"/>
  <c r="C1041" i="3"/>
  <c r="J1040" i="3"/>
  <c r="I1040" i="3"/>
  <c r="H1040" i="3"/>
  <c r="G1040" i="3"/>
  <c r="F1040" i="3"/>
  <c r="E1040" i="3"/>
  <c r="D1040" i="3"/>
  <c r="B1040" i="3" s="1"/>
  <c r="C1040" i="3"/>
  <c r="A1040" i="3" s="1"/>
  <c r="J1039" i="3"/>
  <c r="I1039" i="3"/>
  <c r="H1039" i="3"/>
  <c r="G1039" i="3"/>
  <c r="F1039" i="3"/>
  <c r="E1039" i="3"/>
  <c r="D1039" i="3"/>
  <c r="C1039" i="3"/>
  <c r="B1039" i="3"/>
  <c r="J1038" i="3"/>
  <c r="I1038" i="3"/>
  <c r="H1038" i="3"/>
  <c r="G1038" i="3"/>
  <c r="F1038" i="3"/>
  <c r="E1038" i="3"/>
  <c r="D1038" i="3"/>
  <c r="B1038" i="3" s="1"/>
  <c r="C1038" i="3"/>
  <c r="A1038" i="3" s="1"/>
  <c r="J1037" i="3"/>
  <c r="I1037" i="3"/>
  <c r="H1037" i="3"/>
  <c r="G1037" i="3"/>
  <c r="F1037" i="3"/>
  <c r="E1037" i="3"/>
  <c r="D1037" i="3"/>
  <c r="C1037" i="3"/>
  <c r="B1037" i="3"/>
  <c r="J1036" i="3"/>
  <c r="I1036" i="3"/>
  <c r="H1036" i="3"/>
  <c r="G1036" i="3"/>
  <c r="F1036" i="3"/>
  <c r="E1036" i="3"/>
  <c r="D1036" i="3"/>
  <c r="B1036" i="3" s="1"/>
  <c r="C1036" i="3"/>
  <c r="A1036" i="3" s="1"/>
  <c r="J1035" i="3"/>
  <c r="I1035" i="3"/>
  <c r="H1035" i="3"/>
  <c r="G1035" i="3"/>
  <c r="F1035" i="3"/>
  <c r="E1035" i="3"/>
  <c r="D1035" i="3"/>
  <c r="C1035" i="3"/>
  <c r="B1035" i="3"/>
  <c r="J1034" i="3"/>
  <c r="I1034" i="3"/>
  <c r="H1034" i="3"/>
  <c r="G1034" i="3"/>
  <c r="F1034" i="3"/>
  <c r="E1034" i="3"/>
  <c r="D1034" i="3"/>
  <c r="B1034" i="3" s="1"/>
  <c r="C1034" i="3"/>
  <c r="A1034" i="3" s="1"/>
  <c r="J1033" i="3"/>
  <c r="I1033" i="3"/>
  <c r="H1033" i="3"/>
  <c r="G1033" i="3"/>
  <c r="F1033" i="3"/>
  <c r="E1033" i="3"/>
  <c r="D1033" i="3"/>
  <c r="B1033" i="3" s="1"/>
  <c r="C1033" i="3"/>
  <c r="J1032" i="3"/>
  <c r="I1032" i="3"/>
  <c r="H1032" i="3"/>
  <c r="G1032" i="3"/>
  <c r="F1032" i="3"/>
  <c r="E1032" i="3"/>
  <c r="D1032" i="3"/>
  <c r="B1032" i="3" s="1"/>
  <c r="C1032" i="3"/>
  <c r="A1032" i="3" s="1"/>
  <c r="J1031" i="3"/>
  <c r="I1031" i="3"/>
  <c r="H1031" i="3"/>
  <c r="G1031" i="3"/>
  <c r="F1031" i="3"/>
  <c r="E1031" i="3"/>
  <c r="D1031" i="3"/>
  <c r="B1031" i="3" s="1"/>
  <c r="C1031" i="3"/>
  <c r="A1031" i="3" s="1"/>
  <c r="J1030" i="3"/>
  <c r="I1030" i="3"/>
  <c r="H1030" i="3"/>
  <c r="G1030" i="3"/>
  <c r="F1030" i="3"/>
  <c r="E1030" i="3"/>
  <c r="D1030" i="3"/>
  <c r="B1030" i="3" s="1"/>
  <c r="C1030" i="3"/>
  <c r="A1030" i="3" s="1"/>
  <c r="J1029" i="3"/>
  <c r="I1029" i="3"/>
  <c r="H1029" i="3"/>
  <c r="G1029" i="3"/>
  <c r="F1029" i="3"/>
  <c r="E1029" i="3"/>
  <c r="D1029" i="3"/>
  <c r="C1029" i="3"/>
  <c r="A1029" i="3" s="1"/>
  <c r="B1029" i="3"/>
  <c r="J1028" i="3"/>
  <c r="I1028" i="3"/>
  <c r="H1028" i="3"/>
  <c r="G1028" i="3"/>
  <c r="F1028" i="3"/>
  <c r="E1028" i="3"/>
  <c r="D1028" i="3"/>
  <c r="B1028" i="3" s="1"/>
  <c r="C1028" i="3"/>
  <c r="A1028" i="3" s="1"/>
  <c r="J1027" i="3"/>
  <c r="I1027" i="3"/>
  <c r="H1027" i="3"/>
  <c r="G1027" i="3"/>
  <c r="F1027" i="3"/>
  <c r="E1027" i="3"/>
  <c r="D1027" i="3"/>
  <c r="C1027" i="3"/>
  <c r="A1027" i="3" s="1"/>
  <c r="B1027" i="3"/>
  <c r="J1026" i="3"/>
  <c r="I1026" i="3"/>
  <c r="H1026" i="3"/>
  <c r="G1026" i="3"/>
  <c r="F1026" i="3"/>
  <c r="E1026" i="3"/>
  <c r="D1026" i="3"/>
  <c r="B1026" i="3" s="1"/>
  <c r="C1026" i="3"/>
  <c r="A1026" i="3" s="1"/>
  <c r="J1025" i="3"/>
  <c r="I1025" i="3"/>
  <c r="H1025" i="3"/>
  <c r="G1025" i="3"/>
  <c r="F1025" i="3"/>
  <c r="E1025" i="3"/>
  <c r="D1025" i="3"/>
  <c r="C1025" i="3"/>
  <c r="B1025" i="3"/>
  <c r="J1024" i="3"/>
  <c r="B1024" i="3" s="1"/>
  <c r="I1024" i="3"/>
  <c r="H1024" i="3"/>
  <c r="G1024" i="3"/>
  <c r="F1024" i="3"/>
  <c r="E1024" i="3"/>
  <c r="D1024" i="3"/>
  <c r="C1024" i="3"/>
  <c r="A1024" i="3" s="1"/>
  <c r="J1023" i="3"/>
  <c r="B1023" i="3" s="1"/>
  <c r="I1023" i="3"/>
  <c r="H1023" i="3"/>
  <c r="G1023" i="3"/>
  <c r="F1023" i="3"/>
  <c r="E1023" i="3"/>
  <c r="D1023" i="3"/>
  <c r="C1023" i="3"/>
  <c r="J1022" i="3"/>
  <c r="I1022" i="3"/>
  <c r="A1022" i="3" s="1"/>
  <c r="H1022" i="3"/>
  <c r="G1022" i="3"/>
  <c r="F1022" i="3"/>
  <c r="E1022" i="3"/>
  <c r="D1022" i="3"/>
  <c r="B1022" i="3" s="1"/>
  <c r="C1022" i="3"/>
  <c r="J1021" i="3"/>
  <c r="I1021" i="3"/>
  <c r="H1021" i="3"/>
  <c r="G1021" i="3"/>
  <c r="F1021" i="3"/>
  <c r="E1021" i="3"/>
  <c r="D1021" i="3"/>
  <c r="B1021" i="3" s="1"/>
  <c r="C1021" i="3"/>
  <c r="J1020" i="3"/>
  <c r="I1020" i="3"/>
  <c r="H1020" i="3"/>
  <c r="G1020" i="3"/>
  <c r="F1020" i="3"/>
  <c r="E1020" i="3"/>
  <c r="D1020" i="3"/>
  <c r="C1020" i="3"/>
  <c r="A1020" i="3" s="1"/>
  <c r="B1020" i="3"/>
  <c r="J1019" i="3"/>
  <c r="I1019" i="3"/>
  <c r="H1019" i="3"/>
  <c r="G1019" i="3"/>
  <c r="F1019" i="3"/>
  <c r="E1019" i="3"/>
  <c r="D1019" i="3"/>
  <c r="B1019" i="3" s="1"/>
  <c r="C1019" i="3"/>
  <c r="J1018" i="3"/>
  <c r="I1018" i="3"/>
  <c r="H1018" i="3"/>
  <c r="G1018" i="3"/>
  <c r="A1018" i="3" s="1"/>
  <c r="F1018" i="3"/>
  <c r="B1018" i="3" s="1"/>
  <c r="E1018" i="3"/>
  <c r="D1018" i="3"/>
  <c r="C1018" i="3"/>
  <c r="J1017" i="3"/>
  <c r="I1017" i="3"/>
  <c r="H1017" i="3"/>
  <c r="G1017" i="3"/>
  <c r="F1017" i="3"/>
  <c r="E1017" i="3"/>
  <c r="D1017" i="3"/>
  <c r="B1017" i="3" s="1"/>
  <c r="C1017" i="3"/>
  <c r="J1016" i="3"/>
  <c r="I1016" i="3"/>
  <c r="H1016" i="3"/>
  <c r="G1016" i="3"/>
  <c r="F1016" i="3"/>
  <c r="B1016" i="3" s="1"/>
  <c r="E1016" i="3"/>
  <c r="A1016" i="3" s="1"/>
  <c r="D1016" i="3"/>
  <c r="C1016" i="3"/>
  <c r="J1015" i="3"/>
  <c r="I1015" i="3"/>
  <c r="H1015" i="3"/>
  <c r="G1015" i="3"/>
  <c r="F1015" i="3"/>
  <c r="E1015" i="3"/>
  <c r="D1015" i="3"/>
  <c r="B1015" i="3" s="1"/>
  <c r="C1015" i="3"/>
  <c r="J1014" i="3"/>
  <c r="I1014" i="3"/>
  <c r="H1014" i="3"/>
  <c r="G1014" i="3"/>
  <c r="F1014" i="3"/>
  <c r="E1014" i="3"/>
  <c r="A1014" i="3" s="1"/>
  <c r="D1014" i="3"/>
  <c r="B1014" i="3" s="1"/>
  <c r="C1014" i="3"/>
  <c r="J1013" i="3"/>
  <c r="I1013" i="3"/>
  <c r="H1013" i="3"/>
  <c r="G1013" i="3"/>
  <c r="F1013" i="3"/>
  <c r="E1013" i="3"/>
  <c r="D1013" i="3"/>
  <c r="B1013" i="3" s="1"/>
  <c r="C1013" i="3"/>
  <c r="J1012" i="3"/>
  <c r="I1012" i="3"/>
  <c r="H1012" i="3"/>
  <c r="G1012" i="3"/>
  <c r="F1012" i="3"/>
  <c r="E1012" i="3"/>
  <c r="D1012" i="3"/>
  <c r="B1012" i="3" s="1"/>
  <c r="C1012" i="3"/>
  <c r="A1012" i="3" s="1"/>
  <c r="J1011" i="3"/>
  <c r="I1011" i="3"/>
  <c r="H1011" i="3"/>
  <c r="G1011" i="3"/>
  <c r="F1011" i="3"/>
  <c r="E1011" i="3"/>
  <c r="D1011" i="3"/>
  <c r="B1011" i="3" s="1"/>
  <c r="C1011" i="3"/>
  <c r="J1010" i="3"/>
  <c r="I1010" i="3"/>
  <c r="H1010" i="3"/>
  <c r="G1010" i="3"/>
  <c r="F1010" i="3"/>
  <c r="E1010" i="3"/>
  <c r="D1010" i="3"/>
  <c r="C1010" i="3"/>
  <c r="A1010" i="3" s="1"/>
  <c r="B1010" i="3"/>
  <c r="J1009" i="3"/>
  <c r="I1009" i="3"/>
  <c r="H1009" i="3"/>
  <c r="G1009" i="3"/>
  <c r="F1009" i="3"/>
  <c r="E1009" i="3"/>
  <c r="D1009" i="3"/>
  <c r="B1009" i="3" s="1"/>
  <c r="C1009" i="3"/>
  <c r="J1008" i="3"/>
  <c r="I1008" i="3"/>
  <c r="H1008" i="3"/>
  <c r="G1008" i="3"/>
  <c r="F1008" i="3"/>
  <c r="E1008" i="3"/>
  <c r="D1008" i="3"/>
  <c r="C1008" i="3"/>
  <c r="B1008" i="3"/>
  <c r="A1008" i="3"/>
  <c r="J1007" i="3"/>
  <c r="I1007" i="3"/>
  <c r="H1007" i="3"/>
  <c r="G1007" i="3"/>
  <c r="F1007" i="3"/>
  <c r="E1007" i="3"/>
  <c r="D1007" i="3"/>
  <c r="B1007" i="3" s="1"/>
  <c r="C1007" i="3"/>
  <c r="J1006" i="3"/>
  <c r="I1006" i="3"/>
  <c r="H1006" i="3"/>
  <c r="G1006" i="3"/>
  <c r="F1006" i="3"/>
  <c r="E1006" i="3"/>
  <c r="D1006" i="3"/>
  <c r="C1006" i="3"/>
  <c r="B1006" i="3"/>
  <c r="A1006" i="3"/>
  <c r="J1005" i="3"/>
  <c r="I1005" i="3"/>
  <c r="H1005" i="3"/>
  <c r="G1005" i="3"/>
  <c r="F1005" i="3"/>
  <c r="E1005" i="3"/>
  <c r="D1005" i="3"/>
  <c r="B1005" i="3" s="1"/>
  <c r="C1005" i="3"/>
  <c r="A1005" i="3" s="1"/>
  <c r="J1004" i="3"/>
  <c r="B1004" i="3" s="1"/>
  <c r="I1004" i="3"/>
  <c r="H1004" i="3"/>
  <c r="G1004" i="3"/>
  <c r="F1004" i="3"/>
  <c r="E1004" i="3"/>
  <c r="D1004" i="3"/>
  <c r="C1004" i="3"/>
  <c r="A1004" i="3"/>
  <c r="J1003" i="3"/>
  <c r="B1003" i="3" s="1"/>
  <c r="I1003" i="3"/>
  <c r="H1003" i="3"/>
  <c r="G1003" i="3"/>
  <c r="F1003" i="3"/>
  <c r="E1003" i="3"/>
  <c r="D1003" i="3"/>
  <c r="C1003" i="3"/>
  <c r="J1002" i="3"/>
  <c r="I1002" i="3"/>
  <c r="H1002" i="3"/>
  <c r="G1002" i="3"/>
  <c r="A1002" i="3" s="1"/>
  <c r="F1002" i="3"/>
  <c r="E1002" i="3"/>
  <c r="D1002" i="3"/>
  <c r="B1002" i="3" s="1"/>
  <c r="C1002" i="3"/>
  <c r="J1001" i="3"/>
  <c r="I1001" i="3"/>
  <c r="H1001" i="3"/>
  <c r="G1001" i="3"/>
  <c r="F1001" i="3"/>
  <c r="E1001" i="3"/>
  <c r="D1001" i="3"/>
  <c r="B1001" i="3" s="1"/>
  <c r="C1001" i="3"/>
  <c r="J1000" i="3"/>
  <c r="I1000" i="3"/>
  <c r="H1000" i="3"/>
  <c r="G1000" i="3"/>
  <c r="F1000" i="3"/>
  <c r="E1000" i="3"/>
  <c r="D1000" i="3"/>
  <c r="B1000" i="3" s="1"/>
  <c r="C1000" i="3"/>
  <c r="A1000" i="3" s="1"/>
  <c r="J999" i="3"/>
  <c r="I999" i="3"/>
  <c r="H999" i="3"/>
  <c r="G999" i="3"/>
  <c r="F999" i="3"/>
  <c r="E999" i="3"/>
  <c r="D999" i="3"/>
  <c r="C999" i="3"/>
  <c r="B999" i="3"/>
  <c r="J998" i="3"/>
  <c r="I998" i="3"/>
  <c r="H998" i="3"/>
  <c r="G998" i="3"/>
  <c r="F998" i="3"/>
  <c r="E998" i="3"/>
  <c r="D998" i="3"/>
  <c r="B998" i="3" s="1"/>
  <c r="C998" i="3"/>
  <c r="A998" i="3" s="1"/>
  <c r="J997" i="3"/>
  <c r="I997" i="3"/>
  <c r="H997" i="3"/>
  <c r="G997" i="3"/>
  <c r="F997" i="3"/>
  <c r="E997" i="3"/>
  <c r="D997" i="3"/>
  <c r="C997" i="3"/>
  <c r="B997" i="3"/>
  <c r="J996" i="3"/>
  <c r="I996" i="3"/>
  <c r="H996" i="3"/>
  <c r="G996" i="3"/>
  <c r="F996" i="3"/>
  <c r="E996" i="3"/>
  <c r="D996" i="3"/>
  <c r="B996" i="3" s="1"/>
  <c r="C996" i="3"/>
  <c r="A996" i="3" s="1"/>
  <c r="J995" i="3"/>
  <c r="I995" i="3"/>
  <c r="H995" i="3"/>
  <c r="G995" i="3"/>
  <c r="F995" i="3"/>
  <c r="E995" i="3"/>
  <c r="D995" i="3"/>
  <c r="C995" i="3"/>
  <c r="B995" i="3"/>
  <c r="J994" i="3"/>
  <c r="I994" i="3"/>
  <c r="H994" i="3"/>
  <c r="G994" i="3"/>
  <c r="F994" i="3"/>
  <c r="E994" i="3"/>
  <c r="D994" i="3"/>
  <c r="B994" i="3" s="1"/>
  <c r="C994" i="3"/>
  <c r="A994" i="3" s="1"/>
  <c r="J993" i="3"/>
  <c r="I993" i="3"/>
  <c r="H993" i="3"/>
  <c r="G993" i="3"/>
  <c r="F993" i="3"/>
  <c r="E993" i="3"/>
  <c r="D993" i="3"/>
  <c r="B993" i="3" s="1"/>
  <c r="C993" i="3"/>
  <c r="J992" i="3"/>
  <c r="I992" i="3"/>
  <c r="H992" i="3"/>
  <c r="G992" i="3"/>
  <c r="F992" i="3"/>
  <c r="E992" i="3"/>
  <c r="D992" i="3"/>
  <c r="B992" i="3" s="1"/>
  <c r="C992" i="3"/>
  <c r="A992" i="3" s="1"/>
  <c r="J991" i="3"/>
  <c r="I991" i="3"/>
  <c r="H991" i="3"/>
  <c r="G991" i="3"/>
  <c r="F991" i="3"/>
  <c r="E991" i="3"/>
  <c r="D991" i="3"/>
  <c r="B991" i="3" s="1"/>
  <c r="C991" i="3"/>
  <c r="A991" i="3" s="1"/>
  <c r="J990" i="3"/>
  <c r="I990" i="3"/>
  <c r="H990" i="3"/>
  <c r="G990" i="3"/>
  <c r="F990" i="3"/>
  <c r="B990" i="3" s="1"/>
  <c r="E990" i="3"/>
  <c r="D990" i="3"/>
  <c r="C990" i="3"/>
  <c r="A990" i="3" s="1"/>
  <c r="J989" i="3"/>
  <c r="I989" i="3"/>
  <c r="H989" i="3"/>
  <c r="G989" i="3"/>
  <c r="F989" i="3"/>
  <c r="E989" i="3"/>
  <c r="D989" i="3"/>
  <c r="C989" i="3"/>
  <c r="A989" i="3" s="1"/>
  <c r="B989" i="3"/>
  <c r="J988" i="3"/>
  <c r="I988" i="3"/>
  <c r="H988" i="3"/>
  <c r="G988" i="3"/>
  <c r="F988" i="3"/>
  <c r="E988" i="3"/>
  <c r="D988" i="3"/>
  <c r="B988" i="3" s="1"/>
  <c r="C988" i="3"/>
  <c r="A988" i="3" s="1"/>
  <c r="J987" i="3"/>
  <c r="I987" i="3"/>
  <c r="H987" i="3"/>
  <c r="G987" i="3"/>
  <c r="F987" i="3"/>
  <c r="E987" i="3"/>
  <c r="D987" i="3"/>
  <c r="C987" i="3"/>
  <c r="A987" i="3" s="1"/>
  <c r="B987" i="3"/>
  <c r="J986" i="3"/>
  <c r="I986" i="3"/>
  <c r="H986" i="3"/>
  <c r="G986" i="3"/>
  <c r="F986" i="3"/>
  <c r="E986" i="3"/>
  <c r="D986" i="3"/>
  <c r="B986" i="3" s="1"/>
  <c r="C986" i="3"/>
  <c r="A986" i="3" s="1"/>
  <c r="J985" i="3"/>
  <c r="I985" i="3"/>
  <c r="H985" i="3"/>
  <c r="G985" i="3"/>
  <c r="F985" i="3"/>
  <c r="E985" i="3"/>
  <c r="D985" i="3"/>
  <c r="C985" i="3"/>
  <c r="B985" i="3"/>
  <c r="J984" i="3"/>
  <c r="B984" i="3" s="1"/>
  <c r="I984" i="3"/>
  <c r="H984" i="3"/>
  <c r="G984" i="3"/>
  <c r="F984" i="3"/>
  <c r="E984" i="3"/>
  <c r="D984" i="3"/>
  <c r="C984" i="3"/>
  <c r="A984" i="3" s="1"/>
  <c r="J983" i="3"/>
  <c r="B983" i="3" s="1"/>
  <c r="I983" i="3"/>
  <c r="H983" i="3"/>
  <c r="G983" i="3"/>
  <c r="F983" i="3"/>
  <c r="E983" i="3"/>
  <c r="D983" i="3"/>
  <c r="C983" i="3"/>
  <c r="J982" i="3"/>
  <c r="I982" i="3"/>
  <c r="A982" i="3" s="1"/>
  <c r="H982" i="3"/>
  <c r="G982" i="3"/>
  <c r="F982" i="3"/>
  <c r="E982" i="3"/>
  <c r="D982" i="3"/>
  <c r="B982" i="3" s="1"/>
  <c r="C982" i="3"/>
  <c r="J981" i="3"/>
  <c r="I981" i="3"/>
  <c r="H981" i="3"/>
  <c r="G981" i="3"/>
  <c r="F981" i="3"/>
  <c r="E981" i="3"/>
  <c r="D981" i="3"/>
  <c r="B981" i="3" s="1"/>
  <c r="C981" i="3"/>
  <c r="J980" i="3"/>
  <c r="I980" i="3"/>
  <c r="H980" i="3"/>
  <c r="G980" i="3"/>
  <c r="F980" i="3"/>
  <c r="E980" i="3"/>
  <c r="D980" i="3"/>
  <c r="C980" i="3"/>
  <c r="B980" i="3"/>
  <c r="J979" i="3"/>
  <c r="I979" i="3"/>
  <c r="H979" i="3"/>
  <c r="G979" i="3"/>
  <c r="F979" i="3"/>
  <c r="E979" i="3"/>
  <c r="D979" i="3"/>
  <c r="B979" i="3" s="1"/>
  <c r="C979" i="3"/>
  <c r="J978" i="3"/>
  <c r="I978" i="3"/>
  <c r="H978" i="3"/>
  <c r="G978" i="3"/>
  <c r="A978" i="3" s="1"/>
  <c r="F978" i="3"/>
  <c r="B978" i="3" s="1"/>
  <c r="E978" i="3"/>
  <c r="D978" i="3"/>
  <c r="C978" i="3"/>
  <c r="J977" i="3"/>
  <c r="I977" i="3"/>
  <c r="H977" i="3"/>
  <c r="G977" i="3"/>
  <c r="F977" i="3"/>
  <c r="E977" i="3"/>
  <c r="D977" i="3"/>
  <c r="B977" i="3" s="1"/>
  <c r="C977" i="3"/>
  <c r="J976" i="3"/>
  <c r="I976" i="3"/>
  <c r="H976" i="3"/>
  <c r="G976" i="3"/>
  <c r="F976" i="3"/>
  <c r="B976" i="3" s="1"/>
  <c r="E976" i="3"/>
  <c r="A976" i="3" s="1"/>
  <c r="D976" i="3"/>
  <c r="C976" i="3"/>
  <c r="J975" i="3"/>
  <c r="I975" i="3"/>
  <c r="H975" i="3"/>
  <c r="G975" i="3"/>
  <c r="F975" i="3"/>
  <c r="E975" i="3"/>
  <c r="D975" i="3"/>
  <c r="B975" i="3" s="1"/>
  <c r="C975" i="3"/>
  <c r="J974" i="3"/>
  <c r="I974" i="3"/>
  <c r="H974" i="3"/>
  <c r="G974" i="3"/>
  <c r="F974" i="3"/>
  <c r="E974" i="3"/>
  <c r="A974" i="3" s="1"/>
  <c r="D974" i="3"/>
  <c r="B974" i="3" s="1"/>
  <c r="C974" i="3"/>
  <c r="J973" i="3"/>
  <c r="I973" i="3"/>
  <c r="H973" i="3"/>
  <c r="G973" i="3"/>
  <c r="F973" i="3"/>
  <c r="E973" i="3"/>
  <c r="D973" i="3"/>
  <c r="B973" i="3" s="1"/>
  <c r="C973" i="3"/>
  <c r="J972" i="3"/>
  <c r="I972" i="3"/>
  <c r="H972" i="3"/>
  <c r="G972" i="3"/>
  <c r="F972" i="3"/>
  <c r="E972" i="3"/>
  <c r="D972" i="3"/>
  <c r="B972" i="3" s="1"/>
  <c r="C972" i="3"/>
  <c r="A972" i="3" s="1"/>
  <c r="J971" i="3"/>
  <c r="I971" i="3"/>
  <c r="H971" i="3"/>
  <c r="G971" i="3"/>
  <c r="F971" i="3"/>
  <c r="E971" i="3"/>
  <c r="D971" i="3"/>
  <c r="B971" i="3" s="1"/>
  <c r="C971" i="3"/>
  <c r="J970" i="3"/>
  <c r="I970" i="3"/>
  <c r="H970" i="3"/>
  <c r="G970" i="3"/>
  <c r="F970" i="3"/>
  <c r="E970" i="3"/>
  <c r="D970" i="3"/>
  <c r="C970" i="3"/>
  <c r="A970" i="3" s="1"/>
  <c r="B970" i="3"/>
  <c r="J969" i="3"/>
  <c r="I969" i="3"/>
  <c r="H969" i="3"/>
  <c r="G969" i="3"/>
  <c r="F969" i="3"/>
  <c r="E969" i="3"/>
  <c r="D969" i="3"/>
  <c r="B969" i="3" s="1"/>
  <c r="C969" i="3"/>
  <c r="A969" i="3" s="1"/>
  <c r="J968" i="3"/>
  <c r="I968" i="3"/>
  <c r="H968" i="3"/>
  <c r="G968" i="3"/>
  <c r="F968" i="3"/>
  <c r="E968" i="3"/>
  <c r="D968" i="3"/>
  <c r="C968" i="3"/>
  <c r="B968" i="3"/>
  <c r="A968" i="3"/>
  <c r="J967" i="3"/>
  <c r="I967" i="3"/>
  <c r="H967" i="3"/>
  <c r="G967" i="3"/>
  <c r="F967" i="3"/>
  <c r="E967" i="3"/>
  <c r="D967" i="3"/>
  <c r="C967" i="3"/>
  <c r="B967" i="3"/>
  <c r="J966" i="3"/>
  <c r="I966" i="3"/>
  <c r="H966" i="3"/>
  <c r="G966" i="3"/>
  <c r="F966" i="3"/>
  <c r="E966" i="3"/>
  <c r="D966" i="3"/>
  <c r="C966" i="3"/>
  <c r="B966" i="3"/>
  <c r="A966" i="3"/>
  <c r="J965" i="3"/>
  <c r="I965" i="3"/>
  <c r="H965" i="3"/>
  <c r="G965" i="3"/>
  <c r="F965" i="3"/>
  <c r="E965" i="3"/>
  <c r="D965" i="3"/>
  <c r="B965" i="3" s="1"/>
  <c r="C965" i="3"/>
  <c r="A965" i="3" s="1"/>
  <c r="J964" i="3"/>
  <c r="B964" i="3" s="1"/>
  <c r="I964" i="3"/>
  <c r="H964" i="3"/>
  <c r="G964" i="3"/>
  <c r="F964" i="3"/>
  <c r="E964" i="3"/>
  <c r="D964" i="3"/>
  <c r="C964" i="3"/>
  <c r="A964" i="3"/>
  <c r="J963" i="3"/>
  <c r="B963" i="3" s="1"/>
  <c r="I963" i="3"/>
  <c r="H963" i="3"/>
  <c r="G963" i="3"/>
  <c r="F963" i="3"/>
  <c r="E963" i="3"/>
  <c r="D963" i="3"/>
  <c r="C963" i="3"/>
  <c r="J962" i="3"/>
  <c r="I962" i="3"/>
  <c r="H962" i="3"/>
  <c r="G962" i="3"/>
  <c r="A962" i="3" s="1"/>
  <c r="F962" i="3"/>
  <c r="E962" i="3"/>
  <c r="D962" i="3"/>
  <c r="B962" i="3" s="1"/>
  <c r="C962" i="3"/>
  <c r="J961" i="3"/>
  <c r="I961" i="3"/>
  <c r="H961" i="3"/>
  <c r="G961" i="3"/>
  <c r="F961" i="3"/>
  <c r="E961" i="3"/>
  <c r="D961" i="3"/>
  <c r="B961" i="3" s="1"/>
  <c r="C961" i="3"/>
  <c r="J960" i="3"/>
  <c r="I960" i="3"/>
  <c r="H960" i="3"/>
  <c r="G960" i="3"/>
  <c r="F960" i="3"/>
  <c r="B960" i="3" s="1"/>
  <c r="E960" i="3"/>
  <c r="D960" i="3"/>
  <c r="C960" i="3"/>
  <c r="A960" i="3" s="1"/>
  <c r="J959" i="3"/>
  <c r="I959" i="3"/>
  <c r="H959" i="3"/>
  <c r="G959" i="3"/>
  <c r="F959" i="3"/>
  <c r="E959" i="3"/>
  <c r="D959" i="3"/>
  <c r="C959" i="3"/>
  <c r="B959" i="3"/>
  <c r="J958" i="3"/>
  <c r="I958" i="3"/>
  <c r="H958" i="3"/>
  <c r="G958" i="3"/>
  <c r="F958" i="3"/>
  <c r="E958" i="3"/>
  <c r="A958" i="3" s="1"/>
  <c r="D958" i="3"/>
  <c r="B958" i="3" s="1"/>
  <c r="C958" i="3"/>
  <c r="J957" i="3"/>
  <c r="I957" i="3"/>
  <c r="H957" i="3"/>
  <c r="G957" i="3"/>
  <c r="F957" i="3"/>
  <c r="E957" i="3"/>
  <c r="D957" i="3"/>
  <c r="C957" i="3"/>
  <c r="B957" i="3"/>
  <c r="J956" i="3"/>
  <c r="I956" i="3"/>
  <c r="H956" i="3"/>
  <c r="G956" i="3"/>
  <c r="F956" i="3"/>
  <c r="E956" i="3"/>
  <c r="D956" i="3"/>
  <c r="B956" i="3" s="1"/>
  <c r="C956" i="3"/>
  <c r="A956" i="3" s="1"/>
  <c r="J955" i="3"/>
  <c r="I955" i="3"/>
  <c r="H955" i="3"/>
  <c r="G955" i="3"/>
  <c r="F955" i="3"/>
  <c r="E955" i="3"/>
  <c r="D955" i="3"/>
  <c r="C955" i="3"/>
  <c r="B955" i="3"/>
  <c r="J954" i="3"/>
  <c r="I954" i="3"/>
  <c r="H954" i="3"/>
  <c r="G954" i="3"/>
  <c r="F954" i="3"/>
  <c r="E954" i="3"/>
  <c r="D954" i="3"/>
  <c r="B954" i="3" s="1"/>
  <c r="C954" i="3"/>
  <c r="A954" i="3" s="1"/>
  <c r="J953" i="3"/>
  <c r="I953" i="3"/>
  <c r="H953" i="3"/>
  <c r="G953" i="3"/>
  <c r="F953" i="3"/>
  <c r="E953" i="3"/>
  <c r="D953" i="3"/>
  <c r="B953" i="3" s="1"/>
  <c r="C953" i="3"/>
  <c r="J952" i="3"/>
  <c r="I952" i="3"/>
  <c r="H952" i="3"/>
  <c r="G952" i="3"/>
  <c r="F952" i="3"/>
  <c r="E952" i="3"/>
  <c r="D952" i="3"/>
  <c r="B952" i="3" s="1"/>
  <c r="C952" i="3"/>
  <c r="A952" i="3" s="1"/>
  <c r="J951" i="3"/>
  <c r="I951" i="3"/>
  <c r="H951" i="3"/>
  <c r="G951" i="3"/>
  <c r="F951" i="3"/>
  <c r="E951" i="3"/>
  <c r="D951" i="3"/>
  <c r="B951" i="3" s="1"/>
  <c r="C951" i="3"/>
  <c r="A951" i="3" s="1"/>
  <c r="J950" i="3"/>
  <c r="I950" i="3"/>
  <c r="H950" i="3"/>
  <c r="G950" i="3"/>
  <c r="F950" i="3"/>
  <c r="E950" i="3"/>
  <c r="D950" i="3"/>
  <c r="B950" i="3" s="1"/>
  <c r="C950" i="3"/>
  <c r="A950" i="3" s="1"/>
  <c r="J949" i="3"/>
  <c r="I949" i="3"/>
  <c r="H949" i="3"/>
  <c r="G949" i="3"/>
  <c r="F949" i="3"/>
  <c r="E949" i="3"/>
  <c r="D949" i="3"/>
  <c r="C949" i="3"/>
  <c r="A949" i="3" s="1"/>
  <c r="B949" i="3"/>
  <c r="J948" i="3"/>
  <c r="I948" i="3"/>
  <c r="H948" i="3"/>
  <c r="G948" i="3"/>
  <c r="F948" i="3"/>
  <c r="E948" i="3"/>
  <c r="D948" i="3"/>
  <c r="C948" i="3"/>
  <c r="A948" i="3" s="1"/>
  <c r="B948" i="3"/>
  <c r="J947" i="3"/>
  <c r="I947" i="3"/>
  <c r="H947" i="3"/>
  <c r="G947" i="3"/>
  <c r="F947" i="3"/>
  <c r="E947" i="3"/>
  <c r="D947" i="3"/>
  <c r="C947" i="3"/>
  <c r="A947" i="3" s="1"/>
  <c r="B947" i="3"/>
  <c r="J946" i="3"/>
  <c r="I946" i="3"/>
  <c r="H946" i="3"/>
  <c r="G946" i="3"/>
  <c r="F946" i="3"/>
  <c r="E946" i="3"/>
  <c r="D946" i="3"/>
  <c r="B946" i="3" s="1"/>
  <c r="C946" i="3"/>
  <c r="A946" i="3"/>
  <c r="J945" i="3"/>
  <c r="I945" i="3"/>
  <c r="H945" i="3"/>
  <c r="G945" i="3"/>
  <c r="F945" i="3"/>
  <c r="E945" i="3"/>
  <c r="D945" i="3"/>
  <c r="C945" i="3"/>
  <c r="B945" i="3"/>
  <c r="J944" i="3"/>
  <c r="B944" i="3" s="1"/>
  <c r="I944" i="3"/>
  <c r="H944" i="3"/>
  <c r="G944" i="3"/>
  <c r="F944" i="3"/>
  <c r="E944" i="3"/>
  <c r="D944" i="3"/>
  <c r="C944" i="3"/>
  <c r="J943" i="3"/>
  <c r="B943" i="3" s="1"/>
  <c r="I943" i="3"/>
  <c r="H943" i="3"/>
  <c r="G943" i="3"/>
  <c r="F943" i="3"/>
  <c r="E943" i="3"/>
  <c r="D943" i="3"/>
  <c r="C943" i="3"/>
  <c r="J942" i="3"/>
  <c r="I942" i="3"/>
  <c r="A942" i="3" s="1"/>
  <c r="H942" i="3"/>
  <c r="G942" i="3"/>
  <c r="F942" i="3"/>
  <c r="E942" i="3"/>
  <c r="D942" i="3"/>
  <c r="B942" i="3" s="1"/>
  <c r="C942" i="3"/>
  <c r="J941" i="3"/>
  <c r="I941" i="3"/>
  <c r="H941" i="3"/>
  <c r="G941" i="3"/>
  <c r="F941" i="3"/>
  <c r="E941" i="3"/>
  <c r="D941" i="3"/>
  <c r="B941" i="3" s="1"/>
  <c r="C941" i="3"/>
  <c r="J940" i="3"/>
  <c r="I940" i="3"/>
  <c r="H940" i="3"/>
  <c r="G940" i="3"/>
  <c r="F940" i="3"/>
  <c r="E940" i="3"/>
  <c r="D940" i="3"/>
  <c r="C940" i="3"/>
  <c r="B940" i="3"/>
  <c r="J939" i="3"/>
  <c r="B939" i="3" s="1"/>
  <c r="I939" i="3"/>
  <c r="H939" i="3"/>
  <c r="G939" i="3"/>
  <c r="F939" i="3"/>
  <c r="E939" i="3"/>
  <c r="D939" i="3"/>
  <c r="C939" i="3"/>
  <c r="J938" i="3"/>
  <c r="I938" i="3"/>
  <c r="H938" i="3"/>
  <c r="G938" i="3"/>
  <c r="A938" i="3" s="1"/>
  <c r="F938" i="3"/>
  <c r="B938" i="3" s="1"/>
  <c r="E938" i="3"/>
  <c r="D938" i="3"/>
  <c r="C938" i="3"/>
  <c r="J937" i="3"/>
  <c r="I937" i="3"/>
  <c r="H937" i="3"/>
  <c r="G937" i="3"/>
  <c r="F937" i="3"/>
  <c r="E937" i="3"/>
  <c r="D937" i="3"/>
  <c r="B937" i="3" s="1"/>
  <c r="C937" i="3"/>
  <c r="J936" i="3"/>
  <c r="I936" i="3"/>
  <c r="H936" i="3"/>
  <c r="G936" i="3"/>
  <c r="F936" i="3"/>
  <c r="B936" i="3" s="1"/>
  <c r="E936" i="3"/>
  <c r="A936" i="3" s="1"/>
  <c r="D936" i="3"/>
  <c r="C936" i="3"/>
  <c r="J935" i="3"/>
  <c r="I935" i="3"/>
  <c r="H935" i="3"/>
  <c r="G935" i="3"/>
  <c r="F935" i="3"/>
  <c r="E935" i="3"/>
  <c r="D935" i="3"/>
  <c r="B935" i="3" s="1"/>
  <c r="C935" i="3"/>
  <c r="J934" i="3"/>
  <c r="I934" i="3"/>
  <c r="H934" i="3"/>
  <c r="G934" i="3"/>
  <c r="F934" i="3"/>
  <c r="E934" i="3"/>
  <c r="A934" i="3" s="1"/>
  <c r="D934" i="3"/>
  <c r="B934" i="3" s="1"/>
  <c r="C934" i="3"/>
  <c r="J933" i="3"/>
  <c r="I933" i="3"/>
  <c r="H933" i="3"/>
  <c r="G933" i="3"/>
  <c r="F933" i="3"/>
  <c r="E933" i="3"/>
  <c r="D933" i="3"/>
  <c r="B933" i="3" s="1"/>
  <c r="C933" i="3"/>
  <c r="J932" i="3"/>
  <c r="I932" i="3"/>
  <c r="H932" i="3"/>
  <c r="G932" i="3"/>
  <c r="F932" i="3"/>
  <c r="E932" i="3"/>
  <c r="D932" i="3"/>
  <c r="B932" i="3" s="1"/>
  <c r="C932" i="3"/>
  <c r="A932" i="3" s="1"/>
  <c r="J931" i="3"/>
  <c r="I931" i="3"/>
  <c r="H931" i="3"/>
  <c r="G931" i="3"/>
  <c r="F931" i="3"/>
  <c r="E931" i="3"/>
  <c r="D931" i="3"/>
  <c r="B931" i="3" s="1"/>
  <c r="C931" i="3"/>
  <c r="J930" i="3"/>
  <c r="I930" i="3"/>
  <c r="H930" i="3"/>
  <c r="G930" i="3"/>
  <c r="F930" i="3"/>
  <c r="E930" i="3"/>
  <c r="D930" i="3"/>
  <c r="C930" i="3"/>
  <c r="A930" i="3" s="1"/>
  <c r="B930" i="3"/>
  <c r="J929" i="3"/>
  <c r="I929" i="3"/>
  <c r="H929" i="3"/>
  <c r="G929" i="3"/>
  <c r="F929" i="3"/>
  <c r="E929" i="3"/>
  <c r="D929" i="3"/>
  <c r="B929" i="3" s="1"/>
  <c r="C929" i="3"/>
  <c r="A929" i="3" s="1"/>
  <c r="J928" i="3"/>
  <c r="I928" i="3"/>
  <c r="H928" i="3"/>
  <c r="G928" i="3"/>
  <c r="F928" i="3"/>
  <c r="E928" i="3"/>
  <c r="D928" i="3"/>
  <c r="C928" i="3"/>
  <c r="B928" i="3"/>
  <c r="A928" i="3"/>
  <c r="J927" i="3"/>
  <c r="I927" i="3"/>
  <c r="H927" i="3"/>
  <c r="G927" i="3"/>
  <c r="F927" i="3"/>
  <c r="E927" i="3"/>
  <c r="D927" i="3"/>
  <c r="C927" i="3"/>
  <c r="B927" i="3"/>
  <c r="J926" i="3"/>
  <c r="I926" i="3"/>
  <c r="H926" i="3"/>
  <c r="G926" i="3"/>
  <c r="F926" i="3"/>
  <c r="E926" i="3"/>
  <c r="D926" i="3"/>
  <c r="C926" i="3"/>
  <c r="B926" i="3"/>
  <c r="A926" i="3"/>
  <c r="J925" i="3"/>
  <c r="I925" i="3"/>
  <c r="H925" i="3"/>
  <c r="G925" i="3"/>
  <c r="F925" i="3"/>
  <c r="E925" i="3"/>
  <c r="D925" i="3"/>
  <c r="B925" i="3" s="1"/>
  <c r="C925" i="3"/>
  <c r="A925" i="3" s="1"/>
  <c r="J924" i="3"/>
  <c r="B924" i="3" s="1"/>
  <c r="I924" i="3"/>
  <c r="H924" i="3"/>
  <c r="G924" i="3"/>
  <c r="F924" i="3"/>
  <c r="E924" i="3"/>
  <c r="D924" i="3"/>
  <c r="C924" i="3"/>
  <c r="A924" i="3"/>
  <c r="J923" i="3"/>
  <c r="B923" i="3" s="1"/>
  <c r="I923" i="3"/>
  <c r="H923" i="3"/>
  <c r="G923" i="3"/>
  <c r="F923" i="3"/>
  <c r="E923" i="3"/>
  <c r="D923" i="3"/>
  <c r="C923" i="3"/>
  <c r="J922" i="3"/>
  <c r="I922" i="3"/>
  <c r="H922" i="3"/>
  <c r="G922" i="3"/>
  <c r="A922" i="3" s="1"/>
  <c r="F922" i="3"/>
  <c r="E922" i="3"/>
  <c r="D922" i="3"/>
  <c r="B922" i="3" s="1"/>
  <c r="C922" i="3"/>
  <c r="J921" i="3"/>
  <c r="I921" i="3"/>
  <c r="H921" i="3"/>
  <c r="G921" i="3"/>
  <c r="F921" i="3"/>
  <c r="E921" i="3"/>
  <c r="D921" i="3"/>
  <c r="C921" i="3"/>
  <c r="J920" i="3"/>
  <c r="I920" i="3"/>
  <c r="H920" i="3"/>
  <c r="G920" i="3"/>
  <c r="F920" i="3"/>
  <c r="B920" i="3" s="1"/>
  <c r="E920" i="3"/>
  <c r="D920" i="3"/>
  <c r="C920" i="3"/>
  <c r="A920" i="3" s="1"/>
  <c r="J919" i="3"/>
  <c r="I919" i="3"/>
  <c r="H919" i="3"/>
  <c r="B919" i="3" s="1"/>
  <c r="G919" i="3"/>
  <c r="F919" i="3"/>
  <c r="E919" i="3"/>
  <c r="D919" i="3"/>
  <c r="C919" i="3"/>
  <c r="J918" i="3"/>
  <c r="I918" i="3"/>
  <c r="H918" i="3"/>
  <c r="G918" i="3"/>
  <c r="F918" i="3"/>
  <c r="E918" i="3"/>
  <c r="A918" i="3" s="1"/>
  <c r="D918" i="3"/>
  <c r="B918" i="3" s="1"/>
  <c r="C918" i="3"/>
  <c r="J917" i="3"/>
  <c r="I917" i="3"/>
  <c r="H917" i="3"/>
  <c r="G917" i="3"/>
  <c r="F917" i="3"/>
  <c r="B917" i="3" s="1"/>
  <c r="E917" i="3"/>
  <c r="D917" i="3"/>
  <c r="C917" i="3"/>
  <c r="J916" i="3"/>
  <c r="I916" i="3"/>
  <c r="H916" i="3"/>
  <c r="G916" i="3"/>
  <c r="F916" i="3"/>
  <c r="E916" i="3"/>
  <c r="D916" i="3"/>
  <c r="B916" i="3" s="1"/>
  <c r="C916" i="3"/>
  <c r="A916" i="3" s="1"/>
  <c r="J915" i="3"/>
  <c r="I915" i="3"/>
  <c r="H915" i="3"/>
  <c r="G915" i="3"/>
  <c r="F915" i="3"/>
  <c r="B915" i="3" s="1"/>
  <c r="E915" i="3"/>
  <c r="D915" i="3"/>
  <c r="C915" i="3"/>
  <c r="J914" i="3"/>
  <c r="I914" i="3"/>
  <c r="H914" i="3"/>
  <c r="G914" i="3"/>
  <c r="F914" i="3"/>
  <c r="E914" i="3"/>
  <c r="D914" i="3"/>
  <c r="B914" i="3" s="1"/>
  <c r="C914" i="3"/>
  <c r="A914" i="3" s="1"/>
  <c r="J913" i="3"/>
  <c r="I913" i="3"/>
  <c r="H913" i="3"/>
  <c r="G913" i="3"/>
  <c r="F913" i="3"/>
  <c r="E913" i="3"/>
  <c r="D913" i="3"/>
  <c r="B913" i="3" s="1"/>
  <c r="C913" i="3"/>
  <c r="J912" i="3"/>
  <c r="I912" i="3"/>
  <c r="H912" i="3"/>
  <c r="G912" i="3"/>
  <c r="F912" i="3"/>
  <c r="E912" i="3"/>
  <c r="D912" i="3"/>
  <c r="B912" i="3" s="1"/>
  <c r="C912" i="3"/>
  <c r="A912" i="3" s="1"/>
  <c r="J911" i="3"/>
  <c r="I911" i="3"/>
  <c r="H911" i="3"/>
  <c r="G911" i="3"/>
  <c r="F911" i="3"/>
  <c r="E911" i="3"/>
  <c r="D911" i="3"/>
  <c r="B911" i="3" s="1"/>
  <c r="C911" i="3"/>
  <c r="A911" i="3" s="1"/>
  <c r="J910" i="3"/>
  <c r="I910" i="3"/>
  <c r="H910" i="3"/>
  <c r="G910" i="3"/>
  <c r="F910" i="3"/>
  <c r="E910" i="3"/>
  <c r="D910" i="3"/>
  <c r="B910" i="3" s="1"/>
  <c r="C910" i="3"/>
  <c r="A910" i="3" s="1"/>
  <c r="J909" i="3"/>
  <c r="I909" i="3"/>
  <c r="H909" i="3"/>
  <c r="G909" i="3"/>
  <c r="F909" i="3"/>
  <c r="E909" i="3"/>
  <c r="D909" i="3"/>
  <c r="C909" i="3"/>
  <c r="A909" i="3" s="1"/>
  <c r="B909" i="3"/>
  <c r="J908" i="3"/>
  <c r="I908" i="3"/>
  <c r="H908" i="3"/>
  <c r="G908" i="3"/>
  <c r="F908" i="3"/>
  <c r="E908" i="3"/>
  <c r="D908" i="3"/>
  <c r="C908" i="3"/>
  <c r="A908" i="3" s="1"/>
  <c r="B908" i="3"/>
  <c r="J907" i="3"/>
  <c r="I907" i="3"/>
  <c r="H907" i="3"/>
  <c r="G907" i="3"/>
  <c r="F907" i="3"/>
  <c r="E907" i="3"/>
  <c r="D907" i="3"/>
  <c r="C907" i="3"/>
  <c r="A907" i="3" s="1"/>
  <c r="B907" i="3"/>
  <c r="J906" i="3"/>
  <c r="I906" i="3"/>
  <c r="H906" i="3"/>
  <c r="G906" i="3"/>
  <c r="F906" i="3"/>
  <c r="E906" i="3"/>
  <c r="D906" i="3"/>
  <c r="C906" i="3"/>
  <c r="A906" i="3"/>
  <c r="J905" i="3"/>
  <c r="I905" i="3"/>
  <c r="H905" i="3"/>
  <c r="G905" i="3"/>
  <c r="F905" i="3"/>
  <c r="E905" i="3"/>
  <c r="D905" i="3"/>
  <c r="C905" i="3"/>
  <c r="B905" i="3"/>
  <c r="J904" i="3"/>
  <c r="B904" i="3" s="1"/>
  <c r="I904" i="3"/>
  <c r="H904" i="3"/>
  <c r="G904" i="3"/>
  <c r="F904" i="3"/>
  <c r="E904" i="3"/>
  <c r="D904" i="3"/>
  <c r="C904" i="3"/>
  <c r="J903" i="3"/>
  <c r="I903" i="3"/>
  <c r="H903" i="3"/>
  <c r="B903" i="3" s="1"/>
  <c r="G903" i="3"/>
  <c r="F903" i="3"/>
  <c r="E903" i="3"/>
  <c r="D903" i="3"/>
  <c r="C903" i="3"/>
  <c r="J902" i="3"/>
  <c r="I902" i="3"/>
  <c r="A902" i="3" s="1"/>
  <c r="H902" i="3"/>
  <c r="G902" i="3"/>
  <c r="F902" i="3"/>
  <c r="E902" i="3"/>
  <c r="D902" i="3"/>
  <c r="B902" i="3" s="1"/>
  <c r="C902" i="3"/>
  <c r="J901" i="3"/>
  <c r="I901" i="3"/>
  <c r="H901" i="3"/>
  <c r="G901" i="3"/>
  <c r="F901" i="3"/>
  <c r="E901" i="3"/>
  <c r="D901" i="3"/>
  <c r="B901" i="3" s="1"/>
  <c r="C901" i="3"/>
  <c r="J900" i="3"/>
  <c r="I900" i="3"/>
  <c r="H900" i="3"/>
  <c r="G900" i="3"/>
  <c r="F900" i="3"/>
  <c r="E900" i="3"/>
  <c r="D900" i="3"/>
  <c r="C900" i="3"/>
  <c r="B900" i="3"/>
  <c r="J899" i="3"/>
  <c r="I899" i="3"/>
  <c r="H899" i="3"/>
  <c r="G899" i="3"/>
  <c r="F899" i="3"/>
  <c r="B899" i="3" s="1"/>
  <c r="E899" i="3"/>
  <c r="D899" i="3"/>
  <c r="C899" i="3"/>
  <c r="J898" i="3"/>
  <c r="I898" i="3"/>
  <c r="H898" i="3"/>
  <c r="G898" i="3"/>
  <c r="A898" i="3" s="1"/>
  <c r="F898" i="3"/>
  <c r="B898" i="3" s="1"/>
  <c r="E898" i="3"/>
  <c r="D898" i="3"/>
  <c r="C898" i="3"/>
  <c r="J897" i="3"/>
  <c r="I897" i="3"/>
  <c r="H897" i="3"/>
  <c r="G897" i="3"/>
  <c r="F897" i="3"/>
  <c r="E897" i="3"/>
  <c r="D897" i="3"/>
  <c r="B897" i="3" s="1"/>
  <c r="C897" i="3"/>
  <c r="J896" i="3"/>
  <c r="I896" i="3"/>
  <c r="H896" i="3"/>
  <c r="G896" i="3"/>
  <c r="F896" i="3"/>
  <c r="B896" i="3" s="1"/>
  <c r="E896" i="3"/>
  <c r="A896" i="3" s="1"/>
  <c r="D896" i="3"/>
  <c r="C896" i="3"/>
  <c r="J895" i="3"/>
  <c r="I895" i="3"/>
  <c r="H895" i="3"/>
  <c r="G895" i="3"/>
  <c r="F895" i="3"/>
  <c r="E895" i="3"/>
  <c r="D895" i="3"/>
  <c r="B895" i="3" s="1"/>
  <c r="C895" i="3"/>
  <c r="J894" i="3"/>
  <c r="I894" i="3"/>
  <c r="H894" i="3"/>
  <c r="G894" i="3"/>
  <c r="F894" i="3"/>
  <c r="E894" i="3"/>
  <c r="A894" i="3" s="1"/>
  <c r="D894" i="3"/>
  <c r="B894" i="3" s="1"/>
  <c r="C894" i="3"/>
  <c r="J893" i="3"/>
  <c r="I893" i="3"/>
  <c r="H893" i="3"/>
  <c r="G893" i="3"/>
  <c r="F893" i="3"/>
  <c r="E893" i="3"/>
  <c r="D893" i="3"/>
  <c r="B893" i="3" s="1"/>
  <c r="C893" i="3"/>
  <c r="J892" i="3"/>
  <c r="I892" i="3"/>
  <c r="H892" i="3"/>
  <c r="G892" i="3"/>
  <c r="F892" i="3"/>
  <c r="E892" i="3"/>
  <c r="D892" i="3"/>
  <c r="B892" i="3" s="1"/>
  <c r="C892" i="3"/>
  <c r="A892" i="3" s="1"/>
  <c r="J891" i="3"/>
  <c r="I891" i="3"/>
  <c r="H891" i="3"/>
  <c r="G891" i="3"/>
  <c r="F891" i="3"/>
  <c r="E891" i="3"/>
  <c r="D891" i="3"/>
  <c r="B891" i="3" s="1"/>
  <c r="C891" i="3"/>
  <c r="J890" i="3"/>
  <c r="I890" i="3"/>
  <c r="H890" i="3"/>
  <c r="G890" i="3"/>
  <c r="F890" i="3"/>
  <c r="E890" i="3"/>
  <c r="D890" i="3"/>
  <c r="C890" i="3"/>
  <c r="A890" i="3" s="1"/>
  <c r="B890" i="3"/>
  <c r="J889" i="3"/>
  <c r="I889" i="3"/>
  <c r="H889" i="3"/>
  <c r="G889" i="3"/>
  <c r="F889" i="3"/>
  <c r="E889" i="3"/>
  <c r="D889" i="3"/>
  <c r="B889" i="3" s="1"/>
  <c r="C889" i="3"/>
  <c r="A889" i="3" s="1"/>
  <c r="J888" i="3"/>
  <c r="I888" i="3"/>
  <c r="H888" i="3"/>
  <c r="G888" i="3"/>
  <c r="F888" i="3"/>
  <c r="E888" i="3"/>
  <c r="D888" i="3"/>
  <c r="C888" i="3"/>
  <c r="B888" i="3"/>
  <c r="A888" i="3"/>
  <c r="J887" i="3"/>
  <c r="I887" i="3"/>
  <c r="H887" i="3"/>
  <c r="G887" i="3"/>
  <c r="F887" i="3"/>
  <c r="E887" i="3"/>
  <c r="D887" i="3"/>
  <c r="C887" i="3"/>
  <c r="B887" i="3"/>
  <c r="J886" i="3"/>
  <c r="I886" i="3"/>
  <c r="H886" i="3"/>
  <c r="G886" i="3"/>
  <c r="F886" i="3"/>
  <c r="E886" i="3"/>
  <c r="D886" i="3"/>
  <c r="C886" i="3"/>
  <c r="B886" i="3"/>
  <c r="A886" i="3"/>
  <c r="J885" i="3"/>
  <c r="I885" i="3"/>
  <c r="H885" i="3"/>
  <c r="G885" i="3"/>
  <c r="F885" i="3"/>
  <c r="E885" i="3"/>
  <c r="D885" i="3"/>
  <c r="C885" i="3"/>
  <c r="A885" i="3" s="1"/>
  <c r="J884" i="3"/>
  <c r="B884" i="3" s="1"/>
  <c r="I884" i="3"/>
  <c r="H884" i="3"/>
  <c r="G884" i="3"/>
  <c r="F884" i="3"/>
  <c r="E884" i="3"/>
  <c r="D884" i="3"/>
  <c r="C884" i="3"/>
  <c r="A884" i="3"/>
  <c r="J883" i="3"/>
  <c r="B883" i="3" s="1"/>
  <c r="I883" i="3"/>
  <c r="H883" i="3"/>
  <c r="G883" i="3"/>
  <c r="F883" i="3"/>
  <c r="E883" i="3"/>
  <c r="D883" i="3"/>
  <c r="C883" i="3"/>
  <c r="J882" i="3"/>
  <c r="I882" i="3"/>
  <c r="H882" i="3"/>
  <c r="G882" i="3"/>
  <c r="A882" i="3" s="1"/>
  <c r="F882" i="3"/>
  <c r="B882" i="3" s="1"/>
  <c r="E882" i="3"/>
  <c r="D882" i="3"/>
  <c r="C882" i="3"/>
  <c r="J881" i="3"/>
  <c r="I881" i="3"/>
  <c r="H881" i="3"/>
  <c r="G881" i="3"/>
  <c r="F881" i="3"/>
  <c r="E881" i="3"/>
  <c r="D881" i="3"/>
  <c r="B881" i="3" s="1"/>
  <c r="C881" i="3"/>
  <c r="J880" i="3"/>
  <c r="I880" i="3"/>
  <c r="H880" i="3"/>
  <c r="G880" i="3"/>
  <c r="F880" i="3"/>
  <c r="B880" i="3" s="1"/>
  <c r="E880" i="3"/>
  <c r="A880" i="3" s="1"/>
  <c r="D880" i="3"/>
  <c r="C880" i="3"/>
  <c r="J879" i="3"/>
  <c r="I879" i="3"/>
  <c r="H879" i="3"/>
  <c r="B879" i="3" s="1"/>
  <c r="G879" i="3"/>
  <c r="F879" i="3"/>
  <c r="E879" i="3"/>
  <c r="D879" i="3"/>
  <c r="C879" i="3"/>
  <c r="J878" i="3"/>
  <c r="I878" i="3"/>
  <c r="H878" i="3"/>
  <c r="G878" i="3"/>
  <c r="F878" i="3"/>
  <c r="E878" i="3"/>
  <c r="A878" i="3" s="1"/>
  <c r="D878" i="3"/>
  <c r="B878" i="3" s="1"/>
  <c r="C878" i="3"/>
  <c r="J877" i="3"/>
  <c r="I877" i="3"/>
  <c r="H877" i="3"/>
  <c r="G877" i="3"/>
  <c r="F877" i="3"/>
  <c r="B877" i="3" s="1"/>
  <c r="E877" i="3"/>
  <c r="D877" i="3"/>
  <c r="C877" i="3"/>
  <c r="J876" i="3"/>
  <c r="I876" i="3"/>
  <c r="H876" i="3"/>
  <c r="G876" i="3"/>
  <c r="F876" i="3"/>
  <c r="E876" i="3"/>
  <c r="D876" i="3"/>
  <c r="B876" i="3" s="1"/>
  <c r="C876" i="3"/>
  <c r="A876" i="3" s="1"/>
  <c r="J875" i="3"/>
  <c r="I875" i="3"/>
  <c r="H875" i="3"/>
  <c r="G875" i="3"/>
  <c r="F875" i="3"/>
  <c r="B875" i="3" s="1"/>
  <c r="E875" i="3"/>
  <c r="D875" i="3"/>
  <c r="C875" i="3"/>
  <c r="J874" i="3"/>
  <c r="I874" i="3"/>
  <c r="H874" i="3"/>
  <c r="G874" i="3"/>
  <c r="F874" i="3"/>
  <c r="E874" i="3"/>
  <c r="D874" i="3"/>
  <c r="B874" i="3" s="1"/>
  <c r="C874" i="3"/>
  <c r="A874" i="3" s="1"/>
  <c r="J873" i="3"/>
  <c r="I873" i="3"/>
  <c r="H873" i="3"/>
  <c r="G873" i="3"/>
  <c r="F873" i="3"/>
  <c r="E873" i="3"/>
  <c r="D873" i="3"/>
  <c r="B873" i="3" s="1"/>
  <c r="C873" i="3"/>
  <c r="J872" i="3"/>
  <c r="I872" i="3"/>
  <c r="H872" i="3"/>
  <c r="G872" i="3"/>
  <c r="F872" i="3"/>
  <c r="E872" i="3"/>
  <c r="D872" i="3"/>
  <c r="B872" i="3" s="1"/>
  <c r="C872" i="3"/>
  <c r="A872" i="3" s="1"/>
  <c r="J871" i="3"/>
  <c r="I871" i="3"/>
  <c r="H871" i="3"/>
  <c r="G871" i="3"/>
  <c r="F871" i="3"/>
  <c r="E871" i="3"/>
  <c r="D871" i="3"/>
  <c r="B871" i="3" s="1"/>
  <c r="C871" i="3"/>
  <c r="A871" i="3" s="1"/>
  <c r="J870" i="3"/>
  <c r="I870" i="3"/>
  <c r="H870" i="3"/>
  <c r="G870" i="3"/>
  <c r="F870" i="3"/>
  <c r="E870" i="3"/>
  <c r="D870" i="3"/>
  <c r="B870" i="3" s="1"/>
  <c r="C870" i="3"/>
  <c r="A870" i="3" s="1"/>
  <c r="J869" i="3"/>
  <c r="I869" i="3"/>
  <c r="H869" i="3"/>
  <c r="G869" i="3"/>
  <c r="F869" i="3"/>
  <c r="E869" i="3"/>
  <c r="D869" i="3"/>
  <c r="C869" i="3"/>
  <c r="A869" i="3" s="1"/>
  <c r="B869" i="3"/>
  <c r="J868" i="3"/>
  <c r="I868" i="3"/>
  <c r="H868" i="3"/>
  <c r="G868" i="3"/>
  <c r="F868" i="3"/>
  <c r="E868" i="3"/>
  <c r="D868" i="3"/>
  <c r="C868" i="3"/>
  <c r="A868" i="3" s="1"/>
  <c r="B868" i="3"/>
  <c r="J867" i="3"/>
  <c r="I867" i="3"/>
  <c r="H867" i="3"/>
  <c r="G867" i="3"/>
  <c r="F867" i="3"/>
  <c r="E867" i="3"/>
  <c r="D867" i="3"/>
  <c r="C867" i="3"/>
  <c r="A867" i="3" s="1"/>
  <c r="B867" i="3"/>
  <c r="J866" i="3"/>
  <c r="I866" i="3"/>
  <c r="H866" i="3"/>
  <c r="G866" i="3"/>
  <c r="F866" i="3"/>
  <c r="E866" i="3"/>
  <c r="D866" i="3"/>
  <c r="B866" i="3" s="1"/>
  <c r="C866" i="3"/>
  <c r="A866" i="3" s="1"/>
  <c r="J865" i="3"/>
  <c r="I865" i="3"/>
  <c r="H865" i="3"/>
  <c r="G865" i="3"/>
  <c r="F865" i="3"/>
  <c r="E865" i="3"/>
  <c r="D865" i="3"/>
  <c r="C865" i="3"/>
  <c r="B865" i="3"/>
  <c r="J864" i="3"/>
  <c r="B864" i="3" s="1"/>
  <c r="I864" i="3"/>
  <c r="H864" i="3"/>
  <c r="G864" i="3"/>
  <c r="F864" i="3"/>
  <c r="E864" i="3"/>
  <c r="D864" i="3"/>
  <c r="C864" i="3"/>
  <c r="A864" i="3" s="1"/>
  <c r="J863" i="3"/>
  <c r="I863" i="3"/>
  <c r="H863" i="3"/>
  <c r="B863" i="3" s="1"/>
  <c r="G863" i="3"/>
  <c r="F863" i="3"/>
  <c r="E863" i="3"/>
  <c r="D863" i="3"/>
  <c r="C863" i="3"/>
  <c r="J862" i="3"/>
  <c r="I862" i="3"/>
  <c r="A862" i="3" s="1"/>
  <c r="H862" i="3"/>
  <c r="G862" i="3"/>
  <c r="F862" i="3"/>
  <c r="E862" i="3"/>
  <c r="D862" i="3"/>
  <c r="B862" i="3" s="1"/>
  <c r="C862" i="3"/>
  <c r="J861" i="3"/>
  <c r="I861" i="3"/>
  <c r="H861" i="3"/>
  <c r="G861" i="3"/>
  <c r="F861" i="3"/>
  <c r="B861" i="3" s="1"/>
  <c r="E861" i="3"/>
  <c r="D861" i="3"/>
  <c r="C861" i="3"/>
  <c r="J860" i="3"/>
  <c r="I860" i="3"/>
  <c r="H860" i="3"/>
  <c r="G860" i="3"/>
  <c r="F860" i="3"/>
  <c r="E860" i="3"/>
  <c r="D860" i="3"/>
  <c r="C860" i="3"/>
  <c r="A860" i="3" s="1"/>
  <c r="B860" i="3"/>
  <c r="J859" i="3"/>
  <c r="I859" i="3"/>
  <c r="H859" i="3"/>
  <c r="G859" i="3"/>
  <c r="F859" i="3"/>
  <c r="E859" i="3"/>
  <c r="D859" i="3"/>
  <c r="B859" i="3" s="1"/>
  <c r="C859" i="3"/>
  <c r="J858" i="3"/>
  <c r="I858" i="3"/>
  <c r="H858" i="3"/>
  <c r="G858" i="3"/>
  <c r="A858" i="3" s="1"/>
  <c r="F858" i="3"/>
  <c r="B858" i="3" s="1"/>
  <c r="E858" i="3"/>
  <c r="D858" i="3"/>
  <c r="C858" i="3"/>
  <c r="J857" i="3"/>
  <c r="I857" i="3"/>
  <c r="H857" i="3"/>
  <c r="G857" i="3"/>
  <c r="F857" i="3"/>
  <c r="E857" i="3"/>
  <c r="D857" i="3"/>
  <c r="B857" i="3" s="1"/>
  <c r="C857" i="3"/>
  <c r="J856" i="3"/>
  <c r="I856" i="3"/>
  <c r="H856" i="3"/>
  <c r="G856" i="3"/>
  <c r="F856" i="3"/>
  <c r="B856" i="3" s="1"/>
  <c r="E856" i="3"/>
  <c r="A856" i="3" s="1"/>
  <c r="D856" i="3"/>
  <c r="C856" i="3"/>
  <c r="J855" i="3"/>
  <c r="I855" i="3"/>
  <c r="H855" i="3"/>
  <c r="G855" i="3"/>
  <c r="F855" i="3"/>
  <c r="E855" i="3"/>
  <c r="D855" i="3"/>
  <c r="B855" i="3" s="1"/>
  <c r="C855" i="3"/>
  <c r="J854" i="3"/>
  <c r="I854" i="3"/>
  <c r="H854" i="3"/>
  <c r="G854" i="3"/>
  <c r="F854" i="3"/>
  <c r="E854" i="3"/>
  <c r="A854" i="3" s="1"/>
  <c r="D854" i="3"/>
  <c r="B854" i="3" s="1"/>
  <c r="C854" i="3"/>
  <c r="J853" i="3"/>
  <c r="I853" i="3"/>
  <c r="H853" i="3"/>
  <c r="G853" i="3"/>
  <c r="F853" i="3"/>
  <c r="E853" i="3"/>
  <c r="D853" i="3"/>
  <c r="B853" i="3" s="1"/>
  <c r="C853" i="3"/>
  <c r="J852" i="3"/>
  <c r="I852" i="3"/>
  <c r="H852" i="3"/>
  <c r="G852" i="3"/>
  <c r="F852" i="3"/>
  <c r="E852" i="3"/>
  <c r="D852" i="3"/>
  <c r="B852" i="3" s="1"/>
  <c r="C852" i="3"/>
  <c r="A852" i="3" s="1"/>
  <c r="J851" i="3"/>
  <c r="I851" i="3"/>
  <c r="H851" i="3"/>
  <c r="G851" i="3"/>
  <c r="F851" i="3"/>
  <c r="E851" i="3"/>
  <c r="D851" i="3"/>
  <c r="B851" i="3" s="1"/>
  <c r="C851" i="3"/>
  <c r="J850" i="3"/>
  <c r="I850" i="3"/>
  <c r="H850" i="3"/>
  <c r="G850" i="3"/>
  <c r="F850" i="3"/>
  <c r="E850" i="3"/>
  <c r="D850" i="3"/>
  <c r="C850" i="3"/>
  <c r="A850" i="3" s="1"/>
  <c r="B850" i="3"/>
  <c r="J849" i="3"/>
  <c r="I849" i="3"/>
  <c r="H849" i="3"/>
  <c r="G849" i="3"/>
  <c r="F849" i="3"/>
  <c r="E849" i="3"/>
  <c r="D849" i="3"/>
  <c r="B849" i="3" s="1"/>
  <c r="C849" i="3"/>
  <c r="J848" i="3"/>
  <c r="I848" i="3"/>
  <c r="H848" i="3"/>
  <c r="G848" i="3"/>
  <c r="F848" i="3"/>
  <c r="E848" i="3"/>
  <c r="D848" i="3"/>
  <c r="C848" i="3"/>
  <c r="B848" i="3"/>
  <c r="A848" i="3"/>
  <c r="J847" i="3"/>
  <c r="I847" i="3"/>
  <c r="H847" i="3"/>
  <c r="G847" i="3"/>
  <c r="F847" i="3"/>
  <c r="E847" i="3"/>
  <c r="D847" i="3"/>
  <c r="B847" i="3" s="1"/>
  <c r="C847" i="3"/>
  <c r="J846" i="3"/>
  <c r="I846" i="3"/>
  <c r="H846" i="3"/>
  <c r="G846" i="3"/>
  <c r="F846" i="3"/>
  <c r="E846" i="3"/>
  <c r="D846" i="3"/>
  <c r="C846" i="3"/>
  <c r="B846" i="3"/>
  <c r="A846" i="3"/>
  <c r="J845" i="3"/>
  <c r="I845" i="3"/>
  <c r="H845" i="3"/>
  <c r="G845" i="3"/>
  <c r="F845" i="3"/>
  <c r="E845" i="3"/>
  <c r="D845" i="3"/>
  <c r="B845" i="3" s="1"/>
  <c r="C845" i="3"/>
  <c r="A845" i="3" s="1"/>
  <c r="J844" i="3"/>
  <c r="B844" i="3" s="1"/>
  <c r="I844" i="3"/>
  <c r="H844" i="3"/>
  <c r="G844" i="3"/>
  <c r="F844" i="3"/>
  <c r="E844" i="3"/>
  <c r="D844" i="3"/>
  <c r="C844" i="3"/>
  <c r="A844" i="3"/>
  <c r="J843" i="3"/>
  <c r="B843" i="3" s="1"/>
  <c r="I843" i="3"/>
  <c r="H843" i="3"/>
  <c r="G843" i="3"/>
  <c r="F843" i="3"/>
  <c r="E843" i="3"/>
  <c r="D843" i="3"/>
  <c r="C843" i="3"/>
  <c r="J842" i="3"/>
  <c r="I842" i="3"/>
  <c r="H842" i="3"/>
  <c r="G842" i="3"/>
  <c r="A842" i="3" s="1"/>
  <c r="F842" i="3"/>
  <c r="E842" i="3"/>
  <c r="D842" i="3"/>
  <c r="B842" i="3" s="1"/>
  <c r="C842" i="3"/>
  <c r="J841" i="3"/>
  <c r="I841" i="3"/>
  <c r="H841" i="3"/>
  <c r="G841" i="3"/>
  <c r="F841" i="3"/>
  <c r="E841" i="3"/>
  <c r="D841" i="3"/>
  <c r="B841" i="3" s="1"/>
  <c r="C841" i="3"/>
  <c r="J840" i="3"/>
  <c r="I840" i="3"/>
  <c r="H840" i="3"/>
  <c r="G840" i="3"/>
  <c r="F840" i="3"/>
  <c r="E840" i="3"/>
  <c r="D840" i="3"/>
  <c r="B840" i="3" s="1"/>
  <c r="C840" i="3"/>
  <c r="A840" i="3" s="1"/>
  <c r="J839" i="3"/>
  <c r="I839" i="3"/>
  <c r="H839" i="3"/>
  <c r="B839" i="3" s="1"/>
  <c r="G839" i="3"/>
  <c r="F839" i="3"/>
  <c r="E839" i="3"/>
  <c r="D839" i="3"/>
  <c r="C839" i="3"/>
  <c r="J838" i="3"/>
  <c r="I838" i="3"/>
  <c r="H838" i="3"/>
  <c r="G838" i="3"/>
  <c r="F838" i="3"/>
  <c r="E838" i="3"/>
  <c r="D838" i="3"/>
  <c r="B838" i="3" s="1"/>
  <c r="C838" i="3"/>
  <c r="A838" i="3" s="1"/>
  <c r="J837" i="3"/>
  <c r="I837" i="3"/>
  <c r="H837" i="3"/>
  <c r="G837" i="3"/>
  <c r="F837" i="3"/>
  <c r="B837" i="3" s="1"/>
  <c r="E837" i="3"/>
  <c r="D837" i="3"/>
  <c r="C837" i="3"/>
  <c r="J836" i="3"/>
  <c r="I836" i="3"/>
  <c r="H836" i="3"/>
  <c r="G836" i="3"/>
  <c r="F836" i="3"/>
  <c r="E836" i="3"/>
  <c r="D836" i="3"/>
  <c r="B836" i="3" s="1"/>
  <c r="C836" i="3"/>
  <c r="A836" i="3" s="1"/>
  <c r="J835" i="3"/>
  <c r="I835" i="3"/>
  <c r="H835" i="3"/>
  <c r="G835" i="3"/>
  <c r="F835" i="3"/>
  <c r="B835" i="3" s="1"/>
  <c r="E835" i="3"/>
  <c r="D835" i="3"/>
  <c r="C835" i="3"/>
  <c r="J834" i="3"/>
  <c r="I834" i="3"/>
  <c r="H834" i="3"/>
  <c r="G834" i="3"/>
  <c r="F834" i="3"/>
  <c r="E834" i="3"/>
  <c r="D834" i="3"/>
  <c r="B834" i="3" s="1"/>
  <c r="C834" i="3"/>
  <c r="A834" i="3" s="1"/>
  <c r="J833" i="3"/>
  <c r="I833" i="3"/>
  <c r="H833" i="3"/>
  <c r="G833" i="3"/>
  <c r="F833" i="3"/>
  <c r="E833" i="3"/>
  <c r="D833" i="3"/>
  <c r="B833" i="3" s="1"/>
  <c r="C833" i="3"/>
  <c r="J832" i="3"/>
  <c r="I832" i="3"/>
  <c r="H832" i="3"/>
  <c r="G832" i="3"/>
  <c r="F832" i="3"/>
  <c r="E832" i="3"/>
  <c r="D832" i="3"/>
  <c r="B832" i="3" s="1"/>
  <c r="C832" i="3"/>
  <c r="A832" i="3" s="1"/>
  <c r="J831" i="3"/>
  <c r="I831" i="3"/>
  <c r="H831" i="3"/>
  <c r="G831" i="3"/>
  <c r="F831" i="3"/>
  <c r="E831" i="3"/>
  <c r="D831" i="3"/>
  <c r="B831" i="3" s="1"/>
  <c r="C831" i="3"/>
  <c r="A831" i="3" s="1"/>
  <c r="J830" i="3"/>
  <c r="I830" i="3"/>
  <c r="H830" i="3"/>
  <c r="G830" i="3"/>
  <c r="F830" i="3"/>
  <c r="E830" i="3"/>
  <c r="D830" i="3"/>
  <c r="B830" i="3" s="1"/>
  <c r="C830" i="3"/>
  <c r="A830" i="3" s="1"/>
  <c r="J829" i="3"/>
  <c r="I829" i="3"/>
  <c r="H829" i="3"/>
  <c r="G829" i="3"/>
  <c r="F829" i="3"/>
  <c r="E829" i="3"/>
  <c r="D829" i="3"/>
  <c r="C829" i="3"/>
  <c r="A829" i="3" s="1"/>
  <c r="B829" i="3"/>
  <c r="J828" i="3"/>
  <c r="I828" i="3"/>
  <c r="H828" i="3"/>
  <c r="G828" i="3"/>
  <c r="F828" i="3"/>
  <c r="E828" i="3"/>
  <c r="D828" i="3"/>
  <c r="B828" i="3" s="1"/>
  <c r="C828" i="3"/>
  <c r="A828" i="3" s="1"/>
  <c r="J827" i="3"/>
  <c r="I827" i="3"/>
  <c r="H827" i="3"/>
  <c r="G827" i="3"/>
  <c r="F827" i="3"/>
  <c r="E827" i="3"/>
  <c r="D827" i="3"/>
  <c r="C827" i="3"/>
  <c r="A827" i="3" s="1"/>
  <c r="B827" i="3"/>
  <c r="J826" i="3"/>
  <c r="I826" i="3"/>
  <c r="H826" i="3"/>
  <c r="G826" i="3"/>
  <c r="F826" i="3"/>
  <c r="E826" i="3"/>
  <c r="D826" i="3"/>
  <c r="B826" i="3" s="1"/>
  <c r="C826" i="3"/>
  <c r="A826" i="3" s="1"/>
  <c r="J825" i="3"/>
  <c r="I825" i="3"/>
  <c r="H825" i="3"/>
  <c r="G825" i="3"/>
  <c r="F825" i="3"/>
  <c r="E825" i="3"/>
  <c r="D825" i="3"/>
  <c r="C825" i="3"/>
  <c r="B825" i="3"/>
  <c r="J824" i="3"/>
  <c r="B824" i="3" s="1"/>
  <c r="I824" i="3"/>
  <c r="H824" i="3"/>
  <c r="G824" i="3"/>
  <c r="F824" i="3"/>
  <c r="E824" i="3"/>
  <c r="D824" i="3"/>
  <c r="C824" i="3"/>
  <c r="A824" i="3" s="1"/>
  <c r="J823" i="3"/>
  <c r="I823" i="3"/>
  <c r="H823" i="3"/>
  <c r="B823" i="3" s="1"/>
  <c r="G823" i="3"/>
  <c r="F823" i="3"/>
  <c r="E823" i="3"/>
  <c r="D823" i="3"/>
  <c r="C823" i="3"/>
  <c r="J822" i="3"/>
  <c r="I822" i="3"/>
  <c r="A822" i="3" s="1"/>
  <c r="H822" i="3"/>
  <c r="G822" i="3"/>
  <c r="F822" i="3"/>
  <c r="E822" i="3"/>
  <c r="D822" i="3"/>
  <c r="B822" i="3" s="1"/>
  <c r="C822" i="3"/>
  <c r="J821" i="3"/>
  <c r="I821" i="3"/>
  <c r="H821" i="3"/>
  <c r="G821" i="3"/>
  <c r="F821" i="3"/>
  <c r="E821" i="3"/>
  <c r="D821" i="3"/>
  <c r="B821" i="3" s="1"/>
  <c r="C821" i="3"/>
  <c r="J820" i="3"/>
  <c r="I820" i="3"/>
  <c r="H820" i="3"/>
  <c r="G820" i="3"/>
  <c r="F820" i="3"/>
  <c r="E820" i="3"/>
  <c r="D820" i="3"/>
  <c r="C820" i="3"/>
  <c r="B820" i="3"/>
  <c r="J819" i="3"/>
  <c r="I819" i="3"/>
  <c r="H819" i="3"/>
  <c r="G819" i="3"/>
  <c r="F819" i="3"/>
  <c r="B819" i="3" s="1"/>
  <c r="E819" i="3"/>
  <c r="D819" i="3"/>
  <c r="C819" i="3"/>
  <c r="J818" i="3"/>
  <c r="I818" i="3"/>
  <c r="H818" i="3"/>
  <c r="G818" i="3"/>
  <c r="A818" i="3" s="1"/>
  <c r="F818" i="3"/>
  <c r="B818" i="3" s="1"/>
  <c r="E818" i="3"/>
  <c r="D818" i="3"/>
  <c r="C818" i="3"/>
  <c r="J817" i="3"/>
  <c r="I817" i="3"/>
  <c r="H817" i="3"/>
  <c r="G817" i="3"/>
  <c r="F817" i="3"/>
  <c r="E817" i="3"/>
  <c r="D817" i="3"/>
  <c r="B817" i="3" s="1"/>
  <c r="C817" i="3"/>
  <c r="J816" i="3"/>
  <c r="I816" i="3"/>
  <c r="H816" i="3"/>
  <c r="G816" i="3"/>
  <c r="F816" i="3"/>
  <c r="B816" i="3" s="1"/>
  <c r="E816" i="3"/>
  <c r="A816" i="3" s="1"/>
  <c r="D816" i="3"/>
  <c r="C816" i="3"/>
  <c r="J815" i="3"/>
  <c r="I815" i="3"/>
  <c r="H815" i="3"/>
  <c r="G815" i="3"/>
  <c r="F815" i="3"/>
  <c r="E815" i="3"/>
  <c r="D815" i="3"/>
  <c r="B815" i="3" s="1"/>
  <c r="C815" i="3"/>
  <c r="J814" i="3"/>
  <c r="I814" i="3"/>
  <c r="H814" i="3"/>
  <c r="G814" i="3"/>
  <c r="F814" i="3"/>
  <c r="E814" i="3"/>
  <c r="A814" i="3" s="1"/>
  <c r="D814" i="3"/>
  <c r="B814" i="3" s="1"/>
  <c r="C814" i="3"/>
  <c r="J813" i="3"/>
  <c r="I813" i="3"/>
  <c r="H813" i="3"/>
  <c r="G813" i="3"/>
  <c r="F813" i="3"/>
  <c r="E813" i="3"/>
  <c r="D813" i="3"/>
  <c r="B813" i="3" s="1"/>
  <c r="C813" i="3"/>
  <c r="J812" i="3"/>
  <c r="I812" i="3"/>
  <c r="H812" i="3"/>
  <c r="G812" i="3"/>
  <c r="F812" i="3"/>
  <c r="E812" i="3"/>
  <c r="D812" i="3"/>
  <c r="B812" i="3" s="1"/>
  <c r="C812" i="3"/>
  <c r="A812" i="3" s="1"/>
  <c r="J811" i="3"/>
  <c r="I811" i="3"/>
  <c r="H811" i="3"/>
  <c r="G811" i="3"/>
  <c r="F811" i="3"/>
  <c r="E811" i="3"/>
  <c r="D811" i="3"/>
  <c r="B811" i="3" s="1"/>
  <c r="C811" i="3"/>
  <c r="J810" i="3"/>
  <c r="I810" i="3"/>
  <c r="H810" i="3"/>
  <c r="G810" i="3"/>
  <c r="F810" i="3"/>
  <c r="E810" i="3"/>
  <c r="D810" i="3"/>
  <c r="C810" i="3"/>
  <c r="A810" i="3" s="1"/>
  <c r="B810" i="3"/>
  <c r="J809" i="3"/>
  <c r="I809" i="3"/>
  <c r="H809" i="3"/>
  <c r="G809" i="3"/>
  <c r="F809" i="3"/>
  <c r="E809" i="3"/>
  <c r="D809" i="3"/>
  <c r="B809" i="3" s="1"/>
  <c r="C809" i="3"/>
  <c r="A809" i="3" s="1"/>
  <c r="J808" i="3"/>
  <c r="I808" i="3"/>
  <c r="H808" i="3"/>
  <c r="G808" i="3"/>
  <c r="F808" i="3"/>
  <c r="E808" i="3"/>
  <c r="D808" i="3"/>
  <c r="C808" i="3"/>
  <c r="B808" i="3"/>
  <c r="A808" i="3"/>
  <c r="J807" i="3"/>
  <c r="I807" i="3"/>
  <c r="H807" i="3"/>
  <c r="G807" i="3"/>
  <c r="F807" i="3"/>
  <c r="E807" i="3"/>
  <c r="D807" i="3"/>
  <c r="C807" i="3"/>
  <c r="B807" i="3"/>
  <c r="J806" i="3"/>
  <c r="I806" i="3"/>
  <c r="H806" i="3"/>
  <c r="G806" i="3"/>
  <c r="F806" i="3"/>
  <c r="E806" i="3"/>
  <c r="D806" i="3"/>
  <c r="C806" i="3"/>
  <c r="B806" i="3"/>
  <c r="A806" i="3"/>
  <c r="J805" i="3"/>
  <c r="I805" i="3"/>
  <c r="H805" i="3"/>
  <c r="G805" i="3"/>
  <c r="F805" i="3"/>
  <c r="E805" i="3"/>
  <c r="D805" i="3"/>
  <c r="C805" i="3"/>
  <c r="A805" i="3" s="1"/>
  <c r="J804" i="3"/>
  <c r="B804" i="3" s="1"/>
  <c r="I804" i="3"/>
  <c r="H804" i="3"/>
  <c r="G804" i="3"/>
  <c r="F804" i="3"/>
  <c r="E804" i="3"/>
  <c r="D804" i="3"/>
  <c r="C804" i="3"/>
  <c r="A804" i="3"/>
  <c r="J803" i="3"/>
  <c r="B803" i="3" s="1"/>
  <c r="I803" i="3"/>
  <c r="H803" i="3"/>
  <c r="G803" i="3"/>
  <c r="F803" i="3"/>
  <c r="E803" i="3"/>
  <c r="D803" i="3"/>
  <c r="C803" i="3"/>
  <c r="J802" i="3"/>
  <c r="I802" i="3"/>
  <c r="H802" i="3"/>
  <c r="G802" i="3"/>
  <c r="A802" i="3" s="1"/>
  <c r="F802" i="3"/>
  <c r="B802" i="3" s="1"/>
  <c r="E802" i="3"/>
  <c r="D802" i="3"/>
  <c r="C802" i="3"/>
  <c r="J801" i="3"/>
  <c r="I801" i="3"/>
  <c r="H801" i="3"/>
  <c r="G801" i="3"/>
  <c r="F801" i="3"/>
  <c r="E801" i="3"/>
  <c r="D801" i="3"/>
  <c r="B801" i="3" s="1"/>
  <c r="C801" i="3"/>
  <c r="J800" i="3"/>
  <c r="I800" i="3"/>
  <c r="H800" i="3"/>
  <c r="G800" i="3"/>
  <c r="F800" i="3"/>
  <c r="E800" i="3"/>
  <c r="A800" i="3" s="1"/>
  <c r="D800" i="3"/>
  <c r="B800" i="3" s="1"/>
  <c r="C800" i="3"/>
  <c r="J799" i="3"/>
  <c r="I799" i="3"/>
  <c r="H799" i="3"/>
  <c r="B799" i="3" s="1"/>
  <c r="G799" i="3"/>
  <c r="F799" i="3"/>
  <c r="E799" i="3"/>
  <c r="D799" i="3"/>
  <c r="C799" i="3"/>
  <c r="J798" i="3"/>
  <c r="I798" i="3"/>
  <c r="H798" i="3"/>
  <c r="G798" i="3"/>
  <c r="F798" i="3"/>
  <c r="E798" i="3"/>
  <c r="D798" i="3"/>
  <c r="B798" i="3" s="1"/>
  <c r="C798" i="3"/>
  <c r="A798" i="3" s="1"/>
  <c r="J797" i="3"/>
  <c r="I797" i="3"/>
  <c r="H797" i="3"/>
  <c r="G797" i="3"/>
  <c r="F797" i="3"/>
  <c r="B797" i="3" s="1"/>
  <c r="E797" i="3"/>
  <c r="D797" i="3"/>
  <c r="C797" i="3"/>
  <c r="J796" i="3"/>
  <c r="I796" i="3"/>
  <c r="H796" i="3"/>
  <c r="G796" i="3"/>
  <c r="F796" i="3"/>
  <c r="E796" i="3"/>
  <c r="D796" i="3"/>
  <c r="B796" i="3" s="1"/>
  <c r="C796" i="3"/>
  <c r="A796" i="3" s="1"/>
  <c r="J795" i="3"/>
  <c r="I795" i="3"/>
  <c r="H795" i="3"/>
  <c r="G795" i="3"/>
  <c r="F795" i="3"/>
  <c r="B795" i="3" s="1"/>
  <c r="E795" i="3"/>
  <c r="D795" i="3"/>
  <c r="C795" i="3"/>
  <c r="J794" i="3"/>
  <c r="I794" i="3"/>
  <c r="H794" i="3"/>
  <c r="G794" i="3"/>
  <c r="F794" i="3"/>
  <c r="E794" i="3"/>
  <c r="D794" i="3"/>
  <c r="B794" i="3" s="1"/>
  <c r="C794" i="3"/>
  <c r="A794" i="3" s="1"/>
  <c r="J793" i="3"/>
  <c r="I793" i="3"/>
  <c r="H793" i="3"/>
  <c r="G793" i="3"/>
  <c r="F793" i="3"/>
  <c r="E793" i="3"/>
  <c r="D793" i="3"/>
  <c r="B793" i="3" s="1"/>
  <c r="C793" i="3"/>
  <c r="J792" i="3"/>
  <c r="I792" i="3"/>
  <c r="H792" i="3"/>
  <c r="G792" i="3"/>
  <c r="F792" i="3"/>
  <c r="E792" i="3"/>
  <c r="D792" i="3"/>
  <c r="B792" i="3" s="1"/>
  <c r="C792" i="3"/>
  <c r="A792" i="3" s="1"/>
  <c r="J791" i="3"/>
  <c r="I791" i="3"/>
  <c r="H791" i="3"/>
  <c r="G791" i="3"/>
  <c r="F791" i="3"/>
  <c r="E791" i="3"/>
  <c r="D791" i="3"/>
  <c r="B791" i="3" s="1"/>
  <c r="C791" i="3"/>
  <c r="A791" i="3" s="1"/>
  <c r="J790" i="3"/>
  <c r="I790" i="3"/>
  <c r="H790" i="3"/>
  <c r="G790" i="3"/>
  <c r="F790" i="3"/>
  <c r="E790" i="3"/>
  <c r="D790" i="3"/>
  <c r="B790" i="3" s="1"/>
  <c r="C790" i="3"/>
  <c r="A790" i="3" s="1"/>
  <c r="J789" i="3"/>
  <c r="I789" i="3"/>
  <c r="H789" i="3"/>
  <c r="G789" i="3"/>
  <c r="F789" i="3"/>
  <c r="E789" i="3"/>
  <c r="D789" i="3"/>
  <c r="C789" i="3"/>
  <c r="A789" i="3" s="1"/>
  <c r="B789" i="3"/>
  <c r="J788" i="3"/>
  <c r="I788" i="3"/>
  <c r="H788" i="3"/>
  <c r="G788" i="3"/>
  <c r="F788" i="3"/>
  <c r="E788" i="3"/>
  <c r="D788" i="3"/>
  <c r="C788" i="3"/>
  <c r="A788" i="3" s="1"/>
  <c r="B788" i="3"/>
  <c r="J787" i="3"/>
  <c r="I787" i="3"/>
  <c r="H787" i="3"/>
  <c r="G787" i="3"/>
  <c r="F787" i="3"/>
  <c r="E787" i="3"/>
  <c r="D787" i="3"/>
  <c r="C787" i="3"/>
  <c r="A787" i="3" s="1"/>
  <c r="B787" i="3"/>
  <c r="J786" i="3"/>
  <c r="I786" i="3"/>
  <c r="H786" i="3"/>
  <c r="G786" i="3"/>
  <c r="F786" i="3"/>
  <c r="E786" i="3"/>
  <c r="D786" i="3"/>
  <c r="C786" i="3"/>
  <c r="A786" i="3"/>
  <c r="J785" i="3"/>
  <c r="I785" i="3"/>
  <c r="H785" i="3"/>
  <c r="G785" i="3"/>
  <c r="F785" i="3"/>
  <c r="E785" i="3"/>
  <c r="D785" i="3"/>
  <c r="C785" i="3"/>
  <c r="B785" i="3"/>
  <c r="J784" i="3"/>
  <c r="B784" i="3" s="1"/>
  <c r="I784" i="3"/>
  <c r="H784" i="3"/>
  <c r="G784" i="3"/>
  <c r="F784" i="3"/>
  <c r="E784" i="3"/>
  <c r="D784" i="3"/>
  <c r="C784" i="3"/>
  <c r="J783" i="3"/>
  <c r="I783" i="3"/>
  <c r="H783" i="3"/>
  <c r="B783" i="3" s="1"/>
  <c r="G783" i="3"/>
  <c r="F783" i="3"/>
  <c r="E783" i="3"/>
  <c r="D783" i="3"/>
  <c r="C783" i="3"/>
  <c r="J782" i="3"/>
  <c r="I782" i="3"/>
  <c r="A782" i="3" s="1"/>
  <c r="H782" i="3"/>
  <c r="G782" i="3"/>
  <c r="F782" i="3"/>
  <c r="E782" i="3"/>
  <c r="D782" i="3"/>
  <c r="B782" i="3" s="1"/>
  <c r="C782" i="3"/>
  <c r="J781" i="3"/>
  <c r="I781" i="3"/>
  <c r="H781" i="3"/>
  <c r="G781" i="3"/>
  <c r="F781" i="3"/>
  <c r="B781" i="3" s="1"/>
  <c r="E781" i="3"/>
  <c r="D781" i="3"/>
  <c r="C781" i="3"/>
  <c r="J780" i="3"/>
  <c r="I780" i="3"/>
  <c r="H780" i="3"/>
  <c r="G780" i="3"/>
  <c r="F780" i="3"/>
  <c r="E780" i="3"/>
  <c r="D780" i="3"/>
  <c r="C780" i="3"/>
  <c r="A780" i="3" s="1"/>
  <c r="B780" i="3"/>
  <c r="J779" i="3"/>
  <c r="I779" i="3"/>
  <c r="H779" i="3"/>
  <c r="G779" i="3"/>
  <c r="F779" i="3"/>
  <c r="B779" i="3" s="1"/>
  <c r="E779" i="3"/>
  <c r="D779" i="3"/>
  <c r="C779" i="3"/>
  <c r="J778" i="3"/>
  <c r="I778" i="3"/>
  <c r="H778" i="3"/>
  <c r="G778" i="3"/>
  <c r="A778" i="3" s="1"/>
  <c r="F778" i="3"/>
  <c r="B778" i="3" s="1"/>
  <c r="E778" i="3"/>
  <c r="D778" i="3"/>
  <c r="C778" i="3"/>
  <c r="J777" i="3"/>
  <c r="I777" i="3"/>
  <c r="H777" i="3"/>
  <c r="G777" i="3"/>
  <c r="F777" i="3"/>
  <c r="E777" i="3"/>
  <c r="D777" i="3"/>
  <c r="B777" i="3" s="1"/>
  <c r="C777" i="3"/>
  <c r="J776" i="3"/>
  <c r="I776" i="3"/>
  <c r="H776" i="3"/>
  <c r="G776" i="3"/>
  <c r="F776" i="3"/>
  <c r="B776" i="3" s="1"/>
  <c r="E776" i="3"/>
  <c r="A776" i="3" s="1"/>
  <c r="D776" i="3"/>
  <c r="C776" i="3"/>
  <c r="J775" i="3"/>
  <c r="I775" i="3"/>
  <c r="H775" i="3"/>
  <c r="G775" i="3"/>
  <c r="F775" i="3"/>
  <c r="E775" i="3"/>
  <c r="D775" i="3"/>
  <c r="B775" i="3" s="1"/>
  <c r="C775" i="3"/>
  <c r="J774" i="3"/>
  <c r="I774" i="3"/>
  <c r="H774" i="3"/>
  <c r="G774" i="3"/>
  <c r="F774" i="3"/>
  <c r="E774" i="3"/>
  <c r="A774" i="3" s="1"/>
  <c r="D774" i="3"/>
  <c r="B774" i="3" s="1"/>
  <c r="C774" i="3"/>
  <c r="J773" i="3"/>
  <c r="I773" i="3"/>
  <c r="H773" i="3"/>
  <c r="G773" i="3"/>
  <c r="F773" i="3"/>
  <c r="E773" i="3"/>
  <c r="D773" i="3"/>
  <c r="B773" i="3" s="1"/>
  <c r="C773" i="3"/>
  <c r="J772" i="3"/>
  <c r="I772" i="3"/>
  <c r="H772" i="3"/>
  <c r="G772" i="3"/>
  <c r="F772" i="3"/>
  <c r="E772" i="3"/>
  <c r="D772" i="3"/>
  <c r="B772" i="3" s="1"/>
  <c r="C772" i="3"/>
  <c r="A772" i="3" s="1"/>
  <c r="J771" i="3"/>
  <c r="I771" i="3"/>
  <c r="H771" i="3"/>
  <c r="G771" i="3"/>
  <c r="F771" i="3"/>
  <c r="E771" i="3"/>
  <c r="D771" i="3"/>
  <c r="B771" i="3" s="1"/>
  <c r="C771" i="3"/>
  <c r="J770" i="3"/>
  <c r="I770" i="3"/>
  <c r="H770" i="3"/>
  <c r="G770" i="3"/>
  <c r="F770" i="3"/>
  <c r="E770" i="3"/>
  <c r="D770" i="3"/>
  <c r="C770" i="3"/>
  <c r="A770" i="3" s="1"/>
  <c r="B770" i="3"/>
  <c r="J769" i="3"/>
  <c r="I769" i="3"/>
  <c r="H769" i="3"/>
  <c r="G769" i="3"/>
  <c r="F769" i="3"/>
  <c r="E769" i="3"/>
  <c r="D769" i="3"/>
  <c r="B769" i="3" s="1"/>
  <c r="C769" i="3"/>
  <c r="A769" i="3" s="1"/>
  <c r="J768" i="3"/>
  <c r="I768" i="3"/>
  <c r="H768" i="3"/>
  <c r="G768" i="3"/>
  <c r="F768" i="3"/>
  <c r="E768" i="3"/>
  <c r="D768" i="3"/>
  <c r="C768" i="3"/>
  <c r="B768" i="3"/>
  <c r="A768" i="3"/>
  <c r="J767" i="3"/>
  <c r="I767" i="3"/>
  <c r="H767" i="3"/>
  <c r="G767" i="3"/>
  <c r="F767" i="3"/>
  <c r="E767" i="3"/>
  <c r="D767" i="3"/>
  <c r="C767" i="3"/>
  <c r="B767" i="3"/>
  <c r="J766" i="3"/>
  <c r="I766" i="3"/>
  <c r="H766" i="3"/>
  <c r="G766" i="3"/>
  <c r="F766" i="3"/>
  <c r="E766" i="3"/>
  <c r="D766" i="3"/>
  <c r="C766" i="3"/>
  <c r="B766" i="3"/>
  <c r="A766" i="3"/>
  <c r="J765" i="3"/>
  <c r="I765" i="3"/>
  <c r="H765" i="3"/>
  <c r="G765" i="3"/>
  <c r="F765" i="3"/>
  <c r="E765" i="3"/>
  <c r="D765" i="3"/>
  <c r="B765" i="3" s="1"/>
  <c r="C765" i="3"/>
  <c r="A765" i="3" s="1"/>
  <c r="J764" i="3"/>
  <c r="B764" i="3" s="1"/>
  <c r="I764" i="3"/>
  <c r="H764" i="3"/>
  <c r="G764" i="3"/>
  <c r="F764" i="3"/>
  <c r="E764" i="3"/>
  <c r="D764" i="3"/>
  <c r="C764" i="3"/>
  <c r="A764" i="3"/>
  <c r="J763" i="3"/>
  <c r="B763" i="3" s="1"/>
  <c r="I763" i="3"/>
  <c r="H763" i="3"/>
  <c r="G763" i="3"/>
  <c r="F763" i="3"/>
  <c r="E763" i="3"/>
  <c r="D763" i="3"/>
  <c r="C763" i="3"/>
  <c r="J762" i="3"/>
  <c r="I762" i="3"/>
  <c r="H762" i="3"/>
  <c r="G762" i="3"/>
  <c r="A762" i="3" s="1"/>
  <c r="F762" i="3"/>
  <c r="E762" i="3"/>
  <c r="D762" i="3"/>
  <c r="B762" i="3" s="1"/>
  <c r="C762" i="3"/>
  <c r="J761" i="3"/>
  <c r="I761" i="3"/>
  <c r="H761" i="3"/>
  <c r="G761" i="3"/>
  <c r="F761" i="3"/>
  <c r="E761" i="3"/>
  <c r="D761" i="3"/>
  <c r="B761" i="3" s="1"/>
  <c r="C761" i="3"/>
  <c r="J760" i="3"/>
  <c r="I760" i="3"/>
  <c r="H760" i="3"/>
  <c r="G760" i="3"/>
  <c r="F760" i="3"/>
  <c r="B760" i="3" s="1"/>
  <c r="E760" i="3"/>
  <c r="D760" i="3"/>
  <c r="C760" i="3"/>
  <c r="A760" i="3" s="1"/>
  <c r="J759" i="3"/>
  <c r="I759" i="3"/>
  <c r="H759" i="3"/>
  <c r="B759" i="3" s="1"/>
  <c r="G759" i="3"/>
  <c r="F759" i="3"/>
  <c r="E759" i="3"/>
  <c r="D759" i="3"/>
  <c r="C759" i="3"/>
  <c r="J758" i="3"/>
  <c r="I758" i="3"/>
  <c r="H758" i="3"/>
  <c r="G758" i="3"/>
  <c r="F758" i="3"/>
  <c r="E758" i="3"/>
  <c r="A758" i="3" s="1"/>
  <c r="D758" i="3"/>
  <c r="B758" i="3" s="1"/>
  <c r="C758" i="3"/>
  <c r="J757" i="3"/>
  <c r="I757" i="3"/>
  <c r="H757" i="3"/>
  <c r="G757" i="3"/>
  <c r="F757" i="3"/>
  <c r="B757" i="3" s="1"/>
  <c r="E757" i="3"/>
  <c r="D757" i="3"/>
  <c r="C757" i="3"/>
  <c r="J756" i="3"/>
  <c r="I756" i="3"/>
  <c r="H756" i="3"/>
  <c r="G756" i="3"/>
  <c r="F756" i="3"/>
  <c r="E756" i="3"/>
  <c r="D756" i="3"/>
  <c r="B756" i="3" s="1"/>
  <c r="C756" i="3"/>
  <c r="A756" i="3" s="1"/>
  <c r="J755" i="3"/>
  <c r="I755" i="3"/>
  <c r="H755" i="3"/>
  <c r="G755" i="3"/>
  <c r="F755" i="3"/>
  <c r="B755" i="3" s="1"/>
  <c r="E755" i="3"/>
  <c r="D755" i="3"/>
  <c r="C755" i="3"/>
  <c r="J754" i="3"/>
  <c r="I754" i="3"/>
  <c r="H754" i="3"/>
  <c r="G754" i="3"/>
  <c r="F754" i="3"/>
  <c r="E754" i="3"/>
  <c r="D754" i="3"/>
  <c r="B754" i="3" s="1"/>
  <c r="C754" i="3"/>
  <c r="A754" i="3" s="1"/>
  <c r="J753" i="3"/>
  <c r="I753" i="3"/>
  <c r="H753" i="3"/>
  <c r="G753" i="3"/>
  <c r="F753" i="3"/>
  <c r="E753" i="3"/>
  <c r="D753" i="3"/>
  <c r="B753" i="3" s="1"/>
  <c r="C753" i="3"/>
  <c r="J752" i="3"/>
  <c r="I752" i="3"/>
  <c r="H752" i="3"/>
  <c r="G752" i="3"/>
  <c r="F752" i="3"/>
  <c r="E752" i="3"/>
  <c r="D752" i="3"/>
  <c r="B752" i="3" s="1"/>
  <c r="C752" i="3"/>
  <c r="A752" i="3" s="1"/>
  <c r="J751" i="3"/>
  <c r="I751" i="3"/>
  <c r="H751" i="3"/>
  <c r="G751" i="3"/>
  <c r="F751" i="3"/>
  <c r="E751" i="3"/>
  <c r="D751" i="3"/>
  <c r="B751" i="3" s="1"/>
  <c r="C751" i="3"/>
  <c r="A751" i="3" s="1"/>
  <c r="J750" i="3"/>
  <c r="I750" i="3"/>
  <c r="H750" i="3"/>
  <c r="G750" i="3"/>
  <c r="F750" i="3"/>
  <c r="E750" i="3"/>
  <c r="D750" i="3"/>
  <c r="B750" i="3" s="1"/>
  <c r="C750" i="3"/>
  <c r="A750" i="3" s="1"/>
  <c r="J749" i="3"/>
  <c r="I749" i="3"/>
  <c r="H749" i="3"/>
  <c r="G749" i="3"/>
  <c r="F749" i="3"/>
  <c r="E749" i="3"/>
  <c r="D749" i="3"/>
  <c r="C749" i="3"/>
  <c r="A749" i="3" s="1"/>
  <c r="B749" i="3"/>
  <c r="J748" i="3"/>
  <c r="I748" i="3"/>
  <c r="H748" i="3"/>
  <c r="G748" i="3"/>
  <c r="F748" i="3"/>
  <c r="E748" i="3"/>
  <c r="D748" i="3"/>
  <c r="C748" i="3"/>
  <c r="A748" i="3" s="1"/>
  <c r="B748" i="3"/>
  <c r="J747" i="3"/>
  <c r="I747" i="3"/>
  <c r="H747" i="3"/>
  <c r="G747" i="3"/>
  <c r="F747" i="3"/>
  <c r="E747" i="3"/>
  <c r="D747" i="3"/>
  <c r="C747" i="3"/>
  <c r="A747" i="3" s="1"/>
  <c r="B747" i="3"/>
  <c r="J746" i="3"/>
  <c r="I746" i="3"/>
  <c r="H746" i="3"/>
  <c r="G746" i="3"/>
  <c r="F746" i="3"/>
  <c r="E746" i="3"/>
  <c r="D746" i="3"/>
  <c r="B746" i="3" s="1"/>
  <c r="C746" i="3"/>
  <c r="A746" i="3"/>
  <c r="J745" i="3"/>
  <c r="I745" i="3"/>
  <c r="H745" i="3"/>
  <c r="G745" i="3"/>
  <c r="F745" i="3"/>
  <c r="E745" i="3"/>
  <c r="D745" i="3"/>
  <c r="C745" i="3"/>
  <c r="B745" i="3"/>
  <c r="J744" i="3"/>
  <c r="B744" i="3" s="1"/>
  <c r="I744" i="3"/>
  <c r="H744" i="3"/>
  <c r="G744" i="3"/>
  <c r="F744" i="3"/>
  <c r="E744" i="3"/>
  <c r="D744" i="3"/>
  <c r="C744" i="3"/>
  <c r="A744" i="3" s="1"/>
  <c r="J743" i="3"/>
  <c r="I743" i="3"/>
  <c r="H743" i="3"/>
  <c r="B743" i="3" s="1"/>
  <c r="G743" i="3"/>
  <c r="F743" i="3"/>
  <c r="E743" i="3"/>
  <c r="D743" i="3"/>
  <c r="C743" i="3"/>
  <c r="J742" i="3"/>
  <c r="I742" i="3"/>
  <c r="A742" i="3" s="1"/>
  <c r="H742" i="3"/>
  <c r="G742" i="3"/>
  <c r="F742" i="3"/>
  <c r="E742" i="3"/>
  <c r="D742" i="3"/>
  <c r="B742" i="3" s="1"/>
  <c r="C742" i="3"/>
  <c r="J741" i="3"/>
  <c r="I741" i="3"/>
  <c r="H741" i="3"/>
  <c r="G741" i="3"/>
  <c r="F741" i="3"/>
  <c r="E741" i="3"/>
  <c r="D741" i="3"/>
  <c r="B741" i="3" s="1"/>
  <c r="C741" i="3"/>
  <c r="J740" i="3"/>
  <c r="I740" i="3"/>
  <c r="H740" i="3"/>
  <c r="G740" i="3"/>
  <c r="F740" i="3"/>
  <c r="E740" i="3"/>
  <c r="D740" i="3"/>
  <c r="C740" i="3"/>
  <c r="A740" i="3" s="1"/>
  <c r="B740" i="3"/>
  <c r="J739" i="3"/>
  <c r="I739" i="3"/>
  <c r="H739" i="3"/>
  <c r="G739" i="3"/>
  <c r="F739" i="3"/>
  <c r="E739" i="3"/>
  <c r="D739" i="3"/>
  <c r="B739" i="3" s="1"/>
  <c r="C739" i="3"/>
  <c r="J738" i="3"/>
  <c r="I738" i="3"/>
  <c r="H738" i="3"/>
  <c r="G738" i="3"/>
  <c r="A738" i="3" s="1"/>
  <c r="F738" i="3"/>
  <c r="B738" i="3" s="1"/>
  <c r="E738" i="3"/>
  <c r="D738" i="3"/>
  <c r="C738" i="3"/>
  <c r="J737" i="3"/>
  <c r="I737" i="3"/>
  <c r="H737" i="3"/>
  <c r="G737" i="3"/>
  <c r="F737" i="3"/>
  <c r="E737" i="3"/>
  <c r="D737" i="3"/>
  <c r="B737" i="3" s="1"/>
  <c r="C737" i="3"/>
  <c r="J736" i="3"/>
  <c r="I736" i="3"/>
  <c r="H736" i="3"/>
  <c r="G736" i="3"/>
  <c r="F736" i="3"/>
  <c r="B736" i="3" s="1"/>
  <c r="E736" i="3"/>
  <c r="A736" i="3" s="1"/>
  <c r="D736" i="3"/>
  <c r="C736" i="3"/>
  <c r="J735" i="3"/>
  <c r="I735" i="3"/>
  <c r="H735" i="3"/>
  <c r="G735" i="3"/>
  <c r="F735" i="3"/>
  <c r="E735" i="3"/>
  <c r="D735" i="3"/>
  <c r="B735" i="3" s="1"/>
  <c r="C735" i="3"/>
  <c r="J734" i="3"/>
  <c r="I734" i="3"/>
  <c r="H734" i="3"/>
  <c r="G734" i="3"/>
  <c r="F734" i="3"/>
  <c r="E734" i="3"/>
  <c r="A734" i="3" s="1"/>
  <c r="D734" i="3"/>
  <c r="B734" i="3" s="1"/>
  <c r="C734" i="3"/>
  <c r="J733" i="3"/>
  <c r="I733" i="3"/>
  <c r="H733" i="3"/>
  <c r="G733" i="3"/>
  <c r="F733" i="3"/>
  <c r="E733" i="3"/>
  <c r="D733" i="3"/>
  <c r="C733" i="3"/>
  <c r="J732" i="3"/>
  <c r="I732" i="3"/>
  <c r="H732" i="3"/>
  <c r="G732" i="3"/>
  <c r="F732" i="3"/>
  <c r="E732" i="3"/>
  <c r="D732" i="3"/>
  <c r="B732" i="3" s="1"/>
  <c r="C732" i="3"/>
  <c r="J731" i="3"/>
  <c r="I731" i="3"/>
  <c r="H731" i="3"/>
  <c r="G731" i="3"/>
  <c r="F731" i="3"/>
  <c r="E731" i="3"/>
  <c r="D731" i="3"/>
  <c r="C731" i="3"/>
  <c r="J730" i="3"/>
  <c r="I730" i="3"/>
  <c r="H730" i="3"/>
  <c r="G730" i="3"/>
  <c r="F730" i="3"/>
  <c r="E730" i="3"/>
  <c r="D730" i="3"/>
  <c r="B730" i="3" s="1"/>
  <c r="C730" i="3"/>
  <c r="A730" i="3" s="1"/>
  <c r="J729" i="3"/>
  <c r="I729" i="3"/>
  <c r="H729" i="3"/>
  <c r="G729" i="3"/>
  <c r="F729" i="3"/>
  <c r="E729" i="3"/>
  <c r="D729" i="3"/>
  <c r="B729" i="3" s="1"/>
  <c r="C729" i="3"/>
  <c r="J728" i="3"/>
  <c r="I728" i="3"/>
  <c r="H728" i="3"/>
  <c r="G728" i="3"/>
  <c r="F728" i="3"/>
  <c r="E728" i="3"/>
  <c r="D728" i="3"/>
  <c r="C728" i="3"/>
  <c r="B728" i="3"/>
  <c r="A728" i="3"/>
  <c r="J727" i="3"/>
  <c r="I727" i="3"/>
  <c r="H727" i="3"/>
  <c r="G727" i="3"/>
  <c r="F727" i="3"/>
  <c r="E727" i="3"/>
  <c r="D727" i="3"/>
  <c r="C727" i="3"/>
  <c r="B727" i="3"/>
  <c r="J726" i="3"/>
  <c r="I726" i="3"/>
  <c r="H726" i="3"/>
  <c r="G726" i="3"/>
  <c r="F726" i="3"/>
  <c r="E726" i="3"/>
  <c r="D726" i="3"/>
  <c r="C726" i="3"/>
  <c r="B726" i="3"/>
  <c r="A726" i="3"/>
  <c r="J725" i="3"/>
  <c r="I725" i="3"/>
  <c r="H725" i="3"/>
  <c r="G725" i="3"/>
  <c r="F725" i="3"/>
  <c r="E725" i="3"/>
  <c r="D725" i="3"/>
  <c r="B725" i="3" s="1"/>
  <c r="C725" i="3"/>
  <c r="A725" i="3" s="1"/>
  <c r="J724" i="3"/>
  <c r="B724" i="3" s="1"/>
  <c r="I724" i="3"/>
  <c r="H724" i="3"/>
  <c r="G724" i="3"/>
  <c r="F724" i="3"/>
  <c r="E724" i="3"/>
  <c r="D724" i="3"/>
  <c r="C724" i="3"/>
  <c r="A724" i="3"/>
  <c r="J723" i="3"/>
  <c r="I723" i="3"/>
  <c r="H723" i="3"/>
  <c r="G723" i="3"/>
  <c r="F723" i="3"/>
  <c r="E723" i="3"/>
  <c r="D723" i="3"/>
  <c r="C723" i="3"/>
  <c r="A723" i="3" s="1"/>
  <c r="B723" i="3"/>
  <c r="J722" i="3"/>
  <c r="I722" i="3"/>
  <c r="H722" i="3"/>
  <c r="G722" i="3"/>
  <c r="A722" i="3" s="1"/>
  <c r="F722" i="3"/>
  <c r="E722" i="3"/>
  <c r="D722" i="3"/>
  <c r="B722" i="3" s="1"/>
  <c r="C722" i="3"/>
  <c r="J721" i="3"/>
  <c r="I721" i="3"/>
  <c r="H721" i="3"/>
  <c r="G721" i="3"/>
  <c r="F721" i="3"/>
  <c r="E721" i="3"/>
  <c r="D721" i="3"/>
  <c r="B721" i="3" s="1"/>
  <c r="C721" i="3"/>
  <c r="J720" i="3"/>
  <c r="I720" i="3"/>
  <c r="H720" i="3"/>
  <c r="G720" i="3"/>
  <c r="F720" i="3"/>
  <c r="E720" i="3"/>
  <c r="D720" i="3"/>
  <c r="B720" i="3" s="1"/>
  <c r="C720" i="3"/>
  <c r="A720" i="3" s="1"/>
  <c r="J719" i="3"/>
  <c r="I719" i="3"/>
  <c r="H719" i="3"/>
  <c r="B719" i="3" s="1"/>
  <c r="G719" i="3"/>
  <c r="F719" i="3"/>
  <c r="E719" i="3"/>
  <c r="D719" i="3"/>
  <c r="C719" i="3"/>
  <c r="J718" i="3"/>
  <c r="I718" i="3"/>
  <c r="H718" i="3"/>
  <c r="G718" i="3"/>
  <c r="F718" i="3"/>
  <c r="E718" i="3"/>
  <c r="D718" i="3"/>
  <c r="C718" i="3"/>
  <c r="A718" i="3" s="1"/>
  <c r="J717" i="3"/>
  <c r="I717" i="3"/>
  <c r="H717" i="3"/>
  <c r="B717" i="3" s="1"/>
  <c r="G717" i="3"/>
  <c r="F717" i="3"/>
  <c r="E717" i="3"/>
  <c r="D717" i="3"/>
  <c r="C717" i="3"/>
  <c r="J716" i="3"/>
  <c r="I716" i="3"/>
  <c r="H716" i="3"/>
  <c r="G716" i="3"/>
  <c r="F716" i="3"/>
  <c r="E716" i="3"/>
  <c r="D716" i="3"/>
  <c r="C716" i="3"/>
  <c r="A716" i="3" s="1"/>
  <c r="J715" i="3"/>
  <c r="I715" i="3"/>
  <c r="H715" i="3"/>
  <c r="G715" i="3"/>
  <c r="F715" i="3"/>
  <c r="B715" i="3" s="1"/>
  <c r="E715" i="3"/>
  <c r="D715" i="3"/>
  <c r="C715" i="3"/>
  <c r="J714" i="3"/>
  <c r="I714" i="3"/>
  <c r="H714" i="3"/>
  <c r="G714" i="3"/>
  <c r="F714" i="3"/>
  <c r="E714" i="3"/>
  <c r="D714" i="3"/>
  <c r="C714" i="3"/>
  <c r="J713" i="3"/>
  <c r="I713" i="3"/>
  <c r="H713" i="3"/>
  <c r="G713" i="3"/>
  <c r="F713" i="3"/>
  <c r="E713" i="3"/>
  <c r="D713" i="3"/>
  <c r="B713" i="3" s="1"/>
  <c r="C713" i="3"/>
  <c r="J712" i="3"/>
  <c r="I712" i="3"/>
  <c r="H712" i="3"/>
  <c r="G712" i="3"/>
  <c r="F712" i="3"/>
  <c r="E712" i="3"/>
  <c r="D712" i="3"/>
  <c r="C712" i="3"/>
  <c r="J711" i="3"/>
  <c r="I711" i="3"/>
  <c r="H711" i="3"/>
  <c r="G711" i="3"/>
  <c r="F711" i="3"/>
  <c r="E711" i="3"/>
  <c r="D711" i="3"/>
  <c r="B711" i="3" s="1"/>
  <c r="C711" i="3"/>
  <c r="A711" i="3" s="1"/>
  <c r="J710" i="3"/>
  <c r="I710" i="3"/>
  <c r="H710" i="3"/>
  <c r="G710" i="3"/>
  <c r="F710" i="3"/>
  <c r="E710" i="3"/>
  <c r="D710" i="3"/>
  <c r="C710" i="3"/>
  <c r="J709" i="3"/>
  <c r="I709" i="3"/>
  <c r="H709" i="3"/>
  <c r="G709" i="3"/>
  <c r="F709" i="3"/>
  <c r="E709" i="3"/>
  <c r="D709" i="3"/>
  <c r="C709" i="3"/>
  <c r="A709" i="3" s="1"/>
  <c r="B709" i="3"/>
  <c r="J708" i="3"/>
  <c r="I708" i="3"/>
  <c r="H708" i="3"/>
  <c r="G708" i="3"/>
  <c r="F708" i="3"/>
  <c r="E708" i="3"/>
  <c r="D708" i="3"/>
  <c r="C708" i="3"/>
  <c r="A708" i="3" s="1"/>
  <c r="B708" i="3"/>
  <c r="J707" i="3"/>
  <c r="I707" i="3"/>
  <c r="H707" i="3"/>
  <c r="G707" i="3"/>
  <c r="F707" i="3"/>
  <c r="E707" i="3"/>
  <c r="D707" i="3"/>
  <c r="C707" i="3"/>
  <c r="A707" i="3" s="1"/>
  <c r="B707" i="3"/>
  <c r="J706" i="3"/>
  <c r="I706" i="3"/>
  <c r="H706" i="3"/>
  <c r="G706" i="3"/>
  <c r="F706" i="3"/>
  <c r="E706" i="3"/>
  <c r="D706" i="3"/>
  <c r="C706" i="3"/>
  <c r="A706" i="3"/>
  <c r="J705" i="3"/>
  <c r="I705" i="3"/>
  <c r="H705" i="3"/>
  <c r="G705" i="3"/>
  <c r="F705" i="3"/>
  <c r="E705" i="3"/>
  <c r="D705" i="3"/>
  <c r="C705" i="3"/>
  <c r="B705" i="3"/>
  <c r="J704" i="3"/>
  <c r="B704" i="3" s="1"/>
  <c r="I704" i="3"/>
  <c r="H704" i="3"/>
  <c r="G704" i="3"/>
  <c r="F704" i="3"/>
  <c r="E704" i="3"/>
  <c r="D704" i="3"/>
  <c r="C704" i="3"/>
  <c r="A704" i="3" s="1"/>
  <c r="J703" i="3"/>
  <c r="I703" i="3"/>
  <c r="H703" i="3"/>
  <c r="G703" i="3"/>
  <c r="F703" i="3"/>
  <c r="B703" i="3" s="1"/>
  <c r="E703" i="3"/>
  <c r="D703" i="3"/>
  <c r="C703" i="3"/>
  <c r="J702" i="3"/>
  <c r="I702" i="3"/>
  <c r="A702" i="3" s="1"/>
  <c r="H702" i="3"/>
  <c r="G702" i="3"/>
  <c r="F702" i="3"/>
  <c r="E702" i="3"/>
  <c r="D702" i="3"/>
  <c r="B702" i="3" s="1"/>
  <c r="C702" i="3"/>
  <c r="J701" i="3"/>
  <c r="I701" i="3"/>
  <c r="H701" i="3"/>
  <c r="G701" i="3"/>
  <c r="F701" i="3"/>
  <c r="E701" i="3"/>
  <c r="D701" i="3"/>
  <c r="B701" i="3" s="1"/>
  <c r="C701" i="3"/>
  <c r="J700" i="3"/>
  <c r="I700" i="3"/>
  <c r="H700" i="3"/>
  <c r="G700" i="3"/>
  <c r="F700" i="3"/>
  <c r="E700" i="3"/>
  <c r="D700" i="3"/>
  <c r="C700" i="3"/>
  <c r="A700" i="3" s="1"/>
  <c r="B700" i="3"/>
  <c r="J699" i="3"/>
  <c r="I699" i="3"/>
  <c r="H699" i="3"/>
  <c r="G699" i="3"/>
  <c r="F699" i="3"/>
  <c r="E699" i="3"/>
  <c r="D699" i="3"/>
  <c r="B699" i="3" s="1"/>
  <c r="C699" i="3"/>
  <c r="J698" i="3"/>
  <c r="I698" i="3"/>
  <c r="H698" i="3"/>
  <c r="G698" i="3"/>
  <c r="A698" i="3" s="1"/>
  <c r="F698" i="3"/>
  <c r="E698" i="3"/>
  <c r="D698" i="3"/>
  <c r="C698" i="3"/>
  <c r="B698" i="3"/>
  <c r="J697" i="3"/>
  <c r="I697" i="3"/>
  <c r="H697" i="3"/>
  <c r="G697" i="3"/>
  <c r="F697" i="3"/>
  <c r="E697" i="3"/>
  <c r="D697" i="3"/>
  <c r="B697" i="3" s="1"/>
  <c r="C697" i="3"/>
  <c r="J696" i="3"/>
  <c r="I696" i="3"/>
  <c r="H696" i="3"/>
  <c r="G696" i="3"/>
  <c r="F696" i="3"/>
  <c r="B696" i="3" s="1"/>
  <c r="E696" i="3"/>
  <c r="A696" i="3" s="1"/>
  <c r="N697" i="1" s="1"/>
  <c r="D696" i="3"/>
  <c r="C696" i="3"/>
  <c r="J695" i="3"/>
  <c r="I695" i="3"/>
  <c r="H695" i="3"/>
  <c r="G695" i="3"/>
  <c r="F695" i="3"/>
  <c r="E695" i="3"/>
  <c r="D695" i="3"/>
  <c r="B695" i="3" s="1"/>
  <c r="C695" i="3"/>
  <c r="J694" i="3"/>
  <c r="I694" i="3"/>
  <c r="H694" i="3"/>
  <c r="G694" i="3"/>
  <c r="F694" i="3"/>
  <c r="E694" i="3"/>
  <c r="A694" i="3" s="1"/>
  <c r="D694" i="3"/>
  <c r="C694" i="3"/>
  <c r="J693" i="3"/>
  <c r="I693" i="3"/>
  <c r="H693" i="3"/>
  <c r="G693" i="3"/>
  <c r="F693" i="3"/>
  <c r="E693" i="3"/>
  <c r="D693" i="3"/>
  <c r="C693" i="3"/>
  <c r="J692" i="3"/>
  <c r="I692" i="3"/>
  <c r="H692" i="3"/>
  <c r="G692" i="3"/>
  <c r="F692" i="3"/>
  <c r="E692" i="3"/>
  <c r="D692" i="3"/>
  <c r="B692" i="3" s="1"/>
  <c r="C692" i="3"/>
  <c r="A692" i="3" s="1"/>
  <c r="J691" i="3"/>
  <c r="I691" i="3"/>
  <c r="H691" i="3"/>
  <c r="G691" i="3"/>
  <c r="F691" i="3"/>
  <c r="E691" i="3"/>
  <c r="D691" i="3"/>
  <c r="B691" i="3" s="1"/>
  <c r="C691" i="3"/>
  <c r="J690" i="3"/>
  <c r="I690" i="3"/>
  <c r="H690" i="3"/>
  <c r="G690" i="3"/>
  <c r="F690" i="3"/>
  <c r="E690" i="3"/>
  <c r="D690" i="3"/>
  <c r="B690" i="3" s="1"/>
  <c r="C690" i="3"/>
  <c r="A690" i="3" s="1"/>
  <c r="J689" i="3"/>
  <c r="I689" i="3"/>
  <c r="H689" i="3"/>
  <c r="G689" i="3"/>
  <c r="F689" i="3"/>
  <c r="E689" i="3"/>
  <c r="D689" i="3"/>
  <c r="C689" i="3"/>
  <c r="J688" i="3"/>
  <c r="I688" i="3"/>
  <c r="H688" i="3"/>
  <c r="G688" i="3"/>
  <c r="F688" i="3"/>
  <c r="E688" i="3"/>
  <c r="D688" i="3"/>
  <c r="C688" i="3"/>
  <c r="B688" i="3"/>
  <c r="A688" i="3"/>
  <c r="J687" i="3"/>
  <c r="I687" i="3"/>
  <c r="H687" i="3"/>
  <c r="G687" i="3"/>
  <c r="F687" i="3"/>
  <c r="E687" i="3"/>
  <c r="D687" i="3"/>
  <c r="B687" i="3" s="1"/>
  <c r="C687" i="3"/>
  <c r="J686" i="3"/>
  <c r="I686" i="3"/>
  <c r="H686" i="3"/>
  <c r="G686" i="3"/>
  <c r="F686" i="3"/>
  <c r="E686" i="3"/>
  <c r="D686" i="3"/>
  <c r="C686" i="3"/>
  <c r="B686" i="3"/>
  <c r="A686" i="3"/>
  <c r="J685" i="3"/>
  <c r="I685" i="3"/>
  <c r="H685" i="3"/>
  <c r="G685" i="3"/>
  <c r="F685" i="3"/>
  <c r="E685" i="3"/>
  <c r="D685" i="3"/>
  <c r="B685" i="3" s="1"/>
  <c r="C685" i="3"/>
  <c r="A685" i="3" s="1"/>
  <c r="J684" i="3"/>
  <c r="I684" i="3"/>
  <c r="H684" i="3"/>
  <c r="G684" i="3"/>
  <c r="F684" i="3"/>
  <c r="E684" i="3"/>
  <c r="D684" i="3"/>
  <c r="C684" i="3"/>
  <c r="A684" i="3"/>
  <c r="J683" i="3"/>
  <c r="I683" i="3"/>
  <c r="H683" i="3"/>
  <c r="G683" i="3"/>
  <c r="F683" i="3"/>
  <c r="E683" i="3"/>
  <c r="D683" i="3"/>
  <c r="C683" i="3"/>
  <c r="A683" i="3" s="1"/>
  <c r="B683" i="3"/>
  <c r="J682" i="3"/>
  <c r="I682" i="3"/>
  <c r="H682" i="3"/>
  <c r="G682" i="3"/>
  <c r="F682" i="3"/>
  <c r="E682" i="3"/>
  <c r="A682" i="3" s="1"/>
  <c r="D682" i="3"/>
  <c r="C682" i="3"/>
  <c r="J681" i="3"/>
  <c r="I681" i="3"/>
  <c r="H681" i="3"/>
  <c r="G681" i="3"/>
  <c r="F681" i="3"/>
  <c r="E681" i="3"/>
  <c r="D681" i="3"/>
  <c r="C681" i="3"/>
  <c r="B681" i="3"/>
  <c r="J680" i="3"/>
  <c r="I680" i="3"/>
  <c r="H680" i="3"/>
  <c r="G680" i="3"/>
  <c r="F680" i="3"/>
  <c r="E680" i="3"/>
  <c r="D680" i="3"/>
  <c r="C680" i="3"/>
  <c r="J679" i="3"/>
  <c r="I679" i="3"/>
  <c r="H679" i="3"/>
  <c r="G679" i="3"/>
  <c r="F679" i="3"/>
  <c r="E679" i="3"/>
  <c r="D679" i="3"/>
  <c r="C679" i="3"/>
  <c r="A679" i="3" s="1"/>
  <c r="B679" i="3"/>
  <c r="J678" i="3"/>
  <c r="I678" i="3"/>
  <c r="H678" i="3"/>
  <c r="G678" i="3"/>
  <c r="F678" i="3"/>
  <c r="E678" i="3"/>
  <c r="D678" i="3"/>
  <c r="B678" i="3" s="1"/>
  <c r="C678" i="3"/>
  <c r="J677" i="3"/>
  <c r="I677" i="3"/>
  <c r="H677" i="3"/>
  <c r="G677" i="3"/>
  <c r="F677" i="3"/>
  <c r="E677" i="3"/>
  <c r="D677" i="3"/>
  <c r="C677" i="3"/>
  <c r="B677" i="3"/>
  <c r="J676" i="3"/>
  <c r="I676" i="3"/>
  <c r="H676" i="3"/>
  <c r="G676" i="3"/>
  <c r="F676" i="3"/>
  <c r="E676" i="3"/>
  <c r="D676" i="3"/>
  <c r="B676" i="3" s="1"/>
  <c r="C676" i="3"/>
  <c r="A676" i="3" s="1"/>
  <c r="J675" i="3"/>
  <c r="I675" i="3"/>
  <c r="H675" i="3"/>
  <c r="G675" i="3"/>
  <c r="F675" i="3"/>
  <c r="B675" i="3" s="1"/>
  <c r="E675" i="3"/>
  <c r="D675" i="3"/>
  <c r="C675" i="3"/>
  <c r="J674" i="3"/>
  <c r="I674" i="3"/>
  <c r="H674" i="3"/>
  <c r="G674" i="3"/>
  <c r="F674" i="3"/>
  <c r="E674" i="3"/>
  <c r="D674" i="3"/>
  <c r="B674" i="3" s="1"/>
  <c r="C674" i="3"/>
  <c r="J673" i="3"/>
  <c r="I673" i="3"/>
  <c r="H673" i="3"/>
  <c r="G673" i="3"/>
  <c r="F673" i="3"/>
  <c r="E673" i="3"/>
  <c r="D673" i="3"/>
  <c r="C673" i="3"/>
  <c r="J672" i="3"/>
  <c r="I672" i="3"/>
  <c r="H672" i="3"/>
  <c r="G672" i="3"/>
  <c r="F672" i="3"/>
  <c r="E672" i="3"/>
  <c r="D672" i="3"/>
  <c r="B672" i="3" s="1"/>
  <c r="C672" i="3"/>
  <c r="A672" i="3" s="1"/>
  <c r="J671" i="3"/>
  <c r="I671" i="3"/>
  <c r="H671" i="3"/>
  <c r="G671" i="3"/>
  <c r="F671" i="3"/>
  <c r="E671" i="3"/>
  <c r="D671" i="3"/>
  <c r="B671" i="3" s="1"/>
  <c r="C671" i="3"/>
  <c r="A671" i="3" s="1"/>
  <c r="J670" i="3"/>
  <c r="I670" i="3"/>
  <c r="H670" i="3"/>
  <c r="G670" i="3"/>
  <c r="F670" i="3"/>
  <c r="E670" i="3"/>
  <c r="A670" i="3" s="1"/>
  <c r="D670" i="3"/>
  <c r="C670" i="3"/>
  <c r="J669" i="3"/>
  <c r="I669" i="3"/>
  <c r="H669" i="3"/>
  <c r="G669" i="3"/>
  <c r="F669" i="3"/>
  <c r="E669" i="3"/>
  <c r="D669" i="3"/>
  <c r="C669" i="3"/>
  <c r="A669" i="3" s="1"/>
  <c r="B669" i="3"/>
  <c r="J668" i="3"/>
  <c r="I668" i="3"/>
  <c r="H668" i="3"/>
  <c r="G668" i="3"/>
  <c r="F668" i="3"/>
  <c r="E668" i="3"/>
  <c r="D668" i="3"/>
  <c r="B668" i="3" s="1"/>
  <c r="C668" i="3"/>
  <c r="A668" i="3" s="1"/>
  <c r="J667" i="3"/>
  <c r="I667" i="3"/>
  <c r="H667" i="3"/>
  <c r="G667" i="3"/>
  <c r="F667" i="3"/>
  <c r="E667" i="3"/>
  <c r="D667" i="3"/>
  <c r="C667" i="3"/>
  <c r="A667" i="3" s="1"/>
  <c r="B667" i="3"/>
  <c r="J666" i="3"/>
  <c r="I666" i="3"/>
  <c r="H666" i="3"/>
  <c r="G666" i="3"/>
  <c r="F666" i="3"/>
  <c r="E666" i="3"/>
  <c r="D666" i="3"/>
  <c r="B666" i="3" s="1"/>
  <c r="C666" i="3"/>
  <c r="A666" i="3"/>
  <c r="J665" i="3"/>
  <c r="I665" i="3"/>
  <c r="H665" i="3"/>
  <c r="G665" i="3"/>
  <c r="F665" i="3"/>
  <c r="E665" i="3"/>
  <c r="D665" i="3"/>
  <c r="C665" i="3"/>
  <c r="B665" i="3"/>
  <c r="J664" i="3"/>
  <c r="I664" i="3"/>
  <c r="H664" i="3"/>
  <c r="G664" i="3"/>
  <c r="F664" i="3"/>
  <c r="E664" i="3"/>
  <c r="D664" i="3"/>
  <c r="B664" i="3" s="1"/>
  <c r="C664" i="3"/>
  <c r="A664" i="3" s="1"/>
  <c r="J663" i="3"/>
  <c r="I663" i="3"/>
  <c r="H663" i="3"/>
  <c r="G663" i="3"/>
  <c r="F663" i="3"/>
  <c r="E663" i="3"/>
  <c r="D663" i="3"/>
  <c r="C663" i="3"/>
  <c r="J662" i="3"/>
  <c r="I662" i="3"/>
  <c r="H662" i="3"/>
  <c r="G662" i="3"/>
  <c r="F662" i="3"/>
  <c r="E662" i="3"/>
  <c r="D662" i="3"/>
  <c r="B662" i="3" s="1"/>
  <c r="C662" i="3"/>
  <c r="A662" i="3" s="1"/>
  <c r="J661" i="3"/>
  <c r="I661" i="3"/>
  <c r="H661" i="3"/>
  <c r="G661" i="3"/>
  <c r="F661" i="3"/>
  <c r="E661" i="3"/>
  <c r="D661" i="3"/>
  <c r="C661" i="3"/>
  <c r="J660" i="3"/>
  <c r="I660" i="3"/>
  <c r="H660" i="3"/>
  <c r="G660" i="3"/>
  <c r="F660" i="3"/>
  <c r="E660" i="3"/>
  <c r="D660" i="3"/>
  <c r="C660" i="3"/>
  <c r="A660" i="3" s="1"/>
  <c r="B660" i="3"/>
  <c r="J659" i="3"/>
  <c r="I659" i="3"/>
  <c r="H659" i="3"/>
  <c r="G659" i="3"/>
  <c r="F659" i="3"/>
  <c r="E659" i="3"/>
  <c r="D659" i="3"/>
  <c r="C659" i="3"/>
  <c r="J658" i="3"/>
  <c r="I658" i="3"/>
  <c r="H658" i="3"/>
  <c r="G658" i="3"/>
  <c r="F658" i="3"/>
  <c r="E658" i="3"/>
  <c r="D658" i="3"/>
  <c r="C658" i="3"/>
  <c r="B658" i="3"/>
  <c r="A658" i="3"/>
  <c r="J657" i="3"/>
  <c r="I657" i="3"/>
  <c r="H657" i="3"/>
  <c r="G657" i="3"/>
  <c r="F657" i="3"/>
  <c r="E657" i="3"/>
  <c r="D657" i="3"/>
  <c r="C657" i="3"/>
  <c r="J656" i="3"/>
  <c r="I656" i="3"/>
  <c r="H656" i="3"/>
  <c r="G656" i="3"/>
  <c r="F656" i="3"/>
  <c r="B656" i="3" s="1"/>
  <c r="E656" i="3"/>
  <c r="A656" i="3" s="1"/>
  <c r="D656" i="3"/>
  <c r="C656" i="3"/>
  <c r="J655" i="3"/>
  <c r="I655" i="3"/>
  <c r="H655" i="3"/>
  <c r="G655" i="3"/>
  <c r="F655" i="3"/>
  <c r="E655" i="3"/>
  <c r="D655" i="3"/>
  <c r="C655" i="3"/>
  <c r="J654" i="3"/>
  <c r="I654" i="3"/>
  <c r="H654" i="3"/>
  <c r="G654" i="3"/>
  <c r="F654" i="3"/>
  <c r="E654" i="3"/>
  <c r="A654" i="3" s="1"/>
  <c r="D654" i="3"/>
  <c r="B654" i="3" s="1"/>
  <c r="C654" i="3"/>
  <c r="J653" i="3"/>
  <c r="I653" i="3"/>
  <c r="H653" i="3"/>
  <c r="G653" i="3"/>
  <c r="F653" i="3"/>
  <c r="E653" i="3"/>
  <c r="D653" i="3"/>
  <c r="B653" i="3" s="1"/>
  <c r="C653" i="3"/>
  <c r="A653" i="3" s="1"/>
  <c r="J652" i="3"/>
  <c r="I652" i="3"/>
  <c r="H652" i="3"/>
  <c r="G652" i="3"/>
  <c r="F652" i="3"/>
  <c r="E652" i="3"/>
  <c r="D652" i="3"/>
  <c r="B652" i="3" s="1"/>
  <c r="C652" i="3"/>
  <c r="J651" i="3"/>
  <c r="I651" i="3"/>
  <c r="H651" i="3"/>
  <c r="G651" i="3"/>
  <c r="F651" i="3"/>
  <c r="E651" i="3"/>
  <c r="D651" i="3"/>
  <c r="C651" i="3"/>
  <c r="B651" i="3"/>
  <c r="J650" i="3"/>
  <c r="I650" i="3"/>
  <c r="H650" i="3"/>
  <c r="G650" i="3"/>
  <c r="F650" i="3"/>
  <c r="E650" i="3"/>
  <c r="D650" i="3"/>
  <c r="C650" i="3"/>
  <c r="A650" i="3" s="1"/>
  <c r="B650" i="3"/>
  <c r="J649" i="3"/>
  <c r="I649" i="3"/>
  <c r="H649" i="3"/>
  <c r="G649" i="3"/>
  <c r="F649" i="3"/>
  <c r="E649" i="3"/>
  <c r="D649" i="3"/>
  <c r="B649" i="3" s="1"/>
  <c r="C649" i="3"/>
  <c r="A649" i="3" s="1"/>
  <c r="J648" i="3"/>
  <c r="I648" i="3"/>
  <c r="H648" i="3"/>
  <c r="B648" i="3" s="1"/>
  <c r="G648" i="3"/>
  <c r="F648" i="3"/>
  <c r="E648" i="3"/>
  <c r="D648" i="3"/>
  <c r="C648" i="3"/>
  <c r="A648" i="3" s="1"/>
  <c r="J647" i="3"/>
  <c r="I647" i="3"/>
  <c r="H647" i="3"/>
  <c r="G647" i="3"/>
  <c r="F647" i="3"/>
  <c r="E647" i="3"/>
  <c r="D647" i="3"/>
  <c r="C647" i="3"/>
  <c r="A647" i="3" s="1"/>
  <c r="B647" i="3"/>
  <c r="J646" i="3"/>
  <c r="I646" i="3"/>
  <c r="H646" i="3"/>
  <c r="G646" i="3"/>
  <c r="A646" i="3" s="1"/>
  <c r="F646" i="3"/>
  <c r="E646" i="3"/>
  <c r="D646" i="3"/>
  <c r="C646" i="3"/>
  <c r="B646" i="3"/>
  <c r="J645" i="3"/>
  <c r="I645" i="3"/>
  <c r="H645" i="3"/>
  <c r="G645" i="3"/>
  <c r="F645" i="3"/>
  <c r="E645" i="3"/>
  <c r="D645" i="3"/>
  <c r="C645" i="3"/>
  <c r="B645" i="3"/>
  <c r="J644" i="3"/>
  <c r="I644" i="3"/>
  <c r="H644" i="3"/>
  <c r="G644" i="3"/>
  <c r="F644" i="3"/>
  <c r="B644" i="3" s="1"/>
  <c r="E644" i="3"/>
  <c r="D644" i="3"/>
  <c r="C644" i="3"/>
  <c r="A644" i="3"/>
  <c r="J643" i="3"/>
  <c r="B643" i="3" s="1"/>
  <c r="I643" i="3"/>
  <c r="H643" i="3"/>
  <c r="G643" i="3"/>
  <c r="F643" i="3"/>
  <c r="E643" i="3"/>
  <c r="D643" i="3"/>
  <c r="C643" i="3"/>
  <c r="J642" i="3"/>
  <c r="I642" i="3"/>
  <c r="H642" i="3"/>
  <c r="G642" i="3"/>
  <c r="F642" i="3"/>
  <c r="E642" i="3"/>
  <c r="A642" i="3" s="1"/>
  <c r="D642" i="3"/>
  <c r="C642" i="3"/>
  <c r="J641" i="3"/>
  <c r="I641" i="3"/>
  <c r="H641" i="3"/>
  <c r="G641" i="3"/>
  <c r="F641" i="3"/>
  <c r="E641" i="3"/>
  <c r="D641" i="3"/>
  <c r="B641" i="3" s="1"/>
  <c r="C641" i="3"/>
  <c r="J640" i="3"/>
  <c r="I640" i="3"/>
  <c r="H640" i="3"/>
  <c r="G640" i="3"/>
  <c r="F640" i="3"/>
  <c r="E640" i="3"/>
  <c r="A640" i="3" s="1"/>
  <c r="D640" i="3"/>
  <c r="C640" i="3"/>
  <c r="J639" i="3"/>
  <c r="I639" i="3"/>
  <c r="H639" i="3"/>
  <c r="B639" i="3" s="1"/>
  <c r="G639" i="3"/>
  <c r="F639" i="3"/>
  <c r="E639" i="3"/>
  <c r="D639" i="3"/>
  <c r="C639" i="3"/>
  <c r="J638" i="3"/>
  <c r="I638" i="3"/>
  <c r="H638" i="3"/>
  <c r="G638" i="3"/>
  <c r="F638" i="3"/>
  <c r="E638" i="3"/>
  <c r="D638" i="3"/>
  <c r="C638" i="3"/>
  <c r="A638" i="3" s="1"/>
  <c r="J637" i="3"/>
  <c r="I637" i="3"/>
  <c r="H637" i="3"/>
  <c r="G637" i="3"/>
  <c r="F637" i="3"/>
  <c r="B637" i="3" s="1"/>
  <c r="E637" i="3"/>
  <c r="D637" i="3"/>
  <c r="C637" i="3"/>
  <c r="J636" i="3"/>
  <c r="B636" i="3" s="1"/>
  <c r="I636" i="3"/>
  <c r="H636" i="3"/>
  <c r="G636" i="3"/>
  <c r="F636" i="3"/>
  <c r="E636" i="3"/>
  <c r="D636" i="3"/>
  <c r="C636" i="3"/>
  <c r="J635" i="3"/>
  <c r="I635" i="3"/>
  <c r="H635" i="3"/>
  <c r="G635" i="3"/>
  <c r="F635" i="3"/>
  <c r="E635" i="3"/>
  <c r="D635" i="3"/>
  <c r="C635" i="3"/>
  <c r="J634" i="3"/>
  <c r="I634" i="3"/>
  <c r="H634" i="3"/>
  <c r="G634" i="3"/>
  <c r="F634" i="3"/>
  <c r="E634" i="3"/>
  <c r="D634" i="3"/>
  <c r="C634" i="3"/>
  <c r="A634" i="3" s="1"/>
  <c r="N635" i="1" s="1"/>
  <c r="J633" i="3"/>
  <c r="I633" i="3"/>
  <c r="H633" i="3"/>
  <c r="G633" i="3"/>
  <c r="F633" i="3"/>
  <c r="E633" i="3"/>
  <c r="D633" i="3"/>
  <c r="C633" i="3"/>
  <c r="J632" i="3"/>
  <c r="I632" i="3"/>
  <c r="H632" i="3"/>
  <c r="G632" i="3"/>
  <c r="F632" i="3"/>
  <c r="E632" i="3"/>
  <c r="D632" i="3"/>
  <c r="B632" i="3" s="1"/>
  <c r="C632" i="3"/>
  <c r="J631" i="3"/>
  <c r="I631" i="3"/>
  <c r="H631" i="3"/>
  <c r="G631" i="3"/>
  <c r="F631" i="3"/>
  <c r="E631" i="3"/>
  <c r="D631" i="3"/>
  <c r="C631" i="3"/>
  <c r="A631" i="3" s="1"/>
  <c r="J630" i="3"/>
  <c r="I630" i="3"/>
  <c r="H630" i="3"/>
  <c r="G630" i="3"/>
  <c r="F630" i="3"/>
  <c r="E630" i="3"/>
  <c r="D630" i="3"/>
  <c r="B630" i="3" s="1"/>
  <c r="C630" i="3"/>
  <c r="A630" i="3" s="1"/>
  <c r="J629" i="3"/>
  <c r="I629" i="3"/>
  <c r="H629" i="3"/>
  <c r="G629" i="3"/>
  <c r="F629" i="3"/>
  <c r="E629" i="3"/>
  <c r="D629" i="3"/>
  <c r="B629" i="3" s="1"/>
  <c r="C629" i="3"/>
  <c r="A629" i="3" s="1"/>
  <c r="J628" i="3"/>
  <c r="I628" i="3"/>
  <c r="H628" i="3"/>
  <c r="G628" i="3"/>
  <c r="F628" i="3"/>
  <c r="E628" i="3"/>
  <c r="D628" i="3"/>
  <c r="C628" i="3"/>
  <c r="A628" i="3" s="1"/>
  <c r="B628" i="3"/>
  <c r="J627" i="3"/>
  <c r="B627" i="3" s="1"/>
  <c r="I627" i="3"/>
  <c r="H627" i="3"/>
  <c r="G627" i="3"/>
  <c r="F627" i="3"/>
  <c r="E627" i="3"/>
  <c r="D627" i="3"/>
  <c r="C627" i="3"/>
  <c r="A627" i="3" s="1"/>
  <c r="J626" i="3"/>
  <c r="I626" i="3"/>
  <c r="H626" i="3"/>
  <c r="G626" i="3"/>
  <c r="F626" i="3"/>
  <c r="E626" i="3"/>
  <c r="D626" i="3"/>
  <c r="B626" i="3" s="1"/>
  <c r="C626" i="3"/>
  <c r="A626" i="3"/>
  <c r="J625" i="3"/>
  <c r="B625" i="3" s="1"/>
  <c r="I625" i="3"/>
  <c r="H625" i="3"/>
  <c r="G625" i="3"/>
  <c r="F625" i="3"/>
  <c r="E625" i="3"/>
  <c r="D625" i="3"/>
  <c r="C625" i="3"/>
  <c r="J624" i="3"/>
  <c r="I624" i="3"/>
  <c r="H624" i="3"/>
  <c r="G624" i="3"/>
  <c r="F624" i="3"/>
  <c r="E624" i="3"/>
  <c r="D624" i="3"/>
  <c r="C624" i="3"/>
  <c r="A624" i="3" s="1"/>
  <c r="B624" i="3"/>
  <c r="J623" i="3"/>
  <c r="I623" i="3"/>
  <c r="H623" i="3"/>
  <c r="B623" i="3" s="1"/>
  <c r="G623" i="3"/>
  <c r="F623" i="3"/>
  <c r="E623" i="3"/>
  <c r="D623" i="3"/>
  <c r="C623" i="3"/>
  <c r="J622" i="3"/>
  <c r="I622" i="3"/>
  <c r="H622" i="3"/>
  <c r="G622" i="3"/>
  <c r="F622" i="3"/>
  <c r="E622" i="3"/>
  <c r="D622" i="3"/>
  <c r="C622" i="3"/>
  <c r="B622" i="3"/>
  <c r="A622" i="3"/>
  <c r="J621" i="3"/>
  <c r="I621" i="3"/>
  <c r="H621" i="3"/>
  <c r="G621" i="3"/>
  <c r="F621" i="3"/>
  <c r="E621" i="3"/>
  <c r="D621" i="3"/>
  <c r="C621" i="3"/>
  <c r="J620" i="3"/>
  <c r="I620" i="3"/>
  <c r="H620" i="3"/>
  <c r="B620" i="3" s="1"/>
  <c r="G620" i="3"/>
  <c r="F620" i="3"/>
  <c r="E620" i="3"/>
  <c r="D620" i="3"/>
  <c r="C620" i="3"/>
  <c r="A620" i="3"/>
  <c r="J619" i="3"/>
  <c r="I619" i="3"/>
  <c r="H619" i="3"/>
  <c r="G619" i="3"/>
  <c r="F619" i="3"/>
  <c r="E619" i="3"/>
  <c r="D619" i="3"/>
  <c r="C619" i="3"/>
  <c r="J618" i="3"/>
  <c r="I618" i="3"/>
  <c r="H618" i="3"/>
  <c r="G618" i="3"/>
  <c r="A618" i="3" s="1"/>
  <c r="F618" i="3"/>
  <c r="B618" i="3" s="1"/>
  <c r="E618" i="3"/>
  <c r="D618" i="3"/>
  <c r="C618" i="3"/>
  <c r="J617" i="3"/>
  <c r="I617" i="3"/>
  <c r="H617" i="3"/>
  <c r="G617" i="3"/>
  <c r="F617" i="3"/>
  <c r="E617" i="3"/>
  <c r="D617" i="3"/>
  <c r="C617" i="3"/>
  <c r="J616" i="3"/>
  <c r="I616" i="3"/>
  <c r="H616" i="3"/>
  <c r="G616" i="3"/>
  <c r="F616" i="3"/>
  <c r="E616" i="3"/>
  <c r="A616" i="3" s="1"/>
  <c r="D616" i="3"/>
  <c r="C616" i="3"/>
  <c r="J615" i="3"/>
  <c r="I615" i="3"/>
  <c r="H615" i="3"/>
  <c r="G615" i="3"/>
  <c r="F615" i="3"/>
  <c r="E615" i="3"/>
  <c r="D615" i="3"/>
  <c r="C615" i="3"/>
  <c r="B615" i="3"/>
  <c r="J614" i="3"/>
  <c r="I614" i="3"/>
  <c r="H614" i="3"/>
  <c r="G614" i="3"/>
  <c r="F614" i="3"/>
  <c r="E614" i="3"/>
  <c r="D614" i="3"/>
  <c r="C614" i="3"/>
  <c r="J613" i="3"/>
  <c r="I613" i="3"/>
  <c r="H613" i="3"/>
  <c r="G613" i="3"/>
  <c r="F613" i="3"/>
  <c r="E613" i="3"/>
  <c r="D613" i="3"/>
  <c r="C613" i="3"/>
  <c r="A613" i="3" s="1"/>
  <c r="J612" i="3"/>
  <c r="I612" i="3"/>
  <c r="H612" i="3"/>
  <c r="G612" i="3"/>
  <c r="F612" i="3"/>
  <c r="E612" i="3"/>
  <c r="D612" i="3"/>
  <c r="C612" i="3"/>
  <c r="J611" i="3"/>
  <c r="I611" i="3"/>
  <c r="H611" i="3"/>
  <c r="G611" i="3"/>
  <c r="F611" i="3"/>
  <c r="E611" i="3"/>
  <c r="D611" i="3"/>
  <c r="C611" i="3"/>
  <c r="A611" i="3" s="1"/>
  <c r="B611" i="3"/>
  <c r="J610" i="3"/>
  <c r="I610" i="3"/>
  <c r="H610" i="3"/>
  <c r="G610" i="3"/>
  <c r="F610" i="3"/>
  <c r="E610" i="3"/>
  <c r="D610" i="3"/>
  <c r="B610" i="3" s="1"/>
  <c r="C610" i="3"/>
  <c r="J609" i="3"/>
  <c r="I609" i="3"/>
  <c r="H609" i="3"/>
  <c r="G609" i="3"/>
  <c r="F609" i="3"/>
  <c r="E609" i="3"/>
  <c r="D609" i="3"/>
  <c r="B609" i="3" s="1"/>
  <c r="C609" i="3"/>
  <c r="A609" i="3" s="1"/>
  <c r="J608" i="3"/>
  <c r="I608" i="3"/>
  <c r="H608" i="3"/>
  <c r="G608" i="3"/>
  <c r="F608" i="3"/>
  <c r="E608" i="3"/>
  <c r="D608" i="3"/>
  <c r="C608" i="3"/>
  <c r="A608" i="3" s="1"/>
  <c r="B608" i="3"/>
  <c r="J607" i="3"/>
  <c r="I607" i="3"/>
  <c r="H607" i="3"/>
  <c r="G607" i="3"/>
  <c r="F607" i="3"/>
  <c r="E607" i="3"/>
  <c r="D607" i="3"/>
  <c r="C607" i="3"/>
  <c r="B607" i="3"/>
  <c r="J606" i="3"/>
  <c r="I606" i="3"/>
  <c r="H606" i="3"/>
  <c r="G606" i="3"/>
  <c r="F606" i="3"/>
  <c r="E606" i="3"/>
  <c r="D606" i="3"/>
  <c r="C606" i="3"/>
  <c r="B606" i="3"/>
  <c r="A606" i="3"/>
  <c r="J605" i="3"/>
  <c r="I605" i="3"/>
  <c r="H605" i="3"/>
  <c r="G605" i="3"/>
  <c r="F605" i="3"/>
  <c r="B605" i="3" s="1"/>
  <c r="E605" i="3"/>
  <c r="D605" i="3"/>
  <c r="C605" i="3"/>
  <c r="A605" i="3" s="1"/>
  <c r="J604" i="3"/>
  <c r="I604" i="3"/>
  <c r="H604" i="3"/>
  <c r="G604" i="3"/>
  <c r="F604" i="3"/>
  <c r="E604" i="3"/>
  <c r="D604" i="3"/>
  <c r="C604" i="3"/>
  <c r="B604" i="3"/>
  <c r="A604" i="3"/>
  <c r="J603" i="3"/>
  <c r="B603" i="3" s="1"/>
  <c r="I603" i="3"/>
  <c r="H603" i="3"/>
  <c r="G603" i="3"/>
  <c r="F603" i="3"/>
  <c r="E603" i="3"/>
  <c r="D603" i="3"/>
  <c r="C603" i="3"/>
  <c r="J602" i="3"/>
  <c r="I602" i="3"/>
  <c r="H602" i="3"/>
  <c r="G602" i="3"/>
  <c r="F602" i="3"/>
  <c r="E602" i="3"/>
  <c r="D602" i="3"/>
  <c r="C602" i="3"/>
  <c r="A602" i="3"/>
  <c r="J601" i="3"/>
  <c r="I601" i="3"/>
  <c r="H601" i="3"/>
  <c r="G601" i="3"/>
  <c r="F601" i="3"/>
  <c r="B601" i="3" s="1"/>
  <c r="E601" i="3"/>
  <c r="D601" i="3"/>
  <c r="C601" i="3"/>
  <c r="J600" i="3"/>
  <c r="I600" i="3"/>
  <c r="H600" i="3"/>
  <c r="G600" i="3"/>
  <c r="F600" i="3"/>
  <c r="E600" i="3"/>
  <c r="D600" i="3"/>
  <c r="B600" i="3" s="1"/>
  <c r="C600" i="3"/>
  <c r="J599" i="3"/>
  <c r="I599" i="3"/>
  <c r="H599" i="3"/>
  <c r="B599" i="3" s="1"/>
  <c r="G599" i="3"/>
  <c r="F599" i="3"/>
  <c r="E599" i="3"/>
  <c r="D599" i="3"/>
  <c r="C599" i="3"/>
  <c r="J598" i="3"/>
  <c r="I598" i="3"/>
  <c r="H598" i="3"/>
  <c r="G598" i="3"/>
  <c r="F598" i="3"/>
  <c r="E598" i="3"/>
  <c r="D598" i="3"/>
  <c r="C598" i="3"/>
  <c r="A598" i="3" s="1"/>
  <c r="J597" i="3"/>
  <c r="I597" i="3"/>
  <c r="H597" i="3"/>
  <c r="G597" i="3"/>
  <c r="F597" i="3"/>
  <c r="E597" i="3"/>
  <c r="D597" i="3"/>
  <c r="B597" i="3" s="1"/>
  <c r="C597" i="3"/>
  <c r="J596" i="3"/>
  <c r="I596" i="3"/>
  <c r="H596" i="3"/>
  <c r="G596" i="3"/>
  <c r="F596" i="3"/>
  <c r="E596" i="3"/>
  <c r="D596" i="3"/>
  <c r="B596" i="3" s="1"/>
  <c r="C596" i="3"/>
  <c r="J595" i="3"/>
  <c r="I595" i="3"/>
  <c r="H595" i="3"/>
  <c r="G595" i="3"/>
  <c r="F595" i="3"/>
  <c r="B595" i="3" s="1"/>
  <c r="E595" i="3"/>
  <c r="D595" i="3"/>
  <c r="C595" i="3"/>
  <c r="J594" i="3"/>
  <c r="I594" i="3"/>
  <c r="H594" i="3"/>
  <c r="G594" i="3"/>
  <c r="F594" i="3"/>
  <c r="E594" i="3"/>
  <c r="A594" i="3" s="1"/>
  <c r="D594" i="3"/>
  <c r="C594" i="3"/>
  <c r="J593" i="3"/>
  <c r="I593" i="3"/>
  <c r="H593" i="3"/>
  <c r="G593" i="3"/>
  <c r="F593" i="3"/>
  <c r="E593" i="3"/>
  <c r="D593" i="3"/>
  <c r="C593" i="3"/>
  <c r="B593" i="3"/>
  <c r="J592" i="3"/>
  <c r="I592" i="3"/>
  <c r="H592" i="3"/>
  <c r="G592" i="3"/>
  <c r="F592" i="3"/>
  <c r="B592" i="3" s="1"/>
  <c r="E592" i="3"/>
  <c r="D592" i="3"/>
  <c r="C592" i="3"/>
  <c r="J591" i="3"/>
  <c r="I591" i="3"/>
  <c r="H591" i="3"/>
  <c r="G591" i="3"/>
  <c r="F591" i="3"/>
  <c r="E591" i="3"/>
  <c r="D591" i="3"/>
  <c r="C591" i="3"/>
  <c r="J590" i="3"/>
  <c r="I590" i="3"/>
  <c r="H590" i="3"/>
  <c r="G590" i="3"/>
  <c r="F590" i="3"/>
  <c r="E590" i="3"/>
  <c r="D590" i="3"/>
  <c r="B590" i="3" s="1"/>
  <c r="C590" i="3"/>
  <c r="A590" i="3" s="1"/>
  <c r="J589" i="3"/>
  <c r="I589" i="3"/>
  <c r="H589" i="3"/>
  <c r="G589" i="3"/>
  <c r="F589" i="3"/>
  <c r="E589" i="3"/>
  <c r="D589" i="3"/>
  <c r="C589" i="3"/>
  <c r="B589" i="3"/>
  <c r="J588" i="3"/>
  <c r="I588" i="3"/>
  <c r="H588" i="3"/>
  <c r="G588" i="3"/>
  <c r="F588" i="3"/>
  <c r="E588" i="3"/>
  <c r="D588" i="3"/>
  <c r="B588" i="3" s="1"/>
  <c r="C588" i="3"/>
  <c r="A588" i="3" s="1"/>
  <c r="J587" i="3"/>
  <c r="I587" i="3"/>
  <c r="H587" i="3"/>
  <c r="G587" i="3"/>
  <c r="F587" i="3"/>
  <c r="E587" i="3"/>
  <c r="D587" i="3"/>
  <c r="B587" i="3" s="1"/>
  <c r="C587" i="3"/>
  <c r="A587" i="3" s="1"/>
  <c r="J586" i="3"/>
  <c r="I586" i="3"/>
  <c r="H586" i="3"/>
  <c r="G586" i="3"/>
  <c r="F586" i="3"/>
  <c r="E586" i="3"/>
  <c r="D586" i="3"/>
  <c r="B586" i="3" s="1"/>
  <c r="R587" i="1" s="1"/>
  <c r="C586" i="3"/>
  <c r="A586" i="3" s="1"/>
  <c r="J585" i="3"/>
  <c r="B585" i="3" s="1"/>
  <c r="I585" i="3"/>
  <c r="H585" i="3"/>
  <c r="G585" i="3"/>
  <c r="F585" i="3"/>
  <c r="E585" i="3"/>
  <c r="D585" i="3"/>
  <c r="C585" i="3"/>
  <c r="A585" i="3" s="1"/>
  <c r="J584" i="3"/>
  <c r="I584" i="3"/>
  <c r="H584" i="3"/>
  <c r="G584" i="3"/>
  <c r="F584" i="3"/>
  <c r="E584" i="3"/>
  <c r="D584" i="3"/>
  <c r="C584" i="3"/>
  <c r="A584" i="3" s="1"/>
  <c r="B584" i="3"/>
  <c r="J583" i="3"/>
  <c r="B583" i="3" s="1"/>
  <c r="I583" i="3"/>
  <c r="H583" i="3"/>
  <c r="G583" i="3"/>
  <c r="F583" i="3"/>
  <c r="E583" i="3"/>
  <c r="D583" i="3"/>
  <c r="C583" i="3"/>
  <c r="J582" i="3"/>
  <c r="I582" i="3"/>
  <c r="H582" i="3"/>
  <c r="G582" i="3"/>
  <c r="F582" i="3"/>
  <c r="E582" i="3"/>
  <c r="D582" i="3"/>
  <c r="B582" i="3" s="1"/>
  <c r="C582" i="3"/>
  <c r="A582" i="3"/>
  <c r="J581" i="3"/>
  <c r="I581" i="3"/>
  <c r="H581" i="3"/>
  <c r="G581" i="3"/>
  <c r="F581" i="3"/>
  <c r="E581" i="3"/>
  <c r="D581" i="3"/>
  <c r="C581" i="3"/>
  <c r="J580" i="3"/>
  <c r="I580" i="3"/>
  <c r="H580" i="3"/>
  <c r="G580" i="3"/>
  <c r="F580" i="3"/>
  <c r="E580" i="3"/>
  <c r="D580" i="3"/>
  <c r="C580" i="3"/>
  <c r="B580" i="3"/>
  <c r="A580" i="3"/>
  <c r="J579" i="3"/>
  <c r="I579" i="3"/>
  <c r="H579" i="3"/>
  <c r="G579" i="3"/>
  <c r="F579" i="3"/>
  <c r="E579" i="3"/>
  <c r="D579" i="3"/>
  <c r="B579" i="3" s="1"/>
  <c r="R580" i="1" s="1"/>
  <c r="C579" i="3"/>
  <c r="J578" i="3"/>
  <c r="I578" i="3"/>
  <c r="H578" i="3"/>
  <c r="G578" i="3"/>
  <c r="F578" i="3"/>
  <c r="E578" i="3"/>
  <c r="D578" i="3"/>
  <c r="C578" i="3"/>
  <c r="B578" i="3"/>
  <c r="A578" i="3"/>
  <c r="J577" i="3"/>
  <c r="I577" i="3"/>
  <c r="H577" i="3"/>
  <c r="G577" i="3"/>
  <c r="F577" i="3"/>
  <c r="E577" i="3"/>
  <c r="D577" i="3"/>
  <c r="C577" i="3"/>
  <c r="J576" i="3"/>
  <c r="I576" i="3"/>
  <c r="H576" i="3"/>
  <c r="G576" i="3"/>
  <c r="F576" i="3"/>
  <c r="B576" i="3" s="1"/>
  <c r="E576" i="3"/>
  <c r="D576" i="3"/>
  <c r="C576" i="3"/>
  <c r="A576" i="3" s="1"/>
  <c r="J575" i="3"/>
  <c r="I575" i="3"/>
  <c r="H575" i="3"/>
  <c r="G575" i="3"/>
  <c r="F575" i="3"/>
  <c r="E575" i="3"/>
  <c r="D575" i="3"/>
  <c r="B575" i="3" s="1"/>
  <c r="C575" i="3"/>
  <c r="J574" i="3"/>
  <c r="I574" i="3"/>
  <c r="H574" i="3"/>
  <c r="G574" i="3"/>
  <c r="F574" i="3"/>
  <c r="B574" i="3" s="1"/>
  <c r="R575" i="1" s="1"/>
  <c r="E574" i="3"/>
  <c r="A574" i="3" s="1"/>
  <c r="D574" i="3"/>
  <c r="C574" i="3"/>
  <c r="J573" i="3"/>
  <c r="I573" i="3"/>
  <c r="H573" i="3"/>
  <c r="G573" i="3"/>
  <c r="F573" i="3"/>
  <c r="E573" i="3"/>
  <c r="D573" i="3"/>
  <c r="C573" i="3"/>
  <c r="J572" i="3"/>
  <c r="I572" i="3"/>
  <c r="H572" i="3"/>
  <c r="G572" i="3"/>
  <c r="F572" i="3"/>
  <c r="E572" i="3"/>
  <c r="D572" i="3"/>
  <c r="C572" i="3"/>
  <c r="A572" i="3" s="1"/>
  <c r="J571" i="3"/>
  <c r="I571" i="3"/>
  <c r="H571" i="3"/>
  <c r="G571" i="3"/>
  <c r="F571" i="3"/>
  <c r="E571" i="3"/>
  <c r="D571" i="3"/>
  <c r="C571" i="3"/>
  <c r="B571" i="3"/>
  <c r="J570" i="3"/>
  <c r="I570" i="3"/>
  <c r="H570" i="3"/>
  <c r="G570" i="3"/>
  <c r="F570" i="3"/>
  <c r="E570" i="3"/>
  <c r="D570" i="3"/>
  <c r="C570" i="3"/>
  <c r="B570" i="3"/>
  <c r="J569" i="3"/>
  <c r="I569" i="3"/>
  <c r="H569" i="3"/>
  <c r="G569" i="3"/>
  <c r="F569" i="3"/>
  <c r="E569" i="3"/>
  <c r="D569" i="3"/>
  <c r="C569" i="3"/>
  <c r="A569" i="3" s="1"/>
  <c r="B569" i="3"/>
  <c r="J568" i="3"/>
  <c r="I568" i="3"/>
  <c r="H568" i="3"/>
  <c r="G568" i="3"/>
  <c r="F568" i="3"/>
  <c r="E568" i="3"/>
  <c r="D568" i="3"/>
  <c r="B568" i="3" s="1"/>
  <c r="C568" i="3"/>
  <c r="A568" i="3"/>
  <c r="J567" i="3"/>
  <c r="I567" i="3"/>
  <c r="H567" i="3"/>
  <c r="G567" i="3"/>
  <c r="F567" i="3"/>
  <c r="E567" i="3"/>
  <c r="D567" i="3"/>
  <c r="C567" i="3"/>
  <c r="A567" i="3" s="1"/>
  <c r="B567" i="3"/>
  <c r="J566" i="3"/>
  <c r="B566" i="3" s="1"/>
  <c r="I566" i="3"/>
  <c r="H566" i="3"/>
  <c r="G566" i="3"/>
  <c r="F566" i="3"/>
  <c r="E566" i="3"/>
  <c r="D566" i="3"/>
  <c r="C566" i="3"/>
  <c r="A566" i="3" s="1"/>
  <c r="J565" i="3"/>
  <c r="I565" i="3"/>
  <c r="H565" i="3"/>
  <c r="G565" i="3"/>
  <c r="F565" i="3"/>
  <c r="E565" i="3"/>
  <c r="D565" i="3"/>
  <c r="C565" i="3"/>
  <c r="B565" i="3"/>
  <c r="J564" i="3"/>
  <c r="I564" i="3"/>
  <c r="A564" i="3" s="1"/>
  <c r="H564" i="3"/>
  <c r="G564" i="3"/>
  <c r="F564" i="3"/>
  <c r="B564" i="3" s="1"/>
  <c r="E564" i="3"/>
  <c r="D564" i="3"/>
  <c r="C564" i="3"/>
  <c r="J563" i="3"/>
  <c r="I563" i="3"/>
  <c r="H563" i="3"/>
  <c r="G563" i="3"/>
  <c r="F563" i="3"/>
  <c r="E563" i="3"/>
  <c r="D563" i="3"/>
  <c r="B563" i="3" s="1"/>
  <c r="C563" i="3"/>
  <c r="J562" i="3"/>
  <c r="I562" i="3"/>
  <c r="H562" i="3"/>
  <c r="B562" i="3" s="1"/>
  <c r="G562" i="3"/>
  <c r="F562" i="3"/>
  <c r="E562" i="3"/>
  <c r="D562" i="3"/>
  <c r="C562" i="3"/>
  <c r="A562" i="3" s="1"/>
  <c r="J561" i="3"/>
  <c r="B561" i="3" s="1"/>
  <c r="I561" i="3"/>
  <c r="H561" i="3"/>
  <c r="G561" i="3"/>
  <c r="F561" i="3"/>
  <c r="E561" i="3"/>
  <c r="D561" i="3"/>
  <c r="C561" i="3"/>
  <c r="J560" i="3"/>
  <c r="I560" i="3"/>
  <c r="H560" i="3"/>
  <c r="G560" i="3"/>
  <c r="F560" i="3"/>
  <c r="E560" i="3"/>
  <c r="D560" i="3"/>
  <c r="B560" i="3" s="1"/>
  <c r="R561" i="1" s="1"/>
  <c r="C560" i="3"/>
  <c r="J559" i="3"/>
  <c r="I559" i="3"/>
  <c r="H559" i="3"/>
  <c r="G559" i="3"/>
  <c r="F559" i="3"/>
  <c r="E559" i="3"/>
  <c r="D559" i="3"/>
  <c r="B559" i="3" s="1"/>
  <c r="C559" i="3"/>
  <c r="J558" i="3"/>
  <c r="I558" i="3"/>
  <c r="H558" i="3"/>
  <c r="G558" i="3"/>
  <c r="F558" i="3"/>
  <c r="E558" i="3"/>
  <c r="D558" i="3"/>
  <c r="B558" i="3" s="1"/>
  <c r="C558" i="3"/>
  <c r="A558" i="3"/>
  <c r="J557" i="3"/>
  <c r="I557" i="3"/>
  <c r="H557" i="3"/>
  <c r="G557" i="3"/>
  <c r="F557" i="3"/>
  <c r="B557" i="3" s="1"/>
  <c r="E557" i="3"/>
  <c r="D557" i="3"/>
  <c r="C557" i="3"/>
  <c r="J556" i="3"/>
  <c r="I556" i="3"/>
  <c r="H556" i="3"/>
  <c r="G556" i="3"/>
  <c r="F556" i="3"/>
  <c r="E556" i="3"/>
  <c r="D556" i="3"/>
  <c r="C556" i="3"/>
  <c r="A556" i="3" s="1"/>
  <c r="B556" i="3"/>
  <c r="J555" i="3"/>
  <c r="I555" i="3"/>
  <c r="H555" i="3"/>
  <c r="G555" i="3"/>
  <c r="A555" i="3" s="1"/>
  <c r="F555" i="3"/>
  <c r="B555" i="3" s="1"/>
  <c r="R556" i="1" s="1"/>
  <c r="E555" i="3"/>
  <c r="D555" i="3"/>
  <c r="C555" i="3"/>
  <c r="J554" i="3"/>
  <c r="I554" i="3"/>
  <c r="H554" i="3"/>
  <c r="G554" i="3"/>
  <c r="F554" i="3"/>
  <c r="E554" i="3"/>
  <c r="D554" i="3"/>
  <c r="C554" i="3"/>
  <c r="A554" i="3" s="1"/>
  <c r="B554" i="3"/>
  <c r="J553" i="3"/>
  <c r="I553" i="3"/>
  <c r="H553" i="3"/>
  <c r="G553" i="3"/>
  <c r="F553" i="3"/>
  <c r="B553" i="3" s="1"/>
  <c r="E553" i="3"/>
  <c r="D553" i="3"/>
  <c r="C553" i="3"/>
  <c r="A553" i="3" s="1"/>
  <c r="N554" i="1" s="1"/>
  <c r="J552" i="3"/>
  <c r="I552" i="3"/>
  <c r="H552" i="3"/>
  <c r="G552" i="3"/>
  <c r="F552" i="3"/>
  <c r="E552" i="3"/>
  <c r="D552" i="3"/>
  <c r="C552" i="3"/>
  <c r="B552" i="3"/>
  <c r="J551" i="3"/>
  <c r="I551" i="3"/>
  <c r="H551" i="3"/>
  <c r="G551" i="3"/>
  <c r="F551" i="3"/>
  <c r="B551" i="3" s="1"/>
  <c r="E551" i="3"/>
  <c r="A551" i="3" s="1"/>
  <c r="D551" i="3"/>
  <c r="C551" i="3"/>
  <c r="J550" i="3"/>
  <c r="I550" i="3"/>
  <c r="H550" i="3"/>
  <c r="G550" i="3"/>
  <c r="F550" i="3"/>
  <c r="E550" i="3"/>
  <c r="D550" i="3"/>
  <c r="B550" i="3" s="1"/>
  <c r="C550" i="3"/>
  <c r="J549" i="3"/>
  <c r="I549" i="3"/>
  <c r="H549" i="3"/>
  <c r="G549" i="3"/>
  <c r="F549" i="3"/>
  <c r="B549" i="3" s="1"/>
  <c r="E549" i="3"/>
  <c r="D549" i="3"/>
  <c r="C549" i="3"/>
  <c r="A549" i="3" s="1"/>
  <c r="J548" i="3"/>
  <c r="I548" i="3"/>
  <c r="H548" i="3"/>
  <c r="G548" i="3"/>
  <c r="F548" i="3"/>
  <c r="E548" i="3"/>
  <c r="D548" i="3"/>
  <c r="B548" i="3" s="1"/>
  <c r="R549" i="1" s="1"/>
  <c r="C548" i="3"/>
  <c r="A548" i="3" s="1"/>
  <c r="J547" i="3"/>
  <c r="I547" i="3"/>
  <c r="H547" i="3"/>
  <c r="G547" i="3"/>
  <c r="F547" i="3"/>
  <c r="B547" i="3" s="1"/>
  <c r="E547" i="3"/>
  <c r="D547" i="3"/>
  <c r="C547" i="3"/>
  <c r="A547" i="3" s="1"/>
  <c r="J546" i="3"/>
  <c r="B546" i="3" s="1"/>
  <c r="I546" i="3"/>
  <c r="H546" i="3"/>
  <c r="G546" i="3"/>
  <c r="F546" i="3"/>
  <c r="E546" i="3"/>
  <c r="D546" i="3"/>
  <c r="C546" i="3"/>
  <c r="J545" i="3"/>
  <c r="I545" i="3"/>
  <c r="H545" i="3"/>
  <c r="G545" i="3"/>
  <c r="F545" i="3"/>
  <c r="B545" i="3" s="1"/>
  <c r="E545" i="3"/>
  <c r="D545" i="3"/>
  <c r="C545" i="3"/>
  <c r="A545" i="3" s="1"/>
  <c r="J544" i="3"/>
  <c r="I544" i="3"/>
  <c r="H544" i="3"/>
  <c r="G544" i="3"/>
  <c r="F544" i="3"/>
  <c r="E544" i="3"/>
  <c r="D544" i="3"/>
  <c r="B544" i="3" s="1"/>
  <c r="C544" i="3"/>
  <c r="J543" i="3"/>
  <c r="I543" i="3"/>
  <c r="H543" i="3"/>
  <c r="G543" i="3"/>
  <c r="F543" i="3"/>
  <c r="B543" i="3" s="1"/>
  <c r="E543" i="3"/>
  <c r="D543" i="3"/>
  <c r="C543" i="3"/>
  <c r="A543" i="3" s="1"/>
  <c r="J542" i="3"/>
  <c r="I542" i="3"/>
  <c r="H542" i="3"/>
  <c r="G542" i="3"/>
  <c r="F542" i="3"/>
  <c r="E542" i="3"/>
  <c r="D542" i="3"/>
  <c r="B542" i="3" s="1"/>
  <c r="C542" i="3"/>
  <c r="J541" i="3"/>
  <c r="I541" i="3"/>
  <c r="H541" i="3"/>
  <c r="G541" i="3"/>
  <c r="F541" i="3"/>
  <c r="E541" i="3"/>
  <c r="D541" i="3"/>
  <c r="C541" i="3"/>
  <c r="A541" i="3" s="1"/>
  <c r="B541" i="3"/>
  <c r="J540" i="3"/>
  <c r="I540" i="3"/>
  <c r="H540" i="3"/>
  <c r="G540" i="3"/>
  <c r="F540" i="3"/>
  <c r="E540" i="3"/>
  <c r="D540" i="3"/>
  <c r="B540" i="3" s="1"/>
  <c r="C540" i="3"/>
  <c r="J539" i="3"/>
  <c r="I539" i="3"/>
  <c r="H539" i="3"/>
  <c r="G539" i="3"/>
  <c r="F539" i="3"/>
  <c r="E539" i="3"/>
  <c r="D539" i="3"/>
  <c r="C539" i="3"/>
  <c r="A539" i="3" s="1"/>
  <c r="B539" i="3"/>
  <c r="J538" i="3"/>
  <c r="I538" i="3"/>
  <c r="H538" i="3"/>
  <c r="G538" i="3"/>
  <c r="F538" i="3"/>
  <c r="B538" i="3" s="1"/>
  <c r="R539" i="1" s="1"/>
  <c r="E538" i="3"/>
  <c r="D538" i="3"/>
  <c r="C538" i="3"/>
  <c r="J537" i="3"/>
  <c r="I537" i="3"/>
  <c r="H537" i="3"/>
  <c r="G537" i="3"/>
  <c r="F537" i="3"/>
  <c r="E537" i="3"/>
  <c r="D537" i="3"/>
  <c r="C537" i="3"/>
  <c r="A537" i="3" s="1"/>
  <c r="B537" i="3"/>
  <c r="J536" i="3"/>
  <c r="I536" i="3"/>
  <c r="H536" i="3"/>
  <c r="B536" i="3" s="1"/>
  <c r="G536" i="3"/>
  <c r="F536" i="3"/>
  <c r="E536" i="3"/>
  <c r="D536" i="3"/>
  <c r="C536" i="3"/>
  <c r="J535" i="3"/>
  <c r="I535" i="3"/>
  <c r="H535" i="3"/>
  <c r="G535" i="3"/>
  <c r="F535" i="3"/>
  <c r="E535" i="3"/>
  <c r="D535" i="3"/>
  <c r="C535" i="3"/>
  <c r="B535" i="3"/>
  <c r="A535" i="3"/>
  <c r="J534" i="3"/>
  <c r="I534" i="3"/>
  <c r="H534" i="3"/>
  <c r="G534" i="3"/>
  <c r="F534" i="3"/>
  <c r="E534" i="3"/>
  <c r="D534" i="3"/>
  <c r="B534" i="3" s="1"/>
  <c r="C534" i="3"/>
  <c r="J533" i="3"/>
  <c r="I533" i="3"/>
  <c r="H533" i="3"/>
  <c r="G533" i="3"/>
  <c r="F533" i="3"/>
  <c r="E533" i="3"/>
  <c r="D533" i="3"/>
  <c r="C533" i="3"/>
  <c r="B533" i="3"/>
  <c r="A533" i="3"/>
  <c r="J532" i="3"/>
  <c r="I532" i="3"/>
  <c r="H532" i="3"/>
  <c r="G532" i="3"/>
  <c r="F532" i="3"/>
  <c r="B532" i="3" s="1"/>
  <c r="E532" i="3"/>
  <c r="D532" i="3"/>
  <c r="C532" i="3"/>
  <c r="J531" i="3"/>
  <c r="I531" i="3"/>
  <c r="H531" i="3"/>
  <c r="B531" i="3" s="1"/>
  <c r="G531" i="3"/>
  <c r="F531" i="3"/>
  <c r="E531" i="3"/>
  <c r="D531" i="3"/>
  <c r="C531" i="3"/>
  <c r="A531" i="3"/>
  <c r="J530" i="3"/>
  <c r="I530" i="3"/>
  <c r="H530" i="3"/>
  <c r="G530" i="3"/>
  <c r="F530" i="3"/>
  <c r="E530" i="3"/>
  <c r="D530" i="3"/>
  <c r="B530" i="3" s="1"/>
  <c r="C530" i="3"/>
  <c r="J529" i="3"/>
  <c r="I529" i="3"/>
  <c r="H529" i="3"/>
  <c r="G529" i="3"/>
  <c r="F529" i="3"/>
  <c r="B529" i="3" s="1"/>
  <c r="E529" i="3"/>
  <c r="D529" i="3"/>
  <c r="C529" i="3"/>
  <c r="A529" i="3" s="1"/>
  <c r="J528" i="3"/>
  <c r="I528" i="3"/>
  <c r="H528" i="3"/>
  <c r="G528" i="3"/>
  <c r="F528" i="3"/>
  <c r="E528" i="3"/>
  <c r="D528" i="3"/>
  <c r="B528" i="3" s="1"/>
  <c r="C528" i="3"/>
  <c r="J527" i="3"/>
  <c r="B527" i="3" s="1"/>
  <c r="I527" i="3"/>
  <c r="H527" i="3"/>
  <c r="G527" i="3"/>
  <c r="F527" i="3"/>
  <c r="E527" i="3"/>
  <c r="D527" i="3"/>
  <c r="C527" i="3"/>
  <c r="A527" i="3" s="1"/>
  <c r="J526" i="3"/>
  <c r="I526" i="3"/>
  <c r="H526" i="3"/>
  <c r="G526" i="3"/>
  <c r="F526" i="3"/>
  <c r="B526" i="3" s="1"/>
  <c r="E526" i="3"/>
  <c r="D526" i="3"/>
  <c r="C526" i="3"/>
  <c r="J525" i="3"/>
  <c r="I525" i="3"/>
  <c r="A525" i="3" s="1"/>
  <c r="H525" i="3"/>
  <c r="G525" i="3"/>
  <c r="F525" i="3"/>
  <c r="B525" i="3" s="1"/>
  <c r="E525" i="3"/>
  <c r="D525" i="3"/>
  <c r="C525" i="3"/>
  <c r="J524" i="3"/>
  <c r="I524" i="3"/>
  <c r="H524" i="3"/>
  <c r="G524" i="3"/>
  <c r="F524" i="3"/>
  <c r="E524" i="3"/>
  <c r="D524" i="3"/>
  <c r="B524" i="3" s="1"/>
  <c r="R525" i="1" s="1"/>
  <c r="C524" i="3"/>
  <c r="J523" i="3"/>
  <c r="I523" i="3"/>
  <c r="H523" i="3"/>
  <c r="B523" i="3" s="1"/>
  <c r="G523" i="3"/>
  <c r="F523" i="3"/>
  <c r="E523" i="3"/>
  <c r="D523" i="3"/>
  <c r="C523" i="3"/>
  <c r="A523" i="3" s="1"/>
  <c r="J522" i="3"/>
  <c r="I522" i="3"/>
  <c r="H522" i="3"/>
  <c r="G522" i="3"/>
  <c r="F522" i="3"/>
  <c r="E522" i="3"/>
  <c r="D522" i="3"/>
  <c r="B522" i="3" s="1"/>
  <c r="C522" i="3"/>
  <c r="J521" i="3"/>
  <c r="B521" i="3" s="1"/>
  <c r="I521" i="3"/>
  <c r="H521" i="3"/>
  <c r="G521" i="3"/>
  <c r="F521" i="3"/>
  <c r="E521" i="3"/>
  <c r="D521" i="3"/>
  <c r="C521" i="3"/>
  <c r="A521" i="3" s="1"/>
  <c r="J520" i="3"/>
  <c r="I520" i="3"/>
  <c r="H520" i="3"/>
  <c r="G520" i="3"/>
  <c r="F520" i="3"/>
  <c r="E520" i="3"/>
  <c r="D520" i="3"/>
  <c r="B520" i="3" s="1"/>
  <c r="C520" i="3"/>
  <c r="J519" i="3"/>
  <c r="I519" i="3"/>
  <c r="H519" i="3"/>
  <c r="G519" i="3"/>
  <c r="F519" i="3"/>
  <c r="B519" i="3" s="1"/>
  <c r="E519" i="3"/>
  <c r="D519" i="3"/>
  <c r="C519" i="3"/>
  <c r="A519" i="3" s="1"/>
  <c r="J518" i="3"/>
  <c r="I518" i="3"/>
  <c r="H518" i="3"/>
  <c r="G518" i="3"/>
  <c r="F518" i="3"/>
  <c r="E518" i="3"/>
  <c r="D518" i="3"/>
  <c r="B518" i="3" s="1"/>
  <c r="C518" i="3"/>
  <c r="A518" i="3" s="1"/>
  <c r="J517" i="3"/>
  <c r="I517" i="3"/>
  <c r="H517" i="3"/>
  <c r="B517" i="3" s="1"/>
  <c r="G517" i="3"/>
  <c r="F517" i="3"/>
  <c r="E517" i="3"/>
  <c r="A517" i="3" s="1"/>
  <c r="D517" i="3"/>
  <c r="C517" i="3"/>
  <c r="J516" i="3"/>
  <c r="I516" i="3"/>
  <c r="H516" i="3"/>
  <c r="G516" i="3"/>
  <c r="F516" i="3"/>
  <c r="E516" i="3"/>
  <c r="D516" i="3"/>
  <c r="C516" i="3"/>
  <c r="A516" i="3" s="1"/>
  <c r="B516" i="3"/>
  <c r="J515" i="3"/>
  <c r="I515" i="3"/>
  <c r="H515" i="3"/>
  <c r="G515" i="3"/>
  <c r="A515" i="3" s="1"/>
  <c r="F515" i="3"/>
  <c r="B515" i="3" s="1"/>
  <c r="E515" i="3"/>
  <c r="D515" i="3"/>
  <c r="C515" i="3"/>
  <c r="J514" i="3"/>
  <c r="I514" i="3"/>
  <c r="H514" i="3"/>
  <c r="G514" i="3"/>
  <c r="F514" i="3"/>
  <c r="E514" i="3"/>
  <c r="D514" i="3"/>
  <c r="C514" i="3"/>
  <c r="A514" i="3" s="1"/>
  <c r="B514" i="3"/>
  <c r="J513" i="3"/>
  <c r="I513" i="3"/>
  <c r="H513" i="3"/>
  <c r="G513" i="3"/>
  <c r="F513" i="3"/>
  <c r="B513" i="3" s="1"/>
  <c r="E513" i="3"/>
  <c r="D513" i="3"/>
  <c r="C513" i="3"/>
  <c r="A513" i="3" s="1"/>
  <c r="J512" i="3"/>
  <c r="I512" i="3"/>
  <c r="H512" i="3"/>
  <c r="G512" i="3"/>
  <c r="F512" i="3"/>
  <c r="E512" i="3"/>
  <c r="D512" i="3"/>
  <c r="C512" i="3"/>
  <c r="B512" i="3"/>
  <c r="J511" i="3"/>
  <c r="I511" i="3"/>
  <c r="H511" i="3"/>
  <c r="B511" i="3" s="1"/>
  <c r="G511" i="3"/>
  <c r="F511" i="3"/>
  <c r="E511" i="3"/>
  <c r="A511" i="3" s="1"/>
  <c r="D511" i="3"/>
  <c r="C511" i="3"/>
  <c r="J510" i="3"/>
  <c r="I510" i="3"/>
  <c r="H510" i="3"/>
  <c r="G510" i="3"/>
  <c r="F510" i="3"/>
  <c r="E510" i="3"/>
  <c r="D510" i="3"/>
  <c r="B510" i="3" s="1"/>
  <c r="C510" i="3"/>
  <c r="J509" i="3"/>
  <c r="I509" i="3"/>
  <c r="H509" i="3"/>
  <c r="G509" i="3"/>
  <c r="F509" i="3"/>
  <c r="B509" i="3" s="1"/>
  <c r="E509" i="3"/>
  <c r="D509" i="3"/>
  <c r="C509" i="3"/>
  <c r="A509" i="3" s="1"/>
  <c r="J508" i="3"/>
  <c r="I508" i="3"/>
  <c r="H508" i="3"/>
  <c r="G508" i="3"/>
  <c r="F508" i="3"/>
  <c r="E508" i="3"/>
  <c r="D508" i="3"/>
  <c r="B508" i="3" s="1"/>
  <c r="C508" i="3"/>
  <c r="A508" i="3" s="1"/>
  <c r="J507" i="3"/>
  <c r="I507" i="3"/>
  <c r="H507" i="3"/>
  <c r="G507" i="3"/>
  <c r="F507" i="3"/>
  <c r="B507" i="3" s="1"/>
  <c r="E507" i="3"/>
  <c r="D507" i="3"/>
  <c r="C507" i="3"/>
  <c r="A507" i="3" s="1"/>
  <c r="N508" i="1" s="1"/>
  <c r="J506" i="3"/>
  <c r="B506" i="3" s="1"/>
  <c r="I506" i="3"/>
  <c r="H506" i="3"/>
  <c r="G506" i="3"/>
  <c r="F506" i="3"/>
  <c r="E506" i="3"/>
  <c r="D506" i="3"/>
  <c r="C506" i="3"/>
  <c r="J505" i="3"/>
  <c r="I505" i="3"/>
  <c r="H505" i="3"/>
  <c r="G505" i="3"/>
  <c r="F505" i="3"/>
  <c r="B505" i="3" s="1"/>
  <c r="E505" i="3"/>
  <c r="A505" i="3" s="1"/>
  <c r="D505" i="3"/>
  <c r="C505" i="3"/>
  <c r="J504" i="3"/>
  <c r="I504" i="3"/>
  <c r="H504" i="3"/>
  <c r="G504" i="3"/>
  <c r="F504" i="3"/>
  <c r="E504" i="3"/>
  <c r="D504" i="3"/>
  <c r="B504" i="3" s="1"/>
  <c r="C504" i="3"/>
  <c r="J503" i="3"/>
  <c r="I503" i="3"/>
  <c r="H503" i="3"/>
  <c r="G503" i="3"/>
  <c r="F503" i="3"/>
  <c r="B503" i="3" s="1"/>
  <c r="E503" i="3"/>
  <c r="D503" i="3"/>
  <c r="C503" i="3"/>
  <c r="A503" i="3" s="1"/>
  <c r="J502" i="3"/>
  <c r="I502" i="3"/>
  <c r="H502" i="3"/>
  <c r="G502" i="3"/>
  <c r="F502" i="3"/>
  <c r="E502" i="3"/>
  <c r="D502" i="3"/>
  <c r="B502" i="3" s="1"/>
  <c r="C502" i="3"/>
  <c r="A502" i="3" s="1"/>
  <c r="J501" i="3"/>
  <c r="I501" i="3"/>
  <c r="H501" i="3"/>
  <c r="G501" i="3"/>
  <c r="F501" i="3"/>
  <c r="E501" i="3"/>
  <c r="D501" i="3"/>
  <c r="C501" i="3"/>
  <c r="A501" i="3" s="1"/>
  <c r="B501" i="3"/>
  <c r="J500" i="3"/>
  <c r="B500" i="3" s="1"/>
  <c r="I500" i="3"/>
  <c r="H500" i="3"/>
  <c r="G500" i="3"/>
  <c r="F500" i="3"/>
  <c r="E500" i="3"/>
  <c r="D500" i="3"/>
  <c r="C500" i="3"/>
  <c r="J499" i="3"/>
  <c r="I499" i="3"/>
  <c r="H499" i="3"/>
  <c r="G499" i="3"/>
  <c r="F499" i="3"/>
  <c r="E499" i="3"/>
  <c r="D499" i="3"/>
  <c r="C499" i="3"/>
  <c r="A499" i="3" s="1"/>
  <c r="B499" i="3"/>
  <c r="J498" i="3"/>
  <c r="I498" i="3"/>
  <c r="H498" i="3"/>
  <c r="G498" i="3"/>
  <c r="F498" i="3"/>
  <c r="B498" i="3" s="1"/>
  <c r="E498" i="3"/>
  <c r="D498" i="3"/>
  <c r="C498" i="3"/>
  <c r="J497" i="3"/>
  <c r="I497" i="3"/>
  <c r="H497" i="3"/>
  <c r="G497" i="3"/>
  <c r="F497" i="3"/>
  <c r="E497" i="3"/>
  <c r="D497" i="3"/>
  <c r="C497" i="3"/>
  <c r="A497" i="3" s="1"/>
  <c r="B497" i="3"/>
  <c r="J496" i="3"/>
  <c r="I496" i="3"/>
  <c r="H496" i="3"/>
  <c r="B496" i="3" s="1"/>
  <c r="G496" i="3"/>
  <c r="F496" i="3"/>
  <c r="E496" i="3"/>
  <c r="D496" i="3"/>
  <c r="C496" i="3"/>
  <c r="J495" i="3"/>
  <c r="I495" i="3"/>
  <c r="H495" i="3"/>
  <c r="G495" i="3"/>
  <c r="F495" i="3"/>
  <c r="E495" i="3"/>
  <c r="D495" i="3"/>
  <c r="C495" i="3"/>
  <c r="B495" i="3"/>
  <c r="A495" i="3"/>
  <c r="J494" i="3"/>
  <c r="I494" i="3"/>
  <c r="H494" i="3"/>
  <c r="G494" i="3"/>
  <c r="F494" i="3"/>
  <c r="E494" i="3"/>
  <c r="D494" i="3"/>
  <c r="B494" i="3" s="1"/>
  <c r="C494" i="3"/>
  <c r="J493" i="3"/>
  <c r="I493" i="3"/>
  <c r="H493" i="3"/>
  <c r="G493" i="3"/>
  <c r="F493" i="3"/>
  <c r="E493" i="3"/>
  <c r="D493" i="3"/>
  <c r="C493" i="3"/>
  <c r="B493" i="3"/>
  <c r="A493" i="3"/>
  <c r="J492" i="3"/>
  <c r="I492" i="3"/>
  <c r="H492" i="3"/>
  <c r="G492" i="3"/>
  <c r="F492" i="3"/>
  <c r="B492" i="3" s="1"/>
  <c r="E492" i="3"/>
  <c r="D492" i="3"/>
  <c r="C492" i="3"/>
  <c r="J491" i="3"/>
  <c r="I491" i="3"/>
  <c r="H491" i="3"/>
  <c r="B491" i="3" s="1"/>
  <c r="G491" i="3"/>
  <c r="F491" i="3"/>
  <c r="E491" i="3"/>
  <c r="D491" i="3"/>
  <c r="C491" i="3"/>
  <c r="A491" i="3"/>
  <c r="J490" i="3"/>
  <c r="I490" i="3"/>
  <c r="H490" i="3"/>
  <c r="G490" i="3"/>
  <c r="F490" i="3"/>
  <c r="E490" i="3"/>
  <c r="D490" i="3"/>
  <c r="B490" i="3" s="1"/>
  <c r="C490" i="3"/>
  <c r="J489" i="3"/>
  <c r="I489" i="3"/>
  <c r="H489" i="3"/>
  <c r="G489" i="3"/>
  <c r="F489" i="3"/>
  <c r="B489" i="3" s="1"/>
  <c r="E489" i="3"/>
  <c r="D489" i="3"/>
  <c r="C489" i="3"/>
  <c r="A489" i="3" s="1"/>
  <c r="J488" i="3"/>
  <c r="I488" i="3"/>
  <c r="H488" i="3"/>
  <c r="G488" i="3"/>
  <c r="F488" i="3"/>
  <c r="E488" i="3"/>
  <c r="D488" i="3"/>
  <c r="B488" i="3" s="1"/>
  <c r="C488" i="3"/>
  <c r="J487" i="3"/>
  <c r="B487" i="3" s="1"/>
  <c r="I487" i="3"/>
  <c r="H487" i="3"/>
  <c r="G487" i="3"/>
  <c r="F487" i="3"/>
  <c r="E487" i="3"/>
  <c r="D487" i="3"/>
  <c r="C487" i="3"/>
  <c r="A487" i="3" s="1"/>
  <c r="J486" i="3"/>
  <c r="I486" i="3"/>
  <c r="H486" i="3"/>
  <c r="G486" i="3"/>
  <c r="F486" i="3"/>
  <c r="B486" i="3" s="1"/>
  <c r="E486" i="3"/>
  <c r="D486" i="3"/>
  <c r="C486" i="3"/>
  <c r="J485" i="3"/>
  <c r="I485" i="3"/>
  <c r="A485" i="3" s="1"/>
  <c r="H485" i="3"/>
  <c r="G485" i="3"/>
  <c r="F485" i="3"/>
  <c r="B485" i="3" s="1"/>
  <c r="E485" i="3"/>
  <c r="D485" i="3"/>
  <c r="C485" i="3"/>
  <c r="J484" i="3"/>
  <c r="I484" i="3"/>
  <c r="H484" i="3"/>
  <c r="G484" i="3"/>
  <c r="F484" i="3"/>
  <c r="E484" i="3"/>
  <c r="D484" i="3"/>
  <c r="B484" i="3" s="1"/>
  <c r="C484" i="3"/>
  <c r="J483" i="3"/>
  <c r="I483" i="3"/>
  <c r="H483" i="3"/>
  <c r="B483" i="3" s="1"/>
  <c r="G483" i="3"/>
  <c r="F483" i="3"/>
  <c r="E483" i="3"/>
  <c r="D483" i="3"/>
  <c r="C483" i="3"/>
  <c r="A483" i="3" s="1"/>
  <c r="N484" i="1" s="1"/>
  <c r="J482" i="3"/>
  <c r="I482" i="3"/>
  <c r="H482" i="3"/>
  <c r="G482" i="3"/>
  <c r="F482" i="3"/>
  <c r="E482" i="3"/>
  <c r="D482" i="3"/>
  <c r="B482" i="3" s="1"/>
  <c r="C482" i="3"/>
  <c r="J481" i="3"/>
  <c r="B481" i="3" s="1"/>
  <c r="I481" i="3"/>
  <c r="H481" i="3"/>
  <c r="G481" i="3"/>
  <c r="F481" i="3"/>
  <c r="E481" i="3"/>
  <c r="D481" i="3"/>
  <c r="C481" i="3"/>
  <c r="A481" i="3" s="1"/>
  <c r="J480" i="3"/>
  <c r="I480" i="3"/>
  <c r="H480" i="3"/>
  <c r="G480" i="3"/>
  <c r="F480" i="3"/>
  <c r="E480" i="3"/>
  <c r="D480" i="3"/>
  <c r="B480" i="3" s="1"/>
  <c r="C480" i="3"/>
  <c r="J479" i="3"/>
  <c r="I479" i="3"/>
  <c r="A479" i="3" s="1"/>
  <c r="H479" i="3"/>
  <c r="G479" i="3"/>
  <c r="F479" i="3"/>
  <c r="B479" i="3" s="1"/>
  <c r="E479" i="3"/>
  <c r="D479" i="3"/>
  <c r="C479" i="3"/>
  <c r="J478" i="3"/>
  <c r="I478" i="3"/>
  <c r="H478" i="3"/>
  <c r="G478" i="3"/>
  <c r="F478" i="3"/>
  <c r="E478" i="3"/>
  <c r="D478" i="3"/>
  <c r="B478" i="3" s="1"/>
  <c r="C478" i="3"/>
  <c r="A478" i="3" s="1"/>
  <c r="J477" i="3"/>
  <c r="I477" i="3"/>
  <c r="H477" i="3"/>
  <c r="B477" i="3" s="1"/>
  <c r="G477" i="3"/>
  <c r="F477" i="3"/>
  <c r="E477" i="3"/>
  <c r="A477" i="3" s="1"/>
  <c r="D477" i="3"/>
  <c r="C477" i="3"/>
  <c r="J476" i="3"/>
  <c r="I476" i="3"/>
  <c r="H476" i="3"/>
  <c r="G476" i="3"/>
  <c r="F476" i="3"/>
  <c r="E476" i="3"/>
  <c r="D476" i="3"/>
  <c r="C476" i="3"/>
  <c r="A476" i="3" s="1"/>
  <c r="B476" i="3"/>
  <c r="J475" i="3"/>
  <c r="I475" i="3"/>
  <c r="H475" i="3"/>
  <c r="G475" i="3"/>
  <c r="A475" i="3" s="1"/>
  <c r="F475" i="3"/>
  <c r="B475" i="3" s="1"/>
  <c r="E475" i="3"/>
  <c r="D475" i="3"/>
  <c r="C475" i="3"/>
  <c r="J474" i="3"/>
  <c r="I474" i="3"/>
  <c r="H474" i="3"/>
  <c r="G474" i="3"/>
  <c r="F474" i="3"/>
  <c r="E474" i="3"/>
  <c r="D474" i="3"/>
  <c r="C474" i="3"/>
  <c r="A474" i="3" s="1"/>
  <c r="B474" i="3"/>
  <c r="J473" i="3"/>
  <c r="I473" i="3"/>
  <c r="H473" i="3"/>
  <c r="G473" i="3"/>
  <c r="F473" i="3"/>
  <c r="B473" i="3" s="1"/>
  <c r="E473" i="3"/>
  <c r="D473" i="3"/>
  <c r="C473" i="3"/>
  <c r="A473" i="3" s="1"/>
  <c r="J472" i="3"/>
  <c r="I472" i="3"/>
  <c r="H472" i="3"/>
  <c r="G472" i="3"/>
  <c r="F472" i="3"/>
  <c r="E472" i="3"/>
  <c r="D472" i="3"/>
  <c r="C472" i="3"/>
  <c r="B472" i="3"/>
  <c r="J471" i="3"/>
  <c r="I471" i="3"/>
  <c r="H471" i="3"/>
  <c r="B471" i="3" s="1"/>
  <c r="G471" i="3"/>
  <c r="F471" i="3"/>
  <c r="E471" i="3"/>
  <c r="A471" i="3" s="1"/>
  <c r="D471" i="3"/>
  <c r="C471" i="3"/>
  <c r="J470" i="3"/>
  <c r="I470" i="3"/>
  <c r="H470" i="3"/>
  <c r="G470" i="3"/>
  <c r="F470" i="3"/>
  <c r="E470" i="3"/>
  <c r="D470" i="3"/>
  <c r="B470" i="3" s="1"/>
  <c r="C470" i="3"/>
  <c r="J469" i="3"/>
  <c r="I469" i="3"/>
  <c r="H469" i="3"/>
  <c r="G469" i="3"/>
  <c r="F469" i="3"/>
  <c r="B469" i="3" s="1"/>
  <c r="E469" i="3"/>
  <c r="D469" i="3"/>
  <c r="C469" i="3"/>
  <c r="A469" i="3" s="1"/>
  <c r="J468" i="3"/>
  <c r="I468" i="3"/>
  <c r="H468" i="3"/>
  <c r="G468" i="3"/>
  <c r="F468" i="3"/>
  <c r="E468" i="3"/>
  <c r="D468" i="3"/>
  <c r="B468" i="3" s="1"/>
  <c r="C468" i="3"/>
  <c r="A468" i="3" s="1"/>
  <c r="J467" i="3"/>
  <c r="I467" i="3"/>
  <c r="H467" i="3"/>
  <c r="G467" i="3"/>
  <c r="F467" i="3"/>
  <c r="B467" i="3" s="1"/>
  <c r="E467" i="3"/>
  <c r="D467" i="3"/>
  <c r="C467" i="3"/>
  <c r="A467" i="3" s="1"/>
  <c r="J466" i="3"/>
  <c r="B466" i="3" s="1"/>
  <c r="I466" i="3"/>
  <c r="H466" i="3"/>
  <c r="G466" i="3"/>
  <c r="F466" i="3"/>
  <c r="E466" i="3"/>
  <c r="D466" i="3"/>
  <c r="C466" i="3"/>
  <c r="J465" i="3"/>
  <c r="I465" i="3"/>
  <c r="H465" i="3"/>
  <c r="G465" i="3"/>
  <c r="F465" i="3"/>
  <c r="B465" i="3" s="1"/>
  <c r="E465" i="3"/>
  <c r="A465" i="3" s="1"/>
  <c r="D465" i="3"/>
  <c r="C465" i="3"/>
  <c r="J464" i="3"/>
  <c r="I464" i="3"/>
  <c r="H464" i="3"/>
  <c r="G464" i="3"/>
  <c r="F464" i="3"/>
  <c r="E464" i="3"/>
  <c r="D464" i="3"/>
  <c r="B464" i="3" s="1"/>
  <c r="C464" i="3"/>
  <c r="J463" i="3"/>
  <c r="I463" i="3"/>
  <c r="H463" i="3"/>
  <c r="G463" i="3"/>
  <c r="F463" i="3"/>
  <c r="B463" i="3" s="1"/>
  <c r="R464" i="1" s="1"/>
  <c r="E463" i="3"/>
  <c r="D463" i="3"/>
  <c r="C463" i="3"/>
  <c r="A463" i="3" s="1"/>
  <c r="J462" i="3"/>
  <c r="I462" i="3"/>
  <c r="H462" i="3"/>
  <c r="G462" i="3"/>
  <c r="F462" i="3"/>
  <c r="E462" i="3"/>
  <c r="D462" i="3"/>
  <c r="B462" i="3" s="1"/>
  <c r="C462" i="3"/>
  <c r="A462" i="3" s="1"/>
  <c r="J461" i="3"/>
  <c r="I461" i="3"/>
  <c r="H461" i="3"/>
  <c r="G461" i="3"/>
  <c r="F461" i="3"/>
  <c r="E461" i="3"/>
  <c r="D461" i="3"/>
  <c r="C461" i="3"/>
  <c r="A461" i="3" s="1"/>
  <c r="B461" i="3"/>
  <c r="J460" i="3"/>
  <c r="B460" i="3" s="1"/>
  <c r="I460" i="3"/>
  <c r="H460" i="3"/>
  <c r="G460" i="3"/>
  <c r="F460" i="3"/>
  <c r="E460" i="3"/>
  <c r="D460" i="3"/>
  <c r="C460" i="3"/>
  <c r="J459" i="3"/>
  <c r="I459" i="3"/>
  <c r="H459" i="3"/>
  <c r="G459" i="3"/>
  <c r="F459" i="3"/>
  <c r="E459" i="3"/>
  <c r="D459" i="3"/>
  <c r="C459" i="3"/>
  <c r="A459" i="3" s="1"/>
  <c r="B459" i="3"/>
  <c r="J458" i="3"/>
  <c r="I458" i="3"/>
  <c r="H458" i="3"/>
  <c r="G458" i="3"/>
  <c r="F458" i="3"/>
  <c r="B458" i="3" s="1"/>
  <c r="E458" i="3"/>
  <c r="D458" i="3"/>
  <c r="C458" i="3"/>
  <c r="J457" i="3"/>
  <c r="I457" i="3"/>
  <c r="H457" i="3"/>
  <c r="G457" i="3"/>
  <c r="F457" i="3"/>
  <c r="E457" i="3"/>
  <c r="D457" i="3"/>
  <c r="C457" i="3"/>
  <c r="A457" i="3" s="1"/>
  <c r="B457" i="3"/>
  <c r="J456" i="3"/>
  <c r="I456" i="3"/>
  <c r="H456" i="3"/>
  <c r="B456" i="3" s="1"/>
  <c r="G456" i="3"/>
  <c r="F456" i="3"/>
  <c r="E456" i="3"/>
  <c r="D456" i="3"/>
  <c r="C456" i="3"/>
  <c r="J455" i="3"/>
  <c r="I455" i="3"/>
  <c r="H455" i="3"/>
  <c r="G455" i="3"/>
  <c r="F455" i="3"/>
  <c r="E455" i="3"/>
  <c r="D455" i="3"/>
  <c r="C455" i="3"/>
  <c r="B455" i="3"/>
  <c r="A455" i="3"/>
  <c r="J454" i="3"/>
  <c r="I454" i="3"/>
  <c r="H454" i="3"/>
  <c r="G454" i="3"/>
  <c r="F454" i="3"/>
  <c r="E454" i="3"/>
  <c r="D454" i="3"/>
  <c r="B454" i="3" s="1"/>
  <c r="C454" i="3"/>
  <c r="J453" i="3"/>
  <c r="I453" i="3"/>
  <c r="H453" i="3"/>
  <c r="G453" i="3"/>
  <c r="F453" i="3"/>
  <c r="E453" i="3"/>
  <c r="D453" i="3"/>
  <c r="C453" i="3"/>
  <c r="B453" i="3"/>
  <c r="A453" i="3"/>
  <c r="J452" i="3"/>
  <c r="I452" i="3"/>
  <c r="H452" i="3"/>
  <c r="G452" i="3"/>
  <c r="F452" i="3"/>
  <c r="B452" i="3" s="1"/>
  <c r="E452" i="3"/>
  <c r="D452" i="3"/>
  <c r="C452" i="3"/>
  <c r="J451" i="3"/>
  <c r="I451" i="3"/>
  <c r="H451" i="3"/>
  <c r="B451" i="3" s="1"/>
  <c r="G451" i="3"/>
  <c r="F451" i="3"/>
  <c r="E451" i="3"/>
  <c r="D451" i="3"/>
  <c r="C451" i="3"/>
  <c r="A451" i="3"/>
  <c r="J450" i="3"/>
  <c r="I450" i="3"/>
  <c r="H450" i="3"/>
  <c r="G450" i="3"/>
  <c r="F450" i="3"/>
  <c r="E450" i="3"/>
  <c r="D450" i="3"/>
  <c r="B450" i="3" s="1"/>
  <c r="C450" i="3"/>
  <c r="J449" i="3"/>
  <c r="I449" i="3"/>
  <c r="H449" i="3"/>
  <c r="G449" i="3"/>
  <c r="F449" i="3"/>
  <c r="B449" i="3" s="1"/>
  <c r="R450" i="1" s="1"/>
  <c r="E449" i="3"/>
  <c r="D449" i="3"/>
  <c r="C449" i="3"/>
  <c r="A449" i="3" s="1"/>
  <c r="J448" i="3"/>
  <c r="I448" i="3"/>
  <c r="H448" i="3"/>
  <c r="G448" i="3"/>
  <c r="F448" i="3"/>
  <c r="E448" i="3"/>
  <c r="D448" i="3"/>
  <c r="B448" i="3" s="1"/>
  <c r="C448" i="3"/>
  <c r="J447" i="3"/>
  <c r="B447" i="3" s="1"/>
  <c r="I447" i="3"/>
  <c r="H447" i="3"/>
  <c r="G447" i="3"/>
  <c r="F447" i="3"/>
  <c r="E447" i="3"/>
  <c r="D447" i="3"/>
  <c r="C447" i="3"/>
  <c r="A447" i="3" s="1"/>
  <c r="J446" i="3"/>
  <c r="I446" i="3"/>
  <c r="H446" i="3"/>
  <c r="G446" i="3"/>
  <c r="F446" i="3"/>
  <c r="B446" i="3" s="1"/>
  <c r="E446" i="3"/>
  <c r="D446" i="3"/>
  <c r="C446" i="3"/>
  <c r="J445" i="3"/>
  <c r="I445" i="3"/>
  <c r="A445" i="3" s="1"/>
  <c r="H445" i="3"/>
  <c r="G445" i="3"/>
  <c r="F445" i="3"/>
  <c r="B445" i="3" s="1"/>
  <c r="E445" i="3"/>
  <c r="D445" i="3"/>
  <c r="C445" i="3"/>
  <c r="J444" i="3"/>
  <c r="I444" i="3"/>
  <c r="H444" i="3"/>
  <c r="G444" i="3"/>
  <c r="F444" i="3"/>
  <c r="E444" i="3"/>
  <c r="D444" i="3"/>
  <c r="B444" i="3" s="1"/>
  <c r="C444" i="3"/>
  <c r="J443" i="3"/>
  <c r="I443" i="3"/>
  <c r="H443" i="3"/>
  <c r="B443" i="3" s="1"/>
  <c r="G443" i="3"/>
  <c r="F443" i="3"/>
  <c r="E443" i="3"/>
  <c r="D443" i="3"/>
  <c r="C443" i="3"/>
  <c r="A443" i="3" s="1"/>
  <c r="J442" i="3"/>
  <c r="I442" i="3"/>
  <c r="H442" i="3"/>
  <c r="G442" i="3"/>
  <c r="F442" i="3"/>
  <c r="E442" i="3"/>
  <c r="D442" i="3"/>
  <c r="B442" i="3" s="1"/>
  <c r="C442" i="3"/>
  <c r="J441" i="3"/>
  <c r="B441" i="3" s="1"/>
  <c r="R442" i="1" s="1"/>
  <c r="I441" i="3"/>
  <c r="H441" i="3"/>
  <c r="G441" i="3"/>
  <c r="F441" i="3"/>
  <c r="E441" i="3"/>
  <c r="D441" i="3"/>
  <c r="C441" i="3"/>
  <c r="A441" i="3" s="1"/>
  <c r="J440" i="3"/>
  <c r="I440" i="3"/>
  <c r="H440" i="3"/>
  <c r="G440" i="3"/>
  <c r="F440" i="3"/>
  <c r="E440" i="3"/>
  <c r="D440" i="3"/>
  <c r="B440" i="3" s="1"/>
  <c r="C440" i="3"/>
  <c r="J439" i="3"/>
  <c r="I439" i="3"/>
  <c r="A439" i="3" s="1"/>
  <c r="H439" i="3"/>
  <c r="G439" i="3"/>
  <c r="F439" i="3"/>
  <c r="B439" i="3" s="1"/>
  <c r="R440" i="1" s="1"/>
  <c r="E439" i="3"/>
  <c r="D439" i="3"/>
  <c r="C439" i="3"/>
  <c r="J438" i="3"/>
  <c r="I438" i="3"/>
  <c r="H438" i="3"/>
  <c r="G438" i="3"/>
  <c r="F438" i="3"/>
  <c r="E438" i="3"/>
  <c r="D438" i="3"/>
  <c r="B438" i="3" s="1"/>
  <c r="C438" i="3"/>
  <c r="A438" i="3" s="1"/>
  <c r="J437" i="3"/>
  <c r="I437" i="3"/>
  <c r="H437" i="3"/>
  <c r="B437" i="3" s="1"/>
  <c r="G437" i="3"/>
  <c r="F437" i="3"/>
  <c r="E437" i="3"/>
  <c r="A437" i="3" s="1"/>
  <c r="D437" i="3"/>
  <c r="C437" i="3"/>
  <c r="J436" i="3"/>
  <c r="I436" i="3"/>
  <c r="H436" i="3"/>
  <c r="G436" i="3"/>
  <c r="F436" i="3"/>
  <c r="E436" i="3"/>
  <c r="D436" i="3"/>
  <c r="C436" i="3"/>
  <c r="A436" i="3" s="1"/>
  <c r="B436" i="3"/>
  <c r="J435" i="3"/>
  <c r="I435" i="3"/>
  <c r="H435" i="3"/>
  <c r="G435" i="3"/>
  <c r="A435" i="3" s="1"/>
  <c r="F435" i="3"/>
  <c r="B435" i="3" s="1"/>
  <c r="E435" i="3"/>
  <c r="D435" i="3"/>
  <c r="C435" i="3"/>
  <c r="J434" i="3"/>
  <c r="I434" i="3"/>
  <c r="H434" i="3"/>
  <c r="G434" i="3"/>
  <c r="F434" i="3"/>
  <c r="E434" i="3"/>
  <c r="D434" i="3"/>
  <c r="C434" i="3"/>
  <c r="A434" i="3" s="1"/>
  <c r="B434" i="3"/>
  <c r="J433" i="3"/>
  <c r="I433" i="3"/>
  <c r="H433" i="3"/>
  <c r="G433" i="3"/>
  <c r="F433" i="3"/>
  <c r="B433" i="3" s="1"/>
  <c r="E433" i="3"/>
  <c r="D433" i="3"/>
  <c r="C433" i="3"/>
  <c r="A433" i="3" s="1"/>
  <c r="J432" i="3"/>
  <c r="I432" i="3"/>
  <c r="H432" i="3"/>
  <c r="G432" i="3"/>
  <c r="F432" i="3"/>
  <c r="E432" i="3"/>
  <c r="D432" i="3"/>
  <c r="C432" i="3"/>
  <c r="B432" i="3"/>
  <c r="J431" i="3"/>
  <c r="I431" i="3"/>
  <c r="H431" i="3"/>
  <c r="B431" i="3" s="1"/>
  <c r="G431" i="3"/>
  <c r="F431" i="3"/>
  <c r="E431" i="3"/>
  <c r="A431" i="3" s="1"/>
  <c r="D431" i="3"/>
  <c r="C431" i="3"/>
  <c r="J430" i="3"/>
  <c r="I430" i="3"/>
  <c r="H430" i="3"/>
  <c r="G430" i="3"/>
  <c r="F430" i="3"/>
  <c r="E430" i="3"/>
  <c r="D430" i="3"/>
  <c r="B430" i="3" s="1"/>
  <c r="C430" i="3"/>
  <c r="J429" i="3"/>
  <c r="I429" i="3"/>
  <c r="H429" i="3"/>
  <c r="G429" i="3"/>
  <c r="F429" i="3"/>
  <c r="B429" i="3" s="1"/>
  <c r="E429" i="3"/>
  <c r="D429" i="3"/>
  <c r="C429" i="3"/>
  <c r="A429" i="3" s="1"/>
  <c r="J428" i="3"/>
  <c r="I428" i="3"/>
  <c r="H428" i="3"/>
  <c r="G428" i="3"/>
  <c r="F428" i="3"/>
  <c r="E428" i="3"/>
  <c r="D428" i="3"/>
  <c r="B428" i="3" s="1"/>
  <c r="C428" i="3"/>
  <c r="A428" i="3" s="1"/>
  <c r="J427" i="3"/>
  <c r="I427" i="3"/>
  <c r="H427" i="3"/>
  <c r="G427" i="3"/>
  <c r="F427" i="3"/>
  <c r="E427" i="3"/>
  <c r="D427" i="3"/>
  <c r="C427" i="3"/>
  <c r="A427" i="3" s="1"/>
  <c r="B427" i="3"/>
  <c r="J426" i="3"/>
  <c r="B426" i="3" s="1"/>
  <c r="I426" i="3"/>
  <c r="H426" i="3"/>
  <c r="G426" i="3"/>
  <c r="F426" i="3"/>
  <c r="E426" i="3"/>
  <c r="D426" i="3"/>
  <c r="C426" i="3"/>
  <c r="J425" i="3"/>
  <c r="I425" i="3"/>
  <c r="H425" i="3"/>
  <c r="G425" i="3"/>
  <c r="F425" i="3"/>
  <c r="B425" i="3" s="1"/>
  <c r="E425" i="3"/>
  <c r="D425" i="3"/>
  <c r="C425" i="3"/>
  <c r="A425" i="3"/>
  <c r="N426" i="1" s="1"/>
  <c r="J424" i="3"/>
  <c r="I424" i="3"/>
  <c r="H424" i="3"/>
  <c r="G424" i="3"/>
  <c r="F424" i="3"/>
  <c r="E424" i="3"/>
  <c r="D424" i="3"/>
  <c r="B424" i="3" s="1"/>
  <c r="C424" i="3"/>
  <c r="J423" i="3"/>
  <c r="I423" i="3"/>
  <c r="H423" i="3"/>
  <c r="G423" i="3"/>
  <c r="F423" i="3"/>
  <c r="B423" i="3" s="1"/>
  <c r="E423" i="3"/>
  <c r="D423" i="3"/>
  <c r="C423" i="3"/>
  <c r="A423" i="3" s="1"/>
  <c r="J422" i="3"/>
  <c r="I422" i="3"/>
  <c r="H422" i="3"/>
  <c r="G422" i="3"/>
  <c r="F422" i="3"/>
  <c r="E422" i="3"/>
  <c r="D422" i="3"/>
  <c r="C422" i="3"/>
  <c r="A422" i="3" s="1"/>
  <c r="J421" i="3"/>
  <c r="I421" i="3"/>
  <c r="H421" i="3"/>
  <c r="G421" i="3"/>
  <c r="F421" i="3"/>
  <c r="E421" i="3"/>
  <c r="D421" i="3"/>
  <c r="C421" i="3"/>
  <c r="A421" i="3" s="1"/>
  <c r="B421" i="3"/>
  <c r="J420" i="3"/>
  <c r="B420" i="3" s="1"/>
  <c r="I420" i="3"/>
  <c r="H420" i="3"/>
  <c r="G420" i="3"/>
  <c r="F420" i="3"/>
  <c r="E420" i="3"/>
  <c r="D420" i="3"/>
  <c r="C420" i="3"/>
  <c r="J419" i="3"/>
  <c r="I419" i="3"/>
  <c r="H419" i="3"/>
  <c r="G419" i="3"/>
  <c r="F419" i="3"/>
  <c r="E419" i="3"/>
  <c r="D419" i="3"/>
  <c r="C419" i="3"/>
  <c r="A419" i="3" s="1"/>
  <c r="B419" i="3"/>
  <c r="J418" i="3"/>
  <c r="I418" i="3"/>
  <c r="H418" i="3"/>
  <c r="G418" i="3"/>
  <c r="F418" i="3"/>
  <c r="E418" i="3"/>
  <c r="D418" i="3"/>
  <c r="C418" i="3"/>
  <c r="J417" i="3"/>
  <c r="I417" i="3"/>
  <c r="H417" i="3"/>
  <c r="G417" i="3"/>
  <c r="F417" i="3"/>
  <c r="E417" i="3"/>
  <c r="D417" i="3"/>
  <c r="C417" i="3"/>
  <c r="A417" i="3" s="1"/>
  <c r="B417" i="3"/>
  <c r="J416" i="3"/>
  <c r="I416" i="3"/>
  <c r="H416" i="3"/>
  <c r="B416" i="3" s="1"/>
  <c r="G416" i="3"/>
  <c r="F416" i="3"/>
  <c r="E416" i="3"/>
  <c r="D416" i="3"/>
  <c r="C416" i="3"/>
  <c r="J415" i="3"/>
  <c r="I415" i="3"/>
  <c r="H415" i="3"/>
  <c r="G415" i="3"/>
  <c r="F415" i="3"/>
  <c r="E415" i="3"/>
  <c r="D415" i="3"/>
  <c r="C415" i="3"/>
  <c r="B415" i="3"/>
  <c r="A415" i="3"/>
  <c r="J414" i="3"/>
  <c r="I414" i="3"/>
  <c r="H414" i="3"/>
  <c r="G414" i="3"/>
  <c r="F414" i="3"/>
  <c r="E414" i="3"/>
  <c r="D414" i="3"/>
  <c r="B414" i="3" s="1"/>
  <c r="C414" i="3"/>
  <c r="J413" i="3"/>
  <c r="I413" i="3"/>
  <c r="H413" i="3"/>
  <c r="G413" i="3"/>
  <c r="F413" i="3"/>
  <c r="E413" i="3"/>
  <c r="D413" i="3"/>
  <c r="C413" i="3"/>
  <c r="B413" i="3"/>
  <c r="A413" i="3"/>
  <c r="J412" i="3"/>
  <c r="I412" i="3"/>
  <c r="H412" i="3"/>
  <c r="G412" i="3"/>
  <c r="F412" i="3"/>
  <c r="B412" i="3" s="1"/>
  <c r="E412" i="3"/>
  <c r="D412" i="3"/>
  <c r="C412" i="3"/>
  <c r="J411" i="3"/>
  <c r="I411" i="3"/>
  <c r="H411" i="3"/>
  <c r="B411" i="3" s="1"/>
  <c r="G411" i="3"/>
  <c r="F411" i="3"/>
  <c r="E411" i="3"/>
  <c r="D411" i="3"/>
  <c r="C411" i="3"/>
  <c r="A411" i="3"/>
  <c r="J410" i="3"/>
  <c r="I410" i="3"/>
  <c r="H410" i="3"/>
  <c r="G410" i="3"/>
  <c r="F410" i="3"/>
  <c r="E410" i="3"/>
  <c r="D410" i="3"/>
  <c r="B410" i="3" s="1"/>
  <c r="C410" i="3"/>
  <c r="J409" i="3"/>
  <c r="I409" i="3"/>
  <c r="H409" i="3"/>
  <c r="G409" i="3"/>
  <c r="F409" i="3"/>
  <c r="B409" i="3" s="1"/>
  <c r="E409" i="3"/>
  <c r="D409" i="3"/>
  <c r="C409" i="3"/>
  <c r="A409" i="3" s="1"/>
  <c r="J408" i="3"/>
  <c r="I408" i="3"/>
  <c r="H408" i="3"/>
  <c r="G408" i="3"/>
  <c r="F408" i="3"/>
  <c r="E408" i="3"/>
  <c r="D408" i="3"/>
  <c r="B408" i="3" s="1"/>
  <c r="C408" i="3"/>
  <c r="A408" i="3" s="1"/>
  <c r="J407" i="3"/>
  <c r="B407" i="3" s="1"/>
  <c r="I407" i="3"/>
  <c r="H407" i="3"/>
  <c r="G407" i="3"/>
  <c r="F407" i="3"/>
  <c r="E407" i="3"/>
  <c r="D407" i="3"/>
  <c r="C407" i="3"/>
  <c r="A407" i="3" s="1"/>
  <c r="J406" i="3"/>
  <c r="I406" i="3"/>
  <c r="H406" i="3"/>
  <c r="G406" i="3"/>
  <c r="F406" i="3"/>
  <c r="E406" i="3"/>
  <c r="D406" i="3"/>
  <c r="C406" i="3"/>
  <c r="B406" i="3"/>
  <c r="J405" i="3"/>
  <c r="I405" i="3"/>
  <c r="A405" i="3" s="1"/>
  <c r="H405" i="3"/>
  <c r="G405" i="3"/>
  <c r="F405" i="3"/>
  <c r="B405" i="3" s="1"/>
  <c r="E405" i="3"/>
  <c r="D405" i="3"/>
  <c r="C405" i="3"/>
  <c r="J404" i="3"/>
  <c r="I404" i="3"/>
  <c r="H404" i="3"/>
  <c r="G404" i="3"/>
  <c r="F404" i="3"/>
  <c r="E404" i="3"/>
  <c r="D404" i="3"/>
  <c r="B404" i="3" s="1"/>
  <c r="C404" i="3"/>
  <c r="J403" i="3"/>
  <c r="I403" i="3"/>
  <c r="H403" i="3"/>
  <c r="B403" i="3" s="1"/>
  <c r="R404" i="1" s="1"/>
  <c r="G403" i="3"/>
  <c r="F403" i="3"/>
  <c r="E403" i="3"/>
  <c r="D403" i="3"/>
  <c r="C403" i="3"/>
  <c r="A403" i="3" s="1"/>
  <c r="J402" i="3"/>
  <c r="I402" i="3"/>
  <c r="H402" i="3"/>
  <c r="G402" i="3"/>
  <c r="F402" i="3"/>
  <c r="E402" i="3"/>
  <c r="D402" i="3"/>
  <c r="B402" i="3" s="1"/>
  <c r="C402" i="3"/>
  <c r="J401" i="3"/>
  <c r="B401" i="3" s="1"/>
  <c r="I401" i="3"/>
  <c r="H401" i="3"/>
  <c r="G401" i="3"/>
  <c r="F401" i="3"/>
  <c r="E401" i="3"/>
  <c r="D401" i="3"/>
  <c r="C401" i="3"/>
  <c r="J400" i="3"/>
  <c r="I400" i="3"/>
  <c r="H400" i="3"/>
  <c r="G400" i="3"/>
  <c r="F400" i="3"/>
  <c r="E400" i="3"/>
  <c r="D400" i="3"/>
  <c r="B400" i="3" s="1"/>
  <c r="C400" i="3"/>
  <c r="J399" i="3"/>
  <c r="I399" i="3"/>
  <c r="A399" i="3" s="1"/>
  <c r="H399" i="3"/>
  <c r="G399" i="3"/>
  <c r="F399" i="3"/>
  <c r="B399" i="3" s="1"/>
  <c r="E399" i="3"/>
  <c r="D399" i="3"/>
  <c r="C399" i="3"/>
  <c r="J398" i="3"/>
  <c r="I398" i="3"/>
  <c r="H398" i="3"/>
  <c r="G398" i="3"/>
  <c r="F398" i="3"/>
  <c r="E398" i="3"/>
  <c r="D398" i="3"/>
  <c r="B398" i="3" s="1"/>
  <c r="C398" i="3"/>
  <c r="A398" i="3" s="1"/>
  <c r="J397" i="3"/>
  <c r="I397" i="3"/>
  <c r="H397" i="3"/>
  <c r="B397" i="3" s="1"/>
  <c r="G397" i="3"/>
  <c r="F397" i="3"/>
  <c r="E397" i="3"/>
  <c r="D397" i="3"/>
  <c r="C397" i="3"/>
  <c r="J396" i="3"/>
  <c r="I396" i="3"/>
  <c r="H396" i="3"/>
  <c r="G396" i="3"/>
  <c r="F396" i="3"/>
  <c r="E396" i="3"/>
  <c r="D396" i="3"/>
  <c r="C396" i="3"/>
  <c r="A396" i="3" s="1"/>
  <c r="B396" i="3"/>
  <c r="J395" i="3"/>
  <c r="I395" i="3"/>
  <c r="H395" i="3"/>
  <c r="G395" i="3"/>
  <c r="A395" i="3" s="1"/>
  <c r="F395" i="3"/>
  <c r="B395" i="3" s="1"/>
  <c r="E395" i="3"/>
  <c r="D395" i="3"/>
  <c r="C395" i="3"/>
  <c r="J394" i="3"/>
  <c r="I394" i="3"/>
  <c r="H394" i="3"/>
  <c r="G394" i="3"/>
  <c r="F394" i="3"/>
  <c r="E394" i="3"/>
  <c r="D394" i="3"/>
  <c r="C394" i="3"/>
  <c r="B394" i="3"/>
  <c r="J393" i="3"/>
  <c r="I393" i="3"/>
  <c r="H393" i="3"/>
  <c r="G393" i="3"/>
  <c r="F393" i="3"/>
  <c r="B393" i="3" s="1"/>
  <c r="E393" i="3"/>
  <c r="D393" i="3"/>
  <c r="C393" i="3"/>
  <c r="J392" i="3"/>
  <c r="I392" i="3"/>
  <c r="H392" i="3"/>
  <c r="B392" i="3" s="1"/>
  <c r="G392" i="3"/>
  <c r="F392" i="3"/>
  <c r="E392" i="3"/>
  <c r="D392" i="3"/>
  <c r="C392" i="3"/>
  <c r="J391" i="3"/>
  <c r="I391" i="3"/>
  <c r="H391" i="3"/>
  <c r="B391" i="3" s="1"/>
  <c r="G391" i="3"/>
  <c r="F391" i="3"/>
  <c r="E391" i="3"/>
  <c r="A391" i="3" s="1"/>
  <c r="D391" i="3"/>
  <c r="C391" i="3"/>
  <c r="J390" i="3"/>
  <c r="I390" i="3"/>
  <c r="H390" i="3"/>
  <c r="G390" i="3"/>
  <c r="F390" i="3"/>
  <c r="E390" i="3"/>
  <c r="D390" i="3"/>
  <c r="B390" i="3" s="1"/>
  <c r="C390" i="3"/>
  <c r="J389" i="3"/>
  <c r="I389" i="3"/>
  <c r="H389" i="3"/>
  <c r="G389" i="3"/>
  <c r="F389" i="3"/>
  <c r="B389" i="3" s="1"/>
  <c r="E389" i="3"/>
  <c r="D389" i="3"/>
  <c r="C389" i="3"/>
  <c r="A389" i="3" s="1"/>
  <c r="J388" i="3"/>
  <c r="I388" i="3"/>
  <c r="H388" i="3"/>
  <c r="G388" i="3"/>
  <c r="F388" i="3"/>
  <c r="E388" i="3"/>
  <c r="D388" i="3"/>
  <c r="B388" i="3" s="1"/>
  <c r="C388" i="3"/>
  <c r="A388" i="3" s="1"/>
  <c r="J387" i="3"/>
  <c r="I387" i="3"/>
  <c r="H387" i="3"/>
  <c r="G387" i="3"/>
  <c r="F387" i="3"/>
  <c r="E387" i="3"/>
  <c r="D387" i="3"/>
  <c r="C387" i="3"/>
  <c r="A387" i="3" s="1"/>
  <c r="B387" i="3"/>
  <c r="J386" i="3"/>
  <c r="B386" i="3" s="1"/>
  <c r="I386" i="3"/>
  <c r="H386" i="3"/>
  <c r="G386" i="3"/>
  <c r="F386" i="3"/>
  <c r="E386" i="3"/>
  <c r="D386" i="3"/>
  <c r="C386" i="3"/>
  <c r="J385" i="3"/>
  <c r="I385" i="3"/>
  <c r="H385" i="3"/>
  <c r="G385" i="3"/>
  <c r="F385" i="3"/>
  <c r="B385" i="3" s="1"/>
  <c r="E385" i="3"/>
  <c r="D385" i="3"/>
  <c r="C385" i="3"/>
  <c r="A385" i="3"/>
  <c r="J384" i="3"/>
  <c r="I384" i="3"/>
  <c r="H384" i="3"/>
  <c r="G384" i="3"/>
  <c r="F384" i="3"/>
  <c r="E384" i="3"/>
  <c r="D384" i="3"/>
  <c r="B384" i="3" s="1"/>
  <c r="R385" i="1" s="1"/>
  <c r="C384" i="3"/>
  <c r="J383" i="3"/>
  <c r="I383" i="3"/>
  <c r="H383" i="3"/>
  <c r="G383" i="3"/>
  <c r="F383" i="3"/>
  <c r="B383" i="3" s="1"/>
  <c r="E383" i="3"/>
  <c r="D383" i="3"/>
  <c r="C383" i="3"/>
  <c r="A383" i="3" s="1"/>
  <c r="J382" i="3"/>
  <c r="I382" i="3"/>
  <c r="H382" i="3"/>
  <c r="G382" i="3"/>
  <c r="F382" i="3"/>
  <c r="E382" i="3"/>
  <c r="D382" i="3"/>
  <c r="C382" i="3"/>
  <c r="A382" i="3" s="1"/>
  <c r="J381" i="3"/>
  <c r="I381" i="3"/>
  <c r="H381" i="3"/>
  <c r="G381" i="3"/>
  <c r="F381" i="3"/>
  <c r="E381" i="3"/>
  <c r="D381" i="3"/>
  <c r="C381" i="3"/>
  <c r="A381" i="3" s="1"/>
  <c r="B381" i="3"/>
  <c r="J380" i="3"/>
  <c r="B380" i="3" s="1"/>
  <c r="I380" i="3"/>
  <c r="H380" i="3"/>
  <c r="G380" i="3"/>
  <c r="F380" i="3"/>
  <c r="E380" i="3"/>
  <c r="D380" i="3"/>
  <c r="C380" i="3"/>
  <c r="J379" i="3"/>
  <c r="I379" i="3"/>
  <c r="H379" i="3"/>
  <c r="G379" i="3"/>
  <c r="F379" i="3"/>
  <c r="E379" i="3"/>
  <c r="D379" i="3"/>
  <c r="C379" i="3"/>
  <c r="A379" i="3" s="1"/>
  <c r="B379" i="3"/>
  <c r="J378" i="3"/>
  <c r="I378" i="3"/>
  <c r="H378" i="3"/>
  <c r="G378" i="3"/>
  <c r="F378" i="3"/>
  <c r="E378" i="3"/>
  <c r="D378" i="3"/>
  <c r="C378" i="3"/>
  <c r="J377" i="3"/>
  <c r="I377" i="3"/>
  <c r="H377" i="3"/>
  <c r="G377" i="3"/>
  <c r="F377" i="3"/>
  <c r="E377" i="3"/>
  <c r="D377" i="3"/>
  <c r="C377" i="3"/>
  <c r="A377" i="3" s="1"/>
  <c r="B377" i="3"/>
  <c r="J376" i="3"/>
  <c r="I376" i="3"/>
  <c r="H376" i="3"/>
  <c r="B376" i="3" s="1"/>
  <c r="G376" i="3"/>
  <c r="F376" i="3"/>
  <c r="E376" i="3"/>
  <c r="D376" i="3"/>
  <c r="C376" i="3"/>
  <c r="J375" i="3"/>
  <c r="I375" i="3"/>
  <c r="H375" i="3"/>
  <c r="G375" i="3"/>
  <c r="F375" i="3"/>
  <c r="E375" i="3"/>
  <c r="D375" i="3"/>
  <c r="C375" i="3"/>
  <c r="B375" i="3"/>
  <c r="A375" i="3"/>
  <c r="J374" i="3"/>
  <c r="I374" i="3"/>
  <c r="H374" i="3"/>
  <c r="G374" i="3"/>
  <c r="F374" i="3"/>
  <c r="E374" i="3"/>
  <c r="D374" i="3"/>
  <c r="C374" i="3"/>
  <c r="J373" i="3"/>
  <c r="I373" i="3"/>
  <c r="H373" i="3"/>
  <c r="B373" i="3" s="1"/>
  <c r="G373" i="3"/>
  <c r="F373" i="3"/>
  <c r="E373" i="3"/>
  <c r="D373" i="3"/>
  <c r="C373" i="3"/>
  <c r="A373" i="3"/>
  <c r="J372" i="3"/>
  <c r="I372" i="3"/>
  <c r="H372" i="3"/>
  <c r="G372" i="3"/>
  <c r="F372" i="3"/>
  <c r="B372" i="3" s="1"/>
  <c r="R373" i="1" s="1"/>
  <c r="E372" i="3"/>
  <c r="D372" i="3"/>
  <c r="C372" i="3"/>
  <c r="J371" i="3"/>
  <c r="I371" i="3"/>
  <c r="H371" i="3"/>
  <c r="B371" i="3" s="1"/>
  <c r="G371" i="3"/>
  <c r="A371" i="3" s="1"/>
  <c r="F371" i="3"/>
  <c r="E371" i="3"/>
  <c r="D371" i="3"/>
  <c r="C371" i="3"/>
  <c r="J370" i="3"/>
  <c r="I370" i="3"/>
  <c r="H370" i="3"/>
  <c r="G370" i="3"/>
  <c r="F370" i="3"/>
  <c r="E370" i="3"/>
  <c r="D370" i="3"/>
  <c r="B370" i="3" s="1"/>
  <c r="C370" i="3"/>
  <c r="J369" i="3"/>
  <c r="I369" i="3"/>
  <c r="H369" i="3"/>
  <c r="G369" i="3"/>
  <c r="F369" i="3"/>
  <c r="B369" i="3" s="1"/>
  <c r="E369" i="3"/>
  <c r="D369" i="3"/>
  <c r="C369" i="3"/>
  <c r="A369" i="3" s="1"/>
  <c r="J368" i="3"/>
  <c r="I368" i="3"/>
  <c r="H368" i="3"/>
  <c r="G368" i="3"/>
  <c r="F368" i="3"/>
  <c r="E368" i="3"/>
  <c r="D368" i="3"/>
  <c r="B368" i="3" s="1"/>
  <c r="C368" i="3"/>
  <c r="A368" i="3" s="1"/>
  <c r="J367" i="3"/>
  <c r="B367" i="3" s="1"/>
  <c r="I367" i="3"/>
  <c r="H367" i="3"/>
  <c r="G367" i="3"/>
  <c r="F367" i="3"/>
  <c r="E367" i="3"/>
  <c r="D367" i="3"/>
  <c r="C367" i="3"/>
  <c r="A367" i="3" s="1"/>
  <c r="J366" i="3"/>
  <c r="I366" i="3"/>
  <c r="H366" i="3"/>
  <c r="G366" i="3"/>
  <c r="F366" i="3"/>
  <c r="E366" i="3"/>
  <c r="D366" i="3"/>
  <c r="C366" i="3"/>
  <c r="B366" i="3"/>
  <c r="J365" i="3"/>
  <c r="I365" i="3"/>
  <c r="A365" i="3" s="1"/>
  <c r="H365" i="3"/>
  <c r="G365" i="3"/>
  <c r="F365" i="3"/>
  <c r="B365" i="3" s="1"/>
  <c r="E365" i="3"/>
  <c r="D365" i="3"/>
  <c r="C365" i="3"/>
  <c r="J364" i="3"/>
  <c r="I364" i="3"/>
  <c r="H364" i="3"/>
  <c r="G364" i="3"/>
  <c r="F364" i="3"/>
  <c r="E364" i="3"/>
  <c r="D364" i="3"/>
  <c r="B364" i="3" s="1"/>
  <c r="C364" i="3"/>
  <c r="J363" i="3"/>
  <c r="I363" i="3"/>
  <c r="H363" i="3"/>
  <c r="G363" i="3"/>
  <c r="F363" i="3"/>
  <c r="E363" i="3"/>
  <c r="D363" i="3"/>
  <c r="B363" i="3" s="1"/>
  <c r="C363" i="3"/>
  <c r="A363" i="3" s="1"/>
  <c r="J362" i="3"/>
  <c r="I362" i="3"/>
  <c r="H362" i="3"/>
  <c r="G362" i="3"/>
  <c r="F362" i="3"/>
  <c r="E362" i="3"/>
  <c r="D362" i="3"/>
  <c r="B362" i="3" s="1"/>
  <c r="C362" i="3"/>
  <c r="A362" i="3" s="1"/>
  <c r="J361" i="3"/>
  <c r="B361" i="3" s="1"/>
  <c r="I361" i="3"/>
  <c r="H361" i="3"/>
  <c r="G361" i="3"/>
  <c r="F361" i="3"/>
  <c r="E361" i="3"/>
  <c r="D361" i="3"/>
  <c r="C361" i="3"/>
  <c r="J360" i="3"/>
  <c r="I360" i="3"/>
  <c r="H360" i="3"/>
  <c r="G360" i="3"/>
  <c r="F360" i="3"/>
  <c r="E360" i="3"/>
  <c r="D360" i="3"/>
  <c r="C360" i="3"/>
  <c r="B360" i="3"/>
  <c r="J359" i="3"/>
  <c r="I359" i="3"/>
  <c r="A359" i="3" s="1"/>
  <c r="H359" i="3"/>
  <c r="G359" i="3"/>
  <c r="F359" i="3"/>
  <c r="B359" i="3" s="1"/>
  <c r="E359" i="3"/>
  <c r="D359" i="3"/>
  <c r="C359" i="3"/>
  <c r="J358" i="3"/>
  <c r="I358" i="3"/>
  <c r="H358" i="3"/>
  <c r="G358" i="3"/>
  <c r="F358" i="3"/>
  <c r="E358" i="3"/>
  <c r="D358" i="3"/>
  <c r="B358" i="3" s="1"/>
  <c r="C358" i="3"/>
  <c r="A358" i="3" s="1"/>
  <c r="J357" i="3"/>
  <c r="I357" i="3"/>
  <c r="H357" i="3"/>
  <c r="B357" i="3" s="1"/>
  <c r="R358" i="1" s="1"/>
  <c r="G357" i="3"/>
  <c r="F357" i="3"/>
  <c r="E357" i="3"/>
  <c r="A357" i="3" s="1"/>
  <c r="D357" i="3"/>
  <c r="C357" i="3"/>
  <c r="J356" i="3"/>
  <c r="I356" i="3"/>
  <c r="H356" i="3"/>
  <c r="G356" i="3"/>
  <c r="F356" i="3"/>
  <c r="E356" i="3"/>
  <c r="D356" i="3"/>
  <c r="C356" i="3"/>
  <c r="A356" i="3" s="1"/>
  <c r="B356" i="3"/>
  <c r="J355" i="3"/>
  <c r="I355" i="3"/>
  <c r="H355" i="3"/>
  <c r="G355" i="3"/>
  <c r="A355" i="3" s="1"/>
  <c r="F355" i="3"/>
  <c r="E355" i="3"/>
  <c r="D355" i="3"/>
  <c r="C355" i="3"/>
  <c r="J354" i="3"/>
  <c r="I354" i="3"/>
  <c r="H354" i="3"/>
  <c r="G354" i="3"/>
  <c r="F354" i="3"/>
  <c r="E354" i="3"/>
  <c r="D354" i="3"/>
  <c r="C354" i="3"/>
  <c r="B354" i="3"/>
  <c r="J353" i="3"/>
  <c r="I353" i="3"/>
  <c r="H353" i="3"/>
  <c r="G353" i="3"/>
  <c r="F353" i="3"/>
  <c r="B353" i="3" s="1"/>
  <c r="E353" i="3"/>
  <c r="D353" i="3"/>
  <c r="C353" i="3"/>
  <c r="A353" i="3" s="1"/>
  <c r="J352" i="3"/>
  <c r="I352" i="3"/>
  <c r="H352" i="3"/>
  <c r="B352" i="3" s="1"/>
  <c r="G352" i="3"/>
  <c r="F352" i="3"/>
  <c r="E352" i="3"/>
  <c r="D352" i="3"/>
  <c r="C352" i="3"/>
  <c r="J351" i="3"/>
  <c r="I351" i="3"/>
  <c r="H351" i="3"/>
  <c r="G351" i="3"/>
  <c r="F351" i="3"/>
  <c r="E351" i="3"/>
  <c r="A351" i="3" s="1"/>
  <c r="D351" i="3"/>
  <c r="B351" i="3" s="1"/>
  <c r="C351" i="3"/>
  <c r="J350" i="3"/>
  <c r="I350" i="3"/>
  <c r="H350" i="3"/>
  <c r="G350" i="3"/>
  <c r="F350" i="3"/>
  <c r="E350" i="3"/>
  <c r="D350" i="3"/>
  <c r="B350" i="3" s="1"/>
  <c r="C350" i="3"/>
  <c r="J349" i="3"/>
  <c r="I349" i="3"/>
  <c r="H349" i="3"/>
  <c r="G349" i="3"/>
  <c r="F349" i="3"/>
  <c r="E349" i="3"/>
  <c r="D349" i="3"/>
  <c r="B349" i="3" s="1"/>
  <c r="C349" i="3"/>
  <c r="A349" i="3" s="1"/>
  <c r="J348" i="3"/>
  <c r="I348" i="3"/>
  <c r="H348" i="3"/>
  <c r="G348" i="3"/>
  <c r="F348" i="3"/>
  <c r="E348" i="3"/>
  <c r="D348" i="3"/>
  <c r="B348" i="3" s="1"/>
  <c r="C348" i="3"/>
  <c r="A348" i="3" s="1"/>
  <c r="J347" i="3"/>
  <c r="I347" i="3"/>
  <c r="H347" i="3"/>
  <c r="G347" i="3"/>
  <c r="F347" i="3"/>
  <c r="E347" i="3"/>
  <c r="D347" i="3"/>
  <c r="C347" i="3"/>
  <c r="A347" i="3" s="1"/>
  <c r="B347" i="3"/>
  <c r="J346" i="3"/>
  <c r="B346" i="3" s="1"/>
  <c r="I346" i="3"/>
  <c r="H346" i="3"/>
  <c r="G346" i="3"/>
  <c r="F346" i="3"/>
  <c r="E346" i="3"/>
  <c r="D346" i="3"/>
  <c r="C346" i="3"/>
  <c r="J345" i="3"/>
  <c r="I345" i="3"/>
  <c r="H345" i="3"/>
  <c r="G345" i="3"/>
  <c r="F345" i="3"/>
  <c r="E345" i="3"/>
  <c r="D345" i="3"/>
  <c r="B345" i="3" s="1"/>
  <c r="C345" i="3"/>
  <c r="A345" i="3"/>
  <c r="J344" i="3"/>
  <c r="I344" i="3"/>
  <c r="H344" i="3"/>
  <c r="G344" i="3"/>
  <c r="F344" i="3"/>
  <c r="E344" i="3"/>
  <c r="D344" i="3"/>
  <c r="B344" i="3" s="1"/>
  <c r="C344" i="3"/>
  <c r="J343" i="3"/>
  <c r="I343" i="3"/>
  <c r="H343" i="3"/>
  <c r="G343" i="3"/>
  <c r="F343" i="3"/>
  <c r="E343" i="3"/>
  <c r="D343" i="3"/>
  <c r="B343" i="3" s="1"/>
  <c r="R344" i="1" s="1"/>
  <c r="C343" i="3"/>
  <c r="A343" i="3" s="1"/>
  <c r="J342" i="3"/>
  <c r="I342" i="3"/>
  <c r="H342" i="3"/>
  <c r="G342" i="3"/>
  <c r="F342" i="3"/>
  <c r="E342" i="3"/>
  <c r="D342" i="3"/>
  <c r="C342" i="3"/>
  <c r="A342" i="3" s="1"/>
  <c r="J341" i="3"/>
  <c r="I341" i="3"/>
  <c r="H341" i="3"/>
  <c r="G341" i="3"/>
  <c r="F341" i="3"/>
  <c r="E341" i="3"/>
  <c r="D341" i="3"/>
  <c r="B341" i="3" s="1"/>
  <c r="C341" i="3"/>
  <c r="A341" i="3" s="1"/>
  <c r="J340" i="3"/>
  <c r="B340" i="3" s="1"/>
  <c r="I340" i="3"/>
  <c r="H340" i="3"/>
  <c r="G340" i="3"/>
  <c r="F340" i="3"/>
  <c r="E340" i="3"/>
  <c r="D340" i="3"/>
  <c r="C340" i="3"/>
  <c r="J339" i="3"/>
  <c r="I339" i="3"/>
  <c r="H339" i="3"/>
  <c r="G339" i="3"/>
  <c r="F339" i="3"/>
  <c r="E339" i="3"/>
  <c r="D339" i="3"/>
  <c r="B339" i="3" s="1"/>
  <c r="C339" i="3"/>
  <c r="A339" i="3" s="1"/>
  <c r="J338" i="3"/>
  <c r="I338" i="3"/>
  <c r="H338" i="3"/>
  <c r="G338" i="3"/>
  <c r="F338" i="3"/>
  <c r="B338" i="3" s="1"/>
  <c r="E338" i="3"/>
  <c r="D338" i="3"/>
  <c r="C338" i="3"/>
  <c r="J337" i="3"/>
  <c r="I337" i="3"/>
  <c r="H337" i="3"/>
  <c r="G337" i="3"/>
  <c r="F337" i="3"/>
  <c r="E337" i="3"/>
  <c r="D337" i="3"/>
  <c r="C337" i="3"/>
  <c r="A337" i="3" s="1"/>
  <c r="B337" i="3"/>
  <c r="J336" i="3"/>
  <c r="I336" i="3"/>
  <c r="H336" i="3"/>
  <c r="B336" i="3" s="1"/>
  <c r="G336" i="3"/>
  <c r="F336" i="3"/>
  <c r="E336" i="3"/>
  <c r="D336" i="3"/>
  <c r="C336" i="3"/>
  <c r="J335" i="3"/>
  <c r="I335" i="3"/>
  <c r="H335" i="3"/>
  <c r="G335" i="3"/>
  <c r="F335" i="3"/>
  <c r="E335" i="3"/>
  <c r="D335" i="3"/>
  <c r="C335" i="3"/>
  <c r="B335" i="3"/>
  <c r="A335" i="3"/>
  <c r="J334" i="3"/>
  <c r="I334" i="3"/>
  <c r="H334" i="3"/>
  <c r="G334" i="3"/>
  <c r="F334" i="3"/>
  <c r="E334" i="3"/>
  <c r="D334" i="3"/>
  <c r="C334" i="3"/>
  <c r="J333" i="3"/>
  <c r="I333" i="3"/>
  <c r="H333" i="3"/>
  <c r="G333" i="3"/>
  <c r="F333" i="3"/>
  <c r="E333" i="3"/>
  <c r="D333" i="3"/>
  <c r="C333" i="3"/>
  <c r="B333" i="3"/>
  <c r="A333" i="3"/>
  <c r="J332" i="3"/>
  <c r="I332" i="3"/>
  <c r="H332" i="3"/>
  <c r="G332" i="3"/>
  <c r="F332" i="3"/>
  <c r="B332" i="3" s="1"/>
  <c r="E332" i="3"/>
  <c r="D332" i="3"/>
  <c r="C332" i="3"/>
  <c r="J331" i="3"/>
  <c r="I331" i="3"/>
  <c r="H331" i="3"/>
  <c r="G331" i="3"/>
  <c r="F331" i="3"/>
  <c r="E331" i="3"/>
  <c r="D331" i="3"/>
  <c r="B331" i="3" s="1"/>
  <c r="C331" i="3"/>
  <c r="A331" i="3"/>
  <c r="J330" i="3"/>
  <c r="I330" i="3"/>
  <c r="H330" i="3"/>
  <c r="G330" i="3"/>
  <c r="F330" i="3"/>
  <c r="E330" i="3"/>
  <c r="D330" i="3"/>
  <c r="B330" i="3" s="1"/>
  <c r="C330" i="3"/>
  <c r="J329" i="3"/>
  <c r="I329" i="3"/>
  <c r="H329" i="3"/>
  <c r="G329" i="3"/>
  <c r="F329" i="3"/>
  <c r="E329" i="3"/>
  <c r="D329" i="3"/>
  <c r="B329" i="3" s="1"/>
  <c r="C329" i="3"/>
  <c r="A329" i="3" s="1"/>
  <c r="J328" i="3"/>
  <c r="I328" i="3"/>
  <c r="H328" i="3"/>
  <c r="G328" i="3"/>
  <c r="F328" i="3"/>
  <c r="E328" i="3"/>
  <c r="D328" i="3"/>
  <c r="B328" i="3" s="1"/>
  <c r="C328" i="3"/>
  <c r="A328" i="3" s="1"/>
  <c r="J327" i="3"/>
  <c r="B327" i="3" s="1"/>
  <c r="I327" i="3"/>
  <c r="H327" i="3"/>
  <c r="G327" i="3"/>
  <c r="F327" i="3"/>
  <c r="E327" i="3"/>
  <c r="D327" i="3"/>
  <c r="C327" i="3"/>
  <c r="A327" i="3" s="1"/>
  <c r="J326" i="3"/>
  <c r="I326" i="3"/>
  <c r="H326" i="3"/>
  <c r="G326" i="3"/>
  <c r="F326" i="3"/>
  <c r="E326" i="3"/>
  <c r="D326" i="3"/>
  <c r="C326" i="3"/>
  <c r="B326" i="3"/>
  <c r="J325" i="3"/>
  <c r="I325" i="3"/>
  <c r="A325" i="3" s="1"/>
  <c r="H325" i="3"/>
  <c r="G325" i="3"/>
  <c r="F325" i="3"/>
  <c r="E325" i="3"/>
  <c r="D325" i="3"/>
  <c r="B325" i="3" s="1"/>
  <c r="C325" i="3"/>
  <c r="J324" i="3"/>
  <c r="I324" i="3"/>
  <c r="H324" i="3"/>
  <c r="G324" i="3"/>
  <c r="F324" i="3"/>
  <c r="E324" i="3"/>
  <c r="D324" i="3"/>
  <c r="B324" i="3" s="1"/>
  <c r="C324" i="3"/>
  <c r="J323" i="3"/>
  <c r="I323" i="3"/>
  <c r="H323" i="3"/>
  <c r="G323" i="3"/>
  <c r="F323" i="3"/>
  <c r="E323" i="3"/>
  <c r="D323" i="3"/>
  <c r="B323" i="3" s="1"/>
  <c r="C323" i="3"/>
  <c r="A323" i="3" s="1"/>
  <c r="J322" i="3"/>
  <c r="I322" i="3"/>
  <c r="H322" i="3"/>
  <c r="G322" i="3"/>
  <c r="F322" i="3"/>
  <c r="E322" i="3"/>
  <c r="D322" i="3"/>
  <c r="B322" i="3" s="1"/>
  <c r="C322" i="3"/>
  <c r="J321" i="3"/>
  <c r="B321" i="3" s="1"/>
  <c r="I321" i="3"/>
  <c r="H321" i="3"/>
  <c r="G321" i="3"/>
  <c r="F321" i="3"/>
  <c r="E321" i="3"/>
  <c r="D321" i="3"/>
  <c r="C321" i="3"/>
  <c r="A321" i="3" s="1"/>
  <c r="J320" i="3"/>
  <c r="I320" i="3"/>
  <c r="H320" i="3"/>
  <c r="G320" i="3"/>
  <c r="F320" i="3"/>
  <c r="E320" i="3"/>
  <c r="D320" i="3"/>
  <c r="B320" i="3" s="1"/>
  <c r="C320" i="3"/>
  <c r="J319" i="3"/>
  <c r="I319" i="3"/>
  <c r="A319" i="3" s="1"/>
  <c r="H319" i="3"/>
  <c r="G319" i="3"/>
  <c r="F319" i="3"/>
  <c r="B319" i="3" s="1"/>
  <c r="E319" i="3"/>
  <c r="D319" i="3"/>
  <c r="C319" i="3"/>
  <c r="J318" i="3"/>
  <c r="I318" i="3"/>
  <c r="H318" i="3"/>
  <c r="G318" i="3"/>
  <c r="F318" i="3"/>
  <c r="E318" i="3"/>
  <c r="D318" i="3"/>
  <c r="B318" i="3" s="1"/>
  <c r="C318" i="3"/>
  <c r="A318" i="3" s="1"/>
  <c r="J317" i="3"/>
  <c r="I317" i="3"/>
  <c r="H317" i="3"/>
  <c r="B317" i="3" s="1"/>
  <c r="G317" i="3"/>
  <c r="F317" i="3"/>
  <c r="E317" i="3"/>
  <c r="A317" i="3" s="1"/>
  <c r="D317" i="3"/>
  <c r="C317" i="3"/>
  <c r="J316" i="3"/>
  <c r="I316" i="3"/>
  <c r="H316" i="3"/>
  <c r="G316" i="3"/>
  <c r="F316" i="3"/>
  <c r="E316" i="3"/>
  <c r="D316" i="3"/>
  <c r="C316" i="3"/>
  <c r="A316" i="3" s="1"/>
  <c r="B316" i="3"/>
  <c r="J315" i="3"/>
  <c r="I315" i="3"/>
  <c r="H315" i="3"/>
  <c r="G315" i="3"/>
  <c r="A315" i="3" s="1"/>
  <c r="F315" i="3"/>
  <c r="E315" i="3"/>
  <c r="D315" i="3"/>
  <c r="B315" i="3" s="1"/>
  <c r="C315" i="3"/>
  <c r="J314" i="3"/>
  <c r="I314" i="3"/>
  <c r="H314" i="3"/>
  <c r="G314" i="3"/>
  <c r="F314" i="3"/>
  <c r="E314" i="3"/>
  <c r="D314" i="3"/>
  <c r="C314" i="3"/>
  <c r="A314" i="3" s="1"/>
  <c r="B314" i="3"/>
  <c r="J313" i="3"/>
  <c r="I313" i="3"/>
  <c r="H313" i="3"/>
  <c r="G313" i="3"/>
  <c r="F313" i="3"/>
  <c r="B313" i="3" s="1"/>
  <c r="E313" i="3"/>
  <c r="D313" i="3"/>
  <c r="C313" i="3"/>
  <c r="J312" i="3"/>
  <c r="I312" i="3"/>
  <c r="H312" i="3"/>
  <c r="G312" i="3"/>
  <c r="F312" i="3"/>
  <c r="E312" i="3"/>
  <c r="D312" i="3"/>
  <c r="C312" i="3"/>
  <c r="B312" i="3"/>
  <c r="J311" i="3"/>
  <c r="I311" i="3"/>
  <c r="H311" i="3"/>
  <c r="G311" i="3"/>
  <c r="F311" i="3"/>
  <c r="E311" i="3"/>
  <c r="A311" i="3" s="1"/>
  <c r="D311" i="3"/>
  <c r="B311" i="3" s="1"/>
  <c r="C311" i="3"/>
  <c r="J310" i="3"/>
  <c r="I310" i="3"/>
  <c r="H310" i="3"/>
  <c r="G310" i="3"/>
  <c r="F310" i="3"/>
  <c r="E310" i="3"/>
  <c r="D310" i="3"/>
  <c r="B310" i="3" s="1"/>
  <c r="C310" i="3"/>
  <c r="J309" i="3"/>
  <c r="I309" i="3"/>
  <c r="H309" i="3"/>
  <c r="G309" i="3"/>
  <c r="F309" i="3"/>
  <c r="E309" i="3"/>
  <c r="D309" i="3"/>
  <c r="B309" i="3" s="1"/>
  <c r="C309" i="3"/>
  <c r="A309" i="3" s="1"/>
  <c r="J308" i="3"/>
  <c r="I308" i="3"/>
  <c r="H308" i="3"/>
  <c r="G308" i="3"/>
  <c r="F308" i="3"/>
  <c r="E308" i="3"/>
  <c r="D308" i="3"/>
  <c r="B308" i="3" s="1"/>
  <c r="C308" i="3"/>
  <c r="A308" i="3" s="1"/>
  <c r="J307" i="3"/>
  <c r="I307" i="3"/>
  <c r="H307" i="3"/>
  <c r="G307" i="3"/>
  <c r="F307" i="3"/>
  <c r="E307" i="3"/>
  <c r="D307" i="3"/>
  <c r="C307" i="3"/>
  <c r="A307" i="3" s="1"/>
  <c r="B307" i="3"/>
  <c r="R308" i="1" s="1"/>
  <c r="J306" i="3"/>
  <c r="B306" i="3" s="1"/>
  <c r="I306" i="3"/>
  <c r="H306" i="3"/>
  <c r="G306" i="3"/>
  <c r="F306" i="3"/>
  <c r="E306" i="3"/>
  <c r="D306" i="3"/>
  <c r="C306" i="3"/>
  <c r="J305" i="3"/>
  <c r="I305" i="3"/>
  <c r="H305" i="3"/>
  <c r="G305" i="3"/>
  <c r="F305" i="3"/>
  <c r="E305" i="3"/>
  <c r="D305" i="3"/>
  <c r="B305" i="3" s="1"/>
  <c r="C305" i="3"/>
  <c r="A305" i="3"/>
  <c r="J304" i="3"/>
  <c r="I304" i="3"/>
  <c r="H304" i="3"/>
  <c r="G304" i="3"/>
  <c r="F304" i="3"/>
  <c r="E304" i="3"/>
  <c r="D304" i="3"/>
  <c r="B304" i="3" s="1"/>
  <c r="C304" i="3"/>
  <c r="J303" i="3"/>
  <c r="I303" i="3"/>
  <c r="H303" i="3"/>
  <c r="G303" i="3"/>
  <c r="F303" i="3"/>
  <c r="E303" i="3"/>
  <c r="D303" i="3"/>
  <c r="B303" i="3" s="1"/>
  <c r="C303" i="3"/>
  <c r="A303" i="3" s="1"/>
  <c r="J302" i="3"/>
  <c r="I302" i="3"/>
  <c r="H302" i="3"/>
  <c r="G302" i="3"/>
  <c r="F302" i="3"/>
  <c r="E302" i="3"/>
  <c r="D302" i="3"/>
  <c r="B302" i="3" s="1"/>
  <c r="R303" i="1" s="1"/>
  <c r="C302" i="3"/>
  <c r="A302" i="3" s="1"/>
  <c r="J301" i="3"/>
  <c r="I301" i="3"/>
  <c r="H301" i="3"/>
  <c r="G301" i="3"/>
  <c r="F301" i="3"/>
  <c r="E301" i="3"/>
  <c r="D301" i="3"/>
  <c r="B301" i="3" s="1"/>
  <c r="C301" i="3"/>
  <c r="A301" i="3" s="1"/>
  <c r="J300" i="3"/>
  <c r="B300" i="3" s="1"/>
  <c r="I300" i="3"/>
  <c r="H300" i="3"/>
  <c r="G300" i="3"/>
  <c r="F300" i="3"/>
  <c r="E300" i="3"/>
  <c r="D300" i="3"/>
  <c r="C300" i="3"/>
  <c r="J299" i="3"/>
  <c r="I299" i="3"/>
  <c r="H299" i="3"/>
  <c r="G299" i="3"/>
  <c r="F299" i="3"/>
  <c r="E299" i="3"/>
  <c r="D299" i="3"/>
  <c r="B299" i="3" s="1"/>
  <c r="C299" i="3"/>
  <c r="A299" i="3" s="1"/>
  <c r="J298" i="3"/>
  <c r="I298" i="3"/>
  <c r="H298" i="3"/>
  <c r="G298" i="3"/>
  <c r="F298" i="3"/>
  <c r="E298" i="3"/>
  <c r="D298" i="3"/>
  <c r="C298" i="3"/>
  <c r="J297" i="3"/>
  <c r="I297" i="3"/>
  <c r="H297" i="3"/>
  <c r="G297" i="3"/>
  <c r="F297" i="3"/>
  <c r="E297" i="3"/>
  <c r="D297" i="3"/>
  <c r="C297" i="3"/>
  <c r="A297" i="3" s="1"/>
  <c r="B297" i="3"/>
  <c r="J296" i="3"/>
  <c r="I296" i="3"/>
  <c r="H296" i="3"/>
  <c r="B296" i="3" s="1"/>
  <c r="G296" i="3"/>
  <c r="F296" i="3"/>
  <c r="E296" i="3"/>
  <c r="D296" i="3"/>
  <c r="C296" i="3"/>
  <c r="J295" i="3"/>
  <c r="I295" i="3"/>
  <c r="H295" i="3"/>
  <c r="G295" i="3"/>
  <c r="F295" i="3"/>
  <c r="E295" i="3"/>
  <c r="D295" i="3"/>
  <c r="C295" i="3"/>
  <c r="B295" i="3"/>
  <c r="A295" i="3"/>
  <c r="J294" i="3"/>
  <c r="I294" i="3"/>
  <c r="H294" i="3"/>
  <c r="G294" i="3"/>
  <c r="F294" i="3"/>
  <c r="E294" i="3"/>
  <c r="D294" i="3"/>
  <c r="C294" i="3"/>
  <c r="J293" i="3"/>
  <c r="I293" i="3"/>
  <c r="H293" i="3"/>
  <c r="G293" i="3"/>
  <c r="F293" i="3"/>
  <c r="E293" i="3"/>
  <c r="D293" i="3"/>
  <c r="C293" i="3"/>
  <c r="B293" i="3"/>
  <c r="A293" i="3"/>
  <c r="J292" i="3"/>
  <c r="I292" i="3"/>
  <c r="H292" i="3"/>
  <c r="G292" i="3"/>
  <c r="F292" i="3"/>
  <c r="B292" i="3" s="1"/>
  <c r="E292" i="3"/>
  <c r="D292" i="3"/>
  <c r="C292" i="3"/>
  <c r="J291" i="3"/>
  <c r="I291" i="3"/>
  <c r="H291" i="3"/>
  <c r="G291" i="3"/>
  <c r="F291" i="3"/>
  <c r="E291" i="3"/>
  <c r="D291" i="3"/>
  <c r="B291" i="3" s="1"/>
  <c r="C291" i="3"/>
  <c r="A291" i="3"/>
  <c r="J290" i="3"/>
  <c r="I290" i="3"/>
  <c r="H290" i="3"/>
  <c r="G290" i="3"/>
  <c r="F290" i="3"/>
  <c r="E290" i="3"/>
  <c r="D290" i="3"/>
  <c r="B290" i="3" s="1"/>
  <c r="C290" i="3"/>
  <c r="J289" i="3"/>
  <c r="I289" i="3"/>
  <c r="H289" i="3"/>
  <c r="G289" i="3"/>
  <c r="F289" i="3"/>
  <c r="E289" i="3"/>
  <c r="D289" i="3"/>
  <c r="B289" i="3" s="1"/>
  <c r="C289" i="3"/>
  <c r="A289" i="3" s="1"/>
  <c r="J288" i="3"/>
  <c r="I288" i="3"/>
  <c r="H288" i="3"/>
  <c r="G288" i="3"/>
  <c r="F288" i="3"/>
  <c r="E288" i="3"/>
  <c r="D288" i="3"/>
  <c r="B288" i="3" s="1"/>
  <c r="C288" i="3"/>
  <c r="A288" i="3" s="1"/>
  <c r="J287" i="3"/>
  <c r="B287" i="3" s="1"/>
  <c r="R288" i="1" s="1"/>
  <c r="I287" i="3"/>
  <c r="H287" i="3"/>
  <c r="G287" i="3"/>
  <c r="F287" i="3"/>
  <c r="E287" i="3"/>
  <c r="D287" i="3"/>
  <c r="C287" i="3"/>
  <c r="A287" i="3" s="1"/>
  <c r="J286" i="3"/>
  <c r="I286" i="3"/>
  <c r="H286" i="3"/>
  <c r="G286" i="3"/>
  <c r="F286" i="3"/>
  <c r="E286" i="3"/>
  <c r="D286" i="3"/>
  <c r="C286" i="3"/>
  <c r="B286" i="3"/>
  <c r="J285" i="3"/>
  <c r="I285" i="3"/>
  <c r="A285" i="3" s="1"/>
  <c r="H285" i="3"/>
  <c r="G285" i="3"/>
  <c r="F285" i="3"/>
  <c r="E285" i="3"/>
  <c r="D285" i="3"/>
  <c r="B285" i="3" s="1"/>
  <c r="C285" i="3"/>
  <c r="J284" i="3"/>
  <c r="I284" i="3"/>
  <c r="H284" i="3"/>
  <c r="G284" i="3"/>
  <c r="F284" i="3"/>
  <c r="E284" i="3"/>
  <c r="D284" i="3"/>
  <c r="B284" i="3" s="1"/>
  <c r="C284" i="3"/>
  <c r="J283" i="3"/>
  <c r="I283" i="3"/>
  <c r="H283" i="3"/>
  <c r="G283" i="3"/>
  <c r="F283" i="3"/>
  <c r="E283" i="3"/>
  <c r="D283" i="3"/>
  <c r="B283" i="3" s="1"/>
  <c r="C283" i="3"/>
  <c r="A283" i="3" s="1"/>
  <c r="N284" i="1" s="1"/>
  <c r="J282" i="3"/>
  <c r="I282" i="3"/>
  <c r="H282" i="3"/>
  <c r="G282" i="3"/>
  <c r="F282" i="3"/>
  <c r="E282" i="3"/>
  <c r="D282" i="3"/>
  <c r="B282" i="3" s="1"/>
  <c r="C282" i="3"/>
  <c r="J281" i="3"/>
  <c r="B281" i="3" s="1"/>
  <c r="I281" i="3"/>
  <c r="H281" i="3"/>
  <c r="G281" i="3"/>
  <c r="F281" i="3"/>
  <c r="E281" i="3"/>
  <c r="D281" i="3"/>
  <c r="C281" i="3"/>
  <c r="J280" i="3"/>
  <c r="I280" i="3"/>
  <c r="H280" i="3"/>
  <c r="G280" i="3"/>
  <c r="F280" i="3"/>
  <c r="E280" i="3"/>
  <c r="D280" i="3"/>
  <c r="B280" i="3" s="1"/>
  <c r="C280" i="3"/>
  <c r="J279" i="3"/>
  <c r="I279" i="3"/>
  <c r="A279" i="3" s="1"/>
  <c r="H279" i="3"/>
  <c r="G279" i="3"/>
  <c r="F279" i="3"/>
  <c r="E279" i="3"/>
  <c r="D279" i="3"/>
  <c r="C279" i="3"/>
  <c r="J278" i="3"/>
  <c r="I278" i="3"/>
  <c r="H278" i="3"/>
  <c r="G278" i="3"/>
  <c r="F278" i="3"/>
  <c r="E278" i="3"/>
  <c r="D278" i="3"/>
  <c r="B278" i="3" s="1"/>
  <c r="C278" i="3"/>
  <c r="A278" i="3" s="1"/>
  <c r="J277" i="3"/>
  <c r="I277" i="3"/>
  <c r="H277" i="3"/>
  <c r="B277" i="3" s="1"/>
  <c r="G277" i="3"/>
  <c r="F277" i="3"/>
  <c r="E277" i="3"/>
  <c r="A277" i="3" s="1"/>
  <c r="D277" i="3"/>
  <c r="C277" i="3"/>
  <c r="J276" i="3"/>
  <c r="I276" i="3"/>
  <c r="H276" i="3"/>
  <c r="G276" i="3"/>
  <c r="F276" i="3"/>
  <c r="E276" i="3"/>
  <c r="D276" i="3"/>
  <c r="C276" i="3"/>
  <c r="A276" i="3" s="1"/>
  <c r="B276" i="3"/>
  <c r="J275" i="3"/>
  <c r="I275" i="3"/>
  <c r="H275" i="3"/>
  <c r="G275" i="3"/>
  <c r="A275" i="3" s="1"/>
  <c r="F275" i="3"/>
  <c r="E275" i="3"/>
  <c r="D275" i="3"/>
  <c r="C275" i="3"/>
  <c r="J274" i="3"/>
  <c r="I274" i="3"/>
  <c r="H274" i="3"/>
  <c r="G274" i="3"/>
  <c r="F274" i="3"/>
  <c r="E274" i="3"/>
  <c r="D274" i="3"/>
  <c r="C274" i="3"/>
  <c r="A274" i="3" s="1"/>
  <c r="B274" i="3"/>
  <c r="J273" i="3"/>
  <c r="I273" i="3"/>
  <c r="H273" i="3"/>
  <c r="G273" i="3"/>
  <c r="F273" i="3"/>
  <c r="B273" i="3" s="1"/>
  <c r="E273" i="3"/>
  <c r="D273" i="3"/>
  <c r="C273" i="3"/>
  <c r="J272" i="3"/>
  <c r="I272" i="3"/>
  <c r="H272" i="3"/>
  <c r="G272" i="3"/>
  <c r="F272" i="3"/>
  <c r="E272" i="3"/>
  <c r="D272" i="3"/>
  <c r="C272" i="3"/>
  <c r="B272" i="3"/>
  <c r="J271" i="3"/>
  <c r="I271" i="3"/>
  <c r="H271" i="3"/>
  <c r="G271" i="3"/>
  <c r="F271" i="3"/>
  <c r="E271" i="3"/>
  <c r="A271" i="3" s="1"/>
  <c r="D271" i="3"/>
  <c r="B271" i="3" s="1"/>
  <c r="C271" i="3"/>
  <c r="J270" i="3"/>
  <c r="I270" i="3"/>
  <c r="H270" i="3"/>
  <c r="G270" i="3"/>
  <c r="F270" i="3"/>
  <c r="E270" i="3"/>
  <c r="D270" i="3"/>
  <c r="B270" i="3" s="1"/>
  <c r="C270" i="3"/>
  <c r="A270" i="3" s="1"/>
  <c r="J269" i="3"/>
  <c r="I269" i="3"/>
  <c r="H269" i="3"/>
  <c r="G269" i="3"/>
  <c r="F269" i="3"/>
  <c r="E269" i="3"/>
  <c r="D269" i="3"/>
  <c r="B269" i="3" s="1"/>
  <c r="C269" i="3"/>
  <c r="A269" i="3" s="1"/>
  <c r="J268" i="3"/>
  <c r="I268" i="3"/>
  <c r="H268" i="3"/>
  <c r="G268" i="3"/>
  <c r="F268" i="3"/>
  <c r="E268" i="3"/>
  <c r="D268" i="3"/>
  <c r="C268" i="3"/>
  <c r="A268" i="3" s="1"/>
  <c r="B268" i="3"/>
  <c r="J267" i="3"/>
  <c r="I267" i="3"/>
  <c r="H267" i="3"/>
  <c r="G267" i="3"/>
  <c r="F267" i="3"/>
  <c r="E267" i="3"/>
  <c r="D267" i="3"/>
  <c r="C267" i="3"/>
  <c r="A267" i="3" s="1"/>
  <c r="B267" i="3"/>
  <c r="J266" i="3"/>
  <c r="I266" i="3"/>
  <c r="H266" i="3"/>
  <c r="G266" i="3"/>
  <c r="F266" i="3"/>
  <c r="E266" i="3"/>
  <c r="D266" i="3"/>
  <c r="C266" i="3"/>
  <c r="B266" i="3"/>
  <c r="J265" i="3"/>
  <c r="I265" i="3"/>
  <c r="H265" i="3"/>
  <c r="G265" i="3"/>
  <c r="F265" i="3"/>
  <c r="E265" i="3"/>
  <c r="D265" i="3"/>
  <c r="B265" i="3" s="1"/>
  <c r="C265" i="3"/>
  <c r="A265" i="3"/>
  <c r="J264" i="3"/>
  <c r="I264" i="3"/>
  <c r="H264" i="3"/>
  <c r="G264" i="3"/>
  <c r="F264" i="3"/>
  <c r="E264" i="3"/>
  <c r="D264" i="3"/>
  <c r="B264" i="3" s="1"/>
  <c r="C264" i="3"/>
  <c r="J263" i="3"/>
  <c r="I263" i="3"/>
  <c r="H263" i="3"/>
  <c r="G263" i="3"/>
  <c r="F263" i="3"/>
  <c r="E263" i="3"/>
  <c r="D263" i="3"/>
  <c r="B263" i="3" s="1"/>
  <c r="C263" i="3"/>
  <c r="A263" i="3" s="1"/>
  <c r="J262" i="3"/>
  <c r="I262" i="3"/>
  <c r="H262" i="3"/>
  <c r="G262" i="3"/>
  <c r="F262" i="3"/>
  <c r="E262" i="3"/>
  <c r="D262" i="3"/>
  <c r="C262" i="3"/>
  <c r="A262" i="3" s="1"/>
  <c r="J261" i="3"/>
  <c r="I261" i="3"/>
  <c r="H261" i="3"/>
  <c r="G261" i="3"/>
  <c r="F261" i="3"/>
  <c r="E261" i="3"/>
  <c r="D261" i="3"/>
  <c r="B261" i="3" s="1"/>
  <c r="C261" i="3"/>
  <c r="A261" i="3" s="1"/>
  <c r="J260" i="3"/>
  <c r="B260" i="3" s="1"/>
  <c r="I260" i="3"/>
  <c r="H260" i="3"/>
  <c r="G260" i="3"/>
  <c r="F260" i="3"/>
  <c r="E260" i="3"/>
  <c r="D260" i="3"/>
  <c r="C260" i="3"/>
  <c r="J259" i="3"/>
  <c r="I259" i="3"/>
  <c r="H259" i="3"/>
  <c r="G259" i="3"/>
  <c r="F259" i="3"/>
  <c r="E259" i="3"/>
  <c r="D259" i="3"/>
  <c r="B259" i="3" s="1"/>
  <c r="C259" i="3"/>
  <c r="A259" i="3" s="1"/>
  <c r="J258" i="3"/>
  <c r="I258" i="3"/>
  <c r="H258" i="3"/>
  <c r="G258" i="3"/>
  <c r="F258" i="3"/>
  <c r="E258" i="3"/>
  <c r="D258" i="3"/>
  <c r="C258" i="3"/>
  <c r="J257" i="3"/>
  <c r="I257" i="3"/>
  <c r="H257" i="3"/>
  <c r="G257" i="3"/>
  <c r="F257" i="3"/>
  <c r="E257" i="3"/>
  <c r="D257" i="3"/>
  <c r="C257" i="3"/>
  <c r="A257" i="3" s="1"/>
  <c r="B257" i="3"/>
  <c r="J256" i="3"/>
  <c r="I256" i="3"/>
  <c r="H256" i="3"/>
  <c r="B256" i="3" s="1"/>
  <c r="G256" i="3"/>
  <c r="F256" i="3"/>
  <c r="E256" i="3"/>
  <c r="D256" i="3"/>
  <c r="C256" i="3"/>
  <c r="J255" i="3"/>
  <c r="I255" i="3"/>
  <c r="H255" i="3"/>
  <c r="G255" i="3"/>
  <c r="F255" i="3"/>
  <c r="E255" i="3"/>
  <c r="D255" i="3"/>
  <c r="C255" i="3"/>
  <c r="B255" i="3"/>
  <c r="A255" i="3"/>
  <c r="J254" i="3"/>
  <c r="I254" i="3"/>
  <c r="H254" i="3"/>
  <c r="G254" i="3"/>
  <c r="F254" i="3"/>
  <c r="E254" i="3"/>
  <c r="D254" i="3"/>
  <c r="C254" i="3"/>
  <c r="J253" i="3"/>
  <c r="I253" i="3"/>
  <c r="H253" i="3"/>
  <c r="G253" i="3"/>
  <c r="F253" i="3"/>
  <c r="E253" i="3"/>
  <c r="D253" i="3"/>
  <c r="C253" i="3"/>
  <c r="B253" i="3"/>
  <c r="A253" i="3"/>
  <c r="J252" i="3"/>
  <c r="I252" i="3"/>
  <c r="H252" i="3"/>
  <c r="G252" i="3"/>
  <c r="F252" i="3"/>
  <c r="B252" i="3" s="1"/>
  <c r="E252" i="3"/>
  <c r="D252" i="3"/>
  <c r="C252" i="3"/>
  <c r="J251" i="3"/>
  <c r="I251" i="3"/>
  <c r="H251" i="3"/>
  <c r="G251" i="3"/>
  <c r="F251" i="3"/>
  <c r="E251" i="3"/>
  <c r="D251" i="3"/>
  <c r="B251" i="3" s="1"/>
  <c r="C251" i="3"/>
  <c r="A251" i="3"/>
  <c r="J250" i="3"/>
  <c r="I250" i="3"/>
  <c r="H250" i="3"/>
  <c r="G250" i="3"/>
  <c r="F250" i="3"/>
  <c r="E250" i="3"/>
  <c r="D250" i="3"/>
  <c r="B250" i="3" s="1"/>
  <c r="C250" i="3"/>
  <c r="J249" i="3"/>
  <c r="I249" i="3"/>
  <c r="H249" i="3"/>
  <c r="G249" i="3"/>
  <c r="F249" i="3"/>
  <c r="E249" i="3"/>
  <c r="D249" i="3"/>
  <c r="C249" i="3"/>
  <c r="A249" i="3" s="1"/>
  <c r="B249" i="3"/>
  <c r="J248" i="3"/>
  <c r="I248" i="3"/>
  <c r="H248" i="3"/>
  <c r="G248" i="3"/>
  <c r="F248" i="3"/>
  <c r="E248" i="3"/>
  <c r="D248" i="3"/>
  <c r="B248" i="3" s="1"/>
  <c r="C248" i="3"/>
  <c r="A248" i="3" s="1"/>
  <c r="J247" i="3"/>
  <c r="B247" i="3" s="1"/>
  <c r="I247" i="3"/>
  <c r="H247" i="3"/>
  <c r="G247" i="3"/>
  <c r="F247" i="3"/>
  <c r="E247" i="3"/>
  <c r="D247" i="3"/>
  <c r="C247" i="3"/>
  <c r="A247" i="3"/>
  <c r="J246" i="3"/>
  <c r="I246" i="3"/>
  <c r="H246" i="3"/>
  <c r="G246" i="3"/>
  <c r="F246" i="3"/>
  <c r="E246" i="3"/>
  <c r="D246" i="3"/>
  <c r="C246" i="3"/>
  <c r="B246" i="3"/>
  <c r="J245" i="3"/>
  <c r="I245" i="3"/>
  <c r="A245" i="3" s="1"/>
  <c r="H245" i="3"/>
  <c r="G245" i="3"/>
  <c r="F245" i="3"/>
  <c r="E245" i="3"/>
  <c r="D245" i="3"/>
  <c r="B245" i="3" s="1"/>
  <c r="C245" i="3"/>
  <c r="J244" i="3"/>
  <c r="I244" i="3"/>
  <c r="H244" i="3"/>
  <c r="G244" i="3"/>
  <c r="F244" i="3"/>
  <c r="E244" i="3"/>
  <c r="D244" i="3"/>
  <c r="B244" i="3" s="1"/>
  <c r="C244" i="3"/>
  <c r="J243" i="3"/>
  <c r="I243" i="3"/>
  <c r="H243" i="3"/>
  <c r="G243" i="3"/>
  <c r="F243" i="3"/>
  <c r="E243" i="3"/>
  <c r="D243" i="3"/>
  <c r="B243" i="3" s="1"/>
  <c r="C243" i="3"/>
  <c r="A243" i="3" s="1"/>
  <c r="J242" i="3"/>
  <c r="I242" i="3"/>
  <c r="H242" i="3"/>
  <c r="G242" i="3"/>
  <c r="F242" i="3"/>
  <c r="E242" i="3"/>
  <c r="D242" i="3"/>
  <c r="B242" i="3" s="1"/>
  <c r="C242" i="3"/>
  <c r="J241" i="3"/>
  <c r="B241" i="3" s="1"/>
  <c r="I241" i="3"/>
  <c r="H241" i="3"/>
  <c r="G241" i="3"/>
  <c r="F241" i="3"/>
  <c r="E241" i="3"/>
  <c r="D241" i="3"/>
  <c r="C241" i="3"/>
  <c r="J240" i="3"/>
  <c r="I240" i="3"/>
  <c r="H240" i="3"/>
  <c r="G240" i="3"/>
  <c r="F240" i="3"/>
  <c r="E240" i="3"/>
  <c r="D240" i="3"/>
  <c r="B240" i="3" s="1"/>
  <c r="C240" i="3"/>
  <c r="J239" i="3"/>
  <c r="I239" i="3"/>
  <c r="A239" i="3" s="1"/>
  <c r="H239" i="3"/>
  <c r="G239" i="3"/>
  <c r="F239" i="3"/>
  <c r="E239" i="3"/>
  <c r="D239" i="3"/>
  <c r="C239" i="3"/>
  <c r="J238" i="3"/>
  <c r="I238" i="3"/>
  <c r="H238" i="3"/>
  <c r="G238" i="3"/>
  <c r="F238" i="3"/>
  <c r="E238" i="3"/>
  <c r="D238" i="3"/>
  <c r="B238" i="3" s="1"/>
  <c r="C238" i="3"/>
  <c r="A238" i="3" s="1"/>
  <c r="J237" i="3"/>
  <c r="I237" i="3"/>
  <c r="H237" i="3"/>
  <c r="B237" i="3" s="1"/>
  <c r="G237" i="3"/>
  <c r="F237" i="3"/>
  <c r="E237" i="3"/>
  <c r="D237" i="3"/>
  <c r="C237" i="3"/>
  <c r="J236" i="3"/>
  <c r="I236" i="3"/>
  <c r="H236" i="3"/>
  <c r="G236" i="3"/>
  <c r="F236" i="3"/>
  <c r="E236" i="3"/>
  <c r="D236" i="3"/>
  <c r="C236" i="3"/>
  <c r="A236" i="3" s="1"/>
  <c r="B236" i="3"/>
  <c r="J235" i="3"/>
  <c r="I235" i="3"/>
  <c r="H235" i="3"/>
  <c r="G235" i="3"/>
  <c r="A235" i="3" s="1"/>
  <c r="F235" i="3"/>
  <c r="E235" i="3"/>
  <c r="D235" i="3"/>
  <c r="B235" i="3" s="1"/>
  <c r="R236" i="1" s="1"/>
  <c r="C235" i="3"/>
  <c r="J234" i="3"/>
  <c r="I234" i="3"/>
  <c r="H234" i="3"/>
  <c r="G234" i="3"/>
  <c r="F234" i="3"/>
  <c r="E234" i="3"/>
  <c r="D234" i="3"/>
  <c r="C234" i="3"/>
  <c r="A234" i="3" s="1"/>
  <c r="B234" i="3"/>
  <c r="J233" i="3"/>
  <c r="I233" i="3"/>
  <c r="H233" i="3"/>
  <c r="G233" i="3"/>
  <c r="F233" i="3"/>
  <c r="E233" i="3"/>
  <c r="D233" i="3"/>
  <c r="B233" i="3" s="1"/>
  <c r="C233" i="3"/>
  <c r="A233" i="3" s="1"/>
  <c r="J232" i="3"/>
  <c r="I232" i="3"/>
  <c r="H232" i="3"/>
  <c r="G232" i="3"/>
  <c r="F232" i="3"/>
  <c r="E232" i="3"/>
  <c r="D232" i="3"/>
  <c r="C232" i="3"/>
  <c r="B232" i="3"/>
  <c r="J231" i="3"/>
  <c r="I231" i="3"/>
  <c r="H231" i="3"/>
  <c r="G231" i="3"/>
  <c r="F231" i="3"/>
  <c r="E231" i="3"/>
  <c r="D231" i="3"/>
  <c r="B231" i="3" s="1"/>
  <c r="C231" i="3"/>
  <c r="A231" i="3" s="1"/>
  <c r="J230" i="3"/>
  <c r="I230" i="3"/>
  <c r="H230" i="3"/>
  <c r="G230" i="3"/>
  <c r="F230" i="3"/>
  <c r="E230" i="3"/>
  <c r="D230" i="3"/>
  <c r="B230" i="3" s="1"/>
  <c r="C230" i="3"/>
  <c r="A230" i="3" s="1"/>
  <c r="J229" i="3"/>
  <c r="I229" i="3"/>
  <c r="H229" i="3"/>
  <c r="G229" i="3"/>
  <c r="F229" i="3"/>
  <c r="E229" i="3"/>
  <c r="D229" i="3"/>
  <c r="C229" i="3"/>
  <c r="A229" i="3" s="1"/>
  <c r="J228" i="3"/>
  <c r="I228" i="3"/>
  <c r="H228" i="3"/>
  <c r="G228" i="3"/>
  <c r="F228" i="3"/>
  <c r="E228" i="3"/>
  <c r="D228" i="3"/>
  <c r="C228" i="3"/>
  <c r="A228" i="3" s="1"/>
  <c r="B228" i="3"/>
  <c r="J227" i="3"/>
  <c r="I227" i="3"/>
  <c r="H227" i="3"/>
  <c r="G227" i="3"/>
  <c r="F227" i="3"/>
  <c r="E227" i="3"/>
  <c r="D227" i="3"/>
  <c r="C227" i="3"/>
  <c r="B227" i="3"/>
  <c r="J226" i="3"/>
  <c r="B226" i="3" s="1"/>
  <c r="I226" i="3"/>
  <c r="H226" i="3"/>
  <c r="G226" i="3"/>
  <c r="F226" i="3"/>
  <c r="E226" i="3"/>
  <c r="D226" i="3"/>
  <c r="C226" i="3"/>
  <c r="J225" i="3"/>
  <c r="I225" i="3"/>
  <c r="H225" i="3"/>
  <c r="G225" i="3"/>
  <c r="F225" i="3"/>
  <c r="E225" i="3"/>
  <c r="D225" i="3"/>
  <c r="C225" i="3"/>
  <c r="A225" i="3"/>
  <c r="J224" i="3"/>
  <c r="I224" i="3"/>
  <c r="H224" i="3"/>
  <c r="G224" i="3"/>
  <c r="F224" i="3"/>
  <c r="E224" i="3"/>
  <c r="D224" i="3"/>
  <c r="B224" i="3" s="1"/>
  <c r="C224" i="3"/>
  <c r="J223" i="3"/>
  <c r="I223" i="3"/>
  <c r="H223" i="3"/>
  <c r="G223" i="3"/>
  <c r="F223" i="3"/>
  <c r="E223" i="3"/>
  <c r="D223" i="3"/>
  <c r="B223" i="3" s="1"/>
  <c r="C223" i="3"/>
  <c r="J222" i="3"/>
  <c r="I222" i="3"/>
  <c r="H222" i="3"/>
  <c r="G222" i="3"/>
  <c r="F222" i="3"/>
  <c r="E222" i="3"/>
  <c r="D222" i="3"/>
  <c r="C222" i="3"/>
  <c r="A222" i="3" s="1"/>
  <c r="J221" i="3"/>
  <c r="I221" i="3"/>
  <c r="H221" i="3"/>
  <c r="G221" i="3"/>
  <c r="F221" i="3"/>
  <c r="E221" i="3"/>
  <c r="D221" i="3"/>
  <c r="C221" i="3"/>
  <c r="A221" i="3" s="1"/>
  <c r="B221" i="3"/>
  <c r="J220" i="3"/>
  <c r="B220" i="3" s="1"/>
  <c r="R221" i="1" s="1"/>
  <c r="I220" i="3"/>
  <c r="H220" i="3"/>
  <c r="G220" i="3"/>
  <c r="F220" i="3"/>
  <c r="E220" i="3"/>
  <c r="D220" i="3"/>
  <c r="C220" i="3"/>
  <c r="J219" i="3"/>
  <c r="I219" i="3"/>
  <c r="H219" i="3"/>
  <c r="G219" i="3"/>
  <c r="F219" i="3"/>
  <c r="E219" i="3"/>
  <c r="D219" i="3"/>
  <c r="B219" i="3" s="1"/>
  <c r="C219" i="3"/>
  <c r="A219" i="3" s="1"/>
  <c r="J218" i="3"/>
  <c r="I218" i="3"/>
  <c r="H218" i="3"/>
  <c r="G218" i="3"/>
  <c r="F218" i="3"/>
  <c r="E218" i="3"/>
  <c r="D218" i="3"/>
  <c r="C218" i="3"/>
  <c r="J217" i="3"/>
  <c r="I217" i="3"/>
  <c r="H217" i="3"/>
  <c r="G217" i="3"/>
  <c r="F217" i="3"/>
  <c r="E217" i="3"/>
  <c r="D217" i="3"/>
  <c r="C217" i="3"/>
  <c r="A217" i="3" s="1"/>
  <c r="B217" i="3"/>
  <c r="J216" i="3"/>
  <c r="I216" i="3"/>
  <c r="H216" i="3"/>
  <c r="G216" i="3"/>
  <c r="F216" i="3"/>
  <c r="E216" i="3"/>
  <c r="D216" i="3"/>
  <c r="C216" i="3"/>
  <c r="J215" i="3"/>
  <c r="I215" i="3"/>
  <c r="H215" i="3"/>
  <c r="G215" i="3"/>
  <c r="F215" i="3"/>
  <c r="E215" i="3"/>
  <c r="D215" i="3"/>
  <c r="C215" i="3"/>
  <c r="B215" i="3"/>
  <c r="A215" i="3"/>
  <c r="J214" i="3"/>
  <c r="I214" i="3"/>
  <c r="H214" i="3"/>
  <c r="G214" i="3"/>
  <c r="F214" i="3"/>
  <c r="E214" i="3"/>
  <c r="D214" i="3"/>
  <c r="B214" i="3" s="1"/>
  <c r="C214" i="3"/>
  <c r="J213" i="3"/>
  <c r="I213" i="3"/>
  <c r="H213" i="3"/>
  <c r="G213" i="3"/>
  <c r="F213" i="3"/>
  <c r="E213" i="3"/>
  <c r="D213" i="3"/>
  <c r="C213" i="3"/>
  <c r="B213" i="3"/>
  <c r="A213" i="3"/>
  <c r="J212" i="3"/>
  <c r="I212" i="3"/>
  <c r="H212" i="3"/>
  <c r="G212" i="3"/>
  <c r="F212" i="3"/>
  <c r="E212" i="3"/>
  <c r="D212" i="3"/>
  <c r="C212" i="3"/>
  <c r="J211" i="3"/>
  <c r="I211" i="3"/>
  <c r="H211" i="3"/>
  <c r="G211" i="3"/>
  <c r="F211" i="3"/>
  <c r="E211" i="3"/>
  <c r="D211" i="3"/>
  <c r="B211" i="3" s="1"/>
  <c r="C211" i="3"/>
  <c r="A211" i="3" s="1"/>
  <c r="J210" i="3"/>
  <c r="I210" i="3"/>
  <c r="H210" i="3"/>
  <c r="G210" i="3"/>
  <c r="F210" i="3"/>
  <c r="E210" i="3"/>
  <c r="D210" i="3"/>
  <c r="B210" i="3" s="1"/>
  <c r="C210" i="3"/>
  <c r="J209" i="3"/>
  <c r="I209" i="3"/>
  <c r="H209" i="3"/>
  <c r="G209" i="3"/>
  <c r="F209" i="3"/>
  <c r="E209" i="3"/>
  <c r="D209" i="3"/>
  <c r="C209" i="3"/>
  <c r="A209" i="3" s="1"/>
  <c r="B209" i="3"/>
  <c r="J208" i="3"/>
  <c r="I208" i="3"/>
  <c r="H208" i="3"/>
  <c r="G208" i="3"/>
  <c r="F208" i="3"/>
  <c r="E208" i="3"/>
  <c r="D208" i="3"/>
  <c r="C208" i="3"/>
  <c r="A208" i="3" s="1"/>
  <c r="J207" i="3"/>
  <c r="B207" i="3" s="1"/>
  <c r="I207" i="3"/>
  <c r="H207" i="3"/>
  <c r="G207" i="3"/>
  <c r="F207" i="3"/>
  <c r="E207" i="3"/>
  <c r="D207" i="3"/>
  <c r="C207" i="3"/>
  <c r="A207" i="3"/>
  <c r="J206" i="3"/>
  <c r="I206" i="3"/>
  <c r="H206" i="3"/>
  <c r="G206" i="3"/>
  <c r="F206" i="3"/>
  <c r="E206" i="3"/>
  <c r="D206" i="3"/>
  <c r="C206" i="3"/>
  <c r="B206" i="3"/>
  <c r="J205" i="3"/>
  <c r="I205" i="3"/>
  <c r="A205" i="3" s="1"/>
  <c r="H205" i="3"/>
  <c r="G205" i="3"/>
  <c r="F205" i="3"/>
  <c r="E205" i="3"/>
  <c r="D205" i="3"/>
  <c r="B205" i="3" s="1"/>
  <c r="C205" i="3"/>
  <c r="J204" i="3"/>
  <c r="I204" i="3"/>
  <c r="H204" i="3"/>
  <c r="G204" i="3"/>
  <c r="F204" i="3"/>
  <c r="E204" i="3"/>
  <c r="D204" i="3"/>
  <c r="B204" i="3" s="1"/>
  <c r="C204" i="3"/>
  <c r="J203" i="3"/>
  <c r="I203" i="3"/>
  <c r="H203" i="3"/>
  <c r="G203" i="3"/>
  <c r="F203" i="3"/>
  <c r="E203" i="3"/>
  <c r="D203" i="3"/>
  <c r="C203" i="3"/>
  <c r="A203" i="3" s="1"/>
  <c r="J202" i="3"/>
  <c r="I202" i="3"/>
  <c r="H202" i="3"/>
  <c r="G202" i="3"/>
  <c r="F202" i="3"/>
  <c r="E202" i="3"/>
  <c r="D202" i="3"/>
  <c r="B202" i="3" s="1"/>
  <c r="C202" i="3"/>
  <c r="A202" i="3" s="1"/>
  <c r="J201" i="3"/>
  <c r="B201" i="3" s="1"/>
  <c r="I201" i="3"/>
  <c r="H201" i="3"/>
  <c r="G201" i="3"/>
  <c r="F201" i="3"/>
  <c r="E201" i="3"/>
  <c r="D201" i="3"/>
  <c r="C201" i="3"/>
  <c r="J200" i="3"/>
  <c r="I200" i="3"/>
  <c r="H200" i="3"/>
  <c r="G200" i="3"/>
  <c r="F200" i="3"/>
  <c r="E200" i="3"/>
  <c r="D200" i="3"/>
  <c r="C200" i="3"/>
  <c r="B200" i="3"/>
  <c r="J199" i="3"/>
  <c r="I199" i="3"/>
  <c r="A199" i="3" s="1"/>
  <c r="H199" i="3"/>
  <c r="G199" i="3"/>
  <c r="F199" i="3"/>
  <c r="E199" i="3"/>
  <c r="D199" i="3"/>
  <c r="C199" i="3"/>
  <c r="J198" i="3"/>
  <c r="I198" i="3"/>
  <c r="H198" i="3"/>
  <c r="G198" i="3"/>
  <c r="F198" i="3"/>
  <c r="E198" i="3"/>
  <c r="D198" i="3"/>
  <c r="B198" i="3" s="1"/>
  <c r="C198" i="3"/>
  <c r="A198" i="3" s="1"/>
  <c r="J197" i="3"/>
  <c r="I197" i="3"/>
  <c r="H197" i="3"/>
  <c r="G197" i="3"/>
  <c r="F197" i="3"/>
  <c r="E197" i="3"/>
  <c r="A197" i="3" s="1"/>
  <c r="D197" i="3"/>
  <c r="C197" i="3"/>
  <c r="J196" i="3"/>
  <c r="I196" i="3"/>
  <c r="H196" i="3"/>
  <c r="G196" i="3"/>
  <c r="F196" i="3"/>
  <c r="E196" i="3"/>
  <c r="D196" i="3"/>
  <c r="C196" i="3"/>
  <c r="A196" i="3" s="1"/>
  <c r="B196" i="3"/>
  <c r="J195" i="3"/>
  <c r="I195" i="3"/>
  <c r="H195" i="3"/>
  <c r="G195" i="3"/>
  <c r="A195" i="3" s="1"/>
  <c r="F195" i="3"/>
  <c r="E195" i="3"/>
  <c r="D195" i="3"/>
  <c r="B195" i="3" s="1"/>
  <c r="C195" i="3"/>
  <c r="J194" i="3"/>
  <c r="I194" i="3"/>
  <c r="H194" i="3"/>
  <c r="G194" i="3"/>
  <c r="F194" i="3"/>
  <c r="E194" i="3"/>
  <c r="D194" i="3"/>
  <c r="C194" i="3"/>
  <c r="B194" i="3"/>
  <c r="J193" i="3"/>
  <c r="I193" i="3"/>
  <c r="H193" i="3"/>
  <c r="G193" i="3"/>
  <c r="F193" i="3"/>
  <c r="E193" i="3"/>
  <c r="D193" i="3"/>
  <c r="C193" i="3"/>
  <c r="J192" i="3"/>
  <c r="I192" i="3"/>
  <c r="H192" i="3"/>
  <c r="G192" i="3"/>
  <c r="F192" i="3"/>
  <c r="E192" i="3"/>
  <c r="D192" i="3"/>
  <c r="B192" i="3" s="1"/>
  <c r="C192" i="3"/>
  <c r="J191" i="3"/>
  <c r="I191" i="3"/>
  <c r="H191" i="3"/>
  <c r="G191" i="3"/>
  <c r="F191" i="3"/>
  <c r="E191" i="3"/>
  <c r="D191" i="3"/>
  <c r="C191" i="3"/>
  <c r="J190" i="3"/>
  <c r="I190" i="3"/>
  <c r="H190" i="3"/>
  <c r="G190" i="3"/>
  <c r="F190" i="3"/>
  <c r="E190" i="3"/>
  <c r="D190" i="3"/>
  <c r="B190" i="3" s="1"/>
  <c r="C190" i="3"/>
  <c r="A190" i="3" s="1"/>
  <c r="J189" i="3"/>
  <c r="I189" i="3"/>
  <c r="H189" i="3"/>
  <c r="G189" i="3"/>
  <c r="F189" i="3"/>
  <c r="E189" i="3"/>
  <c r="D189" i="3"/>
  <c r="B189" i="3" s="1"/>
  <c r="C189" i="3"/>
  <c r="A189" i="3" s="1"/>
  <c r="J188" i="3"/>
  <c r="I188" i="3"/>
  <c r="H188" i="3"/>
  <c r="G188" i="3"/>
  <c r="F188" i="3"/>
  <c r="E188" i="3"/>
  <c r="D188" i="3"/>
  <c r="C188" i="3"/>
  <c r="A188" i="3" s="1"/>
  <c r="B188" i="3"/>
  <c r="J187" i="3"/>
  <c r="I187" i="3"/>
  <c r="H187" i="3"/>
  <c r="B187" i="3" s="1"/>
  <c r="G187" i="3"/>
  <c r="F187" i="3"/>
  <c r="E187" i="3"/>
  <c r="D187" i="3"/>
  <c r="C187" i="3"/>
  <c r="J186" i="3"/>
  <c r="I186" i="3"/>
  <c r="H186" i="3"/>
  <c r="G186" i="3"/>
  <c r="F186" i="3"/>
  <c r="E186" i="3"/>
  <c r="D186" i="3"/>
  <c r="C186" i="3"/>
  <c r="B186" i="3"/>
  <c r="J185" i="3"/>
  <c r="I185" i="3"/>
  <c r="H185" i="3"/>
  <c r="G185" i="3"/>
  <c r="F185" i="3"/>
  <c r="E185" i="3"/>
  <c r="D185" i="3"/>
  <c r="C185" i="3"/>
  <c r="A185" i="3"/>
  <c r="J184" i="3"/>
  <c r="I184" i="3"/>
  <c r="H184" i="3"/>
  <c r="G184" i="3"/>
  <c r="F184" i="3"/>
  <c r="E184" i="3"/>
  <c r="D184" i="3"/>
  <c r="B184" i="3" s="1"/>
  <c r="C184" i="3"/>
  <c r="J183" i="3"/>
  <c r="I183" i="3"/>
  <c r="H183" i="3"/>
  <c r="G183" i="3"/>
  <c r="F183" i="3"/>
  <c r="E183" i="3"/>
  <c r="D183" i="3"/>
  <c r="B183" i="3" s="1"/>
  <c r="C183" i="3"/>
  <c r="A183" i="3" s="1"/>
  <c r="J182" i="3"/>
  <c r="I182" i="3"/>
  <c r="H182" i="3"/>
  <c r="G182" i="3"/>
  <c r="F182" i="3"/>
  <c r="E182" i="3"/>
  <c r="D182" i="3"/>
  <c r="C182" i="3"/>
  <c r="A182" i="3" s="1"/>
  <c r="J181" i="3"/>
  <c r="I181" i="3"/>
  <c r="H181" i="3"/>
  <c r="G181" i="3"/>
  <c r="F181" i="3"/>
  <c r="E181" i="3"/>
  <c r="D181" i="3"/>
  <c r="B181" i="3" s="1"/>
  <c r="C181" i="3"/>
  <c r="J180" i="3"/>
  <c r="B180" i="3" s="1"/>
  <c r="I180" i="3"/>
  <c r="H180" i="3"/>
  <c r="G180" i="3"/>
  <c r="F180" i="3"/>
  <c r="E180" i="3"/>
  <c r="D180" i="3"/>
  <c r="C180" i="3"/>
  <c r="J179" i="3"/>
  <c r="I179" i="3"/>
  <c r="H179" i="3"/>
  <c r="G179" i="3"/>
  <c r="F179" i="3"/>
  <c r="E179" i="3"/>
  <c r="D179" i="3"/>
  <c r="B179" i="3" s="1"/>
  <c r="C179" i="3"/>
  <c r="A179" i="3"/>
  <c r="J178" i="3"/>
  <c r="I178" i="3"/>
  <c r="H178" i="3"/>
  <c r="G178" i="3"/>
  <c r="F178" i="3"/>
  <c r="B178" i="3" s="1"/>
  <c r="E178" i="3"/>
  <c r="D178" i="3"/>
  <c r="C178" i="3"/>
  <c r="J177" i="3"/>
  <c r="I177" i="3"/>
  <c r="H177" i="3"/>
  <c r="G177" i="3"/>
  <c r="F177" i="3"/>
  <c r="E177" i="3"/>
  <c r="D177" i="3"/>
  <c r="C177" i="3"/>
  <c r="A177" i="3" s="1"/>
  <c r="B177" i="3"/>
  <c r="J176" i="3"/>
  <c r="I176" i="3"/>
  <c r="H176" i="3"/>
  <c r="B176" i="3" s="1"/>
  <c r="G176" i="3"/>
  <c r="F176" i="3"/>
  <c r="E176" i="3"/>
  <c r="D176" i="3"/>
  <c r="C176" i="3"/>
  <c r="J175" i="3"/>
  <c r="I175" i="3"/>
  <c r="H175" i="3"/>
  <c r="G175" i="3"/>
  <c r="F175" i="3"/>
  <c r="E175" i="3"/>
  <c r="D175" i="3"/>
  <c r="C175" i="3"/>
  <c r="B175" i="3"/>
  <c r="A175" i="3"/>
  <c r="J174" i="3"/>
  <c r="I174" i="3"/>
  <c r="H174" i="3"/>
  <c r="G174" i="3"/>
  <c r="F174" i="3"/>
  <c r="E174" i="3"/>
  <c r="D174" i="3"/>
  <c r="C174" i="3"/>
  <c r="J173" i="3"/>
  <c r="I173" i="3"/>
  <c r="H173" i="3"/>
  <c r="G173" i="3"/>
  <c r="F173" i="3"/>
  <c r="E173" i="3"/>
  <c r="D173" i="3"/>
  <c r="C173" i="3"/>
  <c r="B173" i="3"/>
  <c r="A173" i="3"/>
  <c r="J172" i="3"/>
  <c r="I172" i="3"/>
  <c r="H172" i="3"/>
  <c r="G172" i="3"/>
  <c r="F172" i="3"/>
  <c r="E172" i="3"/>
  <c r="D172" i="3"/>
  <c r="C172" i="3"/>
  <c r="J171" i="3"/>
  <c r="I171" i="3"/>
  <c r="H171" i="3"/>
  <c r="G171" i="3"/>
  <c r="F171" i="3"/>
  <c r="E171" i="3"/>
  <c r="D171" i="3"/>
  <c r="B171" i="3" s="1"/>
  <c r="C171" i="3"/>
  <c r="A171" i="3"/>
  <c r="J170" i="3"/>
  <c r="I170" i="3"/>
  <c r="H170" i="3"/>
  <c r="G170" i="3"/>
  <c r="F170" i="3"/>
  <c r="E170" i="3"/>
  <c r="D170" i="3"/>
  <c r="C170" i="3"/>
  <c r="J169" i="3"/>
  <c r="I169" i="3"/>
  <c r="H169" i="3"/>
  <c r="G169" i="3"/>
  <c r="F169" i="3"/>
  <c r="E169" i="3"/>
  <c r="D169" i="3"/>
  <c r="C169" i="3"/>
  <c r="A169" i="3" s="1"/>
  <c r="B169" i="3"/>
  <c r="J168" i="3"/>
  <c r="I168" i="3"/>
  <c r="H168" i="3"/>
  <c r="G168" i="3"/>
  <c r="F168" i="3"/>
  <c r="E168" i="3"/>
  <c r="D168" i="3"/>
  <c r="C168" i="3"/>
  <c r="J167" i="3"/>
  <c r="I167" i="3"/>
  <c r="H167" i="3"/>
  <c r="G167" i="3"/>
  <c r="F167" i="3"/>
  <c r="E167" i="3"/>
  <c r="D167" i="3"/>
  <c r="C167" i="3"/>
  <c r="B167" i="3"/>
  <c r="A167" i="3"/>
  <c r="J166" i="3"/>
  <c r="I166" i="3"/>
  <c r="H166" i="3"/>
  <c r="G166" i="3"/>
  <c r="F166" i="3"/>
  <c r="E166" i="3"/>
  <c r="D166" i="3"/>
  <c r="C166" i="3"/>
  <c r="B166" i="3"/>
  <c r="J165" i="3"/>
  <c r="I165" i="3"/>
  <c r="H165" i="3"/>
  <c r="G165" i="3"/>
  <c r="F165" i="3"/>
  <c r="E165" i="3"/>
  <c r="D165" i="3"/>
  <c r="B165" i="3" s="1"/>
  <c r="C165" i="3"/>
  <c r="A165" i="3"/>
  <c r="J164" i="3"/>
  <c r="I164" i="3"/>
  <c r="H164" i="3"/>
  <c r="G164" i="3"/>
  <c r="F164" i="3"/>
  <c r="E164" i="3"/>
  <c r="D164" i="3"/>
  <c r="B164" i="3" s="1"/>
  <c r="C164" i="3"/>
  <c r="J163" i="3"/>
  <c r="I163" i="3"/>
  <c r="H163" i="3"/>
  <c r="G163" i="3"/>
  <c r="F163" i="3"/>
  <c r="E163" i="3"/>
  <c r="D163" i="3"/>
  <c r="C163" i="3"/>
  <c r="A163" i="3" s="1"/>
  <c r="J162" i="3"/>
  <c r="I162" i="3"/>
  <c r="H162" i="3"/>
  <c r="G162" i="3"/>
  <c r="F162" i="3"/>
  <c r="E162" i="3"/>
  <c r="D162" i="3"/>
  <c r="B162" i="3" s="1"/>
  <c r="C162" i="3"/>
  <c r="A162" i="3" s="1"/>
  <c r="J161" i="3"/>
  <c r="B161" i="3" s="1"/>
  <c r="I161" i="3"/>
  <c r="H161" i="3"/>
  <c r="G161" i="3"/>
  <c r="F161" i="3"/>
  <c r="E161" i="3"/>
  <c r="D161" i="3"/>
  <c r="C161" i="3"/>
  <c r="J160" i="3"/>
  <c r="I160" i="3"/>
  <c r="H160" i="3"/>
  <c r="G160" i="3"/>
  <c r="F160" i="3"/>
  <c r="E160" i="3"/>
  <c r="D160" i="3"/>
  <c r="C160" i="3"/>
  <c r="B160" i="3"/>
  <c r="J159" i="3"/>
  <c r="I159" i="3"/>
  <c r="A159" i="3" s="1"/>
  <c r="H159" i="3"/>
  <c r="G159" i="3"/>
  <c r="F159" i="3"/>
  <c r="E159" i="3"/>
  <c r="D159" i="3"/>
  <c r="C159" i="3"/>
  <c r="J158" i="3"/>
  <c r="I158" i="3"/>
  <c r="H158" i="3"/>
  <c r="G158" i="3"/>
  <c r="F158" i="3"/>
  <c r="E158" i="3"/>
  <c r="D158" i="3"/>
  <c r="B158" i="3" s="1"/>
  <c r="C158" i="3"/>
  <c r="A158" i="3" s="1"/>
  <c r="J157" i="3"/>
  <c r="I157" i="3"/>
  <c r="H157" i="3"/>
  <c r="G157" i="3"/>
  <c r="F157" i="3"/>
  <c r="E157" i="3"/>
  <c r="A157" i="3" s="1"/>
  <c r="D157" i="3"/>
  <c r="C157" i="3"/>
  <c r="J156" i="3"/>
  <c r="I156" i="3"/>
  <c r="H156" i="3"/>
  <c r="G156" i="3"/>
  <c r="F156" i="3"/>
  <c r="E156" i="3"/>
  <c r="D156" i="3"/>
  <c r="C156" i="3"/>
  <c r="A156" i="3" s="1"/>
  <c r="B156" i="3"/>
  <c r="J155" i="3"/>
  <c r="I155" i="3"/>
  <c r="H155" i="3"/>
  <c r="G155" i="3"/>
  <c r="A155" i="3" s="1"/>
  <c r="F155" i="3"/>
  <c r="E155" i="3"/>
  <c r="D155" i="3"/>
  <c r="B155" i="3" s="1"/>
  <c r="C155" i="3"/>
  <c r="J154" i="3"/>
  <c r="I154" i="3"/>
  <c r="H154" i="3"/>
  <c r="G154" i="3"/>
  <c r="F154" i="3"/>
  <c r="E154" i="3"/>
  <c r="D154" i="3"/>
  <c r="C154" i="3"/>
  <c r="A154" i="3" s="1"/>
  <c r="B154" i="3"/>
  <c r="J153" i="3"/>
  <c r="I153" i="3"/>
  <c r="H153" i="3"/>
  <c r="G153" i="3"/>
  <c r="F153" i="3"/>
  <c r="E153" i="3"/>
  <c r="D153" i="3"/>
  <c r="C153" i="3"/>
  <c r="J152" i="3"/>
  <c r="I152" i="3"/>
  <c r="H152" i="3"/>
  <c r="G152" i="3"/>
  <c r="F152" i="3"/>
  <c r="E152" i="3"/>
  <c r="D152" i="3"/>
  <c r="C152" i="3"/>
  <c r="B152" i="3"/>
  <c r="J151" i="3"/>
  <c r="I151" i="3"/>
  <c r="H151" i="3"/>
  <c r="G151" i="3"/>
  <c r="F151" i="3"/>
  <c r="E151" i="3"/>
  <c r="D151" i="3"/>
  <c r="C151" i="3"/>
  <c r="J150" i="3"/>
  <c r="I150" i="3"/>
  <c r="H150" i="3"/>
  <c r="G150" i="3"/>
  <c r="F150" i="3"/>
  <c r="E150" i="3"/>
  <c r="D150" i="3"/>
  <c r="B150" i="3" s="1"/>
  <c r="C150" i="3"/>
  <c r="A150" i="3" s="1"/>
  <c r="J149" i="3"/>
  <c r="I149" i="3"/>
  <c r="H149" i="3"/>
  <c r="G149" i="3"/>
  <c r="F149" i="3"/>
  <c r="E149" i="3"/>
  <c r="D149" i="3"/>
  <c r="C149" i="3"/>
  <c r="J148" i="3"/>
  <c r="I148" i="3"/>
  <c r="H148" i="3"/>
  <c r="G148" i="3"/>
  <c r="F148" i="3"/>
  <c r="E148" i="3"/>
  <c r="D148" i="3"/>
  <c r="C148" i="3"/>
  <c r="A148" i="3" s="1"/>
  <c r="B148" i="3"/>
  <c r="J147" i="3"/>
  <c r="I147" i="3"/>
  <c r="H147" i="3"/>
  <c r="G147" i="3"/>
  <c r="F147" i="3"/>
  <c r="B147" i="3" s="1"/>
  <c r="E147" i="3"/>
  <c r="D147" i="3"/>
  <c r="C147" i="3"/>
  <c r="J146" i="3"/>
  <c r="I146" i="3"/>
  <c r="H146" i="3"/>
  <c r="G146" i="3"/>
  <c r="F146" i="3"/>
  <c r="E146" i="3"/>
  <c r="D146" i="3"/>
  <c r="C146" i="3"/>
  <c r="B146" i="3"/>
  <c r="J145" i="3"/>
  <c r="I145" i="3"/>
  <c r="H145" i="3"/>
  <c r="G145" i="3"/>
  <c r="A145" i="3" s="1"/>
  <c r="F145" i="3"/>
  <c r="E145" i="3"/>
  <c r="D145" i="3"/>
  <c r="C145" i="3"/>
  <c r="J144" i="3"/>
  <c r="I144" i="3"/>
  <c r="H144" i="3"/>
  <c r="G144" i="3"/>
  <c r="F144" i="3"/>
  <c r="E144" i="3"/>
  <c r="D144" i="3"/>
  <c r="B144" i="3" s="1"/>
  <c r="C144" i="3"/>
  <c r="J143" i="3"/>
  <c r="I143" i="3"/>
  <c r="H143" i="3"/>
  <c r="G143" i="3"/>
  <c r="F143" i="3"/>
  <c r="E143" i="3"/>
  <c r="D143" i="3"/>
  <c r="B143" i="3" s="1"/>
  <c r="C143" i="3"/>
  <c r="A143" i="3" s="1"/>
  <c r="J142" i="3"/>
  <c r="I142" i="3"/>
  <c r="H142" i="3"/>
  <c r="B142" i="3" s="1"/>
  <c r="G142" i="3"/>
  <c r="F142" i="3"/>
  <c r="E142" i="3"/>
  <c r="D142" i="3"/>
  <c r="C142" i="3"/>
  <c r="A142" i="3" s="1"/>
  <c r="J141" i="3"/>
  <c r="I141" i="3"/>
  <c r="H141" i="3"/>
  <c r="G141" i="3"/>
  <c r="F141" i="3"/>
  <c r="E141" i="3"/>
  <c r="D141" i="3"/>
  <c r="C141" i="3"/>
  <c r="B141" i="3"/>
  <c r="J140" i="3"/>
  <c r="B140" i="3" s="1"/>
  <c r="I140" i="3"/>
  <c r="H140" i="3"/>
  <c r="G140" i="3"/>
  <c r="F140" i="3"/>
  <c r="E140" i="3"/>
  <c r="D140" i="3"/>
  <c r="C140" i="3"/>
  <c r="J139" i="3"/>
  <c r="I139" i="3"/>
  <c r="H139" i="3"/>
  <c r="G139" i="3"/>
  <c r="F139" i="3"/>
  <c r="E139" i="3"/>
  <c r="D139" i="3"/>
  <c r="C139" i="3"/>
  <c r="A139" i="3" s="1"/>
  <c r="B139" i="3"/>
  <c r="J138" i="3"/>
  <c r="I138" i="3"/>
  <c r="H138" i="3"/>
  <c r="G138" i="3"/>
  <c r="F138" i="3"/>
  <c r="B138" i="3" s="1"/>
  <c r="E138" i="3"/>
  <c r="D138" i="3"/>
  <c r="C138" i="3"/>
  <c r="J137" i="3"/>
  <c r="I137" i="3"/>
  <c r="H137" i="3"/>
  <c r="G137" i="3"/>
  <c r="F137" i="3"/>
  <c r="E137" i="3"/>
  <c r="D137" i="3"/>
  <c r="C137" i="3"/>
  <c r="B137" i="3"/>
  <c r="A137" i="3"/>
  <c r="J136" i="3"/>
  <c r="I136" i="3"/>
  <c r="H136" i="3"/>
  <c r="G136" i="3"/>
  <c r="F136" i="3"/>
  <c r="E136" i="3"/>
  <c r="D136" i="3"/>
  <c r="C136" i="3"/>
  <c r="J135" i="3"/>
  <c r="I135" i="3"/>
  <c r="H135" i="3"/>
  <c r="G135" i="3"/>
  <c r="F135" i="3"/>
  <c r="E135" i="3"/>
  <c r="D135" i="3"/>
  <c r="C135" i="3"/>
  <c r="B135" i="3"/>
  <c r="A135" i="3"/>
  <c r="J134" i="3"/>
  <c r="I134" i="3"/>
  <c r="H134" i="3"/>
  <c r="G134" i="3"/>
  <c r="F134" i="3"/>
  <c r="E134" i="3"/>
  <c r="D134" i="3"/>
  <c r="B134" i="3" s="1"/>
  <c r="C134" i="3"/>
  <c r="J133" i="3"/>
  <c r="I133" i="3"/>
  <c r="H133" i="3"/>
  <c r="G133" i="3"/>
  <c r="F133" i="3"/>
  <c r="E133" i="3"/>
  <c r="D133" i="3"/>
  <c r="C133" i="3"/>
  <c r="B133" i="3"/>
  <c r="A133" i="3"/>
  <c r="J132" i="3"/>
  <c r="I132" i="3"/>
  <c r="H132" i="3"/>
  <c r="G132" i="3"/>
  <c r="F132" i="3"/>
  <c r="E132" i="3"/>
  <c r="D132" i="3"/>
  <c r="C132" i="3"/>
  <c r="J131" i="3"/>
  <c r="I131" i="3"/>
  <c r="H131" i="3"/>
  <c r="G131" i="3"/>
  <c r="F131" i="3"/>
  <c r="E131" i="3"/>
  <c r="D131" i="3"/>
  <c r="B131" i="3" s="1"/>
  <c r="C131" i="3"/>
  <c r="A131" i="3" s="1"/>
  <c r="J130" i="3"/>
  <c r="I130" i="3"/>
  <c r="H130" i="3"/>
  <c r="G130" i="3"/>
  <c r="F130" i="3"/>
  <c r="E130" i="3"/>
  <c r="D130" i="3"/>
  <c r="C130" i="3"/>
  <c r="J129" i="3"/>
  <c r="I129" i="3"/>
  <c r="H129" i="3"/>
  <c r="G129" i="3"/>
  <c r="F129" i="3"/>
  <c r="E129" i="3"/>
  <c r="D129" i="3"/>
  <c r="C129" i="3"/>
  <c r="A129" i="3" s="1"/>
  <c r="B129" i="3"/>
  <c r="J128" i="3"/>
  <c r="I128" i="3"/>
  <c r="H128" i="3"/>
  <c r="G128" i="3"/>
  <c r="F128" i="3"/>
  <c r="E128" i="3"/>
  <c r="D128" i="3"/>
  <c r="C128" i="3"/>
  <c r="J127" i="3"/>
  <c r="I127" i="3"/>
  <c r="H127" i="3"/>
  <c r="G127" i="3"/>
  <c r="F127" i="3"/>
  <c r="E127" i="3"/>
  <c r="D127" i="3"/>
  <c r="C127" i="3"/>
  <c r="B127" i="3"/>
  <c r="A127" i="3"/>
  <c r="J126" i="3"/>
  <c r="I126" i="3"/>
  <c r="H126" i="3"/>
  <c r="G126" i="3"/>
  <c r="F126" i="3"/>
  <c r="B126" i="3" s="1"/>
  <c r="E126" i="3"/>
  <c r="D126" i="3"/>
  <c r="C126" i="3"/>
  <c r="J125" i="3"/>
  <c r="I125" i="3"/>
  <c r="A125" i="3" s="1"/>
  <c r="H125" i="3"/>
  <c r="G125" i="3"/>
  <c r="F125" i="3"/>
  <c r="E125" i="3"/>
  <c r="D125" i="3"/>
  <c r="B125" i="3" s="1"/>
  <c r="C125" i="3"/>
  <c r="J124" i="3"/>
  <c r="I124" i="3"/>
  <c r="H124" i="3"/>
  <c r="G124" i="3"/>
  <c r="F124" i="3"/>
  <c r="B124" i="3" s="1"/>
  <c r="E124" i="3"/>
  <c r="D124" i="3"/>
  <c r="C124" i="3"/>
  <c r="J123" i="3"/>
  <c r="I123" i="3"/>
  <c r="H123" i="3"/>
  <c r="G123" i="3"/>
  <c r="F123" i="3"/>
  <c r="E123" i="3"/>
  <c r="D123" i="3"/>
  <c r="B123" i="3" s="1"/>
  <c r="C123" i="3"/>
  <c r="A123" i="3" s="1"/>
  <c r="J122" i="3"/>
  <c r="I122" i="3"/>
  <c r="H122" i="3"/>
  <c r="G122" i="3"/>
  <c r="F122" i="3"/>
  <c r="E122" i="3"/>
  <c r="D122" i="3"/>
  <c r="C122" i="3"/>
  <c r="J121" i="3"/>
  <c r="B121" i="3" s="1"/>
  <c r="I121" i="3"/>
  <c r="H121" i="3"/>
  <c r="G121" i="3"/>
  <c r="F121" i="3"/>
  <c r="E121" i="3"/>
  <c r="D121" i="3"/>
  <c r="C121" i="3"/>
  <c r="J120" i="3"/>
  <c r="I120" i="3"/>
  <c r="H120" i="3"/>
  <c r="G120" i="3"/>
  <c r="F120" i="3"/>
  <c r="E120" i="3"/>
  <c r="D120" i="3"/>
  <c r="C120" i="3"/>
  <c r="A120" i="3" s="1"/>
  <c r="B120" i="3"/>
  <c r="J119" i="3"/>
  <c r="I119" i="3"/>
  <c r="A119" i="3" s="1"/>
  <c r="H119" i="3"/>
  <c r="G119" i="3"/>
  <c r="F119" i="3"/>
  <c r="E119" i="3"/>
  <c r="D119" i="3"/>
  <c r="C119" i="3"/>
  <c r="J118" i="3"/>
  <c r="I118" i="3"/>
  <c r="H118" i="3"/>
  <c r="G118" i="3"/>
  <c r="F118" i="3"/>
  <c r="E118" i="3"/>
  <c r="D118" i="3"/>
  <c r="B118" i="3" s="1"/>
  <c r="C118" i="3"/>
  <c r="J117" i="3"/>
  <c r="I117" i="3"/>
  <c r="H117" i="3"/>
  <c r="B117" i="3" s="1"/>
  <c r="G117" i="3"/>
  <c r="F117" i="3"/>
  <c r="E117" i="3"/>
  <c r="D117" i="3"/>
  <c r="C117" i="3"/>
  <c r="J116" i="3"/>
  <c r="I116" i="3"/>
  <c r="H116" i="3"/>
  <c r="G116" i="3"/>
  <c r="F116" i="3"/>
  <c r="E116" i="3"/>
  <c r="D116" i="3"/>
  <c r="C116" i="3"/>
  <c r="A116" i="3" s="1"/>
  <c r="B116" i="3"/>
  <c r="J115" i="3"/>
  <c r="I115" i="3"/>
  <c r="H115" i="3"/>
  <c r="G115" i="3"/>
  <c r="A115" i="3" s="1"/>
  <c r="F115" i="3"/>
  <c r="E115" i="3"/>
  <c r="D115" i="3"/>
  <c r="B115" i="3" s="1"/>
  <c r="C115" i="3"/>
  <c r="J114" i="3"/>
  <c r="I114" i="3"/>
  <c r="H114" i="3"/>
  <c r="G114" i="3"/>
  <c r="F114" i="3"/>
  <c r="E114" i="3"/>
  <c r="D114" i="3"/>
  <c r="C114" i="3"/>
  <c r="B114" i="3"/>
  <c r="J113" i="3"/>
  <c r="I113" i="3"/>
  <c r="H113" i="3"/>
  <c r="G113" i="3"/>
  <c r="F113" i="3"/>
  <c r="E113" i="3"/>
  <c r="D113" i="3"/>
  <c r="B113" i="3" s="1"/>
  <c r="C113" i="3"/>
  <c r="A113" i="3" s="1"/>
  <c r="J112" i="3"/>
  <c r="I112" i="3"/>
  <c r="H112" i="3"/>
  <c r="G112" i="3"/>
  <c r="F112" i="3"/>
  <c r="E112" i="3"/>
  <c r="D112" i="3"/>
  <c r="B112" i="3" s="1"/>
  <c r="C112" i="3"/>
  <c r="J111" i="3"/>
  <c r="I111" i="3"/>
  <c r="H111" i="3"/>
  <c r="G111" i="3"/>
  <c r="F111" i="3"/>
  <c r="E111" i="3"/>
  <c r="D111" i="3"/>
  <c r="C111" i="3"/>
  <c r="J110" i="3"/>
  <c r="I110" i="3"/>
  <c r="H110" i="3"/>
  <c r="G110" i="3"/>
  <c r="F110" i="3"/>
  <c r="E110" i="3"/>
  <c r="D110" i="3"/>
  <c r="B110" i="3" s="1"/>
  <c r="C110" i="3"/>
  <c r="J109" i="3"/>
  <c r="I109" i="3"/>
  <c r="H109" i="3"/>
  <c r="G109" i="3"/>
  <c r="F109" i="3"/>
  <c r="E109" i="3"/>
  <c r="D109" i="3"/>
  <c r="C109" i="3"/>
  <c r="J108" i="3"/>
  <c r="I108" i="3"/>
  <c r="H108" i="3"/>
  <c r="G108" i="3"/>
  <c r="F108" i="3"/>
  <c r="E108" i="3"/>
  <c r="D108" i="3"/>
  <c r="C108" i="3"/>
  <c r="A108" i="3" s="1"/>
  <c r="B108" i="3"/>
  <c r="J107" i="3"/>
  <c r="I107" i="3"/>
  <c r="H107" i="3"/>
  <c r="G107" i="3"/>
  <c r="F107" i="3"/>
  <c r="B107" i="3" s="1"/>
  <c r="E107" i="3"/>
  <c r="D107" i="3"/>
  <c r="C107" i="3"/>
  <c r="J106" i="3"/>
  <c r="B106" i="3" s="1"/>
  <c r="I106" i="3"/>
  <c r="H106" i="3"/>
  <c r="G106" i="3"/>
  <c r="F106" i="3"/>
  <c r="E106" i="3"/>
  <c r="D106" i="3"/>
  <c r="C106" i="3"/>
  <c r="J105" i="3"/>
  <c r="I105" i="3"/>
  <c r="H105" i="3"/>
  <c r="G105" i="3"/>
  <c r="F105" i="3"/>
  <c r="E105" i="3"/>
  <c r="A105" i="3" s="1"/>
  <c r="D105" i="3"/>
  <c r="C105" i="3"/>
  <c r="J104" i="3"/>
  <c r="I104" i="3"/>
  <c r="H104" i="3"/>
  <c r="G104" i="3"/>
  <c r="F104" i="3"/>
  <c r="E104" i="3"/>
  <c r="D104" i="3"/>
  <c r="B104" i="3" s="1"/>
  <c r="C104" i="3"/>
  <c r="J103" i="3"/>
  <c r="I103" i="3"/>
  <c r="H103" i="3"/>
  <c r="G103" i="3"/>
  <c r="F103" i="3"/>
  <c r="E103" i="3"/>
  <c r="D103" i="3"/>
  <c r="C103" i="3"/>
  <c r="J102" i="3"/>
  <c r="I102" i="3"/>
  <c r="H102" i="3"/>
  <c r="G102" i="3"/>
  <c r="F102" i="3"/>
  <c r="E102" i="3"/>
  <c r="D102" i="3"/>
  <c r="C102" i="3"/>
  <c r="A102" i="3" s="1"/>
  <c r="J101" i="3"/>
  <c r="I101" i="3"/>
  <c r="H101" i="3"/>
  <c r="G101" i="3"/>
  <c r="F101" i="3"/>
  <c r="E101" i="3"/>
  <c r="D101" i="3"/>
  <c r="B101" i="3" s="1"/>
  <c r="C101" i="3"/>
  <c r="A101" i="3" s="1"/>
  <c r="J100" i="3"/>
  <c r="B100" i="3" s="1"/>
  <c r="I100" i="3"/>
  <c r="H100" i="3"/>
  <c r="G100" i="3"/>
  <c r="F100" i="3"/>
  <c r="E100" i="3"/>
  <c r="D100" i="3"/>
  <c r="C100" i="3"/>
  <c r="J99" i="3"/>
  <c r="I99" i="3"/>
  <c r="H99" i="3"/>
  <c r="G99" i="3"/>
  <c r="F99" i="3"/>
  <c r="E99" i="3"/>
  <c r="D99" i="3"/>
  <c r="C99" i="3"/>
  <c r="B99" i="3"/>
  <c r="A99" i="3"/>
  <c r="J98" i="3"/>
  <c r="I98" i="3"/>
  <c r="H98" i="3"/>
  <c r="G98" i="3"/>
  <c r="F98" i="3"/>
  <c r="E98" i="3"/>
  <c r="D98" i="3"/>
  <c r="C98" i="3"/>
  <c r="J97" i="3"/>
  <c r="I97" i="3"/>
  <c r="H97" i="3"/>
  <c r="G97" i="3"/>
  <c r="F97" i="3"/>
  <c r="E97" i="3"/>
  <c r="D97" i="3"/>
  <c r="C97" i="3"/>
  <c r="B97" i="3"/>
  <c r="A97" i="3"/>
  <c r="J96" i="3"/>
  <c r="I96" i="3"/>
  <c r="H96" i="3"/>
  <c r="G96" i="3"/>
  <c r="F96" i="3"/>
  <c r="E96" i="3"/>
  <c r="D96" i="3"/>
  <c r="C96" i="3"/>
  <c r="J95" i="3"/>
  <c r="I95" i="3"/>
  <c r="H95" i="3"/>
  <c r="G95" i="3"/>
  <c r="F95" i="3"/>
  <c r="E95" i="3"/>
  <c r="D95" i="3"/>
  <c r="C95" i="3"/>
  <c r="A95" i="3" s="1"/>
  <c r="B95" i="3"/>
  <c r="J94" i="3"/>
  <c r="I94" i="3"/>
  <c r="H94" i="3"/>
  <c r="G94" i="3"/>
  <c r="F94" i="3"/>
  <c r="E94" i="3"/>
  <c r="D94" i="3"/>
  <c r="C94" i="3"/>
  <c r="J93" i="3"/>
  <c r="I93" i="3"/>
  <c r="H93" i="3"/>
  <c r="B93" i="3" s="1"/>
  <c r="G93" i="3"/>
  <c r="F93" i="3"/>
  <c r="E93" i="3"/>
  <c r="D93" i="3"/>
  <c r="C93" i="3"/>
  <c r="A93" i="3"/>
  <c r="J92" i="3"/>
  <c r="I92" i="3"/>
  <c r="H92" i="3"/>
  <c r="G92" i="3"/>
  <c r="F92" i="3"/>
  <c r="B92" i="3" s="1"/>
  <c r="E92" i="3"/>
  <c r="D92" i="3"/>
  <c r="C92" i="3"/>
  <c r="J91" i="3"/>
  <c r="I91" i="3"/>
  <c r="H91" i="3"/>
  <c r="G91" i="3"/>
  <c r="F91" i="3"/>
  <c r="E91" i="3"/>
  <c r="A91" i="3" s="1"/>
  <c r="D91" i="3"/>
  <c r="B91" i="3" s="1"/>
  <c r="C91" i="3"/>
  <c r="J90" i="3"/>
  <c r="I90" i="3"/>
  <c r="H90" i="3"/>
  <c r="G90" i="3"/>
  <c r="F90" i="3"/>
  <c r="E90" i="3"/>
  <c r="D90" i="3"/>
  <c r="B90" i="3" s="1"/>
  <c r="C90" i="3"/>
  <c r="J89" i="3"/>
  <c r="I89" i="3"/>
  <c r="H89" i="3"/>
  <c r="G89" i="3"/>
  <c r="F89" i="3"/>
  <c r="E89" i="3"/>
  <c r="D89" i="3"/>
  <c r="B89" i="3" s="1"/>
  <c r="C89" i="3"/>
  <c r="A89" i="3" s="1"/>
  <c r="J88" i="3"/>
  <c r="I88" i="3"/>
  <c r="H88" i="3"/>
  <c r="G88" i="3"/>
  <c r="F88" i="3"/>
  <c r="E88" i="3"/>
  <c r="D88" i="3"/>
  <c r="C88" i="3"/>
  <c r="J87" i="3"/>
  <c r="B87" i="3" s="1"/>
  <c r="I87" i="3"/>
  <c r="H87" i="3"/>
  <c r="G87" i="3"/>
  <c r="F87" i="3"/>
  <c r="E87" i="3"/>
  <c r="D87" i="3"/>
  <c r="C87" i="3"/>
  <c r="A87" i="3" s="1"/>
  <c r="J86" i="3"/>
  <c r="I86" i="3"/>
  <c r="H86" i="3"/>
  <c r="B86" i="3" s="1"/>
  <c r="G86" i="3"/>
  <c r="F86" i="3"/>
  <c r="E86" i="3"/>
  <c r="D86" i="3"/>
  <c r="C86" i="3"/>
  <c r="J85" i="3"/>
  <c r="I85" i="3"/>
  <c r="A85" i="3" s="1"/>
  <c r="H85" i="3"/>
  <c r="G85" i="3"/>
  <c r="F85" i="3"/>
  <c r="E85" i="3"/>
  <c r="D85" i="3"/>
  <c r="C85" i="3"/>
  <c r="B85" i="3"/>
  <c r="J84" i="3"/>
  <c r="I84" i="3"/>
  <c r="H84" i="3"/>
  <c r="G84" i="3"/>
  <c r="F84" i="3"/>
  <c r="E84" i="3"/>
  <c r="D84" i="3"/>
  <c r="B84" i="3" s="1"/>
  <c r="C84" i="3"/>
  <c r="J83" i="3"/>
  <c r="I83" i="3"/>
  <c r="H83" i="3"/>
  <c r="G83" i="3"/>
  <c r="F83" i="3"/>
  <c r="E83" i="3"/>
  <c r="D83" i="3"/>
  <c r="B83" i="3" s="1"/>
  <c r="C83" i="3"/>
  <c r="A83" i="3" s="1"/>
  <c r="J82" i="3"/>
  <c r="I82" i="3"/>
  <c r="H82" i="3"/>
  <c r="G82" i="3"/>
  <c r="F82" i="3"/>
  <c r="E82" i="3"/>
  <c r="D82" i="3"/>
  <c r="C82" i="3"/>
  <c r="J81" i="3"/>
  <c r="I81" i="3"/>
  <c r="H81" i="3"/>
  <c r="G81" i="3"/>
  <c r="F81" i="3"/>
  <c r="E81" i="3"/>
  <c r="D81" i="3"/>
  <c r="C81" i="3"/>
  <c r="A81" i="3" s="1"/>
  <c r="B81" i="3"/>
  <c r="J80" i="3"/>
  <c r="I80" i="3"/>
  <c r="H80" i="3"/>
  <c r="G80" i="3"/>
  <c r="F80" i="3"/>
  <c r="E80" i="3"/>
  <c r="D80" i="3"/>
  <c r="C80" i="3"/>
  <c r="J79" i="3"/>
  <c r="I79" i="3"/>
  <c r="A79" i="3" s="1"/>
  <c r="H79" i="3"/>
  <c r="G79" i="3"/>
  <c r="F79" i="3"/>
  <c r="E79" i="3"/>
  <c r="D79" i="3"/>
  <c r="C79" i="3"/>
  <c r="J78" i="3"/>
  <c r="I78" i="3"/>
  <c r="H78" i="3"/>
  <c r="G78" i="3"/>
  <c r="F78" i="3"/>
  <c r="E78" i="3"/>
  <c r="D78" i="3"/>
  <c r="B78" i="3" s="1"/>
  <c r="C78" i="3"/>
  <c r="J77" i="3"/>
  <c r="I77" i="3"/>
  <c r="H77" i="3"/>
  <c r="G77" i="3"/>
  <c r="F77" i="3"/>
  <c r="E77" i="3"/>
  <c r="A77" i="3" s="1"/>
  <c r="D77" i="3"/>
  <c r="C77" i="3"/>
  <c r="J76" i="3"/>
  <c r="I76" i="3"/>
  <c r="H76" i="3"/>
  <c r="G76" i="3"/>
  <c r="F76" i="3"/>
  <c r="E76" i="3"/>
  <c r="D76" i="3"/>
  <c r="B76" i="3" s="1"/>
  <c r="C76" i="3"/>
  <c r="A76" i="3" s="1"/>
  <c r="J75" i="3"/>
  <c r="I75" i="3"/>
  <c r="H75" i="3"/>
  <c r="G75" i="3"/>
  <c r="F75" i="3"/>
  <c r="E75" i="3"/>
  <c r="D75" i="3"/>
  <c r="C75" i="3"/>
  <c r="J74" i="3"/>
  <c r="I74" i="3"/>
  <c r="H74" i="3"/>
  <c r="G74" i="3"/>
  <c r="F74" i="3"/>
  <c r="E74" i="3"/>
  <c r="D74" i="3"/>
  <c r="C74" i="3"/>
  <c r="A74" i="3" s="1"/>
  <c r="B74" i="3"/>
  <c r="J73" i="3"/>
  <c r="I73" i="3"/>
  <c r="H73" i="3"/>
  <c r="G73" i="3"/>
  <c r="F73" i="3"/>
  <c r="E73" i="3"/>
  <c r="D73" i="3"/>
  <c r="C73" i="3"/>
  <c r="J72" i="3"/>
  <c r="I72" i="3"/>
  <c r="H72" i="3"/>
  <c r="G72" i="3"/>
  <c r="F72" i="3"/>
  <c r="E72" i="3"/>
  <c r="D72" i="3"/>
  <c r="B72" i="3" s="1"/>
  <c r="C72" i="3"/>
  <c r="J71" i="3"/>
  <c r="I71" i="3"/>
  <c r="H71" i="3"/>
  <c r="G71" i="3"/>
  <c r="F71" i="3"/>
  <c r="E71" i="3"/>
  <c r="D71" i="3"/>
  <c r="C71" i="3"/>
  <c r="J70" i="3"/>
  <c r="I70" i="3"/>
  <c r="H70" i="3"/>
  <c r="G70" i="3"/>
  <c r="F70" i="3"/>
  <c r="E70" i="3"/>
  <c r="D70" i="3"/>
  <c r="B70" i="3" s="1"/>
  <c r="C70" i="3"/>
  <c r="A70" i="3" s="1"/>
  <c r="J69" i="3"/>
  <c r="I69" i="3"/>
  <c r="H69" i="3"/>
  <c r="G69" i="3"/>
  <c r="F69" i="3"/>
  <c r="E69" i="3"/>
  <c r="D69" i="3"/>
  <c r="B69" i="3" s="1"/>
  <c r="C69" i="3"/>
  <c r="A69" i="3"/>
  <c r="J68" i="3"/>
  <c r="I68" i="3"/>
  <c r="H68" i="3"/>
  <c r="G68" i="3"/>
  <c r="F68" i="3"/>
  <c r="B68" i="3" s="1"/>
  <c r="E68" i="3"/>
  <c r="D68" i="3"/>
  <c r="C68" i="3"/>
  <c r="A68" i="3" s="1"/>
  <c r="J67" i="3"/>
  <c r="I67" i="3"/>
  <c r="H67" i="3"/>
  <c r="G67" i="3"/>
  <c r="F67" i="3"/>
  <c r="E67" i="3"/>
  <c r="D67" i="3"/>
  <c r="C67" i="3"/>
  <c r="A67" i="3" s="1"/>
  <c r="B67" i="3"/>
  <c r="J66" i="3"/>
  <c r="B66" i="3" s="1"/>
  <c r="I66" i="3"/>
  <c r="H66" i="3"/>
  <c r="G66" i="3"/>
  <c r="F66" i="3"/>
  <c r="E66" i="3"/>
  <c r="D66" i="3"/>
  <c r="C66" i="3"/>
  <c r="J65" i="3"/>
  <c r="I65" i="3"/>
  <c r="H65" i="3"/>
  <c r="G65" i="3"/>
  <c r="F65" i="3"/>
  <c r="E65" i="3"/>
  <c r="D65" i="3"/>
  <c r="C65" i="3"/>
  <c r="B65" i="3"/>
  <c r="A65" i="3"/>
  <c r="J64" i="3"/>
  <c r="I64" i="3"/>
  <c r="H64" i="3"/>
  <c r="G64" i="3"/>
  <c r="F64" i="3"/>
  <c r="E64" i="3"/>
  <c r="D64" i="3"/>
  <c r="B64" i="3" s="1"/>
  <c r="C64" i="3"/>
  <c r="J63" i="3"/>
  <c r="I63" i="3"/>
  <c r="H63" i="3"/>
  <c r="G63" i="3"/>
  <c r="F63" i="3"/>
  <c r="E63" i="3"/>
  <c r="D63" i="3"/>
  <c r="B63" i="3" s="1"/>
  <c r="C63" i="3"/>
  <c r="A63" i="3" s="1"/>
  <c r="J62" i="3"/>
  <c r="I62" i="3"/>
  <c r="H62" i="3"/>
  <c r="G62" i="3"/>
  <c r="F62" i="3"/>
  <c r="E62" i="3"/>
  <c r="D62" i="3"/>
  <c r="C62" i="3"/>
  <c r="A62" i="3" s="1"/>
  <c r="J61" i="3"/>
  <c r="B61" i="3" s="1"/>
  <c r="I61" i="3"/>
  <c r="H61" i="3"/>
  <c r="G61" i="3"/>
  <c r="F61" i="3"/>
  <c r="E61" i="3"/>
  <c r="D61" i="3"/>
  <c r="C61" i="3"/>
  <c r="A61" i="3" s="1"/>
  <c r="J60" i="3"/>
  <c r="I60" i="3"/>
  <c r="H60" i="3"/>
  <c r="G60" i="3"/>
  <c r="F60" i="3"/>
  <c r="E60" i="3"/>
  <c r="D60" i="3"/>
  <c r="C60" i="3"/>
  <c r="B60" i="3"/>
  <c r="J59" i="3"/>
  <c r="I59" i="3"/>
  <c r="H59" i="3"/>
  <c r="B59" i="3" s="1"/>
  <c r="G59" i="3"/>
  <c r="F59" i="3"/>
  <c r="E59" i="3"/>
  <c r="A59" i="3" s="1"/>
  <c r="D59" i="3"/>
  <c r="C59" i="3"/>
  <c r="J58" i="3"/>
  <c r="I58" i="3"/>
  <c r="H58" i="3"/>
  <c r="G58" i="3"/>
  <c r="F58" i="3"/>
  <c r="B58" i="3" s="1"/>
  <c r="E58" i="3"/>
  <c r="D58" i="3"/>
  <c r="C58" i="3"/>
  <c r="J57" i="3"/>
  <c r="I57" i="3"/>
  <c r="H57" i="3"/>
  <c r="G57" i="3"/>
  <c r="F57" i="3"/>
  <c r="E57" i="3"/>
  <c r="D57" i="3"/>
  <c r="B57" i="3" s="1"/>
  <c r="C57" i="3"/>
  <c r="A57" i="3" s="1"/>
  <c r="J56" i="3"/>
  <c r="I56" i="3"/>
  <c r="H56" i="3"/>
  <c r="B56" i="3" s="1"/>
  <c r="G56" i="3"/>
  <c r="F56" i="3"/>
  <c r="E56" i="3"/>
  <c r="D56" i="3"/>
  <c r="C56" i="3"/>
  <c r="J55" i="3"/>
  <c r="I55" i="3"/>
  <c r="H55" i="3"/>
  <c r="G55" i="3"/>
  <c r="F55" i="3"/>
  <c r="B55" i="3" s="1"/>
  <c r="E55" i="3"/>
  <c r="D55" i="3"/>
  <c r="C55" i="3"/>
  <c r="A55" i="3" s="1"/>
  <c r="J54" i="3"/>
  <c r="I54" i="3"/>
  <c r="H54" i="3"/>
  <c r="G54" i="3"/>
  <c r="F54" i="3"/>
  <c r="E54" i="3"/>
  <c r="D54" i="3"/>
  <c r="C54" i="3"/>
  <c r="J53" i="3"/>
  <c r="I53" i="3"/>
  <c r="H53" i="3"/>
  <c r="G53" i="3"/>
  <c r="F53" i="3"/>
  <c r="E53" i="3"/>
  <c r="A53" i="3" s="1"/>
  <c r="D53" i="3"/>
  <c r="C53" i="3"/>
  <c r="J52" i="3"/>
  <c r="I52" i="3"/>
  <c r="H52" i="3"/>
  <c r="G52" i="3"/>
  <c r="F52" i="3"/>
  <c r="E52" i="3"/>
  <c r="D52" i="3"/>
  <c r="B52" i="3" s="1"/>
  <c r="C52" i="3"/>
  <c r="J51" i="3"/>
  <c r="I51" i="3"/>
  <c r="H51" i="3"/>
  <c r="G51" i="3"/>
  <c r="F51" i="3"/>
  <c r="E51" i="3"/>
  <c r="D51" i="3"/>
  <c r="B51" i="3" s="1"/>
  <c r="C51" i="3"/>
  <c r="A51" i="3" s="1"/>
  <c r="N52" i="1" s="1"/>
  <c r="J50" i="3"/>
  <c r="I50" i="3"/>
  <c r="H50" i="3"/>
  <c r="G50" i="3"/>
  <c r="F50" i="3"/>
  <c r="B50" i="3" s="1"/>
  <c r="E50" i="3"/>
  <c r="D50" i="3"/>
  <c r="C50" i="3"/>
  <c r="J49" i="3"/>
  <c r="I49" i="3"/>
  <c r="H49" i="3"/>
  <c r="G49" i="3"/>
  <c r="F49" i="3"/>
  <c r="E49" i="3"/>
  <c r="D49" i="3"/>
  <c r="B49" i="3" s="1"/>
  <c r="C49" i="3"/>
  <c r="A49" i="3" s="1"/>
  <c r="J48" i="3"/>
  <c r="I48" i="3"/>
  <c r="H48" i="3"/>
  <c r="G48" i="3"/>
  <c r="F48" i="3"/>
  <c r="E48" i="3"/>
  <c r="D48" i="3"/>
  <c r="C48" i="3"/>
  <c r="J47" i="3"/>
  <c r="I47" i="3"/>
  <c r="H47" i="3"/>
  <c r="G47" i="3"/>
  <c r="F47" i="3"/>
  <c r="E47" i="3"/>
  <c r="D47" i="3"/>
  <c r="C47" i="3"/>
  <c r="B47" i="3"/>
  <c r="A47" i="3"/>
  <c r="J46" i="3"/>
  <c r="I46" i="3"/>
  <c r="H46" i="3"/>
  <c r="G46" i="3"/>
  <c r="F46" i="3"/>
  <c r="E46" i="3"/>
  <c r="D46" i="3"/>
  <c r="B46" i="3" s="1"/>
  <c r="C46" i="3"/>
  <c r="J45" i="3"/>
  <c r="I45" i="3"/>
  <c r="H45" i="3"/>
  <c r="G45" i="3"/>
  <c r="F45" i="3"/>
  <c r="E45" i="3"/>
  <c r="D45" i="3"/>
  <c r="C45" i="3"/>
  <c r="B45" i="3"/>
  <c r="A45" i="3"/>
  <c r="J44" i="3"/>
  <c r="I44" i="3"/>
  <c r="H44" i="3"/>
  <c r="G44" i="3"/>
  <c r="F44" i="3"/>
  <c r="E44" i="3"/>
  <c r="D44" i="3"/>
  <c r="B44" i="3" s="1"/>
  <c r="C44" i="3"/>
  <c r="J43" i="3"/>
  <c r="I43" i="3"/>
  <c r="H43" i="3"/>
  <c r="G43" i="3"/>
  <c r="F43" i="3"/>
  <c r="E43" i="3"/>
  <c r="D43" i="3"/>
  <c r="C43" i="3"/>
  <c r="A43" i="3" s="1"/>
  <c r="J42" i="3"/>
  <c r="I42" i="3"/>
  <c r="H42" i="3"/>
  <c r="G42" i="3"/>
  <c r="F42" i="3"/>
  <c r="E42" i="3"/>
  <c r="D42" i="3"/>
  <c r="B42" i="3" s="1"/>
  <c r="C42" i="3"/>
  <c r="J41" i="3"/>
  <c r="B41" i="3" s="1"/>
  <c r="I41" i="3"/>
  <c r="H41" i="3"/>
  <c r="G41" i="3"/>
  <c r="F41" i="3"/>
  <c r="E41" i="3"/>
  <c r="D41" i="3"/>
  <c r="C41" i="3"/>
  <c r="A41" i="3" s="1"/>
  <c r="J40" i="3"/>
  <c r="I40" i="3"/>
  <c r="H40" i="3"/>
  <c r="G40" i="3"/>
  <c r="F40" i="3"/>
  <c r="B40" i="3" s="1"/>
  <c r="E40" i="3"/>
  <c r="D40" i="3"/>
  <c r="C40" i="3"/>
  <c r="J39" i="3"/>
  <c r="I39" i="3"/>
  <c r="A39" i="3" s="1"/>
  <c r="H39" i="3"/>
  <c r="G39" i="3"/>
  <c r="F39" i="3"/>
  <c r="E39" i="3"/>
  <c r="D39" i="3"/>
  <c r="C39" i="3"/>
  <c r="J38" i="3"/>
  <c r="I38" i="3"/>
  <c r="H38" i="3"/>
  <c r="G38" i="3"/>
  <c r="F38" i="3"/>
  <c r="E38" i="3"/>
  <c r="D38" i="3"/>
  <c r="B38" i="3" s="1"/>
  <c r="C38" i="3"/>
  <c r="A38" i="3" s="1"/>
  <c r="J37" i="3"/>
  <c r="I37" i="3"/>
  <c r="H37" i="3"/>
  <c r="G37" i="3"/>
  <c r="F37" i="3"/>
  <c r="E37" i="3"/>
  <c r="D37" i="3"/>
  <c r="C37" i="3"/>
  <c r="J36" i="3"/>
  <c r="I36" i="3"/>
  <c r="H36" i="3"/>
  <c r="G36" i="3"/>
  <c r="F36" i="3"/>
  <c r="E36" i="3"/>
  <c r="D36" i="3"/>
  <c r="C36" i="3"/>
  <c r="A36" i="3" s="1"/>
  <c r="B36" i="3"/>
  <c r="J35" i="3"/>
  <c r="I35" i="3"/>
  <c r="H35" i="3"/>
  <c r="G35" i="3"/>
  <c r="F35" i="3"/>
  <c r="E35" i="3"/>
  <c r="D35" i="3"/>
  <c r="C35" i="3"/>
  <c r="J34" i="3"/>
  <c r="I34" i="3"/>
  <c r="H34" i="3"/>
  <c r="G34" i="3"/>
  <c r="F34" i="3"/>
  <c r="E34" i="3"/>
  <c r="D34" i="3"/>
  <c r="C34" i="3"/>
  <c r="B34" i="3"/>
  <c r="J33" i="3"/>
  <c r="I33" i="3"/>
  <c r="H33" i="3"/>
  <c r="G33" i="3"/>
  <c r="F33" i="3"/>
  <c r="E33" i="3"/>
  <c r="D33" i="3"/>
  <c r="C33" i="3"/>
  <c r="J32" i="3"/>
  <c r="I32" i="3"/>
  <c r="H32" i="3"/>
  <c r="G32" i="3"/>
  <c r="F32" i="3"/>
  <c r="B32" i="3" s="1"/>
  <c r="E32" i="3"/>
  <c r="D32" i="3"/>
  <c r="C32" i="3"/>
  <c r="J31" i="3"/>
  <c r="I31" i="3"/>
  <c r="H31" i="3"/>
  <c r="G31" i="3"/>
  <c r="F31" i="3"/>
  <c r="E31" i="3"/>
  <c r="D31" i="3"/>
  <c r="B31" i="3" s="1"/>
  <c r="C31" i="3"/>
  <c r="A31" i="3" s="1"/>
  <c r="J30" i="3"/>
  <c r="I30" i="3"/>
  <c r="H30" i="3"/>
  <c r="G30" i="3"/>
  <c r="F30" i="3"/>
  <c r="E30" i="3"/>
  <c r="D30" i="3"/>
  <c r="B30" i="3" s="1"/>
  <c r="C30" i="3"/>
  <c r="J29" i="3"/>
  <c r="I29" i="3"/>
  <c r="H29" i="3"/>
  <c r="G29" i="3"/>
  <c r="F29" i="3"/>
  <c r="E29" i="3"/>
  <c r="D29" i="3"/>
  <c r="C29" i="3"/>
  <c r="A29" i="3"/>
  <c r="J28" i="3"/>
  <c r="I28" i="3"/>
  <c r="H28" i="3"/>
  <c r="G28" i="3"/>
  <c r="F28" i="3"/>
  <c r="E28" i="3"/>
  <c r="D28" i="3"/>
  <c r="B28" i="3" s="1"/>
  <c r="C28" i="3"/>
  <c r="A28" i="3" s="1"/>
  <c r="J27" i="3"/>
  <c r="I27" i="3"/>
  <c r="H27" i="3"/>
  <c r="G27" i="3"/>
  <c r="F27" i="3"/>
  <c r="E27" i="3"/>
  <c r="D27" i="3"/>
  <c r="B27" i="3" s="1"/>
  <c r="C27" i="3"/>
  <c r="J26" i="3"/>
  <c r="B26" i="3" s="1"/>
  <c r="R27" i="1" s="1"/>
  <c r="I26" i="3"/>
  <c r="H26" i="3"/>
  <c r="G26" i="3"/>
  <c r="F26" i="3"/>
  <c r="E26" i="3"/>
  <c r="D26" i="3"/>
  <c r="C26" i="3"/>
  <c r="J25" i="3"/>
  <c r="I25" i="3"/>
  <c r="H25" i="3"/>
  <c r="B25" i="3" s="1"/>
  <c r="G25" i="3"/>
  <c r="F25" i="3"/>
  <c r="E25" i="3"/>
  <c r="D25" i="3"/>
  <c r="C25" i="3"/>
  <c r="A25" i="3" s="1"/>
  <c r="J24" i="3"/>
  <c r="I24" i="3"/>
  <c r="H24" i="3"/>
  <c r="G24" i="3"/>
  <c r="F24" i="3"/>
  <c r="E24" i="3"/>
  <c r="D24" i="3"/>
  <c r="B24" i="3" s="1"/>
  <c r="C24" i="3"/>
  <c r="J23" i="3"/>
  <c r="B23" i="3" s="1"/>
  <c r="I23" i="3"/>
  <c r="H23" i="3"/>
  <c r="G23" i="3"/>
  <c r="A23" i="3" s="1"/>
  <c r="F23" i="3"/>
  <c r="E23" i="3"/>
  <c r="D23" i="3"/>
  <c r="C23" i="3"/>
  <c r="J22" i="3"/>
  <c r="I22" i="3"/>
  <c r="H22" i="3"/>
  <c r="G22" i="3"/>
  <c r="F22" i="3"/>
  <c r="E22" i="3"/>
  <c r="D22" i="3"/>
  <c r="C22" i="3"/>
  <c r="A22" i="3" s="1"/>
  <c r="J21" i="3"/>
  <c r="I21" i="3"/>
  <c r="H21" i="3"/>
  <c r="G21" i="3"/>
  <c r="F21" i="3"/>
  <c r="E21" i="3"/>
  <c r="D21" i="3"/>
  <c r="B21" i="3" s="1"/>
  <c r="C21" i="3"/>
  <c r="A21" i="3" s="1"/>
  <c r="J20" i="3"/>
  <c r="B20" i="3" s="1"/>
  <c r="I20" i="3"/>
  <c r="H20" i="3"/>
  <c r="G20" i="3"/>
  <c r="F20" i="3"/>
  <c r="E20" i="3"/>
  <c r="D20" i="3"/>
  <c r="C20" i="3"/>
  <c r="J19" i="3"/>
  <c r="I19" i="3"/>
  <c r="H19" i="3"/>
  <c r="G19" i="3"/>
  <c r="F19" i="3"/>
  <c r="E19" i="3"/>
  <c r="D19" i="3"/>
  <c r="B19" i="3" s="1"/>
  <c r="C19" i="3"/>
  <c r="A19" i="3" s="1"/>
  <c r="J18" i="3"/>
  <c r="I18" i="3"/>
  <c r="H18" i="3"/>
  <c r="G18" i="3"/>
  <c r="F18" i="3"/>
  <c r="E18" i="3"/>
  <c r="D18" i="3"/>
  <c r="C18" i="3"/>
  <c r="J17" i="3"/>
  <c r="I17" i="3"/>
  <c r="H17" i="3"/>
  <c r="G17" i="3"/>
  <c r="F17" i="3"/>
  <c r="E17" i="3"/>
  <c r="D17" i="3"/>
  <c r="B17" i="3" s="1"/>
  <c r="C17" i="3"/>
  <c r="A17" i="3" s="1"/>
  <c r="J16" i="3"/>
  <c r="I16" i="3"/>
  <c r="H16" i="3"/>
  <c r="G16" i="3"/>
  <c r="F16" i="3"/>
  <c r="B16" i="3" s="1"/>
  <c r="E16" i="3"/>
  <c r="D16" i="3"/>
  <c r="C16" i="3"/>
  <c r="J15" i="3"/>
  <c r="I15" i="3"/>
  <c r="H15" i="3"/>
  <c r="G15" i="3"/>
  <c r="F15" i="3"/>
  <c r="B15" i="3" s="1"/>
  <c r="E15" i="3"/>
  <c r="D15" i="3"/>
  <c r="C15" i="3"/>
  <c r="J14" i="3"/>
  <c r="I14" i="3"/>
  <c r="H14" i="3"/>
  <c r="G14" i="3"/>
  <c r="F14" i="3"/>
  <c r="E14" i="3"/>
  <c r="D14" i="3"/>
  <c r="C14" i="3"/>
  <c r="J13" i="3"/>
  <c r="I13" i="3"/>
  <c r="H13" i="3"/>
  <c r="G13" i="3"/>
  <c r="F13" i="3"/>
  <c r="E13" i="3"/>
  <c r="D13" i="3"/>
  <c r="C13" i="3"/>
  <c r="A13" i="3"/>
  <c r="J12" i="3"/>
  <c r="I12" i="3"/>
  <c r="H12" i="3"/>
  <c r="G12" i="3"/>
  <c r="F12" i="3"/>
  <c r="E12" i="3"/>
  <c r="D12" i="3"/>
  <c r="C12" i="3"/>
  <c r="A12" i="3" s="1"/>
  <c r="J11" i="3"/>
  <c r="I11" i="3"/>
  <c r="H11" i="3"/>
  <c r="G11" i="3"/>
  <c r="F11" i="3"/>
  <c r="E11" i="3"/>
  <c r="A11" i="3" s="1"/>
  <c r="D11" i="3"/>
  <c r="B11" i="3" s="1"/>
  <c r="C11" i="3"/>
  <c r="J10" i="3"/>
  <c r="I10" i="3"/>
  <c r="H10" i="3"/>
  <c r="G10" i="3"/>
  <c r="F10" i="3"/>
  <c r="E10" i="3"/>
  <c r="D10" i="3"/>
  <c r="B10" i="3" s="1"/>
  <c r="C10" i="3"/>
  <c r="J9" i="3"/>
  <c r="I9" i="3"/>
  <c r="H9" i="3"/>
  <c r="G9" i="3"/>
  <c r="F9" i="3"/>
  <c r="E9" i="3"/>
  <c r="D9" i="3"/>
  <c r="B9" i="3" s="1"/>
  <c r="C9" i="3"/>
  <c r="A9" i="3" s="1"/>
  <c r="J8" i="3"/>
  <c r="I8" i="3"/>
  <c r="H8" i="3"/>
  <c r="G8" i="3"/>
  <c r="F8" i="3"/>
  <c r="E8" i="3"/>
  <c r="D8" i="3"/>
  <c r="B8" i="3" s="1"/>
  <c r="C8" i="3"/>
  <c r="J7" i="3"/>
  <c r="I7" i="3"/>
  <c r="H7" i="3"/>
  <c r="G7" i="3"/>
  <c r="F7" i="3"/>
  <c r="E7" i="3"/>
  <c r="D7" i="3"/>
  <c r="B7" i="3" s="1"/>
  <c r="C7" i="3"/>
  <c r="A7" i="3"/>
  <c r="J6" i="3"/>
  <c r="I6" i="3"/>
  <c r="H6" i="3"/>
  <c r="G6" i="3"/>
  <c r="F6" i="3"/>
  <c r="E6" i="3"/>
  <c r="D6" i="3"/>
  <c r="C6" i="3"/>
  <c r="J5" i="3"/>
  <c r="I5" i="3"/>
  <c r="H5" i="3"/>
  <c r="G5" i="3"/>
  <c r="F5" i="3"/>
  <c r="E5" i="3"/>
  <c r="D5" i="3"/>
  <c r="B5" i="3" s="1"/>
  <c r="C5" i="3"/>
  <c r="A5" i="3" s="1"/>
  <c r="J4" i="3"/>
  <c r="I4" i="3"/>
  <c r="H4" i="3"/>
  <c r="G4" i="3"/>
  <c r="F4" i="3"/>
  <c r="E4" i="3"/>
  <c r="D4" i="3"/>
  <c r="C4" i="3"/>
  <c r="J3" i="3"/>
  <c r="I3" i="3"/>
  <c r="H3" i="3"/>
  <c r="G3" i="3"/>
  <c r="F3" i="3"/>
  <c r="E3" i="3"/>
  <c r="D3" i="3"/>
  <c r="B3" i="3" s="1"/>
  <c r="C3" i="3"/>
  <c r="A3" i="3" s="1"/>
  <c r="J2" i="3"/>
  <c r="I2" i="3"/>
  <c r="H2" i="3"/>
  <c r="G2" i="3"/>
  <c r="F2" i="3"/>
  <c r="B2" i="3" s="1"/>
  <c r="E2" i="3"/>
  <c r="D2" i="3"/>
  <c r="C2" i="3"/>
  <c r="J1099" i="2"/>
  <c r="I1099" i="2"/>
  <c r="H1099" i="2"/>
  <c r="G1099" i="2"/>
  <c r="F1099" i="2"/>
  <c r="E1099" i="2"/>
  <c r="D1099" i="2"/>
  <c r="B1099" i="2" s="1"/>
  <c r="C1099" i="2"/>
  <c r="A1099" i="2" s="1"/>
  <c r="J1098" i="2"/>
  <c r="I1098" i="2"/>
  <c r="H1098" i="2"/>
  <c r="G1098" i="2"/>
  <c r="F1098" i="2"/>
  <c r="E1098" i="2"/>
  <c r="D1098" i="2"/>
  <c r="B1098" i="2" s="1"/>
  <c r="C1098" i="2"/>
  <c r="A1098" i="2" s="1"/>
  <c r="J1097" i="2"/>
  <c r="I1097" i="2"/>
  <c r="H1097" i="2"/>
  <c r="G1097" i="2"/>
  <c r="F1097" i="2"/>
  <c r="E1097" i="2"/>
  <c r="A1097" i="2" s="1"/>
  <c r="D1097" i="2"/>
  <c r="B1097" i="2" s="1"/>
  <c r="C1097" i="2"/>
  <c r="J1096" i="2"/>
  <c r="I1096" i="2"/>
  <c r="H1096" i="2"/>
  <c r="G1096" i="2"/>
  <c r="F1096" i="2"/>
  <c r="E1096" i="2"/>
  <c r="D1096" i="2"/>
  <c r="C1096" i="2"/>
  <c r="A1096" i="2" s="1"/>
  <c r="B1096" i="2"/>
  <c r="J1095" i="2"/>
  <c r="I1095" i="2"/>
  <c r="H1095" i="2"/>
  <c r="G1095" i="2"/>
  <c r="F1095" i="2"/>
  <c r="E1095" i="2"/>
  <c r="D1095" i="2"/>
  <c r="B1095" i="2" s="1"/>
  <c r="C1095" i="2"/>
  <c r="A1095" i="2" s="1"/>
  <c r="J1094" i="2"/>
  <c r="I1094" i="2"/>
  <c r="H1094" i="2"/>
  <c r="G1094" i="2"/>
  <c r="F1094" i="2"/>
  <c r="E1094" i="2"/>
  <c r="D1094" i="2"/>
  <c r="C1094" i="2"/>
  <c r="B1094" i="2"/>
  <c r="J1093" i="2"/>
  <c r="I1093" i="2"/>
  <c r="H1093" i="2"/>
  <c r="G1093" i="2"/>
  <c r="F1093" i="2"/>
  <c r="E1093" i="2"/>
  <c r="D1093" i="2"/>
  <c r="B1093" i="2" s="1"/>
  <c r="C1093" i="2"/>
  <c r="A1093" i="2" s="1"/>
  <c r="J1092" i="2"/>
  <c r="I1092" i="2"/>
  <c r="H1092" i="2"/>
  <c r="G1092" i="2"/>
  <c r="F1092" i="2"/>
  <c r="E1092" i="2"/>
  <c r="D1092" i="2"/>
  <c r="B1092" i="2" s="1"/>
  <c r="C1092" i="2"/>
  <c r="J1091" i="2"/>
  <c r="I1091" i="2"/>
  <c r="H1091" i="2"/>
  <c r="G1091" i="2"/>
  <c r="F1091" i="2"/>
  <c r="E1091" i="2"/>
  <c r="D1091" i="2"/>
  <c r="B1091" i="2" s="1"/>
  <c r="C1091" i="2"/>
  <c r="A1091" i="2" s="1"/>
  <c r="J1090" i="2"/>
  <c r="I1090" i="2"/>
  <c r="H1090" i="2"/>
  <c r="B1090" i="2" s="1"/>
  <c r="G1090" i="2"/>
  <c r="F1090" i="2"/>
  <c r="E1090" i="2"/>
  <c r="D1090" i="2"/>
  <c r="C1090" i="2"/>
  <c r="J1089" i="2"/>
  <c r="I1089" i="2"/>
  <c r="H1089" i="2"/>
  <c r="G1089" i="2"/>
  <c r="F1089" i="2"/>
  <c r="E1089" i="2"/>
  <c r="A1089" i="2" s="1"/>
  <c r="D1089" i="2"/>
  <c r="B1089" i="2" s="1"/>
  <c r="C1089" i="2"/>
  <c r="J1088" i="2"/>
  <c r="I1088" i="2"/>
  <c r="H1088" i="2"/>
  <c r="G1088" i="2"/>
  <c r="F1088" i="2"/>
  <c r="E1088" i="2"/>
  <c r="D1088" i="2"/>
  <c r="B1088" i="2" s="1"/>
  <c r="C1088" i="2"/>
  <c r="J1087" i="2"/>
  <c r="I1087" i="2"/>
  <c r="H1087" i="2"/>
  <c r="G1087" i="2"/>
  <c r="F1087" i="2"/>
  <c r="E1087" i="2"/>
  <c r="D1087" i="2"/>
  <c r="B1087" i="2" s="1"/>
  <c r="C1087" i="2"/>
  <c r="A1087" i="2" s="1"/>
  <c r="J1086" i="2"/>
  <c r="I1086" i="2"/>
  <c r="H1086" i="2"/>
  <c r="G1086" i="2"/>
  <c r="F1086" i="2"/>
  <c r="E1086" i="2"/>
  <c r="D1086" i="2"/>
  <c r="B1086" i="2" s="1"/>
  <c r="C1086" i="2"/>
  <c r="J1085" i="2"/>
  <c r="I1085" i="2"/>
  <c r="H1085" i="2"/>
  <c r="G1085" i="2"/>
  <c r="F1085" i="2"/>
  <c r="E1085" i="2"/>
  <c r="D1085" i="2"/>
  <c r="B1085" i="2" s="1"/>
  <c r="C1085" i="2"/>
  <c r="A1085" i="2"/>
  <c r="J1084" i="2"/>
  <c r="I1084" i="2"/>
  <c r="H1084" i="2"/>
  <c r="G1084" i="2"/>
  <c r="F1084" i="2"/>
  <c r="E1084" i="2"/>
  <c r="D1084" i="2"/>
  <c r="C1084" i="2"/>
  <c r="J1083" i="2"/>
  <c r="I1083" i="2"/>
  <c r="H1083" i="2"/>
  <c r="G1083" i="2"/>
  <c r="F1083" i="2"/>
  <c r="E1083" i="2"/>
  <c r="D1083" i="2"/>
  <c r="B1083" i="2" s="1"/>
  <c r="C1083" i="2"/>
  <c r="A1083" i="2" s="1"/>
  <c r="J1082" i="2"/>
  <c r="I1082" i="2"/>
  <c r="H1082" i="2"/>
  <c r="G1082" i="2"/>
  <c r="F1082" i="2"/>
  <c r="E1082" i="2"/>
  <c r="D1082" i="2"/>
  <c r="B1082" i="2" s="1"/>
  <c r="C1082" i="2"/>
  <c r="J1081" i="2"/>
  <c r="I1081" i="2"/>
  <c r="H1081" i="2"/>
  <c r="G1081" i="2"/>
  <c r="F1081" i="2"/>
  <c r="E1081" i="2"/>
  <c r="D1081" i="2"/>
  <c r="B1081" i="2" s="1"/>
  <c r="C1081" i="2"/>
  <c r="A1081" i="2" s="1"/>
  <c r="J1080" i="2"/>
  <c r="I1080" i="2"/>
  <c r="H1080" i="2"/>
  <c r="G1080" i="2"/>
  <c r="F1080" i="2"/>
  <c r="B1080" i="2" s="1"/>
  <c r="E1080" i="2"/>
  <c r="D1080" i="2"/>
  <c r="C1080" i="2"/>
  <c r="J1079" i="2"/>
  <c r="I1079" i="2"/>
  <c r="H1079" i="2"/>
  <c r="G1079" i="2"/>
  <c r="F1079" i="2"/>
  <c r="E1079" i="2"/>
  <c r="D1079" i="2"/>
  <c r="B1079" i="2" s="1"/>
  <c r="C1079" i="2"/>
  <c r="A1079" i="2" s="1"/>
  <c r="J1078" i="2"/>
  <c r="I1078" i="2"/>
  <c r="H1078" i="2"/>
  <c r="G1078" i="2"/>
  <c r="F1078" i="2"/>
  <c r="E1078" i="2"/>
  <c r="D1078" i="2"/>
  <c r="B1078" i="2" s="1"/>
  <c r="C1078" i="2"/>
  <c r="A1078" i="2" s="1"/>
  <c r="J1077" i="2"/>
  <c r="I1077" i="2"/>
  <c r="H1077" i="2"/>
  <c r="G1077" i="2"/>
  <c r="F1077" i="2"/>
  <c r="E1077" i="2"/>
  <c r="D1077" i="2"/>
  <c r="B1077" i="2" s="1"/>
  <c r="C1077" i="2"/>
  <c r="A1077" i="2" s="1"/>
  <c r="J1076" i="2"/>
  <c r="I1076" i="2"/>
  <c r="H1076" i="2"/>
  <c r="G1076" i="2"/>
  <c r="F1076" i="2"/>
  <c r="E1076" i="2"/>
  <c r="D1076" i="2"/>
  <c r="C1076" i="2"/>
  <c r="A1076" i="2" s="1"/>
  <c r="B1076" i="2"/>
  <c r="J1075" i="2"/>
  <c r="I1075" i="2"/>
  <c r="H1075" i="2"/>
  <c r="G1075" i="2"/>
  <c r="F1075" i="2"/>
  <c r="E1075" i="2"/>
  <c r="D1075" i="2"/>
  <c r="B1075" i="2" s="1"/>
  <c r="C1075" i="2"/>
  <c r="A1075" i="2" s="1"/>
  <c r="J1074" i="2"/>
  <c r="I1074" i="2"/>
  <c r="H1074" i="2"/>
  <c r="G1074" i="2"/>
  <c r="F1074" i="2"/>
  <c r="E1074" i="2"/>
  <c r="D1074" i="2"/>
  <c r="C1074" i="2"/>
  <c r="B1074" i="2"/>
  <c r="J1073" i="2"/>
  <c r="I1073" i="2"/>
  <c r="H1073" i="2"/>
  <c r="G1073" i="2"/>
  <c r="F1073" i="2"/>
  <c r="E1073" i="2"/>
  <c r="D1073" i="2"/>
  <c r="B1073" i="2" s="1"/>
  <c r="C1073" i="2"/>
  <c r="J1072" i="2"/>
  <c r="I1072" i="2"/>
  <c r="H1072" i="2"/>
  <c r="G1072" i="2"/>
  <c r="F1072" i="2"/>
  <c r="E1072" i="2"/>
  <c r="D1072" i="2"/>
  <c r="B1072" i="2" s="1"/>
  <c r="C1072" i="2"/>
  <c r="J1071" i="2"/>
  <c r="I1071" i="2"/>
  <c r="H1071" i="2"/>
  <c r="G1071" i="2"/>
  <c r="A1071" i="2" s="1"/>
  <c r="F1071" i="2"/>
  <c r="E1071" i="2"/>
  <c r="D1071" i="2"/>
  <c r="B1071" i="2" s="1"/>
  <c r="C1071" i="2"/>
  <c r="J1070" i="2"/>
  <c r="I1070" i="2"/>
  <c r="H1070" i="2"/>
  <c r="B1070" i="2" s="1"/>
  <c r="G1070" i="2"/>
  <c r="F1070" i="2"/>
  <c r="E1070" i="2"/>
  <c r="D1070" i="2"/>
  <c r="C1070" i="2"/>
  <c r="J1069" i="2"/>
  <c r="I1069" i="2"/>
  <c r="H1069" i="2"/>
  <c r="G1069" i="2"/>
  <c r="F1069" i="2"/>
  <c r="E1069" i="2"/>
  <c r="A1069" i="2" s="1"/>
  <c r="D1069" i="2"/>
  <c r="B1069" i="2" s="1"/>
  <c r="C1069" i="2"/>
  <c r="J1068" i="2"/>
  <c r="I1068" i="2"/>
  <c r="H1068" i="2"/>
  <c r="G1068" i="2"/>
  <c r="F1068" i="2"/>
  <c r="B1068" i="2" s="1"/>
  <c r="E1068" i="2"/>
  <c r="D1068" i="2"/>
  <c r="C1068" i="2"/>
  <c r="J1067" i="2"/>
  <c r="I1067" i="2"/>
  <c r="H1067" i="2"/>
  <c r="G1067" i="2"/>
  <c r="F1067" i="2"/>
  <c r="E1067" i="2"/>
  <c r="D1067" i="2"/>
  <c r="B1067" i="2" s="1"/>
  <c r="C1067" i="2"/>
  <c r="A1067" i="2"/>
  <c r="J1066" i="2"/>
  <c r="I1066" i="2"/>
  <c r="H1066" i="2"/>
  <c r="G1066" i="2"/>
  <c r="F1066" i="2"/>
  <c r="E1066" i="2"/>
  <c r="D1066" i="2"/>
  <c r="B1066" i="2" s="1"/>
  <c r="C1066" i="2"/>
  <c r="J1065" i="2"/>
  <c r="I1065" i="2"/>
  <c r="H1065" i="2"/>
  <c r="G1065" i="2"/>
  <c r="F1065" i="2"/>
  <c r="E1065" i="2"/>
  <c r="D1065" i="2"/>
  <c r="B1065" i="2" s="1"/>
  <c r="C1065" i="2"/>
  <c r="A1065" i="2"/>
  <c r="J1064" i="2"/>
  <c r="I1064" i="2"/>
  <c r="H1064" i="2"/>
  <c r="G1064" i="2"/>
  <c r="F1064" i="2"/>
  <c r="E1064" i="2"/>
  <c r="D1064" i="2"/>
  <c r="C1064" i="2"/>
  <c r="J1063" i="2"/>
  <c r="I1063" i="2"/>
  <c r="H1063" i="2"/>
  <c r="G1063" i="2"/>
  <c r="F1063" i="2"/>
  <c r="E1063" i="2"/>
  <c r="D1063" i="2"/>
  <c r="B1063" i="2" s="1"/>
  <c r="C1063" i="2"/>
  <c r="A1063" i="2" s="1"/>
  <c r="J1062" i="2"/>
  <c r="I1062" i="2"/>
  <c r="H1062" i="2"/>
  <c r="G1062" i="2"/>
  <c r="F1062" i="2"/>
  <c r="E1062" i="2"/>
  <c r="D1062" i="2"/>
  <c r="C1062" i="2"/>
  <c r="J1061" i="2"/>
  <c r="I1061" i="2"/>
  <c r="H1061" i="2"/>
  <c r="G1061" i="2"/>
  <c r="F1061" i="2"/>
  <c r="E1061" i="2"/>
  <c r="D1061" i="2"/>
  <c r="B1061" i="2" s="1"/>
  <c r="C1061" i="2"/>
  <c r="A1061" i="2" s="1"/>
  <c r="J1060" i="2"/>
  <c r="I1060" i="2"/>
  <c r="H1060" i="2"/>
  <c r="G1060" i="2"/>
  <c r="F1060" i="2"/>
  <c r="B1060" i="2" s="1"/>
  <c r="E1060" i="2"/>
  <c r="D1060" i="2"/>
  <c r="C1060" i="2"/>
  <c r="J1059" i="2"/>
  <c r="I1059" i="2"/>
  <c r="H1059" i="2"/>
  <c r="G1059" i="2"/>
  <c r="F1059" i="2"/>
  <c r="E1059" i="2"/>
  <c r="D1059" i="2"/>
  <c r="B1059" i="2" s="1"/>
  <c r="C1059" i="2"/>
  <c r="A1059" i="2" s="1"/>
  <c r="J1058" i="2"/>
  <c r="I1058" i="2"/>
  <c r="H1058" i="2"/>
  <c r="G1058" i="2"/>
  <c r="F1058" i="2"/>
  <c r="E1058" i="2"/>
  <c r="D1058" i="2"/>
  <c r="B1058" i="2" s="1"/>
  <c r="C1058" i="2"/>
  <c r="A1058" i="2" s="1"/>
  <c r="J1057" i="2"/>
  <c r="I1057" i="2"/>
  <c r="H1057" i="2"/>
  <c r="G1057" i="2"/>
  <c r="F1057" i="2"/>
  <c r="E1057" i="2"/>
  <c r="A1057" i="2" s="1"/>
  <c r="D1057" i="2"/>
  <c r="B1057" i="2" s="1"/>
  <c r="C1057" i="2"/>
  <c r="J1056" i="2"/>
  <c r="I1056" i="2"/>
  <c r="H1056" i="2"/>
  <c r="G1056" i="2"/>
  <c r="F1056" i="2"/>
  <c r="E1056" i="2"/>
  <c r="D1056" i="2"/>
  <c r="C1056" i="2"/>
  <c r="A1056" i="2" s="1"/>
  <c r="B1056" i="2"/>
  <c r="J1055" i="2"/>
  <c r="I1055" i="2"/>
  <c r="H1055" i="2"/>
  <c r="G1055" i="2"/>
  <c r="F1055" i="2"/>
  <c r="E1055" i="2"/>
  <c r="A1055" i="2" s="1"/>
  <c r="D1055" i="2"/>
  <c r="B1055" i="2" s="1"/>
  <c r="C1055" i="2"/>
  <c r="J1054" i="2"/>
  <c r="I1054" i="2"/>
  <c r="H1054" i="2"/>
  <c r="G1054" i="2"/>
  <c r="F1054" i="2"/>
  <c r="E1054" i="2"/>
  <c r="D1054" i="2"/>
  <c r="C1054" i="2"/>
  <c r="B1054" i="2"/>
  <c r="J1053" i="2"/>
  <c r="I1053" i="2"/>
  <c r="H1053" i="2"/>
  <c r="G1053" i="2"/>
  <c r="F1053" i="2"/>
  <c r="E1053" i="2"/>
  <c r="D1053" i="2"/>
  <c r="B1053" i="2" s="1"/>
  <c r="C1053" i="2"/>
  <c r="A1053" i="2" s="1"/>
  <c r="J1052" i="2"/>
  <c r="I1052" i="2"/>
  <c r="H1052" i="2"/>
  <c r="G1052" i="2"/>
  <c r="F1052" i="2"/>
  <c r="E1052" i="2"/>
  <c r="D1052" i="2"/>
  <c r="B1052" i="2" s="1"/>
  <c r="C1052" i="2"/>
  <c r="J1051" i="2"/>
  <c r="I1051" i="2"/>
  <c r="H1051" i="2"/>
  <c r="G1051" i="2"/>
  <c r="A1051" i="2" s="1"/>
  <c r="F1051" i="2"/>
  <c r="E1051" i="2"/>
  <c r="D1051" i="2"/>
  <c r="B1051" i="2" s="1"/>
  <c r="C1051" i="2"/>
  <c r="J1050" i="2"/>
  <c r="I1050" i="2"/>
  <c r="H1050" i="2"/>
  <c r="B1050" i="2" s="1"/>
  <c r="G1050" i="2"/>
  <c r="F1050" i="2"/>
  <c r="E1050" i="2"/>
  <c r="D1050" i="2"/>
  <c r="C1050" i="2"/>
  <c r="J1049" i="2"/>
  <c r="I1049" i="2"/>
  <c r="H1049" i="2"/>
  <c r="G1049" i="2"/>
  <c r="F1049" i="2"/>
  <c r="E1049" i="2"/>
  <c r="A1049" i="2" s="1"/>
  <c r="D1049" i="2"/>
  <c r="B1049" i="2" s="1"/>
  <c r="C1049" i="2"/>
  <c r="J1048" i="2"/>
  <c r="I1048" i="2"/>
  <c r="H1048" i="2"/>
  <c r="G1048" i="2"/>
  <c r="F1048" i="2"/>
  <c r="B1048" i="2" s="1"/>
  <c r="E1048" i="2"/>
  <c r="D1048" i="2"/>
  <c r="C1048" i="2"/>
  <c r="J1047" i="2"/>
  <c r="I1047" i="2"/>
  <c r="H1047" i="2"/>
  <c r="G1047" i="2"/>
  <c r="F1047" i="2"/>
  <c r="E1047" i="2"/>
  <c r="D1047" i="2"/>
  <c r="B1047" i="2" s="1"/>
  <c r="C1047" i="2"/>
  <c r="A1047" i="2"/>
  <c r="J1046" i="2"/>
  <c r="I1046" i="2"/>
  <c r="H1046" i="2"/>
  <c r="G1046" i="2"/>
  <c r="F1046" i="2"/>
  <c r="E1046" i="2"/>
  <c r="D1046" i="2"/>
  <c r="B1046" i="2" s="1"/>
  <c r="C1046" i="2"/>
  <c r="J1045" i="2"/>
  <c r="I1045" i="2"/>
  <c r="H1045" i="2"/>
  <c r="G1045" i="2"/>
  <c r="F1045" i="2"/>
  <c r="E1045" i="2"/>
  <c r="D1045" i="2"/>
  <c r="B1045" i="2" s="1"/>
  <c r="C1045" i="2"/>
  <c r="A1045" i="2"/>
  <c r="J1044" i="2"/>
  <c r="I1044" i="2"/>
  <c r="H1044" i="2"/>
  <c r="G1044" i="2"/>
  <c r="F1044" i="2"/>
  <c r="E1044" i="2"/>
  <c r="D1044" i="2"/>
  <c r="C1044" i="2"/>
  <c r="J1043" i="2"/>
  <c r="I1043" i="2"/>
  <c r="H1043" i="2"/>
  <c r="G1043" i="2"/>
  <c r="F1043" i="2"/>
  <c r="E1043" i="2"/>
  <c r="D1043" i="2"/>
  <c r="B1043" i="2" s="1"/>
  <c r="C1043" i="2"/>
  <c r="A1043" i="2" s="1"/>
  <c r="J1042" i="2"/>
  <c r="I1042" i="2"/>
  <c r="H1042" i="2"/>
  <c r="G1042" i="2"/>
  <c r="F1042" i="2"/>
  <c r="E1042" i="2"/>
  <c r="D1042" i="2"/>
  <c r="B1042" i="2" s="1"/>
  <c r="C1042" i="2"/>
  <c r="J1041" i="2"/>
  <c r="I1041" i="2"/>
  <c r="H1041" i="2"/>
  <c r="G1041" i="2"/>
  <c r="F1041" i="2"/>
  <c r="E1041" i="2"/>
  <c r="D1041" i="2"/>
  <c r="B1041" i="2" s="1"/>
  <c r="C1041" i="2"/>
  <c r="A1041" i="2" s="1"/>
  <c r="J1040" i="2"/>
  <c r="I1040" i="2"/>
  <c r="H1040" i="2"/>
  <c r="G1040" i="2"/>
  <c r="F1040" i="2"/>
  <c r="B1040" i="2" s="1"/>
  <c r="E1040" i="2"/>
  <c r="D1040" i="2"/>
  <c r="C1040" i="2"/>
  <c r="A1040" i="2" s="1"/>
  <c r="J1039" i="2"/>
  <c r="I1039" i="2"/>
  <c r="H1039" i="2"/>
  <c r="G1039" i="2"/>
  <c r="F1039" i="2"/>
  <c r="E1039" i="2"/>
  <c r="D1039" i="2"/>
  <c r="B1039" i="2" s="1"/>
  <c r="C1039" i="2"/>
  <c r="A1039" i="2" s="1"/>
  <c r="J1038" i="2"/>
  <c r="I1038" i="2"/>
  <c r="H1038" i="2"/>
  <c r="G1038" i="2"/>
  <c r="F1038" i="2"/>
  <c r="E1038" i="2"/>
  <c r="D1038" i="2"/>
  <c r="B1038" i="2" s="1"/>
  <c r="C1038" i="2"/>
  <c r="A1038" i="2" s="1"/>
  <c r="J1037" i="2"/>
  <c r="I1037" i="2"/>
  <c r="H1037" i="2"/>
  <c r="G1037" i="2"/>
  <c r="F1037" i="2"/>
  <c r="E1037" i="2"/>
  <c r="A1037" i="2" s="1"/>
  <c r="D1037" i="2"/>
  <c r="B1037" i="2" s="1"/>
  <c r="C1037" i="2"/>
  <c r="J1036" i="2"/>
  <c r="I1036" i="2"/>
  <c r="H1036" i="2"/>
  <c r="G1036" i="2"/>
  <c r="F1036" i="2"/>
  <c r="E1036" i="2"/>
  <c r="D1036" i="2"/>
  <c r="C1036" i="2"/>
  <c r="A1036" i="2" s="1"/>
  <c r="B1036" i="2"/>
  <c r="J1035" i="2"/>
  <c r="I1035" i="2"/>
  <c r="H1035" i="2"/>
  <c r="G1035" i="2"/>
  <c r="F1035" i="2"/>
  <c r="E1035" i="2"/>
  <c r="D1035" i="2"/>
  <c r="B1035" i="2" s="1"/>
  <c r="C1035" i="2"/>
  <c r="A1035" i="2" s="1"/>
  <c r="J1034" i="2"/>
  <c r="I1034" i="2"/>
  <c r="H1034" i="2"/>
  <c r="G1034" i="2"/>
  <c r="F1034" i="2"/>
  <c r="E1034" i="2"/>
  <c r="D1034" i="2"/>
  <c r="C1034" i="2"/>
  <c r="B1034" i="2"/>
  <c r="J1033" i="2"/>
  <c r="I1033" i="2"/>
  <c r="H1033" i="2"/>
  <c r="G1033" i="2"/>
  <c r="F1033" i="2"/>
  <c r="E1033" i="2"/>
  <c r="D1033" i="2"/>
  <c r="B1033" i="2" s="1"/>
  <c r="C1033" i="2"/>
  <c r="J1032" i="2"/>
  <c r="I1032" i="2"/>
  <c r="H1032" i="2"/>
  <c r="G1032" i="2"/>
  <c r="F1032" i="2"/>
  <c r="E1032" i="2"/>
  <c r="D1032" i="2"/>
  <c r="B1032" i="2" s="1"/>
  <c r="C1032" i="2"/>
  <c r="J1031" i="2"/>
  <c r="I1031" i="2"/>
  <c r="H1031" i="2"/>
  <c r="G1031" i="2"/>
  <c r="F1031" i="2"/>
  <c r="E1031" i="2"/>
  <c r="D1031" i="2"/>
  <c r="B1031" i="2" s="1"/>
  <c r="C1031" i="2"/>
  <c r="A1031" i="2" s="1"/>
  <c r="J1030" i="2"/>
  <c r="I1030" i="2"/>
  <c r="H1030" i="2"/>
  <c r="B1030" i="2" s="1"/>
  <c r="G1030" i="2"/>
  <c r="F1030" i="2"/>
  <c r="E1030" i="2"/>
  <c r="D1030" i="2"/>
  <c r="C1030" i="2"/>
  <c r="J1029" i="2"/>
  <c r="I1029" i="2"/>
  <c r="H1029" i="2"/>
  <c r="G1029" i="2"/>
  <c r="F1029" i="2"/>
  <c r="E1029" i="2"/>
  <c r="D1029" i="2"/>
  <c r="B1029" i="2" s="1"/>
  <c r="C1029" i="2"/>
  <c r="A1029" i="2"/>
  <c r="J1028" i="2"/>
  <c r="I1028" i="2"/>
  <c r="H1028" i="2"/>
  <c r="G1028" i="2"/>
  <c r="F1028" i="2"/>
  <c r="B1028" i="2" s="1"/>
  <c r="E1028" i="2"/>
  <c r="D1028" i="2"/>
  <c r="C1028" i="2"/>
  <c r="J1027" i="2"/>
  <c r="I1027" i="2"/>
  <c r="H1027" i="2"/>
  <c r="G1027" i="2"/>
  <c r="F1027" i="2"/>
  <c r="E1027" i="2"/>
  <c r="D1027" i="2"/>
  <c r="B1027" i="2" s="1"/>
  <c r="C1027" i="2"/>
  <c r="A1027" i="2"/>
  <c r="J1026" i="2"/>
  <c r="I1026" i="2"/>
  <c r="H1026" i="2"/>
  <c r="G1026" i="2"/>
  <c r="F1026" i="2"/>
  <c r="E1026" i="2"/>
  <c r="D1026" i="2"/>
  <c r="B1026" i="2" s="1"/>
  <c r="C1026" i="2"/>
  <c r="J1025" i="2"/>
  <c r="I1025" i="2"/>
  <c r="H1025" i="2"/>
  <c r="G1025" i="2"/>
  <c r="F1025" i="2"/>
  <c r="E1025" i="2"/>
  <c r="D1025" i="2"/>
  <c r="B1025" i="2" s="1"/>
  <c r="C1025" i="2"/>
  <c r="A1025" i="2"/>
  <c r="J1024" i="2"/>
  <c r="I1024" i="2"/>
  <c r="H1024" i="2"/>
  <c r="G1024" i="2"/>
  <c r="F1024" i="2"/>
  <c r="E1024" i="2"/>
  <c r="D1024" i="2"/>
  <c r="B1024" i="2" s="1"/>
  <c r="C1024" i="2"/>
  <c r="J1023" i="2"/>
  <c r="I1023" i="2"/>
  <c r="H1023" i="2"/>
  <c r="G1023" i="2"/>
  <c r="F1023" i="2"/>
  <c r="E1023" i="2"/>
  <c r="D1023" i="2"/>
  <c r="B1023" i="2" s="1"/>
  <c r="C1023" i="2"/>
  <c r="A1023" i="2" s="1"/>
  <c r="J1022" i="2"/>
  <c r="I1022" i="2"/>
  <c r="H1022" i="2"/>
  <c r="G1022" i="2"/>
  <c r="F1022" i="2"/>
  <c r="E1022" i="2"/>
  <c r="D1022" i="2"/>
  <c r="C1022" i="2"/>
  <c r="J1021" i="2"/>
  <c r="I1021" i="2"/>
  <c r="H1021" i="2"/>
  <c r="G1021" i="2"/>
  <c r="F1021" i="2"/>
  <c r="E1021" i="2"/>
  <c r="D1021" i="2"/>
  <c r="B1021" i="2" s="1"/>
  <c r="C1021" i="2"/>
  <c r="A1021" i="2" s="1"/>
  <c r="J1020" i="2"/>
  <c r="I1020" i="2"/>
  <c r="H1020" i="2"/>
  <c r="G1020" i="2"/>
  <c r="F1020" i="2"/>
  <c r="B1020" i="2" s="1"/>
  <c r="E1020" i="2"/>
  <c r="D1020" i="2"/>
  <c r="C1020" i="2"/>
  <c r="A1020" i="2" s="1"/>
  <c r="J1019" i="2"/>
  <c r="I1019" i="2"/>
  <c r="H1019" i="2"/>
  <c r="G1019" i="2"/>
  <c r="F1019" i="2"/>
  <c r="E1019" i="2"/>
  <c r="D1019" i="2"/>
  <c r="B1019" i="2" s="1"/>
  <c r="C1019" i="2"/>
  <c r="A1019" i="2" s="1"/>
  <c r="J1018" i="2"/>
  <c r="I1018" i="2"/>
  <c r="H1018" i="2"/>
  <c r="G1018" i="2"/>
  <c r="F1018" i="2"/>
  <c r="E1018" i="2"/>
  <c r="D1018" i="2"/>
  <c r="B1018" i="2" s="1"/>
  <c r="C1018" i="2"/>
  <c r="A1018" i="2" s="1"/>
  <c r="J1017" i="2"/>
  <c r="I1017" i="2"/>
  <c r="H1017" i="2"/>
  <c r="G1017" i="2"/>
  <c r="F1017" i="2"/>
  <c r="E1017" i="2"/>
  <c r="A1017" i="2" s="1"/>
  <c r="D1017" i="2"/>
  <c r="B1017" i="2" s="1"/>
  <c r="C1017" i="2"/>
  <c r="J1016" i="2"/>
  <c r="I1016" i="2"/>
  <c r="H1016" i="2"/>
  <c r="G1016" i="2"/>
  <c r="F1016" i="2"/>
  <c r="E1016" i="2"/>
  <c r="D1016" i="2"/>
  <c r="C1016" i="2"/>
  <c r="A1016" i="2" s="1"/>
  <c r="B1016" i="2"/>
  <c r="J1015" i="2"/>
  <c r="I1015" i="2"/>
  <c r="H1015" i="2"/>
  <c r="G1015" i="2"/>
  <c r="F1015" i="2"/>
  <c r="E1015" i="2"/>
  <c r="D1015" i="2"/>
  <c r="B1015" i="2" s="1"/>
  <c r="C1015" i="2"/>
  <c r="A1015" i="2" s="1"/>
  <c r="J1014" i="2"/>
  <c r="I1014" i="2"/>
  <c r="H1014" i="2"/>
  <c r="G1014" i="2"/>
  <c r="F1014" i="2"/>
  <c r="E1014" i="2"/>
  <c r="D1014" i="2"/>
  <c r="C1014" i="2"/>
  <c r="B1014" i="2"/>
  <c r="J1013" i="2"/>
  <c r="I1013" i="2"/>
  <c r="H1013" i="2"/>
  <c r="G1013" i="2"/>
  <c r="F1013" i="2"/>
  <c r="E1013" i="2"/>
  <c r="D1013" i="2"/>
  <c r="B1013" i="2" s="1"/>
  <c r="C1013" i="2"/>
  <c r="A1013" i="2" s="1"/>
  <c r="J1012" i="2"/>
  <c r="I1012" i="2"/>
  <c r="H1012" i="2"/>
  <c r="G1012" i="2"/>
  <c r="F1012" i="2"/>
  <c r="E1012" i="2"/>
  <c r="D1012" i="2"/>
  <c r="B1012" i="2" s="1"/>
  <c r="C1012" i="2"/>
  <c r="J1011" i="2"/>
  <c r="I1011" i="2"/>
  <c r="H1011" i="2"/>
  <c r="G1011" i="2"/>
  <c r="F1011" i="2"/>
  <c r="E1011" i="2"/>
  <c r="D1011" i="2"/>
  <c r="B1011" i="2" s="1"/>
  <c r="C1011" i="2"/>
  <c r="J1010" i="2"/>
  <c r="I1010" i="2"/>
  <c r="H1010" i="2"/>
  <c r="B1010" i="2" s="1"/>
  <c r="G1010" i="2"/>
  <c r="F1010" i="2"/>
  <c r="E1010" i="2"/>
  <c r="D1010" i="2"/>
  <c r="C1010" i="2"/>
  <c r="J1009" i="2"/>
  <c r="I1009" i="2"/>
  <c r="H1009" i="2"/>
  <c r="G1009" i="2"/>
  <c r="F1009" i="2"/>
  <c r="E1009" i="2"/>
  <c r="A1009" i="2" s="1"/>
  <c r="D1009" i="2"/>
  <c r="B1009" i="2" s="1"/>
  <c r="C1009" i="2"/>
  <c r="J1008" i="2"/>
  <c r="I1008" i="2"/>
  <c r="H1008" i="2"/>
  <c r="G1008" i="2"/>
  <c r="F1008" i="2"/>
  <c r="B1008" i="2" s="1"/>
  <c r="E1008" i="2"/>
  <c r="D1008" i="2"/>
  <c r="C1008" i="2"/>
  <c r="J1007" i="2"/>
  <c r="I1007" i="2"/>
  <c r="H1007" i="2"/>
  <c r="G1007" i="2"/>
  <c r="F1007" i="2"/>
  <c r="E1007" i="2"/>
  <c r="D1007" i="2"/>
  <c r="B1007" i="2" s="1"/>
  <c r="C1007" i="2"/>
  <c r="A1007" i="2" s="1"/>
  <c r="J1006" i="2"/>
  <c r="I1006" i="2"/>
  <c r="H1006" i="2"/>
  <c r="G1006" i="2"/>
  <c r="F1006" i="2"/>
  <c r="E1006" i="2"/>
  <c r="D1006" i="2"/>
  <c r="B1006" i="2" s="1"/>
  <c r="C1006" i="2"/>
  <c r="J1005" i="2"/>
  <c r="I1005" i="2"/>
  <c r="H1005" i="2"/>
  <c r="G1005" i="2"/>
  <c r="F1005" i="2"/>
  <c r="E1005" i="2"/>
  <c r="D1005" i="2"/>
  <c r="B1005" i="2" s="1"/>
  <c r="C1005" i="2"/>
  <c r="A1005" i="2"/>
  <c r="J1004" i="2"/>
  <c r="I1004" i="2"/>
  <c r="H1004" i="2"/>
  <c r="G1004" i="2"/>
  <c r="F1004" i="2"/>
  <c r="E1004" i="2"/>
  <c r="D1004" i="2"/>
  <c r="C1004" i="2"/>
  <c r="J1003" i="2"/>
  <c r="I1003" i="2"/>
  <c r="H1003" i="2"/>
  <c r="G1003" i="2"/>
  <c r="F1003" i="2"/>
  <c r="E1003" i="2"/>
  <c r="D1003" i="2"/>
  <c r="B1003" i="2" s="1"/>
  <c r="C1003" i="2"/>
  <c r="A1003" i="2" s="1"/>
  <c r="J1002" i="2"/>
  <c r="I1002" i="2"/>
  <c r="H1002" i="2"/>
  <c r="G1002" i="2"/>
  <c r="F1002" i="2"/>
  <c r="E1002" i="2"/>
  <c r="D1002" i="2"/>
  <c r="C1002" i="2"/>
  <c r="J1001" i="2"/>
  <c r="I1001" i="2"/>
  <c r="H1001" i="2"/>
  <c r="G1001" i="2"/>
  <c r="F1001" i="2"/>
  <c r="E1001" i="2"/>
  <c r="D1001" i="2"/>
  <c r="B1001" i="2" s="1"/>
  <c r="C1001" i="2"/>
  <c r="A1001" i="2" s="1"/>
  <c r="J1000" i="2"/>
  <c r="I1000" i="2"/>
  <c r="H1000" i="2"/>
  <c r="G1000" i="2"/>
  <c r="F1000" i="2"/>
  <c r="B1000" i="2" s="1"/>
  <c r="E1000" i="2"/>
  <c r="D1000" i="2"/>
  <c r="C1000" i="2"/>
  <c r="J999" i="2"/>
  <c r="I999" i="2"/>
  <c r="H999" i="2"/>
  <c r="G999" i="2"/>
  <c r="F999" i="2"/>
  <c r="E999" i="2"/>
  <c r="D999" i="2"/>
  <c r="B999" i="2" s="1"/>
  <c r="C999" i="2"/>
  <c r="A999" i="2" s="1"/>
  <c r="J998" i="2"/>
  <c r="I998" i="2"/>
  <c r="H998" i="2"/>
  <c r="G998" i="2"/>
  <c r="F998" i="2"/>
  <c r="E998" i="2"/>
  <c r="D998" i="2"/>
  <c r="B998" i="2" s="1"/>
  <c r="C998" i="2"/>
  <c r="J997" i="2"/>
  <c r="I997" i="2"/>
  <c r="H997" i="2"/>
  <c r="G997" i="2"/>
  <c r="F997" i="2"/>
  <c r="E997" i="2"/>
  <c r="D997" i="2"/>
  <c r="B997" i="2" s="1"/>
  <c r="C997" i="2"/>
  <c r="A997" i="2" s="1"/>
  <c r="J996" i="2"/>
  <c r="I996" i="2"/>
  <c r="H996" i="2"/>
  <c r="G996" i="2"/>
  <c r="F996" i="2"/>
  <c r="E996" i="2"/>
  <c r="D996" i="2"/>
  <c r="C996" i="2"/>
  <c r="A996" i="2" s="1"/>
  <c r="B996" i="2"/>
  <c r="J995" i="2"/>
  <c r="I995" i="2"/>
  <c r="H995" i="2"/>
  <c r="G995" i="2"/>
  <c r="F995" i="2"/>
  <c r="E995" i="2"/>
  <c r="D995" i="2"/>
  <c r="B995" i="2" s="1"/>
  <c r="C995" i="2"/>
  <c r="A995" i="2" s="1"/>
  <c r="J994" i="2"/>
  <c r="I994" i="2"/>
  <c r="H994" i="2"/>
  <c r="G994" i="2"/>
  <c r="F994" i="2"/>
  <c r="E994" i="2"/>
  <c r="D994" i="2"/>
  <c r="C994" i="2"/>
  <c r="B994" i="2"/>
  <c r="J993" i="2"/>
  <c r="I993" i="2"/>
  <c r="H993" i="2"/>
  <c r="G993" i="2"/>
  <c r="F993" i="2"/>
  <c r="E993" i="2"/>
  <c r="D993" i="2"/>
  <c r="B993" i="2" s="1"/>
  <c r="C993" i="2"/>
  <c r="A993" i="2" s="1"/>
  <c r="J992" i="2"/>
  <c r="I992" i="2"/>
  <c r="H992" i="2"/>
  <c r="G992" i="2"/>
  <c r="F992" i="2"/>
  <c r="E992" i="2"/>
  <c r="D992" i="2"/>
  <c r="B992" i="2" s="1"/>
  <c r="C992" i="2"/>
  <c r="J991" i="2"/>
  <c r="I991" i="2"/>
  <c r="H991" i="2"/>
  <c r="G991" i="2"/>
  <c r="F991" i="2"/>
  <c r="E991" i="2"/>
  <c r="D991" i="2"/>
  <c r="B991" i="2" s="1"/>
  <c r="C991" i="2"/>
  <c r="A991" i="2" s="1"/>
  <c r="J990" i="2"/>
  <c r="I990" i="2"/>
  <c r="H990" i="2"/>
  <c r="B990" i="2" s="1"/>
  <c r="G990" i="2"/>
  <c r="F990" i="2"/>
  <c r="E990" i="2"/>
  <c r="D990" i="2"/>
  <c r="C990" i="2"/>
  <c r="J989" i="2"/>
  <c r="I989" i="2"/>
  <c r="H989" i="2"/>
  <c r="G989" i="2"/>
  <c r="F989" i="2"/>
  <c r="E989" i="2"/>
  <c r="D989" i="2"/>
  <c r="B989" i="2" s="1"/>
  <c r="C989" i="2"/>
  <c r="A989" i="2"/>
  <c r="J988" i="2"/>
  <c r="I988" i="2"/>
  <c r="H988" i="2"/>
  <c r="G988" i="2"/>
  <c r="F988" i="2"/>
  <c r="B988" i="2" s="1"/>
  <c r="E988" i="2"/>
  <c r="D988" i="2"/>
  <c r="C988" i="2"/>
  <c r="J987" i="2"/>
  <c r="I987" i="2"/>
  <c r="H987" i="2"/>
  <c r="G987" i="2"/>
  <c r="F987" i="2"/>
  <c r="E987" i="2"/>
  <c r="D987" i="2"/>
  <c r="B987" i="2" s="1"/>
  <c r="C987" i="2"/>
  <c r="A987" i="2"/>
  <c r="J986" i="2"/>
  <c r="I986" i="2"/>
  <c r="H986" i="2"/>
  <c r="G986" i="2"/>
  <c r="F986" i="2"/>
  <c r="E986" i="2"/>
  <c r="D986" i="2"/>
  <c r="B986" i="2" s="1"/>
  <c r="C986" i="2"/>
  <c r="J985" i="2"/>
  <c r="I985" i="2"/>
  <c r="H985" i="2"/>
  <c r="G985" i="2"/>
  <c r="F985" i="2"/>
  <c r="E985" i="2"/>
  <c r="D985" i="2"/>
  <c r="B985" i="2" s="1"/>
  <c r="C985" i="2"/>
  <c r="A985" i="2"/>
  <c r="J984" i="2"/>
  <c r="I984" i="2"/>
  <c r="H984" i="2"/>
  <c r="G984" i="2"/>
  <c r="F984" i="2"/>
  <c r="E984" i="2"/>
  <c r="D984" i="2"/>
  <c r="B984" i="2" s="1"/>
  <c r="C984" i="2"/>
  <c r="J983" i="2"/>
  <c r="I983" i="2"/>
  <c r="H983" i="2"/>
  <c r="G983" i="2"/>
  <c r="F983" i="2"/>
  <c r="E983" i="2"/>
  <c r="A983" i="2" s="1"/>
  <c r="D983" i="2"/>
  <c r="B983" i="2" s="1"/>
  <c r="C983" i="2"/>
  <c r="J982" i="2"/>
  <c r="I982" i="2"/>
  <c r="H982" i="2"/>
  <c r="G982" i="2"/>
  <c r="F982" i="2"/>
  <c r="E982" i="2"/>
  <c r="D982" i="2"/>
  <c r="C982" i="2"/>
  <c r="J981" i="2"/>
  <c r="I981" i="2"/>
  <c r="H981" i="2"/>
  <c r="G981" i="2"/>
  <c r="F981" i="2"/>
  <c r="E981" i="2"/>
  <c r="D981" i="2"/>
  <c r="B981" i="2" s="1"/>
  <c r="C981" i="2"/>
  <c r="A981" i="2" s="1"/>
  <c r="J980" i="2"/>
  <c r="I980" i="2"/>
  <c r="H980" i="2"/>
  <c r="G980" i="2"/>
  <c r="F980" i="2"/>
  <c r="B980" i="2" s="1"/>
  <c r="E980" i="2"/>
  <c r="D980" i="2"/>
  <c r="C980" i="2"/>
  <c r="J979" i="2"/>
  <c r="I979" i="2"/>
  <c r="H979" i="2"/>
  <c r="G979" i="2"/>
  <c r="F979" i="2"/>
  <c r="E979" i="2"/>
  <c r="D979" i="2"/>
  <c r="B979" i="2" s="1"/>
  <c r="C979" i="2"/>
  <c r="A979" i="2" s="1"/>
  <c r="J978" i="2"/>
  <c r="I978" i="2"/>
  <c r="H978" i="2"/>
  <c r="G978" i="2"/>
  <c r="F978" i="2"/>
  <c r="E978" i="2"/>
  <c r="D978" i="2"/>
  <c r="B978" i="2" s="1"/>
  <c r="C978" i="2"/>
  <c r="A978" i="2" s="1"/>
  <c r="J977" i="2"/>
  <c r="I977" i="2"/>
  <c r="H977" i="2"/>
  <c r="G977" i="2"/>
  <c r="F977" i="2"/>
  <c r="E977" i="2"/>
  <c r="A977" i="2" s="1"/>
  <c r="D977" i="2"/>
  <c r="B977" i="2" s="1"/>
  <c r="C977" i="2"/>
  <c r="J976" i="2"/>
  <c r="I976" i="2"/>
  <c r="H976" i="2"/>
  <c r="G976" i="2"/>
  <c r="F976" i="2"/>
  <c r="E976" i="2"/>
  <c r="D976" i="2"/>
  <c r="C976" i="2"/>
  <c r="A976" i="2" s="1"/>
  <c r="B976" i="2"/>
  <c r="J975" i="2"/>
  <c r="I975" i="2"/>
  <c r="H975" i="2"/>
  <c r="G975" i="2"/>
  <c r="F975" i="2"/>
  <c r="E975" i="2"/>
  <c r="D975" i="2"/>
  <c r="B975" i="2" s="1"/>
  <c r="C975" i="2"/>
  <c r="J974" i="2"/>
  <c r="I974" i="2"/>
  <c r="H974" i="2"/>
  <c r="G974" i="2"/>
  <c r="F974" i="2"/>
  <c r="E974" i="2"/>
  <c r="D974" i="2"/>
  <c r="C974" i="2"/>
  <c r="B974" i="2"/>
  <c r="J973" i="2"/>
  <c r="I973" i="2"/>
  <c r="H973" i="2"/>
  <c r="G973" i="2"/>
  <c r="F973" i="2"/>
  <c r="E973" i="2"/>
  <c r="D973" i="2"/>
  <c r="B973" i="2" s="1"/>
  <c r="C973" i="2"/>
  <c r="J972" i="2"/>
  <c r="I972" i="2"/>
  <c r="H972" i="2"/>
  <c r="G972" i="2"/>
  <c r="F972" i="2"/>
  <c r="E972" i="2"/>
  <c r="D972" i="2"/>
  <c r="B972" i="2" s="1"/>
  <c r="C972" i="2"/>
  <c r="J971" i="2"/>
  <c r="I971" i="2"/>
  <c r="H971" i="2"/>
  <c r="G971" i="2"/>
  <c r="F971" i="2"/>
  <c r="E971" i="2"/>
  <c r="D971" i="2"/>
  <c r="B971" i="2" s="1"/>
  <c r="C971" i="2"/>
  <c r="J970" i="2"/>
  <c r="I970" i="2"/>
  <c r="H970" i="2"/>
  <c r="B970" i="2" s="1"/>
  <c r="G970" i="2"/>
  <c r="F970" i="2"/>
  <c r="E970" i="2"/>
  <c r="D970" i="2"/>
  <c r="C970" i="2"/>
  <c r="J969" i="2"/>
  <c r="I969" i="2"/>
  <c r="H969" i="2"/>
  <c r="G969" i="2"/>
  <c r="F969" i="2"/>
  <c r="E969" i="2"/>
  <c r="A969" i="2" s="1"/>
  <c r="D969" i="2"/>
  <c r="B969" i="2" s="1"/>
  <c r="C969" i="2"/>
  <c r="J968" i="2"/>
  <c r="I968" i="2"/>
  <c r="H968" i="2"/>
  <c r="G968" i="2"/>
  <c r="F968" i="2"/>
  <c r="B968" i="2" s="1"/>
  <c r="E968" i="2"/>
  <c r="D968" i="2"/>
  <c r="C968" i="2"/>
  <c r="J967" i="2"/>
  <c r="I967" i="2"/>
  <c r="H967" i="2"/>
  <c r="G967" i="2"/>
  <c r="F967" i="2"/>
  <c r="E967" i="2"/>
  <c r="D967" i="2"/>
  <c r="B967" i="2" s="1"/>
  <c r="C967" i="2"/>
  <c r="A967" i="2"/>
  <c r="J966" i="2"/>
  <c r="I966" i="2"/>
  <c r="H966" i="2"/>
  <c r="G966" i="2"/>
  <c r="F966" i="2"/>
  <c r="E966" i="2"/>
  <c r="D966" i="2"/>
  <c r="C966" i="2"/>
  <c r="J965" i="2"/>
  <c r="I965" i="2"/>
  <c r="H965" i="2"/>
  <c r="G965" i="2"/>
  <c r="F965" i="2"/>
  <c r="E965" i="2"/>
  <c r="D965" i="2"/>
  <c r="B965" i="2" s="1"/>
  <c r="C965" i="2"/>
  <c r="A965" i="2"/>
  <c r="J964" i="2"/>
  <c r="I964" i="2"/>
  <c r="H964" i="2"/>
  <c r="G964" i="2"/>
  <c r="F964" i="2"/>
  <c r="E964" i="2"/>
  <c r="D964" i="2"/>
  <c r="C964" i="2"/>
  <c r="J963" i="2"/>
  <c r="I963" i="2"/>
  <c r="H963" i="2"/>
  <c r="G963" i="2"/>
  <c r="F963" i="2"/>
  <c r="E963" i="2"/>
  <c r="A963" i="2" s="1"/>
  <c r="D963" i="2"/>
  <c r="B963" i="2" s="1"/>
  <c r="C963" i="2"/>
  <c r="J962" i="2"/>
  <c r="I962" i="2"/>
  <c r="H962" i="2"/>
  <c r="G962" i="2"/>
  <c r="F962" i="2"/>
  <c r="E962" i="2"/>
  <c r="D962" i="2"/>
  <c r="B962" i="2" s="1"/>
  <c r="C962" i="2"/>
  <c r="A962" i="2" s="1"/>
  <c r="J961" i="2"/>
  <c r="I961" i="2"/>
  <c r="A961" i="2" s="1"/>
  <c r="H961" i="2"/>
  <c r="G961" i="2"/>
  <c r="F961" i="2"/>
  <c r="E961" i="2"/>
  <c r="D961" i="2"/>
  <c r="B961" i="2" s="1"/>
  <c r="C961" i="2"/>
  <c r="J960" i="2"/>
  <c r="I960" i="2"/>
  <c r="H960" i="2"/>
  <c r="B960" i="2" s="1"/>
  <c r="G960" i="2"/>
  <c r="F960" i="2"/>
  <c r="E960" i="2"/>
  <c r="D960" i="2"/>
  <c r="C960" i="2"/>
  <c r="A960" i="2" s="1"/>
  <c r="J959" i="2"/>
  <c r="I959" i="2"/>
  <c r="H959" i="2"/>
  <c r="G959" i="2"/>
  <c r="F959" i="2"/>
  <c r="E959" i="2"/>
  <c r="D959" i="2"/>
  <c r="B959" i="2" s="1"/>
  <c r="C959" i="2"/>
  <c r="A959" i="2" s="1"/>
  <c r="J958" i="2"/>
  <c r="I958" i="2"/>
  <c r="H958" i="2"/>
  <c r="G958" i="2"/>
  <c r="F958" i="2"/>
  <c r="E958" i="2"/>
  <c r="D958" i="2"/>
  <c r="C958" i="2"/>
  <c r="J957" i="2"/>
  <c r="I957" i="2"/>
  <c r="H957" i="2"/>
  <c r="G957" i="2"/>
  <c r="F957" i="2"/>
  <c r="E957" i="2"/>
  <c r="A957" i="2" s="1"/>
  <c r="D957" i="2"/>
  <c r="B957" i="2" s="1"/>
  <c r="C957" i="2"/>
  <c r="J956" i="2"/>
  <c r="I956" i="2"/>
  <c r="H956" i="2"/>
  <c r="G956" i="2"/>
  <c r="F956" i="2"/>
  <c r="E956" i="2"/>
  <c r="D956" i="2"/>
  <c r="B956" i="2" s="1"/>
  <c r="Q957" i="1" s="1"/>
  <c r="C956" i="2"/>
  <c r="A956" i="2" s="1"/>
  <c r="J955" i="2"/>
  <c r="I955" i="2"/>
  <c r="H955" i="2"/>
  <c r="G955" i="2"/>
  <c r="F955" i="2"/>
  <c r="E955" i="2"/>
  <c r="A955" i="2" s="1"/>
  <c r="D955" i="2"/>
  <c r="B955" i="2" s="1"/>
  <c r="C955" i="2"/>
  <c r="J954" i="2"/>
  <c r="I954" i="2"/>
  <c r="H954" i="2"/>
  <c r="G954" i="2"/>
  <c r="F954" i="2"/>
  <c r="E954" i="2"/>
  <c r="D954" i="2"/>
  <c r="C954" i="2"/>
  <c r="B954" i="2"/>
  <c r="J953" i="2"/>
  <c r="I953" i="2"/>
  <c r="H953" i="2"/>
  <c r="G953" i="2"/>
  <c r="F953" i="2"/>
  <c r="E953" i="2"/>
  <c r="D953" i="2"/>
  <c r="B953" i="2" s="1"/>
  <c r="C953" i="2"/>
  <c r="J952" i="2"/>
  <c r="I952" i="2"/>
  <c r="H952" i="2"/>
  <c r="G952" i="2"/>
  <c r="F952" i="2"/>
  <c r="E952" i="2"/>
  <c r="D952" i="2"/>
  <c r="B952" i="2" s="1"/>
  <c r="C952" i="2"/>
  <c r="J951" i="2"/>
  <c r="I951" i="2"/>
  <c r="H951" i="2"/>
  <c r="G951" i="2"/>
  <c r="F951" i="2"/>
  <c r="E951" i="2"/>
  <c r="D951" i="2"/>
  <c r="B951" i="2" s="1"/>
  <c r="C951" i="2"/>
  <c r="A951" i="2" s="1"/>
  <c r="J950" i="2"/>
  <c r="I950" i="2"/>
  <c r="H950" i="2"/>
  <c r="G950" i="2"/>
  <c r="F950" i="2"/>
  <c r="E950" i="2"/>
  <c r="D950" i="2"/>
  <c r="C950" i="2"/>
  <c r="J949" i="2"/>
  <c r="I949" i="2"/>
  <c r="H949" i="2"/>
  <c r="G949" i="2"/>
  <c r="F949" i="2"/>
  <c r="E949" i="2"/>
  <c r="D949" i="2"/>
  <c r="B949" i="2" s="1"/>
  <c r="C949" i="2"/>
  <c r="A949" i="2"/>
  <c r="J948" i="2"/>
  <c r="I948" i="2"/>
  <c r="H948" i="2"/>
  <c r="G948" i="2"/>
  <c r="F948" i="2"/>
  <c r="E948" i="2"/>
  <c r="D948" i="2"/>
  <c r="C948" i="2"/>
  <c r="J947" i="2"/>
  <c r="I947" i="2"/>
  <c r="H947" i="2"/>
  <c r="G947" i="2"/>
  <c r="F947" i="2"/>
  <c r="E947" i="2"/>
  <c r="D947" i="2"/>
  <c r="B947" i="2" s="1"/>
  <c r="C947" i="2"/>
  <c r="A947" i="2" s="1"/>
  <c r="J946" i="2"/>
  <c r="I946" i="2"/>
  <c r="H946" i="2"/>
  <c r="G946" i="2"/>
  <c r="F946" i="2"/>
  <c r="E946" i="2"/>
  <c r="D946" i="2"/>
  <c r="C946" i="2"/>
  <c r="J945" i="2"/>
  <c r="I945" i="2"/>
  <c r="H945" i="2"/>
  <c r="G945" i="2"/>
  <c r="F945" i="2"/>
  <c r="E945" i="2"/>
  <c r="D945" i="2"/>
  <c r="B945" i="2" s="1"/>
  <c r="C945" i="2"/>
  <c r="A945" i="2" s="1"/>
  <c r="J944" i="2"/>
  <c r="I944" i="2"/>
  <c r="H944" i="2"/>
  <c r="G944" i="2"/>
  <c r="F944" i="2"/>
  <c r="E944" i="2"/>
  <c r="D944" i="2"/>
  <c r="C944" i="2"/>
  <c r="J943" i="2"/>
  <c r="I943" i="2"/>
  <c r="H943" i="2"/>
  <c r="G943" i="2"/>
  <c r="F943" i="2"/>
  <c r="E943" i="2"/>
  <c r="D943" i="2"/>
  <c r="B943" i="2" s="1"/>
  <c r="C943" i="2"/>
  <c r="A943" i="2" s="1"/>
  <c r="J942" i="2"/>
  <c r="B942" i="2" s="1"/>
  <c r="I942" i="2"/>
  <c r="H942" i="2"/>
  <c r="G942" i="2"/>
  <c r="F942" i="2"/>
  <c r="E942" i="2"/>
  <c r="D942" i="2"/>
  <c r="C942" i="2"/>
  <c r="J941" i="2"/>
  <c r="I941" i="2"/>
  <c r="H941" i="2"/>
  <c r="G941" i="2"/>
  <c r="F941" i="2"/>
  <c r="E941" i="2"/>
  <c r="D941" i="2"/>
  <c r="B941" i="2" s="1"/>
  <c r="C941" i="2"/>
  <c r="A941" i="2" s="1"/>
  <c r="J940" i="2"/>
  <c r="I940" i="2"/>
  <c r="H940" i="2"/>
  <c r="G940" i="2"/>
  <c r="F940" i="2"/>
  <c r="B940" i="2" s="1"/>
  <c r="E940" i="2"/>
  <c r="D940" i="2"/>
  <c r="C940" i="2"/>
  <c r="J939" i="2"/>
  <c r="I939" i="2"/>
  <c r="H939" i="2"/>
  <c r="G939" i="2"/>
  <c r="F939" i="2"/>
  <c r="E939" i="2"/>
  <c r="D939" i="2"/>
  <c r="B939" i="2" s="1"/>
  <c r="C939" i="2"/>
  <c r="J938" i="2"/>
  <c r="I938" i="2"/>
  <c r="H938" i="2"/>
  <c r="G938" i="2"/>
  <c r="F938" i="2"/>
  <c r="E938" i="2"/>
  <c r="D938" i="2"/>
  <c r="B938" i="2" s="1"/>
  <c r="C938" i="2"/>
  <c r="A938" i="2" s="1"/>
  <c r="J937" i="2"/>
  <c r="I937" i="2"/>
  <c r="H937" i="2"/>
  <c r="G937" i="2"/>
  <c r="F937" i="2"/>
  <c r="E937" i="2"/>
  <c r="D937" i="2"/>
  <c r="B937" i="2" s="1"/>
  <c r="C937" i="2"/>
  <c r="J936" i="2"/>
  <c r="I936" i="2"/>
  <c r="H936" i="2"/>
  <c r="G936" i="2"/>
  <c r="F936" i="2"/>
  <c r="E936" i="2"/>
  <c r="D936" i="2"/>
  <c r="C936" i="2"/>
  <c r="B936" i="2"/>
  <c r="J935" i="2"/>
  <c r="I935" i="2"/>
  <c r="H935" i="2"/>
  <c r="G935" i="2"/>
  <c r="F935" i="2"/>
  <c r="E935" i="2"/>
  <c r="D935" i="2"/>
  <c r="B935" i="2" s="1"/>
  <c r="C935" i="2"/>
  <c r="J934" i="2"/>
  <c r="I934" i="2"/>
  <c r="H934" i="2"/>
  <c r="G934" i="2"/>
  <c r="F934" i="2"/>
  <c r="E934" i="2"/>
  <c r="D934" i="2"/>
  <c r="C934" i="2"/>
  <c r="B934" i="2"/>
  <c r="A934" i="2"/>
  <c r="J933" i="2"/>
  <c r="I933" i="2"/>
  <c r="H933" i="2"/>
  <c r="G933" i="2"/>
  <c r="F933" i="2"/>
  <c r="E933" i="2"/>
  <c r="D933" i="2"/>
  <c r="B933" i="2" s="1"/>
  <c r="C933" i="2"/>
  <c r="J932" i="2"/>
  <c r="I932" i="2"/>
  <c r="H932" i="2"/>
  <c r="G932" i="2"/>
  <c r="F932" i="2"/>
  <c r="E932" i="2"/>
  <c r="D932" i="2"/>
  <c r="C932" i="2"/>
  <c r="A932" i="2" s="1"/>
  <c r="B932" i="2"/>
  <c r="J931" i="2"/>
  <c r="I931" i="2"/>
  <c r="H931" i="2"/>
  <c r="G931" i="2"/>
  <c r="F931" i="2"/>
  <c r="E931" i="2"/>
  <c r="A931" i="2" s="1"/>
  <c r="D931" i="2"/>
  <c r="B931" i="2" s="1"/>
  <c r="C931" i="2"/>
  <c r="J930" i="2"/>
  <c r="I930" i="2"/>
  <c r="H930" i="2"/>
  <c r="G930" i="2"/>
  <c r="F930" i="2"/>
  <c r="E930" i="2"/>
  <c r="D930" i="2"/>
  <c r="C930" i="2"/>
  <c r="B930" i="2"/>
  <c r="A930" i="2"/>
  <c r="J929" i="2"/>
  <c r="I929" i="2"/>
  <c r="H929" i="2"/>
  <c r="G929" i="2"/>
  <c r="F929" i="2"/>
  <c r="E929" i="2"/>
  <c r="A929" i="2" s="1"/>
  <c r="D929" i="2"/>
  <c r="B929" i="2" s="1"/>
  <c r="C929" i="2"/>
  <c r="J928" i="2"/>
  <c r="I928" i="2"/>
  <c r="H928" i="2"/>
  <c r="G928" i="2"/>
  <c r="F928" i="2"/>
  <c r="E928" i="2"/>
  <c r="D928" i="2"/>
  <c r="B928" i="2" s="1"/>
  <c r="C928" i="2"/>
  <c r="A928" i="2"/>
  <c r="J927" i="2"/>
  <c r="I927" i="2"/>
  <c r="H927" i="2"/>
  <c r="G927" i="2"/>
  <c r="F927" i="2"/>
  <c r="E927" i="2"/>
  <c r="D927" i="2"/>
  <c r="B927" i="2" s="1"/>
  <c r="C927" i="2"/>
  <c r="A927" i="2" s="1"/>
  <c r="J926" i="2"/>
  <c r="I926" i="2"/>
  <c r="H926" i="2"/>
  <c r="G926" i="2"/>
  <c r="F926" i="2"/>
  <c r="E926" i="2"/>
  <c r="D926" i="2"/>
  <c r="B926" i="2" s="1"/>
  <c r="C926" i="2"/>
  <c r="J925" i="2"/>
  <c r="I925" i="2"/>
  <c r="H925" i="2"/>
  <c r="G925" i="2"/>
  <c r="A925" i="2" s="1"/>
  <c r="F925" i="2"/>
  <c r="E925" i="2"/>
  <c r="D925" i="2"/>
  <c r="B925" i="2" s="1"/>
  <c r="C925" i="2"/>
  <c r="J924" i="2"/>
  <c r="I924" i="2"/>
  <c r="H924" i="2"/>
  <c r="B924" i="2" s="1"/>
  <c r="G924" i="2"/>
  <c r="F924" i="2"/>
  <c r="E924" i="2"/>
  <c r="D924" i="2"/>
  <c r="C924" i="2"/>
  <c r="A924" i="2" s="1"/>
  <c r="J923" i="2"/>
  <c r="I923" i="2"/>
  <c r="H923" i="2"/>
  <c r="G923" i="2"/>
  <c r="F923" i="2"/>
  <c r="E923" i="2"/>
  <c r="A923" i="2" s="1"/>
  <c r="D923" i="2"/>
  <c r="B923" i="2" s="1"/>
  <c r="C923" i="2"/>
  <c r="J922" i="2"/>
  <c r="I922" i="2"/>
  <c r="H922" i="2"/>
  <c r="B922" i="2" s="1"/>
  <c r="G922" i="2"/>
  <c r="A922" i="2" s="1"/>
  <c r="F922" i="2"/>
  <c r="E922" i="2"/>
  <c r="D922" i="2"/>
  <c r="C922" i="2"/>
  <c r="J921" i="2"/>
  <c r="I921" i="2"/>
  <c r="H921" i="2"/>
  <c r="G921" i="2"/>
  <c r="F921" i="2"/>
  <c r="E921" i="2"/>
  <c r="D921" i="2"/>
  <c r="B921" i="2" s="1"/>
  <c r="C921" i="2"/>
  <c r="A921" i="2" s="1"/>
  <c r="J920" i="2"/>
  <c r="I920" i="2"/>
  <c r="H920" i="2"/>
  <c r="G920" i="2"/>
  <c r="A920" i="2" s="1"/>
  <c r="F920" i="2"/>
  <c r="E920" i="2"/>
  <c r="D920" i="2"/>
  <c r="C920" i="2"/>
  <c r="J919" i="2"/>
  <c r="I919" i="2"/>
  <c r="H919" i="2"/>
  <c r="G919" i="2"/>
  <c r="F919" i="2"/>
  <c r="E919" i="2"/>
  <c r="D919" i="2"/>
  <c r="B919" i="2" s="1"/>
  <c r="C919" i="2"/>
  <c r="A919" i="2"/>
  <c r="J918" i="2"/>
  <c r="I918" i="2"/>
  <c r="H918" i="2"/>
  <c r="G918" i="2"/>
  <c r="F918" i="2"/>
  <c r="E918" i="2"/>
  <c r="D918" i="2"/>
  <c r="C918" i="2"/>
  <c r="J917" i="2"/>
  <c r="I917" i="2"/>
  <c r="H917" i="2"/>
  <c r="G917" i="2"/>
  <c r="F917" i="2"/>
  <c r="E917" i="2"/>
  <c r="A917" i="2" s="1"/>
  <c r="D917" i="2"/>
  <c r="B917" i="2" s="1"/>
  <c r="C917" i="2"/>
  <c r="J916" i="2"/>
  <c r="I916" i="2"/>
  <c r="H916" i="2"/>
  <c r="G916" i="2"/>
  <c r="F916" i="2"/>
  <c r="E916" i="2"/>
  <c r="D916" i="2"/>
  <c r="C916" i="2"/>
  <c r="J915" i="2"/>
  <c r="I915" i="2"/>
  <c r="H915" i="2"/>
  <c r="G915" i="2"/>
  <c r="F915" i="2"/>
  <c r="E915" i="2"/>
  <c r="D915" i="2"/>
  <c r="B915" i="2" s="1"/>
  <c r="C915" i="2"/>
  <c r="A915" i="2"/>
  <c r="M916" i="1" s="1"/>
  <c r="J914" i="2"/>
  <c r="I914" i="2"/>
  <c r="H914" i="2"/>
  <c r="G914" i="2"/>
  <c r="F914" i="2"/>
  <c r="E914" i="2"/>
  <c r="D914" i="2"/>
  <c r="B914" i="2" s="1"/>
  <c r="C914" i="2"/>
  <c r="J913" i="2"/>
  <c r="I913" i="2"/>
  <c r="H913" i="2"/>
  <c r="G913" i="2"/>
  <c r="F913" i="2"/>
  <c r="E913" i="2"/>
  <c r="D913" i="2"/>
  <c r="B913" i="2" s="1"/>
  <c r="C913" i="2"/>
  <c r="A913" i="2" s="1"/>
  <c r="J912" i="2"/>
  <c r="I912" i="2"/>
  <c r="H912" i="2"/>
  <c r="G912" i="2"/>
  <c r="F912" i="2"/>
  <c r="E912" i="2"/>
  <c r="D912" i="2"/>
  <c r="B912" i="2" s="1"/>
  <c r="C912" i="2"/>
  <c r="J911" i="2"/>
  <c r="I911" i="2"/>
  <c r="H911" i="2"/>
  <c r="G911" i="2"/>
  <c r="A911" i="2" s="1"/>
  <c r="F911" i="2"/>
  <c r="E911" i="2"/>
  <c r="D911" i="2"/>
  <c r="C911" i="2"/>
  <c r="B911" i="2"/>
  <c r="J910" i="2"/>
  <c r="I910" i="2"/>
  <c r="H910" i="2"/>
  <c r="G910" i="2"/>
  <c r="F910" i="2"/>
  <c r="E910" i="2"/>
  <c r="D910" i="2"/>
  <c r="B910" i="2" s="1"/>
  <c r="Q911" i="1" s="1"/>
  <c r="C910" i="2"/>
  <c r="J909" i="2"/>
  <c r="I909" i="2"/>
  <c r="H909" i="2"/>
  <c r="G909" i="2"/>
  <c r="F909" i="2"/>
  <c r="E909" i="2"/>
  <c r="D909" i="2"/>
  <c r="C909" i="2"/>
  <c r="B909" i="2"/>
  <c r="A909" i="2"/>
  <c r="J908" i="2"/>
  <c r="I908" i="2"/>
  <c r="H908" i="2"/>
  <c r="G908" i="2"/>
  <c r="F908" i="2"/>
  <c r="B908" i="2" s="1"/>
  <c r="E908" i="2"/>
  <c r="D908" i="2"/>
  <c r="C908" i="2"/>
  <c r="J907" i="2"/>
  <c r="I907" i="2"/>
  <c r="H907" i="2"/>
  <c r="G907" i="2"/>
  <c r="F907" i="2"/>
  <c r="E907" i="2"/>
  <c r="D907" i="2"/>
  <c r="C907" i="2"/>
  <c r="A907" i="2" s="1"/>
  <c r="B907" i="2"/>
  <c r="J906" i="2"/>
  <c r="I906" i="2"/>
  <c r="H906" i="2"/>
  <c r="G906" i="2"/>
  <c r="F906" i="2"/>
  <c r="B906" i="2" s="1"/>
  <c r="E906" i="2"/>
  <c r="D906" i="2"/>
  <c r="C906" i="2"/>
  <c r="J905" i="2"/>
  <c r="I905" i="2"/>
  <c r="H905" i="2"/>
  <c r="G905" i="2"/>
  <c r="A905" i="2" s="1"/>
  <c r="M906" i="1" s="1"/>
  <c r="F905" i="2"/>
  <c r="E905" i="2"/>
  <c r="D905" i="2"/>
  <c r="C905" i="2"/>
  <c r="B905" i="2"/>
  <c r="J904" i="2"/>
  <c r="I904" i="2"/>
  <c r="H904" i="2"/>
  <c r="G904" i="2"/>
  <c r="F904" i="2"/>
  <c r="E904" i="2"/>
  <c r="D904" i="2"/>
  <c r="B904" i="2" s="1"/>
  <c r="C904" i="2"/>
  <c r="J903" i="2"/>
  <c r="I903" i="2"/>
  <c r="H903" i="2"/>
  <c r="G903" i="2"/>
  <c r="F903" i="2"/>
  <c r="E903" i="2"/>
  <c r="D903" i="2"/>
  <c r="C903" i="2"/>
  <c r="A903" i="2" s="1"/>
  <c r="B903" i="2"/>
  <c r="J902" i="2"/>
  <c r="I902" i="2"/>
  <c r="H902" i="2"/>
  <c r="G902" i="2"/>
  <c r="F902" i="2"/>
  <c r="E902" i="2"/>
  <c r="D902" i="2"/>
  <c r="B902" i="2" s="1"/>
  <c r="C902" i="2"/>
  <c r="A902" i="2" s="1"/>
  <c r="J901" i="2"/>
  <c r="I901" i="2"/>
  <c r="H901" i="2"/>
  <c r="G901" i="2"/>
  <c r="F901" i="2"/>
  <c r="E901" i="2"/>
  <c r="D901" i="2"/>
  <c r="C901" i="2"/>
  <c r="A901" i="2" s="1"/>
  <c r="B901" i="2"/>
  <c r="J900" i="2"/>
  <c r="I900" i="2"/>
  <c r="H900" i="2"/>
  <c r="G900" i="2"/>
  <c r="F900" i="2"/>
  <c r="E900" i="2"/>
  <c r="D900" i="2"/>
  <c r="C900" i="2"/>
  <c r="A900" i="2" s="1"/>
  <c r="B900" i="2"/>
  <c r="J899" i="2"/>
  <c r="I899" i="2"/>
  <c r="H899" i="2"/>
  <c r="G899" i="2"/>
  <c r="F899" i="2"/>
  <c r="E899" i="2"/>
  <c r="D899" i="2"/>
  <c r="C899" i="2"/>
  <c r="A899" i="2" s="1"/>
  <c r="B899" i="2"/>
  <c r="J898" i="2"/>
  <c r="I898" i="2"/>
  <c r="H898" i="2"/>
  <c r="G898" i="2"/>
  <c r="F898" i="2"/>
  <c r="E898" i="2"/>
  <c r="D898" i="2"/>
  <c r="C898" i="2"/>
  <c r="A898" i="2" s="1"/>
  <c r="B898" i="2"/>
  <c r="J897" i="2"/>
  <c r="I897" i="2"/>
  <c r="H897" i="2"/>
  <c r="G897" i="2"/>
  <c r="F897" i="2"/>
  <c r="E897" i="2"/>
  <c r="D897" i="2"/>
  <c r="C897" i="2"/>
  <c r="A897" i="2" s="1"/>
  <c r="B897" i="2"/>
  <c r="J896" i="2"/>
  <c r="I896" i="2"/>
  <c r="H896" i="2"/>
  <c r="G896" i="2"/>
  <c r="F896" i="2"/>
  <c r="E896" i="2"/>
  <c r="D896" i="2"/>
  <c r="C896" i="2"/>
  <c r="B896" i="2"/>
  <c r="J895" i="2"/>
  <c r="I895" i="2"/>
  <c r="A895" i="2" s="1"/>
  <c r="H895" i="2"/>
  <c r="G895" i="2"/>
  <c r="F895" i="2"/>
  <c r="E895" i="2"/>
  <c r="D895" i="2"/>
  <c r="C895" i="2"/>
  <c r="B895" i="2"/>
  <c r="J894" i="2"/>
  <c r="I894" i="2"/>
  <c r="H894" i="2"/>
  <c r="G894" i="2"/>
  <c r="F894" i="2"/>
  <c r="E894" i="2"/>
  <c r="D894" i="2"/>
  <c r="B894" i="2" s="1"/>
  <c r="Q895" i="1" s="1"/>
  <c r="C894" i="2"/>
  <c r="J893" i="2"/>
  <c r="I893" i="2"/>
  <c r="A893" i="2" s="1"/>
  <c r="H893" i="2"/>
  <c r="G893" i="2"/>
  <c r="F893" i="2"/>
  <c r="E893" i="2"/>
  <c r="D893" i="2"/>
  <c r="C893" i="2"/>
  <c r="B893" i="2"/>
  <c r="J892" i="2"/>
  <c r="I892" i="2"/>
  <c r="H892" i="2"/>
  <c r="B892" i="2" s="1"/>
  <c r="G892" i="2"/>
  <c r="F892" i="2"/>
  <c r="E892" i="2"/>
  <c r="D892" i="2"/>
  <c r="C892" i="2"/>
  <c r="A892" i="2" s="1"/>
  <c r="J891" i="2"/>
  <c r="I891" i="2"/>
  <c r="H891" i="2"/>
  <c r="G891" i="2"/>
  <c r="F891" i="2"/>
  <c r="E891" i="2"/>
  <c r="D891" i="2"/>
  <c r="C891" i="2"/>
  <c r="B891" i="2"/>
  <c r="J890" i="2"/>
  <c r="B890" i="2" s="1"/>
  <c r="I890" i="2"/>
  <c r="H890" i="2"/>
  <c r="G890" i="2"/>
  <c r="F890" i="2"/>
  <c r="E890" i="2"/>
  <c r="D890" i="2"/>
  <c r="C890" i="2"/>
  <c r="J889" i="2"/>
  <c r="I889" i="2"/>
  <c r="H889" i="2"/>
  <c r="G889" i="2"/>
  <c r="F889" i="2"/>
  <c r="E889" i="2"/>
  <c r="D889" i="2"/>
  <c r="C889" i="2"/>
  <c r="A889" i="2" s="1"/>
  <c r="B889" i="2"/>
  <c r="J888" i="2"/>
  <c r="I888" i="2"/>
  <c r="H888" i="2"/>
  <c r="G888" i="2"/>
  <c r="F888" i="2"/>
  <c r="E888" i="2"/>
  <c r="D888" i="2"/>
  <c r="B888" i="2" s="1"/>
  <c r="C888" i="2"/>
  <c r="J887" i="2"/>
  <c r="I887" i="2"/>
  <c r="H887" i="2"/>
  <c r="G887" i="2"/>
  <c r="A887" i="2" s="1"/>
  <c r="F887" i="2"/>
  <c r="E887" i="2"/>
  <c r="D887" i="2"/>
  <c r="C887" i="2"/>
  <c r="B887" i="2"/>
  <c r="J886" i="2"/>
  <c r="I886" i="2"/>
  <c r="H886" i="2"/>
  <c r="G886" i="2"/>
  <c r="F886" i="2"/>
  <c r="B886" i="2" s="1"/>
  <c r="E886" i="2"/>
  <c r="D886" i="2"/>
  <c r="C886" i="2"/>
  <c r="J885" i="2"/>
  <c r="I885" i="2"/>
  <c r="H885" i="2"/>
  <c r="G885" i="2"/>
  <c r="F885" i="2"/>
  <c r="E885" i="2"/>
  <c r="D885" i="2"/>
  <c r="C885" i="2"/>
  <c r="B885" i="2"/>
  <c r="A885" i="2"/>
  <c r="J884" i="2"/>
  <c r="I884" i="2"/>
  <c r="H884" i="2"/>
  <c r="G884" i="2"/>
  <c r="F884" i="2"/>
  <c r="E884" i="2"/>
  <c r="D884" i="2"/>
  <c r="B884" i="2" s="1"/>
  <c r="C884" i="2"/>
  <c r="J883" i="2"/>
  <c r="I883" i="2"/>
  <c r="H883" i="2"/>
  <c r="G883" i="2"/>
  <c r="F883" i="2"/>
  <c r="E883" i="2"/>
  <c r="D883" i="2"/>
  <c r="C883" i="2"/>
  <c r="A883" i="2" s="1"/>
  <c r="B883" i="2"/>
  <c r="J882" i="2"/>
  <c r="I882" i="2"/>
  <c r="H882" i="2"/>
  <c r="G882" i="2"/>
  <c r="F882" i="2"/>
  <c r="E882" i="2"/>
  <c r="D882" i="2"/>
  <c r="B882" i="2" s="1"/>
  <c r="C882" i="2"/>
  <c r="J881" i="2"/>
  <c r="I881" i="2"/>
  <c r="H881" i="2"/>
  <c r="G881" i="2"/>
  <c r="F881" i="2"/>
  <c r="E881" i="2"/>
  <c r="D881" i="2"/>
  <c r="C881" i="2"/>
  <c r="A881" i="2" s="1"/>
  <c r="B881" i="2"/>
  <c r="J880" i="2"/>
  <c r="I880" i="2"/>
  <c r="H880" i="2"/>
  <c r="G880" i="2"/>
  <c r="F880" i="2"/>
  <c r="E880" i="2"/>
  <c r="D880" i="2"/>
  <c r="B880" i="2" s="1"/>
  <c r="Q881" i="1" s="1"/>
  <c r="C880" i="2"/>
  <c r="J879" i="2"/>
  <c r="I879" i="2"/>
  <c r="H879" i="2"/>
  <c r="G879" i="2"/>
  <c r="F879" i="2"/>
  <c r="E879" i="2"/>
  <c r="D879" i="2"/>
  <c r="C879" i="2"/>
  <c r="B879" i="2"/>
  <c r="A879" i="2"/>
  <c r="J878" i="2"/>
  <c r="I878" i="2"/>
  <c r="H878" i="2"/>
  <c r="G878" i="2"/>
  <c r="F878" i="2"/>
  <c r="E878" i="2"/>
  <c r="D878" i="2"/>
  <c r="B878" i="2" s="1"/>
  <c r="C878" i="2"/>
  <c r="J877" i="2"/>
  <c r="I877" i="2"/>
  <c r="H877" i="2"/>
  <c r="G877" i="2"/>
  <c r="F877" i="2"/>
  <c r="E877" i="2"/>
  <c r="D877" i="2"/>
  <c r="C877" i="2"/>
  <c r="B877" i="2"/>
  <c r="A877" i="2"/>
  <c r="J876" i="2"/>
  <c r="I876" i="2"/>
  <c r="H876" i="2"/>
  <c r="G876" i="2"/>
  <c r="F876" i="2"/>
  <c r="B876" i="2" s="1"/>
  <c r="E876" i="2"/>
  <c r="D876" i="2"/>
  <c r="C876" i="2"/>
  <c r="A876" i="2" s="1"/>
  <c r="J875" i="2"/>
  <c r="I875" i="2"/>
  <c r="H875" i="2"/>
  <c r="G875" i="2"/>
  <c r="F875" i="2"/>
  <c r="E875" i="2"/>
  <c r="D875" i="2"/>
  <c r="C875" i="2"/>
  <c r="B875" i="2"/>
  <c r="A875" i="2"/>
  <c r="J874" i="2"/>
  <c r="B874" i="2" s="1"/>
  <c r="I874" i="2"/>
  <c r="H874" i="2"/>
  <c r="G874" i="2"/>
  <c r="F874" i="2"/>
  <c r="E874" i="2"/>
  <c r="D874" i="2"/>
  <c r="C874" i="2"/>
  <c r="J873" i="2"/>
  <c r="I873" i="2"/>
  <c r="H873" i="2"/>
  <c r="G873" i="2"/>
  <c r="F873" i="2"/>
  <c r="E873" i="2"/>
  <c r="D873" i="2"/>
  <c r="C873" i="2"/>
  <c r="A873" i="2" s="1"/>
  <c r="B873" i="2"/>
  <c r="J872" i="2"/>
  <c r="I872" i="2"/>
  <c r="H872" i="2"/>
  <c r="G872" i="2"/>
  <c r="F872" i="2"/>
  <c r="E872" i="2"/>
  <c r="D872" i="2"/>
  <c r="C872" i="2"/>
  <c r="J871" i="2"/>
  <c r="I871" i="2"/>
  <c r="H871" i="2"/>
  <c r="G871" i="2"/>
  <c r="A871" i="2" s="1"/>
  <c r="F871" i="2"/>
  <c r="E871" i="2"/>
  <c r="D871" i="2"/>
  <c r="C871" i="2"/>
  <c r="B871" i="2"/>
  <c r="J870" i="2"/>
  <c r="I870" i="2"/>
  <c r="H870" i="2"/>
  <c r="G870" i="2"/>
  <c r="F870" i="2"/>
  <c r="E870" i="2"/>
  <c r="D870" i="2"/>
  <c r="B870" i="2" s="1"/>
  <c r="C870" i="2"/>
  <c r="J869" i="2"/>
  <c r="I869" i="2"/>
  <c r="A869" i="2" s="1"/>
  <c r="H869" i="2"/>
  <c r="G869" i="2"/>
  <c r="F869" i="2"/>
  <c r="E869" i="2"/>
  <c r="D869" i="2"/>
  <c r="C869" i="2"/>
  <c r="B869" i="2"/>
  <c r="J868" i="2"/>
  <c r="I868" i="2"/>
  <c r="H868" i="2"/>
  <c r="G868" i="2"/>
  <c r="F868" i="2"/>
  <c r="B868" i="2" s="1"/>
  <c r="E868" i="2"/>
  <c r="D868" i="2"/>
  <c r="C868" i="2"/>
  <c r="J867" i="2"/>
  <c r="I867" i="2"/>
  <c r="H867" i="2"/>
  <c r="G867" i="2"/>
  <c r="F867" i="2"/>
  <c r="E867" i="2"/>
  <c r="D867" i="2"/>
  <c r="C867" i="2"/>
  <c r="A867" i="2" s="1"/>
  <c r="B867" i="2"/>
  <c r="J866" i="2"/>
  <c r="I866" i="2"/>
  <c r="H866" i="2"/>
  <c r="G866" i="2"/>
  <c r="F866" i="2"/>
  <c r="B866" i="2" s="1"/>
  <c r="Q867" i="1" s="1"/>
  <c r="E866" i="2"/>
  <c r="D866" i="2"/>
  <c r="C866" i="2"/>
  <c r="J865" i="2"/>
  <c r="I865" i="2"/>
  <c r="H865" i="2"/>
  <c r="G865" i="2"/>
  <c r="F865" i="2"/>
  <c r="E865" i="2"/>
  <c r="A865" i="2" s="1"/>
  <c r="D865" i="2"/>
  <c r="C865" i="2"/>
  <c r="B865" i="2"/>
  <c r="J864" i="2"/>
  <c r="I864" i="2"/>
  <c r="H864" i="2"/>
  <c r="G864" i="2"/>
  <c r="F864" i="2"/>
  <c r="E864" i="2"/>
  <c r="D864" i="2"/>
  <c r="B864" i="2" s="1"/>
  <c r="C864" i="2"/>
  <c r="J863" i="2"/>
  <c r="I863" i="2"/>
  <c r="H863" i="2"/>
  <c r="G863" i="2"/>
  <c r="F863" i="2"/>
  <c r="E863" i="2"/>
  <c r="D863" i="2"/>
  <c r="C863" i="2"/>
  <c r="A863" i="2" s="1"/>
  <c r="B863" i="2"/>
  <c r="J862" i="2"/>
  <c r="I862" i="2"/>
  <c r="H862" i="2"/>
  <c r="G862" i="2"/>
  <c r="F862" i="2"/>
  <c r="E862" i="2"/>
  <c r="D862" i="2"/>
  <c r="B862" i="2" s="1"/>
  <c r="C862" i="2"/>
  <c r="A862" i="2" s="1"/>
  <c r="J861" i="2"/>
  <c r="I861" i="2"/>
  <c r="H861" i="2"/>
  <c r="G861" i="2"/>
  <c r="F861" i="2"/>
  <c r="E861" i="2"/>
  <c r="D861" i="2"/>
  <c r="C861" i="2"/>
  <c r="A861" i="2" s="1"/>
  <c r="B861" i="2"/>
  <c r="J860" i="2"/>
  <c r="I860" i="2"/>
  <c r="H860" i="2"/>
  <c r="G860" i="2"/>
  <c r="F860" i="2"/>
  <c r="E860" i="2"/>
  <c r="D860" i="2"/>
  <c r="C860" i="2"/>
  <c r="A860" i="2" s="1"/>
  <c r="B860" i="2"/>
  <c r="J859" i="2"/>
  <c r="I859" i="2"/>
  <c r="H859" i="2"/>
  <c r="G859" i="2"/>
  <c r="F859" i="2"/>
  <c r="E859" i="2"/>
  <c r="D859" i="2"/>
  <c r="C859" i="2"/>
  <c r="A859" i="2" s="1"/>
  <c r="B859" i="2"/>
  <c r="J858" i="2"/>
  <c r="I858" i="2"/>
  <c r="H858" i="2"/>
  <c r="G858" i="2"/>
  <c r="F858" i="2"/>
  <c r="E858" i="2"/>
  <c r="D858" i="2"/>
  <c r="C858" i="2"/>
  <c r="A858" i="2" s="1"/>
  <c r="B858" i="2"/>
  <c r="J857" i="2"/>
  <c r="I857" i="2"/>
  <c r="H857" i="2"/>
  <c r="G857" i="2"/>
  <c r="F857" i="2"/>
  <c r="E857" i="2"/>
  <c r="D857" i="2"/>
  <c r="C857" i="2"/>
  <c r="A857" i="2" s="1"/>
  <c r="B857" i="2"/>
  <c r="J856" i="2"/>
  <c r="I856" i="2"/>
  <c r="H856" i="2"/>
  <c r="G856" i="2"/>
  <c r="F856" i="2"/>
  <c r="E856" i="2"/>
  <c r="D856" i="2"/>
  <c r="C856" i="2"/>
  <c r="B856" i="2"/>
  <c r="J855" i="2"/>
  <c r="I855" i="2"/>
  <c r="H855" i="2"/>
  <c r="G855" i="2"/>
  <c r="F855" i="2"/>
  <c r="E855" i="2"/>
  <c r="A855" i="2" s="1"/>
  <c r="D855" i="2"/>
  <c r="C855" i="2"/>
  <c r="B855" i="2"/>
  <c r="J854" i="2"/>
  <c r="I854" i="2"/>
  <c r="H854" i="2"/>
  <c r="G854" i="2"/>
  <c r="F854" i="2"/>
  <c r="E854" i="2"/>
  <c r="D854" i="2"/>
  <c r="B854" i="2" s="1"/>
  <c r="C854" i="2"/>
  <c r="J853" i="2"/>
  <c r="I853" i="2"/>
  <c r="A853" i="2" s="1"/>
  <c r="H853" i="2"/>
  <c r="G853" i="2"/>
  <c r="F853" i="2"/>
  <c r="E853" i="2"/>
  <c r="D853" i="2"/>
  <c r="C853" i="2"/>
  <c r="B853" i="2"/>
  <c r="J852" i="2"/>
  <c r="I852" i="2"/>
  <c r="H852" i="2"/>
  <c r="B852" i="2" s="1"/>
  <c r="Q853" i="1" s="1"/>
  <c r="G852" i="2"/>
  <c r="F852" i="2"/>
  <c r="E852" i="2"/>
  <c r="D852" i="2"/>
  <c r="C852" i="2"/>
  <c r="A852" i="2" s="1"/>
  <c r="J851" i="2"/>
  <c r="I851" i="2"/>
  <c r="H851" i="2"/>
  <c r="G851" i="2"/>
  <c r="F851" i="2"/>
  <c r="E851" i="2"/>
  <c r="D851" i="2"/>
  <c r="C851" i="2"/>
  <c r="B851" i="2"/>
  <c r="J850" i="2"/>
  <c r="B850" i="2" s="1"/>
  <c r="I850" i="2"/>
  <c r="H850" i="2"/>
  <c r="G850" i="2"/>
  <c r="F850" i="2"/>
  <c r="E850" i="2"/>
  <c r="D850" i="2"/>
  <c r="C850" i="2"/>
  <c r="J849" i="2"/>
  <c r="I849" i="2"/>
  <c r="H849" i="2"/>
  <c r="G849" i="2"/>
  <c r="F849" i="2"/>
  <c r="E849" i="2"/>
  <c r="D849" i="2"/>
  <c r="C849" i="2"/>
  <c r="A849" i="2" s="1"/>
  <c r="B849" i="2"/>
  <c r="J848" i="2"/>
  <c r="I848" i="2"/>
  <c r="H848" i="2"/>
  <c r="G848" i="2"/>
  <c r="F848" i="2"/>
  <c r="E848" i="2"/>
  <c r="D848" i="2"/>
  <c r="B848" i="2" s="1"/>
  <c r="C848" i="2"/>
  <c r="J847" i="2"/>
  <c r="I847" i="2"/>
  <c r="H847" i="2"/>
  <c r="G847" i="2"/>
  <c r="F847" i="2"/>
  <c r="E847" i="2"/>
  <c r="A847" i="2" s="1"/>
  <c r="D847" i="2"/>
  <c r="C847" i="2"/>
  <c r="B847" i="2"/>
  <c r="J846" i="2"/>
  <c r="I846" i="2"/>
  <c r="H846" i="2"/>
  <c r="G846" i="2"/>
  <c r="F846" i="2"/>
  <c r="B846" i="2" s="1"/>
  <c r="E846" i="2"/>
  <c r="D846" i="2"/>
  <c r="C846" i="2"/>
  <c r="J845" i="2"/>
  <c r="I845" i="2"/>
  <c r="H845" i="2"/>
  <c r="G845" i="2"/>
  <c r="F845" i="2"/>
  <c r="E845" i="2"/>
  <c r="A845" i="2" s="1"/>
  <c r="D845" i="2"/>
  <c r="C845" i="2"/>
  <c r="B845" i="2"/>
  <c r="J844" i="2"/>
  <c r="I844" i="2"/>
  <c r="H844" i="2"/>
  <c r="G844" i="2"/>
  <c r="F844" i="2"/>
  <c r="E844" i="2"/>
  <c r="D844" i="2"/>
  <c r="B844" i="2" s="1"/>
  <c r="C844" i="2"/>
  <c r="J843" i="2"/>
  <c r="I843" i="2"/>
  <c r="H843" i="2"/>
  <c r="G843" i="2"/>
  <c r="F843" i="2"/>
  <c r="E843" i="2"/>
  <c r="D843" i="2"/>
  <c r="C843" i="2"/>
  <c r="A843" i="2" s="1"/>
  <c r="B843" i="2"/>
  <c r="J842" i="2"/>
  <c r="I842" i="2"/>
  <c r="H842" i="2"/>
  <c r="G842" i="2"/>
  <c r="F842" i="2"/>
  <c r="E842" i="2"/>
  <c r="D842" i="2"/>
  <c r="B842" i="2" s="1"/>
  <c r="C842" i="2"/>
  <c r="J841" i="2"/>
  <c r="I841" i="2"/>
  <c r="H841" i="2"/>
  <c r="G841" i="2"/>
  <c r="F841" i="2"/>
  <c r="E841" i="2"/>
  <c r="D841" i="2"/>
  <c r="C841" i="2"/>
  <c r="A841" i="2" s="1"/>
  <c r="B841" i="2"/>
  <c r="J840" i="2"/>
  <c r="I840" i="2"/>
  <c r="H840" i="2"/>
  <c r="G840" i="2"/>
  <c r="F840" i="2"/>
  <c r="E840" i="2"/>
  <c r="D840" i="2"/>
  <c r="B840" i="2" s="1"/>
  <c r="C840" i="2"/>
  <c r="J839" i="2"/>
  <c r="I839" i="2"/>
  <c r="H839" i="2"/>
  <c r="G839" i="2"/>
  <c r="F839" i="2"/>
  <c r="E839" i="2"/>
  <c r="D839" i="2"/>
  <c r="C839" i="2"/>
  <c r="B839" i="2"/>
  <c r="A839" i="2"/>
  <c r="J838" i="2"/>
  <c r="I838" i="2"/>
  <c r="H838" i="2"/>
  <c r="G838" i="2"/>
  <c r="F838" i="2"/>
  <c r="E838" i="2"/>
  <c r="D838" i="2"/>
  <c r="B838" i="2" s="1"/>
  <c r="C838" i="2"/>
  <c r="A838" i="2" s="1"/>
  <c r="J837" i="2"/>
  <c r="I837" i="2"/>
  <c r="H837" i="2"/>
  <c r="G837" i="2"/>
  <c r="F837" i="2"/>
  <c r="E837" i="2"/>
  <c r="D837" i="2"/>
  <c r="C837" i="2"/>
  <c r="B837" i="2"/>
  <c r="A837" i="2"/>
  <c r="J836" i="2"/>
  <c r="B836" i="2" s="1"/>
  <c r="I836" i="2"/>
  <c r="H836" i="2"/>
  <c r="G836" i="2"/>
  <c r="F836" i="2"/>
  <c r="E836" i="2"/>
  <c r="D836" i="2"/>
  <c r="C836" i="2"/>
  <c r="A836" i="2" s="1"/>
  <c r="J835" i="2"/>
  <c r="I835" i="2"/>
  <c r="H835" i="2"/>
  <c r="G835" i="2"/>
  <c r="F835" i="2"/>
  <c r="E835" i="2"/>
  <c r="D835" i="2"/>
  <c r="C835" i="2"/>
  <c r="B835" i="2"/>
  <c r="A835" i="2"/>
  <c r="J834" i="2"/>
  <c r="B834" i="2" s="1"/>
  <c r="I834" i="2"/>
  <c r="H834" i="2"/>
  <c r="G834" i="2"/>
  <c r="F834" i="2"/>
  <c r="E834" i="2"/>
  <c r="D834" i="2"/>
  <c r="C834" i="2"/>
  <c r="J833" i="2"/>
  <c r="I833" i="2"/>
  <c r="H833" i="2"/>
  <c r="G833" i="2"/>
  <c r="F833" i="2"/>
  <c r="E833" i="2"/>
  <c r="D833" i="2"/>
  <c r="C833" i="2"/>
  <c r="A833" i="2" s="1"/>
  <c r="B833" i="2"/>
  <c r="J832" i="2"/>
  <c r="I832" i="2"/>
  <c r="H832" i="2"/>
  <c r="G832" i="2"/>
  <c r="F832" i="2"/>
  <c r="E832" i="2"/>
  <c r="D832" i="2"/>
  <c r="B832" i="2" s="1"/>
  <c r="C832" i="2"/>
  <c r="J831" i="2"/>
  <c r="I831" i="2"/>
  <c r="H831" i="2"/>
  <c r="G831" i="2"/>
  <c r="A831" i="2" s="1"/>
  <c r="F831" i="2"/>
  <c r="E831" i="2"/>
  <c r="D831" i="2"/>
  <c r="C831" i="2"/>
  <c r="B831" i="2"/>
  <c r="J830" i="2"/>
  <c r="I830" i="2"/>
  <c r="H830" i="2"/>
  <c r="G830" i="2"/>
  <c r="F830" i="2"/>
  <c r="E830" i="2"/>
  <c r="D830" i="2"/>
  <c r="B830" i="2" s="1"/>
  <c r="C830" i="2"/>
  <c r="J829" i="2"/>
  <c r="I829" i="2"/>
  <c r="A829" i="2" s="1"/>
  <c r="H829" i="2"/>
  <c r="G829" i="2"/>
  <c r="F829" i="2"/>
  <c r="E829" i="2"/>
  <c r="D829" i="2"/>
  <c r="C829" i="2"/>
  <c r="B829" i="2"/>
  <c r="J828" i="2"/>
  <c r="I828" i="2"/>
  <c r="H828" i="2"/>
  <c r="G828" i="2"/>
  <c r="F828" i="2"/>
  <c r="B828" i="2" s="1"/>
  <c r="E828" i="2"/>
  <c r="D828" i="2"/>
  <c r="C828" i="2"/>
  <c r="J827" i="2"/>
  <c r="I827" i="2"/>
  <c r="H827" i="2"/>
  <c r="G827" i="2"/>
  <c r="F827" i="2"/>
  <c r="E827" i="2"/>
  <c r="D827" i="2"/>
  <c r="C827" i="2"/>
  <c r="A827" i="2" s="1"/>
  <c r="M828" i="1" s="1"/>
  <c r="B827" i="2"/>
  <c r="J826" i="2"/>
  <c r="I826" i="2"/>
  <c r="H826" i="2"/>
  <c r="G826" i="2"/>
  <c r="F826" i="2"/>
  <c r="B826" i="2" s="1"/>
  <c r="E826" i="2"/>
  <c r="D826" i="2"/>
  <c r="C826" i="2"/>
  <c r="J825" i="2"/>
  <c r="I825" i="2"/>
  <c r="H825" i="2"/>
  <c r="G825" i="2"/>
  <c r="F825" i="2"/>
  <c r="E825" i="2"/>
  <c r="A825" i="2" s="1"/>
  <c r="D825" i="2"/>
  <c r="C825" i="2"/>
  <c r="B825" i="2"/>
  <c r="J824" i="2"/>
  <c r="I824" i="2"/>
  <c r="H824" i="2"/>
  <c r="G824" i="2"/>
  <c r="F824" i="2"/>
  <c r="E824" i="2"/>
  <c r="D824" i="2"/>
  <c r="B824" i="2" s="1"/>
  <c r="C824" i="2"/>
  <c r="J823" i="2"/>
  <c r="I823" i="2"/>
  <c r="H823" i="2"/>
  <c r="G823" i="2"/>
  <c r="F823" i="2"/>
  <c r="E823" i="2"/>
  <c r="D823" i="2"/>
  <c r="C823" i="2"/>
  <c r="A823" i="2" s="1"/>
  <c r="B823" i="2"/>
  <c r="J822" i="2"/>
  <c r="I822" i="2"/>
  <c r="H822" i="2"/>
  <c r="G822" i="2"/>
  <c r="F822" i="2"/>
  <c r="E822" i="2"/>
  <c r="D822" i="2"/>
  <c r="B822" i="2" s="1"/>
  <c r="C822" i="2"/>
  <c r="A822" i="2" s="1"/>
  <c r="J821" i="2"/>
  <c r="I821" i="2"/>
  <c r="H821" i="2"/>
  <c r="G821" i="2"/>
  <c r="F821" i="2"/>
  <c r="E821" i="2"/>
  <c r="D821" i="2"/>
  <c r="C821" i="2"/>
  <c r="A821" i="2" s="1"/>
  <c r="B821" i="2"/>
  <c r="J820" i="2"/>
  <c r="I820" i="2"/>
  <c r="H820" i="2"/>
  <c r="G820" i="2"/>
  <c r="F820" i="2"/>
  <c r="E820" i="2"/>
  <c r="D820" i="2"/>
  <c r="C820" i="2"/>
  <c r="A820" i="2" s="1"/>
  <c r="B820" i="2"/>
  <c r="J819" i="2"/>
  <c r="I819" i="2"/>
  <c r="H819" i="2"/>
  <c r="G819" i="2"/>
  <c r="F819" i="2"/>
  <c r="E819" i="2"/>
  <c r="D819" i="2"/>
  <c r="C819" i="2"/>
  <c r="A819" i="2" s="1"/>
  <c r="B819" i="2"/>
  <c r="J818" i="2"/>
  <c r="I818" i="2"/>
  <c r="H818" i="2"/>
  <c r="G818" i="2"/>
  <c r="F818" i="2"/>
  <c r="E818" i="2"/>
  <c r="D818" i="2"/>
  <c r="C818" i="2"/>
  <c r="A818" i="2" s="1"/>
  <c r="B818" i="2"/>
  <c r="J817" i="2"/>
  <c r="I817" i="2"/>
  <c r="H817" i="2"/>
  <c r="G817" i="2"/>
  <c r="F817" i="2"/>
  <c r="E817" i="2"/>
  <c r="D817" i="2"/>
  <c r="C817" i="2"/>
  <c r="A817" i="2" s="1"/>
  <c r="B817" i="2"/>
  <c r="J816" i="2"/>
  <c r="I816" i="2"/>
  <c r="H816" i="2"/>
  <c r="G816" i="2"/>
  <c r="F816" i="2"/>
  <c r="E816" i="2"/>
  <c r="D816" i="2"/>
  <c r="C816" i="2"/>
  <c r="B816" i="2"/>
  <c r="J815" i="2"/>
  <c r="I815" i="2"/>
  <c r="H815" i="2"/>
  <c r="G815" i="2"/>
  <c r="F815" i="2"/>
  <c r="E815" i="2"/>
  <c r="A815" i="2" s="1"/>
  <c r="D815" i="2"/>
  <c r="C815" i="2"/>
  <c r="B815" i="2"/>
  <c r="J814" i="2"/>
  <c r="I814" i="2"/>
  <c r="H814" i="2"/>
  <c r="G814" i="2"/>
  <c r="F814" i="2"/>
  <c r="E814" i="2"/>
  <c r="D814" i="2"/>
  <c r="B814" i="2" s="1"/>
  <c r="C814" i="2"/>
  <c r="J813" i="2"/>
  <c r="I813" i="2"/>
  <c r="A813" i="2" s="1"/>
  <c r="H813" i="2"/>
  <c r="G813" i="2"/>
  <c r="F813" i="2"/>
  <c r="E813" i="2"/>
  <c r="D813" i="2"/>
  <c r="C813" i="2"/>
  <c r="B813" i="2"/>
  <c r="J812" i="2"/>
  <c r="I812" i="2"/>
  <c r="H812" i="2"/>
  <c r="B812" i="2" s="1"/>
  <c r="G812" i="2"/>
  <c r="F812" i="2"/>
  <c r="E812" i="2"/>
  <c r="D812" i="2"/>
  <c r="C812" i="2"/>
  <c r="A812" i="2" s="1"/>
  <c r="J811" i="2"/>
  <c r="I811" i="2"/>
  <c r="H811" i="2"/>
  <c r="G811" i="2"/>
  <c r="F811" i="2"/>
  <c r="E811" i="2"/>
  <c r="D811" i="2"/>
  <c r="C811" i="2"/>
  <c r="A811" i="2" s="1"/>
  <c r="B811" i="2"/>
  <c r="J810" i="2"/>
  <c r="B810" i="2" s="1"/>
  <c r="I810" i="2"/>
  <c r="H810" i="2"/>
  <c r="G810" i="2"/>
  <c r="F810" i="2"/>
  <c r="E810" i="2"/>
  <c r="D810" i="2"/>
  <c r="C810" i="2"/>
  <c r="J809" i="2"/>
  <c r="I809" i="2"/>
  <c r="H809" i="2"/>
  <c r="G809" i="2"/>
  <c r="F809" i="2"/>
  <c r="E809" i="2"/>
  <c r="D809" i="2"/>
  <c r="C809" i="2"/>
  <c r="A809" i="2" s="1"/>
  <c r="B809" i="2"/>
  <c r="J808" i="2"/>
  <c r="I808" i="2"/>
  <c r="H808" i="2"/>
  <c r="G808" i="2"/>
  <c r="F808" i="2"/>
  <c r="E808" i="2"/>
  <c r="D808" i="2"/>
  <c r="B808" i="2" s="1"/>
  <c r="C808" i="2"/>
  <c r="J807" i="2"/>
  <c r="I807" i="2"/>
  <c r="H807" i="2"/>
  <c r="G807" i="2"/>
  <c r="F807" i="2"/>
  <c r="E807" i="2"/>
  <c r="A807" i="2" s="1"/>
  <c r="D807" i="2"/>
  <c r="C807" i="2"/>
  <c r="B807" i="2"/>
  <c r="J806" i="2"/>
  <c r="I806" i="2"/>
  <c r="H806" i="2"/>
  <c r="G806" i="2"/>
  <c r="F806" i="2"/>
  <c r="B806" i="2" s="1"/>
  <c r="E806" i="2"/>
  <c r="D806" i="2"/>
  <c r="C806" i="2"/>
  <c r="J805" i="2"/>
  <c r="I805" i="2"/>
  <c r="H805" i="2"/>
  <c r="G805" i="2"/>
  <c r="F805" i="2"/>
  <c r="E805" i="2"/>
  <c r="A805" i="2" s="1"/>
  <c r="D805" i="2"/>
  <c r="C805" i="2"/>
  <c r="B805" i="2"/>
  <c r="J804" i="2"/>
  <c r="I804" i="2"/>
  <c r="H804" i="2"/>
  <c r="G804" i="2"/>
  <c r="F804" i="2"/>
  <c r="E804" i="2"/>
  <c r="D804" i="2"/>
  <c r="B804" i="2" s="1"/>
  <c r="C804" i="2"/>
  <c r="J803" i="2"/>
  <c r="I803" i="2"/>
  <c r="H803" i="2"/>
  <c r="G803" i="2"/>
  <c r="F803" i="2"/>
  <c r="E803" i="2"/>
  <c r="D803" i="2"/>
  <c r="C803" i="2"/>
  <c r="A803" i="2" s="1"/>
  <c r="B803" i="2"/>
  <c r="J802" i="2"/>
  <c r="I802" i="2"/>
  <c r="H802" i="2"/>
  <c r="G802" i="2"/>
  <c r="F802" i="2"/>
  <c r="E802" i="2"/>
  <c r="D802" i="2"/>
  <c r="B802" i="2" s="1"/>
  <c r="C802" i="2"/>
  <c r="J801" i="2"/>
  <c r="I801" i="2"/>
  <c r="H801" i="2"/>
  <c r="G801" i="2"/>
  <c r="F801" i="2"/>
  <c r="E801" i="2"/>
  <c r="D801" i="2"/>
  <c r="C801" i="2"/>
  <c r="A801" i="2" s="1"/>
  <c r="B801" i="2"/>
  <c r="J800" i="2"/>
  <c r="I800" i="2"/>
  <c r="H800" i="2"/>
  <c r="G800" i="2"/>
  <c r="F800" i="2"/>
  <c r="E800" i="2"/>
  <c r="D800" i="2"/>
  <c r="B800" i="2" s="1"/>
  <c r="C800" i="2"/>
  <c r="J799" i="2"/>
  <c r="I799" i="2"/>
  <c r="H799" i="2"/>
  <c r="G799" i="2"/>
  <c r="F799" i="2"/>
  <c r="E799" i="2"/>
  <c r="D799" i="2"/>
  <c r="C799" i="2"/>
  <c r="B799" i="2"/>
  <c r="A799" i="2"/>
  <c r="J798" i="2"/>
  <c r="I798" i="2"/>
  <c r="H798" i="2"/>
  <c r="G798" i="2"/>
  <c r="F798" i="2"/>
  <c r="E798" i="2"/>
  <c r="D798" i="2"/>
  <c r="B798" i="2" s="1"/>
  <c r="C798" i="2"/>
  <c r="J797" i="2"/>
  <c r="I797" i="2"/>
  <c r="H797" i="2"/>
  <c r="G797" i="2"/>
  <c r="F797" i="2"/>
  <c r="E797" i="2"/>
  <c r="D797" i="2"/>
  <c r="C797" i="2"/>
  <c r="B797" i="2"/>
  <c r="A797" i="2"/>
  <c r="J796" i="2"/>
  <c r="I796" i="2"/>
  <c r="H796" i="2"/>
  <c r="G796" i="2"/>
  <c r="F796" i="2"/>
  <c r="E796" i="2"/>
  <c r="D796" i="2"/>
  <c r="C796" i="2"/>
  <c r="A796" i="2" s="1"/>
  <c r="J795" i="2"/>
  <c r="I795" i="2"/>
  <c r="H795" i="2"/>
  <c r="G795" i="2"/>
  <c r="F795" i="2"/>
  <c r="E795" i="2"/>
  <c r="D795" i="2"/>
  <c r="C795" i="2"/>
  <c r="B795" i="2"/>
  <c r="A795" i="2"/>
  <c r="J794" i="2"/>
  <c r="B794" i="2" s="1"/>
  <c r="Q795" i="1" s="1"/>
  <c r="I794" i="2"/>
  <c r="H794" i="2"/>
  <c r="G794" i="2"/>
  <c r="F794" i="2"/>
  <c r="E794" i="2"/>
  <c r="D794" i="2"/>
  <c r="C794" i="2"/>
  <c r="J793" i="2"/>
  <c r="I793" i="2"/>
  <c r="H793" i="2"/>
  <c r="G793" i="2"/>
  <c r="F793" i="2"/>
  <c r="E793" i="2"/>
  <c r="D793" i="2"/>
  <c r="C793" i="2"/>
  <c r="A793" i="2" s="1"/>
  <c r="B793" i="2"/>
  <c r="J792" i="2"/>
  <c r="I792" i="2"/>
  <c r="H792" i="2"/>
  <c r="G792" i="2"/>
  <c r="F792" i="2"/>
  <c r="E792" i="2"/>
  <c r="D792" i="2"/>
  <c r="B792" i="2" s="1"/>
  <c r="C792" i="2"/>
  <c r="J791" i="2"/>
  <c r="I791" i="2"/>
  <c r="H791" i="2"/>
  <c r="G791" i="2"/>
  <c r="A791" i="2" s="1"/>
  <c r="F791" i="2"/>
  <c r="E791" i="2"/>
  <c r="D791" i="2"/>
  <c r="C791" i="2"/>
  <c r="B791" i="2"/>
  <c r="J790" i="2"/>
  <c r="I790" i="2"/>
  <c r="H790" i="2"/>
  <c r="G790" i="2"/>
  <c r="F790" i="2"/>
  <c r="E790" i="2"/>
  <c r="D790" i="2"/>
  <c r="B790" i="2" s="1"/>
  <c r="Q791" i="1" s="1"/>
  <c r="C790" i="2"/>
  <c r="J789" i="2"/>
  <c r="I789" i="2"/>
  <c r="A789" i="2" s="1"/>
  <c r="H789" i="2"/>
  <c r="G789" i="2"/>
  <c r="F789" i="2"/>
  <c r="E789" i="2"/>
  <c r="D789" i="2"/>
  <c r="C789" i="2"/>
  <c r="B789" i="2"/>
  <c r="J788" i="2"/>
  <c r="I788" i="2"/>
  <c r="H788" i="2"/>
  <c r="G788" i="2"/>
  <c r="F788" i="2"/>
  <c r="B788" i="2" s="1"/>
  <c r="E788" i="2"/>
  <c r="D788" i="2"/>
  <c r="C788" i="2"/>
  <c r="J787" i="2"/>
  <c r="I787" i="2"/>
  <c r="H787" i="2"/>
  <c r="G787" i="2"/>
  <c r="F787" i="2"/>
  <c r="E787" i="2"/>
  <c r="D787" i="2"/>
  <c r="C787" i="2"/>
  <c r="A787" i="2" s="1"/>
  <c r="B787" i="2"/>
  <c r="J786" i="2"/>
  <c r="I786" i="2"/>
  <c r="H786" i="2"/>
  <c r="G786" i="2"/>
  <c r="F786" i="2"/>
  <c r="B786" i="2" s="1"/>
  <c r="E786" i="2"/>
  <c r="D786" i="2"/>
  <c r="C786" i="2"/>
  <c r="J785" i="2"/>
  <c r="I785" i="2"/>
  <c r="H785" i="2"/>
  <c r="G785" i="2"/>
  <c r="F785" i="2"/>
  <c r="E785" i="2"/>
  <c r="A785" i="2" s="1"/>
  <c r="D785" i="2"/>
  <c r="C785" i="2"/>
  <c r="B785" i="2"/>
  <c r="J784" i="2"/>
  <c r="I784" i="2"/>
  <c r="H784" i="2"/>
  <c r="G784" i="2"/>
  <c r="F784" i="2"/>
  <c r="E784" i="2"/>
  <c r="D784" i="2"/>
  <c r="B784" i="2" s="1"/>
  <c r="C784" i="2"/>
  <c r="J783" i="2"/>
  <c r="I783" i="2"/>
  <c r="H783" i="2"/>
  <c r="G783" i="2"/>
  <c r="F783" i="2"/>
  <c r="E783" i="2"/>
  <c r="D783" i="2"/>
  <c r="C783" i="2"/>
  <c r="A783" i="2" s="1"/>
  <c r="M784" i="1" s="1"/>
  <c r="B783" i="2"/>
  <c r="J782" i="2"/>
  <c r="I782" i="2"/>
  <c r="H782" i="2"/>
  <c r="G782" i="2"/>
  <c r="F782" i="2"/>
  <c r="E782" i="2"/>
  <c r="D782" i="2"/>
  <c r="B782" i="2" s="1"/>
  <c r="C782" i="2"/>
  <c r="A782" i="2" s="1"/>
  <c r="J781" i="2"/>
  <c r="I781" i="2"/>
  <c r="H781" i="2"/>
  <c r="G781" i="2"/>
  <c r="F781" i="2"/>
  <c r="E781" i="2"/>
  <c r="D781" i="2"/>
  <c r="C781" i="2"/>
  <c r="A781" i="2" s="1"/>
  <c r="B781" i="2"/>
  <c r="J780" i="2"/>
  <c r="I780" i="2"/>
  <c r="H780" i="2"/>
  <c r="G780" i="2"/>
  <c r="F780" i="2"/>
  <c r="E780" i="2"/>
  <c r="D780" i="2"/>
  <c r="C780" i="2"/>
  <c r="A780" i="2" s="1"/>
  <c r="B780" i="2"/>
  <c r="J779" i="2"/>
  <c r="I779" i="2"/>
  <c r="H779" i="2"/>
  <c r="G779" i="2"/>
  <c r="F779" i="2"/>
  <c r="E779" i="2"/>
  <c r="D779" i="2"/>
  <c r="C779" i="2"/>
  <c r="A779" i="2" s="1"/>
  <c r="B779" i="2"/>
  <c r="J778" i="2"/>
  <c r="I778" i="2"/>
  <c r="H778" i="2"/>
  <c r="G778" i="2"/>
  <c r="F778" i="2"/>
  <c r="E778" i="2"/>
  <c r="D778" i="2"/>
  <c r="C778" i="2"/>
  <c r="A778" i="2" s="1"/>
  <c r="B778" i="2"/>
  <c r="J777" i="2"/>
  <c r="I777" i="2"/>
  <c r="H777" i="2"/>
  <c r="G777" i="2"/>
  <c r="F777" i="2"/>
  <c r="E777" i="2"/>
  <c r="D777" i="2"/>
  <c r="C777" i="2"/>
  <c r="A777" i="2" s="1"/>
  <c r="B777" i="2"/>
  <c r="J776" i="2"/>
  <c r="I776" i="2"/>
  <c r="H776" i="2"/>
  <c r="G776" i="2"/>
  <c r="F776" i="2"/>
  <c r="E776" i="2"/>
  <c r="D776" i="2"/>
  <c r="C776" i="2"/>
  <c r="B776" i="2"/>
  <c r="J775" i="2"/>
  <c r="I775" i="2"/>
  <c r="H775" i="2"/>
  <c r="G775" i="2"/>
  <c r="F775" i="2"/>
  <c r="E775" i="2"/>
  <c r="D775" i="2"/>
  <c r="C775" i="2"/>
  <c r="B775" i="2"/>
  <c r="J774" i="2"/>
  <c r="I774" i="2"/>
  <c r="H774" i="2"/>
  <c r="G774" i="2"/>
  <c r="F774" i="2"/>
  <c r="E774" i="2"/>
  <c r="D774" i="2"/>
  <c r="B774" i="2" s="1"/>
  <c r="C774" i="2"/>
  <c r="J773" i="2"/>
  <c r="I773" i="2"/>
  <c r="A773" i="2" s="1"/>
  <c r="H773" i="2"/>
  <c r="G773" i="2"/>
  <c r="F773" i="2"/>
  <c r="E773" i="2"/>
  <c r="D773" i="2"/>
  <c r="C773" i="2"/>
  <c r="B773" i="2"/>
  <c r="J772" i="2"/>
  <c r="I772" i="2"/>
  <c r="H772" i="2"/>
  <c r="B772" i="2" s="1"/>
  <c r="G772" i="2"/>
  <c r="F772" i="2"/>
  <c r="E772" i="2"/>
  <c r="D772" i="2"/>
  <c r="C772" i="2"/>
  <c r="A772" i="2" s="1"/>
  <c r="J771" i="2"/>
  <c r="I771" i="2"/>
  <c r="H771" i="2"/>
  <c r="G771" i="2"/>
  <c r="F771" i="2"/>
  <c r="E771" i="2"/>
  <c r="D771" i="2"/>
  <c r="C771" i="2"/>
  <c r="A771" i="2" s="1"/>
  <c r="B771" i="2"/>
  <c r="J770" i="2"/>
  <c r="B770" i="2" s="1"/>
  <c r="I770" i="2"/>
  <c r="H770" i="2"/>
  <c r="G770" i="2"/>
  <c r="F770" i="2"/>
  <c r="E770" i="2"/>
  <c r="D770" i="2"/>
  <c r="C770" i="2"/>
  <c r="J769" i="2"/>
  <c r="I769" i="2"/>
  <c r="H769" i="2"/>
  <c r="G769" i="2"/>
  <c r="F769" i="2"/>
  <c r="E769" i="2"/>
  <c r="D769" i="2"/>
  <c r="C769" i="2"/>
  <c r="A769" i="2" s="1"/>
  <c r="B769" i="2"/>
  <c r="J768" i="2"/>
  <c r="I768" i="2"/>
  <c r="H768" i="2"/>
  <c r="G768" i="2"/>
  <c r="F768" i="2"/>
  <c r="E768" i="2"/>
  <c r="D768" i="2"/>
  <c r="B768" i="2" s="1"/>
  <c r="C768" i="2"/>
  <c r="J767" i="2"/>
  <c r="I767" i="2"/>
  <c r="H767" i="2"/>
  <c r="G767" i="2"/>
  <c r="F767" i="2"/>
  <c r="E767" i="2"/>
  <c r="A767" i="2" s="1"/>
  <c r="D767" i="2"/>
  <c r="C767" i="2"/>
  <c r="B767" i="2"/>
  <c r="J766" i="2"/>
  <c r="I766" i="2"/>
  <c r="H766" i="2"/>
  <c r="G766" i="2"/>
  <c r="F766" i="2"/>
  <c r="B766" i="2" s="1"/>
  <c r="E766" i="2"/>
  <c r="D766" i="2"/>
  <c r="C766" i="2"/>
  <c r="J765" i="2"/>
  <c r="I765" i="2"/>
  <c r="H765" i="2"/>
  <c r="G765" i="2"/>
  <c r="F765" i="2"/>
  <c r="E765" i="2"/>
  <c r="A765" i="2" s="1"/>
  <c r="D765" i="2"/>
  <c r="C765" i="2"/>
  <c r="B765" i="2"/>
  <c r="J764" i="2"/>
  <c r="I764" i="2"/>
  <c r="H764" i="2"/>
  <c r="G764" i="2"/>
  <c r="F764" i="2"/>
  <c r="E764" i="2"/>
  <c r="D764" i="2"/>
  <c r="B764" i="2" s="1"/>
  <c r="C764" i="2"/>
  <c r="J763" i="2"/>
  <c r="I763" i="2"/>
  <c r="H763" i="2"/>
  <c r="G763" i="2"/>
  <c r="F763" i="2"/>
  <c r="E763" i="2"/>
  <c r="D763" i="2"/>
  <c r="C763" i="2"/>
  <c r="A763" i="2" s="1"/>
  <c r="B763" i="2"/>
  <c r="J762" i="2"/>
  <c r="I762" i="2"/>
  <c r="H762" i="2"/>
  <c r="G762" i="2"/>
  <c r="F762" i="2"/>
  <c r="E762" i="2"/>
  <c r="D762" i="2"/>
  <c r="B762" i="2" s="1"/>
  <c r="C762" i="2"/>
  <c r="J761" i="2"/>
  <c r="I761" i="2"/>
  <c r="H761" i="2"/>
  <c r="G761" i="2"/>
  <c r="F761" i="2"/>
  <c r="E761" i="2"/>
  <c r="D761" i="2"/>
  <c r="C761" i="2"/>
  <c r="A761" i="2" s="1"/>
  <c r="B761" i="2"/>
  <c r="J760" i="2"/>
  <c r="I760" i="2"/>
  <c r="H760" i="2"/>
  <c r="G760" i="2"/>
  <c r="F760" i="2"/>
  <c r="E760" i="2"/>
  <c r="D760" i="2"/>
  <c r="B760" i="2" s="1"/>
  <c r="C760" i="2"/>
  <c r="J759" i="2"/>
  <c r="I759" i="2"/>
  <c r="H759" i="2"/>
  <c r="G759" i="2"/>
  <c r="F759" i="2"/>
  <c r="E759" i="2"/>
  <c r="D759" i="2"/>
  <c r="C759" i="2"/>
  <c r="B759" i="2"/>
  <c r="A759" i="2"/>
  <c r="J758" i="2"/>
  <c r="I758" i="2"/>
  <c r="H758" i="2"/>
  <c r="G758" i="2"/>
  <c r="F758" i="2"/>
  <c r="E758" i="2"/>
  <c r="D758" i="2"/>
  <c r="B758" i="2" s="1"/>
  <c r="C758" i="2"/>
  <c r="A758" i="2" s="1"/>
  <c r="J757" i="2"/>
  <c r="I757" i="2"/>
  <c r="H757" i="2"/>
  <c r="G757" i="2"/>
  <c r="F757" i="2"/>
  <c r="E757" i="2"/>
  <c r="D757" i="2"/>
  <c r="C757" i="2"/>
  <c r="B757" i="2"/>
  <c r="A757" i="2"/>
  <c r="J756" i="2"/>
  <c r="B756" i="2" s="1"/>
  <c r="I756" i="2"/>
  <c r="H756" i="2"/>
  <c r="G756" i="2"/>
  <c r="F756" i="2"/>
  <c r="E756" i="2"/>
  <c r="D756" i="2"/>
  <c r="C756" i="2"/>
  <c r="A756" i="2" s="1"/>
  <c r="J755" i="2"/>
  <c r="I755" i="2"/>
  <c r="H755" i="2"/>
  <c r="G755" i="2"/>
  <c r="F755" i="2"/>
  <c r="E755" i="2"/>
  <c r="D755" i="2"/>
  <c r="C755" i="2"/>
  <c r="B755" i="2"/>
  <c r="A755" i="2"/>
  <c r="J754" i="2"/>
  <c r="B754" i="2" s="1"/>
  <c r="I754" i="2"/>
  <c r="H754" i="2"/>
  <c r="G754" i="2"/>
  <c r="F754" i="2"/>
  <c r="E754" i="2"/>
  <c r="D754" i="2"/>
  <c r="C754" i="2"/>
  <c r="J753" i="2"/>
  <c r="I753" i="2"/>
  <c r="H753" i="2"/>
  <c r="G753" i="2"/>
  <c r="F753" i="2"/>
  <c r="E753" i="2"/>
  <c r="D753" i="2"/>
  <c r="C753" i="2"/>
  <c r="A753" i="2" s="1"/>
  <c r="B753" i="2"/>
  <c r="J752" i="2"/>
  <c r="I752" i="2"/>
  <c r="H752" i="2"/>
  <c r="G752" i="2"/>
  <c r="F752" i="2"/>
  <c r="E752" i="2"/>
  <c r="D752" i="2"/>
  <c r="C752" i="2"/>
  <c r="J751" i="2"/>
  <c r="I751" i="2"/>
  <c r="H751" i="2"/>
  <c r="G751" i="2"/>
  <c r="A751" i="2" s="1"/>
  <c r="F751" i="2"/>
  <c r="E751" i="2"/>
  <c r="D751" i="2"/>
  <c r="C751" i="2"/>
  <c r="B751" i="2"/>
  <c r="J750" i="2"/>
  <c r="I750" i="2"/>
  <c r="H750" i="2"/>
  <c r="G750" i="2"/>
  <c r="F750" i="2"/>
  <c r="E750" i="2"/>
  <c r="D750" i="2"/>
  <c r="B750" i="2" s="1"/>
  <c r="C750" i="2"/>
  <c r="J749" i="2"/>
  <c r="I749" i="2"/>
  <c r="H749" i="2"/>
  <c r="G749" i="2"/>
  <c r="A749" i="2" s="1"/>
  <c r="F749" i="2"/>
  <c r="E749" i="2"/>
  <c r="D749" i="2"/>
  <c r="C749" i="2"/>
  <c r="B749" i="2"/>
  <c r="J748" i="2"/>
  <c r="I748" i="2"/>
  <c r="H748" i="2"/>
  <c r="G748" i="2"/>
  <c r="F748" i="2"/>
  <c r="B748" i="2" s="1"/>
  <c r="E748" i="2"/>
  <c r="D748" i="2"/>
  <c r="C748" i="2"/>
  <c r="J747" i="2"/>
  <c r="I747" i="2"/>
  <c r="H747" i="2"/>
  <c r="G747" i="2"/>
  <c r="F747" i="2"/>
  <c r="B747" i="2" s="1"/>
  <c r="E747" i="2"/>
  <c r="D747" i="2"/>
  <c r="C747" i="2"/>
  <c r="A747" i="2" s="1"/>
  <c r="J746" i="2"/>
  <c r="I746" i="2"/>
  <c r="H746" i="2"/>
  <c r="G746" i="2"/>
  <c r="F746" i="2"/>
  <c r="B746" i="2" s="1"/>
  <c r="E746" i="2"/>
  <c r="D746" i="2"/>
  <c r="C746" i="2"/>
  <c r="J745" i="2"/>
  <c r="I745" i="2"/>
  <c r="H745" i="2"/>
  <c r="G745" i="2"/>
  <c r="F745" i="2"/>
  <c r="B745" i="2" s="1"/>
  <c r="E745" i="2"/>
  <c r="A745" i="2" s="1"/>
  <c r="D745" i="2"/>
  <c r="C745" i="2"/>
  <c r="J744" i="2"/>
  <c r="I744" i="2"/>
  <c r="H744" i="2"/>
  <c r="G744" i="2"/>
  <c r="F744" i="2"/>
  <c r="E744" i="2"/>
  <c r="D744" i="2"/>
  <c r="B744" i="2" s="1"/>
  <c r="C744" i="2"/>
  <c r="J743" i="2"/>
  <c r="I743" i="2"/>
  <c r="H743" i="2"/>
  <c r="G743" i="2"/>
  <c r="F743" i="2"/>
  <c r="B743" i="2" s="1"/>
  <c r="E743" i="2"/>
  <c r="D743" i="2"/>
  <c r="C743" i="2"/>
  <c r="A743" i="2" s="1"/>
  <c r="J742" i="2"/>
  <c r="I742" i="2"/>
  <c r="H742" i="2"/>
  <c r="G742" i="2"/>
  <c r="F742" i="2"/>
  <c r="E742" i="2"/>
  <c r="D742" i="2"/>
  <c r="B742" i="2" s="1"/>
  <c r="C742" i="2"/>
  <c r="A742" i="2" s="1"/>
  <c r="J741" i="2"/>
  <c r="I741" i="2"/>
  <c r="H741" i="2"/>
  <c r="G741" i="2"/>
  <c r="F741" i="2"/>
  <c r="B741" i="2" s="1"/>
  <c r="E741" i="2"/>
  <c r="D741" i="2"/>
  <c r="C741" i="2"/>
  <c r="A741" i="2" s="1"/>
  <c r="M742" i="1" s="1"/>
  <c r="J740" i="2"/>
  <c r="I740" i="2"/>
  <c r="H740" i="2"/>
  <c r="G740" i="2"/>
  <c r="F740" i="2"/>
  <c r="E740" i="2"/>
  <c r="D740" i="2"/>
  <c r="C740" i="2"/>
  <c r="A740" i="2" s="1"/>
  <c r="B740" i="2"/>
  <c r="J739" i="2"/>
  <c r="I739" i="2"/>
  <c r="H739" i="2"/>
  <c r="G739" i="2"/>
  <c r="F739" i="2"/>
  <c r="E739" i="2"/>
  <c r="D739" i="2"/>
  <c r="C739" i="2"/>
  <c r="A739" i="2" s="1"/>
  <c r="B739" i="2"/>
  <c r="J738" i="2"/>
  <c r="I738" i="2"/>
  <c r="H738" i="2"/>
  <c r="G738" i="2"/>
  <c r="F738" i="2"/>
  <c r="E738" i="2"/>
  <c r="D738" i="2"/>
  <c r="C738" i="2"/>
  <c r="A738" i="2" s="1"/>
  <c r="B738" i="2"/>
  <c r="J737" i="2"/>
  <c r="I737" i="2"/>
  <c r="H737" i="2"/>
  <c r="G737" i="2"/>
  <c r="F737" i="2"/>
  <c r="E737" i="2"/>
  <c r="D737" i="2"/>
  <c r="C737" i="2"/>
  <c r="A737" i="2" s="1"/>
  <c r="B737" i="2"/>
  <c r="J736" i="2"/>
  <c r="I736" i="2"/>
  <c r="H736" i="2"/>
  <c r="G736" i="2"/>
  <c r="F736" i="2"/>
  <c r="E736" i="2"/>
  <c r="D736" i="2"/>
  <c r="C736" i="2"/>
  <c r="B736" i="2"/>
  <c r="J735" i="2"/>
  <c r="I735" i="2"/>
  <c r="A735" i="2" s="1"/>
  <c r="H735" i="2"/>
  <c r="G735" i="2"/>
  <c r="F735" i="2"/>
  <c r="E735" i="2"/>
  <c r="D735" i="2"/>
  <c r="C735" i="2"/>
  <c r="B735" i="2"/>
  <c r="J734" i="2"/>
  <c r="I734" i="2"/>
  <c r="H734" i="2"/>
  <c r="G734" i="2"/>
  <c r="F734" i="2"/>
  <c r="E734" i="2"/>
  <c r="D734" i="2"/>
  <c r="B734" i="2" s="1"/>
  <c r="C734" i="2"/>
  <c r="J733" i="2"/>
  <c r="I733" i="2"/>
  <c r="A733" i="2" s="1"/>
  <c r="H733" i="2"/>
  <c r="G733" i="2"/>
  <c r="F733" i="2"/>
  <c r="E733" i="2"/>
  <c r="D733" i="2"/>
  <c r="C733" i="2"/>
  <c r="B733" i="2"/>
  <c r="J732" i="2"/>
  <c r="I732" i="2"/>
  <c r="H732" i="2"/>
  <c r="B732" i="2" s="1"/>
  <c r="G732" i="2"/>
  <c r="F732" i="2"/>
  <c r="E732" i="2"/>
  <c r="D732" i="2"/>
  <c r="C732" i="2"/>
  <c r="J731" i="2"/>
  <c r="I731" i="2"/>
  <c r="H731" i="2"/>
  <c r="G731" i="2"/>
  <c r="F731" i="2"/>
  <c r="B731" i="2" s="1"/>
  <c r="E731" i="2"/>
  <c r="D731" i="2"/>
  <c r="C731" i="2"/>
  <c r="J730" i="2"/>
  <c r="I730" i="2"/>
  <c r="H730" i="2"/>
  <c r="B730" i="2" s="1"/>
  <c r="G730" i="2"/>
  <c r="F730" i="2"/>
  <c r="E730" i="2"/>
  <c r="D730" i="2"/>
  <c r="C730" i="2"/>
  <c r="J729" i="2"/>
  <c r="I729" i="2"/>
  <c r="H729" i="2"/>
  <c r="G729" i="2"/>
  <c r="F729" i="2"/>
  <c r="B729" i="2" s="1"/>
  <c r="E729" i="2"/>
  <c r="D729" i="2"/>
  <c r="C729" i="2"/>
  <c r="A729" i="2" s="1"/>
  <c r="J728" i="2"/>
  <c r="I728" i="2"/>
  <c r="H728" i="2"/>
  <c r="G728" i="2"/>
  <c r="F728" i="2"/>
  <c r="E728" i="2"/>
  <c r="D728" i="2"/>
  <c r="B728" i="2" s="1"/>
  <c r="C728" i="2"/>
  <c r="J727" i="2"/>
  <c r="I727" i="2"/>
  <c r="H727" i="2"/>
  <c r="G727" i="2"/>
  <c r="F727" i="2"/>
  <c r="B727" i="2" s="1"/>
  <c r="E727" i="2"/>
  <c r="A727" i="2" s="1"/>
  <c r="D727" i="2"/>
  <c r="C727" i="2"/>
  <c r="J726" i="2"/>
  <c r="I726" i="2"/>
  <c r="H726" i="2"/>
  <c r="G726" i="2"/>
  <c r="F726" i="2"/>
  <c r="B726" i="2" s="1"/>
  <c r="E726" i="2"/>
  <c r="D726" i="2"/>
  <c r="C726" i="2"/>
  <c r="J725" i="2"/>
  <c r="I725" i="2"/>
  <c r="H725" i="2"/>
  <c r="G725" i="2"/>
  <c r="F725" i="2"/>
  <c r="B725" i="2" s="1"/>
  <c r="E725" i="2"/>
  <c r="A725" i="2" s="1"/>
  <c r="D725" i="2"/>
  <c r="C725" i="2"/>
  <c r="J724" i="2"/>
  <c r="I724" i="2"/>
  <c r="H724" i="2"/>
  <c r="G724" i="2"/>
  <c r="F724" i="2"/>
  <c r="E724" i="2"/>
  <c r="D724" i="2"/>
  <c r="B724" i="2" s="1"/>
  <c r="C724" i="2"/>
  <c r="J723" i="2"/>
  <c r="I723" i="2"/>
  <c r="H723" i="2"/>
  <c r="G723" i="2"/>
  <c r="F723" i="2"/>
  <c r="E723" i="2"/>
  <c r="D723" i="2"/>
  <c r="C723" i="2"/>
  <c r="A723" i="2" s="1"/>
  <c r="B723" i="2"/>
  <c r="J722" i="2"/>
  <c r="I722" i="2"/>
  <c r="H722" i="2"/>
  <c r="G722" i="2"/>
  <c r="F722" i="2"/>
  <c r="E722" i="2"/>
  <c r="D722" i="2"/>
  <c r="B722" i="2" s="1"/>
  <c r="C722" i="2"/>
  <c r="J721" i="2"/>
  <c r="I721" i="2"/>
  <c r="H721" i="2"/>
  <c r="G721" i="2"/>
  <c r="F721" i="2"/>
  <c r="E721" i="2"/>
  <c r="D721" i="2"/>
  <c r="C721" i="2"/>
  <c r="A721" i="2" s="1"/>
  <c r="B721" i="2"/>
  <c r="J720" i="2"/>
  <c r="I720" i="2"/>
  <c r="H720" i="2"/>
  <c r="G720" i="2"/>
  <c r="F720" i="2"/>
  <c r="E720" i="2"/>
  <c r="D720" i="2"/>
  <c r="B720" i="2" s="1"/>
  <c r="C720" i="2"/>
  <c r="J719" i="2"/>
  <c r="I719" i="2"/>
  <c r="H719" i="2"/>
  <c r="G719" i="2"/>
  <c r="F719" i="2"/>
  <c r="E719" i="2"/>
  <c r="D719" i="2"/>
  <c r="C719" i="2"/>
  <c r="B719" i="2"/>
  <c r="A719" i="2"/>
  <c r="J718" i="2"/>
  <c r="I718" i="2"/>
  <c r="H718" i="2"/>
  <c r="G718" i="2"/>
  <c r="F718" i="2"/>
  <c r="E718" i="2"/>
  <c r="D718" i="2"/>
  <c r="B718" i="2" s="1"/>
  <c r="C718" i="2"/>
  <c r="A718" i="2" s="1"/>
  <c r="J717" i="2"/>
  <c r="I717" i="2"/>
  <c r="H717" i="2"/>
  <c r="G717" i="2"/>
  <c r="F717" i="2"/>
  <c r="E717" i="2"/>
  <c r="D717" i="2"/>
  <c r="C717" i="2"/>
  <c r="B717" i="2"/>
  <c r="A717" i="2"/>
  <c r="J716" i="2"/>
  <c r="B716" i="2" s="1"/>
  <c r="I716" i="2"/>
  <c r="H716" i="2"/>
  <c r="G716" i="2"/>
  <c r="F716" i="2"/>
  <c r="E716" i="2"/>
  <c r="D716" i="2"/>
  <c r="C716" i="2"/>
  <c r="J715" i="2"/>
  <c r="I715" i="2"/>
  <c r="H715" i="2"/>
  <c r="G715" i="2"/>
  <c r="F715" i="2"/>
  <c r="B715" i="2" s="1"/>
  <c r="E715" i="2"/>
  <c r="D715" i="2"/>
  <c r="C715" i="2"/>
  <c r="A715" i="2"/>
  <c r="J714" i="2"/>
  <c r="I714" i="2"/>
  <c r="H714" i="2"/>
  <c r="G714" i="2"/>
  <c r="F714" i="2"/>
  <c r="B714" i="2" s="1"/>
  <c r="E714" i="2"/>
  <c r="D714" i="2"/>
  <c r="C714" i="2"/>
  <c r="J713" i="2"/>
  <c r="I713" i="2"/>
  <c r="H713" i="2"/>
  <c r="G713" i="2"/>
  <c r="F713" i="2"/>
  <c r="E713" i="2"/>
  <c r="D713" i="2"/>
  <c r="C713" i="2"/>
  <c r="A713" i="2" s="1"/>
  <c r="B713" i="2"/>
  <c r="J712" i="2"/>
  <c r="I712" i="2"/>
  <c r="H712" i="2"/>
  <c r="G712" i="2"/>
  <c r="F712" i="2"/>
  <c r="E712" i="2"/>
  <c r="D712" i="2"/>
  <c r="C712" i="2"/>
  <c r="J711" i="2"/>
  <c r="I711" i="2"/>
  <c r="H711" i="2"/>
  <c r="G711" i="2"/>
  <c r="A711" i="2" s="1"/>
  <c r="F711" i="2"/>
  <c r="E711" i="2"/>
  <c r="D711" i="2"/>
  <c r="C711" i="2"/>
  <c r="B711" i="2"/>
  <c r="J710" i="2"/>
  <c r="I710" i="2"/>
  <c r="H710" i="2"/>
  <c r="G710" i="2"/>
  <c r="F710" i="2"/>
  <c r="E710" i="2"/>
  <c r="D710" i="2"/>
  <c r="B710" i="2" s="1"/>
  <c r="C710" i="2"/>
  <c r="J709" i="2"/>
  <c r="I709" i="2"/>
  <c r="H709" i="2"/>
  <c r="G709" i="2"/>
  <c r="A709" i="2" s="1"/>
  <c r="F709" i="2"/>
  <c r="B709" i="2" s="1"/>
  <c r="E709" i="2"/>
  <c r="D709" i="2"/>
  <c r="C709" i="2"/>
  <c r="J708" i="2"/>
  <c r="I708" i="2"/>
  <c r="H708" i="2"/>
  <c r="G708" i="2"/>
  <c r="F708" i="2"/>
  <c r="B708" i="2" s="1"/>
  <c r="E708" i="2"/>
  <c r="D708" i="2"/>
  <c r="C708" i="2"/>
  <c r="J707" i="2"/>
  <c r="I707" i="2"/>
  <c r="H707" i="2"/>
  <c r="G707" i="2"/>
  <c r="F707" i="2"/>
  <c r="B707" i="2" s="1"/>
  <c r="E707" i="2"/>
  <c r="D707" i="2"/>
  <c r="C707" i="2"/>
  <c r="A707" i="2" s="1"/>
  <c r="J706" i="2"/>
  <c r="I706" i="2"/>
  <c r="H706" i="2"/>
  <c r="G706" i="2"/>
  <c r="F706" i="2"/>
  <c r="B706" i="2" s="1"/>
  <c r="E706" i="2"/>
  <c r="D706" i="2"/>
  <c r="C706" i="2"/>
  <c r="J705" i="2"/>
  <c r="I705" i="2"/>
  <c r="H705" i="2"/>
  <c r="G705" i="2"/>
  <c r="F705" i="2"/>
  <c r="B705" i="2" s="1"/>
  <c r="E705" i="2"/>
  <c r="A705" i="2" s="1"/>
  <c r="D705" i="2"/>
  <c r="C705" i="2"/>
  <c r="J704" i="2"/>
  <c r="I704" i="2"/>
  <c r="H704" i="2"/>
  <c r="G704" i="2"/>
  <c r="F704" i="2"/>
  <c r="E704" i="2"/>
  <c r="D704" i="2"/>
  <c r="B704" i="2" s="1"/>
  <c r="C704" i="2"/>
  <c r="J703" i="2"/>
  <c r="I703" i="2"/>
  <c r="H703" i="2"/>
  <c r="G703" i="2"/>
  <c r="F703" i="2"/>
  <c r="B703" i="2" s="1"/>
  <c r="E703" i="2"/>
  <c r="D703" i="2"/>
  <c r="C703" i="2"/>
  <c r="A703" i="2" s="1"/>
  <c r="M704" i="1" s="1"/>
  <c r="J702" i="2"/>
  <c r="I702" i="2"/>
  <c r="H702" i="2"/>
  <c r="G702" i="2"/>
  <c r="F702" i="2"/>
  <c r="E702" i="2"/>
  <c r="D702" i="2"/>
  <c r="B702" i="2" s="1"/>
  <c r="C702" i="2"/>
  <c r="A702" i="2" s="1"/>
  <c r="J701" i="2"/>
  <c r="I701" i="2"/>
  <c r="H701" i="2"/>
  <c r="G701" i="2"/>
  <c r="F701" i="2"/>
  <c r="B701" i="2" s="1"/>
  <c r="E701" i="2"/>
  <c r="D701" i="2"/>
  <c r="C701" i="2"/>
  <c r="A701" i="2" s="1"/>
  <c r="J700" i="2"/>
  <c r="I700" i="2"/>
  <c r="H700" i="2"/>
  <c r="G700" i="2"/>
  <c r="F700" i="2"/>
  <c r="E700" i="2"/>
  <c r="D700" i="2"/>
  <c r="C700" i="2"/>
  <c r="A700" i="2" s="1"/>
  <c r="B700" i="2"/>
  <c r="J699" i="2"/>
  <c r="I699" i="2"/>
  <c r="H699" i="2"/>
  <c r="G699" i="2"/>
  <c r="F699" i="2"/>
  <c r="E699" i="2"/>
  <c r="D699" i="2"/>
  <c r="C699" i="2"/>
  <c r="A699" i="2" s="1"/>
  <c r="B699" i="2"/>
  <c r="J698" i="2"/>
  <c r="I698" i="2"/>
  <c r="H698" i="2"/>
  <c r="G698" i="2"/>
  <c r="F698" i="2"/>
  <c r="E698" i="2"/>
  <c r="D698" i="2"/>
  <c r="C698" i="2"/>
  <c r="A698" i="2" s="1"/>
  <c r="B698" i="2"/>
  <c r="J697" i="2"/>
  <c r="I697" i="2"/>
  <c r="H697" i="2"/>
  <c r="G697" i="2"/>
  <c r="F697" i="2"/>
  <c r="B697" i="2" s="1"/>
  <c r="E697" i="2"/>
  <c r="D697" i="2"/>
  <c r="C697" i="2"/>
  <c r="A697" i="2" s="1"/>
  <c r="J696" i="2"/>
  <c r="I696" i="2"/>
  <c r="H696" i="2"/>
  <c r="G696" i="2"/>
  <c r="F696" i="2"/>
  <c r="E696" i="2"/>
  <c r="D696" i="2"/>
  <c r="C696" i="2"/>
  <c r="B696" i="2"/>
  <c r="J695" i="2"/>
  <c r="I695" i="2"/>
  <c r="H695" i="2"/>
  <c r="G695" i="2"/>
  <c r="F695" i="2"/>
  <c r="E695" i="2"/>
  <c r="D695" i="2"/>
  <c r="C695" i="2"/>
  <c r="B695" i="2"/>
  <c r="J694" i="2"/>
  <c r="I694" i="2"/>
  <c r="H694" i="2"/>
  <c r="G694" i="2"/>
  <c r="F694" i="2"/>
  <c r="E694" i="2"/>
  <c r="D694" i="2"/>
  <c r="B694" i="2" s="1"/>
  <c r="C694" i="2"/>
  <c r="J693" i="2"/>
  <c r="I693" i="2"/>
  <c r="A693" i="2" s="1"/>
  <c r="H693" i="2"/>
  <c r="G693" i="2"/>
  <c r="F693" i="2"/>
  <c r="E693" i="2"/>
  <c r="D693" i="2"/>
  <c r="C693" i="2"/>
  <c r="B693" i="2"/>
  <c r="J692" i="2"/>
  <c r="I692" i="2"/>
  <c r="H692" i="2"/>
  <c r="B692" i="2" s="1"/>
  <c r="G692" i="2"/>
  <c r="F692" i="2"/>
  <c r="E692" i="2"/>
  <c r="D692" i="2"/>
  <c r="C692" i="2"/>
  <c r="J691" i="2"/>
  <c r="I691" i="2"/>
  <c r="H691" i="2"/>
  <c r="G691" i="2"/>
  <c r="F691" i="2"/>
  <c r="B691" i="2" s="1"/>
  <c r="E691" i="2"/>
  <c r="D691" i="2"/>
  <c r="C691" i="2"/>
  <c r="A691" i="2" s="1"/>
  <c r="J690" i="2"/>
  <c r="I690" i="2"/>
  <c r="H690" i="2"/>
  <c r="B690" i="2" s="1"/>
  <c r="G690" i="2"/>
  <c r="F690" i="2"/>
  <c r="E690" i="2"/>
  <c r="D690" i="2"/>
  <c r="C690" i="2"/>
  <c r="J689" i="2"/>
  <c r="I689" i="2"/>
  <c r="H689" i="2"/>
  <c r="G689" i="2"/>
  <c r="F689" i="2"/>
  <c r="B689" i="2" s="1"/>
  <c r="E689" i="2"/>
  <c r="D689" i="2"/>
  <c r="C689" i="2"/>
  <c r="A689" i="2" s="1"/>
  <c r="J688" i="2"/>
  <c r="I688" i="2"/>
  <c r="H688" i="2"/>
  <c r="G688" i="2"/>
  <c r="F688" i="2"/>
  <c r="E688" i="2"/>
  <c r="D688" i="2"/>
  <c r="B688" i="2" s="1"/>
  <c r="C688" i="2"/>
  <c r="J687" i="2"/>
  <c r="I687" i="2"/>
  <c r="H687" i="2"/>
  <c r="G687" i="2"/>
  <c r="F687" i="2"/>
  <c r="B687" i="2" s="1"/>
  <c r="E687" i="2"/>
  <c r="A687" i="2" s="1"/>
  <c r="D687" i="2"/>
  <c r="C687" i="2"/>
  <c r="J686" i="2"/>
  <c r="I686" i="2"/>
  <c r="H686" i="2"/>
  <c r="G686" i="2"/>
  <c r="F686" i="2"/>
  <c r="B686" i="2" s="1"/>
  <c r="E686" i="2"/>
  <c r="D686" i="2"/>
  <c r="C686" i="2"/>
  <c r="J685" i="2"/>
  <c r="I685" i="2"/>
  <c r="H685" i="2"/>
  <c r="G685" i="2"/>
  <c r="F685" i="2"/>
  <c r="B685" i="2" s="1"/>
  <c r="E685" i="2"/>
  <c r="A685" i="2" s="1"/>
  <c r="D685" i="2"/>
  <c r="C685" i="2"/>
  <c r="J684" i="2"/>
  <c r="I684" i="2"/>
  <c r="H684" i="2"/>
  <c r="G684" i="2"/>
  <c r="F684" i="2"/>
  <c r="E684" i="2"/>
  <c r="D684" i="2"/>
  <c r="B684" i="2" s="1"/>
  <c r="C684" i="2"/>
  <c r="J683" i="2"/>
  <c r="I683" i="2"/>
  <c r="H683" i="2"/>
  <c r="G683" i="2"/>
  <c r="F683" i="2"/>
  <c r="E683" i="2"/>
  <c r="D683" i="2"/>
  <c r="C683" i="2"/>
  <c r="A683" i="2" s="1"/>
  <c r="B683" i="2"/>
  <c r="J682" i="2"/>
  <c r="I682" i="2"/>
  <c r="H682" i="2"/>
  <c r="G682" i="2"/>
  <c r="F682" i="2"/>
  <c r="E682" i="2"/>
  <c r="D682" i="2"/>
  <c r="B682" i="2" s="1"/>
  <c r="C682" i="2"/>
  <c r="J681" i="2"/>
  <c r="I681" i="2"/>
  <c r="H681" i="2"/>
  <c r="G681" i="2"/>
  <c r="F681" i="2"/>
  <c r="E681" i="2"/>
  <c r="D681" i="2"/>
  <c r="C681" i="2"/>
  <c r="A681" i="2" s="1"/>
  <c r="B681" i="2"/>
  <c r="J680" i="2"/>
  <c r="I680" i="2"/>
  <c r="H680" i="2"/>
  <c r="G680" i="2"/>
  <c r="F680" i="2"/>
  <c r="E680" i="2"/>
  <c r="D680" i="2"/>
  <c r="B680" i="2" s="1"/>
  <c r="C680" i="2"/>
  <c r="J679" i="2"/>
  <c r="I679" i="2"/>
  <c r="H679" i="2"/>
  <c r="G679" i="2"/>
  <c r="F679" i="2"/>
  <c r="E679" i="2"/>
  <c r="D679" i="2"/>
  <c r="C679" i="2"/>
  <c r="B679" i="2"/>
  <c r="A679" i="2"/>
  <c r="J678" i="2"/>
  <c r="I678" i="2"/>
  <c r="H678" i="2"/>
  <c r="G678" i="2"/>
  <c r="F678" i="2"/>
  <c r="E678" i="2"/>
  <c r="D678" i="2"/>
  <c r="B678" i="2" s="1"/>
  <c r="C678" i="2"/>
  <c r="J677" i="2"/>
  <c r="I677" i="2"/>
  <c r="H677" i="2"/>
  <c r="G677" i="2"/>
  <c r="F677" i="2"/>
  <c r="E677" i="2"/>
  <c r="D677" i="2"/>
  <c r="C677" i="2"/>
  <c r="B677" i="2"/>
  <c r="A677" i="2"/>
  <c r="J676" i="2"/>
  <c r="I676" i="2"/>
  <c r="H676" i="2"/>
  <c r="G676" i="2"/>
  <c r="F676" i="2"/>
  <c r="B676" i="2" s="1"/>
  <c r="E676" i="2"/>
  <c r="D676" i="2"/>
  <c r="C676" i="2"/>
  <c r="A676" i="2" s="1"/>
  <c r="J675" i="2"/>
  <c r="I675" i="2"/>
  <c r="H675" i="2"/>
  <c r="G675" i="2"/>
  <c r="F675" i="2"/>
  <c r="E675" i="2"/>
  <c r="D675" i="2"/>
  <c r="B675" i="2" s="1"/>
  <c r="C675" i="2"/>
  <c r="A675" i="2"/>
  <c r="J674" i="2"/>
  <c r="B674" i="2" s="1"/>
  <c r="I674" i="2"/>
  <c r="H674" i="2"/>
  <c r="G674" i="2"/>
  <c r="F674" i="2"/>
  <c r="E674" i="2"/>
  <c r="D674" i="2"/>
  <c r="C674" i="2"/>
  <c r="J673" i="2"/>
  <c r="I673" i="2"/>
  <c r="H673" i="2"/>
  <c r="G673" i="2"/>
  <c r="F673" i="2"/>
  <c r="E673" i="2"/>
  <c r="D673" i="2"/>
  <c r="C673" i="2"/>
  <c r="A673" i="2" s="1"/>
  <c r="B673" i="2"/>
  <c r="J672" i="2"/>
  <c r="I672" i="2"/>
  <c r="H672" i="2"/>
  <c r="G672" i="2"/>
  <c r="F672" i="2"/>
  <c r="E672" i="2"/>
  <c r="D672" i="2"/>
  <c r="B672" i="2" s="1"/>
  <c r="C672" i="2"/>
  <c r="J671" i="2"/>
  <c r="I671" i="2"/>
  <c r="H671" i="2"/>
  <c r="G671" i="2"/>
  <c r="A671" i="2" s="1"/>
  <c r="F671" i="2"/>
  <c r="E671" i="2"/>
  <c r="D671" i="2"/>
  <c r="C671" i="2"/>
  <c r="B671" i="2"/>
  <c r="J670" i="2"/>
  <c r="I670" i="2"/>
  <c r="H670" i="2"/>
  <c r="G670" i="2"/>
  <c r="F670" i="2"/>
  <c r="E670" i="2"/>
  <c r="D670" i="2"/>
  <c r="B670" i="2" s="1"/>
  <c r="C670" i="2"/>
  <c r="J669" i="2"/>
  <c r="I669" i="2"/>
  <c r="H669" i="2"/>
  <c r="G669" i="2"/>
  <c r="A669" i="2" s="1"/>
  <c r="F669" i="2"/>
  <c r="E669" i="2"/>
  <c r="D669" i="2"/>
  <c r="B669" i="2" s="1"/>
  <c r="C669" i="2"/>
  <c r="J668" i="2"/>
  <c r="I668" i="2"/>
  <c r="H668" i="2"/>
  <c r="G668" i="2"/>
  <c r="F668" i="2"/>
  <c r="B668" i="2" s="1"/>
  <c r="E668" i="2"/>
  <c r="D668" i="2"/>
  <c r="C668" i="2"/>
  <c r="J667" i="2"/>
  <c r="I667" i="2"/>
  <c r="H667" i="2"/>
  <c r="G667" i="2"/>
  <c r="F667" i="2"/>
  <c r="B667" i="2" s="1"/>
  <c r="Q668" i="1" s="1"/>
  <c r="E667" i="2"/>
  <c r="D667" i="2"/>
  <c r="C667" i="2"/>
  <c r="A667" i="2" s="1"/>
  <c r="J666" i="2"/>
  <c r="I666" i="2"/>
  <c r="H666" i="2"/>
  <c r="G666" i="2"/>
  <c r="F666" i="2"/>
  <c r="B666" i="2" s="1"/>
  <c r="E666" i="2"/>
  <c r="D666" i="2"/>
  <c r="C666" i="2"/>
  <c r="J665" i="2"/>
  <c r="I665" i="2"/>
  <c r="H665" i="2"/>
  <c r="G665" i="2"/>
  <c r="F665" i="2"/>
  <c r="E665" i="2"/>
  <c r="A665" i="2" s="1"/>
  <c r="D665" i="2"/>
  <c r="B665" i="2" s="1"/>
  <c r="C665" i="2"/>
  <c r="J664" i="2"/>
  <c r="I664" i="2"/>
  <c r="H664" i="2"/>
  <c r="G664" i="2"/>
  <c r="F664" i="2"/>
  <c r="E664" i="2"/>
  <c r="D664" i="2"/>
  <c r="B664" i="2" s="1"/>
  <c r="C664" i="2"/>
  <c r="J663" i="2"/>
  <c r="I663" i="2"/>
  <c r="H663" i="2"/>
  <c r="G663" i="2"/>
  <c r="F663" i="2"/>
  <c r="E663" i="2"/>
  <c r="D663" i="2"/>
  <c r="B663" i="2" s="1"/>
  <c r="C663" i="2"/>
  <c r="A663" i="2" s="1"/>
  <c r="J662" i="2"/>
  <c r="I662" i="2"/>
  <c r="H662" i="2"/>
  <c r="G662" i="2"/>
  <c r="F662" i="2"/>
  <c r="E662" i="2"/>
  <c r="D662" i="2"/>
  <c r="B662" i="2" s="1"/>
  <c r="C662" i="2"/>
  <c r="A662" i="2" s="1"/>
  <c r="J661" i="2"/>
  <c r="I661" i="2"/>
  <c r="H661" i="2"/>
  <c r="G661" i="2"/>
  <c r="F661" i="2"/>
  <c r="E661" i="2"/>
  <c r="D661" i="2"/>
  <c r="B661" i="2" s="1"/>
  <c r="C661" i="2"/>
  <c r="A661" i="2" s="1"/>
  <c r="J660" i="2"/>
  <c r="I660" i="2"/>
  <c r="H660" i="2"/>
  <c r="G660" i="2"/>
  <c r="F660" i="2"/>
  <c r="E660" i="2"/>
  <c r="D660" i="2"/>
  <c r="C660" i="2"/>
  <c r="A660" i="2" s="1"/>
  <c r="B660" i="2"/>
  <c r="Q661" i="1" s="1"/>
  <c r="J659" i="2"/>
  <c r="I659" i="2"/>
  <c r="H659" i="2"/>
  <c r="G659" i="2"/>
  <c r="F659" i="2"/>
  <c r="E659" i="2"/>
  <c r="D659" i="2"/>
  <c r="B659" i="2" s="1"/>
  <c r="C659" i="2"/>
  <c r="A659" i="2" s="1"/>
  <c r="J658" i="2"/>
  <c r="I658" i="2"/>
  <c r="H658" i="2"/>
  <c r="G658" i="2"/>
  <c r="F658" i="2"/>
  <c r="E658" i="2"/>
  <c r="D658" i="2"/>
  <c r="C658" i="2"/>
  <c r="A658" i="2" s="1"/>
  <c r="B658" i="2"/>
  <c r="J657" i="2"/>
  <c r="I657" i="2"/>
  <c r="H657" i="2"/>
  <c r="G657" i="2"/>
  <c r="F657" i="2"/>
  <c r="E657" i="2"/>
  <c r="D657" i="2"/>
  <c r="C657" i="2"/>
  <c r="A657" i="2" s="1"/>
  <c r="B657" i="2"/>
  <c r="J656" i="2"/>
  <c r="I656" i="2"/>
  <c r="H656" i="2"/>
  <c r="G656" i="2"/>
  <c r="F656" i="2"/>
  <c r="E656" i="2"/>
  <c r="D656" i="2"/>
  <c r="C656" i="2"/>
  <c r="B656" i="2"/>
  <c r="J655" i="2"/>
  <c r="I655" i="2"/>
  <c r="A655" i="2" s="1"/>
  <c r="H655" i="2"/>
  <c r="G655" i="2"/>
  <c r="F655" i="2"/>
  <c r="E655" i="2"/>
  <c r="D655" i="2"/>
  <c r="C655" i="2"/>
  <c r="B655" i="2"/>
  <c r="J654" i="2"/>
  <c r="I654" i="2"/>
  <c r="H654" i="2"/>
  <c r="G654" i="2"/>
  <c r="F654" i="2"/>
  <c r="E654" i="2"/>
  <c r="D654" i="2"/>
  <c r="B654" i="2" s="1"/>
  <c r="C654" i="2"/>
  <c r="J653" i="2"/>
  <c r="I653" i="2"/>
  <c r="A653" i="2" s="1"/>
  <c r="H653" i="2"/>
  <c r="G653" i="2"/>
  <c r="F653" i="2"/>
  <c r="E653" i="2"/>
  <c r="D653" i="2"/>
  <c r="B653" i="2" s="1"/>
  <c r="C653" i="2"/>
  <c r="J652" i="2"/>
  <c r="I652" i="2"/>
  <c r="H652" i="2"/>
  <c r="B652" i="2" s="1"/>
  <c r="G652" i="2"/>
  <c r="F652" i="2"/>
  <c r="E652" i="2"/>
  <c r="D652" i="2"/>
  <c r="C652" i="2"/>
  <c r="J651" i="2"/>
  <c r="I651" i="2"/>
  <c r="H651" i="2"/>
  <c r="G651" i="2"/>
  <c r="F651" i="2"/>
  <c r="E651" i="2"/>
  <c r="D651" i="2"/>
  <c r="B651" i="2" s="1"/>
  <c r="C651" i="2"/>
  <c r="J650" i="2"/>
  <c r="I650" i="2"/>
  <c r="H650" i="2"/>
  <c r="B650" i="2" s="1"/>
  <c r="G650" i="2"/>
  <c r="F650" i="2"/>
  <c r="E650" i="2"/>
  <c r="D650" i="2"/>
  <c r="C650" i="2"/>
  <c r="J649" i="2"/>
  <c r="I649" i="2"/>
  <c r="H649" i="2"/>
  <c r="G649" i="2"/>
  <c r="F649" i="2"/>
  <c r="B649" i="2" s="1"/>
  <c r="E649" i="2"/>
  <c r="D649" i="2"/>
  <c r="C649" i="2"/>
  <c r="J648" i="2"/>
  <c r="I648" i="2"/>
  <c r="H648" i="2"/>
  <c r="G648" i="2"/>
  <c r="F648" i="2"/>
  <c r="E648" i="2"/>
  <c r="D648" i="2"/>
  <c r="B648" i="2" s="1"/>
  <c r="C648" i="2"/>
  <c r="J647" i="2"/>
  <c r="I647" i="2"/>
  <c r="H647" i="2"/>
  <c r="G647" i="2"/>
  <c r="F647" i="2"/>
  <c r="B647" i="2" s="1"/>
  <c r="E647" i="2"/>
  <c r="A647" i="2" s="1"/>
  <c r="D647" i="2"/>
  <c r="C647" i="2"/>
  <c r="J646" i="2"/>
  <c r="I646" i="2"/>
  <c r="H646" i="2"/>
  <c r="G646" i="2"/>
  <c r="F646" i="2"/>
  <c r="B646" i="2" s="1"/>
  <c r="E646" i="2"/>
  <c r="D646" i="2"/>
  <c r="C646" i="2"/>
  <c r="J645" i="2"/>
  <c r="I645" i="2"/>
  <c r="H645" i="2"/>
  <c r="G645" i="2"/>
  <c r="F645" i="2"/>
  <c r="E645" i="2"/>
  <c r="A645" i="2" s="1"/>
  <c r="D645" i="2"/>
  <c r="B645" i="2" s="1"/>
  <c r="C645" i="2"/>
  <c r="J644" i="2"/>
  <c r="I644" i="2"/>
  <c r="H644" i="2"/>
  <c r="G644" i="2"/>
  <c r="F644" i="2"/>
  <c r="E644" i="2"/>
  <c r="D644" i="2"/>
  <c r="B644" i="2" s="1"/>
  <c r="C644" i="2"/>
  <c r="J643" i="2"/>
  <c r="I643" i="2"/>
  <c r="H643" i="2"/>
  <c r="G643" i="2"/>
  <c r="F643" i="2"/>
  <c r="E643" i="2"/>
  <c r="D643" i="2"/>
  <c r="B643" i="2" s="1"/>
  <c r="C643" i="2"/>
  <c r="A643" i="2" s="1"/>
  <c r="M644" i="1" s="1"/>
  <c r="J642" i="2"/>
  <c r="I642" i="2"/>
  <c r="H642" i="2"/>
  <c r="G642" i="2"/>
  <c r="F642" i="2"/>
  <c r="E642" i="2"/>
  <c r="D642" i="2"/>
  <c r="B642" i="2" s="1"/>
  <c r="C642" i="2"/>
  <c r="J641" i="2"/>
  <c r="I641" i="2"/>
  <c r="H641" i="2"/>
  <c r="G641" i="2"/>
  <c r="F641" i="2"/>
  <c r="E641" i="2"/>
  <c r="D641" i="2"/>
  <c r="C641" i="2"/>
  <c r="A641" i="2" s="1"/>
  <c r="B641" i="2"/>
  <c r="J640" i="2"/>
  <c r="I640" i="2"/>
  <c r="H640" i="2"/>
  <c r="G640" i="2"/>
  <c r="F640" i="2"/>
  <c r="E640" i="2"/>
  <c r="D640" i="2"/>
  <c r="B640" i="2" s="1"/>
  <c r="C640" i="2"/>
  <c r="J639" i="2"/>
  <c r="I639" i="2"/>
  <c r="H639" i="2"/>
  <c r="G639" i="2"/>
  <c r="F639" i="2"/>
  <c r="E639" i="2"/>
  <c r="D639" i="2"/>
  <c r="C639" i="2"/>
  <c r="B639" i="2"/>
  <c r="A639" i="2"/>
  <c r="J638" i="2"/>
  <c r="I638" i="2"/>
  <c r="H638" i="2"/>
  <c r="G638" i="2"/>
  <c r="F638" i="2"/>
  <c r="E638" i="2"/>
  <c r="D638" i="2"/>
  <c r="B638" i="2" s="1"/>
  <c r="C638" i="2"/>
  <c r="A638" i="2" s="1"/>
  <c r="J637" i="2"/>
  <c r="I637" i="2"/>
  <c r="H637" i="2"/>
  <c r="G637" i="2"/>
  <c r="F637" i="2"/>
  <c r="E637" i="2"/>
  <c r="D637" i="2"/>
  <c r="C637" i="2"/>
  <c r="B637" i="2"/>
  <c r="A637" i="2"/>
  <c r="J636" i="2"/>
  <c r="B636" i="2" s="1"/>
  <c r="I636" i="2"/>
  <c r="H636" i="2"/>
  <c r="G636" i="2"/>
  <c r="F636" i="2"/>
  <c r="E636" i="2"/>
  <c r="D636" i="2"/>
  <c r="C636" i="2"/>
  <c r="A636" i="2" s="1"/>
  <c r="J635" i="2"/>
  <c r="I635" i="2"/>
  <c r="H635" i="2"/>
  <c r="G635" i="2"/>
  <c r="F635" i="2"/>
  <c r="E635" i="2"/>
  <c r="D635" i="2"/>
  <c r="B635" i="2" s="1"/>
  <c r="C635" i="2"/>
  <c r="A635" i="2"/>
  <c r="J634" i="2"/>
  <c r="B634" i="2" s="1"/>
  <c r="I634" i="2"/>
  <c r="H634" i="2"/>
  <c r="G634" i="2"/>
  <c r="F634" i="2"/>
  <c r="E634" i="2"/>
  <c r="D634" i="2"/>
  <c r="C634" i="2"/>
  <c r="J633" i="2"/>
  <c r="B633" i="2" s="1"/>
  <c r="I633" i="2"/>
  <c r="H633" i="2"/>
  <c r="G633" i="2"/>
  <c r="F633" i="2"/>
  <c r="E633" i="2"/>
  <c r="D633" i="2"/>
  <c r="C633" i="2"/>
  <c r="A633" i="2" s="1"/>
  <c r="J632" i="2"/>
  <c r="I632" i="2"/>
  <c r="H632" i="2"/>
  <c r="G632" i="2"/>
  <c r="F632" i="2"/>
  <c r="E632" i="2"/>
  <c r="D632" i="2"/>
  <c r="C632" i="2"/>
  <c r="J631" i="2"/>
  <c r="B631" i="2" s="1"/>
  <c r="I631" i="2"/>
  <c r="H631" i="2"/>
  <c r="G631" i="2"/>
  <c r="A631" i="2" s="1"/>
  <c r="F631" i="2"/>
  <c r="E631" i="2"/>
  <c r="D631" i="2"/>
  <c r="C631" i="2"/>
  <c r="J630" i="2"/>
  <c r="I630" i="2"/>
  <c r="H630" i="2"/>
  <c r="G630" i="2"/>
  <c r="F630" i="2"/>
  <c r="E630" i="2"/>
  <c r="D630" i="2"/>
  <c r="C630" i="2"/>
  <c r="J629" i="2"/>
  <c r="I629" i="2"/>
  <c r="H629" i="2"/>
  <c r="G629" i="2"/>
  <c r="A629" i="2" s="1"/>
  <c r="F629" i="2"/>
  <c r="E629" i="2"/>
  <c r="D629" i="2"/>
  <c r="B629" i="2" s="1"/>
  <c r="C629" i="2"/>
  <c r="J628" i="2"/>
  <c r="I628" i="2"/>
  <c r="H628" i="2"/>
  <c r="G628" i="2"/>
  <c r="F628" i="2"/>
  <c r="B628" i="2" s="1"/>
  <c r="E628" i="2"/>
  <c r="D628" i="2"/>
  <c r="C628" i="2"/>
  <c r="J627" i="2"/>
  <c r="I627" i="2"/>
  <c r="H627" i="2"/>
  <c r="G627" i="2"/>
  <c r="F627" i="2"/>
  <c r="B627" i="2" s="1"/>
  <c r="E627" i="2"/>
  <c r="D627" i="2"/>
  <c r="C627" i="2"/>
  <c r="A627" i="2" s="1"/>
  <c r="J626" i="2"/>
  <c r="I626" i="2"/>
  <c r="H626" i="2"/>
  <c r="G626" i="2"/>
  <c r="F626" i="2"/>
  <c r="B626" i="2" s="1"/>
  <c r="E626" i="2"/>
  <c r="D626" i="2"/>
  <c r="C626" i="2"/>
  <c r="J625" i="2"/>
  <c r="I625" i="2"/>
  <c r="H625" i="2"/>
  <c r="G625" i="2"/>
  <c r="F625" i="2"/>
  <c r="E625" i="2"/>
  <c r="A625" i="2" s="1"/>
  <c r="D625" i="2"/>
  <c r="B625" i="2" s="1"/>
  <c r="C625" i="2"/>
  <c r="J624" i="2"/>
  <c r="I624" i="2"/>
  <c r="H624" i="2"/>
  <c r="G624" i="2"/>
  <c r="F624" i="2"/>
  <c r="E624" i="2"/>
  <c r="D624" i="2"/>
  <c r="B624" i="2" s="1"/>
  <c r="C624" i="2"/>
  <c r="J623" i="2"/>
  <c r="I623" i="2"/>
  <c r="H623" i="2"/>
  <c r="G623" i="2"/>
  <c r="F623" i="2"/>
  <c r="E623" i="2"/>
  <c r="D623" i="2"/>
  <c r="B623" i="2" s="1"/>
  <c r="C623" i="2"/>
  <c r="A623" i="2" s="1"/>
  <c r="J622" i="2"/>
  <c r="I622" i="2"/>
  <c r="H622" i="2"/>
  <c r="G622" i="2"/>
  <c r="F622" i="2"/>
  <c r="E622" i="2"/>
  <c r="D622" i="2"/>
  <c r="B622" i="2" s="1"/>
  <c r="C622" i="2"/>
  <c r="A622" i="2" s="1"/>
  <c r="J621" i="2"/>
  <c r="I621" i="2"/>
  <c r="H621" i="2"/>
  <c r="G621" i="2"/>
  <c r="F621" i="2"/>
  <c r="E621" i="2"/>
  <c r="D621" i="2"/>
  <c r="B621" i="2" s="1"/>
  <c r="C621" i="2"/>
  <c r="A621" i="2" s="1"/>
  <c r="J620" i="2"/>
  <c r="I620" i="2"/>
  <c r="H620" i="2"/>
  <c r="G620" i="2"/>
  <c r="F620" i="2"/>
  <c r="E620" i="2"/>
  <c r="D620" i="2"/>
  <c r="C620" i="2"/>
  <c r="A620" i="2" s="1"/>
  <c r="B620" i="2"/>
  <c r="J619" i="2"/>
  <c r="I619" i="2"/>
  <c r="H619" i="2"/>
  <c r="G619" i="2"/>
  <c r="F619" i="2"/>
  <c r="E619" i="2"/>
  <c r="D619" i="2"/>
  <c r="B619" i="2" s="1"/>
  <c r="C619" i="2"/>
  <c r="A619" i="2" s="1"/>
  <c r="J618" i="2"/>
  <c r="I618" i="2"/>
  <c r="H618" i="2"/>
  <c r="G618" i="2"/>
  <c r="F618" i="2"/>
  <c r="E618" i="2"/>
  <c r="D618" i="2"/>
  <c r="C618" i="2"/>
  <c r="A618" i="2" s="1"/>
  <c r="B618" i="2"/>
  <c r="J617" i="2"/>
  <c r="B617" i="2" s="1"/>
  <c r="I617" i="2"/>
  <c r="H617" i="2"/>
  <c r="G617" i="2"/>
  <c r="F617" i="2"/>
  <c r="E617" i="2"/>
  <c r="D617" i="2"/>
  <c r="C617" i="2"/>
  <c r="A617" i="2" s="1"/>
  <c r="J616" i="2"/>
  <c r="I616" i="2"/>
  <c r="H616" i="2"/>
  <c r="G616" i="2"/>
  <c r="F616" i="2"/>
  <c r="E616" i="2"/>
  <c r="D616" i="2"/>
  <c r="C616" i="2"/>
  <c r="B616" i="2"/>
  <c r="J615" i="2"/>
  <c r="B615" i="2" s="1"/>
  <c r="I615" i="2"/>
  <c r="A615" i="2" s="1"/>
  <c r="H615" i="2"/>
  <c r="G615" i="2"/>
  <c r="F615" i="2"/>
  <c r="E615" i="2"/>
  <c r="D615" i="2"/>
  <c r="C615" i="2"/>
  <c r="J614" i="2"/>
  <c r="I614" i="2"/>
  <c r="H614" i="2"/>
  <c r="G614" i="2"/>
  <c r="F614" i="2"/>
  <c r="E614" i="2"/>
  <c r="D614" i="2"/>
  <c r="B614" i="2" s="1"/>
  <c r="Q615" i="1" s="1"/>
  <c r="C614" i="2"/>
  <c r="J613" i="2"/>
  <c r="I613" i="2"/>
  <c r="A613" i="2" s="1"/>
  <c r="H613" i="2"/>
  <c r="G613" i="2"/>
  <c r="F613" i="2"/>
  <c r="E613" i="2"/>
  <c r="D613" i="2"/>
  <c r="B613" i="2" s="1"/>
  <c r="C613" i="2"/>
  <c r="J612" i="2"/>
  <c r="I612" i="2"/>
  <c r="H612" i="2"/>
  <c r="G612" i="2"/>
  <c r="F612" i="2"/>
  <c r="B612" i="2" s="1"/>
  <c r="E612" i="2"/>
  <c r="D612" i="2"/>
  <c r="C612" i="2"/>
  <c r="J611" i="2"/>
  <c r="I611" i="2"/>
  <c r="H611" i="2"/>
  <c r="G611" i="2"/>
  <c r="F611" i="2"/>
  <c r="E611" i="2"/>
  <c r="D611" i="2"/>
  <c r="B611" i="2" s="1"/>
  <c r="C611" i="2"/>
  <c r="A611" i="2" s="1"/>
  <c r="J610" i="2"/>
  <c r="I610" i="2"/>
  <c r="H610" i="2"/>
  <c r="B610" i="2" s="1"/>
  <c r="G610" i="2"/>
  <c r="F610" i="2"/>
  <c r="E610" i="2"/>
  <c r="D610" i="2"/>
  <c r="C610" i="2"/>
  <c r="J609" i="2"/>
  <c r="I609" i="2"/>
  <c r="H609" i="2"/>
  <c r="G609" i="2"/>
  <c r="F609" i="2"/>
  <c r="B609" i="2" s="1"/>
  <c r="E609" i="2"/>
  <c r="D609" i="2"/>
  <c r="C609" i="2"/>
  <c r="A609" i="2" s="1"/>
  <c r="J608" i="2"/>
  <c r="I608" i="2"/>
  <c r="H608" i="2"/>
  <c r="G608" i="2"/>
  <c r="F608" i="2"/>
  <c r="E608" i="2"/>
  <c r="D608" i="2"/>
  <c r="B608" i="2" s="1"/>
  <c r="C608" i="2"/>
  <c r="J607" i="2"/>
  <c r="I607" i="2"/>
  <c r="H607" i="2"/>
  <c r="G607" i="2"/>
  <c r="F607" i="2"/>
  <c r="B607" i="2" s="1"/>
  <c r="E607" i="2"/>
  <c r="A607" i="2" s="1"/>
  <c r="D607" i="2"/>
  <c r="C607" i="2"/>
  <c r="J606" i="2"/>
  <c r="I606" i="2"/>
  <c r="H606" i="2"/>
  <c r="G606" i="2"/>
  <c r="F606" i="2"/>
  <c r="B606" i="2" s="1"/>
  <c r="E606" i="2"/>
  <c r="D606" i="2"/>
  <c r="C606" i="2"/>
  <c r="J605" i="2"/>
  <c r="I605" i="2"/>
  <c r="H605" i="2"/>
  <c r="G605" i="2"/>
  <c r="F605" i="2"/>
  <c r="E605" i="2"/>
  <c r="A605" i="2" s="1"/>
  <c r="D605" i="2"/>
  <c r="B605" i="2" s="1"/>
  <c r="C605" i="2"/>
  <c r="J604" i="2"/>
  <c r="I604" i="2"/>
  <c r="H604" i="2"/>
  <c r="G604" i="2"/>
  <c r="F604" i="2"/>
  <c r="E604" i="2"/>
  <c r="D604" i="2"/>
  <c r="B604" i="2" s="1"/>
  <c r="Q605" i="1" s="1"/>
  <c r="C604" i="2"/>
  <c r="J603" i="2"/>
  <c r="I603" i="2"/>
  <c r="H603" i="2"/>
  <c r="G603" i="2"/>
  <c r="F603" i="2"/>
  <c r="E603" i="2"/>
  <c r="D603" i="2"/>
  <c r="B603" i="2" s="1"/>
  <c r="C603" i="2"/>
  <c r="A603" i="2" s="1"/>
  <c r="J602" i="2"/>
  <c r="I602" i="2"/>
  <c r="H602" i="2"/>
  <c r="G602" i="2"/>
  <c r="F602" i="2"/>
  <c r="E602" i="2"/>
  <c r="D602" i="2"/>
  <c r="B602" i="2" s="1"/>
  <c r="C602" i="2"/>
  <c r="J601" i="2"/>
  <c r="I601" i="2"/>
  <c r="H601" i="2"/>
  <c r="G601" i="2"/>
  <c r="F601" i="2"/>
  <c r="E601" i="2"/>
  <c r="D601" i="2"/>
  <c r="C601" i="2"/>
  <c r="A601" i="2" s="1"/>
  <c r="B601" i="2"/>
  <c r="J600" i="2"/>
  <c r="I600" i="2"/>
  <c r="H600" i="2"/>
  <c r="G600" i="2"/>
  <c r="F600" i="2"/>
  <c r="E600" i="2"/>
  <c r="D600" i="2"/>
  <c r="B600" i="2" s="1"/>
  <c r="C600" i="2"/>
  <c r="J599" i="2"/>
  <c r="I599" i="2"/>
  <c r="H599" i="2"/>
  <c r="G599" i="2"/>
  <c r="F599" i="2"/>
  <c r="E599" i="2"/>
  <c r="D599" i="2"/>
  <c r="C599" i="2"/>
  <c r="B599" i="2"/>
  <c r="A599" i="2"/>
  <c r="J598" i="2"/>
  <c r="I598" i="2"/>
  <c r="H598" i="2"/>
  <c r="G598" i="2"/>
  <c r="F598" i="2"/>
  <c r="E598" i="2"/>
  <c r="D598" i="2"/>
  <c r="B598" i="2" s="1"/>
  <c r="C598" i="2"/>
  <c r="A598" i="2" s="1"/>
  <c r="J597" i="2"/>
  <c r="I597" i="2"/>
  <c r="H597" i="2"/>
  <c r="G597" i="2"/>
  <c r="F597" i="2"/>
  <c r="E597" i="2"/>
  <c r="D597" i="2"/>
  <c r="C597" i="2"/>
  <c r="B597" i="2"/>
  <c r="A597" i="2"/>
  <c r="J596" i="2"/>
  <c r="B596" i="2" s="1"/>
  <c r="I596" i="2"/>
  <c r="H596" i="2"/>
  <c r="G596" i="2"/>
  <c r="F596" i="2"/>
  <c r="E596" i="2"/>
  <c r="D596" i="2"/>
  <c r="C596" i="2"/>
  <c r="A596" i="2" s="1"/>
  <c r="J595" i="2"/>
  <c r="I595" i="2"/>
  <c r="H595" i="2"/>
  <c r="G595" i="2"/>
  <c r="F595" i="2"/>
  <c r="E595" i="2"/>
  <c r="D595" i="2"/>
  <c r="B595" i="2" s="1"/>
  <c r="C595" i="2"/>
  <c r="A595" i="2"/>
  <c r="J594" i="2"/>
  <c r="B594" i="2" s="1"/>
  <c r="Q595" i="1" s="1"/>
  <c r="I594" i="2"/>
  <c r="H594" i="2"/>
  <c r="G594" i="2"/>
  <c r="F594" i="2"/>
  <c r="E594" i="2"/>
  <c r="D594" i="2"/>
  <c r="C594" i="2"/>
  <c r="J593" i="2"/>
  <c r="I593" i="2"/>
  <c r="H593" i="2"/>
  <c r="G593" i="2"/>
  <c r="F593" i="2"/>
  <c r="B593" i="2" s="1"/>
  <c r="E593" i="2"/>
  <c r="D593" i="2"/>
  <c r="C593" i="2"/>
  <c r="A593" i="2" s="1"/>
  <c r="J592" i="2"/>
  <c r="I592" i="2"/>
  <c r="H592" i="2"/>
  <c r="B592" i="2" s="1"/>
  <c r="G592" i="2"/>
  <c r="F592" i="2"/>
  <c r="E592" i="2"/>
  <c r="D592" i="2"/>
  <c r="C592" i="2"/>
  <c r="J591" i="2"/>
  <c r="B591" i="2" s="1"/>
  <c r="I591" i="2"/>
  <c r="H591" i="2"/>
  <c r="G591" i="2"/>
  <c r="F591" i="2"/>
  <c r="E591" i="2"/>
  <c r="A591" i="2" s="1"/>
  <c r="D591" i="2"/>
  <c r="C591" i="2"/>
  <c r="J590" i="2"/>
  <c r="I590" i="2"/>
  <c r="H590" i="2"/>
  <c r="G590" i="2"/>
  <c r="F590" i="2"/>
  <c r="E590" i="2"/>
  <c r="D590" i="2"/>
  <c r="C590" i="2"/>
  <c r="J589" i="2"/>
  <c r="I589" i="2"/>
  <c r="H589" i="2"/>
  <c r="G589" i="2"/>
  <c r="A589" i="2" s="1"/>
  <c r="F589" i="2"/>
  <c r="E589" i="2"/>
  <c r="D589" i="2"/>
  <c r="B589" i="2" s="1"/>
  <c r="C589" i="2"/>
  <c r="J588" i="2"/>
  <c r="I588" i="2"/>
  <c r="H588" i="2"/>
  <c r="G588" i="2"/>
  <c r="F588" i="2"/>
  <c r="B588" i="2" s="1"/>
  <c r="E588" i="2"/>
  <c r="D588" i="2"/>
  <c r="C588" i="2"/>
  <c r="J587" i="2"/>
  <c r="I587" i="2"/>
  <c r="H587" i="2"/>
  <c r="G587" i="2"/>
  <c r="F587" i="2"/>
  <c r="B587" i="2" s="1"/>
  <c r="Q588" i="1" s="1"/>
  <c r="E587" i="2"/>
  <c r="D587" i="2"/>
  <c r="C587" i="2"/>
  <c r="A587" i="2" s="1"/>
  <c r="J586" i="2"/>
  <c r="I586" i="2"/>
  <c r="H586" i="2"/>
  <c r="G586" i="2"/>
  <c r="F586" i="2"/>
  <c r="B586" i="2" s="1"/>
  <c r="E586" i="2"/>
  <c r="D586" i="2"/>
  <c r="C586" i="2"/>
  <c r="J585" i="2"/>
  <c r="I585" i="2"/>
  <c r="H585" i="2"/>
  <c r="G585" i="2"/>
  <c r="F585" i="2"/>
  <c r="E585" i="2"/>
  <c r="A585" i="2" s="1"/>
  <c r="D585" i="2"/>
  <c r="B585" i="2" s="1"/>
  <c r="C585" i="2"/>
  <c r="J584" i="2"/>
  <c r="I584" i="2"/>
  <c r="H584" i="2"/>
  <c r="G584" i="2"/>
  <c r="F584" i="2"/>
  <c r="E584" i="2"/>
  <c r="D584" i="2"/>
  <c r="B584" i="2" s="1"/>
  <c r="C584" i="2"/>
  <c r="J583" i="2"/>
  <c r="I583" i="2"/>
  <c r="H583" i="2"/>
  <c r="G583" i="2"/>
  <c r="F583" i="2"/>
  <c r="E583" i="2"/>
  <c r="D583" i="2"/>
  <c r="B583" i="2" s="1"/>
  <c r="C583" i="2"/>
  <c r="A583" i="2" s="1"/>
  <c r="J582" i="2"/>
  <c r="I582" i="2"/>
  <c r="H582" i="2"/>
  <c r="G582" i="2"/>
  <c r="F582" i="2"/>
  <c r="E582" i="2"/>
  <c r="D582" i="2"/>
  <c r="B582" i="2" s="1"/>
  <c r="C582" i="2"/>
  <c r="A582" i="2" s="1"/>
  <c r="J581" i="2"/>
  <c r="I581" i="2"/>
  <c r="H581" i="2"/>
  <c r="G581" i="2"/>
  <c r="F581" i="2"/>
  <c r="E581" i="2"/>
  <c r="D581" i="2"/>
  <c r="B581" i="2" s="1"/>
  <c r="C581" i="2"/>
  <c r="A581" i="2" s="1"/>
  <c r="J580" i="2"/>
  <c r="I580" i="2"/>
  <c r="H580" i="2"/>
  <c r="G580" i="2"/>
  <c r="F580" i="2"/>
  <c r="E580" i="2"/>
  <c r="D580" i="2"/>
  <c r="C580" i="2"/>
  <c r="A580" i="2" s="1"/>
  <c r="B580" i="2"/>
  <c r="Q581" i="1" s="1"/>
  <c r="J579" i="2"/>
  <c r="I579" i="2"/>
  <c r="H579" i="2"/>
  <c r="G579" i="2"/>
  <c r="F579" i="2"/>
  <c r="E579" i="2"/>
  <c r="D579" i="2"/>
  <c r="B579" i="2" s="1"/>
  <c r="C579" i="2"/>
  <c r="A579" i="2" s="1"/>
  <c r="J578" i="2"/>
  <c r="I578" i="2"/>
  <c r="H578" i="2"/>
  <c r="G578" i="2"/>
  <c r="F578" i="2"/>
  <c r="E578" i="2"/>
  <c r="D578" i="2"/>
  <c r="C578" i="2"/>
  <c r="A578" i="2" s="1"/>
  <c r="B578" i="2"/>
  <c r="J577" i="2"/>
  <c r="B577" i="2" s="1"/>
  <c r="I577" i="2"/>
  <c r="H577" i="2"/>
  <c r="G577" i="2"/>
  <c r="F577" i="2"/>
  <c r="E577" i="2"/>
  <c r="D577" i="2"/>
  <c r="C577" i="2"/>
  <c r="A577" i="2" s="1"/>
  <c r="J576" i="2"/>
  <c r="I576" i="2"/>
  <c r="H576" i="2"/>
  <c r="G576" i="2"/>
  <c r="F576" i="2"/>
  <c r="E576" i="2"/>
  <c r="D576" i="2"/>
  <c r="C576" i="2"/>
  <c r="B576" i="2"/>
  <c r="J575" i="2"/>
  <c r="B575" i="2" s="1"/>
  <c r="I575" i="2"/>
  <c r="A575" i="2" s="1"/>
  <c r="H575" i="2"/>
  <c r="G575" i="2"/>
  <c r="F575" i="2"/>
  <c r="E575" i="2"/>
  <c r="D575" i="2"/>
  <c r="C575" i="2"/>
  <c r="J574" i="2"/>
  <c r="I574" i="2"/>
  <c r="H574" i="2"/>
  <c r="G574" i="2"/>
  <c r="F574" i="2"/>
  <c r="E574" i="2"/>
  <c r="D574" i="2"/>
  <c r="B574" i="2" s="1"/>
  <c r="C574" i="2"/>
  <c r="J573" i="2"/>
  <c r="I573" i="2"/>
  <c r="A573" i="2" s="1"/>
  <c r="H573" i="2"/>
  <c r="G573" i="2"/>
  <c r="F573" i="2"/>
  <c r="E573" i="2"/>
  <c r="D573" i="2"/>
  <c r="B573" i="2" s="1"/>
  <c r="C573" i="2"/>
  <c r="J572" i="2"/>
  <c r="I572" i="2"/>
  <c r="H572" i="2"/>
  <c r="B572" i="2" s="1"/>
  <c r="G572" i="2"/>
  <c r="F572" i="2"/>
  <c r="E572" i="2"/>
  <c r="D572" i="2"/>
  <c r="C572" i="2"/>
  <c r="J571" i="2"/>
  <c r="I571" i="2"/>
  <c r="H571" i="2"/>
  <c r="G571" i="2"/>
  <c r="F571" i="2"/>
  <c r="E571" i="2"/>
  <c r="D571" i="2"/>
  <c r="B571" i="2" s="1"/>
  <c r="C571" i="2"/>
  <c r="A571" i="2" s="1"/>
  <c r="J570" i="2"/>
  <c r="I570" i="2"/>
  <c r="H570" i="2"/>
  <c r="B570" i="2" s="1"/>
  <c r="G570" i="2"/>
  <c r="F570" i="2"/>
  <c r="E570" i="2"/>
  <c r="D570" i="2"/>
  <c r="C570" i="2"/>
  <c r="J569" i="2"/>
  <c r="I569" i="2"/>
  <c r="H569" i="2"/>
  <c r="G569" i="2"/>
  <c r="F569" i="2"/>
  <c r="B569" i="2" s="1"/>
  <c r="E569" i="2"/>
  <c r="D569" i="2"/>
  <c r="C569" i="2"/>
  <c r="J568" i="2"/>
  <c r="I568" i="2"/>
  <c r="H568" i="2"/>
  <c r="G568" i="2"/>
  <c r="F568" i="2"/>
  <c r="E568" i="2"/>
  <c r="D568" i="2"/>
  <c r="B568" i="2" s="1"/>
  <c r="C568" i="2"/>
  <c r="J567" i="2"/>
  <c r="I567" i="2"/>
  <c r="H567" i="2"/>
  <c r="G567" i="2"/>
  <c r="F567" i="2"/>
  <c r="B567" i="2" s="1"/>
  <c r="E567" i="2"/>
  <c r="A567" i="2" s="1"/>
  <c r="D567" i="2"/>
  <c r="C567" i="2"/>
  <c r="J566" i="2"/>
  <c r="I566" i="2"/>
  <c r="H566" i="2"/>
  <c r="G566" i="2"/>
  <c r="F566" i="2"/>
  <c r="B566" i="2" s="1"/>
  <c r="E566" i="2"/>
  <c r="D566" i="2"/>
  <c r="C566" i="2"/>
  <c r="J565" i="2"/>
  <c r="I565" i="2"/>
  <c r="H565" i="2"/>
  <c r="G565" i="2"/>
  <c r="F565" i="2"/>
  <c r="E565" i="2"/>
  <c r="A565" i="2" s="1"/>
  <c r="M566" i="1" s="1"/>
  <c r="D565" i="2"/>
  <c r="B565" i="2" s="1"/>
  <c r="C565" i="2"/>
  <c r="J564" i="2"/>
  <c r="I564" i="2"/>
  <c r="H564" i="2"/>
  <c r="G564" i="2"/>
  <c r="F564" i="2"/>
  <c r="E564" i="2"/>
  <c r="D564" i="2"/>
  <c r="B564" i="2" s="1"/>
  <c r="C564" i="2"/>
  <c r="J563" i="2"/>
  <c r="I563" i="2"/>
  <c r="H563" i="2"/>
  <c r="G563" i="2"/>
  <c r="F563" i="2"/>
  <c r="E563" i="2"/>
  <c r="D563" i="2"/>
  <c r="B563" i="2" s="1"/>
  <c r="C563" i="2"/>
  <c r="A563" i="2" s="1"/>
  <c r="J562" i="2"/>
  <c r="I562" i="2"/>
  <c r="H562" i="2"/>
  <c r="G562" i="2"/>
  <c r="F562" i="2"/>
  <c r="E562" i="2"/>
  <c r="D562" i="2"/>
  <c r="B562" i="2" s="1"/>
  <c r="C562" i="2"/>
  <c r="J561" i="2"/>
  <c r="I561" i="2"/>
  <c r="H561" i="2"/>
  <c r="G561" i="2"/>
  <c r="F561" i="2"/>
  <c r="E561" i="2"/>
  <c r="D561" i="2"/>
  <c r="C561" i="2"/>
  <c r="A561" i="2" s="1"/>
  <c r="B561" i="2"/>
  <c r="J560" i="2"/>
  <c r="I560" i="2"/>
  <c r="H560" i="2"/>
  <c r="G560" i="2"/>
  <c r="F560" i="2"/>
  <c r="E560" i="2"/>
  <c r="D560" i="2"/>
  <c r="B560" i="2" s="1"/>
  <c r="C560" i="2"/>
  <c r="J559" i="2"/>
  <c r="I559" i="2"/>
  <c r="H559" i="2"/>
  <c r="G559" i="2"/>
  <c r="F559" i="2"/>
  <c r="E559" i="2"/>
  <c r="D559" i="2"/>
  <c r="C559" i="2"/>
  <c r="B559" i="2"/>
  <c r="A559" i="2"/>
  <c r="J558" i="2"/>
  <c r="I558" i="2"/>
  <c r="H558" i="2"/>
  <c r="G558" i="2"/>
  <c r="F558" i="2"/>
  <c r="E558" i="2"/>
  <c r="D558" i="2"/>
  <c r="B558" i="2" s="1"/>
  <c r="Q559" i="1" s="1"/>
  <c r="C558" i="2"/>
  <c r="A558" i="2" s="1"/>
  <c r="J557" i="2"/>
  <c r="I557" i="2"/>
  <c r="H557" i="2"/>
  <c r="G557" i="2"/>
  <c r="F557" i="2"/>
  <c r="E557" i="2"/>
  <c r="D557" i="2"/>
  <c r="C557" i="2"/>
  <c r="B557" i="2"/>
  <c r="A557" i="2"/>
  <c r="J556" i="2"/>
  <c r="B556" i="2" s="1"/>
  <c r="I556" i="2"/>
  <c r="H556" i="2"/>
  <c r="G556" i="2"/>
  <c r="F556" i="2"/>
  <c r="E556" i="2"/>
  <c r="D556" i="2"/>
  <c r="C556" i="2"/>
  <c r="A556" i="2" s="1"/>
  <c r="J555" i="2"/>
  <c r="I555" i="2"/>
  <c r="H555" i="2"/>
  <c r="G555" i="2"/>
  <c r="F555" i="2"/>
  <c r="E555" i="2"/>
  <c r="D555" i="2"/>
  <c r="B555" i="2" s="1"/>
  <c r="C555" i="2"/>
  <c r="A555" i="2"/>
  <c r="J554" i="2"/>
  <c r="B554" i="2" s="1"/>
  <c r="I554" i="2"/>
  <c r="H554" i="2"/>
  <c r="G554" i="2"/>
  <c r="F554" i="2"/>
  <c r="E554" i="2"/>
  <c r="D554" i="2"/>
  <c r="C554" i="2"/>
  <c r="J553" i="2"/>
  <c r="I553" i="2"/>
  <c r="H553" i="2"/>
  <c r="B553" i="2" s="1"/>
  <c r="G553" i="2"/>
  <c r="F553" i="2"/>
  <c r="E553" i="2"/>
  <c r="D553" i="2"/>
  <c r="C553" i="2"/>
  <c r="A553" i="2" s="1"/>
  <c r="J552" i="2"/>
  <c r="I552" i="2"/>
  <c r="H552" i="2"/>
  <c r="G552" i="2"/>
  <c r="F552" i="2"/>
  <c r="E552" i="2"/>
  <c r="D552" i="2"/>
  <c r="C552" i="2"/>
  <c r="J551" i="2"/>
  <c r="B551" i="2" s="1"/>
  <c r="I551" i="2"/>
  <c r="H551" i="2"/>
  <c r="G551" i="2"/>
  <c r="A551" i="2" s="1"/>
  <c r="F551" i="2"/>
  <c r="E551" i="2"/>
  <c r="D551" i="2"/>
  <c r="C551" i="2"/>
  <c r="J550" i="2"/>
  <c r="I550" i="2"/>
  <c r="H550" i="2"/>
  <c r="G550" i="2"/>
  <c r="F550" i="2"/>
  <c r="E550" i="2"/>
  <c r="D550" i="2"/>
  <c r="C550" i="2"/>
  <c r="J549" i="2"/>
  <c r="I549" i="2"/>
  <c r="H549" i="2"/>
  <c r="G549" i="2"/>
  <c r="A549" i="2" s="1"/>
  <c r="F549" i="2"/>
  <c r="E549" i="2"/>
  <c r="D549" i="2"/>
  <c r="B549" i="2" s="1"/>
  <c r="C549" i="2"/>
  <c r="J548" i="2"/>
  <c r="I548" i="2"/>
  <c r="H548" i="2"/>
  <c r="G548" i="2"/>
  <c r="F548" i="2"/>
  <c r="E548" i="2"/>
  <c r="D548" i="2"/>
  <c r="C548" i="2"/>
  <c r="J547" i="2"/>
  <c r="I547" i="2"/>
  <c r="H547" i="2"/>
  <c r="G547" i="2"/>
  <c r="F547" i="2"/>
  <c r="B547" i="2" s="1"/>
  <c r="E547" i="2"/>
  <c r="D547" i="2"/>
  <c r="C547" i="2"/>
  <c r="A547" i="2" s="1"/>
  <c r="J546" i="2"/>
  <c r="I546" i="2"/>
  <c r="H546" i="2"/>
  <c r="G546" i="2"/>
  <c r="F546" i="2"/>
  <c r="B546" i="2" s="1"/>
  <c r="E546" i="2"/>
  <c r="D546" i="2"/>
  <c r="C546" i="2"/>
  <c r="J545" i="2"/>
  <c r="I545" i="2"/>
  <c r="H545" i="2"/>
  <c r="G545" i="2"/>
  <c r="F545" i="2"/>
  <c r="E545" i="2"/>
  <c r="A545" i="2" s="1"/>
  <c r="D545" i="2"/>
  <c r="B545" i="2" s="1"/>
  <c r="C545" i="2"/>
  <c r="J544" i="2"/>
  <c r="I544" i="2"/>
  <c r="H544" i="2"/>
  <c r="G544" i="2"/>
  <c r="F544" i="2"/>
  <c r="E544" i="2"/>
  <c r="D544" i="2"/>
  <c r="B544" i="2" s="1"/>
  <c r="C544" i="2"/>
  <c r="J543" i="2"/>
  <c r="I543" i="2"/>
  <c r="H543" i="2"/>
  <c r="G543" i="2"/>
  <c r="F543" i="2"/>
  <c r="E543" i="2"/>
  <c r="D543" i="2"/>
  <c r="B543" i="2" s="1"/>
  <c r="C543" i="2"/>
  <c r="A543" i="2" s="1"/>
  <c r="J542" i="2"/>
  <c r="I542" i="2"/>
  <c r="H542" i="2"/>
  <c r="G542" i="2"/>
  <c r="F542" i="2"/>
  <c r="E542" i="2"/>
  <c r="D542" i="2"/>
  <c r="B542" i="2" s="1"/>
  <c r="C542" i="2"/>
  <c r="A542" i="2" s="1"/>
  <c r="J541" i="2"/>
  <c r="I541" i="2"/>
  <c r="H541" i="2"/>
  <c r="G541" i="2"/>
  <c r="F541" i="2"/>
  <c r="E541" i="2"/>
  <c r="D541" i="2"/>
  <c r="B541" i="2" s="1"/>
  <c r="C541" i="2"/>
  <c r="A541" i="2" s="1"/>
  <c r="M542" i="1" s="1"/>
  <c r="J540" i="2"/>
  <c r="I540" i="2"/>
  <c r="H540" i="2"/>
  <c r="G540" i="2"/>
  <c r="F540" i="2"/>
  <c r="E540" i="2"/>
  <c r="D540" i="2"/>
  <c r="B540" i="2" s="1"/>
  <c r="C540" i="2"/>
  <c r="A540" i="2" s="1"/>
  <c r="J539" i="2"/>
  <c r="I539" i="2"/>
  <c r="H539" i="2"/>
  <c r="G539" i="2"/>
  <c r="F539" i="2"/>
  <c r="E539" i="2"/>
  <c r="D539" i="2"/>
  <c r="B539" i="2" s="1"/>
  <c r="C539" i="2"/>
  <c r="A539" i="2" s="1"/>
  <c r="J538" i="2"/>
  <c r="I538" i="2"/>
  <c r="H538" i="2"/>
  <c r="G538" i="2"/>
  <c r="F538" i="2"/>
  <c r="E538" i="2"/>
  <c r="D538" i="2"/>
  <c r="C538" i="2"/>
  <c r="A538" i="2" s="1"/>
  <c r="B538" i="2"/>
  <c r="J537" i="2"/>
  <c r="B537" i="2" s="1"/>
  <c r="I537" i="2"/>
  <c r="H537" i="2"/>
  <c r="G537" i="2"/>
  <c r="F537" i="2"/>
  <c r="E537" i="2"/>
  <c r="D537" i="2"/>
  <c r="C537" i="2"/>
  <c r="A537" i="2" s="1"/>
  <c r="J536" i="2"/>
  <c r="I536" i="2"/>
  <c r="H536" i="2"/>
  <c r="G536" i="2"/>
  <c r="F536" i="2"/>
  <c r="E536" i="2"/>
  <c r="D536" i="2"/>
  <c r="C536" i="2"/>
  <c r="B536" i="2"/>
  <c r="J535" i="2"/>
  <c r="B535" i="2" s="1"/>
  <c r="I535" i="2"/>
  <c r="A535" i="2" s="1"/>
  <c r="H535" i="2"/>
  <c r="G535" i="2"/>
  <c r="F535" i="2"/>
  <c r="E535" i="2"/>
  <c r="D535" i="2"/>
  <c r="C535" i="2"/>
  <c r="J534" i="2"/>
  <c r="I534" i="2"/>
  <c r="H534" i="2"/>
  <c r="G534" i="2"/>
  <c r="F534" i="2"/>
  <c r="E534" i="2"/>
  <c r="D534" i="2"/>
  <c r="B534" i="2" s="1"/>
  <c r="C534" i="2"/>
  <c r="J533" i="2"/>
  <c r="I533" i="2"/>
  <c r="A533" i="2" s="1"/>
  <c r="H533" i="2"/>
  <c r="G533" i="2"/>
  <c r="F533" i="2"/>
  <c r="E533" i="2"/>
  <c r="D533" i="2"/>
  <c r="C533" i="2"/>
  <c r="J532" i="2"/>
  <c r="I532" i="2"/>
  <c r="H532" i="2"/>
  <c r="B532" i="2" s="1"/>
  <c r="G532" i="2"/>
  <c r="F532" i="2"/>
  <c r="E532" i="2"/>
  <c r="D532" i="2"/>
  <c r="C532" i="2"/>
  <c r="A532" i="2" s="1"/>
  <c r="J531" i="2"/>
  <c r="I531" i="2"/>
  <c r="H531" i="2"/>
  <c r="G531" i="2"/>
  <c r="F531" i="2"/>
  <c r="E531" i="2"/>
  <c r="D531" i="2"/>
  <c r="B531" i="2" s="1"/>
  <c r="C531" i="2"/>
  <c r="A531" i="2" s="1"/>
  <c r="J530" i="2"/>
  <c r="B530" i="2" s="1"/>
  <c r="I530" i="2"/>
  <c r="H530" i="2"/>
  <c r="G530" i="2"/>
  <c r="F530" i="2"/>
  <c r="E530" i="2"/>
  <c r="D530" i="2"/>
  <c r="C530" i="2"/>
  <c r="J529" i="2"/>
  <c r="I529" i="2"/>
  <c r="H529" i="2"/>
  <c r="G529" i="2"/>
  <c r="F529" i="2"/>
  <c r="E529" i="2"/>
  <c r="D529" i="2"/>
  <c r="C529" i="2"/>
  <c r="A529" i="2" s="1"/>
  <c r="J528" i="2"/>
  <c r="I528" i="2"/>
  <c r="H528" i="2"/>
  <c r="G528" i="2"/>
  <c r="F528" i="2"/>
  <c r="E528" i="2"/>
  <c r="D528" i="2"/>
  <c r="B528" i="2" s="1"/>
  <c r="C528" i="2"/>
  <c r="J527" i="2"/>
  <c r="I527" i="2"/>
  <c r="H527" i="2"/>
  <c r="G527" i="2"/>
  <c r="F527" i="2"/>
  <c r="B527" i="2" s="1"/>
  <c r="E527" i="2"/>
  <c r="D527" i="2"/>
  <c r="C527" i="2"/>
  <c r="J526" i="2"/>
  <c r="I526" i="2"/>
  <c r="H526" i="2"/>
  <c r="G526" i="2"/>
  <c r="F526" i="2"/>
  <c r="B526" i="2" s="1"/>
  <c r="Q527" i="1" s="1"/>
  <c r="E526" i="2"/>
  <c r="D526" i="2"/>
  <c r="C526" i="2"/>
  <c r="J525" i="2"/>
  <c r="I525" i="2"/>
  <c r="H525" i="2"/>
  <c r="G525" i="2"/>
  <c r="F525" i="2"/>
  <c r="E525" i="2"/>
  <c r="A525" i="2" s="1"/>
  <c r="D525" i="2"/>
  <c r="C525" i="2"/>
  <c r="J524" i="2"/>
  <c r="I524" i="2"/>
  <c r="H524" i="2"/>
  <c r="G524" i="2"/>
  <c r="F524" i="2"/>
  <c r="E524" i="2"/>
  <c r="D524" i="2"/>
  <c r="B524" i="2" s="1"/>
  <c r="C524" i="2"/>
  <c r="J523" i="2"/>
  <c r="I523" i="2"/>
  <c r="H523" i="2"/>
  <c r="G523" i="2"/>
  <c r="F523" i="2"/>
  <c r="E523" i="2"/>
  <c r="D523" i="2"/>
  <c r="B523" i="2" s="1"/>
  <c r="C523" i="2"/>
  <c r="J522" i="2"/>
  <c r="I522" i="2"/>
  <c r="H522" i="2"/>
  <c r="G522" i="2"/>
  <c r="F522" i="2"/>
  <c r="E522" i="2"/>
  <c r="D522" i="2"/>
  <c r="B522" i="2" s="1"/>
  <c r="C522" i="2"/>
  <c r="J521" i="2"/>
  <c r="I521" i="2"/>
  <c r="H521" i="2"/>
  <c r="G521" i="2"/>
  <c r="F521" i="2"/>
  <c r="E521" i="2"/>
  <c r="D521" i="2"/>
  <c r="B521" i="2" s="1"/>
  <c r="C521" i="2"/>
  <c r="A521" i="2" s="1"/>
  <c r="J520" i="2"/>
  <c r="I520" i="2"/>
  <c r="H520" i="2"/>
  <c r="G520" i="2"/>
  <c r="F520" i="2"/>
  <c r="E520" i="2"/>
  <c r="D520" i="2"/>
  <c r="B520" i="2" s="1"/>
  <c r="C520" i="2"/>
  <c r="J519" i="2"/>
  <c r="I519" i="2"/>
  <c r="H519" i="2"/>
  <c r="G519" i="2"/>
  <c r="F519" i="2"/>
  <c r="E519" i="2"/>
  <c r="D519" i="2"/>
  <c r="C519" i="2"/>
  <c r="A519" i="2" s="1"/>
  <c r="B519" i="2"/>
  <c r="J518" i="2"/>
  <c r="I518" i="2"/>
  <c r="H518" i="2"/>
  <c r="G518" i="2"/>
  <c r="F518" i="2"/>
  <c r="E518" i="2"/>
  <c r="D518" i="2"/>
  <c r="B518" i="2" s="1"/>
  <c r="C518" i="2"/>
  <c r="A518" i="2" s="1"/>
  <c r="J517" i="2"/>
  <c r="I517" i="2"/>
  <c r="H517" i="2"/>
  <c r="G517" i="2"/>
  <c r="F517" i="2"/>
  <c r="E517" i="2"/>
  <c r="D517" i="2"/>
  <c r="C517" i="2"/>
  <c r="B517" i="2"/>
  <c r="A517" i="2"/>
  <c r="J516" i="2"/>
  <c r="B516" i="2" s="1"/>
  <c r="I516" i="2"/>
  <c r="H516" i="2"/>
  <c r="G516" i="2"/>
  <c r="F516" i="2"/>
  <c r="E516" i="2"/>
  <c r="D516" i="2"/>
  <c r="C516" i="2"/>
  <c r="A516" i="2" s="1"/>
  <c r="J515" i="2"/>
  <c r="I515" i="2"/>
  <c r="H515" i="2"/>
  <c r="G515" i="2"/>
  <c r="F515" i="2"/>
  <c r="E515" i="2"/>
  <c r="D515" i="2"/>
  <c r="B515" i="2" s="1"/>
  <c r="C515" i="2"/>
  <c r="A515" i="2"/>
  <c r="J514" i="2"/>
  <c r="B514" i="2" s="1"/>
  <c r="I514" i="2"/>
  <c r="H514" i="2"/>
  <c r="G514" i="2"/>
  <c r="F514" i="2"/>
  <c r="E514" i="2"/>
  <c r="D514" i="2"/>
  <c r="C514" i="2"/>
  <c r="J513" i="2"/>
  <c r="I513" i="2"/>
  <c r="H513" i="2"/>
  <c r="B513" i="2" s="1"/>
  <c r="G513" i="2"/>
  <c r="F513" i="2"/>
  <c r="E513" i="2"/>
  <c r="D513" i="2"/>
  <c r="C513" i="2"/>
  <c r="A513" i="2" s="1"/>
  <c r="J512" i="2"/>
  <c r="I512" i="2"/>
  <c r="H512" i="2"/>
  <c r="G512" i="2"/>
  <c r="F512" i="2"/>
  <c r="E512" i="2"/>
  <c r="D512" i="2"/>
  <c r="C512" i="2"/>
  <c r="J511" i="2"/>
  <c r="B511" i="2" s="1"/>
  <c r="I511" i="2"/>
  <c r="H511" i="2"/>
  <c r="G511" i="2"/>
  <c r="A511" i="2" s="1"/>
  <c r="F511" i="2"/>
  <c r="E511" i="2"/>
  <c r="D511" i="2"/>
  <c r="C511" i="2"/>
  <c r="J510" i="2"/>
  <c r="I510" i="2"/>
  <c r="H510" i="2"/>
  <c r="G510" i="2"/>
  <c r="F510" i="2"/>
  <c r="E510" i="2"/>
  <c r="D510" i="2"/>
  <c r="C510" i="2"/>
  <c r="J509" i="2"/>
  <c r="I509" i="2"/>
  <c r="A509" i="2" s="1"/>
  <c r="H509" i="2"/>
  <c r="G509" i="2"/>
  <c r="F509" i="2"/>
  <c r="E509" i="2"/>
  <c r="D509" i="2"/>
  <c r="B509" i="2" s="1"/>
  <c r="C509" i="2"/>
  <c r="J508" i="2"/>
  <c r="I508" i="2"/>
  <c r="H508" i="2"/>
  <c r="G508" i="2"/>
  <c r="F508" i="2"/>
  <c r="E508" i="2"/>
  <c r="D508" i="2"/>
  <c r="C508" i="2"/>
  <c r="J507" i="2"/>
  <c r="I507" i="2"/>
  <c r="H507" i="2"/>
  <c r="G507" i="2"/>
  <c r="F507" i="2"/>
  <c r="B507" i="2" s="1"/>
  <c r="E507" i="2"/>
  <c r="D507" i="2"/>
  <c r="C507" i="2"/>
  <c r="A507" i="2" s="1"/>
  <c r="J506" i="2"/>
  <c r="I506" i="2"/>
  <c r="H506" i="2"/>
  <c r="G506" i="2"/>
  <c r="F506" i="2"/>
  <c r="B506" i="2" s="1"/>
  <c r="E506" i="2"/>
  <c r="D506" i="2"/>
  <c r="C506" i="2"/>
  <c r="J505" i="2"/>
  <c r="I505" i="2"/>
  <c r="H505" i="2"/>
  <c r="G505" i="2"/>
  <c r="F505" i="2"/>
  <c r="E505" i="2"/>
  <c r="A505" i="2" s="1"/>
  <c r="D505" i="2"/>
  <c r="B505" i="2" s="1"/>
  <c r="C505" i="2"/>
  <c r="J504" i="2"/>
  <c r="I504" i="2"/>
  <c r="H504" i="2"/>
  <c r="G504" i="2"/>
  <c r="F504" i="2"/>
  <c r="E504" i="2"/>
  <c r="D504" i="2"/>
  <c r="C504" i="2"/>
  <c r="J503" i="2"/>
  <c r="I503" i="2"/>
  <c r="H503" i="2"/>
  <c r="G503" i="2"/>
  <c r="F503" i="2"/>
  <c r="E503" i="2"/>
  <c r="D503" i="2"/>
  <c r="B503" i="2" s="1"/>
  <c r="C503" i="2"/>
  <c r="A503" i="2" s="1"/>
  <c r="J502" i="2"/>
  <c r="I502" i="2"/>
  <c r="H502" i="2"/>
  <c r="G502" i="2"/>
  <c r="F502" i="2"/>
  <c r="E502" i="2"/>
  <c r="D502" i="2"/>
  <c r="B502" i="2" s="1"/>
  <c r="Q503" i="1" s="1"/>
  <c r="C502" i="2"/>
  <c r="J501" i="2"/>
  <c r="I501" i="2"/>
  <c r="H501" i="2"/>
  <c r="G501" i="2"/>
  <c r="F501" i="2"/>
  <c r="E501" i="2"/>
  <c r="D501" i="2"/>
  <c r="B501" i="2" s="1"/>
  <c r="C501" i="2"/>
  <c r="A501" i="2" s="1"/>
  <c r="J500" i="2"/>
  <c r="I500" i="2"/>
  <c r="H500" i="2"/>
  <c r="G500" i="2"/>
  <c r="F500" i="2"/>
  <c r="E500" i="2"/>
  <c r="D500" i="2"/>
  <c r="B500" i="2" s="1"/>
  <c r="C500" i="2"/>
  <c r="A500" i="2" s="1"/>
  <c r="J499" i="2"/>
  <c r="I499" i="2"/>
  <c r="H499" i="2"/>
  <c r="G499" i="2"/>
  <c r="F499" i="2"/>
  <c r="E499" i="2"/>
  <c r="D499" i="2"/>
  <c r="B499" i="2" s="1"/>
  <c r="C499" i="2"/>
  <c r="A499" i="2" s="1"/>
  <c r="J498" i="2"/>
  <c r="I498" i="2"/>
  <c r="H498" i="2"/>
  <c r="G498" i="2"/>
  <c r="F498" i="2"/>
  <c r="E498" i="2"/>
  <c r="D498" i="2"/>
  <c r="C498" i="2"/>
  <c r="A498" i="2" s="1"/>
  <c r="B498" i="2"/>
  <c r="J497" i="2"/>
  <c r="B497" i="2" s="1"/>
  <c r="I497" i="2"/>
  <c r="H497" i="2"/>
  <c r="G497" i="2"/>
  <c r="F497" i="2"/>
  <c r="E497" i="2"/>
  <c r="D497" i="2"/>
  <c r="C497" i="2"/>
  <c r="A497" i="2" s="1"/>
  <c r="J496" i="2"/>
  <c r="I496" i="2"/>
  <c r="H496" i="2"/>
  <c r="G496" i="2"/>
  <c r="F496" i="2"/>
  <c r="E496" i="2"/>
  <c r="D496" i="2"/>
  <c r="C496" i="2"/>
  <c r="B496" i="2"/>
  <c r="J495" i="2"/>
  <c r="B495" i="2" s="1"/>
  <c r="I495" i="2"/>
  <c r="A495" i="2" s="1"/>
  <c r="H495" i="2"/>
  <c r="G495" i="2"/>
  <c r="F495" i="2"/>
  <c r="E495" i="2"/>
  <c r="D495" i="2"/>
  <c r="C495" i="2"/>
  <c r="J494" i="2"/>
  <c r="I494" i="2"/>
  <c r="H494" i="2"/>
  <c r="G494" i="2"/>
  <c r="F494" i="2"/>
  <c r="E494" i="2"/>
  <c r="D494" i="2"/>
  <c r="B494" i="2" s="1"/>
  <c r="C494" i="2"/>
  <c r="J493" i="2"/>
  <c r="I493" i="2"/>
  <c r="A493" i="2" s="1"/>
  <c r="H493" i="2"/>
  <c r="G493" i="2"/>
  <c r="F493" i="2"/>
  <c r="E493" i="2"/>
  <c r="D493" i="2"/>
  <c r="C493" i="2"/>
  <c r="J492" i="2"/>
  <c r="I492" i="2"/>
  <c r="H492" i="2"/>
  <c r="B492" i="2" s="1"/>
  <c r="G492" i="2"/>
  <c r="F492" i="2"/>
  <c r="E492" i="2"/>
  <c r="D492" i="2"/>
  <c r="C492" i="2"/>
  <c r="A492" i="2" s="1"/>
  <c r="J491" i="2"/>
  <c r="I491" i="2"/>
  <c r="H491" i="2"/>
  <c r="G491" i="2"/>
  <c r="F491" i="2"/>
  <c r="E491" i="2"/>
  <c r="D491" i="2"/>
  <c r="C491" i="2"/>
  <c r="J490" i="2"/>
  <c r="B490" i="2" s="1"/>
  <c r="I490" i="2"/>
  <c r="H490" i="2"/>
  <c r="G490" i="2"/>
  <c r="F490" i="2"/>
  <c r="E490" i="2"/>
  <c r="D490" i="2"/>
  <c r="C490" i="2"/>
  <c r="J489" i="2"/>
  <c r="I489" i="2"/>
  <c r="H489" i="2"/>
  <c r="G489" i="2"/>
  <c r="F489" i="2"/>
  <c r="E489" i="2"/>
  <c r="D489" i="2"/>
  <c r="C489" i="2"/>
  <c r="J488" i="2"/>
  <c r="I488" i="2"/>
  <c r="H488" i="2"/>
  <c r="G488" i="2"/>
  <c r="F488" i="2"/>
  <c r="E488" i="2"/>
  <c r="D488" i="2"/>
  <c r="B488" i="2" s="1"/>
  <c r="C488" i="2"/>
  <c r="J487" i="2"/>
  <c r="I487" i="2"/>
  <c r="H487" i="2"/>
  <c r="G487" i="2"/>
  <c r="F487" i="2"/>
  <c r="B487" i="2" s="1"/>
  <c r="E487" i="2"/>
  <c r="D487" i="2"/>
  <c r="C487" i="2"/>
  <c r="J486" i="2"/>
  <c r="I486" i="2"/>
  <c r="H486" i="2"/>
  <c r="G486" i="2"/>
  <c r="F486" i="2"/>
  <c r="B486" i="2" s="1"/>
  <c r="E486" i="2"/>
  <c r="D486" i="2"/>
  <c r="C486" i="2"/>
  <c r="J485" i="2"/>
  <c r="I485" i="2"/>
  <c r="H485" i="2"/>
  <c r="G485" i="2"/>
  <c r="F485" i="2"/>
  <c r="E485" i="2"/>
  <c r="A485" i="2" s="1"/>
  <c r="D485" i="2"/>
  <c r="B485" i="2" s="1"/>
  <c r="C485" i="2"/>
  <c r="J484" i="2"/>
  <c r="I484" i="2"/>
  <c r="H484" i="2"/>
  <c r="G484" i="2"/>
  <c r="F484" i="2"/>
  <c r="E484" i="2"/>
  <c r="D484" i="2"/>
  <c r="B484" i="2" s="1"/>
  <c r="C484" i="2"/>
  <c r="J483" i="2"/>
  <c r="I483" i="2"/>
  <c r="H483" i="2"/>
  <c r="G483" i="2"/>
  <c r="F483" i="2"/>
  <c r="E483" i="2"/>
  <c r="D483" i="2"/>
  <c r="B483" i="2" s="1"/>
  <c r="C483" i="2"/>
  <c r="J482" i="2"/>
  <c r="I482" i="2"/>
  <c r="H482" i="2"/>
  <c r="G482" i="2"/>
  <c r="F482" i="2"/>
  <c r="E482" i="2"/>
  <c r="D482" i="2"/>
  <c r="B482" i="2" s="1"/>
  <c r="C482" i="2"/>
  <c r="J481" i="2"/>
  <c r="I481" i="2"/>
  <c r="H481" i="2"/>
  <c r="G481" i="2"/>
  <c r="F481" i="2"/>
  <c r="E481" i="2"/>
  <c r="D481" i="2"/>
  <c r="B481" i="2" s="1"/>
  <c r="Q482" i="1" s="1"/>
  <c r="C481" i="2"/>
  <c r="A481" i="2" s="1"/>
  <c r="J480" i="2"/>
  <c r="I480" i="2"/>
  <c r="H480" i="2"/>
  <c r="G480" i="2"/>
  <c r="F480" i="2"/>
  <c r="E480" i="2"/>
  <c r="D480" i="2"/>
  <c r="B480" i="2" s="1"/>
  <c r="C480" i="2"/>
  <c r="J479" i="2"/>
  <c r="I479" i="2"/>
  <c r="H479" i="2"/>
  <c r="G479" i="2"/>
  <c r="F479" i="2"/>
  <c r="E479" i="2"/>
  <c r="D479" i="2"/>
  <c r="C479" i="2"/>
  <c r="A479" i="2" s="1"/>
  <c r="M480" i="1" s="1"/>
  <c r="B479" i="2"/>
  <c r="J478" i="2"/>
  <c r="I478" i="2"/>
  <c r="H478" i="2"/>
  <c r="G478" i="2"/>
  <c r="F478" i="2"/>
  <c r="E478" i="2"/>
  <c r="D478" i="2"/>
  <c r="B478" i="2" s="1"/>
  <c r="C478" i="2"/>
  <c r="A478" i="2" s="1"/>
  <c r="J477" i="2"/>
  <c r="I477" i="2"/>
  <c r="H477" i="2"/>
  <c r="G477" i="2"/>
  <c r="F477" i="2"/>
  <c r="E477" i="2"/>
  <c r="D477" i="2"/>
  <c r="C477" i="2"/>
  <c r="B477" i="2"/>
  <c r="A477" i="2"/>
  <c r="J476" i="2"/>
  <c r="B476" i="2" s="1"/>
  <c r="I476" i="2"/>
  <c r="H476" i="2"/>
  <c r="G476" i="2"/>
  <c r="F476" i="2"/>
  <c r="E476" i="2"/>
  <c r="D476" i="2"/>
  <c r="C476" i="2"/>
  <c r="A476" i="2" s="1"/>
  <c r="J475" i="2"/>
  <c r="I475" i="2"/>
  <c r="H475" i="2"/>
  <c r="G475" i="2"/>
  <c r="F475" i="2"/>
  <c r="E475" i="2"/>
  <c r="D475" i="2"/>
  <c r="B475" i="2" s="1"/>
  <c r="C475" i="2"/>
  <c r="A475" i="2"/>
  <c r="J474" i="2"/>
  <c r="B474" i="2" s="1"/>
  <c r="I474" i="2"/>
  <c r="H474" i="2"/>
  <c r="G474" i="2"/>
  <c r="F474" i="2"/>
  <c r="E474" i="2"/>
  <c r="D474" i="2"/>
  <c r="C474" i="2"/>
  <c r="J473" i="2"/>
  <c r="I473" i="2"/>
  <c r="H473" i="2"/>
  <c r="B473" i="2" s="1"/>
  <c r="G473" i="2"/>
  <c r="F473" i="2"/>
  <c r="E473" i="2"/>
  <c r="D473" i="2"/>
  <c r="C473" i="2"/>
  <c r="A473" i="2" s="1"/>
  <c r="J472" i="2"/>
  <c r="I472" i="2"/>
  <c r="H472" i="2"/>
  <c r="G472" i="2"/>
  <c r="F472" i="2"/>
  <c r="E472" i="2"/>
  <c r="D472" i="2"/>
  <c r="C472" i="2"/>
  <c r="J471" i="2"/>
  <c r="B471" i="2" s="1"/>
  <c r="I471" i="2"/>
  <c r="H471" i="2"/>
  <c r="G471" i="2"/>
  <c r="A471" i="2" s="1"/>
  <c r="F471" i="2"/>
  <c r="E471" i="2"/>
  <c r="D471" i="2"/>
  <c r="C471" i="2"/>
  <c r="J470" i="2"/>
  <c r="I470" i="2"/>
  <c r="H470" i="2"/>
  <c r="G470" i="2"/>
  <c r="F470" i="2"/>
  <c r="E470" i="2"/>
  <c r="D470" i="2"/>
  <c r="C470" i="2"/>
  <c r="J469" i="2"/>
  <c r="I469" i="2"/>
  <c r="A469" i="2" s="1"/>
  <c r="H469" i="2"/>
  <c r="G469" i="2"/>
  <c r="F469" i="2"/>
  <c r="E469" i="2"/>
  <c r="D469" i="2"/>
  <c r="B469" i="2" s="1"/>
  <c r="C469" i="2"/>
  <c r="J468" i="2"/>
  <c r="I468" i="2"/>
  <c r="H468" i="2"/>
  <c r="G468" i="2"/>
  <c r="F468" i="2"/>
  <c r="B468" i="2" s="1"/>
  <c r="E468" i="2"/>
  <c r="D468" i="2"/>
  <c r="C468" i="2"/>
  <c r="J467" i="2"/>
  <c r="I467" i="2"/>
  <c r="H467" i="2"/>
  <c r="G467" i="2"/>
  <c r="F467" i="2"/>
  <c r="B467" i="2" s="1"/>
  <c r="E467" i="2"/>
  <c r="D467" i="2"/>
  <c r="C467" i="2"/>
  <c r="A467" i="2" s="1"/>
  <c r="J466" i="2"/>
  <c r="I466" i="2"/>
  <c r="H466" i="2"/>
  <c r="G466" i="2"/>
  <c r="F466" i="2"/>
  <c r="B466" i="2" s="1"/>
  <c r="E466" i="2"/>
  <c r="D466" i="2"/>
  <c r="C466" i="2"/>
  <c r="J465" i="2"/>
  <c r="I465" i="2"/>
  <c r="H465" i="2"/>
  <c r="G465" i="2"/>
  <c r="F465" i="2"/>
  <c r="E465" i="2"/>
  <c r="A465" i="2" s="1"/>
  <c r="D465" i="2"/>
  <c r="B465" i="2" s="1"/>
  <c r="C465" i="2"/>
  <c r="J464" i="2"/>
  <c r="I464" i="2"/>
  <c r="H464" i="2"/>
  <c r="G464" i="2"/>
  <c r="F464" i="2"/>
  <c r="E464" i="2"/>
  <c r="D464" i="2"/>
  <c r="C464" i="2"/>
  <c r="J463" i="2"/>
  <c r="I463" i="2"/>
  <c r="H463" i="2"/>
  <c r="G463" i="2"/>
  <c r="F463" i="2"/>
  <c r="E463" i="2"/>
  <c r="D463" i="2"/>
  <c r="B463" i="2" s="1"/>
  <c r="C463" i="2"/>
  <c r="A463" i="2" s="1"/>
  <c r="J462" i="2"/>
  <c r="I462" i="2"/>
  <c r="H462" i="2"/>
  <c r="G462" i="2"/>
  <c r="F462" i="2"/>
  <c r="E462" i="2"/>
  <c r="D462" i="2"/>
  <c r="B462" i="2" s="1"/>
  <c r="C462" i="2"/>
  <c r="J461" i="2"/>
  <c r="I461" i="2"/>
  <c r="H461" i="2"/>
  <c r="G461" i="2"/>
  <c r="F461" i="2"/>
  <c r="E461" i="2"/>
  <c r="D461" i="2"/>
  <c r="B461" i="2" s="1"/>
  <c r="C461" i="2"/>
  <c r="A461" i="2" s="1"/>
  <c r="J460" i="2"/>
  <c r="I460" i="2"/>
  <c r="H460" i="2"/>
  <c r="G460" i="2"/>
  <c r="F460" i="2"/>
  <c r="E460" i="2"/>
  <c r="D460" i="2"/>
  <c r="B460" i="2" s="1"/>
  <c r="C460" i="2"/>
  <c r="A460" i="2" s="1"/>
  <c r="J459" i="2"/>
  <c r="I459" i="2"/>
  <c r="H459" i="2"/>
  <c r="G459" i="2"/>
  <c r="F459" i="2"/>
  <c r="E459" i="2"/>
  <c r="D459" i="2"/>
  <c r="B459" i="2" s="1"/>
  <c r="C459" i="2"/>
  <c r="A459" i="2" s="1"/>
  <c r="J458" i="2"/>
  <c r="I458" i="2"/>
  <c r="H458" i="2"/>
  <c r="G458" i="2"/>
  <c r="F458" i="2"/>
  <c r="E458" i="2"/>
  <c r="D458" i="2"/>
  <c r="C458" i="2"/>
  <c r="A458" i="2" s="1"/>
  <c r="B458" i="2"/>
  <c r="J457" i="2"/>
  <c r="B457" i="2" s="1"/>
  <c r="I457" i="2"/>
  <c r="H457" i="2"/>
  <c r="G457" i="2"/>
  <c r="F457" i="2"/>
  <c r="E457" i="2"/>
  <c r="D457" i="2"/>
  <c r="C457" i="2"/>
  <c r="A457" i="2" s="1"/>
  <c r="J456" i="2"/>
  <c r="I456" i="2"/>
  <c r="H456" i="2"/>
  <c r="G456" i="2"/>
  <c r="F456" i="2"/>
  <c r="E456" i="2"/>
  <c r="D456" i="2"/>
  <c r="C456" i="2"/>
  <c r="B456" i="2"/>
  <c r="J455" i="2"/>
  <c r="B455" i="2" s="1"/>
  <c r="I455" i="2"/>
  <c r="A455" i="2" s="1"/>
  <c r="H455" i="2"/>
  <c r="G455" i="2"/>
  <c r="F455" i="2"/>
  <c r="E455" i="2"/>
  <c r="D455" i="2"/>
  <c r="C455" i="2"/>
  <c r="J454" i="2"/>
  <c r="I454" i="2"/>
  <c r="H454" i="2"/>
  <c r="G454" i="2"/>
  <c r="F454" i="2"/>
  <c r="E454" i="2"/>
  <c r="D454" i="2"/>
  <c r="B454" i="2" s="1"/>
  <c r="C454" i="2"/>
  <c r="J453" i="2"/>
  <c r="I453" i="2"/>
  <c r="A453" i="2" s="1"/>
  <c r="H453" i="2"/>
  <c r="G453" i="2"/>
  <c r="F453" i="2"/>
  <c r="E453" i="2"/>
  <c r="D453" i="2"/>
  <c r="C453" i="2"/>
  <c r="J452" i="2"/>
  <c r="I452" i="2"/>
  <c r="H452" i="2"/>
  <c r="B452" i="2" s="1"/>
  <c r="G452" i="2"/>
  <c r="F452" i="2"/>
  <c r="E452" i="2"/>
  <c r="D452" i="2"/>
  <c r="C452" i="2"/>
  <c r="A452" i="2" s="1"/>
  <c r="J451" i="2"/>
  <c r="I451" i="2"/>
  <c r="H451" i="2"/>
  <c r="G451" i="2"/>
  <c r="F451" i="2"/>
  <c r="E451" i="2"/>
  <c r="D451" i="2"/>
  <c r="B451" i="2" s="1"/>
  <c r="C451" i="2"/>
  <c r="A451" i="2" s="1"/>
  <c r="J450" i="2"/>
  <c r="B450" i="2" s="1"/>
  <c r="I450" i="2"/>
  <c r="H450" i="2"/>
  <c r="G450" i="2"/>
  <c r="F450" i="2"/>
  <c r="E450" i="2"/>
  <c r="D450" i="2"/>
  <c r="C450" i="2"/>
  <c r="J449" i="2"/>
  <c r="I449" i="2"/>
  <c r="H449" i="2"/>
  <c r="G449" i="2"/>
  <c r="F449" i="2"/>
  <c r="B449" i="2" s="1"/>
  <c r="E449" i="2"/>
  <c r="D449" i="2"/>
  <c r="C449" i="2"/>
  <c r="A449" i="2" s="1"/>
  <c r="J448" i="2"/>
  <c r="I448" i="2"/>
  <c r="H448" i="2"/>
  <c r="G448" i="2"/>
  <c r="F448" i="2"/>
  <c r="E448" i="2"/>
  <c r="D448" i="2"/>
  <c r="B448" i="2" s="1"/>
  <c r="C448" i="2"/>
  <c r="J447" i="2"/>
  <c r="I447" i="2"/>
  <c r="H447" i="2"/>
  <c r="G447" i="2"/>
  <c r="F447" i="2"/>
  <c r="B447" i="2" s="1"/>
  <c r="E447" i="2"/>
  <c r="D447" i="2"/>
  <c r="C447" i="2"/>
  <c r="J446" i="2"/>
  <c r="I446" i="2"/>
  <c r="H446" i="2"/>
  <c r="G446" i="2"/>
  <c r="F446" i="2"/>
  <c r="B446" i="2" s="1"/>
  <c r="E446" i="2"/>
  <c r="D446" i="2"/>
  <c r="C446" i="2"/>
  <c r="J445" i="2"/>
  <c r="I445" i="2"/>
  <c r="H445" i="2"/>
  <c r="G445" i="2"/>
  <c r="F445" i="2"/>
  <c r="E445" i="2"/>
  <c r="A445" i="2" s="1"/>
  <c r="D445" i="2"/>
  <c r="C445" i="2"/>
  <c r="J444" i="2"/>
  <c r="I444" i="2"/>
  <c r="H444" i="2"/>
  <c r="G444" i="2"/>
  <c r="F444" i="2"/>
  <c r="E444" i="2"/>
  <c r="D444" i="2"/>
  <c r="B444" i="2" s="1"/>
  <c r="C444" i="2"/>
  <c r="J443" i="2"/>
  <c r="I443" i="2"/>
  <c r="H443" i="2"/>
  <c r="G443" i="2"/>
  <c r="F443" i="2"/>
  <c r="E443" i="2"/>
  <c r="D443" i="2"/>
  <c r="B443" i="2" s="1"/>
  <c r="C443" i="2"/>
  <c r="J442" i="2"/>
  <c r="I442" i="2"/>
  <c r="H442" i="2"/>
  <c r="G442" i="2"/>
  <c r="F442" i="2"/>
  <c r="E442" i="2"/>
  <c r="D442" i="2"/>
  <c r="B442" i="2" s="1"/>
  <c r="C442" i="2"/>
  <c r="J441" i="2"/>
  <c r="I441" i="2"/>
  <c r="H441" i="2"/>
  <c r="G441" i="2"/>
  <c r="F441" i="2"/>
  <c r="E441" i="2"/>
  <c r="D441" i="2"/>
  <c r="B441" i="2" s="1"/>
  <c r="C441" i="2"/>
  <c r="A441" i="2" s="1"/>
  <c r="J440" i="2"/>
  <c r="I440" i="2"/>
  <c r="H440" i="2"/>
  <c r="G440" i="2"/>
  <c r="F440" i="2"/>
  <c r="E440" i="2"/>
  <c r="D440" i="2"/>
  <c r="B440" i="2" s="1"/>
  <c r="C440" i="2"/>
  <c r="J439" i="2"/>
  <c r="I439" i="2"/>
  <c r="H439" i="2"/>
  <c r="G439" i="2"/>
  <c r="F439" i="2"/>
  <c r="E439" i="2"/>
  <c r="D439" i="2"/>
  <c r="C439" i="2"/>
  <c r="B439" i="2"/>
  <c r="A439" i="2"/>
  <c r="J438" i="2"/>
  <c r="I438" i="2"/>
  <c r="H438" i="2"/>
  <c r="G438" i="2"/>
  <c r="F438" i="2"/>
  <c r="E438" i="2"/>
  <c r="D438" i="2"/>
  <c r="B438" i="2" s="1"/>
  <c r="C438" i="2"/>
  <c r="A438" i="2" s="1"/>
  <c r="J437" i="2"/>
  <c r="I437" i="2"/>
  <c r="H437" i="2"/>
  <c r="G437" i="2"/>
  <c r="F437" i="2"/>
  <c r="E437" i="2"/>
  <c r="D437" i="2"/>
  <c r="C437" i="2"/>
  <c r="B437" i="2"/>
  <c r="A437" i="2"/>
  <c r="J436" i="2"/>
  <c r="B436" i="2" s="1"/>
  <c r="I436" i="2"/>
  <c r="H436" i="2"/>
  <c r="G436" i="2"/>
  <c r="F436" i="2"/>
  <c r="E436" i="2"/>
  <c r="D436" i="2"/>
  <c r="C436" i="2"/>
  <c r="A436" i="2" s="1"/>
  <c r="J435" i="2"/>
  <c r="I435" i="2"/>
  <c r="H435" i="2"/>
  <c r="G435" i="2"/>
  <c r="F435" i="2"/>
  <c r="E435" i="2"/>
  <c r="D435" i="2"/>
  <c r="B435" i="2" s="1"/>
  <c r="C435" i="2"/>
  <c r="A435" i="2"/>
  <c r="J434" i="2"/>
  <c r="B434" i="2" s="1"/>
  <c r="I434" i="2"/>
  <c r="H434" i="2"/>
  <c r="G434" i="2"/>
  <c r="F434" i="2"/>
  <c r="E434" i="2"/>
  <c r="D434" i="2"/>
  <c r="C434" i="2"/>
  <c r="J433" i="2"/>
  <c r="I433" i="2"/>
  <c r="H433" i="2"/>
  <c r="B433" i="2" s="1"/>
  <c r="G433" i="2"/>
  <c r="F433" i="2"/>
  <c r="E433" i="2"/>
  <c r="D433" i="2"/>
  <c r="C433" i="2"/>
  <c r="A433" i="2" s="1"/>
  <c r="J432" i="2"/>
  <c r="I432" i="2"/>
  <c r="H432" i="2"/>
  <c r="B432" i="2" s="1"/>
  <c r="G432" i="2"/>
  <c r="F432" i="2"/>
  <c r="E432" i="2"/>
  <c r="D432" i="2"/>
  <c r="C432" i="2"/>
  <c r="J431" i="2"/>
  <c r="B431" i="2" s="1"/>
  <c r="I431" i="2"/>
  <c r="H431" i="2"/>
  <c r="G431" i="2"/>
  <c r="A431" i="2" s="1"/>
  <c r="F431" i="2"/>
  <c r="E431" i="2"/>
  <c r="D431" i="2"/>
  <c r="C431" i="2"/>
  <c r="J430" i="2"/>
  <c r="I430" i="2"/>
  <c r="H430" i="2"/>
  <c r="G430" i="2"/>
  <c r="F430" i="2"/>
  <c r="E430" i="2"/>
  <c r="D430" i="2"/>
  <c r="B430" i="2" s="1"/>
  <c r="C430" i="2"/>
  <c r="J429" i="2"/>
  <c r="I429" i="2"/>
  <c r="A429" i="2" s="1"/>
  <c r="H429" i="2"/>
  <c r="G429" i="2"/>
  <c r="F429" i="2"/>
  <c r="E429" i="2"/>
  <c r="D429" i="2"/>
  <c r="B429" i="2" s="1"/>
  <c r="C429" i="2"/>
  <c r="J428" i="2"/>
  <c r="I428" i="2"/>
  <c r="H428" i="2"/>
  <c r="G428" i="2"/>
  <c r="F428" i="2"/>
  <c r="E428" i="2"/>
  <c r="D428" i="2"/>
  <c r="C428" i="2"/>
  <c r="J427" i="2"/>
  <c r="I427" i="2"/>
  <c r="H427" i="2"/>
  <c r="G427" i="2"/>
  <c r="F427" i="2"/>
  <c r="B427" i="2" s="1"/>
  <c r="E427" i="2"/>
  <c r="D427" i="2"/>
  <c r="C427" i="2"/>
  <c r="A427" i="2" s="1"/>
  <c r="J426" i="2"/>
  <c r="I426" i="2"/>
  <c r="H426" i="2"/>
  <c r="G426" i="2"/>
  <c r="F426" i="2"/>
  <c r="B426" i="2" s="1"/>
  <c r="E426" i="2"/>
  <c r="D426" i="2"/>
  <c r="C426" i="2"/>
  <c r="J425" i="2"/>
  <c r="I425" i="2"/>
  <c r="H425" i="2"/>
  <c r="G425" i="2"/>
  <c r="F425" i="2"/>
  <c r="E425" i="2"/>
  <c r="A425" i="2" s="1"/>
  <c r="D425" i="2"/>
  <c r="B425" i="2" s="1"/>
  <c r="C425" i="2"/>
  <c r="J424" i="2"/>
  <c r="I424" i="2"/>
  <c r="H424" i="2"/>
  <c r="G424" i="2"/>
  <c r="F424" i="2"/>
  <c r="E424" i="2"/>
  <c r="D424" i="2"/>
  <c r="C424" i="2"/>
  <c r="J423" i="2"/>
  <c r="I423" i="2"/>
  <c r="H423" i="2"/>
  <c r="G423" i="2"/>
  <c r="F423" i="2"/>
  <c r="E423" i="2"/>
  <c r="D423" i="2"/>
  <c r="B423" i="2" s="1"/>
  <c r="C423" i="2"/>
  <c r="A423" i="2" s="1"/>
  <c r="J422" i="2"/>
  <c r="I422" i="2"/>
  <c r="H422" i="2"/>
  <c r="G422" i="2"/>
  <c r="F422" i="2"/>
  <c r="E422" i="2"/>
  <c r="D422" i="2"/>
  <c r="B422" i="2" s="1"/>
  <c r="C422" i="2"/>
  <c r="A422" i="2" s="1"/>
  <c r="J421" i="2"/>
  <c r="I421" i="2"/>
  <c r="H421" i="2"/>
  <c r="G421" i="2"/>
  <c r="F421" i="2"/>
  <c r="E421" i="2"/>
  <c r="D421" i="2"/>
  <c r="B421" i="2" s="1"/>
  <c r="C421" i="2"/>
  <c r="A421" i="2" s="1"/>
  <c r="J420" i="2"/>
  <c r="I420" i="2"/>
  <c r="H420" i="2"/>
  <c r="G420" i="2"/>
  <c r="F420" i="2"/>
  <c r="E420" i="2"/>
  <c r="D420" i="2"/>
  <c r="B420" i="2" s="1"/>
  <c r="C420" i="2"/>
  <c r="A420" i="2" s="1"/>
  <c r="J419" i="2"/>
  <c r="I419" i="2"/>
  <c r="H419" i="2"/>
  <c r="G419" i="2"/>
  <c r="F419" i="2"/>
  <c r="E419" i="2"/>
  <c r="D419" i="2"/>
  <c r="B419" i="2" s="1"/>
  <c r="C419" i="2"/>
  <c r="A419" i="2" s="1"/>
  <c r="J418" i="2"/>
  <c r="I418" i="2"/>
  <c r="H418" i="2"/>
  <c r="G418" i="2"/>
  <c r="F418" i="2"/>
  <c r="E418" i="2"/>
  <c r="D418" i="2"/>
  <c r="C418" i="2"/>
  <c r="A418" i="2" s="1"/>
  <c r="B418" i="2"/>
  <c r="J417" i="2"/>
  <c r="B417" i="2" s="1"/>
  <c r="I417" i="2"/>
  <c r="H417" i="2"/>
  <c r="G417" i="2"/>
  <c r="F417" i="2"/>
  <c r="E417" i="2"/>
  <c r="D417" i="2"/>
  <c r="C417" i="2"/>
  <c r="A417" i="2" s="1"/>
  <c r="J416" i="2"/>
  <c r="I416" i="2"/>
  <c r="H416" i="2"/>
  <c r="G416" i="2"/>
  <c r="F416" i="2"/>
  <c r="E416" i="2"/>
  <c r="D416" i="2"/>
  <c r="C416" i="2"/>
  <c r="B416" i="2"/>
  <c r="J415" i="2"/>
  <c r="B415" i="2" s="1"/>
  <c r="I415" i="2"/>
  <c r="A415" i="2" s="1"/>
  <c r="H415" i="2"/>
  <c r="G415" i="2"/>
  <c r="F415" i="2"/>
  <c r="E415" i="2"/>
  <c r="D415" i="2"/>
  <c r="C415" i="2"/>
  <c r="J414" i="2"/>
  <c r="I414" i="2"/>
  <c r="H414" i="2"/>
  <c r="G414" i="2"/>
  <c r="F414" i="2"/>
  <c r="E414" i="2"/>
  <c r="D414" i="2"/>
  <c r="B414" i="2" s="1"/>
  <c r="C414" i="2"/>
  <c r="J413" i="2"/>
  <c r="I413" i="2"/>
  <c r="A413" i="2" s="1"/>
  <c r="H413" i="2"/>
  <c r="G413" i="2"/>
  <c r="F413" i="2"/>
  <c r="E413" i="2"/>
  <c r="D413" i="2"/>
  <c r="C413" i="2"/>
  <c r="J412" i="2"/>
  <c r="I412" i="2"/>
  <c r="H412" i="2"/>
  <c r="B412" i="2" s="1"/>
  <c r="G412" i="2"/>
  <c r="F412" i="2"/>
  <c r="E412" i="2"/>
  <c r="D412" i="2"/>
  <c r="C412" i="2"/>
  <c r="A412" i="2" s="1"/>
  <c r="J411" i="2"/>
  <c r="I411" i="2"/>
  <c r="H411" i="2"/>
  <c r="G411" i="2"/>
  <c r="F411" i="2"/>
  <c r="E411" i="2"/>
  <c r="D411" i="2"/>
  <c r="C411" i="2"/>
  <c r="J410" i="2"/>
  <c r="B410" i="2" s="1"/>
  <c r="I410" i="2"/>
  <c r="H410" i="2"/>
  <c r="G410" i="2"/>
  <c r="F410" i="2"/>
  <c r="E410" i="2"/>
  <c r="D410" i="2"/>
  <c r="C410" i="2"/>
  <c r="J409" i="2"/>
  <c r="I409" i="2"/>
  <c r="H409" i="2"/>
  <c r="G409" i="2"/>
  <c r="F409" i="2"/>
  <c r="B409" i="2" s="1"/>
  <c r="E409" i="2"/>
  <c r="D409" i="2"/>
  <c r="C409" i="2"/>
  <c r="A409" i="2" s="1"/>
  <c r="J408" i="2"/>
  <c r="I408" i="2"/>
  <c r="H408" i="2"/>
  <c r="G408" i="2"/>
  <c r="F408" i="2"/>
  <c r="E408" i="2"/>
  <c r="D408" i="2"/>
  <c r="B408" i="2" s="1"/>
  <c r="C408" i="2"/>
  <c r="J407" i="2"/>
  <c r="I407" i="2"/>
  <c r="H407" i="2"/>
  <c r="G407" i="2"/>
  <c r="F407" i="2"/>
  <c r="B407" i="2" s="1"/>
  <c r="E407" i="2"/>
  <c r="A407" i="2" s="1"/>
  <c r="D407" i="2"/>
  <c r="C407" i="2"/>
  <c r="J406" i="2"/>
  <c r="I406" i="2"/>
  <c r="H406" i="2"/>
  <c r="G406" i="2"/>
  <c r="F406" i="2"/>
  <c r="B406" i="2" s="1"/>
  <c r="E406" i="2"/>
  <c r="D406" i="2"/>
  <c r="C406" i="2"/>
  <c r="J405" i="2"/>
  <c r="I405" i="2"/>
  <c r="H405" i="2"/>
  <c r="G405" i="2"/>
  <c r="F405" i="2"/>
  <c r="E405" i="2"/>
  <c r="A405" i="2" s="1"/>
  <c r="D405" i="2"/>
  <c r="C405" i="2"/>
  <c r="J404" i="2"/>
  <c r="I404" i="2"/>
  <c r="H404" i="2"/>
  <c r="G404" i="2"/>
  <c r="F404" i="2"/>
  <c r="E404" i="2"/>
  <c r="D404" i="2"/>
  <c r="B404" i="2" s="1"/>
  <c r="C404" i="2"/>
  <c r="J403" i="2"/>
  <c r="I403" i="2"/>
  <c r="H403" i="2"/>
  <c r="G403" i="2"/>
  <c r="F403" i="2"/>
  <c r="E403" i="2"/>
  <c r="D403" i="2"/>
  <c r="B403" i="2" s="1"/>
  <c r="C403" i="2"/>
  <c r="J402" i="2"/>
  <c r="I402" i="2"/>
  <c r="H402" i="2"/>
  <c r="G402" i="2"/>
  <c r="F402" i="2"/>
  <c r="E402" i="2"/>
  <c r="D402" i="2"/>
  <c r="B402" i="2" s="1"/>
  <c r="C402" i="2"/>
  <c r="J401" i="2"/>
  <c r="I401" i="2"/>
  <c r="H401" i="2"/>
  <c r="G401" i="2"/>
  <c r="F401" i="2"/>
  <c r="E401" i="2"/>
  <c r="D401" i="2"/>
  <c r="B401" i="2" s="1"/>
  <c r="Q402" i="1" s="1"/>
  <c r="C401" i="2"/>
  <c r="A401" i="2" s="1"/>
  <c r="J400" i="2"/>
  <c r="I400" i="2"/>
  <c r="H400" i="2"/>
  <c r="G400" i="2"/>
  <c r="F400" i="2"/>
  <c r="E400" i="2"/>
  <c r="D400" i="2"/>
  <c r="B400" i="2" s="1"/>
  <c r="C400" i="2"/>
  <c r="J399" i="2"/>
  <c r="I399" i="2"/>
  <c r="H399" i="2"/>
  <c r="G399" i="2"/>
  <c r="F399" i="2"/>
  <c r="E399" i="2"/>
  <c r="D399" i="2"/>
  <c r="C399" i="2"/>
  <c r="A399" i="2" s="1"/>
  <c r="B399" i="2"/>
  <c r="J398" i="2"/>
  <c r="I398" i="2"/>
  <c r="H398" i="2"/>
  <c r="G398" i="2"/>
  <c r="F398" i="2"/>
  <c r="E398" i="2"/>
  <c r="D398" i="2"/>
  <c r="B398" i="2" s="1"/>
  <c r="C398" i="2"/>
  <c r="A398" i="2" s="1"/>
  <c r="J397" i="2"/>
  <c r="I397" i="2"/>
  <c r="H397" i="2"/>
  <c r="G397" i="2"/>
  <c r="F397" i="2"/>
  <c r="E397" i="2"/>
  <c r="D397" i="2"/>
  <c r="C397" i="2"/>
  <c r="B397" i="2"/>
  <c r="A397" i="2"/>
  <c r="J396" i="2"/>
  <c r="B396" i="2" s="1"/>
  <c r="I396" i="2"/>
  <c r="H396" i="2"/>
  <c r="G396" i="2"/>
  <c r="F396" i="2"/>
  <c r="E396" i="2"/>
  <c r="D396" i="2"/>
  <c r="C396" i="2"/>
  <c r="A396" i="2" s="1"/>
  <c r="J395" i="2"/>
  <c r="I395" i="2"/>
  <c r="H395" i="2"/>
  <c r="G395" i="2"/>
  <c r="F395" i="2"/>
  <c r="E395" i="2"/>
  <c r="D395" i="2"/>
  <c r="B395" i="2" s="1"/>
  <c r="C395" i="2"/>
  <c r="A395" i="2"/>
  <c r="J394" i="2"/>
  <c r="B394" i="2" s="1"/>
  <c r="I394" i="2"/>
  <c r="H394" i="2"/>
  <c r="G394" i="2"/>
  <c r="F394" i="2"/>
  <c r="E394" i="2"/>
  <c r="D394" i="2"/>
  <c r="C394" i="2"/>
  <c r="J393" i="2"/>
  <c r="I393" i="2"/>
  <c r="H393" i="2"/>
  <c r="B393" i="2" s="1"/>
  <c r="G393" i="2"/>
  <c r="F393" i="2"/>
  <c r="E393" i="2"/>
  <c r="D393" i="2"/>
  <c r="C393" i="2"/>
  <c r="A393" i="2" s="1"/>
  <c r="J392" i="2"/>
  <c r="I392" i="2"/>
  <c r="H392" i="2"/>
  <c r="G392" i="2"/>
  <c r="F392" i="2"/>
  <c r="E392" i="2"/>
  <c r="D392" i="2"/>
  <c r="C392" i="2"/>
  <c r="J391" i="2"/>
  <c r="B391" i="2" s="1"/>
  <c r="I391" i="2"/>
  <c r="H391" i="2"/>
  <c r="G391" i="2"/>
  <c r="A391" i="2" s="1"/>
  <c r="F391" i="2"/>
  <c r="E391" i="2"/>
  <c r="D391" i="2"/>
  <c r="C391" i="2"/>
  <c r="J390" i="2"/>
  <c r="I390" i="2"/>
  <c r="H390" i="2"/>
  <c r="G390" i="2"/>
  <c r="F390" i="2"/>
  <c r="E390" i="2"/>
  <c r="D390" i="2"/>
  <c r="B390" i="2" s="1"/>
  <c r="C390" i="2"/>
  <c r="J389" i="2"/>
  <c r="I389" i="2"/>
  <c r="A389" i="2" s="1"/>
  <c r="H389" i="2"/>
  <c r="G389" i="2"/>
  <c r="F389" i="2"/>
  <c r="E389" i="2"/>
  <c r="D389" i="2"/>
  <c r="B389" i="2" s="1"/>
  <c r="C389" i="2"/>
  <c r="J388" i="2"/>
  <c r="I388" i="2"/>
  <c r="H388" i="2"/>
  <c r="G388" i="2"/>
  <c r="F388" i="2"/>
  <c r="E388" i="2"/>
  <c r="D388" i="2"/>
  <c r="C388" i="2"/>
  <c r="J387" i="2"/>
  <c r="I387" i="2"/>
  <c r="H387" i="2"/>
  <c r="G387" i="2"/>
  <c r="F387" i="2"/>
  <c r="B387" i="2" s="1"/>
  <c r="E387" i="2"/>
  <c r="D387" i="2"/>
  <c r="C387" i="2"/>
  <c r="A387" i="2" s="1"/>
  <c r="J386" i="2"/>
  <c r="I386" i="2"/>
  <c r="H386" i="2"/>
  <c r="G386" i="2"/>
  <c r="F386" i="2"/>
  <c r="B386" i="2" s="1"/>
  <c r="E386" i="2"/>
  <c r="D386" i="2"/>
  <c r="C386" i="2"/>
  <c r="J385" i="2"/>
  <c r="I385" i="2"/>
  <c r="H385" i="2"/>
  <c r="G385" i="2"/>
  <c r="F385" i="2"/>
  <c r="E385" i="2"/>
  <c r="A385" i="2" s="1"/>
  <c r="D385" i="2"/>
  <c r="B385" i="2" s="1"/>
  <c r="C385" i="2"/>
  <c r="J384" i="2"/>
  <c r="I384" i="2"/>
  <c r="H384" i="2"/>
  <c r="G384" i="2"/>
  <c r="F384" i="2"/>
  <c r="E384" i="2"/>
  <c r="D384" i="2"/>
  <c r="C384" i="2"/>
  <c r="J383" i="2"/>
  <c r="I383" i="2"/>
  <c r="H383" i="2"/>
  <c r="G383" i="2"/>
  <c r="F383" i="2"/>
  <c r="E383" i="2"/>
  <c r="D383" i="2"/>
  <c r="B383" i="2" s="1"/>
  <c r="C383" i="2"/>
  <c r="A383" i="2" s="1"/>
  <c r="J382" i="2"/>
  <c r="I382" i="2"/>
  <c r="H382" i="2"/>
  <c r="G382" i="2"/>
  <c r="F382" i="2"/>
  <c r="E382" i="2"/>
  <c r="D382" i="2"/>
  <c r="B382" i="2" s="1"/>
  <c r="C382" i="2"/>
  <c r="J381" i="2"/>
  <c r="I381" i="2"/>
  <c r="H381" i="2"/>
  <c r="G381" i="2"/>
  <c r="F381" i="2"/>
  <c r="E381" i="2"/>
  <c r="D381" i="2"/>
  <c r="B381" i="2" s="1"/>
  <c r="C381" i="2"/>
  <c r="A381" i="2" s="1"/>
  <c r="J380" i="2"/>
  <c r="I380" i="2"/>
  <c r="H380" i="2"/>
  <c r="G380" i="2"/>
  <c r="F380" i="2"/>
  <c r="E380" i="2"/>
  <c r="D380" i="2"/>
  <c r="B380" i="2" s="1"/>
  <c r="C380" i="2"/>
  <c r="A380" i="2" s="1"/>
  <c r="J379" i="2"/>
  <c r="I379" i="2"/>
  <c r="H379" i="2"/>
  <c r="G379" i="2"/>
  <c r="F379" i="2"/>
  <c r="E379" i="2"/>
  <c r="D379" i="2"/>
  <c r="B379" i="2" s="1"/>
  <c r="C379" i="2"/>
  <c r="A379" i="2" s="1"/>
  <c r="J378" i="2"/>
  <c r="I378" i="2"/>
  <c r="H378" i="2"/>
  <c r="G378" i="2"/>
  <c r="F378" i="2"/>
  <c r="E378" i="2"/>
  <c r="D378" i="2"/>
  <c r="C378" i="2"/>
  <c r="A378" i="2" s="1"/>
  <c r="B378" i="2"/>
  <c r="J377" i="2"/>
  <c r="B377" i="2" s="1"/>
  <c r="I377" i="2"/>
  <c r="H377" i="2"/>
  <c r="G377" i="2"/>
  <c r="F377" i="2"/>
  <c r="E377" i="2"/>
  <c r="D377" i="2"/>
  <c r="C377" i="2"/>
  <c r="A377" i="2" s="1"/>
  <c r="J376" i="2"/>
  <c r="I376" i="2"/>
  <c r="H376" i="2"/>
  <c r="G376" i="2"/>
  <c r="F376" i="2"/>
  <c r="E376" i="2"/>
  <c r="D376" i="2"/>
  <c r="C376" i="2"/>
  <c r="B376" i="2"/>
  <c r="J375" i="2"/>
  <c r="I375" i="2"/>
  <c r="A375" i="2" s="1"/>
  <c r="H375" i="2"/>
  <c r="G375" i="2"/>
  <c r="F375" i="2"/>
  <c r="E375" i="2"/>
  <c r="D375" i="2"/>
  <c r="C375" i="2"/>
  <c r="J374" i="2"/>
  <c r="I374" i="2"/>
  <c r="H374" i="2"/>
  <c r="G374" i="2"/>
  <c r="F374" i="2"/>
  <c r="E374" i="2"/>
  <c r="D374" i="2"/>
  <c r="B374" i="2" s="1"/>
  <c r="C374" i="2"/>
  <c r="J373" i="2"/>
  <c r="I373" i="2"/>
  <c r="H373" i="2"/>
  <c r="G373" i="2"/>
  <c r="F373" i="2"/>
  <c r="E373" i="2"/>
  <c r="A373" i="2" s="1"/>
  <c r="D373" i="2"/>
  <c r="B373" i="2" s="1"/>
  <c r="C373" i="2"/>
  <c r="J372" i="2"/>
  <c r="I372" i="2"/>
  <c r="H372" i="2"/>
  <c r="B372" i="2" s="1"/>
  <c r="G372" i="2"/>
  <c r="F372" i="2"/>
  <c r="E372" i="2"/>
  <c r="D372" i="2"/>
  <c r="C372" i="2"/>
  <c r="A372" i="2" s="1"/>
  <c r="J371" i="2"/>
  <c r="I371" i="2"/>
  <c r="H371" i="2"/>
  <c r="G371" i="2"/>
  <c r="F371" i="2"/>
  <c r="E371" i="2"/>
  <c r="D371" i="2"/>
  <c r="C371" i="2"/>
  <c r="A371" i="2" s="1"/>
  <c r="J370" i="2"/>
  <c r="B370" i="2" s="1"/>
  <c r="I370" i="2"/>
  <c r="H370" i="2"/>
  <c r="G370" i="2"/>
  <c r="F370" i="2"/>
  <c r="E370" i="2"/>
  <c r="D370" i="2"/>
  <c r="C370" i="2"/>
  <c r="J369" i="2"/>
  <c r="I369" i="2"/>
  <c r="H369" i="2"/>
  <c r="G369" i="2"/>
  <c r="F369" i="2"/>
  <c r="B369" i="2" s="1"/>
  <c r="E369" i="2"/>
  <c r="D369" i="2"/>
  <c r="C369" i="2"/>
  <c r="A369" i="2" s="1"/>
  <c r="J368" i="2"/>
  <c r="I368" i="2"/>
  <c r="H368" i="2"/>
  <c r="G368" i="2"/>
  <c r="F368" i="2"/>
  <c r="E368" i="2"/>
  <c r="D368" i="2"/>
  <c r="B368" i="2" s="1"/>
  <c r="C368" i="2"/>
  <c r="J367" i="2"/>
  <c r="I367" i="2"/>
  <c r="H367" i="2"/>
  <c r="G367" i="2"/>
  <c r="F367" i="2"/>
  <c r="B367" i="2" s="1"/>
  <c r="E367" i="2"/>
  <c r="D367" i="2"/>
  <c r="C367" i="2"/>
  <c r="J366" i="2"/>
  <c r="I366" i="2"/>
  <c r="H366" i="2"/>
  <c r="G366" i="2"/>
  <c r="F366" i="2"/>
  <c r="B366" i="2" s="1"/>
  <c r="E366" i="2"/>
  <c r="D366" i="2"/>
  <c r="C366" i="2"/>
  <c r="J365" i="2"/>
  <c r="I365" i="2"/>
  <c r="H365" i="2"/>
  <c r="G365" i="2"/>
  <c r="F365" i="2"/>
  <c r="E365" i="2"/>
  <c r="A365" i="2" s="1"/>
  <c r="D365" i="2"/>
  <c r="B365" i="2" s="1"/>
  <c r="C365" i="2"/>
  <c r="J364" i="2"/>
  <c r="I364" i="2"/>
  <c r="H364" i="2"/>
  <c r="G364" i="2"/>
  <c r="F364" i="2"/>
  <c r="E364" i="2"/>
  <c r="D364" i="2"/>
  <c r="C364" i="2"/>
  <c r="J363" i="2"/>
  <c r="I363" i="2"/>
  <c r="H363" i="2"/>
  <c r="G363" i="2"/>
  <c r="F363" i="2"/>
  <c r="E363" i="2"/>
  <c r="D363" i="2"/>
  <c r="B363" i="2" s="1"/>
  <c r="C363" i="2"/>
  <c r="A363" i="2" s="1"/>
  <c r="J362" i="2"/>
  <c r="I362" i="2"/>
  <c r="H362" i="2"/>
  <c r="G362" i="2"/>
  <c r="F362" i="2"/>
  <c r="E362" i="2"/>
  <c r="D362" i="2"/>
  <c r="B362" i="2" s="1"/>
  <c r="C362" i="2"/>
  <c r="J361" i="2"/>
  <c r="I361" i="2"/>
  <c r="H361" i="2"/>
  <c r="G361" i="2"/>
  <c r="F361" i="2"/>
  <c r="E361" i="2"/>
  <c r="D361" i="2"/>
  <c r="C361" i="2"/>
  <c r="A361" i="2" s="1"/>
  <c r="B361" i="2"/>
  <c r="J360" i="2"/>
  <c r="I360" i="2"/>
  <c r="H360" i="2"/>
  <c r="G360" i="2"/>
  <c r="F360" i="2"/>
  <c r="E360" i="2"/>
  <c r="D360" i="2"/>
  <c r="B360" i="2" s="1"/>
  <c r="C360" i="2"/>
  <c r="J359" i="2"/>
  <c r="I359" i="2"/>
  <c r="H359" i="2"/>
  <c r="G359" i="2"/>
  <c r="F359" i="2"/>
  <c r="E359" i="2"/>
  <c r="D359" i="2"/>
  <c r="C359" i="2"/>
  <c r="B359" i="2"/>
  <c r="A359" i="2"/>
  <c r="J358" i="2"/>
  <c r="I358" i="2"/>
  <c r="H358" i="2"/>
  <c r="G358" i="2"/>
  <c r="F358" i="2"/>
  <c r="E358" i="2"/>
  <c r="D358" i="2"/>
  <c r="B358" i="2" s="1"/>
  <c r="C358" i="2"/>
  <c r="A358" i="2" s="1"/>
  <c r="J357" i="2"/>
  <c r="I357" i="2"/>
  <c r="H357" i="2"/>
  <c r="G357" i="2"/>
  <c r="F357" i="2"/>
  <c r="E357" i="2"/>
  <c r="D357" i="2"/>
  <c r="C357" i="2"/>
  <c r="B357" i="2"/>
  <c r="A357" i="2"/>
  <c r="J356" i="2"/>
  <c r="I356" i="2"/>
  <c r="H356" i="2"/>
  <c r="G356" i="2"/>
  <c r="F356" i="2"/>
  <c r="E356" i="2"/>
  <c r="D356" i="2"/>
  <c r="C356" i="2"/>
  <c r="B356" i="2"/>
  <c r="J355" i="2"/>
  <c r="I355" i="2"/>
  <c r="H355" i="2"/>
  <c r="G355" i="2"/>
  <c r="F355" i="2"/>
  <c r="E355" i="2"/>
  <c r="D355" i="2"/>
  <c r="B355" i="2" s="1"/>
  <c r="C355" i="2"/>
  <c r="A355" i="2"/>
  <c r="J354" i="2"/>
  <c r="I354" i="2"/>
  <c r="H354" i="2"/>
  <c r="G354" i="2"/>
  <c r="F354" i="2"/>
  <c r="B354" i="2" s="1"/>
  <c r="E354" i="2"/>
  <c r="D354" i="2"/>
  <c r="C354" i="2"/>
  <c r="J353" i="2"/>
  <c r="I353" i="2"/>
  <c r="H353" i="2"/>
  <c r="G353" i="2"/>
  <c r="F353" i="2"/>
  <c r="E353" i="2"/>
  <c r="D353" i="2"/>
  <c r="C353" i="2"/>
  <c r="A353" i="2" s="1"/>
  <c r="J352" i="2"/>
  <c r="I352" i="2"/>
  <c r="H352" i="2"/>
  <c r="G352" i="2"/>
  <c r="F352" i="2"/>
  <c r="E352" i="2"/>
  <c r="D352" i="2"/>
  <c r="B352" i="2" s="1"/>
  <c r="C352" i="2"/>
  <c r="J351" i="2"/>
  <c r="B351" i="2" s="1"/>
  <c r="I351" i="2"/>
  <c r="H351" i="2"/>
  <c r="G351" i="2"/>
  <c r="F351" i="2"/>
  <c r="E351" i="2"/>
  <c r="D351" i="2"/>
  <c r="C351" i="2"/>
  <c r="J350" i="2"/>
  <c r="I350" i="2"/>
  <c r="H350" i="2"/>
  <c r="G350" i="2"/>
  <c r="F350" i="2"/>
  <c r="E350" i="2"/>
  <c r="D350" i="2"/>
  <c r="C350" i="2"/>
  <c r="J349" i="2"/>
  <c r="I349" i="2"/>
  <c r="A349" i="2" s="1"/>
  <c r="H349" i="2"/>
  <c r="G349" i="2"/>
  <c r="F349" i="2"/>
  <c r="E349" i="2"/>
  <c r="D349" i="2"/>
  <c r="B349" i="2" s="1"/>
  <c r="C349" i="2"/>
  <c r="J348" i="2"/>
  <c r="I348" i="2"/>
  <c r="H348" i="2"/>
  <c r="G348" i="2"/>
  <c r="F348" i="2"/>
  <c r="E348" i="2"/>
  <c r="D348" i="2"/>
  <c r="C348" i="2"/>
  <c r="J347" i="2"/>
  <c r="I347" i="2"/>
  <c r="H347" i="2"/>
  <c r="G347" i="2"/>
  <c r="F347" i="2"/>
  <c r="B347" i="2" s="1"/>
  <c r="E347" i="2"/>
  <c r="D347" i="2"/>
  <c r="C347" i="2"/>
  <c r="J346" i="2"/>
  <c r="I346" i="2"/>
  <c r="H346" i="2"/>
  <c r="G346" i="2"/>
  <c r="F346" i="2"/>
  <c r="B346" i="2" s="1"/>
  <c r="E346" i="2"/>
  <c r="D346" i="2"/>
  <c r="C346" i="2"/>
  <c r="J345" i="2"/>
  <c r="I345" i="2"/>
  <c r="H345" i="2"/>
  <c r="G345" i="2"/>
  <c r="F345" i="2"/>
  <c r="E345" i="2"/>
  <c r="A345" i="2" s="1"/>
  <c r="D345" i="2"/>
  <c r="C345" i="2"/>
  <c r="J344" i="2"/>
  <c r="I344" i="2"/>
  <c r="H344" i="2"/>
  <c r="G344" i="2"/>
  <c r="F344" i="2"/>
  <c r="E344" i="2"/>
  <c r="D344" i="2"/>
  <c r="C344" i="2"/>
  <c r="J343" i="2"/>
  <c r="I343" i="2"/>
  <c r="H343" i="2"/>
  <c r="G343" i="2"/>
  <c r="F343" i="2"/>
  <c r="E343" i="2"/>
  <c r="D343" i="2"/>
  <c r="C343" i="2"/>
  <c r="J342" i="2"/>
  <c r="I342" i="2"/>
  <c r="H342" i="2"/>
  <c r="G342" i="2"/>
  <c r="F342" i="2"/>
  <c r="E342" i="2"/>
  <c r="D342" i="2"/>
  <c r="B342" i="2" s="1"/>
  <c r="C342" i="2"/>
  <c r="A342" i="2" s="1"/>
  <c r="J341" i="2"/>
  <c r="I341" i="2"/>
  <c r="H341" i="2"/>
  <c r="G341" i="2"/>
  <c r="F341" i="2"/>
  <c r="E341" i="2"/>
  <c r="D341" i="2"/>
  <c r="B341" i="2" s="1"/>
  <c r="C341" i="2"/>
  <c r="A341" i="2" s="1"/>
  <c r="J340" i="2"/>
  <c r="I340" i="2"/>
  <c r="H340" i="2"/>
  <c r="G340" i="2"/>
  <c r="F340" i="2"/>
  <c r="E340" i="2"/>
  <c r="D340" i="2"/>
  <c r="C340" i="2"/>
  <c r="A340" i="2" s="1"/>
  <c r="B340" i="2"/>
  <c r="J339" i="2"/>
  <c r="I339" i="2"/>
  <c r="H339" i="2"/>
  <c r="G339" i="2"/>
  <c r="F339" i="2"/>
  <c r="E339" i="2"/>
  <c r="D339" i="2"/>
  <c r="B339" i="2" s="1"/>
  <c r="C339" i="2"/>
  <c r="A339" i="2" s="1"/>
  <c r="J338" i="2"/>
  <c r="I338" i="2"/>
  <c r="H338" i="2"/>
  <c r="G338" i="2"/>
  <c r="F338" i="2"/>
  <c r="E338" i="2"/>
  <c r="D338" i="2"/>
  <c r="C338" i="2"/>
  <c r="A338" i="2" s="1"/>
  <c r="B338" i="2"/>
  <c r="J337" i="2"/>
  <c r="I337" i="2"/>
  <c r="H337" i="2"/>
  <c r="G337" i="2"/>
  <c r="F337" i="2"/>
  <c r="E337" i="2"/>
  <c r="D337" i="2"/>
  <c r="C337" i="2"/>
  <c r="A337" i="2" s="1"/>
  <c r="B337" i="2"/>
  <c r="J336" i="2"/>
  <c r="I336" i="2"/>
  <c r="H336" i="2"/>
  <c r="G336" i="2"/>
  <c r="F336" i="2"/>
  <c r="E336" i="2"/>
  <c r="D336" i="2"/>
  <c r="C336" i="2"/>
  <c r="B336" i="2"/>
  <c r="J335" i="2"/>
  <c r="I335" i="2"/>
  <c r="H335" i="2"/>
  <c r="G335" i="2"/>
  <c r="F335" i="2"/>
  <c r="E335" i="2"/>
  <c r="D335" i="2"/>
  <c r="C335" i="2"/>
  <c r="B335" i="2"/>
  <c r="A335" i="2"/>
  <c r="J334" i="2"/>
  <c r="I334" i="2"/>
  <c r="H334" i="2"/>
  <c r="G334" i="2"/>
  <c r="F334" i="2"/>
  <c r="E334" i="2"/>
  <c r="D334" i="2"/>
  <c r="B334" i="2" s="1"/>
  <c r="C334" i="2"/>
  <c r="J333" i="2"/>
  <c r="I333" i="2"/>
  <c r="H333" i="2"/>
  <c r="G333" i="2"/>
  <c r="F333" i="2"/>
  <c r="E333" i="2"/>
  <c r="D333" i="2"/>
  <c r="B333" i="2" s="1"/>
  <c r="C333" i="2"/>
  <c r="A333" i="2"/>
  <c r="J332" i="2"/>
  <c r="I332" i="2"/>
  <c r="H332" i="2"/>
  <c r="B332" i="2" s="1"/>
  <c r="G332" i="2"/>
  <c r="F332" i="2"/>
  <c r="E332" i="2"/>
  <c r="D332" i="2"/>
  <c r="C332" i="2"/>
  <c r="A332" i="2" s="1"/>
  <c r="J331" i="2"/>
  <c r="I331" i="2"/>
  <c r="H331" i="2"/>
  <c r="G331" i="2"/>
  <c r="F331" i="2"/>
  <c r="E331" i="2"/>
  <c r="D331" i="2"/>
  <c r="B331" i="2" s="1"/>
  <c r="C331" i="2"/>
  <c r="J330" i="2"/>
  <c r="B330" i="2" s="1"/>
  <c r="I330" i="2"/>
  <c r="H330" i="2"/>
  <c r="G330" i="2"/>
  <c r="F330" i="2"/>
  <c r="E330" i="2"/>
  <c r="D330" i="2"/>
  <c r="C330" i="2"/>
  <c r="J329" i="2"/>
  <c r="I329" i="2"/>
  <c r="H329" i="2"/>
  <c r="G329" i="2"/>
  <c r="F329" i="2"/>
  <c r="B329" i="2" s="1"/>
  <c r="E329" i="2"/>
  <c r="D329" i="2"/>
  <c r="C329" i="2"/>
  <c r="J328" i="2"/>
  <c r="I328" i="2"/>
  <c r="H328" i="2"/>
  <c r="G328" i="2"/>
  <c r="F328" i="2"/>
  <c r="E328" i="2"/>
  <c r="D328" i="2"/>
  <c r="B328" i="2" s="1"/>
  <c r="C328" i="2"/>
  <c r="J327" i="2"/>
  <c r="I327" i="2"/>
  <c r="H327" i="2"/>
  <c r="G327" i="2"/>
  <c r="F327" i="2"/>
  <c r="B327" i="2" s="1"/>
  <c r="E327" i="2"/>
  <c r="A327" i="2" s="1"/>
  <c r="D327" i="2"/>
  <c r="C327" i="2"/>
  <c r="J326" i="2"/>
  <c r="I326" i="2"/>
  <c r="H326" i="2"/>
  <c r="G326" i="2"/>
  <c r="F326" i="2"/>
  <c r="E326" i="2"/>
  <c r="D326" i="2"/>
  <c r="C326" i="2"/>
  <c r="J325" i="2"/>
  <c r="I325" i="2"/>
  <c r="H325" i="2"/>
  <c r="G325" i="2"/>
  <c r="F325" i="2"/>
  <c r="E325" i="2"/>
  <c r="D325" i="2"/>
  <c r="B325" i="2" s="1"/>
  <c r="C325" i="2"/>
  <c r="A325" i="2"/>
  <c r="J324" i="2"/>
  <c r="I324" i="2"/>
  <c r="H324" i="2"/>
  <c r="G324" i="2"/>
  <c r="F324" i="2"/>
  <c r="E324" i="2"/>
  <c r="D324" i="2"/>
  <c r="C324" i="2"/>
  <c r="J323" i="2"/>
  <c r="I323" i="2"/>
  <c r="H323" i="2"/>
  <c r="G323" i="2"/>
  <c r="F323" i="2"/>
  <c r="E323" i="2"/>
  <c r="D323" i="2"/>
  <c r="B323" i="2" s="1"/>
  <c r="C323" i="2"/>
  <c r="J322" i="2"/>
  <c r="I322" i="2"/>
  <c r="H322" i="2"/>
  <c r="G322" i="2"/>
  <c r="F322" i="2"/>
  <c r="E322" i="2"/>
  <c r="D322" i="2"/>
  <c r="C322" i="2"/>
  <c r="J321" i="2"/>
  <c r="I321" i="2"/>
  <c r="H321" i="2"/>
  <c r="G321" i="2"/>
  <c r="F321" i="2"/>
  <c r="E321" i="2"/>
  <c r="D321" i="2"/>
  <c r="C321" i="2"/>
  <c r="A321" i="2" s="1"/>
  <c r="B321" i="2"/>
  <c r="J320" i="2"/>
  <c r="I320" i="2"/>
  <c r="H320" i="2"/>
  <c r="G320" i="2"/>
  <c r="F320" i="2"/>
  <c r="E320" i="2"/>
  <c r="D320" i="2"/>
  <c r="B320" i="2" s="1"/>
  <c r="C320" i="2"/>
  <c r="J319" i="2"/>
  <c r="I319" i="2"/>
  <c r="H319" i="2"/>
  <c r="G319" i="2"/>
  <c r="F319" i="2"/>
  <c r="E319" i="2"/>
  <c r="D319" i="2"/>
  <c r="C319" i="2"/>
  <c r="A319" i="2" s="1"/>
  <c r="M320" i="1" s="1"/>
  <c r="B319" i="2"/>
  <c r="J318" i="2"/>
  <c r="I318" i="2"/>
  <c r="H318" i="2"/>
  <c r="G318" i="2"/>
  <c r="F318" i="2"/>
  <c r="E318" i="2"/>
  <c r="D318" i="2"/>
  <c r="B318" i="2" s="1"/>
  <c r="C318" i="2"/>
  <c r="J317" i="2"/>
  <c r="I317" i="2"/>
  <c r="H317" i="2"/>
  <c r="G317" i="2"/>
  <c r="F317" i="2"/>
  <c r="E317" i="2"/>
  <c r="D317" i="2"/>
  <c r="C317" i="2"/>
  <c r="B317" i="2"/>
  <c r="A317" i="2"/>
  <c r="J316" i="2"/>
  <c r="I316" i="2"/>
  <c r="H316" i="2"/>
  <c r="G316" i="2"/>
  <c r="F316" i="2"/>
  <c r="E316" i="2"/>
  <c r="D316" i="2"/>
  <c r="C316" i="2"/>
  <c r="A316" i="2" s="1"/>
  <c r="B316" i="2"/>
  <c r="J315" i="2"/>
  <c r="I315" i="2"/>
  <c r="H315" i="2"/>
  <c r="G315" i="2"/>
  <c r="F315" i="2"/>
  <c r="E315" i="2"/>
  <c r="D315" i="2"/>
  <c r="B315" i="2" s="1"/>
  <c r="C315" i="2"/>
  <c r="A315" i="2"/>
  <c r="J314" i="2"/>
  <c r="I314" i="2"/>
  <c r="H314" i="2"/>
  <c r="G314" i="2"/>
  <c r="F314" i="2"/>
  <c r="E314" i="2"/>
  <c r="D314" i="2"/>
  <c r="C314" i="2"/>
  <c r="A314" i="2" s="1"/>
  <c r="B314" i="2"/>
  <c r="J313" i="2"/>
  <c r="I313" i="2"/>
  <c r="H313" i="2"/>
  <c r="G313" i="2"/>
  <c r="F313" i="2"/>
  <c r="E313" i="2"/>
  <c r="D313" i="2"/>
  <c r="C313" i="2"/>
  <c r="A313" i="2" s="1"/>
  <c r="J312" i="2"/>
  <c r="I312" i="2"/>
  <c r="H312" i="2"/>
  <c r="B312" i="2" s="1"/>
  <c r="G312" i="2"/>
  <c r="F312" i="2"/>
  <c r="E312" i="2"/>
  <c r="D312" i="2"/>
  <c r="C312" i="2"/>
  <c r="J311" i="2"/>
  <c r="B311" i="2" s="1"/>
  <c r="I311" i="2"/>
  <c r="H311" i="2"/>
  <c r="G311" i="2"/>
  <c r="F311" i="2"/>
  <c r="E311" i="2"/>
  <c r="D311" i="2"/>
  <c r="C311" i="2"/>
  <c r="J310" i="2"/>
  <c r="I310" i="2"/>
  <c r="H310" i="2"/>
  <c r="G310" i="2"/>
  <c r="F310" i="2"/>
  <c r="E310" i="2"/>
  <c r="D310" i="2"/>
  <c r="C310" i="2"/>
  <c r="J309" i="2"/>
  <c r="I309" i="2"/>
  <c r="A309" i="2" s="1"/>
  <c r="H309" i="2"/>
  <c r="G309" i="2"/>
  <c r="F309" i="2"/>
  <c r="E309" i="2"/>
  <c r="D309" i="2"/>
  <c r="B309" i="2" s="1"/>
  <c r="C309" i="2"/>
  <c r="J308" i="2"/>
  <c r="I308" i="2"/>
  <c r="H308" i="2"/>
  <c r="G308" i="2"/>
  <c r="F308" i="2"/>
  <c r="B308" i="2" s="1"/>
  <c r="E308" i="2"/>
  <c r="D308" i="2"/>
  <c r="C308" i="2"/>
  <c r="J307" i="2"/>
  <c r="I307" i="2"/>
  <c r="H307" i="2"/>
  <c r="G307" i="2"/>
  <c r="F307" i="2"/>
  <c r="E307" i="2"/>
  <c r="D307" i="2"/>
  <c r="C307" i="2"/>
  <c r="A307" i="2" s="1"/>
  <c r="J306" i="2"/>
  <c r="I306" i="2"/>
  <c r="H306" i="2"/>
  <c r="G306" i="2"/>
  <c r="F306" i="2"/>
  <c r="B306" i="2" s="1"/>
  <c r="E306" i="2"/>
  <c r="D306" i="2"/>
  <c r="C306" i="2"/>
  <c r="J305" i="2"/>
  <c r="I305" i="2"/>
  <c r="H305" i="2"/>
  <c r="G305" i="2"/>
  <c r="F305" i="2"/>
  <c r="E305" i="2"/>
  <c r="D305" i="2"/>
  <c r="B305" i="2" s="1"/>
  <c r="C305" i="2"/>
  <c r="J304" i="2"/>
  <c r="I304" i="2"/>
  <c r="H304" i="2"/>
  <c r="G304" i="2"/>
  <c r="F304" i="2"/>
  <c r="E304" i="2"/>
  <c r="D304" i="2"/>
  <c r="B304" i="2" s="1"/>
  <c r="C304" i="2"/>
  <c r="J303" i="2"/>
  <c r="I303" i="2"/>
  <c r="H303" i="2"/>
  <c r="G303" i="2"/>
  <c r="F303" i="2"/>
  <c r="E303" i="2"/>
  <c r="D303" i="2"/>
  <c r="C303" i="2"/>
  <c r="J302" i="2"/>
  <c r="I302" i="2"/>
  <c r="H302" i="2"/>
  <c r="G302" i="2"/>
  <c r="F302" i="2"/>
  <c r="E302" i="2"/>
  <c r="D302" i="2"/>
  <c r="B302" i="2" s="1"/>
  <c r="C302" i="2"/>
  <c r="A302" i="2" s="1"/>
  <c r="J301" i="2"/>
  <c r="I301" i="2"/>
  <c r="H301" i="2"/>
  <c r="G301" i="2"/>
  <c r="F301" i="2"/>
  <c r="E301" i="2"/>
  <c r="D301" i="2"/>
  <c r="C301" i="2"/>
  <c r="J300" i="2"/>
  <c r="I300" i="2"/>
  <c r="H300" i="2"/>
  <c r="G300" i="2"/>
  <c r="F300" i="2"/>
  <c r="E300" i="2"/>
  <c r="D300" i="2"/>
  <c r="B300" i="2" s="1"/>
  <c r="C300" i="2"/>
  <c r="A300" i="2" s="1"/>
  <c r="J299" i="2"/>
  <c r="I299" i="2"/>
  <c r="H299" i="2"/>
  <c r="G299" i="2"/>
  <c r="F299" i="2"/>
  <c r="E299" i="2"/>
  <c r="D299" i="2"/>
  <c r="C299" i="2"/>
  <c r="J298" i="2"/>
  <c r="I298" i="2"/>
  <c r="H298" i="2"/>
  <c r="G298" i="2"/>
  <c r="F298" i="2"/>
  <c r="E298" i="2"/>
  <c r="D298" i="2"/>
  <c r="C298" i="2"/>
  <c r="A298" i="2" s="1"/>
  <c r="B298" i="2"/>
  <c r="J297" i="2"/>
  <c r="I297" i="2"/>
  <c r="H297" i="2"/>
  <c r="G297" i="2"/>
  <c r="F297" i="2"/>
  <c r="E297" i="2"/>
  <c r="D297" i="2"/>
  <c r="C297" i="2"/>
  <c r="A297" i="2" s="1"/>
  <c r="B297" i="2"/>
  <c r="J296" i="2"/>
  <c r="I296" i="2"/>
  <c r="H296" i="2"/>
  <c r="G296" i="2"/>
  <c r="F296" i="2"/>
  <c r="E296" i="2"/>
  <c r="D296" i="2"/>
  <c r="C296" i="2"/>
  <c r="B296" i="2"/>
  <c r="J295" i="2"/>
  <c r="I295" i="2"/>
  <c r="H295" i="2"/>
  <c r="G295" i="2"/>
  <c r="F295" i="2"/>
  <c r="E295" i="2"/>
  <c r="D295" i="2"/>
  <c r="C295" i="2"/>
  <c r="A295" i="2" s="1"/>
  <c r="M296" i="1" s="1"/>
  <c r="B295" i="2"/>
  <c r="J294" i="2"/>
  <c r="I294" i="2"/>
  <c r="H294" i="2"/>
  <c r="G294" i="2"/>
  <c r="F294" i="2"/>
  <c r="E294" i="2"/>
  <c r="D294" i="2"/>
  <c r="B294" i="2" s="1"/>
  <c r="C294" i="2"/>
  <c r="J293" i="2"/>
  <c r="I293" i="2"/>
  <c r="H293" i="2"/>
  <c r="G293" i="2"/>
  <c r="F293" i="2"/>
  <c r="E293" i="2"/>
  <c r="D293" i="2"/>
  <c r="C293" i="2"/>
  <c r="B293" i="2"/>
  <c r="A293" i="2"/>
  <c r="M294" i="1" s="1"/>
  <c r="J292" i="2"/>
  <c r="I292" i="2"/>
  <c r="H292" i="2"/>
  <c r="B292" i="2" s="1"/>
  <c r="G292" i="2"/>
  <c r="F292" i="2"/>
  <c r="E292" i="2"/>
  <c r="D292" i="2"/>
  <c r="C292" i="2"/>
  <c r="J291" i="2"/>
  <c r="I291" i="2"/>
  <c r="H291" i="2"/>
  <c r="G291" i="2"/>
  <c r="A291" i="2" s="1"/>
  <c r="F291" i="2"/>
  <c r="E291" i="2"/>
  <c r="D291" i="2"/>
  <c r="B291" i="2" s="1"/>
  <c r="C291" i="2"/>
  <c r="J290" i="2"/>
  <c r="I290" i="2"/>
  <c r="H290" i="2"/>
  <c r="B290" i="2" s="1"/>
  <c r="G290" i="2"/>
  <c r="F290" i="2"/>
  <c r="E290" i="2"/>
  <c r="D290" i="2"/>
  <c r="C290" i="2"/>
  <c r="J289" i="2"/>
  <c r="I289" i="2"/>
  <c r="H289" i="2"/>
  <c r="G289" i="2"/>
  <c r="F289" i="2"/>
  <c r="E289" i="2"/>
  <c r="D289" i="2"/>
  <c r="C289" i="2"/>
  <c r="B289" i="2"/>
  <c r="J288" i="2"/>
  <c r="I288" i="2"/>
  <c r="H288" i="2"/>
  <c r="G288" i="2"/>
  <c r="F288" i="2"/>
  <c r="E288" i="2"/>
  <c r="D288" i="2"/>
  <c r="B288" i="2" s="1"/>
  <c r="C288" i="2"/>
  <c r="J287" i="2"/>
  <c r="I287" i="2"/>
  <c r="H287" i="2"/>
  <c r="G287" i="2"/>
  <c r="A287" i="2" s="1"/>
  <c r="F287" i="2"/>
  <c r="B287" i="2" s="1"/>
  <c r="E287" i="2"/>
  <c r="D287" i="2"/>
  <c r="C287" i="2"/>
  <c r="J286" i="2"/>
  <c r="I286" i="2"/>
  <c r="H286" i="2"/>
  <c r="G286" i="2"/>
  <c r="F286" i="2"/>
  <c r="E286" i="2"/>
  <c r="D286" i="2"/>
  <c r="C286" i="2"/>
  <c r="J285" i="2"/>
  <c r="I285" i="2"/>
  <c r="H285" i="2"/>
  <c r="G285" i="2"/>
  <c r="F285" i="2"/>
  <c r="E285" i="2"/>
  <c r="A285" i="2" s="1"/>
  <c r="D285" i="2"/>
  <c r="C285" i="2"/>
  <c r="J284" i="2"/>
  <c r="I284" i="2"/>
  <c r="H284" i="2"/>
  <c r="G284" i="2"/>
  <c r="F284" i="2"/>
  <c r="E284" i="2"/>
  <c r="D284" i="2"/>
  <c r="C284" i="2"/>
  <c r="J283" i="2"/>
  <c r="I283" i="2"/>
  <c r="H283" i="2"/>
  <c r="G283" i="2"/>
  <c r="F283" i="2"/>
  <c r="E283" i="2"/>
  <c r="D283" i="2"/>
  <c r="B283" i="2" s="1"/>
  <c r="C283" i="2"/>
  <c r="J282" i="2"/>
  <c r="I282" i="2"/>
  <c r="H282" i="2"/>
  <c r="G282" i="2"/>
  <c r="F282" i="2"/>
  <c r="E282" i="2"/>
  <c r="D282" i="2"/>
  <c r="C282" i="2"/>
  <c r="J281" i="2"/>
  <c r="I281" i="2"/>
  <c r="H281" i="2"/>
  <c r="G281" i="2"/>
  <c r="F281" i="2"/>
  <c r="E281" i="2"/>
  <c r="D281" i="2"/>
  <c r="B281" i="2" s="1"/>
  <c r="C281" i="2"/>
  <c r="A281" i="2" s="1"/>
  <c r="J280" i="2"/>
  <c r="I280" i="2"/>
  <c r="H280" i="2"/>
  <c r="G280" i="2"/>
  <c r="F280" i="2"/>
  <c r="E280" i="2"/>
  <c r="D280" i="2"/>
  <c r="C280" i="2"/>
  <c r="J279" i="2"/>
  <c r="I279" i="2"/>
  <c r="H279" i="2"/>
  <c r="G279" i="2"/>
  <c r="F279" i="2"/>
  <c r="E279" i="2"/>
  <c r="D279" i="2"/>
  <c r="C279" i="2"/>
  <c r="B279" i="2"/>
  <c r="A279" i="2"/>
  <c r="J278" i="2"/>
  <c r="I278" i="2"/>
  <c r="H278" i="2"/>
  <c r="G278" i="2"/>
  <c r="F278" i="2"/>
  <c r="E278" i="2"/>
  <c r="D278" i="2"/>
  <c r="C278" i="2"/>
  <c r="J277" i="2"/>
  <c r="I277" i="2"/>
  <c r="H277" i="2"/>
  <c r="G277" i="2"/>
  <c r="F277" i="2"/>
  <c r="E277" i="2"/>
  <c r="D277" i="2"/>
  <c r="C277" i="2"/>
  <c r="A277" i="2" s="1"/>
  <c r="B277" i="2"/>
  <c r="J276" i="2"/>
  <c r="I276" i="2"/>
  <c r="H276" i="2"/>
  <c r="G276" i="2"/>
  <c r="F276" i="2"/>
  <c r="E276" i="2"/>
  <c r="D276" i="2"/>
  <c r="C276" i="2"/>
  <c r="A276" i="2" s="1"/>
  <c r="J275" i="2"/>
  <c r="I275" i="2"/>
  <c r="H275" i="2"/>
  <c r="G275" i="2"/>
  <c r="F275" i="2"/>
  <c r="E275" i="2"/>
  <c r="D275" i="2"/>
  <c r="C275" i="2"/>
  <c r="A275" i="2" s="1"/>
  <c r="B275" i="2"/>
  <c r="J274" i="2"/>
  <c r="I274" i="2"/>
  <c r="H274" i="2"/>
  <c r="G274" i="2"/>
  <c r="F274" i="2"/>
  <c r="E274" i="2"/>
  <c r="D274" i="2"/>
  <c r="B274" i="2" s="1"/>
  <c r="C274" i="2"/>
  <c r="J273" i="2"/>
  <c r="I273" i="2"/>
  <c r="H273" i="2"/>
  <c r="G273" i="2"/>
  <c r="F273" i="2"/>
  <c r="E273" i="2"/>
  <c r="D273" i="2"/>
  <c r="C273" i="2"/>
  <c r="A273" i="2" s="1"/>
  <c r="B273" i="2"/>
  <c r="J272" i="2"/>
  <c r="I272" i="2"/>
  <c r="H272" i="2"/>
  <c r="G272" i="2"/>
  <c r="F272" i="2"/>
  <c r="E272" i="2"/>
  <c r="D272" i="2"/>
  <c r="B272" i="2" s="1"/>
  <c r="C272" i="2"/>
  <c r="J271" i="2"/>
  <c r="I271" i="2"/>
  <c r="H271" i="2"/>
  <c r="G271" i="2"/>
  <c r="F271" i="2"/>
  <c r="E271" i="2"/>
  <c r="D271" i="2"/>
  <c r="C271" i="2"/>
  <c r="B271" i="2"/>
  <c r="A271" i="2"/>
  <c r="J270" i="2"/>
  <c r="I270" i="2"/>
  <c r="H270" i="2"/>
  <c r="G270" i="2"/>
  <c r="F270" i="2"/>
  <c r="E270" i="2"/>
  <c r="D270" i="2"/>
  <c r="B270" i="2" s="1"/>
  <c r="C270" i="2"/>
  <c r="A270" i="2" s="1"/>
  <c r="J269" i="2"/>
  <c r="I269" i="2"/>
  <c r="H269" i="2"/>
  <c r="G269" i="2"/>
  <c r="F269" i="2"/>
  <c r="E269" i="2"/>
  <c r="D269" i="2"/>
  <c r="C269" i="2"/>
  <c r="A269" i="2" s="1"/>
  <c r="M270" i="1" s="1"/>
  <c r="B269" i="2"/>
  <c r="J268" i="2"/>
  <c r="I268" i="2"/>
  <c r="H268" i="2"/>
  <c r="G268" i="2"/>
  <c r="F268" i="2"/>
  <c r="E268" i="2"/>
  <c r="D268" i="2"/>
  <c r="B268" i="2" s="1"/>
  <c r="C268" i="2"/>
  <c r="J267" i="2"/>
  <c r="I267" i="2"/>
  <c r="H267" i="2"/>
  <c r="G267" i="2"/>
  <c r="F267" i="2"/>
  <c r="E267" i="2"/>
  <c r="D267" i="2"/>
  <c r="C267" i="2"/>
  <c r="A267" i="2" s="1"/>
  <c r="B267" i="2"/>
  <c r="J266" i="2"/>
  <c r="I266" i="2"/>
  <c r="H266" i="2"/>
  <c r="G266" i="2"/>
  <c r="F266" i="2"/>
  <c r="E266" i="2"/>
  <c r="D266" i="2"/>
  <c r="B266" i="2" s="1"/>
  <c r="C266" i="2"/>
  <c r="J265" i="2"/>
  <c r="I265" i="2"/>
  <c r="H265" i="2"/>
  <c r="G265" i="2"/>
  <c r="F265" i="2"/>
  <c r="E265" i="2"/>
  <c r="D265" i="2"/>
  <c r="C265" i="2"/>
  <c r="B265" i="2"/>
  <c r="A265" i="2"/>
  <c r="J264" i="2"/>
  <c r="I264" i="2"/>
  <c r="H264" i="2"/>
  <c r="G264" i="2"/>
  <c r="F264" i="2"/>
  <c r="E264" i="2"/>
  <c r="D264" i="2"/>
  <c r="C264" i="2"/>
  <c r="J263" i="2"/>
  <c r="I263" i="2"/>
  <c r="H263" i="2"/>
  <c r="G263" i="2"/>
  <c r="F263" i="2"/>
  <c r="E263" i="2"/>
  <c r="D263" i="2"/>
  <c r="C263" i="2"/>
  <c r="A263" i="2" s="1"/>
  <c r="B263" i="2"/>
  <c r="J262" i="2"/>
  <c r="I262" i="2"/>
  <c r="H262" i="2"/>
  <c r="G262" i="2"/>
  <c r="F262" i="2"/>
  <c r="E262" i="2"/>
  <c r="D262" i="2"/>
  <c r="C262" i="2"/>
  <c r="J261" i="2"/>
  <c r="I261" i="2"/>
  <c r="H261" i="2"/>
  <c r="G261" i="2"/>
  <c r="F261" i="2"/>
  <c r="E261" i="2"/>
  <c r="D261" i="2"/>
  <c r="C261" i="2"/>
  <c r="A261" i="2" s="1"/>
  <c r="B261" i="2"/>
  <c r="J260" i="2"/>
  <c r="I260" i="2"/>
  <c r="H260" i="2"/>
  <c r="G260" i="2"/>
  <c r="F260" i="2"/>
  <c r="E260" i="2"/>
  <c r="D260" i="2"/>
  <c r="C260" i="2"/>
  <c r="J259" i="2"/>
  <c r="I259" i="2"/>
  <c r="H259" i="2"/>
  <c r="G259" i="2"/>
  <c r="F259" i="2"/>
  <c r="E259" i="2"/>
  <c r="D259" i="2"/>
  <c r="C259" i="2"/>
  <c r="B259" i="2"/>
  <c r="A259" i="2"/>
  <c r="J258" i="2"/>
  <c r="I258" i="2"/>
  <c r="H258" i="2"/>
  <c r="G258" i="2"/>
  <c r="F258" i="2"/>
  <c r="E258" i="2"/>
  <c r="D258" i="2"/>
  <c r="C258" i="2"/>
  <c r="J257" i="2"/>
  <c r="I257" i="2"/>
  <c r="H257" i="2"/>
  <c r="G257" i="2"/>
  <c r="F257" i="2"/>
  <c r="E257" i="2"/>
  <c r="D257" i="2"/>
  <c r="C257" i="2"/>
  <c r="A257" i="2" s="1"/>
  <c r="B257" i="2"/>
  <c r="J256" i="2"/>
  <c r="I256" i="2"/>
  <c r="H256" i="2"/>
  <c r="G256" i="2"/>
  <c r="F256" i="2"/>
  <c r="E256" i="2"/>
  <c r="D256" i="2"/>
  <c r="C256" i="2"/>
  <c r="J255" i="2"/>
  <c r="I255" i="2"/>
  <c r="H255" i="2"/>
  <c r="G255" i="2"/>
  <c r="F255" i="2"/>
  <c r="E255" i="2"/>
  <c r="D255" i="2"/>
  <c r="C255" i="2"/>
  <c r="A255" i="2" s="1"/>
  <c r="M256" i="1" s="1"/>
  <c r="B255" i="2"/>
  <c r="J254" i="2"/>
  <c r="I254" i="2"/>
  <c r="H254" i="2"/>
  <c r="G254" i="2"/>
  <c r="F254" i="2"/>
  <c r="E254" i="2"/>
  <c r="D254" i="2"/>
  <c r="B254" i="2" s="1"/>
  <c r="C254" i="2"/>
  <c r="J253" i="2"/>
  <c r="I253" i="2"/>
  <c r="H253" i="2"/>
  <c r="G253" i="2"/>
  <c r="F253" i="2"/>
  <c r="E253" i="2"/>
  <c r="D253" i="2"/>
  <c r="C253" i="2"/>
  <c r="A253" i="2" s="1"/>
  <c r="B253" i="2"/>
  <c r="J252" i="2"/>
  <c r="I252" i="2"/>
  <c r="H252" i="2"/>
  <c r="G252" i="2"/>
  <c r="F252" i="2"/>
  <c r="E252" i="2"/>
  <c r="D252" i="2"/>
  <c r="B252" i="2" s="1"/>
  <c r="C252" i="2"/>
  <c r="J251" i="2"/>
  <c r="I251" i="2"/>
  <c r="A251" i="2" s="1"/>
  <c r="H251" i="2"/>
  <c r="G251" i="2"/>
  <c r="F251" i="2"/>
  <c r="E251" i="2"/>
  <c r="D251" i="2"/>
  <c r="C251" i="2"/>
  <c r="B251" i="2"/>
  <c r="J250" i="2"/>
  <c r="I250" i="2"/>
  <c r="H250" i="2"/>
  <c r="G250" i="2"/>
  <c r="F250" i="2"/>
  <c r="E250" i="2"/>
  <c r="D250" i="2"/>
  <c r="B250" i="2" s="1"/>
  <c r="C250" i="2"/>
  <c r="A250" i="2" s="1"/>
  <c r="J249" i="2"/>
  <c r="I249" i="2"/>
  <c r="H249" i="2"/>
  <c r="G249" i="2"/>
  <c r="F249" i="2"/>
  <c r="E249" i="2"/>
  <c r="D249" i="2"/>
  <c r="C249" i="2"/>
  <c r="A249" i="2" s="1"/>
  <c r="B249" i="2"/>
  <c r="J248" i="2"/>
  <c r="I248" i="2"/>
  <c r="H248" i="2"/>
  <c r="G248" i="2"/>
  <c r="F248" i="2"/>
  <c r="E248" i="2"/>
  <c r="D248" i="2"/>
  <c r="B248" i="2" s="1"/>
  <c r="C248" i="2"/>
  <c r="J247" i="2"/>
  <c r="I247" i="2"/>
  <c r="H247" i="2"/>
  <c r="G247" i="2"/>
  <c r="F247" i="2"/>
  <c r="E247" i="2"/>
  <c r="D247" i="2"/>
  <c r="C247" i="2"/>
  <c r="A247" i="2" s="1"/>
  <c r="B247" i="2"/>
  <c r="J246" i="2"/>
  <c r="I246" i="2"/>
  <c r="H246" i="2"/>
  <c r="G246" i="2"/>
  <c r="F246" i="2"/>
  <c r="E246" i="2"/>
  <c r="D246" i="2"/>
  <c r="B246" i="2" s="1"/>
  <c r="C246" i="2"/>
  <c r="J245" i="2"/>
  <c r="I245" i="2"/>
  <c r="H245" i="2"/>
  <c r="G245" i="2"/>
  <c r="F245" i="2"/>
  <c r="E245" i="2"/>
  <c r="D245" i="2"/>
  <c r="C245" i="2"/>
  <c r="B245" i="2"/>
  <c r="A245" i="2"/>
  <c r="J244" i="2"/>
  <c r="I244" i="2"/>
  <c r="H244" i="2"/>
  <c r="G244" i="2"/>
  <c r="F244" i="2"/>
  <c r="E244" i="2"/>
  <c r="D244" i="2"/>
  <c r="C244" i="2"/>
  <c r="J243" i="2"/>
  <c r="I243" i="2"/>
  <c r="H243" i="2"/>
  <c r="G243" i="2"/>
  <c r="F243" i="2"/>
  <c r="E243" i="2"/>
  <c r="D243" i="2"/>
  <c r="C243" i="2"/>
  <c r="A243" i="2" s="1"/>
  <c r="B243" i="2"/>
  <c r="J242" i="2"/>
  <c r="I242" i="2"/>
  <c r="H242" i="2"/>
  <c r="G242" i="2"/>
  <c r="F242" i="2"/>
  <c r="E242" i="2"/>
  <c r="D242" i="2"/>
  <c r="C242" i="2"/>
  <c r="J241" i="2"/>
  <c r="I241" i="2"/>
  <c r="H241" i="2"/>
  <c r="G241" i="2"/>
  <c r="F241" i="2"/>
  <c r="E241" i="2"/>
  <c r="D241" i="2"/>
  <c r="C241" i="2"/>
  <c r="A241" i="2" s="1"/>
  <c r="M242" i="1" s="1"/>
  <c r="B241" i="2"/>
  <c r="J240" i="2"/>
  <c r="I240" i="2"/>
  <c r="H240" i="2"/>
  <c r="G240" i="2"/>
  <c r="F240" i="2"/>
  <c r="E240" i="2"/>
  <c r="D240" i="2"/>
  <c r="C240" i="2"/>
  <c r="J239" i="2"/>
  <c r="I239" i="2"/>
  <c r="H239" i="2"/>
  <c r="G239" i="2"/>
  <c r="F239" i="2"/>
  <c r="E239" i="2"/>
  <c r="D239" i="2"/>
  <c r="C239" i="2"/>
  <c r="B239" i="2"/>
  <c r="A239" i="2"/>
  <c r="M240" i="1" s="1"/>
  <c r="J238" i="2"/>
  <c r="I238" i="2"/>
  <c r="H238" i="2"/>
  <c r="G238" i="2"/>
  <c r="F238" i="2"/>
  <c r="E238" i="2"/>
  <c r="D238" i="2"/>
  <c r="C238" i="2"/>
  <c r="J237" i="2"/>
  <c r="I237" i="2"/>
  <c r="H237" i="2"/>
  <c r="G237" i="2"/>
  <c r="F237" i="2"/>
  <c r="E237" i="2"/>
  <c r="D237" i="2"/>
  <c r="C237" i="2"/>
  <c r="A237" i="2" s="1"/>
  <c r="B237" i="2"/>
  <c r="J236" i="2"/>
  <c r="I236" i="2"/>
  <c r="H236" i="2"/>
  <c r="G236" i="2"/>
  <c r="F236" i="2"/>
  <c r="E236" i="2"/>
  <c r="D236" i="2"/>
  <c r="C236" i="2"/>
  <c r="J235" i="2"/>
  <c r="I235" i="2"/>
  <c r="H235" i="2"/>
  <c r="G235" i="2"/>
  <c r="F235" i="2"/>
  <c r="E235" i="2"/>
  <c r="D235" i="2"/>
  <c r="C235" i="2"/>
  <c r="A235" i="2" s="1"/>
  <c r="B235" i="2"/>
  <c r="J234" i="2"/>
  <c r="I234" i="2"/>
  <c r="H234" i="2"/>
  <c r="G234" i="2"/>
  <c r="F234" i="2"/>
  <c r="E234" i="2"/>
  <c r="D234" i="2"/>
  <c r="B234" i="2" s="1"/>
  <c r="C234" i="2"/>
  <c r="J233" i="2"/>
  <c r="I233" i="2"/>
  <c r="H233" i="2"/>
  <c r="G233" i="2"/>
  <c r="F233" i="2"/>
  <c r="E233" i="2"/>
  <c r="D233" i="2"/>
  <c r="C233" i="2"/>
  <c r="A233" i="2" s="1"/>
  <c r="B233" i="2"/>
  <c r="J232" i="2"/>
  <c r="I232" i="2"/>
  <c r="H232" i="2"/>
  <c r="G232" i="2"/>
  <c r="F232" i="2"/>
  <c r="E232" i="2"/>
  <c r="D232" i="2"/>
  <c r="B232" i="2" s="1"/>
  <c r="C232" i="2"/>
  <c r="J231" i="2"/>
  <c r="I231" i="2"/>
  <c r="A231" i="2" s="1"/>
  <c r="M232" i="1" s="1"/>
  <c r="H231" i="2"/>
  <c r="G231" i="2"/>
  <c r="F231" i="2"/>
  <c r="E231" i="2"/>
  <c r="D231" i="2"/>
  <c r="C231" i="2"/>
  <c r="B231" i="2"/>
  <c r="J230" i="2"/>
  <c r="I230" i="2"/>
  <c r="H230" i="2"/>
  <c r="G230" i="2"/>
  <c r="F230" i="2"/>
  <c r="E230" i="2"/>
  <c r="D230" i="2"/>
  <c r="B230" i="2" s="1"/>
  <c r="C230" i="2"/>
  <c r="A230" i="2" s="1"/>
  <c r="J229" i="2"/>
  <c r="I229" i="2"/>
  <c r="H229" i="2"/>
  <c r="G229" i="2"/>
  <c r="F229" i="2"/>
  <c r="E229" i="2"/>
  <c r="D229" i="2"/>
  <c r="C229" i="2"/>
  <c r="A229" i="2" s="1"/>
  <c r="B229" i="2"/>
  <c r="J228" i="2"/>
  <c r="I228" i="2"/>
  <c r="H228" i="2"/>
  <c r="G228" i="2"/>
  <c r="F228" i="2"/>
  <c r="E228" i="2"/>
  <c r="D228" i="2"/>
  <c r="B228" i="2" s="1"/>
  <c r="C228" i="2"/>
  <c r="J227" i="2"/>
  <c r="I227" i="2"/>
  <c r="H227" i="2"/>
  <c r="G227" i="2"/>
  <c r="F227" i="2"/>
  <c r="E227" i="2"/>
  <c r="D227" i="2"/>
  <c r="C227" i="2"/>
  <c r="A227" i="2" s="1"/>
  <c r="M228" i="1" s="1"/>
  <c r="B227" i="2"/>
  <c r="J226" i="2"/>
  <c r="I226" i="2"/>
  <c r="H226" i="2"/>
  <c r="G226" i="2"/>
  <c r="F226" i="2"/>
  <c r="E226" i="2"/>
  <c r="D226" i="2"/>
  <c r="B226" i="2" s="1"/>
  <c r="C226" i="2"/>
  <c r="J225" i="2"/>
  <c r="I225" i="2"/>
  <c r="H225" i="2"/>
  <c r="G225" i="2"/>
  <c r="F225" i="2"/>
  <c r="E225" i="2"/>
  <c r="A225" i="2" s="1"/>
  <c r="D225" i="2"/>
  <c r="C225" i="2"/>
  <c r="B225" i="2"/>
  <c r="J224" i="2"/>
  <c r="I224" i="2"/>
  <c r="H224" i="2"/>
  <c r="G224" i="2"/>
  <c r="F224" i="2"/>
  <c r="E224" i="2"/>
  <c r="D224" i="2"/>
  <c r="C224" i="2"/>
  <c r="J223" i="2"/>
  <c r="I223" i="2"/>
  <c r="H223" i="2"/>
  <c r="G223" i="2"/>
  <c r="F223" i="2"/>
  <c r="E223" i="2"/>
  <c r="D223" i="2"/>
  <c r="C223" i="2"/>
  <c r="B223" i="2"/>
  <c r="J222" i="2"/>
  <c r="I222" i="2"/>
  <c r="H222" i="2"/>
  <c r="G222" i="2"/>
  <c r="F222" i="2"/>
  <c r="E222" i="2"/>
  <c r="D222" i="2"/>
  <c r="C222" i="2"/>
  <c r="J221" i="2"/>
  <c r="I221" i="2"/>
  <c r="H221" i="2"/>
  <c r="G221" i="2"/>
  <c r="F221" i="2"/>
  <c r="E221" i="2"/>
  <c r="D221" i="2"/>
  <c r="C221" i="2"/>
  <c r="A221" i="2" s="1"/>
  <c r="B221" i="2"/>
  <c r="J220" i="2"/>
  <c r="I220" i="2"/>
  <c r="H220" i="2"/>
  <c r="G220" i="2"/>
  <c r="F220" i="2"/>
  <c r="E220" i="2"/>
  <c r="D220" i="2"/>
  <c r="C220" i="2"/>
  <c r="J219" i="2"/>
  <c r="I219" i="2"/>
  <c r="H219" i="2"/>
  <c r="G219" i="2"/>
  <c r="F219" i="2"/>
  <c r="E219" i="2"/>
  <c r="D219" i="2"/>
  <c r="C219" i="2"/>
  <c r="B219" i="2"/>
  <c r="A219" i="2"/>
  <c r="J218" i="2"/>
  <c r="I218" i="2"/>
  <c r="H218" i="2"/>
  <c r="G218" i="2"/>
  <c r="F218" i="2"/>
  <c r="E218" i="2"/>
  <c r="D218" i="2"/>
  <c r="C218" i="2"/>
  <c r="J217" i="2"/>
  <c r="I217" i="2"/>
  <c r="H217" i="2"/>
  <c r="G217" i="2"/>
  <c r="F217" i="2"/>
  <c r="E217" i="2"/>
  <c r="D217" i="2"/>
  <c r="C217" i="2"/>
  <c r="A217" i="2" s="1"/>
  <c r="B217" i="2"/>
  <c r="J216" i="2"/>
  <c r="I216" i="2"/>
  <c r="H216" i="2"/>
  <c r="G216" i="2"/>
  <c r="F216" i="2"/>
  <c r="E216" i="2"/>
  <c r="D216" i="2"/>
  <c r="C216" i="2"/>
  <c r="J215" i="2"/>
  <c r="I215" i="2"/>
  <c r="H215" i="2"/>
  <c r="G215" i="2"/>
  <c r="F215" i="2"/>
  <c r="E215" i="2"/>
  <c r="D215" i="2"/>
  <c r="C215" i="2"/>
  <c r="A215" i="2" s="1"/>
  <c r="B215" i="2"/>
  <c r="J214" i="2"/>
  <c r="I214" i="2"/>
  <c r="H214" i="2"/>
  <c r="G214" i="2"/>
  <c r="F214" i="2"/>
  <c r="E214" i="2"/>
  <c r="D214" i="2"/>
  <c r="B214" i="2" s="1"/>
  <c r="C214" i="2"/>
  <c r="J213" i="2"/>
  <c r="I213" i="2"/>
  <c r="H213" i="2"/>
  <c r="G213" i="2"/>
  <c r="F213" i="2"/>
  <c r="E213" i="2"/>
  <c r="D213" i="2"/>
  <c r="C213" i="2"/>
  <c r="A213" i="2" s="1"/>
  <c r="M214" i="1" s="1"/>
  <c r="B213" i="2"/>
  <c r="J212" i="2"/>
  <c r="I212" i="2"/>
  <c r="H212" i="2"/>
  <c r="G212" i="2"/>
  <c r="F212" i="2"/>
  <c r="E212" i="2"/>
  <c r="D212" i="2"/>
  <c r="B212" i="2" s="1"/>
  <c r="C212" i="2"/>
  <c r="J211" i="2"/>
  <c r="I211" i="2"/>
  <c r="A211" i="2" s="1"/>
  <c r="H211" i="2"/>
  <c r="G211" i="2"/>
  <c r="F211" i="2"/>
  <c r="E211" i="2"/>
  <c r="D211" i="2"/>
  <c r="C211" i="2"/>
  <c r="B211" i="2"/>
  <c r="J210" i="2"/>
  <c r="I210" i="2"/>
  <c r="H210" i="2"/>
  <c r="G210" i="2"/>
  <c r="F210" i="2"/>
  <c r="E210" i="2"/>
  <c r="D210" i="2"/>
  <c r="B210" i="2" s="1"/>
  <c r="C210" i="2"/>
  <c r="A210" i="2" s="1"/>
  <c r="J209" i="2"/>
  <c r="I209" i="2"/>
  <c r="H209" i="2"/>
  <c r="G209" i="2"/>
  <c r="F209" i="2"/>
  <c r="E209" i="2"/>
  <c r="D209" i="2"/>
  <c r="C209" i="2"/>
  <c r="A209" i="2" s="1"/>
  <c r="B209" i="2"/>
  <c r="J208" i="2"/>
  <c r="I208" i="2"/>
  <c r="H208" i="2"/>
  <c r="G208" i="2"/>
  <c r="F208" i="2"/>
  <c r="E208" i="2"/>
  <c r="D208" i="2"/>
  <c r="B208" i="2" s="1"/>
  <c r="C208" i="2"/>
  <c r="J207" i="2"/>
  <c r="I207" i="2"/>
  <c r="H207" i="2"/>
  <c r="G207" i="2"/>
  <c r="F207" i="2"/>
  <c r="E207" i="2"/>
  <c r="D207" i="2"/>
  <c r="C207" i="2"/>
  <c r="B207" i="2"/>
  <c r="J206" i="2"/>
  <c r="I206" i="2"/>
  <c r="H206" i="2"/>
  <c r="G206" i="2"/>
  <c r="F206" i="2"/>
  <c r="E206" i="2"/>
  <c r="D206" i="2"/>
  <c r="B206" i="2" s="1"/>
  <c r="C206" i="2"/>
  <c r="J205" i="2"/>
  <c r="I205" i="2"/>
  <c r="H205" i="2"/>
  <c r="G205" i="2"/>
  <c r="F205" i="2"/>
  <c r="E205" i="2"/>
  <c r="A205" i="2" s="1"/>
  <c r="D205" i="2"/>
  <c r="C205" i="2"/>
  <c r="B205" i="2"/>
  <c r="J204" i="2"/>
  <c r="I204" i="2"/>
  <c r="H204" i="2"/>
  <c r="G204" i="2"/>
  <c r="F204" i="2"/>
  <c r="E204" i="2"/>
  <c r="D204" i="2"/>
  <c r="C204" i="2"/>
  <c r="J203" i="2"/>
  <c r="I203" i="2"/>
  <c r="H203" i="2"/>
  <c r="G203" i="2"/>
  <c r="F203" i="2"/>
  <c r="E203" i="2"/>
  <c r="D203" i="2"/>
  <c r="C203" i="2"/>
  <c r="A203" i="2" s="1"/>
  <c r="B203" i="2"/>
  <c r="J202" i="2"/>
  <c r="I202" i="2"/>
  <c r="H202" i="2"/>
  <c r="G202" i="2"/>
  <c r="F202" i="2"/>
  <c r="E202" i="2"/>
  <c r="D202" i="2"/>
  <c r="C202" i="2"/>
  <c r="J201" i="2"/>
  <c r="I201" i="2"/>
  <c r="H201" i="2"/>
  <c r="G201" i="2"/>
  <c r="F201" i="2"/>
  <c r="E201" i="2"/>
  <c r="D201" i="2"/>
  <c r="C201" i="2"/>
  <c r="A201" i="2" s="1"/>
  <c r="B201" i="2"/>
  <c r="J200" i="2"/>
  <c r="I200" i="2"/>
  <c r="H200" i="2"/>
  <c r="G200" i="2"/>
  <c r="F200" i="2"/>
  <c r="E200" i="2"/>
  <c r="D200" i="2"/>
  <c r="C200" i="2"/>
  <c r="J199" i="2"/>
  <c r="I199" i="2"/>
  <c r="H199" i="2"/>
  <c r="G199" i="2"/>
  <c r="F199" i="2"/>
  <c r="E199" i="2"/>
  <c r="D199" i="2"/>
  <c r="C199" i="2"/>
  <c r="B199" i="2"/>
  <c r="A199" i="2"/>
  <c r="J198" i="2"/>
  <c r="I198" i="2"/>
  <c r="H198" i="2"/>
  <c r="G198" i="2"/>
  <c r="F198" i="2"/>
  <c r="E198" i="2"/>
  <c r="D198" i="2"/>
  <c r="C198" i="2"/>
  <c r="J197" i="2"/>
  <c r="I197" i="2"/>
  <c r="H197" i="2"/>
  <c r="G197" i="2"/>
  <c r="F197" i="2"/>
  <c r="E197" i="2"/>
  <c r="D197" i="2"/>
  <c r="C197" i="2"/>
  <c r="A197" i="2" s="1"/>
  <c r="B197" i="2"/>
  <c r="J196" i="2"/>
  <c r="I196" i="2"/>
  <c r="H196" i="2"/>
  <c r="G196" i="2"/>
  <c r="F196" i="2"/>
  <c r="E196" i="2"/>
  <c r="D196" i="2"/>
  <c r="C196" i="2"/>
  <c r="J195" i="2"/>
  <c r="I195" i="2"/>
  <c r="H195" i="2"/>
  <c r="G195" i="2"/>
  <c r="F195" i="2"/>
  <c r="E195" i="2"/>
  <c r="D195" i="2"/>
  <c r="C195" i="2"/>
  <c r="A195" i="2" s="1"/>
  <c r="B195" i="2"/>
  <c r="J194" i="2"/>
  <c r="I194" i="2"/>
  <c r="H194" i="2"/>
  <c r="G194" i="2"/>
  <c r="F194" i="2"/>
  <c r="E194" i="2"/>
  <c r="D194" i="2"/>
  <c r="B194" i="2" s="1"/>
  <c r="C194" i="2"/>
  <c r="J193" i="2"/>
  <c r="I193" i="2"/>
  <c r="H193" i="2"/>
  <c r="G193" i="2"/>
  <c r="F193" i="2"/>
  <c r="E193" i="2"/>
  <c r="D193" i="2"/>
  <c r="C193" i="2"/>
  <c r="A193" i="2" s="1"/>
  <c r="B193" i="2"/>
  <c r="J192" i="2"/>
  <c r="I192" i="2"/>
  <c r="H192" i="2"/>
  <c r="G192" i="2"/>
  <c r="F192" i="2"/>
  <c r="E192" i="2"/>
  <c r="D192" i="2"/>
  <c r="B192" i="2" s="1"/>
  <c r="C192" i="2"/>
  <c r="A192" i="2" s="1"/>
  <c r="M193" i="1" s="1"/>
  <c r="J191" i="2"/>
  <c r="I191" i="2"/>
  <c r="A191" i="2" s="1"/>
  <c r="H191" i="2"/>
  <c r="G191" i="2"/>
  <c r="F191" i="2"/>
  <c r="E191" i="2"/>
  <c r="D191" i="2"/>
  <c r="C191" i="2"/>
  <c r="B191" i="2"/>
  <c r="J190" i="2"/>
  <c r="I190" i="2"/>
  <c r="H190" i="2"/>
  <c r="G190" i="2"/>
  <c r="F190" i="2"/>
  <c r="E190" i="2"/>
  <c r="D190" i="2"/>
  <c r="B190" i="2" s="1"/>
  <c r="C190" i="2"/>
  <c r="A190" i="2" s="1"/>
  <c r="J189" i="2"/>
  <c r="I189" i="2"/>
  <c r="H189" i="2"/>
  <c r="G189" i="2"/>
  <c r="F189" i="2"/>
  <c r="E189" i="2"/>
  <c r="D189" i="2"/>
  <c r="C189" i="2"/>
  <c r="B189" i="2"/>
  <c r="J188" i="2"/>
  <c r="I188" i="2"/>
  <c r="H188" i="2"/>
  <c r="G188" i="2"/>
  <c r="F188" i="2"/>
  <c r="E188" i="2"/>
  <c r="D188" i="2"/>
  <c r="B188" i="2" s="1"/>
  <c r="C188" i="2"/>
  <c r="J187" i="2"/>
  <c r="I187" i="2"/>
  <c r="H187" i="2"/>
  <c r="G187" i="2"/>
  <c r="F187" i="2"/>
  <c r="E187" i="2"/>
  <c r="D187" i="2"/>
  <c r="C187" i="2"/>
  <c r="B187" i="2"/>
  <c r="J186" i="2"/>
  <c r="I186" i="2"/>
  <c r="H186" i="2"/>
  <c r="G186" i="2"/>
  <c r="F186" i="2"/>
  <c r="E186" i="2"/>
  <c r="D186" i="2"/>
  <c r="B186" i="2" s="1"/>
  <c r="C186" i="2"/>
  <c r="J185" i="2"/>
  <c r="I185" i="2"/>
  <c r="H185" i="2"/>
  <c r="G185" i="2"/>
  <c r="F185" i="2"/>
  <c r="E185" i="2"/>
  <c r="D185" i="2"/>
  <c r="C185" i="2"/>
  <c r="A185" i="2" s="1"/>
  <c r="B185" i="2"/>
  <c r="J184" i="2"/>
  <c r="I184" i="2"/>
  <c r="H184" i="2"/>
  <c r="G184" i="2"/>
  <c r="F184" i="2"/>
  <c r="E184" i="2"/>
  <c r="D184" i="2"/>
  <c r="C184" i="2"/>
  <c r="J183" i="2"/>
  <c r="I183" i="2"/>
  <c r="H183" i="2"/>
  <c r="G183" i="2"/>
  <c r="F183" i="2"/>
  <c r="E183" i="2"/>
  <c r="D183" i="2"/>
  <c r="C183" i="2"/>
  <c r="B183" i="2"/>
  <c r="A183" i="2"/>
  <c r="J182" i="2"/>
  <c r="I182" i="2"/>
  <c r="H182" i="2"/>
  <c r="G182" i="2"/>
  <c r="F182" i="2"/>
  <c r="E182" i="2"/>
  <c r="D182" i="2"/>
  <c r="C182" i="2"/>
  <c r="J181" i="2"/>
  <c r="I181" i="2"/>
  <c r="H181" i="2"/>
  <c r="G181" i="2"/>
  <c r="F181" i="2"/>
  <c r="E181" i="2"/>
  <c r="D181" i="2"/>
  <c r="C181" i="2"/>
  <c r="B181" i="2"/>
  <c r="A181" i="2"/>
  <c r="J180" i="2"/>
  <c r="I180" i="2"/>
  <c r="H180" i="2"/>
  <c r="G180" i="2"/>
  <c r="F180" i="2"/>
  <c r="E180" i="2"/>
  <c r="D180" i="2"/>
  <c r="C180" i="2"/>
  <c r="J179" i="2"/>
  <c r="I179" i="2"/>
  <c r="H179" i="2"/>
  <c r="G179" i="2"/>
  <c r="F179" i="2"/>
  <c r="E179" i="2"/>
  <c r="D179" i="2"/>
  <c r="C179" i="2"/>
  <c r="B179" i="2"/>
  <c r="A179" i="2"/>
  <c r="J178" i="2"/>
  <c r="I178" i="2"/>
  <c r="H178" i="2"/>
  <c r="G178" i="2"/>
  <c r="F178" i="2"/>
  <c r="E178" i="2"/>
  <c r="D178" i="2"/>
  <c r="C178" i="2"/>
  <c r="J177" i="2"/>
  <c r="I177" i="2"/>
  <c r="H177" i="2"/>
  <c r="G177" i="2"/>
  <c r="F177" i="2"/>
  <c r="E177" i="2"/>
  <c r="D177" i="2"/>
  <c r="C177" i="2"/>
  <c r="A177" i="2" s="1"/>
  <c r="B177" i="2"/>
  <c r="J176" i="2"/>
  <c r="I176" i="2"/>
  <c r="H176" i="2"/>
  <c r="G176" i="2"/>
  <c r="F176" i="2"/>
  <c r="E176" i="2"/>
  <c r="D176" i="2"/>
  <c r="C176" i="2"/>
  <c r="A176" i="2" s="1"/>
  <c r="M177" i="1" s="1"/>
  <c r="J175" i="2"/>
  <c r="I175" i="2"/>
  <c r="H175" i="2"/>
  <c r="G175" i="2"/>
  <c r="F175" i="2"/>
  <c r="E175" i="2"/>
  <c r="D175" i="2"/>
  <c r="C175" i="2"/>
  <c r="A175" i="2" s="1"/>
  <c r="B175" i="2"/>
  <c r="J174" i="2"/>
  <c r="I174" i="2"/>
  <c r="H174" i="2"/>
  <c r="G174" i="2"/>
  <c r="F174" i="2"/>
  <c r="E174" i="2"/>
  <c r="D174" i="2"/>
  <c r="B174" i="2" s="1"/>
  <c r="C174" i="2"/>
  <c r="A174" i="2" s="1"/>
  <c r="J173" i="2"/>
  <c r="I173" i="2"/>
  <c r="H173" i="2"/>
  <c r="G173" i="2"/>
  <c r="F173" i="2"/>
  <c r="E173" i="2"/>
  <c r="D173" i="2"/>
  <c r="C173" i="2"/>
  <c r="B173" i="2"/>
  <c r="J172" i="2"/>
  <c r="I172" i="2"/>
  <c r="H172" i="2"/>
  <c r="G172" i="2"/>
  <c r="F172" i="2"/>
  <c r="E172" i="2"/>
  <c r="D172" i="2"/>
  <c r="B172" i="2" s="1"/>
  <c r="C172" i="2"/>
  <c r="J171" i="2"/>
  <c r="I171" i="2"/>
  <c r="A171" i="2" s="1"/>
  <c r="H171" i="2"/>
  <c r="G171" i="2"/>
  <c r="F171" i="2"/>
  <c r="E171" i="2"/>
  <c r="D171" i="2"/>
  <c r="C171" i="2"/>
  <c r="B171" i="2"/>
  <c r="J170" i="2"/>
  <c r="I170" i="2"/>
  <c r="H170" i="2"/>
  <c r="G170" i="2"/>
  <c r="F170" i="2"/>
  <c r="E170" i="2"/>
  <c r="D170" i="2"/>
  <c r="B170" i="2" s="1"/>
  <c r="C170" i="2"/>
  <c r="A170" i="2" s="1"/>
  <c r="J169" i="2"/>
  <c r="I169" i="2"/>
  <c r="H169" i="2"/>
  <c r="G169" i="2"/>
  <c r="F169" i="2"/>
  <c r="E169" i="2"/>
  <c r="D169" i="2"/>
  <c r="C169" i="2"/>
  <c r="A169" i="2" s="1"/>
  <c r="B169" i="2"/>
  <c r="J168" i="2"/>
  <c r="I168" i="2"/>
  <c r="H168" i="2"/>
  <c r="G168" i="2"/>
  <c r="F168" i="2"/>
  <c r="E168" i="2"/>
  <c r="D168" i="2"/>
  <c r="B168" i="2" s="1"/>
  <c r="C168" i="2"/>
  <c r="J167" i="2"/>
  <c r="I167" i="2"/>
  <c r="H167" i="2"/>
  <c r="G167" i="2"/>
  <c r="F167" i="2"/>
  <c r="E167" i="2"/>
  <c r="D167" i="2"/>
  <c r="C167" i="2"/>
  <c r="A167" i="2" s="1"/>
  <c r="B167" i="2"/>
  <c r="J166" i="2"/>
  <c r="I166" i="2"/>
  <c r="H166" i="2"/>
  <c r="G166" i="2"/>
  <c r="F166" i="2"/>
  <c r="E166" i="2"/>
  <c r="D166" i="2"/>
  <c r="B166" i="2" s="1"/>
  <c r="C166" i="2"/>
  <c r="J165" i="2"/>
  <c r="I165" i="2"/>
  <c r="H165" i="2"/>
  <c r="G165" i="2"/>
  <c r="F165" i="2"/>
  <c r="E165" i="2"/>
  <c r="D165" i="2"/>
  <c r="C165" i="2"/>
  <c r="A165" i="2" s="1"/>
  <c r="B165" i="2"/>
  <c r="J164" i="2"/>
  <c r="I164" i="2"/>
  <c r="H164" i="2"/>
  <c r="G164" i="2"/>
  <c r="F164" i="2"/>
  <c r="E164" i="2"/>
  <c r="D164" i="2"/>
  <c r="C164" i="2"/>
  <c r="J163" i="2"/>
  <c r="I163" i="2"/>
  <c r="H163" i="2"/>
  <c r="G163" i="2"/>
  <c r="F163" i="2"/>
  <c r="E163" i="2"/>
  <c r="D163" i="2"/>
  <c r="C163" i="2"/>
  <c r="B163" i="2"/>
  <c r="A163" i="2"/>
  <c r="J162" i="2"/>
  <c r="I162" i="2"/>
  <c r="H162" i="2"/>
  <c r="G162" i="2"/>
  <c r="F162" i="2"/>
  <c r="E162" i="2"/>
  <c r="D162" i="2"/>
  <c r="C162" i="2"/>
  <c r="J161" i="2"/>
  <c r="I161" i="2"/>
  <c r="H161" i="2"/>
  <c r="G161" i="2"/>
  <c r="F161" i="2"/>
  <c r="E161" i="2"/>
  <c r="D161" i="2"/>
  <c r="C161" i="2"/>
  <c r="A161" i="2" s="1"/>
  <c r="B161" i="2"/>
  <c r="J160" i="2"/>
  <c r="I160" i="2"/>
  <c r="H160" i="2"/>
  <c r="G160" i="2"/>
  <c r="F160" i="2"/>
  <c r="E160" i="2"/>
  <c r="D160" i="2"/>
  <c r="C160" i="2"/>
  <c r="A160" i="2" s="1"/>
  <c r="J159" i="2"/>
  <c r="I159" i="2"/>
  <c r="H159" i="2"/>
  <c r="G159" i="2"/>
  <c r="F159" i="2"/>
  <c r="E159" i="2"/>
  <c r="D159" i="2"/>
  <c r="C159" i="2"/>
  <c r="A159" i="2" s="1"/>
  <c r="B159" i="2"/>
  <c r="J158" i="2"/>
  <c r="I158" i="2"/>
  <c r="H158" i="2"/>
  <c r="G158" i="2"/>
  <c r="F158" i="2"/>
  <c r="E158" i="2"/>
  <c r="A158" i="2" s="1"/>
  <c r="D158" i="2"/>
  <c r="C158" i="2"/>
  <c r="J157" i="2"/>
  <c r="I157" i="2"/>
  <c r="H157" i="2"/>
  <c r="G157" i="2"/>
  <c r="F157" i="2"/>
  <c r="E157" i="2"/>
  <c r="D157" i="2"/>
  <c r="C157" i="2"/>
  <c r="B157" i="2"/>
  <c r="A157" i="2"/>
  <c r="J156" i="2"/>
  <c r="I156" i="2"/>
  <c r="H156" i="2"/>
  <c r="G156" i="2"/>
  <c r="F156" i="2"/>
  <c r="E156" i="2"/>
  <c r="D156" i="2"/>
  <c r="C156" i="2"/>
  <c r="J155" i="2"/>
  <c r="I155" i="2"/>
  <c r="H155" i="2"/>
  <c r="G155" i="2"/>
  <c r="F155" i="2"/>
  <c r="E155" i="2"/>
  <c r="D155" i="2"/>
  <c r="C155" i="2"/>
  <c r="B155" i="2"/>
  <c r="A155" i="2"/>
  <c r="J154" i="2"/>
  <c r="I154" i="2"/>
  <c r="H154" i="2"/>
  <c r="G154" i="2"/>
  <c r="A154" i="2" s="1"/>
  <c r="F154" i="2"/>
  <c r="E154" i="2"/>
  <c r="D154" i="2"/>
  <c r="C154" i="2"/>
  <c r="J153" i="2"/>
  <c r="I153" i="2"/>
  <c r="H153" i="2"/>
  <c r="G153" i="2"/>
  <c r="F153" i="2"/>
  <c r="E153" i="2"/>
  <c r="D153" i="2"/>
  <c r="C153" i="2"/>
  <c r="B153" i="2"/>
  <c r="A153" i="2"/>
  <c r="J152" i="2"/>
  <c r="I152" i="2"/>
  <c r="H152" i="2"/>
  <c r="G152" i="2"/>
  <c r="F152" i="2"/>
  <c r="E152" i="2"/>
  <c r="D152" i="2"/>
  <c r="C152" i="2"/>
  <c r="J151" i="2"/>
  <c r="I151" i="2"/>
  <c r="H151" i="2"/>
  <c r="G151" i="2"/>
  <c r="F151" i="2"/>
  <c r="E151" i="2"/>
  <c r="D151" i="2"/>
  <c r="C151" i="2"/>
  <c r="A151" i="2" s="1"/>
  <c r="B151" i="2"/>
  <c r="J150" i="2"/>
  <c r="I150" i="2"/>
  <c r="H150" i="2"/>
  <c r="G150" i="2"/>
  <c r="F150" i="2"/>
  <c r="E150" i="2"/>
  <c r="D150" i="2"/>
  <c r="B150" i="2" s="1"/>
  <c r="C150" i="2"/>
  <c r="A150" i="2"/>
  <c r="J149" i="2"/>
  <c r="I149" i="2"/>
  <c r="H149" i="2"/>
  <c r="G149" i="2"/>
  <c r="F149" i="2"/>
  <c r="E149" i="2"/>
  <c r="D149" i="2"/>
  <c r="C149" i="2"/>
  <c r="A149" i="2" s="1"/>
  <c r="B149" i="2"/>
  <c r="J148" i="2"/>
  <c r="I148" i="2"/>
  <c r="H148" i="2"/>
  <c r="G148" i="2"/>
  <c r="F148" i="2"/>
  <c r="E148" i="2"/>
  <c r="D148" i="2"/>
  <c r="B148" i="2" s="1"/>
  <c r="C148" i="2"/>
  <c r="A148" i="2" s="1"/>
  <c r="J147" i="2"/>
  <c r="I147" i="2"/>
  <c r="A147" i="2" s="1"/>
  <c r="H147" i="2"/>
  <c r="G147" i="2"/>
  <c r="F147" i="2"/>
  <c r="E147" i="2"/>
  <c r="D147" i="2"/>
  <c r="C147" i="2"/>
  <c r="B147" i="2"/>
  <c r="J146" i="2"/>
  <c r="I146" i="2"/>
  <c r="H146" i="2"/>
  <c r="G146" i="2"/>
  <c r="F146" i="2"/>
  <c r="E146" i="2"/>
  <c r="D146" i="2"/>
  <c r="B146" i="2" s="1"/>
  <c r="C146" i="2"/>
  <c r="A146" i="2"/>
  <c r="J145" i="2"/>
  <c r="I145" i="2"/>
  <c r="H145" i="2"/>
  <c r="G145" i="2"/>
  <c r="F145" i="2"/>
  <c r="E145" i="2"/>
  <c r="D145" i="2"/>
  <c r="C145" i="2"/>
  <c r="B145" i="2"/>
  <c r="J144" i="2"/>
  <c r="I144" i="2"/>
  <c r="H144" i="2"/>
  <c r="G144" i="2"/>
  <c r="F144" i="2"/>
  <c r="E144" i="2"/>
  <c r="D144" i="2"/>
  <c r="B144" i="2" s="1"/>
  <c r="C144" i="2"/>
  <c r="A144" i="2" s="1"/>
  <c r="M145" i="1" s="1"/>
  <c r="J143" i="2"/>
  <c r="I143" i="2"/>
  <c r="H143" i="2"/>
  <c r="G143" i="2"/>
  <c r="F143" i="2"/>
  <c r="E143" i="2"/>
  <c r="D143" i="2"/>
  <c r="C143" i="2"/>
  <c r="A143" i="2" s="1"/>
  <c r="B143" i="2"/>
  <c r="J142" i="2"/>
  <c r="I142" i="2"/>
  <c r="H142" i="2"/>
  <c r="G142" i="2"/>
  <c r="F142" i="2"/>
  <c r="E142" i="2"/>
  <c r="D142" i="2"/>
  <c r="B142" i="2" s="1"/>
  <c r="C142" i="2"/>
  <c r="A142" i="2"/>
  <c r="J141" i="2"/>
  <c r="I141" i="2"/>
  <c r="H141" i="2"/>
  <c r="G141" i="2"/>
  <c r="A141" i="2" s="1"/>
  <c r="F141" i="2"/>
  <c r="E141" i="2"/>
  <c r="D141" i="2"/>
  <c r="C141" i="2"/>
  <c r="B141" i="2"/>
  <c r="J140" i="2"/>
  <c r="I140" i="2"/>
  <c r="H140" i="2"/>
  <c r="G140" i="2"/>
  <c r="F140" i="2"/>
  <c r="E140" i="2"/>
  <c r="D140" i="2"/>
  <c r="B140" i="2" s="1"/>
  <c r="C140" i="2"/>
  <c r="A140" i="2" s="1"/>
  <c r="J139" i="2"/>
  <c r="I139" i="2"/>
  <c r="H139" i="2"/>
  <c r="G139" i="2"/>
  <c r="F139" i="2"/>
  <c r="E139" i="2"/>
  <c r="D139" i="2"/>
  <c r="C139" i="2"/>
  <c r="A139" i="2" s="1"/>
  <c r="B139" i="2"/>
  <c r="J138" i="2"/>
  <c r="I138" i="2"/>
  <c r="H138" i="2"/>
  <c r="G138" i="2"/>
  <c r="F138" i="2"/>
  <c r="E138" i="2"/>
  <c r="D138" i="2"/>
  <c r="C138" i="2"/>
  <c r="A138" i="2"/>
  <c r="J137" i="2"/>
  <c r="I137" i="2"/>
  <c r="H137" i="2"/>
  <c r="G137" i="2"/>
  <c r="F137" i="2"/>
  <c r="E137" i="2"/>
  <c r="D137" i="2"/>
  <c r="C137" i="2"/>
  <c r="B137" i="2"/>
  <c r="J136" i="2"/>
  <c r="I136" i="2"/>
  <c r="A136" i="2" s="1"/>
  <c r="H136" i="2"/>
  <c r="G136" i="2"/>
  <c r="F136" i="2"/>
  <c r="E136" i="2"/>
  <c r="D136" i="2"/>
  <c r="B136" i="2" s="1"/>
  <c r="C136" i="2"/>
  <c r="J135" i="2"/>
  <c r="I135" i="2"/>
  <c r="H135" i="2"/>
  <c r="G135" i="2"/>
  <c r="F135" i="2"/>
  <c r="E135" i="2"/>
  <c r="D135" i="2"/>
  <c r="C135" i="2"/>
  <c r="A135" i="2" s="1"/>
  <c r="B135" i="2"/>
  <c r="J134" i="2"/>
  <c r="I134" i="2"/>
  <c r="H134" i="2"/>
  <c r="G134" i="2"/>
  <c r="F134" i="2"/>
  <c r="E134" i="2"/>
  <c r="D134" i="2"/>
  <c r="C134" i="2"/>
  <c r="A134" i="2"/>
  <c r="J133" i="2"/>
  <c r="I133" i="2"/>
  <c r="H133" i="2"/>
  <c r="G133" i="2"/>
  <c r="F133" i="2"/>
  <c r="E133" i="2"/>
  <c r="D133" i="2"/>
  <c r="C133" i="2"/>
  <c r="A133" i="2" s="1"/>
  <c r="B133" i="2"/>
  <c r="J132" i="2"/>
  <c r="I132" i="2"/>
  <c r="H132" i="2"/>
  <c r="G132" i="2"/>
  <c r="F132" i="2"/>
  <c r="E132" i="2"/>
  <c r="D132" i="2"/>
  <c r="B132" i="2" s="1"/>
  <c r="C132" i="2"/>
  <c r="A132" i="2" s="1"/>
  <c r="J131" i="2"/>
  <c r="I131" i="2"/>
  <c r="H131" i="2"/>
  <c r="G131" i="2"/>
  <c r="F131" i="2"/>
  <c r="E131" i="2"/>
  <c r="D131" i="2"/>
  <c r="C131" i="2"/>
  <c r="B131" i="2"/>
  <c r="J130" i="2"/>
  <c r="I130" i="2"/>
  <c r="H130" i="2"/>
  <c r="G130" i="2"/>
  <c r="F130" i="2"/>
  <c r="E130" i="2"/>
  <c r="D130" i="2"/>
  <c r="C130" i="2"/>
  <c r="A130" i="2"/>
  <c r="J129" i="2"/>
  <c r="I129" i="2"/>
  <c r="H129" i="2"/>
  <c r="G129" i="2"/>
  <c r="F129" i="2"/>
  <c r="E129" i="2"/>
  <c r="D129" i="2"/>
  <c r="C129" i="2"/>
  <c r="A129" i="2" s="1"/>
  <c r="B129" i="2"/>
  <c r="J128" i="2"/>
  <c r="I128" i="2"/>
  <c r="H128" i="2"/>
  <c r="G128" i="2"/>
  <c r="F128" i="2"/>
  <c r="E128" i="2"/>
  <c r="D128" i="2"/>
  <c r="C128" i="2"/>
  <c r="J127" i="2"/>
  <c r="I127" i="2"/>
  <c r="H127" i="2"/>
  <c r="G127" i="2"/>
  <c r="F127" i="2"/>
  <c r="E127" i="2"/>
  <c r="D127" i="2"/>
  <c r="C127" i="2"/>
  <c r="A127" i="2" s="1"/>
  <c r="B127" i="2"/>
  <c r="J126" i="2"/>
  <c r="I126" i="2"/>
  <c r="A126" i="2" s="1"/>
  <c r="H126" i="2"/>
  <c r="G126" i="2"/>
  <c r="F126" i="2"/>
  <c r="E126" i="2"/>
  <c r="D126" i="2"/>
  <c r="B126" i="2" s="1"/>
  <c r="C126" i="2"/>
  <c r="J125" i="2"/>
  <c r="I125" i="2"/>
  <c r="H125" i="2"/>
  <c r="G125" i="2"/>
  <c r="F125" i="2"/>
  <c r="E125" i="2"/>
  <c r="D125" i="2"/>
  <c r="C125" i="2"/>
  <c r="A125" i="2" s="1"/>
  <c r="B125" i="2"/>
  <c r="J124" i="2"/>
  <c r="I124" i="2"/>
  <c r="H124" i="2"/>
  <c r="G124" i="2"/>
  <c r="F124" i="2"/>
  <c r="E124" i="2"/>
  <c r="D124" i="2"/>
  <c r="C124" i="2"/>
  <c r="A124" i="2" s="1"/>
  <c r="J123" i="2"/>
  <c r="I123" i="2"/>
  <c r="H123" i="2"/>
  <c r="G123" i="2"/>
  <c r="F123" i="2"/>
  <c r="E123" i="2"/>
  <c r="D123" i="2"/>
  <c r="C123" i="2"/>
  <c r="B123" i="2"/>
  <c r="A123" i="2"/>
  <c r="J122" i="2"/>
  <c r="I122" i="2"/>
  <c r="H122" i="2"/>
  <c r="G122" i="2"/>
  <c r="F122" i="2"/>
  <c r="E122" i="2"/>
  <c r="D122" i="2"/>
  <c r="C122" i="2"/>
  <c r="A122" i="2"/>
  <c r="J121" i="2"/>
  <c r="I121" i="2"/>
  <c r="H121" i="2"/>
  <c r="G121" i="2"/>
  <c r="F121" i="2"/>
  <c r="E121" i="2"/>
  <c r="D121" i="2"/>
  <c r="C121" i="2"/>
  <c r="B121" i="2"/>
  <c r="A121" i="2"/>
  <c r="J120" i="2"/>
  <c r="I120" i="2"/>
  <c r="H120" i="2"/>
  <c r="G120" i="2"/>
  <c r="F120" i="2"/>
  <c r="E120" i="2"/>
  <c r="D120" i="2"/>
  <c r="C120" i="2"/>
  <c r="J119" i="2"/>
  <c r="I119" i="2"/>
  <c r="H119" i="2"/>
  <c r="G119" i="2"/>
  <c r="F119" i="2"/>
  <c r="E119" i="2"/>
  <c r="D119" i="2"/>
  <c r="C119" i="2"/>
  <c r="A119" i="2" s="1"/>
  <c r="B119" i="2"/>
  <c r="J118" i="2"/>
  <c r="I118" i="2"/>
  <c r="H118" i="2"/>
  <c r="G118" i="2"/>
  <c r="F118" i="2"/>
  <c r="E118" i="2"/>
  <c r="D118" i="2"/>
  <c r="C118" i="2"/>
  <c r="J117" i="2"/>
  <c r="I117" i="2"/>
  <c r="A117" i="2" s="1"/>
  <c r="H117" i="2"/>
  <c r="G117" i="2"/>
  <c r="F117" i="2"/>
  <c r="E117" i="2"/>
  <c r="D117" i="2"/>
  <c r="C117" i="2"/>
  <c r="B117" i="2"/>
  <c r="J116" i="2"/>
  <c r="I116" i="2"/>
  <c r="H116" i="2"/>
  <c r="G116" i="2"/>
  <c r="F116" i="2"/>
  <c r="E116" i="2"/>
  <c r="D116" i="2"/>
  <c r="C116" i="2"/>
  <c r="J115" i="2"/>
  <c r="I115" i="2"/>
  <c r="H115" i="2"/>
  <c r="G115" i="2"/>
  <c r="F115" i="2"/>
  <c r="E115" i="2"/>
  <c r="D115" i="2"/>
  <c r="C115" i="2"/>
  <c r="B115" i="2"/>
  <c r="A115" i="2"/>
  <c r="J114" i="2"/>
  <c r="I114" i="2"/>
  <c r="H114" i="2"/>
  <c r="G114" i="2"/>
  <c r="A114" i="2" s="1"/>
  <c r="F114" i="2"/>
  <c r="E114" i="2"/>
  <c r="D114" i="2"/>
  <c r="C114" i="2"/>
  <c r="J113" i="2"/>
  <c r="I113" i="2"/>
  <c r="H113" i="2"/>
  <c r="G113" i="2"/>
  <c r="A113" i="2" s="1"/>
  <c r="F113" i="2"/>
  <c r="E113" i="2"/>
  <c r="D113" i="2"/>
  <c r="C113" i="2"/>
  <c r="B113" i="2"/>
  <c r="J112" i="2"/>
  <c r="I112" i="2"/>
  <c r="H112" i="2"/>
  <c r="G112" i="2"/>
  <c r="F112" i="2"/>
  <c r="E112" i="2"/>
  <c r="D112" i="2"/>
  <c r="C112" i="2"/>
  <c r="J111" i="2"/>
  <c r="I111" i="2"/>
  <c r="H111" i="2"/>
  <c r="G111" i="2"/>
  <c r="F111" i="2"/>
  <c r="E111" i="2"/>
  <c r="D111" i="2"/>
  <c r="C111" i="2"/>
  <c r="A111" i="2" s="1"/>
  <c r="B111" i="2"/>
  <c r="J110" i="2"/>
  <c r="I110" i="2"/>
  <c r="H110" i="2"/>
  <c r="G110" i="2"/>
  <c r="F110" i="2"/>
  <c r="E110" i="2"/>
  <c r="A110" i="2" s="1"/>
  <c r="D110" i="2"/>
  <c r="B110" i="2" s="1"/>
  <c r="C110" i="2"/>
  <c r="J109" i="2"/>
  <c r="I109" i="2"/>
  <c r="H109" i="2"/>
  <c r="G109" i="2"/>
  <c r="F109" i="2"/>
  <c r="E109" i="2"/>
  <c r="A109" i="2" s="1"/>
  <c r="D109" i="2"/>
  <c r="C109" i="2"/>
  <c r="B109" i="2"/>
  <c r="J108" i="2"/>
  <c r="I108" i="2"/>
  <c r="H108" i="2"/>
  <c r="G108" i="2"/>
  <c r="F108" i="2"/>
  <c r="E108" i="2"/>
  <c r="D108" i="2"/>
  <c r="B108" i="2" s="1"/>
  <c r="C108" i="2"/>
  <c r="J107" i="2"/>
  <c r="I107" i="2"/>
  <c r="A107" i="2" s="1"/>
  <c r="H107" i="2"/>
  <c r="G107" i="2"/>
  <c r="F107" i="2"/>
  <c r="E107" i="2"/>
  <c r="D107" i="2"/>
  <c r="C107" i="2"/>
  <c r="B107" i="2"/>
  <c r="J106" i="2"/>
  <c r="I106" i="2"/>
  <c r="H106" i="2"/>
  <c r="G106" i="2"/>
  <c r="F106" i="2"/>
  <c r="E106" i="2"/>
  <c r="D106" i="2"/>
  <c r="B106" i="2" s="1"/>
  <c r="C106" i="2"/>
  <c r="A106" i="2"/>
  <c r="J105" i="2"/>
  <c r="I105" i="2"/>
  <c r="H105" i="2"/>
  <c r="G105" i="2"/>
  <c r="F105" i="2"/>
  <c r="E105" i="2"/>
  <c r="D105" i="2"/>
  <c r="C105" i="2"/>
  <c r="B105" i="2"/>
  <c r="J104" i="2"/>
  <c r="I104" i="2"/>
  <c r="H104" i="2"/>
  <c r="G104" i="2"/>
  <c r="F104" i="2"/>
  <c r="E104" i="2"/>
  <c r="D104" i="2"/>
  <c r="B104" i="2" s="1"/>
  <c r="C104" i="2"/>
  <c r="A104" i="2" s="1"/>
  <c r="J103" i="2"/>
  <c r="I103" i="2"/>
  <c r="H103" i="2"/>
  <c r="G103" i="2"/>
  <c r="F103" i="2"/>
  <c r="E103" i="2"/>
  <c r="D103" i="2"/>
  <c r="C103" i="2"/>
  <c r="A103" i="2" s="1"/>
  <c r="B103" i="2"/>
  <c r="J102" i="2"/>
  <c r="I102" i="2"/>
  <c r="H102" i="2"/>
  <c r="G102" i="2"/>
  <c r="F102" i="2"/>
  <c r="E102" i="2"/>
  <c r="D102" i="2"/>
  <c r="B102" i="2" s="1"/>
  <c r="C102" i="2"/>
  <c r="A102" i="2"/>
  <c r="J101" i="2"/>
  <c r="I101" i="2"/>
  <c r="H101" i="2"/>
  <c r="G101" i="2"/>
  <c r="A101" i="2" s="1"/>
  <c r="F101" i="2"/>
  <c r="E101" i="2"/>
  <c r="D101" i="2"/>
  <c r="C101" i="2"/>
  <c r="B101" i="2"/>
  <c r="J100" i="2"/>
  <c r="I100" i="2"/>
  <c r="H100" i="2"/>
  <c r="G100" i="2"/>
  <c r="F100" i="2"/>
  <c r="E100" i="2"/>
  <c r="D100" i="2"/>
  <c r="B100" i="2" s="1"/>
  <c r="C100" i="2"/>
  <c r="A100" i="2" s="1"/>
  <c r="J99" i="2"/>
  <c r="I99" i="2"/>
  <c r="H99" i="2"/>
  <c r="G99" i="2"/>
  <c r="F99" i="2"/>
  <c r="E99" i="2"/>
  <c r="D99" i="2"/>
  <c r="C99" i="2"/>
  <c r="A99" i="2" s="1"/>
  <c r="B99" i="2"/>
  <c r="J98" i="2"/>
  <c r="I98" i="2"/>
  <c r="H98" i="2"/>
  <c r="G98" i="2"/>
  <c r="F98" i="2"/>
  <c r="E98" i="2"/>
  <c r="D98" i="2"/>
  <c r="C98" i="2"/>
  <c r="A98" i="2" s="1"/>
  <c r="J97" i="2"/>
  <c r="I97" i="2"/>
  <c r="H97" i="2"/>
  <c r="G97" i="2"/>
  <c r="F97" i="2"/>
  <c r="E97" i="2"/>
  <c r="D97" i="2"/>
  <c r="C97" i="2"/>
  <c r="A97" i="2" s="1"/>
  <c r="B97" i="2"/>
  <c r="J96" i="2"/>
  <c r="I96" i="2"/>
  <c r="A96" i="2" s="1"/>
  <c r="H96" i="2"/>
  <c r="G96" i="2"/>
  <c r="F96" i="2"/>
  <c r="E96" i="2"/>
  <c r="D96" i="2"/>
  <c r="B96" i="2" s="1"/>
  <c r="C96" i="2"/>
  <c r="J95" i="2"/>
  <c r="I95" i="2"/>
  <c r="H95" i="2"/>
  <c r="G95" i="2"/>
  <c r="F95" i="2"/>
  <c r="E95" i="2"/>
  <c r="D95" i="2"/>
  <c r="C95" i="2"/>
  <c r="A95" i="2" s="1"/>
  <c r="B95" i="2"/>
  <c r="J94" i="2"/>
  <c r="I94" i="2"/>
  <c r="H94" i="2"/>
  <c r="G94" i="2"/>
  <c r="F94" i="2"/>
  <c r="E94" i="2"/>
  <c r="D94" i="2"/>
  <c r="C94" i="2"/>
  <c r="A94" i="2"/>
  <c r="J93" i="2"/>
  <c r="I93" i="2"/>
  <c r="H93" i="2"/>
  <c r="G93" i="2"/>
  <c r="F93" i="2"/>
  <c r="E93" i="2"/>
  <c r="D93" i="2"/>
  <c r="C93" i="2"/>
  <c r="B93" i="2"/>
  <c r="J92" i="2"/>
  <c r="I92" i="2"/>
  <c r="H92" i="2"/>
  <c r="G92" i="2"/>
  <c r="F92" i="2"/>
  <c r="E92" i="2"/>
  <c r="D92" i="2"/>
  <c r="B92" i="2" s="1"/>
  <c r="C92" i="2"/>
  <c r="J91" i="2"/>
  <c r="I91" i="2"/>
  <c r="H91" i="2"/>
  <c r="G91" i="2"/>
  <c r="F91" i="2"/>
  <c r="E91" i="2"/>
  <c r="D91" i="2"/>
  <c r="C91" i="2"/>
  <c r="B91" i="2"/>
  <c r="J90" i="2"/>
  <c r="I90" i="2"/>
  <c r="H90" i="2"/>
  <c r="G90" i="2"/>
  <c r="F90" i="2"/>
  <c r="E90" i="2"/>
  <c r="D90" i="2"/>
  <c r="C90" i="2"/>
  <c r="A90" i="2"/>
  <c r="J89" i="2"/>
  <c r="I89" i="2"/>
  <c r="H89" i="2"/>
  <c r="G89" i="2"/>
  <c r="F89" i="2"/>
  <c r="E89" i="2"/>
  <c r="D89" i="2"/>
  <c r="C89" i="2"/>
  <c r="A89" i="2" s="1"/>
  <c r="B89" i="2"/>
  <c r="J88" i="2"/>
  <c r="I88" i="2"/>
  <c r="H88" i="2"/>
  <c r="G88" i="2"/>
  <c r="F88" i="2"/>
  <c r="E88" i="2"/>
  <c r="D88" i="2"/>
  <c r="C88" i="2"/>
  <c r="A88" i="2" s="1"/>
  <c r="J87" i="2"/>
  <c r="I87" i="2"/>
  <c r="H87" i="2"/>
  <c r="G87" i="2"/>
  <c r="F87" i="2"/>
  <c r="E87" i="2"/>
  <c r="D87" i="2"/>
  <c r="C87" i="2"/>
  <c r="A87" i="2" s="1"/>
  <c r="B87" i="2"/>
  <c r="J86" i="2"/>
  <c r="I86" i="2"/>
  <c r="A86" i="2" s="1"/>
  <c r="H86" i="2"/>
  <c r="G86" i="2"/>
  <c r="F86" i="2"/>
  <c r="E86" i="2"/>
  <c r="D86" i="2"/>
  <c r="C86" i="2"/>
  <c r="J85" i="2"/>
  <c r="I85" i="2"/>
  <c r="H85" i="2"/>
  <c r="G85" i="2"/>
  <c r="F85" i="2"/>
  <c r="E85" i="2"/>
  <c r="D85" i="2"/>
  <c r="C85" i="2"/>
  <c r="B85" i="2"/>
  <c r="A85" i="2"/>
  <c r="J84" i="2"/>
  <c r="I84" i="2"/>
  <c r="H84" i="2"/>
  <c r="G84" i="2"/>
  <c r="F84" i="2"/>
  <c r="E84" i="2"/>
  <c r="D84" i="2"/>
  <c r="C84" i="2"/>
  <c r="J83" i="2"/>
  <c r="I83" i="2"/>
  <c r="H83" i="2"/>
  <c r="G83" i="2"/>
  <c r="F83" i="2"/>
  <c r="E83" i="2"/>
  <c r="A83" i="2" s="1"/>
  <c r="D83" i="2"/>
  <c r="C83" i="2"/>
  <c r="B83" i="2"/>
  <c r="J82" i="2"/>
  <c r="I82" i="2"/>
  <c r="A82" i="2" s="1"/>
  <c r="H82" i="2"/>
  <c r="G82" i="2"/>
  <c r="F82" i="2"/>
  <c r="E82" i="2"/>
  <c r="D82" i="2"/>
  <c r="C82" i="2"/>
  <c r="J81" i="2"/>
  <c r="I81" i="2"/>
  <c r="H81" i="2"/>
  <c r="G81" i="2"/>
  <c r="F81" i="2"/>
  <c r="E81" i="2"/>
  <c r="D81" i="2"/>
  <c r="C81" i="2"/>
  <c r="A81" i="2" s="1"/>
  <c r="B81" i="2"/>
  <c r="J80" i="2"/>
  <c r="I80" i="2"/>
  <c r="H80" i="2"/>
  <c r="G80" i="2"/>
  <c r="F80" i="2"/>
  <c r="E80" i="2"/>
  <c r="D80" i="2"/>
  <c r="C80" i="2"/>
  <c r="J79" i="2"/>
  <c r="I79" i="2"/>
  <c r="H79" i="2"/>
  <c r="G79" i="2"/>
  <c r="F79" i="2"/>
  <c r="E79" i="2"/>
  <c r="D79" i="2"/>
  <c r="C79" i="2"/>
  <c r="B79" i="2"/>
  <c r="Q80" i="1" s="1"/>
  <c r="A79" i="2"/>
  <c r="J78" i="2"/>
  <c r="I78" i="2"/>
  <c r="H78" i="2"/>
  <c r="G78" i="2"/>
  <c r="F78" i="2"/>
  <c r="E78" i="2"/>
  <c r="A78" i="2" s="1"/>
  <c r="D78" i="2"/>
  <c r="C78" i="2"/>
  <c r="J77" i="2"/>
  <c r="I77" i="2"/>
  <c r="H77" i="2"/>
  <c r="G77" i="2"/>
  <c r="F77" i="2"/>
  <c r="E77" i="2"/>
  <c r="D77" i="2"/>
  <c r="C77" i="2"/>
  <c r="B77" i="2"/>
  <c r="A77" i="2"/>
  <c r="J76" i="2"/>
  <c r="I76" i="2"/>
  <c r="H76" i="2"/>
  <c r="G76" i="2"/>
  <c r="F76" i="2"/>
  <c r="E76" i="2"/>
  <c r="D76" i="2"/>
  <c r="C76" i="2"/>
  <c r="J75" i="2"/>
  <c r="I75" i="2"/>
  <c r="H75" i="2"/>
  <c r="G75" i="2"/>
  <c r="F75" i="2"/>
  <c r="E75" i="2"/>
  <c r="D75" i="2"/>
  <c r="C75" i="2"/>
  <c r="B75" i="2"/>
  <c r="A75" i="2"/>
  <c r="J74" i="2"/>
  <c r="I74" i="2"/>
  <c r="H74" i="2"/>
  <c r="G74" i="2"/>
  <c r="A74" i="2" s="1"/>
  <c r="F74" i="2"/>
  <c r="E74" i="2"/>
  <c r="D74" i="2"/>
  <c r="C74" i="2"/>
  <c r="J73" i="2"/>
  <c r="I73" i="2"/>
  <c r="H73" i="2"/>
  <c r="G73" i="2"/>
  <c r="A73" i="2" s="1"/>
  <c r="F73" i="2"/>
  <c r="E73" i="2"/>
  <c r="D73" i="2"/>
  <c r="C73" i="2"/>
  <c r="B73" i="2"/>
  <c r="J72" i="2"/>
  <c r="I72" i="2"/>
  <c r="H72" i="2"/>
  <c r="G72" i="2"/>
  <c r="F72" i="2"/>
  <c r="E72" i="2"/>
  <c r="D72" i="2"/>
  <c r="C72" i="2"/>
  <c r="J71" i="2"/>
  <c r="I71" i="2"/>
  <c r="H71" i="2"/>
  <c r="G71" i="2"/>
  <c r="F71" i="2"/>
  <c r="E71" i="2"/>
  <c r="D71" i="2"/>
  <c r="C71" i="2"/>
  <c r="A71" i="2" s="1"/>
  <c r="B71" i="2"/>
  <c r="J70" i="2"/>
  <c r="I70" i="2"/>
  <c r="H70" i="2"/>
  <c r="G70" i="2"/>
  <c r="F70" i="2"/>
  <c r="E70" i="2"/>
  <c r="D70" i="2"/>
  <c r="B70" i="2" s="1"/>
  <c r="C70" i="2"/>
  <c r="A70" i="2" s="1"/>
  <c r="J69" i="2"/>
  <c r="I69" i="2"/>
  <c r="H69" i="2"/>
  <c r="G69" i="2"/>
  <c r="F69" i="2"/>
  <c r="E69" i="2"/>
  <c r="A69" i="2" s="1"/>
  <c r="D69" i="2"/>
  <c r="C69" i="2"/>
  <c r="B69" i="2"/>
  <c r="J68" i="2"/>
  <c r="I68" i="2"/>
  <c r="H68" i="2"/>
  <c r="G68" i="2"/>
  <c r="F68" i="2"/>
  <c r="E68" i="2"/>
  <c r="D68" i="2"/>
  <c r="B68" i="2" s="1"/>
  <c r="C68" i="2"/>
  <c r="A68" i="2" s="1"/>
  <c r="M69" i="1" s="1"/>
  <c r="J67" i="2"/>
  <c r="I67" i="2"/>
  <c r="A67" i="2" s="1"/>
  <c r="M68" i="1" s="1"/>
  <c r="H67" i="2"/>
  <c r="G67" i="2"/>
  <c r="F67" i="2"/>
  <c r="E67" i="2"/>
  <c r="D67" i="2"/>
  <c r="C67" i="2"/>
  <c r="B67" i="2"/>
  <c r="J66" i="2"/>
  <c r="I66" i="2"/>
  <c r="H66" i="2"/>
  <c r="G66" i="2"/>
  <c r="F66" i="2"/>
  <c r="E66" i="2"/>
  <c r="D66" i="2"/>
  <c r="C66" i="2"/>
  <c r="A66" i="2"/>
  <c r="J65" i="2"/>
  <c r="I65" i="2"/>
  <c r="H65" i="2"/>
  <c r="G65" i="2"/>
  <c r="F65" i="2"/>
  <c r="E65" i="2"/>
  <c r="D65" i="2"/>
  <c r="C65" i="2"/>
  <c r="B65" i="2"/>
  <c r="J64" i="2"/>
  <c r="I64" i="2"/>
  <c r="H64" i="2"/>
  <c r="G64" i="2"/>
  <c r="F64" i="2"/>
  <c r="E64" i="2"/>
  <c r="D64" i="2"/>
  <c r="B64" i="2" s="1"/>
  <c r="C64" i="2"/>
  <c r="A64" i="2" s="1"/>
  <c r="J63" i="2"/>
  <c r="I63" i="2"/>
  <c r="H63" i="2"/>
  <c r="G63" i="2"/>
  <c r="F63" i="2"/>
  <c r="E63" i="2"/>
  <c r="D63" i="2"/>
  <c r="C63" i="2"/>
  <c r="B63" i="2"/>
  <c r="J62" i="2"/>
  <c r="I62" i="2"/>
  <c r="H62" i="2"/>
  <c r="G62" i="2"/>
  <c r="F62" i="2"/>
  <c r="E62" i="2"/>
  <c r="D62" i="2"/>
  <c r="B62" i="2" s="1"/>
  <c r="C62" i="2"/>
  <c r="A62" i="2"/>
  <c r="J61" i="2"/>
  <c r="I61" i="2"/>
  <c r="H61" i="2"/>
  <c r="G61" i="2"/>
  <c r="F61" i="2"/>
  <c r="E61" i="2"/>
  <c r="A61" i="2" s="1"/>
  <c r="D61" i="2"/>
  <c r="C61" i="2"/>
  <c r="B61" i="2"/>
  <c r="J60" i="2"/>
  <c r="I60" i="2"/>
  <c r="H60" i="2"/>
  <c r="G60" i="2"/>
  <c r="F60" i="2"/>
  <c r="E60" i="2"/>
  <c r="D60" i="2"/>
  <c r="B60" i="2" s="1"/>
  <c r="C60" i="2"/>
  <c r="A60" i="2"/>
  <c r="J59" i="2"/>
  <c r="I59" i="2"/>
  <c r="H59" i="2"/>
  <c r="G59" i="2"/>
  <c r="F59" i="2"/>
  <c r="E59" i="2"/>
  <c r="A59" i="2" s="1"/>
  <c r="D59" i="2"/>
  <c r="C59" i="2"/>
  <c r="B59" i="2"/>
  <c r="J58" i="2"/>
  <c r="I58" i="2"/>
  <c r="H58" i="2"/>
  <c r="G58" i="2"/>
  <c r="F58" i="2"/>
  <c r="E58" i="2"/>
  <c r="D58" i="2"/>
  <c r="C58" i="2"/>
  <c r="A58" i="2" s="1"/>
  <c r="J57" i="2"/>
  <c r="I57" i="2"/>
  <c r="H57" i="2"/>
  <c r="G57" i="2"/>
  <c r="F57" i="2"/>
  <c r="B57" i="2" s="1"/>
  <c r="E57" i="2"/>
  <c r="D57" i="2"/>
  <c r="C57" i="2"/>
  <c r="A57" i="2" s="1"/>
  <c r="M58" i="1" s="1"/>
  <c r="J56" i="2"/>
  <c r="I56" i="2"/>
  <c r="A56" i="2" s="1"/>
  <c r="H56" i="2"/>
  <c r="G56" i="2"/>
  <c r="F56" i="2"/>
  <c r="E56" i="2"/>
  <c r="D56" i="2"/>
  <c r="C56" i="2"/>
  <c r="J55" i="2"/>
  <c r="I55" i="2"/>
  <c r="H55" i="2"/>
  <c r="G55" i="2"/>
  <c r="F55" i="2"/>
  <c r="B55" i="2" s="1"/>
  <c r="E55" i="2"/>
  <c r="D55" i="2"/>
  <c r="C55" i="2"/>
  <c r="J54" i="2"/>
  <c r="I54" i="2"/>
  <c r="H54" i="2"/>
  <c r="G54" i="2"/>
  <c r="F54" i="2"/>
  <c r="E54" i="2"/>
  <c r="D54" i="2"/>
  <c r="C54" i="2"/>
  <c r="A54" i="2"/>
  <c r="J53" i="2"/>
  <c r="I53" i="2"/>
  <c r="H53" i="2"/>
  <c r="G53" i="2"/>
  <c r="F53" i="2"/>
  <c r="E53" i="2"/>
  <c r="D53" i="2"/>
  <c r="C53" i="2"/>
  <c r="B53" i="2"/>
  <c r="J52" i="2"/>
  <c r="I52" i="2"/>
  <c r="H52" i="2"/>
  <c r="G52" i="2"/>
  <c r="F52" i="2"/>
  <c r="E52" i="2"/>
  <c r="D52" i="2"/>
  <c r="B52" i="2" s="1"/>
  <c r="C52" i="2"/>
  <c r="J51" i="2"/>
  <c r="I51" i="2"/>
  <c r="H51" i="2"/>
  <c r="G51" i="2"/>
  <c r="F51" i="2"/>
  <c r="B51" i="2" s="1"/>
  <c r="E51" i="2"/>
  <c r="A51" i="2" s="1"/>
  <c r="D51" i="2"/>
  <c r="C51" i="2"/>
  <c r="J50" i="2"/>
  <c r="I50" i="2"/>
  <c r="H50" i="2"/>
  <c r="G50" i="2"/>
  <c r="F50" i="2"/>
  <c r="E50" i="2"/>
  <c r="D50" i="2"/>
  <c r="C50" i="2"/>
  <c r="A50" i="2"/>
  <c r="J49" i="2"/>
  <c r="I49" i="2"/>
  <c r="H49" i="2"/>
  <c r="G49" i="2"/>
  <c r="F49" i="2"/>
  <c r="B49" i="2" s="1"/>
  <c r="E49" i="2"/>
  <c r="A49" i="2" s="1"/>
  <c r="M50" i="1" s="1"/>
  <c r="D49" i="2"/>
  <c r="C49" i="2"/>
  <c r="J48" i="2"/>
  <c r="I48" i="2"/>
  <c r="H48" i="2"/>
  <c r="G48" i="2"/>
  <c r="F48" i="2"/>
  <c r="E48" i="2"/>
  <c r="D48" i="2"/>
  <c r="C48" i="2"/>
  <c r="J47" i="2"/>
  <c r="I47" i="2"/>
  <c r="H47" i="2"/>
  <c r="G47" i="2"/>
  <c r="F47" i="2"/>
  <c r="E47" i="2"/>
  <c r="D47" i="2"/>
  <c r="C47" i="2"/>
  <c r="B47" i="2"/>
  <c r="J46" i="2"/>
  <c r="I46" i="2"/>
  <c r="A46" i="2" s="1"/>
  <c r="H46" i="2"/>
  <c r="G46" i="2"/>
  <c r="F46" i="2"/>
  <c r="E46" i="2"/>
  <c r="D46" i="2"/>
  <c r="B46" i="2" s="1"/>
  <c r="C46" i="2"/>
  <c r="J45" i="2"/>
  <c r="I45" i="2"/>
  <c r="H45" i="2"/>
  <c r="G45" i="2"/>
  <c r="F45" i="2"/>
  <c r="E45" i="2"/>
  <c r="D45" i="2"/>
  <c r="C45" i="2"/>
  <c r="A45" i="2" s="1"/>
  <c r="B45" i="2"/>
  <c r="J44" i="2"/>
  <c r="I44" i="2"/>
  <c r="H44" i="2"/>
  <c r="G44" i="2"/>
  <c r="F44" i="2"/>
  <c r="E44" i="2"/>
  <c r="D44" i="2"/>
  <c r="C44" i="2"/>
  <c r="J43" i="2"/>
  <c r="I43" i="2"/>
  <c r="H43" i="2"/>
  <c r="G43" i="2"/>
  <c r="F43" i="2"/>
  <c r="E43" i="2"/>
  <c r="D43" i="2"/>
  <c r="C43" i="2"/>
  <c r="B43" i="2"/>
  <c r="A43" i="2"/>
  <c r="J42" i="2"/>
  <c r="I42" i="2"/>
  <c r="H42" i="2"/>
  <c r="G42" i="2"/>
  <c r="A42" i="2" s="1"/>
  <c r="M43" i="1" s="1"/>
  <c r="F42" i="2"/>
  <c r="E42" i="2"/>
  <c r="D42" i="2"/>
  <c r="C42" i="2"/>
  <c r="J41" i="2"/>
  <c r="I41" i="2"/>
  <c r="H41" i="2"/>
  <c r="G41" i="2"/>
  <c r="F41" i="2"/>
  <c r="E41" i="2"/>
  <c r="A41" i="2" s="1"/>
  <c r="D41" i="2"/>
  <c r="C41" i="2"/>
  <c r="B41" i="2"/>
  <c r="J40" i="2"/>
  <c r="I40" i="2"/>
  <c r="H40" i="2"/>
  <c r="G40" i="2"/>
  <c r="F40" i="2"/>
  <c r="E40" i="2"/>
  <c r="D40" i="2"/>
  <c r="C40" i="2"/>
  <c r="J39" i="2"/>
  <c r="I39" i="2"/>
  <c r="H39" i="2"/>
  <c r="G39" i="2"/>
  <c r="F39" i="2"/>
  <c r="B39" i="2" s="1"/>
  <c r="E39" i="2"/>
  <c r="D39" i="2"/>
  <c r="C39" i="2"/>
  <c r="A39" i="2" s="1"/>
  <c r="J38" i="2"/>
  <c r="I38" i="2"/>
  <c r="H38" i="2"/>
  <c r="G38" i="2"/>
  <c r="F38" i="2"/>
  <c r="E38" i="2"/>
  <c r="A38" i="2" s="1"/>
  <c r="M39" i="1" s="1"/>
  <c r="D38" i="2"/>
  <c r="C38" i="2"/>
  <c r="J37" i="2"/>
  <c r="I37" i="2"/>
  <c r="H37" i="2"/>
  <c r="G37" i="2"/>
  <c r="F37" i="2"/>
  <c r="E37" i="2"/>
  <c r="D37" i="2"/>
  <c r="C37" i="2"/>
  <c r="B37" i="2"/>
  <c r="J36" i="2"/>
  <c r="I36" i="2"/>
  <c r="H36" i="2"/>
  <c r="G36" i="2"/>
  <c r="F36" i="2"/>
  <c r="E36" i="2"/>
  <c r="D36" i="2"/>
  <c r="B36" i="2" s="1"/>
  <c r="C36" i="2"/>
  <c r="J35" i="2"/>
  <c r="I35" i="2"/>
  <c r="H35" i="2"/>
  <c r="G35" i="2"/>
  <c r="F35" i="2"/>
  <c r="E35" i="2"/>
  <c r="D35" i="2"/>
  <c r="C35" i="2"/>
  <c r="B35" i="2"/>
  <c r="A35" i="2"/>
  <c r="J34" i="2"/>
  <c r="I34" i="2"/>
  <c r="H34" i="2"/>
  <c r="G34" i="2"/>
  <c r="F34" i="2"/>
  <c r="E34" i="2"/>
  <c r="D34" i="2"/>
  <c r="C34" i="2"/>
  <c r="A34" i="2"/>
  <c r="J33" i="2"/>
  <c r="I33" i="2"/>
  <c r="H33" i="2"/>
  <c r="G33" i="2"/>
  <c r="F33" i="2"/>
  <c r="E33" i="2"/>
  <c r="D33" i="2"/>
  <c r="C33" i="2"/>
  <c r="B33" i="2"/>
  <c r="A33" i="2"/>
  <c r="J32" i="2"/>
  <c r="I32" i="2"/>
  <c r="H32" i="2"/>
  <c r="G32" i="2"/>
  <c r="F32" i="2"/>
  <c r="E32" i="2"/>
  <c r="D32" i="2"/>
  <c r="C32" i="2"/>
  <c r="J31" i="2"/>
  <c r="I31" i="2"/>
  <c r="H31" i="2"/>
  <c r="G31" i="2"/>
  <c r="F31" i="2"/>
  <c r="E31" i="2"/>
  <c r="D31" i="2"/>
  <c r="C31" i="2"/>
  <c r="A31" i="2" s="1"/>
  <c r="B31" i="2"/>
  <c r="J30" i="2"/>
  <c r="I30" i="2"/>
  <c r="H30" i="2"/>
  <c r="G30" i="2"/>
  <c r="A30" i="2" s="1"/>
  <c r="F30" i="2"/>
  <c r="E30" i="2"/>
  <c r="D30" i="2"/>
  <c r="C30" i="2"/>
  <c r="J29" i="2"/>
  <c r="I29" i="2"/>
  <c r="H29" i="2"/>
  <c r="G29" i="2"/>
  <c r="F29" i="2"/>
  <c r="E29" i="2"/>
  <c r="A29" i="2" s="1"/>
  <c r="M30" i="1" s="1"/>
  <c r="D29" i="2"/>
  <c r="C29" i="2"/>
  <c r="B29" i="2"/>
  <c r="J28" i="2"/>
  <c r="I28" i="2"/>
  <c r="H28" i="2"/>
  <c r="G28" i="2"/>
  <c r="F28" i="2"/>
  <c r="E28" i="2"/>
  <c r="D28" i="2"/>
  <c r="C28" i="2"/>
  <c r="J27" i="2"/>
  <c r="I27" i="2"/>
  <c r="A27" i="2" s="1"/>
  <c r="H27" i="2"/>
  <c r="G27" i="2"/>
  <c r="F27" i="2"/>
  <c r="B27" i="2" s="1"/>
  <c r="E27" i="2"/>
  <c r="D27" i="2"/>
  <c r="C27" i="2"/>
  <c r="J26" i="2"/>
  <c r="I26" i="2"/>
  <c r="H26" i="2"/>
  <c r="G26" i="2"/>
  <c r="F26" i="2"/>
  <c r="E26" i="2"/>
  <c r="D26" i="2"/>
  <c r="C26" i="2"/>
  <c r="J25" i="2"/>
  <c r="I25" i="2"/>
  <c r="H25" i="2"/>
  <c r="G25" i="2"/>
  <c r="F25" i="2"/>
  <c r="B25" i="2" s="1"/>
  <c r="E25" i="2"/>
  <c r="D25" i="2"/>
  <c r="C25" i="2"/>
  <c r="J24" i="2"/>
  <c r="I24" i="2"/>
  <c r="H24" i="2"/>
  <c r="G24" i="2"/>
  <c r="F24" i="2"/>
  <c r="E24" i="2"/>
  <c r="D24" i="2"/>
  <c r="B24" i="2" s="1"/>
  <c r="C24" i="2"/>
  <c r="A24" i="2"/>
  <c r="J23" i="2"/>
  <c r="I23" i="2"/>
  <c r="H23" i="2"/>
  <c r="G23" i="2"/>
  <c r="F23" i="2"/>
  <c r="E23" i="2"/>
  <c r="D23" i="2"/>
  <c r="C23" i="2"/>
  <c r="B23" i="2"/>
  <c r="J22" i="2"/>
  <c r="I22" i="2"/>
  <c r="H22" i="2"/>
  <c r="G22" i="2"/>
  <c r="F22" i="2"/>
  <c r="E22" i="2"/>
  <c r="D22" i="2"/>
  <c r="C22" i="2"/>
  <c r="A22" i="2"/>
  <c r="J21" i="2"/>
  <c r="I21" i="2"/>
  <c r="H21" i="2"/>
  <c r="G21" i="2"/>
  <c r="F21" i="2"/>
  <c r="B21" i="2" s="1"/>
  <c r="E21" i="2"/>
  <c r="D21" i="2"/>
  <c r="C21" i="2"/>
  <c r="J20" i="2"/>
  <c r="I20" i="2"/>
  <c r="H20" i="2"/>
  <c r="G20" i="2"/>
  <c r="F20" i="2"/>
  <c r="E20" i="2"/>
  <c r="D20" i="2"/>
  <c r="B20" i="2" s="1"/>
  <c r="C20" i="2"/>
  <c r="A20" i="2" s="1"/>
  <c r="J19" i="2"/>
  <c r="I19" i="2"/>
  <c r="H19" i="2"/>
  <c r="G19" i="2"/>
  <c r="F19" i="2"/>
  <c r="E19" i="2"/>
  <c r="A19" i="2" s="1"/>
  <c r="D19" i="2"/>
  <c r="C19" i="2"/>
  <c r="J18" i="2"/>
  <c r="I18" i="2"/>
  <c r="H18" i="2"/>
  <c r="G18" i="2"/>
  <c r="F18" i="2"/>
  <c r="E18" i="2"/>
  <c r="D18" i="2"/>
  <c r="C18" i="2"/>
  <c r="A18" i="2"/>
  <c r="J17" i="2"/>
  <c r="I17" i="2"/>
  <c r="H17" i="2"/>
  <c r="G17" i="2"/>
  <c r="F17" i="2"/>
  <c r="B17" i="2" s="1"/>
  <c r="E17" i="2"/>
  <c r="D17" i="2"/>
  <c r="C17" i="2"/>
  <c r="J16" i="2"/>
  <c r="I16" i="2"/>
  <c r="H16" i="2"/>
  <c r="G16" i="2"/>
  <c r="F16" i="2"/>
  <c r="E16" i="2"/>
  <c r="D16" i="2"/>
  <c r="C16" i="2"/>
  <c r="J15" i="2"/>
  <c r="I15" i="2"/>
  <c r="H15" i="2"/>
  <c r="G15" i="2"/>
  <c r="F15" i="2"/>
  <c r="E15" i="2"/>
  <c r="D15" i="2"/>
  <c r="C15" i="2"/>
  <c r="A15" i="2" s="1"/>
  <c r="M16" i="1" s="1"/>
  <c r="B15" i="2"/>
  <c r="J14" i="2"/>
  <c r="I14" i="2"/>
  <c r="H14" i="2"/>
  <c r="G14" i="2"/>
  <c r="F14" i="2"/>
  <c r="E14" i="2"/>
  <c r="D14" i="2"/>
  <c r="C14" i="2"/>
  <c r="A14" i="2"/>
  <c r="J13" i="2"/>
  <c r="I13" i="2"/>
  <c r="H13" i="2"/>
  <c r="G13" i="2"/>
  <c r="F13" i="2"/>
  <c r="E13" i="2"/>
  <c r="D13" i="2"/>
  <c r="C13" i="2"/>
  <c r="B13" i="2"/>
  <c r="A13" i="2"/>
  <c r="J12" i="2"/>
  <c r="I12" i="2"/>
  <c r="H12" i="2"/>
  <c r="G12" i="2"/>
  <c r="F12" i="2"/>
  <c r="E12" i="2"/>
  <c r="D12" i="2"/>
  <c r="B12" i="2" s="1"/>
  <c r="C12" i="2"/>
  <c r="J11" i="2"/>
  <c r="I11" i="2"/>
  <c r="A11" i="2" s="1"/>
  <c r="H11" i="2"/>
  <c r="G11" i="2"/>
  <c r="F11" i="2"/>
  <c r="B11" i="2" s="1"/>
  <c r="E11" i="2"/>
  <c r="D11" i="2"/>
  <c r="C11" i="2"/>
  <c r="J10" i="2"/>
  <c r="I10" i="2"/>
  <c r="H10" i="2"/>
  <c r="G10" i="2"/>
  <c r="F10" i="2"/>
  <c r="E10" i="2"/>
  <c r="D10" i="2"/>
  <c r="C10" i="2"/>
  <c r="A10" i="2"/>
  <c r="J9" i="2"/>
  <c r="I9" i="2"/>
  <c r="H9" i="2"/>
  <c r="G9" i="2"/>
  <c r="F9" i="2"/>
  <c r="E9" i="2"/>
  <c r="D9" i="2"/>
  <c r="C9" i="2"/>
  <c r="J8" i="2"/>
  <c r="I8" i="2"/>
  <c r="H8" i="2"/>
  <c r="G8" i="2"/>
  <c r="F8" i="2"/>
  <c r="E8" i="2"/>
  <c r="D8" i="2"/>
  <c r="C8" i="2"/>
  <c r="J7" i="2"/>
  <c r="I7" i="2"/>
  <c r="H7" i="2"/>
  <c r="G7" i="2"/>
  <c r="A7" i="2" s="1"/>
  <c r="F7" i="2"/>
  <c r="E7" i="2"/>
  <c r="D7" i="2"/>
  <c r="C7" i="2"/>
  <c r="J6" i="2"/>
  <c r="I6" i="2"/>
  <c r="H6" i="2"/>
  <c r="G6" i="2"/>
  <c r="F6" i="2"/>
  <c r="E6" i="2"/>
  <c r="D6" i="2"/>
  <c r="C6" i="2"/>
  <c r="A6" i="2"/>
  <c r="J5" i="2"/>
  <c r="I5" i="2"/>
  <c r="H5" i="2"/>
  <c r="G5" i="2"/>
  <c r="F5" i="2"/>
  <c r="B5" i="2" s="1"/>
  <c r="E5" i="2"/>
  <c r="D5" i="2"/>
  <c r="C5" i="2"/>
  <c r="J4" i="2"/>
  <c r="I4" i="2"/>
  <c r="H4" i="2"/>
  <c r="G4" i="2"/>
  <c r="F4" i="2"/>
  <c r="E4" i="2"/>
  <c r="D4" i="2"/>
  <c r="C4" i="2"/>
  <c r="A4" i="2" s="1"/>
  <c r="J3" i="2"/>
  <c r="I3" i="2"/>
  <c r="H3" i="2"/>
  <c r="G3" i="2"/>
  <c r="F3" i="2"/>
  <c r="E3" i="2"/>
  <c r="D3" i="2"/>
  <c r="C3" i="2"/>
  <c r="A3" i="2" s="1"/>
  <c r="M4" i="1" s="1"/>
  <c r="J2" i="2"/>
  <c r="I2" i="2"/>
  <c r="H2" i="2"/>
  <c r="G2" i="2"/>
  <c r="F2" i="2"/>
  <c r="E2" i="2"/>
  <c r="D2" i="2"/>
  <c r="B2" i="2" s="1"/>
  <c r="C2" i="2"/>
  <c r="A2" i="2"/>
  <c r="S1098" i="1"/>
  <c r="R1098" i="1"/>
  <c r="Q1098" i="1"/>
  <c r="O1098" i="1"/>
  <c r="M1098" i="1"/>
  <c r="T1096" i="1"/>
  <c r="S1096" i="1"/>
  <c r="R1096" i="1"/>
  <c r="Q1096" i="1"/>
  <c r="O1096" i="1"/>
  <c r="M1096" i="1"/>
  <c r="S1095" i="1"/>
  <c r="R1095" i="1"/>
  <c r="Q1095" i="1"/>
  <c r="O1095" i="1"/>
  <c r="N1095" i="1"/>
  <c r="S1094" i="1"/>
  <c r="R1094" i="1"/>
  <c r="Q1094" i="1"/>
  <c r="O1094" i="1"/>
  <c r="M1094" i="1"/>
  <c r="S1093" i="1"/>
  <c r="R1093" i="1"/>
  <c r="Q1093" i="1"/>
  <c r="T1093" i="1" s="1"/>
  <c r="O1093" i="1"/>
  <c r="N1093" i="1"/>
  <c r="R1092" i="1"/>
  <c r="Q1092" i="1"/>
  <c r="O1092" i="1"/>
  <c r="M1092" i="1"/>
  <c r="S1091" i="1"/>
  <c r="R1091" i="1"/>
  <c r="T1091" i="1" s="1"/>
  <c r="Q1091" i="1"/>
  <c r="O1091" i="1"/>
  <c r="N1091" i="1"/>
  <c r="S1090" i="1"/>
  <c r="R1090" i="1"/>
  <c r="T1090" i="1" s="1"/>
  <c r="Q1090" i="1"/>
  <c r="O1090" i="1"/>
  <c r="N1090" i="1"/>
  <c r="M1090" i="1"/>
  <c r="S1089" i="1"/>
  <c r="R1089" i="1"/>
  <c r="Q1089" i="1"/>
  <c r="O1089" i="1"/>
  <c r="N1089" i="1"/>
  <c r="S1087" i="1"/>
  <c r="R1087" i="1"/>
  <c r="Q1087" i="1"/>
  <c r="O1087" i="1"/>
  <c r="N1087" i="1"/>
  <c r="R1086" i="1"/>
  <c r="Q1086" i="1"/>
  <c r="O1086" i="1"/>
  <c r="N1086" i="1"/>
  <c r="M1086" i="1"/>
  <c r="P1086" i="1" s="1"/>
  <c r="S1083" i="1"/>
  <c r="R1083" i="1"/>
  <c r="Q1083" i="1"/>
  <c r="N1083" i="1"/>
  <c r="R1082" i="1"/>
  <c r="Q1082" i="1"/>
  <c r="O1082" i="1"/>
  <c r="M1082" i="1"/>
  <c r="S1081" i="1"/>
  <c r="R1081" i="1"/>
  <c r="Q1081" i="1"/>
  <c r="O1081" i="1"/>
  <c r="N1081" i="1"/>
  <c r="R1080" i="1"/>
  <c r="Q1080" i="1"/>
  <c r="O1080" i="1"/>
  <c r="M1080" i="1"/>
  <c r="S1079" i="1"/>
  <c r="R1079" i="1"/>
  <c r="Q1079" i="1"/>
  <c r="O1079" i="1"/>
  <c r="N1079" i="1"/>
  <c r="M1079" i="1"/>
  <c r="R1078" i="1"/>
  <c r="Q1078" i="1"/>
  <c r="O1078" i="1"/>
  <c r="M1078" i="1"/>
  <c r="S1077" i="1"/>
  <c r="R1077" i="1"/>
  <c r="Q1077" i="1"/>
  <c r="O1077" i="1"/>
  <c r="N1077" i="1"/>
  <c r="M1077" i="1"/>
  <c r="S1076" i="1"/>
  <c r="R1076" i="1"/>
  <c r="Q1076" i="1"/>
  <c r="O1076" i="1"/>
  <c r="M1076" i="1"/>
  <c r="S1075" i="1"/>
  <c r="R1075" i="1"/>
  <c r="Q1075" i="1"/>
  <c r="O1075" i="1"/>
  <c r="N1075" i="1"/>
  <c r="R1074" i="1"/>
  <c r="Q1074" i="1"/>
  <c r="O1074" i="1"/>
  <c r="R1072" i="1"/>
  <c r="Q1072" i="1"/>
  <c r="O1072" i="1"/>
  <c r="N1072" i="1"/>
  <c r="M1072" i="1"/>
  <c r="S1071" i="1"/>
  <c r="R1071" i="1"/>
  <c r="Q1071" i="1"/>
  <c r="O1071" i="1"/>
  <c r="N1071" i="1"/>
  <c r="R1070" i="1"/>
  <c r="Q1070" i="1"/>
  <c r="O1070" i="1"/>
  <c r="N1070" i="1"/>
  <c r="M1070" i="1"/>
  <c r="S1067" i="1"/>
  <c r="R1067" i="1"/>
  <c r="Q1067" i="1"/>
  <c r="O1067" i="1"/>
  <c r="N1067" i="1"/>
  <c r="S1066" i="1"/>
  <c r="R1066" i="1"/>
  <c r="Q1066" i="1"/>
  <c r="O1066" i="1"/>
  <c r="M1066" i="1"/>
  <c r="S1065" i="1"/>
  <c r="R1065" i="1"/>
  <c r="O1065" i="1"/>
  <c r="N1065" i="1"/>
  <c r="R1064" i="1"/>
  <c r="Q1064" i="1"/>
  <c r="O1064" i="1"/>
  <c r="M1064" i="1"/>
  <c r="S1063" i="1"/>
  <c r="R1063" i="1"/>
  <c r="O1063" i="1"/>
  <c r="N1063" i="1"/>
  <c r="R1062" i="1"/>
  <c r="Q1062" i="1"/>
  <c r="M1062" i="1"/>
  <c r="S1061" i="1"/>
  <c r="R1061" i="1"/>
  <c r="Q1061" i="1"/>
  <c r="O1061" i="1"/>
  <c r="N1061" i="1"/>
  <c r="R1060" i="1"/>
  <c r="Q1060" i="1"/>
  <c r="O1060" i="1"/>
  <c r="M1060" i="1"/>
  <c r="R1058" i="1"/>
  <c r="Q1058" i="1"/>
  <c r="O1058" i="1"/>
  <c r="M1058" i="1"/>
  <c r="S1057" i="1"/>
  <c r="R1057" i="1"/>
  <c r="Q1057" i="1"/>
  <c r="O1057" i="1"/>
  <c r="N1057" i="1"/>
  <c r="M1057" i="1"/>
  <c r="S1056" i="1"/>
  <c r="R1056" i="1"/>
  <c r="Q1056" i="1"/>
  <c r="O1056" i="1"/>
  <c r="M1056" i="1"/>
  <c r="S1054" i="1"/>
  <c r="R1054" i="1"/>
  <c r="Q1054" i="1"/>
  <c r="O1054" i="1"/>
  <c r="M1054" i="1"/>
  <c r="S1053" i="1"/>
  <c r="R1053" i="1"/>
  <c r="Q1053" i="1"/>
  <c r="O1053" i="1"/>
  <c r="N1053" i="1"/>
  <c r="R1052" i="1"/>
  <c r="Q1052" i="1"/>
  <c r="O1052" i="1"/>
  <c r="M1052" i="1"/>
  <c r="S1051" i="1"/>
  <c r="R1051" i="1"/>
  <c r="Q1051" i="1"/>
  <c r="O1051" i="1"/>
  <c r="N1051" i="1"/>
  <c r="S1050" i="1"/>
  <c r="R1050" i="1"/>
  <c r="Q1050" i="1"/>
  <c r="O1050" i="1"/>
  <c r="N1050" i="1"/>
  <c r="M1050" i="1"/>
  <c r="S1049" i="1"/>
  <c r="R1049" i="1"/>
  <c r="Q1049" i="1"/>
  <c r="O1049" i="1"/>
  <c r="N1049" i="1"/>
  <c r="R1048" i="1"/>
  <c r="Q1048" i="1"/>
  <c r="O1048" i="1"/>
  <c r="M1048" i="1"/>
  <c r="S1047" i="1"/>
  <c r="R1047" i="1"/>
  <c r="Q1047" i="1"/>
  <c r="O1047" i="1"/>
  <c r="N1047" i="1"/>
  <c r="R1046" i="1"/>
  <c r="Q1046" i="1"/>
  <c r="O1046" i="1"/>
  <c r="N1046" i="1"/>
  <c r="M1046" i="1"/>
  <c r="P1046" i="1" s="1"/>
  <c r="S1045" i="1"/>
  <c r="R1045" i="1"/>
  <c r="O1045" i="1"/>
  <c r="N1045" i="1"/>
  <c r="R1044" i="1"/>
  <c r="Q1044" i="1"/>
  <c r="O1044" i="1"/>
  <c r="M1044" i="1"/>
  <c r="S1043" i="1"/>
  <c r="R1043" i="1"/>
  <c r="Q1043" i="1"/>
  <c r="O1043" i="1"/>
  <c r="N1043" i="1"/>
  <c r="R1042" i="1"/>
  <c r="Q1042" i="1"/>
  <c r="O1042" i="1"/>
  <c r="M1042" i="1"/>
  <c r="S1041" i="1"/>
  <c r="R1041" i="1"/>
  <c r="Q1041" i="1"/>
  <c r="T1041" i="1" s="1"/>
  <c r="N1041" i="1"/>
  <c r="M1041" i="1"/>
  <c r="R1040" i="1"/>
  <c r="Q1040" i="1"/>
  <c r="O1040" i="1"/>
  <c r="M1040" i="1"/>
  <c r="S1039" i="1"/>
  <c r="R1039" i="1"/>
  <c r="Q1039" i="1"/>
  <c r="N1039" i="1"/>
  <c r="M1039" i="1"/>
  <c r="R1038" i="1"/>
  <c r="Q1038" i="1"/>
  <c r="O1038" i="1"/>
  <c r="M1038" i="1"/>
  <c r="S1037" i="1"/>
  <c r="R1037" i="1"/>
  <c r="Q1037" i="1"/>
  <c r="O1037" i="1"/>
  <c r="N1037" i="1"/>
  <c r="M1037" i="1"/>
  <c r="S1035" i="1"/>
  <c r="R1035" i="1"/>
  <c r="Q1035" i="1"/>
  <c r="O1035" i="1"/>
  <c r="N1035" i="1"/>
  <c r="R1034" i="1"/>
  <c r="Q1034" i="1"/>
  <c r="O1034" i="1"/>
  <c r="S1033" i="1"/>
  <c r="R1033" i="1"/>
  <c r="Q1033" i="1"/>
  <c r="N1033" i="1"/>
  <c r="R1032" i="1"/>
  <c r="Q1032" i="1"/>
  <c r="O1032" i="1"/>
  <c r="N1032" i="1"/>
  <c r="M1032" i="1"/>
  <c r="S1031" i="1"/>
  <c r="R1031" i="1"/>
  <c r="Q1031" i="1"/>
  <c r="O1031" i="1"/>
  <c r="N1031" i="1"/>
  <c r="R1030" i="1"/>
  <c r="Q1030" i="1"/>
  <c r="O1030" i="1"/>
  <c r="N1030" i="1"/>
  <c r="M1030" i="1"/>
  <c r="S1029" i="1"/>
  <c r="R1029" i="1"/>
  <c r="Q1029" i="1"/>
  <c r="O1029" i="1"/>
  <c r="N1029" i="1"/>
  <c r="R1028" i="1"/>
  <c r="Q1028" i="1"/>
  <c r="O1028" i="1"/>
  <c r="N1028" i="1"/>
  <c r="M1028" i="1"/>
  <c r="S1027" i="1"/>
  <c r="R1027" i="1"/>
  <c r="Q1027" i="1"/>
  <c r="O1027" i="1"/>
  <c r="N1027" i="1"/>
  <c r="S1026" i="1"/>
  <c r="R1026" i="1"/>
  <c r="Q1026" i="1"/>
  <c r="O1026" i="1"/>
  <c r="M1026" i="1"/>
  <c r="S1025" i="1"/>
  <c r="R1025" i="1"/>
  <c r="Q1025" i="1"/>
  <c r="O1025" i="1"/>
  <c r="N1025" i="1"/>
  <c r="R1024" i="1"/>
  <c r="Q1024" i="1"/>
  <c r="O1024" i="1"/>
  <c r="M1024" i="1"/>
  <c r="S1023" i="1"/>
  <c r="R1023" i="1"/>
  <c r="O1023" i="1"/>
  <c r="N1023" i="1"/>
  <c r="R1022" i="1"/>
  <c r="Q1022" i="1"/>
  <c r="M1022" i="1"/>
  <c r="S1021" i="1"/>
  <c r="R1021" i="1"/>
  <c r="Q1021" i="1"/>
  <c r="O1021" i="1"/>
  <c r="N1021" i="1"/>
  <c r="M1021" i="1"/>
  <c r="S1019" i="1"/>
  <c r="R1019" i="1"/>
  <c r="Q1019" i="1"/>
  <c r="O1019" i="1"/>
  <c r="N1019" i="1"/>
  <c r="M1019" i="1"/>
  <c r="R1018" i="1"/>
  <c r="Q1018" i="1"/>
  <c r="O1018" i="1"/>
  <c r="M1018" i="1"/>
  <c r="S1017" i="1"/>
  <c r="R1017" i="1"/>
  <c r="Q1017" i="1"/>
  <c r="O1017" i="1"/>
  <c r="N1017" i="1"/>
  <c r="M1017" i="1"/>
  <c r="S1016" i="1"/>
  <c r="R1016" i="1"/>
  <c r="Q1016" i="1"/>
  <c r="O1016" i="1"/>
  <c r="M1016" i="1"/>
  <c r="S1015" i="1"/>
  <c r="R1015" i="1"/>
  <c r="Q1015" i="1"/>
  <c r="O1015" i="1"/>
  <c r="N1015" i="1"/>
  <c r="S1014" i="1"/>
  <c r="R1014" i="1"/>
  <c r="Q1014" i="1"/>
  <c r="O1014" i="1"/>
  <c r="M1014" i="1"/>
  <c r="S1013" i="1"/>
  <c r="R1013" i="1"/>
  <c r="Q1013" i="1"/>
  <c r="O1013" i="1"/>
  <c r="N1013" i="1"/>
  <c r="R1012" i="1"/>
  <c r="Q1012" i="1"/>
  <c r="S1011" i="1"/>
  <c r="R1011" i="1"/>
  <c r="Q1011" i="1"/>
  <c r="O1011" i="1"/>
  <c r="N1011" i="1"/>
  <c r="S1010" i="1"/>
  <c r="R1010" i="1"/>
  <c r="Q1010" i="1"/>
  <c r="O1010" i="1"/>
  <c r="M1010" i="1"/>
  <c r="S1009" i="1"/>
  <c r="R1009" i="1"/>
  <c r="Q1009" i="1"/>
  <c r="O1009" i="1"/>
  <c r="N1009" i="1"/>
  <c r="R1008" i="1"/>
  <c r="Q1008" i="1"/>
  <c r="O1008" i="1"/>
  <c r="M1008" i="1"/>
  <c r="S1007" i="1"/>
  <c r="R1007" i="1"/>
  <c r="Q1007" i="1"/>
  <c r="O1007" i="1"/>
  <c r="N1007" i="1"/>
  <c r="R1006" i="1"/>
  <c r="Q1006" i="1"/>
  <c r="O1006" i="1"/>
  <c r="N1006" i="1"/>
  <c r="M1006" i="1"/>
  <c r="S1005" i="1"/>
  <c r="R1005" i="1"/>
  <c r="O1005" i="1"/>
  <c r="N1005" i="1"/>
  <c r="R1004" i="1"/>
  <c r="Q1004" i="1"/>
  <c r="O1004" i="1"/>
  <c r="M1004" i="1"/>
  <c r="S1003" i="1"/>
  <c r="R1003" i="1"/>
  <c r="O1003" i="1"/>
  <c r="N1003" i="1"/>
  <c r="R1002" i="1"/>
  <c r="Q1002" i="1"/>
  <c r="O1002" i="1"/>
  <c r="M1002" i="1"/>
  <c r="R1001" i="1"/>
  <c r="Q1001" i="1"/>
  <c r="O1001" i="1"/>
  <c r="N1001" i="1"/>
  <c r="R1000" i="1"/>
  <c r="Q1000" i="1"/>
  <c r="O1000" i="1"/>
  <c r="M1000" i="1"/>
  <c r="R998" i="1"/>
  <c r="Q998" i="1"/>
  <c r="O998" i="1"/>
  <c r="M998" i="1"/>
  <c r="S996" i="1"/>
  <c r="R996" i="1"/>
  <c r="Q996" i="1"/>
  <c r="O996" i="1"/>
  <c r="M996" i="1"/>
  <c r="R995" i="1"/>
  <c r="Q995" i="1"/>
  <c r="O995" i="1"/>
  <c r="N995" i="1"/>
  <c r="R994" i="1"/>
  <c r="Q994" i="1"/>
  <c r="O994" i="1"/>
  <c r="M994" i="1"/>
  <c r="S993" i="1"/>
  <c r="R993" i="1"/>
  <c r="Q993" i="1"/>
  <c r="O993" i="1"/>
  <c r="N993" i="1"/>
  <c r="R992" i="1"/>
  <c r="Q992" i="1"/>
  <c r="O992" i="1"/>
  <c r="N992" i="1"/>
  <c r="M992" i="1"/>
  <c r="R990" i="1"/>
  <c r="Q990" i="1"/>
  <c r="O990" i="1"/>
  <c r="N990" i="1"/>
  <c r="M990" i="1"/>
  <c r="R988" i="1"/>
  <c r="Q988" i="1"/>
  <c r="O988" i="1"/>
  <c r="N988" i="1"/>
  <c r="M988" i="1"/>
  <c r="S987" i="1"/>
  <c r="R987" i="1"/>
  <c r="Q987" i="1"/>
  <c r="O987" i="1"/>
  <c r="N987" i="1"/>
  <c r="S986" i="1"/>
  <c r="R986" i="1"/>
  <c r="Q986" i="1"/>
  <c r="O986" i="1"/>
  <c r="M986" i="1"/>
  <c r="S985" i="1"/>
  <c r="T985" i="1" s="1"/>
  <c r="R985" i="1"/>
  <c r="Q985" i="1"/>
  <c r="O985" i="1"/>
  <c r="N985" i="1"/>
  <c r="R984" i="1"/>
  <c r="Q984" i="1"/>
  <c r="O984" i="1"/>
  <c r="M984" i="1"/>
  <c r="S983" i="1"/>
  <c r="R983" i="1"/>
  <c r="O983" i="1"/>
  <c r="N983" i="1"/>
  <c r="R982" i="1"/>
  <c r="Q982" i="1"/>
  <c r="O982" i="1"/>
  <c r="M982" i="1"/>
  <c r="S981" i="1"/>
  <c r="R981" i="1"/>
  <c r="Q981" i="1"/>
  <c r="O981" i="1"/>
  <c r="R980" i="1"/>
  <c r="Q980" i="1"/>
  <c r="M980" i="1"/>
  <c r="S979" i="1"/>
  <c r="R979" i="1"/>
  <c r="Q979" i="1"/>
  <c r="O979" i="1"/>
  <c r="N979" i="1"/>
  <c r="M979" i="1"/>
  <c r="R978" i="1"/>
  <c r="Q978" i="1"/>
  <c r="M978" i="1"/>
  <c r="S977" i="1"/>
  <c r="R977" i="1"/>
  <c r="Q977" i="1"/>
  <c r="O977" i="1"/>
  <c r="N977" i="1"/>
  <c r="M977" i="1"/>
  <c r="S976" i="1"/>
  <c r="R976" i="1"/>
  <c r="Q976" i="1"/>
  <c r="O976" i="1"/>
  <c r="S974" i="1"/>
  <c r="R974" i="1"/>
  <c r="Q974" i="1"/>
  <c r="O974" i="1"/>
  <c r="S970" i="1"/>
  <c r="R970" i="1"/>
  <c r="Q970" i="1"/>
  <c r="O970" i="1"/>
  <c r="N970" i="1"/>
  <c r="M970" i="1"/>
  <c r="S969" i="1"/>
  <c r="R969" i="1"/>
  <c r="Q969" i="1"/>
  <c r="O969" i="1"/>
  <c r="N969" i="1"/>
  <c r="R968" i="1"/>
  <c r="Q968" i="1"/>
  <c r="O968" i="1"/>
  <c r="M968" i="1"/>
  <c r="S967" i="1"/>
  <c r="R967" i="1"/>
  <c r="O967" i="1"/>
  <c r="N967" i="1"/>
  <c r="R966" i="1"/>
  <c r="Q966" i="1"/>
  <c r="O966" i="1"/>
  <c r="N966" i="1"/>
  <c r="M966" i="1"/>
  <c r="S965" i="1"/>
  <c r="R965" i="1"/>
  <c r="O965" i="1"/>
  <c r="N965" i="1"/>
  <c r="R964" i="1"/>
  <c r="Q964" i="1"/>
  <c r="O964" i="1"/>
  <c r="M964" i="1"/>
  <c r="R963" i="1"/>
  <c r="Q963" i="1"/>
  <c r="N963" i="1"/>
  <c r="M963" i="1"/>
  <c r="R961" i="1"/>
  <c r="Q961" i="1"/>
  <c r="N961" i="1"/>
  <c r="M961" i="1"/>
  <c r="R960" i="1"/>
  <c r="Q960" i="1"/>
  <c r="O960" i="1"/>
  <c r="M960" i="1"/>
  <c r="S959" i="1"/>
  <c r="R959" i="1"/>
  <c r="O959" i="1"/>
  <c r="N959" i="1"/>
  <c r="R958" i="1"/>
  <c r="Q958" i="1"/>
  <c r="O958" i="1"/>
  <c r="M958" i="1"/>
  <c r="S957" i="1"/>
  <c r="R957" i="1"/>
  <c r="O957" i="1"/>
  <c r="N957" i="1"/>
  <c r="M957" i="1"/>
  <c r="P957" i="1" s="1"/>
  <c r="S955" i="1"/>
  <c r="R955" i="1"/>
  <c r="Q955" i="1"/>
  <c r="O955" i="1"/>
  <c r="N955" i="1"/>
  <c r="S954" i="1"/>
  <c r="R954" i="1"/>
  <c r="Q954" i="1"/>
  <c r="O954" i="1"/>
  <c r="S953" i="1"/>
  <c r="R953" i="1"/>
  <c r="Q953" i="1"/>
  <c r="O953" i="1"/>
  <c r="N953" i="1"/>
  <c r="S952" i="1"/>
  <c r="R952" i="1"/>
  <c r="Q952" i="1"/>
  <c r="O952" i="1"/>
  <c r="N952" i="1"/>
  <c r="M952" i="1"/>
  <c r="S951" i="1"/>
  <c r="R951" i="1"/>
  <c r="O951" i="1"/>
  <c r="N951" i="1"/>
  <c r="R950" i="1"/>
  <c r="Q950" i="1"/>
  <c r="O950" i="1"/>
  <c r="N950" i="1"/>
  <c r="M950" i="1"/>
  <c r="S949" i="1"/>
  <c r="R949" i="1"/>
  <c r="O949" i="1"/>
  <c r="N949" i="1"/>
  <c r="S947" i="1"/>
  <c r="R947" i="1"/>
  <c r="O947" i="1"/>
  <c r="N947" i="1"/>
  <c r="S945" i="1"/>
  <c r="R945" i="1"/>
  <c r="O945" i="1"/>
  <c r="R944" i="1"/>
  <c r="Q944" i="1"/>
  <c r="O944" i="1"/>
  <c r="M944" i="1"/>
  <c r="S943" i="1"/>
  <c r="R943" i="1"/>
  <c r="Q943" i="1"/>
  <c r="O943" i="1"/>
  <c r="N943" i="1"/>
  <c r="R942" i="1"/>
  <c r="Q942" i="1"/>
  <c r="O942" i="1"/>
  <c r="M942" i="1"/>
  <c r="S941" i="1"/>
  <c r="R941" i="1"/>
  <c r="Q941" i="1"/>
  <c r="O941" i="1"/>
  <c r="R940" i="1"/>
  <c r="Q940" i="1"/>
  <c r="S939" i="1"/>
  <c r="R939" i="1"/>
  <c r="Q939" i="1"/>
  <c r="O939" i="1"/>
  <c r="N939" i="1"/>
  <c r="M939" i="1"/>
  <c r="R938" i="1"/>
  <c r="Q938" i="1"/>
  <c r="S937" i="1"/>
  <c r="R937" i="1"/>
  <c r="Q937" i="1"/>
  <c r="O937" i="1"/>
  <c r="N937" i="1"/>
  <c r="S936" i="1"/>
  <c r="R936" i="1"/>
  <c r="Q936" i="1"/>
  <c r="O936" i="1"/>
  <c r="S935" i="1"/>
  <c r="R935" i="1"/>
  <c r="Q935" i="1"/>
  <c r="O935" i="1"/>
  <c r="N935" i="1"/>
  <c r="M935" i="1"/>
  <c r="S934" i="1"/>
  <c r="R934" i="1"/>
  <c r="Q934" i="1"/>
  <c r="S933" i="1"/>
  <c r="R933" i="1"/>
  <c r="T933" i="1" s="1"/>
  <c r="Q933" i="1"/>
  <c r="O933" i="1"/>
  <c r="N933" i="1"/>
  <c r="M933" i="1"/>
  <c r="S931" i="1"/>
  <c r="R931" i="1"/>
  <c r="Q931" i="1"/>
  <c r="O931" i="1"/>
  <c r="N931" i="1"/>
  <c r="M931" i="1"/>
  <c r="S930" i="1"/>
  <c r="R930" i="1"/>
  <c r="Q930" i="1"/>
  <c r="O930" i="1"/>
  <c r="N930" i="1"/>
  <c r="M930" i="1"/>
  <c r="S929" i="1"/>
  <c r="R929" i="1"/>
  <c r="Q929" i="1"/>
  <c r="O929" i="1"/>
  <c r="N929" i="1"/>
  <c r="M929" i="1"/>
  <c r="R928" i="1"/>
  <c r="Q928" i="1"/>
  <c r="O928" i="1"/>
  <c r="M928" i="1"/>
  <c r="S927" i="1"/>
  <c r="R927" i="1"/>
  <c r="Q927" i="1"/>
  <c r="O927" i="1"/>
  <c r="N927" i="1"/>
  <c r="R926" i="1"/>
  <c r="Q926" i="1"/>
  <c r="O926" i="1"/>
  <c r="N926" i="1"/>
  <c r="M926" i="1"/>
  <c r="S925" i="1"/>
  <c r="R925" i="1"/>
  <c r="Q925" i="1"/>
  <c r="O925" i="1"/>
  <c r="N925" i="1"/>
  <c r="M925" i="1"/>
  <c r="R924" i="1"/>
  <c r="Q924" i="1"/>
  <c r="O924" i="1"/>
  <c r="M924" i="1"/>
  <c r="S923" i="1"/>
  <c r="R923" i="1"/>
  <c r="Q923" i="1"/>
  <c r="O923" i="1"/>
  <c r="N923" i="1"/>
  <c r="M923" i="1"/>
  <c r="Q922" i="1"/>
  <c r="O922" i="1"/>
  <c r="M922" i="1"/>
  <c r="S921" i="1"/>
  <c r="R921" i="1"/>
  <c r="O921" i="1"/>
  <c r="N921" i="1"/>
  <c r="M921" i="1"/>
  <c r="R920" i="1"/>
  <c r="Q920" i="1"/>
  <c r="O920" i="1"/>
  <c r="M920" i="1"/>
  <c r="S919" i="1"/>
  <c r="R919" i="1"/>
  <c r="O919" i="1"/>
  <c r="N919" i="1"/>
  <c r="R918" i="1"/>
  <c r="Q918" i="1"/>
  <c r="O918" i="1"/>
  <c r="M918" i="1"/>
  <c r="R916" i="1"/>
  <c r="Q916" i="1"/>
  <c r="O916" i="1"/>
  <c r="R915" i="1"/>
  <c r="Q915" i="1"/>
  <c r="O915" i="1"/>
  <c r="N915" i="1"/>
  <c r="R914" i="1"/>
  <c r="Q914" i="1"/>
  <c r="O914" i="1"/>
  <c r="M914" i="1"/>
  <c r="S913" i="1"/>
  <c r="R913" i="1"/>
  <c r="Q913" i="1"/>
  <c r="O913" i="1"/>
  <c r="N913" i="1"/>
  <c r="S912" i="1"/>
  <c r="R912" i="1"/>
  <c r="Q912" i="1"/>
  <c r="O912" i="1"/>
  <c r="N912" i="1"/>
  <c r="M912" i="1"/>
  <c r="S910" i="1"/>
  <c r="R910" i="1"/>
  <c r="Q910" i="1"/>
  <c r="O910" i="1"/>
  <c r="N910" i="1"/>
  <c r="M910" i="1"/>
  <c r="S909" i="1"/>
  <c r="R909" i="1"/>
  <c r="Q909" i="1"/>
  <c r="O909" i="1"/>
  <c r="N909" i="1"/>
  <c r="S908" i="1"/>
  <c r="R908" i="1"/>
  <c r="Q908" i="1"/>
  <c r="O908" i="1"/>
  <c r="N908" i="1"/>
  <c r="M908" i="1"/>
  <c r="S907" i="1"/>
  <c r="Q907" i="1"/>
  <c r="O907" i="1"/>
  <c r="N907" i="1"/>
  <c r="R906" i="1"/>
  <c r="Q906" i="1"/>
  <c r="O906" i="1"/>
  <c r="R905" i="1"/>
  <c r="Q905" i="1"/>
  <c r="O905" i="1"/>
  <c r="R904" i="1"/>
  <c r="Q904" i="1"/>
  <c r="O904" i="1"/>
  <c r="M904" i="1"/>
  <c r="S901" i="1"/>
  <c r="R901" i="1"/>
  <c r="Q901" i="1"/>
  <c r="O901" i="1"/>
  <c r="M901" i="1"/>
  <c r="S899" i="1"/>
  <c r="R899" i="1"/>
  <c r="Q899" i="1"/>
  <c r="N899" i="1"/>
  <c r="M899" i="1"/>
  <c r="R898" i="1"/>
  <c r="Q898" i="1"/>
  <c r="M898" i="1"/>
  <c r="S897" i="1"/>
  <c r="R897" i="1"/>
  <c r="Q897" i="1"/>
  <c r="O897" i="1"/>
  <c r="N897" i="1"/>
  <c r="R896" i="1"/>
  <c r="Q896" i="1"/>
  <c r="O896" i="1"/>
  <c r="M896" i="1"/>
  <c r="S895" i="1"/>
  <c r="R895" i="1"/>
  <c r="O895" i="1"/>
  <c r="N895" i="1"/>
  <c r="R894" i="1"/>
  <c r="Q894" i="1"/>
  <c r="O894" i="1"/>
  <c r="M894" i="1"/>
  <c r="S892" i="1"/>
  <c r="R892" i="1"/>
  <c r="Q892" i="1"/>
  <c r="O892" i="1"/>
  <c r="S891" i="1"/>
  <c r="R891" i="1"/>
  <c r="Q891" i="1"/>
  <c r="N891" i="1"/>
  <c r="S889" i="1"/>
  <c r="R889" i="1"/>
  <c r="Q889" i="1"/>
  <c r="O889" i="1"/>
  <c r="N889" i="1"/>
  <c r="S887" i="1"/>
  <c r="R887" i="1"/>
  <c r="Q887" i="1"/>
  <c r="O887" i="1"/>
  <c r="N887" i="1"/>
  <c r="S885" i="1"/>
  <c r="R885" i="1"/>
  <c r="Q885" i="1"/>
  <c r="O885" i="1"/>
  <c r="N885" i="1"/>
  <c r="R884" i="1"/>
  <c r="Q884" i="1"/>
  <c r="O884" i="1"/>
  <c r="M884" i="1"/>
  <c r="R882" i="1"/>
  <c r="Q882" i="1"/>
  <c r="O882" i="1"/>
  <c r="M882" i="1"/>
  <c r="S881" i="1"/>
  <c r="R881" i="1"/>
  <c r="O881" i="1"/>
  <c r="N881" i="1"/>
  <c r="R880" i="1"/>
  <c r="Q880" i="1"/>
  <c r="O880" i="1"/>
  <c r="M880" i="1"/>
  <c r="S879" i="1"/>
  <c r="R879" i="1"/>
  <c r="Q879" i="1"/>
  <c r="O879" i="1"/>
  <c r="N879" i="1"/>
  <c r="R878" i="1"/>
  <c r="Q878" i="1"/>
  <c r="O878" i="1"/>
  <c r="M878" i="1"/>
  <c r="S877" i="1"/>
  <c r="R877" i="1"/>
  <c r="Q877" i="1"/>
  <c r="O877" i="1"/>
  <c r="N877" i="1"/>
  <c r="M877" i="1"/>
  <c r="R876" i="1"/>
  <c r="Q876" i="1"/>
  <c r="O876" i="1"/>
  <c r="M876" i="1"/>
  <c r="R875" i="1"/>
  <c r="Q875" i="1"/>
  <c r="O875" i="1"/>
  <c r="N875" i="1"/>
  <c r="R874" i="1"/>
  <c r="Q874" i="1"/>
  <c r="O874" i="1"/>
  <c r="M874" i="1"/>
  <c r="S873" i="1"/>
  <c r="R873" i="1"/>
  <c r="N873" i="1"/>
  <c r="S872" i="1"/>
  <c r="R872" i="1"/>
  <c r="Q872" i="1"/>
  <c r="N872" i="1"/>
  <c r="M872" i="1"/>
  <c r="S871" i="1"/>
  <c r="R871" i="1"/>
  <c r="Q871" i="1"/>
  <c r="O871" i="1"/>
  <c r="N871" i="1"/>
  <c r="R870" i="1"/>
  <c r="Q870" i="1"/>
  <c r="N870" i="1"/>
  <c r="M870" i="1"/>
  <c r="S869" i="1"/>
  <c r="R869" i="1"/>
  <c r="Q869" i="1"/>
  <c r="N869" i="1"/>
  <c r="S866" i="1"/>
  <c r="R866" i="1"/>
  <c r="Q866" i="1"/>
  <c r="O866" i="1"/>
  <c r="M866" i="1"/>
  <c r="R865" i="1"/>
  <c r="Q865" i="1"/>
  <c r="O865" i="1"/>
  <c r="N865" i="1"/>
  <c r="S863" i="1"/>
  <c r="R863" i="1"/>
  <c r="Q863" i="1"/>
  <c r="N863" i="1"/>
  <c r="M863" i="1"/>
  <c r="R861" i="1"/>
  <c r="Q861" i="1"/>
  <c r="O861" i="1"/>
  <c r="N861" i="1"/>
  <c r="M861" i="1"/>
  <c r="R860" i="1"/>
  <c r="Q860" i="1"/>
  <c r="O860" i="1"/>
  <c r="M860" i="1"/>
  <c r="R859" i="1"/>
  <c r="Q859" i="1"/>
  <c r="N859" i="1"/>
  <c r="M859" i="1"/>
  <c r="R858" i="1"/>
  <c r="Q858" i="1"/>
  <c r="O858" i="1"/>
  <c r="M858" i="1"/>
  <c r="R857" i="1"/>
  <c r="Q857" i="1"/>
  <c r="O857" i="1"/>
  <c r="N857" i="1"/>
  <c r="R856" i="1"/>
  <c r="Q856" i="1"/>
  <c r="O856" i="1"/>
  <c r="M856" i="1"/>
  <c r="R855" i="1"/>
  <c r="Q855" i="1"/>
  <c r="O855" i="1"/>
  <c r="N855" i="1"/>
  <c r="R854" i="1"/>
  <c r="Q854" i="1"/>
  <c r="M854" i="1"/>
  <c r="R853" i="1"/>
  <c r="N853" i="1"/>
  <c r="M853" i="1"/>
  <c r="S852" i="1"/>
  <c r="R852" i="1"/>
  <c r="Q852" i="1"/>
  <c r="S851" i="1"/>
  <c r="R851" i="1"/>
  <c r="Q851" i="1"/>
  <c r="O851" i="1"/>
  <c r="N851" i="1"/>
  <c r="R850" i="1"/>
  <c r="Q850" i="1"/>
  <c r="O850" i="1"/>
  <c r="M850" i="1"/>
  <c r="S849" i="1"/>
  <c r="R849" i="1"/>
  <c r="Q849" i="1"/>
  <c r="O849" i="1"/>
  <c r="N849" i="1"/>
  <c r="S846" i="1"/>
  <c r="R846" i="1"/>
  <c r="Q846" i="1"/>
  <c r="O846" i="1"/>
  <c r="N846" i="1"/>
  <c r="M846" i="1"/>
  <c r="S845" i="1"/>
  <c r="R845" i="1"/>
  <c r="Q845" i="1"/>
  <c r="O845" i="1"/>
  <c r="N845" i="1"/>
  <c r="S844" i="1"/>
  <c r="R844" i="1"/>
  <c r="Q844" i="1"/>
  <c r="O844" i="1"/>
  <c r="M844" i="1"/>
  <c r="S843" i="1"/>
  <c r="R843" i="1"/>
  <c r="Q843" i="1"/>
  <c r="O843" i="1"/>
  <c r="N843" i="1"/>
  <c r="S842" i="1"/>
  <c r="R842" i="1"/>
  <c r="Q842" i="1"/>
  <c r="O842" i="1"/>
  <c r="M842" i="1"/>
  <c r="S841" i="1"/>
  <c r="R841" i="1"/>
  <c r="Q841" i="1"/>
  <c r="O841" i="1"/>
  <c r="N841" i="1"/>
  <c r="S840" i="1"/>
  <c r="R840" i="1"/>
  <c r="Q840" i="1"/>
  <c r="M840" i="1"/>
  <c r="S839" i="1"/>
  <c r="R839" i="1"/>
  <c r="Q839" i="1"/>
  <c r="O839" i="1"/>
  <c r="N839" i="1"/>
  <c r="M839" i="1"/>
  <c r="S838" i="1"/>
  <c r="R838" i="1"/>
  <c r="Q838" i="1"/>
  <c r="M838" i="1"/>
  <c r="S836" i="1"/>
  <c r="R836" i="1"/>
  <c r="Q836" i="1"/>
  <c r="O836" i="1"/>
  <c r="M836" i="1"/>
  <c r="S835" i="1"/>
  <c r="R835" i="1"/>
  <c r="Q835" i="1"/>
  <c r="O835" i="1"/>
  <c r="N835" i="1"/>
  <c r="S834" i="1"/>
  <c r="R834" i="1"/>
  <c r="Q834" i="1"/>
  <c r="O834" i="1"/>
  <c r="M834" i="1"/>
  <c r="S833" i="1"/>
  <c r="R833" i="1"/>
  <c r="Q833" i="1"/>
  <c r="O833" i="1"/>
  <c r="N833" i="1"/>
  <c r="S832" i="1"/>
  <c r="R832" i="1"/>
  <c r="Q832" i="1"/>
  <c r="N832" i="1"/>
  <c r="M832" i="1"/>
  <c r="S830" i="1"/>
  <c r="R830" i="1"/>
  <c r="Q830" i="1"/>
  <c r="N830" i="1"/>
  <c r="M830" i="1"/>
  <c r="S828" i="1"/>
  <c r="R828" i="1"/>
  <c r="Q828" i="1"/>
  <c r="N828" i="1"/>
  <c r="R827" i="1"/>
  <c r="Q827" i="1"/>
  <c r="N827" i="1"/>
  <c r="S825" i="1"/>
  <c r="R825" i="1"/>
  <c r="Q825" i="1"/>
  <c r="N825" i="1"/>
  <c r="S824" i="1"/>
  <c r="R824" i="1"/>
  <c r="Q824" i="1"/>
  <c r="M824" i="1"/>
  <c r="S823" i="1"/>
  <c r="R823" i="1"/>
  <c r="Q823" i="1"/>
  <c r="O823" i="1"/>
  <c r="N823" i="1"/>
  <c r="M823" i="1"/>
  <c r="S822" i="1"/>
  <c r="R822" i="1"/>
  <c r="Q822" i="1"/>
  <c r="M822" i="1"/>
  <c r="S821" i="1"/>
  <c r="R821" i="1"/>
  <c r="Q821" i="1"/>
  <c r="O821" i="1"/>
  <c r="M821" i="1"/>
  <c r="S820" i="1"/>
  <c r="R820" i="1"/>
  <c r="Q820" i="1"/>
  <c r="M820" i="1"/>
  <c r="S819" i="1"/>
  <c r="R819" i="1"/>
  <c r="Q819" i="1"/>
  <c r="O819" i="1"/>
  <c r="N819" i="1"/>
  <c r="M819" i="1"/>
  <c r="S817" i="1"/>
  <c r="R817" i="1"/>
  <c r="Q817" i="1"/>
  <c r="O817" i="1"/>
  <c r="N817" i="1"/>
  <c r="S816" i="1"/>
  <c r="R816" i="1"/>
  <c r="Q816" i="1"/>
  <c r="M816" i="1"/>
  <c r="S815" i="1"/>
  <c r="R815" i="1"/>
  <c r="Q815" i="1"/>
  <c r="O815" i="1"/>
  <c r="N815" i="1"/>
  <c r="S814" i="1"/>
  <c r="R814" i="1"/>
  <c r="Q814" i="1"/>
  <c r="O814" i="1"/>
  <c r="M814" i="1"/>
  <c r="S813" i="1"/>
  <c r="R813" i="1"/>
  <c r="Q813" i="1"/>
  <c r="O813" i="1"/>
  <c r="N813" i="1"/>
  <c r="M813" i="1"/>
  <c r="S811" i="1"/>
  <c r="R811" i="1"/>
  <c r="Q811" i="1"/>
  <c r="O811" i="1"/>
  <c r="N811" i="1"/>
  <c r="S810" i="1"/>
  <c r="R810" i="1"/>
  <c r="Q810" i="1"/>
  <c r="N810" i="1"/>
  <c r="M810" i="1"/>
  <c r="S809" i="1"/>
  <c r="R809" i="1"/>
  <c r="Q809" i="1"/>
  <c r="O809" i="1"/>
  <c r="N809" i="1"/>
  <c r="S808" i="1"/>
  <c r="R808" i="1"/>
  <c r="Q808" i="1"/>
  <c r="M808" i="1"/>
  <c r="S807" i="1"/>
  <c r="R807" i="1"/>
  <c r="Q807" i="1"/>
  <c r="O807" i="1"/>
  <c r="N807" i="1"/>
  <c r="S806" i="1"/>
  <c r="Q806" i="1"/>
  <c r="N806" i="1"/>
  <c r="M806" i="1"/>
  <c r="S805" i="1"/>
  <c r="R805" i="1"/>
  <c r="Q805" i="1"/>
  <c r="O805" i="1"/>
  <c r="N805" i="1"/>
  <c r="S804" i="1"/>
  <c r="R804" i="1"/>
  <c r="Q804" i="1"/>
  <c r="M804" i="1"/>
  <c r="S803" i="1"/>
  <c r="R803" i="1"/>
  <c r="Q803" i="1"/>
  <c r="O803" i="1"/>
  <c r="N803" i="1"/>
  <c r="S802" i="1"/>
  <c r="R802" i="1"/>
  <c r="Q802" i="1"/>
  <c r="T802" i="1" s="1"/>
  <c r="M802" i="1"/>
  <c r="S801" i="1"/>
  <c r="R801" i="1"/>
  <c r="Q801" i="1"/>
  <c r="O801" i="1"/>
  <c r="N801" i="1"/>
  <c r="S800" i="1"/>
  <c r="R800" i="1"/>
  <c r="Q800" i="1"/>
  <c r="M800" i="1"/>
  <c r="S799" i="1"/>
  <c r="R799" i="1"/>
  <c r="T799" i="1" s="1"/>
  <c r="Q799" i="1"/>
  <c r="O799" i="1"/>
  <c r="N799" i="1"/>
  <c r="S798" i="1"/>
  <c r="R798" i="1"/>
  <c r="Q798" i="1"/>
  <c r="M798" i="1"/>
  <c r="S796" i="1"/>
  <c r="R796" i="1"/>
  <c r="Q796" i="1"/>
  <c r="O796" i="1"/>
  <c r="M796" i="1"/>
  <c r="S795" i="1"/>
  <c r="R795" i="1"/>
  <c r="O795" i="1"/>
  <c r="N795" i="1"/>
  <c r="S794" i="1"/>
  <c r="R794" i="1"/>
  <c r="Q794" i="1"/>
  <c r="O794" i="1"/>
  <c r="M794" i="1"/>
  <c r="S793" i="1"/>
  <c r="R793" i="1"/>
  <c r="Q793" i="1"/>
  <c r="O793" i="1"/>
  <c r="N793" i="1"/>
  <c r="S792" i="1"/>
  <c r="R792" i="1"/>
  <c r="Q792" i="1"/>
  <c r="N792" i="1"/>
  <c r="M792" i="1"/>
  <c r="S791" i="1"/>
  <c r="R791" i="1"/>
  <c r="O791" i="1"/>
  <c r="N791" i="1"/>
  <c r="S790" i="1"/>
  <c r="R790" i="1"/>
  <c r="Q790" i="1"/>
  <c r="N790" i="1"/>
  <c r="M790" i="1"/>
  <c r="S789" i="1"/>
  <c r="R789" i="1"/>
  <c r="Q789" i="1"/>
  <c r="N789" i="1"/>
  <c r="S788" i="1"/>
  <c r="R788" i="1"/>
  <c r="Q788" i="1"/>
  <c r="N788" i="1"/>
  <c r="M788" i="1"/>
  <c r="Q787" i="1"/>
  <c r="N787" i="1"/>
  <c r="S786" i="1"/>
  <c r="R786" i="1"/>
  <c r="Q786" i="1"/>
  <c r="M786" i="1"/>
  <c r="S784" i="1"/>
  <c r="R784" i="1"/>
  <c r="Q784" i="1"/>
  <c r="S783" i="1"/>
  <c r="T783" i="1" s="1"/>
  <c r="R783" i="1"/>
  <c r="Q783" i="1"/>
  <c r="O783" i="1"/>
  <c r="N783" i="1"/>
  <c r="M783" i="1"/>
  <c r="S782" i="1"/>
  <c r="R782" i="1"/>
  <c r="Q782" i="1"/>
  <c r="M782" i="1"/>
  <c r="S781" i="1"/>
  <c r="R781" i="1"/>
  <c r="Q781" i="1"/>
  <c r="T781" i="1" s="1"/>
  <c r="O781" i="1"/>
  <c r="N781" i="1"/>
  <c r="M781" i="1"/>
  <c r="S779" i="1"/>
  <c r="R779" i="1"/>
  <c r="Q779" i="1"/>
  <c r="O779" i="1"/>
  <c r="N779" i="1"/>
  <c r="M779" i="1"/>
  <c r="S778" i="1"/>
  <c r="R778" i="1"/>
  <c r="Q778" i="1"/>
  <c r="M778" i="1"/>
  <c r="S777" i="1"/>
  <c r="R777" i="1"/>
  <c r="Q777" i="1"/>
  <c r="O777" i="1"/>
  <c r="N777" i="1"/>
  <c r="S776" i="1"/>
  <c r="R776" i="1"/>
  <c r="Q776" i="1"/>
  <c r="S775" i="1"/>
  <c r="R775" i="1"/>
  <c r="Q775" i="1"/>
  <c r="O775" i="1"/>
  <c r="N775" i="1"/>
  <c r="S774" i="1"/>
  <c r="R774" i="1"/>
  <c r="Q774" i="1"/>
  <c r="O774" i="1"/>
  <c r="M774" i="1"/>
  <c r="S773" i="1"/>
  <c r="R773" i="1"/>
  <c r="Q773" i="1"/>
  <c r="O773" i="1"/>
  <c r="N773" i="1"/>
  <c r="M773" i="1"/>
  <c r="S772" i="1"/>
  <c r="R772" i="1"/>
  <c r="Q772" i="1"/>
  <c r="M772" i="1"/>
  <c r="T771" i="1"/>
  <c r="S771" i="1"/>
  <c r="R771" i="1"/>
  <c r="Q771" i="1"/>
  <c r="O771" i="1"/>
  <c r="N771" i="1"/>
  <c r="S770" i="1"/>
  <c r="R770" i="1"/>
  <c r="Q770" i="1"/>
  <c r="N770" i="1"/>
  <c r="M770" i="1"/>
  <c r="S768" i="1"/>
  <c r="R768" i="1"/>
  <c r="Q768" i="1"/>
  <c r="M768" i="1"/>
  <c r="S767" i="1"/>
  <c r="R767" i="1"/>
  <c r="Q767" i="1"/>
  <c r="O767" i="1"/>
  <c r="N767" i="1"/>
  <c r="S766" i="1"/>
  <c r="R766" i="1"/>
  <c r="Q766" i="1"/>
  <c r="N766" i="1"/>
  <c r="M766" i="1"/>
  <c r="S765" i="1"/>
  <c r="R765" i="1"/>
  <c r="Q765" i="1"/>
  <c r="O765" i="1"/>
  <c r="N765" i="1"/>
  <c r="S764" i="1"/>
  <c r="R764" i="1"/>
  <c r="Q764" i="1"/>
  <c r="M764" i="1"/>
  <c r="S763" i="1"/>
  <c r="R763" i="1"/>
  <c r="Q763" i="1"/>
  <c r="O763" i="1"/>
  <c r="N763" i="1"/>
  <c r="S762" i="1"/>
  <c r="R762" i="1"/>
  <c r="Q762" i="1"/>
  <c r="M762" i="1"/>
  <c r="S761" i="1"/>
  <c r="R761" i="1"/>
  <c r="Q761" i="1"/>
  <c r="O761" i="1"/>
  <c r="N761" i="1"/>
  <c r="S760" i="1"/>
  <c r="R760" i="1"/>
  <c r="Q760" i="1"/>
  <c r="M760" i="1"/>
  <c r="S759" i="1"/>
  <c r="R759" i="1"/>
  <c r="Q759" i="1"/>
  <c r="O759" i="1"/>
  <c r="N759" i="1"/>
  <c r="M759" i="1"/>
  <c r="S758" i="1"/>
  <c r="R758" i="1"/>
  <c r="Q758" i="1"/>
  <c r="M758" i="1"/>
  <c r="S757" i="1"/>
  <c r="R757" i="1"/>
  <c r="Q757" i="1"/>
  <c r="O757" i="1"/>
  <c r="N757" i="1"/>
  <c r="M757" i="1"/>
  <c r="S756" i="1"/>
  <c r="R756" i="1"/>
  <c r="Q756" i="1"/>
  <c r="O756" i="1"/>
  <c r="M756" i="1"/>
  <c r="S755" i="1"/>
  <c r="R755" i="1"/>
  <c r="Q755" i="1"/>
  <c r="O755" i="1"/>
  <c r="N755" i="1"/>
  <c r="S754" i="1"/>
  <c r="R754" i="1"/>
  <c r="Q754" i="1"/>
  <c r="O754" i="1"/>
  <c r="M754" i="1"/>
  <c r="S753" i="1"/>
  <c r="R753" i="1"/>
  <c r="O753" i="1"/>
  <c r="N753" i="1"/>
  <c r="S751" i="1"/>
  <c r="R751" i="1"/>
  <c r="Q751" i="1"/>
  <c r="O751" i="1"/>
  <c r="N751" i="1"/>
  <c r="S750" i="1"/>
  <c r="R750" i="1"/>
  <c r="Q750" i="1"/>
  <c r="N750" i="1"/>
  <c r="M750" i="1"/>
  <c r="S749" i="1"/>
  <c r="R749" i="1"/>
  <c r="Q749" i="1"/>
  <c r="N749" i="1"/>
  <c r="S748" i="1"/>
  <c r="R748" i="1"/>
  <c r="Q748" i="1"/>
  <c r="N748" i="1"/>
  <c r="M748" i="1"/>
  <c r="R747" i="1"/>
  <c r="Q747" i="1"/>
  <c r="N747" i="1"/>
  <c r="S745" i="1"/>
  <c r="R745" i="1"/>
  <c r="Q745" i="1"/>
  <c r="O745" i="1"/>
  <c r="N745" i="1"/>
  <c r="S744" i="1"/>
  <c r="R744" i="1"/>
  <c r="Q744" i="1"/>
  <c r="M744" i="1"/>
  <c r="S743" i="1"/>
  <c r="R743" i="1"/>
  <c r="Q743" i="1"/>
  <c r="O743" i="1"/>
  <c r="N743" i="1"/>
  <c r="M743" i="1"/>
  <c r="P743" i="1" s="1"/>
  <c r="S742" i="1"/>
  <c r="R742" i="1"/>
  <c r="Q742" i="1"/>
  <c r="R741" i="1"/>
  <c r="Q741" i="1"/>
  <c r="O741" i="1"/>
  <c r="N741" i="1"/>
  <c r="M741" i="1"/>
  <c r="S739" i="1"/>
  <c r="R739" i="1"/>
  <c r="Q739" i="1"/>
  <c r="N739" i="1"/>
  <c r="M739" i="1"/>
  <c r="S737" i="1"/>
  <c r="R737" i="1"/>
  <c r="Q737" i="1"/>
  <c r="O737" i="1"/>
  <c r="N737" i="1"/>
  <c r="S736" i="1"/>
  <c r="R736" i="1"/>
  <c r="Q736" i="1"/>
  <c r="M736" i="1"/>
  <c r="S735" i="1"/>
  <c r="R735" i="1"/>
  <c r="Q735" i="1"/>
  <c r="O735" i="1"/>
  <c r="N735" i="1"/>
  <c r="S732" i="1"/>
  <c r="Q732" i="1"/>
  <c r="S731" i="1"/>
  <c r="R731" i="1"/>
  <c r="Q731" i="1"/>
  <c r="O731" i="1"/>
  <c r="N731" i="1"/>
  <c r="T729" i="1"/>
  <c r="S729" i="1"/>
  <c r="R729" i="1"/>
  <c r="Q729" i="1"/>
  <c r="O729" i="1"/>
  <c r="N729" i="1"/>
  <c r="S728" i="1"/>
  <c r="R728" i="1"/>
  <c r="Q728" i="1"/>
  <c r="M728" i="1"/>
  <c r="S727" i="1"/>
  <c r="R727" i="1"/>
  <c r="Q727" i="1"/>
  <c r="O727" i="1"/>
  <c r="N727" i="1"/>
  <c r="R726" i="1"/>
  <c r="Q726" i="1"/>
  <c r="N726" i="1"/>
  <c r="M726" i="1"/>
  <c r="S725" i="1"/>
  <c r="R725" i="1"/>
  <c r="Q725" i="1"/>
  <c r="O725" i="1"/>
  <c r="N725" i="1"/>
  <c r="S723" i="1"/>
  <c r="R723" i="1"/>
  <c r="Q723" i="1"/>
  <c r="O723" i="1"/>
  <c r="N723" i="1"/>
  <c r="S722" i="1"/>
  <c r="R722" i="1"/>
  <c r="Q722" i="1"/>
  <c r="M722" i="1"/>
  <c r="S721" i="1"/>
  <c r="R721" i="1"/>
  <c r="Q721" i="1"/>
  <c r="O721" i="1"/>
  <c r="N721" i="1"/>
  <c r="S720" i="1"/>
  <c r="R720" i="1"/>
  <c r="Q720" i="1"/>
  <c r="M720" i="1"/>
  <c r="S719" i="1"/>
  <c r="Q719" i="1"/>
  <c r="O719" i="1"/>
  <c r="N719" i="1"/>
  <c r="M719" i="1"/>
  <c r="S718" i="1"/>
  <c r="R718" i="1"/>
  <c r="Q718" i="1"/>
  <c r="M718" i="1"/>
  <c r="S717" i="1"/>
  <c r="Q717" i="1"/>
  <c r="O717" i="1"/>
  <c r="N717" i="1"/>
  <c r="S716" i="1"/>
  <c r="R716" i="1"/>
  <c r="Q716" i="1"/>
  <c r="O716" i="1"/>
  <c r="M716" i="1"/>
  <c r="S715" i="1"/>
  <c r="Q715" i="1"/>
  <c r="O715" i="1"/>
  <c r="S714" i="1"/>
  <c r="R714" i="1"/>
  <c r="Q714" i="1"/>
  <c r="T714" i="1" s="1"/>
  <c r="O714" i="1"/>
  <c r="M714" i="1"/>
  <c r="S713" i="1"/>
  <c r="O713" i="1"/>
  <c r="S712" i="1"/>
  <c r="R712" i="1"/>
  <c r="Q712" i="1"/>
  <c r="N712" i="1"/>
  <c r="M712" i="1"/>
  <c r="S710" i="1"/>
  <c r="R710" i="1"/>
  <c r="Q710" i="1"/>
  <c r="N710" i="1"/>
  <c r="M710" i="1"/>
  <c r="S709" i="1"/>
  <c r="R709" i="1"/>
  <c r="Q709" i="1"/>
  <c r="N709" i="1"/>
  <c r="S708" i="1"/>
  <c r="R708" i="1"/>
  <c r="Q708" i="1"/>
  <c r="N708" i="1"/>
  <c r="M708" i="1"/>
  <c r="Q707" i="1"/>
  <c r="O707" i="1"/>
  <c r="N707" i="1"/>
  <c r="S704" i="1"/>
  <c r="R704" i="1"/>
  <c r="Q704" i="1"/>
  <c r="S700" i="1"/>
  <c r="R700" i="1"/>
  <c r="Q700" i="1"/>
  <c r="M700" i="1"/>
  <c r="S699" i="1"/>
  <c r="R699" i="1"/>
  <c r="Q699" i="1"/>
  <c r="O699" i="1"/>
  <c r="N699" i="1"/>
  <c r="M699" i="1"/>
  <c r="S698" i="1"/>
  <c r="R698" i="1"/>
  <c r="Q698" i="1"/>
  <c r="T698" i="1" s="1"/>
  <c r="M698" i="1"/>
  <c r="S697" i="1"/>
  <c r="R697" i="1"/>
  <c r="Q697" i="1"/>
  <c r="O697" i="1"/>
  <c r="S696" i="1"/>
  <c r="R696" i="1"/>
  <c r="Q696" i="1"/>
  <c r="S695" i="1"/>
  <c r="Q695" i="1"/>
  <c r="O695" i="1"/>
  <c r="N695" i="1"/>
  <c r="S694" i="1"/>
  <c r="Q694" i="1"/>
  <c r="O694" i="1"/>
  <c r="M694" i="1"/>
  <c r="S693" i="1"/>
  <c r="R693" i="1"/>
  <c r="Q693" i="1"/>
  <c r="O693" i="1"/>
  <c r="N693" i="1"/>
  <c r="S692" i="1"/>
  <c r="R692" i="1"/>
  <c r="Q692" i="1"/>
  <c r="M692" i="1"/>
  <c r="S691" i="1"/>
  <c r="R691" i="1"/>
  <c r="Q691" i="1"/>
  <c r="O691" i="1"/>
  <c r="N691" i="1"/>
  <c r="S690" i="1"/>
  <c r="Q690" i="1"/>
  <c r="O690" i="1"/>
  <c r="M690" i="1"/>
  <c r="S687" i="1"/>
  <c r="R687" i="1"/>
  <c r="Q687" i="1"/>
  <c r="O687" i="1"/>
  <c r="N687" i="1"/>
  <c r="S686" i="1"/>
  <c r="R686" i="1"/>
  <c r="Q686" i="1"/>
  <c r="N686" i="1"/>
  <c r="M686" i="1"/>
  <c r="S685" i="1"/>
  <c r="Q685" i="1"/>
  <c r="O685" i="1"/>
  <c r="N685" i="1"/>
  <c r="S684" i="1"/>
  <c r="R684" i="1"/>
  <c r="Q684" i="1"/>
  <c r="N684" i="1"/>
  <c r="M684" i="1"/>
  <c r="S683" i="1"/>
  <c r="Q683" i="1"/>
  <c r="O683" i="1"/>
  <c r="N683" i="1"/>
  <c r="S682" i="1"/>
  <c r="R682" i="1"/>
  <c r="Q682" i="1"/>
  <c r="M682" i="1"/>
  <c r="S681" i="1"/>
  <c r="Q681" i="1"/>
  <c r="O681" i="1"/>
  <c r="S680" i="1"/>
  <c r="R680" i="1"/>
  <c r="Q680" i="1"/>
  <c r="N680" i="1"/>
  <c r="M680" i="1"/>
  <c r="R679" i="1"/>
  <c r="Q679" i="1"/>
  <c r="O679" i="1"/>
  <c r="S678" i="1"/>
  <c r="R678" i="1"/>
  <c r="Q678" i="1"/>
  <c r="M678" i="1"/>
  <c r="S677" i="1"/>
  <c r="R677" i="1"/>
  <c r="Q677" i="1"/>
  <c r="N677" i="1"/>
  <c r="M677" i="1"/>
  <c r="S676" i="1"/>
  <c r="R676" i="1"/>
  <c r="Q676" i="1"/>
  <c r="O676" i="1"/>
  <c r="M676" i="1"/>
  <c r="R675" i="1"/>
  <c r="Q675" i="1"/>
  <c r="O675" i="1"/>
  <c r="S674" i="1"/>
  <c r="Q674" i="1"/>
  <c r="O674" i="1"/>
  <c r="M674" i="1"/>
  <c r="S673" i="1"/>
  <c r="R673" i="1"/>
  <c r="Q673" i="1"/>
  <c r="N673" i="1"/>
  <c r="S672" i="1"/>
  <c r="R672" i="1"/>
  <c r="Q672" i="1"/>
  <c r="N672" i="1"/>
  <c r="M672" i="1"/>
  <c r="Q671" i="1"/>
  <c r="O671" i="1"/>
  <c r="N671" i="1"/>
  <c r="S670" i="1"/>
  <c r="R670" i="1"/>
  <c r="Q670" i="1"/>
  <c r="N670" i="1"/>
  <c r="M670" i="1"/>
  <c r="S668" i="1"/>
  <c r="R668" i="1"/>
  <c r="N668" i="1"/>
  <c r="M668" i="1"/>
  <c r="R667" i="1"/>
  <c r="Q667" i="1"/>
  <c r="O667" i="1"/>
  <c r="N667" i="1"/>
  <c r="S666" i="1"/>
  <c r="R666" i="1"/>
  <c r="Q666" i="1"/>
  <c r="M666" i="1"/>
  <c r="S663" i="1"/>
  <c r="R663" i="1"/>
  <c r="Q663" i="1"/>
  <c r="O663" i="1"/>
  <c r="N663" i="1"/>
  <c r="M663" i="1"/>
  <c r="Q662" i="1"/>
  <c r="M662" i="1"/>
  <c r="S661" i="1"/>
  <c r="R661" i="1"/>
  <c r="O661" i="1"/>
  <c r="N661" i="1"/>
  <c r="M661" i="1"/>
  <c r="S660" i="1"/>
  <c r="Q660" i="1"/>
  <c r="M660" i="1"/>
  <c r="S659" i="1"/>
  <c r="R659" i="1"/>
  <c r="Q659" i="1"/>
  <c r="O659" i="1"/>
  <c r="N659" i="1"/>
  <c r="M659" i="1"/>
  <c r="S658" i="1"/>
  <c r="Q658" i="1"/>
  <c r="M658" i="1"/>
  <c r="S657" i="1"/>
  <c r="R657" i="1"/>
  <c r="Q657" i="1"/>
  <c r="O657" i="1"/>
  <c r="N657" i="1"/>
  <c r="S656" i="1"/>
  <c r="Q656" i="1"/>
  <c r="M656" i="1"/>
  <c r="S655" i="1"/>
  <c r="R655" i="1"/>
  <c r="Q655" i="1"/>
  <c r="O655" i="1"/>
  <c r="N655" i="1"/>
  <c r="R654" i="1"/>
  <c r="Q654" i="1"/>
  <c r="O654" i="1"/>
  <c r="N654" i="1"/>
  <c r="M654" i="1"/>
  <c r="S653" i="1"/>
  <c r="R653" i="1"/>
  <c r="Q653" i="1"/>
  <c r="O653" i="1"/>
  <c r="S652" i="1"/>
  <c r="R652" i="1"/>
  <c r="Q652" i="1"/>
  <c r="S651" i="1"/>
  <c r="R651" i="1"/>
  <c r="Q651" i="1"/>
  <c r="O651" i="1"/>
  <c r="N651" i="1"/>
  <c r="S650" i="1"/>
  <c r="R650" i="1"/>
  <c r="Q650" i="1"/>
  <c r="O650" i="1"/>
  <c r="N650" i="1"/>
  <c r="R649" i="1"/>
  <c r="Q649" i="1"/>
  <c r="O649" i="1"/>
  <c r="N649" i="1"/>
  <c r="S648" i="1"/>
  <c r="R648" i="1"/>
  <c r="Q648" i="1"/>
  <c r="N648" i="1"/>
  <c r="M648" i="1"/>
  <c r="S647" i="1"/>
  <c r="R647" i="1"/>
  <c r="Q647" i="1"/>
  <c r="N647" i="1"/>
  <c r="R646" i="1"/>
  <c r="Q646" i="1"/>
  <c r="M646" i="1"/>
  <c r="S645" i="1"/>
  <c r="R645" i="1"/>
  <c r="Q645" i="1"/>
  <c r="O645" i="1"/>
  <c r="N645" i="1"/>
  <c r="S644" i="1"/>
  <c r="R644" i="1"/>
  <c r="Q644" i="1"/>
  <c r="O644" i="1"/>
  <c r="Q643" i="1"/>
  <c r="O643" i="1"/>
  <c r="N643" i="1"/>
  <c r="S641" i="1"/>
  <c r="Q641" i="1"/>
  <c r="N641" i="1"/>
  <c r="S640" i="1"/>
  <c r="R640" i="1"/>
  <c r="Q640" i="1"/>
  <c r="M640" i="1"/>
  <c r="S639" i="1"/>
  <c r="Q639" i="1"/>
  <c r="O639" i="1"/>
  <c r="N639" i="1"/>
  <c r="M639" i="1"/>
  <c r="S638" i="1"/>
  <c r="R638" i="1"/>
  <c r="Q638" i="1"/>
  <c r="M638" i="1"/>
  <c r="S636" i="1"/>
  <c r="Q636" i="1"/>
  <c r="O636" i="1"/>
  <c r="M636" i="1"/>
  <c r="S635" i="1"/>
  <c r="Q635" i="1"/>
  <c r="S634" i="1"/>
  <c r="Q634" i="1"/>
  <c r="O634" i="1"/>
  <c r="M634" i="1"/>
  <c r="S633" i="1"/>
  <c r="R633" i="1"/>
  <c r="O633" i="1"/>
  <c r="S632" i="1"/>
  <c r="Q632" i="1"/>
  <c r="O632" i="1"/>
  <c r="N632" i="1"/>
  <c r="M632" i="1"/>
  <c r="S631" i="1"/>
  <c r="R631" i="1"/>
  <c r="O631" i="1"/>
  <c r="N631" i="1"/>
  <c r="S629" i="1"/>
  <c r="R629" i="1"/>
  <c r="Q629" i="1"/>
  <c r="O629" i="1"/>
  <c r="N629" i="1"/>
  <c r="S627" i="1"/>
  <c r="R627" i="1"/>
  <c r="Q627" i="1"/>
  <c r="O627" i="1"/>
  <c r="N627" i="1"/>
  <c r="S626" i="1"/>
  <c r="R626" i="1"/>
  <c r="Q626" i="1"/>
  <c r="M626" i="1"/>
  <c r="S625" i="1"/>
  <c r="R625" i="1"/>
  <c r="Q625" i="1"/>
  <c r="O625" i="1"/>
  <c r="N625" i="1"/>
  <c r="R624" i="1"/>
  <c r="Q624" i="1"/>
  <c r="M624" i="1"/>
  <c r="S623" i="1"/>
  <c r="R623" i="1"/>
  <c r="Q623" i="1"/>
  <c r="O623" i="1"/>
  <c r="N623" i="1"/>
  <c r="M623" i="1"/>
  <c r="S621" i="1"/>
  <c r="R621" i="1"/>
  <c r="Q621" i="1"/>
  <c r="O621" i="1"/>
  <c r="N621" i="1"/>
  <c r="M621" i="1"/>
  <c r="S620" i="1"/>
  <c r="Q620" i="1"/>
  <c r="M620" i="1"/>
  <c r="S619" i="1"/>
  <c r="R619" i="1"/>
  <c r="Q619" i="1"/>
  <c r="O619" i="1"/>
  <c r="N619" i="1"/>
  <c r="M619" i="1"/>
  <c r="Q618" i="1"/>
  <c r="M618" i="1"/>
  <c r="R616" i="1"/>
  <c r="Q616" i="1"/>
  <c r="M616" i="1"/>
  <c r="S615" i="1"/>
  <c r="O615" i="1"/>
  <c r="S613" i="1"/>
  <c r="Q613" i="1"/>
  <c r="O613" i="1"/>
  <c r="S612" i="1"/>
  <c r="R612" i="1"/>
  <c r="Q612" i="1"/>
  <c r="N612" i="1"/>
  <c r="M612" i="1"/>
  <c r="S611" i="1"/>
  <c r="R611" i="1"/>
  <c r="Q611" i="1"/>
  <c r="O611" i="1"/>
  <c r="R610" i="1"/>
  <c r="Q610" i="1"/>
  <c r="N610" i="1"/>
  <c r="M610" i="1"/>
  <c r="S609" i="1"/>
  <c r="R609" i="1"/>
  <c r="Q609" i="1"/>
  <c r="N609" i="1"/>
  <c r="R607" i="1"/>
  <c r="Q607" i="1"/>
  <c r="N607" i="1"/>
  <c r="R605" i="1"/>
  <c r="N605" i="1"/>
  <c r="Q603" i="1"/>
  <c r="N603" i="1"/>
  <c r="S602" i="1"/>
  <c r="R602" i="1"/>
  <c r="Q602" i="1"/>
  <c r="M602" i="1"/>
  <c r="S601" i="1"/>
  <c r="R601" i="1"/>
  <c r="Q601" i="1"/>
  <c r="O601" i="1"/>
  <c r="S600" i="1"/>
  <c r="R600" i="1"/>
  <c r="Q600" i="1"/>
  <c r="M600" i="1"/>
  <c r="Q599" i="1"/>
  <c r="O599" i="1"/>
  <c r="N599" i="1"/>
  <c r="M599" i="1"/>
  <c r="S598" i="1"/>
  <c r="R598" i="1"/>
  <c r="Q598" i="1"/>
  <c r="M598" i="1"/>
  <c r="S597" i="1"/>
  <c r="R597" i="1"/>
  <c r="T597" i="1" s="1"/>
  <c r="Q597" i="1"/>
  <c r="M597" i="1"/>
  <c r="S595" i="1"/>
  <c r="O595" i="1"/>
  <c r="N595" i="1"/>
  <c r="S594" i="1"/>
  <c r="R594" i="1"/>
  <c r="Q594" i="1"/>
  <c r="O594" i="1"/>
  <c r="M594" i="1"/>
  <c r="S593" i="1"/>
  <c r="R593" i="1"/>
  <c r="Q593" i="1"/>
  <c r="O593" i="1"/>
  <c r="S592" i="1"/>
  <c r="Q592" i="1"/>
  <c r="M592" i="1"/>
  <c r="S590" i="1"/>
  <c r="R590" i="1"/>
  <c r="Q590" i="1"/>
  <c r="M590" i="1"/>
  <c r="R589" i="1"/>
  <c r="Q589" i="1"/>
  <c r="O589" i="1"/>
  <c r="N589" i="1"/>
  <c r="S588" i="1"/>
  <c r="R588" i="1"/>
  <c r="O588" i="1"/>
  <c r="N588" i="1"/>
  <c r="M588" i="1"/>
  <c r="S586" i="1"/>
  <c r="R586" i="1"/>
  <c r="Q586" i="1"/>
  <c r="O586" i="1"/>
  <c r="N586" i="1"/>
  <c r="M586" i="1"/>
  <c r="S585" i="1"/>
  <c r="R585" i="1"/>
  <c r="Q585" i="1"/>
  <c r="N585" i="1"/>
  <c r="S584" i="1"/>
  <c r="R584" i="1"/>
  <c r="Q584" i="1"/>
  <c r="M584" i="1"/>
  <c r="Q582" i="1"/>
  <c r="M582" i="1"/>
  <c r="S581" i="1"/>
  <c r="R581" i="1"/>
  <c r="O581" i="1"/>
  <c r="N581" i="1"/>
  <c r="M581" i="1"/>
  <c r="Q580" i="1"/>
  <c r="M580" i="1"/>
  <c r="S579" i="1"/>
  <c r="R579" i="1"/>
  <c r="Q579" i="1"/>
  <c r="O579" i="1"/>
  <c r="N579" i="1"/>
  <c r="M579" i="1"/>
  <c r="Q578" i="1"/>
  <c r="M578" i="1"/>
  <c r="S577" i="1"/>
  <c r="R577" i="1"/>
  <c r="Q577" i="1"/>
  <c r="O577" i="1"/>
  <c r="N577" i="1"/>
  <c r="R576" i="1"/>
  <c r="Q576" i="1"/>
  <c r="M576" i="1"/>
  <c r="S575" i="1"/>
  <c r="Q575" i="1"/>
  <c r="O575" i="1"/>
  <c r="N575" i="1"/>
  <c r="S574" i="1"/>
  <c r="Q574" i="1"/>
  <c r="M574" i="1"/>
  <c r="S572" i="1"/>
  <c r="R572" i="1"/>
  <c r="T572" i="1" s="1"/>
  <c r="Q572" i="1"/>
  <c r="O572" i="1"/>
  <c r="M572" i="1"/>
  <c r="S571" i="1"/>
  <c r="R571" i="1"/>
  <c r="Q571" i="1"/>
  <c r="R570" i="1"/>
  <c r="Q570" i="1"/>
  <c r="O570" i="1"/>
  <c r="N570" i="1"/>
  <c r="R569" i="1"/>
  <c r="Q569" i="1"/>
  <c r="N569" i="1"/>
  <c r="R568" i="1"/>
  <c r="Q568" i="1"/>
  <c r="O568" i="1"/>
  <c r="N568" i="1"/>
  <c r="M568" i="1"/>
  <c r="S567" i="1"/>
  <c r="R567" i="1"/>
  <c r="Q567" i="1"/>
  <c r="O567" i="1"/>
  <c r="N567" i="1"/>
  <c r="S565" i="1"/>
  <c r="R565" i="1"/>
  <c r="Q565" i="1"/>
  <c r="O565" i="1"/>
  <c r="N565" i="1"/>
  <c r="S564" i="1"/>
  <c r="R564" i="1"/>
  <c r="Q564" i="1"/>
  <c r="M564" i="1"/>
  <c r="R562" i="1"/>
  <c r="Q562" i="1"/>
  <c r="M562" i="1"/>
  <c r="S561" i="1"/>
  <c r="Q561" i="1"/>
  <c r="O561" i="1"/>
  <c r="R560" i="1"/>
  <c r="Q560" i="1"/>
  <c r="M560" i="1"/>
  <c r="S559" i="1"/>
  <c r="R559" i="1"/>
  <c r="O559" i="1"/>
  <c r="N559" i="1"/>
  <c r="M559" i="1"/>
  <c r="S558" i="1"/>
  <c r="R558" i="1"/>
  <c r="Q558" i="1"/>
  <c r="M558" i="1"/>
  <c r="S557" i="1"/>
  <c r="R557" i="1"/>
  <c r="Q557" i="1"/>
  <c r="O557" i="1"/>
  <c r="N557" i="1"/>
  <c r="M557" i="1"/>
  <c r="P557" i="1" s="1"/>
  <c r="S556" i="1"/>
  <c r="Q556" i="1"/>
  <c r="O556" i="1"/>
  <c r="N556" i="1"/>
  <c r="P556" i="1" s="1"/>
  <c r="M556" i="1"/>
  <c r="S555" i="1"/>
  <c r="R555" i="1"/>
  <c r="Q555" i="1"/>
  <c r="O555" i="1"/>
  <c r="N555" i="1"/>
  <c r="R554" i="1"/>
  <c r="Q554" i="1"/>
  <c r="M554" i="1"/>
  <c r="S553" i="1"/>
  <c r="R553" i="1"/>
  <c r="S552" i="1"/>
  <c r="R552" i="1"/>
  <c r="Q552" i="1"/>
  <c r="N552" i="1"/>
  <c r="M552" i="1"/>
  <c r="S551" i="1"/>
  <c r="R551" i="1"/>
  <c r="O551" i="1"/>
  <c r="R550" i="1"/>
  <c r="Q550" i="1"/>
  <c r="O550" i="1"/>
  <c r="N550" i="1"/>
  <c r="M550" i="1"/>
  <c r="S549" i="1"/>
  <c r="N549" i="1"/>
  <c r="R548" i="1"/>
  <c r="Q548" i="1"/>
  <c r="N548" i="1"/>
  <c r="M548" i="1"/>
  <c r="R547" i="1"/>
  <c r="Q547" i="1"/>
  <c r="O547" i="1"/>
  <c r="S546" i="1"/>
  <c r="R546" i="1"/>
  <c r="Q546" i="1"/>
  <c r="O546" i="1"/>
  <c r="N546" i="1"/>
  <c r="M546" i="1"/>
  <c r="S545" i="1"/>
  <c r="R545" i="1"/>
  <c r="Q545" i="1"/>
  <c r="O545" i="1"/>
  <c r="S544" i="1"/>
  <c r="R544" i="1"/>
  <c r="Q544" i="1"/>
  <c r="N544" i="1"/>
  <c r="M544" i="1"/>
  <c r="S543" i="1"/>
  <c r="R543" i="1"/>
  <c r="Q543" i="1"/>
  <c r="O543" i="1"/>
  <c r="M543" i="1"/>
  <c r="R542" i="1"/>
  <c r="Q542" i="1"/>
  <c r="O542" i="1"/>
  <c r="N542" i="1"/>
  <c r="S541" i="1"/>
  <c r="R541" i="1"/>
  <c r="Q541" i="1"/>
  <c r="O541" i="1"/>
  <c r="M541" i="1"/>
  <c r="R540" i="1"/>
  <c r="Q540" i="1"/>
  <c r="N540" i="1"/>
  <c r="M540" i="1"/>
  <c r="S539" i="1"/>
  <c r="Q539" i="1"/>
  <c r="O539" i="1"/>
  <c r="M539" i="1"/>
  <c r="S538" i="1"/>
  <c r="R538" i="1"/>
  <c r="Q538" i="1"/>
  <c r="O538" i="1"/>
  <c r="N538" i="1"/>
  <c r="M538" i="1"/>
  <c r="R536" i="1"/>
  <c r="Q536" i="1"/>
  <c r="O536" i="1"/>
  <c r="N536" i="1"/>
  <c r="M536" i="1"/>
  <c r="S535" i="1"/>
  <c r="R535" i="1"/>
  <c r="Q535" i="1"/>
  <c r="O535" i="1"/>
  <c r="S534" i="1"/>
  <c r="R534" i="1"/>
  <c r="N534" i="1"/>
  <c r="M534" i="1"/>
  <c r="S533" i="1"/>
  <c r="R533" i="1"/>
  <c r="Q533" i="1"/>
  <c r="O533" i="1"/>
  <c r="M533" i="1"/>
  <c r="S532" i="1"/>
  <c r="R532" i="1"/>
  <c r="Q532" i="1"/>
  <c r="O532" i="1"/>
  <c r="N532" i="1"/>
  <c r="M532" i="1"/>
  <c r="S531" i="1"/>
  <c r="R531" i="1"/>
  <c r="Q531" i="1"/>
  <c r="O531" i="1"/>
  <c r="R530" i="1"/>
  <c r="N530" i="1"/>
  <c r="M530" i="1"/>
  <c r="S529" i="1"/>
  <c r="R529" i="1"/>
  <c r="Q529" i="1"/>
  <c r="O529" i="1"/>
  <c r="S528" i="1"/>
  <c r="T528" i="1" s="1"/>
  <c r="R528" i="1"/>
  <c r="Q528" i="1"/>
  <c r="O528" i="1"/>
  <c r="N528" i="1"/>
  <c r="R527" i="1"/>
  <c r="O527" i="1"/>
  <c r="S526" i="1"/>
  <c r="R526" i="1"/>
  <c r="O526" i="1"/>
  <c r="N526" i="1"/>
  <c r="M526" i="1"/>
  <c r="P526" i="1" s="1"/>
  <c r="S525" i="1"/>
  <c r="Q525" i="1"/>
  <c r="O525" i="1"/>
  <c r="S524" i="1"/>
  <c r="R524" i="1"/>
  <c r="Q524" i="1"/>
  <c r="O524" i="1"/>
  <c r="N524" i="1"/>
  <c r="S523" i="1"/>
  <c r="R523" i="1"/>
  <c r="Q523" i="1"/>
  <c r="O523" i="1"/>
  <c r="R522" i="1"/>
  <c r="Q522" i="1"/>
  <c r="O522" i="1"/>
  <c r="N522" i="1"/>
  <c r="P522" i="1" s="1"/>
  <c r="M522" i="1"/>
  <c r="S521" i="1"/>
  <c r="R521" i="1"/>
  <c r="Q521" i="1"/>
  <c r="O521" i="1"/>
  <c r="R520" i="1"/>
  <c r="Q520" i="1"/>
  <c r="N520" i="1"/>
  <c r="M520" i="1"/>
  <c r="R518" i="1"/>
  <c r="Q518" i="1"/>
  <c r="O518" i="1"/>
  <c r="N518" i="1"/>
  <c r="P518" i="1" s="1"/>
  <c r="M518" i="1"/>
  <c r="S517" i="1"/>
  <c r="R517" i="1"/>
  <c r="Q517" i="1"/>
  <c r="O517" i="1"/>
  <c r="N517" i="1"/>
  <c r="M517" i="1"/>
  <c r="R516" i="1"/>
  <c r="Q516" i="1"/>
  <c r="O516" i="1"/>
  <c r="N516" i="1"/>
  <c r="M516" i="1"/>
  <c r="S515" i="1"/>
  <c r="R515" i="1"/>
  <c r="Q515" i="1"/>
  <c r="O515" i="1"/>
  <c r="N515" i="1"/>
  <c r="R514" i="1"/>
  <c r="Q514" i="1"/>
  <c r="N514" i="1"/>
  <c r="M514" i="1"/>
  <c r="S512" i="1"/>
  <c r="R512" i="1"/>
  <c r="Q512" i="1"/>
  <c r="N512" i="1"/>
  <c r="M512" i="1"/>
  <c r="S511" i="1"/>
  <c r="R511" i="1"/>
  <c r="O511" i="1"/>
  <c r="R510" i="1"/>
  <c r="Q510" i="1"/>
  <c r="N510" i="1"/>
  <c r="M510" i="1"/>
  <c r="S509" i="1"/>
  <c r="R509" i="1"/>
  <c r="O509" i="1"/>
  <c r="N509" i="1"/>
  <c r="S508" i="1"/>
  <c r="R508" i="1"/>
  <c r="Q508" i="1"/>
  <c r="O508" i="1"/>
  <c r="M508" i="1"/>
  <c r="R507" i="1"/>
  <c r="Q507" i="1"/>
  <c r="O507" i="1"/>
  <c r="S506" i="1"/>
  <c r="R506" i="1"/>
  <c r="Q506" i="1"/>
  <c r="O506" i="1"/>
  <c r="N506" i="1"/>
  <c r="M506" i="1"/>
  <c r="S505" i="1"/>
  <c r="R505" i="1"/>
  <c r="O505" i="1"/>
  <c r="S504" i="1"/>
  <c r="R504" i="1"/>
  <c r="Q504" i="1"/>
  <c r="N504" i="1"/>
  <c r="M504" i="1"/>
  <c r="S503" i="1"/>
  <c r="R503" i="1"/>
  <c r="O503" i="1"/>
  <c r="N503" i="1"/>
  <c r="R502" i="1"/>
  <c r="Q502" i="1"/>
  <c r="O502" i="1"/>
  <c r="N502" i="1"/>
  <c r="M502" i="1"/>
  <c r="S501" i="1"/>
  <c r="R501" i="1"/>
  <c r="Q501" i="1"/>
  <c r="O501" i="1"/>
  <c r="M501" i="1"/>
  <c r="R500" i="1"/>
  <c r="Q500" i="1"/>
  <c r="N500" i="1"/>
  <c r="M500" i="1"/>
  <c r="S499" i="1"/>
  <c r="R499" i="1"/>
  <c r="Q499" i="1"/>
  <c r="O499" i="1"/>
  <c r="M499" i="1"/>
  <c r="S498" i="1"/>
  <c r="R498" i="1"/>
  <c r="Q498" i="1"/>
  <c r="N498" i="1"/>
  <c r="M498" i="1"/>
  <c r="S497" i="1"/>
  <c r="R497" i="1"/>
  <c r="Q497" i="1"/>
  <c r="O497" i="1"/>
  <c r="R496" i="1"/>
  <c r="Q496" i="1"/>
  <c r="N496" i="1"/>
  <c r="M496" i="1"/>
  <c r="S494" i="1"/>
  <c r="R494" i="1"/>
  <c r="O494" i="1"/>
  <c r="N494" i="1"/>
  <c r="M494" i="1"/>
  <c r="S493" i="1"/>
  <c r="R493" i="1"/>
  <c r="Q493" i="1"/>
  <c r="T493" i="1" s="1"/>
  <c r="O493" i="1"/>
  <c r="M493" i="1"/>
  <c r="S492" i="1"/>
  <c r="R492" i="1"/>
  <c r="N492" i="1"/>
  <c r="S491" i="1"/>
  <c r="R491" i="1"/>
  <c r="Q491" i="1"/>
  <c r="O491" i="1"/>
  <c r="R490" i="1"/>
  <c r="O490" i="1"/>
  <c r="N490" i="1"/>
  <c r="R489" i="1"/>
  <c r="Q489" i="1"/>
  <c r="O489" i="1"/>
  <c r="S488" i="1"/>
  <c r="R488" i="1"/>
  <c r="Q488" i="1"/>
  <c r="O488" i="1"/>
  <c r="N488" i="1"/>
  <c r="S486" i="1"/>
  <c r="R486" i="1"/>
  <c r="Q486" i="1"/>
  <c r="O486" i="1"/>
  <c r="N486" i="1"/>
  <c r="M486" i="1"/>
  <c r="S485" i="1"/>
  <c r="R485" i="1"/>
  <c r="Q485" i="1"/>
  <c r="O485" i="1"/>
  <c r="S484" i="1"/>
  <c r="R484" i="1"/>
  <c r="Q484" i="1"/>
  <c r="S483" i="1"/>
  <c r="R483" i="1"/>
  <c r="Q483" i="1"/>
  <c r="O483" i="1"/>
  <c r="R482" i="1"/>
  <c r="N482" i="1"/>
  <c r="M482" i="1"/>
  <c r="S481" i="1"/>
  <c r="R481" i="1"/>
  <c r="Q481" i="1"/>
  <c r="O481" i="1"/>
  <c r="R480" i="1"/>
  <c r="Q480" i="1"/>
  <c r="N480" i="1"/>
  <c r="S479" i="1"/>
  <c r="R479" i="1"/>
  <c r="Q479" i="1"/>
  <c r="O479" i="1"/>
  <c r="N479" i="1"/>
  <c r="M479" i="1"/>
  <c r="S478" i="1"/>
  <c r="R478" i="1"/>
  <c r="Q478" i="1"/>
  <c r="N478" i="1"/>
  <c r="M478" i="1"/>
  <c r="S477" i="1"/>
  <c r="R477" i="1"/>
  <c r="Q477" i="1"/>
  <c r="O477" i="1"/>
  <c r="N477" i="1"/>
  <c r="M477" i="1"/>
  <c r="R476" i="1"/>
  <c r="Q476" i="1"/>
  <c r="N476" i="1"/>
  <c r="M476" i="1"/>
  <c r="S475" i="1"/>
  <c r="R475" i="1"/>
  <c r="Q475" i="1"/>
  <c r="O475" i="1"/>
  <c r="N475" i="1"/>
  <c r="S474" i="1"/>
  <c r="R474" i="1"/>
  <c r="Q474" i="1"/>
  <c r="O474" i="1"/>
  <c r="N474" i="1"/>
  <c r="M474" i="1"/>
  <c r="S473" i="1"/>
  <c r="R473" i="1"/>
  <c r="O473" i="1"/>
  <c r="S472" i="1"/>
  <c r="R472" i="1"/>
  <c r="Q472" i="1"/>
  <c r="N472" i="1"/>
  <c r="M472" i="1"/>
  <c r="S471" i="1"/>
  <c r="R471" i="1"/>
  <c r="O471" i="1"/>
  <c r="R468" i="1"/>
  <c r="Q468" i="1"/>
  <c r="O468" i="1"/>
  <c r="N468" i="1"/>
  <c r="M468" i="1"/>
  <c r="S467" i="1"/>
  <c r="R467" i="1"/>
  <c r="Q467" i="1"/>
  <c r="O467" i="1"/>
  <c r="R466" i="1"/>
  <c r="Q466" i="1"/>
  <c r="N466" i="1"/>
  <c r="M466" i="1"/>
  <c r="S465" i="1"/>
  <c r="R465" i="1"/>
  <c r="O465" i="1"/>
  <c r="S464" i="1"/>
  <c r="Q464" i="1"/>
  <c r="N464" i="1"/>
  <c r="M464" i="1"/>
  <c r="S463" i="1"/>
  <c r="R463" i="1"/>
  <c r="Q463" i="1"/>
  <c r="O463" i="1"/>
  <c r="N463" i="1"/>
  <c r="R462" i="1"/>
  <c r="Q462" i="1"/>
  <c r="N462" i="1"/>
  <c r="M462" i="1"/>
  <c r="R460" i="1"/>
  <c r="Q460" i="1"/>
  <c r="N460" i="1"/>
  <c r="M460" i="1"/>
  <c r="S459" i="1"/>
  <c r="R459" i="1"/>
  <c r="T459" i="1" s="1"/>
  <c r="Q459" i="1"/>
  <c r="O459" i="1"/>
  <c r="M459" i="1"/>
  <c r="R458" i="1"/>
  <c r="Q458" i="1"/>
  <c r="O458" i="1"/>
  <c r="N458" i="1"/>
  <c r="M458" i="1"/>
  <c r="S457" i="1"/>
  <c r="R457" i="1"/>
  <c r="Q457" i="1"/>
  <c r="O457" i="1"/>
  <c r="S456" i="1"/>
  <c r="R456" i="1"/>
  <c r="Q456" i="1"/>
  <c r="N456" i="1"/>
  <c r="M456" i="1"/>
  <c r="S455" i="1"/>
  <c r="R455" i="1"/>
  <c r="Q455" i="1"/>
  <c r="O455" i="1"/>
  <c r="S454" i="1"/>
  <c r="R454" i="1"/>
  <c r="O454" i="1"/>
  <c r="N454" i="1"/>
  <c r="M454" i="1"/>
  <c r="S453" i="1"/>
  <c r="R453" i="1"/>
  <c r="Q453" i="1"/>
  <c r="O453" i="1"/>
  <c r="M453" i="1"/>
  <c r="R452" i="1"/>
  <c r="Q452" i="1"/>
  <c r="N452" i="1"/>
  <c r="M452" i="1"/>
  <c r="S451" i="1"/>
  <c r="R451" i="1"/>
  <c r="Q451" i="1"/>
  <c r="O451" i="1"/>
  <c r="Q450" i="1"/>
  <c r="O450" i="1"/>
  <c r="N450" i="1"/>
  <c r="M450" i="1"/>
  <c r="S449" i="1"/>
  <c r="R449" i="1"/>
  <c r="Q449" i="1"/>
  <c r="O449" i="1"/>
  <c r="R448" i="1"/>
  <c r="Q448" i="1"/>
  <c r="N448" i="1"/>
  <c r="S447" i="1"/>
  <c r="R447" i="1"/>
  <c r="Q447" i="1"/>
  <c r="O447" i="1"/>
  <c r="R446" i="1"/>
  <c r="N446" i="1"/>
  <c r="M446" i="1"/>
  <c r="S445" i="1"/>
  <c r="R445" i="1"/>
  <c r="Q445" i="1"/>
  <c r="O445" i="1"/>
  <c r="S444" i="1"/>
  <c r="R444" i="1"/>
  <c r="Q444" i="1"/>
  <c r="N444" i="1"/>
  <c r="Q442" i="1"/>
  <c r="N442" i="1"/>
  <c r="M442" i="1"/>
  <c r="S441" i="1"/>
  <c r="R441" i="1"/>
  <c r="Q441" i="1"/>
  <c r="O441" i="1"/>
  <c r="Q440" i="1"/>
  <c r="O440" i="1"/>
  <c r="N440" i="1"/>
  <c r="M440" i="1"/>
  <c r="S439" i="1"/>
  <c r="R439" i="1"/>
  <c r="Q439" i="1"/>
  <c r="O439" i="1"/>
  <c r="N439" i="1"/>
  <c r="M439" i="1"/>
  <c r="T437" i="1"/>
  <c r="S437" i="1"/>
  <c r="R437" i="1"/>
  <c r="Q437" i="1"/>
  <c r="O437" i="1"/>
  <c r="N437" i="1"/>
  <c r="M437" i="1"/>
  <c r="S436" i="1"/>
  <c r="R436" i="1"/>
  <c r="Q436" i="1"/>
  <c r="O436" i="1"/>
  <c r="N436" i="1"/>
  <c r="M436" i="1"/>
  <c r="S435" i="1"/>
  <c r="R435" i="1"/>
  <c r="Q435" i="1"/>
  <c r="O435" i="1"/>
  <c r="N435" i="1"/>
  <c r="R434" i="1"/>
  <c r="Q434" i="1"/>
  <c r="O434" i="1"/>
  <c r="N434" i="1"/>
  <c r="M434" i="1"/>
  <c r="S433" i="1"/>
  <c r="R433" i="1"/>
  <c r="Q433" i="1"/>
  <c r="O433" i="1"/>
  <c r="R432" i="1"/>
  <c r="Q432" i="1"/>
  <c r="N432" i="1"/>
  <c r="M432" i="1"/>
  <c r="S429" i="1"/>
  <c r="R429" i="1"/>
  <c r="O429" i="1"/>
  <c r="N429" i="1"/>
  <c r="R428" i="1"/>
  <c r="Q428" i="1"/>
  <c r="N428" i="1"/>
  <c r="M428" i="1"/>
  <c r="S426" i="1"/>
  <c r="R426" i="1"/>
  <c r="Q426" i="1"/>
  <c r="M426" i="1"/>
  <c r="S424" i="1"/>
  <c r="R424" i="1"/>
  <c r="Q424" i="1"/>
  <c r="N424" i="1"/>
  <c r="M424" i="1"/>
  <c r="S423" i="1"/>
  <c r="Q423" i="1"/>
  <c r="O423" i="1"/>
  <c r="N423" i="1"/>
  <c r="M423" i="1"/>
  <c r="R422" i="1"/>
  <c r="Q422" i="1"/>
  <c r="O422" i="1"/>
  <c r="N422" i="1"/>
  <c r="M422" i="1"/>
  <c r="S421" i="1"/>
  <c r="R421" i="1"/>
  <c r="Q421" i="1"/>
  <c r="O421" i="1"/>
  <c r="M421" i="1"/>
  <c r="R420" i="1"/>
  <c r="Q420" i="1"/>
  <c r="N420" i="1"/>
  <c r="M420" i="1"/>
  <c r="S417" i="1"/>
  <c r="R417" i="1"/>
  <c r="Q417" i="1"/>
  <c r="O417" i="1"/>
  <c r="R416" i="1"/>
  <c r="Q416" i="1"/>
  <c r="O416" i="1"/>
  <c r="N416" i="1"/>
  <c r="M416" i="1"/>
  <c r="R414" i="1"/>
  <c r="N414" i="1"/>
  <c r="M414" i="1"/>
  <c r="S413" i="1"/>
  <c r="R413" i="1"/>
  <c r="Q413" i="1"/>
  <c r="O413" i="1"/>
  <c r="M413" i="1"/>
  <c r="S411" i="1"/>
  <c r="R411" i="1"/>
  <c r="Q411" i="1"/>
  <c r="O411" i="1"/>
  <c r="R410" i="1"/>
  <c r="Q410" i="1"/>
  <c r="N410" i="1"/>
  <c r="M410" i="1"/>
  <c r="S409" i="1"/>
  <c r="R409" i="1"/>
  <c r="Q409" i="1"/>
  <c r="O409" i="1"/>
  <c r="N409" i="1"/>
  <c r="R408" i="1"/>
  <c r="Q408" i="1"/>
  <c r="N408" i="1"/>
  <c r="M408" i="1"/>
  <c r="R407" i="1"/>
  <c r="Q407" i="1"/>
  <c r="O407" i="1"/>
  <c r="R406" i="1"/>
  <c r="O406" i="1"/>
  <c r="N406" i="1"/>
  <c r="M406" i="1"/>
  <c r="S405" i="1"/>
  <c r="R405" i="1"/>
  <c r="Q405" i="1"/>
  <c r="O405" i="1"/>
  <c r="S403" i="1"/>
  <c r="R403" i="1"/>
  <c r="Q403" i="1"/>
  <c r="O403" i="1"/>
  <c r="R402" i="1"/>
  <c r="O402" i="1"/>
  <c r="M402" i="1"/>
  <c r="S401" i="1"/>
  <c r="R401" i="1"/>
  <c r="Q401" i="1"/>
  <c r="O401" i="1"/>
  <c r="S399" i="1"/>
  <c r="R399" i="1"/>
  <c r="Q399" i="1"/>
  <c r="O399" i="1"/>
  <c r="N399" i="1"/>
  <c r="M399" i="1"/>
  <c r="R398" i="1"/>
  <c r="Q398" i="1"/>
  <c r="O398" i="1"/>
  <c r="M398" i="1"/>
  <c r="S397" i="1"/>
  <c r="R397" i="1"/>
  <c r="Q397" i="1"/>
  <c r="O397" i="1"/>
  <c r="N397" i="1"/>
  <c r="M397" i="1"/>
  <c r="R396" i="1"/>
  <c r="Q396" i="1"/>
  <c r="N396" i="1"/>
  <c r="M396" i="1"/>
  <c r="S395" i="1"/>
  <c r="R395" i="1"/>
  <c r="Q395" i="1"/>
  <c r="O395" i="1"/>
  <c r="R394" i="1"/>
  <c r="Q394" i="1"/>
  <c r="M394" i="1"/>
  <c r="S393" i="1"/>
  <c r="R393" i="1"/>
  <c r="O393" i="1"/>
  <c r="S392" i="1"/>
  <c r="R392" i="1"/>
  <c r="Q392" i="1"/>
  <c r="N392" i="1"/>
  <c r="M392" i="1"/>
  <c r="S391" i="1"/>
  <c r="R391" i="1"/>
  <c r="Q391" i="1"/>
  <c r="O391" i="1"/>
  <c r="R390" i="1"/>
  <c r="Q390" i="1"/>
  <c r="N390" i="1"/>
  <c r="M390" i="1"/>
  <c r="R389" i="1"/>
  <c r="O389" i="1"/>
  <c r="N389" i="1"/>
  <c r="R388" i="1"/>
  <c r="Q388" i="1"/>
  <c r="O388" i="1"/>
  <c r="N388" i="1"/>
  <c r="M388" i="1"/>
  <c r="R387" i="1"/>
  <c r="Q387" i="1"/>
  <c r="O387" i="1"/>
  <c r="S384" i="1"/>
  <c r="R384" i="1"/>
  <c r="Q384" i="1"/>
  <c r="O384" i="1"/>
  <c r="N384" i="1"/>
  <c r="M384" i="1"/>
  <c r="S383" i="1"/>
  <c r="Q383" i="1"/>
  <c r="O383" i="1"/>
  <c r="N383" i="1"/>
  <c r="R382" i="1"/>
  <c r="Q382" i="1"/>
  <c r="O382" i="1"/>
  <c r="N382" i="1"/>
  <c r="M382" i="1"/>
  <c r="S381" i="1"/>
  <c r="R381" i="1"/>
  <c r="Q381" i="1"/>
  <c r="O381" i="1"/>
  <c r="M381" i="1"/>
  <c r="R380" i="1"/>
  <c r="Q380" i="1"/>
  <c r="N380" i="1"/>
  <c r="M380" i="1"/>
  <c r="S379" i="1"/>
  <c r="Q379" i="1"/>
  <c r="O379" i="1"/>
  <c r="M379" i="1"/>
  <c r="S377" i="1"/>
  <c r="R377" i="1"/>
  <c r="Q377" i="1"/>
  <c r="O377" i="1"/>
  <c r="R376" i="1"/>
  <c r="N376" i="1"/>
  <c r="M376" i="1"/>
  <c r="S375" i="1"/>
  <c r="Q375" i="1"/>
  <c r="O375" i="1"/>
  <c r="S374" i="1"/>
  <c r="R374" i="1"/>
  <c r="Q374" i="1"/>
  <c r="N374" i="1"/>
  <c r="M374" i="1"/>
  <c r="S373" i="1"/>
  <c r="Q373" i="1"/>
  <c r="O373" i="1"/>
  <c r="M373" i="1"/>
  <c r="R372" i="1"/>
  <c r="N372" i="1"/>
  <c r="M372" i="1"/>
  <c r="R369" i="1"/>
  <c r="Q369" i="1"/>
  <c r="O369" i="1"/>
  <c r="N369" i="1"/>
  <c r="R368" i="1"/>
  <c r="Q368" i="1"/>
  <c r="N368" i="1"/>
  <c r="S366" i="1"/>
  <c r="R366" i="1"/>
  <c r="Q366" i="1"/>
  <c r="N366" i="1"/>
  <c r="M366" i="1"/>
  <c r="S365" i="1"/>
  <c r="R365" i="1"/>
  <c r="O365" i="1"/>
  <c r="S364" i="1"/>
  <c r="R364" i="1"/>
  <c r="Q364" i="1"/>
  <c r="O364" i="1"/>
  <c r="N364" i="1"/>
  <c r="M364" i="1"/>
  <c r="S363" i="1"/>
  <c r="R363" i="1"/>
  <c r="Q363" i="1"/>
  <c r="O363" i="1"/>
  <c r="N363" i="1"/>
  <c r="R362" i="1"/>
  <c r="Q362" i="1"/>
  <c r="M362" i="1"/>
  <c r="S361" i="1"/>
  <c r="R361" i="1"/>
  <c r="Q361" i="1"/>
  <c r="T361" i="1" s="1"/>
  <c r="O361" i="1"/>
  <c r="R360" i="1"/>
  <c r="Q360" i="1"/>
  <c r="N360" i="1"/>
  <c r="M360" i="1"/>
  <c r="S359" i="1"/>
  <c r="R359" i="1"/>
  <c r="Q359" i="1"/>
  <c r="O359" i="1"/>
  <c r="N359" i="1"/>
  <c r="M359" i="1"/>
  <c r="Q358" i="1"/>
  <c r="N358" i="1"/>
  <c r="M358" i="1"/>
  <c r="S357" i="1"/>
  <c r="R357" i="1"/>
  <c r="Q357" i="1"/>
  <c r="O357" i="1"/>
  <c r="N357" i="1"/>
  <c r="Q356" i="1"/>
  <c r="N356" i="1"/>
  <c r="M356" i="1"/>
  <c r="R354" i="1"/>
  <c r="N354" i="1"/>
  <c r="M354" i="1"/>
  <c r="S353" i="1"/>
  <c r="R353" i="1"/>
  <c r="Q353" i="1"/>
  <c r="O353" i="1"/>
  <c r="S352" i="1"/>
  <c r="R352" i="1"/>
  <c r="Q352" i="1"/>
  <c r="O352" i="1"/>
  <c r="N352" i="1"/>
  <c r="S351" i="1"/>
  <c r="R351" i="1"/>
  <c r="O351" i="1"/>
  <c r="R350" i="1"/>
  <c r="Q350" i="1"/>
  <c r="N350" i="1"/>
  <c r="M350" i="1"/>
  <c r="R349" i="1"/>
  <c r="O349" i="1"/>
  <c r="N349" i="1"/>
  <c r="S348" i="1"/>
  <c r="R348" i="1"/>
  <c r="Q348" i="1"/>
  <c r="N348" i="1"/>
  <c r="R347" i="1"/>
  <c r="Q347" i="1"/>
  <c r="O347" i="1"/>
  <c r="S346" i="1"/>
  <c r="R346" i="1"/>
  <c r="N346" i="1"/>
  <c r="M346" i="1"/>
  <c r="S345" i="1"/>
  <c r="R345" i="1"/>
  <c r="O345" i="1"/>
  <c r="S344" i="1"/>
  <c r="N344" i="1"/>
  <c r="S343" i="1"/>
  <c r="Q343" i="1"/>
  <c r="O343" i="1"/>
  <c r="N343" i="1"/>
  <c r="M343" i="1"/>
  <c r="R342" i="1"/>
  <c r="Q342" i="1"/>
  <c r="N342" i="1"/>
  <c r="M342" i="1"/>
  <c r="S341" i="1"/>
  <c r="R341" i="1"/>
  <c r="Q341" i="1"/>
  <c r="O341" i="1"/>
  <c r="M341" i="1"/>
  <c r="R338" i="1"/>
  <c r="Q338" i="1"/>
  <c r="N338" i="1"/>
  <c r="M338" i="1"/>
  <c r="R337" i="1"/>
  <c r="Q337" i="1"/>
  <c r="O337" i="1"/>
  <c r="R336" i="1"/>
  <c r="Q336" i="1"/>
  <c r="O336" i="1"/>
  <c r="N336" i="1"/>
  <c r="M336" i="1"/>
  <c r="S335" i="1"/>
  <c r="Q335" i="1"/>
  <c r="O335" i="1"/>
  <c r="S334" i="1"/>
  <c r="R334" i="1"/>
  <c r="Q334" i="1"/>
  <c r="N334" i="1"/>
  <c r="M334" i="1"/>
  <c r="S333" i="1"/>
  <c r="R333" i="1"/>
  <c r="Q333" i="1"/>
  <c r="O333" i="1"/>
  <c r="M333" i="1"/>
  <c r="S331" i="1"/>
  <c r="R331" i="1"/>
  <c r="Q331" i="1"/>
  <c r="O331" i="1"/>
  <c r="S329" i="1"/>
  <c r="R329" i="1"/>
  <c r="Q329" i="1"/>
  <c r="N329" i="1"/>
  <c r="S328" i="1"/>
  <c r="R328" i="1"/>
  <c r="Q328" i="1"/>
  <c r="N328" i="1"/>
  <c r="M328" i="1"/>
  <c r="R327" i="1"/>
  <c r="O327" i="1"/>
  <c r="S326" i="1"/>
  <c r="R326" i="1"/>
  <c r="Q326" i="1"/>
  <c r="N326" i="1"/>
  <c r="M326" i="1"/>
  <c r="S325" i="1"/>
  <c r="R325" i="1"/>
  <c r="O325" i="1"/>
  <c r="S324" i="1"/>
  <c r="R324" i="1"/>
  <c r="Q324" i="1"/>
  <c r="N324" i="1"/>
  <c r="S323" i="1"/>
  <c r="R323" i="1"/>
  <c r="O323" i="1"/>
  <c r="R322" i="1"/>
  <c r="Q322" i="1"/>
  <c r="N322" i="1"/>
  <c r="M322" i="1"/>
  <c r="S321" i="1"/>
  <c r="R321" i="1"/>
  <c r="Q321" i="1"/>
  <c r="O321" i="1"/>
  <c r="R320" i="1"/>
  <c r="Q320" i="1"/>
  <c r="N320" i="1"/>
  <c r="S319" i="1"/>
  <c r="R319" i="1"/>
  <c r="Q319" i="1"/>
  <c r="O319" i="1"/>
  <c r="N319" i="1"/>
  <c r="R318" i="1"/>
  <c r="Q318" i="1"/>
  <c r="N318" i="1"/>
  <c r="M318" i="1"/>
  <c r="R317" i="1"/>
  <c r="Q317" i="1"/>
  <c r="O317" i="1"/>
  <c r="N317" i="1"/>
  <c r="M317" i="1"/>
  <c r="R316" i="1"/>
  <c r="Q316" i="1"/>
  <c r="N316" i="1"/>
  <c r="M316" i="1"/>
  <c r="S315" i="1"/>
  <c r="R315" i="1"/>
  <c r="Q315" i="1"/>
  <c r="O315" i="1"/>
  <c r="N315" i="1"/>
  <c r="M315" i="1"/>
  <c r="P315" i="1" s="1"/>
  <c r="R313" i="1"/>
  <c r="Q313" i="1"/>
  <c r="O313" i="1"/>
  <c r="R312" i="1"/>
  <c r="Q312" i="1"/>
  <c r="O312" i="1"/>
  <c r="N312" i="1"/>
  <c r="S311" i="1"/>
  <c r="R311" i="1"/>
  <c r="O311" i="1"/>
  <c r="S308" i="1"/>
  <c r="O308" i="1"/>
  <c r="N308" i="1"/>
  <c r="M308" i="1"/>
  <c r="R307" i="1"/>
  <c r="Q307" i="1"/>
  <c r="O307" i="1"/>
  <c r="S305" i="1"/>
  <c r="R305" i="1"/>
  <c r="Q305" i="1"/>
  <c r="O305" i="1"/>
  <c r="S304" i="1"/>
  <c r="R304" i="1"/>
  <c r="O304" i="1"/>
  <c r="N304" i="1"/>
  <c r="S303" i="1"/>
  <c r="Q303" i="1"/>
  <c r="O303" i="1"/>
  <c r="N303" i="1"/>
  <c r="M303" i="1"/>
  <c r="S302" i="1"/>
  <c r="R302" i="1"/>
  <c r="O302" i="1"/>
  <c r="N302" i="1"/>
  <c r="R301" i="1"/>
  <c r="Q301" i="1"/>
  <c r="O301" i="1"/>
  <c r="M301" i="1"/>
  <c r="S300" i="1"/>
  <c r="R300" i="1"/>
  <c r="O300" i="1"/>
  <c r="N300" i="1"/>
  <c r="S299" i="1"/>
  <c r="Q299" i="1"/>
  <c r="O299" i="1"/>
  <c r="M299" i="1"/>
  <c r="S298" i="1"/>
  <c r="R298" i="1"/>
  <c r="Q298" i="1"/>
  <c r="O298" i="1"/>
  <c r="N298" i="1"/>
  <c r="M298" i="1"/>
  <c r="S297" i="1"/>
  <c r="R297" i="1"/>
  <c r="Q297" i="1"/>
  <c r="O297" i="1"/>
  <c r="S296" i="1"/>
  <c r="R296" i="1"/>
  <c r="Q296" i="1"/>
  <c r="N296" i="1"/>
  <c r="Q295" i="1"/>
  <c r="O295" i="1"/>
  <c r="S294" i="1"/>
  <c r="R294" i="1"/>
  <c r="Q294" i="1"/>
  <c r="O294" i="1"/>
  <c r="N294" i="1"/>
  <c r="R293" i="1"/>
  <c r="Q293" i="1"/>
  <c r="O293" i="1"/>
  <c r="S290" i="1"/>
  <c r="R290" i="1"/>
  <c r="Q290" i="1"/>
  <c r="O290" i="1"/>
  <c r="N290" i="1"/>
  <c r="R289" i="1"/>
  <c r="Q289" i="1"/>
  <c r="O289" i="1"/>
  <c r="N289" i="1"/>
  <c r="S288" i="1"/>
  <c r="Q288" i="1"/>
  <c r="O288" i="1"/>
  <c r="N288" i="1"/>
  <c r="M288" i="1"/>
  <c r="R287" i="1"/>
  <c r="O287" i="1"/>
  <c r="S286" i="1"/>
  <c r="R286" i="1"/>
  <c r="O286" i="1"/>
  <c r="N286" i="1"/>
  <c r="M286" i="1"/>
  <c r="R285" i="1"/>
  <c r="O285" i="1"/>
  <c r="S284" i="1"/>
  <c r="R284" i="1"/>
  <c r="Q284" i="1"/>
  <c r="O284" i="1"/>
  <c r="S283" i="1"/>
  <c r="R283" i="1"/>
  <c r="O283" i="1"/>
  <c r="S282" i="1"/>
  <c r="R282" i="1"/>
  <c r="Q282" i="1"/>
  <c r="O282" i="1"/>
  <c r="M282" i="1"/>
  <c r="S280" i="1"/>
  <c r="Q280" i="1"/>
  <c r="O280" i="1"/>
  <c r="P280" i="1" s="1"/>
  <c r="N280" i="1"/>
  <c r="M280" i="1"/>
  <c r="R279" i="1"/>
  <c r="O279" i="1"/>
  <c r="N279" i="1"/>
  <c r="S278" i="1"/>
  <c r="R278" i="1"/>
  <c r="Q278" i="1"/>
  <c r="O278" i="1"/>
  <c r="N278" i="1"/>
  <c r="M278" i="1"/>
  <c r="R277" i="1"/>
  <c r="O277" i="1"/>
  <c r="N277" i="1"/>
  <c r="M277" i="1"/>
  <c r="S276" i="1"/>
  <c r="Q276" i="1"/>
  <c r="O276" i="1"/>
  <c r="N276" i="1"/>
  <c r="M276" i="1"/>
  <c r="S274" i="1"/>
  <c r="R274" i="1"/>
  <c r="Q274" i="1"/>
  <c r="O274" i="1"/>
  <c r="M274" i="1"/>
  <c r="S273" i="1"/>
  <c r="R273" i="1"/>
  <c r="Q273" i="1"/>
  <c r="O273" i="1"/>
  <c r="S271" i="1"/>
  <c r="R271" i="1"/>
  <c r="Q271" i="1"/>
  <c r="N271" i="1"/>
  <c r="M271" i="1"/>
  <c r="S270" i="1"/>
  <c r="R270" i="1"/>
  <c r="Q270" i="1"/>
  <c r="O270" i="1"/>
  <c r="N270" i="1"/>
  <c r="R269" i="1"/>
  <c r="Q269" i="1"/>
  <c r="O269" i="1"/>
  <c r="N269" i="1"/>
  <c r="R267" i="1"/>
  <c r="Q267" i="1"/>
  <c r="O267" i="1"/>
  <c r="S266" i="1"/>
  <c r="R266" i="1"/>
  <c r="Q266" i="1"/>
  <c r="O266" i="1"/>
  <c r="N266" i="1"/>
  <c r="M266" i="1"/>
  <c r="S265" i="1"/>
  <c r="R265" i="1"/>
  <c r="O265" i="1"/>
  <c r="S264" i="1"/>
  <c r="R264" i="1"/>
  <c r="Q264" i="1"/>
  <c r="O264" i="1"/>
  <c r="N264" i="1"/>
  <c r="M264" i="1"/>
  <c r="S263" i="1"/>
  <c r="O263" i="1"/>
  <c r="N263" i="1"/>
  <c r="S262" i="1"/>
  <c r="R262" i="1"/>
  <c r="Q262" i="1"/>
  <c r="O262" i="1"/>
  <c r="N262" i="1"/>
  <c r="M262" i="1"/>
  <c r="R261" i="1"/>
  <c r="O261" i="1"/>
  <c r="S259" i="1"/>
  <c r="O259" i="1"/>
  <c r="S258" i="1"/>
  <c r="R258" i="1"/>
  <c r="Q258" i="1"/>
  <c r="O258" i="1"/>
  <c r="N258" i="1"/>
  <c r="M258" i="1"/>
  <c r="S257" i="1"/>
  <c r="R257" i="1"/>
  <c r="O257" i="1"/>
  <c r="S256" i="1"/>
  <c r="R256" i="1"/>
  <c r="Q256" i="1"/>
  <c r="N256" i="1"/>
  <c r="Q255" i="1"/>
  <c r="O255" i="1"/>
  <c r="S254" i="1"/>
  <c r="R254" i="1"/>
  <c r="Q254" i="1"/>
  <c r="O254" i="1"/>
  <c r="N254" i="1"/>
  <c r="M254" i="1"/>
  <c r="R253" i="1"/>
  <c r="Q253" i="1"/>
  <c r="O253" i="1"/>
  <c r="S252" i="1"/>
  <c r="R252" i="1"/>
  <c r="Q252" i="1"/>
  <c r="O252" i="1"/>
  <c r="N252" i="1"/>
  <c r="M252" i="1"/>
  <c r="S250" i="1"/>
  <c r="R250" i="1"/>
  <c r="Q250" i="1"/>
  <c r="O250" i="1"/>
  <c r="N250" i="1"/>
  <c r="M250" i="1"/>
  <c r="R249" i="1"/>
  <c r="Q249" i="1"/>
  <c r="O249" i="1"/>
  <c r="N249" i="1"/>
  <c r="S248" i="1"/>
  <c r="R248" i="1"/>
  <c r="Q248" i="1"/>
  <c r="O248" i="1"/>
  <c r="N248" i="1"/>
  <c r="M248" i="1"/>
  <c r="R247" i="1"/>
  <c r="Q247" i="1"/>
  <c r="O247" i="1"/>
  <c r="S246" i="1"/>
  <c r="R246" i="1"/>
  <c r="Q246" i="1"/>
  <c r="T246" i="1" s="1"/>
  <c r="O246" i="1"/>
  <c r="N246" i="1"/>
  <c r="M246" i="1"/>
  <c r="R245" i="1"/>
  <c r="O245" i="1"/>
  <c r="S244" i="1"/>
  <c r="R244" i="1"/>
  <c r="Q244" i="1"/>
  <c r="O244" i="1"/>
  <c r="N244" i="1"/>
  <c r="M244" i="1"/>
  <c r="S243" i="1"/>
  <c r="R243" i="1"/>
  <c r="O243" i="1"/>
  <c r="S242" i="1"/>
  <c r="R242" i="1"/>
  <c r="Q242" i="1"/>
  <c r="O242" i="1"/>
  <c r="R241" i="1"/>
  <c r="O241" i="1"/>
  <c r="R239" i="1"/>
  <c r="O239" i="1"/>
  <c r="N239" i="1"/>
  <c r="S238" i="1"/>
  <c r="R238" i="1"/>
  <c r="Q238" i="1"/>
  <c r="O238" i="1"/>
  <c r="M238" i="1"/>
  <c r="R237" i="1"/>
  <c r="O237" i="1"/>
  <c r="N237" i="1"/>
  <c r="S236" i="1"/>
  <c r="Q236" i="1"/>
  <c r="O236" i="1"/>
  <c r="N236" i="1"/>
  <c r="M236" i="1"/>
  <c r="S234" i="1"/>
  <c r="R234" i="1"/>
  <c r="Q234" i="1"/>
  <c r="O234" i="1"/>
  <c r="N234" i="1"/>
  <c r="M234" i="1"/>
  <c r="S233" i="1"/>
  <c r="R233" i="1"/>
  <c r="Q233" i="1"/>
  <c r="O233" i="1"/>
  <c r="S232" i="1"/>
  <c r="R232" i="1"/>
  <c r="Q232" i="1"/>
  <c r="O232" i="1"/>
  <c r="N232" i="1"/>
  <c r="S231" i="1"/>
  <c r="R231" i="1"/>
  <c r="Q231" i="1"/>
  <c r="N231" i="1"/>
  <c r="M231" i="1"/>
  <c r="S230" i="1"/>
  <c r="Q230" i="1"/>
  <c r="O230" i="1"/>
  <c r="N230" i="1"/>
  <c r="M230" i="1"/>
  <c r="R229" i="1"/>
  <c r="Q229" i="1"/>
  <c r="O229" i="1"/>
  <c r="N229" i="1"/>
  <c r="S228" i="1"/>
  <c r="R228" i="1"/>
  <c r="Q228" i="1"/>
  <c r="O228" i="1"/>
  <c r="R227" i="1"/>
  <c r="Q227" i="1"/>
  <c r="O227" i="1"/>
  <c r="S226" i="1"/>
  <c r="Q226" i="1"/>
  <c r="O226" i="1"/>
  <c r="N226" i="1"/>
  <c r="M226" i="1"/>
  <c r="S225" i="1"/>
  <c r="R225" i="1"/>
  <c r="O225" i="1"/>
  <c r="S224" i="1"/>
  <c r="R224" i="1"/>
  <c r="Q224" i="1"/>
  <c r="O224" i="1"/>
  <c r="S223" i="1"/>
  <c r="O223" i="1"/>
  <c r="N223" i="1"/>
  <c r="S222" i="1"/>
  <c r="R222" i="1"/>
  <c r="Q222" i="1"/>
  <c r="O222" i="1"/>
  <c r="N222" i="1"/>
  <c r="M222" i="1"/>
  <c r="O221" i="1"/>
  <c r="S220" i="1"/>
  <c r="R220" i="1"/>
  <c r="Q220" i="1"/>
  <c r="O220" i="1"/>
  <c r="N220" i="1"/>
  <c r="M220" i="1"/>
  <c r="S219" i="1"/>
  <c r="O219" i="1"/>
  <c r="R218" i="1"/>
  <c r="Q218" i="1"/>
  <c r="O218" i="1"/>
  <c r="N218" i="1"/>
  <c r="M218" i="1"/>
  <c r="S217" i="1"/>
  <c r="O217" i="1"/>
  <c r="S216" i="1"/>
  <c r="R216" i="1"/>
  <c r="Q216" i="1"/>
  <c r="N216" i="1"/>
  <c r="M216" i="1"/>
  <c r="R215" i="1"/>
  <c r="Q215" i="1"/>
  <c r="O215" i="1"/>
  <c r="S214" i="1"/>
  <c r="R214" i="1"/>
  <c r="Q214" i="1"/>
  <c r="O214" i="1"/>
  <c r="N214" i="1"/>
  <c r="Q213" i="1"/>
  <c r="O213" i="1"/>
  <c r="R211" i="1"/>
  <c r="Q211" i="1"/>
  <c r="O211" i="1"/>
  <c r="M211" i="1"/>
  <c r="S210" i="1"/>
  <c r="R210" i="1"/>
  <c r="Q210" i="1"/>
  <c r="O210" i="1"/>
  <c r="N210" i="1"/>
  <c r="M210" i="1"/>
  <c r="Q209" i="1"/>
  <c r="O209" i="1"/>
  <c r="N209" i="1"/>
  <c r="S208" i="1"/>
  <c r="R208" i="1"/>
  <c r="Q208" i="1"/>
  <c r="T208" i="1" s="1"/>
  <c r="O208" i="1"/>
  <c r="N208" i="1"/>
  <c r="R207" i="1"/>
  <c r="Q207" i="1"/>
  <c r="O207" i="1"/>
  <c r="S206" i="1"/>
  <c r="R206" i="1"/>
  <c r="Q206" i="1"/>
  <c r="O206" i="1"/>
  <c r="N206" i="1"/>
  <c r="M206" i="1"/>
  <c r="R205" i="1"/>
  <c r="O205" i="1"/>
  <c r="S204" i="1"/>
  <c r="Q204" i="1"/>
  <c r="O204" i="1"/>
  <c r="N204" i="1"/>
  <c r="M204" i="1"/>
  <c r="S203" i="1"/>
  <c r="R203" i="1"/>
  <c r="N203" i="1"/>
  <c r="S202" i="1"/>
  <c r="T202" i="1" s="1"/>
  <c r="R202" i="1"/>
  <c r="Q202" i="1"/>
  <c r="O202" i="1"/>
  <c r="M202" i="1"/>
  <c r="R201" i="1"/>
  <c r="O201" i="1"/>
  <c r="S200" i="1"/>
  <c r="Q200" i="1"/>
  <c r="O200" i="1"/>
  <c r="N200" i="1"/>
  <c r="M200" i="1"/>
  <c r="R199" i="1"/>
  <c r="N199" i="1"/>
  <c r="S198" i="1"/>
  <c r="Q198" i="1"/>
  <c r="O198" i="1"/>
  <c r="N198" i="1"/>
  <c r="M198" i="1"/>
  <c r="S196" i="1"/>
  <c r="R196" i="1"/>
  <c r="Q196" i="1"/>
  <c r="O196" i="1"/>
  <c r="N196" i="1"/>
  <c r="M196" i="1"/>
  <c r="R195" i="1"/>
  <c r="Q195" i="1"/>
  <c r="S194" i="1"/>
  <c r="Q194" i="1"/>
  <c r="O194" i="1"/>
  <c r="M194" i="1"/>
  <c r="S193" i="1"/>
  <c r="R193" i="1"/>
  <c r="Q193" i="1"/>
  <c r="O193" i="1"/>
  <c r="S191" i="1"/>
  <c r="R191" i="1"/>
  <c r="Q191" i="1"/>
  <c r="N191" i="1"/>
  <c r="M191" i="1"/>
  <c r="S190" i="1"/>
  <c r="R190" i="1"/>
  <c r="Q190" i="1"/>
  <c r="T190" i="1" s="1"/>
  <c r="O190" i="1"/>
  <c r="N190" i="1"/>
  <c r="R189" i="1"/>
  <c r="Q189" i="1"/>
  <c r="O189" i="1"/>
  <c r="N189" i="1"/>
  <c r="R187" i="1"/>
  <c r="Q187" i="1"/>
  <c r="S185" i="1"/>
  <c r="R185" i="1"/>
  <c r="O185" i="1"/>
  <c r="S183" i="1"/>
  <c r="O183" i="1"/>
  <c r="N183" i="1"/>
  <c r="R182" i="1"/>
  <c r="Q182" i="1"/>
  <c r="O182" i="1"/>
  <c r="M182" i="1"/>
  <c r="R181" i="1"/>
  <c r="O181" i="1"/>
  <c r="S180" i="1"/>
  <c r="R180" i="1"/>
  <c r="Q180" i="1"/>
  <c r="N180" i="1"/>
  <c r="M180" i="1"/>
  <c r="S179" i="1"/>
  <c r="R179" i="1"/>
  <c r="O179" i="1"/>
  <c r="S178" i="1"/>
  <c r="R178" i="1"/>
  <c r="Q178" i="1"/>
  <c r="P178" i="1"/>
  <c r="O178" i="1"/>
  <c r="N178" i="1"/>
  <c r="M178" i="1"/>
  <c r="S177" i="1"/>
  <c r="R177" i="1"/>
  <c r="O177" i="1"/>
  <c r="S176" i="1"/>
  <c r="R176" i="1"/>
  <c r="Q176" i="1"/>
  <c r="O176" i="1"/>
  <c r="N176" i="1"/>
  <c r="M176" i="1"/>
  <c r="Q175" i="1"/>
  <c r="O175" i="1"/>
  <c r="M175" i="1"/>
  <c r="S174" i="1"/>
  <c r="R174" i="1"/>
  <c r="Q174" i="1"/>
  <c r="O174" i="1"/>
  <c r="N174" i="1"/>
  <c r="Q173" i="1"/>
  <c r="O173" i="1"/>
  <c r="S172" i="1"/>
  <c r="R172" i="1"/>
  <c r="Q172" i="1"/>
  <c r="N172" i="1"/>
  <c r="M172" i="1"/>
  <c r="Q171" i="1"/>
  <c r="O171" i="1"/>
  <c r="M171" i="1"/>
  <c r="S170" i="1"/>
  <c r="R170" i="1"/>
  <c r="Q170" i="1"/>
  <c r="O170" i="1"/>
  <c r="N170" i="1"/>
  <c r="M170" i="1"/>
  <c r="Q169" i="1"/>
  <c r="O169" i="1"/>
  <c r="S168" i="1"/>
  <c r="R168" i="1"/>
  <c r="Q168" i="1"/>
  <c r="O168" i="1"/>
  <c r="N168" i="1"/>
  <c r="M168" i="1"/>
  <c r="R167" i="1"/>
  <c r="Q167" i="1"/>
  <c r="O167" i="1"/>
  <c r="S166" i="1"/>
  <c r="R166" i="1"/>
  <c r="Q166" i="1"/>
  <c r="O166" i="1"/>
  <c r="N166" i="1"/>
  <c r="M166" i="1"/>
  <c r="R165" i="1"/>
  <c r="O165" i="1"/>
  <c r="S164" i="1"/>
  <c r="Q164" i="1"/>
  <c r="O164" i="1"/>
  <c r="N164" i="1"/>
  <c r="M164" i="1"/>
  <c r="P164" i="1" s="1"/>
  <c r="R163" i="1"/>
  <c r="N163" i="1"/>
  <c r="S162" i="1"/>
  <c r="R162" i="1"/>
  <c r="Q162" i="1"/>
  <c r="O162" i="1"/>
  <c r="M162" i="1"/>
  <c r="R161" i="1"/>
  <c r="O161" i="1"/>
  <c r="M161" i="1"/>
  <c r="S160" i="1"/>
  <c r="Q160" i="1"/>
  <c r="O160" i="1"/>
  <c r="N160" i="1"/>
  <c r="M160" i="1"/>
  <c r="R159" i="1"/>
  <c r="O159" i="1"/>
  <c r="N159" i="1"/>
  <c r="M159" i="1"/>
  <c r="R157" i="1"/>
  <c r="O157" i="1"/>
  <c r="N157" i="1"/>
  <c r="S156" i="1"/>
  <c r="R156" i="1"/>
  <c r="Q156" i="1"/>
  <c r="O156" i="1"/>
  <c r="N156" i="1"/>
  <c r="M156" i="1"/>
  <c r="R155" i="1"/>
  <c r="O155" i="1"/>
  <c r="N155" i="1"/>
  <c r="M155" i="1"/>
  <c r="S154" i="1"/>
  <c r="Q154" i="1"/>
  <c r="O154" i="1"/>
  <c r="M154" i="1"/>
  <c r="S152" i="1"/>
  <c r="Q152" i="1"/>
  <c r="O152" i="1"/>
  <c r="M152" i="1"/>
  <c r="R151" i="1"/>
  <c r="Q151" i="1"/>
  <c r="N151" i="1"/>
  <c r="M151" i="1"/>
  <c r="S150" i="1"/>
  <c r="Q150" i="1"/>
  <c r="O150" i="1"/>
  <c r="M150" i="1"/>
  <c r="R149" i="1"/>
  <c r="Q149" i="1"/>
  <c r="O149" i="1"/>
  <c r="N149" i="1"/>
  <c r="M149" i="1"/>
  <c r="R147" i="1"/>
  <c r="Q147" i="1"/>
  <c r="O147" i="1"/>
  <c r="M147" i="1"/>
  <c r="S145" i="1"/>
  <c r="R145" i="1"/>
  <c r="T145" i="1" s="1"/>
  <c r="Q145" i="1"/>
  <c r="O145" i="1"/>
  <c r="S144" i="1"/>
  <c r="R144" i="1"/>
  <c r="Q144" i="1"/>
  <c r="O144" i="1"/>
  <c r="N144" i="1"/>
  <c r="M144" i="1"/>
  <c r="S143" i="1"/>
  <c r="R143" i="1"/>
  <c r="Q143" i="1"/>
  <c r="O143" i="1"/>
  <c r="N143" i="1"/>
  <c r="M143" i="1"/>
  <c r="R142" i="1"/>
  <c r="Q142" i="1"/>
  <c r="O142" i="1"/>
  <c r="M142" i="1"/>
  <c r="R141" i="1"/>
  <c r="Q141" i="1"/>
  <c r="O141" i="1"/>
  <c r="M141" i="1"/>
  <c r="S140" i="1"/>
  <c r="R140" i="1"/>
  <c r="Q140" i="1"/>
  <c r="N140" i="1"/>
  <c r="M140" i="1"/>
  <c r="S139" i="1"/>
  <c r="R139" i="1"/>
  <c r="O139" i="1"/>
  <c r="M139" i="1"/>
  <c r="R138" i="1"/>
  <c r="Q138" i="1"/>
  <c r="O138" i="1"/>
  <c r="N138" i="1"/>
  <c r="Q137" i="1"/>
  <c r="O137" i="1"/>
  <c r="M137" i="1"/>
  <c r="R135" i="1"/>
  <c r="O135" i="1"/>
  <c r="M135" i="1"/>
  <c r="S134" i="1"/>
  <c r="R134" i="1"/>
  <c r="Q134" i="1"/>
  <c r="N134" i="1"/>
  <c r="M134" i="1"/>
  <c r="O131" i="1"/>
  <c r="M131" i="1"/>
  <c r="S130" i="1"/>
  <c r="R130" i="1"/>
  <c r="Q130" i="1"/>
  <c r="O130" i="1"/>
  <c r="N130" i="1"/>
  <c r="M130" i="1"/>
  <c r="O129" i="1"/>
  <c r="S128" i="1"/>
  <c r="R128" i="1"/>
  <c r="Q128" i="1"/>
  <c r="O128" i="1"/>
  <c r="N128" i="1"/>
  <c r="M128" i="1"/>
  <c r="P128" i="1" s="1"/>
  <c r="R127" i="1"/>
  <c r="Q127" i="1"/>
  <c r="O127" i="1"/>
  <c r="M127" i="1"/>
  <c r="S126" i="1"/>
  <c r="R126" i="1"/>
  <c r="Q126" i="1"/>
  <c r="O126" i="1"/>
  <c r="N126" i="1"/>
  <c r="M126" i="1"/>
  <c r="R125" i="1"/>
  <c r="M125" i="1"/>
  <c r="S124" i="1"/>
  <c r="R124" i="1"/>
  <c r="Q124" i="1"/>
  <c r="O124" i="1"/>
  <c r="N124" i="1"/>
  <c r="M124" i="1"/>
  <c r="M123" i="1"/>
  <c r="R121" i="1"/>
  <c r="O121" i="1"/>
  <c r="N121" i="1"/>
  <c r="S120" i="1"/>
  <c r="Q120" i="1"/>
  <c r="O120" i="1"/>
  <c r="N120" i="1"/>
  <c r="M120" i="1"/>
  <c r="R119" i="1"/>
  <c r="S118" i="1"/>
  <c r="R118" i="1"/>
  <c r="Q118" i="1"/>
  <c r="O118" i="1"/>
  <c r="M118" i="1"/>
  <c r="R117" i="1"/>
  <c r="O117" i="1"/>
  <c r="N117" i="1"/>
  <c r="S114" i="1"/>
  <c r="R114" i="1"/>
  <c r="Q114" i="1"/>
  <c r="O114" i="1"/>
  <c r="N114" i="1"/>
  <c r="M114" i="1"/>
  <c r="R113" i="1"/>
  <c r="O113" i="1"/>
  <c r="S112" i="1"/>
  <c r="Q112" i="1"/>
  <c r="O112" i="1"/>
  <c r="M112" i="1"/>
  <c r="R111" i="1"/>
  <c r="Q111" i="1"/>
  <c r="O111" i="1"/>
  <c r="M111" i="1"/>
  <c r="Q110" i="1"/>
  <c r="O110" i="1"/>
  <c r="M110" i="1"/>
  <c r="R109" i="1"/>
  <c r="Q109" i="1"/>
  <c r="O109" i="1"/>
  <c r="N109" i="1"/>
  <c r="R107" i="1"/>
  <c r="Q107" i="1"/>
  <c r="O107" i="1"/>
  <c r="M107" i="1"/>
  <c r="S106" i="1"/>
  <c r="Q106" i="1"/>
  <c r="N106" i="1"/>
  <c r="S105" i="1"/>
  <c r="R105" i="1"/>
  <c r="Q105" i="1"/>
  <c r="O105" i="1"/>
  <c r="M105" i="1"/>
  <c r="S104" i="1"/>
  <c r="Q104" i="1"/>
  <c r="M104" i="1"/>
  <c r="S103" i="1"/>
  <c r="Q103" i="1"/>
  <c r="O103" i="1"/>
  <c r="N103" i="1"/>
  <c r="M103" i="1"/>
  <c r="R102" i="1"/>
  <c r="Q102" i="1"/>
  <c r="N102" i="1"/>
  <c r="M102" i="1"/>
  <c r="S99" i="1"/>
  <c r="O99" i="1"/>
  <c r="M99" i="1"/>
  <c r="R98" i="1"/>
  <c r="Q98" i="1"/>
  <c r="O98" i="1"/>
  <c r="N98" i="1"/>
  <c r="M98" i="1"/>
  <c r="Q97" i="1"/>
  <c r="O97" i="1"/>
  <c r="M97" i="1"/>
  <c r="S96" i="1"/>
  <c r="R96" i="1"/>
  <c r="Q96" i="1"/>
  <c r="O96" i="1"/>
  <c r="N96" i="1"/>
  <c r="M96" i="1"/>
  <c r="O95" i="1"/>
  <c r="M95" i="1"/>
  <c r="S94" i="1"/>
  <c r="R94" i="1"/>
  <c r="Q94" i="1"/>
  <c r="O94" i="1"/>
  <c r="N94" i="1"/>
  <c r="R93" i="1"/>
  <c r="Q93" i="1"/>
  <c r="S92" i="1"/>
  <c r="R92" i="1"/>
  <c r="Q92" i="1"/>
  <c r="O92" i="1"/>
  <c r="N92" i="1"/>
  <c r="R91" i="1"/>
  <c r="O91" i="1"/>
  <c r="M91" i="1"/>
  <c r="S90" i="1"/>
  <c r="R90" i="1"/>
  <c r="Q90" i="1"/>
  <c r="O90" i="1"/>
  <c r="N90" i="1"/>
  <c r="M90" i="1"/>
  <c r="O89" i="1"/>
  <c r="M89" i="1"/>
  <c r="R87" i="1"/>
  <c r="M87" i="1"/>
  <c r="S86" i="1"/>
  <c r="R86" i="1"/>
  <c r="Q86" i="1"/>
  <c r="T86" i="1" s="1"/>
  <c r="O86" i="1"/>
  <c r="N86" i="1"/>
  <c r="M86" i="1"/>
  <c r="R85" i="1"/>
  <c r="S84" i="1"/>
  <c r="R84" i="1"/>
  <c r="Q84" i="1"/>
  <c r="O84" i="1"/>
  <c r="N84" i="1"/>
  <c r="M84" i="1"/>
  <c r="S83" i="1"/>
  <c r="O83" i="1"/>
  <c r="M83" i="1"/>
  <c r="S82" i="1"/>
  <c r="R82" i="1"/>
  <c r="Q82" i="1"/>
  <c r="O82" i="1"/>
  <c r="N82" i="1"/>
  <c r="M82" i="1"/>
  <c r="S80" i="1"/>
  <c r="O80" i="1"/>
  <c r="N80" i="1"/>
  <c r="M80" i="1"/>
  <c r="R79" i="1"/>
  <c r="O79" i="1"/>
  <c r="M79" i="1"/>
  <c r="S78" i="1"/>
  <c r="Q78" i="1"/>
  <c r="O78" i="1"/>
  <c r="N78" i="1"/>
  <c r="M78" i="1"/>
  <c r="R77" i="1"/>
  <c r="N77" i="1"/>
  <c r="S76" i="1"/>
  <c r="Q76" i="1"/>
  <c r="M76" i="1"/>
  <c r="S75" i="1"/>
  <c r="R75" i="1"/>
  <c r="O75" i="1"/>
  <c r="N75" i="1"/>
  <c r="M75" i="1"/>
  <c r="S74" i="1"/>
  <c r="Q74" i="1"/>
  <c r="O74" i="1"/>
  <c r="M74" i="1"/>
  <c r="R73" i="1"/>
  <c r="O73" i="1"/>
  <c r="R71" i="1"/>
  <c r="Q71" i="1"/>
  <c r="O71" i="1"/>
  <c r="N71" i="1"/>
  <c r="M71" i="1"/>
  <c r="R70" i="1"/>
  <c r="Q70" i="1"/>
  <c r="O70" i="1"/>
  <c r="N70" i="1"/>
  <c r="P70" i="1" s="1"/>
  <c r="M70" i="1"/>
  <c r="S68" i="1"/>
  <c r="R68" i="1"/>
  <c r="Q68" i="1"/>
  <c r="N68" i="1"/>
  <c r="R67" i="1"/>
  <c r="O67" i="1"/>
  <c r="M67" i="1"/>
  <c r="S66" i="1"/>
  <c r="R66" i="1"/>
  <c r="Q66" i="1"/>
  <c r="N66" i="1"/>
  <c r="S65" i="1"/>
  <c r="R65" i="1"/>
  <c r="Q65" i="1"/>
  <c r="O65" i="1"/>
  <c r="M65" i="1"/>
  <c r="R64" i="1"/>
  <c r="Q64" i="1"/>
  <c r="O64" i="1"/>
  <c r="N64" i="1"/>
  <c r="S63" i="1"/>
  <c r="Q63" i="1"/>
  <c r="O63" i="1"/>
  <c r="N63" i="1"/>
  <c r="M63" i="1"/>
  <c r="S62" i="1"/>
  <c r="R62" i="1"/>
  <c r="Q62" i="1"/>
  <c r="O62" i="1"/>
  <c r="N62" i="1"/>
  <c r="M62" i="1"/>
  <c r="P62" i="1" s="1"/>
  <c r="R61" i="1"/>
  <c r="Q61" i="1"/>
  <c r="O61" i="1"/>
  <c r="M61" i="1"/>
  <c r="S60" i="1"/>
  <c r="R60" i="1"/>
  <c r="Q60" i="1"/>
  <c r="N60" i="1"/>
  <c r="M60" i="1"/>
  <c r="S59" i="1"/>
  <c r="R59" i="1"/>
  <c r="O59" i="1"/>
  <c r="M59" i="1"/>
  <c r="S58" i="1"/>
  <c r="R58" i="1"/>
  <c r="Q58" i="1"/>
  <c r="O58" i="1"/>
  <c r="N58" i="1"/>
  <c r="R57" i="1"/>
  <c r="O57" i="1"/>
  <c r="M57" i="1"/>
  <c r="S54" i="1"/>
  <c r="Q54" i="1"/>
  <c r="N54" i="1"/>
  <c r="R53" i="1"/>
  <c r="Q53" i="1"/>
  <c r="O53" i="1"/>
  <c r="R51" i="1"/>
  <c r="M51" i="1"/>
  <c r="S50" i="1"/>
  <c r="R50" i="1"/>
  <c r="Q50" i="1"/>
  <c r="O50" i="1"/>
  <c r="N50" i="1"/>
  <c r="S48" i="1"/>
  <c r="R48" i="1"/>
  <c r="Q48" i="1"/>
  <c r="O48" i="1"/>
  <c r="N48" i="1"/>
  <c r="R47" i="1"/>
  <c r="Q47" i="1"/>
  <c r="M47" i="1"/>
  <c r="S44" i="1"/>
  <c r="Q44" i="1"/>
  <c r="O44" i="1"/>
  <c r="N44" i="1"/>
  <c r="M44" i="1"/>
  <c r="R43" i="1"/>
  <c r="S40" i="1"/>
  <c r="Q40" i="1"/>
  <c r="O40" i="1"/>
  <c r="N40" i="1"/>
  <c r="M40" i="1"/>
  <c r="Q38" i="1"/>
  <c r="O38" i="1"/>
  <c r="R37" i="1"/>
  <c r="Q37" i="1"/>
  <c r="O37" i="1"/>
  <c r="N37" i="1"/>
  <c r="S36" i="1"/>
  <c r="Q36" i="1"/>
  <c r="M36" i="1"/>
  <c r="S34" i="1"/>
  <c r="Q34" i="1"/>
  <c r="M34" i="1"/>
  <c r="S33" i="1"/>
  <c r="R33" i="1"/>
  <c r="O33" i="1"/>
  <c r="S31" i="1"/>
  <c r="R31" i="1"/>
  <c r="O31" i="1"/>
  <c r="M31" i="1"/>
  <c r="S30" i="1"/>
  <c r="Q30" i="1"/>
  <c r="N30" i="1"/>
  <c r="S29" i="1"/>
  <c r="R29" i="1"/>
  <c r="O29" i="1"/>
  <c r="N29" i="1"/>
  <c r="S28" i="1"/>
  <c r="R28" i="1"/>
  <c r="Q28" i="1"/>
  <c r="O28" i="1"/>
  <c r="M28" i="1"/>
  <c r="S27" i="1"/>
  <c r="O27" i="1"/>
  <c r="S26" i="1"/>
  <c r="R26" i="1"/>
  <c r="Q26" i="1"/>
  <c r="N26" i="1"/>
  <c r="S25" i="1"/>
  <c r="R25" i="1"/>
  <c r="Q25" i="1"/>
  <c r="O25" i="1"/>
  <c r="M25" i="1"/>
  <c r="S23" i="1"/>
  <c r="O23" i="1"/>
  <c r="N23" i="1"/>
  <c r="P23" i="1" s="1"/>
  <c r="M23" i="1"/>
  <c r="S21" i="1"/>
  <c r="R21" i="1"/>
  <c r="Q21" i="1"/>
  <c r="O21" i="1"/>
  <c r="M21" i="1"/>
  <c r="S15" i="1"/>
  <c r="O15" i="1"/>
  <c r="M15" i="1"/>
  <c r="S14" i="1"/>
  <c r="Q14" i="1"/>
  <c r="O14" i="1"/>
  <c r="N14" i="1"/>
  <c r="M14" i="1"/>
  <c r="S13" i="1"/>
  <c r="Q13" i="1"/>
  <c r="O13" i="1"/>
  <c r="N13" i="1"/>
  <c r="S12" i="1"/>
  <c r="R12" i="1"/>
  <c r="Q12" i="1"/>
  <c r="O12" i="1"/>
  <c r="N12" i="1"/>
  <c r="M12" i="1"/>
  <c r="S11" i="1"/>
  <c r="R11" i="1"/>
  <c r="O11" i="1"/>
  <c r="M11" i="1"/>
  <c r="S10" i="1"/>
  <c r="R10" i="1"/>
  <c r="O10" i="1"/>
  <c r="N10" i="1"/>
  <c r="S9" i="1"/>
  <c r="R9" i="1"/>
  <c r="O9" i="1"/>
  <c r="S8" i="1"/>
  <c r="R8" i="1"/>
  <c r="N8" i="1"/>
  <c r="M8" i="1"/>
  <c r="S7" i="1"/>
  <c r="O7" i="1"/>
  <c r="M7" i="1"/>
  <c r="S6" i="1"/>
  <c r="R6" i="1"/>
  <c r="Q6" i="1"/>
  <c r="N6" i="1"/>
  <c r="S5" i="1"/>
  <c r="O5" i="1"/>
  <c r="M5" i="1"/>
  <c r="S4" i="1"/>
  <c r="R4" i="1"/>
  <c r="N4" i="1"/>
  <c r="S3" i="1"/>
  <c r="R3" i="1"/>
  <c r="Q3" i="1"/>
  <c r="O3" i="1"/>
  <c r="M3" i="1"/>
  <c r="S973" i="1"/>
  <c r="R973" i="1"/>
  <c r="T973" i="1" s="1"/>
  <c r="Q973" i="1"/>
  <c r="O973" i="1"/>
  <c r="N973" i="1"/>
  <c r="R862" i="1"/>
  <c r="Q862" i="1"/>
  <c r="M862" i="1"/>
  <c r="S797" i="1"/>
  <c r="R797" i="1"/>
  <c r="O797" i="1"/>
  <c r="N797" i="1"/>
  <c r="M797" i="1"/>
  <c r="S740" i="1"/>
  <c r="R740" i="1"/>
  <c r="Q740" i="1"/>
  <c r="M740" i="1"/>
  <c r="R430" i="1"/>
  <c r="Q430" i="1"/>
  <c r="O430" i="1"/>
  <c r="N430" i="1"/>
  <c r="M430" i="1"/>
  <c r="R370" i="1"/>
  <c r="Q370" i="1"/>
  <c r="O370" i="1"/>
  <c r="N370" i="1"/>
  <c r="M370" i="1"/>
  <c r="S292" i="1"/>
  <c r="R292" i="1"/>
  <c r="Q292" i="1"/>
  <c r="N292" i="1"/>
  <c r="M292" i="1"/>
  <c r="R291" i="1"/>
  <c r="Q291" i="1"/>
  <c r="O291" i="1"/>
  <c r="S537" i="1"/>
  <c r="R537" i="1"/>
  <c r="Q537" i="1"/>
  <c r="O537" i="1"/>
  <c r="S69" i="1"/>
  <c r="R69" i="1"/>
  <c r="Q69" i="1"/>
  <c r="O69" i="1"/>
  <c r="N69" i="1"/>
  <c r="R900" i="1"/>
  <c r="Q900" i="1"/>
  <c r="M900" i="1"/>
  <c r="S733" i="1"/>
  <c r="R733" i="1"/>
  <c r="Q733" i="1"/>
  <c r="O733" i="1"/>
  <c r="S438" i="1"/>
  <c r="R438" i="1"/>
  <c r="Q438" i="1"/>
  <c r="N438" i="1"/>
  <c r="M438" i="1"/>
  <c r="S415" i="1"/>
  <c r="R415" i="1"/>
  <c r="T415" i="1" s="1"/>
  <c r="Q415" i="1"/>
  <c r="O415" i="1"/>
  <c r="R309" i="1"/>
  <c r="Q309" i="1"/>
  <c r="O309" i="1"/>
  <c r="N309" i="1"/>
  <c r="S19" i="1"/>
  <c r="O19" i="1"/>
  <c r="M19" i="1"/>
  <c r="S339" i="1"/>
  <c r="R339" i="1"/>
  <c r="Q339" i="1"/>
  <c r="O339" i="1"/>
  <c r="M339" i="1"/>
  <c r="S812" i="1"/>
  <c r="R812" i="1"/>
  <c r="Q812" i="1"/>
  <c r="M812" i="1"/>
  <c r="S427" i="1"/>
  <c r="R427" i="1"/>
  <c r="Q427" i="1"/>
  <c r="O427" i="1"/>
  <c r="S188" i="1"/>
  <c r="R188" i="1"/>
  <c r="Q188" i="1"/>
  <c r="O188" i="1"/>
  <c r="R1068" i="1"/>
  <c r="Q1068" i="1"/>
  <c r="O1068" i="1"/>
  <c r="N1068" i="1"/>
  <c r="M1068" i="1"/>
  <c r="P1068" i="1" s="1"/>
  <c r="R902" i="1"/>
  <c r="Q902" i="1"/>
  <c r="O902" i="1"/>
  <c r="M902" i="1"/>
  <c r="S752" i="1"/>
  <c r="R752" i="1"/>
  <c r="Q752" i="1"/>
  <c r="N752" i="1"/>
  <c r="M752" i="1"/>
  <c r="R893" i="1"/>
  <c r="Q893" i="1"/>
  <c r="N893" i="1"/>
  <c r="M893" i="1"/>
  <c r="S730" i="1"/>
  <c r="R730" i="1"/>
  <c r="Q730" i="1"/>
  <c r="O730" i="1"/>
  <c r="M730" i="1"/>
  <c r="R868" i="1"/>
  <c r="Q868" i="1"/>
  <c r="O868" i="1"/>
  <c r="N868" i="1"/>
  <c r="M868" i="1"/>
  <c r="S724" i="1"/>
  <c r="R724" i="1"/>
  <c r="Q724" i="1"/>
  <c r="N724" i="1"/>
  <c r="M724" i="1"/>
  <c r="S20" i="1"/>
  <c r="R20" i="1"/>
  <c r="N20" i="1"/>
  <c r="M20" i="1"/>
  <c r="S1097" i="1"/>
  <c r="R1097" i="1"/>
  <c r="Q1097" i="1"/>
  <c r="T1097" i="1" s="1"/>
  <c r="O1097" i="1"/>
  <c r="N1097" i="1"/>
  <c r="M1097" i="1"/>
  <c r="S563" i="1"/>
  <c r="R563" i="1"/>
  <c r="Q563" i="1"/>
  <c r="O563" i="1"/>
  <c r="N563" i="1"/>
  <c r="R386" i="1"/>
  <c r="Q386" i="1"/>
  <c r="N386" i="1"/>
  <c r="M386" i="1"/>
  <c r="S606" i="1"/>
  <c r="R606" i="1"/>
  <c r="Q606" i="1"/>
  <c r="O606" i="1"/>
  <c r="N606" i="1"/>
  <c r="M606" i="1"/>
  <c r="P606" i="1" s="1"/>
  <c r="S52" i="1"/>
  <c r="R52" i="1"/>
  <c r="Q52" i="1"/>
  <c r="O52" i="1"/>
  <c r="M52" i="1"/>
  <c r="S911" i="1"/>
  <c r="R911" i="1"/>
  <c r="O911" i="1"/>
  <c r="N911" i="1"/>
  <c r="S1069" i="1"/>
  <c r="R1069" i="1"/>
  <c r="Q1069" i="1"/>
  <c r="O1069" i="1"/>
  <c r="N1069" i="1"/>
  <c r="R235" i="1"/>
  <c r="Q235" i="1"/>
  <c r="O235" i="1"/>
  <c r="N235" i="1"/>
  <c r="R281" i="1"/>
  <c r="O281" i="1"/>
  <c r="S997" i="1"/>
  <c r="R997" i="1"/>
  <c r="Q997" i="1"/>
  <c r="O997" i="1"/>
  <c r="N997" i="1"/>
  <c r="M997" i="1"/>
  <c r="S705" i="1"/>
  <c r="R705" i="1"/>
  <c r="Q705" i="1"/>
  <c r="N705" i="1"/>
  <c r="S689" i="1"/>
  <c r="R689" i="1"/>
  <c r="Q689" i="1"/>
  <c r="O689" i="1"/>
  <c r="N689" i="1"/>
  <c r="S688" i="1"/>
  <c r="R688" i="1"/>
  <c r="Q688" i="1"/>
  <c r="M688" i="1"/>
  <c r="S314" i="1"/>
  <c r="R314" i="1"/>
  <c r="O314" i="1"/>
  <c r="M314" i="1"/>
  <c r="S35" i="1"/>
  <c r="R35" i="1"/>
  <c r="O35" i="1"/>
  <c r="M35" i="1"/>
  <c r="R469" i="1"/>
  <c r="Q469" i="1"/>
  <c r="O469" i="1"/>
  <c r="N469" i="1"/>
  <c r="R888" i="1"/>
  <c r="Q888" i="1"/>
  <c r="O888" i="1"/>
  <c r="M888" i="1"/>
  <c r="S192" i="1"/>
  <c r="Q192" i="1"/>
  <c r="O192" i="1"/>
  <c r="M192" i="1"/>
  <c r="S42" i="1"/>
  <c r="R42" i="1"/>
  <c r="Q42" i="1"/>
  <c r="O42" i="1"/>
  <c r="N42" i="1"/>
  <c r="M42" i="1"/>
  <c r="S946" i="1"/>
  <c r="R946" i="1"/>
  <c r="Q946" i="1"/>
  <c r="O946" i="1"/>
  <c r="M946" i="1"/>
  <c r="R197" i="1"/>
  <c r="O197" i="1"/>
  <c r="N197" i="1"/>
  <c r="S867" i="1"/>
  <c r="R867" i="1"/>
  <c r="O867" i="1"/>
  <c r="N867" i="1"/>
  <c r="R412" i="1"/>
  <c r="N412" i="1"/>
  <c r="S332" i="1"/>
  <c r="R332" i="1"/>
  <c r="Q332" i="1"/>
  <c r="O332" i="1"/>
  <c r="N332" i="1"/>
  <c r="S991" i="1"/>
  <c r="R991" i="1"/>
  <c r="Q991" i="1"/>
  <c r="O991" i="1"/>
  <c r="N991" i="1"/>
  <c r="S88" i="1"/>
  <c r="R88" i="1"/>
  <c r="Q88" i="1"/>
  <c r="O88" i="1"/>
  <c r="N88" i="1"/>
  <c r="M88" i="1"/>
  <c r="S122" i="1"/>
  <c r="R122" i="1"/>
  <c r="Q122" i="1"/>
  <c r="O122" i="1"/>
  <c r="M122" i="1"/>
  <c r="S999" i="1"/>
  <c r="R999" i="1"/>
  <c r="Q999" i="1"/>
  <c r="O999" i="1"/>
  <c r="N999" i="1"/>
  <c r="S495" i="1"/>
  <c r="R495" i="1"/>
  <c r="Q495" i="1"/>
  <c r="O495" i="1"/>
  <c r="S886" i="1"/>
  <c r="Q886" i="1"/>
  <c r="O886" i="1"/>
  <c r="N886" i="1"/>
  <c r="M886" i="1"/>
  <c r="S847" i="1"/>
  <c r="R847" i="1"/>
  <c r="Q847" i="1"/>
  <c r="O847" i="1"/>
  <c r="N847" i="1"/>
  <c r="Q587" i="1"/>
  <c r="N587" i="1"/>
  <c r="S306" i="1"/>
  <c r="R306" i="1"/>
  <c r="Q306" i="1"/>
  <c r="O306" i="1"/>
  <c r="N306" i="1"/>
  <c r="S566" i="1"/>
  <c r="R566" i="1"/>
  <c r="Q566" i="1"/>
  <c r="O566" i="1"/>
  <c r="S1085" i="1"/>
  <c r="R1085" i="1"/>
  <c r="O1085" i="1"/>
  <c r="N1085" i="1"/>
  <c r="S989" i="1"/>
  <c r="R989" i="1"/>
  <c r="Q989" i="1"/>
  <c r="O989" i="1"/>
  <c r="N989" i="1"/>
  <c r="R932" i="1"/>
  <c r="Q932" i="1"/>
  <c r="M932" i="1"/>
  <c r="S622" i="1"/>
  <c r="Q622" i="1"/>
  <c r="M622" i="1"/>
  <c r="S116" i="1"/>
  <c r="T116" i="1" s="1"/>
  <c r="R116" i="1"/>
  <c r="Q116" i="1"/>
  <c r="O116" i="1"/>
  <c r="N116" i="1"/>
  <c r="M116" i="1"/>
  <c r="S628" i="1"/>
  <c r="R628" i="1"/>
  <c r="Q628" i="1"/>
  <c r="N628" i="1"/>
  <c r="M628" i="1"/>
  <c r="S18" i="1"/>
  <c r="R18" i="1"/>
  <c r="Q18" i="1"/>
  <c r="N18" i="1"/>
  <c r="S260" i="1"/>
  <c r="R260" i="1"/>
  <c r="Q260" i="1"/>
  <c r="O260" i="1"/>
  <c r="N260" i="1"/>
  <c r="M260" i="1"/>
  <c r="S848" i="1"/>
  <c r="R848" i="1"/>
  <c r="Q848" i="1"/>
  <c r="M848" i="1"/>
  <c r="S604" i="1"/>
  <c r="R604" i="1"/>
  <c r="Q604" i="1"/>
  <c r="M604" i="1"/>
  <c r="S32" i="1"/>
  <c r="R32" i="1"/>
  <c r="Q32" i="1"/>
  <c r="O32" i="1"/>
  <c r="N32" i="1"/>
  <c r="M32" i="1"/>
  <c r="S404" i="1"/>
  <c r="Q404" i="1"/>
  <c r="N404" i="1"/>
  <c r="R400" i="1"/>
  <c r="Q400" i="1"/>
  <c r="N400" i="1"/>
  <c r="M400" i="1"/>
  <c r="R153" i="1"/>
  <c r="O153" i="1"/>
  <c r="R330" i="1"/>
  <c r="Q330" i="1"/>
  <c r="N330" i="1"/>
  <c r="S419" i="1"/>
  <c r="Q419" i="1"/>
  <c r="O419" i="1"/>
  <c r="M419" i="1"/>
  <c r="S16" i="1"/>
  <c r="R16" i="1"/>
  <c r="Q16" i="1"/>
  <c r="S818" i="1"/>
  <c r="R818" i="1"/>
  <c r="Q818" i="1"/>
  <c r="M818" i="1"/>
  <c r="R41" i="1"/>
  <c r="R378" i="1"/>
  <c r="Q378" i="1"/>
  <c r="N378" i="1"/>
  <c r="M378" i="1"/>
  <c r="Q133" i="1"/>
  <c r="O133" i="1"/>
  <c r="M133" i="1"/>
  <c r="S72" i="1"/>
  <c r="Q72" i="1"/>
  <c r="O72" i="1"/>
  <c r="M72" i="1"/>
  <c r="S100" i="1"/>
  <c r="R100" i="1"/>
  <c r="Q100" i="1"/>
  <c r="N100" i="1"/>
  <c r="M100" i="1"/>
  <c r="Q614" i="1"/>
  <c r="N614" i="1"/>
  <c r="M614" i="1"/>
  <c r="S158" i="1"/>
  <c r="Q158" i="1"/>
  <c r="O158" i="1"/>
  <c r="N158" i="1"/>
  <c r="M158" i="1"/>
  <c r="S583" i="1"/>
  <c r="R583" i="1"/>
  <c r="Q583" i="1"/>
  <c r="O583" i="1"/>
  <c r="N583" i="1"/>
  <c r="M583" i="1"/>
  <c r="S443" i="1"/>
  <c r="R443" i="1"/>
  <c r="T443" i="1" s="1"/>
  <c r="Q443" i="1"/>
  <c r="O443" i="1"/>
  <c r="T1073" i="1"/>
  <c r="S1073" i="1"/>
  <c r="R1073" i="1"/>
  <c r="Q1073" i="1"/>
  <c r="N1073" i="1"/>
  <c r="R883" i="1"/>
  <c r="Q883" i="1"/>
  <c r="O883" i="1"/>
  <c r="N883" i="1"/>
  <c r="S1036" i="1"/>
  <c r="R1036" i="1"/>
  <c r="Q1036" i="1"/>
  <c r="O1036" i="1"/>
  <c r="M1036" i="1"/>
  <c r="R962" i="1"/>
  <c r="Q962" i="1"/>
  <c r="O962" i="1"/>
  <c r="M962" i="1"/>
  <c r="S385" i="1"/>
  <c r="O385" i="1"/>
  <c r="S272" i="1"/>
  <c r="R272" i="1"/>
  <c r="Q272" i="1"/>
  <c r="O272" i="1"/>
  <c r="N272" i="1"/>
  <c r="M272" i="1"/>
  <c r="P272" i="1" s="1"/>
  <c r="S148" i="1"/>
  <c r="R148" i="1"/>
  <c r="Q148" i="1"/>
  <c r="O148" i="1"/>
  <c r="M148" i="1"/>
  <c r="R1084" i="1"/>
  <c r="Q1084" i="1"/>
  <c r="O1084" i="1"/>
  <c r="M1084" i="1"/>
  <c r="S826" i="1"/>
  <c r="R826" i="1"/>
  <c r="Q826" i="1"/>
  <c r="M826" i="1"/>
  <c r="S186" i="1"/>
  <c r="Q186" i="1"/>
  <c r="O186" i="1"/>
  <c r="N186" i="1"/>
  <c r="M186" i="1"/>
  <c r="P186" i="1" s="1"/>
  <c r="R310" i="1"/>
  <c r="Q310" i="1"/>
  <c r="N310" i="1"/>
  <c r="M310" i="1"/>
  <c r="R251" i="1"/>
  <c r="Q251" i="1"/>
  <c r="O251" i="1"/>
  <c r="M251" i="1"/>
  <c r="S519" i="1"/>
  <c r="R519" i="1"/>
  <c r="T519" i="1" s="1"/>
  <c r="Q519" i="1"/>
  <c r="O519" i="1"/>
  <c r="N519" i="1"/>
  <c r="M519" i="1"/>
  <c r="R136" i="1"/>
  <c r="Q136" i="1"/>
  <c r="N136" i="1"/>
  <c r="M136" i="1"/>
  <c r="S132" i="1"/>
  <c r="R132" i="1"/>
  <c r="Q132" i="1"/>
  <c r="O132" i="1"/>
  <c r="N132" i="1"/>
  <c r="S701" i="1"/>
  <c r="R701" i="1"/>
  <c r="Q701" i="1"/>
  <c r="O701" i="1"/>
  <c r="N701" i="1"/>
  <c r="M701" i="1"/>
  <c r="S890" i="1"/>
  <c r="R890" i="1"/>
  <c r="Q890" i="1"/>
  <c r="O890" i="1"/>
  <c r="N890" i="1"/>
  <c r="M890" i="1"/>
  <c r="S738" i="1"/>
  <c r="R738" i="1"/>
  <c r="Q738" i="1"/>
  <c r="M738" i="1"/>
  <c r="S706" i="1"/>
  <c r="R706" i="1"/>
  <c r="Q706" i="1"/>
  <c r="M706" i="1"/>
  <c r="S371" i="1"/>
  <c r="R371" i="1"/>
  <c r="Q371" i="1"/>
  <c r="O371" i="1"/>
  <c r="S780" i="1"/>
  <c r="R780" i="1"/>
  <c r="Q780" i="1"/>
  <c r="M780" i="1"/>
  <c r="S630" i="1"/>
  <c r="R630" i="1"/>
  <c r="Q630" i="1"/>
  <c r="N630" i="1"/>
  <c r="M630" i="1"/>
  <c r="R864" i="1"/>
  <c r="Q864" i="1"/>
  <c r="O864" i="1"/>
  <c r="M864" i="1"/>
  <c r="S785" i="1"/>
  <c r="R785" i="1"/>
  <c r="Q785" i="1"/>
  <c r="T1099" i="1"/>
  <c r="S1099" i="1"/>
  <c r="R1099" i="1"/>
  <c r="Q1099" i="1"/>
  <c r="O1099" i="1"/>
  <c r="N1099" i="1"/>
  <c r="M1099" i="1"/>
  <c r="R948" i="1"/>
  <c r="Q948" i="1"/>
  <c r="O948" i="1"/>
  <c r="N948" i="1"/>
  <c r="M948" i="1"/>
  <c r="S917" i="1"/>
  <c r="R917" i="1"/>
  <c r="O917" i="1"/>
  <c r="N917" i="1"/>
  <c r="R591" i="1"/>
  <c r="O591" i="1"/>
  <c r="N591" i="1"/>
  <c r="S513" i="1"/>
  <c r="R513" i="1"/>
  <c r="O513" i="1"/>
  <c r="S431" i="1"/>
  <c r="R431" i="1"/>
  <c r="Q431" i="1"/>
  <c r="O431" i="1"/>
  <c r="S212" i="1"/>
  <c r="R212" i="1"/>
  <c r="Q212" i="1"/>
  <c r="O212" i="1"/>
  <c r="N212" i="1"/>
  <c r="M212" i="1"/>
  <c r="R39" i="1"/>
  <c r="O39" i="1"/>
  <c r="N39" i="1"/>
  <c r="S1100" i="1"/>
  <c r="R1100" i="1"/>
  <c r="Q1100" i="1"/>
  <c r="O1100" i="1"/>
  <c r="M1100" i="1"/>
  <c r="R1088" i="1"/>
  <c r="Q1088" i="1"/>
  <c r="O1088" i="1"/>
  <c r="M1088" i="1"/>
  <c r="S1059" i="1"/>
  <c r="R1059" i="1"/>
  <c r="Q1059" i="1"/>
  <c r="O1059" i="1"/>
  <c r="N1059" i="1"/>
  <c r="M1059" i="1"/>
  <c r="S1055" i="1"/>
  <c r="R1055" i="1"/>
  <c r="Q1055" i="1"/>
  <c r="O1055" i="1"/>
  <c r="N1055" i="1"/>
  <c r="R1020" i="1"/>
  <c r="Q1020" i="1"/>
  <c r="O1020" i="1"/>
  <c r="M1020" i="1"/>
  <c r="S975" i="1"/>
  <c r="R975" i="1"/>
  <c r="Q975" i="1"/>
  <c r="O975" i="1"/>
  <c r="N975" i="1"/>
  <c r="S972" i="1"/>
  <c r="R972" i="1"/>
  <c r="Q972" i="1"/>
  <c r="T972" i="1" s="1"/>
  <c r="O972" i="1"/>
  <c r="S971" i="1"/>
  <c r="R971" i="1"/>
  <c r="Q971" i="1"/>
  <c r="O971" i="1"/>
  <c r="N971" i="1"/>
  <c r="S956" i="1"/>
  <c r="R956" i="1"/>
  <c r="Q956" i="1"/>
  <c r="O956" i="1"/>
  <c r="M956" i="1"/>
  <c r="S903" i="1"/>
  <c r="R903" i="1"/>
  <c r="Q903" i="1"/>
  <c r="N903" i="1"/>
  <c r="M903" i="1"/>
  <c r="S837" i="1"/>
  <c r="R837" i="1"/>
  <c r="Q837" i="1"/>
  <c r="O837" i="1"/>
  <c r="N837" i="1"/>
  <c r="M837" i="1"/>
  <c r="S831" i="1"/>
  <c r="R831" i="1"/>
  <c r="Q831" i="1"/>
  <c r="O831" i="1"/>
  <c r="N831" i="1"/>
  <c r="S829" i="1"/>
  <c r="R829" i="1"/>
  <c r="Q829" i="1"/>
  <c r="O829" i="1"/>
  <c r="N829" i="1"/>
  <c r="S769" i="1"/>
  <c r="R769" i="1"/>
  <c r="Q769" i="1"/>
  <c r="O769" i="1"/>
  <c r="N769" i="1"/>
  <c r="S746" i="1"/>
  <c r="R746" i="1"/>
  <c r="Q746" i="1"/>
  <c r="M746" i="1"/>
  <c r="S734" i="1"/>
  <c r="Q734" i="1"/>
  <c r="O734" i="1"/>
  <c r="M734" i="1"/>
  <c r="S711" i="1"/>
  <c r="Q711" i="1"/>
  <c r="O711" i="1"/>
  <c r="S703" i="1"/>
  <c r="R703" i="1"/>
  <c r="Q703" i="1"/>
  <c r="O703" i="1"/>
  <c r="N703" i="1"/>
  <c r="M703" i="1"/>
  <c r="S702" i="1"/>
  <c r="R702" i="1"/>
  <c r="Q702" i="1"/>
  <c r="M702" i="1"/>
  <c r="S669" i="1"/>
  <c r="R669" i="1"/>
  <c r="Q669" i="1"/>
  <c r="O669" i="1"/>
  <c r="N669" i="1"/>
  <c r="S665" i="1"/>
  <c r="R665" i="1"/>
  <c r="Q665" i="1"/>
  <c r="N665" i="1"/>
  <c r="S664" i="1"/>
  <c r="Q664" i="1"/>
  <c r="M664" i="1"/>
  <c r="S642" i="1"/>
  <c r="R642" i="1"/>
  <c r="Q642" i="1"/>
  <c r="M642" i="1"/>
  <c r="R637" i="1"/>
  <c r="Q637" i="1"/>
  <c r="M637" i="1"/>
  <c r="S617" i="1"/>
  <c r="Q617" i="1"/>
  <c r="O617" i="1"/>
  <c r="N617" i="1"/>
  <c r="S608" i="1"/>
  <c r="R608" i="1"/>
  <c r="Q608" i="1"/>
  <c r="O608" i="1"/>
  <c r="M608" i="1"/>
  <c r="S596" i="1"/>
  <c r="R596" i="1"/>
  <c r="T596" i="1" s="1"/>
  <c r="Q596" i="1"/>
  <c r="O596" i="1"/>
  <c r="M596" i="1"/>
  <c r="S573" i="1"/>
  <c r="Q573" i="1"/>
  <c r="O573" i="1"/>
  <c r="N573" i="1"/>
  <c r="R487" i="1"/>
  <c r="Q487" i="1"/>
  <c r="O487" i="1"/>
  <c r="R470" i="1"/>
  <c r="Q470" i="1"/>
  <c r="O470" i="1"/>
  <c r="N470" i="1"/>
  <c r="M470" i="1"/>
  <c r="S461" i="1"/>
  <c r="R461" i="1"/>
  <c r="Q461" i="1"/>
  <c r="O461" i="1"/>
  <c r="M461" i="1"/>
  <c r="S425" i="1"/>
  <c r="R425" i="1"/>
  <c r="O425" i="1"/>
  <c r="S418" i="1"/>
  <c r="R418" i="1"/>
  <c r="Q418" i="1"/>
  <c r="O418" i="1"/>
  <c r="N418" i="1"/>
  <c r="M418" i="1"/>
  <c r="R367" i="1"/>
  <c r="Q367" i="1"/>
  <c r="O367" i="1"/>
  <c r="S355" i="1"/>
  <c r="R355" i="1"/>
  <c r="Q355" i="1"/>
  <c r="O355" i="1"/>
  <c r="R340" i="1"/>
  <c r="Q340" i="1"/>
  <c r="O340" i="1"/>
  <c r="N340" i="1"/>
  <c r="M340" i="1"/>
  <c r="R275" i="1"/>
  <c r="Q275" i="1"/>
  <c r="N275" i="1"/>
  <c r="S268" i="1"/>
  <c r="R268" i="1"/>
  <c r="Q268" i="1"/>
  <c r="O268" i="1"/>
  <c r="N268" i="1"/>
  <c r="M268" i="1"/>
  <c r="S240" i="1"/>
  <c r="Q240" i="1"/>
  <c r="O240" i="1"/>
  <c r="N240" i="1"/>
  <c r="S184" i="1"/>
  <c r="R184" i="1"/>
  <c r="Q184" i="1"/>
  <c r="N184" i="1"/>
  <c r="M184" i="1"/>
  <c r="Q146" i="1"/>
  <c r="O146" i="1"/>
  <c r="N146" i="1"/>
  <c r="S115" i="1"/>
  <c r="R115" i="1"/>
  <c r="O115" i="1"/>
  <c r="M115" i="1"/>
  <c r="S108" i="1"/>
  <c r="R108" i="1"/>
  <c r="Q108" i="1"/>
  <c r="O108" i="1"/>
  <c r="M108" i="1"/>
  <c r="R101" i="1"/>
  <c r="Q101" i="1"/>
  <c r="O101" i="1"/>
  <c r="M101" i="1"/>
  <c r="O81" i="1"/>
  <c r="R56" i="1"/>
  <c r="Q56" i="1"/>
  <c r="O56" i="1"/>
  <c r="N56" i="1"/>
  <c r="O55" i="1"/>
  <c r="M55" i="1"/>
  <c r="S46" i="1"/>
  <c r="R46" i="1"/>
  <c r="Q46" i="1"/>
  <c r="O46" i="1"/>
  <c r="N46" i="1"/>
  <c r="M46" i="1"/>
  <c r="R45" i="1"/>
  <c r="O45" i="1"/>
  <c r="S24" i="1"/>
  <c r="R24" i="1"/>
  <c r="Q24" i="1"/>
  <c r="N24" i="1"/>
  <c r="S22" i="1"/>
  <c r="R22" i="1"/>
  <c r="Q22" i="1"/>
  <c r="N22" i="1"/>
  <c r="S17" i="1"/>
  <c r="R17" i="1"/>
  <c r="O17" i="1"/>
  <c r="P90" i="1" l="1"/>
  <c r="P877" i="1"/>
  <c r="T46" i="1"/>
  <c r="P42" i="1"/>
  <c r="P977" i="1"/>
  <c r="P517" i="1"/>
  <c r="P757" i="1"/>
  <c r="T188" i="1"/>
  <c r="P124" i="1"/>
  <c r="T69" i="1"/>
  <c r="T264" i="1"/>
  <c r="P399" i="1"/>
  <c r="T608" i="1"/>
  <c r="T537" i="1"/>
  <c r="T754" i="1"/>
  <c r="T758" i="1"/>
  <c r="P88" i="1"/>
  <c r="T399" i="1"/>
  <c r="T411" i="1"/>
  <c r="P437" i="1"/>
  <c r="T453" i="1"/>
  <c r="T845" i="1"/>
  <c r="T669" i="1"/>
  <c r="T657" i="1"/>
  <c r="T331" i="1"/>
  <c r="T648" i="1"/>
  <c r="P931" i="1"/>
  <c r="T21" i="1"/>
  <c r="P39" i="1"/>
  <c r="P40" i="1"/>
  <c r="T642" i="1"/>
  <c r="T176" i="1"/>
  <c r="T238" i="1"/>
  <c r="T1021" i="1"/>
  <c r="T504" i="1"/>
  <c r="T757" i="1"/>
  <c r="T779" i="1"/>
  <c r="T877" i="1"/>
  <c r="T953" i="1"/>
  <c r="T266" i="1"/>
  <c r="T1053" i="1"/>
  <c r="T144" i="1"/>
  <c r="T737" i="1"/>
  <c r="P781" i="1"/>
  <c r="T332" i="1"/>
  <c r="T391" i="1"/>
  <c r="P397" i="1"/>
  <c r="P759" i="1"/>
  <c r="P159" i="1"/>
  <c r="T274" i="1"/>
  <c r="T545" i="1"/>
  <c r="T691" i="1"/>
  <c r="T836" i="1"/>
  <c r="T879" i="1"/>
  <c r="T826" i="1"/>
  <c r="T847" i="1"/>
  <c r="T455" i="1"/>
  <c r="T680" i="1"/>
  <c r="T704" i="1"/>
  <c r="T815" i="1"/>
  <c r="T355" i="1"/>
  <c r="T403" i="1"/>
  <c r="T481" i="1"/>
  <c r="T604" i="1"/>
  <c r="P546" i="1"/>
  <c r="T579" i="1"/>
  <c r="T248" i="1"/>
  <c r="P474" i="1"/>
  <c r="P639" i="1"/>
  <c r="T686" i="1"/>
  <c r="T778" i="1"/>
  <c r="P783" i="1"/>
  <c r="T912" i="1"/>
  <c r="T1036" i="1"/>
  <c r="P86" i="1"/>
  <c r="P98" i="1"/>
  <c r="P158" i="1"/>
  <c r="P14" i="1"/>
  <c r="T180" i="1"/>
  <c r="T538" i="1"/>
  <c r="T693" i="1"/>
  <c r="T789" i="1"/>
  <c r="T901" i="1"/>
  <c r="P1079" i="1"/>
  <c r="T1083" i="1"/>
  <c r="T418" i="1"/>
  <c r="T166" i="1"/>
  <c r="Q167" i="6" s="1"/>
  <c r="T228" i="1"/>
  <c r="T564" i="1"/>
  <c r="P719" i="1"/>
  <c r="T1016" i="1"/>
  <c r="T1094" i="1"/>
  <c r="T184" i="1"/>
  <c r="P948" i="1"/>
  <c r="T18" i="1"/>
  <c r="T270" i="1"/>
  <c r="T832" i="1"/>
  <c r="P921" i="1"/>
  <c r="P519" i="1"/>
  <c r="T232" i="1"/>
  <c r="T244" i="1"/>
  <c r="T760" i="1"/>
  <c r="T934" i="1"/>
  <c r="P583" i="1"/>
  <c r="T846" i="1"/>
  <c r="P418" i="1"/>
  <c r="P406" i="1"/>
  <c r="M407" i="6" s="1"/>
  <c r="T709" i="1"/>
  <c r="T585" i="1"/>
  <c r="T761" i="1"/>
  <c r="P813" i="1"/>
  <c r="P568" i="1"/>
  <c r="T670" i="1"/>
  <c r="T699" i="1"/>
  <c r="T843" i="1"/>
  <c r="T433" i="1"/>
  <c r="T834" i="1"/>
  <c r="T794" i="1"/>
  <c r="T124" i="1"/>
  <c r="P226" i="1"/>
  <c r="T849" i="1"/>
  <c r="T866" i="1"/>
  <c r="T908" i="1"/>
  <c r="T936" i="1"/>
  <c r="T705" i="1"/>
  <c r="T242" i="1"/>
  <c r="T444" i="1"/>
  <c r="P599" i="1"/>
  <c r="P819" i="1"/>
  <c r="T981" i="1"/>
  <c r="T132" i="1"/>
  <c r="P252" i="1"/>
  <c r="T384" i="1"/>
  <c r="T231" i="1"/>
  <c r="T374" i="1"/>
  <c r="P258" i="1"/>
  <c r="T738" i="1"/>
  <c r="T392" i="1"/>
  <c r="T501" i="1"/>
  <c r="T600" i="1"/>
  <c r="T824" i="1"/>
  <c r="T897" i="1"/>
  <c r="P416" i="1"/>
  <c r="P486" i="1"/>
  <c r="T497" i="1"/>
  <c r="T759" i="1"/>
  <c r="Q760" i="6" s="1"/>
  <c r="T1035" i="1"/>
  <c r="T461" i="1"/>
  <c r="T956" i="1"/>
  <c r="D43" i="6"/>
  <c r="T16" i="1"/>
  <c r="O103" i="6"/>
  <c r="O102" i="5"/>
  <c r="O117" i="6"/>
  <c r="O116" i="5"/>
  <c r="P240" i="1"/>
  <c r="P28" i="6"/>
  <c r="P27" i="5"/>
  <c r="N41" i="6"/>
  <c r="N40" i="5"/>
  <c r="T746" i="1"/>
  <c r="L81" i="6"/>
  <c r="L80" i="5"/>
  <c r="J106" i="6"/>
  <c r="J105" i="5"/>
  <c r="N313" i="6"/>
  <c r="N312" i="5"/>
  <c r="N635" i="6"/>
  <c r="N634" i="5"/>
  <c r="T546" i="1"/>
  <c r="L843" i="6"/>
  <c r="L842" i="5"/>
  <c r="P214" i="1"/>
  <c r="P232" i="1"/>
  <c r="J374" i="6"/>
  <c r="J373" i="5"/>
  <c r="J387" i="6"/>
  <c r="J386" i="5"/>
  <c r="J420" i="6"/>
  <c r="J419" i="5"/>
  <c r="J631" i="6"/>
  <c r="J630" i="5"/>
  <c r="P542" i="1"/>
  <c r="N648" i="6"/>
  <c r="N647" i="5"/>
  <c r="T559" i="1"/>
  <c r="N667" i="6"/>
  <c r="N666" i="5"/>
  <c r="T581" i="1"/>
  <c r="N678" i="6"/>
  <c r="N677" i="5"/>
  <c r="J797" i="6"/>
  <c r="J796" i="5"/>
  <c r="N841" i="6"/>
  <c r="N840" i="5"/>
  <c r="T791" i="1"/>
  <c r="N894" i="6"/>
  <c r="N893" i="5"/>
  <c r="N927" i="6"/>
  <c r="N926" i="5"/>
  <c r="T895" i="1"/>
  <c r="N143" i="6"/>
  <c r="N142" i="5"/>
  <c r="N980" i="6"/>
  <c r="N979" i="5"/>
  <c r="T957" i="1"/>
  <c r="O194" i="6"/>
  <c r="O193" i="5"/>
  <c r="O369" i="6"/>
  <c r="O368" i="5"/>
  <c r="K410" i="6"/>
  <c r="K409" i="5"/>
  <c r="O427" i="6"/>
  <c r="O426" i="5"/>
  <c r="T303" i="1"/>
  <c r="O460" i="6"/>
  <c r="O459" i="5"/>
  <c r="O485" i="6"/>
  <c r="O484" i="5"/>
  <c r="T373" i="1"/>
  <c r="Q373" i="5" s="1"/>
  <c r="O538" i="6"/>
  <c r="O537" i="5"/>
  <c r="O547" i="6"/>
  <c r="O546" i="5"/>
  <c r="K578" i="6"/>
  <c r="K577" i="5"/>
  <c r="O638" i="6"/>
  <c r="O637" i="5"/>
  <c r="O645" i="6"/>
  <c r="O644" i="5"/>
  <c r="O666" i="6"/>
  <c r="O665" i="5"/>
  <c r="K709" i="6"/>
  <c r="K708" i="5"/>
  <c r="L10" i="6"/>
  <c r="L9" i="5"/>
  <c r="J29" i="6"/>
  <c r="J28" i="5"/>
  <c r="L57" i="6"/>
  <c r="L56" i="5"/>
  <c r="N69" i="6"/>
  <c r="N68" i="5"/>
  <c r="T706" i="1"/>
  <c r="T306" i="1"/>
  <c r="J134" i="6"/>
  <c r="J133" i="5"/>
  <c r="O152" i="6"/>
  <c r="O151" i="5"/>
  <c r="J300" i="6"/>
  <c r="J299" i="5"/>
  <c r="P160" i="1"/>
  <c r="O363" i="6"/>
  <c r="O362" i="5"/>
  <c r="O554" i="6"/>
  <c r="O553" i="5"/>
  <c r="J783" i="6"/>
  <c r="J782" i="5"/>
  <c r="O875" i="6"/>
  <c r="O874" i="5"/>
  <c r="T830" i="1"/>
  <c r="P1077" i="1"/>
  <c r="J167" i="6"/>
  <c r="J166" i="5"/>
  <c r="P69" i="1"/>
  <c r="P294" i="1"/>
  <c r="N617" i="6"/>
  <c r="N616" i="5"/>
  <c r="P13" i="6"/>
  <c r="P12" i="5"/>
  <c r="O25" i="6"/>
  <c r="O24" i="5"/>
  <c r="J51" i="6"/>
  <c r="J50" i="5"/>
  <c r="P212" i="1"/>
  <c r="J63" i="6"/>
  <c r="J62" i="5"/>
  <c r="L75" i="6"/>
  <c r="L74" i="5"/>
  <c r="J85" i="6"/>
  <c r="J84" i="5"/>
  <c r="K127" i="6"/>
  <c r="K126" i="5"/>
  <c r="O145" i="6"/>
  <c r="O144" i="5"/>
  <c r="T438" i="1"/>
  <c r="L274" i="6"/>
  <c r="L273" i="5"/>
  <c r="J457" i="6"/>
  <c r="J456" i="5"/>
  <c r="P554" i="6"/>
  <c r="P553" i="5"/>
  <c r="L632" i="6"/>
  <c r="L631" i="5"/>
  <c r="J664" i="6"/>
  <c r="J663" i="5"/>
  <c r="P795" i="6"/>
  <c r="P794" i="5"/>
  <c r="T739" i="1"/>
  <c r="O900" i="6"/>
  <c r="O899" i="5"/>
  <c r="N939" i="6"/>
  <c r="N938" i="5"/>
  <c r="T910" i="1"/>
  <c r="K63" i="6"/>
  <c r="K62" i="5"/>
  <c r="P69" i="6"/>
  <c r="P68" i="5"/>
  <c r="P81" i="6"/>
  <c r="P80" i="5"/>
  <c r="N106" i="6"/>
  <c r="N105" i="5"/>
  <c r="T848" i="1"/>
  <c r="P109" i="6"/>
  <c r="P108" i="5"/>
  <c r="P123" i="6"/>
  <c r="P122" i="5"/>
  <c r="L237" i="6"/>
  <c r="L236" i="5"/>
  <c r="K495" i="6"/>
  <c r="K494" i="5"/>
  <c r="K607" i="6"/>
  <c r="K606" i="5"/>
  <c r="N779" i="6"/>
  <c r="N778" i="5"/>
  <c r="T718" i="1"/>
  <c r="N815" i="6"/>
  <c r="N814" i="5"/>
  <c r="T762" i="1"/>
  <c r="O10" i="6"/>
  <c r="O9" i="5"/>
  <c r="L14" i="6"/>
  <c r="L13" i="5"/>
  <c r="L20" i="6"/>
  <c r="L19" i="5"/>
  <c r="N29" i="6"/>
  <c r="N28" i="5"/>
  <c r="O32" i="6"/>
  <c r="O31" i="5"/>
  <c r="L45" i="6"/>
  <c r="L44" i="5"/>
  <c r="O57" i="6"/>
  <c r="O56" i="5"/>
  <c r="O60" i="6"/>
  <c r="O59" i="5"/>
  <c r="L63" i="6"/>
  <c r="L62" i="5"/>
  <c r="P116" i="1"/>
  <c r="N113" i="6"/>
  <c r="N112" i="5"/>
  <c r="T989" i="1"/>
  <c r="T88" i="1"/>
  <c r="N142" i="6"/>
  <c r="N141" i="5"/>
  <c r="T1069" i="1"/>
  <c r="N219" i="6"/>
  <c r="N218" i="5"/>
  <c r="T62" i="1"/>
  <c r="L228" i="6"/>
  <c r="L227" i="5"/>
  <c r="O815" i="6"/>
  <c r="O814" i="5"/>
  <c r="O867" i="6"/>
  <c r="O866" i="5"/>
  <c r="O1042" i="6"/>
  <c r="O1041" i="5"/>
  <c r="T1029" i="1"/>
  <c r="Q1030" i="6" s="1"/>
  <c r="N13" i="6"/>
  <c r="N12" i="5"/>
  <c r="T108" i="1"/>
  <c r="L116" i="6"/>
  <c r="L115" i="5"/>
  <c r="O524" i="6"/>
  <c r="O523" i="5"/>
  <c r="T421" i="1"/>
  <c r="O7" i="6"/>
  <c r="O6" i="5"/>
  <c r="P340" i="1"/>
  <c r="J26" i="6"/>
  <c r="J25" i="5"/>
  <c r="P470" i="1"/>
  <c r="L36" i="6"/>
  <c r="L35" i="5"/>
  <c r="T703" i="1"/>
  <c r="P837" i="1"/>
  <c r="P1099" i="1"/>
  <c r="T701" i="1"/>
  <c r="O88" i="6"/>
  <c r="O87" i="5"/>
  <c r="N91" i="6"/>
  <c r="N90" i="5"/>
  <c r="N103" i="6"/>
  <c r="N102" i="5"/>
  <c r="T404" i="1"/>
  <c r="K117" i="6"/>
  <c r="K116" i="5"/>
  <c r="O120" i="6"/>
  <c r="O119" i="5"/>
  <c r="T495" i="1"/>
  <c r="J131" i="6"/>
  <c r="J130" i="5"/>
  <c r="T339" i="1"/>
  <c r="L169" i="6"/>
  <c r="L168" i="5"/>
  <c r="L190" i="6"/>
  <c r="L189" i="5"/>
  <c r="N279" i="6"/>
  <c r="N278" i="5"/>
  <c r="T134" i="1"/>
  <c r="P144" i="1"/>
  <c r="M145" i="6" s="1"/>
  <c r="N318" i="6"/>
  <c r="N317" i="5"/>
  <c r="T178" i="1"/>
  <c r="O438" i="6"/>
  <c r="O437" i="5"/>
  <c r="P516" i="6"/>
  <c r="P515" i="5"/>
  <c r="J731" i="6"/>
  <c r="J730" i="5"/>
  <c r="P659" i="1"/>
  <c r="P753" i="6"/>
  <c r="P752" i="5"/>
  <c r="T684" i="1"/>
  <c r="N792" i="6"/>
  <c r="N791" i="5"/>
  <c r="T735" i="1"/>
  <c r="J809" i="6"/>
  <c r="J808" i="5"/>
  <c r="J824" i="6"/>
  <c r="J823" i="5"/>
  <c r="J840" i="6"/>
  <c r="J839" i="5"/>
  <c r="K38" i="6"/>
  <c r="K37" i="5"/>
  <c r="P53" i="6"/>
  <c r="P52" i="5"/>
  <c r="N152" i="6"/>
  <c r="N151" i="5"/>
  <c r="T730" i="1"/>
  <c r="P149" i="1"/>
  <c r="K393" i="6"/>
  <c r="K392" i="5"/>
  <c r="P50" i="1"/>
  <c r="J329" i="6"/>
  <c r="J328" i="5"/>
  <c r="J115" i="6"/>
  <c r="J114" i="5"/>
  <c r="N672" i="6"/>
  <c r="N671" i="5"/>
  <c r="T588" i="1"/>
  <c r="Q588" i="5" s="1"/>
  <c r="N686" i="6"/>
  <c r="N685" i="5"/>
  <c r="N693" i="6"/>
  <c r="N692" i="5"/>
  <c r="N733" i="6"/>
  <c r="N732" i="5"/>
  <c r="T661" i="1"/>
  <c r="N738" i="6"/>
  <c r="N737" i="5"/>
  <c r="T668" i="1"/>
  <c r="J835" i="6"/>
  <c r="J834" i="5"/>
  <c r="N845" i="6"/>
  <c r="N844" i="5"/>
  <c r="T795" i="1"/>
  <c r="N127" i="6"/>
  <c r="N126" i="5"/>
  <c r="T867" i="1"/>
  <c r="T881" i="1"/>
  <c r="K144" i="6"/>
  <c r="K143" i="5"/>
  <c r="O355" i="6"/>
  <c r="O354" i="5"/>
  <c r="O414" i="6"/>
  <c r="O413" i="5"/>
  <c r="O431" i="6"/>
  <c r="O430" i="5"/>
  <c r="O473" i="6"/>
  <c r="O472" i="5"/>
  <c r="O540" i="6"/>
  <c r="O539" i="5"/>
  <c r="O560" i="6"/>
  <c r="O559" i="5"/>
  <c r="T464" i="1"/>
  <c r="K600" i="6"/>
  <c r="K599" i="5"/>
  <c r="O628" i="6"/>
  <c r="O627" i="5"/>
  <c r="O650" i="6"/>
  <c r="O649" i="5"/>
  <c r="T561" i="1"/>
  <c r="K764" i="6"/>
  <c r="K763" i="5"/>
  <c r="N25" i="6"/>
  <c r="N24" i="5"/>
  <c r="J32" i="6"/>
  <c r="J31" i="5"/>
  <c r="T831" i="1"/>
  <c r="J66" i="6"/>
  <c r="J65" i="5"/>
  <c r="L72" i="6"/>
  <c r="L71" i="5"/>
  <c r="P119" i="6"/>
  <c r="P118" i="5"/>
  <c r="L160" i="6"/>
  <c r="L159" i="5"/>
  <c r="N208" i="6"/>
  <c r="N207" i="5"/>
  <c r="T48" i="1"/>
  <c r="K232" i="6"/>
  <c r="K231" i="5"/>
  <c r="L419" i="6"/>
  <c r="L418" i="5"/>
  <c r="K688" i="6"/>
  <c r="K687" i="5"/>
  <c r="T1037" i="1"/>
  <c r="O1087" i="6"/>
  <c r="O1086" i="5"/>
  <c r="J317" i="6"/>
  <c r="J316" i="5"/>
  <c r="J399" i="6"/>
  <c r="J398" i="5"/>
  <c r="P270" i="1"/>
  <c r="M271" i="6" s="1"/>
  <c r="J440" i="6"/>
  <c r="J439" i="5"/>
  <c r="O4" i="6"/>
  <c r="O3" i="5"/>
  <c r="P17" i="6"/>
  <c r="P16" i="5"/>
  <c r="N48" i="6"/>
  <c r="N47" i="5"/>
  <c r="T971" i="1"/>
  <c r="T212" i="1"/>
  <c r="N63" i="6"/>
  <c r="N62" i="5"/>
  <c r="P66" i="6"/>
  <c r="P65" i="5"/>
  <c r="T630" i="1"/>
  <c r="P75" i="6"/>
  <c r="P74" i="5"/>
  <c r="O94" i="5"/>
  <c r="P260" i="1"/>
  <c r="P113" i="6"/>
  <c r="P112" i="5"/>
  <c r="L131" i="6"/>
  <c r="L130" i="5"/>
  <c r="N173" i="6"/>
  <c r="N172" i="5"/>
  <c r="T740" i="1"/>
  <c r="N177" i="6"/>
  <c r="N176" i="5"/>
  <c r="T3" i="1"/>
  <c r="L186" i="6"/>
  <c r="L185" i="5"/>
  <c r="L261" i="6"/>
  <c r="L260" i="5"/>
  <c r="N398" i="6"/>
  <c r="N397" i="5"/>
  <c r="P603" i="6"/>
  <c r="P602" i="5"/>
  <c r="N628" i="6"/>
  <c r="N627" i="5"/>
  <c r="T539" i="1"/>
  <c r="N864" i="6"/>
  <c r="N863" i="5"/>
  <c r="T816" i="1"/>
  <c r="P931" i="6"/>
  <c r="P930" i="5"/>
  <c r="T986" i="1"/>
  <c r="L26" i="6"/>
  <c r="L25" i="5"/>
  <c r="T769" i="1"/>
  <c r="J92" i="6"/>
  <c r="K107" i="6"/>
  <c r="K106" i="5"/>
  <c r="N110" i="6"/>
  <c r="N109" i="5"/>
  <c r="K121" i="6"/>
  <c r="K120" i="5"/>
  <c r="N131" i="6"/>
  <c r="N130" i="5"/>
  <c r="J135" i="6"/>
  <c r="J134" i="5"/>
  <c r="L310" i="6"/>
  <c r="L309" i="5"/>
  <c r="P170" i="1"/>
  <c r="P222" i="1"/>
  <c r="O368" i="6"/>
  <c r="O367" i="5"/>
  <c r="T234" i="1"/>
  <c r="N389" i="6"/>
  <c r="N388" i="5"/>
  <c r="T258" i="1"/>
  <c r="O551" i="6"/>
  <c r="O550" i="5"/>
  <c r="N572" i="6"/>
  <c r="N571" i="5"/>
  <c r="T478" i="1"/>
  <c r="N594" i="6"/>
  <c r="N593" i="5"/>
  <c r="K727" i="6"/>
  <c r="K726" i="5"/>
  <c r="J932" i="6"/>
  <c r="J931" i="5"/>
  <c r="J178" i="6"/>
  <c r="J177" i="5"/>
  <c r="J8" i="6"/>
  <c r="J7" i="5"/>
  <c r="P46" i="1"/>
  <c r="K15" i="6"/>
  <c r="K14" i="5"/>
  <c r="N26" i="6"/>
  <c r="N25" i="5"/>
  <c r="N33" i="6"/>
  <c r="N32" i="5"/>
  <c r="O42" i="6"/>
  <c r="O41" i="5"/>
  <c r="L73" i="6"/>
  <c r="L72" i="5"/>
  <c r="J76" i="6"/>
  <c r="J75" i="5"/>
  <c r="J79" i="6"/>
  <c r="J78" i="5"/>
  <c r="L114" i="6"/>
  <c r="L113" i="5"/>
  <c r="L121" i="6"/>
  <c r="L120" i="5"/>
  <c r="P131" i="6"/>
  <c r="P130" i="5"/>
  <c r="J150" i="6"/>
  <c r="J149" i="5"/>
  <c r="L229" i="6"/>
  <c r="L228" i="5"/>
  <c r="M270" i="5"/>
  <c r="P156" i="1"/>
  <c r="T216" i="1"/>
  <c r="N360" i="6"/>
  <c r="N359" i="5"/>
  <c r="O373" i="6"/>
  <c r="O372" i="5"/>
  <c r="O572" i="6"/>
  <c r="O571" i="5"/>
  <c r="O594" i="6"/>
  <c r="O593" i="5"/>
  <c r="O820" i="6"/>
  <c r="O819" i="5"/>
  <c r="T767" i="1"/>
  <c r="L15" i="6"/>
  <c r="L14" i="5"/>
  <c r="O23" i="6"/>
  <c r="O22" i="5"/>
  <c r="L30" i="6"/>
  <c r="L29" i="5"/>
  <c r="O33" i="6"/>
  <c r="O32" i="5"/>
  <c r="T837" i="1"/>
  <c r="L58" i="6"/>
  <c r="L57" i="5"/>
  <c r="P70" i="6"/>
  <c r="P69" i="5"/>
  <c r="N79" i="6"/>
  <c r="N78" i="5"/>
  <c r="O135" i="6"/>
  <c r="O134" i="5"/>
  <c r="P199" i="6"/>
  <c r="P198" i="5"/>
  <c r="T50" i="1"/>
  <c r="L234" i="6"/>
  <c r="L233" i="5"/>
  <c r="T84" i="1"/>
  <c r="J252" i="6"/>
  <c r="J251" i="5"/>
  <c r="L280" i="6"/>
  <c r="L279" i="5"/>
  <c r="L285" i="6"/>
  <c r="L284" i="5"/>
  <c r="N416" i="6"/>
  <c r="N415" i="5"/>
  <c r="T290" i="1"/>
  <c r="L430" i="6"/>
  <c r="L429" i="5"/>
  <c r="P444" i="6"/>
  <c r="P443" i="5"/>
  <c r="L469" i="6"/>
  <c r="L468" i="5"/>
  <c r="J591" i="6"/>
  <c r="J590" i="5"/>
  <c r="Q670" i="6"/>
  <c r="Q669" i="5"/>
  <c r="P840" i="6"/>
  <c r="P839" i="5"/>
  <c r="T790" i="1"/>
  <c r="O872" i="6"/>
  <c r="O871" i="5"/>
  <c r="N996" i="6"/>
  <c r="N995" i="5"/>
  <c r="L18" i="6"/>
  <c r="L17" i="5"/>
  <c r="K43" i="6"/>
  <c r="K42" i="5"/>
  <c r="P67" i="6"/>
  <c r="P66" i="5"/>
  <c r="N73" i="6"/>
  <c r="N72" i="5"/>
  <c r="L89" i="6"/>
  <c r="L88" i="5"/>
  <c r="L104" i="6"/>
  <c r="L103" i="5"/>
  <c r="L147" i="6"/>
  <c r="L146" i="5"/>
  <c r="T191" i="1"/>
  <c r="J382" i="6"/>
  <c r="J381" i="5"/>
  <c r="P250" i="1"/>
  <c r="L450" i="6"/>
  <c r="L449" i="5"/>
  <c r="O599" i="6"/>
  <c r="O598" i="5"/>
  <c r="J671" i="6"/>
  <c r="J670" i="5"/>
  <c r="P586" i="1"/>
  <c r="O992" i="6"/>
  <c r="O991" i="5"/>
  <c r="T970" i="1"/>
  <c r="J12" i="6"/>
  <c r="J11" i="5"/>
  <c r="P268" i="1"/>
  <c r="J37" i="6"/>
  <c r="J36" i="5"/>
  <c r="J40" i="6"/>
  <c r="J39" i="5"/>
  <c r="N55" i="6"/>
  <c r="N54" i="5"/>
  <c r="T780" i="1"/>
  <c r="J71" i="6"/>
  <c r="J70" i="5"/>
  <c r="M88" i="5"/>
  <c r="P121" i="6"/>
  <c r="P120" i="5"/>
  <c r="T999" i="1"/>
  <c r="L132" i="6"/>
  <c r="L131" i="5"/>
  <c r="T911" i="1"/>
  <c r="L183" i="6"/>
  <c r="L182" i="5"/>
  <c r="L187" i="6"/>
  <c r="L186" i="5"/>
  <c r="N195" i="6"/>
  <c r="N194" i="5"/>
  <c r="T28" i="1"/>
  <c r="O225" i="6"/>
  <c r="O224" i="5"/>
  <c r="T68" i="1"/>
  <c r="L289" i="6"/>
  <c r="L288" i="5"/>
  <c r="P565" i="6"/>
  <c r="P564" i="5"/>
  <c r="K898" i="6"/>
  <c r="K897" i="5"/>
  <c r="P992" i="6"/>
  <c r="P991" i="5"/>
  <c r="N43" i="6"/>
  <c r="N42" i="5"/>
  <c r="T829" i="1"/>
  <c r="Q830" i="6" s="1"/>
  <c r="L83" i="6"/>
  <c r="L82" i="5"/>
  <c r="J97" i="6"/>
  <c r="J96" i="5"/>
  <c r="L125" i="6"/>
  <c r="L124" i="5"/>
  <c r="O139" i="6"/>
  <c r="O138" i="5"/>
  <c r="T752" i="1"/>
  <c r="P257" i="6"/>
  <c r="P256" i="5"/>
  <c r="N369" i="6"/>
  <c r="N368" i="5"/>
  <c r="T236" i="1"/>
  <c r="O395" i="6"/>
  <c r="O394" i="5"/>
  <c r="L961" i="6"/>
  <c r="L960" i="5"/>
  <c r="P935" i="1"/>
  <c r="T22" i="1"/>
  <c r="P8" i="6"/>
  <c r="P7" i="5"/>
  <c r="N27" i="6"/>
  <c r="N26" i="5"/>
  <c r="P55" i="6"/>
  <c r="P54" i="5"/>
  <c r="P104" i="6"/>
  <c r="P103" i="5"/>
  <c r="N111" i="6"/>
  <c r="N110" i="5"/>
  <c r="J129" i="6"/>
  <c r="J128" i="5"/>
  <c r="O162" i="6"/>
  <c r="O161" i="5"/>
  <c r="P243" i="6"/>
  <c r="P242" i="5"/>
  <c r="T90" i="1"/>
  <c r="J249" i="6"/>
  <c r="J248" i="5"/>
  <c r="P96" i="1"/>
  <c r="L459" i="6"/>
  <c r="L458" i="5"/>
  <c r="N483" i="6"/>
  <c r="N482" i="5"/>
  <c r="T558" i="1"/>
  <c r="J751" i="6"/>
  <c r="J750" i="5"/>
  <c r="J862" i="6"/>
  <c r="J861" i="5"/>
  <c r="O5" i="6"/>
  <c r="O4" i="5"/>
  <c r="O12" i="6"/>
  <c r="O11" i="5"/>
  <c r="T1055" i="1"/>
  <c r="T1100" i="1"/>
  <c r="T431" i="1"/>
  <c r="P890" i="1"/>
  <c r="P89" i="6"/>
  <c r="P88" i="5"/>
  <c r="N97" i="6"/>
  <c r="N96" i="5"/>
  <c r="T818" i="1"/>
  <c r="O108" i="6"/>
  <c r="O107" i="5"/>
  <c r="O125" i="6"/>
  <c r="O124" i="5"/>
  <c r="T688" i="1"/>
  <c r="T997" i="1"/>
  <c r="N144" i="6"/>
  <c r="N143" i="5"/>
  <c r="T52" i="1"/>
  <c r="P868" i="1"/>
  <c r="L155" i="6"/>
  <c r="L154" i="5"/>
  <c r="N201" i="6"/>
  <c r="N200" i="5"/>
  <c r="K343" i="6"/>
  <c r="K342" i="5"/>
  <c r="P343" i="1"/>
  <c r="O483" i="6"/>
  <c r="O482" i="5"/>
  <c r="K549" i="6"/>
  <c r="K548" i="5"/>
  <c r="N724" i="6"/>
  <c r="N723" i="5"/>
  <c r="T652" i="1"/>
  <c r="L929" i="6"/>
  <c r="L928" i="5"/>
  <c r="J16" i="6"/>
  <c r="J15" i="5"/>
  <c r="T268" i="1"/>
  <c r="J53" i="6"/>
  <c r="J52" i="5"/>
  <c r="P1059" i="1"/>
  <c r="L59" i="6"/>
  <c r="L58" i="5"/>
  <c r="N71" i="6"/>
  <c r="N70" i="5"/>
  <c r="P83" i="6"/>
  <c r="P82" i="5"/>
  <c r="J112" i="6"/>
  <c r="J111" i="5"/>
  <c r="N129" i="6"/>
  <c r="N128" i="5"/>
  <c r="T946" i="1"/>
  <c r="L140" i="6"/>
  <c r="L139" i="5"/>
  <c r="O144" i="6"/>
  <c r="O143" i="5"/>
  <c r="L167" i="6"/>
  <c r="L166" i="5"/>
  <c r="N175" i="6"/>
  <c r="N174" i="5"/>
  <c r="K277" i="6"/>
  <c r="K276" i="5"/>
  <c r="P130" i="1"/>
  <c r="P333" i="6"/>
  <c r="P332" i="5"/>
  <c r="P262" i="1"/>
  <c r="L441" i="6"/>
  <c r="L440" i="5"/>
  <c r="N613" i="6"/>
  <c r="N612" i="5"/>
  <c r="T523" i="1"/>
  <c r="J13" i="6"/>
  <c r="J12" i="5"/>
  <c r="P34" i="6"/>
  <c r="P33" i="5"/>
  <c r="L47" i="6"/>
  <c r="L46" i="5"/>
  <c r="K53" i="6"/>
  <c r="K52" i="5"/>
  <c r="L56" i="6"/>
  <c r="L55" i="5"/>
  <c r="O80" i="6"/>
  <c r="O79" i="5"/>
  <c r="Q125" i="6"/>
  <c r="Q124" i="5"/>
  <c r="O129" i="6"/>
  <c r="O128" i="5"/>
  <c r="N151" i="6"/>
  <c r="N150" i="5"/>
  <c r="J159" i="6"/>
  <c r="J158" i="5"/>
  <c r="K303" i="6"/>
  <c r="K302" i="5"/>
  <c r="L392" i="6"/>
  <c r="L391" i="5"/>
  <c r="L408" i="6"/>
  <c r="L407" i="5"/>
  <c r="P527" i="6"/>
  <c r="P526" i="5"/>
  <c r="T424" i="1"/>
  <c r="L584" i="6"/>
  <c r="L583" i="5"/>
  <c r="O622" i="6"/>
  <c r="O621" i="5"/>
  <c r="T532" i="1"/>
  <c r="L715" i="6"/>
  <c r="L714" i="5"/>
  <c r="L925" i="6"/>
  <c r="L924" i="5"/>
  <c r="L28" i="6"/>
  <c r="L27" i="5"/>
  <c r="P37" i="6"/>
  <c r="P36" i="5"/>
  <c r="L53" i="6"/>
  <c r="L52" i="5"/>
  <c r="O115" i="6"/>
  <c r="O114" i="5"/>
  <c r="T566" i="1"/>
  <c r="J119" i="6"/>
  <c r="J118" i="5"/>
  <c r="P886" i="1"/>
  <c r="L222" i="6"/>
  <c r="L221" i="5"/>
  <c r="O282" i="6"/>
  <c r="O281" i="5"/>
  <c r="O312" i="6"/>
  <c r="O311" i="5"/>
  <c r="T172" i="1"/>
  <c r="P244" i="1"/>
  <c r="N519" i="6"/>
  <c r="N518" i="5"/>
  <c r="T413" i="1"/>
  <c r="N588" i="6"/>
  <c r="N587" i="5"/>
  <c r="Q829" i="5"/>
  <c r="T24" i="1"/>
  <c r="L13" i="6"/>
  <c r="L12" i="5"/>
  <c r="T702" i="1"/>
  <c r="N62" i="6"/>
  <c r="N61" i="5"/>
  <c r="N65" i="6"/>
  <c r="N64" i="5"/>
  <c r="T371" i="1"/>
  <c r="T890" i="1"/>
  <c r="J81" i="6"/>
  <c r="J80" i="5"/>
  <c r="J152" i="6"/>
  <c r="J151" i="5"/>
  <c r="N192" i="6"/>
  <c r="N191" i="5"/>
  <c r="T25" i="1"/>
  <c r="P213" i="6"/>
  <c r="P212" i="5"/>
  <c r="P249" i="6"/>
  <c r="P248" i="5"/>
  <c r="T96" i="1"/>
  <c r="P312" i="6"/>
  <c r="P311" i="5"/>
  <c r="J335" i="6"/>
  <c r="J334" i="5"/>
  <c r="P200" i="1"/>
  <c r="P506" i="6"/>
  <c r="P505" i="5"/>
  <c r="T397" i="1"/>
  <c r="O519" i="6"/>
  <c r="O518" i="5"/>
  <c r="J540" i="6"/>
  <c r="J539" i="5"/>
  <c r="N545" i="6"/>
  <c r="N544" i="5"/>
  <c r="L908" i="6"/>
  <c r="L907" i="5"/>
  <c r="P958" i="6"/>
  <c r="P957" i="5"/>
  <c r="T931" i="1"/>
  <c r="N19" i="6"/>
  <c r="N18" i="5"/>
  <c r="L22" i="6"/>
  <c r="L21" i="5"/>
  <c r="P31" i="6"/>
  <c r="P30" i="5"/>
  <c r="O44" i="6"/>
  <c r="O43" i="5"/>
  <c r="O47" i="6"/>
  <c r="O46" i="5"/>
  <c r="T975" i="1"/>
  <c r="O53" i="6"/>
  <c r="T1059" i="1"/>
  <c r="O65" i="6"/>
  <c r="O64" i="5"/>
  <c r="J72" i="6"/>
  <c r="J71" i="5"/>
  <c r="P701" i="1"/>
  <c r="O112" i="6"/>
  <c r="O111" i="5"/>
  <c r="L119" i="6"/>
  <c r="L118" i="5"/>
  <c r="P159" i="6"/>
  <c r="P158" i="5"/>
  <c r="J172" i="6"/>
  <c r="J171" i="5"/>
  <c r="P430" i="1"/>
  <c r="O202" i="6"/>
  <c r="O201" i="5"/>
  <c r="L264" i="6"/>
  <c r="L263" i="5"/>
  <c r="P114" i="1"/>
  <c r="P353" i="6"/>
  <c r="P352" i="5"/>
  <c r="K405" i="6"/>
  <c r="K404" i="5"/>
  <c r="P278" i="1"/>
  <c r="P760" i="6"/>
  <c r="P759" i="5"/>
  <c r="K890" i="6"/>
  <c r="K889" i="5"/>
  <c r="O955" i="6"/>
  <c r="O954" i="5"/>
  <c r="J9" i="6"/>
  <c r="J8" i="5"/>
  <c r="O19" i="6"/>
  <c r="O18" i="5"/>
  <c r="P24" i="6"/>
  <c r="P23" i="5"/>
  <c r="N35" i="6"/>
  <c r="N34" i="5"/>
  <c r="O48" i="6"/>
  <c r="O47" i="5"/>
  <c r="L51" i="6"/>
  <c r="L50" i="5"/>
  <c r="J99" i="6"/>
  <c r="J98" i="5"/>
  <c r="J102" i="6"/>
  <c r="J101" i="5"/>
  <c r="J105" i="6"/>
  <c r="J104" i="5"/>
  <c r="L127" i="6"/>
  <c r="L126" i="5"/>
  <c r="L130" i="6"/>
  <c r="L129" i="5"/>
  <c r="J136" i="6"/>
  <c r="J135" i="5"/>
  <c r="P144" i="6"/>
  <c r="P143" i="5"/>
  <c r="N147" i="6"/>
  <c r="N146" i="5"/>
  <c r="K150" i="6"/>
  <c r="K149" i="5"/>
  <c r="L158" i="6"/>
  <c r="L157" i="5"/>
  <c r="O177" i="6"/>
  <c r="O176" i="5"/>
  <c r="O192" i="6"/>
  <c r="O191" i="5"/>
  <c r="O198" i="6"/>
  <c r="O197" i="5"/>
  <c r="J211" i="6"/>
  <c r="J210" i="5"/>
  <c r="P225" i="6"/>
  <c r="P224" i="5"/>
  <c r="J255" i="6"/>
  <c r="J254" i="5"/>
  <c r="N261" i="6"/>
  <c r="N260" i="5"/>
  <c r="N273" i="6"/>
  <c r="N272" i="5"/>
  <c r="O279" i="6"/>
  <c r="O278" i="5"/>
  <c r="N285" i="6"/>
  <c r="N284" i="5"/>
  <c r="L300" i="6"/>
  <c r="L299" i="5"/>
  <c r="O318" i="6"/>
  <c r="O317" i="5"/>
  <c r="L346" i="6"/>
  <c r="L345" i="5"/>
  <c r="L356" i="6"/>
  <c r="L355" i="5"/>
  <c r="Q362" i="6"/>
  <c r="Q361" i="5"/>
  <c r="J385" i="6"/>
  <c r="J384" i="5"/>
  <c r="P254" i="1"/>
  <c r="N459" i="6"/>
  <c r="N458" i="5"/>
  <c r="L472" i="6"/>
  <c r="L471" i="5"/>
  <c r="L495" i="6"/>
  <c r="L494" i="5"/>
  <c r="O498" i="6"/>
  <c r="O497" i="5"/>
  <c r="O512" i="6"/>
  <c r="O511" i="5"/>
  <c r="K516" i="6"/>
  <c r="K515" i="5"/>
  <c r="K527" i="6"/>
  <c r="K526" i="5"/>
  <c r="L534" i="6"/>
  <c r="L533" i="5"/>
  <c r="K537" i="6"/>
  <c r="K536" i="5"/>
  <c r="P439" i="1"/>
  <c r="P544" i="6"/>
  <c r="P543" i="5"/>
  <c r="J555" i="6"/>
  <c r="J554" i="5"/>
  <c r="P458" i="1"/>
  <c r="P572" i="6"/>
  <c r="P571" i="5"/>
  <c r="N606" i="6"/>
  <c r="N605" i="5"/>
  <c r="N609" i="6"/>
  <c r="N608" i="5"/>
  <c r="N625" i="6"/>
  <c r="N624" i="5"/>
  <c r="T535" i="1"/>
  <c r="Q536" i="6" s="1"/>
  <c r="N674" i="6"/>
  <c r="N673" i="5"/>
  <c r="T590" i="1"/>
  <c r="K687" i="6"/>
  <c r="K686" i="5"/>
  <c r="L731" i="6"/>
  <c r="L730" i="5"/>
  <c r="N802" i="6"/>
  <c r="N801" i="5"/>
  <c r="N843" i="6"/>
  <c r="N842" i="5"/>
  <c r="T793" i="1"/>
  <c r="Q794" i="6" s="1"/>
  <c r="O850" i="6"/>
  <c r="O849" i="5"/>
  <c r="P867" i="6"/>
  <c r="P866" i="5"/>
  <c r="L928" i="6"/>
  <c r="L927" i="5"/>
  <c r="O996" i="6"/>
  <c r="O995" i="5"/>
  <c r="K1008" i="6"/>
  <c r="K1007" i="5"/>
  <c r="P992" i="1"/>
  <c r="O1080" i="6"/>
  <c r="O1079" i="5"/>
  <c r="J205" i="6"/>
  <c r="J204" i="5"/>
  <c r="A47" i="2"/>
  <c r="M48" i="1" s="1"/>
  <c r="L161" i="6"/>
  <c r="L160" i="5"/>
  <c r="N169" i="6"/>
  <c r="N168" i="5"/>
  <c r="L172" i="6"/>
  <c r="L171" i="5"/>
  <c r="P177" i="6"/>
  <c r="P176" i="5"/>
  <c r="O180" i="6"/>
  <c r="O179" i="5"/>
  <c r="P189" i="6"/>
  <c r="P188" i="5"/>
  <c r="P192" i="6"/>
  <c r="P191" i="5"/>
  <c r="P195" i="6"/>
  <c r="P194" i="5"/>
  <c r="J217" i="6"/>
  <c r="J216" i="5"/>
  <c r="O228" i="6"/>
  <c r="O227" i="5"/>
  <c r="N231" i="6"/>
  <c r="N230" i="5"/>
  <c r="O234" i="6"/>
  <c r="O233" i="5"/>
  <c r="P237" i="6"/>
  <c r="P236" i="5"/>
  <c r="L249" i="6"/>
  <c r="L248" i="5"/>
  <c r="L252" i="6"/>
  <c r="L251" i="5"/>
  <c r="P279" i="6"/>
  <c r="P278" i="5"/>
  <c r="O285" i="6"/>
  <c r="O284" i="5"/>
  <c r="N291" i="6"/>
  <c r="N290" i="5"/>
  <c r="N294" i="6"/>
  <c r="N293" i="5"/>
  <c r="N297" i="6"/>
  <c r="N296" i="5"/>
  <c r="J316" i="6"/>
  <c r="J315" i="5"/>
  <c r="L322" i="6"/>
  <c r="L321" i="5"/>
  <c r="K350" i="6"/>
  <c r="K349" i="5"/>
  <c r="L353" i="6"/>
  <c r="L352" i="5"/>
  <c r="L382" i="6"/>
  <c r="L381" i="5"/>
  <c r="K385" i="6"/>
  <c r="K384" i="5"/>
  <c r="N392" i="6"/>
  <c r="N391" i="5"/>
  <c r="N408" i="6"/>
  <c r="N407" i="5"/>
  <c r="T282" i="1"/>
  <c r="N419" i="6"/>
  <c r="N418" i="5"/>
  <c r="P426" i="6"/>
  <c r="P425" i="5"/>
  <c r="N441" i="6"/>
  <c r="N440" i="5"/>
  <c r="N456" i="6"/>
  <c r="N455" i="5"/>
  <c r="O468" i="6"/>
  <c r="O467" i="5"/>
  <c r="L487" i="6"/>
  <c r="L486" i="5"/>
  <c r="P512" i="6"/>
  <c r="P511" i="5"/>
  <c r="N548" i="6"/>
  <c r="N547" i="5"/>
  <c r="T451" i="1"/>
  <c r="O584" i="6"/>
  <c r="O583" i="5"/>
  <c r="O609" i="6"/>
  <c r="O608" i="5"/>
  <c r="P613" i="6"/>
  <c r="P612" i="5"/>
  <c r="O625" i="6"/>
  <c r="O624" i="5"/>
  <c r="P635" i="6"/>
  <c r="P634" i="5"/>
  <c r="J667" i="6"/>
  <c r="J666" i="5"/>
  <c r="P581" i="1"/>
  <c r="O674" i="6"/>
  <c r="O673" i="5"/>
  <c r="N687" i="6"/>
  <c r="N686" i="5"/>
  <c r="T612" i="1"/>
  <c r="N703" i="6"/>
  <c r="N702" i="5"/>
  <c r="T627" i="1"/>
  <c r="P723" i="6"/>
  <c r="P722" i="5"/>
  <c r="K754" i="6"/>
  <c r="K753" i="5"/>
  <c r="O802" i="6"/>
  <c r="O801" i="5"/>
  <c r="L806" i="6"/>
  <c r="L805" i="5"/>
  <c r="N861" i="6"/>
  <c r="N860" i="5"/>
  <c r="O897" i="6"/>
  <c r="O896" i="5"/>
  <c r="N936" i="6"/>
  <c r="N935" i="5"/>
  <c r="L993" i="6"/>
  <c r="L992" i="5"/>
  <c r="J997" i="6"/>
  <c r="J996" i="5"/>
  <c r="P979" i="1"/>
  <c r="M980" i="6" s="1"/>
  <c r="L1008" i="6"/>
  <c r="L1007" i="5"/>
  <c r="N1039" i="6"/>
  <c r="N1038" i="5"/>
  <c r="T1026" i="1"/>
  <c r="T1033" i="1"/>
  <c r="N1084" i="6"/>
  <c r="N1083" i="5"/>
  <c r="T1077" i="1"/>
  <c r="J289" i="6"/>
  <c r="J288" i="5"/>
  <c r="P14" i="6"/>
  <c r="P13" i="5"/>
  <c r="O27" i="6"/>
  <c r="O26" i="5"/>
  <c r="J33" i="6"/>
  <c r="J32" i="5"/>
  <c r="P35" i="6"/>
  <c r="P34" i="5"/>
  <c r="L38" i="6"/>
  <c r="L37" i="5"/>
  <c r="N51" i="6"/>
  <c r="N50" i="5"/>
  <c r="L54" i="6"/>
  <c r="L53" i="5"/>
  <c r="J80" i="6"/>
  <c r="J79" i="5"/>
  <c r="N105" i="6"/>
  <c r="N104" i="5"/>
  <c r="J111" i="6"/>
  <c r="J110" i="5"/>
  <c r="O127" i="6"/>
  <c r="O126" i="5"/>
  <c r="L139" i="6"/>
  <c r="L138" i="5"/>
  <c r="J145" i="6"/>
  <c r="J144" i="5"/>
  <c r="O158" i="6"/>
  <c r="O157" i="5"/>
  <c r="O169" i="6"/>
  <c r="O168" i="5"/>
  <c r="P180" i="6"/>
  <c r="P179" i="5"/>
  <c r="P186" i="6"/>
  <c r="P185" i="5"/>
  <c r="L214" i="6"/>
  <c r="L213" i="5"/>
  <c r="P231" i="6"/>
  <c r="P230" i="5"/>
  <c r="O267" i="6"/>
  <c r="O266" i="5"/>
  <c r="J271" i="6"/>
  <c r="J270" i="5"/>
  <c r="P273" i="6"/>
  <c r="P272" i="5"/>
  <c r="J283" i="6"/>
  <c r="J282" i="5"/>
  <c r="O297" i="6"/>
  <c r="O296" i="5"/>
  <c r="N300" i="6"/>
  <c r="N299" i="5"/>
  <c r="O303" i="6"/>
  <c r="O302" i="5"/>
  <c r="K316" i="6"/>
  <c r="K315" i="5"/>
  <c r="N325" i="6"/>
  <c r="N324" i="5"/>
  <c r="N337" i="6"/>
  <c r="N336" i="5"/>
  <c r="N343" i="6"/>
  <c r="N342" i="5"/>
  <c r="N356" i="6"/>
  <c r="N355" i="5"/>
  <c r="T222" i="1"/>
  <c r="L366" i="6"/>
  <c r="L365" i="5"/>
  <c r="N376" i="6"/>
  <c r="N375" i="5"/>
  <c r="N379" i="6"/>
  <c r="N378" i="5"/>
  <c r="L385" i="6"/>
  <c r="L384" i="5"/>
  <c r="O392" i="6"/>
  <c r="O391" i="5"/>
  <c r="N402" i="6"/>
  <c r="N401" i="5"/>
  <c r="O405" i="6"/>
  <c r="O404" i="5"/>
  <c r="P412" i="6"/>
  <c r="P411" i="5"/>
  <c r="P468" i="6"/>
  <c r="P467" i="5"/>
  <c r="O472" i="6"/>
  <c r="O471" i="5"/>
  <c r="J531" i="6"/>
  <c r="J530" i="5"/>
  <c r="K545" i="6"/>
  <c r="K544" i="5"/>
  <c r="T475" i="1"/>
  <c r="J573" i="6"/>
  <c r="J572" i="5"/>
  <c r="P479" i="1"/>
  <c r="K588" i="6"/>
  <c r="K587" i="5"/>
  <c r="O591" i="6"/>
  <c r="O590" i="5"/>
  <c r="T499" i="1"/>
  <c r="Q499" i="5" s="1"/>
  <c r="K622" i="6"/>
  <c r="K621" i="5"/>
  <c r="P532" i="1"/>
  <c r="K648" i="6"/>
  <c r="K647" i="5"/>
  <c r="N663" i="6"/>
  <c r="N662" i="5"/>
  <c r="T577" i="1"/>
  <c r="O687" i="6"/>
  <c r="O686" i="5"/>
  <c r="P691" i="6"/>
  <c r="P690" i="5"/>
  <c r="T651" i="1"/>
  <c r="N731" i="6"/>
  <c r="N730" i="5"/>
  <c r="T659" i="1"/>
  <c r="L754" i="6"/>
  <c r="L753" i="5"/>
  <c r="N776" i="6"/>
  <c r="N775" i="5"/>
  <c r="J780" i="6"/>
  <c r="J779" i="5"/>
  <c r="P798" i="6"/>
  <c r="P797" i="5"/>
  <c r="P802" i="6"/>
  <c r="P801" i="5"/>
  <c r="P843" i="6"/>
  <c r="P842" i="5"/>
  <c r="O861" i="6"/>
  <c r="O860" i="5"/>
  <c r="N928" i="6"/>
  <c r="N927" i="5"/>
  <c r="M958" i="6"/>
  <c r="M957" i="5"/>
  <c r="L986" i="6"/>
  <c r="L985" i="5"/>
  <c r="L1001" i="6"/>
  <c r="L1000" i="5"/>
  <c r="P1030" i="1"/>
  <c r="P6" i="6"/>
  <c r="P5" i="5"/>
  <c r="N17" i="6"/>
  <c r="J20" i="6"/>
  <c r="J19" i="5"/>
  <c r="N22" i="6"/>
  <c r="N21" i="5"/>
  <c r="T665" i="1"/>
  <c r="P703" i="1"/>
  <c r="P43" i="6"/>
  <c r="P42" i="5"/>
  <c r="J62" i="6"/>
  <c r="J61" i="5"/>
  <c r="L80" i="6"/>
  <c r="L79" i="5"/>
  <c r="T272" i="1"/>
  <c r="O85" i="6"/>
  <c r="O84" i="5"/>
  <c r="P93" i="6"/>
  <c r="N99" i="6"/>
  <c r="N98" i="5"/>
  <c r="N102" i="6"/>
  <c r="N101" i="5"/>
  <c r="P116" i="6"/>
  <c r="P115" i="5"/>
  <c r="N119" i="6"/>
  <c r="N118" i="5"/>
  <c r="L122" i="6"/>
  <c r="L121" i="5"/>
  <c r="T991" i="1"/>
  <c r="P127" i="6"/>
  <c r="P126" i="5"/>
  <c r="P997" i="1"/>
  <c r="L142" i="6"/>
  <c r="L141" i="5"/>
  <c r="K145" i="6"/>
  <c r="K144" i="5"/>
  <c r="T563" i="1"/>
  <c r="P161" i="6"/>
  <c r="P160" i="5"/>
  <c r="N172" i="6"/>
  <c r="N171" i="5"/>
  <c r="T6" i="1"/>
  <c r="L199" i="6"/>
  <c r="L198" i="5"/>
  <c r="L208" i="6"/>
  <c r="L207" i="5"/>
  <c r="K223" i="6"/>
  <c r="K222" i="5"/>
  <c r="N249" i="6"/>
  <c r="N248" i="5"/>
  <c r="N255" i="6"/>
  <c r="N254" i="5"/>
  <c r="P264" i="6"/>
  <c r="P263" i="5"/>
  <c r="T126" i="1"/>
  <c r="P297" i="6"/>
  <c r="P296" i="5"/>
  <c r="L313" i="6"/>
  <c r="L312" i="5"/>
  <c r="O325" i="6"/>
  <c r="O324" i="5"/>
  <c r="N331" i="6"/>
  <c r="N330" i="5"/>
  <c r="O337" i="6"/>
  <c r="O336" i="5"/>
  <c r="O343" i="6"/>
  <c r="O342" i="5"/>
  <c r="O379" i="6"/>
  <c r="O378" i="5"/>
  <c r="N382" i="6"/>
  <c r="N381" i="5"/>
  <c r="T250" i="1"/>
  <c r="P392" i="6"/>
  <c r="P391" i="5"/>
  <c r="O402" i="6"/>
  <c r="O401" i="5"/>
  <c r="P405" i="6"/>
  <c r="P404" i="5"/>
  <c r="L416" i="6"/>
  <c r="L415" i="5"/>
  <c r="J427" i="6"/>
  <c r="J426" i="5"/>
  <c r="P303" i="1"/>
  <c r="M304" i="6" s="1"/>
  <c r="T352" i="1"/>
  <c r="P472" i="6"/>
  <c r="P471" i="5"/>
  <c r="P495" i="6"/>
  <c r="P494" i="5"/>
  <c r="J499" i="6"/>
  <c r="J498" i="5"/>
  <c r="O509" i="6"/>
  <c r="O508" i="5"/>
  <c r="N516" i="6"/>
  <c r="N515" i="5"/>
  <c r="T409" i="1"/>
  <c r="K531" i="6"/>
  <c r="K530" i="5"/>
  <c r="O566" i="6"/>
  <c r="O565" i="5"/>
  <c r="T472" i="1"/>
  <c r="T515" i="1"/>
  <c r="P536" i="1"/>
  <c r="J641" i="6"/>
  <c r="J640" i="5"/>
  <c r="N671" i="6"/>
  <c r="N670" i="5"/>
  <c r="T586" i="1"/>
  <c r="O707" i="6"/>
  <c r="O706" i="5"/>
  <c r="O731" i="6"/>
  <c r="O730" i="5"/>
  <c r="N750" i="6"/>
  <c r="N749" i="5"/>
  <c r="K758" i="6"/>
  <c r="K757" i="5"/>
  <c r="K780" i="6"/>
  <c r="K779" i="5"/>
  <c r="T743" i="1"/>
  <c r="T748" i="1"/>
  <c r="O830" i="6"/>
  <c r="O829" i="5"/>
  <c r="T809" i="1"/>
  <c r="L868" i="6"/>
  <c r="L867" i="5"/>
  <c r="T939" i="1"/>
  <c r="Q940" i="6" s="1"/>
  <c r="N986" i="6"/>
  <c r="N985" i="5"/>
  <c r="L1032" i="6"/>
  <c r="L1031" i="5"/>
  <c r="L1081" i="6"/>
  <c r="L1080" i="5"/>
  <c r="A5" i="2"/>
  <c r="M6" i="1" s="1"/>
  <c r="A17" i="2"/>
  <c r="M18" i="1" s="1"/>
  <c r="B19" i="2"/>
  <c r="Q20" i="1" s="1"/>
  <c r="J215" i="6"/>
  <c r="J214" i="5"/>
  <c r="P58" i="1"/>
  <c r="L4" i="6"/>
  <c r="L3" i="5"/>
  <c r="N38" i="6"/>
  <c r="N37" i="5"/>
  <c r="T903" i="1"/>
  <c r="L49" i="6"/>
  <c r="L48" i="5"/>
  <c r="N54" i="6"/>
  <c r="N53" i="5"/>
  <c r="P64" i="6"/>
  <c r="P63" i="5"/>
  <c r="P85" i="6"/>
  <c r="P84" i="5"/>
  <c r="K91" i="6"/>
  <c r="K90" i="5"/>
  <c r="P105" i="6"/>
  <c r="P104" i="5"/>
  <c r="N108" i="6"/>
  <c r="N107" i="5"/>
  <c r="K125" i="6"/>
  <c r="K124" i="5"/>
  <c r="O133" i="6"/>
  <c r="O132" i="5"/>
  <c r="N139" i="6"/>
  <c r="N138" i="5"/>
  <c r="L145" i="6"/>
  <c r="L144" i="5"/>
  <c r="O150" i="6"/>
  <c r="O149" i="5"/>
  <c r="K156" i="6"/>
  <c r="K155" i="5"/>
  <c r="T427" i="1"/>
  <c r="K167" i="6"/>
  <c r="K166" i="5"/>
  <c r="L184" i="6"/>
  <c r="L183" i="5"/>
  <c r="K187" i="6"/>
  <c r="K186" i="5"/>
  <c r="L220" i="6"/>
  <c r="L219" i="5"/>
  <c r="L226" i="6"/>
  <c r="L225" i="5"/>
  <c r="J229" i="6"/>
  <c r="J228" i="5"/>
  <c r="J235" i="6"/>
  <c r="J234" i="5"/>
  <c r="P80" i="1"/>
  <c r="L238" i="6"/>
  <c r="L237" i="5"/>
  <c r="O243" i="6"/>
  <c r="O242" i="5"/>
  <c r="O249" i="6"/>
  <c r="O248" i="5"/>
  <c r="T114" i="1"/>
  <c r="P120" i="1"/>
  <c r="L271" i="6"/>
  <c r="L270" i="5"/>
  <c r="J277" i="6"/>
  <c r="J276" i="5"/>
  <c r="J295" i="6"/>
  <c r="J294" i="5"/>
  <c r="T156" i="1"/>
  <c r="P300" i="6"/>
  <c r="P299" i="5"/>
  <c r="K310" i="6"/>
  <c r="K309" i="5"/>
  <c r="P176" i="1"/>
  <c r="O322" i="6"/>
  <c r="O321" i="5"/>
  <c r="O328" i="6"/>
  <c r="O327" i="5"/>
  <c r="O340" i="6"/>
  <c r="O339" i="5"/>
  <c r="O350" i="6"/>
  <c r="O349" i="5"/>
  <c r="P356" i="6"/>
  <c r="P355" i="5"/>
  <c r="N363" i="6"/>
  <c r="N362" i="5"/>
  <c r="P236" i="1"/>
  <c r="P376" i="6"/>
  <c r="P375" i="5"/>
  <c r="O382" i="6"/>
  <c r="O381" i="5"/>
  <c r="T262" i="1"/>
  <c r="P402" i="6"/>
  <c r="P401" i="5"/>
  <c r="T278" i="1"/>
  <c r="K427" i="6"/>
  <c r="K426" i="5"/>
  <c r="N438" i="6"/>
  <c r="N437" i="5"/>
  <c r="T321" i="1"/>
  <c r="N453" i="6"/>
  <c r="N452" i="5"/>
  <c r="P480" i="6"/>
  <c r="P479" i="5"/>
  <c r="L492" i="6"/>
  <c r="L491" i="5"/>
  <c r="P509" i="6"/>
  <c r="P508" i="5"/>
  <c r="N524" i="6"/>
  <c r="N523" i="5"/>
  <c r="J549" i="6"/>
  <c r="J548" i="5"/>
  <c r="K570" i="6"/>
  <c r="K569" i="5"/>
  <c r="N599" i="6"/>
  <c r="N598" i="5"/>
  <c r="J607" i="6"/>
  <c r="J606" i="5"/>
  <c r="P516" i="1"/>
  <c r="K610" i="6"/>
  <c r="K609" i="5"/>
  <c r="N622" i="6"/>
  <c r="N621" i="5"/>
  <c r="N629" i="6"/>
  <c r="N628" i="5"/>
  <c r="T543" i="1"/>
  <c r="L645" i="6"/>
  <c r="L644" i="5"/>
  <c r="P559" i="1"/>
  <c r="N700" i="6"/>
  <c r="N699" i="5"/>
  <c r="P720" i="6"/>
  <c r="P719" i="5"/>
  <c r="L780" i="6"/>
  <c r="L779" i="5"/>
  <c r="L784" i="6"/>
  <c r="L783" i="5"/>
  <c r="P830" i="6"/>
  <c r="P829" i="5"/>
  <c r="J859" i="6"/>
  <c r="J858" i="5"/>
  <c r="T813" i="1"/>
  <c r="N872" i="6"/>
  <c r="N871" i="5"/>
  <c r="T825" i="1"/>
  <c r="N955" i="6"/>
  <c r="N954" i="5"/>
  <c r="N1032" i="6"/>
  <c r="N1031" i="5"/>
  <c r="N1043" i="6"/>
  <c r="N1042" i="5"/>
  <c r="L1069" i="6"/>
  <c r="L1068" i="5"/>
  <c r="B10" i="2"/>
  <c r="Q11" i="1" s="1"/>
  <c r="P978" i="6"/>
  <c r="P977" i="5"/>
  <c r="N990" i="6"/>
  <c r="N989" i="5"/>
  <c r="T974" i="1"/>
  <c r="O1017" i="6"/>
  <c r="O1016" i="5"/>
  <c r="L1025" i="6"/>
  <c r="L1024" i="5"/>
  <c r="K1029" i="6"/>
  <c r="K1028" i="5"/>
  <c r="O1032" i="6"/>
  <c r="O1031" i="5"/>
  <c r="P1077" i="6"/>
  <c r="P1076" i="5"/>
  <c r="O122" i="6"/>
  <c r="O121" i="5"/>
  <c r="O142" i="6"/>
  <c r="O141" i="5"/>
  <c r="L148" i="6"/>
  <c r="L147" i="5"/>
  <c r="O164" i="6"/>
  <c r="O163" i="5"/>
  <c r="O175" i="6"/>
  <c r="O174" i="5"/>
  <c r="O208" i="6"/>
  <c r="O207" i="5"/>
  <c r="P217" i="6"/>
  <c r="P216" i="5"/>
  <c r="N223" i="6"/>
  <c r="N222" i="5"/>
  <c r="L235" i="6"/>
  <c r="L234" i="5"/>
  <c r="O238" i="6"/>
  <c r="O237" i="5"/>
  <c r="J253" i="6"/>
  <c r="J252" i="5"/>
  <c r="L256" i="6"/>
  <c r="L255" i="5"/>
  <c r="L262" i="6"/>
  <c r="L261" i="5"/>
  <c r="K265" i="6"/>
  <c r="K264" i="5"/>
  <c r="N271" i="6"/>
  <c r="N270" i="5"/>
  <c r="L277" i="6"/>
  <c r="L276" i="5"/>
  <c r="L295" i="6"/>
  <c r="L294" i="5"/>
  <c r="M303" i="5"/>
  <c r="L307" i="6"/>
  <c r="L306" i="5"/>
  <c r="K335" i="6"/>
  <c r="K334" i="5"/>
  <c r="P360" i="6"/>
  <c r="P359" i="5"/>
  <c r="P366" i="6"/>
  <c r="P365" i="5"/>
  <c r="J380" i="6"/>
  <c r="J379" i="5"/>
  <c r="P248" i="1"/>
  <c r="O389" i="6"/>
  <c r="O388" i="5"/>
  <c r="J400" i="6"/>
  <c r="J399" i="5"/>
  <c r="J481" i="6"/>
  <c r="J480" i="5"/>
  <c r="O492" i="6"/>
  <c r="O491" i="5"/>
  <c r="P524" i="6"/>
  <c r="P523" i="5"/>
  <c r="O559" i="6"/>
  <c r="O558" i="5"/>
  <c r="L567" i="6"/>
  <c r="L566" i="5"/>
  <c r="J600" i="6"/>
  <c r="J599" i="5"/>
  <c r="P508" i="1"/>
  <c r="L607" i="6"/>
  <c r="L606" i="5"/>
  <c r="P622" i="6"/>
  <c r="P621" i="5"/>
  <c r="N645" i="6"/>
  <c r="N644" i="5"/>
  <c r="T556" i="1"/>
  <c r="P648" i="6"/>
  <c r="P647" i="5"/>
  <c r="N697" i="6"/>
  <c r="N696" i="5"/>
  <c r="N704" i="6"/>
  <c r="N703" i="5"/>
  <c r="T629" i="1"/>
  <c r="O724" i="6"/>
  <c r="O723" i="5"/>
  <c r="O792" i="6"/>
  <c r="O791" i="5"/>
  <c r="N803" i="6"/>
  <c r="N802" i="5"/>
  <c r="T749" i="1"/>
  <c r="P820" i="6"/>
  <c r="P819" i="5"/>
  <c r="N837" i="6"/>
  <c r="N836" i="5"/>
  <c r="N865" i="6"/>
  <c r="N864" i="5"/>
  <c r="T817" i="1"/>
  <c r="L890" i="6"/>
  <c r="L889" i="5"/>
  <c r="N917" i="6"/>
  <c r="N916" i="5"/>
  <c r="L975" i="6"/>
  <c r="L974" i="5"/>
  <c r="T954" i="1"/>
  <c r="O990" i="6"/>
  <c r="O989" i="5"/>
  <c r="L1066" i="6"/>
  <c r="L1065" i="5"/>
  <c r="J1078" i="6"/>
  <c r="J1077" i="5"/>
  <c r="P1070" i="1"/>
  <c r="N1096" i="6"/>
  <c r="N1095" i="5"/>
  <c r="A8" i="2"/>
  <c r="M9" i="1" s="1"/>
  <c r="J197" i="6"/>
  <c r="J196" i="5"/>
  <c r="L162" i="6"/>
  <c r="L161" i="5"/>
  <c r="N167" i="6"/>
  <c r="N166" i="5"/>
  <c r="J173" i="6"/>
  <c r="J172" i="5"/>
  <c r="P181" i="6"/>
  <c r="P180" i="5"/>
  <c r="P184" i="6"/>
  <c r="P183" i="5"/>
  <c r="N187" i="6"/>
  <c r="N186" i="5"/>
  <c r="N190" i="6"/>
  <c r="N189" i="5"/>
  <c r="N193" i="6"/>
  <c r="N192" i="5"/>
  <c r="T26" i="1"/>
  <c r="P220" i="6"/>
  <c r="P219" i="5"/>
  <c r="O223" i="6"/>
  <c r="O222" i="5"/>
  <c r="N229" i="6"/>
  <c r="N228" i="5"/>
  <c r="P235" i="6"/>
  <c r="P234" i="5"/>
  <c r="L259" i="6"/>
  <c r="L258" i="5"/>
  <c r="L265" i="6"/>
  <c r="L264" i="5"/>
  <c r="N268" i="6"/>
  <c r="N267" i="5"/>
  <c r="N274" i="6"/>
  <c r="N273" i="5"/>
  <c r="L292" i="6"/>
  <c r="L291" i="5"/>
  <c r="L298" i="6"/>
  <c r="L297" i="5"/>
  <c r="N304" i="6"/>
  <c r="N303" i="5"/>
  <c r="N310" i="6"/>
  <c r="N309" i="5"/>
  <c r="J341" i="6"/>
  <c r="J340" i="5"/>
  <c r="P220" i="1"/>
  <c r="K400" i="6"/>
  <c r="K399" i="5"/>
  <c r="O413" i="6"/>
  <c r="O412" i="5"/>
  <c r="P416" i="6"/>
  <c r="P415" i="5"/>
  <c r="L424" i="6"/>
  <c r="L423" i="5"/>
  <c r="N469" i="6"/>
  <c r="N468" i="5"/>
  <c r="T353" i="1"/>
  <c r="K481" i="6"/>
  <c r="K480" i="5"/>
  <c r="O484" i="6"/>
  <c r="O483" i="5"/>
  <c r="P492" i="6"/>
  <c r="P491" i="5"/>
  <c r="L496" i="6"/>
  <c r="L495" i="5"/>
  <c r="J507" i="6"/>
  <c r="J506" i="5"/>
  <c r="L510" i="6"/>
  <c r="L509" i="5"/>
  <c r="O513" i="6"/>
  <c r="O512" i="5"/>
  <c r="P559" i="6"/>
  <c r="P558" i="5"/>
  <c r="O585" i="6"/>
  <c r="O584" i="5"/>
  <c r="O626" i="6"/>
  <c r="O625" i="5"/>
  <c r="N660" i="6"/>
  <c r="N659" i="5"/>
  <c r="O704" i="6"/>
  <c r="O703" i="5"/>
  <c r="P724" i="6"/>
  <c r="P723" i="5"/>
  <c r="Q739" i="6"/>
  <c r="Q738" i="5"/>
  <c r="N747" i="6"/>
  <c r="N746" i="5"/>
  <c r="T678" i="1"/>
  <c r="N773" i="6"/>
  <c r="N772" i="5"/>
  <c r="P792" i="6"/>
  <c r="P791" i="5"/>
  <c r="P741" i="1"/>
  <c r="P827" i="6"/>
  <c r="P826" i="5"/>
  <c r="N862" i="6"/>
  <c r="N861" i="5"/>
  <c r="O917" i="6"/>
  <c r="O916" i="5"/>
  <c r="N925" i="6"/>
  <c r="N924" i="5"/>
  <c r="T892" i="1"/>
  <c r="P929" i="1"/>
  <c r="J1022" i="6"/>
  <c r="J1021" i="5"/>
  <c r="N1025" i="6"/>
  <c r="N1024" i="5"/>
  <c r="T1011" i="1"/>
  <c r="N1029" i="6"/>
  <c r="N1028" i="5"/>
  <c r="T1015" i="1"/>
  <c r="N1055" i="6"/>
  <c r="N1054" i="5"/>
  <c r="T1043" i="1"/>
  <c r="P1062" i="6"/>
  <c r="P1061" i="5"/>
  <c r="J98" i="6"/>
  <c r="J97" i="5"/>
  <c r="P4" i="6"/>
  <c r="P3" i="5"/>
  <c r="N15" i="6"/>
  <c r="N14" i="5"/>
  <c r="K31" i="6"/>
  <c r="K30" i="5"/>
  <c r="P33" i="6"/>
  <c r="P32" i="5"/>
  <c r="P41" i="6"/>
  <c r="P40" i="5"/>
  <c r="P49" i="6"/>
  <c r="N57" i="6"/>
  <c r="N56" i="5"/>
  <c r="O70" i="6"/>
  <c r="O69" i="5"/>
  <c r="J89" i="6"/>
  <c r="J88" i="5"/>
  <c r="N93" i="5"/>
  <c r="J109" i="6"/>
  <c r="J108" i="5"/>
  <c r="O114" i="6"/>
  <c r="O113" i="5"/>
  <c r="O128" i="6"/>
  <c r="O127" i="5"/>
  <c r="L134" i="6"/>
  <c r="L133" i="5"/>
  <c r="K137" i="6"/>
  <c r="K136" i="5"/>
  <c r="P145" i="6"/>
  <c r="P144" i="5"/>
  <c r="O148" i="6"/>
  <c r="O147" i="5"/>
  <c r="N159" i="6"/>
  <c r="N158" i="5"/>
  <c r="O167" i="6"/>
  <c r="O166" i="5"/>
  <c r="O190" i="6"/>
  <c r="O189" i="5"/>
  <c r="L215" i="6"/>
  <c r="L214" i="5"/>
  <c r="P223" i="6"/>
  <c r="P222" i="5"/>
  <c r="O232" i="6"/>
  <c r="O231" i="5"/>
  <c r="L244" i="6"/>
  <c r="L243" i="5"/>
  <c r="K247" i="6"/>
  <c r="K246" i="5"/>
  <c r="N253" i="6"/>
  <c r="N252" i="5"/>
  <c r="N256" i="6"/>
  <c r="N255" i="5"/>
  <c r="P271" i="6"/>
  <c r="P270" i="5"/>
  <c r="O274" i="6"/>
  <c r="O273" i="5"/>
  <c r="N277" i="6"/>
  <c r="N276" i="5"/>
  <c r="O289" i="6"/>
  <c r="O288" i="5"/>
  <c r="N295" i="6"/>
  <c r="N294" i="5"/>
  <c r="P304" i="6"/>
  <c r="P303" i="5"/>
  <c r="N307" i="6"/>
  <c r="N306" i="5"/>
  <c r="O310" i="6"/>
  <c r="O309" i="5"/>
  <c r="K320" i="6"/>
  <c r="K319" i="5"/>
  <c r="K323" i="6"/>
  <c r="K322" i="5"/>
  <c r="L326" i="6"/>
  <c r="L325" i="5"/>
  <c r="K341" i="6"/>
  <c r="K340" i="5"/>
  <c r="L403" i="6"/>
  <c r="L402" i="5"/>
  <c r="L410" i="6"/>
  <c r="L409" i="5"/>
  <c r="P427" i="6"/>
  <c r="P426" i="5"/>
  <c r="L432" i="6"/>
  <c r="L431" i="5"/>
  <c r="T315" i="1"/>
  <c r="P450" i="6"/>
  <c r="P449" i="5"/>
  <c r="J454" i="6"/>
  <c r="J453" i="5"/>
  <c r="O469" i="6"/>
  <c r="O468" i="5"/>
  <c r="O477" i="6"/>
  <c r="O476" i="5"/>
  <c r="L489" i="6"/>
  <c r="L488" i="5"/>
  <c r="T463" i="1"/>
  <c r="N563" i="6"/>
  <c r="N562" i="5"/>
  <c r="T467" i="1"/>
  <c r="P585" i="6"/>
  <c r="P584" i="5"/>
  <c r="K604" i="6"/>
  <c r="K603" i="5"/>
  <c r="J623" i="6"/>
  <c r="J622" i="5"/>
  <c r="P704" i="6"/>
  <c r="P703" i="5"/>
  <c r="O747" i="6"/>
  <c r="O746" i="5"/>
  <c r="P803" i="6"/>
  <c r="P802" i="5"/>
  <c r="J821" i="6"/>
  <c r="J820" i="5"/>
  <c r="T775" i="1"/>
  <c r="L852" i="6"/>
  <c r="L851" i="5"/>
  <c r="O862" i="6"/>
  <c r="O861" i="5"/>
  <c r="L884" i="6"/>
  <c r="L883" i="5"/>
  <c r="N887" i="6"/>
  <c r="N886" i="5"/>
  <c r="O925" i="6"/>
  <c r="O924" i="5"/>
  <c r="L945" i="6"/>
  <c r="L944" i="5"/>
  <c r="P975" i="6"/>
  <c r="P974" i="5"/>
  <c r="L1022" i="6"/>
  <c r="L1021" i="5"/>
  <c r="O1025" i="6"/>
  <c r="O1024" i="5"/>
  <c r="O1036" i="6"/>
  <c r="O1035" i="5"/>
  <c r="O1055" i="6"/>
  <c r="O1054" i="5"/>
  <c r="T1050" i="1"/>
  <c r="T1054" i="1"/>
  <c r="L1078" i="6"/>
  <c r="L1077" i="5"/>
  <c r="N1093" i="6"/>
  <c r="N1092" i="5"/>
  <c r="T1089" i="1"/>
  <c r="Q1090" i="6" s="1"/>
  <c r="O1100" i="6"/>
  <c r="O1099" i="5"/>
  <c r="B3" i="2"/>
  <c r="Q4" i="1" s="1"/>
  <c r="P167" i="6"/>
  <c r="P166" i="5"/>
  <c r="N170" i="6"/>
  <c r="N169" i="5"/>
  <c r="T292" i="1"/>
  <c r="J179" i="6"/>
  <c r="J178" i="5"/>
  <c r="J185" i="6"/>
  <c r="J184" i="5"/>
  <c r="P187" i="6"/>
  <c r="P186" i="5"/>
  <c r="P193" i="6"/>
  <c r="P192" i="5"/>
  <c r="K197" i="6"/>
  <c r="K196" i="5"/>
  <c r="N215" i="6"/>
  <c r="N214" i="5"/>
  <c r="L218" i="6"/>
  <c r="L217" i="5"/>
  <c r="T66" i="1"/>
  <c r="P229" i="6"/>
  <c r="P228" i="5"/>
  <c r="K236" i="6"/>
  <c r="K235" i="5"/>
  <c r="L247" i="6"/>
  <c r="L246" i="5"/>
  <c r="L250" i="6"/>
  <c r="L249" i="5"/>
  <c r="N259" i="6"/>
  <c r="N258" i="5"/>
  <c r="Q271" i="6"/>
  <c r="Q270" i="5"/>
  <c r="J287" i="6"/>
  <c r="J286" i="5"/>
  <c r="P289" i="6"/>
  <c r="P288" i="5"/>
  <c r="N292" i="6"/>
  <c r="N291" i="5"/>
  <c r="O298" i="6"/>
  <c r="O297" i="5"/>
  <c r="O307" i="6"/>
  <c r="O306" i="5"/>
  <c r="N332" i="6"/>
  <c r="N331" i="5"/>
  <c r="N335" i="6"/>
  <c r="N334" i="5"/>
  <c r="L341" i="6"/>
  <c r="L340" i="5"/>
  <c r="L354" i="6"/>
  <c r="L353" i="5"/>
  <c r="O370" i="6"/>
  <c r="O369" i="5"/>
  <c r="L374" i="6"/>
  <c r="L373" i="5"/>
  <c r="P276" i="1"/>
  <c r="O432" i="6"/>
  <c r="O431" i="5"/>
  <c r="J462" i="6"/>
  <c r="J461" i="5"/>
  <c r="L504" i="6"/>
  <c r="L503" i="5"/>
  <c r="L507" i="6"/>
  <c r="L506" i="5"/>
  <c r="N528" i="6"/>
  <c r="N527" i="5"/>
  <c r="T426" i="1"/>
  <c r="P556" i="6"/>
  <c r="P555" i="5"/>
  <c r="J560" i="6"/>
  <c r="J559" i="5"/>
  <c r="N615" i="6"/>
  <c r="N614" i="5"/>
  <c r="T525" i="1"/>
  <c r="P641" i="6"/>
  <c r="P640" i="5"/>
  <c r="T552" i="1"/>
  <c r="P660" i="6"/>
  <c r="P659" i="5"/>
  <c r="N664" i="6"/>
  <c r="N663" i="5"/>
  <c r="O721" i="6"/>
  <c r="O720" i="5"/>
  <c r="K740" i="6"/>
  <c r="K739" i="5"/>
  <c r="N744" i="6"/>
  <c r="N743" i="5"/>
  <c r="P747" i="6"/>
  <c r="P746" i="5"/>
  <c r="O751" i="6"/>
  <c r="O750" i="5"/>
  <c r="T682" i="1"/>
  <c r="P766" i="6"/>
  <c r="P765" i="5"/>
  <c r="P773" i="6"/>
  <c r="P772" i="5"/>
  <c r="L796" i="6"/>
  <c r="L795" i="5"/>
  <c r="K800" i="6"/>
  <c r="K799" i="5"/>
  <c r="L856" i="6"/>
  <c r="L855" i="5"/>
  <c r="P880" i="6"/>
  <c r="P879" i="5"/>
  <c r="O952" i="6"/>
  <c r="O951" i="5"/>
  <c r="L983" i="6"/>
  <c r="L982" i="5"/>
  <c r="P1036" i="6"/>
  <c r="P1035" i="5"/>
  <c r="P1055" i="6"/>
  <c r="P1054" i="5"/>
  <c r="L1070" i="6"/>
  <c r="L1069" i="5"/>
  <c r="P1100" i="6"/>
  <c r="P1099" i="5"/>
  <c r="L203" i="6"/>
  <c r="L202" i="5"/>
  <c r="O215" i="6"/>
  <c r="O214" i="5"/>
  <c r="K221" i="6"/>
  <c r="K220" i="5"/>
  <c r="J227" i="6"/>
  <c r="J226" i="5"/>
  <c r="P75" i="1"/>
  <c r="K233" i="6"/>
  <c r="K232" i="5"/>
  <c r="L236" i="6"/>
  <c r="L235" i="5"/>
  <c r="N250" i="6"/>
  <c r="N249" i="5"/>
  <c r="O259" i="6"/>
  <c r="O258" i="5"/>
  <c r="J272" i="6"/>
  <c r="J271" i="5"/>
  <c r="P277" i="6"/>
  <c r="P276" i="5"/>
  <c r="K287" i="6"/>
  <c r="K286" i="5"/>
  <c r="P295" i="6"/>
  <c r="P294" i="5"/>
  <c r="T170" i="1"/>
  <c r="O332" i="6"/>
  <c r="O331" i="5"/>
  <c r="P206" i="1"/>
  <c r="L348" i="6"/>
  <c r="L347" i="5"/>
  <c r="L358" i="6"/>
  <c r="L357" i="5"/>
  <c r="L364" i="6"/>
  <c r="L363" i="5"/>
  <c r="N403" i="6"/>
  <c r="N402" i="5"/>
  <c r="J414" i="6"/>
  <c r="J413" i="5"/>
  <c r="P288" i="1"/>
  <c r="N421" i="6"/>
  <c r="N420" i="5"/>
  <c r="P432" i="6"/>
  <c r="P431" i="5"/>
  <c r="K436" i="6"/>
  <c r="K435" i="5"/>
  <c r="J451" i="6"/>
  <c r="J450" i="5"/>
  <c r="L454" i="6"/>
  <c r="L453" i="5"/>
  <c r="T359" i="1"/>
  <c r="N481" i="6"/>
  <c r="N480" i="5"/>
  <c r="T366" i="1"/>
  <c r="N489" i="6"/>
  <c r="N488" i="5"/>
  <c r="T377" i="1"/>
  <c r="L525" i="6"/>
  <c r="L524" i="5"/>
  <c r="N542" i="6"/>
  <c r="N541" i="5"/>
  <c r="K560" i="6"/>
  <c r="K559" i="5"/>
  <c r="N578" i="6"/>
  <c r="N577" i="5"/>
  <c r="O581" i="6"/>
  <c r="O580" i="5"/>
  <c r="T488" i="1"/>
  <c r="N604" i="6"/>
  <c r="N603" i="5"/>
  <c r="T512" i="1"/>
  <c r="N619" i="6"/>
  <c r="N618" i="5"/>
  <c r="N684" i="6"/>
  <c r="N683" i="5"/>
  <c r="T602" i="1"/>
  <c r="N694" i="6"/>
  <c r="N693" i="5"/>
  <c r="P736" i="6"/>
  <c r="P735" i="5"/>
  <c r="O744" i="6"/>
  <c r="O743" i="5"/>
  <c r="P770" i="6"/>
  <c r="P769" i="5"/>
  <c r="T712" i="1"/>
  <c r="L800" i="6"/>
  <c r="L799" i="5"/>
  <c r="P824" i="6"/>
  <c r="P823" i="5"/>
  <c r="T814" i="1"/>
  <c r="Q880" i="6"/>
  <c r="Q879" i="5"/>
  <c r="P887" i="6"/>
  <c r="P886" i="5"/>
  <c r="N906" i="6"/>
  <c r="N905" i="5"/>
  <c r="T869" i="1"/>
  <c r="P910" i="6"/>
  <c r="P909" i="5"/>
  <c r="J949" i="6"/>
  <c r="J948" i="5"/>
  <c r="P952" i="6"/>
  <c r="P951" i="5"/>
  <c r="N983" i="6"/>
  <c r="N982" i="5"/>
  <c r="O987" i="6"/>
  <c r="O986" i="5"/>
  <c r="L1010" i="6"/>
  <c r="L1009" i="5"/>
  <c r="N1022" i="6"/>
  <c r="N1021" i="5"/>
  <c r="K1090" i="6"/>
  <c r="K1089" i="5"/>
  <c r="Q1100" i="6"/>
  <c r="Q1099" i="5"/>
  <c r="N137" i="6"/>
  <c r="N136" i="5"/>
  <c r="T689" i="1"/>
  <c r="J149" i="6"/>
  <c r="J148" i="5"/>
  <c r="T812" i="1"/>
  <c r="Q813" i="6" s="1"/>
  <c r="L165" i="6"/>
  <c r="L164" i="5"/>
  <c r="N176" i="6"/>
  <c r="N175" i="5"/>
  <c r="N197" i="6"/>
  <c r="N196" i="5"/>
  <c r="O212" i="6"/>
  <c r="O211" i="5"/>
  <c r="P215" i="6"/>
  <c r="P214" i="5"/>
  <c r="L221" i="6"/>
  <c r="L220" i="5"/>
  <c r="L224" i="6"/>
  <c r="L223" i="5"/>
  <c r="K227" i="6"/>
  <c r="K226" i="5"/>
  <c r="P82" i="1"/>
  <c r="O244" i="6"/>
  <c r="O243" i="5"/>
  <c r="N247" i="6"/>
  <c r="N246" i="5"/>
  <c r="T94" i="1"/>
  <c r="J251" i="6"/>
  <c r="J250" i="5"/>
  <c r="T105" i="1"/>
  <c r="L266" i="6"/>
  <c r="L265" i="5"/>
  <c r="J275" i="6"/>
  <c r="J274" i="5"/>
  <c r="T130" i="1"/>
  <c r="L281" i="6"/>
  <c r="L280" i="5"/>
  <c r="L287" i="6"/>
  <c r="L286" i="5"/>
  <c r="J302" i="6"/>
  <c r="J301" i="5"/>
  <c r="J311" i="6"/>
  <c r="J310" i="5"/>
  <c r="O314" i="6"/>
  <c r="O313" i="5"/>
  <c r="T174" i="1"/>
  <c r="N320" i="6"/>
  <c r="N319" i="5"/>
  <c r="P335" i="6"/>
  <c r="P334" i="5"/>
  <c r="O338" i="6"/>
  <c r="O337" i="5"/>
  <c r="N341" i="6"/>
  <c r="N340" i="5"/>
  <c r="T206" i="1"/>
  <c r="K345" i="6"/>
  <c r="K344" i="5"/>
  <c r="P230" i="1"/>
  <c r="J371" i="6"/>
  <c r="J370" i="5"/>
  <c r="N374" i="6"/>
  <c r="N373" i="5"/>
  <c r="K387" i="6"/>
  <c r="K386" i="5"/>
  <c r="L390" i="6"/>
  <c r="L389" i="5"/>
  <c r="N397" i="6"/>
  <c r="N396" i="5"/>
  <c r="O400" i="6"/>
  <c r="O399" i="5"/>
  <c r="O410" i="6"/>
  <c r="O409" i="5"/>
  <c r="P424" i="6"/>
  <c r="P423" i="5"/>
  <c r="O447" i="6"/>
  <c r="O446" i="5"/>
  <c r="P336" i="1"/>
  <c r="O474" i="6"/>
  <c r="O473" i="5"/>
  <c r="L478" i="6"/>
  <c r="L477" i="5"/>
  <c r="O489" i="6"/>
  <c r="O488" i="5"/>
  <c r="P382" i="1"/>
  <c r="N504" i="6"/>
  <c r="N503" i="5"/>
  <c r="T395" i="1"/>
  <c r="Q396" i="6" s="1"/>
  <c r="O507" i="6"/>
  <c r="O506" i="5"/>
  <c r="P422" i="1"/>
  <c r="O542" i="6"/>
  <c r="O541" i="5"/>
  <c r="J557" i="6"/>
  <c r="J556" i="5"/>
  <c r="T508" i="1"/>
  <c r="O694" i="6"/>
  <c r="O693" i="5"/>
  <c r="L698" i="6"/>
  <c r="L697" i="5"/>
  <c r="T666" i="1"/>
  <c r="N763" i="6"/>
  <c r="N762" i="5"/>
  <c r="T696" i="1"/>
  <c r="J767" i="6"/>
  <c r="J766" i="5"/>
  <c r="T708" i="1"/>
  <c r="K818" i="6"/>
  <c r="K817" i="5"/>
  <c r="J825" i="6"/>
  <c r="J824" i="5"/>
  <c r="P773" i="1"/>
  <c r="N856" i="6"/>
  <c r="N855" i="5"/>
  <c r="T807" i="1"/>
  <c r="T810" i="1"/>
  <c r="T844" i="1"/>
  <c r="L922" i="6"/>
  <c r="L921" i="5"/>
  <c r="O945" i="6"/>
  <c r="O944" i="5"/>
  <c r="T925" i="1"/>
  <c r="L976" i="6"/>
  <c r="L975" i="5"/>
  <c r="N1010" i="6"/>
  <c r="N1009" i="5"/>
  <c r="L1014" i="6"/>
  <c r="L1013" i="5"/>
  <c r="O1022" i="6"/>
  <c r="O1021" i="5"/>
  <c r="J1060" i="6"/>
  <c r="J1059" i="5"/>
  <c r="N1070" i="6"/>
  <c r="N1069" i="5"/>
  <c r="J1101" i="6"/>
  <c r="J1100" i="5"/>
  <c r="K71" i="6"/>
  <c r="K70" i="5"/>
  <c r="J84" i="6"/>
  <c r="J83" i="5"/>
  <c r="P106" i="6"/>
  <c r="P105" i="5"/>
  <c r="N109" i="6"/>
  <c r="N108" i="5"/>
  <c r="T628" i="1"/>
  <c r="L115" i="6"/>
  <c r="L114" i="5"/>
  <c r="K118" i="6"/>
  <c r="K117" i="5"/>
  <c r="N123" i="6"/>
  <c r="N122" i="5"/>
  <c r="L129" i="6"/>
  <c r="L128" i="5"/>
  <c r="J132" i="6"/>
  <c r="J131" i="5"/>
  <c r="O137" i="6"/>
  <c r="O136" i="5"/>
  <c r="O140" i="6"/>
  <c r="O139" i="5"/>
  <c r="N146" i="6"/>
  <c r="N145" i="5"/>
  <c r="J160" i="6"/>
  <c r="J159" i="5"/>
  <c r="J171" i="6"/>
  <c r="J170" i="5"/>
  <c r="P370" i="1"/>
  <c r="K191" i="6"/>
  <c r="K190" i="5"/>
  <c r="N203" i="6"/>
  <c r="N202" i="5"/>
  <c r="L206" i="6"/>
  <c r="L205" i="5"/>
  <c r="T58" i="1"/>
  <c r="P78" i="1"/>
  <c r="N236" i="6"/>
  <c r="N235" i="5"/>
  <c r="O247" i="6"/>
  <c r="O246" i="5"/>
  <c r="L269" i="6"/>
  <c r="L268" i="5"/>
  <c r="J278" i="6"/>
  <c r="J277" i="5"/>
  <c r="N281" i="6"/>
  <c r="N280" i="5"/>
  <c r="P143" i="1"/>
  <c r="L302" i="6"/>
  <c r="L301" i="5"/>
  <c r="L305" i="6"/>
  <c r="L304" i="5"/>
  <c r="O317" i="6"/>
  <c r="O316" i="5"/>
  <c r="O320" i="6"/>
  <c r="O319" i="5"/>
  <c r="T196" i="1"/>
  <c r="N348" i="6"/>
  <c r="N347" i="5"/>
  <c r="N358" i="6"/>
  <c r="N357" i="5"/>
  <c r="N361" i="6"/>
  <c r="N360" i="5"/>
  <c r="N364" i="6"/>
  <c r="N363" i="5"/>
  <c r="O374" i="6"/>
  <c r="O373" i="5"/>
  <c r="O394" i="6"/>
  <c r="O393" i="5"/>
  <c r="O397" i="6"/>
  <c r="O396" i="5"/>
  <c r="P400" i="6"/>
  <c r="P399" i="5"/>
  <c r="P410" i="6"/>
  <c r="P409" i="5"/>
  <c r="L451" i="6"/>
  <c r="L450" i="5"/>
  <c r="O462" i="6"/>
  <c r="O461" i="5"/>
  <c r="P474" i="6"/>
  <c r="P473" i="5"/>
  <c r="P489" i="6"/>
  <c r="P488" i="5"/>
  <c r="J501" i="6"/>
  <c r="J500" i="5"/>
  <c r="O504" i="6"/>
  <c r="O503" i="5"/>
  <c r="O518" i="6"/>
  <c r="O517" i="5"/>
  <c r="J533" i="6"/>
  <c r="J532" i="5"/>
  <c r="P434" i="1"/>
  <c r="M435" i="6" s="1"/>
  <c r="L539" i="6"/>
  <c r="L538" i="5"/>
  <c r="P542" i="6"/>
  <c r="P541" i="5"/>
  <c r="K557" i="6"/>
  <c r="K556" i="5"/>
  <c r="N560" i="6"/>
  <c r="N559" i="5"/>
  <c r="K564" i="6"/>
  <c r="K563" i="5"/>
  <c r="P468" i="1"/>
  <c r="P578" i="6"/>
  <c r="P577" i="5"/>
  <c r="P593" i="6"/>
  <c r="P592" i="5"/>
  <c r="P642" i="6"/>
  <c r="P641" i="5"/>
  <c r="L654" i="6"/>
  <c r="L653" i="5"/>
  <c r="L677" i="6"/>
  <c r="L676" i="5"/>
  <c r="P621" i="1"/>
  <c r="P713" i="6"/>
  <c r="P712" i="5"/>
  <c r="P785" i="6"/>
  <c r="P784" i="5"/>
  <c r="O789" i="6"/>
  <c r="O788" i="5"/>
  <c r="N793" i="6"/>
  <c r="N792" i="5"/>
  <c r="T736" i="1"/>
  <c r="L818" i="6"/>
  <c r="L817" i="5"/>
  <c r="P845" i="6"/>
  <c r="P844" i="5"/>
  <c r="O856" i="6"/>
  <c r="O855" i="5"/>
  <c r="T841" i="1"/>
  <c r="J911" i="6"/>
  <c r="J910" i="5"/>
  <c r="T887" i="1"/>
  <c r="Q888" i="6" s="1"/>
  <c r="N949" i="6"/>
  <c r="N948" i="5"/>
  <c r="J953" i="6"/>
  <c r="J952" i="5"/>
  <c r="P926" i="1"/>
  <c r="P952" i="1"/>
  <c r="N1014" i="6"/>
  <c r="N1013" i="5"/>
  <c r="N1026" i="6"/>
  <c r="N1025" i="5"/>
  <c r="N1052" i="6"/>
  <c r="N1051" i="5"/>
  <c r="N1063" i="6"/>
  <c r="N1062" i="5"/>
  <c r="T1051" i="1"/>
  <c r="L1067" i="6"/>
  <c r="L1066" i="5"/>
  <c r="O1070" i="6"/>
  <c r="O1069" i="5"/>
  <c r="O1090" i="6"/>
  <c r="O1089" i="5"/>
  <c r="O68" i="6"/>
  <c r="L71" i="6"/>
  <c r="L70" i="5"/>
  <c r="P73" i="6"/>
  <c r="P72" i="5"/>
  <c r="L76" i="6"/>
  <c r="L75" i="5"/>
  <c r="N81" i="6"/>
  <c r="N80" i="5"/>
  <c r="T148" i="1"/>
  <c r="L84" i="6"/>
  <c r="L83" i="5"/>
  <c r="O89" i="6"/>
  <c r="O88" i="5"/>
  <c r="J104" i="6"/>
  <c r="J103" i="5"/>
  <c r="O109" i="6"/>
  <c r="O108" i="5"/>
  <c r="O123" i="6"/>
  <c r="O122" i="5"/>
  <c r="O154" i="6"/>
  <c r="O153" i="5"/>
  <c r="L157" i="6"/>
  <c r="L156" i="5"/>
  <c r="N165" i="6"/>
  <c r="N164" i="5"/>
  <c r="K171" i="6"/>
  <c r="K170" i="5"/>
  <c r="O182" i="6"/>
  <c r="O181" i="5"/>
  <c r="P197" i="6"/>
  <c r="P196" i="5"/>
  <c r="P44" i="1"/>
  <c r="K210" i="6"/>
  <c r="K209" i="5"/>
  <c r="N221" i="6"/>
  <c r="N220" i="5"/>
  <c r="P71" i="1"/>
  <c r="N233" i="6"/>
  <c r="N232" i="5"/>
  <c r="O239" i="6"/>
  <c r="O238" i="5"/>
  <c r="P247" i="6"/>
  <c r="P246" i="5"/>
  <c r="L251" i="6"/>
  <c r="L250" i="5"/>
  <c r="K257" i="6"/>
  <c r="K256" i="5"/>
  <c r="L275" i="6"/>
  <c r="L274" i="5"/>
  <c r="L278" i="6"/>
  <c r="L277" i="5"/>
  <c r="O284" i="6"/>
  <c r="O283" i="5"/>
  <c r="L290" i="6"/>
  <c r="L289" i="5"/>
  <c r="J293" i="6"/>
  <c r="J292" i="5"/>
  <c r="J315" i="6"/>
  <c r="J314" i="5"/>
  <c r="P320" i="6"/>
  <c r="P319" i="5"/>
  <c r="P210" i="1"/>
  <c r="O348" i="6"/>
  <c r="O347" i="5"/>
  <c r="O358" i="6"/>
  <c r="O357" i="5"/>
  <c r="L371" i="6"/>
  <c r="L370" i="5"/>
  <c r="P374" i="6"/>
  <c r="P373" i="5"/>
  <c r="K381" i="6"/>
  <c r="K380" i="5"/>
  <c r="P394" i="6"/>
  <c r="P393" i="5"/>
  <c r="T271" i="1"/>
  <c r="T284" i="1"/>
  <c r="T297" i="1"/>
  <c r="N436" i="6"/>
  <c r="N435" i="5"/>
  <c r="P462" i="6"/>
  <c r="P461" i="5"/>
  <c r="N478" i="6"/>
  <c r="N477" i="5"/>
  <c r="T363" i="1"/>
  <c r="K501" i="6"/>
  <c r="K500" i="5"/>
  <c r="P504" i="6"/>
  <c r="P503" i="5"/>
  <c r="T445" i="1"/>
  <c r="T484" i="1"/>
  <c r="L612" i="6"/>
  <c r="L611" i="5"/>
  <c r="L616" i="6"/>
  <c r="L615" i="5"/>
  <c r="T529" i="1"/>
  <c r="P634" i="6"/>
  <c r="P633" i="5"/>
  <c r="L690" i="6"/>
  <c r="L689" i="5"/>
  <c r="N698" i="6"/>
  <c r="N697" i="5"/>
  <c r="T621" i="1"/>
  <c r="T640" i="1"/>
  <c r="P733" i="6"/>
  <c r="P732" i="5"/>
  <c r="P763" i="6"/>
  <c r="P762" i="5"/>
  <c r="P789" i="6"/>
  <c r="P788" i="5"/>
  <c r="P821" i="6"/>
  <c r="P820" i="5"/>
  <c r="N881" i="6"/>
  <c r="N880" i="5"/>
  <c r="J885" i="6"/>
  <c r="J884" i="5"/>
  <c r="J907" i="6"/>
  <c r="J906" i="5"/>
  <c r="J915" i="6"/>
  <c r="J914" i="5"/>
  <c r="L1045" i="6"/>
  <c r="L1044" i="5"/>
  <c r="J1049" i="6"/>
  <c r="J1048" i="5"/>
  <c r="P1037" i="1"/>
  <c r="O1052" i="6"/>
  <c r="O1051" i="5"/>
  <c r="L1060" i="6"/>
  <c r="L1059" i="5"/>
  <c r="O1086" i="6"/>
  <c r="O1085" i="5"/>
  <c r="P1090" i="6"/>
  <c r="P1089" i="5"/>
  <c r="Q1097" i="6"/>
  <c r="Q1096" i="5"/>
  <c r="P179" i="6"/>
  <c r="P178" i="5"/>
  <c r="O185" i="6"/>
  <c r="O184" i="5"/>
  <c r="J201" i="6"/>
  <c r="J200" i="5"/>
  <c r="K213" i="6"/>
  <c r="K212" i="5"/>
  <c r="L242" i="6"/>
  <c r="L241" i="5"/>
  <c r="M251" i="6"/>
  <c r="M250" i="5"/>
  <c r="L254" i="6"/>
  <c r="L253" i="5"/>
  <c r="P284" i="6"/>
  <c r="P283" i="5"/>
  <c r="O287" i="6"/>
  <c r="O286" i="5"/>
  <c r="K293" i="6"/>
  <c r="K292" i="5"/>
  <c r="N302" i="6"/>
  <c r="N301" i="5"/>
  <c r="L308" i="6"/>
  <c r="L307" i="5"/>
  <c r="K333" i="6"/>
  <c r="K332" i="5"/>
  <c r="J339" i="6"/>
  <c r="J338" i="5"/>
  <c r="P204" i="1"/>
  <c r="P358" i="6"/>
  <c r="P357" i="5"/>
  <c r="Q374" i="6"/>
  <c r="L384" i="6"/>
  <c r="L383" i="5"/>
  <c r="N387" i="6"/>
  <c r="N386" i="5"/>
  <c r="N418" i="6"/>
  <c r="N417" i="5"/>
  <c r="J422" i="6"/>
  <c r="J421" i="5"/>
  <c r="P298" i="1"/>
  <c r="M299" i="6" s="1"/>
  <c r="K475" i="6"/>
  <c r="K474" i="5"/>
  <c r="O478" i="6"/>
  <c r="O477" i="5"/>
  <c r="L522" i="6"/>
  <c r="L521" i="5"/>
  <c r="N539" i="6"/>
  <c r="N538" i="5"/>
  <c r="P560" i="6"/>
  <c r="P559" i="5"/>
  <c r="N590" i="6"/>
  <c r="N589" i="5"/>
  <c r="J620" i="6"/>
  <c r="J619" i="5"/>
  <c r="N654" i="6"/>
  <c r="N653" i="5"/>
  <c r="N673" i="6"/>
  <c r="N672" i="5"/>
  <c r="N677" i="6"/>
  <c r="N676" i="5"/>
  <c r="T594" i="1"/>
  <c r="J695" i="6"/>
  <c r="J694" i="5"/>
  <c r="O756" i="6"/>
  <c r="O755" i="5"/>
  <c r="L764" i="6"/>
  <c r="L763" i="5"/>
  <c r="P793" i="6"/>
  <c r="P792" i="5"/>
  <c r="N818" i="6"/>
  <c r="N817" i="5"/>
  <c r="T765" i="1"/>
  <c r="J822" i="6"/>
  <c r="J821" i="5"/>
  <c r="L878" i="6"/>
  <c r="L877" i="5"/>
  <c r="K900" i="6"/>
  <c r="K899" i="5"/>
  <c r="N903" i="6"/>
  <c r="N902" i="5"/>
  <c r="L942" i="6"/>
  <c r="L941" i="5"/>
  <c r="L1019" i="6"/>
  <c r="L1018" i="5"/>
  <c r="N1045" i="6"/>
  <c r="N1044" i="5"/>
  <c r="P1086" i="6"/>
  <c r="P1085" i="5"/>
  <c r="J144" i="6"/>
  <c r="J143" i="5"/>
  <c r="N157" i="6"/>
  <c r="N156" i="5"/>
  <c r="N168" i="6"/>
  <c r="N167" i="5"/>
  <c r="N171" i="6"/>
  <c r="N170" i="5"/>
  <c r="L174" i="6"/>
  <c r="L173" i="5"/>
  <c r="J177" i="6"/>
  <c r="J176" i="5"/>
  <c r="P185" i="6"/>
  <c r="P184" i="5"/>
  <c r="N188" i="6"/>
  <c r="N187" i="5"/>
  <c r="J195" i="6"/>
  <c r="J194" i="5"/>
  <c r="L216" i="6"/>
  <c r="L215" i="5"/>
  <c r="J219" i="6"/>
  <c r="J218" i="5"/>
  <c r="P233" i="6"/>
  <c r="P232" i="5"/>
  <c r="T82" i="1"/>
  <c r="K245" i="6"/>
  <c r="K244" i="5"/>
  <c r="N251" i="6"/>
  <c r="N250" i="5"/>
  <c r="P103" i="1"/>
  <c r="L260" i="6"/>
  <c r="L259" i="5"/>
  <c r="P266" i="6"/>
  <c r="P265" i="5"/>
  <c r="O269" i="6"/>
  <c r="O268" i="5"/>
  <c r="O272" i="6"/>
  <c r="O271" i="5"/>
  <c r="J279" i="6"/>
  <c r="J278" i="5"/>
  <c r="T140" i="1"/>
  <c r="P287" i="6"/>
  <c r="P286" i="5"/>
  <c r="N290" i="6"/>
  <c r="N289" i="5"/>
  <c r="O302" i="6"/>
  <c r="O301" i="5"/>
  <c r="O305" i="6"/>
  <c r="O304" i="5"/>
  <c r="P168" i="1"/>
  <c r="L315" i="6"/>
  <c r="L314" i="5"/>
  <c r="J318" i="6"/>
  <c r="J317" i="5"/>
  <c r="N327" i="6"/>
  <c r="N326" i="5"/>
  <c r="N330" i="6"/>
  <c r="N329" i="5"/>
  <c r="L333" i="6"/>
  <c r="L332" i="5"/>
  <c r="L336" i="6"/>
  <c r="L335" i="5"/>
  <c r="N342" i="6"/>
  <c r="N341" i="5"/>
  <c r="O345" i="6"/>
  <c r="O344" i="5"/>
  <c r="T214" i="1"/>
  <c r="T224" i="1"/>
  <c r="N371" i="6"/>
  <c r="N370" i="5"/>
  <c r="N378" i="6"/>
  <c r="N377" i="5"/>
  <c r="N381" i="6"/>
  <c r="N380" i="5"/>
  <c r="O387" i="6"/>
  <c r="O386" i="5"/>
  <c r="K398" i="6"/>
  <c r="K397" i="5"/>
  <c r="O418" i="6"/>
  <c r="O417" i="5"/>
  <c r="N429" i="6"/>
  <c r="N428" i="5"/>
  <c r="T305" i="1"/>
  <c r="N433" i="6"/>
  <c r="N432" i="5"/>
  <c r="P478" i="6"/>
  <c r="P477" i="5"/>
  <c r="N486" i="6"/>
  <c r="N485" i="5"/>
  <c r="L490" i="6"/>
  <c r="L489" i="5"/>
  <c r="K505" i="6"/>
  <c r="K504" i="5"/>
  <c r="J519" i="6"/>
  <c r="J518" i="5"/>
  <c r="N533" i="6"/>
  <c r="N532" i="5"/>
  <c r="N536" i="6"/>
  <c r="N535" i="5"/>
  <c r="J551" i="6"/>
  <c r="J550" i="5"/>
  <c r="P454" i="1"/>
  <c r="N557" i="6"/>
  <c r="N556" i="5"/>
  <c r="O582" i="6"/>
  <c r="O581" i="5"/>
  <c r="O590" i="6"/>
  <c r="O589" i="5"/>
  <c r="N612" i="6"/>
  <c r="N611" i="5"/>
  <c r="K620" i="6"/>
  <c r="K619" i="5"/>
  <c r="J635" i="6"/>
  <c r="J634" i="5"/>
  <c r="O677" i="6"/>
  <c r="O676" i="5"/>
  <c r="N737" i="6"/>
  <c r="N736" i="5"/>
  <c r="P756" i="6"/>
  <c r="P755" i="5"/>
  <c r="O782" i="6"/>
  <c r="O781" i="5"/>
  <c r="Q811" i="6"/>
  <c r="Q810" i="5"/>
  <c r="P842" i="6"/>
  <c r="P841" i="5"/>
  <c r="L846" i="6"/>
  <c r="L845" i="5"/>
  <c r="N911" i="6"/>
  <c r="N910" i="5"/>
  <c r="L915" i="6"/>
  <c r="L914" i="5"/>
  <c r="N942" i="6"/>
  <c r="N941" i="5"/>
  <c r="P923" i="1"/>
  <c r="L1007" i="6"/>
  <c r="L1006" i="5"/>
  <c r="J1053" i="6"/>
  <c r="J1052" i="5"/>
  <c r="L1057" i="6"/>
  <c r="L1056" i="5"/>
  <c r="J1087" i="6"/>
  <c r="J1086" i="5"/>
  <c r="A28" i="2"/>
  <c r="M29" i="1" s="1"/>
  <c r="N235" i="6"/>
  <c r="N234" i="5"/>
  <c r="P5" i="6"/>
  <c r="P4" i="5"/>
  <c r="L11" i="6"/>
  <c r="L10" i="5"/>
  <c r="O29" i="6"/>
  <c r="O28" i="5"/>
  <c r="N37" i="6"/>
  <c r="N36" i="5"/>
  <c r="L40" i="6"/>
  <c r="L39" i="5"/>
  <c r="N45" i="6"/>
  <c r="N44" i="5"/>
  <c r="O63" i="6"/>
  <c r="O62" i="5"/>
  <c r="J69" i="6"/>
  <c r="J68" i="5"/>
  <c r="N98" i="6"/>
  <c r="N97" i="5"/>
  <c r="P32" i="1"/>
  <c r="K110" i="6"/>
  <c r="K109" i="5"/>
  <c r="O118" i="6"/>
  <c r="O117" i="5"/>
  <c r="P129" i="6"/>
  <c r="P128" i="5"/>
  <c r="N138" i="6"/>
  <c r="N137" i="5"/>
  <c r="L144" i="6"/>
  <c r="L143" i="5"/>
  <c r="O149" i="6"/>
  <c r="O148" i="5"/>
  <c r="J155" i="6"/>
  <c r="J154" i="5"/>
  <c r="O157" i="6"/>
  <c r="O156" i="5"/>
  <c r="T733" i="1"/>
  <c r="P797" i="1"/>
  <c r="M797" i="5" s="1"/>
  <c r="J192" i="6"/>
  <c r="J191" i="5"/>
  <c r="J207" i="6"/>
  <c r="J206" i="5"/>
  <c r="N210" i="6"/>
  <c r="N209" i="5"/>
  <c r="J237" i="6"/>
  <c r="J236" i="5"/>
  <c r="L245" i="6"/>
  <c r="L244" i="5"/>
  <c r="N254" i="6"/>
  <c r="N253" i="5"/>
  <c r="N257" i="6"/>
  <c r="N256" i="5"/>
  <c r="T118" i="1"/>
  <c r="O275" i="6"/>
  <c r="O274" i="5"/>
  <c r="L282" i="6"/>
  <c r="L281" i="5"/>
  <c r="T143" i="1"/>
  <c r="O290" i="6"/>
  <c r="O289" i="5"/>
  <c r="N293" i="6"/>
  <c r="N292" i="5"/>
  <c r="K318" i="6"/>
  <c r="K317" i="5"/>
  <c r="P198" i="1"/>
  <c r="O342" i="6"/>
  <c r="O341" i="5"/>
  <c r="P345" i="6"/>
  <c r="P344" i="5"/>
  <c r="P234" i="1"/>
  <c r="N384" i="6"/>
  <c r="N383" i="5"/>
  <c r="L398" i="6"/>
  <c r="L397" i="5"/>
  <c r="P418" i="6"/>
  <c r="P417" i="5"/>
  <c r="L422" i="6"/>
  <c r="L421" i="5"/>
  <c r="O429" i="6"/>
  <c r="O428" i="5"/>
  <c r="O433" i="6"/>
  <c r="O432" i="5"/>
  <c r="N444" i="6"/>
  <c r="N443" i="5"/>
  <c r="T324" i="1"/>
  <c r="J459" i="6"/>
  <c r="J458" i="5"/>
  <c r="N463" i="6"/>
  <c r="N462" i="5"/>
  <c r="N501" i="6"/>
  <c r="N500" i="5"/>
  <c r="L519" i="6"/>
  <c r="L518" i="5"/>
  <c r="O522" i="6"/>
  <c r="O521" i="5"/>
  <c r="O533" i="6"/>
  <c r="O532" i="5"/>
  <c r="O536" i="6"/>
  <c r="O535" i="5"/>
  <c r="P539" i="6"/>
  <c r="P538" i="5"/>
  <c r="N575" i="6"/>
  <c r="N574" i="5"/>
  <c r="N579" i="6"/>
  <c r="N578" i="5"/>
  <c r="T485" i="1"/>
  <c r="Q486" i="6" s="1"/>
  <c r="N651" i="6"/>
  <c r="N650" i="5"/>
  <c r="O690" i="6"/>
  <c r="O689" i="5"/>
  <c r="T611" i="1"/>
  <c r="N695" i="6"/>
  <c r="N694" i="5"/>
  <c r="O737" i="6"/>
  <c r="O736" i="5"/>
  <c r="O741" i="6"/>
  <c r="O740" i="5"/>
  <c r="T672" i="1"/>
  <c r="T687" i="1"/>
  <c r="N760" i="6"/>
  <c r="N759" i="5"/>
  <c r="N764" i="6"/>
  <c r="N763" i="5"/>
  <c r="T697" i="1"/>
  <c r="P782" i="6"/>
  <c r="P781" i="5"/>
  <c r="K790" i="6"/>
  <c r="K789" i="5"/>
  <c r="N805" i="6"/>
  <c r="N804" i="5"/>
  <c r="T751" i="1"/>
  <c r="P808" i="6"/>
  <c r="P807" i="5"/>
  <c r="T792" i="1"/>
  <c r="P870" i="6"/>
  <c r="P869" i="5"/>
  <c r="T838" i="1"/>
  <c r="O942" i="6"/>
  <c r="O941" i="5"/>
  <c r="K950" i="6"/>
  <c r="K949" i="5"/>
  <c r="P990" i="1"/>
  <c r="L1011" i="6"/>
  <c r="L1010" i="5"/>
  <c r="N1049" i="6"/>
  <c r="N1048" i="5"/>
  <c r="A21" i="2"/>
  <c r="M22" i="1" s="1"/>
  <c r="P21" i="6"/>
  <c r="P20" i="5"/>
  <c r="P29" i="6"/>
  <c r="P28" i="5"/>
  <c r="P63" i="6"/>
  <c r="P62" i="5"/>
  <c r="N66" i="6"/>
  <c r="N65" i="5"/>
  <c r="O87" i="6"/>
  <c r="O86" i="5"/>
  <c r="N104" i="6"/>
  <c r="N103" i="5"/>
  <c r="T32" i="1"/>
  <c r="N107" i="6"/>
  <c r="N106" i="5"/>
  <c r="T260" i="1"/>
  <c r="N121" i="6"/>
  <c r="N120" i="5"/>
  <c r="N141" i="6"/>
  <c r="N140" i="5"/>
  <c r="P52" i="1"/>
  <c r="K147" i="6"/>
  <c r="K146" i="5"/>
  <c r="P149" i="6"/>
  <c r="P148" i="5"/>
  <c r="P157" i="6"/>
  <c r="P156" i="5"/>
  <c r="N163" i="6"/>
  <c r="N162" i="5"/>
  <c r="L177" i="6"/>
  <c r="L176" i="5"/>
  <c r="P12" i="1"/>
  <c r="L195" i="6"/>
  <c r="L194" i="5"/>
  <c r="L198" i="6"/>
  <c r="L197" i="5"/>
  <c r="N207" i="6"/>
  <c r="N206" i="5"/>
  <c r="N213" i="6"/>
  <c r="N212" i="5"/>
  <c r="L219" i="6"/>
  <c r="L218" i="5"/>
  <c r="J231" i="6"/>
  <c r="J230" i="5"/>
  <c r="K240" i="6"/>
  <c r="K239" i="5"/>
  <c r="N245" i="6"/>
  <c r="N244" i="5"/>
  <c r="T92" i="1"/>
  <c r="J261" i="6"/>
  <c r="J260" i="5"/>
  <c r="J273" i="6"/>
  <c r="J272" i="5"/>
  <c r="P126" i="1"/>
  <c r="J297" i="6"/>
  <c r="J296" i="5"/>
  <c r="T162" i="1"/>
  <c r="Q163" i="6" s="1"/>
  <c r="O308" i="6"/>
  <c r="O307" i="5"/>
  <c r="L318" i="6"/>
  <c r="L317" i="5"/>
  <c r="P327" i="6"/>
  <c r="P326" i="5"/>
  <c r="P330" i="6"/>
  <c r="P329" i="5"/>
  <c r="N333" i="6"/>
  <c r="N332" i="5"/>
  <c r="T210" i="1"/>
  <c r="O365" i="6"/>
  <c r="O364" i="5"/>
  <c r="N368" i="6"/>
  <c r="N367" i="5"/>
  <c r="T256" i="1"/>
  <c r="T294" i="1"/>
  <c r="O444" i="6"/>
  <c r="O443" i="5"/>
  <c r="N448" i="6"/>
  <c r="N447" i="5"/>
  <c r="T328" i="1"/>
  <c r="O463" i="6"/>
  <c r="O462" i="5"/>
  <c r="P486" i="6"/>
  <c r="P485" i="5"/>
  <c r="L498" i="6"/>
  <c r="L497" i="5"/>
  <c r="P522" i="6"/>
  <c r="P521" i="5"/>
  <c r="L530" i="6"/>
  <c r="L529" i="5"/>
  <c r="P536" i="6"/>
  <c r="P535" i="5"/>
  <c r="T441" i="1"/>
  <c r="T457" i="1"/>
  <c r="K569" i="6"/>
  <c r="K568" i="5"/>
  <c r="L587" i="6"/>
  <c r="L586" i="5"/>
  <c r="P494" i="1"/>
  <c r="T498" i="1"/>
  <c r="P502" i="1"/>
  <c r="P616" i="6"/>
  <c r="P615" i="5"/>
  <c r="O651" i="6"/>
  <c r="O650" i="5"/>
  <c r="T567" i="1"/>
  <c r="J711" i="6"/>
  <c r="J710" i="5"/>
  <c r="N734" i="6"/>
  <c r="N733" i="5"/>
  <c r="O760" i="6"/>
  <c r="O759" i="5"/>
  <c r="O764" i="6"/>
  <c r="O763" i="5"/>
  <c r="T721" i="1"/>
  <c r="O805" i="6"/>
  <c r="O804" i="5"/>
  <c r="T755" i="1"/>
  <c r="P839" i="6"/>
  <c r="P838" i="5"/>
  <c r="P853" i="6"/>
  <c r="P852" i="5"/>
  <c r="T804" i="1"/>
  <c r="J871" i="6"/>
  <c r="J870" i="5"/>
  <c r="P839" i="1"/>
  <c r="N900" i="6"/>
  <c r="N899" i="5"/>
  <c r="T863" i="1"/>
  <c r="K908" i="6"/>
  <c r="K907" i="5"/>
  <c r="O931" i="6"/>
  <c r="O930" i="5"/>
  <c r="L969" i="6"/>
  <c r="L968" i="5"/>
  <c r="T1076" i="1"/>
  <c r="N1087" i="6"/>
  <c r="N1086" i="5"/>
  <c r="N595" i="6"/>
  <c r="N594" i="5"/>
  <c r="N89" i="6"/>
  <c r="N88" i="5"/>
  <c r="N112" i="6"/>
  <c r="N111" i="5"/>
  <c r="N117" i="6"/>
  <c r="N116" i="5"/>
  <c r="N145" i="6"/>
  <c r="N144" i="5"/>
  <c r="J148" i="6"/>
  <c r="J147" i="5"/>
  <c r="N150" i="6"/>
  <c r="N149" i="5"/>
  <c r="J153" i="6"/>
  <c r="J152" i="5"/>
  <c r="N155" i="6"/>
  <c r="N154" i="5"/>
  <c r="O160" i="6"/>
  <c r="O159" i="5"/>
  <c r="L163" i="6"/>
  <c r="L162" i="5"/>
  <c r="P165" i="6"/>
  <c r="P164" i="5"/>
  <c r="L168" i="6"/>
  <c r="L167" i="5"/>
  <c r="J181" i="6"/>
  <c r="J180" i="5"/>
  <c r="O183" i="6"/>
  <c r="O182" i="5"/>
  <c r="L191" i="6"/>
  <c r="L190" i="5"/>
  <c r="P201" i="6"/>
  <c r="P200" i="5"/>
  <c r="K217" i="6"/>
  <c r="K216" i="5"/>
  <c r="O219" i="6"/>
  <c r="O218" i="5"/>
  <c r="L227" i="6"/>
  <c r="L226" i="5"/>
  <c r="K235" i="6"/>
  <c r="K234" i="5"/>
  <c r="L240" i="6"/>
  <c r="L239" i="5"/>
  <c r="N275" i="6"/>
  <c r="N274" i="5"/>
  <c r="O280" i="6"/>
  <c r="O279" i="5"/>
  <c r="L283" i="6"/>
  <c r="L282" i="5"/>
  <c r="L288" i="6"/>
  <c r="L287" i="5"/>
  <c r="N308" i="6"/>
  <c r="N307" i="5"/>
  <c r="L316" i="6"/>
  <c r="L315" i="5"/>
  <c r="L372" i="6"/>
  <c r="L371" i="5"/>
  <c r="O377" i="6"/>
  <c r="O376" i="5"/>
  <c r="L380" i="6"/>
  <c r="L379" i="5"/>
  <c r="P382" i="6"/>
  <c r="P381" i="5"/>
  <c r="O398" i="6"/>
  <c r="O397" i="5"/>
  <c r="O408" i="6"/>
  <c r="O407" i="5"/>
  <c r="L414" i="6"/>
  <c r="L413" i="5"/>
  <c r="P445" i="6"/>
  <c r="P444" i="5"/>
  <c r="O448" i="6"/>
  <c r="O447" i="5"/>
  <c r="N451" i="6"/>
  <c r="N450" i="5"/>
  <c r="N454" i="6"/>
  <c r="N453" i="5"/>
  <c r="P460" i="6"/>
  <c r="P459" i="5"/>
  <c r="K470" i="6"/>
  <c r="K469" i="5"/>
  <c r="P487" i="6"/>
  <c r="P486" i="5"/>
  <c r="O493" i="6"/>
  <c r="O492" i="5"/>
  <c r="L508" i="6"/>
  <c r="L507" i="5"/>
  <c r="K520" i="6"/>
  <c r="K519" i="5"/>
  <c r="O528" i="6"/>
  <c r="O527" i="5"/>
  <c r="O531" i="6"/>
  <c r="O530" i="5"/>
  <c r="L537" i="6"/>
  <c r="L536" i="5"/>
  <c r="N546" i="6"/>
  <c r="N545" i="5"/>
  <c r="K555" i="6"/>
  <c r="K554" i="5"/>
  <c r="J558" i="6"/>
  <c r="J557" i="5"/>
  <c r="O607" i="6"/>
  <c r="O606" i="5"/>
  <c r="J633" i="6"/>
  <c r="J632" i="5"/>
  <c r="P645" i="6"/>
  <c r="P644" i="5"/>
  <c r="J649" i="6"/>
  <c r="J648" i="5"/>
  <c r="N661" i="6"/>
  <c r="N660" i="5"/>
  <c r="P674" i="6"/>
  <c r="P673" i="5"/>
  <c r="N715" i="6"/>
  <c r="N714" i="5"/>
  <c r="J735" i="6"/>
  <c r="J734" i="5"/>
  <c r="P663" i="1"/>
  <c r="P741" i="6"/>
  <c r="P740" i="5"/>
  <c r="J745" i="6"/>
  <c r="J744" i="5"/>
  <c r="N748" i="6"/>
  <c r="N747" i="5"/>
  <c r="L758" i="6"/>
  <c r="L757" i="5"/>
  <c r="P764" i="6"/>
  <c r="P763" i="5"/>
  <c r="N787" i="6"/>
  <c r="N786" i="5"/>
  <c r="N790" i="6"/>
  <c r="N789" i="5"/>
  <c r="N797" i="6"/>
  <c r="N796" i="5"/>
  <c r="N800" i="6"/>
  <c r="N799" i="5"/>
  <c r="T745" i="1"/>
  <c r="L810" i="6"/>
  <c r="L809" i="5"/>
  <c r="J813" i="6"/>
  <c r="J812" i="5"/>
  <c r="P815" i="6"/>
  <c r="P814" i="5"/>
  <c r="N825" i="6"/>
  <c r="N824" i="5"/>
  <c r="T773" i="1"/>
  <c r="O847" i="6"/>
  <c r="O846" i="5"/>
  <c r="P850" i="6"/>
  <c r="P849" i="5"/>
  <c r="J857" i="6"/>
  <c r="J856" i="5"/>
  <c r="P872" i="6"/>
  <c r="P871" i="5"/>
  <c r="L882" i="6"/>
  <c r="L881" i="5"/>
  <c r="L898" i="6"/>
  <c r="L897" i="5"/>
  <c r="N901" i="6"/>
  <c r="N900" i="5"/>
  <c r="N904" i="6"/>
  <c r="N903" i="5"/>
  <c r="N908" i="6"/>
  <c r="N907" i="5"/>
  <c r="T871" i="1"/>
  <c r="O922" i="6"/>
  <c r="O921" i="5"/>
  <c r="L926" i="6"/>
  <c r="L925" i="5"/>
  <c r="O946" i="6"/>
  <c r="O945" i="5"/>
  <c r="L980" i="6"/>
  <c r="L979" i="5"/>
  <c r="P987" i="6"/>
  <c r="P986" i="5"/>
  <c r="O1001" i="6"/>
  <c r="O1000" i="5"/>
  <c r="J1037" i="6"/>
  <c r="J1036" i="5"/>
  <c r="O1046" i="6"/>
  <c r="O1045" i="5"/>
  <c r="N1060" i="6"/>
  <c r="N1059" i="5"/>
  <c r="N1067" i="6"/>
  <c r="N1066" i="5"/>
  <c r="T1056" i="1"/>
  <c r="K1088" i="6"/>
  <c r="K1087" i="5"/>
  <c r="J1098" i="6"/>
  <c r="J1097" i="5"/>
  <c r="B6" i="2"/>
  <c r="Q7" i="1" s="1"/>
  <c r="L344" i="6"/>
  <c r="L343" i="5"/>
  <c r="N354" i="6"/>
  <c r="N353" i="5"/>
  <c r="O359" i="6"/>
  <c r="O358" i="5"/>
  <c r="P364" i="6"/>
  <c r="P363" i="5"/>
  <c r="L388" i="6"/>
  <c r="L387" i="5"/>
  <c r="L406" i="6"/>
  <c r="L405" i="5"/>
  <c r="O422" i="6"/>
  <c r="O421" i="5"/>
  <c r="J431" i="6"/>
  <c r="J430" i="5"/>
  <c r="N439" i="6"/>
  <c r="N438" i="5"/>
  <c r="T319" i="1"/>
  <c r="Q319" i="5" s="1"/>
  <c r="P448" i="6"/>
  <c r="P447" i="5"/>
  <c r="O454" i="6"/>
  <c r="O453" i="5"/>
  <c r="O457" i="6"/>
  <c r="O456" i="5"/>
  <c r="J479" i="6"/>
  <c r="J478" i="5"/>
  <c r="N496" i="6"/>
  <c r="N495" i="5"/>
  <c r="L502" i="6"/>
  <c r="L501" i="5"/>
  <c r="L514" i="6"/>
  <c r="L513" i="5"/>
  <c r="J517" i="6"/>
  <c r="J516" i="5"/>
  <c r="O534" i="6"/>
  <c r="O533" i="5"/>
  <c r="O546" i="6"/>
  <c r="O545" i="5"/>
  <c r="N549" i="6"/>
  <c r="N548" i="5"/>
  <c r="L552" i="6"/>
  <c r="L551" i="5"/>
  <c r="K558" i="6"/>
  <c r="K557" i="5"/>
  <c r="O567" i="6"/>
  <c r="O566" i="5"/>
  <c r="N570" i="6"/>
  <c r="N569" i="5"/>
  <c r="L573" i="6"/>
  <c r="L572" i="5"/>
  <c r="K633" i="6"/>
  <c r="K632" i="5"/>
  <c r="J643" i="6"/>
  <c r="J642" i="5"/>
  <c r="N655" i="6"/>
  <c r="N654" i="5"/>
  <c r="N658" i="6"/>
  <c r="N657" i="5"/>
  <c r="T571" i="1"/>
  <c r="N668" i="6"/>
  <c r="N667" i="5"/>
  <c r="N681" i="6"/>
  <c r="N680" i="5"/>
  <c r="J702" i="6"/>
  <c r="J701" i="5"/>
  <c r="L708" i="6"/>
  <c r="L707" i="5"/>
  <c r="K722" i="6"/>
  <c r="K721" i="5"/>
  <c r="P725" i="6"/>
  <c r="P724" i="5"/>
  <c r="P728" i="6"/>
  <c r="P727" i="5"/>
  <c r="O790" i="6"/>
  <c r="O789" i="5"/>
  <c r="O797" i="6"/>
  <c r="O796" i="5"/>
  <c r="O800" i="6"/>
  <c r="O799" i="5"/>
  <c r="J819" i="6"/>
  <c r="J818" i="5"/>
  <c r="Q831" i="6"/>
  <c r="Q830" i="5"/>
  <c r="P847" i="6"/>
  <c r="P846" i="5"/>
  <c r="J851" i="6"/>
  <c r="J850" i="5"/>
  <c r="N869" i="6"/>
  <c r="N868" i="5"/>
  <c r="L879" i="6"/>
  <c r="L878" i="5"/>
  <c r="J895" i="6"/>
  <c r="J894" i="5"/>
  <c r="N912" i="6"/>
  <c r="N911" i="5"/>
  <c r="L919" i="6"/>
  <c r="L918" i="5"/>
  <c r="P922" i="6"/>
  <c r="P921" i="5"/>
  <c r="P936" i="6"/>
  <c r="P935" i="5"/>
  <c r="N943" i="6"/>
  <c r="N942" i="5"/>
  <c r="P946" i="6"/>
  <c r="P945" i="5"/>
  <c r="L957" i="6"/>
  <c r="L956" i="5"/>
  <c r="M979" i="5"/>
  <c r="K984" i="6"/>
  <c r="K983" i="5"/>
  <c r="L1005" i="6"/>
  <c r="L1004" i="5"/>
  <c r="N1008" i="6"/>
  <c r="N1007" i="5"/>
  <c r="L1016" i="6"/>
  <c r="L1015" i="5"/>
  <c r="P1046" i="6"/>
  <c r="P1045" i="5"/>
  <c r="O1057" i="6"/>
  <c r="O1056" i="5"/>
  <c r="O1060" i="6"/>
  <c r="O1059" i="5"/>
  <c r="O1067" i="6"/>
  <c r="O1066" i="5"/>
  <c r="N1078" i="6"/>
  <c r="N1077" i="5"/>
  <c r="P1084" i="6"/>
  <c r="P1083" i="5"/>
  <c r="Q1094" i="6"/>
  <c r="Q1093" i="5"/>
  <c r="O173" i="6"/>
  <c r="O172" i="5"/>
  <c r="O178" i="6"/>
  <c r="O177" i="5"/>
  <c r="L194" i="6"/>
  <c r="L193" i="5"/>
  <c r="L212" i="6"/>
  <c r="L211" i="5"/>
  <c r="N227" i="6"/>
  <c r="N226" i="5"/>
  <c r="K230" i="6"/>
  <c r="K229" i="5"/>
  <c r="J243" i="6"/>
  <c r="J242" i="5"/>
  <c r="O245" i="6"/>
  <c r="O244" i="5"/>
  <c r="K253" i="6"/>
  <c r="K252" i="5"/>
  <c r="O265" i="6"/>
  <c r="O264" i="5"/>
  <c r="K273" i="6"/>
  <c r="K272" i="5"/>
  <c r="P275" i="6"/>
  <c r="P274" i="5"/>
  <c r="K291" i="6"/>
  <c r="K290" i="5"/>
  <c r="O293" i="6"/>
  <c r="O292" i="5"/>
  <c r="L296" i="6"/>
  <c r="L295" i="5"/>
  <c r="L301" i="6"/>
  <c r="L300" i="5"/>
  <c r="L306" i="6"/>
  <c r="L305" i="5"/>
  <c r="N316" i="6"/>
  <c r="N315" i="5"/>
  <c r="L324" i="6"/>
  <c r="L323" i="5"/>
  <c r="N349" i="6"/>
  <c r="N348" i="5"/>
  <c r="O354" i="6"/>
  <c r="O353" i="5"/>
  <c r="K357" i="6"/>
  <c r="K356" i="5"/>
  <c r="L362" i="6"/>
  <c r="L361" i="5"/>
  <c r="O385" i="6"/>
  <c r="O384" i="5"/>
  <c r="L396" i="6"/>
  <c r="L395" i="5"/>
  <c r="N414" i="6"/>
  <c r="N413" i="5"/>
  <c r="T288" i="1"/>
  <c r="P422" i="6"/>
  <c r="P421" i="5"/>
  <c r="L428" i="6"/>
  <c r="L427" i="5"/>
  <c r="K431" i="6"/>
  <c r="K430" i="5"/>
  <c r="L434" i="6"/>
  <c r="L433" i="5"/>
  <c r="O439" i="6"/>
  <c r="O438" i="5"/>
  <c r="O442" i="6"/>
  <c r="O441" i="5"/>
  <c r="P457" i="6"/>
  <c r="P456" i="5"/>
  <c r="N473" i="6"/>
  <c r="N472" i="5"/>
  <c r="L476" i="6"/>
  <c r="L475" i="5"/>
  <c r="K491" i="6"/>
  <c r="K490" i="5"/>
  <c r="N499" i="6"/>
  <c r="N498" i="5"/>
  <c r="O502" i="6"/>
  <c r="O501" i="5"/>
  <c r="N508" i="6"/>
  <c r="N507" i="5"/>
  <c r="N511" i="6"/>
  <c r="N510" i="5"/>
  <c r="K517" i="6"/>
  <c r="K516" i="5"/>
  <c r="P534" i="6"/>
  <c r="P533" i="5"/>
  <c r="N537" i="6"/>
  <c r="N536" i="5"/>
  <c r="T439" i="1"/>
  <c r="P546" i="6"/>
  <c r="P545" i="5"/>
  <c r="O549" i="6"/>
  <c r="O548" i="5"/>
  <c r="O561" i="6"/>
  <c r="O560" i="5"/>
  <c r="O564" i="6"/>
  <c r="O563" i="5"/>
  <c r="P567" i="6"/>
  <c r="P566" i="5"/>
  <c r="L589" i="6"/>
  <c r="L588" i="5"/>
  <c r="K592" i="6"/>
  <c r="K591" i="5"/>
  <c r="O595" i="6"/>
  <c r="O594" i="5"/>
  <c r="P506" i="1"/>
  <c r="O601" i="6"/>
  <c r="O600" i="5"/>
  <c r="L614" i="6"/>
  <c r="L613" i="5"/>
  <c r="J624" i="6"/>
  <c r="J623" i="5"/>
  <c r="P538" i="1"/>
  <c r="L630" i="6"/>
  <c r="L629" i="5"/>
  <c r="O655" i="6"/>
  <c r="O654" i="5"/>
  <c r="P661" i="6"/>
  <c r="P660" i="5"/>
  <c r="N665" i="6"/>
  <c r="N664" i="5"/>
  <c r="J679" i="6"/>
  <c r="J678" i="5"/>
  <c r="P619" i="1"/>
  <c r="T653" i="1"/>
  <c r="N755" i="6"/>
  <c r="N754" i="5"/>
  <c r="N761" i="6"/>
  <c r="N760" i="5"/>
  <c r="N768" i="6"/>
  <c r="N767" i="5"/>
  <c r="N777" i="6"/>
  <c r="N776" i="5"/>
  <c r="T716" i="1"/>
  <c r="O784" i="6"/>
  <c r="O783" i="5"/>
  <c r="P790" i="6"/>
  <c r="P789" i="5"/>
  <c r="P797" i="6"/>
  <c r="P796" i="5"/>
  <c r="N810" i="6"/>
  <c r="N809" i="5"/>
  <c r="N822" i="6"/>
  <c r="N821" i="5"/>
  <c r="T770" i="1"/>
  <c r="Q771" i="6" s="1"/>
  <c r="K873" i="6"/>
  <c r="K872" i="5"/>
  <c r="P908" i="6"/>
  <c r="P907" i="5"/>
  <c r="O912" i="6"/>
  <c r="O911" i="5"/>
  <c r="N919" i="6"/>
  <c r="N918" i="5"/>
  <c r="J947" i="6"/>
  <c r="J946" i="5"/>
  <c r="P930" i="1"/>
  <c r="P966" i="1"/>
  <c r="J995" i="6"/>
  <c r="J994" i="5"/>
  <c r="N1005" i="6"/>
  <c r="N1004" i="5"/>
  <c r="T987" i="1"/>
  <c r="N1023" i="6"/>
  <c r="N1022" i="5"/>
  <c r="T1009" i="1"/>
  <c r="P1021" i="1"/>
  <c r="P1057" i="6"/>
  <c r="P1056" i="5"/>
  <c r="L1064" i="6"/>
  <c r="L1063" i="5"/>
  <c r="P1067" i="6"/>
  <c r="P1066" i="5"/>
  <c r="L1075" i="6"/>
  <c r="L1074" i="5"/>
  <c r="L1098" i="6"/>
  <c r="L1097" i="5"/>
  <c r="N64" i="6"/>
  <c r="N63" i="5"/>
  <c r="O69" i="6"/>
  <c r="O68" i="5"/>
  <c r="O74" i="6"/>
  <c r="O73" i="5"/>
  <c r="P79" i="6"/>
  <c r="P78" i="5"/>
  <c r="L82" i="6"/>
  <c r="L81" i="5"/>
  <c r="T583" i="1"/>
  <c r="O97" i="6"/>
  <c r="O96" i="5"/>
  <c r="P107" i="6"/>
  <c r="P106" i="5"/>
  <c r="L110" i="6"/>
  <c r="L109" i="5"/>
  <c r="T122" i="1"/>
  <c r="K133" i="6"/>
  <c r="K132" i="5"/>
  <c r="P135" i="6"/>
  <c r="P134" i="5"/>
  <c r="L143" i="6"/>
  <c r="L142" i="5"/>
  <c r="T606" i="1"/>
  <c r="P1097" i="1"/>
  <c r="T724" i="1"/>
  <c r="J161" i="6"/>
  <c r="J160" i="5"/>
  <c r="O163" i="6"/>
  <c r="O162" i="5"/>
  <c r="O168" i="6"/>
  <c r="O167" i="5"/>
  <c r="L171" i="6"/>
  <c r="L170" i="5"/>
  <c r="P173" i="6"/>
  <c r="P172" i="5"/>
  <c r="L176" i="6"/>
  <c r="L175" i="5"/>
  <c r="P178" i="6"/>
  <c r="P177" i="5"/>
  <c r="P191" i="6"/>
  <c r="P190" i="5"/>
  <c r="N217" i="6"/>
  <c r="N216" i="5"/>
  <c r="L230" i="6"/>
  <c r="L229" i="5"/>
  <c r="O240" i="6"/>
  <c r="O239" i="5"/>
  <c r="P245" i="6"/>
  <c r="P244" i="5"/>
  <c r="L248" i="6"/>
  <c r="L247" i="5"/>
  <c r="P255" i="6"/>
  <c r="P254" i="5"/>
  <c r="L258" i="6"/>
  <c r="L257" i="5"/>
  <c r="L263" i="6"/>
  <c r="L262" i="5"/>
  <c r="L268" i="6"/>
  <c r="L267" i="5"/>
  <c r="L273" i="6"/>
  <c r="L272" i="5"/>
  <c r="T128" i="1"/>
  <c r="J281" i="6"/>
  <c r="J280" i="5"/>
  <c r="O283" i="6"/>
  <c r="O282" i="5"/>
  <c r="O288" i="6"/>
  <c r="O287" i="5"/>
  <c r="L291" i="6"/>
  <c r="L290" i="5"/>
  <c r="P155" i="1"/>
  <c r="M156" i="6" s="1"/>
  <c r="P166" i="1"/>
  <c r="T168" i="1"/>
  <c r="N311" i="6"/>
  <c r="N310" i="5"/>
  <c r="N329" i="6"/>
  <c r="N328" i="5"/>
  <c r="J337" i="6"/>
  <c r="J336" i="5"/>
  <c r="N339" i="6"/>
  <c r="N338" i="5"/>
  <c r="N344" i="6"/>
  <c r="N343" i="5"/>
  <c r="O349" i="6"/>
  <c r="O348" i="5"/>
  <c r="L352" i="6"/>
  <c r="L351" i="5"/>
  <c r="P354" i="6"/>
  <c r="P353" i="5"/>
  <c r="J365" i="6"/>
  <c r="J364" i="5"/>
  <c r="N367" i="6"/>
  <c r="N366" i="5"/>
  <c r="O372" i="6"/>
  <c r="O371" i="5"/>
  <c r="K383" i="6"/>
  <c r="K382" i="5"/>
  <c r="P385" i="6"/>
  <c r="P384" i="5"/>
  <c r="P393" i="6"/>
  <c r="P392" i="5"/>
  <c r="P266" i="1"/>
  <c r="N401" i="6"/>
  <c r="N400" i="5"/>
  <c r="L417" i="6"/>
  <c r="L416" i="5"/>
  <c r="T298" i="1"/>
  <c r="L431" i="6"/>
  <c r="L430" i="5"/>
  <c r="J437" i="6"/>
  <c r="J436" i="5"/>
  <c r="P317" i="1"/>
  <c r="P439" i="6"/>
  <c r="P438" i="5"/>
  <c r="T333" i="1"/>
  <c r="O499" i="6"/>
  <c r="O498" i="5"/>
  <c r="P502" i="6"/>
  <c r="P501" i="5"/>
  <c r="O508" i="6"/>
  <c r="O507" i="5"/>
  <c r="N523" i="6"/>
  <c r="N522" i="5"/>
  <c r="T435" i="1"/>
  <c r="O537" i="6"/>
  <c r="O536" i="5"/>
  <c r="T449" i="1"/>
  <c r="Q450" i="6" s="1"/>
  <c r="O552" i="6"/>
  <c r="O551" i="5"/>
  <c r="N555" i="6"/>
  <c r="N554" i="5"/>
  <c r="N573" i="6"/>
  <c r="N572" i="5"/>
  <c r="T479" i="1"/>
  <c r="K580" i="6"/>
  <c r="K579" i="5"/>
  <c r="P595" i="6"/>
  <c r="P594" i="5"/>
  <c r="N598" i="6"/>
  <c r="N597" i="5"/>
  <c r="O617" i="6"/>
  <c r="O616" i="5"/>
  <c r="K624" i="6"/>
  <c r="K623" i="5"/>
  <c r="N643" i="6"/>
  <c r="N642" i="5"/>
  <c r="L646" i="6"/>
  <c r="L645" i="5"/>
  <c r="T575" i="1"/>
  <c r="K685" i="6"/>
  <c r="K684" i="5"/>
  <c r="L692" i="6"/>
  <c r="L691" i="5"/>
  <c r="N708" i="6"/>
  <c r="N707" i="5"/>
  <c r="J739" i="6"/>
  <c r="J738" i="5"/>
  <c r="K742" i="6"/>
  <c r="K741" i="5"/>
  <c r="N745" i="6"/>
  <c r="N744" i="5"/>
  <c r="T676" i="1"/>
  <c r="O755" i="6"/>
  <c r="O754" i="5"/>
  <c r="P761" i="6"/>
  <c r="P760" i="5"/>
  <c r="P784" i="6"/>
  <c r="P783" i="5"/>
  <c r="T727" i="1"/>
  <c r="T731" i="1"/>
  <c r="T742" i="1"/>
  <c r="O810" i="6"/>
  <c r="O809" i="5"/>
  <c r="P834" i="6"/>
  <c r="P833" i="5"/>
  <c r="P844" i="6"/>
  <c r="P843" i="5"/>
  <c r="K848" i="6"/>
  <c r="K847" i="5"/>
  <c r="N857" i="6"/>
  <c r="N856" i="5"/>
  <c r="T808" i="1"/>
  <c r="O876" i="6"/>
  <c r="O875" i="5"/>
  <c r="N879" i="6"/>
  <c r="N878" i="5"/>
  <c r="T835" i="1"/>
  <c r="L886" i="6"/>
  <c r="L885" i="5"/>
  <c r="O926" i="6"/>
  <c r="O925" i="5"/>
  <c r="N933" i="6"/>
  <c r="N932" i="5"/>
  <c r="L940" i="6"/>
  <c r="L939" i="5"/>
  <c r="N954" i="6"/>
  <c r="N953" i="5"/>
  <c r="N957" i="6"/>
  <c r="N956" i="5"/>
  <c r="L963" i="6"/>
  <c r="L962" i="5"/>
  <c r="O977" i="6"/>
  <c r="O976" i="5"/>
  <c r="N998" i="6"/>
  <c r="N997" i="5"/>
  <c r="O1005" i="6"/>
  <c r="O1004" i="5"/>
  <c r="N1016" i="6"/>
  <c r="N1015" i="5"/>
  <c r="J1020" i="6"/>
  <c r="J1019" i="5"/>
  <c r="P1006" i="1"/>
  <c r="P1030" i="6"/>
  <c r="P1029" i="5"/>
  <c r="K1034" i="6"/>
  <c r="K1033" i="5"/>
  <c r="P1040" i="6"/>
  <c r="P1039" i="5"/>
  <c r="L1054" i="6"/>
  <c r="L1053" i="5"/>
  <c r="O1071" i="6"/>
  <c r="O1070" i="5"/>
  <c r="J1085" i="6"/>
  <c r="J1084" i="5"/>
  <c r="A9" i="2"/>
  <c r="M10" i="1" s="1"/>
  <c r="A32" i="2"/>
  <c r="M33" i="1" s="1"/>
  <c r="B34" i="2"/>
  <c r="Q35" i="1" s="1"/>
  <c r="A48" i="2"/>
  <c r="M49" i="1" s="1"/>
  <c r="J90" i="6"/>
  <c r="J89" i="5"/>
  <c r="P97" i="6"/>
  <c r="P96" i="5"/>
  <c r="N115" i="6"/>
  <c r="N114" i="5"/>
  <c r="J123" i="6"/>
  <c r="J122" i="5"/>
  <c r="N125" i="6"/>
  <c r="N124" i="5"/>
  <c r="L133" i="6"/>
  <c r="L132" i="5"/>
  <c r="J146" i="6"/>
  <c r="J145" i="5"/>
  <c r="N148" i="6"/>
  <c r="N147" i="5"/>
  <c r="J151" i="6"/>
  <c r="J150" i="5"/>
  <c r="N153" i="6"/>
  <c r="N152" i="5"/>
  <c r="J156" i="6"/>
  <c r="J155" i="5"/>
  <c r="P163" i="6"/>
  <c r="P162" i="5"/>
  <c r="L189" i="6"/>
  <c r="L188" i="5"/>
  <c r="L202" i="6"/>
  <c r="L201" i="5"/>
  <c r="P204" i="6"/>
  <c r="P203" i="5"/>
  <c r="N212" i="6"/>
  <c r="N211" i="5"/>
  <c r="K215" i="6"/>
  <c r="K214" i="5"/>
  <c r="O217" i="6"/>
  <c r="O216" i="5"/>
  <c r="O222" i="6"/>
  <c r="O221" i="5"/>
  <c r="J233" i="6"/>
  <c r="J232" i="5"/>
  <c r="K238" i="6"/>
  <c r="K237" i="5"/>
  <c r="L243" i="6"/>
  <c r="L242" i="5"/>
  <c r="P283" i="6"/>
  <c r="P282" i="5"/>
  <c r="L286" i="6"/>
  <c r="L285" i="5"/>
  <c r="J299" i="6"/>
  <c r="J298" i="5"/>
  <c r="J304" i="6"/>
  <c r="J303" i="5"/>
  <c r="N306" i="6"/>
  <c r="N305" i="5"/>
  <c r="L314" i="6"/>
  <c r="L313" i="5"/>
  <c r="P316" i="6"/>
  <c r="P315" i="5"/>
  <c r="O329" i="6"/>
  <c r="O328" i="5"/>
  <c r="O334" i="6"/>
  <c r="O333" i="5"/>
  <c r="P218" i="1"/>
  <c r="T220" i="1"/>
  <c r="J360" i="6"/>
  <c r="J359" i="5"/>
  <c r="N362" i="6"/>
  <c r="N361" i="5"/>
  <c r="K365" i="6"/>
  <c r="K364" i="5"/>
  <c r="O367" i="6"/>
  <c r="O366" i="5"/>
  <c r="K370" i="6"/>
  <c r="K369" i="5"/>
  <c r="O375" i="6"/>
  <c r="O374" i="5"/>
  <c r="P380" i="6"/>
  <c r="P379" i="5"/>
  <c r="L383" i="6"/>
  <c r="L382" i="5"/>
  <c r="T254" i="1"/>
  <c r="O388" i="6"/>
  <c r="O387" i="5"/>
  <c r="N396" i="6"/>
  <c r="N395" i="5"/>
  <c r="P414" i="6"/>
  <c r="P413" i="5"/>
  <c r="N417" i="6"/>
  <c r="N416" i="5"/>
  <c r="P308" i="1"/>
  <c r="N434" i="6"/>
  <c r="N433" i="5"/>
  <c r="K437" i="6"/>
  <c r="K436" i="5"/>
  <c r="K440" i="6"/>
  <c r="K439" i="5"/>
  <c r="L455" i="6"/>
  <c r="L454" i="5"/>
  <c r="O467" i="6"/>
  <c r="O466" i="5"/>
  <c r="N476" i="6"/>
  <c r="N475" i="5"/>
  <c r="P364" i="1"/>
  <c r="O514" i="6"/>
  <c r="O513" i="5"/>
  <c r="O523" i="6"/>
  <c r="O522" i="5"/>
  <c r="P423" i="1"/>
  <c r="K529" i="6"/>
  <c r="K528" i="5"/>
  <c r="L532" i="6"/>
  <c r="L531" i="5"/>
  <c r="J535" i="6"/>
  <c r="J534" i="5"/>
  <c r="P436" i="1"/>
  <c r="J547" i="6"/>
  <c r="J546" i="5"/>
  <c r="P450" i="1"/>
  <c r="P552" i="6"/>
  <c r="P551" i="5"/>
  <c r="L580" i="6"/>
  <c r="L579" i="5"/>
  <c r="N586" i="6"/>
  <c r="N585" i="5"/>
  <c r="N589" i="6"/>
  <c r="N588" i="5"/>
  <c r="T503" i="1"/>
  <c r="N630" i="6"/>
  <c r="N629" i="5"/>
  <c r="T541" i="1"/>
  <c r="L640" i="6"/>
  <c r="L639" i="5"/>
  <c r="O649" i="6"/>
  <c r="O648" i="5"/>
  <c r="J659" i="6"/>
  <c r="J658" i="5"/>
  <c r="J662" i="6"/>
  <c r="J661" i="5"/>
  <c r="P665" i="6"/>
  <c r="P664" i="5"/>
  <c r="K672" i="6"/>
  <c r="K671" i="5"/>
  <c r="O745" i="6"/>
  <c r="O744" i="5"/>
  <c r="P755" i="6"/>
  <c r="P754" i="5"/>
  <c r="P765" i="6"/>
  <c r="P764" i="5"/>
  <c r="P768" i="6"/>
  <c r="P767" i="5"/>
  <c r="P771" i="6"/>
  <c r="P770" i="5"/>
  <c r="P774" i="6"/>
  <c r="P773" i="5"/>
  <c r="O781" i="6"/>
  <c r="O780" i="5"/>
  <c r="T723" i="1"/>
  <c r="P794" i="6"/>
  <c r="P793" i="5"/>
  <c r="J798" i="6"/>
  <c r="J797" i="5"/>
  <c r="P807" i="6"/>
  <c r="P806" i="5"/>
  <c r="P810" i="6"/>
  <c r="P809" i="5"/>
  <c r="N813" i="6"/>
  <c r="N812" i="5"/>
  <c r="N819" i="6"/>
  <c r="N818" i="5"/>
  <c r="T766" i="1"/>
  <c r="L832" i="6"/>
  <c r="L831" i="5"/>
  <c r="N838" i="6"/>
  <c r="N837" i="5"/>
  <c r="T788" i="1"/>
  <c r="Q789" i="6" s="1"/>
  <c r="Q844" i="6"/>
  <c r="Q843" i="5"/>
  <c r="L848" i="6"/>
  <c r="L847" i="5"/>
  <c r="N851" i="6"/>
  <c r="N850" i="5"/>
  <c r="T822" i="1"/>
  <c r="N886" i="6"/>
  <c r="N885" i="5"/>
  <c r="P846" i="1"/>
  <c r="N905" i="6"/>
  <c r="N904" i="5"/>
  <c r="N916" i="6"/>
  <c r="N915" i="5"/>
  <c r="L923" i="6"/>
  <c r="L922" i="5"/>
  <c r="O930" i="6"/>
  <c r="O929" i="5"/>
  <c r="N940" i="6"/>
  <c r="N939" i="5"/>
  <c r="O957" i="6"/>
  <c r="O956" i="5"/>
  <c r="P977" i="6"/>
  <c r="P976" i="5"/>
  <c r="P980" i="6"/>
  <c r="P979" i="5"/>
  <c r="L995" i="6"/>
  <c r="L994" i="5"/>
  <c r="P1012" i="6"/>
  <c r="P1011" i="5"/>
  <c r="O1016" i="6"/>
  <c r="O1015" i="5"/>
  <c r="K1020" i="6"/>
  <c r="K1019" i="5"/>
  <c r="T1027" i="1"/>
  <c r="N1054" i="6"/>
  <c r="N1053" i="5"/>
  <c r="O1075" i="6"/>
  <c r="O1074" i="5"/>
  <c r="L1082" i="6"/>
  <c r="L1081" i="5"/>
  <c r="L1092" i="6"/>
  <c r="L1091" i="5"/>
  <c r="L1095" i="6"/>
  <c r="L1094" i="5"/>
  <c r="B32" i="2"/>
  <c r="Q33" i="1" s="1"/>
  <c r="N16" i="5" s="1"/>
  <c r="L309" i="6"/>
  <c r="L308" i="5"/>
  <c r="Q316" i="6"/>
  <c r="Q315" i="5"/>
  <c r="O324" i="6"/>
  <c r="O323" i="5"/>
  <c r="K327" i="6"/>
  <c r="K326" i="5"/>
  <c r="P329" i="6"/>
  <c r="P328" i="5"/>
  <c r="L332" i="6"/>
  <c r="L331" i="5"/>
  <c r="L337" i="6"/>
  <c r="L336" i="5"/>
  <c r="L342" i="6"/>
  <c r="L341" i="5"/>
  <c r="K360" i="6"/>
  <c r="K359" i="5"/>
  <c r="O362" i="6"/>
  <c r="O361" i="5"/>
  <c r="P367" i="6"/>
  <c r="P366" i="5"/>
  <c r="L370" i="6"/>
  <c r="L369" i="5"/>
  <c r="P375" i="6"/>
  <c r="P374" i="5"/>
  <c r="L378" i="6"/>
  <c r="L377" i="5"/>
  <c r="L399" i="6"/>
  <c r="L398" i="5"/>
  <c r="L404" i="6"/>
  <c r="L403" i="5"/>
  <c r="P286" i="1"/>
  <c r="O417" i="6"/>
  <c r="O416" i="5"/>
  <c r="L423" i="6"/>
  <c r="L422" i="5"/>
  <c r="O428" i="6"/>
  <c r="O427" i="5"/>
  <c r="O434" i="6"/>
  <c r="O433" i="5"/>
  <c r="L437" i="6"/>
  <c r="L436" i="5"/>
  <c r="N464" i="6"/>
  <c r="N463" i="5"/>
  <c r="T348" i="1"/>
  <c r="J471" i="6"/>
  <c r="J470" i="5"/>
  <c r="N479" i="6"/>
  <c r="N478" i="5"/>
  <c r="T364" i="1"/>
  <c r="O482" i="6"/>
  <c r="O481" i="5"/>
  <c r="P485" i="6"/>
  <c r="P484" i="5"/>
  <c r="L494" i="6"/>
  <c r="L493" i="5"/>
  <c r="J497" i="6"/>
  <c r="J496" i="5"/>
  <c r="P388" i="1"/>
  <c r="M389" i="6" s="1"/>
  <c r="O517" i="6"/>
  <c r="O516" i="5"/>
  <c r="J521" i="6"/>
  <c r="J520" i="5"/>
  <c r="N526" i="6"/>
  <c r="N525" i="5"/>
  <c r="K535" i="6"/>
  <c r="K534" i="5"/>
  <c r="P440" i="1"/>
  <c r="K547" i="6"/>
  <c r="K546" i="5"/>
  <c r="K568" i="6"/>
  <c r="K567" i="5"/>
  <c r="P477" i="1"/>
  <c r="P573" i="6"/>
  <c r="P572" i="5"/>
  <c r="P598" i="6"/>
  <c r="P597" i="5"/>
  <c r="N608" i="6"/>
  <c r="N607" i="5"/>
  <c r="N611" i="6"/>
  <c r="N610" i="5"/>
  <c r="T521" i="1"/>
  <c r="P614" i="6"/>
  <c r="P613" i="5"/>
  <c r="K618" i="6"/>
  <c r="K617" i="5"/>
  <c r="N621" i="6"/>
  <c r="N620" i="5"/>
  <c r="O627" i="6"/>
  <c r="O626" i="5"/>
  <c r="O630" i="6"/>
  <c r="O629" i="5"/>
  <c r="J637" i="6"/>
  <c r="J636" i="5"/>
  <c r="N646" i="6"/>
  <c r="N645" i="5"/>
  <c r="T557" i="1"/>
  <c r="L672" i="6"/>
  <c r="L671" i="5"/>
  <c r="N699" i="6"/>
  <c r="N698" i="5"/>
  <c r="N702" i="6"/>
  <c r="N701" i="5"/>
  <c r="T626" i="1"/>
  <c r="Q626" i="5" s="1"/>
  <c r="N712" i="6"/>
  <c r="N711" i="5"/>
  <c r="N716" i="6"/>
  <c r="N715" i="5"/>
  <c r="N719" i="6"/>
  <c r="N718" i="5"/>
  <c r="T647" i="1"/>
  <c r="L726" i="6"/>
  <c r="L725" i="5"/>
  <c r="N732" i="6"/>
  <c r="N731" i="5"/>
  <c r="P745" i="6"/>
  <c r="P744" i="5"/>
  <c r="P752" i="6"/>
  <c r="P751" i="5"/>
  <c r="Q755" i="6"/>
  <c r="Q754" i="5"/>
  <c r="Q758" i="6"/>
  <c r="Q757" i="5"/>
  <c r="Q768" i="6"/>
  <c r="Q767" i="5"/>
  <c r="P781" i="6"/>
  <c r="P780" i="5"/>
  <c r="Q810" i="6"/>
  <c r="Q809" i="5"/>
  <c r="N848" i="6"/>
  <c r="N847" i="5"/>
  <c r="N854" i="6"/>
  <c r="N853" i="5"/>
  <c r="N866" i="6"/>
  <c r="N865" i="5"/>
  <c r="P823" i="1"/>
  <c r="N889" i="6"/>
  <c r="N888" i="5"/>
  <c r="O895" i="6"/>
  <c r="O894" i="5"/>
  <c r="O905" i="6"/>
  <c r="O904" i="5"/>
  <c r="O916" i="6"/>
  <c r="O915" i="5"/>
  <c r="L951" i="6"/>
  <c r="L950" i="5"/>
  <c r="P954" i="6"/>
  <c r="P953" i="5"/>
  <c r="P957" i="6"/>
  <c r="P956" i="5"/>
  <c r="N963" i="6"/>
  <c r="N962" i="5"/>
  <c r="T937" i="1"/>
  <c r="N974" i="6"/>
  <c r="N973" i="5"/>
  <c r="J981" i="6"/>
  <c r="J980" i="5"/>
  <c r="L1020" i="6"/>
  <c r="L1019" i="5"/>
  <c r="J1031" i="6"/>
  <c r="J1030" i="5"/>
  <c r="J1041" i="6"/>
  <c r="J1040" i="5"/>
  <c r="P1028" i="1"/>
  <c r="A16" i="2"/>
  <c r="M17" i="1" s="1"/>
  <c r="A53" i="2"/>
  <c r="M54" i="1" s="1"/>
  <c r="J54" i="5" s="1"/>
  <c r="A108" i="2"/>
  <c r="M109" i="1" s="1"/>
  <c r="O13" i="6"/>
  <c r="O12" i="5"/>
  <c r="P18" i="6"/>
  <c r="P17" i="5"/>
  <c r="N31" i="6"/>
  <c r="N30" i="5"/>
  <c r="P36" i="6"/>
  <c r="P35" i="5"/>
  <c r="N49" i="6"/>
  <c r="O54" i="6"/>
  <c r="O53" i="5"/>
  <c r="K57" i="6"/>
  <c r="K56" i="5"/>
  <c r="P59" i="6"/>
  <c r="P58" i="5"/>
  <c r="L62" i="6"/>
  <c r="L61" i="5"/>
  <c r="T785" i="1"/>
  <c r="J70" i="6"/>
  <c r="J69" i="5"/>
  <c r="N71" i="5"/>
  <c r="J75" i="6"/>
  <c r="J74" i="5"/>
  <c r="N77" i="6"/>
  <c r="N76" i="5"/>
  <c r="L90" i="6"/>
  <c r="L89" i="5"/>
  <c r="T100" i="1"/>
  <c r="N94" i="5"/>
  <c r="K103" i="6"/>
  <c r="K102" i="5"/>
  <c r="O110" i="6"/>
  <c r="O109" i="5"/>
  <c r="L113" i="6"/>
  <c r="L112" i="5"/>
  <c r="P115" i="6"/>
  <c r="P114" i="5"/>
  <c r="L118" i="6"/>
  <c r="L117" i="5"/>
  <c r="L123" i="6"/>
  <c r="L122" i="5"/>
  <c r="P125" i="6"/>
  <c r="P124" i="5"/>
  <c r="L128" i="6"/>
  <c r="L127" i="5"/>
  <c r="T42" i="1"/>
  <c r="N133" i="6"/>
  <c r="N132" i="5"/>
  <c r="K141" i="6"/>
  <c r="K140" i="5"/>
  <c r="O143" i="6"/>
  <c r="O142" i="5"/>
  <c r="L151" i="6"/>
  <c r="L150" i="5"/>
  <c r="L156" i="6"/>
  <c r="L155" i="5"/>
  <c r="L179" i="6"/>
  <c r="L178" i="5"/>
  <c r="T12" i="1"/>
  <c r="P194" i="6"/>
  <c r="P193" i="5"/>
  <c r="O207" i="6"/>
  <c r="O206" i="5"/>
  <c r="L210" i="6"/>
  <c r="L209" i="5"/>
  <c r="T60" i="1"/>
  <c r="P63" i="1"/>
  <c r="T65" i="1"/>
  <c r="N225" i="6"/>
  <c r="N224" i="5"/>
  <c r="O230" i="6"/>
  <c r="O229" i="5"/>
  <c r="L233" i="6"/>
  <c r="L232" i="5"/>
  <c r="P84" i="1"/>
  <c r="J241" i="6"/>
  <c r="J240" i="5"/>
  <c r="N243" i="6"/>
  <c r="N242" i="5"/>
  <c r="K251" i="6"/>
  <c r="K250" i="5"/>
  <c r="O253" i="6"/>
  <c r="O252" i="5"/>
  <c r="O258" i="6"/>
  <c r="O257" i="5"/>
  <c r="O263" i="6"/>
  <c r="O262" i="5"/>
  <c r="K271" i="6"/>
  <c r="K270" i="5"/>
  <c r="O273" i="6"/>
  <c r="O272" i="5"/>
  <c r="L294" i="6"/>
  <c r="L293" i="5"/>
  <c r="L299" i="6"/>
  <c r="L298" i="5"/>
  <c r="L304" i="6"/>
  <c r="L303" i="5"/>
  <c r="P306" i="6"/>
  <c r="P305" i="5"/>
  <c r="N314" i="6"/>
  <c r="N313" i="5"/>
  <c r="O319" i="6"/>
  <c r="O318" i="5"/>
  <c r="P324" i="6"/>
  <c r="P323" i="5"/>
  <c r="T193" i="1"/>
  <c r="P196" i="1"/>
  <c r="O352" i="6"/>
  <c r="O351" i="5"/>
  <c r="L360" i="6"/>
  <c r="L359" i="5"/>
  <c r="P362" i="6"/>
  <c r="P361" i="5"/>
  <c r="T233" i="1"/>
  <c r="P246" i="1"/>
  <c r="N383" i="6"/>
  <c r="N382" i="5"/>
  <c r="P396" i="6"/>
  <c r="P395" i="5"/>
  <c r="T273" i="1"/>
  <c r="P277" i="1"/>
  <c r="K415" i="6"/>
  <c r="K414" i="5"/>
  <c r="P428" i="6"/>
  <c r="P427" i="5"/>
  <c r="N446" i="6"/>
  <c r="N445" i="5"/>
  <c r="O464" i="6"/>
  <c r="O463" i="5"/>
  <c r="K471" i="6"/>
  <c r="K470" i="5"/>
  <c r="P476" i="6"/>
  <c r="P475" i="5"/>
  <c r="O479" i="6"/>
  <c r="O478" i="5"/>
  <c r="O488" i="6"/>
  <c r="O487" i="5"/>
  <c r="K497" i="6"/>
  <c r="K496" i="5"/>
  <c r="L500" i="6"/>
  <c r="L499" i="5"/>
  <c r="L506" i="6"/>
  <c r="L505" i="5"/>
  <c r="K521" i="6"/>
  <c r="K520" i="5"/>
  <c r="N529" i="6"/>
  <c r="N528" i="5"/>
  <c r="N532" i="6"/>
  <c r="N531" i="5"/>
  <c r="L544" i="6"/>
  <c r="L543" i="5"/>
  <c r="L547" i="6"/>
  <c r="L546" i="5"/>
  <c r="J553" i="6"/>
  <c r="J552" i="5"/>
  <c r="L568" i="6"/>
  <c r="L567" i="5"/>
  <c r="N577" i="6"/>
  <c r="N576" i="5"/>
  <c r="N580" i="6"/>
  <c r="N579" i="5"/>
  <c r="P586" i="6"/>
  <c r="P585" i="5"/>
  <c r="T506" i="1"/>
  <c r="O611" i="6"/>
  <c r="O610" i="5"/>
  <c r="T524" i="1"/>
  <c r="O624" i="6"/>
  <c r="O623" i="5"/>
  <c r="P627" i="6"/>
  <c r="P626" i="5"/>
  <c r="P630" i="6"/>
  <c r="P629" i="5"/>
  <c r="P633" i="6"/>
  <c r="P632" i="5"/>
  <c r="T544" i="1"/>
  <c r="O646" i="6"/>
  <c r="O645" i="5"/>
  <c r="N653" i="6"/>
  <c r="N652" i="5"/>
  <c r="T565" i="1"/>
  <c r="P588" i="1"/>
  <c r="L676" i="6"/>
  <c r="L675" i="5"/>
  <c r="N679" i="6"/>
  <c r="N678" i="5"/>
  <c r="N689" i="6"/>
  <c r="N688" i="5"/>
  <c r="P692" i="6"/>
  <c r="P691" i="5"/>
  <c r="O699" i="6"/>
  <c r="O698" i="5"/>
  <c r="O702" i="6"/>
  <c r="O701" i="5"/>
  <c r="P705" i="6"/>
  <c r="P704" i="5"/>
  <c r="P709" i="6"/>
  <c r="P708" i="5"/>
  <c r="P654" i="1"/>
  <c r="M654" i="5" s="1"/>
  <c r="O742" i="6"/>
  <c r="O741" i="5"/>
  <c r="K762" i="6"/>
  <c r="K761" i="5"/>
  <c r="T720" i="1"/>
  <c r="J795" i="6"/>
  <c r="J794" i="5"/>
  <c r="N816" i="6"/>
  <c r="N815" i="5"/>
  <c r="O826" i="6"/>
  <c r="O825" i="5"/>
  <c r="P838" i="6"/>
  <c r="P837" i="5"/>
  <c r="O866" i="6"/>
  <c r="O865" i="5"/>
  <c r="K870" i="6"/>
  <c r="K869" i="5"/>
  <c r="N883" i="6"/>
  <c r="N882" i="5"/>
  <c r="T840" i="1"/>
  <c r="P886" i="6"/>
  <c r="P885" i="5"/>
  <c r="N909" i="6"/>
  <c r="N908" i="5"/>
  <c r="T872" i="1"/>
  <c r="N923" i="6"/>
  <c r="N922" i="5"/>
  <c r="T889" i="1"/>
  <c r="Q890" i="6" s="1"/>
  <c r="O937" i="6"/>
  <c r="O936" i="5"/>
  <c r="P940" i="6"/>
  <c r="P939" i="5"/>
  <c r="N951" i="6"/>
  <c r="N950" i="5"/>
  <c r="T927" i="1"/>
  <c r="T930" i="1"/>
  <c r="L967" i="6"/>
  <c r="L966" i="5"/>
  <c r="J985" i="6"/>
  <c r="J984" i="5"/>
  <c r="N995" i="6"/>
  <c r="N994" i="5"/>
  <c r="T977" i="1"/>
  <c r="L999" i="6"/>
  <c r="L998" i="5"/>
  <c r="O1002" i="6"/>
  <c r="O1001" i="5"/>
  <c r="N1020" i="6"/>
  <c r="N1019" i="5"/>
  <c r="L1048" i="6"/>
  <c r="L1047" i="5"/>
  <c r="N1051" i="6"/>
  <c r="N1050" i="5"/>
  <c r="T1039" i="1"/>
  <c r="L1058" i="6"/>
  <c r="L1057" i="5"/>
  <c r="O1061" i="6"/>
  <c r="O1060" i="5"/>
  <c r="L1079" i="6"/>
  <c r="L1078" i="5"/>
  <c r="N1092" i="6"/>
  <c r="N1091" i="5"/>
  <c r="T1087" i="1"/>
  <c r="N1095" i="6"/>
  <c r="N1094" i="5"/>
  <c r="B9" i="2"/>
  <c r="Q10" i="1" s="1"/>
  <c r="A23" i="2"/>
  <c r="M24" i="1" s="1"/>
  <c r="O383" i="6"/>
  <c r="O382" i="5"/>
  <c r="L386" i="6"/>
  <c r="L385" i="5"/>
  <c r="J389" i="6"/>
  <c r="J388" i="5"/>
  <c r="L394" i="6"/>
  <c r="L393" i="5"/>
  <c r="N399" i="6"/>
  <c r="N398" i="5"/>
  <c r="J407" i="6"/>
  <c r="J406" i="5"/>
  <c r="O409" i="6"/>
  <c r="O408" i="5"/>
  <c r="L412" i="6"/>
  <c r="L411" i="5"/>
  <c r="P420" i="6"/>
  <c r="P419" i="5"/>
  <c r="N423" i="6"/>
  <c r="N422" i="5"/>
  <c r="O437" i="6"/>
  <c r="O436" i="5"/>
  <c r="O443" i="6"/>
  <c r="O442" i="5"/>
  <c r="N449" i="6"/>
  <c r="N448" i="5"/>
  <c r="T329" i="1"/>
  <c r="N458" i="6"/>
  <c r="N457" i="5"/>
  <c r="P464" i="6"/>
  <c r="P463" i="5"/>
  <c r="L468" i="6"/>
  <c r="L467" i="5"/>
  <c r="Q476" i="6"/>
  <c r="Q475" i="5"/>
  <c r="P479" i="6"/>
  <c r="P478" i="5"/>
  <c r="N494" i="6"/>
  <c r="N493" i="5"/>
  <c r="N503" i="6"/>
  <c r="N502" i="5"/>
  <c r="L509" i="6"/>
  <c r="L508" i="5"/>
  <c r="K515" i="6"/>
  <c r="K514" i="5"/>
  <c r="L518" i="6"/>
  <c r="L517" i="5"/>
  <c r="O529" i="6"/>
  <c r="O528" i="5"/>
  <c r="T436" i="1"/>
  <c r="N541" i="6"/>
  <c r="N540" i="5"/>
  <c r="N547" i="6"/>
  <c r="N546" i="5"/>
  <c r="L571" i="6"/>
  <c r="L570" i="5"/>
  <c r="O577" i="6"/>
  <c r="O576" i="5"/>
  <c r="O580" i="6"/>
  <c r="O579" i="5"/>
  <c r="Q589" i="6"/>
  <c r="N602" i="6"/>
  <c r="N601" i="5"/>
  <c r="P621" i="6"/>
  <c r="P620" i="5"/>
  <c r="P624" i="6"/>
  <c r="P623" i="5"/>
  <c r="Q627" i="6"/>
  <c r="N650" i="6"/>
  <c r="N649" i="5"/>
  <c r="N656" i="6"/>
  <c r="N655" i="5"/>
  <c r="N669" i="6"/>
  <c r="N668" i="5"/>
  <c r="T584" i="1"/>
  <c r="N682" i="6"/>
  <c r="N681" i="5"/>
  <c r="O689" i="6"/>
  <c r="O688" i="5"/>
  <c r="P699" i="6"/>
  <c r="P698" i="5"/>
  <c r="P712" i="6"/>
  <c r="P711" i="5"/>
  <c r="P716" i="6"/>
  <c r="P715" i="5"/>
  <c r="N729" i="6"/>
  <c r="N728" i="5"/>
  <c r="N739" i="6"/>
  <c r="N738" i="5"/>
  <c r="J753" i="6"/>
  <c r="J752" i="5"/>
  <c r="K772" i="6"/>
  <c r="K771" i="5"/>
  <c r="N778" i="6"/>
  <c r="N777" i="5"/>
  <c r="K782" i="6"/>
  <c r="K781" i="5"/>
  <c r="M798" i="6"/>
  <c r="N801" i="6"/>
  <c r="N800" i="5"/>
  <c r="K808" i="6"/>
  <c r="K807" i="5"/>
  <c r="Q812" i="5"/>
  <c r="O816" i="6"/>
  <c r="O815" i="5"/>
  <c r="P826" i="6"/>
  <c r="P825" i="5"/>
  <c r="P829" i="6"/>
  <c r="P828" i="5"/>
  <c r="O835" i="6"/>
  <c r="O834" i="5"/>
  <c r="L845" i="6"/>
  <c r="L844" i="5"/>
  <c r="J864" i="6"/>
  <c r="J863" i="5"/>
  <c r="K874" i="6"/>
  <c r="K873" i="5"/>
  <c r="J931" i="6"/>
  <c r="J930" i="5"/>
  <c r="N967" i="6"/>
  <c r="N966" i="5"/>
  <c r="T941" i="1"/>
  <c r="N981" i="6"/>
  <c r="N980" i="5"/>
  <c r="L992" i="6"/>
  <c r="L991" i="5"/>
  <c r="O995" i="6"/>
  <c r="O994" i="5"/>
  <c r="N1013" i="6"/>
  <c r="N1012" i="5"/>
  <c r="L1017" i="6"/>
  <c r="L1016" i="5"/>
  <c r="O1020" i="6"/>
  <c r="O1019" i="5"/>
  <c r="L1031" i="6"/>
  <c r="L1030" i="5"/>
  <c r="K1038" i="6"/>
  <c r="K1037" i="5"/>
  <c r="L1041" i="6"/>
  <c r="L1040" i="5"/>
  <c r="N1048" i="6"/>
  <c r="N1047" i="5"/>
  <c r="O1051" i="6"/>
  <c r="O1050" i="5"/>
  <c r="L1076" i="6"/>
  <c r="L1075" i="5"/>
  <c r="N1079" i="6"/>
  <c r="N1078" i="5"/>
  <c r="T1071" i="1"/>
  <c r="N1089" i="6"/>
  <c r="N1088" i="5"/>
  <c r="O1092" i="6"/>
  <c r="O1091" i="5"/>
  <c r="Q1098" i="6"/>
  <c r="Q1097" i="5"/>
  <c r="B30" i="2"/>
  <c r="Q31" i="1" s="1"/>
  <c r="O378" i="6"/>
  <c r="O377" i="5"/>
  <c r="P264" i="1"/>
  <c r="O399" i="6"/>
  <c r="O398" i="5"/>
  <c r="O404" i="6"/>
  <c r="O403" i="5"/>
  <c r="K407" i="6"/>
  <c r="K406" i="5"/>
  <c r="T296" i="1"/>
  <c r="L426" i="6"/>
  <c r="L425" i="5"/>
  <c r="K435" i="6"/>
  <c r="K434" i="5"/>
  <c r="P446" i="6"/>
  <c r="P445" i="5"/>
  <c r="O449" i="6"/>
  <c r="O448" i="5"/>
  <c r="O452" i="6"/>
  <c r="O451" i="5"/>
  <c r="O458" i="6"/>
  <c r="O457" i="5"/>
  <c r="K465" i="6"/>
  <c r="K464" i="5"/>
  <c r="L474" i="6"/>
  <c r="L473" i="5"/>
  <c r="J477" i="6"/>
  <c r="J476" i="5"/>
  <c r="O503" i="6"/>
  <c r="O502" i="5"/>
  <c r="L512" i="6"/>
  <c r="L511" i="5"/>
  <c r="O535" i="6"/>
  <c r="O534" i="5"/>
  <c r="O541" i="6"/>
  <c r="O540" i="5"/>
  <c r="N544" i="6"/>
  <c r="N543" i="5"/>
  <c r="T447" i="1"/>
  <c r="N562" i="6"/>
  <c r="N561" i="5"/>
  <c r="N568" i="6"/>
  <c r="N567" i="5"/>
  <c r="T474" i="1"/>
  <c r="P580" i="6"/>
  <c r="P579" i="5"/>
  <c r="T517" i="1"/>
  <c r="T531" i="1"/>
  <c r="Q531" i="5" s="1"/>
  <c r="N637" i="6"/>
  <c r="N636" i="5"/>
  <c r="J647" i="6"/>
  <c r="J646" i="5"/>
  <c r="O656" i="6"/>
  <c r="O655" i="5"/>
  <c r="N659" i="6"/>
  <c r="N658" i="5"/>
  <c r="O669" i="6"/>
  <c r="O668" i="5"/>
  <c r="N676" i="6"/>
  <c r="N675" i="5"/>
  <c r="T593" i="1"/>
  <c r="T623" i="1"/>
  <c r="P632" i="1"/>
  <c r="J713" i="6"/>
  <c r="J712" i="5"/>
  <c r="T644" i="1"/>
  <c r="O729" i="6"/>
  <c r="O728" i="5"/>
  <c r="N736" i="6"/>
  <c r="N735" i="5"/>
  <c r="T673" i="1"/>
  <c r="Q749" i="6"/>
  <c r="Q748" i="5"/>
  <c r="K753" i="6"/>
  <c r="K752" i="5"/>
  <c r="L766" i="6"/>
  <c r="L765" i="5"/>
  <c r="P778" i="6"/>
  <c r="P777" i="5"/>
  <c r="L782" i="6"/>
  <c r="L781" i="5"/>
  <c r="N785" i="6"/>
  <c r="N784" i="5"/>
  <c r="T725" i="1"/>
  <c r="L792" i="6"/>
  <c r="L791" i="5"/>
  <c r="L808" i="6"/>
  <c r="L807" i="5"/>
  <c r="N811" i="6"/>
  <c r="N810" i="5"/>
  <c r="T774" i="1"/>
  <c r="T777" i="1"/>
  <c r="P835" i="6"/>
  <c r="P834" i="5"/>
  <c r="Q848" i="6"/>
  <c r="Q847" i="5"/>
  <c r="T805" i="1"/>
  <c r="T819" i="1"/>
  <c r="P892" i="6"/>
  <c r="P891" i="5"/>
  <c r="P909" i="6"/>
  <c r="P908" i="5"/>
  <c r="Q937" i="6"/>
  <c r="Q936" i="5"/>
  <c r="O971" i="6"/>
  <c r="O970" i="5"/>
  <c r="O981" i="6"/>
  <c r="O980" i="5"/>
  <c r="P970" i="1"/>
  <c r="T993" i="1"/>
  <c r="P1017" i="1"/>
  <c r="Q1034" i="6"/>
  <c r="Q1033" i="5"/>
  <c r="L1038" i="6"/>
  <c r="L1037" i="5"/>
  <c r="P1051" i="6"/>
  <c r="P1050" i="5"/>
  <c r="N1058" i="6"/>
  <c r="N1057" i="5"/>
  <c r="P1068" i="6"/>
  <c r="P1067" i="5"/>
  <c r="O1072" i="6"/>
  <c r="O1071" i="5"/>
  <c r="P1092" i="6"/>
  <c r="P1091" i="5"/>
  <c r="N289" i="6"/>
  <c r="N288" i="5"/>
  <c r="K297" i="6"/>
  <c r="K296" i="5"/>
  <c r="O299" i="6"/>
  <c r="O298" i="5"/>
  <c r="N322" i="6"/>
  <c r="N321" i="5"/>
  <c r="O327" i="6"/>
  <c r="O326" i="5"/>
  <c r="P332" i="6"/>
  <c r="P331" i="5"/>
  <c r="L340" i="6"/>
  <c r="L339" i="5"/>
  <c r="P365" i="6"/>
  <c r="P364" i="5"/>
  <c r="L368" i="6"/>
  <c r="L367" i="5"/>
  <c r="L376" i="6"/>
  <c r="L375" i="5"/>
  <c r="P378" i="6"/>
  <c r="P377" i="5"/>
  <c r="T252" i="1"/>
  <c r="L389" i="6"/>
  <c r="L388" i="5"/>
  <c r="L402" i="6"/>
  <c r="L401" i="5"/>
  <c r="L407" i="6"/>
  <c r="L406" i="5"/>
  <c r="O412" i="6"/>
  <c r="O411" i="5"/>
  <c r="L418" i="6"/>
  <c r="L417" i="5"/>
  <c r="L435" i="6"/>
  <c r="L434" i="5"/>
  <c r="T326" i="1"/>
  <c r="P452" i="6"/>
  <c r="P451" i="5"/>
  <c r="N468" i="6"/>
  <c r="N467" i="5"/>
  <c r="N471" i="6"/>
  <c r="N470" i="5"/>
  <c r="P359" i="1"/>
  <c r="L480" i="6"/>
  <c r="L479" i="5"/>
  <c r="P494" i="6"/>
  <c r="P493" i="5"/>
  <c r="O497" i="6"/>
  <c r="O496" i="5"/>
  <c r="P500" i="6"/>
  <c r="P499" i="5"/>
  <c r="N509" i="6"/>
  <c r="N508" i="5"/>
  <c r="T401" i="1"/>
  <c r="N518" i="6"/>
  <c r="N517" i="5"/>
  <c r="N521" i="6"/>
  <c r="N520" i="5"/>
  <c r="J527" i="6"/>
  <c r="J526" i="5"/>
  <c r="Q532" i="6"/>
  <c r="O544" i="6"/>
  <c r="O543" i="5"/>
  <c r="N553" i="6"/>
  <c r="N552" i="5"/>
  <c r="T456" i="1"/>
  <c r="N559" i="6"/>
  <c r="N558" i="5"/>
  <c r="O562" i="6"/>
  <c r="O561" i="5"/>
  <c r="O565" i="6"/>
  <c r="O564" i="5"/>
  <c r="O571" i="6"/>
  <c r="O570" i="5"/>
  <c r="T477" i="1"/>
  <c r="T483" i="1"/>
  <c r="T486" i="1"/>
  <c r="N593" i="6"/>
  <c r="N592" i="5"/>
  <c r="J609" i="6"/>
  <c r="J608" i="5"/>
  <c r="P618" i="6"/>
  <c r="P617" i="5"/>
  <c r="P669" i="6"/>
  <c r="P668" i="5"/>
  <c r="O676" i="6"/>
  <c r="O675" i="5"/>
  <c r="Q679" i="6"/>
  <c r="Q678" i="5"/>
  <c r="P682" i="6"/>
  <c r="P681" i="5"/>
  <c r="J700" i="6"/>
  <c r="J699" i="5"/>
  <c r="P729" i="6"/>
  <c r="P728" i="5"/>
  <c r="O736" i="6"/>
  <c r="O735" i="5"/>
  <c r="J743" i="6"/>
  <c r="J742" i="5"/>
  <c r="P699" i="1"/>
  <c r="N769" i="6"/>
  <c r="N768" i="5"/>
  <c r="J779" i="6"/>
  <c r="J778" i="5"/>
  <c r="O785" i="6"/>
  <c r="O784" i="5"/>
  <c r="O811" i="6"/>
  <c r="O810" i="5"/>
  <c r="K814" i="6"/>
  <c r="K813" i="5"/>
  <c r="T763" i="1"/>
  <c r="P823" i="6"/>
  <c r="P822" i="5"/>
  <c r="Q832" i="6"/>
  <c r="Q831" i="5"/>
  <c r="T784" i="1"/>
  <c r="N842" i="6"/>
  <c r="N841" i="5"/>
  <c r="J849" i="6"/>
  <c r="J848" i="5"/>
  <c r="J867" i="6"/>
  <c r="J866" i="5"/>
  <c r="O870" i="6"/>
  <c r="O869" i="5"/>
  <c r="O880" i="6"/>
  <c r="O879" i="5"/>
  <c r="T851" i="1"/>
  <c r="L896" i="6"/>
  <c r="L895" i="5"/>
  <c r="J903" i="6"/>
  <c r="J902" i="5"/>
  <c r="K914" i="6"/>
  <c r="K913" i="5"/>
  <c r="O920" i="6"/>
  <c r="O919" i="5"/>
  <c r="N934" i="6"/>
  <c r="N933" i="5"/>
  <c r="K938" i="6"/>
  <c r="K937" i="5"/>
  <c r="P925" i="1"/>
  <c r="L958" i="6"/>
  <c r="L957" i="5"/>
  <c r="J961" i="6"/>
  <c r="J960" i="5"/>
  <c r="P971" i="6"/>
  <c r="P970" i="5"/>
  <c r="N992" i="6"/>
  <c r="N991" i="5"/>
  <c r="L1028" i="6"/>
  <c r="L1027" i="5"/>
  <c r="P1048" i="6"/>
  <c r="P1047" i="5"/>
  <c r="L1055" i="6"/>
  <c r="L1054" i="5"/>
  <c r="J1069" i="6"/>
  <c r="J1068" i="5"/>
  <c r="K1073" i="6"/>
  <c r="K1072" i="5"/>
  <c r="N1076" i="6"/>
  <c r="N1075" i="5"/>
  <c r="T1066" i="1"/>
  <c r="L1086" i="6"/>
  <c r="L1085" i="5"/>
  <c r="Q1095" i="6"/>
  <c r="Q1094" i="5"/>
  <c r="A12" i="2"/>
  <c r="M13" i="1" s="1"/>
  <c r="B14" i="2"/>
  <c r="Q15" i="1" s="1"/>
  <c r="A37" i="2"/>
  <c r="M38" i="1" s="1"/>
  <c r="L1073" i="6"/>
  <c r="L1072" i="5"/>
  <c r="O1076" i="6"/>
  <c r="O1075" i="5"/>
  <c r="L1093" i="6"/>
  <c r="L1092" i="5"/>
  <c r="N1099" i="6"/>
  <c r="N1098" i="5"/>
  <c r="T1095" i="1"/>
  <c r="B7" i="2"/>
  <c r="Q8" i="1" s="1"/>
  <c r="T1079" i="1"/>
  <c r="L1096" i="6"/>
  <c r="L1095" i="5"/>
  <c r="A26" i="2"/>
  <c r="M27" i="1" s="1"/>
  <c r="B26" i="2"/>
  <c r="Q27" i="1" s="1"/>
  <c r="O532" i="6"/>
  <c r="O531" i="5"/>
  <c r="J543" i="6"/>
  <c r="J542" i="5"/>
  <c r="O545" i="6"/>
  <c r="O544" i="5"/>
  <c r="O550" i="6"/>
  <c r="O549" i="5"/>
  <c r="K553" i="6"/>
  <c r="K552" i="5"/>
  <c r="O555" i="6"/>
  <c r="O554" i="5"/>
  <c r="P568" i="6"/>
  <c r="P567" i="5"/>
  <c r="O576" i="6"/>
  <c r="O575" i="5"/>
  <c r="J587" i="6"/>
  <c r="J586" i="5"/>
  <c r="O589" i="6"/>
  <c r="O588" i="5"/>
  <c r="L597" i="6"/>
  <c r="L596" i="5"/>
  <c r="O612" i="6"/>
  <c r="O611" i="5"/>
  <c r="L628" i="6"/>
  <c r="L627" i="5"/>
  <c r="N633" i="6"/>
  <c r="N632" i="5"/>
  <c r="N641" i="6"/>
  <c r="N640" i="5"/>
  <c r="K644" i="6"/>
  <c r="K643" i="5"/>
  <c r="P646" i="6"/>
  <c r="P645" i="5"/>
  <c r="O654" i="6"/>
  <c r="O653" i="5"/>
  <c r="J675" i="6"/>
  <c r="J674" i="5"/>
  <c r="P677" i="6"/>
  <c r="P676" i="5"/>
  <c r="P690" i="6"/>
  <c r="P689" i="5"/>
  <c r="N711" i="6"/>
  <c r="N710" i="5"/>
  <c r="O719" i="6"/>
  <c r="O718" i="5"/>
  <c r="L722" i="6"/>
  <c r="L721" i="5"/>
  <c r="N740" i="6"/>
  <c r="N739" i="5"/>
  <c r="J749" i="6"/>
  <c r="J748" i="5"/>
  <c r="P751" i="6"/>
  <c r="P750" i="5"/>
  <c r="J757" i="6"/>
  <c r="J756" i="5"/>
  <c r="N759" i="6"/>
  <c r="N758" i="5"/>
  <c r="L762" i="6"/>
  <c r="L761" i="5"/>
  <c r="J775" i="6"/>
  <c r="J774" i="5"/>
  <c r="O777" i="6"/>
  <c r="O776" i="5"/>
  <c r="N780" i="6"/>
  <c r="N779" i="5"/>
  <c r="N788" i="6"/>
  <c r="N787" i="5"/>
  <c r="J799" i="6"/>
  <c r="J798" i="5"/>
  <c r="N814" i="6"/>
  <c r="N813" i="5"/>
  <c r="J817" i="6"/>
  <c r="J816" i="5"/>
  <c r="O822" i="6"/>
  <c r="O821" i="5"/>
  <c r="O825" i="6"/>
  <c r="O824" i="5"/>
  <c r="N828" i="6"/>
  <c r="N827" i="5"/>
  <c r="J831" i="6"/>
  <c r="J830" i="5"/>
  <c r="N833" i="6"/>
  <c r="N832" i="5"/>
  <c r="N846" i="6"/>
  <c r="N845" i="5"/>
  <c r="N849" i="6"/>
  <c r="N848" i="5"/>
  <c r="T800" i="1"/>
  <c r="O865" i="6"/>
  <c r="O864" i="5"/>
  <c r="N868" i="6"/>
  <c r="N867" i="5"/>
  <c r="T821" i="1"/>
  <c r="O871" i="6"/>
  <c r="O870" i="5"/>
  <c r="N882" i="6"/>
  <c r="N881" i="5"/>
  <c r="L885" i="6"/>
  <c r="L884" i="5"/>
  <c r="N890" i="6"/>
  <c r="N889" i="5"/>
  <c r="N893" i="6"/>
  <c r="N892" i="5"/>
  <c r="T852" i="1"/>
  <c r="N896" i="6"/>
  <c r="N895" i="5"/>
  <c r="J902" i="6"/>
  <c r="J901" i="5"/>
  <c r="K918" i="6"/>
  <c r="K917" i="5"/>
  <c r="N935" i="6"/>
  <c r="N934" i="5"/>
  <c r="L938" i="6"/>
  <c r="L937" i="5"/>
  <c r="L947" i="6"/>
  <c r="L946" i="5"/>
  <c r="L950" i="6"/>
  <c r="L949" i="5"/>
  <c r="K953" i="6"/>
  <c r="K952" i="5"/>
  <c r="N961" i="6"/>
  <c r="N960" i="5"/>
  <c r="T935" i="1"/>
  <c r="O970" i="6"/>
  <c r="O969" i="5"/>
  <c r="N976" i="6"/>
  <c r="N975" i="5"/>
  <c r="T952" i="1"/>
  <c r="L982" i="6"/>
  <c r="L981" i="5"/>
  <c r="K988" i="6"/>
  <c r="K987" i="5"/>
  <c r="N1011" i="6"/>
  <c r="N1010" i="5"/>
  <c r="N1035" i="6"/>
  <c r="N1034" i="5"/>
  <c r="N1038" i="6"/>
  <c r="N1037" i="5"/>
  <c r="K1044" i="6"/>
  <c r="K1043" i="5"/>
  <c r="P1076" i="6"/>
  <c r="P1075" i="5"/>
  <c r="L1085" i="6"/>
  <c r="L1084" i="5"/>
  <c r="L1088" i="6"/>
  <c r="L1087" i="5"/>
  <c r="P1099" i="6"/>
  <c r="P1098" i="5"/>
  <c r="A44" i="2"/>
  <c r="M45" i="1" s="1"/>
  <c r="N422" i="6"/>
  <c r="N421" i="5"/>
  <c r="J425" i="6"/>
  <c r="J424" i="5"/>
  <c r="N427" i="6"/>
  <c r="N426" i="5"/>
  <c r="J435" i="6"/>
  <c r="J434" i="5"/>
  <c r="N437" i="6"/>
  <c r="N436" i="5"/>
  <c r="N442" i="6"/>
  <c r="N441" i="5"/>
  <c r="N452" i="6"/>
  <c r="N451" i="5"/>
  <c r="N457" i="6"/>
  <c r="N456" i="5"/>
  <c r="J475" i="6"/>
  <c r="J474" i="5"/>
  <c r="N477" i="6"/>
  <c r="N476" i="5"/>
  <c r="N482" i="6"/>
  <c r="N481" i="5"/>
  <c r="N487" i="6"/>
  <c r="N486" i="5"/>
  <c r="N492" i="6"/>
  <c r="N491" i="5"/>
  <c r="J495" i="6"/>
  <c r="J494" i="5"/>
  <c r="N497" i="6"/>
  <c r="N496" i="5"/>
  <c r="J505" i="6"/>
  <c r="J504" i="5"/>
  <c r="N507" i="6"/>
  <c r="N506" i="5"/>
  <c r="J515" i="6"/>
  <c r="J514" i="5"/>
  <c r="N517" i="6"/>
  <c r="N516" i="5"/>
  <c r="J520" i="6"/>
  <c r="J519" i="5"/>
  <c r="N522" i="6"/>
  <c r="N521" i="5"/>
  <c r="K525" i="6"/>
  <c r="K524" i="5"/>
  <c r="O527" i="6"/>
  <c r="O526" i="5"/>
  <c r="P532" i="6"/>
  <c r="P531" i="5"/>
  <c r="N540" i="6"/>
  <c r="N539" i="5"/>
  <c r="K543" i="6"/>
  <c r="K542" i="5"/>
  <c r="L548" i="6"/>
  <c r="L547" i="5"/>
  <c r="P550" i="6"/>
  <c r="P549" i="5"/>
  <c r="N558" i="6"/>
  <c r="N557" i="5"/>
  <c r="K574" i="6"/>
  <c r="K573" i="5"/>
  <c r="N584" i="6"/>
  <c r="N583" i="5"/>
  <c r="K587" i="6"/>
  <c r="K586" i="5"/>
  <c r="P589" i="6"/>
  <c r="P588" i="5"/>
  <c r="J605" i="6"/>
  <c r="J604" i="5"/>
  <c r="N607" i="6"/>
  <c r="N606" i="5"/>
  <c r="O620" i="6"/>
  <c r="O619" i="5"/>
  <c r="J639" i="6"/>
  <c r="J638" i="5"/>
  <c r="O641" i="6"/>
  <c r="O640" i="5"/>
  <c r="L644" i="6"/>
  <c r="L643" i="5"/>
  <c r="N649" i="6"/>
  <c r="N648" i="5"/>
  <c r="P654" i="6"/>
  <c r="P653" i="5"/>
  <c r="P659" i="6"/>
  <c r="P658" i="5"/>
  <c r="O680" i="6"/>
  <c r="O679" i="5"/>
  <c r="L696" i="6"/>
  <c r="L695" i="5"/>
  <c r="P698" i="6"/>
  <c r="P697" i="5"/>
  <c r="P703" i="6"/>
  <c r="P702" i="5"/>
  <c r="O711" i="6"/>
  <c r="O710" i="5"/>
  <c r="L717" i="6"/>
  <c r="L716" i="5"/>
  <c r="P719" i="6"/>
  <c r="P718" i="5"/>
  <c r="N727" i="6"/>
  <c r="N726" i="5"/>
  <c r="P732" i="6"/>
  <c r="P731" i="5"/>
  <c r="L735" i="6"/>
  <c r="L734" i="5"/>
  <c r="K749" i="6"/>
  <c r="K748" i="5"/>
  <c r="O759" i="6"/>
  <c r="O758" i="5"/>
  <c r="J765" i="6"/>
  <c r="J764" i="5"/>
  <c r="N767" i="6"/>
  <c r="N766" i="5"/>
  <c r="N772" i="6"/>
  <c r="N771" i="5"/>
  <c r="P777" i="6"/>
  <c r="P776" i="5"/>
  <c r="N796" i="6"/>
  <c r="N795" i="5"/>
  <c r="P806" i="6"/>
  <c r="P805" i="5"/>
  <c r="N809" i="6"/>
  <c r="N808" i="5"/>
  <c r="K812" i="6"/>
  <c r="K811" i="5"/>
  <c r="O814" i="6"/>
  <c r="O813" i="5"/>
  <c r="P822" i="6"/>
  <c r="P821" i="5"/>
  <c r="P825" i="6"/>
  <c r="P824" i="5"/>
  <c r="O846" i="6"/>
  <c r="O845" i="5"/>
  <c r="O852" i="6"/>
  <c r="O851" i="5"/>
  <c r="N860" i="6"/>
  <c r="N859" i="5"/>
  <c r="T811" i="1"/>
  <c r="L877" i="6"/>
  <c r="L876" i="5"/>
  <c r="O882" i="6"/>
  <c r="O881" i="5"/>
  <c r="K888" i="6"/>
  <c r="K887" i="5"/>
  <c r="O890" i="6"/>
  <c r="O889" i="5"/>
  <c r="N915" i="6"/>
  <c r="N914" i="5"/>
  <c r="L918" i="6"/>
  <c r="L917" i="5"/>
  <c r="K924" i="6"/>
  <c r="K923" i="5"/>
  <c r="O932" i="6"/>
  <c r="O931" i="5"/>
  <c r="O935" i="6"/>
  <c r="O934" i="5"/>
  <c r="L944" i="6"/>
  <c r="L943" i="5"/>
  <c r="L956" i="6"/>
  <c r="L955" i="5"/>
  <c r="O976" i="6"/>
  <c r="O975" i="5"/>
  <c r="N979" i="6"/>
  <c r="N978" i="5"/>
  <c r="L991" i="6"/>
  <c r="L990" i="5"/>
  <c r="L997" i="6"/>
  <c r="L996" i="5"/>
  <c r="O1011" i="6"/>
  <c r="O1010" i="5"/>
  <c r="J1018" i="6"/>
  <c r="J1017" i="5"/>
  <c r="L1027" i="6"/>
  <c r="L1026" i="5"/>
  <c r="O1035" i="6"/>
  <c r="O1034" i="5"/>
  <c r="N1041" i="6"/>
  <c r="N1040" i="5"/>
  <c r="L1044" i="6"/>
  <c r="L1043" i="5"/>
  <c r="L1047" i="6"/>
  <c r="L1046" i="5"/>
  <c r="L1050" i="6"/>
  <c r="L1049" i="5"/>
  <c r="O1082" i="6"/>
  <c r="O1081" i="5"/>
  <c r="N1088" i="6"/>
  <c r="N1087" i="5"/>
  <c r="T1081" i="1"/>
  <c r="P1090" i="1"/>
  <c r="M1091" i="6" s="1"/>
  <c r="B22" i="2"/>
  <c r="Q23" i="1" s="1"/>
  <c r="A55" i="2"/>
  <c r="M56" i="1" s="1"/>
  <c r="B66" i="2"/>
  <c r="Q67" i="1" s="1"/>
  <c r="B86" i="2"/>
  <c r="Q87" i="1" s="1"/>
  <c r="A120" i="2"/>
  <c r="M121" i="1" s="1"/>
  <c r="A131" i="2"/>
  <c r="M132" i="1" s="1"/>
  <c r="A156" i="2"/>
  <c r="M157" i="1" s="1"/>
  <c r="A172" i="2"/>
  <c r="M173" i="1" s="1"/>
  <c r="A223" i="2"/>
  <c r="M224" i="1" s="1"/>
  <c r="K670" i="6"/>
  <c r="K669" i="5"/>
  <c r="K678" i="6"/>
  <c r="K677" i="5"/>
  <c r="N688" i="6"/>
  <c r="N687" i="5"/>
  <c r="J691" i="6"/>
  <c r="J690" i="5"/>
  <c r="P693" i="6"/>
  <c r="P692" i="5"/>
  <c r="P711" i="6"/>
  <c r="P710" i="5"/>
  <c r="N722" i="6"/>
  <c r="N721" i="5"/>
  <c r="O727" i="6"/>
  <c r="O726" i="5"/>
  <c r="K738" i="6"/>
  <c r="K737" i="5"/>
  <c r="N743" i="6"/>
  <c r="N742" i="5"/>
  <c r="N746" i="6"/>
  <c r="N745" i="5"/>
  <c r="L757" i="6"/>
  <c r="L756" i="5"/>
  <c r="P759" i="6"/>
  <c r="P758" i="5"/>
  <c r="N762" i="6"/>
  <c r="N761" i="5"/>
  <c r="O767" i="6"/>
  <c r="O766" i="5"/>
  <c r="K770" i="6"/>
  <c r="K769" i="5"/>
  <c r="O772" i="6"/>
  <c r="O771" i="5"/>
  <c r="L775" i="6"/>
  <c r="L774" i="5"/>
  <c r="P780" i="6"/>
  <c r="P779" i="5"/>
  <c r="N783" i="6"/>
  <c r="N782" i="5"/>
  <c r="N791" i="6"/>
  <c r="N790" i="5"/>
  <c r="P833" i="6"/>
  <c r="P832" i="5"/>
  <c r="N836" i="6"/>
  <c r="N835" i="5"/>
  <c r="O841" i="6"/>
  <c r="O840" i="5"/>
  <c r="P846" i="6"/>
  <c r="P845" i="5"/>
  <c r="P849" i="6"/>
  <c r="P848" i="5"/>
  <c r="P852" i="6"/>
  <c r="P851" i="5"/>
  <c r="P868" i="6"/>
  <c r="P867" i="5"/>
  <c r="P874" i="6"/>
  <c r="P873" i="5"/>
  <c r="P882" i="6"/>
  <c r="P881" i="5"/>
  <c r="N885" i="6"/>
  <c r="N884" i="5"/>
  <c r="P893" i="6"/>
  <c r="P892" i="5"/>
  <c r="L902" i="6"/>
  <c r="L901" i="5"/>
  <c r="N907" i="6"/>
  <c r="N906" i="5"/>
  <c r="K910" i="6"/>
  <c r="K909" i="5"/>
  <c r="J913" i="6"/>
  <c r="J912" i="5"/>
  <c r="O915" i="6"/>
  <c r="O914" i="5"/>
  <c r="L921" i="6"/>
  <c r="L920" i="5"/>
  <c r="N938" i="6"/>
  <c r="N937" i="5"/>
  <c r="N944" i="6"/>
  <c r="N943" i="5"/>
  <c r="N947" i="6"/>
  <c r="N946" i="5"/>
  <c r="N956" i="6"/>
  <c r="N955" i="5"/>
  <c r="T929" i="1"/>
  <c r="L968" i="6"/>
  <c r="L967" i="5"/>
  <c r="P973" i="6"/>
  <c r="P972" i="5"/>
  <c r="P976" i="6"/>
  <c r="P975" i="5"/>
  <c r="N991" i="6"/>
  <c r="N990" i="5"/>
  <c r="T969" i="1"/>
  <c r="N997" i="6"/>
  <c r="N996" i="5"/>
  <c r="L1000" i="6"/>
  <c r="L999" i="5"/>
  <c r="L1003" i="6"/>
  <c r="L1002" i="5"/>
  <c r="L1015" i="6"/>
  <c r="L1014" i="5"/>
  <c r="L1024" i="6"/>
  <c r="L1023" i="5"/>
  <c r="J1033" i="6"/>
  <c r="J1032" i="5"/>
  <c r="P1038" i="6"/>
  <c r="P1037" i="5"/>
  <c r="O1041" i="6"/>
  <c r="O1040" i="5"/>
  <c r="N1044" i="6"/>
  <c r="N1043" i="5"/>
  <c r="N1047" i="6"/>
  <c r="N1046" i="5"/>
  <c r="L1059" i="6"/>
  <c r="L1058" i="5"/>
  <c r="K1068" i="6"/>
  <c r="K1067" i="5"/>
  <c r="P1082" i="6"/>
  <c r="P1081" i="5"/>
  <c r="N1085" i="6"/>
  <c r="N1084" i="5"/>
  <c r="L1097" i="6"/>
  <c r="L1096" i="5"/>
  <c r="J1100" i="6"/>
  <c r="J1099" i="5"/>
  <c r="A84" i="2"/>
  <c r="M85" i="1" s="1"/>
  <c r="A93" i="2"/>
  <c r="M94" i="1" s="1"/>
  <c r="L569" i="6"/>
  <c r="L568" i="5"/>
  <c r="P584" i="6"/>
  <c r="P583" i="5"/>
  <c r="O592" i="6"/>
  <c r="O591" i="5"/>
  <c r="O597" i="6"/>
  <c r="O596" i="5"/>
  <c r="O602" i="6"/>
  <c r="O601" i="5"/>
  <c r="L618" i="6"/>
  <c r="L617" i="5"/>
  <c r="N623" i="6"/>
  <c r="N622" i="5"/>
  <c r="P628" i="6"/>
  <c r="P627" i="5"/>
  <c r="N636" i="6"/>
  <c r="N635" i="5"/>
  <c r="N644" i="6"/>
  <c r="N643" i="5"/>
  <c r="T555" i="1"/>
  <c r="N675" i="6"/>
  <c r="N674" i="5"/>
  <c r="T598" i="1"/>
  <c r="N683" i="6"/>
  <c r="N682" i="5"/>
  <c r="N696" i="6"/>
  <c r="N695" i="5"/>
  <c r="J699" i="6"/>
  <c r="J698" i="5"/>
  <c r="N701" i="6"/>
  <c r="N700" i="5"/>
  <c r="N706" i="6"/>
  <c r="N705" i="5"/>
  <c r="T638" i="1"/>
  <c r="N717" i="6"/>
  <c r="N716" i="5"/>
  <c r="J720" i="6"/>
  <c r="J719" i="5"/>
  <c r="O722" i="6"/>
  <c r="O721" i="5"/>
  <c r="N735" i="6"/>
  <c r="N734" i="5"/>
  <c r="J741" i="6"/>
  <c r="J740" i="5"/>
  <c r="P743" i="6"/>
  <c r="P742" i="5"/>
  <c r="O746" i="6"/>
  <c r="O745" i="5"/>
  <c r="K752" i="6"/>
  <c r="K751" i="5"/>
  <c r="P754" i="6"/>
  <c r="P753" i="5"/>
  <c r="T692" i="1"/>
  <c r="P767" i="6"/>
  <c r="P766" i="5"/>
  <c r="P772" i="6"/>
  <c r="P771" i="5"/>
  <c r="T728" i="1"/>
  <c r="P791" i="6"/>
  <c r="P790" i="5"/>
  <c r="L794" i="6"/>
  <c r="L793" i="5"/>
  <c r="N799" i="6"/>
  <c r="N798" i="5"/>
  <c r="N804" i="6"/>
  <c r="N803" i="5"/>
  <c r="J807" i="6"/>
  <c r="J806" i="5"/>
  <c r="P809" i="6"/>
  <c r="P808" i="5"/>
  <c r="Q814" i="6"/>
  <c r="Q813" i="5"/>
  <c r="N817" i="6"/>
  <c r="N816" i="5"/>
  <c r="K820" i="6"/>
  <c r="K819" i="5"/>
  <c r="T776" i="1"/>
  <c r="P779" i="1"/>
  <c r="T782" i="1"/>
  <c r="O836" i="6"/>
  <c r="O835" i="5"/>
  <c r="P841" i="6"/>
  <c r="P840" i="5"/>
  <c r="L844" i="6"/>
  <c r="L843" i="5"/>
  <c r="T796" i="1"/>
  <c r="T803" i="1"/>
  <c r="J869" i="6"/>
  <c r="J868" i="5"/>
  <c r="T828" i="1"/>
  <c r="N877" i="6"/>
  <c r="N876" i="5"/>
  <c r="T839" i="1"/>
  <c r="J894" i="6"/>
  <c r="J893" i="5"/>
  <c r="J897" i="6"/>
  <c r="J896" i="5"/>
  <c r="P861" i="1"/>
  <c r="J905" i="6"/>
  <c r="J904" i="5"/>
  <c r="O907" i="6"/>
  <c r="O906" i="5"/>
  <c r="N921" i="6"/>
  <c r="N920" i="5"/>
  <c r="T885" i="1"/>
  <c r="N924" i="6"/>
  <c r="N923" i="5"/>
  <c r="T891" i="1"/>
  <c r="Q932" i="6"/>
  <c r="Q931" i="5"/>
  <c r="O947" i="6"/>
  <c r="O946" i="5"/>
  <c r="O950" i="6"/>
  <c r="O949" i="5"/>
  <c r="N953" i="6"/>
  <c r="N952" i="5"/>
  <c r="L965" i="6"/>
  <c r="L964" i="5"/>
  <c r="O982" i="6"/>
  <c r="O981" i="5"/>
  <c r="O985" i="6"/>
  <c r="O984" i="5"/>
  <c r="N988" i="6"/>
  <c r="N987" i="5"/>
  <c r="N994" i="6"/>
  <c r="N993" i="5"/>
  <c r="O997" i="6"/>
  <c r="O996" i="5"/>
  <c r="L1006" i="6"/>
  <c r="L1005" i="5"/>
  <c r="L1021" i="6"/>
  <c r="L1020" i="5"/>
  <c r="N1027" i="6"/>
  <c r="N1026" i="5"/>
  <c r="L1030" i="6"/>
  <c r="L1029" i="5"/>
  <c r="K1033" i="6"/>
  <c r="K1032" i="5"/>
  <c r="T1025" i="1"/>
  <c r="O1047" i="6"/>
  <c r="O1046" i="5"/>
  <c r="O1056" i="6"/>
  <c r="O1055" i="5"/>
  <c r="N1059" i="6"/>
  <c r="N1058" i="5"/>
  <c r="L1062" i="6"/>
  <c r="L1061" i="5"/>
  <c r="L1065" i="6"/>
  <c r="L1064" i="5"/>
  <c r="L1068" i="6"/>
  <c r="L1067" i="5"/>
  <c r="L1077" i="6"/>
  <c r="L1076" i="5"/>
  <c r="J1080" i="6"/>
  <c r="J1079" i="5"/>
  <c r="T1075" i="1"/>
  <c r="P1088" i="6"/>
  <c r="P1087" i="5"/>
  <c r="L1094" i="6"/>
  <c r="L1093" i="5"/>
  <c r="A40" i="2"/>
  <c r="M41" i="1" s="1"/>
  <c r="T334" i="1"/>
  <c r="T341" i="1"/>
  <c r="T357" i="1"/>
  <c r="T381" i="1"/>
  <c r="P384" i="1"/>
  <c r="T405" i="1"/>
  <c r="T417" i="1"/>
  <c r="N525" i="6"/>
  <c r="N524" i="5"/>
  <c r="K533" i="6"/>
  <c r="K532" i="5"/>
  <c r="P535" i="6"/>
  <c r="P534" i="5"/>
  <c r="L538" i="6"/>
  <c r="L537" i="5"/>
  <c r="O548" i="6"/>
  <c r="O547" i="5"/>
  <c r="L556" i="6"/>
  <c r="L555" i="5"/>
  <c r="L564" i="6"/>
  <c r="L563" i="5"/>
  <c r="P566" i="6"/>
  <c r="P565" i="5"/>
  <c r="N574" i="6"/>
  <c r="N573" i="5"/>
  <c r="L582" i="6"/>
  <c r="L581" i="5"/>
  <c r="T491" i="1"/>
  <c r="K590" i="6"/>
  <c r="K589" i="5"/>
  <c r="L595" i="6"/>
  <c r="L594" i="5"/>
  <c r="P597" i="6"/>
  <c r="P596" i="5"/>
  <c r="L600" i="6"/>
  <c r="L599" i="5"/>
  <c r="L626" i="6"/>
  <c r="L625" i="5"/>
  <c r="P550" i="1"/>
  <c r="O652" i="6"/>
  <c r="O651" i="5"/>
  <c r="K655" i="6"/>
  <c r="K654" i="5"/>
  <c r="O662" i="6"/>
  <c r="O661" i="5"/>
  <c r="P667" i="6"/>
  <c r="P666" i="5"/>
  <c r="N670" i="6"/>
  <c r="N669" i="5"/>
  <c r="J681" i="6"/>
  <c r="J680" i="5"/>
  <c r="P688" i="6"/>
  <c r="P687" i="5"/>
  <c r="O701" i="6"/>
  <c r="O700" i="5"/>
  <c r="K704" i="6"/>
  <c r="K703" i="5"/>
  <c r="P714" i="6"/>
  <c r="P713" i="5"/>
  <c r="O717" i="6"/>
  <c r="O716" i="5"/>
  <c r="K720" i="6"/>
  <c r="K719" i="5"/>
  <c r="P722" i="6"/>
  <c r="P721" i="5"/>
  <c r="T655" i="1"/>
  <c r="N730" i="6"/>
  <c r="N729" i="5"/>
  <c r="P746" i="6"/>
  <c r="P745" i="5"/>
  <c r="N749" i="6"/>
  <c r="N748" i="5"/>
  <c r="L752" i="6"/>
  <c r="L751" i="5"/>
  <c r="N757" i="6"/>
  <c r="N756" i="5"/>
  <c r="P762" i="6"/>
  <c r="P761" i="5"/>
  <c r="T700" i="1"/>
  <c r="T710" i="1"/>
  <c r="N775" i="6"/>
  <c r="N774" i="5"/>
  <c r="K778" i="6"/>
  <c r="K777" i="5"/>
  <c r="J781" i="6"/>
  <c r="J780" i="5"/>
  <c r="P783" i="6"/>
  <c r="P782" i="5"/>
  <c r="K789" i="6"/>
  <c r="K788" i="5"/>
  <c r="T756" i="1"/>
  <c r="N812" i="6"/>
  <c r="N811" i="5"/>
  <c r="J815" i="6"/>
  <c r="J814" i="5"/>
  <c r="O817" i="6"/>
  <c r="O816" i="5"/>
  <c r="N831" i="6"/>
  <c r="N830" i="5"/>
  <c r="P836" i="6"/>
  <c r="P835" i="5"/>
  <c r="J847" i="6"/>
  <c r="J846" i="5"/>
  <c r="K850" i="6"/>
  <c r="K849" i="5"/>
  <c r="L858" i="6"/>
  <c r="L857" i="5"/>
  <c r="J861" i="6"/>
  <c r="J860" i="5"/>
  <c r="J875" i="6"/>
  <c r="J874" i="5"/>
  <c r="O877" i="6"/>
  <c r="O876" i="5"/>
  <c r="L880" i="6"/>
  <c r="L879" i="5"/>
  <c r="J883" i="6"/>
  <c r="J882" i="5"/>
  <c r="N888" i="6"/>
  <c r="N887" i="5"/>
  <c r="J891" i="6"/>
  <c r="J890" i="5"/>
  <c r="L897" i="6"/>
  <c r="L896" i="5"/>
  <c r="N902" i="6"/>
  <c r="N901" i="5"/>
  <c r="L913" i="6"/>
  <c r="L912" i="5"/>
  <c r="O921" i="6"/>
  <c r="O920" i="5"/>
  <c r="O927" i="6"/>
  <c r="O926" i="5"/>
  <c r="J933" i="6"/>
  <c r="J932" i="5"/>
  <c r="P938" i="6"/>
  <c r="P937" i="5"/>
  <c r="N941" i="6"/>
  <c r="N940" i="5"/>
  <c r="T913" i="1"/>
  <c r="P950" i="6"/>
  <c r="P949" i="5"/>
  <c r="P956" i="6"/>
  <c r="P955" i="5"/>
  <c r="N959" i="6"/>
  <c r="N958" i="5"/>
  <c r="N962" i="6"/>
  <c r="N961" i="5"/>
  <c r="P939" i="1"/>
  <c r="L971" i="6"/>
  <c r="L970" i="5"/>
  <c r="P950" i="1"/>
  <c r="T955" i="1"/>
  <c r="P982" i="6"/>
  <c r="P981" i="5"/>
  <c r="P997" i="6"/>
  <c r="P996" i="5"/>
  <c r="N1000" i="6"/>
  <c r="N999" i="5"/>
  <c r="N1003" i="6"/>
  <c r="N1002" i="5"/>
  <c r="P988" i="1"/>
  <c r="L1012" i="6"/>
  <c r="L1011" i="5"/>
  <c r="N1021" i="6"/>
  <c r="N1020" i="5"/>
  <c r="T1007" i="1"/>
  <c r="O1027" i="6"/>
  <c r="O1026" i="5"/>
  <c r="L1033" i="6"/>
  <c r="L1032" i="5"/>
  <c r="J1039" i="6"/>
  <c r="J1038" i="5"/>
  <c r="P1044" i="6"/>
  <c r="P1043" i="5"/>
  <c r="O1050" i="6"/>
  <c r="O1049" i="5"/>
  <c r="P1050" i="1"/>
  <c r="P1057" i="1"/>
  <c r="M1057" i="5" s="1"/>
  <c r="L1071" i="6"/>
  <c r="L1070" i="5"/>
  <c r="K1080" i="6"/>
  <c r="K1079" i="5"/>
  <c r="J1089" i="6"/>
  <c r="J1088" i="5"/>
  <c r="O1091" i="6"/>
  <c r="O1090" i="5"/>
  <c r="N1094" i="6"/>
  <c r="N1093" i="5"/>
  <c r="N1097" i="6"/>
  <c r="N1096" i="5"/>
  <c r="L1100" i="6"/>
  <c r="L1099" i="5"/>
  <c r="A145" i="2"/>
  <c r="M146" i="1" s="1"/>
  <c r="B154" i="2"/>
  <c r="Q155" i="1" s="1"/>
  <c r="A207" i="2"/>
  <c r="M208" i="1" s="1"/>
  <c r="N365" i="6"/>
  <c r="N364" i="5"/>
  <c r="N380" i="6"/>
  <c r="N379" i="5"/>
  <c r="J383" i="6"/>
  <c r="J382" i="5"/>
  <c r="N385" i="6"/>
  <c r="N384" i="5"/>
  <c r="N400" i="6"/>
  <c r="N399" i="5"/>
  <c r="J403" i="6"/>
  <c r="J402" i="5"/>
  <c r="N405" i="6"/>
  <c r="N404" i="5"/>
  <c r="N410" i="6"/>
  <c r="N409" i="5"/>
  <c r="N420" i="6"/>
  <c r="N419" i="5"/>
  <c r="J423" i="6"/>
  <c r="J422" i="5"/>
  <c r="N425" i="6"/>
  <c r="N424" i="5"/>
  <c r="N435" i="6"/>
  <c r="N434" i="5"/>
  <c r="J438" i="6"/>
  <c r="J437" i="5"/>
  <c r="N440" i="6"/>
  <c r="N439" i="5"/>
  <c r="N450" i="6"/>
  <c r="N449" i="5"/>
  <c r="J473" i="6"/>
  <c r="J472" i="5"/>
  <c r="N475" i="6"/>
  <c r="N474" i="5"/>
  <c r="N485" i="6"/>
  <c r="N484" i="5"/>
  <c r="N490" i="6"/>
  <c r="N489" i="5"/>
  <c r="N500" i="6"/>
  <c r="N499" i="5"/>
  <c r="J503" i="6"/>
  <c r="J502" i="5"/>
  <c r="N505" i="6"/>
  <c r="N504" i="5"/>
  <c r="J513" i="6"/>
  <c r="J512" i="5"/>
  <c r="N515" i="6"/>
  <c r="N514" i="5"/>
  <c r="J523" i="6"/>
  <c r="J522" i="5"/>
  <c r="O525" i="6"/>
  <c r="O524" i="5"/>
  <c r="O530" i="6"/>
  <c r="O529" i="5"/>
  <c r="L533" i="6"/>
  <c r="L532" i="5"/>
  <c r="O543" i="6"/>
  <c r="O542" i="5"/>
  <c r="N556" i="6"/>
  <c r="N555" i="5"/>
  <c r="N569" i="6"/>
  <c r="N568" i="5"/>
  <c r="O587" i="6"/>
  <c r="O586" i="5"/>
  <c r="N605" i="6"/>
  <c r="N604" i="5"/>
  <c r="N610" i="6"/>
  <c r="N609" i="5"/>
  <c r="N618" i="6"/>
  <c r="N617" i="5"/>
  <c r="P623" i="6"/>
  <c r="P622" i="5"/>
  <c r="J629" i="6"/>
  <c r="J628" i="5"/>
  <c r="N631" i="6"/>
  <c r="N630" i="5"/>
  <c r="N639" i="6"/>
  <c r="N638" i="5"/>
  <c r="N647" i="6"/>
  <c r="N646" i="5"/>
  <c r="P652" i="6"/>
  <c r="P651" i="5"/>
  <c r="L655" i="6"/>
  <c r="L654" i="5"/>
  <c r="O670" i="6"/>
  <c r="O669" i="5"/>
  <c r="K673" i="6"/>
  <c r="K672" i="5"/>
  <c r="P675" i="6"/>
  <c r="P674" i="5"/>
  <c r="P683" i="6"/>
  <c r="P682" i="5"/>
  <c r="T609" i="1"/>
  <c r="P696" i="6"/>
  <c r="P695" i="5"/>
  <c r="P701" i="6"/>
  <c r="P700" i="5"/>
  <c r="L704" i="6"/>
  <c r="L703" i="5"/>
  <c r="P706" i="6"/>
  <c r="P705" i="5"/>
  <c r="N709" i="6"/>
  <c r="N708" i="5"/>
  <c r="P717" i="6"/>
  <c r="P716" i="5"/>
  <c r="T650" i="1"/>
  <c r="P730" i="6"/>
  <c r="P729" i="5"/>
  <c r="P735" i="6"/>
  <c r="P734" i="5"/>
  <c r="T677" i="1"/>
  <c r="O749" i="6"/>
  <c r="O748" i="5"/>
  <c r="J755" i="6"/>
  <c r="J754" i="5"/>
  <c r="K760" i="6"/>
  <c r="K759" i="5"/>
  <c r="N765" i="6"/>
  <c r="N764" i="5"/>
  <c r="N770" i="6"/>
  <c r="N769" i="5"/>
  <c r="J773" i="6"/>
  <c r="J772" i="5"/>
  <c r="O775" i="6"/>
  <c r="O774" i="5"/>
  <c r="L778" i="6"/>
  <c r="L777" i="5"/>
  <c r="T722" i="1"/>
  <c r="N794" i="6"/>
  <c r="N793" i="5"/>
  <c r="P799" i="6"/>
  <c r="P798" i="5"/>
  <c r="P804" i="6"/>
  <c r="P803" i="5"/>
  <c r="O812" i="6"/>
  <c r="O811" i="5"/>
  <c r="P817" i="6"/>
  <c r="P816" i="5"/>
  <c r="K829" i="6"/>
  <c r="K828" i="5"/>
  <c r="O831" i="6"/>
  <c r="O830" i="5"/>
  <c r="K834" i="6"/>
  <c r="K833" i="5"/>
  <c r="T786" i="1"/>
  <c r="N839" i="6"/>
  <c r="N838" i="5"/>
  <c r="N844" i="6"/>
  <c r="N843" i="5"/>
  <c r="L850" i="6"/>
  <c r="L849" i="5"/>
  <c r="N858" i="6"/>
  <c r="N857" i="5"/>
  <c r="T842" i="1"/>
  <c r="L891" i="6"/>
  <c r="L890" i="5"/>
  <c r="O902" i="6"/>
  <c r="O901" i="5"/>
  <c r="L905" i="6"/>
  <c r="L904" i="5"/>
  <c r="P918" i="6"/>
  <c r="P917" i="5"/>
  <c r="P924" i="6"/>
  <c r="P923" i="5"/>
  <c r="T909" i="1"/>
  <c r="O941" i="6"/>
  <c r="O940" i="5"/>
  <c r="T923" i="1"/>
  <c r="O962" i="6"/>
  <c r="O961" i="5"/>
  <c r="N965" i="6"/>
  <c r="N964" i="5"/>
  <c r="K974" i="6"/>
  <c r="K973" i="5"/>
  <c r="L977" i="6"/>
  <c r="L976" i="5"/>
  <c r="J980" i="6"/>
  <c r="J979" i="5"/>
  <c r="J983" i="6"/>
  <c r="J982" i="5"/>
  <c r="P994" i="6"/>
  <c r="P993" i="5"/>
  <c r="T979" i="1"/>
  <c r="O1000" i="6"/>
  <c r="O999" i="5"/>
  <c r="L1009" i="6"/>
  <c r="L1008" i="5"/>
  <c r="N1012" i="6"/>
  <c r="N1011" i="5"/>
  <c r="T996" i="1"/>
  <c r="O1015" i="6"/>
  <c r="O1014" i="5"/>
  <c r="O1021" i="6"/>
  <c r="O1020" i="5"/>
  <c r="P1024" i="6"/>
  <c r="P1023" i="5"/>
  <c r="P1027" i="6"/>
  <c r="P1026" i="5"/>
  <c r="N1030" i="6"/>
  <c r="N1029" i="5"/>
  <c r="P1019" i="1"/>
  <c r="T1031" i="1"/>
  <c r="N1062" i="6"/>
  <c r="N1061" i="5"/>
  <c r="N1065" i="6"/>
  <c r="N1064" i="5"/>
  <c r="N1068" i="6"/>
  <c r="N1067" i="5"/>
  <c r="T1057" i="1"/>
  <c r="N1074" i="6"/>
  <c r="N1073" i="5"/>
  <c r="N1077" i="6"/>
  <c r="N1076" i="5"/>
  <c r="T1067" i="1"/>
  <c r="O1097" i="6"/>
  <c r="O1096" i="5"/>
  <c r="B18" i="2"/>
  <c r="Q19" i="1" s="1"/>
  <c r="A80" i="2"/>
  <c r="M81" i="1" s="1"/>
  <c r="A91" i="2"/>
  <c r="M92" i="1" s="1"/>
  <c r="A152" i="2"/>
  <c r="M153" i="1" s="1"/>
  <c r="O415" i="6"/>
  <c r="O414" i="5"/>
  <c r="O425" i="6"/>
  <c r="O424" i="5"/>
  <c r="O430" i="6"/>
  <c r="O429" i="5"/>
  <c r="K433" i="6"/>
  <c r="K432" i="5"/>
  <c r="O435" i="6"/>
  <c r="O434" i="5"/>
  <c r="K438" i="6"/>
  <c r="K437" i="5"/>
  <c r="O440" i="6"/>
  <c r="O439" i="5"/>
  <c r="O445" i="6"/>
  <c r="O444" i="5"/>
  <c r="O450" i="6"/>
  <c r="O449" i="5"/>
  <c r="O455" i="6"/>
  <c r="O454" i="5"/>
  <c r="O465" i="6"/>
  <c r="O464" i="5"/>
  <c r="O470" i="6"/>
  <c r="O469" i="5"/>
  <c r="K473" i="6"/>
  <c r="K472" i="5"/>
  <c r="O475" i="6"/>
  <c r="O474" i="5"/>
  <c r="K478" i="6"/>
  <c r="K477" i="5"/>
  <c r="O480" i="6"/>
  <c r="O479" i="5"/>
  <c r="K483" i="6"/>
  <c r="K482" i="5"/>
  <c r="K493" i="6"/>
  <c r="K492" i="5"/>
  <c r="O495" i="6"/>
  <c r="O494" i="5"/>
  <c r="O500" i="6"/>
  <c r="O499" i="5"/>
  <c r="O505" i="6"/>
  <c r="O504" i="5"/>
  <c r="O510" i="6"/>
  <c r="O509" i="5"/>
  <c r="K513" i="6"/>
  <c r="K512" i="5"/>
  <c r="O515" i="6"/>
  <c r="O514" i="5"/>
  <c r="O520" i="6"/>
  <c r="O519" i="5"/>
  <c r="K523" i="6"/>
  <c r="K522" i="5"/>
  <c r="P530" i="6"/>
  <c r="P529" i="5"/>
  <c r="N538" i="6"/>
  <c r="N537" i="5"/>
  <c r="K541" i="6"/>
  <c r="K540" i="5"/>
  <c r="O556" i="6"/>
  <c r="O555" i="5"/>
  <c r="N564" i="6"/>
  <c r="N563" i="5"/>
  <c r="O569" i="6"/>
  <c r="O568" i="5"/>
  <c r="J580" i="6"/>
  <c r="J579" i="5"/>
  <c r="N582" i="6"/>
  <c r="N581" i="5"/>
  <c r="P587" i="6"/>
  <c r="P586" i="5"/>
  <c r="J593" i="6"/>
  <c r="J592" i="5"/>
  <c r="J598" i="6"/>
  <c r="J597" i="5"/>
  <c r="N600" i="6"/>
  <c r="N599" i="5"/>
  <c r="O605" i="6"/>
  <c r="O604" i="5"/>
  <c r="K608" i="6"/>
  <c r="K607" i="5"/>
  <c r="O610" i="6"/>
  <c r="O609" i="5"/>
  <c r="T533" i="1"/>
  <c r="N626" i="6"/>
  <c r="N625" i="5"/>
  <c r="K629" i="6"/>
  <c r="K628" i="5"/>
  <c r="O631" i="6"/>
  <c r="O630" i="5"/>
  <c r="L634" i="6"/>
  <c r="L633" i="5"/>
  <c r="O639" i="6"/>
  <c r="O638" i="5"/>
  <c r="J645" i="6"/>
  <c r="J644" i="5"/>
  <c r="O647" i="6"/>
  <c r="O646" i="5"/>
  <c r="L650" i="6"/>
  <c r="L649" i="5"/>
  <c r="Q652" i="6"/>
  <c r="Q651" i="5"/>
  <c r="M655" i="6"/>
  <c r="P579" i="1"/>
  <c r="M580" i="6" s="1"/>
  <c r="P670" i="6"/>
  <c r="P669" i="5"/>
  <c r="P678" i="6"/>
  <c r="P677" i="5"/>
  <c r="T601" i="1"/>
  <c r="J689" i="6"/>
  <c r="J688" i="5"/>
  <c r="N691" i="6"/>
  <c r="N690" i="5"/>
  <c r="T619" i="1"/>
  <c r="P623" i="1"/>
  <c r="T625" i="1"/>
  <c r="L712" i="6"/>
  <c r="L711" i="5"/>
  <c r="T645" i="1"/>
  <c r="O725" i="6"/>
  <c r="O724" i="5"/>
  <c r="P661" i="1"/>
  <c r="T663" i="1"/>
  <c r="N741" i="6"/>
  <c r="N740" i="5"/>
  <c r="L744" i="6"/>
  <c r="L743" i="5"/>
  <c r="J747" i="6"/>
  <c r="J746" i="5"/>
  <c r="P749" i="6"/>
  <c r="P748" i="5"/>
  <c r="N752" i="6"/>
  <c r="N751" i="5"/>
  <c r="P757" i="6"/>
  <c r="P756" i="5"/>
  <c r="L760" i="6"/>
  <c r="L759" i="5"/>
  <c r="O765" i="6"/>
  <c r="O764" i="5"/>
  <c r="O770" i="6"/>
  <c r="O769" i="5"/>
  <c r="P775" i="6"/>
  <c r="P774" i="5"/>
  <c r="K784" i="6"/>
  <c r="K783" i="5"/>
  <c r="O786" i="6"/>
  <c r="O785" i="5"/>
  <c r="T744" i="1"/>
  <c r="T750" i="1"/>
  <c r="N807" i="6"/>
  <c r="N806" i="5"/>
  <c r="K810" i="6"/>
  <c r="K809" i="5"/>
  <c r="P812" i="6"/>
  <c r="P811" i="5"/>
  <c r="T764" i="1"/>
  <c r="Q765" i="6" s="1"/>
  <c r="N820" i="6"/>
  <c r="N819" i="5"/>
  <c r="N823" i="6"/>
  <c r="N822" i="5"/>
  <c r="N826" i="6"/>
  <c r="N825" i="5"/>
  <c r="P831" i="6"/>
  <c r="P830" i="5"/>
  <c r="L834" i="6"/>
  <c r="L833" i="5"/>
  <c r="N847" i="6"/>
  <c r="N846" i="5"/>
  <c r="T798" i="1"/>
  <c r="N850" i="6"/>
  <c r="N849" i="5"/>
  <c r="T801" i="1"/>
  <c r="L861" i="6"/>
  <c r="L860" i="5"/>
  <c r="T833" i="1"/>
  <c r="N891" i="6"/>
  <c r="N890" i="5"/>
  <c r="N897" i="6"/>
  <c r="N896" i="5"/>
  <c r="J900" i="6"/>
  <c r="J899" i="5"/>
  <c r="O910" i="6"/>
  <c r="O909" i="5"/>
  <c r="N913" i="6"/>
  <c r="N912" i="5"/>
  <c r="J919" i="6"/>
  <c r="J918" i="5"/>
  <c r="N930" i="6"/>
  <c r="N929" i="5"/>
  <c r="L936" i="6"/>
  <c r="L935" i="5"/>
  <c r="P910" i="1"/>
  <c r="K948" i="6"/>
  <c r="K947" i="5"/>
  <c r="K954" i="6"/>
  <c r="K953" i="5"/>
  <c r="O965" i="6"/>
  <c r="O964" i="5"/>
  <c r="L974" i="6"/>
  <c r="L973" i="5"/>
  <c r="K989" i="6"/>
  <c r="K988" i="5"/>
  <c r="T976" i="1"/>
  <c r="J998" i="6"/>
  <c r="J997" i="5"/>
  <c r="O1006" i="6"/>
  <c r="O1005" i="5"/>
  <c r="N1009" i="6"/>
  <c r="N1008" i="5"/>
  <c r="O1012" i="6"/>
  <c r="O1011" i="5"/>
  <c r="T1010" i="1"/>
  <c r="T1013" i="1"/>
  <c r="O1030" i="6"/>
  <c r="O1029" i="5"/>
  <c r="N1033" i="6"/>
  <c r="N1032" i="5"/>
  <c r="T1019" i="1"/>
  <c r="L1036" i="6"/>
  <c r="L1035" i="5"/>
  <c r="J1045" i="6"/>
  <c r="J1044" i="5"/>
  <c r="P1032" i="1"/>
  <c r="T1047" i="1"/>
  <c r="O1062" i="6"/>
  <c r="O1061" i="5"/>
  <c r="O1065" i="6"/>
  <c r="O1064" i="5"/>
  <c r="P1072" i="1"/>
  <c r="L1089" i="6"/>
  <c r="L1088" i="5"/>
  <c r="P1094" i="6"/>
  <c r="P1093" i="5"/>
  <c r="P1097" i="6"/>
  <c r="P1096" i="5"/>
  <c r="N1100" i="6"/>
  <c r="N1099" i="5"/>
  <c r="A25" i="2"/>
  <c r="M26" i="1" s="1"/>
  <c r="A36" i="2"/>
  <c r="M37" i="1" s="1"/>
  <c r="B38" i="2"/>
  <c r="Q39" i="1" s="1"/>
  <c r="A116" i="2"/>
  <c r="M117" i="1" s="1"/>
  <c r="A118" i="2"/>
  <c r="M119" i="1" s="1"/>
  <c r="B78" i="2"/>
  <c r="Q79" i="1" s="1"/>
  <c r="N576" i="6"/>
  <c r="N575" i="5"/>
  <c r="A76" i="2"/>
  <c r="M77" i="1" s="1"/>
  <c r="B114" i="2"/>
  <c r="Q115" i="1" s="1"/>
  <c r="A105" i="2"/>
  <c r="M106" i="1" s="1"/>
  <c r="A173" i="2"/>
  <c r="M174" i="1" s="1"/>
  <c r="A189" i="2"/>
  <c r="M190" i="1" s="1"/>
  <c r="J190" i="5" s="1"/>
  <c r="A65" i="2"/>
  <c r="M66" i="1" s="1"/>
  <c r="J66" i="5" s="1"/>
  <c r="A112" i="2"/>
  <c r="M113" i="1" s="1"/>
  <c r="B74" i="2"/>
  <c r="Q75" i="1" s="1"/>
  <c r="L622" i="6"/>
  <c r="L621" i="5"/>
  <c r="O632" i="6"/>
  <c r="O631" i="5"/>
  <c r="P653" i="6"/>
  <c r="P652" i="5"/>
  <c r="P658" i="6"/>
  <c r="P657" i="5"/>
  <c r="J669" i="6"/>
  <c r="J668" i="5"/>
  <c r="O671" i="6"/>
  <c r="O670" i="5"/>
  <c r="O679" i="6"/>
  <c r="O678" i="5"/>
  <c r="P684" i="6"/>
  <c r="P683" i="5"/>
  <c r="P697" i="6"/>
  <c r="P696" i="5"/>
  <c r="P702" i="6"/>
  <c r="P701" i="5"/>
  <c r="P707" i="6"/>
  <c r="P706" i="5"/>
  <c r="N710" i="6"/>
  <c r="N709" i="5"/>
  <c r="L716" i="6"/>
  <c r="L715" i="5"/>
  <c r="N726" i="6"/>
  <c r="N725" i="5"/>
  <c r="P731" i="6"/>
  <c r="P730" i="5"/>
  <c r="O739" i="6"/>
  <c r="O738" i="5"/>
  <c r="N766" i="6"/>
  <c r="N765" i="5"/>
  <c r="N771" i="6"/>
  <c r="N770" i="5"/>
  <c r="O779" i="6"/>
  <c r="O778" i="5"/>
  <c r="O787" i="6"/>
  <c r="O786" i="5"/>
  <c r="J793" i="6"/>
  <c r="J792" i="5"/>
  <c r="N795" i="6"/>
  <c r="N794" i="5"/>
  <c r="K798" i="6"/>
  <c r="K797" i="5"/>
  <c r="P800" i="6"/>
  <c r="P799" i="5"/>
  <c r="P805" i="6"/>
  <c r="P804" i="5"/>
  <c r="J811" i="6"/>
  <c r="J810" i="5"/>
  <c r="P818" i="6"/>
  <c r="P817" i="5"/>
  <c r="N821" i="6"/>
  <c r="N820" i="5"/>
  <c r="T768" i="1"/>
  <c r="N824" i="6"/>
  <c r="N823" i="5"/>
  <c r="T772" i="1"/>
  <c r="O832" i="6"/>
  <c r="O831" i="5"/>
  <c r="J838" i="6"/>
  <c r="J837" i="5"/>
  <c r="N840" i="6"/>
  <c r="N839" i="5"/>
  <c r="O851" i="6"/>
  <c r="O850" i="5"/>
  <c r="K854" i="6"/>
  <c r="K853" i="5"/>
  <c r="N859" i="6"/>
  <c r="N858" i="5"/>
  <c r="L862" i="6"/>
  <c r="L861" i="5"/>
  <c r="P864" i="6"/>
  <c r="P863" i="5"/>
  <c r="J887" i="6"/>
  <c r="J886" i="5"/>
  <c r="N892" i="6"/>
  <c r="N891" i="5"/>
  <c r="O911" i="6"/>
  <c r="O910" i="5"/>
  <c r="L937" i="6"/>
  <c r="L936" i="5"/>
  <c r="J940" i="6"/>
  <c r="J939" i="5"/>
  <c r="P912" i="1"/>
  <c r="L952" i="6"/>
  <c r="L951" i="5"/>
  <c r="J958" i="6"/>
  <c r="J957" i="5"/>
  <c r="O960" i="6"/>
  <c r="O959" i="5"/>
  <c r="L987" i="6"/>
  <c r="L986" i="5"/>
  <c r="P1004" i="6"/>
  <c r="P1003" i="5"/>
  <c r="O1007" i="6"/>
  <c r="O1006" i="5"/>
  <c r="P1028" i="6"/>
  <c r="P1027" i="5"/>
  <c r="N1031" i="6"/>
  <c r="N1030" i="5"/>
  <c r="T1017" i="1"/>
  <c r="N1040" i="6"/>
  <c r="N1039" i="5"/>
  <c r="L1043" i="6"/>
  <c r="L1042" i="5"/>
  <c r="J1058" i="6"/>
  <c r="J1057" i="5"/>
  <c r="N1081" i="6"/>
  <c r="N1080" i="5"/>
  <c r="K1084" i="6"/>
  <c r="K1083" i="5"/>
  <c r="L1087" i="6"/>
  <c r="L1086" i="5"/>
  <c r="O1095" i="6"/>
  <c r="O1094" i="5"/>
  <c r="N1101" i="6"/>
  <c r="N1100" i="5"/>
  <c r="T1098" i="1"/>
  <c r="B28" i="2"/>
  <c r="Q29" i="1" s="1"/>
  <c r="A52" i="2"/>
  <c r="M53" i="1" s="1"/>
  <c r="A63" i="2"/>
  <c r="M64" i="1" s="1"/>
  <c r="A72" i="2"/>
  <c r="M73" i="1" s="1"/>
  <c r="A92" i="2"/>
  <c r="M93" i="1" s="1"/>
  <c r="A128" i="2"/>
  <c r="M129" i="1" s="1"/>
  <c r="A137" i="2"/>
  <c r="M138" i="1" s="1"/>
  <c r="A187" i="2"/>
  <c r="M188" i="1" s="1"/>
  <c r="K19" i="6"/>
  <c r="K18" i="5"/>
  <c r="O21" i="6"/>
  <c r="O20" i="5"/>
  <c r="O26" i="6"/>
  <c r="O25" i="5"/>
  <c r="O36" i="6"/>
  <c r="O35" i="5"/>
  <c r="O46" i="6"/>
  <c r="O45" i="5"/>
  <c r="O50" i="5"/>
  <c r="O61" i="6"/>
  <c r="O60" i="5"/>
  <c r="O76" i="6"/>
  <c r="O75" i="5"/>
  <c r="O86" i="6"/>
  <c r="O85" i="5"/>
  <c r="K89" i="6"/>
  <c r="K88" i="5"/>
  <c r="O101" i="6"/>
  <c r="K104" i="6"/>
  <c r="K103" i="5"/>
  <c r="O106" i="6"/>
  <c r="O105" i="5"/>
  <c r="O116" i="6"/>
  <c r="O115" i="5"/>
  <c r="O126" i="6"/>
  <c r="O125" i="5"/>
  <c r="O136" i="6"/>
  <c r="O135" i="5"/>
  <c r="K139" i="6"/>
  <c r="K138" i="5"/>
  <c r="O141" i="6"/>
  <c r="O140" i="5"/>
  <c r="O146" i="6"/>
  <c r="O145" i="5"/>
  <c r="K148" i="5"/>
  <c r="O156" i="6"/>
  <c r="O155" i="5"/>
  <c r="K164" i="6"/>
  <c r="K163" i="5"/>
  <c r="O166" i="6"/>
  <c r="O165" i="5"/>
  <c r="O171" i="6"/>
  <c r="O170" i="5"/>
  <c r="K184" i="6"/>
  <c r="K183" i="5"/>
  <c r="O186" i="6"/>
  <c r="O185" i="5"/>
  <c r="O196" i="6"/>
  <c r="O195" i="5"/>
  <c r="K204" i="6"/>
  <c r="K203" i="5"/>
  <c r="O211" i="6"/>
  <c r="O210" i="5"/>
  <c r="O216" i="6"/>
  <c r="O215" i="5"/>
  <c r="K219" i="6"/>
  <c r="K218" i="5"/>
  <c r="O221" i="6"/>
  <c r="O220" i="5"/>
  <c r="O226" i="6"/>
  <c r="O225" i="5"/>
  <c r="O236" i="6"/>
  <c r="O235" i="5"/>
  <c r="O246" i="6"/>
  <c r="O245" i="5"/>
  <c r="K249" i="6"/>
  <c r="K248" i="5"/>
  <c r="O251" i="6"/>
  <c r="O250" i="5"/>
  <c r="K259" i="6"/>
  <c r="K258" i="5"/>
  <c r="O261" i="6"/>
  <c r="O260" i="5"/>
  <c r="K264" i="6"/>
  <c r="K263" i="5"/>
  <c r="O266" i="6"/>
  <c r="O265" i="5"/>
  <c r="K269" i="6"/>
  <c r="K268" i="5"/>
  <c r="O271" i="6"/>
  <c r="O270" i="5"/>
  <c r="K279" i="6"/>
  <c r="K278" i="5"/>
  <c r="O286" i="6"/>
  <c r="O285" i="5"/>
  <c r="O291" i="6"/>
  <c r="O290" i="5"/>
  <c r="K299" i="6"/>
  <c r="K298" i="5"/>
  <c r="O301" i="6"/>
  <c r="O300" i="5"/>
  <c r="K304" i="6"/>
  <c r="K303" i="5"/>
  <c r="O306" i="6"/>
  <c r="O305" i="5"/>
  <c r="O316" i="6"/>
  <c r="O315" i="5"/>
  <c r="O321" i="6"/>
  <c r="O320" i="5"/>
  <c r="O326" i="6"/>
  <c r="O325" i="5"/>
  <c r="O331" i="6"/>
  <c r="O330" i="5"/>
  <c r="K339" i="6"/>
  <c r="K338" i="5"/>
  <c r="O341" i="6"/>
  <c r="O340" i="5"/>
  <c r="K344" i="6"/>
  <c r="K343" i="5"/>
  <c r="O346" i="6"/>
  <c r="O345" i="5"/>
  <c r="K353" i="5"/>
  <c r="O356" i="6"/>
  <c r="O355" i="5"/>
  <c r="O361" i="6"/>
  <c r="O360" i="5"/>
  <c r="K364" i="6"/>
  <c r="K363" i="5"/>
  <c r="O366" i="6"/>
  <c r="O365" i="5"/>
  <c r="K369" i="6"/>
  <c r="K368" i="5"/>
  <c r="O371" i="6"/>
  <c r="O370" i="5"/>
  <c r="O381" i="6"/>
  <c r="O380" i="5"/>
  <c r="K389" i="6"/>
  <c r="K388" i="5"/>
  <c r="O391" i="6"/>
  <c r="O390" i="5"/>
  <c r="O396" i="6"/>
  <c r="O395" i="5"/>
  <c r="O401" i="6"/>
  <c r="O400" i="5"/>
  <c r="O406" i="6"/>
  <c r="O405" i="5"/>
  <c r="O411" i="6"/>
  <c r="O410" i="5"/>
  <c r="O416" i="6"/>
  <c r="O415" i="5"/>
  <c r="O421" i="6"/>
  <c r="O420" i="5"/>
  <c r="K424" i="6"/>
  <c r="K423" i="5"/>
  <c r="O426" i="6"/>
  <c r="O425" i="5"/>
  <c r="O436" i="6"/>
  <c r="O435" i="5"/>
  <c r="K439" i="6"/>
  <c r="K438" i="5"/>
  <c r="O441" i="6"/>
  <c r="O440" i="5"/>
  <c r="O446" i="6"/>
  <c r="O445" i="5"/>
  <c r="K449" i="6"/>
  <c r="K448" i="5"/>
  <c r="O451" i="6"/>
  <c r="O450" i="5"/>
  <c r="O456" i="6"/>
  <c r="O455" i="5"/>
  <c r="K459" i="6"/>
  <c r="K458" i="5"/>
  <c r="O461" i="6"/>
  <c r="O460" i="5"/>
  <c r="K464" i="6"/>
  <c r="K463" i="5"/>
  <c r="O466" i="6"/>
  <c r="O465" i="5"/>
  <c r="O476" i="6"/>
  <c r="O475" i="5"/>
  <c r="K479" i="6"/>
  <c r="K478" i="5"/>
  <c r="O481" i="6"/>
  <c r="O480" i="5"/>
  <c r="O486" i="6"/>
  <c r="O485" i="5"/>
  <c r="O491" i="6"/>
  <c r="O490" i="5"/>
  <c r="O496" i="6"/>
  <c r="O495" i="5"/>
  <c r="K499" i="6"/>
  <c r="K498" i="5"/>
  <c r="O501" i="6"/>
  <c r="O500" i="5"/>
  <c r="O506" i="6"/>
  <c r="O505" i="5"/>
  <c r="O511" i="6"/>
  <c r="O510" i="5"/>
  <c r="O516" i="6"/>
  <c r="O515" i="5"/>
  <c r="O521" i="6"/>
  <c r="O520" i="5"/>
  <c r="L524" i="6"/>
  <c r="L523" i="5"/>
  <c r="P526" i="6"/>
  <c r="P525" i="5"/>
  <c r="N534" i="6"/>
  <c r="N533" i="5"/>
  <c r="J537" i="6"/>
  <c r="J536" i="5"/>
  <c r="O539" i="6"/>
  <c r="O538" i="5"/>
  <c r="L542" i="6"/>
  <c r="L541" i="5"/>
  <c r="O557" i="6"/>
  <c r="O556" i="5"/>
  <c r="O570" i="6"/>
  <c r="O569" i="5"/>
  <c r="P575" i="6"/>
  <c r="P574" i="5"/>
  <c r="N591" i="6"/>
  <c r="N590" i="5"/>
  <c r="N596" i="6"/>
  <c r="N595" i="5"/>
  <c r="O606" i="6"/>
  <c r="O605" i="5"/>
  <c r="N614" i="6"/>
  <c r="N613" i="5"/>
  <c r="N627" i="6"/>
  <c r="N626" i="5"/>
  <c r="P632" i="6"/>
  <c r="P631" i="5"/>
  <c r="L635" i="6"/>
  <c r="L634" i="5"/>
  <c r="P640" i="6"/>
  <c r="P639" i="5"/>
  <c r="N666" i="6"/>
  <c r="N665" i="5"/>
  <c r="P671" i="6"/>
  <c r="P670" i="5"/>
  <c r="J677" i="6"/>
  <c r="J676" i="5"/>
  <c r="P679" i="6"/>
  <c r="P678" i="5"/>
  <c r="N692" i="6"/>
  <c r="N691" i="5"/>
  <c r="N713" i="6"/>
  <c r="N712" i="5"/>
  <c r="N721" i="6"/>
  <c r="N720" i="5"/>
  <c r="O726" i="6"/>
  <c r="O725" i="5"/>
  <c r="P739" i="6"/>
  <c r="P738" i="5"/>
  <c r="N742" i="6"/>
  <c r="N741" i="5"/>
  <c r="P750" i="6"/>
  <c r="P749" i="5"/>
  <c r="L756" i="6"/>
  <c r="L755" i="5"/>
  <c r="P758" i="6"/>
  <c r="P757" i="5"/>
  <c r="L774" i="6"/>
  <c r="L773" i="5"/>
  <c r="P779" i="6"/>
  <c r="P778" i="5"/>
  <c r="N782" i="6"/>
  <c r="N781" i="5"/>
  <c r="P787" i="6"/>
  <c r="P786" i="5"/>
  <c r="O795" i="6"/>
  <c r="O794" i="5"/>
  <c r="L798" i="6"/>
  <c r="L797" i="5"/>
  <c r="N808" i="6"/>
  <c r="N807" i="5"/>
  <c r="P813" i="6"/>
  <c r="P812" i="5"/>
  <c r="L816" i="6"/>
  <c r="L815" i="5"/>
  <c r="O821" i="6"/>
  <c r="O820" i="5"/>
  <c r="O827" i="6"/>
  <c r="O826" i="5"/>
  <c r="P832" i="6"/>
  <c r="P831" i="5"/>
  <c r="P848" i="6"/>
  <c r="P847" i="5"/>
  <c r="N867" i="6"/>
  <c r="N866" i="5"/>
  <c r="T820" i="1"/>
  <c r="N870" i="6"/>
  <c r="N869" i="5"/>
  <c r="T823" i="1"/>
  <c r="Q878" i="6"/>
  <c r="Q877" i="5"/>
  <c r="N884" i="6"/>
  <c r="N883" i="5"/>
  <c r="L887" i="6"/>
  <c r="L886" i="5"/>
  <c r="O892" i="6"/>
  <c r="O891" i="5"/>
  <c r="N895" i="6"/>
  <c r="N894" i="5"/>
  <c r="J909" i="6"/>
  <c r="J908" i="5"/>
  <c r="L917" i="6"/>
  <c r="L916" i="5"/>
  <c r="L920" i="6"/>
  <c r="L919" i="5"/>
  <c r="J926" i="6"/>
  <c r="J925" i="5"/>
  <c r="P908" i="1"/>
  <c r="L943" i="6"/>
  <c r="L942" i="5"/>
  <c r="L946" i="6"/>
  <c r="L945" i="5"/>
  <c r="L949" i="6"/>
  <c r="L948" i="5"/>
  <c r="L955" i="6"/>
  <c r="L954" i="5"/>
  <c r="K958" i="6"/>
  <c r="K957" i="5"/>
  <c r="P960" i="6"/>
  <c r="P959" i="5"/>
  <c r="T943" i="1"/>
  <c r="O972" i="6"/>
  <c r="O971" i="5"/>
  <c r="L990" i="6"/>
  <c r="L989" i="5"/>
  <c r="T1014" i="1"/>
  <c r="O1037" i="6"/>
  <c r="O1036" i="5"/>
  <c r="O1040" i="6"/>
  <c r="O1039" i="5"/>
  <c r="L1049" i="6"/>
  <c r="L1048" i="5"/>
  <c r="L1052" i="6"/>
  <c r="L1051" i="5"/>
  <c r="P1066" i="6"/>
  <c r="P1065" i="5"/>
  <c r="O1081" i="6"/>
  <c r="O1080" i="5"/>
  <c r="P1098" i="6"/>
  <c r="P1097" i="5"/>
  <c r="O1101" i="6"/>
  <c r="O1100" i="5"/>
  <c r="B72" i="2"/>
  <c r="Q73" i="1" s="1"/>
  <c r="B58" i="2"/>
  <c r="Q59" i="1" s="1"/>
  <c r="B98" i="2"/>
  <c r="Q99" i="1" s="1"/>
  <c r="B138" i="2"/>
  <c r="Q139" i="1" s="1"/>
  <c r="A168" i="2"/>
  <c r="M169" i="1" s="1"/>
  <c r="A188" i="2"/>
  <c r="M189" i="1" s="1"/>
  <c r="A208" i="2"/>
  <c r="M209" i="1" s="1"/>
  <c r="A228" i="2"/>
  <c r="M229" i="1" s="1"/>
  <c r="A248" i="2"/>
  <c r="M249" i="1" s="1"/>
  <c r="A268" i="2"/>
  <c r="M269" i="1" s="1"/>
  <c r="A347" i="2"/>
  <c r="M348" i="1" s="1"/>
  <c r="B371" i="2"/>
  <c r="Q372" i="1" s="1"/>
  <c r="B590" i="2"/>
  <c r="Q591" i="1" s="1"/>
  <c r="N592" i="6" s="1"/>
  <c r="N720" i="6"/>
  <c r="N719" i="5"/>
  <c r="N725" i="6"/>
  <c r="N724" i="5"/>
  <c r="N753" i="6"/>
  <c r="N752" i="5"/>
  <c r="N758" i="6"/>
  <c r="N757" i="5"/>
  <c r="J761" i="6"/>
  <c r="J760" i="5"/>
  <c r="L776" i="6"/>
  <c r="L775" i="5"/>
  <c r="N781" i="6"/>
  <c r="N780" i="5"/>
  <c r="N786" i="6"/>
  <c r="N785" i="5"/>
  <c r="K794" i="6"/>
  <c r="K793" i="5"/>
  <c r="O796" i="6"/>
  <c r="O795" i="5"/>
  <c r="O801" i="6"/>
  <c r="O800" i="5"/>
  <c r="K804" i="6"/>
  <c r="K803" i="5"/>
  <c r="O806" i="6"/>
  <c r="O805" i="5"/>
  <c r="P811" i="6"/>
  <c r="P810" i="5"/>
  <c r="L814" i="6"/>
  <c r="L813" i="5"/>
  <c r="P816" i="6"/>
  <c r="P815" i="5"/>
  <c r="N829" i="6"/>
  <c r="N828" i="5"/>
  <c r="N834" i="6"/>
  <c r="N833" i="5"/>
  <c r="N852" i="6"/>
  <c r="N851" i="5"/>
  <c r="J855" i="6"/>
  <c r="J854" i="5"/>
  <c r="O857" i="6"/>
  <c r="O856" i="5"/>
  <c r="K860" i="6"/>
  <c r="K859" i="5"/>
  <c r="L865" i="6"/>
  <c r="L864" i="5"/>
  <c r="N875" i="6"/>
  <c r="N874" i="5"/>
  <c r="J878" i="6"/>
  <c r="J877" i="5"/>
  <c r="N880" i="6"/>
  <c r="N879" i="5"/>
  <c r="O885" i="6"/>
  <c r="O884" i="5"/>
  <c r="L888" i="6"/>
  <c r="L887" i="5"/>
  <c r="P890" i="6"/>
  <c r="P889" i="5"/>
  <c r="N898" i="6"/>
  <c r="N897" i="5"/>
  <c r="J901" i="6"/>
  <c r="J900" i="5"/>
  <c r="L911" i="6"/>
  <c r="L910" i="5"/>
  <c r="L916" i="6"/>
  <c r="L915" i="5"/>
  <c r="N926" i="6"/>
  <c r="N925" i="5"/>
  <c r="N931" i="6"/>
  <c r="N930" i="5"/>
  <c r="T899" i="1"/>
  <c r="L934" i="6"/>
  <c r="L933" i="5"/>
  <c r="J945" i="6"/>
  <c r="J944" i="5"/>
  <c r="L953" i="6"/>
  <c r="L952" i="5"/>
  <c r="N958" i="6"/>
  <c r="N957" i="5"/>
  <c r="O966" i="6"/>
  <c r="O965" i="5"/>
  <c r="N969" i="6"/>
  <c r="N968" i="5"/>
  <c r="L972" i="6"/>
  <c r="L971" i="5"/>
  <c r="N977" i="6"/>
  <c r="N976" i="5"/>
  <c r="K980" i="6"/>
  <c r="K979" i="5"/>
  <c r="N985" i="6"/>
  <c r="N984" i="5"/>
  <c r="L988" i="6"/>
  <c r="L987" i="5"/>
  <c r="N993" i="6"/>
  <c r="N992" i="5"/>
  <c r="L1004" i="6"/>
  <c r="L1003" i="5"/>
  <c r="J1007" i="6"/>
  <c r="J1006" i="5"/>
  <c r="P1017" i="6"/>
  <c r="P1016" i="5"/>
  <c r="N1028" i="6"/>
  <c r="N1027" i="5"/>
  <c r="L1039" i="6"/>
  <c r="L1038" i="5"/>
  <c r="K1058" i="6"/>
  <c r="K1057" i="5"/>
  <c r="N1071" i="6"/>
  <c r="N1070" i="5"/>
  <c r="T1061" i="1"/>
  <c r="N1082" i="6"/>
  <c r="N1081" i="5"/>
  <c r="N1090" i="6"/>
  <c r="N1089" i="5"/>
  <c r="P1095" i="6"/>
  <c r="P1094" i="5"/>
  <c r="N1098" i="6"/>
  <c r="N1097" i="5"/>
  <c r="L1101" i="6"/>
  <c r="L1100" i="5"/>
  <c r="B16" i="2"/>
  <c r="Q17" i="1" s="1"/>
  <c r="B56" i="2"/>
  <c r="Q57" i="1" s="1"/>
  <c r="B286" i="2"/>
  <c r="Q287" i="1" s="1"/>
  <c r="B388" i="2"/>
  <c r="Q389" i="1" s="1"/>
  <c r="B405" i="2"/>
  <c r="Q406" i="1" s="1"/>
  <c r="B54" i="2"/>
  <c r="Q55" i="1" s="1"/>
  <c r="B94" i="2"/>
  <c r="Q95" i="1" s="1"/>
  <c r="B134" i="2"/>
  <c r="Q135" i="1" s="1"/>
  <c r="A166" i="2"/>
  <c r="M167" i="1" s="1"/>
  <c r="A186" i="2"/>
  <c r="M187" i="1" s="1"/>
  <c r="A206" i="2"/>
  <c r="M207" i="1" s="1"/>
  <c r="A226" i="2"/>
  <c r="M227" i="1" s="1"/>
  <c r="A246" i="2"/>
  <c r="M247" i="1" s="1"/>
  <c r="A266" i="2"/>
  <c r="M267" i="1" s="1"/>
  <c r="B284" i="2"/>
  <c r="Q285" i="1" s="1"/>
  <c r="N286" i="6" s="1"/>
  <c r="B307" i="2"/>
  <c r="Q308" i="1" s="1"/>
  <c r="A483" i="2"/>
  <c r="M484" i="1" s="1"/>
  <c r="J484" i="5" s="1"/>
  <c r="B510" i="2"/>
  <c r="Q511" i="1" s="1"/>
  <c r="N512" i="6" s="1"/>
  <c r="B512" i="2"/>
  <c r="Q513" i="1" s="1"/>
  <c r="N514" i="6" s="1"/>
  <c r="B529" i="2"/>
  <c r="Q530" i="1" s="1"/>
  <c r="A651" i="2"/>
  <c r="M652" i="1" s="1"/>
  <c r="B50" i="2"/>
  <c r="Q51" i="1" s="1"/>
  <c r="B90" i="2"/>
  <c r="Q91" i="1" s="1"/>
  <c r="B130" i="2"/>
  <c r="Q131" i="1" s="1"/>
  <c r="A164" i="2"/>
  <c r="M165" i="1" s="1"/>
  <c r="A184" i="2"/>
  <c r="M185" i="1" s="1"/>
  <c r="A204" i="2"/>
  <c r="M205" i="1" s="1"/>
  <c r="J206" i="6" s="1"/>
  <c r="A224" i="2"/>
  <c r="M225" i="1" s="1"/>
  <c r="A244" i="2"/>
  <c r="M245" i="1" s="1"/>
  <c r="A264" i="2"/>
  <c r="M265" i="1" s="1"/>
  <c r="A305" i="2"/>
  <c r="M306" i="1" s="1"/>
  <c r="A310" i="2"/>
  <c r="M311" i="1" s="1"/>
  <c r="J312" i="6" s="1"/>
  <c r="B364" i="2"/>
  <c r="Q365" i="1" s="1"/>
  <c r="A403" i="2"/>
  <c r="M404" i="1" s="1"/>
  <c r="J404" i="5" s="1"/>
  <c r="L516" i="6"/>
  <c r="L515" i="5"/>
  <c r="P518" i="6"/>
  <c r="P517" i="5"/>
  <c r="L526" i="6"/>
  <c r="L525" i="5"/>
  <c r="L536" i="6"/>
  <c r="L535" i="5"/>
  <c r="L546" i="6"/>
  <c r="L545" i="5"/>
  <c r="L551" i="6"/>
  <c r="L550" i="5"/>
  <c r="P553" i="6"/>
  <c r="P552" i="5"/>
  <c r="N566" i="6"/>
  <c r="N565" i="5"/>
  <c r="N571" i="6"/>
  <c r="N570" i="5"/>
  <c r="N581" i="6"/>
  <c r="N580" i="5"/>
  <c r="O586" i="6"/>
  <c r="O585" i="5"/>
  <c r="P591" i="6"/>
  <c r="P590" i="5"/>
  <c r="L594" i="6"/>
  <c r="L593" i="5"/>
  <c r="P596" i="6"/>
  <c r="P595" i="5"/>
  <c r="P601" i="6"/>
  <c r="P600" i="5"/>
  <c r="L609" i="6"/>
  <c r="L608" i="5"/>
  <c r="J622" i="6"/>
  <c r="J621" i="5"/>
  <c r="J627" i="6"/>
  <c r="J626" i="5"/>
  <c r="O629" i="6"/>
  <c r="O628" i="5"/>
  <c r="O634" i="6"/>
  <c r="O633" i="5"/>
  <c r="N652" i="6"/>
  <c r="N651" i="5"/>
  <c r="J655" i="6"/>
  <c r="J654" i="5"/>
  <c r="N657" i="6"/>
  <c r="N656" i="5"/>
  <c r="J660" i="6"/>
  <c r="J659" i="5"/>
  <c r="N662" i="6"/>
  <c r="N661" i="5"/>
  <c r="J665" i="6"/>
  <c r="J664" i="5"/>
  <c r="O667" i="6"/>
  <c r="O666" i="5"/>
  <c r="N680" i="6"/>
  <c r="N679" i="5"/>
  <c r="N685" i="6"/>
  <c r="N684" i="5"/>
  <c r="N690" i="6"/>
  <c r="N689" i="5"/>
  <c r="K698" i="6"/>
  <c r="K697" i="5"/>
  <c r="O700" i="6"/>
  <c r="O699" i="5"/>
  <c r="O705" i="6"/>
  <c r="O704" i="5"/>
  <c r="P710" i="6"/>
  <c r="P709" i="5"/>
  <c r="N718" i="6"/>
  <c r="N717" i="5"/>
  <c r="N723" i="6"/>
  <c r="N722" i="5"/>
  <c r="N728" i="6"/>
  <c r="N727" i="5"/>
  <c r="P738" i="6"/>
  <c r="P737" i="5"/>
  <c r="N751" i="6"/>
  <c r="N750" i="5"/>
  <c r="N756" i="6"/>
  <c r="N755" i="5"/>
  <c r="J759" i="6"/>
  <c r="J758" i="5"/>
  <c r="O766" i="6"/>
  <c r="O765" i="5"/>
  <c r="O771" i="6"/>
  <c r="O770" i="5"/>
  <c r="P776" i="6"/>
  <c r="P775" i="5"/>
  <c r="N784" i="6"/>
  <c r="N783" i="5"/>
  <c r="N789" i="6"/>
  <c r="N788" i="5"/>
  <c r="K792" i="6"/>
  <c r="K791" i="5"/>
  <c r="O794" i="6"/>
  <c r="O793" i="5"/>
  <c r="O799" i="6"/>
  <c r="O798" i="5"/>
  <c r="K802" i="6"/>
  <c r="K801" i="5"/>
  <c r="O804" i="6"/>
  <c r="O803" i="5"/>
  <c r="O809" i="6"/>
  <c r="O808" i="5"/>
  <c r="L812" i="6"/>
  <c r="L811" i="5"/>
  <c r="P814" i="6"/>
  <c r="P813" i="5"/>
  <c r="P819" i="6"/>
  <c r="P818" i="5"/>
  <c r="N827" i="6"/>
  <c r="N826" i="5"/>
  <c r="N832" i="6"/>
  <c r="N831" i="5"/>
  <c r="K840" i="6"/>
  <c r="K839" i="5"/>
  <c r="O842" i="6"/>
  <c r="O841" i="5"/>
  <c r="N855" i="6"/>
  <c r="N854" i="5"/>
  <c r="K858" i="6"/>
  <c r="K857" i="5"/>
  <c r="O860" i="6"/>
  <c r="O859" i="5"/>
  <c r="N873" i="6"/>
  <c r="N872" i="5"/>
  <c r="N878" i="6"/>
  <c r="N877" i="5"/>
  <c r="J881" i="6"/>
  <c r="J880" i="5"/>
  <c r="P888" i="6"/>
  <c r="P887" i="5"/>
  <c r="J899" i="6"/>
  <c r="J898" i="5"/>
  <c r="O901" i="6"/>
  <c r="O900" i="5"/>
  <c r="K904" i="6"/>
  <c r="K903" i="5"/>
  <c r="O906" i="6"/>
  <c r="O905" i="5"/>
  <c r="K909" i="6"/>
  <c r="K908" i="5"/>
  <c r="L914" i="6"/>
  <c r="L913" i="5"/>
  <c r="N929" i="6"/>
  <c r="N928" i="5"/>
  <c r="L932" i="6"/>
  <c r="L931" i="5"/>
  <c r="N937" i="6"/>
  <c r="N936" i="5"/>
  <c r="K940" i="6"/>
  <c r="K939" i="5"/>
  <c r="N945" i="6"/>
  <c r="N944" i="5"/>
  <c r="L948" i="6"/>
  <c r="L947" i="5"/>
  <c r="J951" i="6"/>
  <c r="J950" i="5"/>
  <c r="J959" i="6"/>
  <c r="J958" i="5"/>
  <c r="P933" i="1"/>
  <c r="O961" i="6"/>
  <c r="O960" i="5"/>
  <c r="N964" i="6"/>
  <c r="N963" i="5"/>
  <c r="J970" i="6"/>
  <c r="P972" i="6"/>
  <c r="P971" i="5"/>
  <c r="O980" i="6"/>
  <c r="O979" i="5"/>
  <c r="N999" i="6"/>
  <c r="N998" i="5"/>
  <c r="L1002" i="6"/>
  <c r="L1001" i="5"/>
  <c r="N1007" i="6"/>
  <c r="N1006" i="5"/>
  <c r="N1015" i="6"/>
  <c r="N1014" i="5"/>
  <c r="L1018" i="6"/>
  <c r="L1017" i="5"/>
  <c r="O1031" i="6"/>
  <c r="O1030" i="5"/>
  <c r="N1034" i="6"/>
  <c r="N1033" i="5"/>
  <c r="L1037" i="6"/>
  <c r="L1036" i="5"/>
  <c r="N1042" i="6"/>
  <c r="N1041" i="5"/>
  <c r="N1050" i="6"/>
  <c r="N1049" i="5"/>
  <c r="L1061" i="6"/>
  <c r="L1060" i="5"/>
  <c r="O1066" i="6"/>
  <c r="O1065" i="5"/>
  <c r="N1069" i="6"/>
  <c r="N1068" i="5"/>
  <c r="O1077" i="6"/>
  <c r="O1076" i="5"/>
  <c r="L1080" i="6"/>
  <c r="L1079" i="5"/>
  <c r="J1083" i="6"/>
  <c r="J1082" i="5"/>
  <c r="O1085" i="6"/>
  <c r="O1084" i="5"/>
  <c r="J1091" i="6"/>
  <c r="J1090" i="5"/>
  <c r="P1101" i="6"/>
  <c r="P1100" i="5"/>
  <c r="B8" i="2"/>
  <c r="Q9" i="1" s="1"/>
  <c r="B48" i="2"/>
  <c r="Q49" i="1" s="1"/>
  <c r="B88" i="2"/>
  <c r="Q89" i="1" s="1"/>
  <c r="B128" i="2"/>
  <c r="Q129" i="1" s="1"/>
  <c r="B164" i="2"/>
  <c r="Q165" i="1" s="1"/>
  <c r="N166" i="6" s="1"/>
  <c r="B184" i="2"/>
  <c r="Q185" i="1" s="1"/>
  <c r="N185" i="5" s="1"/>
  <c r="B204" i="2"/>
  <c r="Q205" i="1" s="1"/>
  <c r="B224" i="2"/>
  <c r="Q225" i="1" s="1"/>
  <c r="B244" i="2"/>
  <c r="Q245" i="1" s="1"/>
  <c r="B264" i="2"/>
  <c r="Q265" i="1" s="1"/>
  <c r="A289" i="2"/>
  <c r="M290" i="1" s="1"/>
  <c r="B310" i="2"/>
  <c r="Q311" i="1" s="1"/>
  <c r="B326" i="2"/>
  <c r="Q327" i="1" s="1"/>
  <c r="A331" i="2"/>
  <c r="M332" i="1" s="1"/>
  <c r="B345" i="2"/>
  <c r="Q346" i="1" s="1"/>
  <c r="B350" i="2"/>
  <c r="Q351" i="1" s="1"/>
  <c r="B413" i="2"/>
  <c r="Q414" i="1" s="1"/>
  <c r="N415" i="6" s="1"/>
  <c r="B464" i="2"/>
  <c r="Q465" i="1" s="1"/>
  <c r="A527" i="2"/>
  <c r="M528" i="1" s="1"/>
  <c r="B632" i="2"/>
  <c r="Q633" i="1" s="1"/>
  <c r="N634" i="6" s="1"/>
  <c r="A851" i="2"/>
  <c r="M852" i="1" s="1"/>
  <c r="J853" i="6" s="1"/>
  <c r="A162" i="2"/>
  <c r="M163" i="1" s="1"/>
  <c r="J164" i="6" s="1"/>
  <c r="A182" i="2"/>
  <c r="M183" i="1" s="1"/>
  <c r="A202" i="2"/>
  <c r="M203" i="1" s="1"/>
  <c r="A222" i="2"/>
  <c r="M223" i="1" s="1"/>
  <c r="A242" i="2"/>
  <c r="M243" i="1" s="1"/>
  <c r="A262" i="2"/>
  <c r="M263" i="1" s="1"/>
  <c r="J264" i="6" s="1"/>
  <c r="B282" i="2"/>
  <c r="Q283" i="1" s="1"/>
  <c r="A303" i="2"/>
  <c r="M304" i="1" s="1"/>
  <c r="B324" i="2"/>
  <c r="Q325" i="1" s="1"/>
  <c r="A649" i="2"/>
  <c r="M650" i="1" s="1"/>
  <c r="J651" i="6" s="1"/>
  <c r="N863" i="6"/>
  <c r="N862" i="5"/>
  <c r="P878" i="6"/>
  <c r="P877" i="5"/>
  <c r="J889" i="6"/>
  <c r="J888" i="5"/>
  <c r="O891" i="6"/>
  <c r="O890" i="5"/>
  <c r="K894" i="6"/>
  <c r="K893" i="5"/>
  <c r="O896" i="6"/>
  <c r="O895" i="5"/>
  <c r="N914" i="6"/>
  <c r="N913" i="5"/>
  <c r="J917" i="6"/>
  <c r="J916" i="5"/>
  <c r="L927" i="6"/>
  <c r="L926" i="5"/>
  <c r="N932" i="6"/>
  <c r="N931" i="5"/>
  <c r="P937" i="6"/>
  <c r="P936" i="5"/>
  <c r="O956" i="6"/>
  <c r="O955" i="5"/>
  <c r="L959" i="6"/>
  <c r="L958" i="5"/>
  <c r="O967" i="6"/>
  <c r="O966" i="5"/>
  <c r="L970" i="6"/>
  <c r="L969" i="5"/>
  <c r="O975" i="6"/>
  <c r="O974" i="5"/>
  <c r="L978" i="6"/>
  <c r="L977" i="5"/>
  <c r="O991" i="6"/>
  <c r="O990" i="5"/>
  <c r="L994" i="6"/>
  <c r="L993" i="5"/>
  <c r="N1002" i="6"/>
  <c r="N1001" i="5"/>
  <c r="N1018" i="6"/>
  <c r="N1017" i="5"/>
  <c r="O1026" i="6"/>
  <c r="O1025" i="5"/>
  <c r="L1029" i="6"/>
  <c r="L1028" i="5"/>
  <c r="P1034" i="6"/>
  <c r="P1033" i="5"/>
  <c r="N1037" i="6"/>
  <c r="N1036" i="5"/>
  <c r="K1040" i="6"/>
  <c r="K1039" i="5"/>
  <c r="P1042" i="6"/>
  <c r="P1041" i="5"/>
  <c r="K1048" i="6"/>
  <c r="K1047" i="5"/>
  <c r="N1053" i="6"/>
  <c r="N1052" i="5"/>
  <c r="L1056" i="6"/>
  <c r="L1055" i="5"/>
  <c r="N1061" i="6"/>
  <c r="N1060" i="5"/>
  <c r="T1049" i="1"/>
  <c r="J1067" i="6"/>
  <c r="J1066" i="5"/>
  <c r="N1072" i="6"/>
  <c r="N1071" i="5"/>
  <c r="N1080" i="6"/>
  <c r="N1079" i="5"/>
  <c r="L1083" i="6"/>
  <c r="L1082" i="5"/>
  <c r="L1091" i="6"/>
  <c r="L1090" i="5"/>
  <c r="O1096" i="6"/>
  <c r="O1095" i="5"/>
  <c r="L1099" i="6"/>
  <c r="L1098" i="5"/>
  <c r="B4" i="2"/>
  <c r="Q5" i="1" s="1"/>
  <c r="B44" i="2"/>
  <c r="Q45" i="1" s="1"/>
  <c r="N46" i="5" s="1"/>
  <c r="B84" i="2"/>
  <c r="Q85" i="1" s="1"/>
  <c r="B124" i="2"/>
  <c r="Q125" i="1" s="1"/>
  <c r="B162" i="2"/>
  <c r="Q163" i="1" s="1"/>
  <c r="B182" i="2"/>
  <c r="Q183" i="1" s="1"/>
  <c r="B202" i="2"/>
  <c r="Q203" i="1" s="1"/>
  <c r="B222" i="2"/>
  <c r="Q223" i="1" s="1"/>
  <c r="B242" i="2"/>
  <c r="Q243" i="1" s="1"/>
  <c r="B262" i="2"/>
  <c r="Q263" i="1" s="1"/>
  <c r="B303" i="2"/>
  <c r="Q304" i="1" s="1"/>
  <c r="B384" i="2"/>
  <c r="Q385" i="1" s="1"/>
  <c r="N386" i="6" s="1"/>
  <c r="A447" i="2"/>
  <c r="M448" i="1" s="1"/>
  <c r="B491" i="2"/>
  <c r="Q492" i="1" s="1"/>
  <c r="B493" i="2"/>
  <c r="Q494" i="1" s="1"/>
  <c r="N495" i="6" s="1"/>
  <c r="B552" i="2"/>
  <c r="Q553" i="1" s="1"/>
  <c r="B872" i="2"/>
  <c r="Q873" i="1" s="1"/>
  <c r="N874" i="6" s="1"/>
  <c r="B42" i="2"/>
  <c r="Q43" i="1" s="1"/>
  <c r="B82" i="2"/>
  <c r="Q83" i="1" s="1"/>
  <c r="B122" i="2"/>
  <c r="Q123" i="1" s="1"/>
  <c r="A180" i="2"/>
  <c r="M181" i="1" s="1"/>
  <c r="A200" i="2"/>
  <c r="M201" i="1" s="1"/>
  <c r="A220" i="2"/>
  <c r="M221" i="1" s="1"/>
  <c r="A240" i="2"/>
  <c r="M241" i="1" s="1"/>
  <c r="A260" i="2"/>
  <c r="M261" i="1" s="1"/>
  <c r="A308" i="2"/>
  <c r="M309" i="1" s="1"/>
  <c r="A343" i="2"/>
  <c r="M344" i="1" s="1"/>
  <c r="J345" i="6" s="1"/>
  <c r="A411" i="2"/>
  <c r="M412" i="1" s="1"/>
  <c r="A462" i="2"/>
  <c r="M463" i="1" s="1"/>
  <c r="B508" i="2"/>
  <c r="Q509" i="1" s="1"/>
  <c r="B525" i="2"/>
  <c r="Q526" i="1" s="1"/>
  <c r="N527" i="6" s="1"/>
  <c r="A569" i="2"/>
  <c r="M570" i="1" s="1"/>
  <c r="J571" i="6" s="1"/>
  <c r="L820" i="6"/>
  <c r="L819" i="5"/>
  <c r="N830" i="6"/>
  <c r="N829" i="5"/>
  <c r="J833" i="6"/>
  <c r="J832" i="5"/>
  <c r="N835" i="6"/>
  <c r="N834" i="5"/>
  <c r="K838" i="6"/>
  <c r="K837" i="5"/>
  <c r="O840" i="6"/>
  <c r="O839" i="5"/>
  <c r="O845" i="6"/>
  <c r="O844" i="5"/>
  <c r="N853" i="6"/>
  <c r="N852" i="5"/>
  <c r="L866" i="6"/>
  <c r="L865" i="5"/>
  <c r="N871" i="6"/>
  <c r="N870" i="5"/>
  <c r="N876" i="6"/>
  <c r="N875" i="5"/>
  <c r="O881" i="6"/>
  <c r="O880" i="5"/>
  <c r="K884" i="6"/>
  <c r="K883" i="5"/>
  <c r="O886" i="6"/>
  <c r="O885" i="5"/>
  <c r="L889" i="6"/>
  <c r="L888" i="5"/>
  <c r="N899" i="6"/>
  <c r="N898" i="5"/>
  <c r="L912" i="6"/>
  <c r="L911" i="5"/>
  <c r="P914" i="6"/>
  <c r="P913" i="5"/>
  <c r="J930" i="6"/>
  <c r="J929" i="5"/>
  <c r="P932" i="6"/>
  <c r="P931" i="5"/>
  <c r="O940" i="6"/>
  <c r="O939" i="5"/>
  <c r="P948" i="6"/>
  <c r="P947" i="5"/>
  <c r="O951" i="6"/>
  <c r="O950" i="5"/>
  <c r="L954" i="6"/>
  <c r="L953" i="5"/>
  <c r="J957" i="6"/>
  <c r="J956" i="5"/>
  <c r="J965" i="6"/>
  <c r="J964" i="5"/>
  <c r="N970" i="6"/>
  <c r="N969" i="5"/>
  <c r="L973" i="6"/>
  <c r="L972" i="5"/>
  <c r="N978" i="6"/>
  <c r="N977" i="5"/>
  <c r="O986" i="6"/>
  <c r="O985" i="5"/>
  <c r="L989" i="6"/>
  <c r="L988" i="5"/>
  <c r="O1010" i="6"/>
  <c r="O1009" i="5"/>
  <c r="J1016" i="6"/>
  <c r="J1043" i="6"/>
  <c r="J1042" i="5"/>
  <c r="O1045" i="6"/>
  <c r="O1044" i="5"/>
  <c r="J1051" i="6"/>
  <c r="J1050" i="5"/>
  <c r="N1056" i="6"/>
  <c r="N1055" i="5"/>
  <c r="N1063" i="5"/>
  <c r="J1070" i="6"/>
  <c r="K1078" i="6"/>
  <c r="K1077" i="5"/>
  <c r="N1083" i="6"/>
  <c r="N1082" i="5"/>
  <c r="N1091" i="6"/>
  <c r="N1090" i="5"/>
  <c r="K1094" i="6"/>
  <c r="K1093" i="5"/>
  <c r="B40" i="2"/>
  <c r="Q41" i="1" s="1"/>
  <c r="B80" i="2"/>
  <c r="Q81" i="1" s="1"/>
  <c r="B120" i="2"/>
  <c r="Q121" i="1" s="1"/>
  <c r="B160" i="2"/>
  <c r="Q161" i="1" s="1"/>
  <c r="B180" i="2"/>
  <c r="Q181" i="1" s="1"/>
  <c r="B200" i="2"/>
  <c r="Q201" i="1" s="1"/>
  <c r="B220" i="2"/>
  <c r="Q221" i="1" s="1"/>
  <c r="B240" i="2"/>
  <c r="Q241" i="1" s="1"/>
  <c r="B260" i="2"/>
  <c r="Q261" i="1" s="1"/>
  <c r="B280" i="2"/>
  <c r="Q281" i="1" s="1"/>
  <c r="A329" i="2"/>
  <c r="M330" i="1" s="1"/>
  <c r="B343" i="2"/>
  <c r="Q344" i="1" s="1"/>
  <c r="A367" i="2"/>
  <c r="M368" i="1" s="1"/>
  <c r="B411" i="2"/>
  <c r="Q412" i="1" s="1"/>
  <c r="B630" i="2"/>
  <c r="Q631" i="1" s="1"/>
  <c r="B752" i="2"/>
  <c r="Q753" i="1" s="1"/>
  <c r="N754" i="6" s="1"/>
  <c r="A775" i="2"/>
  <c r="M776" i="1" s="1"/>
  <c r="B118" i="2"/>
  <c r="Q119" i="1" s="1"/>
  <c r="B158" i="2"/>
  <c r="Q159" i="1" s="1"/>
  <c r="A178" i="2"/>
  <c r="M179" i="1" s="1"/>
  <c r="A198" i="2"/>
  <c r="M199" i="1" s="1"/>
  <c r="A218" i="2"/>
  <c r="M219" i="1" s="1"/>
  <c r="A238" i="2"/>
  <c r="M239" i="1" s="1"/>
  <c r="A258" i="2"/>
  <c r="M259" i="1" s="1"/>
  <c r="A278" i="2"/>
  <c r="M279" i="1" s="1"/>
  <c r="A301" i="2"/>
  <c r="M302" i="1" s="1"/>
  <c r="B322" i="2"/>
  <c r="Q323" i="1" s="1"/>
  <c r="A382" i="2"/>
  <c r="M383" i="1" s="1"/>
  <c r="B428" i="2"/>
  <c r="Q429" i="1" s="1"/>
  <c r="N429" i="5" s="1"/>
  <c r="B445" i="2"/>
  <c r="Q446" i="1" s="1"/>
  <c r="A489" i="2"/>
  <c r="M490" i="1" s="1"/>
  <c r="A491" i="2"/>
  <c r="M492" i="1" s="1"/>
  <c r="J493" i="6" s="1"/>
  <c r="B76" i="2"/>
  <c r="Q77" i="1" s="1"/>
  <c r="B116" i="2"/>
  <c r="Q117" i="1" s="1"/>
  <c r="B156" i="2"/>
  <c r="Q157" i="1" s="1"/>
  <c r="B178" i="2"/>
  <c r="Q179" i="1" s="1"/>
  <c r="B198" i="2"/>
  <c r="Q199" i="1" s="1"/>
  <c r="B218" i="2"/>
  <c r="Q219" i="1" s="1"/>
  <c r="B238" i="2"/>
  <c r="Q239" i="1" s="1"/>
  <c r="B258" i="2"/>
  <c r="Q259" i="1" s="1"/>
  <c r="B278" i="2"/>
  <c r="Q279" i="1" s="1"/>
  <c r="B285" i="2"/>
  <c r="Q286" i="1" s="1"/>
  <c r="N287" i="6" s="1"/>
  <c r="B301" i="2"/>
  <c r="Q302" i="1" s="1"/>
  <c r="B348" i="2"/>
  <c r="Q349" i="1" s="1"/>
  <c r="B392" i="2"/>
  <c r="Q393" i="1" s="1"/>
  <c r="A523" i="2"/>
  <c r="M524" i="1" s="1"/>
  <c r="J525" i="6" s="1"/>
  <c r="B550" i="2"/>
  <c r="Q551" i="1" s="1"/>
  <c r="A731" i="2"/>
  <c r="M732" i="1" s="1"/>
  <c r="J733" i="6" s="1"/>
  <c r="A196" i="2"/>
  <c r="M197" i="1" s="1"/>
  <c r="A216" i="2"/>
  <c r="M217" i="1" s="1"/>
  <c r="A236" i="2"/>
  <c r="M237" i="1" s="1"/>
  <c r="J237" i="5" s="1"/>
  <c r="A256" i="2"/>
  <c r="M257" i="1" s="1"/>
  <c r="B533" i="2"/>
  <c r="Q534" i="1" s="1"/>
  <c r="A695" i="2"/>
  <c r="M696" i="1" s="1"/>
  <c r="J697" i="6" s="1"/>
  <c r="B712" i="2"/>
  <c r="Q713" i="1" s="1"/>
  <c r="N714" i="6" s="1"/>
  <c r="B796" i="2"/>
  <c r="Q797" i="1" s="1"/>
  <c r="N798" i="6" s="1"/>
  <c r="A891" i="2"/>
  <c r="M892" i="1" s="1"/>
  <c r="B112" i="2"/>
  <c r="Q113" i="1" s="1"/>
  <c r="B152" i="2"/>
  <c r="Q153" i="1" s="1"/>
  <c r="B176" i="2"/>
  <c r="Q177" i="1" s="1"/>
  <c r="B196" i="2"/>
  <c r="Q197" i="1" s="1"/>
  <c r="B216" i="2"/>
  <c r="Q217" i="1" s="1"/>
  <c r="B236" i="2"/>
  <c r="Q237" i="1" s="1"/>
  <c r="B256" i="2"/>
  <c r="Q257" i="1" s="1"/>
  <c r="B276" i="2"/>
  <c r="Q277" i="1" s="1"/>
  <c r="A283" i="2"/>
  <c r="M284" i="1" s="1"/>
  <c r="A299" i="2"/>
  <c r="M300" i="1" s="1"/>
  <c r="B353" i="2"/>
  <c r="Q354" i="1" s="1"/>
  <c r="A443" i="2"/>
  <c r="M444" i="1" s="1"/>
  <c r="B470" i="2"/>
  <c r="Q471" i="1" s="1"/>
  <c r="N472" i="6" s="1"/>
  <c r="B472" i="2"/>
  <c r="Q473" i="1" s="1"/>
  <c r="B489" i="2"/>
  <c r="Q490" i="1" s="1"/>
  <c r="A194" i="2"/>
  <c r="M195" i="1" s="1"/>
  <c r="A214" i="2"/>
  <c r="M215" i="1" s="1"/>
  <c r="A234" i="2"/>
  <c r="M235" i="1" s="1"/>
  <c r="J236" i="6" s="1"/>
  <c r="A254" i="2"/>
  <c r="M255" i="1" s="1"/>
  <c r="A274" i="2"/>
  <c r="M275" i="1" s="1"/>
  <c r="B299" i="2"/>
  <c r="Q300" i="1" s="1"/>
  <c r="B313" i="2"/>
  <c r="Q314" i="1" s="1"/>
  <c r="A318" i="2"/>
  <c r="M319" i="1" s="1"/>
  <c r="J320" i="6" s="1"/>
  <c r="B375" i="2"/>
  <c r="Q376" i="1" s="1"/>
  <c r="B453" i="2"/>
  <c r="Q454" i="1" s="1"/>
  <c r="N455" i="6" s="1"/>
  <c r="B504" i="2"/>
  <c r="Q505" i="1" s="1"/>
  <c r="N506" i="6" s="1"/>
  <c r="A212" i="2"/>
  <c r="M213" i="1" s="1"/>
  <c r="A232" i="2"/>
  <c r="M233" i="1" s="1"/>
  <c r="A252" i="2"/>
  <c r="M253" i="1" s="1"/>
  <c r="J254" i="6" s="1"/>
  <c r="A272" i="2"/>
  <c r="M273" i="1" s="1"/>
  <c r="A311" i="2"/>
  <c r="M312" i="1" s="1"/>
  <c r="A351" i="2"/>
  <c r="M352" i="1" s="1"/>
  <c r="B424" i="2"/>
  <c r="Q425" i="1" s="1"/>
  <c r="A487" i="2"/>
  <c r="M488" i="1" s="1"/>
  <c r="A323" i="2"/>
  <c r="M324" i="1" s="1"/>
  <c r="B344" i="2"/>
  <c r="Q345" i="1" s="1"/>
  <c r="A502" i="2"/>
  <c r="M503" i="1" s="1"/>
  <c r="B548" i="2"/>
  <c r="Q549" i="1" s="1"/>
  <c r="N550" i="6" s="1"/>
  <c r="K551" i="6"/>
  <c r="K550" i="5"/>
  <c r="O553" i="6"/>
  <c r="O552" i="5"/>
  <c r="O558" i="6"/>
  <c r="O557" i="5"/>
  <c r="O563" i="6"/>
  <c r="O562" i="5"/>
  <c r="K566" i="6"/>
  <c r="K565" i="5"/>
  <c r="O568" i="6"/>
  <c r="O567" i="5"/>
  <c r="K571" i="6"/>
  <c r="K570" i="5"/>
  <c r="O573" i="6"/>
  <c r="O572" i="5"/>
  <c r="K576" i="6"/>
  <c r="K575" i="5"/>
  <c r="O578" i="6"/>
  <c r="O577" i="5"/>
  <c r="O588" i="6"/>
  <c r="O587" i="5"/>
  <c r="K596" i="6"/>
  <c r="K595" i="5"/>
  <c r="O598" i="6"/>
  <c r="O597" i="5"/>
  <c r="O603" i="6"/>
  <c r="O602" i="5"/>
  <c r="K606" i="6"/>
  <c r="K605" i="5"/>
  <c r="O608" i="6"/>
  <c r="O607" i="5"/>
  <c r="O613" i="6"/>
  <c r="O612" i="5"/>
  <c r="K626" i="6"/>
  <c r="K625" i="5"/>
  <c r="K631" i="6"/>
  <c r="K630" i="5"/>
  <c r="O643" i="6"/>
  <c r="O642" i="5"/>
  <c r="K646" i="6"/>
  <c r="K645" i="5"/>
  <c r="O648" i="6"/>
  <c r="O647" i="5"/>
  <c r="O653" i="6"/>
  <c r="O652" i="5"/>
  <c r="K656" i="6"/>
  <c r="K655" i="5"/>
  <c r="O658" i="6"/>
  <c r="O657" i="5"/>
  <c r="O663" i="6"/>
  <c r="O662" i="5"/>
  <c r="K671" i="6"/>
  <c r="K670" i="5"/>
  <c r="O673" i="6"/>
  <c r="O672" i="5"/>
  <c r="K681" i="6"/>
  <c r="K680" i="5"/>
  <c r="O683" i="6"/>
  <c r="O682" i="5"/>
  <c r="K686" i="6"/>
  <c r="K685" i="5"/>
  <c r="O688" i="6"/>
  <c r="O687" i="5"/>
  <c r="K696" i="6"/>
  <c r="K695" i="5"/>
  <c r="O698" i="6"/>
  <c r="O697" i="5"/>
  <c r="O703" i="6"/>
  <c r="O702" i="5"/>
  <c r="K706" i="6"/>
  <c r="K705" i="5"/>
  <c r="O713" i="6"/>
  <c r="O712" i="5"/>
  <c r="O723" i="6"/>
  <c r="O722" i="5"/>
  <c r="K726" i="6"/>
  <c r="K725" i="5"/>
  <c r="O738" i="6"/>
  <c r="O737" i="5"/>
  <c r="K746" i="6"/>
  <c r="K745" i="5"/>
  <c r="O748" i="6"/>
  <c r="O747" i="5"/>
  <c r="O753" i="6"/>
  <c r="O752" i="5"/>
  <c r="K756" i="6"/>
  <c r="K755" i="5"/>
  <c r="O758" i="6"/>
  <c r="O757" i="5"/>
  <c r="O763" i="6"/>
  <c r="O762" i="5"/>
  <c r="K766" i="6"/>
  <c r="K765" i="5"/>
  <c r="O768" i="6"/>
  <c r="O767" i="5"/>
  <c r="K771" i="6"/>
  <c r="K770" i="5"/>
  <c r="O773" i="6"/>
  <c r="O772" i="5"/>
  <c r="O783" i="6"/>
  <c r="O782" i="5"/>
  <c r="O793" i="6"/>
  <c r="O792" i="5"/>
  <c r="K796" i="6"/>
  <c r="K795" i="5"/>
  <c r="O798" i="6"/>
  <c r="O797" i="5"/>
  <c r="K801" i="6"/>
  <c r="O803" i="6"/>
  <c r="O802" i="5"/>
  <c r="K806" i="6"/>
  <c r="K805" i="5"/>
  <c r="O808" i="6"/>
  <c r="O807" i="5"/>
  <c r="O813" i="6"/>
  <c r="O812" i="5"/>
  <c r="K816" i="6"/>
  <c r="K815" i="5"/>
  <c r="O818" i="6"/>
  <c r="O817" i="5"/>
  <c r="O823" i="6"/>
  <c r="O822" i="5"/>
  <c r="O828" i="6"/>
  <c r="O827" i="5"/>
  <c r="K831" i="6"/>
  <c r="K830" i="5"/>
  <c r="O833" i="6"/>
  <c r="O832" i="5"/>
  <c r="O838" i="6"/>
  <c r="O837" i="5"/>
  <c r="O843" i="6"/>
  <c r="O842" i="5"/>
  <c r="O848" i="6"/>
  <c r="O847" i="5"/>
  <c r="O853" i="6"/>
  <c r="O852" i="5"/>
  <c r="K856" i="6"/>
  <c r="K855" i="5"/>
  <c r="O858" i="6"/>
  <c r="O857" i="5"/>
  <c r="O863" i="6"/>
  <c r="O862" i="5"/>
  <c r="K866" i="6"/>
  <c r="K865" i="5"/>
  <c r="O868" i="6"/>
  <c r="O867" i="5"/>
  <c r="O873" i="6"/>
  <c r="O872" i="5"/>
  <c r="K876" i="6"/>
  <c r="K875" i="5"/>
  <c r="O878" i="6"/>
  <c r="O877" i="5"/>
  <c r="O883" i="6"/>
  <c r="O882" i="5"/>
  <c r="K886" i="6"/>
  <c r="K885" i="5"/>
  <c r="O888" i="6"/>
  <c r="O887" i="5"/>
  <c r="O893" i="6"/>
  <c r="O892" i="5"/>
  <c r="K896" i="6"/>
  <c r="K895" i="5"/>
  <c r="O898" i="6"/>
  <c r="O897" i="5"/>
  <c r="O903" i="6"/>
  <c r="O902" i="5"/>
  <c r="K906" i="6"/>
  <c r="O913" i="6"/>
  <c r="O912" i="5"/>
  <c r="K916" i="6"/>
  <c r="K915" i="5"/>
  <c r="O918" i="6"/>
  <c r="O917" i="5"/>
  <c r="O928" i="6"/>
  <c r="O927" i="5"/>
  <c r="K931" i="6"/>
  <c r="K930" i="5"/>
  <c r="O933" i="6"/>
  <c r="O932" i="5"/>
  <c r="K936" i="6"/>
  <c r="K935" i="5"/>
  <c r="O938" i="6"/>
  <c r="O937" i="5"/>
  <c r="O943" i="6"/>
  <c r="O942" i="5"/>
  <c r="O948" i="6"/>
  <c r="O947" i="5"/>
  <c r="O953" i="6"/>
  <c r="O952" i="5"/>
  <c r="K956" i="6"/>
  <c r="K955" i="5"/>
  <c r="O958" i="6"/>
  <c r="O957" i="5"/>
  <c r="O963" i="6"/>
  <c r="O962" i="5"/>
  <c r="O968" i="6"/>
  <c r="O967" i="5"/>
  <c r="O973" i="6"/>
  <c r="O972" i="5"/>
  <c r="K976" i="6"/>
  <c r="K975" i="5"/>
  <c r="O978" i="6"/>
  <c r="O977" i="5"/>
  <c r="O983" i="6"/>
  <c r="O982" i="5"/>
  <c r="O988" i="6"/>
  <c r="O987" i="5"/>
  <c r="K991" i="6"/>
  <c r="K990" i="5"/>
  <c r="O993" i="6"/>
  <c r="O992" i="5"/>
  <c r="O998" i="6"/>
  <c r="O997" i="5"/>
  <c r="O1003" i="6"/>
  <c r="O1002" i="5"/>
  <c r="K1006" i="6"/>
  <c r="K1005" i="5"/>
  <c r="O1008" i="6"/>
  <c r="O1007" i="5"/>
  <c r="O1013" i="6"/>
  <c r="O1012" i="5"/>
  <c r="O1018" i="6"/>
  <c r="O1017" i="5"/>
  <c r="O1023" i="6"/>
  <c r="O1022" i="5"/>
  <c r="O1028" i="6"/>
  <c r="O1027" i="5"/>
  <c r="K1031" i="6"/>
  <c r="K1030" i="5"/>
  <c r="O1033" i="6"/>
  <c r="O1032" i="5"/>
  <c r="K1036" i="6"/>
  <c r="K1035" i="5"/>
  <c r="O1038" i="6"/>
  <c r="O1037" i="5"/>
  <c r="O1043" i="6"/>
  <c r="O1042" i="5"/>
  <c r="K1046" i="6"/>
  <c r="K1045" i="5"/>
  <c r="O1048" i="6"/>
  <c r="O1047" i="5"/>
  <c r="K1051" i="6"/>
  <c r="K1050" i="5"/>
  <c r="O1053" i="6"/>
  <c r="O1052" i="5"/>
  <c r="O1058" i="6"/>
  <c r="O1057" i="5"/>
  <c r="O1063" i="6"/>
  <c r="O1062" i="5"/>
  <c r="O1068" i="6"/>
  <c r="O1067" i="5"/>
  <c r="K1071" i="6"/>
  <c r="K1070" i="5"/>
  <c r="O1073" i="6"/>
  <c r="O1072" i="5"/>
  <c r="O1078" i="6"/>
  <c r="O1077" i="5"/>
  <c r="O1083" i="6"/>
  <c r="O1082" i="5"/>
  <c r="K1086" i="6"/>
  <c r="K1085" i="5"/>
  <c r="O1088" i="6"/>
  <c r="O1087" i="5"/>
  <c r="K1091" i="6"/>
  <c r="K1090" i="5"/>
  <c r="O1093" i="6"/>
  <c r="O1092" i="5"/>
  <c r="O1098" i="6"/>
  <c r="O1097" i="5"/>
  <c r="A296" i="2"/>
  <c r="M297" i="1" s="1"/>
  <c r="A336" i="2"/>
  <c r="M337" i="1" s="1"/>
  <c r="A376" i="2"/>
  <c r="M377" i="1" s="1"/>
  <c r="J378" i="6" s="1"/>
  <c r="A416" i="2"/>
  <c r="M417" i="1" s="1"/>
  <c r="A456" i="2"/>
  <c r="M457" i="1" s="1"/>
  <c r="J458" i="6" s="1"/>
  <c r="A496" i="2"/>
  <c r="M497" i="1" s="1"/>
  <c r="A536" i="2"/>
  <c r="M537" i="1" s="1"/>
  <c r="A576" i="2"/>
  <c r="M577" i="1" s="1"/>
  <c r="A616" i="2"/>
  <c r="M617" i="1" s="1"/>
  <c r="A656" i="2"/>
  <c r="M657" i="1" s="1"/>
  <c r="A696" i="2"/>
  <c r="M697" i="1" s="1"/>
  <c r="A736" i="2"/>
  <c r="M737" i="1" s="1"/>
  <c r="J738" i="6" s="1"/>
  <c r="A776" i="2"/>
  <c r="M777" i="1" s="1"/>
  <c r="A816" i="2"/>
  <c r="M817" i="1" s="1"/>
  <c r="A856" i="2"/>
  <c r="M857" i="1" s="1"/>
  <c r="A896" i="2"/>
  <c r="M897" i="1" s="1"/>
  <c r="A936" i="2"/>
  <c r="M937" i="1" s="1"/>
  <c r="B1064" i="2"/>
  <c r="Q1065" i="1" s="1"/>
  <c r="A294" i="2"/>
  <c r="M295" i="1" s="1"/>
  <c r="A334" i="2"/>
  <c r="M335" i="1" s="1"/>
  <c r="A374" i="2"/>
  <c r="M375" i="1" s="1"/>
  <c r="A414" i="2"/>
  <c r="M415" i="1" s="1"/>
  <c r="A454" i="2"/>
  <c r="M455" i="1" s="1"/>
  <c r="J455" i="5" s="1"/>
  <c r="A494" i="2"/>
  <c r="M495" i="1" s="1"/>
  <c r="A534" i="2"/>
  <c r="M535" i="1" s="1"/>
  <c r="J536" i="6" s="1"/>
  <c r="A574" i="2"/>
  <c r="M575" i="1" s="1"/>
  <c r="A614" i="2"/>
  <c r="M615" i="1" s="1"/>
  <c r="J615" i="5" s="1"/>
  <c r="A654" i="2"/>
  <c r="M655" i="1" s="1"/>
  <c r="A694" i="2"/>
  <c r="M695" i="1" s="1"/>
  <c r="A734" i="2"/>
  <c r="M735" i="1" s="1"/>
  <c r="A774" i="2"/>
  <c r="M775" i="1" s="1"/>
  <c r="A814" i="2"/>
  <c r="M815" i="1" s="1"/>
  <c r="A854" i="2"/>
  <c r="M855" i="1" s="1"/>
  <c r="A894" i="2"/>
  <c r="M895" i="1" s="1"/>
  <c r="B920" i="2"/>
  <c r="Q921" i="1" s="1"/>
  <c r="N922" i="6" s="1"/>
  <c r="A292" i="2"/>
  <c r="M293" i="1" s="1"/>
  <c r="A572" i="2"/>
  <c r="M573" i="1" s="1"/>
  <c r="J574" i="6" s="1"/>
  <c r="A612" i="2"/>
  <c r="M613" i="1" s="1"/>
  <c r="A652" i="2"/>
  <c r="M653" i="1" s="1"/>
  <c r="A692" i="2"/>
  <c r="M693" i="1" s="1"/>
  <c r="J694" i="6" s="1"/>
  <c r="A732" i="2"/>
  <c r="M733" i="1" s="1"/>
  <c r="A15" i="3"/>
  <c r="N16" i="1" s="1"/>
  <c r="A290" i="2"/>
  <c r="M291" i="1" s="1"/>
  <c r="J292" i="6" s="1"/>
  <c r="A330" i="2"/>
  <c r="M331" i="1" s="1"/>
  <c r="J332" i="6" s="1"/>
  <c r="A370" i="2"/>
  <c r="M371" i="1" s="1"/>
  <c r="A410" i="2"/>
  <c r="M411" i="1" s="1"/>
  <c r="J412" i="6" s="1"/>
  <c r="A450" i="2"/>
  <c r="M451" i="1" s="1"/>
  <c r="A490" i="2"/>
  <c r="M491" i="1" s="1"/>
  <c r="J492" i="6" s="1"/>
  <c r="A530" i="2"/>
  <c r="M531" i="1" s="1"/>
  <c r="A570" i="2"/>
  <c r="M571" i="1" s="1"/>
  <c r="J571" i="5" s="1"/>
  <c r="A610" i="2"/>
  <c r="M611" i="1" s="1"/>
  <c r="J612" i="6" s="1"/>
  <c r="A650" i="2"/>
  <c r="M651" i="1" s="1"/>
  <c r="A690" i="2"/>
  <c r="M691" i="1" s="1"/>
  <c r="A730" i="2"/>
  <c r="M731" i="1" s="1"/>
  <c r="J732" i="6" s="1"/>
  <c r="A770" i="2"/>
  <c r="M771" i="1" s="1"/>
  <c r="J772" i="6" s="1"/>
  <c r="A810" i="2"/>
  <c r="M811" i="1" s="1"/>
  <c r="J812" i="6" s="1"/>
  <c r="A850" i="2"/>
  <c r="M851" i="1" s="1"/>
  <c r="A890" i="2"/>
  <c r="M891" i="1" s="1"/>
  <c r="A918" i="2"/>
  <c r="M919" i="1" s="1"/>
  <c r="J920" i="6" s="1"/>
  <c r="B950" i="2"/>
  <c r="Q951" i="1" s="1"/>
  <c r="A953" i="2"/>
  <c r="M954" i="1" s="1"/>
  <c r="J955" i="6" s="1"/>
  <c r="A1011" i="2"/>
  <c r="M1012" i="1" s="1"/>
  <c r="J1013" i="6" s="1"/>
  <c r="B71" i="3"/>
  <c r="R72" i="1" s="1"/>
  <c r="A288" i="2"/>
  <c r="M289" i="1" s="1"/>
  <c r="A328" i="2"/>
  <c r="M329" i="1" s="1"/>
  <c r="A368" i="2"/>
  <c r="M369" i="1" s="1"/>
  <c r="A408" i="2"/>
  <c r="M409" i="1" s="1"/>
  <c r="A448" i="2"/>
  <c r="M449" i="1" s="1"/>
  <c r="A488" i="2"/>
  <c r="M489" i="1" s="1"/>
  <c r="J490" i="6" s="1"/>
  <c r="A528" i="2"/>
  <c r="M529" i="1" s="1"/>
  <c r="A568" i="2"/>
  <c r="M569" i="1" s="1"/>
  <c r="A608" i="2"/>
  <c r="M609" i="1" s="1"/>
  <c r="J609" i="5" s="1"/>
  <c r="A648" i="2"/>
  <c r="M649" i="1" s="1"/>
  <c r="A688" i="2"/>
  <c r="M689" i="1" s="1"/>
  <c r="A728" i="2"/>
  <c r="M729" i="1" s="1"/>
  <c r="J730" i="6" s="1"/>
  <c r="A768" i="2"/>
  <c r="M769" i="1" s="1"/>
  <c r="J770" i="6" s="1"/>
  <c r="A808" i="2"/>
  <c r="M809" i="1" s="1"/>
  <c r="J810" i="6" s="1"/>
  <c r="A848" i="2"/>
  <c r="M849" i="1" s="1"/>
  <c r="A888" i="2"/>
  <c r="M889" i="1" s="1"/>
  <c r="B918" i="2"/>
  <c r="Q919" i="1" s="1"/>
  <c r="N920" i="6" s="1"/>
  <c r="B948" i="2"/>
  <c r="Q949" i="1" s="1"/>
  <c r="N950" i="6" s="1"/>
  <c r="B982" i="2"/>
  <c r="Q983" i="1" s="1"/>
  <c r="N984" i="6" s="1"/>
  <c r="A1033" i="2"/>
  <c r="M1034" i="1" s="1"/>
  <c r="J1035" i="6" s="1"/>
  <c r="B1062" i="2"/>
  <c r="Q1063" i="1" s="1"/>
  <c r="N1064" i="6" s="1"/>
  <c r="B1084" i="2"/>
  <c r="Q1085" i="1" s="1"/>
  <c r="N1086" i="6" s="1"/>
  <c r="A286" i="2"/>
  <c r="M287" i="1" s="1"/>
  <c r="A326" i="2"/>
  <c r="M327" i="1" s="1"/>
  <c r="A366" i="2"/>
  <c r="M367" i="1" s="1"/>
  <c r="J368" i="6" s="1"/>
  <c r="A406" i="2"/>
  <c r="M407" i="1" s="1"/>
  <c r="J408" i="6" s="1"/>
  <c r="A446" i="2"/>
  <c r="M447" i="1" s="1"/>
  <c r="J448" i="6" s="1"/>
  <c r="A486" i="2"/>
  <c r="M487" i="1" s="1"/>
  <c r="J488" i="6" s="1"/>
  <c r="A526" i="2"/>
  <c r="M527" i="1" s="1"/>
  <c r="J528" i="6" s="1"/>
  <c r="A566" i="2"/>
  <c r="M567" i="1" s="1"/>
  <c r="J568" i="6" s="1"/>
  <c r="A606" i="2"/>
  <c r="M607" i="1" s="1"/>
  <c r="J608" i="6" s="1"/>
  <c r="A646" i="2"/>
  <c r="M647" i="1" s="1"/>
  <c r="A686" i="2"/>
  <c r="M687" i="1" s="1"/>
  <c r="A726" i="2"/>
  <c r="M727" i="1" s="1"/>
  <c r="J728" i="6" s="1"/>
  <c r="A766" i="2"/>
  <c r="M767" i="1" s="1"/>
  <c r="A806" i="2"/>
  <c r="M807" i="1" s="1"/>
  <c r="A846" i="2"/>
  <c r="M847" i="1" s="1"/>
  <c r="A886" i="2"/>
  <c r="M887" i="1" s="1"/>
  <c r="A939" i="2"/>
  <c r="M940" i="1" s="1"/>
  <c r="B946" i="2"/>
  <c r="Q947" i="1" s="1"/>
  <c r="A958" i="2"/>
  <c r="M959" i="1" s="1"/>
  <c r="B1004" i="2"/>
  <c r="Q1005" i="1" s="1"/>
  <c r="N1006" i="6" s="1"/>
  <c r="A284" i="2"/>
  <c r="M285" i="1" s="1"/>
  <c r="J285" i="5" s="1"/>
  <c r="A324" i="2"/>
  <c r="M325" i="1" s="1"/>
  <c r="A364" i="2"/>
  <c r="M365" i="1" s="1"/>
  <c r="A404" i="2"/>
  <c r="M405" i="1" s="1"/>
  <c r="A444" i="2"/>
  <c r="M445" i="1" s="1"/>
  <c r="A484" i="2"/>
  <c r="M485" i="1" s="1"/>
  <c r="J486" i="6" s="1"/>
  <c r="A524" i="2"/>
  <c r="M525" i="1" s="1"/>
  <c r="A564" i="2"/>
  <c r="M565" i="1" s="1"/>
  <c r="A604" i="2"/>
  <c r="M605" i="1" s="1"/>
  <c r="A644" i="2"/>
  <c r="M645" i="1" s="1"/>
  <c r="J646" i="6" s="1"/>
  <c r="A684" i="2"/>
  <c r="M685" i="1" s="1"/>
  <c r="A724" i="2"/>
  <c r="M725" i="1" s="1"/>
  <c r="J726" i="6" s="1"/>
  <c r="A764" i="2"/>
  <c r="M765" i="1" s="1"/>
  <c r="J766" i="6" s="1"/>
  <c r="A804" i="2"/>
  <c r="M805" i="1" s="1"/>
  <c r="A844" i="2"/>
  <c r="M845" i="1" s="1"/>
  <c r="A884" i="2"/>
  <c r="M885" i="1" s="1"/>
  <c r="A916" i="2"/>
  <c r="M917" i="1" s="1"/>
  <c r="B958" i="2"/>
  <c r="Q959" i="1" s="1"/>
  <c r="N959" i="5" s="1"/>
  <c r="B105" i="3"/>
  <c r="R106" i="1" s="1"/>
  <c r="A282" i="2"/>
  <c r="M283" i="1" s="1"/>
  <c r="J284" i="6" s="1"/>
  <c r="A322" i="2"/>
  <c r="M323" i="1" s="1"/>
  <c r="A362" i="2"/>
  <c r="M363" i="1" s="1"/>
  <c r="A402" i="2"/>
  <c r="M403" i="1" s="1"/>
  <c r="A442" i="2"/>
  <c r="M443" i="1" s="1"/>
  <c r="A482" i="2"/>
  <c r="M483" i="1" s="1"/>
  <c r="A522" i="2"/>
  <c r="M523" i="1" s="1"/>
  <c r="A562" i="2"/>
  <c r="M563" i="1" s="1"/>
  <c r="J564" i="6" s="1"/>
  <c r="A602" i="2"/>
  <c r="M603" i="1" s="1"/>
  <c r="J604" i="6" s="1"/>
  <c r="A642" i="2"/>
  <c r="M643" i="1" s="1"/>
  <c r="A682" i="2"/>
  <c r="M683" i="1" s="1"/>
  <c r="J684" i="6" s="1"/>
  <c r="A722" i="2"/>
  <c r="M723" i="1" s="1"/>
  <c r="A762" i="2"/>
  <c r="M763" i="1" s="1"/>
  <c r="A802" i="2"/>
  <c r="M803" i="1" s="1"/>
  <c r="A842" i="2"/>
  <c r="M843" i="1" s="1"/>
  <c r="J844" i="6" s="1"/>
  <c r="A882" i="2"/>
  <c r="M883" i="1" s="1"/>
  <c r="B916" i="2"/>
  <c r="Q917" i="1" s="1"/>
  <c r="A980" i="2"/>
  <c r="M981" i="1" s="1"/>
  <c r="A1060" i="2"/>
  <c r="M1061" i="1" s="1"/>
  <c r="J1062" i="6" s="1"/>
  <c r="B13" i="3"/>
  <c r="R14" i="1" s="1"/>
  <c r="A103" i="3"/>
  <c r="N104" i="1" s="1"/>
  <c r="O819" i="6"/>
  <c r="O818" i="5"/>
  <c r="O824" i="6"/>
  <c r="O823" i="5"/>
  <c r="O829" i="6"/>
  <c r="O828" i="5"/>
  <c r="K832" i="6"/>
  <c r="K831" i="5"/>
  <c r="O834" i="6"/>
  <c r="O833" i="5"/>
  <c r="O839" i="6"/>
  <c r="O838" i="5"/>
  <c r="K842" i="6"/>
  <c r="K841" i="5"/>
  <c r="O844" i="6"/>
  <c r="O843" i="5"/>
  <c r="O849" i="6"/>
  <c r="O848" i="5"/>
  <c r="K852" i="6"/>
  <c r="K851" i="5"/>
  <c r="O854" i="6"/>
  <c r="O853" i="5"/>
  <c r="O859" i="6"/>
  <c r="O858" i="5"/>
  <c r="O864" i="6"/>
  <c r="O863" i="5"/>
  <c r="O869" i="6"/>
  <c r="O868" i="5"/>
  <c r="K872" i="6"/>
  <c r="K871" i="5"/>
  <c r="O874" i="6"/>
  <c r="O873" i="5"/>
  <c r="O879" i="6"/>
  <c r="O878" i="5"/>
  <c r="K882" i="6"/>
  <c r="K881" i="5"/>
  <c r="O884" i="6"/>
  <c r="O883" i="5"/>
  <c r="O889" i="6"/>
  <c r="O888" i="5"/>
  <c r="K892" i="6"/>
  <c r="K891" i="5"/>
  <c r="O894" i="6"/>
  <c r="O893" i="5"/>
  <c r="O899" i="6"/>
  <c r="O898" i="5"/>
  <c r="K902" i="6"/>
  <c r="O904" i="6"/>
  <c r="O903" i="5"/>
  <c r="K906" i="5"/>
  <c r="O909" i="6"/>
  <c r="O908" i="5"/>
  <c r="K912" i="6"/>
  <c r="K911" i="5"/>
  <c r="O914" i="6"/>
  <c r="O913" i="5"/>
  <c r="O919" i="6"/>
  <c r="O918" i="5"/>
  <c r="K922" i="6"/>
  <c r="K921" i="5"/>
  <c r="O924" i="6"/>
  <c r="O923" i="5"/>
  <c r="K927" i="6"/>
  <c r="K926" i="5"/>
  <c r="O929" i="6"/>
  <c r="O928" i="5"/>
  <c r="O934" i="6"/>
  <c r="O933" i="5"/>
  <c r="O939" i="6"/>
  <c r="O938" i="5"/>
  <c r="O944" i="6"/>
  <c r="O943" i="5"/>
  <c r="K952" i="6"/>
  <c r="K951" i="5"/>
  <c r="O954" i="6"/>
  <c r="O953" i="5"/>
  <c r="O959" i="6"/>
  <c r="O958" i="5"/>
  <c r="O964" i="6"/>
  <c r="O963" i="5"/>
  <c r="O969" i="6"/>
  <c r="O968" i="5"/>
  <c r="K972" i="6"/>
  <c r="K971" i="5"/>
  <c r="O974" i="6"/>
  <c r="O973" i="5"/>
  <c r="O979" i="6"/>
  <c r="O978" i="5"/>
  <c r="O984" i="6"/>
  <c r="O983" i="5"/>
  <c r="K986" i="5"/>
  <c r="O989" i="6"/>
  <c r="O988" i="5"/>
  <c r="K992" i="6"/>
  <c r="K991" i="5"/>
  <c r="O994" i="6"/>
  <c r="O993" i="5"/>
  <c r="O999" i="6"/>
  <c r="O998" i="5"/>
  <c r="O1004" i="6"/>
  <c r="O1003" i="5"/>
  <c r="K1007" i="6"/>
  <c r="K1006" i="5"/>
  <c r="O1009" i="6"/>
  <c r="O1008" i="5"/>
  <c r="O1014" i="6"/>
  <c r="O1013" i="5"/>
  <c r="O1019" i="6"/>
  <c r="O1018" i="5"/>
  <c r="O1024" i="6"/>
  <c r="O1023" i="5"/>
  <c r="O1029" i="6"/>
  <c r="O1028" i="5"/>
  <c r="O1034" i="6"/>
  <c r="O1033" i="5"/>
  <c r="O1039" i="6"/>
  <c r="O1038" i="5"/>
  <c r="K1042" i="6"/>
  <c r="K1041" i="5"/>
  <c r="O1044" i="6"/>
  <c r="O1043" i="5"/>
  <c r="O1049" i="6"/>
  <c r="O1048" i="5"/>
  <c r="O1054" i="6"/>
  <c r="O1053" i="5"/>
  <c r="O1059" i="6"/>
  <c r="O1058" i="5"/>
  <c r="K1062" i="6"/>
  <c r="K1061" i="5"/>
  <c r="O1064" i="6"/>
  <c r="O1063" i="5"/>
  <c r="O1069" i="6"/>
  <c r="O1068" i="5"/>
  <c r="O1074" i="6"/>
  <c r="O1073" i="5"/>
  <c r="O1079" i="6"/>
  <c r="O1078" i="5"/>
  <c r="K1082" i="6"/>
  <c r="K1081" i="5"/>
  <c r="O1084" i="6"/>
  <c r="O1083" i="5"/>
  <c r="O1089" i="6"/>
  <c r="O1088" i="5"/>
  <c r="K1092" i="6"/>
  <c r="K1091" i="5"/>
  <c r="O1094" i="6"/>
  <c r="O1093" i="5"/>
  <c r="O1099" i="6"/>
  <c r="O1098" i="5"/>
  <c r="A280" i="2"/>
  <c r="M281" i="1" s="1"/>
  <c r="A320" i="2"/>
  <c r="M321" i="1" s="1"/>
  <c r="J322" i="6" s="1"/>
  <c r="A360" i="2"/>
  <c r="M361" i="1" s="1"/>
  <c r="A400" i="2"/>
  <c r="M401" i="1" s="1"/>
  <c r="J402" i="6" s="1"/>
  <c r="A440" i="2"/>
  <c r="M441" i="1" s="1"/>
  <c r="A480" i="2"/>
  <c r="M481" i="1" s="1"/>
  <c r="A520" i="2"/>
  <c r="M521" i="1" s="1"/>
  <c r="A560" i="2"/>
  <c r="M561" i="1" s="1"/>
  <c r="J562" i="6" s="1"/>
  <c r="A600" i="2"/>
  <c r="M601" i="1" s="1"/>
  <c r="J602" i="6" s="1"/>
  <c r="A640" i="2"/>
  <c r="M641" i="1" s="1"/>
  <c r="A680" i="2"/>
  <c r="M681" i="1" s="1"/>
  <c r="A720" i="2"/>
  <c r="M721" i="1" s="1"/>
  <c r="A760" i="2"/>
  <c r="M761" i="1" s="1"/>
  <c r="A800" i="2"/>
  <c r="M801" i="1" s="1"/>
  <c r="J802" i="6" s="1"/>
  <c r="A840" i="2"/>
  <c r="M841" i="1" s="1"/>
  <c r="J842" i="6" s="1"/>
  <c r="A880" i="2"/>
  <c r="M881" i="1" s="1"/>
  <c r="A937" i="2"/>
  <c r="M938" i="1" s="1"/>
  <c r="J939" i="6" s="1"/>
  <c r="B944" i="2"/>
  <c r="Q945" i="1" s="1"/>
  <c r="A975" i="2"/>
  <c r="M976" i="1" s="1"/>
  <c r="B6" i="3"/>
  <c r="R7" i="1" s="1"/>
  <c r="A678" i="2"/>
  <c r="M679" i="1" s="1"/>
  <c r="A798" i="2"/>
  <c r="M799" i="1" s="1"/>
  <c r="A878" i="2"/>
  <c r="M879" i="1" s="1"/>
  <c r="J879" i="5" s="1"/>
  <c r="A914" i="2"/>
  <c r="M915" i="1" s="1"/>
  <c r="A973" i="2"/>
  <c r="M974" i="1" s="1"/>
  <c r="B1002" i="2"/>
  <c r="Q1003" i="1" s="1"/>
  <c r="A356" i="2"/>
  <c r="M357" i="1" s="1"/>
  <c r="A716" i="2"/>
  <c r="M717" i="1" s="1"/>
  <c r="J718" i="6" s="1"/>
  <c r="A354" i="2"/>
  <c r="M355" i="1" s="1"/>
  <c r="A394" i="2"/>
  <c r="M395" i="1" s="1"/>
  <c r="A434" i="2"/>
  <c r="M435" i="1" s="1"/>
  <c r="A474" i="2"/>
  <c r="M475" i="1" s="1"/>
  <c r="A514" i="2"/>
  <c r="M515" i="1" s="1"/>
  <c r="A554" i="2"/>
  <c r="M555" i="1" s="1"/>
  <c r="A594" i="2"/>
  <c r="M595" i="1" s="1"/>
  <c r="A634" i="2"/>
  <c r="M635" i="1" s="1"/>
  <c r="A674" i="2"/>
  <c r="M675" i="1" s="1"/>
  <c r="A714" i="2"/>
  <c r="M715" i="1" s="1"/>
  <c r="A754" i="2"/>
  <c r="M755" i="1" s="1"/>
  <c r="A794" i="2"/>
  <c r="M795" i="1" s="1"/>
  <c r="A834" i="2"/>
  <c r="M835" i="1" s="1"/>
  <c r="A874" i="2"/>
  <c r="M875" i="1" s="1"/>
  <c r="J876" i="6" s="1"/>
  <c r="A926" i="2"/>
  <c r="M927" i="1" s="1"/>
  <c r="J928" i="6" s="1"/>
  <c r="A942" i="2"/>
  <c r="M943" i="1" s="1"/>
  <c r="A312" i="2"/>
  <c r="M313" i="1" s="1"/>
  <c r="A352" i="2"/>
  <c r="M353" i="1" s="1"/>
  <c r="A392" i="2"/>
  <c r="M393" i="1" s="1"/>
  <c r="J394" i="6" s="1"/>
  <c r="A432" i="2"/>
  <c r="M433" i="1" s="1"/>
  <c r="A472" i="2"/>
  <c r="M473" i="1" s="1"/>
  <c r="J474" i="6" s="1"/>
  <c r="A512" i="2"/>
  <c r="M513" i="1" s="1"/>
  <c r="A552" i="2"/>
  <c r="M553" i="1" s="1"/>
  <c r="A592" i="2"/>
  <c r="M593" i="1" s="1"/>
  <c r="J594" i="6" s="1"/>
  <c r="A632" i="2"/>
  <c r="M633" i="1" s="1"/>
  <c r="A672" i="2"/>
  <c r="M673" i="1" s="1"/>
  <c r="A712" i="2"/>
  <c r="M713" i="1" s="1"/>
  <c r="A752" i="2"/>
  <c r="M753" i="1" s="1"/>
  <c r="A792" i="2"/>
  <c r="M793" i="1" s="1"/>
  <c r="A832" i="2"/>
  <c r="M833" i="1" s="1"/>
  <c r="J834" i="6" s="1"/>
  <c r="A872" i="2"/>
  <c r="M873" i="1" s="1"/>
  <c r="A912" i="2"/>
  <c r="M913" i="1" s="1"/>
  <c r="J913" i="5" s="1"/>
  <c r="B966" i="2"/>
  <c r="Q967" i="1" s="1"/>
  <c r="N967" i="5" s="1"/>
  <c r="A1000" i="2"/>
  <c r="M1001" i="1" s="1"/>
  <c r="J1002" i="6" s="1"/>
  <c r="B4" i="3"/>
  <c r="R5" i="1" s="1"/>
  <c r="A350" i="2"/>
  <c r="M351" i="1" s="1"/>
  <c r="A390" i="2"/>
  <c r="M391" i="1" s="1"/>
  <c r="A430" i="2"/>
  <c r="M431" i="1" s="1"/>
  <c r="A470" i="2"/>
  <c r="M471" i="1" s="1"/>
  <c r="A510" i="2"/>
  <c r="M511" i="1" s="1"/>
  <c r="A550" i="2"/>
  <c r="M551" i="1" s="1"/>
  <c r="A590" i="2"/>
  <c r="M591" i="1" s="1"/>
  <c r="A630" i="2"/>
  <c r="M631" i="1" s="1"/>
  <c r="A670" i="2"/>
  <c r="M671" i="1" s="1"/>
  <c r="A710" i="2"/>
  <c r="M711" i="1" s="1"/>
  <c r="J712" i="6" s="1"/>
  <c r="A750" i="2"/>
  <c r="M751" i="1" s="1"/>
  <c r="A790" i="2"/>
  <c r="M791" i="1" s="1"/>
  <c r="A830" i="2"/>
  <c r="M831" i="1" s="1"/>
  <c r="J832" i="6" s="1"/>
  <c r="A870" i="2"/>
  <c r="M871" i="1" s="1"/>
  <c r="A910" i="2"/>
  <c r="M911" i="1" s="1"/>
  <c r="A933" i="2"/>
  <c r="M934" i="1" s="1"/>
  <c r="A935" i="2"/>
  <c r="M936" i="1" s="1"/>
  <c r="J937" i="6" s="1"/>
  <c r="A971" i="2"/>
  <c r="M972" i="1" s="1"/>
  <c r="A1073" i="2"/>
  <c r="M1074" i="1" s="1"/>
  <c r="A348" i="2"/>
  <c r="M349" i="1" s="1"/>
  <c r="A388" i="2"/>
  <c r="M389" i="1" s="1"/>
  <c r="A428" i="2"/>
  <c r="M429" i="1" s="1"/>
  <c r="A468" i="2"/>
  <c r="M469" i="1" s="1"/>
  <c r="J470" i="6" s="1"/>
  <c r="A508" i="2"/>
  <c r="M509" i="1" s="1"/>
  <c r="J509" i="5" s="1"/>
  <c r="A548" i="2"/>
  <c r="M549" i="1" s="1"/>
  <c r="J550" i="6" s="1"/>
  <c r="A588" i="2"/>
  <c r="M589" i="1" s="1"/>
  <c r="J590" i="6" s="1"/>
  <c r="A628" i="2"/>
  <c r="M629" i="1" s="1"/>
  <c r="J630" i="6" s="1"/>
  <c r="A668" i="2"/>
  <c r="M669" i="1" s="1"/>
  <c r="A708" i="2"/>
  <c r="M709" i="1" s="1"/>
  <c r="J710" i="6" s="1"/>
  <c r="A748" i="2"/>
  <c r="M749" i="1" s="1"/>
  <c r="A788" i="2"/>
  <c r="M789" i="1" s="1"/>
  <c r="A828" i="2"/>
  <c r="M829" i="1" s="1"/>
  <c r="J830" i="6" s="1"/>
  <c r="A868" i="2"/>
  <c r="M869" i="1" s="1"/>
  <c r="J870" i="6" s="1"/>
  <c r="A908" i="2"/>
  <c r="M909" i="1" s="1"/>
  <c r="A940" i="2"/>
  <c r="M941" i="1" s="1"/>
  <c r="B1022" i="2"/>
  <c r="Q1023" i="1" s="1"/>
  <c r="N1024" i="6" s="1"/>
  <c r="B53" i="3"/>
  <c r="R54" i="1" s="1"/>
  <c r="A306" i="2"/>
  <c r="M307" i="1" s="1"/>
  <c r="A346" i="2"/>
  <c r="M347" i="1" s="1"/>
  <c r="A386" i="2"/>
  <c r="M387" i="1" s="1"/>
  <c r="A426" i="2"/>
  <c r="M427" i="1" s="1"/>
  <c r="A466" i="2"/>
  <c r="M467" i="1" s="1"/>
  <c r="A506" i="2"/>
  <c r="M507" i="1" s="1"/>
  <c r="J508" i="6" s="1"/>
  <c r="A546" i="2"/>
  <c r="M547" i="1" s="1"/>
  <c r="A586" i="2"/>
  <c r="M587" i="1" s="1"/>
  <c r="A626" i="2"/>
  <c r="M627" i="1" s="1"/>
  <c r="J628" i="6" s="1"/>
  <c r="A666" i="2"/>
  <c r="M667" i="1" s="1"/>
  <c r="J667" i="5" s="1"/>
  <c r="A706" i="2"/>
  <c r="M707" i="1" s="1"/>
  <c r="A746" i="2"/>
  <c r="M747" i="1" s="1"/>
  <c r="A786" i="2"/>
  <c r="M787" i="1" s="1"/>
  <c r="A826" i="2"/>
  <c r="M827" i="1" s="1"/>
  <c r="A866" i="2"/>
  <c r="M867" i="1" s="1"/>
  <c r="A906" i="2"/>
  <c r="M907" i="1" s="1"/>
  <c r="B964" i="2"/>
  <c r="Q965" i="1" s="1"/>
  <c r="B1044" i="2"/>
  <c r="Q1045" i="1" s="1"/>
  <c r="A304" i="2"/>
  <c r="M305" i="1" s="1"/>
  <c r="A344" i="2"/>
  <c r="M345" i="1" s="1"/>
  <c r="A384" i="2"/>
  <c r="M385" i="1" s="1"/>
  <c r="A424" i="2"/>
  <c r="M425" i="1" s="1"/>
  <c r="A464" i="2"/>
  <c r="M465" i="1" s="1"/>
  <c r="A504" i="2"/>
  <c r="M505" i="1" s="1"/>
  <c r="A544" i="2"/>
  <c r="M545" i="1" s="1"/>
  <c r="A584" i="2"/>
  <c r="M585" i="1" s="1"/>
  <c r="A624" i="2"/>
  <c r="M625" i="1" s="1"/>
  <c r="A664" i="2"/>
  <c r="M665" i="1" s="1"/>
  <c r="J666" i="6" s="1"/>
  <c r="A704" i="2"/>
  <c r="M705" i="1" s="1"/>
  <c r="J706" i="6" s="1"/>
  <c r="A744" i="2"/>
  <c r="M745" i="1" s="1"/>
  <c r="J746" i="6" s="1"/>
  <c r="A784" i="2"/>
  <c r="M785" i="1" s="1"/>
  <c r="J786" i="6" s="1"/>
  <c r="A824" i="2"/>
  <c r="M825" i="1" s="1"/>
  <c r="A864" i="2"/>
  <c r="M865" i="1" s="1"/>
  <c r="J866" i="6" s="1"/>
  <c r="A904" i="2"/>
  <c r="M905" i="1" s="1"/>
  <c r="A998" i="2"/>
  <c r="M999" i="1" s="1"/>
  <c r="J1000" i="6" s="1"/>
  <c r="B80" i="3"/>
  <c r="R81" i="1" s="1"/>
  <c r="A954" i="2"/>
  <c r="M955" i="1" s="1"/>
  <c r="A974" i="2"/>
  <c r="M975" i="1" s="1"/>
  <c r="J976" i="6" s="1"/>
  <c r="A994" i="2"/>
  <c r="M995" i="1" s="1"/>
  <c r="J996" i="6" s="1"/>
  <c r="A1014" i="2"/>
  <c r="M1015" i="1" s="1"/>
  <c r="J1015" i="5" s="1"/>
  <c r="A1034" i="2"/>
  <c r="M1035" i="1" s="1"/>
  <c r="A1054" i="2"/>
  <c r="M1055" i="1" s="1"/>
  <c r="A1074" i="2"/>
  <c r="M1075" i="1" s="1"/>
  <c r="J1076" i="6" s="1"/>
  <c r="A1094" i="2"/>
  <c r="M1095" i="1" s="1"/>
  <c r="J1096" i="6" s="1"/>
  <c r="B18" i="3"/>
  <c r="R19" i="1" s="1"/>
  <c r="B29" i="3"/>
  <c r="R30" i="1" s="1"/>
  <c r="A88" i="3"/>
  <c r="N89" i="1" s="1"/>
  <c r="B132" i="3"/>
  <c r="R133" i="1" s="1"/>
  <c r="B136" i="3"/>
  <c r="R137" i="1" s="1"/>
  <c r="O137" i="5" s="1"/>
  <c r="A141" i="3"/>
  <c r="N142" i="1" s="1"/>
  <c r="B157" i="3"/>
  <c r="R158" i="1" s="1"/>
  <c r="B197" i="3"/>
  <c r="R198" i="1" s="1"/>
  <c r="O199" i="6" s="1"/>
  <c r="B212" i="3"/>
  <c r="R213" i="1" s="1"/>
  <c r="B216" i="3"/>
  <c r="R217" i="1" s="1"/>
  <c r="A281" i="3"/>
  <c r="N282" i="1" s="1"/>
  <c r="B382" i="3"/>
  <c r="R383" i="1" s="1"/>
  <c r="A27" i="3"/>
  <c r="N28" i="1" s="1"/>
  <c r="B54" i="3"/>
  <c r="R55" i="1" s="1"/>
  <c r="O56" i="6" s="1"/>
  <c r="B88" i="3"/>
  <c r="R89" i="1" s="1"/>
  <c r="A111" i="3"/>
  <c r="N112" i="1" s="1"/>
  <c r="A118" i="3"/>
  <c r="N119" i="1" s="1"/>
  <c r="A153" i="3"/>
  <c r="N154" i="1" s="1"/>
  <c r="B174" i="3"/>
  <c r="R175" i="1" s="1"/>
  <c r="O176" i="6" s="1"/>
  <c r="A181" i="3"/>
  <c r="N182" i="1" s="1"/>
  <c r="A193" i="3"/>
  <c r="N194" i="1" s="1"/>
  <c r="B334" i="3"/>
  <c r="R335" i="1" s="1"/>
  <c r="O336" i="6" s="1"/>
  <c r="B418" i="3"/>
  <c r="R419" i="1" s="1"/>
  <c r="T419" i="1" s="1"/>
  <c r="A952" i="2"/>
  <c r="M953" i="1" s="1"/>
  <c r="A972" i="2"/>
  <c r="M973" i="1" s="1"/>
  <c r="J974" i="6" s="1"/>
  <c r="A992" i="2"/>
  <c r="M993" i="1" s="1"/>
  <c r="A1012" i="2"/>
  <c r="M1013" i="1" s="1"/>
  <c r="J1014" i="6" s="1"/>
  <c r="A1032" i="2"/>
  <c r="M1033" i="1" s="1"/>
  <c r="A1052" i="2"/>
  <c r="M1053" i="1" s="1"/>
  <c r="J1054" i="6" s="1"/>
  <c r="A1072" i="2"/>
  <c r="M1073" i="1" s="1"/>
  <c r="J1073" i="5" s="1"/>
  <c r="A1092" i="2"/>
  <c r="M1093" i="1" s="1"/>
  <c r="J1094" i="6" s="1"/>
  <c r="B14" i="3"/>
  <c r="R15" i="1" s="1"/>
  <c r="A34" i="3"/>
  <c r="N35" i="1" s="1"/>
  <c r="B43" i="3"/>
  <c r="R44" i="1" s="1"/>
  <c r="A52" i="3"/>
  <c r="N53" i="1" s="1"/>
  <c r="B111" i="3"/>
  <c r="R112" i="1" s="1"/>
  <c r="B153" i="3"/>
  <c r="R154" i="1" s="1"/>
  <c r="B193" i="3"/>
  <c r="R194" i="1" s="1"/>
  <c r="B262" i="3"/>
  <c r="R263" i="1" s="1"/>
  <c r="A86" i="3"/>
  <c r="N87" i="1" s="1"/>
  <c r="B172" i="3"/>
  <c r="R173" i="1" s="1"/>
  <c r="A950" i="2"/>
  <c r="M951" i="1" s="1"/>
  <c r="J952" i="6" s="1"/>
  <c r="A970" i="2"/>
  <c r="M971" i="1" s="1"/>
  <c r="A990" i="2"/>
  <c r="M991" i="1" s="1"/>
  <c r="J992" i="6" s="1"/>
  <c r="A1010" i="2"/>
  <c r="M1011" i="1" s="1"/>
  <c r="J1012" i="6" s="1"/>
  <c r="A1030" i="2"/>
  <c r="M1031" i="1" s="1"/>
  <c r="J1032" i="6" s="1"/>
  <c r="A1050" i="2"/>
  <c r="M1051" i="1" s="1"/>
  <c r="J1052" i="6" s="1"/>
  <c r="A1070" i="2"/>
  <c r="M1071" i="1" s="1"/>
  <c r="A1090" i="2"/>
  <c r="M1091" i="1" s="1"/>
  <c r="B12" i="3"/>
  <c r="R13" i="1" s="1"/>
  <c r="B79" i="3"/>
  <c r="R80" i="1" s="1"/>
  <c r="O80" i="5" s="1"/>
  <c r="B130" i="3"/>
  <c r="R131" i="1" s="1"/>
  <c r="A151" i="3"/>
  <c r="N152" i="1" s="1"/>
  <c r="K153" i="6" s="1"/>
  <c r="A241" i="3"/>
  <c r="N242" i="1" s="1"/>
  <c r="A361" i="3"/>
  <c r="N362" i="1" s="1"/>
  <c r="B102" i="3"/>
  <c r="R103" i="1" s="1"/>
  <c r="A109" i="3"/>
  <c r="N110" i="1" s="1"/>
  <c r="B151" i="3"/>
  <c r="R152" i="1" s="1"/>
  <c r="B163" i="3"/>
  <c r="R164" i="1" s="1"/>
  <c r="A191" i="3"/>
  <c r="N192" i="1" s="1"/>
  <c r="B203" i="3"/>
  <c r="R204" i="1" s="1"/>
  <c r="A397" i="3"/>
  <c r="N398" i="1" s="1"/>
  <c r="P398" i="1" s="1"/>
  <c r="A948" i="2"/>
  <c r="M949" i="1" s="1"/>
  <c r="A968" i="2"/>
  <c r="M969" i="1" s="1"/>
  <c r="J969" i="5" s="1"/>
  <c r="A988" i="2"/>
  <c r="M989" i="1" s="1"/>
  <c r="A1008" i="2"/>
  <c r="M1009" i="1" s="1"/>
  <c r="J1010" i="6" s="1"/>
  <c r="A1028" i="2"/>
  <c r="M1029" i="1" s="1"/>
  <c r="J1029" i="5" s="1"/>
  <c r="A1048" i="2"/>
  <c r="M1049" i="1" s="1"/>
  <c r="J1050" i="6" s="1"/>
  <c r="A1068" i="2"/>
  <c r="M1069" i="1" s="1"/>
  <c r="J1069" i="5" s="1"/>
  <c r="A1088" i="2"/>
  <c r="M1089" i="1" s="1"/>
  <c r="A10" i="3"/>
  <c r="N11" i="1" s="1"/>
  <c r="B109" i="3"/>
  <c r="R110" i="1" s="1"/>
  <c r="A121" i="3"/>
  <c r="N122" i="1" s="1"/>
  <c r="A128" i="3"/>
  <c r="N129" i="1" s="1"/>
  <c r="B170" i="3"/>
  <c r="R171" i="1" s="1"/>
  <c r="B191" i="3"/>
  <c r="R192" i="1" s="1"/>
  <c r="B229" i="3"/>
  <c r="R230" i="1" s="1"/>
  <c r="T230" i="1" s="1"/>
  <c r="B298" i="3"/>
  <c r="R299" i="1" s="1"/>
  <c r="A313" i="3"/>
  <c r="N314" i="1" s="1"/>
  <c r="A30" i="3"/>
  <c r="N31" i="1" s="1"/>
  <c r="A48" i="3"/>
  <c r="N49" i="1" s="1"/>
  <c r="B75" i="3"/>
  <c r="R76" i="1" s="1"/>
  <c r="A82" i="3"/>
  <c r="N83" i="1" s="1"/>
  <c r="A114" i="3"/>
  <c r="N115" i="1" s="1"/>
  <c r="B128" i="3"/>
  <c r="R129" i="1" s="1"/>
  <c r="B208" i="3"/>
  <c r="R209" i="1" s="1"/>
  <c r="O209" i="5" s="1"/>
  <c r="B222" i="3"/>
  <c r="R223" i="1" s="1"/>
  <c r="B279" i="3"/>
  <c r="R280" i="1" s="1"/>
  <c r="T280" i="1" s="1"/>
  <c r="A946" i="2"/>
  <c r="M947" i="1" s="1"/>
  <c r="J948" i="6" s="1"/>
  <c r="A966" i="2"/>
  <c r="M967" i="1" s="1"/>
  <c r="J967" i="5" s="1"/>
  <c r="A986" i="2"/>
  <c r="M987" i="1" s="1"/>
  <c r="A1006" i="2"/>
  <c r="M1007" i="1" s="1"/>
  <c r="J1008" i="6" s="1"/>
  <c r="A1026" i="2"/>
  <c r="M1027" i="1" s="1"/>
  <c r="J1027" i="5" s="1"/>
  <c r="A1046" i="2"/>
  <c r="M1047" i="1" s="1"/>
  <c r="A1066" i="2"/>
  <c r="M1067" i="1" s="1"/>
  <c r="A1086" i="2"/>
  <c r="M1087" i="1" s="1"/>
  <c r="A8" i="3"/>
  <c r="N9" i="1" s="1"/>
  <c r="B39" i="3"/>
  <c r="R40" i="1" s="1"/>
  <c r="B48" i="3"/>
  <c r="R49" i="1" s="1"/>
  <c r="O67" i="5" s="1"/>
  <c r="A66" i="3"/>
  <c r="N67" i="1" s="1"/>
  <c r="B77" i="3"/>
  <c r="R78" i="1" s="1"/>
  <c r="B82" i="3"/>
  <c r="R83" i="1" s="1"/>
  <c r="A107" i="3"/>
  <c r="N108" i="1" s="1"/>
  <c r="P108" i="1" s="1"/>
  <c r="A126" i="3"/>
  <c r="N127" i="1" s="1"/>
  <c r="A149" i="3"/>
  <c r="N150" i="1" s="1"/>
  <c r="A161" i="3"/>
  <c r="N162" i="1" s="1"/>
  <c r="P162" i="1" s="1"/>
  <c r="A168" i="3"/>
  <c r="N169" i="1" s="1"/>
  <c r="A201" i="3"/>
  <c r="N202" i="1" s="1"/>
  <c r="A227" i="3"/>
  <c r="N228" i="1" s="1"/>
  <c r="P228" i="1" s="1"/>
  <c r="B342" i="3"/>
  <c r="R343" i="1" s="1"/>
  <c r="T343" i="1" s="1"/>
  <c r="B378" i="3"/>
  <c r="R379" i="1" s="1"/>
  <c r="O379" i="5" s="1"/>
  <c r="A37" i="3"/>
  <c r="N38" i="1" s="1"/>
  <c r="A46" i="3"/>
  <c r="N47" i="1" s="1"/>
  <c r="A73" i="3"/>
  <c r="N74" i="1" s="1"/>
  <c r="B149" i="3"/>
  <c r="R150" i="1" s="1"/>
  <c r="O151" i="6" s="1"/>
  <c r="B168" i="3"/>
  <c r="R169" i="1" s="1"/>
  <c r="B294" i="3"/>
  <c r="R295" i="1" s="1"/>
  <c r="O296" i="6" s="1"/>
  <c r="A393" i="3"/>
  <c r="N394" i="1" s="1"/>
  <c r="A944" i="2"/>
  <c r="M945" i="1" s="1"/>
  <c r="A964" i="2"/>
  <c r="M965" i="1" s="1"/>
  <c r="A984" i="2"/>
  <c r="M985" i="1" s="1"/>
  <c r="J986" i="6" s="1"/>
  <c r="A1004" i="2"/>
  <c r="M1005" i="1" s="1"/>
  <c r="J1006" i="6" s="1"/>
  <c r="A1024" i="2"/>
  <c r="M1025" i="1" s="1"/>
  <c r="A1044" i="2"/>
  <c r="M1045" i="1" s="1"/>
  <c r="A1064" i="2"/>
  <c r="M1065" i="1" s="1"/>
  <c r="J1066" i="6" s="1"/>
  <c r="A1084" i="2"/>
  <c r="M1085" i="1" s="1"/>
  <c r="J1086" i="6" s="1"/>
  <c r="A6" i="3"/>
  <c r="N7" i="1" s="1"/>
  <c r="A44" i="3"/>
  <c r="N45" i="1" s="1"/>
  <c r="A75" i="3"/>
  <c r="N76" i="1" s="1"/>
  <c r="A80" i="3"/>
  <c r="N81" i="1" s="1"/>
  <c r="B182" i="3"/>
  <c r="R183" i="1" s="1"/>
  <c r="B35" i="3"/>
  <c r="R36" i="1" s="1"/>
  <c r="B98" i="3"/>
  <c r="R99" i="1" s="1"/>
  <c r="A147" i="3"/>
  <c r="N148" i="1" s="1"/>
  <c r="P148" i="1" s="1"/>
  <c r="B239" i="3"/>
  <c r="R240" i="1" s="1"/>
  <c r="O241" i="6" s="1"/>
  <c r="B374" i="3"/>
  <c r="R375" i="1" s="1"/>
  <c r="O376" i="6" s="1"/>
  <c r="A982" i="2"/>
  <c r="M983" i="1" s="1"/>
  <c r="A1002" i="2"/>
  <c r="M1003" i="1" s="1"/>
  <c r="A1022" i="2"/>
  <c r="M1023" i="1" s="1"/>
  <c r="J1024" i="6" s="1"/>
  <c r="A1042" i="2"/>
  <c r="M1043" i="1" s="1"/>
  <c r="A1062" i="2"/>
  <c r="M1063" i="1" s="1"/>
  <c r="A1082" i="2"/>
  <c r="M1083" i="1" s="1"/>
  <c r="A4" i="3"/>
  <c r="N5" i="1" s="1"/>
  <c r="A26" i="3"/>
  <c r="N27" i="1" s="1"/>
  <c r="B37" i="3"/>
  <c r="R38" i="1" s="1"/>
  <c r="O92" i="6" s="1"/>
  <c r="A42" i="3"/>
  <c r="N43" i="1" s="1"/>
  <c r="A71" i="3"/>
  <c r="N72" i="1" s="1"/>
  <c r="B73" i="3"/>
  <c r="R74" i="1" s="1"/>
  <c r="O17" i="5" s="1"/>
  <c r="A78" i="3"/>
  <c r="N79" i="1" s="1"/>
  <c r="B119" i="3"/>
  <c r="R120" i="1" s="1"/>
  <c r="O121" i="6" s="1"/>
  <c r="A187" i="3"/>
  <c r="N188" i="1" s="1"/>
  <c r="B225" i="3"/>
  <c r="R226" i="1" s="1"/>
  <c r="B258" i="3"/>
  <c r="R259" i="1" s="1"/>
  <c r="B275" i="3"/>
  <c r="R276" i="1" s="1"/>
  <c r="A33" i="3"/>
  <c r="N34" i="1" s="1"/>
  <c r="K34" i="5" s="1"/>
  <c r="B62" i="3"/>
  <c r="R63" i="1" s="1"/>
  <c r="B94" i="3"/>
  <c r="R95" i="1" s="1"/>
  <c r="A110" i="3"/>
  <c r="N111" i="1" s="1"/>
  <c r="B422" i="3"/>
  <c r="R423" i="1" s="1"/>
  <c r="A1080" i="2"/>
  <c r="M1081" i="1" s="1"/>
  <c r="A2" i="3"/>
  <c r="N3" i="1" s="1"/>
  <c r="B33" i="3"/>
  <c r="R34" i="1" s="1"/>
  <c r="A35" i="3"/>
  <c r="N36" i="1" s="1"/>
  <c r="A40" i="3"/>
  <c r="N41" i="1" s="1"/>
  <c r="B103" i="3"/>
  <c r="R104" i="1" s="1"/>
  <c r="O105" i="6" s="1"/>
  <c r="A117" i="3"/>
  <c r="N118" i="1" s="1"/>
  <c r="P118" i="1" s="1"/>
  <c r="A122" i="3"/>
  <c r="N123" i="1" s="1"/>
  <c r="K124" i="6" s="1"/>
  <c r="B145" i="3"/>
  <c r="R146" i="1" s="1"/>
  <c r="B159" i="3"/>
  <c r="R160" i="1" s="1"/>
  <c r="B199" i="3"/>
  <c r="R200" i="1" s="1"/>
  <c r="A223" i="3"/>
  <c r="N224" i="1" s="1"/>
  <c r="A237" i="3"/>
  <c r="N238" i="1" s="1"/>
  <c r="A273" i="3"/>
  <c r="N274" i="1" s="1"/>
  <c r="B22" i="3"/>
  <c r="R23" i="1" s="1"/>
  <c r="B96" i="3"/>
  <c r="R97" i="1" s="1"/>
  <c r="B122" i="3"/>
  <c r="R123" i="1" s="1"/>
  <c r="B185" i="3"/>
  <c r="R186" i="1" s="1"/>
  <c r="B218" i="3"/>
  <c r="R219" i="1" s="1"/>
  <c r="B254" i="3"/>
  <c r="R255" i="1" s="1"/>
  <c r="O256" i="6" s="1"/>
  <c r="B355" i="3"/>
  <c r="R356" i="1" s="1"/>
  <c r="A401" i="3"/>
  <c r="N402" i="1" s="1"/>
  <c r="B591" i="3"/>
  <c r="R592" i="1" s="1"/>
  <c r="O593" i="6" s="1"/>
  <c r="B602" i="3"/>
  <c r="R603" i="1" s="1"/>
  <c r="O604" i="6" s="1"/>
  <c r="A106" i="3"/>
  <c r="N107" i="1" s="1"/>
  <c r="P107" i="1" s="1"/>
  <c r="A146" i="3"/>
  <c r="N147" i="1" s="1"/>
  <c r="A186" i="3"/>
  <c r="N187" i="1" s="1"/>
  <c r="K188" i="6" s="1"/>
  <c r="A226" i="3"/>
  <c r="N227" i="1" s="1"/>
  <c r="A266" i="3"/>
  <c r="N267" i="1" s="1"/>
  <c r="A306" i="3"/>
  <c r="N307" i="1" s="1"/>
  <c r="A346" i="3"/>
  <c r="N347" i="1" s="1"/>
  <c r="A386" i="3"/>
  <c r="N387" i="1" s="1"/>
  <c r="A426" i="3"/>
  <c r="N427" i="1" s="1"/>
  <c r="K428" i="6" s="1"/>
  <c r="A466" i="3"/>
  <c r="N467" i="1" s="1"/>
  <c r="K468" i="6" s="1"/>
  <c r="A506" i="3"/>
  <c r="N507" i="1" s="1"/>
  <c r="K508" i="6" s="1"/>
  <c r="A546" i="3"/>
  <c r="N547" i="1" s="1"/>
  <c r="A561" i="3"/>
  <c r="N562" i="1" s="1"/>
  <c r="A589" i="3"/>
  <c r="N590" i="1" s="1"/>
  <c r="A600" i="3"/>
  <c r="N601" i="1" s="1"/>
  <c r="K602" i="6" s="1"/>
  <c r="B716" i="3"/>
  <c r="R717" i="1" s="1"/>
  <c r="T717" i="1" s="1"/>
  <c r="A24" i="3"/>
  <c r="N25" i="1" s="1"/>
  <c r="A64" i="3"/>
  <c r="N65" i="1" s="1"/>
  <c r="A104" i="3"/>
  <c r="N105" i="1" s="1"/>
  <c r="A144" i="3"/>
  <c r="N145" i="1" s="1"/>
  <c r="A184" i="3"/>
  <c r="N185" i="1" s="1"/>
  <c r="A224" i="3"/>
  <c r="N225" i="1" s="1"/>
  <c r="A264" i="3"/>
  <c r="N265" i="1" s="1"/>
  <c r="A304" i="3"/>
  <c r="N305" i="1" s="1"/>
  <c r="A344" i="3"/>
  <c r="N345" i="1" s="1"/>
  <c r="A384" i="3"/>
  <c r="N385" i="1" s="1"/>
  <c r="A424" i="3"/>
  <c r="N425" i="1" s="1"/>
  <c r="K425" i="5" s="1"/>
  <c r="A464" i="3"/>
  <c r="N465" i="1" s="1"/>
  <c r="A504" i="3"/>
  <c r="N505" i="1" s="1"/>
  <c r="K506" i="6" s="1"/>
  <c r="A544" i="3"/>
  <c r="N545" i="1" s="1"/>
  <c r="B598" i="3"/>
  <c r="R599" i="1" s="1"/>
  <c r="B631" i="3"/>
  <c r="R632" i="1" s="1"/>
  <c r="O633" i="6" s="1"/>
  <c r="B638" i="3"/>
  <c r="R639" i="1" s="1"/>
  <c r="O640" i="6" s="1"/>
  <c r="A645" i="3"/>
  <c r="N646" i="1" s="1"/>
  <c r="A980" i="3"/>
  <c r="N981" i="1" s="1"/>
  <c r="K982" i="6" s="1"/>
  <c r="A542" i="3"/>
  <c r="N543" i="1" s="1"/>
  <c r="A559" i="3"/>
  <c r="N560" i="1" s="1"/>
  <c r="A596" i="3"/>
  <c r="N597" i="1" s="1"/>
  <c r="A20" i="3"/>
  <c r="N21" i="1" s="1"/>
  <c r="A60" i="3"/>
  <c r="N61" i="1" s="1"/>
  <c r="A100" i="3"/>
  <c r="N101" i="1" s="1"/>
  <c r="A140" i="3"/>
  <c r="N141" i="1" s="1"/>
  <c r="A180" i="3"/>
  <c r="N181" i="1" s="1"/>
  <c r="A220" i="3"/>
  <c r="N221" i="1" s="1"/>
  <c r="A260" i="3"/>
  <c r="N261" i="1" s="1"/>
  <c r="A300" i="3"/>
  <c r="N301" i="1" s="1"/>
  <c r="A340" i="3"/>
  <c r="N341" i="1" s="1"/>
  <c r="A380" i="3"/>
  <c r="N381" i="1" s="1"/>
  <c r="A420" i="3"/>
  <c r="N421" i="1" s="1"/>
  <c r="K422" i="6" s="1"/>
  <c r="A460" i="3"/>
  <c r="N461" i="1" s="1"/>
  <c r="A500" i="3"/>
  <c r="N501" i="1" s="1"/>
  <c r="A540" i="3"/>
  <c r="N541" i="1" s="1"/>
  <c r="B572" i="3"/>
  <c r="R573" i="1" s="1"/>
  <c r="T573" i="1" s="1"/>
  <c r="A607" i="3"/>
  <c r="N608" i="1" s="1"/>
  <c r="K609" i="6" s="1"/>
  <c r="A636" i="3"/>
  <c r="N637" i="1" s="1"/>
  <c r="A643" i="3"/>
  <c r="N644" i="1" s="1"/>
  <c r="B663" i="3"/>
  <c r="R664" i="1" s="1"/>
  <c r="B693" i="3"/>
  <c r="R694" i="1" s="1"/>
  <c r="A714" i="3"/>
  <c r="N715" i="1" s="1"/>
  <c r="B906" i="3"/>
  <c r="R907" i="1" s="1"/>
  <c r="O908" i="6" s="1"/>
  <c r="A18" i="3"/>
  <c r="N19" i="1" s="1"/>
  <c r="A58" i="3"/>
  <c r="N59" i="1" s="1"/>
  <c r="A98" i="3"/>
  <c r="N99" i="1" s="1"/>
  <c r="A138" i="3"/>
  <c r="N139" i="1" s="1"/>
  <c r="A178" i="3"/>
  <c r="N179" i="1" s="1"/>
  <c r="A218" i="3"/>
  <c r="N219" i="1" s="1"/>
  <c r="A258" i="3"/>
  <c r="N259" i="1" s="1"/>
  <c r="A298" i="3"/>
  <c r="N299" i="1" s="1"/>
  <c r="A338" i="3"/>
  <c r="N339" i="1" s="1"/>
  <c r="A378" i="3"/>
  <c r="N379" i="1" s="1"/>
  <c r="A418" i="3"/>
  <c r="N419" i="1" s="1"/>
  <c r="K419" i="5" s="1"/>
  <c r="A458" i="3"/>
  <c r="N459" i="1" s="1"/>
  <c r="A498" i="3"/>
  <c r="N499" i="1" s="1"/>
  <c r="P499" i="1" s="1"/>
  <c r="A538" i="3"/>
  <c r="N539" i="1" s="1"/>
  <c r="A557" i="3"/>
  <c r="N558" i="1" s="1"/>
  <c r="K559" i="6" s="1"/>
  <c r="A570" i="3"/>
  <c r="N571" i="1" s="1"/>
  <c r="K572" i="6" s="1"/>
  <c r="A581" i="3"/>
  <c r="N582" i="1" s="1"/>
  <c r="A625" i="3"/>
  <c r="N626" i="1" s="1"/>
  <c r="B714" i="3"/>
  <c r="R715" i="1" s="1"/>
  <c r="O716" i="6" s="1"/>
  <c r="A719" i="3"/>
  <c r="N720" i="1" s="1"/>
  <c r="K721" i="6" s="1"/>
  <c r="B805" i="3"/>
  <c r="R806" i="1" s="1"/>
  <c r="A904" i="3"/>
  <c r="N905" i="1" s="1"/>
  <c r="K905" i="5" s="1"/>
  <c r="A16" i="3"/>
  <c r="N17" i="1" s="1"/>
  <c r="A56" i="3"/>
  <c r="N57" i="1" s="1"/>
  <c r="P57" i="1" s="1"/>
  <c r="A96" i="3"/>
  <c r="N97" i="1" s="1"/>
  <c r="P97" i="1" s="1"/>
  <c r="A136" i="3"/>
  <c r="N137" i="1" s="1"/>
  <c r="A176" i="3"/>
  <c r="N177" i="1" s="1"/>
  <c r="A216" i="3"/>
  <c r="N217" i="1" s="1"/>
  <c r="A256" i="3"/>
  <c r="N257" i="1" s="1"/>
  <c r="A296" i="3"/>
  <c r="N297" i="1" s="1"/>
  <c r="A336" i="3"/>
  <c r="N337" i="1" s="1"/>
  <c r="A376" i="3"/>
  <c r="N377" i="1" s="1"/>
  <c r="K378" i="6" s="1"/>
  <c r="A416" i="3"/>
  <c r="N417" i="1" s="1"/>
  <c r="K418" i="6" s="1"/>
  <c r="A456" i="3"/>
  <c r="N457" i="1" s="1"/>
  <c r="K458" i="6" s="1"/>
  <c r="A496" i="3"/>
  <c r="N497" i="1" s="1"/>
  <c r="K498" i="6" s="1"/>
  <c r="A536" i="3"/>
  <c r="N537" i="1" s="1"/>
  <c r="K538" i="6" s="1"/>
  <c r="A603" i="3"/>
  <c r="N604" i="1" s="1"/>
  <c r="B614" i="3"/>
  <c r="R615" i="1" s="1"/>
  <c r="B616" i="3"/>
  <c r="R617" i="1" s="1"/>
  <c r="O618" i="6" s="1"/>
  <c r="A652" i="3"/>
  <c r="N653" i="1" s="1"/>
  <c r="B659" i="3"/>
  <c r="R660" i="1" s="1"/>
  <c r="B661" i="3"/>
  <c r="R662" i="1" s="1"/>
  <c r="A940" i="3"/>
  <c r="N941" i="1" s="1"/>
  <c r="A14" i="3"/>
  <c r="N15" i="1" s="1"/>
  <c r="A54" i="3"/>
  <c r="N55" i="1" s="1"/>
  <c r="A94" i="3"/>
  <c r="N95" i="1" s="1"/>
  <c r="P95" i="1" s="1"/>
  <c r="A134" i="3"/>
  <c r="N135" i="1" s="1"/>
  <c r="A174" i="3"/>
  <c r="N175" i="1" s="1"/>
  <c r="A214" i="3"/>
  <c r="N215" i="1" s="1"/>
  <c r="A254" i="3"/>
  <c r="N255" i="1" s="1"/>
  <c r="A294" i="3"/>
  <c r="N295" i="1" s="1"/>
  <c r="A334" i="3"/>
  <c r="N335" i="1" s="1"/>
  <c r="A374" i="3"/>
  <c r="N375" i="1" s="1"/>
  <c r="A414" i="3"/>
  <c r="N415" i="1" s="1"/>
  <c r="A454" i="3"/>
  <c r="N455" i="1" s="1"/>
  <c r="A494" i="3"/>
  <c r="N495" i="1" s="1"/>
  <c r="A534" i="3"/>
  <c r="N535" i="1" s="1"/>
  <c r="B594" i="3"/>
  <c r="R595" i="1" s="1"/>
  <c r="A614" i="3"/>
  <c r="N615" i="1" s="1"/>
  <c r="K616" i="6" s="1"/>
  <c r="A641" i="3"/>
  <c r="N642" i="1" s="1"/>
  <c r="B670" i="3"/>
  <c r="R671" i="1" s="1"/>
  <c r="O672" i="6" s="1"/>
  <c r="B684" i="3"/>
  <c r="R685" i="1" s="1"/>
  <c r="O686" i="6" s="1"/>
  <c r="B733" i="3"/>
  <c r="R734" i="1" s="1"/>
  <c r="O735" i="6" s="1"/>
  <c r="B885" i="3"/>
  <c r="R886" i="1" s="1"/>
  <c r="B921" i="3"/>
  <c r="R922" i="1" s="1"/>
  <c r="O923" i="6" s="1"/>
  <c r="A92" i="3"/>
  <c r="N93" i="1" s="1"/>
  <c r="A132" i="3"/>
  <c r="N133" i="1" s="1"/>
  <c r="A172" i="3"/>
  <c r="N173" i="1" s="1"/>
  <c r="K174" i="6" s="1"/>
  <c r="A212" i="3"/>
  <c r="N213" i="1" s="1"/>
  <c r="A252" i="3"/>
  <c r="N253" i="1" s="1"/>
  <c r="K254" i="6" s="1"/>
  <c r="A292" i="3"/>
  <c r="N293" i="1" s="1"/>
  <c r="A332" i="3"/>
  <c r="N333" i="1" s="1"/>
  <c r="K334" i="6" s="1"/>
  <c r="A372" i="3"/>
  <c r="N373" i="1" s="1"/>
  <c r="A412" i="3"/>
  <c r="N413" i="1" s="1"/>
  <c r="K414" i="6" s="1"/>
  <c r="A452" i="3"/>
  <c r="N453" i="1" s="1"/>
  <c r="K454" i="6" s="1"/>
  <c r="A492" i="3"/>
  <c r="N493" i="1" s="1"/>
  <c r="K494" i="6" s="1"/>
  <c r="A532" i="3"/>
  <c r="N533" i="1" s="1"/>
  <c r="A577" i="3"/>
  <c r="N578" i="1" s="1"/>
  <c r="B581" i="3"/>
  <c r="R582" i="1" s="1"/>
  <c r="O583" i="6" s="1"/>
  <c r="A592" i="3"/>
  <c r="N593" i="1" s="1"/>
  <c r="A601" i="3"/>
  <c r="N602" i="1" s="1"/>
  <c r="B634" i="3"/>
  <c r="R635" i="1" s="1"/>
  <c r="O635" i="5" s="1"/>
  <c r="B657" i="3"/>
  <c r="R658" i="1" s="1"/>
  <c r="O659" i="6" s="1"/>
  <c r="A712" i="3"/>
  <c r="N713" i="1" s="1"/>
  <c r="A50" i="3"/>
  <c r="N51" i="1" s="1"/>
  <c r="A90" i="3"/>
  <c r="N91" i="1" s="1"/>
  <c r="A130" i="3"/>
  <c r="N131" i="1" s="1"/>
  <c r="A170" i="3"/>
  <c r="N171" i="1" s="1"/>
  <c r="A210" i="3"/>
  <c r="N211" i="1" s="1"/>
  <c r="A250" i="3"/>
  <c r="N251" i="1" s="1"/>
  <c r="A290" i="3"/>
  <c r="N291" i="1" s="1"/>
  <c r="A330" i="3"/>
  <c r="N331" i="1" s="1"/>
  <c r="K331" i="5" s="1"/>
  <c r="A370" i="3"/>
  <c r="N371" i="1" s="1"/>
  <c r="A410" i="3"/>
  <c r="N411" i="1" s="1"/>
  <c r="K412" i="6" s="1"/>
  <c r="A450" i="3"/>
  <c r="N451" i="1" s="1"/>
  <c r="K451" i="5" s="1"/>
  <c r="A490" i="3"/>
  <c r="N491" i="1" s="1"/>
  <c r="A530" i="3"/>
  <c r="N531" i="1" s="1"/>
  <c r="B577" i="3"/>
  <c r="R578" i="1" s="1"/>
  <c r="O579" i="6" s="1"/>
  <c r="A612" i="3"/>
  <c r="N613" i="1" s="1"/>
  <c r="B682" i="3"/>
  <c r="R683" i="1" s="1"/>
  <c r="B712" i="3"/>
  <c r="R713" i="1" s="1"/>
  <c r="B786" i="3"/>
  <c r="R787" i="1" s="1"/>
  <c r="O788" i="6" s="1"/>
  <c r="A448" i="3"/>
  <c r="N449" i="1" s="1"/>
  <c r="A488" i="3"/>
  <c r="N489" i="1" s="1"/>
  <c r="A528" i="3"/>
  <c r="N529" i="1" s="1"/>
  <c r="K530" i="6" s="1"/>
  <c r="A599" i="3"/>
  <c r="N600" i="1" s="1"/>
  <c r="K600" i="5" s="1"/>
  <c r="B612" i="3"/>
  <c r="R613" i="1" s="1"/>
  <c r="B619" i="3"/>
  <c r="R620" i="1" s="1"/>
  <c r="T620" i="1" s="1"/>
  <c r="B621" i="3"/>
  <c r="R622" i="1" s="1"/>
  <c r="T622" i="1" s="1"/>
  <c r="A632" i="3"/>
  <c r="N633" i="1" s="1"/>
  <c r="A639" i="3"/>
  <c r="N640" i="1" s="1"/>
  <c r="K641" i="6" s="1"/>
  <c r="B680" i="3"/>
  <c r="R681" i="1" s="1"/>
  <c r="T681" i="1" s="1"/>
  <c r="A689" i="3"/>
  <c r="N690" i="1" s="1"/>
  <c r="K691" i="6" s="1"/>
  <c r="A784" i="3"/>
  <c r="N785" i="1" s="1"/>
  <c r="K786" i="6" s="1"/>
  <c r="A166" i="3"/>
  <c r="N167" i="1" s="1"/>
  <c r="A206" i="3"/>
  <c r="N207" i="1" s="1"/>
  <c r="A246" i="3"/>
  <c r="N247" i="1" s="1"/>
  <c r="A286" i="3"/>
  <c r="N287" i="1" s="1"/>
  <c r="A326" i="3"/>
  <c r="N327" i="1" s="1"/>
  <c r="A366" i="3"/>
  <c r="N367" i="1" s="1"/>
  <c r="A406" i="3"/>
  <c r="N407" i="1" s="1"/>
  <c r="A446" i="3"/>
  <c r="N447" i="1" s="1"/>
  <c r="K448" i="6" s="1"/>
  <c r="A486" i="3"/>
  <c r="N487" i="1" s="1"/>
  <c r="K488" i="6" s="1"/>
  <c r="A526" i="3"/>
  <c r="N527" i="1" s="1"/>
  <c r="A573" i="3"/>
  <c r="N574" i="1" s="1"/>
  <c r="A617" i="3"/>
  <c r="N618" i="1" s="1"/>
  <c r="B655" i="3"/>
  <c r="R656" i="1" s="1"/>
  <c r="O657" i="6" s="1"/>
  <c r="A680" i="3"/>
  <c r="N681" i="1" s="1"/>
  <c r="B689" i="3"/>
  <c r="R690" i="1" s="1"/>
  <c r="B731" i="3"/>
  <c r="R732" i="1" s="1"/>
  <c r="O733" i="6" s="1"/>
  <c r="A820" i="3"/>
  <c r="N821" i="1" s="1"/>
  <c r="P821" i="1" s="1"/>
  <c r="A84" i="3"/>
  <c r="N85" i="1" s="1"/>
  <c r="A124" i="3"/>
  <c r="N125" i="1" s="1"/>
  <c r="A164" i="3"/>
  <c r="N165" i="1" s="1"/>
  <c r="A204" i="3"/>
  <c r="N205" i="1" s="1"/>
  <c r="A244" i="3"/>
  <c r="N245" i="1" s="1"/>
  <c r="A284" i="3"/>
  <c r="N285" i="1" s="1"/>
  <c r="A324" i="3"/>
  <c r="N325" i="1" s="1"/>
  <c r="A364" i="3"/>
  <c r="N365" i="1" s="1"/>
  <c r="A404" i="3"/>
  <c r="N405" i="1" s="1"/>
  <c r="A444" i="3"/>
  <c r="N445" i="1" s="1"/>
  <c r="A484" i="3"/>
  <c r="N485" i="1" s="1"/>
  <c r="A524" i="3"/>
  <c r="N525" i="1" s="1"/>
  <c r="K526" i="6" s="1"/>
  <c r="B573" i="3"/>
  <c r="R574" i="1" s="1"/>
  <c r="A610" i="3"/>
  <c r="N611" i="1" s="1"/>
  <c r="K612" i="6" s="1"/>
  <c r="B617" i="3"/>
  <c r="R618" i="1" s="1"/>
  <c r="O619" i="6" s="1"/>
  <c r="B673" i="3"/>
  <c r="R674" i="1" s="1"/>
  <c r="A678" i="3"/>
  <c r="N679" i="1" s="1"/>
  <c r="A687" i="3"/>
  <c r="N688" i="1" s="1"/>
  <c r="B694" i="3"/>
  <c r="R695" i="1" s="1"/>
  <c r="O696" i="6" s="1"/>
  <c r="A710" i="3"/>
  <c r="N711" i="1" s="1"/>
  <c r="K712" i="6" s="1"/>
  <c r="A242" i="3"/>
  <c r="N243" i="1" s="1"/>
  <c r="A282" i="3"/>
  <c r="N283" i="1" s="1"/>
  <c r="K284" i="6" s="1"/>
  <c r="A322" i="3"/>
  <c r="N323" i="1" s="1"/>
  <c r="A402" i="3"/>
  <c r="N403" i="1" s="1"/>
  <c r="K404" i="6" s="1"/>
  <c r="A442" i="3"/>
  <c r="N443" i="1" s="1"/>
  <c r="K444" i="6" s="1"/>
  <c r="A482" i="3"/>
  <c r="N483" i="1" s="1"/>
  <c r="K484" i="6" s="1"/>
  <c r="A522" i="3"/>
  <c r="N523" i="1" s="1"/>
  <c r="B710" i="3"/>
  <c r="R711" i="1" s="1"/>
  <c r="A729" i="3"/>
  <c r="N730" i="1" s="1"/>
  <c r="P730" i="1" s="1"/>
  <c r="A900" i="3"/>
  <c r="N901" i="1" s="1"/>
  <c r="P901" i="1" s="1"/>
  <c r="A160" i="3"/>
  <c r="N161" i="1" s="1"/>
  <c r="K162" i="6" s="1"/>
  <c r="A200" i="3"/>
  <c r="N201" i="1" s="1"/>
  <c r="A240" i="3"/>
  <c r="N241" i="1" s="1"/>
  <c r="A280" i="3"/>
  <c r="N281" i="1" s="1"/>
  <c r="A320" i="3"/>
  <c r="N321" i="1" s="1"/>
  <c r="A360" i="3"/>
  <c r="N361" i="1" s="1"/>
  <c r="A400" i="3"/>
  <c r="N401" i="1" s="1"/>
  <c r="A440" i="3"/>
  <c r="N441" i="1" s="1"/>
  <c r="A480" i="3"/>
  <c r="N481" i="1" s="1"/>
  <c r="A520" i="3"/>
  <c r="N521" i="1" s="1"/>
  <c r="A560" i="3"/>
  <c r="N561" i="1" s="1"/>
  <c r="K561" i="5" s="1"/>
  <c r="A571" i="3"/>
  <c r="N572" i="1" s="1"/>
  <c r="K573" i="6" s="1"/>
  <c r="A595" i="3"/>
  <c r="N596" i="1" s="1"/>
  <c r="A194" i="3"/>
  <c r="N195" i="1" s="1"/>
  <c r="A354" i="3"/>
  <c r="N355" i="1" s="1"/>
  <c r="A394" i="3"/>
  <c r="N395" i="1" s="1"/>
  <c r="A32" i="3"/>
  <c r="N33" i="1" s="1"/>
  <c r="A72" i="3"/>
  <c r="N73" i="1" s="1"/>
  <c r="A112" i="3"/>
  <c r="N113" i="1" s="1"/>
  <c r="K114" i="6" s="1"/>
  <c r="A152" i="3"/>
  <c r="N153" i="1" s="1"/>
  <c r="K154" i="6" s="1"/>
  <c r="A192" i="3"/>
  <c r="N193" i="1" s="1"/>
  <c r="P193" i="1" s="1"/>
  <c r="A232" i="3"/>
  <c r="N233" i="1" s="1"/>
  <c r="A272" i="3"/>
  <c r="N273" i="1" s="1"/>
  <c r="A312" i="3"/>
  <c r="N313" i="1" s="1"/>
  <c r="K314" i="6" s="1"/>
  <c r="A352" i="3"/>
  <c r="N353" i="1" s="1"/>
  <c r="K354" i="6" s="1"/>
  <c r="A392" i="3"/>
  <c r="N393" i="1" s="1"/>
  <c r="K394" i="6" s="1"/>
  <c r="A432" i="3"/>
  <c r="N433" i="1" s="1"/>
  <c r="A472" i="3"/>
  <c r="N473" i="1" s="1"/>
  <c r="K474" i="6" s="1"/>
  <c r="A512" i="3"/>
  <c r="N513" i="1" s="1"/>
  <c r="A552" i="3"/>
  <c r="N553" i="1" s="1"/>
  <c r="A565" i="3"/>
  <c r="N566" i="1" s="1"/>
  <c r="B613" i="3"/>
  <c r="R614" i="1" s="1"/>
  <c r="B635" i="3"/>
  <c r="R636" i="1" s="1"/>
  <c r="O636" i="5" s="1"/>
  <c r="B642" i="3"/>
  <c r="R643" i="1" s="1"/>
  <c r="O644" i="6" s="1"/>
  <c r="A651" i="3"/>
  <c r="N652" i="1" s="1"/>
  <c r="A681" i="3"/>
  <c r="N682" i="1" s="1"/>
  <c r="B706" i="3"/>
  <c r="R707" i="1" s="1"/>
  <c r="B718" i="3"/>
  <c r="R719" i="1" s="1"/>
  <c r="A732" i="3"/>
  <c r="N733" i="1" s="1"/>
  <c r="A944" i="3"/>
  <c r="N945" i="1" s="1"/>
  <c r="K946" i="6" s="1"/>
  <c r="A310" i="3"/>
  <c r="N311" i="1" s="1"/>
  <c r="A350" i="3"/>
  <c r="N351" i="1" s="1"/>
  <c r="A390" i="3"/>
  <c r="N391" i="1" s="1"/>
  <c r="A430" i="3"/>
  <c r="N431" i="1" s="1"/>
  <c r="A470" i="3"/>
  <c r="N471" i="1" s="1"/>
  <c r="A510" i="3"/>
  <c r="N511" i="1" s="1"/>
  <c r="A550" i="3"/>
  <c r="N551" i="1" s="1"/>
  <c r="A563" i="3"/>
  <c r="N564" i="1" s="1"/>
  <c r="A591" i="3"/>
  <c r="N592" i="1" s="1"/>
  <c r="B633" i="3"/>
  <c r="R634" i="1" s="1"/>
  <c r="B640" i="3"/>
  <c r="R641" i="1" s="1"/>
  <c r="A674" i="3"/>
  <c r="N675" i="1" s="1"/>
  <c r="A665" i="3"/>
  <c r="N666" i="1" s="1"/>
  <c r="A705" i="3"/>
  <c r="N706" i="1" s="1"/>
  <c r="A745" i="3"/>
  <c r="N746" i="1" s="1"/>
  <c r="A785" i="3"/>
  <c r="N786" i="1" s="1"/>
  <c r="A825" i="3"/>
  <c r="N826" i="1" s="1"/>
  <c r="K827" i="6" s="1"/>
  <c r="A865" i="3"/>
  <c r="N866" i="1" s="1"/>
  <c r="A905" i="3"/>
  <c r="N906" i="1" s="1"/>
  <c r="P906" i="1" s="1"/>
  <c r="A945" i="3"/>
  <c r="N946" i="1" s="1"/>
  <c r="P946" i="1" s="1"/>
  <c r="A985" i="3"/>
  <c r="N986" i="1" s="1"/>
  <c r="K987" i="6" s="1"/>
  <c r="A1025" i="3"/>
  <c r="N1026" i="1" s="1"/>
  <c r="P1026" i="1" s="1"/>
  <c r="A1065" i="3"/>
  <c r="N1066" i="1" s="1"/>
  <c r="A7" i="4"/>
  <c r="O8" i="1" s="1"/>
  <c r="A59" i="4"/>
  <c r="O60" i="1" s="1"/>
  <c r="L61" i="6" s="1"/>
  <c r="A295" i="4"/>
  <c r="O296" i="1" s="1"/>
  <c r="A583" i="3"/>
  <c r="N584" i="1" s="1"/>
  <c r="K584" i="5" s="1"/>
  <c r="A623" i="3"/>
  <c r="N624" i="1" s="1"/>
  <c r="A663" i="3"/>
  <c r="N664" i="1" s="1"/>
  <c r="K665" i="6" s="1"/>
  <c r="A703" i="3"/>
  <c r="N704" i="1" s="1"/>
  <c r="A743" i="3"/>
  <c r="N744" i="1" s="1"/>
  <c r="A783" i="3"/>
  <c r="N784" i="1" s="1"/>
  <c r="K785" i="6" s="1"/>
  <c r="A823" i="3"/>
  <c r="N824" i="1" s="1"/>
  <c r="A863" i="3"/>
  <c r="N864" i="1" s="1"/>
  <c r="A903" i="3"/>
  <c r="N904" i="1" s="1"/>
  <c r="A943" i="3"/>
  <c r="N944" i="1" s="1"/>
  <c r="A983" i="3"/>
  <c r="N984" i="1" s="1"/>
  <c r="A1023" i="3"/>
  <c r="N1024" i="1" s="1"/>
  <c r="A1063" i="3"/>
  <c r="N1064" i="1" s="1"/>
  <c r="A5" i="4"/>
  <c r="O6" i="1" s="1"/>
  <c r="A101" i="4"/>
  <c r="O102" i="1" s="1"/>
  <c r="P102" i="1" s="1"/>
  <c r="A103" i="4"/>
  <c r="O104" i="1" s="1"/>
  <c r="A171" i="4"/>
  <c r="O172" i="1" s="1"/>
  <c r="P172" i="1" s="1"/>
  <c r="B312" i="4"/>
  <c r="S313" i="1" s="1"/>
  <c r="A621" i="3"/>
  <c r="N622" i="1" s="1"/>
  <c r="A661" i="3"/>
  <c r="N662" i="1" s="1"/>
  <c r="K662" i="5" s="1"/>
  <c r="A701" i="3"/>
  <c r="N702" i="1" s="1"/>
  <c r="K702" i="5" s="1"/>
  <c r="A741" i="3"/>
  <c r="N742" i="1" s="1"/>
  <c r="A781" i="3"/>
  <c r="N782" i="1" s="1"/>
  <c r="A821" i="3"/>
  <c r="N822" i="1" s="1"/>
  <c r="K822" i="5" s="1"/>
  <c r="A861" i="3"/>
  <c r="N862" i="1" s="1"/>
  <c r="K863" i="6" s="1"/>
  <c r="A901" i="3"/>
  <c r="N902" i="1" s="1"/>
  <c r="A941" i="3"/>
  <c r="N942" i="1" s="1"/>
  <c r="K943" i="6" s="1"/>
  <c r="A981" i="3"/>
  <c r="N982" i="1" s="1"/>
  <c r="A1021" i="3"/>
  <c r="N1022" i="1" s="1"/>
  <c r="K1023" i="6" s="1"/>
  <c r="A1061" i="3"/>
  <c r="N1062" i="1" s="1"/>
  <c r="A3" i="4"/>
  <c r="O4" i="1" s="1"/>
  <c r="A48" i="4"/>
  <c r="O49" i="1" s="1"/>
  <c r="A50" i="4"/>
  <c r="O51" i="1" s="1"/>
  <c r="B137" i="4"/>
  <c r="S138" i="1" s="1"/>
  <c r="B217" i="4"/>
  <c r="S218" i="1" s="1"/>
  <c r="A579" i="3"/>
  <c r="N580" i="1" s="1"/>
  <c r="K581" i="6" s="1"/>
  <c r="A619" i="3"/>
  <c r="N620" i="1" s="1"/>
  <c r="A659" i="3"/>
  <c r="N660" i="1" s="1"/>
  <c r="K661" i="6" s="1"/>
  <c r="A699" i="3"/>
  <c r="N700" i="1" s="1"/>
  <c r="K701" i="6" s="1"/>
  <c r="A739" i="3"/>
  <c r="N740" i="1" s="1"/>
  <c r="K741" i="6" s="1"/>
  <c r="A779" i="3"/>
  <c r="N780" i="1" s="1"/>
  <c r="A819" i="3"/>
  <c r="N820" i="1" s="1"/>
  <c r="A859" i="3"/>
  <c r="N860" i="1" s="1"/>
  <c r="K861" i="6" s="1"/>
  <c r="A899" i="3"/>
  <c r="N900" i="1" s="1"/>
  <c r="A939" i="3"/>
  <c r="N940" i="1" s="1"/>
  <c r="K941" i="6" s="1"/>
  <c r="A979" i="3"/>
  <c r="N980" i="1" s="1"/>
  <c r="A1019" i="3"/>
  <c r="N1020" i="1" s="1"/>
  <c r="K1021" i="6" s="1"/>
  <c r="A1059" i="3"/>
  <c r="N1060" i="1" s="1"/>
  <c r="K1061" i="6" s="1"/>
  <c r="A1099" i="3"/>
  <c r="N1100" i="1" s="1"/>
  <c r="B48" i="4"/>
  <c r="S49" i="1" s="1"/>
  <c r="A118" i="4"/>
  <c r="O119" i="1" s="1"/>
  <c r="A135" i="4"/>
  <c r="O136" i="1" s="1"/>
  <c r="L136" i="5" s="1"/>
  <c r="B152" i="4"/>
  <c r="S153" i="1" s="1"/>
  <c r="A183" i="4"/>
  <c r="O184" i="1" s="1"/>
  <c r="A186" i="4"/>
  <c r="O187" i="1" s="1"/>
  <c r="A198" i="4"/>
  <c r="O199" i="1" s="1"/>
  <c r="A215" i="4"/>
  <c r="O216" i="1" s="1"/>
  <c r="P216" i="1" s="1"/>
  <c r="A657" i="3"/>
  <c r="N658" i="1" s="1"/>
  <c r="A697" i="3"/>
  <c r="N698" i="1" s="1"/>
  <c r="K699" i="6" s="1"/>
  <c r="A737" i="3"/>
  <c r="N738" i="1" s="1"/>
  <c r="K739" i="6" s="1"/>
  <c r="A777" i="3"/>
  <c r="N778" i="1" s="1"/>
  <c r="A817" i="3"/>
  <c r="N818" i="1" s="1"/>
  <c r="A857" i="3"/>
  <c r="N858" i="1" s="1"/>
  <c r="A897" i="3"/>
  <c r="N898" i="1" s="1"/>
  <c r="A937" i="3"/>
  <c r="N938" i="1" s="1"/>
  <c r="A977" i="3"/>
  <c r="N978" i="1" s="1"/>
  <c r="K979" i="6" s="1"/>
  <c r="A1017" i="3"/>
  <c r="N1018" i="1" s="1"/>
  <c r="A1057" i="3"/>
  <c r="N1058" i="1" s="1"/>
  <c r="K1059" i="6" s="1"/>
  <c r="A1097" i="3"/>
  <c r="N1098" i="1" s="1"/>
  <c r="K1099" i="6" s="1"/>
  <c r="A46" i="4"/>
  <c r="O47" i="1" s="1"/>
  <c r="A92" i="4"/>
  <c r="O93" i="1" s="1"/>
  <c r="A99" i="4"/>
  <c r="O100" i="1" s="1"/>
  <c r="B101" i="4"/>
  <c r="S102" i="1" s="1"/>
  <c r="A575" i="3"/>
  <c r="N576" i="1" s="1"/>
  <c r="A615" i="3"/>
  <c r="N616" i="1" s="1"/>
  <c r="A655" i="3"/>
  <c r="N656" i="1" s="1"/>
  <c r="K656" i="5" s="1"/>
  <c r="A695" i="3"/>
  <c r="N696" i="1" s="1"/>
  <c r="A735" i="3"/>
  <c r="N736" i="1" s="1"/>
  <c r="K737" i="6" s="1"/>
  <c r="A775" i="3"/>
  <c r="N776" i="1" s="1"/>
  <c r="A815" i="3"/>
  <c r="N816" i="1" s="1"/>
  <c r="A855" i="3"/>
  <c r="N856" i="1" s="1"/>
  <c r="P856" i="1" s="1"/>
  <c r="A895" i="3"/>
  <c r="N896" i="1" s="1"/>
  <c r="A935" i="3"/>
  <c r="N936" i="1" s="1"/>
  <c r="K937" i="6" s="1"/>
  <c r="A975" i="3"/>
  <c r="N976" i="1" s="1"/>
  <c r="K977" i="6" s="1"/>
  <c r="A1015" i="3"/>
  <c r="N1016" i="1" s="1"/>
  <c r="K1017" i="6" s="1"/>
  <c r="A1055" i="3"/>
  <c r="N1056" i="1" s="1"/>
  <c r="K1057" i="6" s="1"/>
  <c r="A1095" i="3"/>
  <c r="N1096" i="1" s="1"/>
  <c r="K1097" i="6" s="1"/>
  <c r="B37" i="4"/>
  <c r="S38" i="1" s="1"/>
  <c r="B55" i="4"/>
  <c r="S56" i="1" s="1"/>
  <c r="B76" i="4"/>
  <c r="S77" i="1" s="1"/>
  <c r="B116" i="4"/>
  <c r="S117" i="1" s="1"/>
  <c r="A693" i="3"/>
  <c r="N694" i="1" s="1"/>
  <c r="A733" i="3"/>
  <c r="N734" i="1" s="1"/>
  <c r="K735" i="6" s="1"/>
  <c r="A773" i="3"/>
  <c r="N774" i="1" s="1"/>
  <c r="P774" i="1" s="1"/>
  <c r="A813" i="3"/>
  <c r="N814" i="1" s="1"/>
  <c r="P814" i="1" s="1"/>
  <c r="A853" i="3"/>
  <c r="N854" i="1" s="1"/>
  <c r="K855" i="6" s="1"/>
  <c r="A893" i="3"/>
  <c r="N894" i="1" s="1"/>
  <c r="A933" i="3"/>
  <c r="N934" i="1" s="1"/>
  <c r="A973" i="3"/>
  <c r="N974" i="1" s="1"/>
  <c r="K974" i="5" s="1"/>
  <c r="A1013" i="3"/>
  <c r="N1014" i="1" s="1"/>
  <c r="K1015" i="6" s="1"/>
  <c r="A1053" i="3"/>
  <c r="N1054" i="1" s="1"/>
  <c r="K1055" i="6" s="1"/>
  <c r="A1093" i="3"/>
  <c r="N1094" i="1" s="1"/>
  <c r="A35" i="4"/>
  <c r="O36" i="1" s="1"/>
  <c r="A76" i="4"/>
  <c r="O77" i="1" s="1"/>
  <c r="B135" i="4"/>
  <c r="S136" i="1" s="1"/>
  <c r="A150" i="4"/>
  <c r="O151" i="1" s="1"/>
  <c r="A162" i="4"/>
  <c r="O163" i="1" s="1"/>
  <c r="A179" i="4"/>
  <c r="O180" i="1" s="1"/>
  <c r="B181" i="4"/>
  <c r="S182" i="1" s="1"/>
  <c r="A230" i="4"/>
  <c r="O231" i="1" s="1"/>
  <c r="A691" i="3"/>
  <c r="N692" i="1" s="1"/>
  <c r="A731" i="3"/>
  <c r="N732" i="1" s="1"/>
  <c r="K733" i="6" s="1"/>
  <c r="A771" i="3"/>
  <c r="N772" i="1" s="1"/>
  <c r="K773" i="6" s="1"/>
  <c r="A811" i="3"/>
  <c r="N812" i="1" s="1"/>
  <c r="A851" i="3"/>
  <c r="N852" i="1" s="1"/>
  <c r="A891" i="3"/>
  <c r="N892" i="1" s="1"/>
  <c r="A931" i="3"/>
  <c r="N932" i="1" s="1"/>
  <c r="A971" i="3"/>
  <c r="N972" i="1" s="1"/>
  <c r="A1011" i="3"/>
  <c r="N1012" i="1" s="1"/>
  <c r="A1051" i="3"/>
  <c r="N1052" i="1" s="1"/>
  <c r="P1052" i="1" s="1"/>
  <c r="A1091" i="3"/>
  <c r="N1092" i="1" s="1"/>
  <c r="P1092" i="1" s="1"/>
  <c r="A33" i="4"/>
  <c r="O34" i="1" s="1"/>
  <c r="A53" i="4"/>
  <c r="O54" i="1" s="1"/>
  <c r="B69" i="4"/>
  <c r="S70" i="1" s="1"/>
  <c r="A133" i="4"/>
  <c r="O134" i="1" s="1"/>
  <c r="A274" i="4"/>
  <c r="O275" i="1" s="1"/>
  <c r="L276" i="6" s="1"/>
  <c r="A849" i="3"/>
  <c r="N850" i="1" s="1"/>
  <c r="A1009" i="3"/>
  <c r="N1010" i="1" s="1"/>
  <c r="K1011" i="6" s="1"/>
  <c r="A42" i="4"/>
  <c r="O43" i="1" s="1"/>
  <c r="A194" i="4"/>
  <c r="O195" i="1" s="1"/>
  <c r="A291" i="4"/>
  <c r="O292" i="1" s="1"/>
  <c r="P292" i="1" s="1"/>
  <c r="A727" i="3"/>
  <c r="N728" i="1" s="1"/>
  <c r="K729" i="6" s="1"/>
  <c r="A767" i="3"/>
  <c r="N768" i="1" s="1"/>
  <c r="K769" i="6" s="1"/>
  <c r="A807" i="3"/>
  <c r="N808" i="1" s="1"/>
  <c r="A847" i="3"/>
  <c r="N848" i="1" s="1"/>
  <c r="A887" i="3"/>
  <c r="N888" i="1" s="1"/>
  <c r="K889" i="6" s="1"/>
  <c r="A927" i="3"/>
  <c r="N928" i="1" s="1"/>
  <c r="K928" i="5" s="1"/>
  <c r="A967" i="3"/>
  <c r="N968" i="1" s="1"/>
  <c r="A1007" i="3"/>
  <c r="N1008" i="1" s="1"/>
  <c r="P1008" i="1" s="1"/>
  <c r="A1047" i="3"/>
  <c r="N1048" i="1" s="1"/>
  <c r="K1049" i="6" s="1"/>
  <c r="A1087" i="3"/>
  <c r="N1088" i="1" s="1"/>
  <c r="A29" i="4"/>
  <c r="O30" i="1" s="1"/>
  <c r="B42" i="4"/>
  <c r="S43" i="1" s="1"/>
  <c r="A67" i="4"/>
  <c r="O68" i="1" s="1"/>
  <c r="B97" i="4"/>
  <c r="S98" i="1" s="1"/>
  <c r="B109" i="4"/>
  <c r="S110" i="1" s="1"/>
  <c r="B145" i="4"/>
  <c r="S146" i="1" s="1"/>
  <c r="A763" i="3"/>
  <c r="N764" i="1" s="1"/>
  <c r="A803" i="3"/>
  <c r="N804" i="1" s="1"/>
  <c r="K805" i="6" s="1"/>
  <c r="A843" i="3"/>
  <c r="N844" i="1" s="1"/>
  <c r="K845" i="6" s="1"/>
  <c r="A883" i="3"/>
  <c r="N884" i="1" s="1"/>
  <c r="A923" i="3"/>
  <c r="N924" i="1" s="1"/>
  <c r="A963" i="3"/>
  <c r="N964" i="1" s="1"/>
  <c r="K964" i="5" s="1"/>
  <c r="A1003" i="3"/>
  <c r="N1004" i="1" s="1"/>
  <c r="P1004" i="1" s="1"/>
  <c r="A1043" i="3"/>
  <c r="N1044" i="1" s="1"/>
  <c r="P1044" i="1" s="1"/>
  <c r="A1083" i="3"/>
  <c r="N1084" i="1" s="1"/>
  <c r="P1084" i="1" s="1"/>
  <c r="A25" i="4"/>
  <c r="O26" i="1" s="1"/>
  <c r="A40" i="4"/>
  <c r="O41" i="1" s="1"/>
  <c r="A86" i="4"/>
  <c r="O87" i="1" s="1"/>
  <c r="A255" i="4"/>
  <c r="O256" i="1" s="1"/>
  <c r="A328" i="4"/>
  <c r="O329" i="1" s="1"/>
  <c r="L330" i="6" s="1"/>
  <c r="A721" i="3"/>
  <c r="N722" i="1" s="1"/>
  <c r="K723" i="6" s="1"/>
  <c r="A761" i="3"/>
  <c r="N762" i="1" s="1"/>
  <c r="A801" i="3"/>
  <c r="N802" i="1" s="1"/>
  <c r="A841" i="3"/>
  <c r="N842" i="1" s="1"/>
  <c r="K843" i="6" s="1"/>
  <c r="A881" i="3"/>
  <c r="N882" i="1" s="1"/>
  <c r="P882" i="1" s="1"/>
  <c r="A921" i="3"/>
  <c r="N922" i="1" s="1"/>
  <c r="K923" i="6" s="1"/>
  <c r="A961" i="3"/>
  <c r="N962" i="1" s="1"/>
  <c r="A1001" i="3"/>
  <c r="N1002" i="1" s="1"/>
  <c r="K1003" i="6" s="1"/>
  <c r="A1041" i="3"/>
  <c r="N1042" i="1" s="1"/>
  <c r="A1081" i="3"/>
  <c r="N1082" i="1" s="1"/>
  <c r="A23" i="4"/>
  <c r="O24" i="1" s="1"/>
  <c r="B40" i="4"/>
  <c r="S41" i="1" s="1"/>
  <c r="A759" i="3"/>
  <c r="N760" i="1" s="1"/>
  <c r="A799" i="3"/>
  <c r="N800" i="1" s="1"/>
  <c r="K800" i="5" s="1"/>
  <c r="A839" i="3"/>
  <c r="N840" i="1" s="1"/>
  <c r="K841" i="6" s="1"/>
  <c r="A879" i="3"/>
  <c r="N880" i="1" s="1"/>
  <c r="P880" i="1" s="1"/>
  <c r="A919" i="3"/>
  <c r="N920" i="1" s="1"/>
  <c r="P920" i="1" s="1"/>
  <c r="A959" i="3"/>
  <c r="N960" i="1" s="1"/>
  <c r="P960" i="1" s="1"/>
  <c r="A999" i="3"/>
  <c r="N1000" i="1" s="1"/>
  <c r="P1000" i="1" s="1"/>
  <c r="A1039" i="3"/>
  <c r="N1040" i="1" s="1"/>
  <c r="K1041" i="6" s="1"/>
  <c r="A1079" i="3"/>
  <c r="N1080" i="1" s="1"/>
  <c r="A21" i="4"/>
  <c r="O22" i="1" s="1"/>
  <c r="B72" i="4"/>
  <c r="S73" i="1" s="1"/>
  <c r="B112" i="4"/>
  <c r="S113" i="1" s="1"/>
  <c r="A597" i="3"/>
  <c r="N598" i="1" s="1"/>
  <c r="A637" i="3"/>
  <c r="N638" i="1" s="1"/>
  <c r="A677" i="3"/>
  <c r="N678" i="1" s="1"/>
  <c r="A717" i="3"/>
  <c r="N718" i="1" s="1"/>
  <c r="A757" i="3"/>
  <c r="N758" i="1" s="1"/>
  <c r="A797" i="3"/>
  <c r="N798" i="1" s="1"/>
  <c r="A837" i="3"/>
  <c r="N838" i="1" s="1"/>
  <c r="K839" i="6" s="1"/>
  <c r="A877" i="3"/>
  <c r="N878" i="1" s="1"/>
  <c r="A917" i="3"/>
  <c r="N918" i="1" s="1"/>
  <c r="A957" i="3"/>
  <c r="N958" i="1" s="1"/>
  <c r="P958" i="1" s="1"/>
  <c r="A997" i="3"/>
  <c r="N998" i="1" s="1"/>
  <c r="P998" i="1" s="1"/>
  <c r="A1037" i="3"/>
  <c r="N1038" i="1" s="1"/>
  <c r="A1077" i="3"/>
  <c r="N1078" i="1" s="1"/>
  <c r="A19" i="4"/>
  <c r="O20" i="1" s="1"/>
  <c r="B38" i="4"/>
  <c r="S39" i="1" s="1"/>
  <c r="A65" i="4"/>
  <c r="O66" i="1" s="1"/>
  <c r="A124" i="4"/>
  <c r="O125" i="1" s="1"/>
  <c r="A270" i="4"/>
  <c r="O271" i="1" s="1"/>
  <c r="P271" i="1" s="1"/>
  <c r="A635" i="3"/>
  <c r="N636" i="1" s="1"/>
  <c r="K636" i="5" s="1"/>
  <c r="A675" i="3"/>
  <c r="N676" i="1" s="1"/>
  <c r="A715" i="3"/>
  <c r="N716" i="1" s="1"/>
  <c r="K716" i="5" s="1"/>
  <c r="A755" i="3"/>
  <c r="N756" i="1" s="1"/>
  <c r="P756" i="1" s="1"/>
  <c r="A795" i="3"/>
  <c r="N796" i="1" s="1"/>
  <c r="A835" i="3"/>
  <c r="N836" i="1" s="1"/>
  <c r="K836" i="5" s="1"/>
  <c r="A875" i="3"/>
  <c r="N876" i="1" s="1"/>
  <c r="K877" i="6" s="1"/>
  <c r="A915" i="3"/>
  <c r="N916" i="1" s="1"/>
  <c r="P916" i="1" s="1"/>
  <c r="A955" i="3"/>
  <c r="N956" i="1" s="1"/>
  <c r="K957" i="6" s="1"/>
  <c r="A995" i="3"/>
  <c r="N996" i="1" s="1"/>
  <c r="P996" i="1" s="1"/>
  <c r="A1035" i="3"/>
  <c r="N1036" i="1" s="1"/>
  <c r="P1036" i="1" s="1"/>
  <c r="A1075" i="3"/>
  <c r="N1076" i="1" s="1"/>
  <c r="K1077" i="6" s="1"/>
  <c r="A17" i="4"/>
  <c r="O18" i="1" s="1"/>
  <c r="B63" i="4"/>
  <c r="S64" i="1" s="1"/>
  <c r="T64" i="1" s="1"/>
  <c r="A105" i="4"/>
  <c r="O106" i="1" s="1"/>
  <c r="A593" i="3"/>
  <c r="N594" i="1" s="1"/>
  <c r="K595" i="6" s="1"/>
  <c r="A633" i="3"/>
  <c r="N634" i="1" s="1"/>
  <c r="K635" i="6" s="1"/>
  <c r="A673" i="3"/>
  <c r="N674" i="1" s="1"/>
  <c r="P674" i="1" s="1"/>
  <c r="A713" i="3"/>
  <c r="N714" i="1" s="1"/>
  <c r="A753" i="3"/>
  <c r="N754" i="1" s="1"/>
  <c r="K754" i="5" s="1"/>
  <c r="A793" i="3"/>
  <c r="N794" i="1" s="1"/>
  <c r="K795" i="6" s="1"/>
  <c r="A833" i="3"/>
  <c r="N834" i="1" s="1"/>
  <c r="A873" i="3"/>
  <c r="N874" i="1" s="1"/>
  <c r="K875" i="6" s="1"/>
  <c r="A913" i="3"/>
  <c r="N914" i="1" s="1"/>
  <c r="A953" i="3"/>
  <c r="N954" i="1" s="1"/>
  <c r="A993" i="3"/>
  <c r="N994" i="1" s="1"/>
  <c r="A1033" i="3"/>
  <c r="N1034" i="1" s="1"/>
  <c r="A1073" i="3"/>
  <c r="N1074" i="1" s="1"/>
  <c r="K1074" i="5" s="1"/>
  <c r="A15" i="4"/>
  <c r="O16" i="1" s="1"/>
  <c r="B36" i="4"/>
  <c r="S37" i="1" s="1"/>
  <c r="B70" i="4"/>
  <c r="S71" i="1" s="1"/>
  <c r="A75" i="4"/>
  <c r="O76" i="1" s="1"/>
  <c r="A84" i="4"/>
  <c r="O85" i="1" s="1"/>
  <c r="L38" i="5" s="1"/>
  <c r="A122" i="4"/>
  <c r="O123" i="1" s="1"/>
  <c r="A139" i="4"/>
  <c r="O140" i="1" s="1"/>
  <c r="B141" i="4"/>
  <c r="S142" i="1" s="1"/>
  <c r="A190" i="4"/>
  <c r="O191" i="1" s="1"/>
  <c r="A202" i="4"/>
  <c r="O203" i="1" s="1"/>
  <c r="B60" i="4"/>
  <c r="S61" i="1" s="1"/>
  <c r="B100" i="4"/>
  <c r="S101" i="1" s="1"/>
  <c r="T101" i="1" s="1"/>
  <c r="B140" i="4"/>
  <c r="S141" i="1" s="1"/>
  <c r="B180" i="4"/>
  <c r="S181" i="1" s="1"/>
  <c r="B220" i="4"/>
  <c r="S221" i="1" s="1"/>
  <c r="B260" i="4"/>
  <c r="S261" i="1" s="1"/>
  <c r="P261" i="5" s="1"/>
  <c r="B300" i="4"/>
  <c r="S301" i="1" s="1"/>
  <c r="B315" i="4"/>
  <c r="S316" i="1" s="1"/>
  <c r="A329" i="4"/>
  <c r="O330" i="1" s="1"/>
  <c r="A347" i="4"/>
  <c r="O348" i="1" s="1"/>
  <c r="A365" i="4"/>
  <c r="O366" i="1" s="1"/>
  <c r="B367" i="4"/>
  <c r="S368" i="1" s="1"/>
  <c r="B385" i="4"/>
  <c r="S386" i="1" s="1"/>
  <c r="A399" i="4"/>
  <c r="O400" i="1" s="1"/>
  <c r="A451" i="4"/>
  <c r="O452" i="1" s="1"/>
  <c r="A503" i="4"/>
  <c r="O504" i="1" s="1"/>
  <c r="A519" i="4"/>
  <c r="O520" i="1" s="1"/>
  <c r="L521" i="6" s="1"/>
  <c r="B546" i="4"/>
  <c r="S547" i="1" s="1"/>
  <c r="T547" i="1" s="1"/>
  <c r="A551" i="4"/>
  <c r="O552" i="1" s="1"/>
  <c r="B553" i="4"/>
  <c r="S554" i="1" s="1"/>
  <c r="T554" i="1" s="1"/>
  <c r="B588" i="4"/>
  <c r="S589" i="1" s="1"/>
  <c r="B590" i="4"/>
  <c r="S591" i="1" s="1"/>
  <c r="B602" i="4"/>
  <c r="S603" i="1" s="1"/>
  <c r="B56" i="4"/>
  <c r="S57" i="1" s="1"/>
  <c r="P15" i="5" s="1"/>
  <c r="B96" i="4"/>
  <c r="S97" i="1" s="1"/>
  <c r="B136" i="4"/>
  <c r="S137" i="1" s="1"/>
  <c r="B54" i="4"/>
  <c r="S55" i="1" s="1"/>
  <c r="B94" i="4"/>
  <c r="S95" i="1" s="1"/>
  <c r="B134" i="4"/>
  <c r="S135" i="1" s="1"/>
  <c r="B174" i="4"/>
  <c r="S175" i="1" s="1"/>
  <c r="B214" i="4"/>
  <c r="S215" i="1" s="1"/>
  <c r="B254" i="4"/>
  <c r="S255" i="1" s="1"/>
  <c r="B294" i="4"/>
  <c r="S295" i="1" s="1"/>
  <c r="A309" i="4"/>
  <c r="O310" i="1" s="1"/>
  <c r="A327" i="4"/>
  <c r="O328" i="1" s="1"/>
  <c r="A345" i="4"/>
  <c r="O346" i="1" s="1"/>
  <c r="A379" i="4"/>
  <c r="O380" i="1" s="1"/>
  <c r="A431" i="4"/>
  <c r="O432" i="1" s="1"/>
  <c r="B451" i="4"/>
  <c r="S452" i="1" s="1"/>
  <c r="A533" i="4"/>
  <c r="O534" i="1" s="1"/>
  <c r="L535" i="6" s="1"/>
  <c r="B52" i="4"/>
  <c r="S53" i="1" s="1"/>
  <c r="T53" i="1" s="1"/>
  <c r="B92" i="4"/>
  <c r="S93" i="1" s="1"/>
  <c r="B132" i="4"/>
  <c r="S133" i="1" s="1"/>
  <c r="B172" i="4"/>
  <c r="S173" i="1" s="1"/>
  <c r="B212" i="4"/>
  <c r="S213" i="1" s="1"/>
  <c r="B252" i="4"/>
  <c r="S253" i="1" s="1"/>
  <c r="B292" i="4"/>
  <c r="S293" i="1" s="1"/>
  <c r="B311" i="4"/>
  <c r="S312" i="1" s="1"/>
  <c r="T312" i="1" s="1"/>
  <c r="B336" i="4"/>
  <c r="S337" i="1" s="1"/>
  <c r="A361" i="4"/>
  <c r="O362" i="1" s="1"/>
  <c r="L363" i="6" s="1"/>
  <c r="B388" i="4"/>
  <c r="S389" i="1" s="1"/>
  <c r="B406" i="4"/>
  <c r="S407" i="1" s="1"/>
  <c r="A413" i="4"/>
  <c r="O414" i="1" s="1"/>
  <c r="B433" i="4"/>
  <c r="S434" i="1" s="1"/>
  <c r="A483" i="4"/>
  <c r="O484" i="1" s="1"/>
  <c r="A499" i="4"/>
  <c r="O500" i="1" s="1"/>
  <c r="P500" i="1" s="1"/>
  <c r="B526" i="4"/>
  <c r="S527" i="1" s="1"/>
  <c r="T527" i="1" s="1"/>
  <c r="B535" i="4"/>
  <c r="S536" i="1" s="1"/>
  <c r="B567" i="4"/>
  <c r="S568" i="1" s="1"/>
  <c r="A577" i="4"/>
  <c r="O578" i="1" s="1"/>
  <c r="L579" i="6" s="1"/>
  <c r="B586" i="4"/>
  <c r="S587" i="1" s="1"/>
  <c r="B50" i="4"/>
  <c r="S51" i="1" s="1"/>
  <c r="B90" i="4"/>
  <c r="S91" i="1" s="1"/>
  <c r="B130" i="4"/>
  <c r="S131" i="1" s="1"/>
  <c r="B170" i="4"/>
  <c r="S171" i="1" s="1"/>
  <c r="B210" i="4"/>
  <c r="S211" i="1" s="1"/>
  <c r="B250" i="4"/>
  <c r="S251" i="1" s="1"/>
  <c r="B290" i="4"/>
  <c r="S291" i="1" s="1"/>
  <c r="A343" i="4"/>
  <c r="O344" i="1" s="1"/>
  <c r="L344" i="5" s="1"/>
  <c r="A377" i="4"/>
  <c r="O378" i="1" s="1"/>
  <c r="A395" i="4"/>
  <c r="O396" i="1" s="1"/>
  <c r="B397" i="4"/>
  <c r="S398" i="1" s="1"/>
  <c r="T398" i="1" s="1"/>
  <c r="B415" i="4"/>
  <c r="S416" i="1" s="1"/>
  <c r="A447" i="4"/>
  <c r="O448" i="1" s="1"/>
  <c r="A465" i="4"/>
  <c r="O466" i="1" s="1"/>
  <c r="B467" i="4"/>
  <c r="S468" i="1" s="1"/>
  <c r="B517" i="4"/>
  <c r="S518" i="1" s="1"/>
  <c r="A586" i="4"/>
  <c r="O587" i="1" s="1"/>
  <c r="B88" i="4"/>
  <c r="S89" i="1" s="1"/>
  <c r="B128" i="4"/>
  <c r="S129" i="1" s="1"/>
  <c r="B168" i="4"/>
  <c r="S169" i="1" s="1"/>
  <c r="B208" i="4"/>
  <c r="S209" i="1" s="1"/>
  <c r="B248" i="4"/>
  <c r="S249" i="1" s="1"/>
  <c r="B288" i="4"/>
  <c r="S289" i="1" s="1"/>
  <c r="A325" i="4"/>
  <c r="O326" i="1" s="1"/>
  <c r="L327" i="6" s="1"/>
  <c r="A359" i="4"/>
  <c r="O360" i="1" s="1"/>
  <c r="A411" i="4"/>
  <c r="O412" i="1" s="1"/>
  <c r="B431" i="4"/>
  <c r="S432" i="1" s="1"/>
  <c r="A481" i="4"/>
  <c r="O482" i="1" s="1"/>
  <c r="L482" i="5" s="1"/>
  <c r="A497" i="4"/>
  <c r="O498" i="1" s="1"/>
  <c r="B46" i="4"/>
  <c r="S47" i="1" s="1"/>
  <c r="B86" i="4"/>
  <c r="S87" i="1" s="1"/>
  <c r="B126" i="4"/>
  <c r="S127" i="1" s="1"/>
  <c r="B166" i="4"/>
  <c r="S167" i="1" s="1"/>
  <c r="B206" i="4"/>
  <c r="S207" i="1" s="1"/>
  <c r="B246" i="4"/>
  <c r="S247" i="1" s="1"/>
  <c r="B286" i="4"/>
  <c r="S287" i="1" s="1"/>
  <c r="B316" i="4"/>
  <c r="S317" i="1" s="1"/>
  <c r="A341" i="4"/>
  <c r="O342" i="1" s="1"/>
  <c r="B368" i="4"/>
  <c r="S369" i="1" s="1"/>
  <c r="B386" i="4"/>
  <c r="S387" i="1" s="1"/>
  <c r="A393" i="4"/>
  <c r="O394" i="1" s="1"/>
  <c r="B413" i="4"/>
  <c r="S414" i="1" s="1"/>
  <c r="A463" i="4"/>
  <c r="O464" i="1" s="1"/>
  <c r="L465" i="6" s="1"/>
  <c r="A513" i="4"/>
  <c r="O514" i="1" s="1"/>
  <c r="A547" i="4"/>
  <c r="O548" i="1" s="1"/>
  <c r="A570" i="4"/>
  <c r="O571" i="1" s="1"/>
  <c r="A575" i="4"/>
  <c r="O576" i="1" s="1"/>
  <c r="L577" i="6" s="1"/>
  <c r="B577" i="4"/>
  <c r="S578" i="1" s="1"/>
  <c r="P579" i="6" s="1"/>
  <c r="A584" i="4"/>
  <c r="O585" i="1" s="1"/>
  <c r="L586" i="6" s="1"/>
  <c r="B44" i="4"/>
  <c r="S45" i="1" s="1"/>
  <c r="B84" i="4"/>
  <c r="S85" i="1" s="1"/>
  <c r="B124" i="4"/>
  <c r="S125" i="1" s="1"/>
  <c r="B164" i="4"/>
  <c r="S165" i="1" s="1"/>
  <c r="B204" i="4"/>
  <c r="S205" i="1" s="1"/>
  <c r="B244" i="4"/>
  <c r="S245" i="1" s="1"/>
  <c r="B284" i="4"/>
  <c r="S285" i="1" s="1"/>
  <c r="A323" i="4"/>
  <c r="O324" i="1" s="1"/>
  <c r="A357" i="4"/>
  <c r="O358" i="1" s="1"/>
  <c r="A375" i="4"/>
  <c r="O376" i="1" s="1"/>
  <c r="B377" i="4"/>
  <c r="S378" i="1" s="1"/>
  <c r="B395" i="4"/>
  <c r="S396" i="1" s="1"/>
  <c r="A409" i="4"/>
  <c r="O410" i="1" s="1"/>
  <c r="L410" i="5" s="1"/>
  <c r="A427" i="4"/>
  <c r="O428" i="1" s="1"/>
  <c r="L429" i="6" s="1"/>
  <c r="A445" i="4"/>
  <c r="O446" i="1" s="1"/>
  <c r="B447" i="4"/>
  <c r="S448" i="1" s="1"/>
  <c r="P448" i="5" s="1"/>
  <c r="B465" i="4"/>
  <c r="S466" i="1" s="1"/>
  <c r="A479" i="4"/>
  <c r="O480" i="1" s="1"/>
  <c r="B506" i="4"/>
  <c r="S507" i="1" s="1"/>
  <c r="P507" i="5" s="1"/>
  <c r="B515" i="4"/>
  <c r="S516" i="1" s="1"/>
  <c r="T516" i="1" s="1"/>
  <c r="A529" i="4"/>
  <c r="O530" i="1" s="1"/>
  <c r="A561" i="4"/>
  <c r="O562" i="1" s="1"/>
  <c r="A596" i="4"/>
  <c r="O597" i="1" s="1"/>
  <c r="B122" i="4"/>
  <c r="S123" i="1" s="1"/>
  <c r="B162" i="4"/>
  <c r="S163" i="1" s="1"/>
  <c r="A391" i="4"/>
  <c r="O392" i="1" s="1"/>
  <c r="B411" i="4"/>
  <c r="S412" i="1" s="1"/>
  <c r="A461" i="4"/>
  <c r="O462" i="1" s="1"/>
  <c r="B488" i="4"/>
  <c r="S489" i="1" s="1"/>
  <c r="A495" i="4"/>
  <c r="O496" i="1" s="1"/>
  <c r="P496" i="1" s="1"/>
  <c r="A511" i="4"/>
  <c r="O512" i="1" s="1"/>
  <c r="L513" i="6" s="1"/>
  <c r="A552" i="4"/>
  <c r="O553" i="1" s="1"/>
  <c r="A568" i="4"/>
  <c r="O569" i="1" s="1"/>
  <c r="B80" i="4"/>
  <c r="S81" i="1" s="1"/>
  <c r="B120" i="4"/>
  <c r="S121" i="1" s="1"/>
  <c r="B160" i="4"/>
  <c r="S161" i="1" s="1"/>
  <c r="B200" i="4"/>
  <c r="S201" i="1" s="1"/>
  <c r="B240" i="4"/>
  <c r="S241" i="1" s="1"/>
  <c r="B280" i="4"/>
  <c r="S281" i="1" s="1"/>
  <c r="A321" i="4"/>
  <c r="O322" i="1" s="1"/>
  <c r="B348" i="4"/>
  <c r="S349" i="1" s="1"/>
  <c r="B366" i="4"/>
  <c r="S367" i="1" s="1"/>
  <c r="A373" i="4"/>
  <c r="O374" i="1" s="1"/>
  <c r="B393" i="4"/>
  <c r="S394" i="1" s="1"/>
  <c r="A443" i="4"/>
  <c r="O444" i="1" s="1"/>
  <c r="A477" i="4"/>
  <c r="O478" i="1" s="1"/>
  <c r="B513" i="4"/>
  <c r="S514" i="1" s="1"/>
  <c r="B547" i="4"/>
  <c r="S548" i="1" s="1"/>
  <c r="T548" i="1" s="1"/>
  <c r="B568" i="4"/>
  <c r="S569" i="1" s="1"/>
  <c r="A573" i="4"/>
  <c r="O574" i="1" s="1"/>
  <c r="B575" i="4"/>
  <c r="S576" i="1" s="1"/>
  <c r="P577" i="6" s="1"/>
  <c r="B740" i="4"/>
  <c r="S741" i="1" s="1"/>
  <c r="P741" i="5" s="1"/>
  <c r="B78" i="4"/>
  <c r="S79" i="1" s="1"/>
  <c r="B118" i="4"/>
  <c r="S119" i="1" s="1"/>
  <c r="P120" i="6" s="1"/>
  <c r="B158" i="4"/>
  <c r="S159" i="1" s="1"/>
  <c r="B198" i="4"/>
  <c r="S199" i="1" s="1"/>
  <c r="B238" i="4"/>
  <c r="S239" i="1" s="1"/>
  <c r="P240" i="6" s="1"/>
  <c r="B278" i="4"/>
  <c r="S279" i="1" s="1"/>
  <c r="A337" i="4"/>
  <c r="O338" i="1" s="1"/>
  <c r="A355" i="4"/>
  <c r="O356" i="1" s="1"/>
  <c r="B357" i="4"/>
  <c r="S358" i="1" s="1"/>
  <c r="B375" i="4"/>
  <c r="S376" i="1" s="1"/>
  <c r="A389" i="4"/>
  <c r="O390" i="1" s="1"/>
  <c r="A407" i="4"/>
  <c r="O408" i="1" s="1"/>
  <c r="A425" i="4"/>
  <c r="O426" i="1" s="1"/>
  <c r="B427" i="4"/>
  <c r="S428" i="1" s="1"/>
  <c r="B445" i="4"/>
  <c r="S446" i="1" s="1"/>
  <c r="A459" i="4"/>
  <c r="O460" i="1" s="1"/>
  <c r="B613" i="4"/>
  <c r="S614" i="1" s="1"/>
  <c r="P615" i="6" s="1"/>
  <c r="B653" i="4"/>
  <c r="S654" i="1" s="1"/>
  <c r="B156" i="4"/>
  <c r="S157" i="1" s="1"/>
  <c r="P158" i="6" s="1"/>
  <c r="B196" i="4"/>
  <c r="S197" i="1" s="1"/>
  <c r="B236" i="4"/>
  <c r="S237" i="1" s="1"/>
  <c r="B276" i="4"/>
  <c r="S277" i="1" s="1"/>
  <c r="A319" i="4"/>
  <c r="O320" i="1" s="1"/>
  <c r="A371" i="4"/>
  <c r="O372" i="1" s="1"/>
  <c r="A441" i="4"/>
  <c r="O442" i="1" s="1"/>
  <c r="B468" i="4"/>
  <c r="S469" i="1" s="1"/>
  <c r="B486" i="4"/>
  <c r="S487" i="1" s="1"/>
  <c r="B495" i="4"/>
  <c r="S496" i="1" s="1"/>
  <c r="T496" i="1" s="1"/>
  <c r="A509" i="4"/>
  <c r="O510" i="1" s="1"/>
  <c r="A543" i="4"/>
  <c r="O544" i="1" s="1"/>
  <c r="P544" i="1" s="1"/>
  <c r="A557" i="4"/>
  <c r="O558" i="1" s="1"/>
  <c r="L559" i="6" s="1"/>
  <c r="A634" i="4"/>
  <c r="O635" i="1" s="1"/>
  <c r="L636" i="6" s="1"/>
  <c r="A651" i="4"/>
  <c r="O652" i="1" s="1"/>
  <c r="B670" i="4"/>
  <c r="S671" i="1" s="1"/>
  <c r="P672" i="6" s="1"/>
  <c r="B154" i="4"/>
  <c r="S155" i="1" s="1"/>
  <c r="B194" i="4"/>
  <c r="S195" i="1" s="1"/>
  <c r="B234" i="4"/>
  <c r="S235" i="1" s="1"/>
  <c r="B274" i="4"/>
  <c r="S275" i="1" s="1"/>
  <c r="T275" i="1" s="1"/>
  <c r="B346" i="4"/>
  <c r="S347" i="1" s="1"/>
  <c r="A353" i="4"/>
  <c r="O354" i="1" s="1"/>
  <c r="A423" i="4"/>
  <c r="O424" i="1" s="1"/>
  <c r="L425" i="6" s="1"/>
  <c r="A475" i="4"/>
  <c r="O476" i="1" s="1"/>
  <c r="A491" i="4"/>
  <c r="O492" i="1" s="1"/>
  <c r="L493" i="6" s="1"/>
  <c r="A317" i="4"/>
  <c r="O318" i="1" s="1"/>
  <c r="B337" i="4"/>
  <c r="S338" i="1" s="1"/>
  <c r="B355" i="4"/>
  <c r="S356" i="1" s="1"/>
  <c r="B407" i="4"/>
  <c r="S408" i="1" s="1"/>
  <c r="P409" i="6" s="1"/>
  <c r="B623" i="4"/>
  <c r="S624" i="1" s="1"/>
  <c r="P625" i="6" s="1"/>
  <c r="B110" i="4"/>
  <c r="S111" i="1" s="1"/>
  <c r="B150" i="4"/>
  <c r="S151" i="1" s="1"/>
  <c r="B371" i="4"/>
  <c r="S372" i="1" s="1"/>
  <c r="A548" i="4"/>
  <c r="O549" i="1" s="1"/>
  <c r="L550" i="6" s="1"/>
  <c r="A748" i="4"/>
  <c r="O749" i="1" s="1"/>
  <c r="B108" i="4"/>
  <c r="S109" i="1" s="1"/>
  <c r="B148" i="4"/>
  <c r="S149" i="1" s="1"/>
  <c r="B188" i="4"/>
  <c r="S189" i="1" s="1"/>
  <c r="T189" i="1" s="1"/>
  <c r="B228" i="4"/>
  <c r="S229" i="1" s="1"/>
  <c r="B268" i="4"/>
  <c r="S269" i="1" s="1"/>
  <c r="B308" i="4"/>
  <c r="S309" i="1" s="1"/>
  <c r="B326" i="4"/>
  <c r="S327" i="1" s="1"/>
  <c r="A333" i="4"/>
  <c r="O334" i="1" s="1"/>
  <c r="P334" i="1" s="1"/>
  <c r="B353" i="4"/>
  <c r="S354" i="1" s="1"/>
  <c r="A403" i="4"/>
  <c r="O404" i="1" s="1"/>
  <c r="A437" i="4"/>
  <c r="O438" i="1" s="1"/>
  <c r="A455" i="4"/>
  <c r="O456" i="1" s="1"/>
  <c r="B457" i="4"/>
  <c r="S458" i="1" s="1"/>
  <c r="B475" i="4"/>
  <c r="S476" i="1" s="1"/>
  <c r="B609" i="4"/>
  <c r="S610" i="1" s="1"/>
  <c r="T610" i="1" s="1"/>
  <c r="B66" i="4"/>
  <c r="S67" i="1" s="1"/>
  <c r="B106" i="4"/>
  <c r="S107" i="1" s="1"/>
  <c r="B146" i="4"/>
  <c r="S147" i="1" s="1"/>
  <c r="B186" i="4"/>
  <c r="S187" i="1" s="1"/>
  <c r="B226" i="4"/>
  <c r="S227" i="1" s="1"/>
  <c r="B266" i="4"/>
  <c r="S267" i="1" s="1"/>
  <c r="B306" i="4"/>
  <c r="S307" i="1" s="1"/>
  <c r="A315" i="4"/>
  <c r="O316" i="1" s="1"/>
  <c r="B317" i="4"/>
  <c r="S318" i="1" s="1"/>
  <c r="B335" i="4"/>
  <c r="S336" i="1" s="1"/>
  <c r="A349" i="4"/>
  <c r="O350" i="1" s="1"/>
  <c r="A367" i="4"/>
  <c r="O368" i="1" s="1"/>
  <c r="A385" i="4"/>
  <c r="O386" i="1" s="1"/>
  <c r="P386" i="1" s="1"/>
  <c r="B387" i="4"/>
  <c r="S388" i="1" s="1"/>
  <c r="B405" i="4"/>
  <c r="S406" i="1" s="1"/>
  <c r="A419" i="4"/>
  <c r="O420" i="1" s="1"/>
  <c r="A471" i="4"/>
  <c r="O472" i="1" s="1"/>
  <c r="A553" i="4"/>
  <c r="O554" i="1" s="1"/>
  <c r="A604" i="4"/>
  <c r="O605" i="1" s="1"/>
  <c r="A563" i="4"/>
  <c r="O564" i="1" s="1"/>
  <c r="L565" i="6" s="1"/>
  <c r="A583" i="4"/>
  <c r="O584" i="1" s="1"/>
  <c r="A608" i="4"/>
  <c r="O609" i="1" s="1"/>
  <c r="B617" i="4"/>
  <c r="S618" i="1" s="1"/>
  <c r="P619" i="6" s="1"/>
  <c r="A640" i="4"/>
  <c r="O641" i="1" s="1"/>
  <c r="B645" i="4"/>
  <c r="S646" i="1" s="1"/>
  <c r="A664" i="4"/>
  <c r="O665" i="1" s="1"/>
  <c r="A676" i="4"/>
  <c r="O677" i="1" s="1"/>
  <c r="P677" i="1" s="1"/>
  <c r="A581" i="4"/>
  <c r="O582" i="1" s="1"/>
  <c r="A861" i="4"/>
  <c r="O862" i="1" s="1"/>
  <c r="L863" i="6" s="1"/>
  <c r="A615" i="4"/>
  <c r="O616" i="1" s="1"/>
  <c r="A539" i="4"/>
  <c r="O540" i="1" s="1"/>
  <c r="A559" i="4"/>
  <c r="O560" i="1" s="1"/>
  <c r="L561" i="6" s="1"/>
  <c r="A579" i="4"/>
  <c r="O580" i="1" s="1"/>
  <c r="A599" i="4"/>
  <c r="O600" i="1" s="1"/>
  <c r="B615" i="4"/>
  <c r="S616" i="1" s="1"/>
  <c r="B725" i="4"/>
  <c r="S726" i="1" s="1"/>
  <c r="P727" i="6" s="1"/>
  <c r="A788" i="4"/>
  <c r="O789" i="1" s="1"/>
  <c r="L790" i="6" s="1"/>
  <c r="A826" i="4"/>
  <c r="O827" i="1" s="1"/>
  <c r="B321" i="4"/>
  <c r="S322" i="1" s="1"/>
  <c r="B341" i="4"/>
  <c r="S342" i="1" s="1"/>
  <c r="B361" i="4"/>
  <c r="S362" i="1" s="1"/>
  <c r="B381" i="4"/>
  <c r="S382" i="1" s="1"/>
  <c r="B401" i="4"/>
  <c r="S402" i="1" s="1"/>
  <c r="B421" i="4"/>
  <c r="S422" i="1" s="1"/>
  <c r="P423" i="6" s="1"/>
  <c r="B441" i="4"/>
  <c r="S442" i="1" s="1"/>
  <c r="B461" i="4"/>
  <c r="S462" i="1" s="1"/>
  <c r="B481" i="4"/>
  <c r="S482" i="1" s="1"/>
  <c r="B501" i="4"/>
  <c r="S502" i="1" s="1"/>
  <c r="T502" i="1" s="1"/>
  <c r="B521" i="4"/>
  <c r="S522" i="1" s="1"/>
  <c r="T522" i="1" s="1"/>
  <c r="B541" i="4"/>
  <c r="S542" i="1" s="1"/>
  <c r="B561" i="4"/>
  <c r="S562" i="1" s="1"/>
  <c r="P563" i="6" s="1"/>
  <c r="B581" i="4"/>
  <c r="S582" i="1" s="1"/>
  <c r="A606" i="4"/>
  <c r="O607" i="1" s="1"/>
  <c r="B674" i="4"/>
  <c r="S675" i="1" s="1"/>
  <c r="A708" i="4"/>
  <c r="O709" i="1" s="1"/>
  <c r="L710" i="6" s="1"/>
  <c r="B826" i="4"/>
  <c r="S827" i="1" s="1"/>
  <c r="P828" i="6" s="1"/>
  <c r="A613" i="4"/>
  <c r="O614" i="1" s="1"/>
  <c r="L615" i="6" s="1"/>
  <c r="A636" i="4"/>
  <c r="O637" i="1" s="1"/>
  <c r="A786" i="4"/>
  <c r="O787" i="1" s="1"/>
  <c r="B319" i="4"/>
  <c r="S320" i="1" s="1"/>
  <c r="B339" i="4"/>
  <c r="S340" i="1" s="1"/>
  <c r="B359" i="4"/>
  <c r="S360" i="1" s="1"/>
  <c r="B379" i="4"/>
  <c r="S380" i="1" s="1"/>
  <c r="B399" i="4"/>
  <c r="S400" i="1" s="1"/>
  <c r="T400" i="1" s="1"/>
  <c r="B419" i="4"/>
  <c r="S420" i="1" s="1"/>
  <c r="B439" i="4"/>
  <c r="S440" i="1" s="1"/>
  <c r="B459" i="4"/>
  <c r="S460" i="1" s="1"/>
  <c r="P461" i="6" s="1"/>
  <c r="B479" i="4"/>
  <c r="S480" i="1" s="1"/>
  <c r="B499" i="4"/>
  <c r="S500" i="1" s="1"/>
  <c r="B519" i="4"/>
  <c r="S520" i="1" s="1"/>
  <c r="B539" i="4"/>
  <c r="S540" i="1" s="1"/>
  <c r="P541" i="6" s="1"/>
  <c r="B559" i="4"/>
  <c r="S560" i="1" s="1"/>
  <c r="P561" i="6" s="1"/>
  <c r="B579" i="4"/>
  <c r="S580" i="1" s="1"/>
  <c r="P581" i="6" s="1"/>
  <c r="B604" i="4"/>
  <c r="S605" i="1" s="1"/>
  <c r="P606" i="6" s="1"/>
  <c r="A611" i="4"/>
  <c r="O612" i="1" s="1"/>
  <c r="L613" i="6" s="1"/>
  <c r="B636" i="4"/>
  <c r="S637" i="1" s="1"/>
  <c r="B648" i="4"/>
  <c r="S649" i="1" s="1"/>
  <c r="T649" i="1" s="1"/>
  <c r="A672" i="4"/>
  <c r="O673" i="1" s="1"/>
  <c r="B786" i="4"/>
  <c r="S787" i="1" s="1"/>
  <c r="P787" i="5" s="1"/>
  <c r="A824" i="4"/>
  <c r="O825" i="1" s="1"/>
  <c r="L826" i="6" s="1"/>
  <c r="B606" i="4"/>
  <c r="S607" i="1" s="1"/>
  <c r="P608" i="6" s="1"/>
  <c r="B706" i="4"/>
  <c r="S707" i="1" s="1"/>
  <c r="A602" i="4"/>
  <c r="O603" i="1" s="1"/>
  <c r="A609" i="4"/>
  <c r="O610" i="1" s="1"/>
  <c r="A646" i="4"/>
  <c r="O647" i="1" s="1"/>
  <c r="A784" i="4"/>
  <c r="O785" i="1" s="1"/>
  <c r="A704" i="4"/>
  <c r="O705" i="1" s="1"/>
  <c r="L705" i="5" s="1"/>
  <c r="A738" i="4"/>
  <c r="O739" i="1" s="1"/>
  <c r="B309" i="4"/>
  <c r="S310" i="1" s="1"/>
  <c r="B329" i="4"/>
  <c r="S330" i="1" s="1"/>
  <c r="B349" i="4"/>
  <c r="S350" i="1" s="1"/>
  <c r="B369" i="4"/>
  <c r="S370" i="1" s="1"/>
  <c r="B389" i="4"/>
  <c r="S390" i="1" s="1"/>
  <c r="B409" i="4"/>
  <c r="S410" i="1" s="1"/>
  <c r="B429" i="4"/>
  <c r="S430" i="1" s="1"/>
  <c r="B449" i="4"/>
  <c r="S450" i="1" s="1"/>
  <c r="B469" i="4"/>
  <c r="S470" i="1" s="1"/>
  <c r="T470" i="1" s="1"/>
  <c r="B489" i="4"/>
  <c r="S490" i="1" s="1"/>
  <c r="B509" i="4"/>
  <c r="S510" i="1" s="1"/>
  <c r="B529" i="4"/>
  <c r="S530" i="1" s="1"/>
  <c r="B549" i="4"/>
  <c r="S550" i="1" s="1"/>
  <c r="B569" i="4"/>
  <c r="S570" i="1" s="1"/>
  <c r="P570" i="5" s="1"/>
  <c r="B598" i="4"/>
  <c r="S599" i="1" s="1"/>
  <c r="B666" i="4"/>
  <c r="S667" i="1" s="1"/>
  <c r="T667" i="1" s="1"/>
  <c r="B678" i="4"/>
  <c r="S679" i="1" s="1"/>
  <c r="P680" i="6" s="1"/>
  <c r="A683" i="4"/>
  <c r="O684" i="1" s="1"/>
  <c r="P684" i="1" s="1"/>
  <c r="A746" i="4"/>
  <c r="O747" i="1" s="1"/>
  <c r="A603" i="4"/>
  <c r="O604" i="1" s="1"/>
  <c r="B642" i="4"/>
  <c r="S643" i="1" s="1"/>
  <c r="P643" i="5" s="1"/>
  <c r="B661" i="4"/>
  <c r="S662" i="1" s="1"/>
  <c r="P663" i="6" s="1"/>
  <c r="B746" i="4"/>
  <c r="S747" i="1" s="1"/>
  <c r="A591" i="4"/>
  <c r="O592" i="1" s="1"/>
  <c r="L593" i="6" s="1"/>
  <c r="A671" i="4"/>
  <c r="O672" i="1" s="1"/>
  <c r="P672" i="1" s="1"/>
  <c r="A711" i="4"/>
  <c r="O712" i="1" s="1"/>
  <c r="A751" i="4"/>
  <c r="O752" i="1" s="1"/>
  <c r="A791" i="4"/>
  <c r="O792" i="1" s="1"/>
  <c r="A831" i="4"/>
  <c r="O832" i="1" s="1"/>
  <c r="B864" i="4"/>
  <c r="S865" i="1" s="1"/>
  <c r="P865" i="5" s="1"/>
  <c r="A871" i="4"/>
  <c r="O872" i="1" s="1"/>
  <c r="A899" i="4"/>
  <c r="O900" i="1" s="1"/>
  <c r="A589" i="4"/>
  <c r="O590" i="1" s="1"/>
  <c r="A629" i="4"/>
  <c r="O630" i="1" s="1"/>
  <c r="A669" i="4"/>
  <c r="O670" i="1" s="1"/>
  <c r="A709" i="4"/>
  <c r="O710" i="1" s="1"/>
  <c r="P710" i="1" s="1"/>
  <c r="A749" i="4"/>
  <c r="O750" i="1" s="1"/>
  <c r="A789" i="4"/>
  <c r="O790" i="1" s="1"/>
  <c r="A829" i="4"/>
  <c r="O830" i="1" s="1"/>
  <c r="L831" i="6" s="1"/>
  <c r="A862" i="4"/>
  <c r="O863" i="1" s="1"/>
  <c r="P863" i="1" s="1"/>
  <c r="A627" i="4"/>
  <c r="O628" i="1" s="1"/>
  <c r="A667" i="4"/>
  <c r="O668" i="1" s="1"/>
  <c r="A707" i="4"/>
  <c r="O708" i="1" s="1"/>
  <c r="A747" i="4"/>
  <c r="O748" i="1" s="1"/>
  <c r="A787" i="4"/>
  <c r="O788" i="1" s="1"/>
  <c r="L788" i="5" s="1"/>
  <c r="A827" i="4"/>
  <c r="O828" i="1" s="1"/>
  <c r="L829" i="6" s="1"/>
  <c r="A979" i="4"/>
  <c r="O980" i="1" s="1"/>
  <c r="L981" i="6" s="1"/>
  <c r="A625" i="4"/>
  <c r="O626" i="1" s="1"/>
  <c r="A665" i="4"/>
  <c r="O666" i="1" s="1"/>
  <c r="L667" i="6" s="1"/>
  <c r="A705" i="4"/>
  <c r="O706" i="1" s="1"/>
  <c r="A745" i="4"/>
  <c r="O746" i="1" s="1"/>
  <c r="A785" i="4"/>
  <c r="O786" i="1" s="1"/>
  <c r="A825" i="4"/>
  <c r="O826" i="1" s="1"/>
  <c r="A853" i="4"/>
  <c r="O854" i="1" s="1"/>
  <c r="A892" i="4"/>
  <c r="O893" i="1" s="1"/>
  <c r="P893" i="1" s="1"/>
  <c r="B962" i="4"/>
  <c r="S963" i="1" s="1"/>
  <c r="T963" i="1" s="1"/>
  <c r="A1040" i="4"/>
  <c r="O1041" i="1" s="1"/>
  <c r="P1041" i="1" s="1"/>
  <c r="D43" i="5"/>
  <c r="H10" i="9" s="1"/>
  <c r="A623" i="4"/>
  <c r="O624" i="1" s="1"/>
  <c r="L624" i="5" s="1"/>
  <c r="A663" i="4"/>
  <c r="O664" i="1" s="1"/>
  <c r="L665" i="6" s="1"/>
  <c r="A703" i="4"/>
  <c r="O704" i="1" s="1"/>
  <c r="L705" i="6" s="1"/>
  <c r="A743" i="4"/>
  <c r="O744" i="1" s="1"/>
  <c r="L744" i="5" s="1"/>
  <c r="A783" i="4"/>
  <c r="O784" i="1" s="1"/>
  <c r="L785" i="6" s="1"/>
  <c r="A823" i="4"/>
  <c r="O824" i="1" s="1"/>
  <c r="B860" i="4"/>
  <c r="S861" i="1" s="1"/>
  <c r="P862" i="6" s="1"/>
  <c r="A869" i="4"/>
  <c r="O870" i="1" s="1"/>
  <c r="P870" i="1" s="1"/>
  <c r="B892" i="4"/>
  <c r="S893" i="1" s="1"/>
  <c r="A897" i="4"/>
  <c r="O898" i="1" s="1"/>
  <c r="L899" i="6" s="1"/>
  <c r="A902" i="4"/>
  <c r="O903" i="1" s="1"/>
  <c r="A933" i="4"/>
  <c r="O934" i="1" s="1"/>
  <c r="A962" i="4"/>
  <c r="O963" i="1" s="1"/>
  <c r="A1011" i="4"/>
  <c r="O1012" i="1" s="1"/>
  <c r="L1012" i="5" s="1"/>
  <c r="A621" i="4"/>
  <c r="O622" i="1" s="1"/>
  <c r="L623" i="6" s="1"/>
  <c r="A661" i="4"/>
  <c r="O662" i="1" s="1"/>
  <c r="L663" i="6" s="1"/>
  <c r="A701" i="4"/>
  <c r="O702" i="1" s="1"/>
  <c r="A741" i="4"/>
  <c r="O742" i="1" s="1"/>
  <c r="L742" i="5" s="1"/>
  <c r="A781" i="4"/>
  <c r="O782" i="1" s="1"/>
  <c r="A821" i="4"/>
  <c r="O822" i="1" s="1"/>
  <c r="L823" i="6" s="1"/>
  <c r="A858" i="4"/>
  <c r="O859" i="1" s="1"/>
  <c r="B869" i="4"/>
  <c r="S870" i="1" s="1"/>
  <c r="P871" i="6" s="1"/>
  <c r="B904" i="4"/>
  <c r="S905" i="1" s="1"/>
  <c r="A619" i="4"/>
  <c r="O620" i="1" s="1"/>
  <c r="L621" i="6" s="1"/>
  <c r="A659" i="4"/>
  <c r="O660" i="1" s="1"/>
  <c r="L660" i="5" s="1"/>
  <c r="A699" i="4"/>
  <c r="O700" i="1" s="1"/>
  <c r="L701" i="6" s="1"/>
  <c r="A739" i="4"/>
  <c r="O740" i="1" s="1"/>
  <c r="A779" i="4"/>
  <c r="O780" i="1" s="1"/>
  <c r="A819" i="4"/>
  <c r="O820" i="1" s="1"/>
  <c r="B874" i="4"/>
  <c r="S875" i="1" s="1"/>
  <c r="A960" i="4"/>
  <c r="O961" i="1" s="1"/>
  <c r="L961" i="5" s="1"/>
  <c r="A977" i="4"/>
  <c r="O978" i="1" s="1"/>
  <c r="L978" i="5" s="1"/>
  <c r="A1021" i="4"/>
  <c r="O1022" i="1" s="1"/>
  <c r="A617" i="4"/>
  <c r="O618" i="1" s="1"/>
  <c r="A657" i="4"/>
  <c r="O658" i="1" s="1"/>
  <c r="L659" i="6" s="1"/>
  <c r="A697" i="4"/>
  <c r="O698" i="1" s="1"/>
  <c r="L699" i="6" s="1"/>
  <c r="A737" i="4"/>
  <c r="O738" i="1" s="1"/>
  <c r="A777" i="4"/>
  <c r="O778" i="1" s="1"/>
  <c r="A817" i="4"/>
  <c r="O818" i="1" s="1"/>
  <c r="A851" i="4"/>
  <c r="O852" i="1" s="1"/>
  <c r="A890" i="4"/>
  <c r="O891" i="1" s="1"/>
  <c r="L892" i="6" s="1"/>
  <c r="B914" i="4"/>
  <c r="S915" i="1" s="1"/>
  <c r="P915" i="5" s="1"/>
  <c r="B960" i="4"/>
  <c r="S961" i="1" s="1"/>
  <c r="P961" i="5" s="1"/>
  <c r="B994" i="4"/>
  <c r="S995" i="1" s="1"/>
  <c r="A1038" i="4"/>
  <c r="O1039" i="1" s="1"/>
  <c r="L1040" i="6" s="1"/>
  <c r="A655" i="4"/>
  <c r="O656" i="1" s="1"/>
  <c r="L657" i="6" s="1"/>
  <c r="A695" i="4"/>
  <c r="O696" i="1" s="1"/>
  <c r="A735" i="4"/>
  <c r="O736" i="1" s="1"/>
  <c r="A775" i="4"/>
  <c r="O776" i="1" s="1"/>
  <c r="A815" i="4"/>
  <c r="O816" i="1" s="1"/>
  <c r="B858" i="4"/>
  <c r="S859" i="1" s="1"/>
  <c r="P860" i="6" s="1"/>
  <c r="B867" i="4"/>
  <c r="S868" i="1" s="1"/>
  <c r="A872" i="4"/>
  <c r="O873" i="1" s="1"/>
  <c r="A931" i="4"/>
  <c r="O932" i="1" s="1"/>
  <c r="L933" i="6" s="1"/>
  <c r="A1072" i="4"/>
  <c r="O1073" i="1" s="1"/>
  <c r="L1074" i="6" s="1"/>
  <c r="A691" i="4"/>
  <c r="O692" i="1" s="1"/>
  <c r="L692" i="5" s="1"/>
  <c r="A731" i="4"/>
  <c r="O732" i="1" s="1"/>
  <c r="L733" i="6" s="1"/>
  <c r="A771" i="4"/>
  <c r="O772" i="1" s="1"/>
  <c r="A811" i="4"/>
  <c r="O812" i="1" s="1"/>
  <c r="A769" i="4"/>
  <c r="O770" i="1" s="1"/>
  <c r="P770" i="1" s="1"/>
  <c r="A809" i="4"/>
  <c r="O810" i="1" s="1"/>
  <c r="B849" i="4"/>
  <c r="S850" i="1" s="1"/>
  <c r="P851" i="6" s="1"/>
  <c r="B856" i="4"/>
  <c r="S857" i="1" s="1"/>
  <c r="B863" i="4"/>
  <c r="S864" i="1" s="1"/>
  <c r="T864" i="1" s="1"/>
  <c r="A647" i="4"/>
  <c r="O648" i="1" s="1"/>
  <c r="A687" i="4"/>
  <c r="O688" i="1" s="1"/>
  <c r="A727" i="4"/>
  <c r="O728" i="1" s="1"/>
  <c r="L729" i="6" s="1"/>
  <c r="A767" i="4"/>
  <c r="O768" i="1" s="1"/>
  <c r="A807" i="4"/>
  <c r="O808" i="1" s="1"/>
  <c r="A847" i="4"/>
  <c r="O848" i="1" s="1"/>
  <c r="B854" i="4"/>
  <c r="S855" i="1" s="1"/>
  <c r="P855" i="5" s="1"/>
  <c r="A898" i="4"/>
  <c r="O899" i="1" s="1"/>
  <c r="A939" i="4"/>
  <c r="O940" i="1" s="1"/>
  <c r="L941" i="6" s="1"/>
  <c r="A1082" i="4"/>
  <c r="O1083" i="1" s="1"/>
  <c r="L1084" i="6" s="1"/>
  <c r="A645" i="4"/>
  <c r="O646" i="1" s="1"/>
  <c r="A685" i="4"/>
  <c r="O686" i="1" s="1"/>
  <c r="A725" i="4"/>
  <c r="O726" i="1" s="1"/>
  <c r="A765" i="4"/>
  <c r="O766" i="1" s="1"/>
  <c r="P766" i="1" s="1"/>
  <c r="A805" i="4"/>
  <c r="O806" i="1" s="1"/>
  <c r="L807" i="6" s="1"/>
  <c r="B861" i="4"/>
  <c r="S862" i="1" s="1"/>
  <c r="T862" i="1" s="1"/>
  <c r="Q863" i="6" s="1"/>
  <c r="A723" i="4"/>
  <c r="O724" i="1" s="1"/>
  <c r="P724" i="1" s="1"/>
  <c r="A763" i="4"/>
  <c r="O764" i="1" s="1"/>
  <c r="A803" i="4"/>
  <c r="O804" i="1" s="1"/>
  <c r="L805" i="6" s="1"/>
  <c r="A601" i="4"/>
  <c r="O602" i="1" s="1"/>
  <c r="A641" i="4"/>
  <c r="O642" i="1" s="1"/>
  <c r="A681" i="4"/>
  <c r="O682" i="1" s="1"/>
  <c r="L683" i="6" s="1"/>
  <c r="A721" i="4"/>
  <c r="O722" i="1" s="1"/>
  <c r="L723" i="6" s="1"/>
  <c r="A761" i="4"/>
  <c r="O762" i="1" s="1"/>
  <c r="A801" i="4"/>
  <c r="O802" i="1" s="1"/>
  <c r="A852" i="4"/>
  <c r="O853" i="1" s="1"/>
  <c r="L854" i="6" s="1"/>
  <c r="B859" i="4"/>
  <c r="S860" i="1" s="1"/>
  <c r="B1000" i="4"/>
  <c r="S1001" i="1" s="1"/>
  <c r="A1061" i="4"/>
  <c r="O1062" i="1" s="1"/>
  <c r="A639" i="4"/>
  <c r="O640" i="1" s="1"/>
  <c r="A679" i="4"/>
  <c r="O680" i="1" s="1"/>
  <c r="L681" i="6" s="1"/>
  <c r="A719" i="4"/>
  <c r="O720" i="1" s="1"/>
  <c r="A759" i="4"/>
  <c r="O760" i="1" s="1"/>
  <c r="L761" i="6" s="1"/>
  <c r="A799" i="4"/>
  <c r="O800" i="1" s="1"/>
  <c r="A839" i="4"/>
  <c r="O840" i="1" s="1"/>
  <c r="B852" i="4"/>
  <c r="S853" i="1" s="1"/>
  <c r="T853" i="1" s="1"/>
  <c r="A868" i="4"/>
  <c r="O869" i="1" s="1"/>
  <c r="L870" i="6" s="1"/>
  <c r="A937" i="4"/>
  <c r="O938" i="1" s="1"/>
  <c r="A597" i="4"/>
  <c r="O598" i="1" s="1"/>
  <c r="L599" i="6" s="1"/>
  <c r="A637" i="4"/>
  <c r="O638" i="1" s="1"/>
  <c r="L639" i="6" s="1"/>
  <c r="A677" i="4"/>
  <c r="O678" i="1" s="1"/>
  <c r="A717" i="4"/>
  <c r="O718" i="1" s="1"/>
  <c r="A757" i="4"/>
  <c r="O758" i="1" s="1"/>
  <c r="A797" i="4"/>
  <c r="O798" i="1" s="1"/>
  <c r="A837" i="4"/>
  <c r="O838" i="1" s="1"/>
  <c r="B882" i="4"/>
  <c r="S883" i="1" s="1"/>
  <c r="A1032" i="4"/>
  <c r="O1033" i="1" s="1"/>
  <c r="L1034" i="6" s="1"/>
  <c r="B887" i="4"/>
  <c r="S888" i="1" s="1"/>
  <c r="P889" i="6" s="1"/>
  <c r="B931" i="4"/>
  <c r="S932" i="1" s="1"/>
  <c r="T932" i="1" s="1"/>
  <c r="B1011" i="4"/>
  <c r="S1012" i="1" s="1"/>
  <c r="B1051" i="4"/>
  <c r="S1052" i="1" s="1"/>
  <c r="P1053" i="6" s="1"/>
  <c r="B1091" i="4"/>
  <c r="S1092" i="1" s="1"/>
  <c r="T1092" i="1" s="1"/>
  <c r="B883" i="4"/>
  <c r="S884" i="1" s="1"/>
  <c r="P885" i="6" s="1"/>
  <c r="B923" i="4"/>
  <c r="S924" i="1" s="1"/>
  <c r="B927" i="4"/>
  <c r="S928" i="1" s="1"/>
  <c r="T928" i="1" s="1"/>
  <c r="Q929" i="6" s="1"/>
  <c r="B967" i="4"/>
  <c r="S968" i="1" s="1"/>
  <c r="T968" i="1" s="1"/>
  <c r="B1007" i="4"/>
  <c r="S1008" i="1" s="1"/>
  <c r="B1047" i="4"/>
  <c r="S1048" i="1" s="1"/>
  <c r="B1087" i="4"/>
  <c r="S1088" i="1" s="1"/>
  <c r="C43" i="5"/>
  <c r="B881" i="4"/>
  <c r="S882" i="1" s="1"/>
  <c r="P883" i="6" s="1"/>
  <c r="B921" i="4"/>
  <c r="S922" i="1" s="1"/>
  <c r="P922" i="5" s="1"/>
  <c r="B925" i="4"/>
  <c r="S926" i="1" s="1"/>
  <c r="T926" i="1" s="1"/>
  <c r="B965" i="4"/>
  <c r="S966" i="1" s="1"/>
  <c r="T966" i="1" s="1"/>
  <c r="B1005" i="4"/>
  <c r="S1006" i="1" s="1"/>
  <c r="B1045" i="4"/>
  <c r="S1046" i="1" s="1"/>
  <c r="B1085" i="4"/>
  <c r="S1086" i="1" s="1"/>
  <c r="B879" i="4"/>
  <c r="S880" i="1" s="1"/>
  <c r="P881" i="6" s="1"/>
  <c r="B919" i="4"/>
  <c r="S920" i="1" s="1"/>
  <c r="P921" i="6" s="1"/>
  <c r="B963" i="4"/>
  <c r="S964" i="1" s="1"/>
  <c r="B1003" i="4"/>
  <c r="S1004" i="1" s="1"/>
  <c r="P1005" i="6" s="1"/>
  <c r="B1043" i="4"/>
  <c r="S1044" i="1" s="1"/>
  <c r="T1044" i="1" s="1"/>
  <c r="B1083" i="4"/>
  <c r="S1084" i="1" s="1"/>
  <c r="T1084" i="1" s="1"/>
  <c r="B877" i="4"/>
  <c r="S878" i="1" s="1"/>
  <c r="T878" i="1" s="1"/>
  <c r="B917" i="4"/>
  <c r="S918" i="1" s="1"/>
  <c r="T918" i="1" s="1"/>
  <c r="B961" i="4"/>
  <c r="S962" i="1" s="1"/>
  <c r="P963" i="6" s="1"/>
  <c r="B1001" i="4"/>
  <c r="S1002" i="1" s="1"/>
  <c r="P1003" i="6" s="1"/>
  <c r="B1041" i="4"/>
  <c r="S1042" i="1" s="1"/>
  <c r="B1081" i="4"/>
  <c r="S1082" i="1" s="1"/>
  <c r="B875" i="4"/>
  <c r="S876" i="1" s="1"/>
  <c r="P877" i="6" s="1"/>
  <c r="B915" i="4"/>
  <c r="S916" i="1" s="1"/>
  <c r="T916" i="1" s="1"/>
  <c r="B959" i="4"/>
  <c r="S960" i="1" s="1"/>
  <c r="P961" i="6" s="1"/>
  <c r="B999" i="4"/>
  <c r="S1000" i="1" s="1"/>
  <c r="T1000" i="1" s="1"/>
  <c r="B1039" i="4"/>
  <c r="S1040" i="1" s="1"/>
  <c r="B1079" i="4"/>
  <c r="S1080" i="1" s="1"/>
  <c r="T1080" i="1" s="1"/>
  <c r="D42" i="5"/>
  <c r="B873" i="4"/>
  <c r="S874" i="1" s="1"/>
  <c r="B913" i="4"/>
  <c r="S914" i="1" s="1"/>
  <c r="B957" i="4"/>
  <c r="S958" i="1" s="1"/>
  <c r="P959" i="6" s="1"/>
  <c r="B997" i="4"/>
  <c r="S998" i="1" s="1"/>
  <c r="P999" i="6" s="1"/>
  <c r="B1037" i="4"/>
  <c r="S1038" i="1" s="1"/>
  <c r="P1038" i="5" s="1"/>
  <c r="B1077" i="4"/>
  <c r="S1078" i="1" s="1"/>
  <c r="T1078" i="1" s="1"/>
  <c r="B993" i="4"/>
  <c r="S994" i="1" s="1"/>
  <c r="T994" i="1" s="1"/>
  <c r="B1033" i="4"/>
  <c r="S1034" i="1" s="1"/>
  <c r="T1034" i="1" s="1"/>
  <c r="B1073" i="4"/>
  <c r="S1074" i="1" s="1"/>
  <c r="T1074" i="1" s="1"/>
  <c r="B991" i="4"/>
  <c r="S992" i="1" s="1"/>
  <c r="B1031" i="4"/>
  <c r="S1032" i="1" s="1"/>
  <c r="B1071" i="4"/>
  <c r="S1072" i="1" s="1"/>
  <c r="P1073" i="6" s="1"/>
  <c r="B905" i="4"/>
  <c r="S906" i="1" s="1"/>
  <c r="B949" i="4"/>
  <c r="S950" i="1" s="1"/>
  <c r="B989" i="4"/>
  <c r="S990" i="1" s="1"/>
  <c r="T990" i="1" s="1"/>
  <c r="B1029" i="4"/>
  <c r="S1030" i="1" s="1"/>
  <c r="B1069" i="4"/>
  <c r="S1070" i="1" s="1"/>
  <c r="T1070" i="1" s="1"/>
  <c r="B903" i="4"/>
  <c r="S904" i="1" s="1"/>
  <c r="T904" i="1" s="1"/>
  <c r="Q905" i="6" s="1"/>
  <c r="B947" i="4"/>
  <c r="S948" i="1" s="1"/>
  <c r="B987" i="4"/>
  <c r="S988" i="1" s="1"/>
  <c r="B1027" i="4"/>
  <c r="S1028" i="1" s="1"/>
  <c r="B1067" i="4"/>
  <c r="S1068" i="1" s="1"/>
  <c r="B901" i="4"/>
  <c r="S902" i="1" s="1"/>
  <c r="P903" i="6" s="1"/>
  <c r="B899" i="4"/>
  <c r="S900" i="1" s="1"/>
  <c r="B943" i="4"/>
  <c r="S944" i="1" s="1"/>
  <c r="B983" i="4"/>
  <c r="S984" i="1" s="1"/>
  <c r="B1023" i="4"/>
  <c r="S1024" i="1" s="1"/>
  <c r="P1025" i="6" s="1"/>
  <c r="B1063" i="4"/>
  <c r="S1064" i="1" s="1"/>
  <c r="B857" i="4"/>
  <c r="S858" i="1" s="1"/>
  <c r="B897" i="4"/>
  <c r="S898" i="1" s="1"/>
  <c r="T898" i="1" s="1"/>
  <c r="B941" i="4"/>
  <c r="S942" i="1" s="1"/>
  <c r="B981" i="4"/>
  <c r="S982" i="1" s="1"/>
  <c r="B1021" i="4"/>
  <c r="S1022" i="1" s="1"/>
  <c r="P1023" i="6" s="1"/>
  <c r="B1061" i="4"/>
  <c r="S1062" i="1" s="1"/>
  <c r="T1062" i="1" s="1"/>
  <c r="B855" i="4"/>
  <c r="S856" i="1" s="1"/>
  <c r="T856" i="1" s="1"/>
  <c r="B895" i="4"/>
  <c r="S896" i="1" s="1"/>
  <c r="B939" i="4"/>
  <c r="S940" i="1" s="1"/>
  <c r="P941" i="6" s="1"/>
  <c r="B979" i="4"/>
  <c r="S980" i="1" s="1"/>
  <c r="T980" i="1" s="1"/>
  <c r="B1019" i="4"/>
  <c r="S1020" i="1" s="1"/>
  <c r="P1021" i="6" s="1"/>
  <c r="B1059" i="4"/>
  <c r="S1060" i="1" s="1"/>
  <c r="P1061" i="6" s="1"/>
  <c r="C42" i="5"/>
  <c r="B853" i="4"/>
  <c r="S854" i="1" s="1"/>
  <c r="T854" i="1" s="1"/>
  <c r="B893" i="4"/>
  <c r="S894" i="1" s="1"/>
  <c r="B937" i="4"/>
  <c r="S938" i="1" s="1"/>
  <c r="B977" i="4"/>
  <c r="S978" i="1" s="1"/>
  <c r="P979" i="6" s="1"/>
  <c r="B1017" i="4"/>
  <c r="S1018" i="1" s="1"/>
  <c r="T1018" i="1" s="1"/>
  <c r="B1057" i="4"/>
  <c r="S1058" i="1" s="1"/>
  <c r="P1059" i="6" s="1"/>
  <c r="F10" i="10"/>
  <c r="C43" i="6"/>
  <c r="D44" i="6"/>
  <c r="H10" i="10" s="1"/>
  <c r="C44" i="6"/>
  <c r="C5" i="7"/>
  <c r="D6" i="7"/>
  <c r="H11" i="10" s="1"/>
  <c r="C6" i="7"/>
  <c r="D5" i="7"/>
  <c r="L483" i="6" l="1"/>
  <c r="J286" i="6"/>
  <c r="K149" i="6"/>
  <c r="P190" i="6"/>
  <c r="J831" i="5"/>
  <c r="K1027" i="6"/>
  <c r="J469" i="5"/>
  <c r="J1012" i="5"/>
  <c r="K640" i="5"/>
  <c r="P1092" i="5"/>
  <c r="P923" i="6"/>
  <c r="K108" i="6"/>
  <c r="O198" i="5"/>
  <c r="K487" i="5"/>
  <c r="N430" i="6"/>
  <c r="L825" i="5"/>
  <c r="O636" i="6"/>
  <c r="J729" i="5"/>
  <c r="O104" i="5"/>
  <c r="K505" i="5"/>
  <c r="K907" i="6"/>
  <c r="K837" i="6"/>
  <c r="K1075" i="6"/>
  <c r="P644" i="6"/>
  <c r="J732" i="5"/>
  <c r="J1023" i="5"/>
  <c r="L20" i="5"/>
  <c r="P508" i="6"/>
  <c r="K945" i="5"/>
  <c r="K1044" i="5"/>
  <c r="J1065" i="5"/>
  <c r="P969" i="6"/>
  <c r="L428" i="5"/>
  <c r="L60" i="5"/>
  <c r="J344" i="5"/>
  <c r="K1045" i="6"/>
  <c r="P547" i="5"/>
  <c r="P548" i="6"/>
  <c r="J487" i="5"/>
  <c r="K823" i="6"/>
  <c r="O210" i="6"/>
  <c r="K940" i="5"/>
  <c r="J1028" i="6"/>
  <c r="K700" i="5"/>
  <c r="J865" i="5"/>
  <c r="J1053" i="5"/>
  <c r="K187" i="5"/>
  <c r="P916" i="6"/>
  <c r="L661" i="6"/>
  <c r="K571" i="5"/>
  <c r="L743" i="6"/>
  <c r="K113" i="5"/>
  <c r="J616" i="6"/>
  <c r="L789" i="6"/>
  <c r="O81" i="5"/>
  <c r="P902" i="5"/>
  <c r="P610" i="5"/>
  <c r="L732" i="5"/>
  <c r="L830" i="5"/>
  <c r="P966" i="5"/>
  <c r="O787" i="5"/>
  <c r="P611" i="6"/>
  <c r="P878" i="5"/>
  <c r="P1071" i="6"/>
  <c r="L512" i="5"/>
  <c r="K1076" i="5"/>
  <c r="Q770" i="5"/>
  <c r="P640" i="1"/>
  <c r="K961" i="6"/>
  <c r="K601" i="6"/>
  <c r="K313" i="5"/>
  <c r="J880" i="6"/>
  <c r="J401" i="5"/>
  <c r="O419" i="5"/>
  <c r="K657" i="6"/>
  <c r="Q500" i="6"/>
  <c r="Q62" i="5"/>
  <c r="Q63" i="6"/>
  <c r="M1090" i="5"/>
  <c r="Q887" i="5"/>
  <c r="Q793" i="5"/>
  <c r="M89" i="6"/>
  <c r="Q395" i="5"/>
  <c r="N48" i="5"/>
  <c r="P16" i="6"/>
  <c r="P48" i="5"/>
  <c r="O102" i="6"/>
  <c r="P92" i="5"/>
  <c r="O52" i="5"/>
  <c r="N47" i="6"/>
  <c r="O18" i="6"/>
  <c r="J91" i="5"/>
  <c r="L39" i="6"/>
  <c r="O51" i="6"/>
  <c r="N95" i="6"/>
  <c r="N72" i="6"/>
  <c r="K60" i="5"/>
  <c r="N94" i="6"/>
  <c r="N21" i="6"/>
  <c r="L7" i="5"/>
  <c r="P44" i="5"/>
  <c r="O95" i="6"/>
  <c r="L98" i="5"/>
  <c r="K61" i="6"/>
  <c r="J90" i="5"/>
  <c r="L92" i="5"/>
  <c r="L8" i="6"/>
  <c r="P45" i="6"/>
  <c r="N69" i="5"/>
  <c r="L99" i="6"/>
  <c r="K44" i="5"/>
  <c r="K94" i="5"/>
  <c r="J91" i="6"/>
  <c r="L93" i="6"/>
  <c r="J55" i="5"/>
  <c r="N70" i="6"/>
  <c r="K45" i="6"/>
  <c r="J16" i="5"/>
  <c r="K95" i="6"/>
  <c r="K86" i="5"/>
  <c r="K4" i="5"/>
  <c r="J56" i="6"/>
  <c r="N74" i="5"/>
  <c r="J44" i="5"/>
  <c r="J17" i="6"/>
  <c r="K87" i="6"/>
  <c r="J46" i="5"/>
  <c r="K5" i="6"/>
  <c r="N75" i="6"/>
  <c r="O37" i="5"/>
  <c r="J45" i="6"/>
  <c r="O57" i="5"/>
  <c r="K77" i="5"/>
  <c r="O42" i="5"/>
  <c r="L64" i="5"/>
  <c r="J47" i="6"/>
  <c r="L67" i="5"/>
  <c r="O51" i="5"/>
  <c r="N38" i="5"/>
  <c r="O38" i="6"/>
  <c r="P86" i="5"/>
  <c r="O58" i="6"/>
  <c r="K78" i="6"/>
  <c r="O71" i="5"/>
  <c r="O43" i="6"/>
  <c r="L65" i="6"/>
  <c r="L68" i="6"/>
  <c r="O52" i="6"/>
  <c r="O66" i="5"/>
  <c r="N39" i="6"/>
  <c r="L28" i="5"/>
  <c r="L59" i="5"/>
  <c r="P87" i="6"/>
  <c r="P22" i="5"/>
  <c r="O72" i="6"/>
  <c r="J76" i="5"/>
  <c r="O67" i="6"/>
  <c r="L29" i="6"/>
  <c r="L60" i="6"/>
  <c r="P23" i="6"/>
  <c r="N52" i="5"/>
  <c r="O29" i="5"/>
  <c r="L11" i="5"/>
  <c r="J40" i="5"/>
  <c r="N92" i="5"/>
  <c r="J77" i="6"/>
  <c r="P60" i="5"/>
  <c r="O48" i="5"/>
  <c r="O70" i="5"/>
  <c r="L84" i="5"/>
  <c r="N53" i="6"/>
  <c r="N66" i="5"/>
  <c r="O30" i="6"/>
  <c r="L12" i="6"/>
  <c r="J41" i="6"/>
  <c r="N93" i="6"/>
  <c r="P61" i="6"/>
  <c r="O49" i="6"/>
  <c r="O71" i="6"/>
  <c r="L85" i="6"/>
  <c r="P24" i="5"/>
  <c r="N67" i="6"/>
  <c r="O82" i="5"/>
  <c r="N86" i="5"/>
  <c r="O61" i="5"/>
  <c r="P25" i="6"/>
  <c r="O21" i="5"/>
  <c r="O83" i="6"/>
  <c r="O65" i="5"/>
  <c r="N87" i="6"/>
  <c r="O62" i="6"/>
  <c r="O22" i="6"/>
  <c r="L42" i="5"/>
  <c r="N22" i="5"/>
  <c r="O66" i="6"/>
  <c r="K22" i="5"/>
  <c r="N84" i="5"/>
  <c r="L43" i="6"/>
  <c r="N23" i="6"/>
  <c r="P46" i="5"/>
  <c r="K23" i="6"/>
  <c r="N85" i="6"/>
  <c r="N20" i="5"/>
  <c r="P47" i="6"/>
  <c r="K71" i="5"/>
  <c r="L23" i="5"/>
  <c r="O58" i="5"/>
  <c r="P29" i="5"/>
  <c r="O91" i="5"/>
  <c r="K72" i="6"/>
  <c r="L24" i="6"/>
  <c r="O59" i="6"/>
  <c r="P30" i="6"/>
  <c r="O100" i="5"/>
  <c r="O101" i="5"/>
  <c r="Q889" i="5"/>
  <c r="Q320" i="6"/>
  <c r="Q449" i="5"/>
  <c r="Q1029" i="5"/>
  <c r="M144" i="5"/>
  <c r="M406" i="5"/>
  <c r="Q759" i="5"/>
  <c r="Q939" i="5"/>
  <c r="Q166" i="5"/>
  <c r="P236" i="6"/>
  <c r="P235" i="5"/>
  <c r="K82" i="6"/>
  <c r="K81" i="5"/>
  <c r="O218" i="6"/>
  <c r="O217" i="5"/>
  <c r="K703" i="6"/>
  <c r="O81" i="6"/>
  <c r="N919" i="5"/>
  <c r="J238" i="6"/>
  <c r="Q586" i="6"/>
  <c r="Q585" i="5"/>
  <c r="O14" i="6"/>
  <c r="O13" i="5"/>
  <c r="J296" i="6"/>
  <c r="J295" i="5"/>
  <c r="N282" i="6"/>
  <c r="N281" i="5"/>
  <c r="N312" i="6"/>
  <c r="N311" i="5"/>
  <c r="K1093" i="6"/>
  <c r="L745" i="6"/>
  <c r="T1048" i="1"/>
  <c r="P1049" i="6"/>
  <c r="P1048" i="5"/>
  <c r="L939" i="6"/>
  <c r="L938" i="5"/>
  <c r="L740" i="6"/>
  <c r="L739" i="5"/>
  <c r="P481" i="6"/>
  <c r="P480" i="5"/>
  <c r="L583" i="6"/>
  <c r="L582" i="5"/>
  <c r="P316" i="1"/>
  <c r="L317" i="6"/>
  <c r="L316" i="5"/>
  <c r="Q190" i="6"/>
  <c r="Q189" i="5"/>
  <c r="P196" i="6"/>
  <c r="P195" i="5"/>
  <c r="L461" i="6"/>
  <c r="L460" i="5"/>
  <c r="L463" i="6"/>
  <c r="L462" i="5"/>
  <c r="T317" i="1"/>
  <c r="P318" i="6"/>
  <c r="P317" i="5"/>
  <c r="T536" i="1"/>
  <c r="P536" i="5"/>
  <c r="P432" i="1"/>
  <c r="L433" i="6"/>
  <c r="P143" i="6"/>
  <c r="P142" i="5"/>
  <c r="L88" i="6"/>
  <c r="L87" i="5"/>
  <c r="P60" i="1"/>
  <c r="K472" i="6"/>
  <c r="K471" i="5"/>
  <c r="P91" i="1"/>
  <c r="K92" i="6"/>
  <c r="K91" i="5"/>
  <c r="P137" i="1"/>
  <c r="K138" i="6"/>
  <c r="K137" i="5"/>
  <c r="K220" i="6"/>
  <c r="K219" i="5"/>
  <c r="K308" i="6"/>
  <c r="K307" i="5"/>
  <c r="K77" i="6"/>
  <c r="K76" i="5"/>
  <c r="O214" i="6"/>
  <c r="O213" i="5"/>
  <c r="J788" i="6"/>
  <c r="J787" i="5"/>
  <c r="J804" i="6"/>
  <c r="J803" i="5"/>
  <c r="J768" i="6"/>
  <c r="J767" i="5"/>
  <c r="N1066" i="6"/>
  <c r="N1065" i="5"/>
  <c r="K1060" i="5"/>
  <c r="O907" i="5"/>
  <c r="K740" i="5"/>
  <c r="O632" i="5"/>
  <c r="J198" i="6"/>
  <c r="J197" i="5"/>
  <c r="N262" i="6"/>
  <c r="N261" i="5"/>
  <c r="N204" i="6"/>
  <c r="N203" i="5"/>
  <c r="J1031" i="5"/>
  <c r="J291" i="6"/>
  <c r="J290" i="5"/>
  <c r="J875" i="5"/>
  <c r="L598" i="5"/>
  <c r="L853" i="5"/>
  <c r="K608" i="5"/>
  <c r="J567" i="5"/>
  <c r="K413" i="5"/>
  <c r="O240" i="5"/>
  <c r="K108" i="5"/>
  <c r="J175" i="6"/>
  <c r="J174" i="5"/>
  <c r="P1020" i="5"/>
  <c r="P958" i="5"/>
  <c r="K755" i="6"/>
  <c r="O420" i="6"/>
  <c r="L576" i="5"/>
  <c r="L822" i="5"/>
  <c r="P827" i="5"/>
  <c r="L706" i="6"/>
  <c r="K529" i="5"/>
  <c r="P1093" i="6"/>
  <c r="P879" i="6"/>
  <c r="J1095" i="5"/>
  <c r="P967" i="6"/>
  <c r="K611" i="5"/>
  <c r="L804" i="5"/>
  <c r="K663" i="6"/>
  <c r="L784" i="5"/>
  <c r="K637" i="6"/>
  <c r="O82" i="6"/>
  <c r="L21" i="6"/>
  <c r="J570" i="5"/>
  <c r="N513" i="5"/>
  <c r="L432" i="5"/>
  <c r="J975" i="5"/>
  <c r="L603" i="6"/>
  <c r="L602" i="5"/>
  <c r="L343" i="6"/>
  <c r="L342" i="5"/>
  <c r="T1032" i="1"/>
  <c r="Q1033" i="6" s="1"/>
  <c r="P1033" i="6"/>
  <c r="P1032" i="5"/>
  <c r="T1008" i="1"/>
  <c r="P1008" i="5"/>
  <c r="P859" i="1"/>
  <c r="L860" i="6"/>
  <c r="L859" i="5"/>
  <c r="L748" i="6"/>
  <c r="L747" i="5"/>
  <c r="P308" i="6"/>
  <c r="P307" i="5"/>
  <c r="P150" i="6"/>
  <c r="P149" i="5"/>
  <c r="P288" i="6"/>
  <c r="P287" i="5"/>
  <c r="T518" i="1"/>
  <c r="P519" i="6"/>
  <c r="P518" i="5"/>
  <c r="P380" i="1"/>
  <c r="L380" i="5"/>
  <c r="L141" i="6"/>
  <c r="L140" i="5"/>
  <c r="L107" i="6"/>
  <c r="L106" i="5"/>
  <c r="P1078" i="1"/>
  <c r="K1079" i="6"/>
  <c r="K1078" i="5"/>
  <c r="L42" i="6"/>
  <c r="L41" i="5"/>
  <c r="P968" i="1"/>
  <c r="K969" i="6"/>
  <c r="K968" i="5"/>
  <c r="K973" i="6"/>
  <c r="K972" i="5"/>
  <c r="T313" i="1"/>
  <c r="P313" i="5"/>
  <c r="L9" i="6"/>
  <c r="L8" i="5"/>
  <c r="K282" i="6"/>
  <c r="K281" i="5"/>
  <c r="K52" i="6"/>
  <c r="K51" i="5"/>
  <c r="K56" i="6"/>
  <c r="K55" i="5"/>
  <c r="K180" i="6"/>
  <c r="K179" i="5"/>
  <c r="K268" i="6"/>
  <c r="K267" i="5"/>
  <c r="O147" i="6"/>
  <c r="O146" i="5"/>
  <c r="T74" i="1"/>
  <c r="O75" i="6"/>
  <c r="O74" i="5"/>
  <c r="K46" i="6"/>
  <c r="K45" i="5"/>
  <c r="J1072" i="6"/>
  <c r="J1071" i="5"/>
  <c r="J1034" i="6"/>
  <c r="J1033" i="5"/>
  <c r="J826" i="6"/>
  <c r="J825" i="5"/>
  <c r="J672" i="6"/>
  <c r="J671" i="5"/>
  <c r="K1056" i="5"/>
  <c r="P1060" i="5"/>
  <c r="J1007" i="5"/>
  <c r="K842" i="5"/>
  <c r="J310" i="6"/>
  <c r="J309" i="5"/>
  <c r="N326" i="6"/>
  <c r="N325" i="5"/>
  <c r="N266" i="6"/>
  <c r="N265" i="5"/>
  <c r="P1024" i="5"/>
  <c r="K109" i="6"/>
  <c r="L704" i="5"/>
  <c r="J107" i="6"/>
  <c r="J106" i="5"/>
  <c r="K447" i="5"/>
  <c r="K417" i="5"/>
  <c r="J973" i="5"/>
  <c r="P614" i="5"/>
  <c r="Q729" i="6"/>
  <c r="Q728" i="5"/>
  <c r="P726" i="5"/>
  <c r="N873" i="5"/>
  <c r="P537" i="6"/>
  <c r="L693" i="6"/>
  <c r="J491" i="5"/>
  <c r="P422" i="5"/>
  <c r="J914" i="6"/>
  <c r="N797" i="5"/>
  <c r="P408" i="5"/>
  <c r="P742" i="6"/>
  <c r="P904" i="5"/>
  <c r="N285" i="5"/>
  <c r="J549" i="5"/>
  <c r="J731" i="5"/>
  <c r="J405" i="6"/>
  <c r="O184" i="6"/>
  <c r="O183" i="5"/>
  <c r="P993" i="6"/>
  <c r="P992" i="5"/>
  <c r="P441" i="6"/>
  <c r="P440" i="5"/>
  <c r="P268" i="6"/>
  <c r="P267" i="5"/>
  <c r="T109" i="1"/>
  <c r="P110" i="6"/>
  <c r="P109" i="5"/>
  <c r="T428" i="1"/>
  <c r="P429" i="6"/>
  <c r="P428" i="5"/>
  <c r="L479" i="6"/>
  <c r="L478" i="5"/>
  <c r="L393" i="6"/>
  <c r="L392" i="5"/>
  <c r="T468" i="1"/>
  <c r="P469" i="6"/>
  <c r="P468" i="5"/>
  <c r="P346" i="1"/>
  <c r="L347" i="6"/>
  <c r="L123" i="5"/>
  <c r="L124" i="6"/>
  <c r="L27" i="6"/>
  <c r="L26" i="5"/>
  <c r="P928" i="1"/>
  <c r="K929" i="6"/>
  <c r="K392" i="6"/>
  <c r="K391" i="5"/>
  <c r="T574" i="1"/>
  <c r="O575" i="6"/>
  <c r="O574" i="5"/>
  <c r="K528" i="6"/>
  <c r="K527" i="5"/>
  <c r="K714" i="6"/>
  <c r="K713" i="5"/>
  <c r="O887" i="6"/>
  <c r="O886" i="5"/>
  <c r="K16" i="6"/>
  <c r="K15" i="5"/>
  <c r="K306" i="6"/>
  <c r="K305" i="5"/>
  <c r="K73" i="6"/>
  <c r="K72" i="5"/>
  <c r="P7" i="1"/>
  <c r="M71" i="5" s="1"/>
  <c r="K8" i="6"/>
  <c r="K7" i="5"/>
  <c r="K170" i="6"/>
  <c r="K169" i="5"/>
  <c r="O224" i="6"/>
  <c r="O223" i="5"/>
  <c r="O159" i="6"/>
  <c r="O158" i="5"/>
  <c r="J708" i="6"/>
  <c r="J707" i="5"/>
  <c r="J632" i="6"/>
  <c r="J631" i="5"/>
  <c r="J436" i="6"/>
  <c r="J435" i="5"/>
  <c r="J682" i="6"/>
  <c r="J681" i="5"/>
  <c r="J294" i="6"/>
  <c r="J293" i="5"/>
  <c r="K1000" i="5"/>
  <c r="K840" i="5"/>
  <c r="J274" i="6"/>
  <c r="J273" i="5"/>
  <c r="J301" i="6"/>
  <c r="J300" i="5"/>
  <c r="N552" i="6"/>
  <c r="N551" i="5"/>
  <c r="N222" i="6"/>
  <c r="N221" i="5"/>
  <c r="J262" i="6"/>
  <c r="J261" i="5"/>
  <c r="N164" i="6"/>
  <c r="N163" i="5"/>
  <c r="N246" i="6"/>
  <c r="N245" i="5"/>
  <c r="J266" i="6"/>
  <c r="J265" i="5"/>
  <c r="J188" i="6"/>
  <c r="J187" i="5"/>
  <c r="J717" i="5"/>
  <c r="J1013" i="5"/>
  <c r="P850" i="5"/>
  <c r="O375" i="5"/>
  <c r="O175" i="5"/>
  <c r="O573" i="5"/>
  <c r="K1014" i="5"/>
  <c r="P870" i="5"/>
  <c r="N753" i="5"/>
  <c r="L534" i="5"/>
  <c r="O685" i="5"/>
  <c r="P540" i="5"/>
  <c r="J319" i="5"/>
  <c r="Q904" i="5"/>
  <c r="J1075" i="5"/>
  <c r="P905" i="6"/>
  <c r="N165" i="5"/>
  <c r="J321" i="5"/>
  <c r="L1033" i="5"/>
  <c r="P239" i="5"/>
  <c r="J683" i="5"/>
  <c r="K466" i="6"/>
  <c r="K465" i="5"/>
  <c r="J596" i="6"/>
  <c r="J595" i="5"/>
  <c r="J268" i="6"/>
  <c r="J267" i="5"/>
  <c r="P296" i="1"/>
  <c r="L297" i="6"/>
  <c r="L296" i="5"/>
  <c r="N366" i="6"/>
  <c r="N365" i="5"/>
  <c r="P859" i="6"/>
  <c r="P858" i="5"/>
  <c r="L841" i="6"/>
  <c r="L840" i="5"/>
  <c r="T679" i="1"/>
  <c r="P679" i="5"/>
  <c r="L648" i="6"/>
  <c r="L647" i="5"/>
  <c r="P421" i="6"/>
  <c r="P420" i="5"/>
  <c r="T442" i="1"/>
  <c r="P443" i="6"/>
  <c r="P442" i="5"/>
  <c r="P647" i="6"/>
  <c r="P646" i="5"/>
  <c r="L749" i="5"/>
  <c r="L750" i="6"/>
  <c r="L653" i="6"/>
  <c r="L652" i="5"/>
  <c r="P426" i="1"/>
  <c r="L427" i="6"/>
  <c r="L426" i="5"/>
  <c r="L445" i="6"/>
  <c r="L444" i="5"/>
  <c r="P164" i="6"/>
  <c r="P163" i="5"/>
  <c r="P206" i="6"/>
  <c r="P205" i="5"/>
  <c r="T207" i="1"/>
  <c r="P207" i="5"/>
  <c r="P208" i="6"/>
  <c r="L467" i="6"/>
  <c r="L466" i="5"/>
  <c r="L485" i="6"/>
  <c r="L484" i="5"/>
  <c r="L329" i="6"/>
  <c r="L328" i="5"/>
  <c r="P452" i="1"/>
  <c r="L453" i="6"/>
  <c r="L452" i="5"/>
  <c r="L85" i="5"/>
  <c r="K352" i="6"/>
  <c r="K351" i="5"/>
  <c r="K202" i="6"/>
  <c r="K201" i="5"/>
  <c r="K18" i="6"/>
  <c r="K17" i="5"/>
  <c r="P99" i="1"/>
  <c r="K100" i="6"/>
  <c r="K99" i="5"/>
  <c r="K182" i="6"/>
  <c r="K181" i="5"/>
  <c r="K143" i="6"/>
  <c r="K142" i="5"/>
  <c r="J591" i="5"/>
  <c r="J592" i="6"/>
  <c r="J396" i="6"/>
  <c r="J395" i="5"/>
  <c r="K1016" i="5"/>
  <c r="K956" i="5"/>
  <c r="J648" i="6"/>
  <c r="J647" i="5"/>
  <c r="K1001" i="6"/>
  <c r="J285" i="6"/>
  <c r="J284" i="5"/>
  <c r="N202" i="6"/>
  <c r="N201" i="5"/>
  <c r="K1058" i="5"/>
  <c r="J999" i="5"/>
  <c r="J242" i="6"/>
  <c r="J241" i="5"/>
  <c r="N284" i="6"/>
  <c r="N283" i="5"/>
  <c r="N226" i="6"/>
  <c r="N225" i="5"/>
  <c r="K1022" i="5"/>
  <c r="L1083" i="5"/>
  <c r="O15" i="5"/>
  <c r="J77" i="5"/>
  <c r="J78" i="6"/>
  <c r="O574" i="6"/>
  <c r="L724" i="5"/>
  <c r="L677" i="5"/>
  <c r="P788" i="6"/>
  <c r="J1061" i="5"/>
  <c r="L700" i="5"/>
  <c r="N549" i="5"/>
  <c r="J771" i="5"/>
  <c r="L326" i="5"/>
  <c r="J283" i="5"/>
  <c r="K332" i="6"/>
  <c r="N591" i="5"/>
  <c r="L424" i="5"/>
  <c r="T500" i="1"/>
  <c r="P501" i="6"/>
  <c r="P500" i="5"/>
  <c r="P90" i="6"/>
  <c r="P89" i="5"/>
  <c r="P40" i="6"/>
  <c r="P39" i="5"/>
  <c r="O614" i="6"/>
  <c r="O613" i="5"/>
  <c r="J218" i="6"/>
  <c r="J217" i="5"/>
  <c r="J248" i="6"/>
  <c r="J247" i="5"/>
  <c r="T1064" i="1"/>
  <c r="P1064" i="5"/>
  <c r="P1065" i="6"/>
  <c r="T924" i="1"/>
  <c r="P924" i="5"/>
  <c r="P925" i="6"/>
  <c r="L611" i="6"/>
  <c r="L610" i="5"/>
  <c r="P187" i="5"/>
  <c r="P188" i="6"/>
  <c r="L409" i="6"/>
  <c r="L408" i="5"/>
  <c r="P395" i="6"/>
  <c r="P394" i="5"/>
  <c r="P124" i="6"/>
  <c r="P123" i="5"/>
  <c r="T167" i="1"/>
  <c r="P168" i="6"/>
  <c r="P167" i="5"/>
  <c r="T434" i="1"/>
  <c r="P435" i="6"/>
  <c r="P310" i="1"/>
  <c r="M311" i="6" s="1"/>
  <c r="L311" i="6"/>
  <c r="L310" i="5"/>
  <c r="P400" i="1"/>
  <c r="L401" i="6"/>
  <c r="L400" i="5"/>
  <c r="L188" i="6"/>
  <c r="L187" i="5"/>
  <c r="P219" i="6"/>
  <c r="P218" i="5"/>
  <c r="K312" i="6"/>
  <c r="K311" i="5"/>
  <c r="K486" i="6"/>
  <c r="K485" i="5"/>
  <c r="P59" i="1"/>
  <c r="K60" i="6"/>
  <c r="K59" i="5"/>
  <c r="K142" i="6"/>
  <c r="K141" i="5"/>
  <c r="K226" i="6"/>
  <c r="K225" i="5"/>
  <c r="K148" i="6"/>
  <c r="K147" i="5"/>
  <c r="K151" i="6"/>
  <c r="K150" i="5"/>
  <c r="O130" i="6"/>
  <c r="O129" i="5"/>
  <c r="J990" i="6"/>
  <c r="J989" i="5"/>
  <c r="J356" i="6"/>
  <c r="J355" i="5"/>
  <c r="K960" i="5"/>
  <c r="O732" i="5"/>
  <c r="K660" i="5"/>
  <c r="J234" i="6"/>
  <c r="J233" i="5"/>
  <c r="N394" i="6"/>
  <c r="N393" i="5"/>
  <c r="J280" i="6"/>
  <c r="J279" i="5"/>
  <c r="J222" i="6"/>
  <c r="J221" i="5"/>
  <c r="N86" i="6"/>
  <c r="N85" i="5"/>
  <c r="L898" i="5"/>
  <c r="N206" i="6"/>
  <c r="N205" i="5"/>
  <c r="P864" i="5"/>
  <c r="J829" i="5"/>
  <c r="J226" i="6"/>
  <c r="J225" i="5"/>
  <c r="N136" i="6"/>
  <c r="N135" i="5"/>
  <c r="P1078" i="5"/>
  <c r="L709" i="5"/>
  <c r="J1001" i="5"/>
  <c r="P888" i="5"/>
  <c r="K784" i="5"/>
  <c r="K736" i="5"/>
  <c r="J645" i="5"/>
  <c r="J603" i="5"/>
  <c r="K473" i="5"/>
  <c r="K443" i="5"/>
  <c r="K173" i="5"/>
  <c r="K73" i="5"/>
  <c r="O16" i="6"/>
  <c r="P856" i="6"/>
  <c r="K634" i="5"/>
  <c r="J561" i="5"/>
  <c r="P1058" i="5"/>
  <c r="J572" i="6"/>
  <c r="N968" i="6"/>
  <c r="J711" i="5"/>
  <c r="K664" i="5"/>
  <c r="P859" i="5"/>
  <c r="L725" i="6"/>
  <c r="L678" i="6"/>
  <c r="K965" i="6"/>
  <c r="Q811" i="5"/>
  <c r="Q812" i="6"/>
  <c r="L979" i="6"/>
  <c r="K717" i="6"/>
  <c r="L578" i="5"/>
  <c r="J765" i="5"/>
  <c r="J163" i="5"/>
  <c r="O99" i="5"/>
  <c r="K562" i="6"/>
  <c r="J263" i="5"/>
  <c r="T336" i="1"/>
  <c r="P336" i="5"/>
  <c r="K176" i="6"/>
  <c r="K175" i="5"/>
  <c r="P381" i="1"/>
  <c r="K382" i="6"/>
  <c r="K381" i="5"/>
  <c r="N952" i="6"/>
  <c r="N951" i="5"/>
  <c r="N473" i="5"/>
  <c r="N474" i="6"/>
  <c r="T905" i="1"/>
  <c r="P906" i="6"/>
  <c r="P905" i="5"/>
  <c r="T318" i="1"/>
  <c r="P319" i="6"/>
  <c r="P318" i="5"/>
  <c r="P569" i="6"/>
  <c r="P568" i="5"/>
  <c r="P962" i="6"/>
  <c r="P726" i="1"/>
  <c r="L727" i="6"/>
  <c r="L726" i="5"/>
  <c r="L703" i="6"/>
  <c r="L702" i="5"/>
  <c r="P670" i="1"/>
  <c r="L671" i="6"/>
  <c r="L670" i="5"/>
  <c r="P600" i="6"/>
  <c r="P599" i="5"/>
  <c r="T402" i="1"/>
  <c r="P403" i="6"/>
  <c r="P402" i="5"/>
  <c r="T147" i="1"/>
  <c r="P147" i="5"/>
  <c r="P390" i="1"/>
  <c r="L391" i="6"/>
  <c r="L390" i="5"/>
  <c r="L375" i="6"/>
  <c r="L374" i="5"/>
  <c r="L598" i="6"/>
  <c r="L597" i="5"/>
  <c r="P414" i="1"/>
  <c r="L415" i="6"/>
  <c r="L414" i="5"/>
  <c r="P387" i="6"/>
  <c r="P386" i="5"/>
  <c r="P72" i="6"/>
  <c r="P71" i="5"/>
  <c r="L185" i="6"/>
  <c r="L184" i="5"/>
  <c r="T138" i="1"/>
  <c r="P139" i="6"/>
  <c r="P138" i="5"/>
  <c r="L7" i="6"/>
  <c r="L6" i="5"/>
  <c r="K446" i="6"/>
  <c r="K445" i="5"/>
  <c r="T660" i="1"/>
  <c r="O661" i="6"/>
  <c r="O660" i="5"/>
  <c r="O807" i="6"/>
  <c r="O806" i="5"/>
  <c r="P19" i="1"/>
  <c r="K20" i="6"/>
  <c r="K19" i="5"/>
  <c r="P101" i="1"/>
  <c r="K102" i="6"/>
  <c r="K101" i="5"/>
  <c r="K186" i="6"/>
  <c r="K185" i="5"/>
  <c r="K42" i="6"/>
  <c r="K41" i="5"/>
  <c r="K28" i="6"/>
  <c r="K27" i="5"/>
  <c r="K127" i="5"/>
  <c r="K128" i="6"/>
  <c r="K115" i="5"/>
  <c r="K116" i="6"/>
  <c r="O134" i="6"/>
  <c r="O133" i="5"/>
  <c r="J588" i="6"/>
  <c r="J587" i="5"/>
  <c r="K826" i="5"/>
  <c r="J566" i="6"/>
  <c r="J565" i="5"/>
  <c r="J214" i="6"/>
  <c r="J213" i="5"/>
  <c r="N258" i="6"/>
  <c r="N257" i="5"/>
  <c r="N350" i="6"/>
  <c r="N349" i="5"/>
  <c r="J260" i="6"/>
  <c r="J259" i="5"/>
  <c r="N162" i="6"/>
  <c r="N161" i="5"/>
  <c r="J991" i="5"/>
  <c r="N46" i="6"/>
  <c r="N45" i="5"/>
  <c r="J244" i="6"/>
  <c r="J243" i="5"/>
  <c r="P865" i="6"/>
  <c r="P1079" i="6"/>
  <c r="K74" i="6"/>
  <c r="K43" i="5"/>
  <c r="P1018" i="5"/>
  <c r="L760" i="5"/>
  <c r="Q1048" i="6"/>
  <c r="Q1047" i="5"/>
  <c r="P940" i="5"/>
  <c r="J153" i="5"/>
  <c r="J154" i="6"/>
  <c r="P876" i="5"/>
  <c r="J507" i="5"/>
  <c r="Q886" i="6"/>
  <c r="Q885" i="5"/>
  <c r="K594" i="5"/>
  <c r="P960" i="5"/>
  <c r="N526" i="5"/>
  <c r="M360" i="6"/>
  <c r="M359" i="5"/>
  <c r="P1009" i="6"/>
  <c r="L496" i="5"/>
  <c r="K411" i="5"/>
  <c r="L275" i="5"/>
  <c r="O100" i="6"/>
  <c r="Q764" i="5"/>
  <c r="N286" i="5"/>
  <c r="L575" i="6"/>
  <c r="L574" i="5"/>
  <c r="P171" i="1"/>
  <c r="K172" i="6"/>
  <c r="K171" i="5"/>
  <c r="K300" i="6"/>
  <c r="K299" i="5"/>
  <c r="K225" i="6"/>
  <c r="K224" i="5"/>
  <c r="J491" i="6"/>
  <c r="J490" i="5"/>
  <c r="K1092" i="5"/>
  <c r="N74" i="6"/>
  <c r="N73" i="5"/>
  <c r="P1083" i="6"/>
  <c r="P1082" i="5"/>
  <c r="L359" i="6"/>
  <c r="L358" i="5"/>
  <c r="P191" i="1"/>
  <c r="L192" i="6"/>
  <c r="L191" i="5"/>
  <c r="P177" i="1"/>
  <c r="K178" i="6"/>
  <c r="L721" i="6"/>
  <c r="L720" i="5"/>
  <c r="P630" i="1"/>
  <c r="L631" i="6"/>
  <c r="P708" i="6"/>
  <c r="P707" i="5"/>
  <c r="T382" i="1"/>
  <c r="P383" i="6"/>
  <c r="T107" i="1"/>
  <c r="P108" i="6"/>
  <c r="P107" i="5"/>
  <c r="T151" i="1"/>
  <c r="P152" i="6"/>
  <c r="P151" i="5"/>
  <c r="P368" i="6"/>
  <c r="P367" i="5"/>
  <c r="L563" i="6"/>
  <c r="L562" i="5"/>
  <c r="P88" i="6"/>
  <c r="P87" i="5"/>
  <c r="Q399" i="6"/>
  <c r="Q398" i="5"/>
  <c r="T407" i="1"/>
  <c r="P408" i="6"/>
  <c r="P407" i="5"/>
  <c r="P256" i="6"/>
  <c r="P255" i="5"/>
  <c r="T368" i="1"/>
  <c r="P369" i="6"/>
  <c r="P368" i="5"/>
  <c r="T37" i="1"/>
  <c r="P38" i="6"/>
  <c r="P37" i="5"/>
  <c r="P878" i="1"/>
  <c r="K879" i="6"/>
  <c r="K878" i="5"/>
  <c r="P41" i="5"/>
  <c r="P42" i="6"/>
  <c r="P103" i="6"/>
  <c r="P102" i="5"/>
  <c r="P154" i="6"/>
  <c r="P153" i="5"/>
  <c r="L52" i="6"/>
  <c r="L51" i="5"/>
  <c r="P1064" i="1"/>
  <c r="K1064" i="5"/>
  <c r="K406" i="6"/>
  <c r="K405" i="5"/>
  <c r="K368" i="6"/>
  <c r="K367" i="5"/>
  <c r="O684" i="6"/>
  <c r="O683" i="5"/>
  <c r="K594" i="6"/>
  <c r="K593" i="5"/>
  <c r="K643" i="6"/>
  <c r="K642" i="5"/>
  <c r="K654" i="6"/>
  <c r="K653" i="5"/>
  <c r="K62" i="6"/>
  <c r="K61" i="5"/>
  <c r="K145" i="5"/>
  <c r="K146" i="6"/>
  <c r="P5" i="1"/>
  <c r="K6" i="6"/>
  <c r="K5" i="5"/>
  <c r="J950" i="6"/>
  <c r="J949" i="5"/>
  <c r="K90" i="6"/>
  <c r="K89" i="5"/>
  <c r="J626" i="6"/>
  <c r="J625" i="5"/>
  <c r="J526" i="6"/>
  <c r="J525" i="5"/>
  <c r="J652" i="6"/>
  <c r="J651" i="5"/>
  <c r="K730" i="5"/>
  <c r="O622" i="5"/>
  <c r="O592" i="5"/>
  <c r="N238" i="6"/>
  <c r="N237" i="5"/>
  <c r="J240" i="6"/>
  <c r="J239" i="5"/>
  <c r="N122" i="6"/>
  <c r="N121" i="5"/>
  <c r="J182" i="6"/>
  <c r="J181" i="5"/>
  <c r="N6" i="6"/>
  <c r="N5" i="5"/>
  <c r="J224" i="6"/>
  <c r="J223" i="5"/>
  <c r="L862" i="5"/>
  <c r="J186" i="6"/>
  <c r="J185" i="5"/>
  <c r="L1073" i="5"/>
  <c r="P861" i="5"/>
  <c r="L728" i="5"/>
  <c r="K403" i="5"/>
  <c r="O335" i="5"/>
  <c r="K44" i="6"/>
  <c r="O5" i="5"/>
  <c r="P1019" i="6"/>
  <c r="N80" i="6"/>
  <c r="N79" i="5"/>
  <c r="L558" i="5"/>
  <c r="J93" i="6"/>
  <c r="J92" i="5"/>
  <c r="J947" i="5"/>
  <c r="K874" i="5"/>
  <c r="K711" i="5"/>
  <c r="J457" i="5"/>
  <c r="J377" i="5"/>
  <c r="K1008" i="5"/>
  <c r="K958" i="5"/>
  <c r="J1005" i="5"/>
  <c r="Q928" i="5"/>
  <c r="J737" i="5"/>
  <c r="L560" i="5"/>
  <c r="J489" i="5"/>
  <c r="J951" i="5"/>
  <c r="L362" i="5"/>
  <c r="P882" i="5"/>
  <c r="J709" i="5"/>
  <c r="P460" i="5"/>
  <c r="M1058" i="6"/>
  <c r="P866" i="6"/>
  <c r="K804" i="5"/>
  <c r="L722" i="5"/>
  <c r="L564" i="5"/>
  <c r="L497" i="6"/>
  <c r="P157" i="5"/>
  <c r="J869" i="5"/>
  <c r="K377" i="5"/>
  <c r="J331" i="5"/>
  <c r="N186" i="6"/>
  <c r="K35" i="6"/>
  <c r="Q766" i="6"/>
  <c r="Q765" i="5"/>
  <c r="J253" i="5"/>
  <c r="P129" i="5"/>
  <c r="P130" i="6"/>
  <c r="J868" i="6"/>
  <c r="J867" i="5"/>
  <c r="J674" i="6"/>
  <c r="J673" i="5"/>
  <c r="L826" i="5"/>
  <c r="L827" i="6"/>
  <c r="L591" i="6"/>
  <c r="L590" i="5"/>
  <c r="P551" i="6"/>
  <c r="P550" i="5"/>
  <c r="P341" i="6"/>
  <c r="P340" i="5"/>
  <c r="P68" i="6"/>
  <c r="P67" i="5"/>
  <c r="L511" i="6"/>
  <c r="L510" i="5"/>
  <c r="P359" i="6"/>
  <c r="P358" i="5"/>
  <c r="P350" i="6"/>
  <c r="P349" i="5"/>
  <c r="P46" i="6"/>
  <c r="P45" i="5"/>
  <c r="P47" i="5"/>
  <c r="P48" i="6"/>
  <c r="P396" i="1"/>
  <c r="L397" i="6"/>
  <c r="L396" i="5"/>
  <c r="P390" i="6"/>
  <c r="P389" i="5"/>
  <c r="P216" i="6"/>
  <c r="P215" i="5"/>
  <c r="L367" i="6"/>
  <c r="L366" i="5"/>
  <c r="L17" i="6"/>
  <c r="L16" i="5"/>
  <c r="L24" i="5"/>
  <c r="L25" i="6"/>
  <c r="L101" i="6"/>
  <c r="L100" i="5"/>
  <c r="L50" i="6"/>
  <c r="L49" i="5"/>
  <c r="K1025" i="6"/>
  <c r="K1024" i="5"/>
  <c r="O720" i="6"/>
  <c r="O719" i="5"/>
  <c r="K366" i="6"/>
  <c r="K365" i="5"/>
  <c r="K328" i="6"/>
  <c r="K327" i="5"/>
  <c r="K614" i="6"/>
  <c r="K613" i="5"/>
  <c r="O35" i="6"/>
  <c r="O34" i="5"/>
  <c r="J1084" i="6"/>
  <c r="J1083" i="5"/>
  <c r="O84" i="6"/>
  <c r="O83" i="5"/>
  <c r="O76" i="5"/>
  <c r="O77" i="6"/>
  <c r="J586" i="6"/>
  <c r="J585" i="5"/>
  <c r="J354" i="6"/>
  <c r="J353" i="5"/>
  <c r="N1004" i="6"/>
  <c r="N1003" i="5"/>
  <c r="K981" i="5"/>
  <c r="J524" i="6"/>
  <c r="J523" i="5"/>
  <c r="J570" i="6"/>
  <c r="J569" i="5"/>
  <c r="J698" i="6"/>
  <c r="J697" i="5"/>
  <c r="K731" i="6"/>
  <c r="O623" i="6"/>
  <c r="N218" i="6"/>
  <c r="N217" i="5"/>
  <c r="J220" i="6"/>
  <c r="J219" i="5"/>
  <c r="N82" i="6"/>
  <c r="N81" i="5"/>
  <c r="P1052" i="5"/>
  <c r="N124" i="6"/>
  <c r="N123" i="5"/>
  <c r="J203" i="5"/>
  <c r="J204" i="6"/>
  <c r="N130" i="6"/>
  <c r="N129" i="5"/>
  <c r="J166" i="6"/>
  <c r="J165" i="5"/>
  <c r="N407" i="6"/>
  <c r="N406" i="5"/>
  <c r="O6" i="6"/>
  <c r="L828" i="5"/>
  <c r="L680" i="5"/>
  <c r="K507" i="5"/>
  <c r="J82" i="6"/>
  <c r="J81" i="5"/>
  <c r="N1005" i="5"/>
  <c r="L620" i="5"/>
  <c r="K558" i="5"/>
  <c r="K1009" i="6"/>
  <c r="Q556" i="6"/>
  <c r="Q555" i="5"/>
  <c r="K959" i="6"/>
  <c r="J225" i="6"/>
  <c r="J224" i="5"/>
  <c r="K854" i="5"/>
  <c r="P1072" i="5"/>
  <c r="J524" i="5"/>
  <c r="J291" i="5"/>
  <c r="P119" i="5"/>
  <c r="O380" i="6"/>
  <c r="K420" i="6"/>
  <c r="O97" i="5"/>
  <c r="J205" i="5"/>
  <c r="K177" i="5"/>
  <c r="P858" i="6"/>
  <c r="P857" i="5"/>
  <c r="P939" i="6"/>
  <c r="P938" i="5"/>
  <c r="T964" i="1"/>
  <c r="P965" i="6"/>
  <c r="P964" i="5"/>
  <c r="L619" i="6"/>
  <c r="L618" i="5"/>
  <c r="L787" i="6"/>
  <c r="L786" i="5"/>
  <c r="L901" i="6"/>
  <c r="L900" i="5"/>
  <c r="P343" i="6"/>
  <c r="P342" i="5"/>
  <c r="L357" i="6"/>
  <c r="L356" i="5"/>
  <c r="P322" i="1"/>
  <c r="L323" i="6"/>
  <c r="L322" i="5"/>
  <c r="L379" i="6"/>
  <c r="L378" i="5"/>
  <c r="P176" i="6"/>
  <c r="P175" i="5"/>
  <c r="L349" i="6"/>
  <c r="L348" i="5"/>
  <c r="P118" i="6"/>
  <c r="P117" i="5"/>
  <c r="L93" i="5"/>
  <c r="L94" i="6"/>
  <c r="L120" i="6"/>
  <c r="L119" i="5"/>
  <c r="K985" i="6"/>
  <c r="K984" i="5"/>
  <c r="K326" i="6"/>
  <c r="K325" i="5"/>
  <c r="K288" i="6"/>
  <c r="K287" i="5"/>
  <c r="O595" i="5"/>
  <c r="O596" i="6"/>
  <c r="O616" i="6"/>
  <c r="O615" i="5"/>
  <c r="K627" i="6"/>
  <c r="K626" i="5"/>
  <c r="K598" i="6"/>
  <c r="K597" i="5"/>
  <c r="K66" i="6"/>
  <c r="K65" i="5"/>
  <c r="K403" i="6"/>
  <c r="K402" i="5"/>
  <c r="J1064" i="6"/>
  <c r="J1063" i="5"/>
  <c r="O79" i="6"/>
  <c r="O78" i="5"/>
  <c r="K50" i="6"/>
  <c r="K49" i="5"/>
  <c r="O205" i="6"/>
  <c r="O204" i="5"/>
  <c r="O174" i="6"/>
  <c r="O173" i="5"/>
  <c r="O20" i="6"/>
  <c r="O19" i="5"/>
  <c r="J392" i="6"/>
  <c r="J391" i="5"/>
  <c r="J442" i="6"/>
  <c r="J441" i="5"/>
  <c r="J484" i="6"/>
  <c r="J483" i="5"/>
  <c r="J446" i="6"/>
  <c r="J445" i="5"/>
  <c r="J736" i="6"/>
  <c r="J735" i="5"/>
  <c r="K1020" i="5"/>
  <c r="K690" i="5"/>
  <c r="O617" i="5"/>
  <c r="J200" i="6"/>
  <c r="J199" i="5"/>
  <c r="N42" i="6"/>
  <c r="N41" i="5"/>
  <c r="K1004" i="5"/>
  <c r="N90" i="6"/>
  <c r="N89" i="5"/>
  <c r="J725" i="5"/>
  <c r="P527" i="5"/>
  <c r="N131" i="5"/>
  <c r="N132" i="6"/>
  <c r="N983" i="5"/>
  <c r="J593" i="5"/>
  <c r="K333" i="5"/>
  <c r="O295" i="5"/>
  <c r="O40" i="5"/>
  <c r="P1074" i="5"/>
  <c r="J629" i="5"/>
  <c r="P1002" i="5"/>
  <c r="J938" i="5"/>
  <c r="Q834" i="6"/>
  <c r="Q833" i="5"/>
  <c r="N19" i="5"/>
  <c r="N20" i="6"/>
  <c r="N454" i="5"/>
  <c r="N414" i="5"/>
  <c r="J367" i="5"/>
  <c r="O656" i="5"/>
  <c r="J174" i="6"/>
  <c r="J173" i="5"/>
  <c r="K1002" i="5"/>
  <c r="J785" i="5"/>
  <c r="L635" i="5"/>
  <c r="K1052" i="5"/>
  <c r="L345" i="6"/>
  <c r="J705" i="5"/>
  <c r="K426" i="6"/>
  <c r="J745" i="5"/>
  <c r="L549" i="5"/>
  <c r="N960" i="6"/>
  <c r="Q289" i="6"/>
  <c r="Q288" i="5"/>
  <c r="O98" i="6"/>
  <c r="L492" i="5"/>
  <c r="L86" i="6"/>
  <c r="T229" i="1"/>
  <c r="P230" i="6"/>
  <c r="P229" i="5"/>
  <c r="L1063" i="6"/>
  <c r="L1062" i="5"/>
  <c r="L1023" i="6"/>
  <c r="L1022" i="5"/>
  <c r="P511" i="6"/>
  <c r="P510" i="5"/>
  <c r="P323" i="6"/>
  <c r="P322" i="5"/>
  <c r="L605" i="5"/>
  <c r="L606" i="6"/>
  <c r="L339" i="6"/>
  <c r="L338" i="5"/>
  <c r="P338" i="6"/>
  <c r="P337" i="5"/>
  <c r="P136" i="6"/>
  <c r="P135" i="5"/>
  <c r="K1043" i="6"/>
  <c r="K1042" i="5"/>
  <c r="L196" i="6"/>
  <c r="L195" i="5"/>
  <c r="P78" i="6"/>
  <c r="P77" i="5"/>
  <c r="L47" i="5"/>
  <c r="L48" i="6"/>
  <c r="P50" i="6"/>
  <c r="P49" i="5"/>
  <c r="K1063" i="6"/>
  <c r="K1062" i="5"/>
  <c r="K787" i="6"/>
  <c r="K786" i="5"/>
  <c r="K396" i="6"/>
  <c r="K395" i="5"/>
  <c r="K534" i="6"/>
  <c r="K533" i="5"/>
  <c r="K536" i="6"/>
  <c r="K535" i="5"/>
  <c r="K605" i="6"/>
  <c r="K604" i="5"/>
  <c r="K583" i="6"/>
  <c r="K582" i="5"/>
  <c r="O665" i="6"/>
  <c r="O664" i="5"/>
  <c r="K26" i="6"/>
  <c r="K25" i="5"/>
  <c r="K193" i="6"/>
  <c r="K192" i="5"/>
  <c r="J506" i="6"/>
  <c r="J505" i="5"/>
  <c r="J352" i="6"/>
  <c r="J351" i="5"/>
  <c r="J944" i="6"/>
  <c r="J943" i="5"/>
  <c r="K821" i="5"/>
  <c r="J696" i="6"/>
  <c r="J695" i="5"/>
  <c r="N259" i="5"/>
  <c r="N260" i="6"/>
  <c r="N44" i="6"/>
  <c r="N43" i="5"/>
  <c r="K1005" i="6"/>
  <c r="N50" i="6"/>
  <c r="N49" i="5"/>
  <c r="P528" i="6"/>
  <c r="N92" i="6"/>
  <c r="N91" i="5"/>
  <c r="N288" i="6"/>
  <c r="N287" i="5"/>
  <c r="J270" i="6"/>
  <c r="J269" i="5"/>
  <c r="P1062" i="5"/>
  <c r="O95" i="5"/>
  <c r="O41" i="6"/>
  <c r="J189" i="6"/>
  <c r="J188" i="5"/>
  <c r="P1075" i="6"/>
  <c r="N40" i="6"/>
  <c r="N39" i="5"/>
  <c r="L1041" i="5"/>
  <c r="J809" i="5"/>
  <c r="L664" i="5"/>
  <c r="L806" i="5"/>
  <c r="P978" i="5"/>
  <c r="J589" i="5"/>
  <c r="J1074" i="6"/>
  <c r="L682" i="5"/>
  <c r="J485" i="6"/>
  <c r="K1053" i="6"/>
  <c r="K862" i="5"/>
  <c r="P562" i="5"/>
  <c r="N28" i="6"/>
  <c r="N27" i="5"/>
  <c r="J627" i="5"/>
  <c r="P853" i="5"/>
  <c r="J485" i="5"/>
  <c r="Q365" i="6"/>
  <c r="Q364" i="5"/>
  <c r="J411" i="5"/>
  <c r="L346" i="5"/>
  <c r="L1039" i="5"/>
  <c r="K421" i="5"/>
  <c r="K978" i="5"/>
  <c r="P869" i="6"/>
  <c r="P868" i="5"/>
  <c r="L935" i="6"/>
  <c r="L934" i="5"/>
  <c r="L707" i="6"/>
  <c r="L706" i="5"/>
  <c r="L555" i="6"/>
  <c r="L554" i="5"/>
  <c r="P459" i="6"/>
  <c r="P458" i="5"/>
  <c r="P356" i="5"/>
  <c r="P357" i="6"/>
  <c r="P292" i="6"/>
  <c r="P291" i="5"/>
  <c r="P316" i="5"/>
  <c r="P317" i="6"/>
  <c r="K995" i="6"/>
  <c r="K994" i="5"/>
  <c r="K719" i="6"/>
  <c r="K718" i="5"/>
  <c r="L44" i="6"/>
  <c r="L43" i="5"/>
  <c r="P182" i="5"/>
  <c r="P183" i="6"/>
  <c r="P57" i="6"/>
  <c r="P56" i="5"/>
  <c r="K653" i="6"/>
  <c r="K652" i="5"/>
  <c r="K356" i="6"/>
  <c r="K355" i="5"/>
  <c r="K208" i="6"/>
  <c r="K207" i="5"/>
  <c r="K645" i="6"/>
  <c r="K644" i="5"/>
  <c r="O424" i="6"/>
  <c r="O423" i="5"/>
  <c r="O50" i="6"/>
  <c r="O49" i="5"/>
  <c r="O165" i="6"/>
  <c r="O164" i="5"/>
  <c r="O264" i="6"/>
  <c r="O263" i="5"/>
  <c r="J466" i="6"/>
  <c r="J465" i="5"/>
  <c r="J350" i="6"/>
  <c r="J349" i="5"/>
  <c r="J362" i="6"/>
  <c r="J361" i="5"/>
  <c r="K822" i="6"/>
  <c r="J404" i="6"/>
  <c r="J403" i="5"/>
  <c r="J366" i="6"/>
  <c r="J365" i="5"/>
  <c r="O922" i="5"/>
  <c r="K860" i="5"/>
  <c r="K615" i="5"/>
  <c r="O582" i="5"/>
  <c r="N315" i="6"/>
  <c r="N314" i="5"/>
  <c r="N154" i="6"/>
  <c r="N153" i="5"/>
  <c r="N240" i="6"/>
  <c r="N239" i="5"/>
  <c r="N160" i="6"/>
  <c r="N159" i="5"/>
  <c r="K942" i="5"/>
  <c r="N9" i="5"/>
  <c r="N10" i="6"/>
  <c r="P671" i="5"/>
  <c r="N52" i="6"/>
  <c r="N51" i="5"/>
  <c r="N57" i="5"/>
  <c r="N58" i="6"/>
  <c r="J250" i="6"/>
  <c r="J249" i="5"/>
  <c r="P1063" i="6"/>
  <c r="K922" i="5"/>
  <c r="P880" i="5"/>
  <c r="K493" i="5"/>
  <c r="K398" i="5"/>
  <c r="O255" i="5"/>
  <c r="K123" i="5"/>
  <c r="O96" i="6"/>
  <c r="J139" i="6"/>
  <c r="J138" i="5"/>
  <c r="J38" i="6"/>
  <c r="J37" i="5"/>
  <c r="K772" i="5"/>
  <c r="L1042" i="6"/>
  <c r="P926" i="5"/>
  <c r="L612" i="5"/>
  <c r="K698" i="5"/>
  <c r="L638" i="5"/>
  <c r="L622" i="5"/>
  <c r="J968" i="6"/>
  <c r="J1009" i="5"/>
  <c r="L464" i="5"/>
  <c r="K1098" i="5"/>
  <c r="P382" i="5"/>
  <c r="P854" i="6"/>
  <c r="O620" i="5"/>
  <c r="J17" i="5"/>
  <c r="J18" i="6"/>
  <c r="M318" i="6"/>
  <c r="M317" i="5"/>
  <c r="O603" i="5"/>
  <c r="L137" i="6"/>
  <c r="K161" i="5"/>
  <c r="J556" i="6"/>
  <c r="J555" i="5"/>
  <c r="P1029" i="6"/>
  <c r="P1028" i="5"/>
  <c r="T874" i="1"/>
  <c r="P875" i="6"/>
  <c r="P874" i="5"/>
  <c r="P861" i="6"/>
  <c r="P860" i="5"/>
  <c r="L904" i="6"/>
  <c r="L903" i="5"/>
  <c r="L456" i="5"/>
  <c r="L457" i="6"/>
  <c r="P339" i="6"/>
  <c r="P338" i="5"/>
  <c r="P442" i="1"/>
  <c r="L443" i="6"/>
  <c r="L442" i="5"/>
  <c r="P467" i="6"/>
  <c r="P466" i="5"/>
  <c r="L413" i="6"/>
  <c r="L412" i="5"/>
  <c r="P252" i="6"/>
  <c r="P251" i="5"/>
  <c r="P294" i="6"/>
  <c r="P293" i="5"/>
  <c r="P302" i="6"/>
  <c r="P301" i="5"/>
  <c r="K963" i="6"/>
  <c r="K962" i="5"/>
  <c r="L181" i="6"/>
  <c r="L180" i="5"/>
  <c r="P39" i="6"/>
  <c r="P38" i="5"/>
  <c r="K865" i="6"/>
  <c r="K864" i="5"/>
  <c r="K196" i="6"/>
  <c r="K195" i="5"/>
  <c r="K206" i="6"/>
  <c r="K205" i="5"/>
  <c r="K456" i="6"/>
  <c r="K455" i="5"/>
  <c r="P637" i="1"/>
  <c r="K638" i="6"/>
  <c r="K637" i="5"/>
  <c r="J1004" i="6"/>
  <c r="J1003" i="5"/>
  <c r="O153" i="6"/>
  <c r="O152" i="5"/>
  <c r="O195" i="6"/>
  <c r="O194" i="5"/>
  <c r="J1056" i="6"/>
  <c r="J1055" i="5"/>
  <c r="J348" i="6"/>
  <c r="J347" i="5"/>
  <c r="K976" i="5"/>
  <c r="J364" i="6"/>
  <c r="J363" i="5"/>
  <c r="J328" i="6"/>
  <c r="J327" i="5"/>
  <c r="J452" i="6"/>
  <c r="J451" i="5"/>
  <c r="J538" i="6"/>
  <c r="J537" i="5"/>
  <c r="N220" i="6"/>
  <c r="N219" i="5"/>
  <c r="N120" i="6"/>
  <c r="N119" i="5"/>
  <c r="L980" i="5"/>
  <c r="N554" i="6"/>
  <c r="N553" i="5"/>
  <c r="J985" i="5"/>
  <c r="N18" i="6"/>
  <c r="N17" i="5"/>
  <c r="N949" i="5"/>
  <c r="J230" i="6"/>
  <c r="J229" i="5"/>
  <c r="K1054" i="5"/>
  <c r="K399" i="6"/>
  <c r="J130" i="6"/>
  <c r="J129" i="5"/>
  <c r="P1000" i="5"/>
  <c r="K728" i="5"/>
  <c r="Q862" i="5"/>
  <c r="L672" i="5"/>
  <c r="J1085" i="5"/>
  <c r="P927" i="6"/>
  <c r="J122" i="6"/>
  <c r="J121" i="5"/>
  <c r="P856" i="5"/>
  <c r="P624" i="5"/>
  <c r="N16" i="6"/>
  <c r="N15" i="5"/>
  <c r="P398" i="5"/>
  <c r="P337" i="6"/>
  <c r="J696" i="5"/>
  <c r="L381" i="6"/>
  <c r="K794" i="5"/>
  <c r="P607" i="5"/>
  <c r="J665" i="5"/>
  <c r="O621" i="6"/>
  <c r="J311" i="5"/>
  <c r="L891" i="5"/>
  <c r="K888" i="5"/>
  <c r="N921" i="5"/>
  <c r="P262" i="6"/>
  <c r="N5" i="6"/>
  <c r="N4" i="5"/>
  <c r="P434" i="5"/>
  <c r="J846" i="6"/>
  <c r="J845" i="5"/>
  <c r="P989" i="6"/>
  <c r="P988" i="5"/>
  <c r="P884" i="6"/>
  <c r="P883" i="5"/>
  <c r="P876" i="6"/>
  <c r="P875" i="5"/>
  <c r="L627" i="6"/>
  <c r="L626" i="5"/>
  <c r="P451" i="6"/>
  <c r="P450" i="5"/>
  <c r="P638" i="6"/>
  <c r="P637" i="5"/>
  <c r="L421" i="6"/>
  <c r="L420" i="5"/>
  <c r="L439" i="6"/>
  <c r="L438" i="5"/>
  <c r="L319" i="6"/>
  <c r="L318" i="5"/>
  <c r="L373" i="6"/>
  <c r="L372" i="5"/>
  <c r="P200" i="6"/>
  <c r="P199" i="5"/>
  <c r="L361" i="6"/>
  <c r="L360" i="5"/>
  <c r="P254" i="6"/>
  <c r="P253" i="5"/>
  <c r="P138" i="6"/>
  <c r="P137" i="5"/>
  <c r="K639" i="6"/>
  <c r="K638" i="5"/>
  <c r="P147" i="6"/>
  <c r="P146" i="5"/>
  <c r="P1018" i="1"/>
  <c r="K1018" i="5"/>
  <c r="K1019" i="6"/>
  <c r="K825" i="6"/>
  <c r="K824" i="5"/>
  <c r="K667" i="6"/>
  <c r="K666" i="5"/>
  <c r="K416" i="6"/>
  <c r="K415" i="5"/>
  <c r="K540" i="6"/>
  <c r="K539" i="5"/>
  <c r="J984" i="6"/>
  <c r="J983" i="5"/>
  <c r="K10" i="6"/>
  <c r="K9" i="5"/>
  <c r="O155" i="6"/>
  <c r="O154" i="5"/>
  <c r="J308" i="6"/>
  <c r="J307" i="5"/>
  <c r="J836" i="6"/>
  <c r="J835" i="5"/>
  <c r="J680" i="6"/>
  <c r="J679" i="5"/>
  <c r="J288" i="6"/>
  <c r="J287" i="5"/>
  <c r="J576" i="6"/>
  <c r="J575" i="5"/>
  <c r="K920" i="5"/>
  <c r="K720" i="5"/>
  <c r="K580" i="5"/>
  <c r="N199" i="5"/>
  <c r="N200" i="6"/>
  <c r="J777" i="6"/>
  <c r="J776" i="5"/>
  <c r="P998" i="5"/>
  <c r="J529" i="6"/>
  <c r="J528" i="5"/>
  <c r="L520" i="5"/>
  <c r="N531" i="6"/>
  <c r="N530" i="5"/>
  <c r="O734" i="5"/>
  <c r="J210" i="6"/>
  <c r="J209" i="5"/>
  <c r="L585" i="5"/>
  <c r="K253" i="5"/>
  <c r="O120" i="5"/>
  <c r="J94" i="6"/>
  <c r="J93" i="5"/>
  <c r="J1051" i="5"/>
  <c r="P1001" i="6"/>
  <c r="O618" i="5"/>
  <c r="Q977" i="6"/>
  <c r="Q976" i="5"/>
  <c r="L932" i="5"/>
  <c r="L673" i="6"/>
  <c r="K467" i="5"/>
  <c r="N494" i="5"/>
  <c r="J447" i="5"/>
  <c r="J407" i="5"/>
  <c r="O695" i="5"/>
  <c r="J527" i="5"/>
  <c r="N1023" i="5"/>
  <c r="K1065" i="6"/>
  <c r="K838" i="5"/>
  <c r="N713" i="5"/>
  <c r="N88" i="6"/>
  <c r="N87" i="5"/>
  <c r="P857" i="6"/>
  <c r="J811" i="5"/>
  <c r="J14" i="6"/>
  <c r="J13" i="5"/>
  <c r="J995" i="5"/>
  <c r="L662" i="5"/>
  <c r="J456" i="6"/>
  <c r="P399" i="6"/>
  <c r="L334" i="5"/>
  <c r="J611" i="5"/>
  <c r="O715" i="5"/>
  <c r="P148" i="6"/>
  <c r="P400" i="5"/>
  <c r="P1004" i="5"/>
  <c r="L809" i="6"/>
  <c r="L808" i="5"/>
  <c r="L776" i="5"/>
  <c r="L777" i="6"/>
  <c r="P431" i="6"/>
  <c r="P430" i="5"/>
  <c r="P407" i="6"/>
  <c r="P406" i="5"/>
  <c r="L405" i="6"/>
  <c r="L404" i="5"/>
  <c r="L321" i="6"/>
  <c r="L320" i="5"/>
  <c r="P159" i="5"/>
  <c r="P160" i="6"/>
  <c r="P121" i="5"/>
  <c r="P122" i="6"/>
  <c r="L447" i="6"/>
  <c r="L446" i="5"/>
  <c r="P98" i="6"/>
  <c r="P97" i="5"/>
  <c r="P222" i="6"/>
  <c r="P221" i="5"/>
  <c r="P110" i="5"/>
  <c r="P111" i="6"/>
  <c r="L152" i="6"/>
  <c r="L151" i="5"/>
  <c r="K903" i="6"/>
  <c r="K902" i="5"/>
  <c r="O615" i="6"/>
  <c r="O614" i="5"/>
  <c r="K126" i="6"/>
  <c r="K125" i="5"/>
  <c r="K372" i="6"/>
  <c r="K371" i="5"/>
  <c r="K376" i="6"/>
  <c r="K375" i="5"/>
  <c r="T639" i="1"/>
  <c r="O639" i="5"/>
  <c r="O124" i="6"/>
  <c r="O123" i="5"/>
  <c r="T63" i="1"/>
  <c r="O64" i="6"/>
  <c r="O63" i="5"/>
  <c r="O170" i="6"/>
  <c r="O169" i="5"/>
  <c r="O193" i="6"/>
  <c r="O192" i="5"/>
  <c r="O104" i="6"/>
  <c r="O103" i="5"/>
  <c r="O113" i="6"/>
  <c r="O112" i="5"/>
  <c r="K113" i="6"/>
  <c r="K112" i="5"/>
  <c r="J346" i="6"/>
  <c r="J345" i="5"/>
  <c r="O55" i="6"/>
  <c r="O54" i="5"/>
  <c r="J795" i="5"/>
  <c r="J796" i="6"/>
  <c r="O7" i="5"/>
  <c r="O8" i="6"/>
  <c r="K936" i="5"/>
  <c r="K876" i="5"/>
  <c r="J330" i="6"/>
  <c r="J329" i="5"/>
  <c r="K921" i="6"/>
  <c r="J256" i="6"/>
  <c r="J255" i="5"/>
  <c r="N180" i="6"/>
  <c r="N179" i="5"/>
  <c r="N492" i="5"/>
  <c r="N493" i="6"/>
  <c r="N466" i="6"/>
  <c r="N465" i="5"/>
  <c r="J190" i="6"/>
  <c r="J189" i="5"/>
  <c r="P962" i="5"/>
  <c r="J73" i="5"/>
  <c r="J74" i="6"/>
  <c r="P994" i="5"/>
  <c r="K585" i="6"/>
  <c r="K497" i="5"/>
  <c r="N156" i="6"/>
  <c r="N155" i="5"/>
  <c r="P578" i="5"/>
  <c r="L962" i="6"/>
  <c r="J801" i="5"/>
  <c r="O578" i="5"/>
  <c r="N68" i="6"/>
  <c r="N67" i="5"/>
  <c r="J843" i="5"/>
  <c r="O671" i="5"/>
  <c r="J610" i="6"/>
  <c r="L666" i="5"/>
  <c r="L614" i="5"/>
  <c r="P649" i="5"/>
  <c r="L335" i="6"/>
  <c r="O681" i="5"/>
  <c r="L658" i="5"/>
  <c r="J601" i="5"/>
  <c r="P401" i="6"/>
  <c r="N83" i="5"/>
  <c r="L769" i="6"/>
  <c r="L768" i="5"/>
  <c r="L736" i="5"/>
  <c r="L737" i="6"/>
  <c r="P676" i="6"/>
  <c r="P675" i="5"/>
  <c r="L601" i="6"/>
  <c r="L600" i="5"/>
  <c r="T388" i="1"/>
  <c r="P389" i="6"/>
  <c r="P388" i="5"/>
  <c r="P82" i="6"/>
  <c r="P81" i="5"/>
  <c r="P174" i="6"/>
  <c r="P173" i="5"/>
  <c r="P58" i="6"/>
  <c r="P57" i="5"/>
  <c r="P182" i="6"/>
  <c r="P181" i="5"/>
  <c r="P114" i="6"/>
  <c r="P113" i="5"/>
  <c r="P99" i="6"/>
  <c r="P98" i="5"/>
  <c r="L135" i="6"/>
  <c r="L134" i="5"/>
  <c r="P137" i="6"/>
  <c r="P136" i="5"/>
  <c r="K939" i="6"/>
  <c r="K938" i="5"/>
  <c r="O641" i="5"/>
  <c r="O642" i="6"/>
  <c r="K86" i="6"/>
  <c r="K85" i="5"/>
  <c r="Q682" i="6"/>
  <c r="Q681" i="5"/>
  <c r="K460" i="6"/>
  <c r="K459" i="5"/>
  <c r="J1068" i="6"/>
  <c r="J1067" i="5"/>
  <c r="O172" i="6"/>
  <c r="O171" i="5"/>
  <c r="K363" i="6"/>
  <c r="K362" i="5"/>
  <c r="J306" i="6"/>
  <c r="J305" i="5"/>
  <c r="J935" i="6"/>
  <c r="J934" i="5"/>
  <c r="J874" i="6"/>
  <c r="J873" i="5"/>
  <c r="O107" i="6"/>
  <c r="O106" i="5"/>
  <c r="J290" i="6"/>
  <c r="J289" i="5"/>
  <c r="J418" i="6"/>
  <c r="J417" i="5"/>
  <c r="K1040" i="5"/>
  <c r="K1010" i="5"/>
  <c r="O717" i="5"/>
  <c r="N158" i="6"/>
  <c r="N157" i="5"/>
  <c r="N632" i="6"/>
  <c r="N631" i="5"/>
  <c r="J852" i="5"/>
  <c r="K768" i="5"/>
  <c r="K732" i="5"/>
  <c r="J170" i="6"/>
  <c r="J169" i="5"/>
  <c r="P618" i="5"/>
  <c r="K393" i="5"/>
  <c r="K283" i="5"/>
  <c r="K153" i="5"/>
  <c r="K118" i="5"/>
  <c r="J65" i="6"/>
  <c r="J64" i="5"/>
  <c r="K1048" i="5"/>
  <c r="P995" i="6"/>
  <c r="N76" i="6"/>
  <c r="N75" i="5"/>
  <c r="J535" i="5"/>
  <c r="P920" i="5"/>
  <c r="J841" i="5"/>
  <c r="J607" i="5"/>
  <c r="J492" i="5"/>
  <c r="Q914" i="6"/>
  <c r="Q913" i="5"/>
  <c r="J693" i="5"/>
  <c r="O643" i="5"/>
  <c r="L630" i="5"/>
  <c r="P571" i="6"/>
  <c r="J57" i="6"/>
  <c r="J56" i="5"/>
  <c r="J769" i="5"/>
  <c r="N511" i="5"/>
  <c r="N1085" i="5"/>
  <c r="J927" i="5"/>
  <c r="P650" i="6"/>
  <c r="O682" i="6"/>
  <c r="Q518" i="6"/>
  <c r="Q517" i="5"/>
  <c r="N32" i="6"/>
  <c r="N31" i="5"/>
  <c r="K537" i="5"/>
  <c r="J473" i="5"/>
  <c r="N84" i="6"/>
  <c r="J650" i="5"/>
  <c r="P314" i="6"/>
  <c r="J235" i="5"/>
  <c r="T580" i="1"/>
  <c r="P580" i="5"/>
  <c r="L608" i="6"/>
  <c r="L607" i="5"/>
  <c r="L581" i="6"/>
  <c r="L580" i="5"/>
  <c r="P238" i="6"/>
  <c r="P237" i="5"/>
  <c r="P410" i="1"/>
  <c r="L411" i="6"/>
  <c r="P91" i="5"/>
  <c r="P92" i="6"/>
  <c r="P134" i="6"/>
  <c r="P133" i="5"/>
  <c r="P604" i="6"/>
  <c r="P603" i="5"/>
  <c r="P142" i="6"/>
  <c r="P141" i="5"/>
  <c r="K803" i="6"/>
  <c r="K802" i="5"/>
  <c r="P71" i="6"/>
  <c r="P70" i="5"/>
  <c r="L77" i="5"/>
  <c r="L78" i="6"/>
  <c r="K705" i="6"/>
  <c r="K704" i="5"/>
  <c r="T634" i="1"/>
  <c r="O635" i="6"/>
  <c r="O634" i="5"/>
  <c r="K296" i="6"/>
  <c r="K295" i="5"/>
  <c r="K338" i="6"/>
  <c r="K337" i="5"/>
  <c r="O600" i="6"/>
  <c r="O599" i="5"/>
  <c r="O24" i="6"/>
  <c r="O23" i="5"/>
  <c r="O277" i="6"/>
  <c r="O276" i="5"/>
  <c r="K75" i="6"/>
  <c r="K74" i="5"/>
  <c r="K130" i="6"/>
  <c r="K129" i="5"/>
  <c r="K243" i="6"/>
  <c r="K242" i="5"/>
  <c r="T44" i="1"/>
  <c r="O45" i="6"/>
  <c r="O44" i="5"/>
  <c r="N1046" i="6"/>
  <c r="N1045" i="5"/>
  <c r="J942" i="6"/>
  <c r="J941" i="5"/>
  <c r="J716" i="6"/>
  <c r="J715" i="5"/>
  <c r="K1096" i="5"/>
  <c r="K996" i="5"/>
  <c r="O73" i="6"/>
  <c r="O72" i="5"/>
  <c r="O718" i="6"/>
  <c r="J216" i="6"/>
  <c r="J215" i="5"/>
  <c r="N118" i="6"/>
  <c r="N117" i="5"/>
  <c r="J1034" i="5"/>
  <c r="P862" i="5"/>
  <c r="N352" i="6"/>
  <c r="N351" i="5"/>
  <c r="J1049" i="5"/>
  <c r="J936" i="5"/>
  <c r="K119" i="6"/>
  <c r="J54" i="6"/>
  <c r="J53" i="5"/>
  <c r="L789" i="5"/>
  <c r="P662" i="5"/>
  <c r="J573" i="5"/>
  <c r="P854" i="5"/>
  <c r="K722" i="5"/>
  <c r="J668" i="6"/>
  <c r="K457" i="5"/>
  <c r="K427" i="5"/>
  <c r="P990" i="5"/>
  <c r="P884" i="5"/>
  <c r="J833" i="5"/>
  <c r="M779" i="5"/>
  <c r="M780" i="6"/>
  <c r="L940" i="5"/>
  <c r="J1030" i="6"/>
  <c r="J510" i="6"/>
  <c r="O658" i="5"/>
  <c r="O637" i="6"/>
  <c r="P449" i="6"/>
  <c r="N385" i="5"/>
  <c r="Q775" i="6"/>
  <c r="Q774" i="5"/>
  <c r="N505" i="5"/>
  <c r="J954" i="5"/>
  <c r="L592" i="5"/>
  <c r="L1013" i="6"/>
  <c r="K601" i="5"/>
  <c r="J919" i="5"/>
  <c r="K738" i="5"/>
  <c r="P1039" i="6"/>
  <c r="P1031" i="6"/>
  <c r="P1030" i="5"/>
  <c r="L825" i="6"/>
  <c r="L824" i="5"/>
  <c r="P371" i="6"/>
  <c r="P370" i="5"/>
  <c r="T560" i="1"/>
  <c r="P560" i="5"/>
  <c r="L369" i="6"/>
  <c r="L368" i="5"/>
  <c r="P328" i="6"/>
  <c r="P327" i="5"/>
  <c r="L355" i="6"/>
  <c r="L354" i="5"/>
  <c r="P198" i="6"/>
  <c r="P197" i="5"/>
  <c r="L554" i="6"/>
  <c r="L553" i="5"/>
  <c r="L395" i="6"/>
  <c r="L394" i="5"/>
  <c r="P210" i="6"/>
  <c r="P209" i="5"/>
  <c r="P52" i="6"/>
  <c r="P51" i="5"/>
  <c r="L23" i="6"/>
  <c r="L22" i="5"/>
  <c r="P44" i="6"/>
  <c r="P43" i="5"/>
  <c r="L55" i="6"/>
  <c r="L54" i="5"/>
  <c r="K859" i="6"/>
  <c r="K858" i="5"/>
  <c r="K482" i="6"/>
  <c r="K481" i="5"/>
  <c r="K298" i="6"/>
  <c r="K297" i="5"/>
  <c r="P379" i="1"/>
  <c r="K379" i="5"/>
  <c r="K380" i="6"/>
  <c r="K462" i="6"/>
  <c r="K461" i="5"/>
  <c r="K275" i="6"/>
  <c r="K274" i="5"/>
  <c r="K48" i="6"/>
  <c r="K47" i="5"/>
  <c r="P122" i="1"/>
  <c r="K123" i="6"/>
  <c r="K122" i="5"/>
  <c r="P152" i="1"/>
  <c r="M153" i="6" s="1"/>
  <c r="K152" i="5"/>
  <c r="K35" i="5"/>
  <c r="K36" i="6"/>
  <c r="J956" i="6"/>
  <c r="J955" i="5"/>
  <c r="N966" i="6"/>
  <c r="N965" i="5"/>
  <c r="K997" i="6"/>
  <c r="K16" i="5"/>
  <c r="K17" i="6"/>
  <c r="K785" i="5"/>
  <c r="N345" i="5"/>
  <c r="N346" i="6"/>
  <c r="N535" i="6"/>
  <c r="N534" i="5"/>
  <c r="N77" i="5"/>
  <c r="N78" i="6"/>
  <c r="J369" i="6"/>
  <c r="J368" i="5"/>
  <c r="P863" i="6"/>
  <c r="P928" i="5"/>
  <c r="N347" i="6"/>
  <c r="N346" i="5"/>
  <c r="K844" i="5"/>
  <c r="P605" i="5"/>
  <c r="J563" i="5"/>
  <c r="N309" i="6"/>
  <c r="N308" i="5"/>
  <c r="J727" i="5"/>
  <c r="N100" i="6"/>
  <c r="N99" i="5"/>
  <c r="K572" i="5"/>
  <c r="K483" i="5"/>
  <c r="K453" i="5"/>
  <c r="O150" i="5"/>
  <c r="O55" i="5"/>
  <c r="N30" i="6"/>
  <c r="N29" i="5"/>
  <c r="L869" i="5"/>
  <c r="P855" i="6"/>
  <c r="L698" i="5"/>
  <c r="P991" i="6"/>
  <c r="J1011" i="5"/>
  <c r="N471" i="5"/>
  <c r="J46" i="6"/>
  <c r="J45" i="5"/>
  <c r="P1022" i="5"/>
  <c r="K734" i="5"/>
  <c r="K975" i="6"/>
  <c r="N633" i="5"/>
  <c r="Q326" i="5"/>
  <c r="Q327" i="6"/>
  <c r="L329" i="5"/>
  <c r="M579" i="5"/>
  <c r="J393" i="5"/>
  <c r="K525" i="5"/>
  <c r="L617" i="6"/>
  <c r="L616" i="5"/>
  <c r="L377" i="6"/>
  <c r="L376" i="5"/>
  <c r="L204" i="6"/>
  <c r="L203" i="5"/>
  <c r="J988" i="6"/>
  <c r="J987" i="5"/>
  <c r="N327" i="5"/>
  <c r="N328" i="6"/>
  <c r="P490" i="6"/>
  <c r="P489" i="5"/>
  <c r="P452" i="5"/>
  <c r="P453" i="6"/>
  <c r="K348" i="6"/>
  <c r="K347" i="5"/>
  <c r="T350" i="1"/>
  <c r="P351" i="6"/>
  <c r="P350" i="5"/>
  <c r="L351" i="6"/>
  <c r="L350" i="5"/>
  <c r="P310" i="6"/>
  <c r="P309" i="5"/>
  <c r="T347" i="1"/>
  <c r="P348" i="6"/>
  <c r="P347" i="5"/>
  <c r="P388" i="6"/>
  <c r="P387" i="5"/>
  <c r="P170" i="6"/>
  <c r="P169" i="5"/>
  <c r="P589" i="5"/>
  <c r="P590" i="6"/>
  <c r="K715" i="6"/>
  <c r="K714" i="5"/>
  <c r="L31" i="6"/>
  <c r="L30" i="5"/>
  <c r="K1095" i="6"/>
  <c r="K1094" i="5"/>
  <c r="K819" i="6"/>
  <c r="K818" i="5"/>
  <c r="K442" i="6"/>
  <c r="K441" i="5"/>
  <c r="K689" i="6"/>
  <c r="K688" i="5"/>
  <c r="O691" i="6"/>
  <c r="O690" i="5"/>
  <c r="T226" i="1"/>
  <c r="O227" i="6"/>
  <c r="O226" i="5"/>
  <c r="O37" i="6"/>
  <c r="O36" i="5"/>
  <c r="O132" i="6"/>
  <c r="O131" i="5"/>
  <c r="T383" i="1"/>
  <c r="O384" i="6"/>
  <c r="O383" i="5"/>
  <c r="J882" i="6"/>
  <c r="J881" i="5"/>
  <c r="K1026" i="5"/>
  <c r="K901" i="5"/>
  <c r="N918" i="6"/>
  <c r="N917" i="5"/>
  <c r="J734" i="6"/>
  <c r="J733" i="5"/>
  <c r="J376" i="6"/>
  <c r="J375" i="5"/>
  <c r="N491" i="6"/>
  <c r="N490" i="5"/>
  <c r="J258" i="6"/>
  <c r="J257" i="5"/>
  <c r="N345" i="6"/>
  <c r="N344" i="5"/>
  <c r="N509" i="5"/>
  <c r="N510" i="6"/>
  <c r="N264" i="6"/>
  <c r="N263" i="5"/>
  <c r="P929" i="6"/>
  <c r="J333" i="6"/>
  <c r="J332" i="5"/>
  <c r="P968" i="5"/>
  <c r="J95" i="6"/>
  <c r="J94" i="5"/>
  <c r="J1093" i="5"/>
  <c r="L656" i="5"/>
  <c r="L625" i="6"/>
  <c r="P576" i="5"/>
  <c r="O138" i="6"/>
  <c r="K107" i="5"/>
  <c r="K452" i="6"/>
  <c r="P1070" i="5"/>
  <c r="J67" i="6"/>
  <c r="P189" i="5"/>
  <c r="Q402" i="6"/>
  <c r="Q401" i="5"/>
  <c r="J110" i="6"/>
  <c r="J109" i="5"/>
  <c r="Q378" i="6"/>
  <c r="Q377" i="5"/>
  <c r="M155" i="5"/>
  <c r="J33" i="5"/>
  <c r="M388" i="5"/>
  <c r="N116" i="6"/>
  <c r="N115" i="5"/>
  <c r="Q788" i="5"/>
  <c r="N34" i="6"/>
  <c r="N33" i="5"/>
  <c r="J24" i="5"/>
  <c r="N35" i="5"/>
  <c r="N36" i="6"/>
  <c r="J34" i="6"/>
  <c r="N12" i="6"/>
  <c r="N11" i="5"/>
  <c r="Q157" i="6"/>
  <c r="Q156" i="5"/>
  <c r="J25" i="6"/>
  <c r="N7" i="5"/>
  <c r="N8" i="6"/>
  <c r="M298" i="5"/>
  <c r="J191" i="6"/>
  <c r="Q839" i="6"/>
  <c r="Q838" i="5"/>
  <c r="M434" i="5"/>
  <c r="M219" i="6"/>
  <c r="M218" i="5"/>
  <c r="J23" i="6"/>
  <c r="J22" i="5"/>
  <c r="Q823" i="6"/>
  <c r="Q822" i="5"/>
  <c r="Q306" i="6"/>
  <c r="Q305" i="5"/>
  <c r="J30" i="6"/>
  <c r="J29" i="5"/>
  <c r="Q1089" i="5"/>
  <c r="J55" i="6"/>
  <c r="Q162" i="5"/>
  <c r="Q32" i="5"/>
  <c r="Q33" i="6"/>
  <c r="Q535" i="5"/>
  <c r="Q485" i="5"/>
  <c r="M383" i="6"/>
  <c r="M382" i="5"/>
  <c r="P104" i="1"/>
  <c r="T97" i="1"/>
  <c r="P818" i="1"/>
  <c r="P618" i="1"/>
  <c r="P600" i="1"/>
  <c r="T213" i="1"/>
  <c r="P660" i="1"/>
  <c r="P932" i="1"/>
  <c r="P123" i="1"/>
  <c r="P840" i="1"/>
  <c r="M882" i="5" s="1"/>
  <c r="P854" i="1"/>
  <c r="P580" i="1"/>
  <c r="T209" i="1"/>
  <c r="Q343" i="5" s="1"/>
  <c r="P848" i="1"/>
  <c r="T787" i="1"/>
  <c r="Q837" i="6" s="1"/>
  <c r="T137" i="1"/>
  <c r="Q281" i="6" s="1"/>
  <c r="P760" i="1"/>
  <c r="P812" i="1"/>
  <c r="M813" i="6" s="1"/>
  <c r="P576" i="1"/>
  <c r="M661" i="5" s="1"/>
  <c r="P36" i="1"/>
  <c r="M201" i="6" s="1"/>
  <c r="P798" i="1"/>
  <c r="M847" i="6" s="1"/>
  <c r="T707" i="1"/>
  <c r="Q769" i="6" s="1"/>
  <c r="T578" i="1"/>
  <c r="Q664" i="6" s="1"/>
  <c r="P718" i="1"/>
  <c r="T643" i="1"/>
  <c r="Q715" i="6" s="1"/>
  <c r="P598" i="1"/>
  <c r="P562" i="1"/>
  <c r="P822" i="1"/>
  <c r="M869" i="6" s="1"/>
  <c r="P722" i="1"/>
  <c r="M255" i="6"/>
  <c r="M254" i="5"/>
  <c r="Q998" i="6"/>
  <c r="Q997" i="5"/>
  <c r="Q933" i="6"/>
  <c r="Q932" i="5"/>
  <c r="Q988" i="6"/>
  <c r="Q987" i="5"/>
  <c r="M907" i="6"/>
  <c r="M906" i="5"/>
  <c r="Q497" i="6"/>
  <c r="Q496" i="5"/>
  <c r="Q750" i="6"/>
  <c r="Q749" i="5"/>
  <c r="Q1078" i="6"/>
  <c r="Q1077" i="5"/>
  <c r="Q666" i="6"/>
  <c r="Q665" i="5"/>
  <c r="M517" i="6"/>
  <c r="M516" i="5"/>
  <c r="M81" i="6"/>
  <c r="Q649" i="6"/>
  <c r="Q648" i="5"/>
  <c r="Q944" i="6"/>
  <c r="Q943" i="5"/>
  <c r="M97" i="6"/>
  <c r="Q360" i="6"/>
  <c r="Q359" i="5"/>
  <c r="Q494" i="6"/>
  <c r="Q493" i="5"/>
  <c r="Q1072" i="6"/>
  <c r="Q1071" i="5"/>
  <c r="Q65" i="6"/>
  <c r="Q64" i="5"/>
  <c r="Q454" i="6"/>
  <c r="Q453" i="5"/>
  <c r="Q19" i="6"/>
  <c r="Q18" i="5"/>
  <c r="Q643" i="6"/>
  <c r="Q642" i="5"/>
  <c r="Q697" i="6"/>
  <c r="Q696" i="5"/>
  <c r="Q934" i="6"/>
  <c r="Q933" i="5"/>
  <c r="Q612" i="6"/>
  <c r="Q611" i="5"/>
  <c r="Q438" i="6"/>
  <c r="Q437" i="5"/>
  <c r="M317" i="6"/>
  <c r="M316" i="5"/>
  <c r="Q1060" i="6"/>
  <c r="Q1059" i="5"/>
  <c r="Q594" i="6"/>
  <c r="Q593" i="5"/>
  <c r="Q437" i="6"/>
  <c r="Q436" i="5"/>
  <c r="Q626" i="6"/>
  <c r="Q625" i="5"/>
  <c r="M217" i="6"/>
  <c r="M216" i="5"/>
  <c r="Q1045" i="6"/>
  <c r="Q1044" i="5"/>
  <c r="Q1022" i="6"/>
  <c r="Q1021" i="5"/>
  <c r="M150" i="6"/>
  <c r="M149" i="5"/>
  <c r="Q609" i="6"/>
  <c r="Q608" i="5"/>
  <c r="M1085" i="6"/>
  <c r="M1084" i="5"/>
  <c r="M947" i="6"/>
  <c r="M946" i="5"/>
  <c r="Q434" i="6"/>
  <c r="Q433" i="5"/>
  <c r="Q229" i="6"/>
  <c r="Q228" i="5"/>
  <c r="Q930" i="6"/>
  <c r="Q929" i="5"/>
  <c r="Q990" i="6"/>
  <c r="Q989" i="5"/>
  <c r="Q175" i="6"/>
  <c r="Q174" i="5"/>
  <c r="M822" i="6"/>
  <c r="M821" i="5"/>
  <c r="Q259" i="6"/>
  <c r="Q258" i="5"/>
  <c r="Q529" i="6"/>
  <c r="Q528" i="5"/>
  <c r="Q564" i="6"/>
  <c r="Q563" i="5"/>
  <c r="Q221" i="6"/>
  <c r="Q220" i="5"/>
  <c r="M917" i="6"/>
  <c r="M916" i="5"/>
  <c r="Q660" i="6"/>
  <c r="Q659" i="5"/>
  <c r="Q1081" i="6"/>
  <c r="Q1080" i="5"/>
  <c r="Q955" i="6"/>
  <c r="Q954" i="5"/>
  <c r="M1053" i="6"/>
  <c r="M1052" i="5"/>
  <c r="Q540" i="6"/>
  <c r="Q539" i="5"/>
  <c r="M883" i="6"/>
  <c r="M266" i="6"/>
  <c r="Q344" i="6"/>
  <c r="Q1074" i="6"/>
  <c r="Q1073" i="5"/>
  <c r="M819" i="6"/>
  <c r="M818" i="5"/>
  <c r="Q737" i="6"/>
  <c r="Q736" i="5"/>
  <c r="Q307" i="6"/>
  <c r="Q306" i="5"/>
  <c r="M862" i="6"/>
  <c r="M861" i="5"/>
  <c r="M253" i="6"/>
  <c r="M252" i="5"/>
  <c r="Q1010" i="6"/>
  <c r="Q1009" i="5"/>
  <c r="M520" i="6"/>
  <c r="M519" i="5"/>
  <c r="M159" i="6"/>
  <c r="M158" i="5"/>
  <c r="M129" i="6"/>
  <c r="M128" i="5"/>
  <c r="M932" i="6"/>
  <c r="M931" i="5"/>
  <c r="Q732" i="6"/>
  <c r="Q731" i="5"/>
  <c r="M161" i="6"/>
  <c r="M160" i="5"/>
  <c r="Q1032" i="6"/>
  <c r="Q1031" i="5"/>
  <c r="Q1085" i="6"/>
  <c r="Q1084" i="5"/>
  <c r="Q1056" i="6"/>
  <c r="Q1055" i="5"/>
  <c r="Q1096" i="6"/>
  <c r="Q1095" i="5"/>
  <c r="M633" i="6"/>
  <c r="M632" i="5"/>
  <c r="Q507" i="6"/>
  <c r="Q506" i="5"/>
  <c r="Q482" i="6"/>
  <c r="Q481" i="5"/>
  <c r="M179" i="6"/>
  <c r="M178" i="5"/>
  <c r="Q986" i="6"/>
  <c r="Q985" i="5"/>
  <c r="Q689" i="6"/>
  <c r="Q688" i="5"/>
  <c r="Q607" i="6"/>
  <c r="Q606" i="5"/>
  <c r="M944" i="6"/>
  <c r="Q778" i="6"/>
  <c r="Q777" i="5"/>
  <c r="Q26" i="6"/>
  <c r="Q25" i="5"/>
  <c r="Q721" i="6"/>
  <c r="Q720" i="5"/>
  <c r="Q364" i="6"/>
  <c r="Q363" i="5"/>
  <c r="P1013" i="6"/>
  <c r="P1012" i="5"/>
  <c r="L872" i="6"/>
  <c r="L871" i="5"/>
  <c r="L95" i="6"/>
  <c r="L94" i="5"/>
  <c r="L178" i="6"/>
  <c r="L177" i="5"/>
  <c r="K679" i="6"/>
  <c r="K678" i="5"/>
  <c r="P597" i="1"/>
  <c r="M281" i="6"/>
  <c r="M280" i="5"/>
  <c r="P996" i="6"/>
  <c r="P995" i="5"/>
  <c r="P970" i="6"/>
  <c r="P969" i="5"/>
  <c r="T944" i="1"/>
  <c r="Q945" i="6" s="1"/>
  <c r="P1050" i="6"/>
  <c r="P1049" i="5"/>
  <c r="T1038" i="1"/>
  <c r="Q1038" i="5" s="1"/>
  <c r="P1018" i="6"/>
  <c r="P1017" i="5"/>
  <c r="T1004" i="1"/>
  <c r="P1064" i="6"/>
  <c r="P1063" i="5"/>
  <c r="T1052" i="1"/>
  <c r="L749" i="6"/>
  <c r="L748" i="5"/>
  <c r="P680" i="1"/>
  <c r="L718" i="6"/>
  <c r="L717" i="5"/>
  <c r="L87" i="6"/>
  <c r="L86" i="5"/>
  <c r="L730" i="6"/>
  <c r="L729" i="5"/>
  <c r="L111" i="6"/>
  <c r="L110" i="5"/>
  <c r="L79" i="6"/>
  <c r="L78" i="5"/>
  <c r="L674" i="6"/>
  <c r="L673" i="5"/>
  <c r="P639" i="6"/>
  <c r="P638" i="5"/>
  <c r="P687" i="6"/>
  <c r="P686" i="5"/>
  <c r="P20" i="6"/>
  <c r="P19" i="5"/>
  <c r="T340" i="1"/>
  <c r="P477" i="6"/>
  <c r="P476" i="5"/>
  <c r="L669" i="6"/>
  <c r="L668" i="5"/>
  <c r="P224" i="6"/>
  <c r="P223" i="5"/>
  <c r="P261" i="6"/>
  <c r="P260" i="5"/>
  <c r="L602" i="6"/>
  <c r="L601" i="5"/>
  <c r="P473" i="6"/>
  <c r="P472" i="5"/>
  <c r="P465" i="6"/>
  <c r="P464" i="5"/>
  <c r="L620" i="6"/>
  <c r="L619" i="5"/>
  <c r="P7" i="6"/>
  <c r="P6" i="5"/>
  <c r="P207" i="6"/>
  <c r="P206" i="5"/>
  <c r="T47" i="1"/>
  <c r="L505" i="6"/>
  <c r="L504" i="5"/>
  <c r="P498" i="6"/>
  <c r="P497" i="5"/>
  <c r="P349" i="6"/>
  <c r="P348" i="5"/>
  <c r="T215" i="1"/>
  <c r="L481" i="6"/>
  <c r="L480" i="5"/>
  <c r="L98" i="6"/>
  <c r="L97" i="5"/>
  <c r="K47" i="6"/>
  <c r="K46" i="5"/>
  <c r="P956" i="1"/>
  <c r="M957" i="6" s="1"/>
  <c r="K881" i="6"/>
  <c r="K880" i="5"/>
  <c r="P838" i="1"/>
  <c r="L6" i="6"/>
  <c r="L5" i="5"/>
  <c r="K951" i="6"/>
  <c r="K950" i="5"/>
  <c r="P924" i="1"/>
  <c r="K788" i="6"/>
  <c r="K787" i="5"/>
  <c r="P728" i="1"/>
  <c r="K791" i="6"/>
  <c r="K790" i="5"/>
  <c r="K761" i="6"/>
  <c r="K760" i="5"/>
  <c r="P694" i="1"/>
  <c r="M695" i="6" s="1"/>
  <c r="L92" i="6"/>
  <c r="L91" i="5"/>
  <c r="L74" i="6"/>
  <c r="L73" i="5"/>
  <c r="P136" i="1"/>
  <c r="L209" i="6"/>
  <c r="L208" i="5"/>
  <c r="K1037" i="6"/>
  <c r="K1036" i="5"/>
  <c r="P1024" i="1"/>
  <c r="K905" i="6"/>
  <c r="K904" i="5"/>
  <c r="O780" i="6"/>
  <c r="O779" i="5"/>
  <c r="T719" i="1"/>
  <c r="K228" i="6"/>
  <c r="K227" i="5"/>
  <c r="O39" i="6"/>
  <c r="O38" i="5"/>
  <c r="T711" i="1"/>
  <c r="Q712" i="6" s="1"/>
  <c r="K480" i="6"/>
  <c r="K479" i="5"/>
  <c r="K447" i="6"/>
  <c r="K446" i="5"/>
  <c r="K692" i="6"/>
  <c r="K691" i="5"/>
  <c r="O668" i="6"/>
  <c r="O667" i="5"/>
  <c r="K693" i="6"/>
  <c r="K692" i="5"/>
  <c r="O31" i="6"/>
  <c r="O30" i="5"/>
  <c r="T617" i="1"/>
  <c r="O776" i="6"/>
  <c r="O775" i="5"/>
  <c r="K776" i="6"/>
  <c r="K775" i="5"/>
  <c r="K190" i="6"/>
  <c r="K189" i="5"/>
  <c r="P21" i="1"/>
  <c r="K256" i="6"/>
  <c r="K255" i="5"/>
  <c r="O675" i="6"/>
  <c r="O674" i="5"/>
  <c r="O200" i="6"/>
  <c r="O199" i="5"/>
  <c r="J1090" i="6"/>
  <c r="J1089" i="5"/>
  <c r="P1083" i="1"/>
  <c r="J1019" i="6"/>
  <c r="J1018" i="5"/>
  <c r="P1005" i="1"/>
  <c r="O237" i="6"/>
  <c r="O236" i="5"/>
  <c r="O231" i="6"/>
  <c r="O230" i="5"/>
  <c r="K507" i="6"/>
  <c r="K506" i="5"/>
  <c r="J975" i="6"/>
  <c r="J974" i="5"/>
  <c r="P951" i="1"/>
  <c r="O453" i="6"/>
  <c r="O452" i="5"/>
  <c r="T335" i="1"/>
  <c r="O197" i="6"/>
  <c r="O196" i="5"/>
  <c r="T30" i="1"/>
  <c r="J670" i="6"/>
  <c r="J669" i="5"/>
  <c r="P585" i="1"/>
  <c r="J599" i="6"/>
  <c r="J598" i="5"/>
  <c r="P507" i="1"/>
  <c r="J133" i="6"/>
  <c r="J132" i="5"/>
  <c r="P469" i="1"/>
  <c r="J58" i="6"/>
  <c r="J57" i="5"/>
  <c r="P431" i="1"/>
  <c r="J469" i="6"/>
  <c r="J468" i="5"/>
  <c r="P353" i="1"/>
  <c r="N1017" i="6"/>
  <c r="N1016" i="5"/>
  <c r="T1003" i="1"/>
  <c r="Q1004" i="6" s="1"/>
  <c r="J575" i="6"/>
  <c r="J574" i="5"/>
  <c r="P481" i="1"/>
  <c r="J613" i="6"/>
  <c r="J612" i="5"/>
  <c r="P523" i="1"/>
  <c r="J579" i="6"/>
  <c r="J578" i="5"/>
  <c r="P485" i="1"/>
  <c r="J27" i="6"/>
  <c r="J26" i="5"/>
  <c r="P487" i="1"/>
  <c r="J656" i="6"/>
  <c r="J655" i="5"/>
  <c r="P569" i="1"/>
  <c r="J690" i="6"/>
  <c r="J689" i="5"/>
  <c r="P611" i="1"/>
  <c r="J827" i="6"/>
  <c r="J826" i="5"/>
  <c r="P775" i="1"/>
  <c r="J764" i="6"/>
  <c r="J763" i="5"/>
  <c r="P697" i="1"/>
  <c r="N551" i="6"/>
  <c r="N550" i="5"/>
  <c r="T454" i="1"/>
  <c r="N351" i="6"/>
  <c r="N350" i="5"/>
  <c r="T217" i="1"/>
  <c r="N412" i="6"/>
  <c r="N411" i="5"/>
  <c r="T286" i="1"/>
  <c r="Q287" i="6" s="1"/>
  <c r="J353" i="6"/>
  <c r="J352" i="5"/>
  <c r="P219" i="1"/>
  <c r="N11" i="6"/>
  <c r="N10" i="5"/>
  <c r="T81" i="1"/>
  <c r="Q82" i="6" s="1"/>
  <c r="J391" i="6"/>
  <c r="J390" i="5"/>
  <c r="P261" i="1"/>
  <c r="N303" i="6"/>
  <c r="N302" i="5"/>
  <c r="T163" i="1"/>
  <c r="J428" i="6"/>
  <c r="J427" i="5"/>
  <c r="P304" i="1"/>
  <c r="N377" i="6"/>
  <c r="N376" i="5"/>
  <c r="T245" i="1"/>
  <c r="J395" i="6"/>
  <c r="J394" i="5"/>
  <c r="P265" i="1"/>
  <c r="M265" i="5" s="1"/>
  <c r="J325" i="6"/>
  <c r="J324" i="5"/>
  <c r="P187" i="1"/>
  <c r="Q1082" i="6"/>
  <c r="Q1081" i="5"/>
  <c r="J247" i="6"/>
  <c r="J246" i="5"/>
  <c r="P94" i="1"/>
  <c r="Q976" i="6"/>
  <c r="Q975" i="5"/>
  <c r="Q1099" i="6"/>
  <c r="Q1098" i="5"/>
  <c r="Q1009" i="6"/>
  <c r="Q1008" i="5"/>
  <c r="Q1092" i="6"/>
  <c r="Q1091" i="5"/>
  <c r="Q719" i="6"/>
  <c r="Q718" i="5"/>
  <c r="Q661" i="6"/>
  <c r="Q660" i="5"/>
  <c r="Q414" i="6"/>
  <c r="Q413" i="5"/>
  <c r="Q654" i="6"/>
  <c r="Q653" i="5"/>
  <c r="Q578" i="6"/>
  <c r="Q577" i="5"/>
  <c r="Q215" i="6"/>
  <c r="Q214" i="5"/>
  <c r="Q802" i="6"/>
  <c r="Q801" i="5"/>
  <c r="Q249" i="6"/>
  <c r="Q248" i="5"/>
  <c r="P1026" i="6"/>
  <c r="P1025" i="5"/>
  <c r="P458" i="6"/>
  <c r="P457" i="5"/>
  <c r="T342" i="1"/>
  <c r="L477" i="6"/>
  <c r="L476" i="5"/>
  <c r="L267" i="6"/>
  <c r="L266" i="5"/>
  <c r="O678" i="6"/>
  <c r="O677" i="5"/>
  <c r="O233" i="6"/>
  <c r="O232" i="5"/>
  <c r="J563" i="6"/>
  <c r="J562" i="5"/>
  <c r="P467" i="1"/>
  <c r="J542" i="6"/>
  <c r="J541" i="5"/>
  <c r="P445" i="1"/>
  <c r="J334" i="6"/>
  <c r="J333" i="5"/>
  <c r="P199" i="1"/>
  <c r="M959" i="6"/>
  <c r="M958" i="5"/>
  <c r="J377" i="6"/>
  <c r="J376" i="5"/>
  <c r="P245" i="1"/>
  <c r="Q293" i="6"/>
  <c r="Q292" i="5"/>
  <c r="Q911" i="6"/>
  <c r="Q910" i="5"/>
  <c r="Q504" i="6"/>
  <c r="Q503" i="5"/>
  <c r="M341" i="6"/>
  <c r="M340" i="5"/>
  <c r="M507" i="6"/>
  <c r="M506" i="5"/>
  <c r="Q978" i="6"/>
  <c r="Q977" i="5"/>
  <c r="M600" i="6"/>
  <c r="M599" i="5"/>
  <c r="Q1084" i="6"/>
  <c r="Q1083" i="5"/>
  <c r="Q703" i="6"/>
  <c r="Q702" i="5"/>
  <c r="Q843" i="6"/>
  <c r="Q842" i="5"/>
  <c r="Q45" i="6"/>
  <c r="Q44" i="5"/>
  <c r="Q1003" i="5"/>
  <c r="P926" i="6"/>
  <c r="P925" i="5"/>
  <c r="P155" i="6"/>
  <c r="P154" i="5"/>
  <c r="P981" i="6"/>
  <c r="P980" i="5"/>
  <c r="P947" i="6"/>
  <c r="P946" i="5"/>
  <c r="P112" i="6"/>
  <c r="P111" i="5"/>
  <c r="L1072" i="6"/>
  <c r="L1071" i="5"/>
  <c r="L966" i="6"/>
  <c r="L965" i="5"/>
  <c r="L910" i="6"/>
  <c r="L909" i="5"/>
  <c r="L1035" i="6"/>
  <c r="L1034" i="5"/>
  <c r="L985" i="6"/>
  <c r="L984" i="5"/>
  <c r="L41" i="6"/>
  <c r="L40" i="5"/>
  <c r="L909" i="6"/>
  <c r="L908" i="5"/>
  <c r="P602" i="6"/>
  <c r="P601" i="5"/>
  <c r="P837" i="6"/>
  <c r="P836" i="5"/>
  <c r="L837" i="6"/>
  <c r="L836" i="5"/>
  <c r="P442" i="6"/>
  <c r="P441" i="5"/>
  <c r="L686" i="6"/>
  <c r="L685" i="5"/>
  <c r="P570" i="6"/>
  <c r="P569" i="5"/>
  <c r="P515" i="6"/>
  <c r="P514" i="5"/>
  <c r="T408" i="1"/>
  <c r="P27" i="6"/>
  <c r="P26" i="5"/>
  <c r="L456" i="6"/>
  <c r="L455" i="5"/>
  <c r="P140" i="6"/>
  <c r="P139" i="5"/>
  <c r="P599" i="6"/>
  <c r="P598" i="5"/>
  <c r="P664" i="6"/>
  <c r="P663" i="5"/>
  <c r="L576" i="6"/>
  <c r="L575" i="5"/>
  <c r="L460" i="6"/>
  <c r="L459" i="5"/>
  <c r="P455" i="6"/>
  <c r="P454" i="5"/>
  <c r="T337" i="1"/>
  <c r="P280" i="6"/>
  <c r="P279" i="5"/>
  <c r="L100" i="6"/>
  <c r="L99" i="5"/>
  <c r="K1047" i="6"/>
  <c r="K1046" i="5"/>
  <c r="K913" i="6"/>
  <c r="K912" i="5"/>
  <c r="K811" i="6"/>
  <c r="K810" i="5"/>
  <c r="P758" i="1"/>
  <c r="K1054" i="6"/>
  <c r="K1053" i="5"/>
  <c r="K887" i="6"/>
  <c r="K886" i="5"/>
  <c r="P844" i="1"/>
  <c r="L331" i="6"/>
  <c r="L330" i="5"/>
  <c r="L365" i="6"/>
  <c r="L364" i="5"/>
  <c r="P232" i="6"/>
  <c r="P231" i="5"/>
  <c r="L207" i="6"/>
  <c r="L206" i="5"/>
  <c r="P209" i="6"/>
  <c r="P208" i="5"/>
  <c r="K1072" i="6"/>
  <c r="K1071" i="5"/>
  <c r="K970" i="6"/>
  <c r="K969" i="5"/>
  <c r="P944" i="1"/>
  <c r="K836" i="6"/>
  <c r="K835" i="5"/>
  <c r="K751" i="6"/>
  <c r="K750" i="5"/>
  <c r="K504" i="6"/>
  <c r="K503" i="5"/>
  <c r="K577" i="6"/>
  <c r="K576" i="5"/>
  <c r="K411" i="6"/>
  <c r="K410" i="5"/>
  <c r="K379" i="6"/>
  <c r="K378" i="5"/>
  <c r="K621" i="6"/>
  <c r="K620" i="5"/>
  <c r="K623" i="6"/>
  <c r="K622" i="5"/>
  <c r="P533" i="1"/>
  <c r="K625" i="6"/>
  <c r="K624" i="5"/>
  <c r="K105" i="6"/>
  <c r="K104" i="5"/>
  <c r="K668" i="6"/>
  <c r="K667" i="5"/>
  <c r="P582" i="1"/>
  <c r="O34" i="6"/>
  <c r="O33" i="5"/>
  <c r="T664" i="1"/>
  <c r="K649" i="6"/>
  <c r="K648" i="5"/>
  <c r="K192" i="6"/>
  <c r="K191" i="5"/>
  <c r="P25" i="1"/>
  <c r="M80" i="5" s="1"/>
  <c r="O471" i="6"/>
  <c r="O470" i="5"/>
  <c r="T356" i="1"/>
  <c r="J1088" i="6"/>
  <c r="J1087" i="5"/>
  <c r="P1081" i="1"/>
  <c r="J1055" i="6"/>
  <c r="J1054" i="5"/>
  <c r="P1043" i="1"/>
  <c r="J987" i="6"/>
  <c r="J986" i="5"/>
  <c r="P965" i="1"/>
  <c r="K224" i="6"/>
  <c r="K223" i="5"/>
  <c r="K198" i="6"/>
  <c r="K197" i="5"/>
  <c r="P31" i="1"/>
  <c r="K131" i="6"/>
  <c r="K130" i="5"/>
  <c r="K241" i="6"/>
  <c r="K240" i="5"/>
  <c r="P87" i="1"/>
  <c r="K322" i="6"/>
  <c r="K321" i="5"/>
  <c r="P182" i="1"/>
  <c r="J1099" i="6"/>
  <c r="J1098" i="5"/>
  <c r="P1095" i="1"/>
  <c r="M1095" i="5" s="1"/>
  <c r="J597" i="6"/>
  <c r="J596" i="5"/>
  <c r="P505" i="1"/>
  <c r="J158" i="6"/>
  <c r="J157" i="5"/>
  <c r="P427" i="1"/>
  <c r="J498" i="6"/>
  <c r="J497" i="5"/>
  <c r="P389" i="1"/>
  <c r="J467" i="6"/>
  <c r="J466" i="5"/>
  <c r="P351" i="1"/>
  <c r="J969" i="6"/>
  <c r="J968" i="5"/>
  <c r="P943" i="1"/>
  <c r="M943" i="5" s="1"/>
  <c r="J943" i="6"/>
  <c r="J942" i="5"/>
  <c r="P915" i="1"/>
  <c r="J509" i="6"/>
  <c r="J508" i="5"/>
  <c r="P401" i="1"/>
  <c r="J88" i="6"/>
  <c r="J87" i="5"/>
  <c r="P443" i="1"/>
  <c r="J512" i="6"/>
  <c r="J511" i="5"/>
  <c r="P405" i="1"/>
  <c r="J514" i="6"/>
  <c r="J513" i="5"/>
  <c r="P407" i="1"/>
  <c r="J582" i="6"/>
  <c r="J581" i="5"/>
  <c r="P489" i="1"/>
  <c r="M490" i="6" s="1"/>
  <c r="J621" i="6"/>
  <c r="J620" i="5"/>
  <c r="P531" i="1"/>
  <c r="J762" i="6"/>
  <c r="J761" i="5"/>
  <c r="P695" i="1"/>
  <c r="J31" i="6"/>
  <c r="J30" i="5"/>
  <c r="P617" i="1"/>
  <c r="J439" i="6"/>
  <c r="J438" i="5"/>
  <c r="P319" i="1"/>
  <c r="N317" i="6"/>
  <c r="N316" i="5"/>
  <c r="T177" i="1"/>
  <c r="N390" i="6"/>
  <c r="N389" i="5"/>
  <c r="T259" i="1"/>
  <c r="J319" i="6"/>
  <c r="J318" i="5"/>
  <c r="P179" i="1"/>
  <c r="J355" i="6"/>
  <c r="J354" i="5"/>
  <c r="P221" i="1"/>
  <c r="N239" i="6"/>
  <c r="N238" i="5"/>
  <c r="T85" i="1"/>
  <c r="J393" i="6"/>
  <c r="J392" i="5"/>
  <c r="P263" i="1"/>
  <c r="N340" i="6"/>
  <c r="N339" i="5"/>
  <c r="T205" i="1"/>
  <c r="Q206" i="6" s="1"/>
  <c r="J359" i="6"/>
  <c r="J358" i="5"/>
  <c r="P225" i="1"/>
  <c r="N280" i="6"/>
  <c r="N279" i="5"/>
  <c r="T135" i="1"/>
  <c r="Q821" i="6"/>
  <c r="Q820" i="5"/>
  <c r="J263" i="6"/>
  <c r="J262" i="5"/>
  <c r="P113" i="1"/>
  <c r="Q1077" i="6"/>
  <c r="Q1076" i="5"/>
  <c r="M1033" i="6"/>
  <c r="M1032" i="5"/>
  <c r="Q836" i="6"/>
  <c r="Q835" i="5"/>
  <c r="Q680" i="6"/>
  <c r="Q679" i="5"/>
  <c r="J358" i="6"/>
  <c r="J357" i="5"/>
  <c r="P224" i="1"/>
  <c r="Q868" i="6"/>
  <c r="Q867" i="5"/>
  <c r="Q785" i="6"/>
  <c r="Q784" i="5"/>
  <c r="Q568" i="6"/>
  <c r="Q567" i="5"/>
  <c r="T894" i="1"/>
  <c r="Q534" i="6"/>
  <c r="Q533" i="5"/>
  <c r="Q853" i="6"/>
  <c r="Q852" i="5"/>
  <c r="Q418" i="6"/>
  <c r="Q417" i="5"/>
  <c r="Q736" i="6"/>
  <c r="Q735" i="5"/>
  <c r="Q704" i="6"/>
  <c r="Q703" i="5"/>
  <c r="T507" i="1"/>
  <c r="M72" i="6"/>
  <c r="Q129" i="6"/>
  <c r="Q128" i="5"/>
  <c r="Q560" i="6"/>
  <c r="Q559" i="5"/>
  <c r="Q738" i="6"/>
  <c r="Q737" i="5"/>
  <c r="Q485" i="6"/>
  <c r="Q484" i="5"/>
  <c r="Q648" i="6"/>
  <c r="Q647" i="5"/>
  <c r="P620" i="6"/>
  <c r="P619" i="5"/>
  <c r="L590" i="6"/>
  <c r="L589" i="5"/>
  <c r="P265" i="6"/>
  <c r="P264" i="5"/>
  <c r="K664" i="6"/>
  <c r="K663" i="5"/>
  <c r="O339" i="6"/>
  <c r="O338" i="5"/>
  <c r="J539" i="6"/>
  <c r="J538" i="5"/>
  <c r="P441" i="1"/>
  <c r="M442" i="6" s="1"/>
  <c r="J619" i="6"/>
  <c r="J618" i="5"/>
  <c r="P529" i="1"/>
  <c r="N359" i="6"/>
  <c r="N358" i="5"/>
  <c r="T225" i="1"/>
  <c r="J239" i="6"/>
  <c r="J238" i="5"/>
  <c r="P85" i="1"/>
  <c r="Q446" i="6"/>
  <c r="Q445" i="5"/>
  <c r="P895" i="6"/>
  <c r="P894" i="5"/>
  <c r="P156" i="6"/>
  <c r="P155" i="5"/>
  <c r="T1068" i="1"/>
  <c r="P942" i="6"/>
  <c r="P941" i="5"/>
  <c r="P917" i="6"/>
  <c r="P916" i="5"/>
  <c r="P132" i="6"/>
  <c r="P131" i="5"/>
  <c r="T888" i="1"/>
  <c r="P1015" i="6"/>
  <c r="P1014" i="5"/>
  <c r="L931" i="6"/>
  <c r="L930" i="5"/>
  <c r="P151" i="6"/>
  <c r="P150" i="5"/>
  <c r="L996" i="6"/>
  <c r="L995" i="5"/>
  <c r="L960" i="6"/>
  <c r="L959" i="5"/>
  <c r="L69" i="6"/>
  <c r="L68" i="5"/>
  <c r="P904" i="6"/>
  <c r="P903" i="5"/>
  <c r="P583" i="6"/>
  <c r="P582" i="5"/>
  <c r="L742" i="6"/>
  <c r="L741" i="5"/>
  <c r="L32" i="6"/>
  <c r="L31" i="5"/>
  <c r="L873" i="6"/>
  <c r="L872" i="5"/>
  <c r="L643" i="6"/>
  <c r="L642" i="5"/>
  <c r="P555" i="6"/>
  <c r="P554" i="5"/>
  <c r="T458" i="1"/>
  <c r="Q459" i="6" s="1"/>
  <c r="P471" i="6"/>
  <c r="P470" i="5"/>
  <c r="P133" i="6"/>
  <c r="P132" i="5"/>
  <c r="T469" i="1"/>
  <c r="P406" i="6"/>
  <c r="P405" i="5"/>
  <c r="P373" i="6"/>
  <c r="P372" i="5"/>
  <c r="L574" i="6"/>
  <c r="L573" i="5"/>
  <c r="P480" i="1"/>
  <c r="L662" i="6"/>
  <c r="L661" i="5"/>
  <c r="P531" i="6"/>
  <c r="P530" i="5"/>
  <c r="P169" i="6"/>
  <c r="P168" i="5"/>
  <c r="P433" i="6"/>
  <c r="P432" i="5"/>
  <c r="P248" i="6"/>
  <c r="P247" i="5"/>
  <c r="P436" i="6"/>
  <c r="P435" i="5"/>
  <c r="K1010" i="6"/>
  <c r="K1009" i="5"/>
  <c r="K880" i="6"/>
  <c r="K879" i="5"/>
  <c r="K779" i="6"/>
  <c r="K778" i="5"/>
  <c r="K1016" i="6"/>
  <c r="K1015" i="5"/>
  <c r="P1002" i="1"/>
  <c r="K853" i="6"/>
  <c r="K852" i="5"/>
  <c r="P804" i="1"/>
  <c r="L205" i="6"/>
  <c r="L204" i="5"/>
  <c r="P322" i="6"/>
  <c r="P321" i="5"/>
  <c r="T182" i="1"/>
  <c r="P10" i="6"/>
  <c r="P9" i="5"/>
  <c r="K1101" i="6"/>
  <c r="K1100" i="5"/>
  <c r="K55" i="6"/>
  <c r="K54" i="5"/>
  <c r="P1100" i="1"/>
  <c r="K1035" i="6"/>
  <c r="K1034" i="5"/>
  <c r="P1022" i="1"/>
  <c r="K933" i="6"/>
  <c r="K932" i="5"/>
  <c r="P904" i="1"/>
  <c r="K41" i="6"/>
  <c r="K40" i="5"/>
  <c r="P746" i="1"/>
  <c r="K724" i="6"/>
  <c r="K723" i="5"/>
  <c r="K21" i="6"/>
  <c r="K20" i="5"/>
  <c r="K88" i="6"/>
  <c r="K87" i="5"/>
  <c r="K377" i="6"/>
  <c r="K376" i="5"/>
  <c r="K342" i="6"/>
  <c r="K341" i="5"/>
  <c r="K584" i="6"/>
  <c r="K583" i="5"/>
  <c r="K586" i="6"/>
  <c r="K585" i="5"/>
  <c r="K120" i="6"/>
  <c r="K119" i="5"/>
  <c r="K168" i="6"/>
  <c r="K167" i="5"/>
  <c r="K658" i="6"/>
  <c r="K657" i="5"/>
  <c r="K716" i="6"/>
  <c r="K715" i="5"/>
  <c r="K632" i="6"/>
  <c r="K631" i="5"/>
  <c r="O778" i="6"/>
  <c r="O777" i="5"/>
  <c r="O386" i="6"/>
  <c r="O385" i="5"/>
  <c r="T255" i="1"/>
  <c r="O526" i="6"/>
  <c r="O525" i="5"/>
  <c r="T423" i="1"/>
  <c r="J1036" i="6"/>
  <c r="J1035" i="5"/>
  <c r="P1023" i="1"/>
  <c r="J971" i="6"/>
  <c r="J970" i="5"/>
  <c r="P945" i="1"/>
  <c r="O209" i="6"/>
  <c r="O208" i="5"/>
  <c r="K135" i="6"/>
  <c r="K134" i="5"/>
  <c r="O304" i="6"/>
  <c r="O303" i="5"/>
  <c r="O393" i="6"/>
  <c r="O392" i="5"/>
  <c r="O315" i="6"/>
  <c r="O314" i="5"/>
  <c r="T175" i="1"/>
  <c r="J1082" i="6"/>
  <c r="J1081" i="5"/>
  <c r="P1075" i="1"/>
  <c r="J561" i="6"/>
  <c r="J560" i="5"/>
  <c r="P465" i="1"/>
  <c r="J496" i="6"/>
  <c r="J495" i="5"/>
  <c r="P387" i="1"/>
  <c r="J465" i="6"/>
  <c r="J464" i="5"/>
  <c r="P349" i="1"/>
  <c r="M349" i="5" s="1"/>
  <c r="O179" i="6"/>
  <c r="O178" i="5"/>
  <c r="J954" i="6"/>
  <c r="J953" i="5"/>
  <c r="P927" i="1"/>
  <c r="J916" i="6"/>
  <c r="J915" i="5"/>
  <c r="P879" i="1"/>
  <c r="J476" i="6"/>
  <c r="J475" i="5"/>
  <c r="P361" i="1"/>
  <c r="M362" i="6" s="1"/>
  <c r="J511" i="6"/>
  <c r="J510" i="5"/>
  <c r="P403" i="1"/>
  <c r="J480" i="6"/>
  <c r="J479" i="5"/>
  <c r="P365" i="1"/>
  <c r="M366" i="6" s="1"/>
  <c r="J22" i="6"/>
  <c r="J21" i="5"/>
  <c r="P367" i="1"/>
  <c r="J546" i="6"/>
  <c r="J545" i="5"/>
  <c r="P449" i="1"/>
  <c r="J584" i="6"/>
  <c r="J583" i="5"/>
  <c r="P491" i="1"/>
  <c r="M492" i="6" s="1"/>
  <c r="J727" i="6"/>
  <c r="J726" i="5"/>
  <c r="P655" i="1"/>
  <c r="J663" i="6"/>
  <c r="J662" i="5"/>
  <c r="P577" i="1"/>
  <c r="N135" i="6"/>
  <c r="N134" i="5"/>
  <c r="T314" i="1"/>
  <c r="N101" i="6"/>
  <c r="N100" i="5"/>
  <c r="T153" i="1"/>
  <c r="N372" i="6"/>
  <c r="N371" i="5"/>
  <c r="T239" i="1"/>
  <c r="N299" i="6"/>
  <c r="N298" i="5"/>
  <c r="T159" i="1"/>
  <c r="J336" i="6"/>
  <c r="J335" i="5"/>
  <c r="P201" i="1"/>
  <c r="N7" i="6"/>
  <c r="N6" i="5"/>
  <c r="T45" i="1"/>
  <c r="J375" i="6"/>
  <c r="J374" i="5"/>
  <c r="P243" i="1"/>
  <c r="M244" i="6" s="1"/>
  <c r="N324" i="6"/>
  <c r="N323" i="5"/>
  <c r="T185" i="1"/>
  <c r="J340" i="6"/>
  <c r="J339" i="5"/>
  <c r="P205" i="1"/>
  <c r="N248" i="6"/>
  <c r="N247" i="5"/>
  <c r="T95" i="1"/>
  <c r="J223" i="6"/>
  <c r="J222" i="5"/>
  <c r="P66" i="1"/>
  <c r="Q997" i="6"/>
  <c r="Q996" i="5"/>
  <c r="Q746" i="6"/>
  <c r="Q745" i="5"/>
  <c r="M495" i="6"/>
  <c r="M494" i="5"/>
  <c r="Q852" i="6"/>
  <c r="Q851" i="5"/>
  <c r="Q991" i="6"/>
  <c r="Q990" i="5"/>
  <c r="J313" i="6"/>
  <c r="J312" i="5"/>
  <c r="P173" i="1"/>
  <c r="M173" i="5" s="1"/>
  <c r="Q838" i="6"/>
  <c r="Q837" i="5"/>
  <c r="M273" i="6"/>
  <c r="M272" i="5"/>
  <c r="Q764" i="6"/>
  <c r="Q763" i="5"/>
  <c r="M227" i="6"/>
  <c r="M226" i="5"/>
  <c r="M533" i="6"/>
  <c r="M532" i="5"/>
  <c r="Q581" i="6"/>
  <c r="Q580" i="5"/>
  <c r="N178" i="6"/>
  <c r="N177" i="5"/>
  <c r="T4" i="1"/>
  <c r="M119" i="6"/>
  <c r="M118" i="5"/>
  <c r="M671" i="6"/>
  <c r="M670" i="5"/>
  <c r="P786" i="1"/>
  <c r="P4" i="1"/>
  <c r="P986" i="6"/>
  <c r="P985" i="5"/>
  <c r="P588" i="6"/>
  <c r="P587" i="5"/>
  <c r="K1089" i="6"/>
  <c r="K1088" i="5"/>
  <c r="K613" i="6"/>
  <c r="K612" i="5"/>
  <c r="K177" i="6"/>
  <c r="K176" i="5"/>
  <c r="P3" i="1"/>
  <c r="J530" i="6"/>
  <c r="J529" i="5"/>
  <c r="P429" i="1"/>
  <c r="J577" i="6"/>
  <c r="J576" i="5"/>
  <c r="P483" i="1"/>
  <c r="N96" i="6"/>
  <c r="N95" i="5"/>
  <c r="T41" i="1"/>
  <c r="N409" i="6"/>
  <c r="N408" i="5"/>
  <c r="T283" i="1"/>
  <c r="M1018" i="6"/>
  <c r="M1017" i="5"/>
  <c r="G10" i="9"/>
  <c r="C44" i="5"/>
  <c r="B45" i="5"/>
  <c r="E42" i="5"/>
  <c r="P1041" i="6"/>
  <c r="P1040" i="5"/>
  <c r="P911" i="6"/>
  <c r="P910" i="5"/>
  <c r="P1091" i="6"/>
  <c r="P1090" i="5"/>
  <c r="L1046" i="6"/>
  <c r="L1045" i="5"/>
  <c r="P901" i="6"/>
  <c r="P900" i="5"/>
  <c r="P896" i="6"/>
  <c r="P895" i="5"/>
  <c r="P900" i="6"/>
  <c r="P899" i="5"/>
  <c r="L984" i="6"/>
  <c r="L983" i="5"/>
  <c r="L46" i="6"/>
  <c r="L45" i="5"/>
  <c r="L736" i="6"/>
  <c r="L735" i="5"/>
  <c r="L876" i="6"/>
  <c r="L875" i="5"/>
  <c r="P832" i="1"/>
  <c r="P26" i="6"/>
  <c r="P25" i="5"/>
  <c r="P721" i="6"/>
  <c r="P720" i="5"/>
  <c r="L91" i="6"/>
  <c r="L90" i="5"/>
  <c r="P614" i="1"/>
  <c r="L839" i="6"/>
  <c r="L838" i="5"/>
  <c r="L566" i="6"/>
  <c r="L565" i="5"/>
  <c r="L553" i="6"/>
  <c r="L552" i="5"/>
  <c r="P456" i="1"/>
  <c r="P456" i="6"/>
  <c r="P455" i="5"/>
  <c r="L540" i="6"/>
  <c r="L539" i="5"/>
  <c r="P372" i="6"/>
  <c r="P371" i="5"/>
  <c r="P336" i="6"/>
  <c r="P335" i="5"/>
  <c r="P562" i="6"/>
  <c r="P561" i="5"/>
  <c r="T466" i="1"/>
  <c r="L658" i="6"/>
  <c r="L657" i="5"/>
  <c r="L126" i="6"/>
  <c r="L125" i="5"/>
  <c r="P76" i="6"/>
  <c r="P75" i="5"/>
  <c r="T251" i="1"/>
  <c r="P417" i="6"/>
  <c r="P416" i="5"/>
  <c r="T293" i="1"/>
  <c r="P9" i="6"/>
  <c r="P8" i="5"/>
  <c r="P425" i="6"/>
  <c r="P424" i="5"/>
  <c r="T301" i="1"/>
  <c r="K978" i="6"/>
  <c r="K977" i="5"/>
  <c r="K846" i="6"/>
  <c r="K845" i="5"/>
  <c r="K747" i="6"/>
  <c r="K746" i="5"/>
  <c r="P678" i="1"/>
  <c r="K84" i="6"/>
  <c r="K83" i="5"/>
  <c r="P962" i="1"/>
  <c r="K817" i="6"/>
  <c r="K816" i="5"/>
  <c r="P764" i="1"/>
  <c r="K1024" i="6"/>
  <c r="K1023" i="5"/>
  <c r="L320" i="6"/>
  <c r="L319" i="5"/>
  <c r="P180" i="1"/>
  <c r="M181" i="6" s="1"/>
  <c r="P203" i="6"/>
  <c r="P202" i="5"/>
  <c r="K1069" i="6"/>
  <c r="K1068" i="5"/>
  <c r="K1070" i="6"/>
  <c r="K1069" i="5"/>
  <c r="P1060" i="1"/>
  <c r="K1000" i="6"/>
  <c r="K999" i="5"/>
  <c r="P982" i="1"/>
  <c r="M983" i="6" s="1"/>
  <c r="K65" i="6"/>
  <c r="K64" i="5"/>
  <c r="K69" i="6"/>
  <c r="K68" i="5"/>
  <c r="P706" i="1"/>
  <c r="O715" i="6"/>
  <c r="O714" i="5"/>
  <c r="K331" i="6"/>
  <c r="K330" i="5"/>
  <c r="K511" i="6"/>
  <c r="K510" i="5"/>
  <c r="K340" i="6"/>
  <c r="K339" i="5"/>
  <c r="K307" i="6"/>
  <c r="K306" i="5"/>
  <c r="K548" i="6"/>
  <c r="K547" i="5"/>
  <c r="K550" i="6"/>
  <c r="K549" i="5"/>
  <c r="P453" i="1"/>
  <c r="M454" i="6" s="1"/>
  <c r="K552" i="6"/>
  <c r="K551" i="5"/>
  <c r="K589" i="6"/>
  <c r="K588" i="5"/>
  <c r="K647" i="6"/>
  <c r="K646" i="5"/>
  <c r="K32" i="6"/>
  <c r="K31" i="5"/>
  <c r="K999" i="6"/>
  <c r="K998" i="5"/>
  <c r="K683" i="6"/>
  <c r="K682" i="5"/>
  <c r="O353" i="6"/>
  <c r="O352" i="5"/>
  <c r="K261" i="6"/>
  <c r="K260" i="5"/>
  <c r="P111" i="1"/>
  <c r="J1017" i="6"/>
  <c r="J1016" i="5"/>
  <c r="P1003" i="1"/>
  <c r="K503" i="6"/>
  <c r="K502" i="5"/>
  <c r="P394" i="1"/>
  <c r="O204" i="6"/>
  <c r="O203" i="5"/>
  <c r="T40" i="1"/>
  <c r="O423" i="6"/>
  <c r="O422" i="5"/>
  <c r="T299" i="1"/>
  <c r="O294" i="6"/>
  <c r="O293" i="5"/>
  <c r="O330" i="6"/>
  <c r="O329" i="5"/>
  <c r="T194" i="1"/>
  <c r="K295" i="6"/>
  <c r="K294" i="5"/>
  <c r="P154" i="1"/>
  <c r="J52" i="6"/>
  <c r="J51" i="5"/>
  <c r="P1055" i="1"/>
  <c r="M1056" i="6" s="1"/>
  <c r="J24" i="6"/>
  <c r="J23" i="5"/>
  <c r="P425" i="1"/>
  <c r="J463" i="6"/>
  <c r="J462" i="5"/>
  <c r="P347" i="1"/>
  <c r="J1081" i="6"/>
  <c r="J1080" i="5"/>
  <c r="P1074" i="1"/>
  <c r="J1015" i="6"/>
  <c r="J1014" i="5"/>
  <c r="P1001" i="1"/>
  <c r="J912" i="6"/>
  <c r="J911" i="5"/>
  <c r="P875" i="1"/>
  <c r="J848" i="6"/>
  <c r="J847" i="5"/>
  <c r="P799" i="1"/>
  <c r="J441" i="6"/>
  <c r="J440" i="5"/>
  <c r="P321" i="1"/>
  <c r="J478" i="6"/>
  <c r="J477" i="5"/>
  <c r="P363" i="1"/>
  <c r="M364" i="6" s="1"/>
  <c r="J445" i="6"/>
  <c r="J444" i="5"/>
  <c r="P325" i="1"/>
  <c r="J447" i="6"/>
  <c r="J446" i="5"/>
  <c r="P327" i="1"/>
  <c r="M327" i="5" s="1"/>
  <c r="J516" i="6"/>
  <c r="J515" i="5"/>
  <c r="P409" i="1"/>
  <c r="J548" i="6"/>
  <c r="J547" i="5"/>
  <c r="P451" i="1"/>
  <c r="M452" i="6" s="1"/>
  <c r="J693" i="6"/>
  <c r="J692" i="5"/>
  <c r="P615" i="1"/>
  <c r="J168" i="6"/>
  <c r="J167" i="5"/>
  <c r="P537" i="1"/>
  <c r="M538" i="6" s="1"/>
  <c r="N424" i="6"/>
  <c r="N423" i="5"/>
  <c r="T300" i="1"/>
  <c r="N263" i="6"/>
  <c r="N262" i="5"/>
  <c r="T113" i="1"/>
  <c r="N353" i="6"/>
  <c r="N352" i="5"/>
  <c r="T219" i="1"/>
  <c r="Q219" i="5" s="1"/>
  <c r="N267" i="6"/>
  <c r="N266" i="5"/>
  <c r="T119" i="1"/>
  <c r="Q120" i="6" s="1"/>
  <c r="T1086" i="1"/>
  <c r="Q1087" i="6" s="1"/>
  <c r="J321" i="6"/>
  <c r="J320" i="5"/>
  <c r="P181" i="1"/>
  <c r="N179" i="6"/>
  <c r="N178" i="5"/>
  <c r="T5" i="1"/>
  <c r="J357" i="6"/>
  <c r="J356" i="5"/>
  <c r="P223" i="1"/>
  <c r="N305" i="6"/>
  <c r="N304" i="5"/>
  <c r="T165" i="1"/>
  <c r="J324" i="6"/>
  <c r="J323" i="5"/>
  <c r="P185" i="1"/>
  <c r="M186" i="6" s="1"/>
  <c r="N9" i="6"/>
  <c r="N8" i="5"/>
  <c r="T55" i="1"/>
  <c r="N60" i="6"/>
  <c r="N59" i="5"/>
  <c r="T591" i="1"/>
  <c r="Q592" i="6" s="1"/>
  <c r="J327" i="6"/>
  <c r="J326" i="5"/>
  <c r="P190" i="1"/>
  <c r="Q1027" i="6"/>
  <c r="Q1026" i="5"/>
  <c r="Q492" i="6"/>
  <c r="Q491" i="5"/>
  <c r="Q846" i="6"/>
  <c r="Q845" i="5"/>
  <c r="J298" i="6"/>
  <c r="J297" i="5"/>
  <c r="P157" i="1"/>
  <c r="T855" i="1"/>
  <c r="Q855" i="5" s="1"/>
  <c r="Q383" i="6"/>
  <c r="Q382" i="5"/>
  <c r="Q367" i="6"/>
  <c r="Q366" i="5"/>
  <c r="N199" i="6"/>
  <c r="N198" i="5"/>
  <c r="T33" i="1"/>
  <c r="T476" i="1"/>
  <c r="Q658" i="6"/>
  <c r="Q657" i="5"/>
  <c r="N181" i="6"/>
  <c r="N180" i="5"/>
  <c r="T7" i="1"/>
  <c r="Q358" i="6"/>
  <c r="Q357" i="5"/>
  <c r="Q713" i="6"/>
  <c r="Q712" i="5"/>
  <c r="Q827" i="6"/>
  <c r="Q826" i="5"/>
  <c r="Q559" i="6"/>
  <c r="Q558" i="5"/>
  <c r="T338" i="1"/>
  <c r="Q382" i="6"/>
  <c r="Q381" i="5"/>
  <c r="T715" i="1"/>
  <c r="Q716" i="6" s="1"/>
  <c r="M622" i="6"/>
  <c r="M621" i="5"/>
  <c r="P864" i="1"/>
  <c r="Q369" i="6"/>
  <c r="Q368" i="5"/>
  <c r="Q106" i="6"/>
  <c r="Q105" i="5"/>
  <c r="L112" i="6"/>
  <c r="L111" i="5"/>
  <c r="L652" i="6"/>
  <c r="L651" i="5"/>
  <c r="K1081" i="6"/>
  <c r="K1080" i="5"/>
  <c r="K79" i="6"/>
  <c r="K78" i="5"/>
  <c r="O761" i="6"/>
  <c r="O760" i="5"/>
  <c r="K330" i="6"/>
  <c r="K329" i="5"/>
  <c r="P194" i="1"/>
  <c r="J658" i="6"/>
  <c r="J657" i="5"/>
  <c r="P571" i="1"/>
  <c r="N128" i="6"/>
  <c r="N127" i="5"/>
  <c r="T197" i="1"/>
  <c r="J307" i="6"/>
  <c r="J306" i="5"/>
  <c r="P167" i="1"/>
  <c r="Q400" i="6"/>
  <c r="Q399" i="5"/>
  <c r="Q927" i="6"/>
  <c r="Q926" i="5"/>
  <c r="P1070" i="6"/>
  <c r="P1069" i="5"/>
  <c r="F10" i="9"/>
  <c r="D44" i="5"/>
  <c r="P1058" i="6"/>
  <c r="P1057" i="5"/>
  <c r="P86" i="6"/>
  <c r="P85" i="5"/>
  <c r="L894" i="6"/>
  <c r="L893" i="5"/>
  <c r="L106" i="6"/>
  <c r="L105" i="5"/>
  <c r="L864" i="6"/>
  <c r="L863" i="5"/>
  <c r="P912" i="6"/>
  <c r="P911" i="5"/>
  <c r="L930" i="6"/>
  <c r="L929" i="5"/>
  <c r="L702" i="6"/>
  <c r="L701" i="5"/>
  <c r="L842" i="6"/>
  <c r="L841" i="5"/>
  <c r="P792" i="1"/>
  <c r="P547" i="6"/>
  <c r="P546" i="5"/>
  <c r="P32" i="6"/>
  <c r="P31" i="5"/>
  <c r="P873" i="6"/>
  <c r="P872" i="5"/>
  <c r="T827" i="1"/>
  <c r="P786" i="6"/>
  <c r="P785" i="5"/>
  <c r="T726" i="1"/>
  <c r="Q726" i="5" s="1"/>
  <c r="L523" i="6"/>
  <c r="L522" i="5"/>
  <c r="P420" i="1"/>
  <c r="L164" i="6"/>
  <c r="L163" i="5"/>
  <c r="P438" i="1"/>
  <c r="L438" i="6"/>
  <c r="L437" i="5"/>
  <c r="P318" i="1"/>
  <c r="L484" i="6"/>
  <c r="L483" i="5"/>
  <c r="P372" i="1"/>
  <c r="P334" i="6"/>
  <c r="P333" i="5"/>
  <c r="P301" i="6"/>
  <c r="P300" i="5"/>
  <c r="P545" i="6"/>
  <c r="P544" i="5"/>
  <c r="L637" i="6"/>
  <c r="L636" i="5"/>
  <c r="P548" i="1"/>
  <c r="M549" i="6" s="1"/>
  <c r="L475" i="6"/>
  <c r="L474" i="5"/>
  <c r="P346" i="6"/>
  <c r="P345" i="5"/>
  <c r="P384" i="6"/>
  <c r="P383" i="5"/>
  <c r="T253" i="1"/>
  <c r="P281" i="6"/>
  <c r="P280" i="5"/>
  <c r="P391" i="6"/>
  <c r="P390" i="5"/>
  <c r="K942" i="6"/>
  <c r="K941" i="5"/>
  <c r="K809" i="6"/>
  <c r="K808" i="5"/>
  <c r="K711" i="6"/>
  <c r="K710" i="5"/>
  <c r="P638" i="1"/>
  <c r="M638" i="5" s="1"/>
  <c r="K949" i="6"/>
  <c r="K948" i="5"/>
  <c r="P15" i="6"/>
  <c r="P14" i="5"/>
  <c r="K891" i="6"/>
  <c r="K890" i="5"/>
  <c r="L303" i="6"/>
  <c r="L302" i="5"/>
  <c r="K1100" i="6"/>
  <c r="K1099" i="5"/>
  <c r="K1032" i="6"/>
  <c r="K1031" i="5"/>
  <c r="K51" i="6"/>
  <c r="K50" i="5"/>
  <c r="K968" i="6"/>
  <c r="K967" i="5"/>
  <c r="P942" i="1"/>
  <c r="K871" i="6"/>
  <c r="K870" i="5"/>
  <c r="P824" i="1"/>
  <c r="M825" i="6" s="1"/>
  <c r="K736" i="6"/>
  <c r="K735" i="5"/>
  <c r="P666" i="1"/>
  <c r="O710" i="6"/>
  <c r="O709" i="5"/>
  <c r="T636" i="1"/>
  <c r="Q637" i="6" s="1"/>
  <c r="K29" i="6"/>
  <c r="K28" i="5"/>
  <c r="K443" i="6"/>
  <c r="K442" i="5"/>
  <c r="K305" i="6"/>
  <c r="K304" i="5"/>
  <c r="K64" i="6"/>
  <c r="K63" i="5"/>
  <c r="K518" i="6"/>
  <c r="K517" i="5"/>
  <c r="K519" i="6"/>
  <c r="K518" i="5"/>
  <c r="K163" i="6"/>
  <c r="K162" i="5"/>
  <c r="K554" i="6"/>
  <c r="K553" i="5"/>
  <c r="K628" i="6"/>
  <c r="K627" i="5"/>
  <c r="K30" i="6"/>
  <c r="K29" i="5"/>
  <c r="K718" i="6"/>
  <c r="K717" i="5"/>
  <c r="P646" i="1"/>
  <c r="K674" i="6"/>
  <c r="K673" i="5"/>
  <c r="P590" i="1"/>
  <c r="M591" i="6" s="1"/>
  <c r="O78" i="6"/>
  <c r="O77" i="5"/>
  <c r="T186" i="1"/>
  <c r="O248" i="6"/>
  <c r="O247" i="5"/>
  <c r="J1001" i="6"/>
  <c r="J1000" i="5"/>
  <c r="P983" i="1"/>
  <c r="O419" i="6"/>
  <c r="O418" i="5"/>
  <c r="K183" i="6"/>
  <c r="K182" i="5"/>
  <c r="O364" i="6"/>
  <c r="O363" i="5"/>
  <c r="K260" i="6"/>
  <c r="K259" i="5"/>
  <c r="O295" i="6"/>
  <c r="O294" i="5"/>
  <c r="T154" i="1"/>
  <c r="K267" i="6"/>
  <c r="K266" i="5"/>
  <c r="J1048" i="6"/>
  <c r="J1047" i="5"/>
  <c r="P1035" i="1"/>
  <c r="J83" i="6"/>
  <c r="J82" i="5"/>
  <c r="P385" i="1"/>
  <c r="J430" i="6"/>
  <c r="J429" i="5"/>
  <c r="P307" i="1"/>
  <c r="M308" i="6" s="1"/>
  <c r="J49" i="6"/>
  <c r="J48" i="5"/>
  <c r="P972" i="1"/>
  <c r="N989" i="6"/>
  <c r="N988" i="5"/>
  <c r="T967" i="1"/>
  <c r="J879" i="6"/>
  <c r="J878" i="5"/>
  <c r="P835" i="1"/>
  <c r="J748" i="6"/>
  <c r="J747" i="5"/>
  <c r="P679" i="1"/>
  <c r="J140" i="6"/>
  <c r="J139" i="5"/>
  <c r="P281" i="1"/>
  <c r="J443" i="6"/>
  <c r="J442" i="5"/>
  <c r="P323" i="1"/>
  <c r="J411" i="6"/>
  <c r="J410" i="5"/>
  <c r="P285" i="1"/>
  <c r="J413" i="6"/>
  <c r="J412" i="5"/>
  <c r="P287" i="1"/>
  <c r="M287" i="5" s="1"/>
  <c r="J483" i="6"/>
  <c r="J482" i="5"/>
  <c r="P369" i="1"/>
  <c r="J518" i="6"/>
  <c r="J517" i="5"/>
  <c r="P411" i="1"/>
  <c r="M412" i="6" s="1"/>
  <c r="J661" i="6"/>
  <c r="J660" i="5"/>
  <c r="P575" i="1"/>
  <c r="J589" i="6"/>
  <c r="J588" i="5"/>
  <c r="P497" i="1"/>
  <c r="J19" i="6"/>
  <c r="J18" i="5"/>
  <c r="P275" i="1"/>
  <c r="J925" i="6"/>
  <c r="J924" i="5"/>
  <c r="P892" i="1"/>
  <c r="N334" i="6"/>
  <c r="N333" i="5"/>
  <c r="T199" i="1"/>
  <c r="J828" i="6"/>
  <c r="J827" i="5"/>
  <c r="P776" i="1"/>
  <c r="N270" i="6"/>
  <c r="N269" i="5"/>
  <c r="T123" i="1"/>
  <c r="J338" i="6"/>
  <c r="J337" i="5"/>
  <c r="P203" i="1"/>
  <c r="N276" i="6"/>
  <c r="N275" i="5"/>
  <c r="T129" i="1"/>
  <c r="Q130" i="6" s="1"/>
  <c r="J305" i="6"/>
  <c r="J304" i="5"/>
  <c r="P165" i="1"/>
  <c r="N513" i="6"/>
  <c r="N512" i="5"/>
  <c r="T406" i="1"/>
  <c r="Q407" i="6" s="1"/>
  <c r="N484" i="6"/>
  <c r="N483" i="5"/>
  <c r="T372" i="1"/>
  <c r="J314" i="6"/>
  <c r="J313" i="5"/>
  <c r="P174" i="1"/>
  <c r="M1080" i="6"/>
  <c r="M1079" i="5"/>
  <c r="Q683" i="6"/>
  <c r="Q682" i="5"/>
  <c r="Q783" i="6"/>
  <c r="Q782" i="5"/>
  <c r="Q759" i="6"/>
  <c r="Q758" i="5"/>
  <c r="J73" i="6"/>
  <c r="J72" i="5"/>
  <c r="P132" i="1"/>
  <c r="Q854" i="6"/>
  <c r="Q853" i="5"/>
  <c r="P558" i="1"/>
  <c r="T510" i="1"/>
  <c r="P231" i="1"/>
  <c r="Q784" i="6"/>
  <c r="Q783" i="5"/>
  <c r="T902" i="1"/>
  <c r="Q822" i="6"/>
  <c r="Q821" i="5"/>
  <c r="T322" i="1"/>
  <c r="T865" i="1"/>
  <c r="Q866" i="6" s="1"/>
  <c r="M551" i="6"/>
  <c r="M550" i="5"/>
  <c r="Q429" i="6"/>
  <c r="Q428" i="5"/>
  <c r="Q348" i="6"/>
  <c r="Q347" i="5"/>
  <c r="Q698" i="6"/>
  <c r="Q697" i="5"/>
  <c r="M953" i="6"/>
  <c r="M952" i="5"/>
  <c r="Q856" i="6"/>
  <c r="Q751" i="6"/>
  <c r="Q750" i="5"/>
  <c r="Q641" i="6"/>
  <c r="Q640" i="5"/>
  <c r="Q1055" i="6"/>
  <c r="Q1054" i="5"/>
  <c r="M316" i="6"/>
  <c r="M315" i="5"/>
  <c r="Q965" i="6"/>
  <c r="Q964" i="5"/>
  <c r="Q192" i="6"/>
  <c r="Q191" i="5"/>
  <c r="Q144" i="6"/>
  <c r="Q143" i="5"/>
  <c r="Q42" i="6"/>
  <c r="Q41" i="5"/>
  <c r="Q1049" i="6"/>
  <c r="Q1048" i="5"/>
  <c r="Q792" i="6"/>
  <c r="Q791" i="5"/>
  <c r="Q160" i="6"/>
  <c r="Q159" i="5"/>
  <c r="T637" i="1"/>
  <c r="Q69" i="6"/>
  <c r="Q68" i="5"/>
  <c r="M631" i="6"/>
  <c r="M630" i="5"/>
  <c r="P166" i="6"/>
  <c r="P165" i="5"/>
  <c r="T900" i="1"/>
  <c r="P440" i="6"/>
  <c r="P439" i="5"/>
  <c r="T320" i="1"/>
  <c r="P315" i="6"/>
  <c r="P314" i="5"/>
  <c r="L246" i="6"/>
  <c r="L245" i="5"/>
  <c r="O693" i="6"/>
  <c r="O692" i="5"/>
  <c r="K209" i="6"/>
  <c r="K208" i="5"/>
  <c r="J500" i="6"/>
  <c r="J499" i="5"/>
  <c r="P391" i="1"/>
  <c r="M392" i="6" s="1"/>
  <c r="J544" i="6"/>
  <c r="J543" i="5"/>
  <c r="P447" i="1"/>
  <c r="N488" i="6"/>
  <c r="N487" i="5"/>
  <c r="T376" i="1"/>
  <c r="J373" i="6"/>
  <c r="J372" i="5"/>
  <c r="P241" i="1"/>
  <c r="Q953" i="6"/>
  <c r="Q952" i="5"/>
  <c r="Q1076" i="6"/>
  <c r="Q1075" i="5"/>
  <c r="Q533" i="6"/>
  <c r="Q532" i="5"/>
  <c r="Q342" i="6"/>
  <c r="Q341" i="5"/>
  <c r="Q542" i="6"/>
  <c r="Q541" i="5"/>
  <c r="Q1014" i="6"/>
  <c r="Q1013" i="5"/>
  <c r="Q906" i="6"/>
  <c r="Q905" i="5"/>
  <c r="M1022" i="6"/>
  <c r="M1021" i="5"/>
  <c r="M400" i="6"/>
  <c r="M399" i="5"/>
  <c r="M328" i="6"/>
  <c r="Q38" i="6"/>
  <c r="Q37" i="5"/>
  <c r="P51" i="6"/>
  <c r="P50" i="5"/>
  <c r="T1020" i="1"/>
  <c r="Q1021" i="6" s="1"/>
  <c r="P62" i="6"/>
  <c r="P61" i="5"/>
  <c r="T948" i="1"/>
  <c r="P1087" i="6"/>
  <c r="P1086" i="5"/>
  <c r="P1020" i="6"/>
  <c r="P1019" i="5"/>
  <c r="L881" i="6"/>
  <c r="L880" i="5"/>
  <c r="L851" i="6"/>
  <c r="L850" i="5"/>
  <c r="L857" i="6"/>
  <c r="L856" i="5"/>
  <c r="L828" i="6"/>
  <c r="L827" i="5"/>
  <c r="L867" i="6"/>
  <c r="L866" i="5"/>
  <c r="P153" i="6"/>
  <c r="P152" i="5"/>
  <c r="T893" i="1"/>
  <c r="Q894" i="6" s="1"/>
  <c r="L998" i="6"/>
  <c r="L997" i="5"/>
  <c r="L154" i="6"/>
  <c r="L153" i="5"/>
  <c r="P752" i="1"/>
  <c r="M753" i="6" s="1"/>
  <c r="P172" i="6"/>
  <c r="P171" i="5"/>
  <c r="T430" i="1"/>
  <c r="L691" i="6"/>
  <c r="L690" i="5"/>
  <c r="L771" i="6"/>
  <c r="L770" i="5"/>
  <c r="P694" i="6"/>
  <c r="P693" i="5"/>
  <c r="P513" i="6"/>
  <c r="P512" i="5"/>
  <c r="L103" i="6"/>
  <c r="L102" i="5"/>
  <c r="L585" i="6"/>
  <c r="L584" i="5"/>
  <c r="L440" i="6"/>
  <c r="L439" i="5"/>
  <c r="P299" i="6"/>
  <c r="P298" i="5"/>
  <c r="P269" i="6"/>
  <c r="P268" i="5"/>
  <c r="L543" i="6"/>
  <c r="L542" i="5"/>
  <c r="P446" i="1"/>
  <c r="L605" i="6"/>
  <c r="L604" i="5"/>
  <c r="L446" i="6"/>
  <c r="L445" i="5"/>
  <c r="P326" i="1"/>
  <c r="P311" i="6"/>
  <c r="P310" i="5"/>
  <c r="P347" i="6"/>
  <c r="P346" i="5"/>
  <c r="P250" i="6"/>
  <c r="P249" i="5"/>
  <c r="P355" i="6"/>
  <c r="P354" i="5"/>
  <c r="K911" i="6"/>
  <c r="K910" i="5"/>
  <c r="P874" i="1"/>
  <c r="K777" i="6"/>
  <c r="K776" i="5"/>
  <c r="K680" i="6"/>
  <c r="K679" i="5"/>
  <c r="K919" i="6"/>
  <c r="K918" i="5"/>
  <c r="P260" i="6"/>
  <c r="P259" i="5"/>
  <c r="L19" i="6"/>
  <c r="L18" i="5"/>
  <c r="L293" i="6"/>
  <c r="L292" i="5"/>
  <c r="K1067" i="6"/>
  <c r="K1066" i="5"/>
  <c r="K996" i="6"/>
  <c r="K995" i="5"/>
  <c r="P978" i="1"/>
  <c r="K998" i="6"/>
  <c r="K997" i="5"/>
  <c r="P980" i="1"/>
  <c r="M981" i="6" s="1"/>
  <c r="K155" i="6"/>
  <c r="K154" i="5"/>
  <c r="P902" i="1"/>
  <c r="M903" i="6" s="1"/>
  <c r="K835" i="6"/>
  <c r="K834" i="5"/>
  <c r="K744" i="6"/>
  <c r="K743" i="5"/>
  <c r="O91" i="6"/>
  <c r="O90" i="5"/>
  <c r="T614" i="1"/>
  <c r="Q615" i="6" s="1"/>
  <c r="K659" i="6"/>
  <c r="K658" i="5"/>
  <c r="P572" i="1"/>
  <c r="K409" i="6"/>
  <c r="K408" i="5"/>
  <c r="K272" i="6"/>
  <c r="K271" i="5"/>
  <c r="K757" i="6"/>
  <c r="K756" i="5"/>
  <c r="P690" i="1"/>
  <c r="K68" i="6"/>
  <c r="K67" i="5"/>
  <c r="K485" i="6"/>
  <c r="K484" i="5"/>
  <c r="K487" i="6"/>
  <c r="K486" i="5"/>
  <c r="K522" i="6"/>
  <c r="K521" i="5"/>
  <c r="K591" i="6"/>
  <c r="K590" i="5"/>
  <c r="O28" i="6"/>
  <c r="O27" i="5"/>
  <c r="O712" i="6"/>
  <c r="O711" i="5"/>
  <c r="K651" i="6"/>
  <c r="K650" i="5"/>
  <c r="O270" i="6"/>
  <c r="O269" i="5"/>
  <c r="O220" i="6"/>
  <c r="O219" i="5"/>
  <c r="O487" i="6"/>
  <c r="O486" i="5"/>
  <c r="O309" i="6"/>
  <c r="O308" i="5"/>
  <c r="T169" i="1"/>
  <c r="J1092" i="6"/>
  <c r="J1091" i="5"/>
  <c r="P1087" i="1"/>
  <c r="O131" i="6"/>
  <c r="O130" i="5"/>
  <c r="O254" i="6"/>
  <c r="O253" i="5"/>
  <c r="T103" i="1"/>
  <c r="Q104" i="6" s="1"/>
  <c r="O262" i="6"/>
  <c r="O261" i="5"/>
  <c r="K262" i="6"/>
  <c r="K261" i="5"/>
  <c r="P112" i="1"/>
  <c r="J1029" i="6"/>
  <c r="J1028" i="5"/>
  <c r="P1015" i="1"/>
  <c r="J461" i="6"/>
  <c r="J460" i="5"/>
  <c r="P345" i="1"/>
  <c r="O213" i="6"/>
  <c r="O212" i="5"/>
  <c r="T54" i="1"/>
  <c r="J962" i="6"/>
  <c r="J961" i="5"/>
  <c r="P936" i="1"/>
  <c r="M937" i="6" s="1"/>
  <c r="J941" i="6"/>
  <c r="J940" i="5"/>
  <c r="P913" i="1"/>
  <c r="J845" i="6"/>
  <c r="J844" i="5"/>
  <c r="P795" i="1"/>
  <c r="M796" i="6" s="1"/>
  <c r="O181" i="6"/>
  <c r="O180" i="5"/>
  <c r="K255" i="6"/>
  <c r="K254" i="5"/>
  <c r="J409" i="6"/>
  <c r="J408" i="5"/>
  <c r="P283" i="1"/>
  <c r="N1019" i="6"/>
  <c r="N1018" i="5"/>
  <c r="T1005" i="1"/>
  <c r="N114" i="6"/>
  <c r="N113" i="5"/>
  <c r="T1085" i="1"/>
  <c r="Q1086" i="6" s="1"/>
  <c r="J449" i="6"/>
  <c r="J448" i="5"/>
  <c r="P329" i="1"/>
  <c r="J68" i="6"/>
  <c r="J67" i="5"/>
  <c r="P371" i="1"/>
  <c r="J625" i="6"/>
  <c r="J624" i="5"/>
  <c r="P535" i="1"/>
  <c r="J554" i="6"/>
  <c r="J553" i="5"/>
  <c r="P457" i="1"/>
  <c r="J386" i="6"/>
  <c r="J385" i="5"/>
  <c r="P255" i="1"/>
  <c r="N174" i="6"/>
  <c r="N173" i="5"/>
  <c r="T797" i="1"/>
  <c r="Q798" i="6" s="1"/>
  <c r="N319" i="6"/>
  <c r="N318" i="5"/>
  <c r="T179" i="1"/>
  <c r="Q180" i="6" s="1"/>
  <c r="N806" i="6"/>
  <c r="N805" i="5"/>
  <c r="T753" i="1"/>
  <c r="N237" i="6"/>
  <c r="N236" i="5"/>
  <c r="T83" i="1"/>
  <c r="J323" i="6"/>
  <c r="J322" i="5"/>
  <c r="P183" i="1"/>
  <c r="N242" i="6"/>
  <c r="N241" i="5"/>
  <c r="T89" i="1"/>
  <c r="N278" i="6"/>
  <c r="N277" i="5"/>
  <c r="T131" i="1"/>
  <c r="N498" i="6"/>
  <c r="N497" i="5"/>
  <c r="T389" i="1"/>
  <c r="Q1071" i="6"/>
  <c r="Q1070" i="5"/>
  <c r="J464" i="6"/>
  <c r="J463" i="5"/>
  <c r="P348" i="1"/>
  <c r="J257" i="6"/>
  <c r="J256" i="5"/>
  <c r="P106" i="1"/>
  <c r="M107" i="6" s="1"/>
  <c r="J343" i="6"/>
  <c r="J342" i="5"/>
  <c r="P208" i="1"/>
  <c r="M1006" i="6"/>
  <c r="M1005" i="5"/>
  <c r="Q584" i="6"/>
  <c r="Q583" i="5"/>
  <c r="T375" i="1"/>
  <c r="J269" i="6"/>
  <c r="J268" i="5"/>
  <c r="P121" i="1"/>
  <c r="M122" i="6" s="1"/>
  <c r="P1058" i="1"/>
  <c r="Q995" i="6"/>
  <c r="Q994" i="5"/>
  <c r="Q354" i="6"/>
  <c r="Q353" i="5"/>
  <c r="P413" i="1"/>
  <c r="M414" i="6" s="1"/>
  <c r="Q286" i="5"/>
  <c r="Q478" i="6"/>
  <c r="Q477" i="5"/>
  <c r="Q314" i="6"/>
  <c r="Q313" i="5"/>
  <c r="P366" i="1"/>
  <c r="T164" i="1"/>
  <c r="Q165" i="6" s="1"/>
  <c r="Q1093" i="6"/>
  <c r="Q1092" i="5"/>
  <c r="M380" i="6"/>
  <c r="M379" i="5"/>
  <c r="M537" i="6"/>
  <c r="M536" i="5"/>
  <c r="Q519" i="6"/>
  <c r="Q518" i="5"/>
  <c r="Q115" i="6"/>
  <c r="Q114" i="5"/>
  <c r="Q820" i="6"/>
  <c r="Q819" i="5"/>
  <c r="Q864" i="6"/>
  <c r="Q863" i="5"/>
  <c r="M26" i="6"/>
  <c r="M25" i="5"/>
  <c r="M348" i="6"/>
  <c r="M347" i="5"/>
  <c r="L1090" i="6"/>
  <c r="L1089" i="5"/>
  <c r="L166" i="6"/>
  <c r="L165" i="5"/>
  <c r="P700" i="6"/>
  <c r="P699" i="5"/>
  <c r="T624" i="1"/>
  <c r="Q625" i="6" s="1"/>
  <c r="L670" i="6"/>
  <c r="L669" i="5"/>
  <c r="L464" i="6"/>
  <c r="L463" i="5"/>
  <c r="K759" i="6"/>
  <c r="K758" i="5"/>
  <c r="P692" i="1"/>
  <c r="K1002" i="6"/>
  <c r="K1001" i="5"/>
  <c r="P984" i="1"/>
  <c r="O664" i="6"/>
  <c r="O663" i="5"/>
  <c r="K702" i="6"/>
  <c r="K701" i="5"/>
  <c r="J1073" i="6"/>
  <c r="J1072" i="5"/>
  <c r="P1063" i="1"/>
  <c r="M1064" i="6" s="1"/>
  <c r="O313" i="6"/>
  <c r="O312" i="5"/>
  <c r="J634" i="6"/>
  <c r="J633" i="5"/>
  <c r="P545" i="1"/>
  <c r="J993" i="6"/>
  <c r="J992" i="5"/>
  <c r="P974" i="1"/>
  <c r="J729" i="6"/>
  <c r="J728" i="5"/>
  <c r="P657" i="1"/>
  <c r="N406" i="6"/>
  <c r="N405" i="5"/>
  <c r="T279" i="1"/>
  <c r="N272" i="6"/>
  <c r="N271" i="5"/>
  <c r="T125" i="1"/>
  <c r="M537" i="5"/>
  <c r="P1006" i="6"/>
  <c r="P1005" i="5"/>
  <c r="P998" i="6"/>
  <c r="P997" i="5"/>
  <c r="P933" i="6"/>
  <c r="P932" i="5"/>
  <c r="P1052" i="6"/>
  <c r="P1051" i="5"/>
  <c r="T1040" i="1"/>
  <c r="P988" i="6"/>
  <c r="P987" i="5"/>
  <c r="L847" i="6"/>
  <c r="L846" i="5"/>
  <c r="L815" i="6"/>
  <c r="L814" i="5"/>
  <c r="L821" i="6"/>
  <c r="L820" i="5"/>
  <c r="L793" i="6"/>
  <c r="L792" i="5"/>
  <c r="L67" i="6"/>
  <c r="L66" i="5"/>
  <c r="L907" i="6"/>
  <c r="L906" i="5"/>
  <c r="L874" i="6"/>
  <c r="L873" i="5"/>
  <c r="L773" i="6"/>
  <c r="L772" i="5"/>
  <c r="P712" i="1"/>
  <c r="M713" i="6" s="1"/>
  <c r="P517" i="6"/>
  <c r="P516" i="5"/>
  <c r="P686" i="6"/>
  <c r="P685" i="5"/>
  <c r="P744" i="6"/>
  <c r="P743" i="5"/>
  <c r="L682" i="6"/>
  <c r="L681" i="5"/>
  <c r="P497" i="6"/>
  <c r="P496" i="5"/>
  <c r="P470" i="6"/>
  <c r="P469" i="5"/>
  <c r="L570" i="6"/>
  <c r="L569" i="5"/>
  <c r="P404" i="6"/>
  <c r="P403" i="5"/>
  <c r="P267" i="6"/>
  <c r="P266" i="5"/>
  <c r="P11" i="6"/>
  <c r="P10" i="5"/>
  <c r="L529" i="6"/>
  <c r="L528" i="5"/>
  <c r="P428" i="1"/>
  <c r="L560" i="6"/>
  <c r="L559" i="5"/>
  <c r="P415" i="6"/>
  <c r="P414" i="5"/>
  <c r="T289" i="1"/>
  <c r="Q290" i="6" s="1"/>
  <c r="P278" i="6"/>
  <c r="P277" i="5"/>
  <c r="P313" i="6"/>
  <c r="P312" i="5"/>
  <c r="P214" i="6"/>
  <c r="P213" i="5"/>
  <c r="P321" i="6"/>
  <c r="P320" i="5"/>
  <c r="K878" i="6"/>
  <c r="K877" i="5"/>
  <c r="P834" i="1"/>
  <c r="K745" i="6"/>
  <c r="K744" i="5"/>
  <c r="P676" i="1"/>
  <c r="P263" i="6"/>
  <c r="P262" i="5"/>
  <c r="K885" i="6"/>
  <c r="K884" i="5"/>
  <c r="P251" i="6"/>
  <c r="P250" i="5"/>
  <c r="T98" i="1"/>
  <c r="L279" i="6"/>
  <c r="L278" i="5"/>
  <c r="P134" i="1"/>
  <c r="P74" i="6"/>
  <c r="P73" i="5"/>
  <c r="K1030" i="6"/>
  <c r="K1029" i="5"/>
  <c r="K964" i="6"/>
  <c r="K963" i="5"/>
  <c r="K966" i="6"/>
  <c r="K965" i="5"/>
  <c r="K175" i="6"/>
  <c r="K174" i="5"/>
  <c r="K799" i="6"/>
  <c r="K798" i="5"/>
  <c r="P744" i="1"/>
  <c r="O714" i="6"/>
  <c r="O713" i="5"/>
  <c r="K115" i="6"/>
  <c r="K114" i="5"/>
  <c r="K650" i="6"/>
  <c r="K649" i="5"/>
  <c r="K375" i="6"/>
  <c r="K374" i="5"/>
  <c r="K239" i="6"/>
  <c r="K238" i="5"/>
  <c r="O750" i="6"/>
  <c r="O749" i="5"/>
  <c r="K450" i="6"/>
  <c r="K449" i="5"/>
  <c r="K451" i="6"/>
  <c r="K450" i="5"/>
  <c r="K453" i="6"/>
  <c r="K452" i="5"/>
  <c r="K489" i="6"/>
  <c r="K488" i="5"/>
  <c r="K556" i="6"/>
  <c r="K555" i="5"/>
  <c r="K630" i="6"/>
  <c r="K629" i="5"/>
  <c r="P541" i="1"/>
  <c r="O706" i="6"/>
  <c r="O705" i="5"/>
  <c r="K636" i="6"/>
  <c r="K635" i="5"/>
  <c r="O250" i="6"/>
  <c r="O249" i="5"/>
  <c r="K200" i="6"/>
  <c r="K199" i="5"/>
  <c r="P34" i="1"/>
  <c r="O17" i="6"/>
  <c r="O16" i="5"/>
  <c r="T240" i="1"/>
  <c r="O292" i="6"/>
  <c r="O291" i="5"/>
  <c r="J1077" i="6"/>
  <c r="J1076" i="5"/>
  <c r="P1067" i="1"/>
  <c r="M1067" i="5" s="1"/>
  <c r="O311" i="6"/>
  <c r="O310" i="5"/>
  <c r="T171" i="1"/>
  <c r="K477" i="6"/>
  <c r="K476" i="5"/>
  <c r="K212" i="6"/>
  <c r="K211" i="5"/>
  <c r="O242" i="6"/>
  <c r="O241" i="5"/>
  <c r="J1011" i="6"/>
  <c r="J1010" i="5"/>
  <c r="P995" i="1"/>
  <c r="J429" i="6"/>
  <c r="J428" i="5"/>
  <c r="P305" i="1"/>
  <c r="N1036" i="6"/>
  <c r="N1035" i="5"/>
  <c r="T1023" i="1"/>
  <c r="Q1024" i="6" s="1"/>
  <c r="J960" i="6"/>
  <c r="J959" i="5"/>
  <c r="P934" i="1"/>
  <c r="M935" i="6" s="1"/>
  <c r="J910" i="6"/>
  <c r="J909" i="5"/>
  <c r="P873" i="1"/>
  <c r="J808" i="6"/>
  <c r="J807" i="5"/>
  <c r="P755" i="1"/>
  <c r="J994" i="6"/>
  <c r="J993" i="5"/>
  <c r="P976" i="1"/>
  <c r="O188" i="6"/>
  <c r="O187" i="5"/>
  <c r="O257" i="6"/>
  <c r="O256" i="5"/>
  <c r="J982" i="6"/>
  <c r="J981" i="5"/>
  <c r="P959" i="1"/>
  <c r="N1073" i="6"/>
  <c r="N1072" i="5"/>
  <c r="T1063" i="1"/>
  <c r="J415" i="6"/>
  <c r="J414" i="5"/>
  <c r="P289" i="1"/>
  <c r="J450" i="6"/>
  <c r="J449" i="5"/>
  <c r="P331" i="1"/>
  <c r="M332" i="6" s="1"/>
  <c r="J120" i="6"/>
  <c r="J119" i="5"/>
  <c r="P495" i="1"/>
  <c r="J522" i="6"/>
  <c r="J521" i="5"/>
  <c r="P417" i="1"/>
  <c r="N638" i="6"/>
  <c r="N637" i="5"/>
  <c r="T549" i="1"/>
  <c r="J141" i="6"/>
  <c r="J140" i="5"/>
  <c r="P235" i="1"/>
  <c r="M235" i="5" s="1"/>
  <c r="N774" i="6"/>
  <c r="N773" i="5"/>
  <c r="T713" i="1"/>
  <c r="N298" i="6"/>
  <c r="N297" i="5"/>
  <c r="T157" i="1"/>
  <c r="Q158" i="6" s="1"/>
  <c r="N705" i="6"/>
  <c r="N704" i="5"/>
  <c r="T631" i="1"/>
  <c r="N205" i="6"/>
  <c r="N204" i="5"/>
  <c r="T43" i="1"/>
  <c r="J303" i="6"/>
  <c r="J302" i="5"/>
  <c r="P163" i="1"/>
  <c r="N209" i="6"/>
  <c r="N208" i="5"/>
  <c r="T49" i="1"/>
  <c r="N244" i="6"/>
  <c r="N243" i="5"/>
  <c r="T91" i="1"/>
  <c r="Q22" i="5" s="1"/>
  <c r="N413" i="6"/>
  <c r="N412" i="5"/>
  <c r="T287" i="1"/>
  <c r="J398" i="6"/>
  <c r="J397" i="5"/>
  <c r="P269" i="1"/>
  <c r="M270" i="6" s="1"/>
  <c r="N14" i="6"/>
  <c r="N13" i="5"/>
  <c r="T115" i="1"/>
  <c r="P836" i="1"/>
  <c r="N296" i="6"/>
  <c r="N295" i="5"/>
  <c r="T155" i="1"/>
  <c r="Q727" i="6"/>
  <c r="P373" i="1"/>
  <c r="M902" i="6"/>
  <c r="M901" i="5"/>
  <c r="Q644" i="6"/>
  <c r="Q643" i="5"/>
  <c r="N241" i="6"/>
  <c r="N240" i="5"/>
  <c r="T87" i="1"/>
  <c r="Q893" i="6"/>
  <c r="Q892" i="5"/>
  <c r="Q835" i="6"/>
  <c r="Q834" i="5"/>
  <c r="Q580" i="6"/>
  <c r="Q579" i="5"/>
  <c r="N198" i="6"/>
  <c r="N197" i="5"/>
  <c r="T31" i="1"/>
  <c r="P1062" i="1"/>
  <c r="Q385" i="6"/>
  <c r="Q384" i="5"/>
  <c r="M352" i="6"/>
  <c r="M351" i="5"/>
  <c r="Q879" i="6"/>
  <c r="Q878" i="5"/>
  <c r="P493" i="1"/>
  <c r="M437" i="6"/>
  <c r="M436" i="5"/>
  <c r="Q725" i="6"/>
  <c r="Q724" i="5"/>
  <c r="Q439" i="6"/>
  <c r="Q438" i="5"/>
  <c r="P961" i="1"/>
  <c r="Q808" i="6"/>
  <c r="Q807" i="5"/>
  <c r="Q677" i="6"/>
  <c r="Q676" i="5"/>
  <c r="P842" i="1"/>
  <c r="P125" i="1"/>
  <c r="T607" i="1"/>
  <c r="Q608" i="6" s="1"/>
  <c r="Q591" i="6"/>
  <c r="Q590" i="5"/>
  <c r="Q724" i="6"/>
  <c r="Q723" i="5"/>
  <c r="Q318" i="6"/>
  <c r="Q317" i="5"/>
  <c r="P378" i="1"/>
  <c r="Q427" i="6"/>
  <c r="Q426" i="5"/>
  <c r="P828" i="1"/>
  <c r="L695" i="6"/>
  <c r="L694" i="5"/>
  <c r="L471" i="6"/>
  <c r="L470" i="5"/>
  <c r="P356" i="1"/>
  <c r="K944" i="6"/>
  <c r="K943" i="5"/>
  <c r="O769" i="6"/>
  <c r="O768" i="5"/>
  <c r="K222" i="6"/>
  <c r="K221" i="5"/>
  <c r="O161" i="6"/>
  <c r="O160" i="5"/>
  <c r="J792" i="6"/>
  <c r="J791" i="5"/>
  <c r="P735" i="1"/>
  <c r="Q895" i="6"/>
  <c r="Q894" i="5"/>
  <c r="F11" i="10"/>
  <c r="D7" i="7"/>
  <c r="P966" i="6"/>
  <c r="P965" i="5"/>
  <c r="P1078" i="6"/>
  <c r="P1077" i="5"/>
  <c r="P1014" i="6"/>
  <c r="P1013" i="5"/>
  <c r="P953" i="6"/>
  <c r="P952" i="5"/>
  <c r="L811" i="6"/>
  <c r="L810" i="5"/>
  <c r="L783" i="6"/>
  <c r="L782" i="5"/>
  <c r="L788" i="6"/>
  <c r="L787" i="5"/>
  <c r="L763" i="6"/>
  <c r="L762" i="5"/>
  <c r="L173" i="6"/>
  <c r="L172" i="5"/>
  <c r="P902" i="6"/>
  <c r="P901" i="5"/>
  <c r="T861" i="1"/>
  <c r="Q862" i="6" s="1"/>
  <c r="L838" i="6"/>
  <c r="L837" i="5"/>
  <c r="P788" i="1"/>
  <c r="L741" i="6"/>
  <c r="L740" i="5"/>
  <c r="P499" i="6"/>
  <c r="P498" i="5"/>
  <c r="P666" i="6"/>
  <c r="P665" i="5"/>
  <c r="L687" i="6"/>
  <c r="L686" i="5"/>
  <c r="L666" i="6"/>
  <c r="L665" i="5"/>
  <c r="L146" i="6"/>
  <c r="L145" i="5"/>
  <c r="L452" i="6"/>
  <c r="L451" i="5"/>
  <c r="L527" i="6"/>
  <c r="L526" i="5"/>
  <c r="P424" i="1"/>
  <c r="P370" i="6"/>
  <c r="P369" i="5"/>
  <c r="P234" i="6"/>
  <c r="P233" i="5"/>
  <c r="L656" i="6"/>
  <c r="L655" i="5"/>
  <c r="L517" i="6"/>
  <c r="L516" i="5"/>
  <c r="P520" i="6"/>
  <c r="P519" i="5"/>
  <c r="P381" i="6"/>
  <c r="P380" i="5"/>
  <c r="T249" i="1"/>
  <c r="Q250" i="6" s="1"/>
  <c r="P244" i="6"/>
  <c r="P243" i="5"/>
  <c r="P94" i="6"/>
  <c r="P93" i="5"/>
  <c r="P685" i="6"/>
  <c r="P684" i="5"/>
  <c r="P285" i="6"/>
  <c r="P284" i="5"/>
  <c r="K844" i="6"/>
  <c r="K843" i="5"/>
  <c r="K710" i="6"/>
  <c r="K709" i="5"/>
  <c r="P636" i="1"/>
  <c r="P228" i="6"/>
  <c r="P227" i="5"/>
  <c r="K851" i="6"/>
  <c r="K850" i="5"/>
  <c r="L225" i="6"/>
  <c r="L224" i="5"/>
  <c r="P68" i="1"/>
  <c r="P226" i="6"/>
  <c r="P225" i="5"/>
  <c r="T70" i="1"/>
  <c r="L232" i="6"/>
  <c r="L231" i="5"/>
  <c r="K994" i="6"/>
  <c r="K993" i="5"/>
  <c r="K930" i="6"/>
  <c r="K929" i="5"/>
  <c r="P898" i="1"/>
  <c r="K166" i="6"/>
  <c r="K165" i="5"/>
  <c r="P900" i="1"/>
  <c r="K869" i="6"/>
  <c r="K868" i="5"/>
  <c r="K768" i="6"/>
  <c r="K767" i="5"/>
  <c r="O708" i="6"/>
  <c r="O707" i="5"/>
  <c r="K642" i="6"/>
  <c r="K641" i="5"/>
  <c r="K611" i="6"/>
  <c r="K610" i="5"/>
  <c r="K39" i="6"/>
  <c r="K38" i="5"/>
  <c r="K868" i="6"/>
  <c r="K867" i="5"/>
  <c r="K713" i="6"/>
  <c r="K712" i="5"/>
  <c r="K169" i="6"/>
  <c r="K168" i="5"/>
  <c r="K417" i="6"/>
  <c r="K416" i="5"/>
  <c r="K419" i="6"/>
  <c r="K418" i="5"/>
  <c r="K455" i="6"/>
  <c r="K454" i="5"/>
  <c r="K99" i="6"/>
  <c r="K98" i="5"/>
  <c r="P419" i="1"/>
  <c r="M420" i="6" s="1"/>
  <c r="K593" i="6"/>
  <c r="K592" i="5"/>
  <c r="P501" i="1"/>
  <c r="O681" i="6"/>
  <c r="O680" i="5"/>
  <c r="K599" i="6"/>
  <c r="K598" i="5"/>
  <c r="O191" i="6"/>
  <c r="O190" i="5"/>
  <c r="O403" i="6"/>
  <c r="O402" i="5"/>
  <c r="K81" i="6"/>
  <c r="K80" i="5"/>
  <c r="K229" i="6"/>
  <c r="K228" i="5"/>
  <c r="P74" i="1"/>
  <c r="J1059" i="6"/>
  <c r="J1058" i="5"/>
  <c r="P1047" i="1"/>
  <c r="K276" i="6"/>
  <c r="K275" i="5"/>
  <c r="K374" i="6"/>
  <c r="K373" i="5"/>
  <c r="O206" i="6"/>
  <c r="O205" i="5"/>
  <c r="O9" i="6"/>
  <c r="O8" i="5"/>
  <c r="J50" i="6"/>
  <c r="J49" i="5"/>
  <c r="P975" i="1"/>
  <c r="M976" i="6" s="1"/>
  <c r="N1057" i="6"/>
  <c r="N1056" i="5"/>
  <c r="T1045" i="1"/>
  <c r="Q1046" i="6" s="1"/>
  <c r="J967" i="6"/>
  <c r="J966" i="5"/>
  <c r="P941" i="1"/>
  <c r="J143" i="6"/>
  <c r="J142" i="5"/>
  <c r="P911" i="1"/>
  <c r="J877" i="6"/>
  <c r="J876" i="5"/>
  <c r="P833" i="1"/>
  <c r="J776" i="6"/>
  <c r="J775" i="5"/>
  <c r="P715" i="1"/>
  <c r="N971" i="6"/>
  <c r="N970" i="5"/>
  <c r="T945" i="1"/>
  <c r="J1071" i="6"/>
  <c r="J1070" i="5"/>
  <c r="P1061" i="1"/>
  <c r="M1062" i="6" s="1"/>
  <c r="N982" i="6"/>
  <c r="N981" i="5"/>
  <c r="T959" i="1"/>
  <c r="N972" i="6"/>
  <c r="N971" i="5"/>
  <c r="T947" i="1"/>
  <c r="J1047" i="6"/>
  <c r="J1046" i="5"/>
  <c r="P1034" i="1"/>
  <c r="O93" i="6"/>
  <c r="O92" i="5"/>
  <c r="J169" i="6"/>
  <c r="J168" i="5"/>
  <c r="P291" i="1"/>
  <c r="J552" i="6"/>
  <c r="J551" i="5"/>
  <c r="P455" i="1"/>
  <c r="J489" i="6"/>
  <c r="J488" i="5"/>
  <c r="P377" i="1"/>
  <c r="M377" i="5" s="1"/>
  <c r="J595" i="6"/>
  <c r="J594" i="5"/>
  <c r="P503" i="1"/>
  <c r="J349" i="6"/>
  <c r="J348" i="5"/>
  <c r="P215" i="1"/>
  <c r="M216" i="6" s="1"/>
  <c r="J763" i="6"/>
  <c r="J762" i="5"/>
  <c r="P696" i="1"/>
  <c r="N265" i="6"/>
  <c r="N264" i="5"/>
  <c r="T117" i="1"/>
  <c r="N126" i="6"/>
  <c r="N125" i="5"/>
  <c r="T412" i="1"/>
  <c r="N910" i="6"/>
  <c r="N909" i="5"/>
  <c r="T873" i="1"/>
  <c r="Q874" i="6" s="1"/>
  <c r="J893" i="6"/>
  <c r="J892" i="5"/>
  <c r="P852" i="1"/>
  <c r="N183" i="6"/>
  <c r="N182" i="5"/>
  <c r="T9" i="1"/>
  <c r="N211" i="6"/>
  <c r="N210" i="5"/>
  <c r="T51" i="1"/>
  <c r="N214" i="6"/>
  <c r="N213" i="5"/>
  <c r="T57" i="1"/>
  <c r="J381" i="6"/>
  <c r="J380" i="5"/>
  <c r="P249" i="1"/>
  <c r="M250" i="6" s="1"/>
  <c r="M940" i="6"/>
  <c r="M939" i="5"/>
  <c r="J232" i="6"/>
  <c r="J231" i="5"/>
  <c r="P77" i="1"/>
  <c r="T1001" i="1"/>
  <c r="Q1068" i="6"/>
  <c r="Q1067" i="5"/>
  <c r="Q938" i="6"/>
  <c r="Q937" i="5"/>
  <c r="J15" i="6"/>
  <c r="J14" i="5"/>
  <c r="P146" i="1"/>
  <c r="N224" i="6"/>
  <c r="N223" i="5"/>
  <c r="T67" i="1"/>
  <c r="J7" i="6"/>
  <c r="J6" i="5"/>
  <c r="P45" i="1"/>
  <c r="P362" i="1"/>
  <c r="T958" i="1"/>
  <c r="Q909" i="6"/>
  <c r="Q908" i="5"/>
  <c r="P459" i="1"/>
  <c r="M220" i="6"/>
  <c r="M219" i="5"/>
  <c r="Q702" i="6"/>
  <c r="Q701" i="5"/>
  <c r="P626" i="1"/>
  <c r="M627" i="6" s="1"/>
  <c r="Q630" i="6"/>
  <c r="Q629" i="5"/>
  <c r="T390" i="1"/>
  <c r="T860" i="1"/>
  <c r="M587" i="6"/>
  <c r="M586" i="5"/>
  <c r="Q756" i="6"/>
  <c r="Q755" i="5"/>
  <c r="Q579" i="6"/>
  <c r="Q578" i="5"/>
  <c r="T78" i="1"/>
  <c r="T14" i="1"/>
  <c r="T616" i="1"/>
  <c r="Q616" i="5" s="1"/>
  <c r="M824" i="5"/>
  <c r="Q256" i="6"/>
  <c r="Q255" i="5"/>
  <c r="T276" i="1"/>
  <c r="Q277" i="6" s="1"/>
  <c r="Q865" i="6"/>
  <c r="Q864" i="5"/>
  <c r="M215" i="6"/>
  <c r="M214" i="5"/>
  <c r="P476" i="1"/>
  <c r="Q468" i="6"/>
  <c r="Q467" i="5"/>
  <c r="T76" i="1"/>
  <c r="Q356" i="6"/>
  <c r="Q355" i="5"/>
  <c r="M277" i="6"/>
  <c r="M276" i="5"/>
  <c r="Q139" i="6"/>
  <c r="Q138" i="5"/>
  <c r="T883" i="1"/>
  <c r="Q884" i="6" s="1"/>
  <c r="Q43" i="6"/>
  <c r="Q42" i="5"/>
  <c r="Q177" i="6"/>
  <c r="Q176" i="5"/>
  <c r="Q48" i="6"/>
  <c r="Q47" i="5"/>
  <c r="P644" i="1"/>
  <c r="Q753" i="6"/>
  <c r="Q752" i="5"/>
  <c r="Q164" i="6"/>
  <c r="Q163" i="5"/>
  <c r="E6" i="7"/>
  <c r="E11" i="10"/>
  <c r="P928" i="6"/>
  <c r="P927" i="5"/>
  <c r="P1043" i="6"/>
  <c r="P1042" i="5"/>
  <c r="P983" i="6"/>
  <c r="P982" i="5"/>
  <c r="P949" i="6"/>
  <c r="P948" i="5"/>
  <c r="L779" i="6"/>
  <c r="L778" i="5"/>
  <c r="L751" i="6"/>
  <c r="L750" i="5"/>
  <c r="L136" i="6"/>
  <c r="L135" i="5"/>
  <c r="L728" i="6"/>
  <c r="L727" i="5"/>
  <c r="L767" i="6"/>
  <c r="L766" i="5"/>
  <c r="L871" i="6"/>
  <c r="L870" i="5"/>
  <c r="L802" i="6"/>
  <c r="L801" i="5"/>
  <c r="L675" i="6"/>
  <c r="L674" i="5"/>
  <c r="P171" i="6"/>
  <c r="P170" i="5"/>
  <c r="T370" i="1"/>
  <c r="P649" i="6"/>
  <c r="P648" i="5"/>
  <c r="P668" i="6"/>
  <c r="P667" i="5"/>
  <c r="L649" i="6"/>
  <c r="L648" i="5"/>
  <c r="L482" i="6"/>
  <c r="L481" i="5"/>
  <c r="P447" i="6"/>
  <c r="P446" i="5"/>
  <c r="L470" i="6"/>
  <c r="L469" i="5"/>
  <c r="P128" i="6"/>
  <c r="P127" i="5"/>
  <c r="P796" i="6"/>
  <c r="P795" i="5"/>
  <c r="L642" i="6"/>
  <c r="L641" i="5"/>
  <c r="P505" i="6"/>
  <c r="P504" i="5"/>
  <c r="T396" i="1"/>
  <c r="L503" i="6"/>
  <c r="L502" i="5"/>
  <c r="P344" i="6"/>
  <c r="P343" i="5"/>
  <c r="P211" i="6"/>
  <c r="P210" i="5"/>
  <c r="P246" i="6"/>
  <c r="P245" i="5"/>
  <c r="T93" i="1"/>
  <c r="P60" i="6"/>
  <c r="P59" i="5"/>
  <c r="P12" i="6"/>
  <c r="P11" i="5"/>
  <c r="K807" i="6"/>
  <c r="K806" i="5"/>
  <c r="L400" i="6"/>
  <c r="L399" i="5"/>
  <c r="L5" i="6"/>
  <c r="L4" i="5"/>
  <c r="K815" i="6"/>
  <c r="K814" i="5"/>
  <c r="P762" i="1"/>
  <c r="P205" i="6"/>
  <c r="P204" i="5"/>
  <c r="L213" i="6"/>
  <c r="L212" i="5"/>
  <c r="L201" i="6"/>
  <c r="L200" i="5"/>
  <c r="K962" i="6"/>
  <c r="K961" i="5"/>
  <c r="K899" i="6"/>
  <c r="K898" i="5"/>
  <c r="P858" i="1"/>
  <c r="K901" i="6"/>
  <c r="K900" i="5"/>
  <c r="P860" i="1"/>
  <c r="K833" i="6"/>
  <c r="K832" i="5"/>
  <c r="P782" i="1"/>
  <c r="M783" i="6" s="1"/>
  <c r="K34" i="6"/>
  <c r="K33" i="5"/>
  <c r="P664" i="1"/>
  <c r="K675" i="6"/>
  <c r="K674" i="5"/>
  <c r="P592" i="1"/>
  <c r="K59" i="6"/>
  <c r="K58" i="5"/>
  <c r="K575" i="6"/>
  <c r="K574" i="5"/>
  <c r="O762" i="6"/>
  <c r="O761" i="5"/>
  <c r="O791" i="6"/>
  <c r="O790" i="5"/>
  <c r="K707" i="6"/>
  <c r="K706" i="5"/>
  <c r="K76" i="6"/>
  <c r="K75" i="5"/>
  <c r="P251" i="1"/>
  <c r="M252" i="6" s="1"/>
  <c r="K384" i="6"/>
  <c r="K383" i="5"/>
  <c r="K386" i="6"/>
  <c r="K385" i="5"/>
  <c r="K421" i="6"/>
  <c r="K420" i="5"/>
  <c r="K490" i="6"/>
  <c r="K489" i="5"/>
  <c r="K25" i="6"/>
  <c r="K24" i="5"/>
  <c r="P461" i="1"/>
  <c r="M462" i="6" s="1"/>
  <c r="K634" i="6"/>
  <c r="K633" i="5"/>
  <c r="K563" i="6"/>
  <c r="K562" i="5"/>
  <c r="K402" i="6"/>
  <c r="K401" i="5"/>
  <c r="P274" i="1"/>
  <c r="O390" i="6"/>
  <c r="O389" i="5"/>
  <c r="O252" i="6"/>
  <c r="O251" i="5"/>
  <c r="K207" i="6"/>
  <c r="K206" i="5"/>
  <c r="J1040" i="6"/>
  <c r="J1039" i="5"/>
  <c r="P1027" i="1"/>
  <c r="K122" i="6"/>
  <c r="K121" i="5"/>
  <c r="K294" i="6"/>
  <c r="K293" i="5"/>
  <c r="K134" i="6"/>
  <c r="K133" i="5"/>
  <c r="K195" i="6"/>
  <c r="K194" i="5"/>
  <c r="P28" i="1"/>
  <c r="J979" i="6"/>
  <c r="J978" i="5"/>
  <c r="P955" i="1"/>
  <c r="M956" i="6" s="1"/>
  <c r="N987" i="6"/>
  <c r="N986" i="5"/>
  <c r="T965" i="1"/>
  <c r="J938" i="6"/>
  <c r="J937" i="5"/>
  <c r="P909" i="1"/>
  <c r="J908" i="6"/>
  <c r="J907" i="5"/>
  <c r="P871" i="1"/>
  <c r="J843" i="6"/>
  <c r="J842" i="5"/>
  <c r="P793" i="1"/>
  <c r="J744" i="6"/>
  <c r="J743" i="5"/>
  <c r="P675" i="1"/>
  <c r="J964" i="6"/>
  <c r="J963" i="5"/>
  <c r="P938" i="1"/>
  <c r="M939" i="6" s="1"/>
  <c r="J999" i="6"/>
  <c r="J998" i="5"/>
  <c r="P981" i="1"/>
  <c r="J61" i="6"/>
  <c r="J60" i="5"/>
  <c r="P917" i="1"/>
  <c r="J966" i="6"/>
  <c r="J965" i="5"/>
  <c r="P940" i="1"/>
  <c r="N1001" i="6"/>
  <c r="N1000" i="5"/>
  <c r="T983" i="1"/>
  <c r="J1026" i="6"/>
  <c r="J1025" i="5"/>
  <c r="P1012" i="1"/>
  <c r="M1013" i="6" s="1"/>
  <c r="K98" i="6"/>
  <c r="K97" i="5"/>
  <c r="P16" i="1"/>
  <c r="J163" i="6"/>
  <c r="J162" i="5"/>
  <c r="P415" i="1"/>
  <c r="J455" i="6"/>
  <c r="J454" i="5"/>
  <c r="P337" i="1"/>
  <c r="N461" i="6"/>
  <c r="N460" i="5"/>
  <c r="T345" i="1"/>
  <c r="J331" i="6"/>
  <c r="J330" i="5"/>
  <c r="P195" i="1"/>
  <c r="N624" i="6"/>
  <c r="N623" i="5"/>
  <c r="T534" i="1"/>
  <c r="Q535" i="6" s="1"/>
  <c r="N232" i="6"/>
  <c r="N231" i="5"/>
  <c r="T77" i="1"/>
  <c r="J482" i="6"/>
  <c r="J481" i="5"/>
  <c r="P368" i="1"/>
  <c r="M369" i="6" s="1"/>
  <c r="N642" i="6"/>
  <c r="N641" i="5"/>
  <c r="T553" i="1"/>
  <c r="Q553" i="5" s="1"/>
  <c r="N707" i="6"/>
  <c r="N706" i="5"/>
  <c r="T633" i="1"/>
  <c r="J724" i="6"/>
  <c r="J723" i="5"/>
  <c r="P652" i="1"/>
  <c r="N4" i="6"/>
  <c r="N3" i="5"/>
  <c r="T17" i="1"/>
  <c r="J363" i="6"/>
  <c r="J362" i="5"/>
  <c r="P229" i="1"/>
  <c r="M229" i="5" s="1"/>
  <c r="Q817" i="6"/>
  <c r="Q816" i="5"/>
  <c r="P612" i="1"/>
  <c r="T550" i="1"/>
  <c r="T362" i="1"/>
  <c r="Q363" i="6" s="1"/>
  <c r="J10" i="6"/>
  <c r="J9" i="5"/>
  <c r="P56" i="1"/>
  <c r="M57" i="6" s="1"/>
  <c r="T1028" i="1"/>
  <c r="Q1029" i="6" s="1"/>
  <c r="Q699" i="6"/>
  <c r="Q698" i="5"/>
  <c r="Q544" i="6"/>
  <c r="Q543" i="5"/>
  <c r="P963" i="1"/>
  <c r="Q217" i="6"/>
  <c r="Q216" i="5"/>
  <c r="Q479" i="6"/>
  <c r="Q478" i="5"/>
  <c r="T599" i="1"/>
  <c r="T940" i="1"/>
  <c r="Q275" i="6"/>
  <c r="Q274" i="5"/>
  <c r="Q145" i="6"/>
  <c r="Q144" i="5"/>
  <c r="P554" i="1"/>
  <c r="Q1067" i="6"/>
  <c r="Q1066" i="5"/>
  <c r="Q825" i="6"/>
  <c r="Q824" i="5"/>
  <c r="J5" i="6"/>
  <c r="J4" i="5"/>
  <c r="P22" i="1"/>
  <c r="Q741" i="6"/>
  <c r="Q740" i="5"/>
  <c r="Q793" i="6"/>
  <c r="Q792" i="5"/>
  <c r="Q872" i="6"/>
  <c r="Q871" i="5"/>
  <c r="T896" i="1"/>
  <c r="Q897" i="6" s="1"/>
  <c r="Q731" i="6"/>
  <c r="Q730" i="5"/>
  <c r="Q136" i="6"/>
  <c r="Q135" i="5"/>
  <c r="Q210" i="6"/>
  <c r="Q209" i="5"/>
  <c r="P100" i="1"/>
  <c r="P192" i="1"/>
  <c r="Q13" i="6"/>
  <c r="Q12" i="5"/>
  <c r="Q795" i="6"/>
  <c r="Q794" i="5"/>
  <c r="P897" i="6"/>
  <c r="P896" i="5"/>
  <c r="P1007" i="6"/>
  <c r="P1006" i="5"/>
  <c r="P944" i="6"/>
  <c r="P943" i="5"/>
  <c r="P919" i="6"/>
  <c r="P918" i="5"/>
  <c r="L747" i="6"/>
  <c r="L746" i="5"/>
  <c r="L33" i="6"/>
  <c r="L32" i="5"/>
  <c r="L720" i="6"/>
  <c r="L719" i="5"/>
  <c r="L1051" i="6"/>
  <c r="L1050" i="5"/>
  <c r="P1039" i="1"/>
  <c r="L732" i="6"/>
  <c r="L731" i="5"/>
  <c r="L835" i="6"/>
  <c r="L834" i="5"/>
  <c r="L770" i="6"/>
  <c r="L769" i="5"/>
  <c r="P801" i="6"/>
  <c r="P800" i="5"/>
  <c r="P466" i="6"/>
  <c r="P465" i="5"/>
  <c r="P629" i="6"/>
  <c r="P628" i="5"/>
  <c r="P651" i="6"/>
  <c r="P650" i="5"/>
  <c r="T562" i="1"/>
  <c r="Q563" i="6" s="1"/>
  <c r="L629" i="6"/>
  <c r="L628" i="5"/>
  <c r="P540" i="1"/>
  <c r="L466" i="6"/>
  <c r="L465" i="5"/>
  <c r="P350" i="1"/>
  <c r="P162" i="6"/>
  <c r="P161" i="5"/>
  <c r="P463" i="6"/>
  <c r="P462" i="5"/>
  <c r="P298" i="6"/>
  <c r="P297" i="5"/>
  <c r="P662" i="6"/>
  <c r="P661" i="5"/>
  <c r="T576" i="1"/>
  <c r="Q577" i="6" s="1"/>
  <c r="L604" i="6"/>
  <c r="L603" i="5"/>
  <c r="P512" i="1"/>
  <c r="P95" i="6"/>
  <c r="P94" i="5"/>
  <c r="P496" i="6"/>
  <c r="P495" i="5"/>
  <c r="P309" i="6"/>
  <c r="P308" i="5"/>
  <c r="P117" i="6"/>
  <c r="P116" i="5"/>
  <c r="P212" i="6"/>
  <c r="P211" i="5"/>
  <c r="P673" i="6"/>
  <c r="P672" i="5"/>
  <c r="P218" i="6"/>
  <c r="P217" i="5"/>
  <c r="T61" i="1"/>
  <c r="Q25" i="6" s="1"/>
  <c r="K775" i="6"/>
  <c r="K774" i="5"/>
  <c r="P714" i="1"/>
  <c r="L272" i="6"/>
  <c r="L271" i="5"/>
  <c r="K1087" i="6"/>
  <c r="K1086" i="5"/>
  <c r="K783" i="6"/>
  <c r="K782" i="5"/>
  <c r="L197" i="6"/>
  <c r="L196" i="5"/>
  <c r="P30" i="1"/>
  <c r="L200" i="6"/>
  <c r="L199" i="5"/>
  <c r="K1098" i="6"/>
  <c r="K1097" i="5"/>
  <c r="K928" i="6"/>
  <c r="K927" i="5"/>
  <c r="P896" i="1"/>
  <c r="M897" i="6" s="1"/>
  <c r="K97" i="6"/>
  <c r="K96" i="5"/>
  <c r="K867" i="6"/>
  <c r="K866" i="5"/>
  <c r="K797" i="6"/>
  <c r="K796" i="5"/>
  <c r="K700" i="6"/>
  <c r="K699" i="5"/>
  <c r="K652" i="6"/>
  <c r="K651" i="5"/>
  <c r="P564" i="1"/>
  <c r="K567" i="6"/>
  <c r="K566" i="5"/>
  <c r="K539" i="6"/>
  <c r="K538" i="5"/>
  <c r="K136" i="6"/>
  <c r="K135" i="5"/>
  <c r="P688" i="1"/>
  <c r="O757" i="6"/>
  <c r="O756" i="5"/>
  <c r="T690" i="1"/>
  <c r="Q691" i="6" s="1"/>
  <c r="O111" i="6"/>
  <c r="O110" i="5"/>
  <c r="K346" i="6"/>
  <c r="K345" i="5"/>
  <c r="K347" i="6"/>
  <c r="K346" i="5"/>
  <c r="K349" i="6"/>
  <c r="K348" i="5"/>
  <c r="K388" i="6"/>
  <c r="K387" i="5"/>
  <c r="K160" i="6"/>
  <c r="K159" i="5"/>
  <c r="P339" i="1"/>
  <c r="K524" i="6"/>
  <c r="K523" i="5"/>
  <c r="P421" i="1"/>
  <c r="M422" i="6" s="1"/>
  <c r="K597" i="6"/>
  <c r="K596" i="5"/>
  <c r="K158" i="6"/>
  <c r="K157" i="5"/>
  <c r="K371" i="6"/>
  <c r="K370" i="5"/>
  <c r="P238" i="1"/>
  <c r="O360" i="6"/>
  <c r="O359" i="5"/>
  <c r="O201" i="6"/>
  <c r="O200" i="5"/>
  <c r="K203" i="6"/>
  <c r="K202" i="5"/>
  <c r="J1021" i="6"/>
  <c r="J1020" i="5"/>
  <c r="P1007" i="1"/>
  <c r="M1008" i="6" s="1"/>
  <c r="O260" i="6"/>
  <c r="O259" i="5"/>
  <c r="O278" i="6"/>
  <c r="O277" i="5"/>
  <c r="O189" i="6"/>
  <c r="O188" i="5"/>
  <c r="O494" i="6"/>
  <c r="O493" i="5"/>
  <c r="O11" i="6"/>
  <c r="O10" i="5"/>
  <c r="J936" i="6"/>
  <c r="J935" i="5"/>
  <c r="P907" i="1"/>
  <c r="J906" i="6"/>
  <c r="J905" i="5"/>
  <c r="P869" i="1"/>
  <c r="M870" i="6" s="1"/>
  <c r="J44" i="6"/>
  <c r="J43" i="5"/>
  <c r="P831" i="1"/>
  <c r="J806" i="6"/>
  <c r="J805" i="5"/>
  <c r="P753" i="1"/>
  <c r="J709" i="6"/>
  <c r="J708" i="5"/>
  <c r="P635" i="1"/>
  <c r="J918" i="6"/>
  <c r="J917" i="5"/>
  <c r="P881" i="1"/>
  <c r="M882" i="6" s="1"/>
  <c r="N61" i="6"/>
  <c r="N60" i="5"/>
  <c r="T917" i="1"/>
  <c r="Q917" i="5" s="1"/>
  <c r="J921" i="6"/>
  <c r="J920" i="5"/>
  <c r="P885" i="1"/>
  <c r="J922" i="6"/>
  <c r="J921" i="5"/>
  <c r="P887" i="1"/>
  <c r="N973" i="6"/>
  <c r="N972" i="5"/>
  <c r="T949" i="1"/>
  <c r="Q949" i="5" s="1"/>
  <c r="J978" i="6"/>
  <c r="J977" i="5"/>
  <c r="P954" i="1"/>
  <c r="M955" i="6" s="1"/>
  <c r="J165" i="6"/>
  <c r="J164" i="5"/>
  <c r="P733" i="1"/>
  <c r="J487" i="6"/>
  <c r="J486" i="5"/>
  <c r="P375" i="1"/>
  <c r="J421" i="6"/>
  <c r="J420" i="5"/>
  <c r="P297" i="1"/>
  <c r="J444" i="6"/>
  <c r="J443" i="5"/>
  <c r="P324" i="1"/>
  <c r="N583" i="6"/>
  <c r="N582" i="5"/>
  <c r="T490" i="1"/>
  <c r="J388" i="6"/>
  <c r="J387" i="5"/>
  <c r="P257" i="1"/>
  <c r="M258" i="6" s="1"/>
  <c r="J585" i="6"/>
  <c r="J584" i="5"/>
  <c r="P492" i="1"/>
  <c r="M493" i="6" s="1"/>
  <c r="N460" i="6"/>
  <c r="N459" i="5"/>
  <c r="T344" i="1"/>
  <c r="Q344" i="5" s="1"/>
  <c r="N587" i="6"/>
  <c r="N586" i="5"/>
  <c r="T494" i="1"/>
  <c r="J618" i="6"/>
  <c r="J617" i="5"/>
  <c r="P528" i="1"/>
  <c r="N620" i="6"/>
  <c r="N619" i="5"/>
  <c r="T530" i="1"/>
  <c r="J344" i="6"/>
  <c r="J343" i="5"/>
  <c r="P209" i="1"/>
  <c r="M210" i="6" s="1"/>
  <c r="T592" i="1"/>
  <c r="Q688" i="6"/>
  <c r="Q687" i="5"/>
  <c r="Q772" i="6"/>
  <c r="Q771" i="5"/>
  <c r="P360" i="1"/>
  <c r="P853" i="1"/>
  <c r="N191" i="6"/>
  <c r="N190" i="5"/>
  <c r="T23" i="1"/>
  <c r="T1046" i="1"/>
  <c r="Q1047" i="6" s="1"/>
  <c r="Q829" i="6"/>
  <c r="Q828" i="5"/>
  <c r="Q669" i="6"/>
  <c r="Q668" i="5"/>
  <c r="Q819" i="6"/>
  <c r="Q818" i="5"/>
  <c r="M547" i="6"/>
  <c r="M546" i="5"/>
  <c r="Q797" i="6"/>
  <c r="Q796" i="5"/>
  <c r="T882" i="1"/>
  <c r="Q883" i="6" s="1"/>
  <c r="Q782" i="6"/>
  <c r="Q781" i="5"/>
  <c r="Q245" i="6"/>
  <c r="Q244" i="5"/>
  <c r="Q444" i="6"/>
  <c r="Q443" i="5"/>
  <c r="M368" i="6"/>
  <c r="M367" i="5"/>
  <c r="P110" i="1"/>
  <c r="M206" i="6"/>
  <c r="M205" i="5"/>
  <c r="T880" i="1"/>
  <c r="Q881" i="6" s="1"/>
  <c r="Q170" i="6"/>
  <c r="Q169" i="5"/>
  <c r="J183" i="6"/>
  <c r="J182" i="5"/>
  <c r="P9" i="1"/>
  <c r="N185" i="6"/>
  <c r="N184" i="5"/>
  <c r="T11" i="1"/>
  <c r="T141" i="1"/>
  <c r="P604" i="1"/>
  <c r="P338" i="1"/>
  <c r="M338" i="5" s="1"/>
  <c r="Q6" i="6"/>
  <c r="Q5" i="5"/>
  <c r="T605" i="1"/>
  <c r="Q606" i="6" s="1"/>
  <c r="T72" i="1"/>
  <c r="P716" i="1"/>
  <c r="Q5" i="6"/>
  <c r="Q4" i="5"/>
  <c r="T978" i="1"/>
  <c r="T378" i="1"/>
  <c r="T56" i="1"/>
  <c r="P543" i="1"/>
  <c r="T358" i="1"/>
  <c r="Q127" i="6"/>
  <c r="Q126" i="5"/>
  <c r="M288" i="6"/>
  <c r="M20" i="6"/>
  <c r="M19" i="5"/>
  <c r="M418" i="6"/>
  <c r="M417" i="5"/>
  <c r="Q841" i="6"/>
  <c r="Q840" i="5"/>
  <c r="G11" i="10"/>
  <c r="B8" i="7"/>
  <c r="C7" i="7"/>
  <c r="E5" i="7"/>
  <c r="P1072" i="6"/>
  <c r="P1071" i="5"/>
  <c r="P974" i="6"/>
  <c r="P973" i="5"/>
  <c r="P913" i="6"/>
  <c r="P912" i="5"/>
  <c r="T876" i="1"/>
  <c r="Q877" i="6" s="1"/>
  <c r="E10" i="9"/>
  <c r="E43" i="5"/>
  <c r="L711" i="6"/>
  <c r="L710" i="5"/>
  <c r="L684" i="6"/>
  <c r="L683" i="5"/>
  <c r="P65" i="6"/>
  <c r="P64" i="5"/>
  <c r="P1011" i="6"/>
  <c r="P1010" i="5"/>
  <c r="L697" i="6"/>
  <c r="L696" i="5"/>
  <c r="L799" i="6"/>
  <c r="L798" i="5"/>
  <c r="L738" i="6"/>
  <c r="L737" i="5"/>
  <c r="P734" i="6"/>
  <c r="P733" i="5"/>
  <c r="P100" i="6"/>
  <c r="P99" i="5"/>
  <c r="T330" i="1"/>
  <c r="P610" i="6"/>
  <c r="P609" i="5"/>
  <c r="T520" i="1"/>
  <c r="P631" i="6"/>
  <c r="P630" i="5"/>
  <c r="T542" i="1"/>
  <c r="L694" i="6"/>
  <c r="L693" i="5"/>
  <c r="P454" i="6"/>
  <c r="P453" i="5"/>
  <c r="P398" i="6"/>
  <c r="P397" i="5"/>
  <c r="P19" i="6"/>
  <c r="P18" i="5"/>
  <c r="P726" i="6"/>
  <c r="P725" i="5"/>
  <c r="T654" i="1"/>
  <c r="L660" i="6"/>
  <c r="L659" i="5"/>
  <c r="L588" i="6"/>
  <c r="L587" i="5"/>
  <c r="L488" i="6"/>
  <c r="L487" i="5"/>
  <c r="P376" i="1"/>
  <c r="P483" i="6"/>
  <c r="P482" i="5"/>
  <c r="P276" i="6"/>
  <c r="P275" i="5"/>
  <c r="L664" i="6"/>
  <c r="L663" i="5"/>
  <c r="L624" i="6"/>
  <c r="L623" i="5"/>
  <c r="P534" i="1"/>
  <c r="M534" i="5" s="1"/>
  <c r="P643" i="6"/>
  <c r="P642" i="5"/>
  <c r="L338" i="6"/>
  <c r="L337" i="5"/>
  <c r="K743" i="6"/>
  <c r="K742" i="5"/>
  <c r="L223" i="6"/>
  <c r="L222" i="5"/>
  <c r="K1052" i="6"/>
  <c r="K1051" i="5"/>
  <c r="P1040" i="1"/>
  <c r="L449" i="6"/>
  <c r="L448" i="5"/>
  <c r="K54" i="6"/>
  <c r="K53" i="5"/>
  <c r="K1096" i="6"/>
  <c r="K1095" i="5"/>
  <c r="K1066" i="6"/>
  <c r="K1065" i="5"/>
  <c r="P1054" i="1"/>
  <c r="K897" i="6"/>
  <c r="K896" i="5"/>
  <c r="K830" i="6"/>
  <c r="K829" i="5"/>
  <c r="P778" i="1"/>
  <c r="M779" i="6" s="1"/>
  <c r="K67" i="6"/>
  <c r="K66" i="5"/>
  <c r="K37" i="6"/>
  <c r="K36" i="5"/>
  <c r="P702" i="1"/>
  <c r="K669" i="6"/>
  <c r="K668" i="5"/>
  <c r="P584" i="1"/>
  <c r="K640" i="6"/>
  <c r="K639" i="5"/>
  <c r="K532" i="6"/>
  <c r="K531" i="5"/>
  <c r="K509" i="6"/>
  <c r="K508" i="5"/>
  <c r="K748" i="6"/>
  <c r="K747" i="5"/>
  <c r="K750" i="6"/>
  <c r="K749" i="5"/>
  <c r="O697" i="6"/>
  <c r="O696" i="5"/>
  <c r="K311" i="6"/>
  <c r="K310" i="5"/>
  <c r="K313" i="6"/>
  <c r="K312" i="5"/>
  <c r="K315" i="6"/>
  <c r="K314" i="5"/>
  <c r="K351" i="6"/>
  <c r="K350" i="5"/>
  <c r="K423" i="6"/>
  <c r="K422" i="5"/>
  <c r="P299" i="1"/>
  <c r="M300" i="6" s="1"/>
  <c r="K492" i="6"/>
  <c r="K491" i="5"/>
  <c r="K561" i="6"/>
  <c r="K560" i="5"/>
  <c r="K496" i="6"/>
  <c r="K495" i="5"/>
  <c r="K358" i="6"/>
  <c r="K357" i="5"/>
  <c r="K157" i="6"/>
  <c r="K156" i="5"/>
  <c r="O323" i="6"/>
  <c r="O322" i="5"/>
  <c r="O490" i="6"/>
  <c r="O489" i="5"/>
  <c r="T379" i="1"/>
  <c r="J1005" i="6"/>
  <c r="J1004" i="5"/>
  <c r="P987" i="1"/>
  <c r="M987" i="5" s="1"/>
  <c r="K185" i="6"/>
  <c r="K184" i="5"/>
  <c r="O235" i="6"/>
  <c r="O234" i="5"/>
  <c r="J1097" i="6"/>
  <c r="J1096" i="5"/>
  <c r="P1093" i="1"/>
  <c r="M1094" i="6" s="1"/>
  <c r="K408" i="6"/>
  <c r="K407" i="5"/>
  <c r="P282" i="1"/>
  <c r="J121" i="6"/>
  <c r="J120" i="5"/>
  <c r="P999" i="1"/>
  <c r="J127" i="6"/>
  <c r="J126" i="5"/>
  <c r="P867" i="1"/>
  <c r="M868" i="6" s="1"/>
  <c r="J43" i="6"/>
  <c r="J42" i="5"/>
  <c r="P829" i="1"/>
  <c r="J841" i="6"/>
  <c r="J840" i="5"/>
  <c r="P791" i="1"/>
  <c r="J774" i="6"/>
  <c r="J773" i="5"/>
  <c r="P713" i="1"/>
  <c r="J678" i="6"/>
  <c r="J677" i="5"/>
  <c r="P595" i="1"/>
  <c r="J884" i="6"/>
  <c r="J883" i="5"/>
  <c r="P841" i="1"/>
  <c r="J86" i="6"/>
  <c r="J85" i="5"/>
  <c r="P883" i="1"/>
  <c r="J888" i="6"/>
  <c r="J887" i="5"/>
  <c r="P845" i="1"/>
  <c r="J118" i="6"/>
  <c r="J117" i="5"/>
  <c r="P847" i="1"/>
  <c r="N946" i="6"/>
  <c r="N945" i="5"/>
  <c r="T919" i="1"/>
  <c r="N975" i="6"/>
  <c r="N974" i="5"/>
  <c r="T951" i="1"/>
  <c r="Q952" i="6" s="1"/>
  <c r="J760" i="6"/>
  <c r="J759" i="5"/>
  <c r="P693" i="1"/>
  <c r="J453" i="6"/>
  <c r="J452" i="5"/>
  <c r="P335" i="1"/>
  <c r="J581" i="6"/>
  <c r="J580" i="5"/>
  <c r="P488" i="1"/>
  <c r="N567" i="6"/>
  <c r="N566" i="5"/>
  <c r="T473" i="1"/>
  <c r="Q474" i="6" s="1"/>
  <c r="J370" i="6"/>
  <c r="J369" i="5"/>
  <c r="P237" i="1"/>
  <c r="M238" i="6" s="1"/>
  <c r="J583" i="6"/>
  <c r="J582" i="5"/>
  <c r="P490" i="1"/>
  <c r="M491" i="6" s="1"/>
  <c r="J100" i="6"/>
  <c r="J99" i="5"/>
  <c r="P330" i="1"/>
  <c r="N585" i="6"/>
  <c r="N584" i="5"/>
  <c r="T492" i="1"/>
  <c r="Q493" i="6" s="1"/>
  <c r="N561" i="6"/>
  <c r="N560" i="5"/>
  <c r="T465" i="1"/>
  <c r="Q466" i="6" s="1"/>
  <c r="N59" i="6"/>
  <c r="N58" i="5"/>
  <c r="T513" i="1"/>
  <c r="Q514" i="6" s="1"/>
  <c r="J326" i="6"/>
  <c r="J325" i="5"/>
  <c r="P189" i="1"/>
  <c r="J157" i="6"/>
  <c r="J156" i="5"/>
  <c r="P188" i="1"/>
  <c r="N234" i="6"/>
  <c r="N233" i="5"/>
  <c r="T79" i="1"/>
  <c r="P1042" i="1"/>
  <c r="M1042" i="5" s="1"/>
  <c r="Q850" i="6"/>
  <c r="Q849" i="5"/>
  <c r="Q722" i="6"/>
  <c r="Q721" i="5"/>
  <c r="P708" i="1"/>
  <c r="Q833" i="6"/>
  <c r="Q832" i="5"/>
  <c r="Q711" i="6"/>
  <c r="Q710" i="5"/>
  <c r="T995" i="1"/>
  <c r="Q849" i="6"/>
  <c r="Q848" i="5"/>
  <c r="Q826" i="6"/>
  <c r="Q825" i="5"/>
  <c r="P539" i="1"/>
  <c r="M540" i="6" s="1"/>
  <c r="Q420" i="6"/>
  <c r="Q419" i="5"/>
  <c r="Q967" i="6"/>
  <c r="Q966" i="5"/>
  <c r="T387" i="1"/>
  <c r="Q790" i="6"/>
  <c r="Q789" i="5"/>
  <c r="P333" i="1"/>
  <c r="T34" i="1"/>
  <c r="Q1063" i="6"/>
  <c r="Q1062" i="5"/>
  <c r="Q247" i="6"/>
  <c r="Q246" i="5"/>
  <c r="T960" i="1"/>
  <c r="Q961" i="6" s="1"/>
  <c r="Q223" i="6"/>
  <c r="Q222" i="5"/>
  <c r="Q632" i="6"/>
  <c r="Q631" i="5"/>
  <c r="N149" i="6"/>
  <c r="N148" i="5"/>
  <c r="T20" i="1"/>
  <c r="Q28" i="5" s="1"/>
  <c r="Q566" i="6"/>
  <c r="Q565" i="5"/>
  <c r="T211" i="1"/>
  <c r="Q212" i="6" s="1"/>
  <c r="P482" i="1"/>
  <c r="Q622" i="6"/>
  <c r="Q621" i="5"/>
  <c r="M53" i="6"/>
  <c r="M52" i="5"/>
  <c r="Q416" i="6"/>
  <c r="Q415" i="5"/>
  <c r="M297" i="6"/>
  <c r="M296" i="5"/>
  <c r="Q173" i="6"/>
  <c r="Q172" i="5"/>
  <c r="T615" i="1"/>
  <c r="M731" i="6"/>
  <c r="M730" i="5"/>
  <c r="P964" i="6"/>
  <c r="P963" i="5"/>
  <c r="T938" i="1"/>
  <c r="Q938" i="5" s="1"/>
  <c r="E10" i="10"/>
  <c r="E44" i="6"/>
  <c r="P1035" i="6"/>
  <c r="P1034" i="5"/>
  <c r="T1022" i="1"/>
  <c r="Q1022" i="5" s="1"/>
  <c r="P935" i="6"/>
  <c r="P934" i="5"/>
  <c r="T906" i="1"/>
  <c r="P1089" i="6"/>
  <c r="P1088" i="5"/>
  <c r="T1082" i="1"/>
  <c r="Q1083" i="6" s="1"/>
  <c r="P54" i="6"/>
  <c r="P53" i="5"/>
  <c r="T1088" i="1"/>
  <c r="L680" i="6"/>
  <c r="L679" i="5"/>
  <c r="L853" i="6"/>
  <c r="L852" i="5"/>
  <c r="P898" i="6"/>
  <c r="P897" i="5"/>
  <c r="T857" i="1"/>
  <c r="Q858" i="6" s="1"/>
  <c r="P984" i="6"/>
  <c r="P983" i="5"/>
  <c r="T961" i="1"/>
  <c r="P934" i="6"/>
  <c r="P933" i="5"/>
  <c r="L768" i="6"/>
  <c r="L767" i="5"/>
  <c r="L109" i="6"/>
  <c r="L108" i="5"/>
  <c r="P628" i="1"/>
  <c r="P715" i="6"/>
  <c r="P714" i="5"/>
  <c r="P77" i="6"/>
  <c r="P76" i="5"/>
  <c r="T310" i="1"/>
  <c r="P592" i="6"/>
  <c r="P591" i="5"/>
  <c r="P612" i="6"/>
  <c r="P611" i="5"/>
  <c r="L175" i="6"/>
  <c r="L174" i="5"/>
  <c r="P438" i="6"/>
  <c r="P437" i="5"/>
  <c r="P363" i="6"/>
  <c r="P362" i="5"/>
  <c r="P141" i="6"/>
  <c r="P140" i="5"/>
  <c r="T235" i="1"/>
  <c r="Q235" i="5" s="1"/>
  <c r="P91" i="6"/>
  <c r="P90" i="5"/>
  <c r="P656" i="6"/>
  <c r="P655" i="5"/>
  <c r="T569" i="1"/>
  <c r="P582" i="6"/>
  <c r="P581" i="5"/>
  <c r="L473" i="6"/>
  <c r="L472" i="5"/>
  <c r="P358" i="1"/>
  <c r="L458" i="6"/>
  <c r="L457" i="5"/>
  <c r="P342" i="1"/>
  <c r="P242" i="6"/>
  <c r="P241" i="5"/>
  <c r="P655" i="6"/>
  <c r="P654" i="5"/>
  <c r="P549" i="6"/>
  <c r="P548" i="5"/>
  <c r="L641" i="6"/>
  <c r="L640" i="5"/>
  <c r="P552" i="1"/>
  <c r="L328" i="6"/>
  <c r="L327" i="5"/>
  <c r="K708" i="6"/>
  <c r="K707" i="5"/>
  <c r="P634" i="1"/>
  <c r="P56" i="6"/>
  <c r="P55" i="5"/>
  <c r="K1014" i="6"/>
  <c r="K1013" i="5"/>
  <c r="L387" i="6"/>
  <c r="L386" i="5"/>
  <c r="K1060" i="6"/>
  <c r="K1059" i="5"/>
  <c r="P1048" i="1"/>
  <c r="M1049" i="6" s="1"/>
  <c r="K1064" i="6"/>
  <c r="K1063" i="5"/>
  <c r="K1028" i="6"/>
  <c r="K1027" i="5"/>
  <c r="P1014" i="1"/>
  <c r="K864" i="6"/>
  <c r="K863" i="5"/>
  <c r="P816" i="1"/>
  <c r="K70" i="6"/>
  <c r="K69" i="5"/>
  <c r="P738" i="1"/>
  <c r="M739" i="6" s="1"/>
  <c r="K173" i="6"/>
  <c r="K172" i="5"/>
  <c r="K734" i="6"/>
  <c r="K733" i="5"/>
  <c r="L420" i="6"/>
  <c r="L419" i="5"/>
  <c r="K603" i="6"/>
  <c r="K602" i="5"/>
  <c r="K502" i="6"/>
  <c r="K501" i="5"/>
  <c r="K476" i="6"/>
  <c r="K475" i="5"/>
  <c r="O743" i="6"/>
  <c r="O742" i="5"/>
  <c r="O728" i="6"/>
  <c r="O727" i="5"/>
  <c r="T656" i="1"/>
  <c r="O692" i="6"/>
  <c r="O691" i="5"/>
  <c r="T613" i="1"/>
  <c r="K278" i="6"/>
  <c r="K277" i="5"/>
  <c r="K94" i="6"/>
  <c r="K93" i="5"/>
  <c r="K280" i="6"/>
  <c r="K279" i="5"/>
  <c r="P135" i="1"/>
  <c r="K317" i="6"/>
  <c r="K316" i="5"/>
  <c r="K390" i="6"/>
  <c r="K389" i="5"/>
  <c r="K457" i="6"/>
  <c r="K456" i="5"/>
  <c r="K24" i="6"/>
  <c r="K23" i="5"/>
  <c r="K463" i="6"/>
  <c r="K462" i="5"/>
  <c r="O335" i="6"/>
  <c r="O334" i="5"/>
  <c r="O268" i="6"/>
  <c r="O267" i="5"/>
  <c r="K11" i="6"/>
  <c r="K10" i="5"/>
  <c r="O459" i="6"/>
  <c r="O458" i="5"/>
  <c r="J989" i="6"/>
  <c r="J988" i="5"/>
  <c r="P967" i="1"/>
  <c r="J1093" i="6"/>
  <c r="J1092" i="5"/>
  <c r="P1089" i="1"/>
  <c r="O187" i="6"/>
  <c r="O186" i="5"/>
  <c r="T13" i="1"/>
  <c r="J87" i="6"/>
  <c r="J86" i="5"/>
  <c r="P1073" i="1"/>
  <c r="M1074" i="6" s="1"/>
  <c r="O351" i="6"/>
  <c r="O350" i="5"/>
  <c r="J934" i="6"/>
  <c r="J933" i="5"/>
  <c r="P905" i="1"/>
  <c r="J873" i="6"/>
  <c r="J872" i="5"/>
  <c r="P827" i="1"/>
  <c r="J839" i="6"/>
  <c r="J838" i="5"/>
  <c r="P789" i="1"/>
  <c r="J805" i="6"/>
  <c r="J804" i="5"/>
  <c r="P751" i="1"/>
  <c r="J742" i="6"/>
  <c r="J741" i="5"/>
  <c r="P673" i="1"/>
  <c r="J644" i="6"/>
  <c r="J643" i="5"/>
  <c r="P555" i="1"/>
  <c r="J850" i="6"/>
  <c r="J849" i="5"/>
  <c r="P801" i="1"/>
  <c r="J886" i="6"/>
  <c r="J885" i="5"/>
  <c r="P843" i="1"/>
  <c r="J854" i="6"/>
  <c r="J853" i="5"/>
  <c r="P805" i="1"/>
  <c r="J856" i="6"/>
  <c r="J855" i="5"/>
  <c r="P807" i="1"/>
  <c r="J923" i="6"/>
  <c r="J922" i="5"/>
  <c r="P889" i="1"/>
  <c r="J946" i="6"/>
  <c r="J945" i="5"/>
  <c r="P919" i="1"/>
  <c r="J725" i="6"/>
  <c r="J724" i="5"/>
  <c r="P653" i="1"/>
  <c r="J419" i="6"/>
  <c r="J418" i="5"/>
  <c r="P295" i="1"/>
  <c r="M296" i="6" s="1"/>
  <c r="N24" i="6"/>
  <c r="N23" i="5"/>
  <c r="T425" i="1"/>
  <c r="N565" i="6"/>
  <c r="N564" i="5"/>
  <c r="T471" i="1"/>
  <c r="Q471" i="5" s="1"/>
  <c r="J351" i="6"/>
  <c r="J350" i="5"/>
  <c r="P217" i="1"/>
  <c r="N543" i="6"/>
  <c r="N542" i="5"/>
  <c r="T446" i="1"/>
  <c r="N140" i="6"/>
  <c r="N139" i="5"/>
  <c r="T281" i="1"/>
  <c r="Q282" i="6" s="1"/>
  <c r="J545" i="6"/>
  <c r="J544" i="5"/>
  <c r="P448" i="1"/>
  <c r="N520" i="6"/>
  <c r="N519" i="5"/>
  <c r="T414" i="1"/>
  <c r="N603" i="6"/>
  <c r="N602" i="5"/>
  <c r="T511" i="1"/>
  <c r="Q512" i="6" s="1"/>
  <c r="J309" i="6"/>
  <c r="J308" i="5"/>
  <c r="P169" i="1"/>
  <c r="M170" i="6" s="1"/>
  <c r="Q969" i="6"/>
  <c r="Q968" i="5"/>
  <c r="J282" i="6"/>
  <c r="J281" i="5"/>
  <c r="P138" i="1"/>
  <c r="M139" i="6" s="1"/>
  <c r="J267" i="6"/>
  <c r="J266" i="5"/>
  <c r="P119" i="1"/>
  <c r="P866" i="1"/>
  <c r="Q767" i="6"/>
  <c r="Q766" i="5"/>
  <c r="P354" i="1"/>
  <c r="N194" i="6"/>
  <c r="N193" i="5"/>
  <c r="T27" i="1"/>
  <c r="Q816" i="6"/>
  <c r="Q815" i="5"/>
  <c r="Q1051" i="6"/>
  <c r="Q1050" i="5"/>
  <c r="Q781" i="6"/>
  <c r="Q780" i="5"/>
  <c r="J259" i="6"/>
  <c r="J258" i="5"/>
  <c r="P109" i="1"/>
  <c r="M110" i="6" s="1"/>
  <c r="Q787" i="6"/>
  <c r="Q786" i="5"/>
  <c r="Q573" i="6"/>
  <c r="Q572" i="5"/>
  <c r="Q422" i="6"/>
  <c r="Q421" i="5"/>
  <c r="M696" i="6"/>
  <c r="M695" i="5"/>
  <c r="P796" i="1"/>
  <c r="M104" i="6"/>
  <c r="M103" i="5"/>
  <c r="Q818" i="6"/>
  <c r="Q817" i="5"/>
  <c r="T316" i="1"/>
  <c r="T150" i="1"/>
  <c r="P11" i="1"/>
  <c r="M11" i="5" s="1"/>
  <c r="Q600" i="6"/>
  <c r="Q599" i="5"/>
  <c r="M230" i="6"/>
  <c r="Q469" i="6"/>
  <c r="Q468" i="5"/>
  <c r="Q645" i="6"/>
  <c r="Q644" i="5"/>
  <c r="Q861" i="6"/>
  <c r="Q860" i="5"/>
  <c r="T540" i="1"/>
  <c r="Q540" i="5" s="1"/>
  <c r="Q297" i="6"/>
  <c r="Q296" i="5"/>
  <c r="J108" i="6"/>
  <c r="J107" i="5"/>
  <c r="P18" i="1"/>
  <c r="T152" i="1"/>
  <c r="P903" i="1"/>
  <c r="Q723" i="6"/>
  <c r="Q722" i="5"/>
  <c r="M573" i="6"/>
  <c r="M572" i="5"/>
  <c r="M385" i="6"/>
  <c r="M384" i="5"/>
  <c r="T136" i="1"/>
  <c r="Q137" i="6" s="1"/>
  <c r="M249" i="6"/>
  <c r="M248" i="5"/>
  <c r="Q119" i="5"/>
  <c r="M63" i="6"/>
  <c r="M62" i="5"/>
  <c r="P578" i="1"/>
  <c r="P1000" i="6"/>
  <c r="P999" i="5"/>
  <c r="T982" i="1"/>
  <c r="P1080" i="6"/>
  <c r="P1079" i="5"/>
  <c r="T1072" i="1"/>
  <c r="P1054" i="6"/>
  <c r="P1053" i="5"/>
  <c r="T1042" i="1"/>
  <c r="P1060" i="6"/>
  <c r="P1059" i="5"/>
  <c r="L964" i="6"/>
  <c r="L963" i="5"/>
  <c r="L817" i="6"/>
  <c r="L816" i="5"/>
  <c r="P891" i="6"/>
  <c r="P890" i="5"/>
  <c r="P943" i="6"/>
  <c r="P942" i="5"/>
  <c r="P907" i="6"/>
  <c r="P906" i="5"/>
  <c r="L34" i="6"/>
  <c r="L33" i="5"/>
  <c r="L903" i="6"/>
  <c r="L902" i="5"/>
  <c r="L105" i="6"/>
  <c r="L104" i="5"/>
  <c r="L795" i="6"/>
  <c r="L794" i="5"/>
  <c r="P574" i="6"/>
  <c r="P573" i="5"/>
  <c r="T480" i="1"/>
  <c r="Q481" i="6" s="1"/>
  <c r="P594" i="6"/>
  <c r="P593" i="5"/>
  <c r="L668" i="6"/>
  <c r="L667" i="5"/>
  <c r="L436" i="6"/>
  <c r="L435" i="5"/>
  <c r="P326" i="6"/>
  <c r="P325" i="5"/>
  <c r="P331" i="6"/>
  <c r="P330" i="5"/>
  <c r="L557" i="6"/>
  <c r="L556" i="5"/>
  <c r="P460" i="1"/>
  <c r="P637" i="6"/>
  <c r="P636" i="5"/>
  <c r="L558" i="6"/>
  <c r="L557" i="5"/>
  <c r="L444" i="6"/>
  <c r="L443" i="5"/>
  <c r="P437" i="6"/>
  <c r="P436" i="5"/>
  <c r="L117" i="6"/>
  <c r="L116" i="5"/>
  <c r="P626" i="6"/>
  <c r="P625" i="5"/>
  <c r="L531" i="6"/>
  <c r="L530" i="5"/>
  <c r="P636" i="6"/>
  <c r="P635" i="5"/>
  <c r="P286" i="6"/>
  <c r="P285" i="5"/>
  <c r="T142" i="1"/>
  <c r="Q143" i="6" s="1"/>
  <c r="K677" i="6"/>
  <c r="K676" i="5"/>
  <c r="P594" i="1"/>
  <c r="L149" i="6"/>
  <c r="L148" i="5"/>
  <c r="P20" i="1"/>
  <c r="K983" i="6"/>
  <c r="K982" i="5"/>
  <c r="L241" i="6"/>
  <c r="L240" i="5"/>
  <c r="K1022" i="6"/>
  <c r="K1021" i="5"/>
  <c r="K1026" i="6"/>
  <c r="K1025" i="5"/>
  <c r="K993" i="6"/>
  <c r="K992" i="5"/>
  <c r="K828" i="6"/>
  <c r="K827" i="5"/>
  <c r="K765" i="6"/>
  <c r="K764" i="5"/>
  <c r="K767" i="6"/>
  <c r="K766" i="5"/>
  <c r="K111" i="6"/>
  <c r="K110" i="5"/>
  <c r="P622" i="1"/>
  <c r="L217" i="6"/>
  <c r="L216" i="5"/>
  <c r="K565" i="6"/>
  <c r="K564" i="5"/>
  <c r="K469" i="6"/>
  <c r="K468" i="5"/>
  <c r="K441" i="6"/>
  <c r="K440" i="5"/>
  <c r="O695" i="6"/>
  <c r="O694" i="5"/>
  <c r="K695" i="6"/>
  <c r="K694" i="5"/>
  <c r="K682" i="6"/>
  <c r="K681" i="5"/>
  <c r="K244" i="6"/>
  <c r="K243" i="5"/>
  <c r="K246" i="6"/>
  <c r="K245" i="5"/>
  <c r="K248" i="6"/>
  <c r="K247" i="5"/>
  <c r="K281" i="6"/>
  <c r="K280" i="5"/>
  <c r="K353" i="6"/>
  <c r="K352" i="5"/>
  <c r="K425" i="6"/>
  <c r="K424" i="5"/>
  <c r="P301" i="1"/>
  <c r="M302" i="6" s="1"/>
  <c r="K83" i="6"/>
  <c r="K82" i="5"/>
  <c r="K430" i="6"/>
  <c r="K429" i="5"/>
  <c r="O300" i="6"/>
  <c r="O299" i="5"/>
  <c r="T160" i="1"/>
  <c r="K234" i="6"/>
  <c r="K233" i="5"/>
  <c r="P79" i="1"/>
  <c r="K231" i="6"/>
  <c r="K230" i="5"/>
  <c r="P76" i="1"/>
  <c r="K362" i="6"/>
  <c r="K361" i="5"/>
  <c r="J972" i="6"/>
  <c r="J971" i="5"/>
  <c r="P947" i="1"/>
  <c r="J142" i="6"/>
  <c r="J141" i="5"/>
  <c r="P1069" i="1"/>
  <c r="J1095" i="6"/>
  <c r="J1094" i="5"/>
  <c r="P1091" i="1"/>
  <c r="J1065" i="6"/>
  <c r="J1064" i="5"/>
  <c r="P1053" i="1"/>
  <c r="O347" i="6"/>
  <c r="O346" i="5"/>
  <c r="J904" i="6"/>
  <c r="J903" i="5"/>
  <c r="P865" i="1"/>
  <c r="J837" i="6"/>
  <c r="J836" i="5"/>
  <c r="P787" i="1"/>
  <c r="J803" i="6"/>
  <c r="J802" i="5"/>
  <c r="P749" i="1"/>
  <c r="J39" i="6"/>
  <c r="J38" i="5"/>
  <c r="P711" i="1"/>
  <c r="J707" i="6"/>
  <c r="J706" i="5"/>
  <c r="P633" i="1"/>
  <c r="J606" i="6"/>
  <c r="J605" i="5"/>
  <c r="P515" i="1"/>
  <c r="J814" i="6"/>
  <c r="J813" i="5"/>
  <c r="P761" i="1"/>
  <c r="J852" i="6"/>
  <c r="J851" i="5"/>
  <c r="P803" i="1"/>
  <c r="J818" i="6"/>
  <c r="J817" i="5"/>
  <c r="P765" i="1"/>
  <c r="M766" i="6" s="1"/>
  <c r="J820" i="6"/>
  <c r="J819" i="5"/>
  <c r="P767" i="1"/>
  <c r="J890" i="6"/>
  <c r="J889" i="5"/>
  <c r="P849" i="1"/>
  <c r="J924" i="6"/>
  <c r="J923" i="5"/>
  <c r="P891" i="1"/>
  <c r="J692" i="6"/>
  <c r="J691" i="5"/>
  <c r="P613" i="1"/>
  <c r="N1075" i="6"/>
  <c r="N1074" i="5"/>
  <c r="T1065" i="1"/>
  <c r="Q1066" i="6" s="1"/>
  <c r="J468" i="6"/>
  <c r="J467" i="5"/>
  <c r="P352" i="1"/>
  <c r="J541" i="6"/>
  <c r="J540" i="5"/>
  <c r="P444" i="1"/>
  <c r="J128" i="6"/>
  <c r="J127" i="5"/>
  <c r="P197" i="1"/>
  <c r="N530" i="6"/>
  <c r="N529" i="5"/>
  <c r="T429" i="1"/>
  <c r="N391" i="6"/>
  <c r="N390" i="5"/>
  <c r="T261" i="1"/>
  <c r="P1056" i="1"/>
  <c r="J657" i="6"/>
  <c r="J656" i="5"/>
  <c r="P570" i="1"/>
  <c r="M571" i="6" s="1"/>
  <c r="N83" i="6"/>
  <c r="N82" i="5"/>
  <c r="T385" i="1"/>
  <c r="N467" i="6"/>
  <c r="N466" i="5"/>
  <c r="T351" i="1"/>
  <c r="J578" i="6"/>
  <c r="J577" i="5"/>
  <c r="P484" i="1"/>
  <c r="N283" i="6"/>
  <c r="N282" i="5"/>
  <c r="T139" i="1"/>
  <c r="J276" i="6"/>
  <c r="J275" i="5"/>
  <c r="P129" i="1"/>
  <c r="J265" i="6"/>
  <c r="J264" i="5"/>
  <c r="P117" i="1"/>
  <c r="P648" i="1"/>
  <c r="J101" i="6"/>
  <c r="J100" i="5"/>
  <c r="P153" i="1"/>
  <c r="Q1012" i="6"/>
  <c r="Q1011" i="5"/>
  <c r="P850" i="1"/>
  <c r="P698" i="1"/>
  <c r="Q457" i="6"/>
  <c r="Q456" i="5"/>
  <c r="Q828" i="6"/>
  <c r="Q827" i="5"/>
  <c r="J194" i="6"/>
  <c r="J193" i="5"/>
  <c r="P27" i="1"/>
  <c r="M952" i="6"/>
  <c r="M951" i="5"/>
  <c r="Q892" i="6"/>
  <c r="Q891" i="5"/>
  <c r="T747" i="1"/>
  <c r="Q748" i="6" s="1"/>
  <c r="J213" i="6"/>
  <c r="J212" i="5"/>
  <c r="P54" i="1"/>
  <c r="J209" i="6"/>
  <c r="J208" i="5"/>
  <c r="P49" i="1"/>
  <c r="Q537" i="6"/>
  <c r="Q536" i="5"/>
  <c r="P462" i="1"/>
  <c r="Q903" i="6"/>
  <c r="Q902" i="5"/>
  <c r="Q842" i="6"/>
  <c r="Q841" i="5"/>
  <c r="P47" i="1"/>
  <c r="T80" i="1"/>
  <c r="M287" i="6"/>
  <c r="M286" i="5"/>
  <c r="M171" i="6"/>
  <c r="M170" i="5"/>
  <c r="Q770" i="6"/>
  <c r="Q769" i="5"/>
  <c r="P464" i="1"/>
  <c r="J180" i="6"/>
  <c r="J179" i="5"/>
  <c r="P6" i="1"/>
  <c r="M427" i="6"/>
  <c r="M426" i="5"/>
  <c r="T295" i="1"/>
  <c r="M264" i="6"/>
  <c r="M263" i="5"/>
  <c r="Q50" i="6"/>
  <c r="Q49" i="5"/>
  <c r="M376" i="6"/>
  <c r="M375" i="5"/>
  <c r="P682" i="1"/>
  <c r="Q154" i="6"/>
  <c r="Q153" i="5"/>
  <c r="Q628" i="6"/>
  <c r="Q627" i="5"/>
  <c r="Q650" i="6"/>
  <c r="Q649" i="5"/>
  <c r="Q845" i="6"/>
  <c r="Q844" i="5"/>
  <c r="Q279" i="6"/>
  <c r="Q278" i="5"/>
  <c r="Q1042" i="6"/>
  <c r="Q1041" i="5"/>
  <c r="Q142" i="6"/>
  <c r="Q141" i="5"/>
  <c r="M167" i="6"/>
  <c r="M166" i="5"/>
  <c r="P742" i="1"/>
  <c r="M743" i="6" s="1"/>
  <c r="Q635" i="6"/>
  <c r="Q634" i="5"/>
  <c r="G10" i="10"/>
  <c r="E43" i="6"/>
  <c r="C45" i="6"/>
  <c r="B46" i="6"/>
  <c r="P968" i="6"/>
  <c r="P967" i="5"/>
  <c r="T942" i="1"/>
  <c r="P1045" i="6"/>
  <c r="P1044" i="5"/>
  <c r="P1016" i="6"/>
  <c r="P1015" i="5"/>
  <c r="P1022" i="6"/>
  <c r="P1021" i="5"/>
  <c r="L906" i="6"/>
  <c r="L905" i="5"/>
  <c r="L150" i="6"/>
  <c r="L149" i="5"/>
  <c r="L859" i="6"/>
  <c r="L858" i="5"/>
  <c r="L924" i="6"/>
  <c r="L923" i="5"/>
  <c r="L900" i="6"/>
  <c r="L899" i="5"/>
  <c r="L700" i="6"/>
  <c r="L699" i="5"/>
  <c r="L875" i="6"/>
  <c r="L874" i="5"/>
  <c r="P830" i="1"/>
  <c r="M831" i="6" s="1"/>
  <c r="L801" i="6"/>
  <c r="L800" i="5"/>
  <c r="L138" i="6"/>
  <c r="L137" i="5"/>
  <c r="P557" i="6"/>
  <c r="P556" i="5"/>
  <c r="T460" i="1"/>
  <c r="P576" i="6"/>
  <c r="P575" i="5"/>
  <c r="T482" i="1"/>
  <c r="L746" i="6"/>
  <c r="L745" i="5"/>
  <c r="P430" i="6"/>
  <c r="P429" i="5"/>
  <c r="T307" i="1"/>
  <c r="Q308" i="6" s="1"/>
  <c r="P291" i="6"/>
  <c r="P290" i="5"/>
  <c r="P296" i="6"/>
  <c r="P295" i="5"/>
  <c r="P543" i="6"/>
  <c r="P542" i="5"/>
  <c r="P605" i="6"/>
  <c r="P604" i="5"/>
  <c r="T514" i="1"/>
  <c r="P126" i="6"/>
  <c r="P125" i="5"/>
  <c r="P411" i="6"/>
  <c r="P410" i="5"/>
  <c r="P413" i="6"/>
  <c r="P412" i="5"/>
  <c r="P609" i="6"/>
  <c r="P608" i="5"/>
  <c r="P617" i="6"/>
  <c r="P616" i="5"/>
  <c r="L491" i="6"/>
  <c r="L490" i="5"/>
  <c r="L610" i="6"/>
  <c r="L609" i="5"/>
  <c r="L284" i="6"/>
  <c r="L283" i="5"/>
  <c r="P140" i="1"/>
  <c r="L257" i="6"/>
  <c r="L256" i="5"/>
  <c r="K1085" i="6"/>
  <c r="K1084" i="5"/>
  <c r="K947" i="6"/>
  <c r="K946" i="5"/>
  <c r="L96" i="6"/>
  <c r="L95" i="5"/>
  <c r="K990" i="6"/>
  <c r="K989" i="5"/>
  <c r="K49" i="6"/>
  <c r="K48" i="5"/>
  <c r="K960" i="6"/>
  <c r="K959" i="5"/>
  <c r="K793" i="6"/>
  <c r="K792" i="5"/>
  <c r="P736" i="1"/>
  <c r="K730" i="6"/>
  <c r="K729" i="5"/>
  <c r="P658" i="1"/>
  <c r="K732" i="6"/>
  <c r="K731" i="5"/>
  <c r="P434" i="6"/>
  <c r="P433" i="5"/>
  <c r="L182" i="6"/>
  <c r="L181" i="5"/>
  <c r="K58" i="6"/>
  <c r="K57" i="5"/>
  <c r="K434" i="6"/>
  <c r="K433" i="5"/>
  <c r="K140" i="6"/>
  <c r="K139" i="5"/>
  <c r="K690" i="6"/>
  <c r="K689" i="5"/>
  <c r="K660" i="6"/>
  <c r="K659" i="5"/>
  <c r="P574" i="1"/>
  <c r="K619" i="6"/>
  <c r="K618" i="5"/>
  <c r="K211" i="6"/>
  <c r="K210" i="5"/>
  <c r="O949" i="6"/>
  <c r="O948" i="5"/>
  <c r="T922" i="1"/>
  <c r="Q923" i="6" s="1"/>
  <c r="K9" i="6"/>
  <c r="K8" i="5"/>
  <c r="P55" i="1"/>
  <c r="K250" i="6"/>
  <c r="K249" i="5"/>
  <c r="K319" i="6"/>
  <c r="K318" i="5"/>
  <c r="K391" i="6"/>
  <c r="K390" i="5"/>
  <c r="K461" i="6"/>
  <c r="K460" i="5"/>
  <c r="K397" i="6"/>
  <c r="K396" i="5"/>
  <c r="O15" i="6"/>
  <c r="O14" i="5"/>
  <c r="T146" i="1"/>
  <c r="Q146" i="5" s="1"/>
  <c r="O229" i="6"/>
  <c r="O228" i="5"/>
  <c r="K7" i="6"/>
  <c r="K6" i="5"/>
  <c r="K337" i="6"/>
  <c r="K336" i="5"/>
  <c r="O407" i="6"/>
  <c r="O406" i="5"/>
  <c r="J1061" i="6"/>
  <c r="J1060" i="5"/>
  <c r="P1049" i="1"/>
  <c r="J1079" i="6"/>
  <c r="J1078" i="5"/>
  <c r="P1071" i="1"/>
  <c r="J1046" i="6"/>
  <c r="J1045" i="5"/>
  <c r="P1033" i="1"/>
  <c r="M1033" i="5" s="1"/>
  <c r="O333" i="6"/>
  <c r="O332" i="5"/>
  <c r="T198" i="1"/>
  <c r="J872" i="6"/>
  <c r="J871" i="5"/>
  <c r="P825" i="1"/>
  <c r="M826" i="6" s="1"/>
  <c r="J801" i="6"/>
  <c r="J800" i="5"/>
  <c r="P747" i="1"/>
  <c r="J771" i="6"/>
  <c r="J770" i="5"/>
  <c r="P709" i="1"/>
  <c r="J740" i="6"/>
  <c r="J739" i="5"/>
  <c r="P671" i="1"/>
  <c r="M672" i="6" s="1"/>
  <c r="J676" i="6"/>
  <c r="J675" i="5"/>
  <c r="P593" i="1"/>
  <c r="M594" i="6" s="1"/>
  <c r="J569" i="6"/>
  <c r="J568" i="5"/>
  <c r="P475" i="1"/>
  <c r="J782" i="6"/>
  <c r="J781" i="5"/>
  <c r="P721" i="1"/>
  <c r="J816" i="6"/>
  <c r="J815" i="5"/>
  <c r="P763" i="1"/>
  <c r="J785" i="6"/>
  <c r="J784" i="5"/>
  <c r="P725" i="1"/>
  <c r="M725" i="5" s="1"/>
  <c r="J787" i="6"/>
  <c r="J786" i="5"/>
  <c r="P727" i="1"/>
  <c r="J858" i="6"/>
  <c r="J857" i="5"/>
  <c r="P809" i="1"/>
  <c r="J892" i="6"/>
  <c r="J891" i="5"/>
  <c r="P851" i="1"/>
  <c r="J28" i="6"/>
  <c r="J27" i="5"/>
  <c r="P573" i="1"/>
  <c r="J963" i="6"/>
  <c r="J962" i="5"/>
  <c r="P937" i="1"/>
  <c r="J433" i="6"/>
  <c r="J432" i="5"/>
  <c r="P312" i="1"/>
  <c r="N470" i="6"/>
  <c r="N469" i="5"/>
  <c r="T354" i="1"/>
  <c r="J791" i="6"/>
  <c r="J790" i="5"/>
  <c r="P732" i="1"/>
  <c r="M733" i="6" s="1"/>
  <c r="J494" i="6"/>
  <c r="J493" i="5"/>
  <c r="P383" i="1"/>
  <c r="N373" i="6"/>
  <c r="N372" i="5"/>
  <c r="T241" i="1"/>
  <c r="N616" i="6"/>
  <c r="N615" i="5"/>
  <c r="T526" i="1"/>
  <c r="Q526" i="5" s="1"/>
  <c r="N428" i="6"/>
  <c r="N427" i="5"/>
  <c r="T304" i="1"/>
  <c r="N462" i="6"/>
  <c r="N461" i="5"/>
  <c r="T346" i="1"/>
  <c r="N431" i="6"/>
  <c r="N430" i="5"/>
  <c r="T308" i="1"/>
  <c r="N252" i="6"/>
  <c r="N251" i="5"/>
  <c r="T99" i="1"/>
  <c r="J246" i="6"/>
  <c r="J245" i="5"/>
  <c r="P93" i="1"/>
  <c r="N56" i="6"/>
  <c r="N55" i="5"/>
  <c r="T39" i="1"/>
  <c r="M1045" i="6"/>
  <c r="M1044" i="5"/>
  <c r="Q847" i="6"/>
  <c r="Q846" i="5"/>
  <c r="Q717" i="6"/>
  <c r="Q716" i="5"/>
  <c r="P498" i="1"/>
  <c r="M499" i="6" s="1"/>
  <c r="J245" i="6"/>
  <c r="J244" i="5"/>
  <c r="P92" i="1"/>
  <c r="T641" i="1"/>
  <c r="T920" i="1"/>
  <c r="Q921" i="6" s="1"/>
  <c r="Q809" i="6"/>
  <c r="Q808" i="5"/>
  <c r="Q522" i="6"/>
  <c r="Q521" i="5"/>
  <c r="Q452" i="6"/>
  <c r="Q451" i="5"/>
  <c r="Q1088" i="6"/>
  <c r="Q1087" i="5"/>
  <c r="J203" i="6"/>
  <c r="J202" i="5"/>
  <c r="P38" i="1"/>
  <c r="P624" i="1"/>
  <c r="Q509" i="6"/>
  <c r="Q508" i="5"/>
  <c r="Q621" i="6"/>
  <c r="Q620" i="5"/>
  <c r="Q1079" i="6"/>
  <c r="Q1078" i="5"/>
  <c r="Q957" i="6"/>
  <c r="Q956" i="5"/>
  <c r="Q614" i="6"/>
  <c r="Q613" i="5"/>
  <c r="J4" i="6"/>
  <c r="J3" i="5"/>
  <c r="P17" i="1"/>
  <c r="M18" i="6" s="1"/>
  <c r="Q611" i="6"/>
  <c r="Q610" i="5"/>
  <c r="M431" i="6"/>
  <c r="M430" i="5"/>
  <c r="N134" i="6"/>
  <c r="N133" i="5"/>
  <c r="T35" i="1"/>
  <c r="Q69" i="5" s="1"/>
  <c r="M1020" i="6"/>
  <c r="M1019" i="5"/>
  <c r="Q857" i="6"/>
  <c r="Q856" i="5"/>
  <c r="Q89" i="6"/>
  <c r="Q88" i="5"/>
  <c r="M598" i="6"/>
  <c r="M597" i="5"/>
  <c r="T859" i="1"/>
  <c r="Q860" i="6" s="1"/>
  <c r="M144" i="6"/>
  <c r="M143" i="5"/>
  <c r="T618" i="1"/>
  <c r="Q619" i="6" s="1"/>
  <c r="T110" i="1"/>
  <c r="Q111" i="6" s="1"/>
  <c r="T914" i="1"/>
  <c r="Q915" i="6" s="1"/>
  <c r="P151" i="1"/>
  <c r="M152" i="6" s="1"/>
  <c r="Q951" i="5"/>
  <c r="P700" i="1"/>
  <c r="Q1062" i="6"/>
  <c r="Q1061" i="5"/>
  <c r="M1078" i="6"/>
  <c r="M1077" i="5"/>
  <c r="P51" i="1"/>
  <c r="M997" i="6"/>
  <c r="M996" i="5"/>
  <c r="Q958" i="6"/>
  <c r="Q957" i="5"/>
  <c r="P810" i="1"/>
  <c r="M459" i="6"/>
  <c r="M458" i="5"/>
  <c r="M961" i="6"/>
  <c r="M960" i="5"/>
  <c r="M382" i="6"/>
  <c r="M381" i="5"/>
  <c r="P211" i="1"/>
  <c r="T192" i="1"/>
  <c r="Q193" i="6" s="1"/>
  <c r="Q572" i="6"/>
  <c r="Q571" i="5"/>
  <c r="P320" i="1"/>
  <c r="Q815" i="6"/>
  <c r="Q814" i="5"/>
  <c r="P256" i="1"/>
  <c r="P930" i="6"/>
  <c r="P929" i="5"/>
  <c r="P1008" i="6"/>
  <c r="P1007" i="5"/>
  <c r="P84" i="6"/>
  <c r="P83" i="5"/>
  <c r="P990" i="6"/>
  <c r="P989" i="5"/>
  <c r="P894" i="6"/>
  <c r="P893" i="5"/>
  <c r="P175" i="6"/>
  <c r="P174" i="5"/>
  <c r="L822" i="6"/>
  <c r="L821" i="5"/>
  <c r="L893" i="6"/>
  <c r="L892" i="5"/>
  <c r="L869" i="6"/>
  <c r="L868" i="5"/>
  <c r="L840" i="6"/>
  <c r="L839" i="5"/>
  <c r="L753" i="6"/>
  <c r="L752" i="5"/>
  <c r="L64" i="6"/>
  <c r="L63" i="5"/>
  <c r="P538" i="6"/>
  <c r="P537" i="5"/>
  <c r="P558" i="6"/>
  <c r="P557" i="5"/>
  <c r="L35" i="6"/>
  <c r="L34" i="5"/>
  <c r="P397" i="6"/>
  <c r="P396" i="5"/>
  <c r="T267" i="1"/>
  <c r="P259" i="6"/>
  <c r="P258" i="5"/>
  <c r="P740" i="6"/>
  <c r="P739" i="5"/>
  <c r="P529" i="6"/>
  <c r="P528" i="5"/>
  <c r="L572" i="6"/>
  <c r="L571" i="5"/>
  <c r="P478" i="1"/>
  <c r="M479" i="6" s="1"/>
  <c r="L501" i="6"/>
  <c r="L500" i="5"/>
  <c r="P392" i="1"/>
  <c r="P377" i="6"/>
  <c r="P376" i="5"/>
  <c r="P379" i="6"/>
  <c r="P378" i="5"/>
  <c r="T247" i="1"/>
  <c r="P564" i="6"/>
  <c r="P563" i="5"/>
  <c r="L592" i="6"/>
  <c r="L591" i="5"/>
  <c r="L462" i="6"/>
  <c r="L461" i="5"/>
  <c r="L596" i="6"/>
  <c r="L595" i="5"/>
  <c r="P504" i="1"/>
  <c r="M505" i="6" s="1"/>
  <c r="L270" i="6"/>
  <c r="L269" i="5"/>
  <c r="P221" i="6"/>
  <c r="P220" i="5"/>
  <c r="K1050" i="6"/>
  <c r="K1049" i="5"/>
  <c r="P1038" i="1"/>
  <c r="M1039" i="6" s="1"/>
  <c r="K917" i="6"/>
  <c r="K916" i="5"/>
  <c r="L193" i="6"/>
  <c r="L192" i="5"/>
  <c r="K955" i="6"/>
  <c r="K954" i="5"/>
  <c r="K112" i="6"/>
  <c r="K111" i="5"/>
  <c r="K926" i="6"/>
  <c r="K925" i="5"/>
  <c r="P894" i="1"/>
  <c r="K763" i="6"/>
  <c r="K762" i="5"/>
  <c r="L350" i="6"/>
  <c r="L349" i="5"/>
  <c r="K697" i="6"/>
  <c r="K696" i="5"/>
  <c r="P620" i="1"/>
  <c r="L312" i="6"/>
  <c r="L311" i="5"/>
  <c r="K1076" i="6"/>
  <c r="K1075" i="5"/>
  <c r="P1066" i="1"/>
  <c r="K500" i="6"/>
  <c r="K499" i="5"/>
  <c r="K401" i="6"/>
  <c r="K400" i="5"/>
  <c r="K373" i="6"/>
  <c r="K372" i="5"/>
  <c r="O660" i="6"/>
  <c r="O659" i="5"/>
  <c r="K617" i="6"/>
  <c r="K616" i="5"/>
  <c r="K582" i="6"/>
  <c r="K581" i="5"/>
  <c r="K774" i="6"/>
  <c r="K773" i="5"/>
  <c r="O119" i="6"/>
  <c r="O118" i="5"/>
  <c r="T886" i="1"/>
  <c r="Q887" i="6" s="1"/>
  <c r="K189" i="6"/>
  <c r="K188" i="5"/>
  <c r="P15" i="1"/>
  <c r="K214" i="6"/>
  <c r="K213" i="5"/>
  <c r="K283" i="6"/>
  <c r="K282" i="5"/>
  <c r="P139" i="1"/>
  <c r="K355" i="6"/>
  <c r="K354" i="5"/>
  <c r="K429" i="6"/>
  <c r="K428" i="5"/>
  <c r="K361" i="6"/>
  <c r="K360" i="5"/>
  <c r="K270" i="6"/>
  <c r="K269" i="5"/>
  <c r="K93" i="6"/>
  <c r="K92" i="5"/>
  <c r="P72" i="1"/>
  <c r="K181" i="6"/>
  <c r="K180" i="5"/>
  <c r="K309" i="6"/>
  <c r="K308" i="5"/>
  <c r="O357" i="6"/>
  <c r="O356" i="5"/>
  <c r="J1042" i="6"/>
  <c r="J1041" i="5"/>
  <c r="P1029" i="1"/>
  <c r="J1063" i="6"/>
  <c r="J1062" i="5"/>
  <c r="P1051" i="1"/>
  <c r="J1027" i="6"/>
  <c r="J1026" i="5"/>
  <c r="P1013" i="1"/>
  <c r="M1014" i="6" s="1"/>
  <c r="O90" i="6"/>
  <c r="O89" i="5"/>
  <c r="J64" i="6"/>
  <c r="J63" i="5"/>
  <c r="P785" i="1"/>
  <c r="M786" i="6" s="1"/>
  <c r="J769" i="6"/>
  <c r="J768" i="5"/>
  <c r="P707" i="1"/>
  <c r="J36" i="6"/>
  <c r="J35" i="5"/>
  <c r="P669" i="1"/>
  <c r="J705" i="6"/>
  <c r="J704" i="5"/>
  <c r="P631" i="1"/>
  <c r="J642" i="6"/>
  <c r="J641" i="5"/>
  <c r="P553" i="1"/>
  <c r="J534" i="6"/>
  <c r="J533" i="5"/>
  <c r="P435" i="1"/>
  <c r="M435" i="5" s="1"/>
  <c r="J750" i="6"/>
  <c r="J749" i="5"/>
  <c r="P681" i="1"/>
  <c r="M681" i="5" s="1"/>
  <c r="J784" i="6"/>
  <c r="J783" i="5"/>
  <c r="P723" i="1"/>
  <c r="J754" i="6"/>
  <c r="J753" i="5"/>
  <c r="P685" i="1"/>
  <c r="J756" i="6"/>
  <c r="J755" i="5"/>
  <c r="P687" i="1"/>
  <c r="J42" i="6"/>
  <c r="J41" i="5"/>
  <c r="P769" i="1"/>
  <c r="J860" i="6"/>
  <c r="J859" i="5"/>
  <c r="P811" i="1"/>
  <c r="J417" i="6"/>
  <c r="J416" i="5"/>
  <c r="P293" i="1"/>
  <c r="M294" i="6" s="1"/>
  <c r="J929" i="6"/>
  <c r="J928" i="5"/>
  <c r="P897" i="1"/>
  <c r="J401" i="6"/>
  <c r="J400" i="5"/>
  <c r="P273" i="1"/>
  <c r="J424" i="6"/>
  <c r="J423" i="5"/>
  <c r="P300" i="1"/>
  <c r="N640" i="6"/>
  <c r="N639" i="5"/>
  <c r="T551" i="1"/>
  <c r="N443" i="6"/>
  <c r="N442" i="5"/>
  <c r="T323" i="1"/>
  <c r="N355" i="6"/>
  <c r="N354" i="5"/>
  <c r="T221" i="1"/>
  <c r="Q222" i="6" s="1"/>
  <c r="N601" i="6"/>
  <c r="N600" i="5"/>
  <c r="T509" i="1"/>
  <c r="Q510" i="6" s="1"/>
  <c r="N393" i="6"/>
  <c r="N392" i="5"/>
  <c r="T263" i="1"/>
  <c r="Q264" i="6" s="1"/>
  <c r="J125" i="6"/>
  <c r="J124" i="5"/>
  <c r="P332" i="1"/>
  <c r="M333" i="6" s="1"/>
  <c r="N411" i="6"/>
  <c r="N410" i="5"/>
  <c r="T285" i="1"/>
  <c r="N216" i="6"/>
  <c r="N215" i="5"/>
  <c r="T59" i="1"/>
  <c r="J228" i="6"/>
  <c r="J227" i="5"/>
  <c r="P73" i="1"/>
  <c r="J202" i="6"/>
  <c r="J201" i="5"/>
  <c r="P37" i="1"/>
  <c r="J11" i="6"/>
  <c r="J10" i="5"/>
  <c r="P81" i="1"/>
  <c r="P1016" i="1"/>
  <c r="Q941" i="6"/>
  <c r="Q940" i="5"/>
  <c r="P520" i="1"/>
  <c r="J96" i="6"/>
  <c r="J95" i="5"/>
  <c r="P41" i="1"/>
  <c r="Q882" i="6"/>
  <c r="Q881" i="5"/>
  <c r="T462" i="1"/>
  <c r="Q463" i="6" s="1"/>
  <c r="N189" i="6"/>
  <c r="N188" i="5"/>
  <c r="T15" i="1"/>
  <c r="P994" i="1"/>
  <c r="Q954" i="6"/>
  <c r="Q953" i="5"/>
  <c r="Q653" i="6"/>
  <c r="Q652" i="5"/>
  <c r="T204" i="1"/>
  <c r="Q595" i="6"/>
  <c r="Q594" i="5"/>
  <c r="J199" i="6"/>
  <c r="J198" i="5"/>
  <c r="P33" i="1"/>
  <c r="T962" i="1"/>
  <c r="Q963" i="6" s="1"/>
  <c r="Q554" i="6"/>
  <c r="Q448" i="6"/>
  <c r="Q447" i="5"/>
  <c r="Q284" i="6"/>
  <c r="Q283" i="5"/>
  <c r="Q341" i="6"/>
  <c r="Q340" i="5"/>
  <c r="Q773" i="6"/>
  <c r="Q772" i="5"/>
  <c r="Q747" i="6"/>
  <c r="Q746" i="5"/>
  <c r="Q803" i="6"/>
  <c r="Q802" i="5"/>
  <c r="T1030" i="1"/>
  <c r="Q1030" i="5" s="1"/>
  <c r="T149" i="1"/>
  <c r="Q150" i="6" s="1"/>
  <c r="Q671" i="6"/>
  <c r="Q670" i="5"/>
  <c r="Q273" i="6"/>
  <c r="Q272" i="5"/>
  <c r="M667" i="6"/>
  <c r="M666" i="5"/>
  <c r="M335" i="6"/>
  <c r="M334" i="5"/>
  <c r="Q613" i="6"/>
  <c r="Q612" i="5"/>
  <c r="Q243" i="6"/>
  <c r="Q242" i="5"/>
  <c r="Q840" i="6"/>
  <c r="Q839" i="5"/>
  <c r="P314" i="1"/>
  <c r="P596" i="1"/>
  <c r="D45" i="6"/>
  <c r="P899" i="6"/>
  <c r="P898" i="5"/>
  <c r="T858" i="1"/>
  <c r="Q859" i="6" s="1"/>
  <c r="P1081" i="6"/>
  <c r="P1080" i="5"/>
  <c r="P945" i="6"/>
  <c r="P944" i="5"/>
  <c r="P955" i="6"/>
  <c r="P954" i="5"/>
  <c r="L883" i="6"/>
  <c r="L882" i="5"/>
  <c r="L855" i="6"/>
  <c r="L854" i="5"/>
  <c r="P806" i="1"/>
  <c r="L159" i="6"/>
  <c r="L158" i="5"/>
  <c r="L97" i="6"/>
  <c r="L96" i="5"/>
  <c r="L833" i="6"/>
  <c r="L832" i="5"/>
  <c r="L1053" i="6"/>
  <c r="L1052" i="5"/>
  <c r="L804" i="6"/>
  <c r="L803" i="5"/>
  <c r="P748" i="6"/>
  <c r="P747" i="5"/>
  <c r="L719" i="6"/>
  <c r="L718" i="5"/>
  <c r="P523" i="6"/>
  <c r="P522" i="5"/>
  <c r="T420" i="1"/>
  <c r="Q421" i="6" s="1"/>
  <c r="P540" i="6"/>
  <c r="P539" i="5"/>
  <c r="P718" i="6"/>
  <c r="P717" i="5"/>
  <c r="T646" i="1"/>
  <c r="Q646" i="5" s="1"/>
  <c r="P361" i="6"/>
  <c r="P360" i="5"/>
  <c r="T227" i="1"/>
  <c r="L803" i="6"/>
  <c r="L802" i="5"/>
  <c r="L724" i="6"/>
  <c r="L723" i="5"/>
  <c r="L528" i="6"/>
  <c r="L527" i="5"/>
  <c r="L541" i="6"/>
  <c r="L540" i="5"/>
  <c r="P303" i="6"/>
  <c r="P302" i="5"/>
  <c r="P340" i="6"/>
  <c r="P339" i="5"/>
  <c r="P342" i="6"/>
  <c r="P341" i="5"/>
  <c r="L562" i="6"/>
  <c r="L561" i="5"/>
  <c r="P466" i="1"/>
  <c r="L578" i="6"/>
  <c r="L577" i="5"/>
  <c r="L448" i="6"/>
  <c r="L447" i="5"/>
  <c r="P328" i="1"/>
  <c r="M329" i="6" s="1"/>
  <c r="L549" i="6"/>
  <c r="L548" i="5"/>
  <c r="L239" i="6"/>
  <c r="L238" i="5"/>
  <c r="L108" i="6"/>
  <c r="L107" i="5"/>
  <c r="K1013" i="6"/>
  <c r="K1012" i="5"/>
  <c r="K883" i="6"/>
  <c r="K882" i="5"/>
  <c r="K80" i="6"/>
  <c r="K79" i="5"/>
  <c r="K132" i="6"/>
  <c r="K131" i="5"/>
  <c r="P888" i="1"/>
  <c r="M889" i="6" s="1"/>
  <c r="K925" i="6"/>
  <c r="K924" i="5"/>
  <c r="K895" i="6"/>
  <c r="K894" i="5"/>
  <c r="K728" i="6"/>
  <c r="K727" i="5"/>
  <c r="P656" i="1"/>
  <c r="L334" i="6"/>
  <c r="L333" i="5"/>
  <c r="K666" i="6"/>
  <c r="K665" i="5"/>
  <c r="L255" i="6"/>
  <c r="L254" i="5"/>
  <c r="K1039" i="6"/>
  <c r="K1038" i="5"/>
  <c r="K467" i="6"/>
  <c r="K466" i="5"/>
  <c r="K367" i="6"/>
  <c r="K366" i="5"/>
  <c r="K336" i="6"/>
  <c r="K335" i="5"/>
  <c r="K615" i="6"/>
  <c r="K614" i="5"/>
  <c r="K27" i="6"/>
  <c r="K26" i="5"/>
  <c r="K546" i="6"/>
  <c r="K545" i="5"/>
  <c r="O730" i="6"/>
  <c r="O729" i="5"/>
  <c r="T658" i="1"/>
  <c r="O40" i="6"/>
  <c r="O39" i="5"/>
  <c r="T734" i="1"/>
  <c r="Q735" i="6" s="1"/>
  <c r="K967" i="6"/>
  <c r="K966" i="5"/>
  <c r="K4" i="6"/>
  <c r="K3" i="5"/>
  <c r="K252" i="6"/>
  <c r="K251" i="5"/>
  <c r="K321" i="6"/>
  <c r="K320" i="5"/>
  <c r="K395" i="6"/>
  <c r="K394" i="5"/>
  <c r="K325" i="6"/>
  <c r="K324" i="5"/>
  <c r="K266" i="6"/>
  <c r="K265" i="5"/>
  <c r="K205" i="6"/>
  <c r="K204" i="5"/>
  <c r="P43" i="1"/>
  <c r="J114" i="6"/>
  <c r="J113" i="5"/>
  <c r="P1085" i="1"/>
  <c r="K302" i="6"/>
  <c r="K301" i="5"/>
  <c r="O344" i="6"/>
  <c r="O343" i="5"/>
  <c r="J1023" i="6"/>
  <c r="J1022" i="5"/>
  <c r="P1009" i="1"/>
  <c r="J1044" i="6"/>
  <c r="J1043" i="5"/>
  <c r="P1031" i="1"/>
  <c r="M1032" i="6" s="1"/>
  <c r="J1009" i="6"/>
  <c r="J1008" i="5"/>
  <c r="P993" i="1"/>
  <c r="K286" i="6"/>
  <c r="K285" i="5"/>
  <c r="P142" i="1"/>
  <c r="J800" i="6"/>
  <c r="J799" i="5"/>
  <c r="P745" i="1"/>
  <c r="M746" i="6" s="1"/>
  <c r="J737" i="6"/>
  <c r="J736" i="5"/>
  <c r="P667" i="1"/>
  <c r="J704" i="6"/>
  <c r="J703" i="5"/>
  <c r="P629" i="1"/>
  <c r="J60" i="6"/>
  <c r="J59" i="5"/>
  <c r="P591" i="1"/>
  <c r="M592" i="6" s="1"/>
  <c r="J59" i="6"/>
  <c r="J58" i="5"/>
  <c r="P513" i="1"/>
  <c r="J504" i="6"/>
  <c r="J503" i="5"/>
  <c r="P395" i="1"/>
  <c r="J714" i="6"/>
  <c r="J713" i="5"/>
  <c r="P641" i="1"/>
  <c r="J752" i="6"/>
  <c r="J751" i="5"/>
  <c r="P683" i="1"/>
  <c r="J717" i="6"/>
  <c r="J716" i="5"/>
  <c r="P645" i="1"/>
  <c r="J719" i="6"/>
  <c r="J718" i="5"/>
  <c r="P647" i="1"/>
  <c r="M648" i="6" s="1"/>
  <c r="J789" i="6"/>
  <c r="J788" i="5"/>
  <c r="P729" i="1"/>
  <c r="J823" i="6"/>
  <c r="J822" i="5"/>
  <c r="P771" i="1"/>
  <c r="M771" i="5" s="1"/>
  <c r="N948" i="6"/>
  <c r="N947" i="5"/>
  <c r="T921" i="1"/>
  <c r="Q921" i="5" s="1"/>
  <c r="J898" i="6"/>
  <c r="J897" i="5"/>
  <c r="P857" i="1"/>
  <c r="J384" i="6"/>
  <c r="J383" i="5"/>
  <c r="P253" i="1"/>
  <c r="M253" i="5" s="1"/>
  <c r="J410" i="6"/>
  <c r="J409" i="5"/>
  <c r="P284" i="1"/>
  <c r="J614" i="6"/>
  <c r="J613" i="5"/>
  <c r="P524" i="1"/>
  <c r="M525" i="6" s="1"/>
  <c r="J426" i="6"/>
  <c r="J425" i="5"/>
  <c r="P302" i="1"/>
  <c r="N336" i="6"/>
  <c r="N335" i="5"/>
  <c r="T201" i="1"/>
  <c r="Q202" i="6" s="1"/>
  <c r="J559" i="6"/>
  <c r="J558" i="5"/>
  <c r="P463" i="1"/>
  <c r="N375" i="6"/>
  <c r="N374" i="5"/>
  <c r="T243" i="1"/>
  <c r="N447" i="6"/>
  <c r="N446" i="5"/>
  <c r="T327" i="1"/>
  <c r="Q328" i="6" s="1"/>
  <c r="J103" i="6"/>
  <c r="J102" i="5"/>
  <c r="P404" i="1"/>
  <c r="M405" i="6" s="1"/>
  <c r="J397" i="6"/>
  <c r="J396" i="5"/>
  <c r="P267" i="1"/>
  <c r="M268" i="6" s="1"/>
  <c r="N228" i="6"/>
  <c r="N227" i="5"/>
  <c r="T73" i="1"/>
  <c r="P872" i="1"/>
  <c r="Q870" i="6"/>
  <c r="Q869" i="5"/>
  <c r="J221" i="6"/>
  <c r="J220" i="5"/>
  <c r="P64" i="1"/>
  <c r="J193" i="6"/>
  <c r="J192" i="5"/>
  <c r="P26" i="1"/>
  <c r="Q804" i="6"/>
  <c r="Q803" i="5"/>
  <c r="N161" i="6"/>
  <c r="N160" i="5"/>
  <c r="T19" i="1"/>
  <c r="P754" i="1"/>
  <c r="T695" i="1"/>
  <c r="Q696" i="6" s="1"/>
  <c r="T410" i="1"/>
  <c r="P668" i="1"/>
  <c r="J187" i="6"/>
  <c r="J186" i="5"/>
  <c r="P13" i="1"/>
  <c r="J6" i="6"/>
  <c r="J5" i="5"/>
  <c r="P24" i="1"/>
  <c r="P202" i="1"/>
  <c r="T950" i="1"/>
  <c r="Q951" i="6" s="1"/>
  <c r="Q464" i="6"/>
  <c r="Q463" i="5"/>
  <c r="T694" i="1"/>
  <c r="J184" i="6"/>
  <c r="J183" i="5"/>
  <c r="P10" i="1"/>
  <c r="Q1005" i="6"/>
  <c r="Q1004" i="5"/>
  <c r="P560" i="1"/>
  <c r="M1007" i="6"/>
  <c r="M1006" i="5"/>
  <c r="Q805" i="6"/>
  <c r="Q804" i="5"/>
  <c r="J196" i="6"/>
  <c r="J195" i="5"/>
  <c r="P29" i="1"/>
  <c r="T675" i="1"/>
  <c r="Q675" i="5" s="1"/>
  <c r="T200" i="1"/>
  <c r="M233" i="6"/>
  <c r="M232" i="5"/>
  <c r="T309" i="1"/>
  <c r="Q309" i="5" s="1"/>
  <c r="P1098" i="1"/>
  <c r="M236" i="6"/>
  <c r="P922" i="1"/>
  <c r="Q405" i="6"/>
  <c r="Q404" i="5"/>
  <c r="P862" i="1"/>
  <c r="Q516" i="6"/>
  <c r="Q515" i="5"/>
  <c r="M38" i="6"/>
  <c r="M37" i="5"/>
  <c r="M1043" i="6"/>
  <c r="Q408" i="6"/>
  <c r="Q407" i="5"/>
  <c r="Q674" i="6"/>
  <c r="Q673" i="5"/>
  <c r="P472" i="1"/>
  <c r="Q647" i="6"/>
  <c r="T487" i="1"/>
  <c r="Q225" i="6"/>
  <c r="Q224" i="5"/>
  <c r="M8" i="6"/>
  <c r="M7" i="5"/>
  <c r="P1088" i="1"/>
  <c r="P784" i="1"/>
  <c r="P790" i="1"/>
  <c r="P105" i="1"/>
  <c r="P1020" i="1"/>
  <c r="Q123" i="6"/>
  <c r="Q122" i="5"/>
  <c r="M1084" i="6"/>
  <c r="M1083" i="5"/>
  <c r="T450" i="1"/>
  <c r="Q451" i="6" s="1"/>
  <c r="Q980" i="6"/>
  <c r="Q979" i="5"/>
  <c r="T595" i="1"/>
  <c r="T173" i="1"/>
  <c r="L836" i="6"/>
  <c r="L835" i="5"/>
  <c r="L442" i="6"/>
  <c r="L441" i="5"/>
  <c r="K920" i="6"/>
  <c r="K919" i="5"/>
  <c r="P884" i="1"/>
  <c r="K445" i="6"/>
  <c r="K444" i="5"/>
  <c r="J1003" i="6"/>
  <c r="J1002" i="5"/>
  <c r="P985" i="1"/>
  <c r="P1074" i="6"/>
  <c r="P1073" i="5"/>
  <c r="P1047" i="6"/>
  <c r="P1046" i="5"/>
  <c r="P915" i="6"/>
  <c r="P914" i="5"/>
  <c r="P951" i="6"/>
  <c r="P950" i="5"/>
  <c r="L849" i="6"/>
  <c r="L848" i="5"/>
  <c r="L824" i="6"/>
  <c r="L823" i="5"/>
  <c r="L830" i="6"/>
  <c r="L829" i="5"/>
  <c r="L797" i="6"/>
  <c r="L796" i="5"/>
  <c r="P985" i="6"/>
  <c r="P984" i="5"/>
  <c r="L772" i="6"/>
  <c r="L771" i="5"/>
  <c r="P737" i="6"/>
  <c r="P736" i="5"/>
  <c r="L689" i="6"/>
  <c r="L688" i="5"/>
  <c r="P610" i="1"/>
  <c r="P102" i="6"/>
  <c r="P101" i="5"/>
  <c r="P525" i="6"/>
  <c r="P524" i="5"/>
  <c r="T422" i="1"/>
  <c r="L714" i="6"/>
  <c r="L713" i="5"/>
  <c r="P325" i="6"/>
  <c r="P324" i="5"/>
  <c r="T187" i="1"/>
  <c r="L638" i="6"/>
  <c r="L637" i="5"/>
  <c r="L709" i="6"/>
  <c r="L708" i="5"/>
  <c r="L515" i="6"/>
  <c r="L514" i="5"/>
  <c r="P503" i="6"/>
  <c r="P502" i="5"/>
  <c r="T394" i="1"/>
  <c r="P270" i="6"/>
  <c r="P269" i="5"/>
  <c r="P305" i="6"/>
  <c r="P304" i="5"/>
  <c r="P307" i="6"/>
  <c r="P306" i="5"/>
  <c r="L545" i="6"/>
  <c r="L544" i="5"/>
  <c r="P533" i="6"/>
  <c r="P532" i="5"/>
  <c r="L77" i="6"/>
  <c r="L76" i="5"/>
  <c r="L102" i="6"/>
  <c r="L101" i="5"/>
  <c r="L231" i="6"/>
  <c r="L230" i="5"/>
  <c r="K1083" i="6"/>
  <c r="K1082" i="5"/>
  <c r="P1076" i="1"/>
  <c r="K981" i="6"/>
  <c r="K980" i="5"/>
  <c r="K849" i="6"/>
  <c r="K848" i="5"/>
  <c r="P800" i="1"/>
  <c r="K1056" i="6"/>
  <c r="K1055" i="5"/>
  <c r="K106" i="6"/>
  <c r="K105" i="5"/>
  <c r="K893" i="6"/>
  <c r="K892" i="5"/>
  <c r="K862" i="6"/>
  <c r="K861" i="5"/>
  <c r="K694" i="6"/>
  <c r="K693" i="5"/>
  <c r="P616" i="1"/>
  <c r="L325" i="6"/>
  <c r="L324" i="5"/>
  <c r="P352" i="6"/>
  <c r="P351" i="5"/>
  <c r="T218" i="1"/>
  <c r="Q219" i="6" s="1"/>
  <c r="L253" i="6"/>
  <c r="L252" i="5"/>
  <c r="K1004" i="6"/>
  <c r="K1003" i="5"/>
  <c r="K432" i="6"/>
  <c r="K431" i="5"/>
  <c r="K329" i="6"/>
  <c r="K328" i="5"/>
  <c r="K301" i="6"/>
  <c r="K300" i="5"/>
  <c r="K579" i="6"/>
  <c r="K578" i="5"/>
  <c r="K544" i="6"/>
  <c r="K543" i="5"/>
  <c r="O837" i="6"/>
  <c r="O836" i="5"/>
  <c r="O709" i="6"/>
  <c r="O708" i="5"/>
  <c r="T635" i="1"/>
  <c r="Q636" i="6" s="1"/>
  <c r="O754" i="6"/>
  <c r="O753" i="5"/>
  <c r="O734" i="6"/>
  <c r="O733" i="5"/>
  <c r="T662" i="1"/>
  <c r="Q663" i="6" s="1"/>
  <c r="K934" i="6"/>
  <c r="K933" i="5"/>
  <c r="K216" i="6"/>
  <c r="K215" i="5"/>
  <c r="K285" i="6"/>
  <c r="K284" i="5"/>
  <c r="P141" i="1"/>
  <c r="K359" i="6"/>
  <c r="K358" i="5"/>
  <c r="K290" i="6"/>
  <c r="K289" i="5"/>
  <c r="P147" i="1"/>
  <c r="M148" i="6" s="1"/>
  <c r="O255" i="6"/>
  <c r="O254" i="5"/>
  <c r="O203" i="6"/>
  <c r="O202" i="5"/>
  <c r="T38" i="1"/>
  <c r="J1075" i="6"/>
  <c r="J1074" i="5"/>
  <c r="P1065" i="1"/>
  <c r="K292" i="6"/>
  <c r="K291" i="5"/>
  <c r="P150" i="1"/>
  <c r="M151" i="6" s="1"/>
  <c r="O276" i="6"/>
  <c r="O275" i="5"/>
  <c r="J113" i="6"/>
  <c r="J112" i="5"/>
  <c r="P989" i="1"/>
  <c r="M990" i="6" s="1"/>
  <c r="J1025" i="6"/>
  <c r="J1024" i="5"/>
  <c r="P1011" i="1"/>
  <c r="M1012" i="6" s="1"/>
  <c r="J176" i="6"/>
  <c r="J175" i="5"/>
  <c r="P973" i="1"/>
  <c r="M974" i="6" s="1"/>
  <c r="O281" i="6"/>
  <c r="O280" i="5"/>
  <c r="J138" i="6"/>
  <c r="J137" i="5"/>
  <c r="P705" i="1"/>
  <c r="M706" i="6" s="1"/>
  <c r="J703" i="6"/>
  <c r="J702" i="5"/>
  <c r="P627" i="1"/>
  <c r="J673" i="6"/>
  <c r="J672" i="5"/>
  <c r="P589" i="1"/>
  <c r="J640" i="6"/>
  <c r="J639" i="5"/>
  <c r="P551" i="1"/>
  <c r="J567" i="6"/>
  <c r="J566" i="5"/>
  <c r="P473" i="1"/>
  <c r="M474" i="6" s="1"/>
  <c r="J21" i="6"/>
  <c r="J20" i="5"/>
  <c r="P355" i="1"/>
  <c r="M356" i="6" s="1"/>
  <c r="J683" i="6"/>
  <c r="J682" i="5"/>
  <c r="P601" i="1"/>
  <c r="J715" i="6"/>
  <c r="J714" i="5"/>
  <c r="P643" i="1"/>
  <c r="J686" i="6"/>
  <c r="J685" i="5"/>
  <c r="P605" i="1"/>
  <c r="J687" i="6"/>
  <c r="J686" i="5"/>
  <c r="P607" i="1"/>
  <c r="J137" i="6"/>
  <c r="J136" i="5"/>
  <c r="P689" i="1"/>
  <c r="J790" i="6"/>
  <c r="J789" i="5"/>
  <c r="P731" i="1"/>
  <c r="J927" i="6"/>
  <c r="J926" i="5"/>
  <c r="P895" i="1"/>
  <c r="J865" i="6"/>
  <c r="J864" i="5"/>
  <c r="P817" i="1"/>
  <c r="J367" i="6"/>
  <c r="J366" i="5"/>
  <c r="P233" i="1"/>
  <c r="N404" i="6"/>
  <c r="N403" i="5"/>
  <c r="T277" i="1"/>
  <c r="N502" i="6"/>
  <c r="N501" i="5"/>
  <c r="T393" i="1"/>
  <c r="J406" i="6"/>
  <c r="J405" i="5"/>
  <c r="P279" i="1"/>
  <c r="N321" i="6"/>
  <c r="N320" i="5"/>
  <c r="T181" i="1"/>
  <c r="J126" i="6"/>
  <c r="J125" i="5"/>
  <c r="P412" i="1"/>
  <c r="N357" i="6"/>
  <c r="N356" i="5"/>
  <c r="T223" i="1"/>
  <c r="N432" i="6"/>
  <c r="N431" i="5"/>
  <c r="T311" i="1"/>
  <c r="Q312" i="6" s="1"/>
  <c r="N480" i="6"/>
  <c r="N479" i="5"/>
  <c r="T365" i="1"/>
  <c r="J379" i="6"/>
  <c r="J378" i="5"/>
  <c r="P247" i="1"/>
  <c r="M248" i="6" s="1"/>
  <c r="Q931" i="6"/>
  <c r="Q930" i="5"/>
  <c r="J212" i="6"/>
  <c r="J211" i="5"/>
  <c r="P53" i="1"/>
  <c r="T850" i="1"/>
  <c r="P748" i="1"/>
  <c r="T632" i="1"/>
  <c r="Q633" i="6" s="1"/>
  <c r="M665" i="6"/>
  <c r="M664" i="5"/>
  <c r="P1096" i="1"/>
  <c r="P876" i="1"/>
  <c r="P1082" i="1"/>
  <c r="Q979" i="6"/>
  <c r="Q978" i="5"/>
  <c r="P794" i="1"/>
  <c r="T741" i="1"/>
  <c r="Q742" i="6" s="1"/>
  <c r="P514" i="1"/>
  <c r="P408" i="1"/>
  <c r="Q1038" i="6"/>
  <c r="Q1037" i="5"/>
  <c r="Q924" i="6"/>
  <c r="Q923" i="5"/>
  <c r="T674" i="1"/>
  <c r="P739" i="1"/>
  <c r="T998" i="1"/>
  <c r="N184" i="6"/>
  <c r="N183" i="5"/>
  <c r="T10" i="1"/>
  <c r="T1006" i="1"/>
  <c r="Q1007" i="6" s="1"/>
  <c r="M404" i="6"/>
  <c r="M403" i="5"/>
  <c r="P780" i="1"/>
  <c r="Q1040" i="6"/>
  <c r="Q1039" i="5"/>
  <c r="P1094" i="1"/>
  <c r="T1002" i="1"/>
  <c r="P802" i="1"/>
  <c r="T582" i="1"/>
  <c r="Q307" i="5"/>
  <c r="T452" i="1"/>
  <c r="P986" i="1"/>
  <c r="Q690" i="6"/>
  <c r="Q689" i="5"/>
  <c r="T106" i="1"/>
  <c r="Q107" i="6" s="1"/>
  <c r="P1080" i="1"/>
  <c r="P662" i="1"/>
  <c r="P914" i="1"/>
  <c r="M915" i="6" s="1"/>
  <c r="Q332" i="6"/>
  <c r="Q331" i="5"/>
  <c r="P67" i="1"/>
  <c r="Q763" i="6"/>
  <c r="Q762" i="5"/>
  <c r="Q435" i="6"/>
  <c r="Q434" i="5"/>
  <c r="M354" i="6"/>
  <c r="M353" i="5"/>
  <c r="P740" i="1"/>
  <c r="M740" i="5" s="1"/>
  <c r="M235" i="6"/>
  <c r="M234" i="5"/>
  <c r="Q35" i="6"/>
  <c r="Q34" i="5"/>
  <c r="P133" i="1"/>
  <c r="T868" i="1"/>
  <c r="Q868" i="5" s="1"/>
  <c r="T36" i="1"/>
  <c r="Q36" i="5" s="1"/>
  <c r="T432" i="1"/>
  <c r="Q433" i="6" s="1"/>
  <c r="Q992" i="6"/>
  <c r="Q991" i="5"/>
  <c r="P826" i="1"/>
  <c r="M399" i="6"/>
  <c r="M398" i="5"/>
  <c r="Q208" i="6"/>
  <c r="Q207" i="5"/>
  <c r="Q779" i="6"/>
  <c r="Q778" i="5"/>
  <c r="P242" i="1"/>
  <c r="L713" i="6"/>
  <c r="L712" i="5"/>
  <c r="P689" i="6"/>
  <c r="P688" i="5"/>
  <c r="K847" i="6"/>
  <c r="K846" i="5"/>
  <c r="K413" i="6"/>
  <c r="K412" i="5"/>
  <c r="J434" i="6"/>
  <c r="J433" i="5"/>
  <c r="P313" i="1"/>
  <c r="P1069" i="6"/>
  <c r="P1068" i="5"/>
  <c r="T1058" i="1"/>
  <c r="Q1059" i="6" s="1"/>
  <c r="P1037" i="6"/>
  <c r="P1036" i="5"/>
  <c r="T1024" i="1"/>
  <c r="Q1025" i="6" s="1"/>
  <c r="P1010" i="6"/>
  <c r="P1009" i="5"/>
  <c r="P80" i="6"/>
  <c r="P79" i="5"/>
  <c r="P920" i="6"/>
  <c r="P919" i="5"/>
  <c r="T884" i="1"/>
  <c r="Q884" i="5" s="1"/>
  <c r="L813" i="6"/>
  <c r="L812" i="5"/>
  <c r="L786" i="6"/>
  <c r="L785" i="5"/>
  <c r="L791" i="6"/>
  <c r="L790" i="5"/>
  <c r="L70" i="6"/>
  <c r="L69" i="5"/>
  <c r="L37" i="6"/>
  <c r="L36" i="5"/>
  <c r="L153" i="6"/>
  <c r="L152" i="5"/>
  <c r="L739" i="6"/>
  <c r="L738" i="5"/>
  <c r="P681" i="6"/>
  <c r="P680" i="5"/>
  <c r="L685" i="6"/>
  <c r="L684" i="5"/>
  <c r="P491" i="6"/>
  <c r="P490" i="5"/>
  <c r="T380" i="1"/>
  <c r="P510" i="6"/>
  <c r="P509" i="5"/>
  <c r="P695" i="6"/>
  <c r="P694" i="5"/>
  <c r="P290" i="6"/>
  <c r="P289" i="5"/>
  <c r="P484" i="6"/>
  <c r="P483" i="5"/>
  <c r="L647" i="6"/>
  <c r="L646" i="5"/>
  <c r="L499" i="6"/>
  <c r="L498" i="5"/>
  <c r="L486" i="6"/>
  <c r="L485" i="5"/>
  <c r="P374" i="1"/>
  <c r="L679" i="6"/>
  <c r="L678" i="5"/>
  <c r="P272" i="6"/>
  <c r="P271" i="5"/>
  <c r="P274" i="6"/>
  <c r="P273" i="5"/>
  <c r="T127" i="1"/>
  <c r="P521" i="6"/>
  <c r="P520" i="5"/>
  <c r="T416" i="1"/>
  <c r="L520" i="6"/>
  <c r="L519" i="5"/>
  <c r="P419" i="6"/>
  <c r="P418" i="5"/>
  <c r="P146" i="6"/>
  <c r="P145" i="5"/>
  <c r="T386" i="1"/>
  <c r="Q387" i="6" s="1"/>
  <c r="P227" i="6"/>
  <c r="P226" i="5"/>
  <c r="T71" i="1"/>
  <c r="K85" i="6"/>
  <c r="K84" i="5"/>
  <c r="K945" i="6"/>
  <c r="K944" i="5"/>
  <c r="P918" i="1"/>
  <c r="M919" i="6" s="1"/>
  <c r="K813" i="6"/>
  <c r="K812" i="5"/>
  <c r="K1018" i="6"/>
  <c r="K1017" i="5"/>
  <c r="K857" i="6"/>
  <c r="K856" i="5"/>
  <c r="P808" i="1"/>
  <c r="M809" i="6" s="1"/>
  <c r="K159" i="6"/>
  <c r="K158" i="5"/>
  <c r="K826" i="6"/>
  <c r="K825" i="5"/>
  <c r="K662" i="6"/>
  <c r="K661" i="5"/>
  <c r="L16" i="6"/>
  <c r="L15" i="5"/>
  <c r="P184" i="1"/>
  <c r="P282" i="6"/>
  <c r="P281" i="5"/>
  <c r="L180" i="6"/>
  <c r="L179" i="5"/>
  <c r="K129" i="6"/>
  <c r="K128" i="5"/>
  <c r="K971" i="6"/>
  <c r="K970" i="5"/>
  <c r="K101" i="6"/>
  <c r="K100" i="5"/>
  <c r="K932" i="6"/>
  <c r="K931" i="5"/>
  <c r="K542" i="6"/>
  <c r="K541" i="5"/>
  <c r="K514" i="6"/>
  <c r="K513" i="5"/>
  <c r="O774" i="6"/>
  <c r="O773" i="5"/>
  <c r="K684" i="6"/>
  <c r="K683" i="5"/>
  <c r="P602" i="1"/>
  <c r="O740" i="6"/>
  <c r="O739" i="5"/>
  <c r="T671" i="1"/>
  <c r="Q672" i="6" s="1"/>
  <c r="O732" i="6"/>
  <c r="O731" i="5"/>
  <c r="O855" i="6"/>
  <c r="O854" i="5"/>
  <c r="T806" i="1"/>
  <c r="K161" i="6"/>
  <c r="K160" i="5"/>
  <c r="K12" i="6"/>
  <c r="K11" i="5"/>
  <c r="K324" i="6"/>
  <c r="K323" i="5"/>
  <c r="K258" i="6"/>
  <c r="K257" i="5"/>
  <c r="K96" i="6"/>
  <c r="K95" i="5"/>
  <c r="K194" i="6"/>
  <c r="K193" i="5"/>
  <c r="J1057" i="6"/>
  <c r="J1056" i="5"/>
  <c r="P1045" i="1"/>
  <c r="K274" i="6"/>
  <c r="K273" i="5"/>
  <c r="P127" i="1"/>
  <c r="K14" i="6"/>
  <c r="K13" i="5"/>
  <c r="P115" i="1"/>
  <c r="J991" i="6"/>
  <c r="J990" i="5"/>
  <c r="P969" i="1"/>
  <c r="J124" i="6"/>
  <c r="J123" i="5"/>
  <c r="P991" i="1"/>
  <c r="M991" i="5" s="1"/>
  <c r="J977" i="6"/>
  <c r="J976" i="5"/>
  <c r="P953" i="1"/>
  <c r="O94" i="6"/>
  <c r="O93" i="5"/>
  <c r="T133" i="1"/>
  <c r="J35" i="6"/>
  <c r="J34" i="5"/>
  <c r="P665" i="1"/>
  <c r="M665" i="5" s="1"/>
  <c r="J117" i="6"/>
  <c r="J116" i="5"/>
  <c r="P587" i="1"/>
  <c r="M588" i="6" s="1"/>
  <c r="J638" i="6"/>
  <c r="J637" i="5"/>
  <c r="P549" i="1"/>
  <c r="J603" i="6"/>
  <c r="J602" i="5"/>
  <c r="P511" i="1"/>
  <c r="J532" i="6"/>
  <c r="J531" i="5"/>
  <c r="P433" i="1"/>
  <c r="J778" i="6"/>
  <c r="J777" i="5"/>
  <c r="P717" i="1"/>
  <c r="J650" i="6"/>
  <c r="J649" i="5"/>
  <c r="P561" i="1"/>
  <c r="J685" i="6"/>
  <c r="J684" i="5"/>
  <c r="P603" i="1"/>
  <c r="J653" i="6"/>
  <c r="J652" i="5"/>
  <c r="P565" i="1"/>
  <c r="J654" i="6"/>
  <c r="J653" i="5"/>
  <c r="P567" i="1"/>
  <c r="J721" i="6"/>
  <c r="J720" i="5"/>
  <c r="P649" i="1"/>
  <c r="J758" i="6"/>
  <c r="J757" i="5"/>
  <c r="P691" i="1"/>
  <c r="J896" i="6"/>
  <c r="J895" i="5"/>
  <c r="P855" i="1"/>
  <c r="J829" i="6"/>
  <c r="J828" i="5"/>
  <c r="P777" i="1"/>
  <c r="J347" i="6"/>
  <c r="J346" i="5"/>
  <c r="P213" i="1"/>
  <c r="M214" i="6" s="1"/>
  <c r="N388" i="6"/>
  <c r="N387" i="5"/>
  <c r="T257" i="1"/>
  <c r="Q258" i="6" s="1"/>
  <c r="N465" i="6"/>
  <c r="N464" i="5"/>
  <c r="T349" i="1"/>
  <c r="Q350" i="6" s="1"/>
  <c r="J390" i="6"/>
  <c r="J389" i="5"/>
  <c r="P259" i="1"/>
  <c r="N301" i="6"/>
  <c r="N300" i="5"/>
  <c r="T161" i="1"/>
  <c r="J460" i="6"/>
  <c r="J459" i="5"/>
  <c r="P344" i="1"/>
  <c r="M345" i="6" s="1"/>
  <c r="N338" i="6"/>
  <c r="N337" i="5"/>
  <c r="T203" i="1"/>
  <c r="J722" i="6"/>
  <c r="J721" i="5"/>
  <c r="P650" i="1"/>
  <c r="J416" i="6"/>
  <c r="J415" i="5"/>
  <c r="P290" i="1"/>
  <c r="M290" i="5" s="1"/>
  <c r="J432" i="6"/>
  <c r="J431" i="5"/>
  <c r="P311" i="1"/>
  <c r="M312" i="6" s="1"/>
  <c r="J361" i="6"/>
  <c r="J360" i="5"/>
  <c r="P227" i="1"/>
  <c r="N196" i="6"/>
  <c r="N195" i="5"/>
  <c r="T29" i="1"/>
  <c r="Q799" i="6"/>
  <c r="Q798" i="5"/>
  <c r="Q701" i="6"/>
  <c r="Q700" i="5"/>
  <c r="T988" i="1"/>
  <c r="T870" i="1"/>
  <c r="T732" i="1"/>
  <c r="Q733" i="6" s="1"/>
  <c r="T685" i="1"/>
  <c r="Q956" i="6"/>
  <c r="Q955" i="5"/>
  <c r="P1010" i="1"/>
  <c r="P820" i="1"/>
  <c r="Q553" i="6"/>
  <c r="Q552" i="5"/>
  <c r="P899" i="1"/>
  <c r="M900" i="6" s="1"/>
  <c r="Q401" i="6"/>
  <c r="Q400" i="5"/>
  <c r="Q329" i="6"/>
  <c r="Q328" i="5"/>
  <c r="Q186" i="6"/>
  <c r="Q185" i="5"/>
  <c r="M497" i="6"/>
  <c r="M496" i="5"/>
  <c r="T915" i="1"/>
  <c r="M306" i="6"/>
  <c r="M305" i="5"/>
  <c r="Q777" i="6"/>
  <c r="Q776" i="5"/>
  <c r="T992" i="1"/>
  <c r="Q993" i="6" s="1"/>
  <c r="Q800" i="6"/>
  <c r="Q799" i="5"/>
  <c r="Q539" i="6"/>
  <c r="Q538" i="5"/>
  <c r="Q302" i="6"/>
  <c r="Q301" i="5"/>
  <c r="P175" i="1"/>
  <c r="T489" i="1"/>
  <c r="P530" i="1"/>
  <c r="M531" i="6" s="1"/>
  <c r="Q410" i="6"/>
  <c r="Q409" i="5"/>
  <c r="T1012" i="1"/>
  <c r="Q489" i="6"/>
  <c r="Q488" i="5"/>
  <c r="T112" i="1"/>
  <c r="Q113" i="6" s="1"/>
  <c r="T111" i="1"/>
  <c r="Q112" i="6" s="1"/>
  <c r="Q124" i="6"/>
  <c r="Q123" i="5"/>
  <c r="Q548" i="6"/>
  <c r="Q547" i="5"/>
  <c r="T158" i="1"/>
  <c r="Q159" i="6" s="1"/>
  <c r="Q97" i="6"/>
  <c r="Q96" i="5"/>
  <c r="T269" i="1"/>
  <c r="L1026" i="6"/>
  <c r="L1025" i="5"/>
  <c r="P607" i="6"/>
  <c r="P606" i="5"/>
  <c r="L170" i="6"/>
  <c r="L169" i="5"/>
  <c r="K199" i="6"/>
  <c r="K198" i="5"/>
  <c r="K510" i="6"/>
  <c r="K509" i="5"/>
  <c r="L819" i="6"/>
  <c r="L818" i="5"/>
  <c r="P1032" i="6"/>
  <c r="P1031" i="5"/>
  <c r="P1002" i="6"/>
  <c r="P1001" i="5"/>
  <c r="T984" i="1"/>
  <c r="Q985" i="6" s="1"/>
  <c r="P1085" i="6"/>
  <c r="P1084" i="5"/>
  <c r="P1056" i="6"/>
  <c r="P1055" i="5"/>
  <c r="P1096" i="6"/>
  <c r="P1095" i="5"/>
  <c r="L781" i="6"/>
  <c r="L780" i="5"/>
  <c r="L755" i="6"/>
  <c r="L754" i="5"/>
  <c r="P686" i="1"/>
  <c r="L759" i="6"/>
  <c r="L758" i="5"/>
  <c r="L765" i="6"/>
  <c r="L764" i="5"/>
  <c r="L734" i="6"/>
  <c r="L733" i="5"/>
  <c r="L895" i="6"/>
  <c r="L894" i="5"/>
  <c r="L66" i="6"/>
  <c r="L65" i="5"/>
  <c r="P657" i="6"/>
  <c r="P656" i="5"/>
  <c r="T570" i="1"/>
  <c r="Q571" i="6" s="1"/>
  <c r="P769" i="6"/>
  <c r="P768" i="5"/>
  <c r="P475" i="6"/>
  <c r="P474" i="5"/>
  <c r="T360" i="1"/>
  <c r="P493" i="6"/>
  <c r="P492" i="5"/>
  <c r="L688" i="6"/>
  <c r="L687" i="5"/>
  <c r="P258" i="6"/>
  <c r="P257" i="5"/>
  <c r="P293" i="6"/>
  <c r="P292" i="5"/>
  <c r="L633" i="6"/>
  <c r="L632" i="5"/>
  <c r="P488" i="6"/>
  <c r="P487" i="5"/>
  <c r="P22" i="6"/>
  <c r="P21" i="5"/>
  <c r="T367" i="1"/>
  <c r="Q368" i="6" s="1"/>
  <c r="L651" i="6"/>
  <c r="L650" i="5"/>
  <c r="P239" i="6"/>
  <c r="P238" i="5"/>
  <c r="P241" i="6"/>
  <c r="P240" i="5"/>
  <c r="P507" i="6"/>
  <c r="P506" i="5"/>
  <c r="P514" i="6"/>
  <c r="P513" i="5"/>
  <c r="P386" i="6"/>
  <c r="P385" i="5"/>
  <c r="P482" i="6"/>
  <c r="P481" i="5"/>
  <c r="P202" i="6"/>
  <c r="P201" i="5"/>
  <c r="K1012" i="6"/>
  <c r="K1011" i="5"/>
  <c r="K915" i="6"/>
  <c r="K914" i="5"/>
  <c r="P96" i="6"/>
  <c r="P95" i="5"/>
  <c r="K986" i="6"/>
  <c r="K985" i="5"/>
  <c r="P964" i="1"/>
  <c r="M965" i="6" s="1"/>
  <c r="K821" i="6"/>
  <c r="K820" i="5"/>
  <c r="P768" i="1"/>
  <c r="K824" i="6"/>
  <c r="K823" i="5"/>
  <c r="K40" i="6"/>
  <c r="K39" i="5"/>
  <c r="P253" i="6"/>
  <c r="P252" i="5"/>
  <c r="T102" i="1"/>
  <c r="P101" i="6"/>
  <c r="P100" i="5"/>
  <c r="L211" i="6"/>
  <c r="L210" i="5"/>
  <c r="K1074" i="6"/>
  <c r="K1073" i="5"/>
  <c r="K935" i="6"/>
  <c r="K934" i="5"/>
  <c r="K165" i="6"/>
  <c r="K164" i="5"/>
  <c r="K263" i="6"/>
  <c r="K262" i="5"/>
  <c r="K152" i="6"/>
  <c r="K151" i="5"/>
  <c r="K512" i="6"/>
  <c r="K511" i="5"/>
  <c r="K22" i="6"/>
  <c r="K21" i="5"/>
  <c r="O752" i="6"/>
  <c r="O751" i="5"/>
  <c r="T683" i="1"/>
  <c r="Q684" i="6" s="1"/>
  <c r="K676" i="6"/>
  <c r="K675" i="5"/>
  <c r="K33" i="6"/>
  <c r="K32" i="5"/>
  <c r="P642" i="1"/>
  <c r="K725" i="6"/>
  <c r="K724" i="5"/>
  <c r="K781" i="6"/>
  <c r="K780" i="5"/>
  <c r="P720" i="1"/>
  <c r="O936" i="6"/>
  <c r="O935" i="5"/>
  <c r="K218" i="6"/>
  <c r="K217" i="5"/>
  <c r="P61" i="1"/>
  <c r="K289" i="6"/>
  <c r="K288" i="5"/>
  <c r="P145" i="1"/>
  <c r="M146" i="6" s="1"/>
  <c r="O685" i="6"/>
  <c r="O684" i="5"/>
  <c r="T603" i="1"/>
  <c r="Q604" i="6" s="1"/>
  <c r="K201" i="6"/>
  <c r="K200" i="5"/>
  <c r="K179" i="6"/>
  <c r="K178" i="5"/>
  <c r="J1038" i="6"/>
  <c r="J1037" i="5"/>
  <c r="P1025" i="1"/>
  <c r="K13" i="6"/>
  <c r="K12" i="5"/>
  <c r="K237" i="6"/>
  <c r="K236" i="5"/>
  <c r="P83" i="1"/>
  <c r="J973" i="6"/>
  <c r="J972" i="5"/>
  <c r="P949" i="1"/>
  <c r="M950" i="6" s="1"/>
  <c r="J48" i="6"/>
  <c r="J47" i="5"/>
  <c r="P971" i="1"/>
  <c r="O99" i="6"/>
  <c r="O98" i="5"/>
  <c r="K242" i="6"/>
  <c r="K241" i="5"/>
  <c r="P89" i="1"/>
  <c r="J701" i="6"/>
  <c r="J700" i="5"/>
  <c r="P625" i="1"/>
  <c r="M626" i="6" s="1"/>
  <c r="J636" i="6"/>
  <c r="J635" i="5"/>
  <c r="P547" i="1"/>
  <c r="J601" i="6"/>
  <c r="J600" i="5"/>
  <c r="P509" i="1"/>
  <c r="J565" i="6"/>
  <c r="J564" i="5"/>
  <c r="P471" i="1"/>
  <c r="J502" i="6"/>
  <c r="J501" i="5"/>
  <c r="P393" i="1"/>
  <c r="M394" i="6" s="1"/>
  <c r="J472" i="6"/>
  <c r="J471" i="5"/>
  <c r="P357" i="1"/>
  <c r="J611" i="6"/>
  <c r="J610" i="5"/>
  <c r="P521" i="1"/>
  <c r="J147" i="6"/>
  <c r="J146" i="5"/>
  <c r="P563" i="1"/>
  <c r="M564" i="6" s="1"/>
  <c r="J615" i="6"/>
  <c r="J614" i="5"/>
  <c r="P525" i="1"/>
  <c r="M526" i="6" s="1"/>
  <c r="J617" i="6"/>
  <c r="J616" i="5"/>
  <c r="P527" i="1"/>
  <c r="M528" i="6" s="1"/>
  <c r="J688" i="6"/>
  <c r="J687" i="5"/>
  <c r="P609" i="1"/>
  <c r="J723" i="6"/>
  <c r="J722" i="5"/>
  <c r="P651" i="1"/>
  <c r="J863" i="6"/>
  <c r="J862" i="5"/>
  <c r="P815" i="1"/>
  <c r="J794" i="6"/>
  <c r="J793" i="5"/>
  <c r="P737" i="1"/>
  <c r="N597" i="6"/>
  <c r="N596" i="5"/>
  <c r="T505" i="1"/>
  <c r="Q505" i="5" s="1"/>
  <c r="N370" i="6"/>
  <c r="N369" i="5"/>
  <c r="T237" i="1"/>
  <c r="Q238" i="6" s="1"/>
  <c r="N426" i="6"/>
  <c r="N425" i="5"/>
  <c r="T302" i="1"/>
  <c r="J372" i="6"/>
  <c r="J371" i="5"/>
  <c r="P239" i="1"/>
  <c r="N269" i="6"/>
  <c r="N268" i="5"/>
  <c r="T121" i="1"/>
  <c r="Q122" i="6" s="1"/>
  <c r="J162" i="6"/>
  <c r="J161" i="5"/>
  <c r="P309" i="1"/>
  <c r="M310" i="6" s="1"/>
  <c r="N323" i="6"/>
  <c r="N322" i="5"/>
  <c r="T183" i="1"/>
  <c r="N445" i="6"/>
  <c r="N444" i="5"/>
  <c r="T325" i="1"/>
  <c r="Q326" i="6" s="1"/>
  <c r="N395" i="6"/>
  <c r="N394" i="5"/>
  <c r="T265" i="1"/>
  <c r="Q266" i="6" s="1"/>
  <c r="J116" i="6"/>
  <c r="J115" i="5"/>
  <c r="P306" i="1"/>
  <c r="J342" i="6"/>
  <c r="J341" i="5"/>
  <c r="P207" i="1"/>
  <c r="Q1028" i="6"/>
  <c r="Q1027" i="5"/>
  <c r="Q867" i="6"/>
  <c r="Q866" i="5"/>
  <c r="Q1101" i="6"/>
  <c r="Q1100" i="5"/>
  <c r="Q824" i="6"/>
  <c r="Q823" i="5"/>
  <c r="N230" i="6"/>
  <c r="N229" i="5"/>
  <c r="T75" i="1"/>
  <c r="Q994" i="6"/>
  <c r="Q993" i="5"/>
  <c r="M699" i="6"/>
  <c r="M698" i="5"/>
  <c r="Q623" i="6"/>
  <c r="Q622" i="5"/>
  <c r="Q1044" i="6"/>
  <c r="Q1043" i="5"/>
  <c r="P402" i="1"/>
  <c r="M403" i="6" s="1"/>
  <c r="N182" i="6"/>
  <c r="N181" i="5"/>
  <c r="T8" i="1"/>
  <c r="Q84" i="5" s="1"/>
  <c r="M1031" i="6"/>
  <c r="M1030" i="5"/>
  <c r="Q598" i="6"/>
  <c r="Q597" i="5"/>
  <c r="M1041" i="6"/>
  <c r="M1040" i="5"/>
  <c r="Q646" i="6"/>
  <c r="Q645" i="5"/>
  <c r="P510" i="1"/>
  <c r="T568" i="1"/>
  <c r="Q569" i="6" s="1"/>
  <c r="Q745" i="6"/>
  <c r="Q744" i="5"/>
  <c r="Q546" i="6"/>
  <c r="Q545" i="5"/>
  <c r="M396" i="6"/>
  <c r="M395" i="5"/>
  <c r="P161" i="1"/>
  <c r="T587" i="1"/>
  <c r="Q588" i="6" s="1"/>
  <c r="T875" i="1"/>
  <c r="P750" i="1"/>
  <c r="T589" i="1"/>
  <c r="Q590" i="6" s="1"/>
  <c r="P65" i="1"/>
  <c r="M698" i="6"/>
  <c r="M697" i="5"/>
  <c r="P131" i="1"/>
  <c r="Q109" i="6"/>
  <c r="Q108" i="5"/>
  <c r="T1060" i="1"/>
  <c r="Q1061" i="6" s="1"/>
  <c r="P8" i="1"/>
  <c r="M84" i="5" s="1"/>
  <c r="Q528" i="6"/>
  <c r="Q527" i="5"/>
  <c r="T120" i="1"/>
  <c r="Q121" i="6" s="1"/>
  <c r="Q925" i="6"/>
  <c r="Q924" i="5"/>
  <c r="M607" i="6"/>
  <c r="M606" i="5"/>
  <c r="Q392" i="6"/>
  <c r="Q391" i="5"/>
  <c r="T291" i="1"/>
  <c r="T195" i="1"/>
  <c r="T104" i="1"/>
  <c r="T907" i="1"/>
  <c r="Q908" i="6" s="1"/>
  <c r="J208" i="6"/>
  <c r="J207" i="5"/>
  <c r="P48" i="1"/>
  <c r="M555" i="6"/>
  <c r="M554" i="5"/>
  <c r="M172" i="6"/>
  <c r="M171" i="5"/>
  <c r="T448" i="1"/>
  <c r="Q448" i="5" s="1"/>
  <c r="Q37" i="6"/>
  <c r="M71" i="6"/>
  <c r="M70" i="5"/>
  <c r="T369" i="1"/>
  <c r="Q195" i="6"/>
  <c r="Q194" i="5"/>
  <c r="P734" i="1"/>
  <c r="M735" i="6" s="1"/>
  <c r="P608" i="1"/>
  <c r="Q389" i="6"/>
  <c r="Q388" i="5"/>
  <c r="P704" i="1"/>
  <c r="P566" i="1"/>
  <c r="Q152" i="6"/>
  <c r="Q151" i="5"/>
  <c r="P772" i="1"/>
  <c r="Q524" i="6"/>
  <c r="Q523" i="5"/>
  <c r="P35" i="1"/>
  <c r="P341" i="1"/>
  <c r="Q875" i="6"/>
  <c r="Q874" i="5"/>
  <c r="Q116" i="6"/>
  <c r="Q115" i="5"/>
  <c r="T440" i="1"/>
  <c r="Q441" i="6" s="1"/>
  <c r="Q667" i="6"/>
  <c r="Q666" i="5"/>
  <c r="Q527" i="6" l="1"/>
  <c r="Q103" i="5"/>
  <c r="M881" i="5"/>
  <c r="M56" i="5"/>
  <c r="M152" i="5"/>
  <c r="Q962" i="5"/>
  <c r="Q707" i="5"/>
  <c r="Q1039" i="6"/>
  <c r="Q1023" i="6"/>
  <c r="M44" i="5"/>
  <c r="M339" i="6"/>
  <c r="M45" i="6"/>
  <c r="M1096" i="6"/>
  <c r="M291" i="6"/>
  <c r="Q676" i="6"/>
  <c r="Q138" i="6"/>
  <c r="Q66" i="5"/>
  <c r="Q67" i="6"/>
  <c r="M350" i="6"/>
  <c r="Q472" i="6"/>
  <c r="Q787" i="5"/>
  <c r="Q869" i="6"/>
  <c r="Q788" i="6"/>
  <c r="M85" i="6"/>
  <c r="Q1028" i="5"/>
  <c r="M174" i="6"/>
  <c r="Q137" i="5"/>
  <c r="Q859" i="5"/>
  <c r="M1034" i="6"/>
  <c r="Q49" i="6"/>
  <c r="Q24" i="5"/>
  <c r="Q48" i="5"/>
  <c r="Q65" i="5"/>
  <c r="Q66" i="6"/>
  <c r="Q52" i="5"/>
  <c r="Q53" i="6"/>
  <c r="M12" i="5"/>
  <c r="M13" i="6"/>
  <c r="Q98" i="6"/>
  <c r="Q29" i="6"/>
  <c r="Q86" i="5"/>
  <c r="Q87" i="6"/>
  <c r="Q92" i="6"/>
  <c r="Q101" i="5"/>
  <c r="Q85" i="6"/>
  <c r="Q23" i="6"/>
  <c r="Q71" i="6"/>
  <c r="Q102" i="6"/>
  <c r="Q70" i="6"/>
  <c r="Q46" i="6"/>
  <c r="Q46" i="5"/>
  <c r="Q47" i="6"/>
  <c r="Q865" i="5"/>
  <c r="Q102" i="5"/>
  <c r="Q103" i="6"/>
  <c r="M535" i="6"/>
  <c r="Q120" i="5"/>
  <c r="M938" i="5"/>
  <c r="Q922" i="6"/>
  <c r="M795" i="5"/>
  <c r="Q221" i="5"/>
  <c r="Q276" i="5"/>
  <c r="M436" i="6"/>
  <c r="Q882" i="5"/>
  <c r="Q40" i="5"/>
  <c r="Q1023" i="5"/>
  <c r="Q662" i="5"/>
  <c r="Q236" i="6"/>
  <c r="Q614" i="5"/>
  <c r="Q41" i="6"/>
  <c r="Q950" i="6"/>
  <c r="M251" i="5"/>
  <c r="M666" i="6"/>
  <c r="Q589" i="5"/>
  <c r="Q617" i="6"/>
  <c r="Q708" i="6"/>
  <c r="Q345" i="6"/>
  <c r="Q711" i="5"/>
  <c r="M331" i="5"/>
  <c r="Q265" i="5"/>
  <c r="M31" i="5"/>
  <c r="Q939" i="6"/>
  <c r="Q121" i="5"/>
  <c r="Q873" i="5"/>
  <c r="M1031" i="5"/>
  <c r="M363" i="5"/>
  <c r="M299" i="5"/>
  <c r="Q918" i="6"/>
  <c r="M32" i="6"/>
  <c r="Q56" i="5"/>
  <c r="Q511" i="5"/>
  <c r="Q857" i="5"/>
  <c r="Q57" i="6"/>
  <c r="M524" i="5"/>
  <c r="Q1085" i="5"/>
  <c r="Q91" i="5"/>
  <c r="M726" i="6"/>
  <c r="M936" i="5"/>
  <c r="Q179" i="5"/>
  <c r="Q695" i="5"/>
  <c r="M307" i="5"/>
  <c r="M1068" i="6"/>
  <c r="M955" i="5"/>
  <c r="Q147" i="6"/>
  <c r="M956" i="5"/>
  <c r="Q1045" i="5"/>
  <c r="Q632" i="5"/>
  <c r="M365" i="5"/>
  <c r="Q97" i="5"/>
  <c r="Q1020" i="5"/>
  <c r="Q603" i="5"/>
  <c r="Q70" i="5"/>
  <c r="M16" i="5"/>
  <c r="M812" i="5"/>
  <c r="M180" i="5"/>
  <c r="M243" i="5"/>
  <c r="M453" i="5"/>
  <c r="M17" i="6"/>
  <c r="M682" i="6"/>
  <c r="Q73" i="6"/>
  <c r="Q607" i="5"/>
  <c r="Q506" i="6"/>
  <c r="Q984" i="5"/>
  <c r="M782" i="5"/>
  <c r="Q157" i="5"/>
  <c r="Q449" i="6"/>
  <c r="Q851" i="6"/>
  <c r="Q850" i="5"/>
  <c r="M81" i="5"/>
  <c r="M82" i="6"/>
  <c r="M254" i="6"/>
  <c r="M639" i="6"/>
  <c r="M833" i="5"/>
  <c r="M834" i="6"/>
  <c r="Q288" i="6"/>
  <c r="Q287" i="5"/>
  <c r="Q310" i="6"/>
  <c r="Q885" i="6"/>
  <c r="M988" i="6"/>
  <c r="M992" i="6"/>
  <c r="M378" i="6"/>
  <c r="Q1031" i="6"/>
  <c r="M12" i="6"/>
  <c r="M772" i="6"/>
  <c r="Q944" i="5"/>
  <c r="M741" i="6"/>
  <c r="Q220" i="6"/>
  <c r="M240" i="6"/>
  <c r="M239" i="5"/>
  <c r="M404" i="5"/>
  <c r="Q17" i="5"/>
  <c r="Q876" i="5"/>
  <c r="M506" i="6"/>
  <c r="M505" i="5"/>
  <c r="M393" i="5"/>
  <c r="M808" i="5"/>
  <c r="M151" i="5"/>
  <c r="Q257" i="5"/>
  <c r="M79" i="5"/>
  <c r="M461" i="5"/>
  <c r="M694" i="5"/>
  <c r="M587" i="5"/>
  <c r="Q205" i="5"/>
  <c r="Q72" i="5"/>
  <c r="Q1065" i="6"/>
  <c r="Q1064" i="5"/>
  <c r="Q79" i="6"/>
  <c r="Q78" i="5"/>
  <c r="Q741" i="5"/>
  <c r="M712" i="6"/>
  <c r="M711" i="5"/>
  <c r="Q71" i="5"/>
  <c r="M1048" i="5"/>
  <c r="M492" i="5"/>
  <c r="M705" i="5"/>
  <c r="Q18" i="6"/>
  <c r="Q8" i="6"/>
  <c r="Q7" i="5"/>
  <c r="Q240" i="6"/>
  <c r="Q239" i="5"/>
  <c r="Q508" i="6"/>
  <c r="Q507" i="5"/>
  <c r="M869" i="5"/>
  <c r="Q54" i="5"/>
  <c r="Q57" i="5"/>
  <c r="M188" i="6"/>
  <c r="M187" i="5"/>
  <c r="M612" i="6"/>
  <c r="M611" i="5"/>
  <c r="Q289" i="5"/>
  <c r="M80" i="6"/>
  <c r="Q462" i="5"/>
  <c r="Q249" i="5"/>
  <c r="Q27" i="5"/>
  <c r="Q108" i="6"/>
  <c r="Q107" i="5"/>
  <c r="Q575" i="6"/>
  <c r="Q574" i="5"/>
  <c r="Q63" i="5"/>
  <c r="M568" i="6"/>
  <c r="M567" i="5"/>
  <c r="Q327" i="5"/>
  <c r="Q311" i="5"/>
  <c r="Q659" i="6"/>
  <c r="Q658" i="5"/>
  <c r="M332" i="5"/>
  <c r="Q72" i="6"/>
  <c r="Q534" i="5"/>
  <c r="M209" i="5"/>
  <c r="M625" i="5"/>
  <c r="Q992" i="5"/>
  <c r="Q55" i="6"/>
  <c r="Q562" i="5"/>
  <c r="M504" i="5"/>
  <c r="Q58" i="6"/>
  <c r="M734" i="5"/>
  <c r="Q715" i="5"/>
  <c r="M539" i="5"/>
  <c r="M441" i="5"/>
  <c r="M934" i="5"/>
  <c r="Q492" i="5"/>
  <c r="M980" i="5"/>
  <c r="M591" i="5"/>
  <c r="Q406" i="5"/>
  <c r="M745" i="5"/>
  <c r="M902" i="5"/>
  <c r="Q591" i="5"/>
  <c r="Q28" i="6"/>
  <c r="M23" i="6"/>
  <c r="Q64" i="6"/>
  <c r="Q1003" i="6"/>
  <c r="Q1002" i="5"/>
  <c r="M995" i="6"/>
  <c r="M994" i="5"/>
  <c r="Q618" i="5"/>
  <c r="M478" i="5"/>
  <c r="M1093" i="5"/>
  <c r="M275" i="6"/>
  <c r="M274" i="5"/>
  <c r="M645" i="6"/>
  <c r="M644" i="5"/>
  <c r="Q67" i="5"/>
  <c r="Q80" i="5"/>
  <c r="M765" i="5"/>
  <c r="M914" i="6"/>
  <c r="M913" i="5"/>
  <c r="Q129" i="5"/>
  <c r="Q509" i="5"/>
  <c r="Q950" i="5"/>
  <c r="Q541" i="6"/>
  <c r="M973" i="5"/>
  <c r="Q568" i="5"/>
  <c r="Q15" i="5"/>
  <c r="Q16" i="6"/>
  <c r="M812" i="6"/>
  <c r="M811" i="5"/>
  <c r="Q20" i="5"/>
  <c r="Q21" i="6"/>
  <c r="M949" i="5"/>
  <c r="Q495" i="6"/>
  <c r="Q494" i="5"/>
  <c r="Q68" i="6"/>
  <c r="Q959" i="6"/>
  <c r="Q958" i="5"/>
  <c r="Q1060" i="5"/>
  <c r="Q605" i="5"/>
  <c r="Q218" i="5"/>
  <c r="Q45" i="5"/>
  <c r="Q81" i="6"/>
  <c r="Q732" i="5"/>
  <c r="M106" i="5"/>
  <c r="M267" i="5"/>
  <c r="Q367" i="5"/>
  <c r="M391" i="5"/>
  <c r="Q587" i="5"/>
  <c r="M1073" i="5"/>
  <c r="M65" i="5"/>
  <c r="M101" i="5"/>
  <c r="M1012" i="5"/>
  <c r="M269" i="5"/>
  <c r="M899" i="5"/>
  <c r="M982" i="5"/>
  <c r="M590" i="5"/>
  <c r="Q168" i="6"/>
  <c r="Q167" i="5"/>
  <c r="Q75" i="6"/>
  <c r="Q74" i="5"/>
  <c r="Q916" i="6"/>
  <c r="Q915" i="5"/>
  <c r="Q420" i="5"/>
  <c r="Q393" i="5"/>
  <c r="Q394" i="6"/>
  <c r="M138" i="5"/>
  <c r="M948" i="6"/>
  <c r="M947" i="5"/>
  <c r="Q880" i="5"/>
  <c r="Q683" i="5"/>
  <c r="Q550" i="6"/>
  <c r="Q549" i="5"/>
  <c r="M626" i="5"/>
  <c r="Q164" i="5"/>
  <c r="M66" i="6"/>
  <c r="M738" i="5"/>
  <c r="M102" i="6"/>
  <c r="Q914" i="5"/>
  <c r="Q1006" i="5"/>
  <c r="M867" i="5"/>
  <c r="M22" i="5"/>
  <c r="Q110" i="6"/>
  <c r="Q109" i="5"/>
  <c r="Q1032" i="5"/>
  <c r="M61" i="5"/>
  <c r="M62" i="6"/>
  <c r="M243" i="6"/>
  <c r="M242" i="5"/>
  <c r="M608" i="6"/>
  <c r="M607" i="5"/>
  <c r="M513" i="6"/>
  <c r="M512" i="5"/>
  <c r="M473" i="5"/>
  <c r="Q960" i="6"/>
  <c r="Q959" i="5"/>
  <c r="M75" i="6"/>
  <c r="M74" i="5"/>
  <c r="Q263" i="5"/>
  <c r="Q237" i="5"/>
  <c r="Q51" i="5"/>
  <c r="Q480" i="5"/>
  <c r="Q343" i="6"/>
  <c r="Q342" i="5"/>
  <c r="M295" i="5"/>
  <c r="M914" i="5"/>
  <c r="M548" i="5"/>
  <c r="M213" i="5"/>
  <c r="M249" i="5"/>
  <c r="Q635" i="5"/>
  <c r="Q458" i="5"/>
  <c r="M491" i="5"/>
  <c r="M918" i="5"/>
  <c r="M106" i="6"/>
  <c r="M635" i="6"/>
  <c r="M634" i="5"/>
  <c r="Q366" i="6"/>
  <c r="Q365" i="5"/>
  <c r="M17" i="5"/>
  <c r="M861" i="6"/>
  <c r="M860" i="5"/>
  <c r="Q371" i="6"/>
  <c r="Q370" i="5"/>
  <c r="Q861" i="5"/>
  <c r="M732" i="5"/>
  <c r="Q734" i="5"/>
  <c r="M368" i="5"/>
  <c r="M413" i="5"/>
  <c r="M964" i="5"/>
  <c r="Q52" i="6"/>
  <c r="M681" i="6"/>
  <c r="M680" i="5"/>
  <c r="M76" i="5"/>
  <c r="Q1046" i="5"/>
  <c r="Q896" i="5"/>
  <c r="Q871" i="6"/>
  <c r="Q870" i="5"/>
  <c r="Q671" i="5"/>
  <c r="M671" i="5"/>
  <c r="M147" i="5"/>
  <c r="Q576" i="5"/>
  <c r="Q440" i="5"/>
  <c r="Q149" i="5"/>
  <c r="M191" i="6"/>
  <c r="M190" i="5"/>
  <c r="M1055" i="5"/>
  <c r="M712" i="5"/>
  <c r="M1011" i="5"/>
  <c r="Q281" i="5"/>
  <c r="M77" i="6"/>
  <c r="M527" i="5"/>
  <c r="M530" i="5"/>
  <c r="M310" i="5"/>
  <c r="Q1086" i="5"/>
  <c r="M609" i="6"/>
  <c r="M608" i="5"/>
  <c r="Q112" i="5"/>
  <c r="Q552" i="6"/>
  <c r="Q551" i="5"/>
  <c r="M810" i="6"/>
  <c r="M809" i="5"/>
  <c r="Q1024" i="5"/>
  <c r="M888" i="5"/>
  <c r="Q380" i="6"/>
  <c r="Q379" i="5"/>
  <c r="M309" i="5"/>
  <c r="Q375" i="5"/>
  <c r="Q376" i="6"/>
  <c r="M1061" i="5"/>
  <c r="Q106" i="5"/>
  <c r="M150" i="5"/>
  <c r="Q79" i="5"/>
  <c r="M293" i="5"/>
  <c r="M895" i="6"/>
  <c r="Q337" i="6"/>
  <c r="Q336" i="5"/>
  <c r="Q807" i="6"/>
  <c r="Q806" i="5"/>
  <c r="M830" i="5"/>
  <c r="M78" i="6"/>
  <c r="M77" i="5"/>
  <c r="M616" i="6"/>
  <c r="M615" i="5"/>
  <c r="M402" i="5"/>
  <c r="M525" i="5"/>
  <c r="Q1053" i="6"/>
  <c r="Q1052" i="5"/>
  <c r="Q201" i="5"/>
  <c r="M825" i="5"/>
  <c r="Q80" i="6"/>
  <c r="M311" i="5"/>
  <c r="M752" i="5"/>
  <c r="M989" i="5"/>
  <c r="M419" i="5"/>
  <c r="Q105" i="6"/>
  <c r="Q104" i="5"/>
  <c r="M866" i="6"/>
  <c r="M865" i="5"/>
  <c r="Q1065" i="5"/>
  <c r="M411" i="5"/>
  <c r="Q386" i="5"/>
  <c r="Q349" i="5"/>
  <c r="Q158" i="5"/>
  <c r="Q960" i="5"/>
  <c r="Q192" i="5"/>
  <c r="M355" i="5"/>
  <c r="M1007" i="5"/>
  <c r="Q473" i="5"/>
  <c r="M121" i="5"/>
  <c r="M451" i="5"/>
  <c r="M344" i="5"/>
  <c r="M645" i="5"/>
  <c r="M646" i="6"/>
  <c r="Q136" i="5"/>
  <c r="Q593" i="6"/>
  <c r="Q592" i="5"/>
  <c r="Q624" i="5"/>
  <c r="M226" i="6"/>
  <c r="M225" i="5"/>
  <c r="M498" i="5"/>
  <c r="Q886" i="5"/>
  <c r="Q432" i="5"/>
  <c r="Q98" i="5"/>
  <c r="M301" i="5"/>
  <c r="Q747" i="5"/>
  <c r="M361" i="5"/>
  <c r="M1063" i="5"/>
  <c r="M896" i="5"/>
  <c r="M651" i="6"/>
  <c r="M111" i="5"/>
  <c r="Q876" i="6"/>
  <c r="Q875" i="5"/>
  <c r="Q962" i="6"/>
  <c r="Q961" i="5"/>
  <c r="Q1058" i="5"/>
  <c r="Q142" i="5"/>
  <c r="Q88" i="6"/>
  <c r="Q87" i="5"/>
  <c r="M593" i="5"/>
  <c r="Q922" i="5"/>
  <c r="Q690" i="5"/>
  <c r="Q858" i="5"/>
  <c r="Q1082" i="5"/>
  <c r="M785" i="5"/>
  <c r="M109" i="5"/>
  <c r="M507" i="5"/>
  <c r="M508" i="6"/>
  <c r="Q618" i="6"/>
  <c r="Q617" i="5"/>
  <c r="Q720" i="6"/>
  <c r="Q719" i="5"/>
  <c r="Q99" i="6"/>
  <c r="M489" i="5"/>
  <c r="M145" i="5"/>
  <c r="M679" i="5"/>
  <c r="M732" i="6"/>
  <c r="M90" i="6"/>
  <c r="M89" i="5"/>
  <c r="Q30" i="6"/>
  <c r="Q29" i="5"/>
  <c r="M185" i="5"/>
  <c r="M521" i="6"/>
  <c r="M520" i="5"/>
  <c r="M130" i="6"/>
  <c r="M129" i="5"/>
  <c r="M563" i="5"/>
  <c r="M204" i="6"/>
  <c r="M203" i="5"/>
  <c r="Q907" i="5"/>
  <c r="Q797" i="5"/>
  <c r="Q211" i="5"/>
  <c r="Q883" i="5"/>
  <c r="M237" i="5"/>
  <c r="Q111" i="5"/>
  <c r="Q513" i="5"/>
  <c r="M215" i="5"/>
  <c r="M954" i="5"/>
  <c r="M247" i="5"/>
  <c r="Q636" i="5"/>
  <c r="M1013" i="5"/>
  <c r="Q347" i="6"/>
  <c r="Q36" i="6"/>
  <c r="Q35" i="5"/>
  <c r="Q570" i="5"/>
  <c r="M421" i="5"/>
  <c r="Q511" i="6"/>
  <c r="Q510" i="5"/>
  <c r="M975" i="5"/>
  <c r="Q43" i="5"/>
  <c r="Q920" i="5"/>
  <c r="M257" i="5"/>
  <c r="Q11" i="5"/>
  <c r="M778" i="5"/>
  <c r="Q148" i="6"/>
  <c r="Q147" i="5"/>
  <c r="Q501" i="6"/>
  <c r="Q500" i="5"/>
  <c r="Q999" i="6"/>
  <c r="Q998" i="5"/>
  <c r="M570" i="5"/>
  <c r="M832" i="6"/>
  <c r="M831" i="5"/>
  <c r="M647" i="5"/>
  <c r="Q118" i="6"/>
  <c r="Q117" i="5"/>
  <c r="Q176" i="6"/>
  <c r="Q175" i="5"/>
  <c r="Q889" i="6"/>
  <c r="Q888" i="5"/>
  <c r="Q81" i="5"/>
  <c r="Q450" i="5"/>
  <c r="Q665" i="6"/>
  <c r="Q664" i="5"/>
  <c r="Q465" i="5"/>
  <c r="Q44" i="6"/>
  <c r="M169" i="5"/>
  <c r="M328" i="5"/>
  <c r="M1038" i="5"/>
  <c r="Q893" i="5"/>
  <c r="M490" i="5"/>
  <c r="Q325" i="5"/>
  <c r="Q362" i="5"/>
  <c r="M742" i="5"/>
  <c r="Q110" i="5"/>
  <c r="Q12" i="6"/>
  <c r="Q596" i="6"/>
  <c r="Q595" i="5"/>
  <c r="M1086" i="6"/>
  <c r="M1085" i="5"/>
  <c r="M56" i="6"/>
  <c r="M55" i="5"/>
  <c r="Q634" i="6"/>
  <c r="Q633" i="5"/>
  <c r="M536" i="6"/>
  <c r="M535" i="5"/>
  <c r="M123" i="6"/>
  <c r="M122" i="5"/>
  <c r="M112" i="6"/>
  <c r="Q714" i="5"/>
  <c r="M200" i="5"/>
  <c r="M105" i="5"/>
  <c r="M96" i="5"/>
  <c r="M662" i="6"/>
  <c r="M731" i="5"/>
  <c r="M846" i="5"/>
  <c r="M680" i="6"/>
  <c r="V22" i="5"/>
  <c r="G8" i="9" s="1"/>
  <c r="Q346" i="5"/>
  <c r="Q280" i="5"/>
  <c r="V13" i="5"/>
  <c r="G7" i="9" s="1"/>
  <c r="W24" i="6"/>
  <c r="H8" i="10" s="1"/>
  <c r="Q663" i="5"/>
  <c r="C23" i="5"/>
  <c r="E4" i="9" s="1"/>
  <c r="M894" i="5"/>
  <c r="M868" i="5"/>
  <c r="C24" i="6"/>
  <c r="E4" i="10" s="1"/>
  <c r="Q768" i="5"/>
  <c r="W22" i="5"/>
  <c r="F8" i="9" s="1"/>
  <c r="W13" i="5"/>
  <c r="C22" i="5"/>
  <c r="G4" i="9" s="1"/>
  <c r="W14" i="6"/>
  <c r="F7" i="10" s="1"/>
  <c r="D24" i="6"/>
  <c r="H4" i="10" s="1"/>
  <c r="V23" i="5"/>
  <c r="Q836" i="5"/>
  <c r="M650" i="5"/>
  <c r="Q936" i="6"/>
  <c r="Q935" i="5"/>
  <c r="Q1070" i="6"/>
  <c r="Q1069" i="5"/>
  <c r="M617" i="6"/>
  <c r="M616" i="5"/>
  <c r="M973" i="6"/>
  <c r="M972" i="5"/>
  <c r="Q1026" i="6"/>
  <c r="Q1025" i="5"/>
  <c r="M432" i="6"/>
  <c r="M431" i="5"/>
  <c r="M603" i="6"/>
  <c r="M602" i="5"/>
  <c r="M124" i="6"/>
  <c r="M123" i="5"/>
  <c r="M16" i="6"/>
  <c r="M15" i="5"/>
  <c r="W23" i="5"/>
  <c r="H8" i="9" s="1"/>
  <c r="Q1013" i="6"/>
  <c r="Q1012" i="5"/>
  <c r="Q706" i="6"/>
  <c r="Q705" i="5"/>
  <c r="M126" i="6"/>
  <c r="M125" i="5"/>
  <c r="Q203" i="6"/>
  <c r="Q202" i="5"/>
  <c r="Q313" i="6"/>
  <c r="Q312" i="5"/>
  <c r="M175" i="6"/>
  <c r="M174" i="5"/>
  <c r="Q375" i="6"/>
  <c r="Q374" i="5"/>
  <c r="M769" i="6"/>
  <c r="M768" i="5"/>
  <c r="M767" i="6"/>
  <c r="M766" i="5"/>
  <c r="M433" i="6"/>
  <c r="M432" i="5"/>
  <c r="M801" i="6"/>
  <c r="M800" i="5"/>
  <c r="M814" i="6"/>
  <c r="M813" i="5"/>
  <c r="Q1054" i="6"/>
  <c r="Q1053" i="5"/>
  <c r="Q24" i="6"/>
  <c r="Q23" i="5"/>
  <c r="M873" i="6"/>
  <c r="M872" i="5"/>
  <c r="V14" i="5"/>
  <c r="V15" i="5" s="1"/>
  <c r="M451" i="6"/>
  <c r="M450" i="5"/>
  <c r="M326" i="6"/>
  <c r="M325" i="5"/>
  <c r="M370" i="6"/>
  <c r="M369" i="5"/>
  <c r="M841" i="6"/>
  <c r="M840" i="5"/>
  <c r="M624" i="6"/>
  <c r="M623" i="5"/>
  <c r="Q1058" i="6"/>
  <c r="Q1057" i="5"/>
  <c r="M421" i="6"/>
  <c r="M420" i="5"/>
  <c r="Q966" i="6"/>
  <c r="Q965" i="5"/>
  <c r="Q477" i="6"/>
  <c r="Q476" i="5"/>
  <c r="M979" i="6"/>
  <c r="M978" i="5"/>
  <c r="M76" i="6"/>
  <c r="M75" i="5"/>
  <c r="Q211" i="6"/>
  <c r="Q210" i="5"/>
  <c r="M143" i="6"/>
  <c r="M142" i="5"/>
  <c r="Q298" i="6"/>
  <c r="Q297" i="5"/>
  <c r="M910" i="6"/>
  <c r="M909" i="5"/>
  <c r="M519" i="6"/>
  <c r="M518" i="5"/>
  <c r="M461" i="6"/>
  <c r="M460" i="5"/>
  <c r="M500" i="6"/>
  <c r="M499" i="5"/>
  <c r="M305" i="6"/>
  <c r="M304" i="5"/>
  <c r="M411" i="6"/>
  <c r="M410" i="5"/>
  <c r="Q199" i="6"/>
  <c r="Q198" i="5"/>
  <c r="M168" i="6"/>
  <c r="M167" i="5"/>
  <c r="M69" i="6"/>
  <c r="M68" i="5"/>
  <c r="M876" i="6"/>
  <c r="M875" i="5"/>
  <c r="M836" i="6"/>
  <c r="M835" i="5"/>
  <c r="M480" i="6"/>
  <c r="M479" i="5"/>
  <c r="M496" i="6"/>
  <c r="M495" i="5"/>
  <c r="M971" i="6"/>
  <c r="M970" i="5"/>
  <c r="M41" i="6"/>
  <c r="M40" i="5"/>
  <c r="Q555" i="6"/>
  <c r="Q554" i="5"/>
  <c r="M319" i="6"/>
  <c r="M318" i="5"/>
  <c r="M623" i="6"/>
  <c r="M622" i="5"/>
  <c r="Q377" i="6"/>
  <c r="Q376" i="5"/>
  <c r="M27" i="6"/>
  <c r="M26" i="5"/>
  <c r="Q39" i="6"/>
  <c r="Q38" i="5"/>
  <c r="M47" i="6"/>
  <c r="M46" i="5"/>
  <c r="M749" i="6"/>
  <c r="M748" i="5"/>
  <c r="M601" i="6"/>
  <c r="M600" i="5"/>
  <c r="M79" i="6"/>
  <c r="M78" i="5"/>
  <c r="Q352" i="6"/>
  <c r="Q351" i="5"/>
  <c r="M221" i="6"/>
  <c r="M220" i="5"/>
  <c r="M898" i="6"/>
  <c r="M897" i="5"/>
  <c r="M114" i="6"/>
  <c r="M113" i="5"/>
  <c r="M855" i="6"/>
  <c r="M854" i="5"/>
  <c r="M1030" i="6"/>
  <c r="M1029" i="5"/>
  <c r="Q393" i="6"/>
  <c r="Q392" i="5"/>
  <c r="M784" i="6"/>
  <c r="M783" i="5"/>
  <c r="Q379" i="6"/>
  <c r="Q378" i="5"/>
  <c r="M9" i="6"/>
  <c r="M8" i="5"/>
  <c r="M234" i="6"/>
  <c r="M233" i="5"/>
  <c r="M677" i="6"/>
  <c r="M676" i="5"/>
  <c r="M280" i="6"/>
  <c r="M279" i="5"/>
  <c r="M1060" i="6"/>
  <c r="M1059" i="5"/>
  <c r="Q149" i="6"/>
  <c r="Q148" i="5"/>
  <c r="M118" i="6"/>
  <c r="M117" i="5"/>
  <c r="M423" i="6"/>
  <c r="M422" i="5"/>
  <c r="Q191" i="6"/>
  <c r="Q190" i="5"/>
  <c r="Q61" i="6"/>
  <c r="Q60" i="5"/>
  <c r="M936" i="6"/>
  <c r="M935" i="5"/>
  <c r="Q681" i="6"/>
  <c r="Q680" i="5"/>
  <c r="Q639" i="6"/>
  <c r="Q638" i="5"/>
  <c r="M482" i="6"/>
  <c r="M481" i="5"/>
  <c r="M402" i="6"/>
  <c r="M401" i="5"/>
  <c r="M349" i="6"/>
  <c r="M348" i="5"/>
  <c r="Q226" i="6"/>
  <c r="Q225" i="5"/>
  <c r="M415" i="6"/>
  <c r="M414" i="5"/>
  <c r="Q311" i="6"/>
  <c r="Q310" i="5"/>
  <c r="M279" i="6"/>
  <c r="M278" i="5"/>
  <c r="Q242" i="6"/>
  <c r="Q241" i="5"/>
  <c r="M409" i="6"/>
  <c r="M408" i="5"/>
  <c r="Q155" i="6"/>
  <c r="Q154" i="5"/>
  <c r="M19" i="6"/>
  <c r="M18" i="5"/>
  <c r="M438" i="6"/>
  <c r="M437" i="5"/>
  <c r="M842" i="6"/>
  <c r="M841" i="5"/>
  <c r="M330" i="6"/>
  <c r="M329" i="5"/>
  <c r="M327" i="6"/>
  <c r="M326" i="5"/>
  <c r="Q179" i="6"/>
  <c r="Q178" i="5"/>
  <c r="M441" i="6"/>
  <c r="M440" i="5"/>
  <c r="M503" i="6"/>
  <c r="M502" i="5"/>
  <c r="M375" i="6"/>
  <c r="M374" i="5"/>
  <c r="Q135" i="6"/>
  <c r="Q134" i="5"/>
  <c r="M969" i="6"/>
  <c r="M968" i="5"/>
  <c r="Q471" i="6"/>
  <c r="Q470" i="5"/>
  <c r="Q465" i="6"/>
  <c r="Q464" i="5"/>
  <c r="Q27" i="6"/>
  <c r="Q26" i="5"/>
  <c r="M40" i="6"/>
  <c r="M39" i="5"/>
  <c r="Q370" i="6"/>
  <c r="Q369" i="5"/>
  <c r="M218" i="6"/>
  <c r="M217" i="5"/>
  <c r="Q754" i="6"/>
  <c r="Q753" i="5"/>
  <c r="M654" i="6"/>
  <c r="M653" i="5"/>
  <c r="Q549" i="6"/>
  <c r="Q548" i="5"/>
  <c r="Q891" i="6"/>
  <c r="Q890" i="5"/>
  <c r="M21" i="6"/>
  <c r="M20" i="5"/>
  <c r="Q709" i="6"/>
  <c r="Q708" i="5"/>
  <c r="M1083" i="6"/>
  <c r="M1082" i="5"/>
  <c r="M187" i="6"/>
  <c r="M186" i="5"/>
  <c r="M714" i="6"/>
  <c r="M713" i="5"/>
  <c r="M800" i="6"/>
  <c r="M799" i="5"/>
  <c r="Q40" i="6"/>
  <c r="Q39" i="5"/>
  <c r="M11" i="6"/>
  <c r="M10" i="5"/>
  <c r="M929" i="6"/>
  <c r="M928" i="5"/>
  <c r="M189" i="6"/>
  <c r="M188" i="5"/>
  <c r="M1076" i="6"/>
  <c r="M1075" i="5"/>
  <c r="Q131" i="6"/>
  <c r="Q130" i="5"/>
  <c r="M700" i="6"/>
  <c r="M699" i="5"/>
  <c r="Q428" i="6"/>
  <c r="Q427" i="5"/>
  <c r="M816" i="6"/>
  <c r="M815" i="5"/>
  <c r="M276" i="6"/>
  <c r="M275" i="5"/>
  <c r="M692" i="6"/>
  <c r="M691" i="5"/>
  <c r="Q520" i="6"/>
  <c r="Q519" i="5"/>
  <c r="M886" i="6"/>
  <c r="M885" i="5"/>
  <c r="Q935" i="6"/>
  <c r="Q934" i="5"/>
  <c r="W14" i="5"/>
  <c r="H7" i="9" s="1"/>
  <c r="Q473" i="6"/>
  <c r="Q472" i="5"/>
  <c r="M183" i="6"/>
  <c r="M182" i="5"/>
  <c r="Q587" i="6"/>
  <c r="Q586" i="5"/>
  <c r="Q651" i="6"/>
  <c r="Q650" i="5"/>
  <c r="M691" i="6"/>
  <c r="M690" i="5"/>
  <c r="M98" i="6"/>
  <c r="M97" i="5"/>
  <c r="M964" i="6"/>
  <c r="M963" i="5"/>
  <c r="M833" i="6"/>
  <c r="M832" i="5"/>
  <c r="M716" i="6"/>
  <c r="M715" i="5"/>
  <c r="Q972" i="6"/>
  <c r="Q971" i="5"/>
  <c r="M1059" i="6"/>
  <c r="M1058" i="5"/>
  <c r="M99" i="6"/>
  <c r="M98" i="5"/>
  <c r="M874" i="6"/>
  <c r="M873" i="5"/>
  <c r="Q413" i="6"/>
  <c r="Q412" i="5"/>
  <c r="M630" i="6"/>
  <c r="M629" i="5"/>
  <c r="M1073" i="6"/>
  <c r="M1072" i="5"/>
  <c r="M343" i="6"/>
  <c r="M342" i="5"/>
  <c r="M554" i="6"/>
  <c r="M553" i="5"/>
  <c r="M430" i="6"/>
  <c r="M429" i="5"/>
  <c r="Q384" i="6"/>
  <c r="Q383" i="5"/>
  <c r="M817" i="6"/>
  <c r="M816" i="5"/>
  <c r="Q417" i="6"/>
  <c r="Q416" i="5"/>
  <c r="M577" i="6"/>
  <c r="M576" i="5"/>
  <c r="Q280" i="6"/>
  <c r="Q279" i="5"/>
  <c r="M582" i="6"/>
  <c r="M581" i="5"/>
  <c r="M241" i="6"/>
  <c r="M240" i="5"/>
  <c r="M334" i="6"/>
  <c r="M333" i="5"/>
  <c r="Q351" i="6"/>
  <c r="Q350" i="5"/>
  <c r="Q255" i="6"/>
  <c r="Q254" i="5"/>
  <c r="M278" i="6"/>
  <c r="M277" i="5"/>
  <c r="M615" i="6"/>
  <c r="M614" i="5"/>
  <c r="M237" i="6"/>
  <c r="M236" i="5"/>
  <c r="M620" i="6"/>
  <c r="M619" i="5"/>
  <c r="Q791" i="6"/>
  <c r="Q790" i="5"/>
  <c r="M416" i="6"/>
  <c r="M415" i="5"/>
  <c r="M638" i="6"/>
  <c r="M637" i="5"/>
  <c r="M991" i="6"/>
  <c r="M990" i="5"/>
  <c r="Q227" i="6"/>
  <c r="Q226" i="5"/>
  <c r="M486" i="6"/>
  <c r="M485" i="5"/>
  <c r="M795" i="6"/>
  <c r="M794" i="5"/>
  <c r="M212" i="6"/>
  <c r="M211" i="5"/>
  <c r="Q321" i="6"/>
  <c r="Q320" i="5"/>
  <c r="M176" i="6"/>
  <c r="M175" i="5"/>
  <c r="Q503" i="6"/>
  <c r="Q502" i="5"/>
  <c r="M689" i="6"/>
  <c r="M688" i="5"/>
  <c r="M559" i="6"/>
  <c r="M558" i="5"/>
  <c r="Q523" i="6"/>
  <c r="Q522" i="5"/>
  <c r="M64" i="6"/>
  <c r="M63" i="5"/>
  <c r="M346" i="6"/>
  <c r="M345" i="5"/>
  <c r="M293" i="6"/>
  <c r="M292" i="5"/>
  <c r="M203" i="6"/>
  <c r="M202" i="5"/>
  <c r="M963" i="6"/>
  <c r="M962" i="5"/>
  <c r="M872" i="6"/>
  <c r="M871" i="5"/>
  <c r="Q576" i="6"/>
  <c r="Q575" i="5"/>
  <c r="M797" i="6"/>
  <c r="M796" i="5"/>
  <c r="M558" i="6"/>
  <c r="M557" i="5"/>
  <c r="M194" i="6"/>
  <c r="M193" i="5"/>
  <c r="M1067" i="6"/>
  <c r="M1066" i="5"/>
  <c r="M606" i="6"/>
  <c r="M605" i="5"/>
  <c r="M557" i="6"/>
  <c r="M556" i="5"/>
  <c r="Q1080" i="6"/>
  <c r="Q1079" i="5"/>
  <c r="M934" i="6"/>
  <c r="M933" i="5"/>
  <c r="Q59" i="6"/>
  <c r="Q58" i="5"/>
  <c r="Q567" i="6"/>
  <c r="Q566" i="5"/>
  <c r="M43" i="6"/>
  <c r="M42" i="5"/>
  <c r="M1005" i="6"/>
  <c r="M1004" i="5"/>
  <c r="M632" i="6"/>
  <c r="M631" i="5"/>
  <c r="M487" i="6"/>
  <c r="M486" i="5"/>
  <c r="M131" i="6"/>
  <c r="M130" i="5"/>
  <c r="M195" i="6"/>
  <c r="M194" i="5"/>
  <c r="Q403" i="6"/>
  <c r="Q402" i="5"/>
  <c r="Q981" i="6"/>
  <c r="Q980" i="5"/>
  <c r="Q183" i="6"/>
  <c r="Q182" i="5"/>
  <c r="M967" i="6"/>
  <c r="M966" i="5"/>
  <c r="Q774" i="6"/>
  <c r="Q773" i="5"/>
  <c r="M960" i="6"/>
  <c r="M959" i="5"/>
  <c r="Q304" i="6"/>
  <c r="Q303" i="5"/>
  <c r="M1029" i="6"/>
  <c r="M1028" i="5"/>
  <c r="Q276" i="6"/>
  <c r="Q275" i="5"/>
  <c r="M443" i="6"/>
  <c r="M442" i="5"/>
  <c r="Q710" i="6"/>
  <c r="Q709" i="5"/>
  <c r="M65" i="6"/>
  <c r="M64" i="5"/>
  <c r="M693" i="6"/>
  <c r="M692" i="5"/>
  <c r="M52" i="6"/>
  <c r="M51" i="5"/>
  <c r="M511" i="6"/>
  <c r="M510" i="5"/>
  <c r="M561" i="6"/>
  <c r="M560" i="5"/>
  <c r="M1036" i="6"/>
  <c r="M1035" i="5"/>
  <c r="M239" i="6"/>
  <c r="M238" i="5"/>
  <c r="Q390" i="6"/>
  <c r="Q389" i="5"/>
  <c r="M247" i="6"/>
  <c r="M246" i="5"/>
  <c r="M428" i="6"/>
  <c r="M427" i="5"/>
  <c r="M133" i="6"/>
  <c r="M132" i="5"/>
  <c r="M761" i="6"/>
  <c r="M760" i="5"/>
  <c r="Q1064" i="6"/>
  <c r="Q1063" i="5"/>
  <c r="Q331" i="6"/>
  <c r="Q330" i="5"/>
  <c r="Q230" i="6"/>
  <c r="Q229" i="5"/>
  <c r="Q445" i="6"/>
  <c r="Q444" i="5"/>
  <c r="M636" i="6"/>
  <c r="M635" i="5"/>
  <c r="Q1002" i="6"/>
  <c r="Q1001" i="5"/>
  <c r="Q582" i="6"/>
  <c r="Q581" i="5"/>
  <c r="Q388" i="6"/>
  <c r="Q387" i="5"/>
  <c r="Q743" i="6"/>
  <c r="Q742" i="5"/>
  <c r="M790" i="6"/>
  <c r="M789" i="5"/>
  <c r="Q547" i="6"/>
  <c r="Q546" i="5"/>
  <c r="Q948" i="6"/>
  <c r="Q947" i="5"/>
  <c r="M205" i="6"/>
  <c r="M204" i="5"/>
  <c r="Q601" i="6"/>
  <c r="Q600" i="5"/>
  <c r="M750" i="6"/>
  <c r="M749" i="5"/>
  <c r="Q942" i="6"/>
  <c r="Q941" i="5"/>
  <c r="M751" i="6"/>
  <c r="M750" i="5"/>
  <c r="M560" i="6"/>
  <c r="M559" i="5"/>
  <c r="Q391" i="6"/>
  <c r="Q390" i="5"/>
  <c r="M1065" i="6"/>
  <c r="M1064" i="5"/>
  <c r="Q300" i="6"/>
  <c r="Q299" i="5"/>
  <c r="Q286" i="6"/>
  <c r="Q285" i="5"/>
  <c r="Q74" i="6"/>
  <c r="Q73" i="5"/>
  <c r="M470" i="6"/>
  <c r="M469" i="5"/>
  <c r="M419" i="6"/>
  <c r="M418" i="5"/>
  <c r="M888" i="6"/>
  <c r="M887" i="5"/>
  <c r="M669" i="6"/>
  <c r="M668" i="5"/>
  <c r="Q10" i="6"/>
  <c r="Q9" i="5"/>
  <c r="M894" i="6"/>
  <c r="M893" i="5"/>
  <c r="M371" i="6"/>
  <c r="M370" i="5"/>
  <c r="M604" i="6"/>
  <c r="M603" i="5"/>
  <c r="M92" i="6"/>
  <c r="M91" i="5"/>
  <c r="Q232" i="6"/>
  <c r="Q231" i="5"/>
  <c r="Q505" i="6"/>
  <c r="Q504" i="5"/>
  <c r="M477" i="6"/>
  <c r="M476" i="5"/>
  <c r="M595" i="6"/>
  <c r="M594" i="5"/>
  <c r="M225" i="6"/>
  <c r="M224" i="5"/>
  <c r="M485" i="6"/>
  <c r="M484" i="5"/>
  <c r="Q1073" i="6"/>
  <c r="Q1072" i="5"/>
  <c r="M1077" i="6"/>
  <c r="M1076" i="5"/>
  <c r="Q251" i="6"/>
  <c r="Q250" i="5"/>
  <c r="M481" i="6"/>
  <c r="M480" i="5"/>
  <c r="M323" i="6"/>
  <c r="M322" i="5"/>
  <c r="M155" i="6"/>
  <c r="M154" i="5"/>
  <c r="M543" i="6"/>
  <c r="M542" i="5"/>
  <c r="M365" i="6"/>
  <c r="M364" i="5"/>
  <c r="M164" i="6"/>
  <c r="M163" i="5"/>
  <c r="Q60" i="6"/>
  <c r="Q59" i="5"/>
  <c r="M321" i="6"/>
  <c r="M320" i="5"/>
  <c r="M848" i="6"/>
  <c r="M847" i="5"/>
  <c r="M1017" i="6"/>
  <c r="M1016" i="5"/>
  <c r="M553" i="6"/>
  <c r="M552" i="5"/>
  <c r="Q7" i="6"/>
  <c r="Q6" i="5"/>
  <c r="M663" i="6"/>
  <c r="M662" i="5"/>
  <c r="M933" i="6"/>
  <c r="M932" i="5"/>
  <c r="M853" i="6"/>
  <c r="M852" i="5"/>
  <c r="M358" i="6"/>
  <c r="M357" i="5"/>
  <c r="M467" i="6"/>
  <c r="M466" i="5"/>
  <c r="M192" i="6"/>
  <c r="M191" i="5"/>
  <c r="M579" i="6"/>
  <c r="M578" i="5"/>
  <c r="Q920" i="6"/>
  <c r="Q919" i="5"/>
  <c r="Q538" i="6"/>
  <c r="Q537" i="5"/>
  <c r="Q483" i="6"/>
  <c r="Q482" i="5"/>
  <c r="Q169" i="6"/>
  <c r="Q168" i="5"/>
  <c r="Q597" i="6"/>
  <c r="Q596" i="5"/>
  <c r="Q90" i="6"/>
  <c r="Q89" i="5"/>
  <c r="M315" i="6"/>
  <c r="M314" i="5"/>
  <c r="M653" i="6"/>
  <c r="M652" i="5"/>
  <c r="Q668" i="6"/>
  <c r="Q667" i="5"/>
  <c r="M290" i="6"/>
  <c r="M289" i="5"/>
  <c r="M649" i="6"/>
  <c r="M648" i="5"/>
  <c r="M504" i="6"/>
  <c r="M503" i="5"/>
  <c r="M286" i="6"/>
  <c r="M285" i="5"/>
  <c r="M417" i="6"/>
  <c r="M416" i="5"/>
  <c r="M93" i="6"/>
  <c r="M92" i="5"/>
  <c r="Q119" i="6"/>
  <c r="Q118" i="5"/>
  <c r="M1050" i="6"/>
  <c r="M1049" i="5"/>
  <c r="Q260" i="6"/>
  <c r="Q259" i="5"/>
  <c r="Q616" i="6"/>
  <c r="Q615" i="5"/>
  <c r="M782" i="6"/>
  <c r="M781" i="5"/>
  <c r="Q949" i="6"/>
  <c r="Q948" i="5"/>
  <c r="Q283" i="6"/>
  <c r="Q282" i="5"/>
  <c r="M924" i="6"/>
  <c r="M923" i="5"/>
  <c r="M545" i="6"/>
  <c r="M544" i="5"/>
  <c r="M850" i="6"/>
  <c r="M849" i="5"/>
  <c r="M458" i="6"/>
  <c r="M457" i="5"/>
  <c r="Q984" i="6"/>
  <c r="Q983" i="5"/>
  <c r="Q1035" i="6"/>
  <c r="Q1034" i="5"/>
  <c r="Q496" i="6"/>
  <c r="Q495" i="5"/>
  <c r="Q95" i="6"/>
  <c r="Q94" i="5"/>
  <c r="Q919" i="6"/>
  <c r="Q918" i="5"/>
  <c r="M475" i="6"/>
  <c r="M474" i="5"/>
  <c r="Q460" i="6"/>
  <c r="Q459" i="5"/>
  <c r="M918" i="6"/>
  <c r="M917" i="5"/>
  <c r="M775" i="6"/>
  <c r="M774" i="5"/>
  <c r="M5" i="6"/>
  <c r="M4" i="5"/>
  <c r="M363" i="6"/>
  <c r="M362" i="5"/>
  <c r="M744" i="6"/>
  <c r="M743" i="5"/>
  <c r="M901" i="6"/>
  <c r="M900" i="5"/>
  <c r="Q171" i="6"/>
  <c r="Q170" i="5"/>
  <c r="Q901" i="6"/>
  <c r="Q900" i="5"/>
  <c r="Q982" i="6"/>
  <c r="Q981" i="5"/>
  <c r="M229" i="6"/>
  <c r="M228" i="5"/>
  <c r="Q381" i="6"/>
  <c r="Q380" i="5"/>
  <c r="M95" i="6"/>
  <c r="M94" i="5"/>
  <c r="M1072" i="6"/>
  <c r="M1071" i="5"/>
  <c r="Q244" i="6"/>
  <c r="Q243" i="5"/>
  <c r="Q415" i="6"/>
  <c r="Q414" i="5"/>
  <c r="Q272" i="6"/>
  <c r="Q271" i="5"/>
  <c r="M625" i="6"/>
  <c r="M624" i="5"/>
  <c r="Q32" i="6"/>
  <c r="Q31" i="5"/>
  <c r="M589" i="6"/>
  <c r="M588" i="5"/>
  <c r="M83" i="6"/>
  <c r="M82" i="5"/>
  <c r="M1001" i="6"/>
  <c r="M1000" i="5"/>
  <c r="M550" i="6"/>
  <c r="M549" i="5"/>
  <c r="M84" i="6"/>
  <c r="M83" i="5"/>
  <c r="Q76" i="6"/>
  <c r="Q75" i="5"/>
  <c r="M530" i="6"/>
  <c r="M529" i="5"/>
  <c r="M359" i="6"/>
  <c r="M358" i="5"/>
  <c r="M514" i="6"/>
  <c r="M513" i="5"/>
  <c r="M542" i="6"/>
  <c r="M541" i="5"/>
  <c r="Q551" i="6"/>
  <c r="Q550" i="5"/>
  <c r="M802" i="6"/>
  <c r="M801" i="5"/>
  <c r="M927" i="6"/>
  <c r="M926" i="5"/>
  <c r="Q678" i="6"/>
  <c r="Q677" i="5"/>
  <c r="M222" i="6"/>
  <c r="M221" i="5"/>
  <c r="M147" i="6"/>
  <c r="M146" i="5"/>
  <c r="M722" i="6"/>
  <c r="M721" i="5"/>
  <c r="M117" i="6"/>
  <c r="M116" i="5"/>
  <c r="M14" i="6"/>
  <c r="M13" i="5"/>
  <c r="Q146" i="6"/>
  <c r="Q145" i="5"/>
  <c r="M374" i="6"/>
  <c r="M373" i="5"/>
  <c r="Q531" i="6"/>
  <c r="Q530" i="5"/>
  <c r="M224" i="6"/>
  <c r="M223" i="5"/>
  <c r="M851" i="6"/>
  <c r="M850" i="5"/>
  <c r="M406" i="6"/>
  <c r="M405" i="5"/>
  <c r="M567" i="6"/>
  <c r="M566" i="5"/>
  <c r="M1025" i="6"/>
  <c r="M1024" i="5"/>
  <c r="M694" i="6"/>
  <c r="M693" i="5"/>
  <c r="M909" i="6"/>
  <c r="M908" i="5"/>
  <c r="Q336" i="6"/>
  <c r="Q335" i="5"/>
  <c r="Q730" i="6"/>
  <c r="Q729" i="5"/>
  <c r="M202" i="6"/>
  <c r="M201" i="5"/>
  <c r="M501" i="6"/>
  <c r="M500" i="5"/>
  <c r="Q695" i="6"/>
  <c r="Q694" i="5"/>
  <c r="M4" i="6"/>
  <c r="M3" i="5"/>
  <c r="Q56" i="6"/>
  <c r="Q55" i="5"/>
  <c r="M28" i="6"/>
  <c r="M27" i="5"/>
  <c r="Q333" i="6"/>
  <c r="Q332" i="5"/>
  <c r="Q557" i="6"/>
  <c r="Q556" i="5"/>
  <c r="M707" i="6"/>
  <c r="M706" i="5"/>
  <c r="Q1000" i="6"/>
  <c r="Q999" i="5"/>
  <c r="M581" i="6"/>
  <c r="M580" i="5"/>
  <c r="Q490" i="6"/>
  <c r="Q489" i="5"/>
  <c r="E7" i="7"/>
  <c r="B9" i="7" s="1" a="1"/>
  <c r="B9" i="7" s="1"/>
  <c r="B10" i="7" s="1"/>
  <c r="D11" i="10" s="1"/>
  <c r="Q996" i="6"/>
  <c r="Q995" i="5"/>
  <c r="M165" i="6"/>
  <c r="M164" i="5"/>
  <c r="M1026" i="6"/>
  <c r="M1025" i="5"/>
  <c r="Q499" i="6"/>
  <c r="Q498" i="5"/>
  <c r="M893" i="6"/>
  <c r="M892" i="5"/>
  <c r="Q1057" i="6"/>
  <c r="Q1056" i="5"/>
  <c r="M792" i="6"/>
  <c r="M791" i="5"/>
  <c r="Q198" i="6"/>
  <c r="Q197" i="5"/>
  <c r="M141" i="6"/>
  <c r="M140" i="5"/>
  <c r="Q1036" i="6"/>
  <c r="Q1035" i="5"/>
  <c r="M262" i="6"/>
  <c r="M261" i="5"/>
  <c r="M757" i="6"/>
  <c r="M756" i="5"/>
  <c r="Q172" i="6"/>
  <c r="Q171" i="5"/>
  <c r="M338" i="6"/>
  <c r="M337" i="5"/>
  <c r="M140" i="6"/>
  <c r="M139" i="5"/>
  <c r="M736" i="6"/>
  <c r="M735" i="5"/>
  <c r="M548" i="6"/>
  <c r="M547" i="5"/>
  <c r="E44" i="5"/>
  <c r="B46" i="5" s="1" a="1"/>
  <c r="B46" i="5" s="1"/>
  <c r="B47" i="5" s="1"/>
  <c r="D10" i="9" s="1"/>
  <c r="M476" i="6"/>
  <c r="M475" i="5"/>
  <c r="M1082" i="6"/>
  <c r="M1081" i="5"/>
  <c r="Q526" i="6"/>
  <c r="Q525" i="5"/>
  <c r="Q317" i="6"/>
  <c r="Q316" i="5"/>
  <c r="Q303" i="6"/>
  <c r="Q302" i="5"/>
  <c r="M599" i="6"/>
  <c r="M598" i="5"/>
  <c r="Q31" i="6"/>
  <c r="Q30" i="5"/>
  <c r="Q780" i="6"/>
  <c r="Q779" i="5"/>
  <c r="Q1018" i="6"/>
  <c r="Q1017" i="5"/>
  <c r="Q395" i="6"/>
  <c r="Q394" i="5"/>
  <c r="Q398" i="6"/>
  <c r="Q397" i="5"/>
  <c r="Q673" i="6"/>
  <c r="Q672" i="5"/>
  <c r="Q323" i="6"/>
  <c r="Q322" i="5"/>
  <c r="M701" i="6"/>
  <c r="M700" i="5"/>
  <c r="M781" i="6"/>
  <c r="M780" i="5"/>
  <c r="M347" i="6"/>
  <c r="M346" i="5"/>
  <c r="Q201" i="6"/>
  <c r="Q200" i="5"/>
  <c r="Q1016" i="6"/>
  <c r="Q1015" i="5"/>
  <c r="M137" i="6"/>
  <c r="M136" i="5"/>
  <c r="M949" i="6"/>
  <c r="M948" i="5"/>
  <c r="M738" i="6"/>
  <c r="M737" i="5"/>
  <c r="Q228" i="6"/>
  <c r="Q227" i="5"/>
  <c r="M823" i="6"/>
  <c r="M822" i="5"/>
  <c r="M1010" i="6"/>
  <c r="M1009" i="5"/>
  <c r="Q355" i="6"/>
  <c r="Q354" i="5"/>
  <c r="M534" i="6"/>
  <c r="M533" i="5"/>
  <c r="M697" i="6"/>
  <c r="M696" i="5"/>
  <c r="D5" i="5"/>
  <c r="H2" i="9" s="1"/>
  <c r="C4" i="5"/>
  <c r="D4" i="5"/>
  <c r="C5" i="5"/>
  <c r="Q15" i="6"/>
  <c r="Q14" i="5"/>
  <c r="Q530" i="6"/>
  <c r="Q529" i="5"/>
  <c r="M1095" i="6"/>
  <c r="M1094" i="5"/>
  <c r="M259" i="6"/>
  <c r="M258" i="5"/>
  <c r="M905" i="6"/>
  <c r="M904" i="5"/>
  <c r="M725" i="6"/>
  <c r="M724" i="5"/>
  <c r="Q561" i="6"/>
  <c r="Q560" i="5"/>
  <c r="M86" i="6"/>
  <c r="M85" i="5"/>
  <c r="M127" i="6"/>
  <c r="M126" i="5"/>
  <c r="M37" i="6"/>
  <c r="M36" i="5"/>
  <c r="Q757" i="6"/>
  <c r="Q756" i="5"/>
  <c r="Q662" i="6"/>
  <c r="Q661" i="5"/>
  <c r="Q624" i="6"/>
  <c r="Q623" i="5"/>
  <c r="M489" i="6"/>
  <c r="M488" i="5"/>
  <c r="M984" i="6"/>
  <c r="M983" i="5"/>
  <c r="Q296" i="6"/>
  <c r="Q295" i="5"/>
  <c r="M982" i="6"/>
  <c r="M981" i="5"/>
  <c r="M799" i="6"/>
  <c r="M798" i="5"/>
  <c r="M257" i="6"/>
  <c r="M256" i="5"/>
  <c r="Q237" i="6"/>
  <c r="Q236" i="5"/>
  <c r="M998" i="6"/>
  <c r="M997" i="5"/>
  <c r="D23" i="5"/>
  <c r="H4" i="9" s="1"/>
  <c r="Q602" i="6"/>
  <c r="Q601" i="5"/>
  <c r="M523" i="6"/>
  <c r="M522" i="5"/>
  <c r="Q1091" i="6"/>
  <c r="Q1090" i="5"/>
  <c r="M912" i="6"/>
  <c r="M911" i="5"/>
  <c r="M295" i="6"/>
  <c r="M294" i="5"/>
  <c r="M261" i="6"/>
  <c r="M260" i="5"/>
  <c r="M1000" i="6"/>
  <c r="M999" i="5"/>
  <c r="Q178" i="6"/>
  <c r="Q177" i="5"/>
  <c r="M223" i="6"/>
  <c r="M222" i="5"/>
  <c r="M727" i="6"/>
  <c r="M726" i="5"/>
  <c r="M1035" i="6"/>
  <c r="M1034" i="5"/>
  <c r="M1016" i="6"/>
  <c r="M1015" i="5"/>
  <c r="M498" i="6"/>
  <c r="M497" i="5"/>
  <c r="M198" i="6"/>
  <c r="M197" i="5"/>
  <c r="Q515" i="6"/>
  <c r="Q514" i="5"/>
  <c r="M613" i="6"/>
  <c r="M612" i="5"/>
  <c r="M1019" i="6"/>
  <c r="M1018" i="5"/>
  <c r="M30" i="6"/>
  <c r="M29" i="5"/>
  <c r="Q253" i="6"/>
  <c r="Q252" i="5"/>
  <c r="M804" i="6"/>
  <c r="M803" i="5"/>
  <c r="M794" i="6"/>
  <c r="M793" i="5"/>
  <c r="Q907" i="6"/>
  <c r="Q906" i="5"/>
  <c r="M685" i="6"/>
  <c r="M684" i="5"/>
  <c r="Q151" i="6"/>
  <c r="Q150" i="5"/>
  <c r="M1098" i="6"/>
  <c r="M1097" i="5"/>
  <c r="M379" i="6"/>
  <c r="M378" i="5"/>
  <c r="M1003" i="6"/>
  <c r="M1002" i="5"/>
  <c r="M566" i="6"/>
  <c r="M565" i="5"/>
  <c r="M184" i="6"/>
  <c r="M183" i="5"/>
  <c r="Q517" i="6"/>
  <c r="Q516" i="5"/>
  <c r="M59" i="6"/>
  <c r="M58" i="5"/>
  <c r="M1009" i="6"/>
  <c r="M1008" i="5"/>
  <c r="Q189" i="6"/>
  <c r="Q188" i="5"/>
  <c r="M860" i="6"/>
  <c r="M859" i="5"/>
  <c r="D6" i="6"/>
  <c r="H2" i="10" s="1"/>
  <c r="C5" i="6"/>
  <c r="D5" i="6"/>
  <c r="C6" i="6"/>
  <c r="Q373" i="6"/>
  <c r="Q372" i="5"/>
  <c r="M569" i="6"/>
  <c r="M568" i="5"/>
  <c r="M209" i="6"/>
  <c r="M208" i="5"/>
  <c r="M578" i="6"/>
  <c r="M577" i="5"/>
  <c r="M890" i="6"/>
  <c r="M889" i="5"/>
  <c r="M267" i="6"/>
  <c r="M266" i="5"/>
  <c r="Q140" i="6"/>
  <c r="Q139" i="5"/>
  <c r="M644" i="6"/>
  <c r="M643" i="5"/>
  <c r="M87" i="6"/>
  <c r="M86" i="5"/>
  <c r="M473" i="6"/>
  <c r="M472" i="5"/>
  <c r="Q898" i="6"/>
  <c r="Q897" i="5"/>
  <c r="M770" i="6"/>
  <c r="M769" i="5"/>
  <c r="Q631" i="6"/>
  <c r="Q630" i="5"/>
  <c r="M585" i="6"/>
  <c r="M584" i="5"/>
  <c r="M709" i="6"/>
  <c r="M708" i="5"/>
  <c r="Q218" i="6"/>
  <c r="Q217" i="5"/>
  <c r="M985" i="6"/>
  <c r="M984" i="5"/>
  <c r="Q4" i="6"/>
  <c r="Q3" i="5"/>
  <c r="M843" i="6"/>
  <c r="M842" i="5"/>
  <c r="M25" i="6"/>
  <c r="M24" i="5"/>
  <c r="M899" i="6"/>
  <c r="M898" i="5"/>
  <c r="Q1015" i="6"/>
  <c r="Q1014" i="5"/>
  <c r="M1071" i="6"/>
  <c r="M1070" i="5"/>
  <c r="Q209" i="6"/>
  <c r="Q208" i="5"/>
  <c r="Q406" i="6"/>
  <c r="Q405" i="5"/>
  <c r="M68" i="6"/>
  <c r="M67" i="5"/>
  <c r="M845" i="6"/>
  <c r="M844" i="5"/>
  <c r="M911" i="6"/>
  <c r="M910" i="5"/>
  <c r="M647" i="6"/>
  <c r="M646" i="5"/>
  <c r="M661" i="6"/>
  <c r="M660" i="5"/>
  <c r="Q9" i="6"/>
  <c r="Q8" i="5"/>
  <c r="Q267" i="6"/>
  <c r="Q266" i="5"/>
  <c r="M177" i="6"/>
  <c r="M176" i="5"/>
  <c r="M336" i="6"/>
  <c r="M335" i="5"/>
  <c r="M574" i="6"/>
  <c r="M573" i="5"/>
  <c r="Q359" i="6"/>
  <c r="Q358" i="5"/>
  <c r="Q340" i="6"/>
  <c r="Q339" i="5"/>
  <c r="M512" i="6"/>
  <c r="M511" i="5"/>
  <c r="M563" i="6"/>
  <c r="M562" i="5"/>
  <c r="M764" i="6"/>
  <c r="M763" i="5"/>
  <c r="M788" i="6"/>
  <c r="M787" i="5"/>
  <c r="Q912" i="6"/>
  <c r="Q911" i="5"/>
  <c r="M611" i="6"/>
  <c r="M610" i="5"/>
  <c r="M1038" i="6"/>
  <c r="M1037" i="5"/>
  <c r="M821" i="6"/>
  <c r="M820" i="5"/>
  <c r="Q1006" i="6"/>
  <c r="Q1005" i="5"/>
  <c r="Q338" i="6"/>
  <c r="Q337" i="5"/>
  <c r="M35" i="6"/>
  <c r="M34" i="5"/>
  <c r="Q1037" i="6"/>
  <c r="Q1036" i="5"/>
  <c r="M94" i="6"/>
  <c r="M93" i="5"/>
  <c r="M515" i="6"/>
  <c r="M514" i="5"/>
  <c r="Q502" i="6"/>
  <c r="Q501" i="5"/>
  <c r="M640" i="6"/>
  <c r="M639" i="5"/>
  <c r="M113" i="6"/>
  <c r="M112" i="5"/>
  <c r="M51" i="6"/>
  <c r="M50" i="5"/>
  <c r="Q762" i="6"/>
  <c r="Q761" i="5"/>
  <c r="M426" i="6"/>
  <c r="M425" i="5"/>
  <c r="M228" i="6"/>
  <c r="M227" i="5"/>
  <c r="M572" i="6"/>
  <c r="M571" i="5"/>
  <c r="Q900" i="6"/>
  <c r="Q899" i="5"/>
  <c r="M1046" i="6"/>
  <c r="M1045" i="5"/>
  <c r="Q605" i="6"/>
  <c r="Q604" i="5"/>
  <c r="M39" i="6"/>
  <c r="M38" i="5"/>
  <c r="M664" i="6"/>
  <c r="M663" i="5"/>
  <c r="Q692" i="6"/>
  <c r="Q691" i="5"/>
  <c r="M70" i="6"/>
  <c r="M69" i="5"/>
  <c r="M453" i="6"/>
  <c r="M452" i="5"/>
  <c r="M1052" i="6"/>
  <c r="M1051" i="5"/>
  <c r="M488" i="6"/>
  <c r="M487" i="5"/>
  <c r="Q917" i="6"/>
  <c r="Q916" i="5"/>
  <c r="M978" i="6"/>
  <c r="M977" i="5"/>
  <c r="M928" i="6"/>
  <c r="M927" i="5"/>
  <c r="W4" i="5"/>
  <c r="V4" i="5"/>
  <c r="W5" i="5"/>
  <c r="H6" i="9" s="1"/>
  <c r="V5" i="5"/>
  <c r="Q1001" i="6"/>
  <c r="Q1000" i="5"/>
  <c r="Q231" i="6"/>
  <c r="Q230" i="5"/>
  <c r="M7" i="6"/>
  <c r="M6" i="5"/>
  <c r="M232" i="6"/>
  <c r="M231" i="5"/>
  <c r="Q910" i="6"/>
  <c r="Q909" i="5"/>
  <c r="M50" i="6"/>
  <c r="M49" i="5"/>
  <c r="Q638" i="6"/>
  <c r="Q637" i="5"/>
  <c r="M429" i="6"/>
  <c r="M428" i="5"/>
  <c r="Q17" i="6"/>
  <c r="Q16" i="5"/>
  <c r="M1002" i="6"/>
  <c r="M1001" i="5"/>
  <c r="C23" i="6"/>
  <c r="M154" i="6"/>
  <c r="M153" i="5"/>
  <c r="D22" i="5"/>
  <c r="Q270" i="6"/>
  <c r="Q269" i="5"/>
  <c r="M748" i="6"/>
  <c r="M747" i="5"/>
  <c r="M1048" i="6"/>
  <c r="M1047" i="5"/>
  <c r="M871" i="6"/>
  <c r="M870" i="5"/>
  <c r="M637" i="6"/>
  <c r="M636" i="5"/>
  <c r="Q896" i="6"/>
  <c r="Q895" i="5"/>
  <c r="M516" i="6"/>
  <c r="M515" i="5"/>
  <c r="M747" i="6"/>
  <c r="M746" i="5"/>
  <c r="M916" i="6"/>
  <c r="M915" i="5"/>
  <c r="Q315" i="6"/>
  <c r="Q314" i="5"/>
  <c r="Q386" i="6"/>
  <c r="Q385" i="5"/>
  <c r="Q132" i="6"/>
  <c r="Q131" i="5"/>
  <c r="M439" i="6"/>
  <c r="M438" i="5"/>
  <c r="Q34" i="6"/>
  <c r="Q33" i="5"/>
  <c r="Q455" i="6"/>
  <c r="Q454" i="5"/>
  <c r="M391" i="6"/>
  <c r="M390" i="5"/>
  <c r="M670" i="6"/>
  <c r="M669" i="5"/>
  <c r="Q349" i="6"/>
  <c r="Q348" i="5"/>
  <c r="Q1050" i="6"/>
  <c r="Q1049" i="5"/>
  <c r="M457" i="6"/>
  <c r="M456" i="5"/>
  <c r="Q117" i="6"/>
  <c r="Q116" i="5"/>
  <c r="Q182" i="6"/>
  <c r="Q181" i="5"/>
  <c r="M162" i="6"/>
  <c r="M161" i="5"/>
  <c r="M242" i="6"/>
  <c r="M241" i="5"/>
  <c r="Q261" i="6"/>
  <c r="Q260" i="5"/>
  <c r="M829" i="6"/>
  <c r="M828" i="5"/>
  <c r="M274" i="6"/>
  <c r="M273" i="5"/>
  <c r="Q855" i="6"/>
  <c r="Q854" i="5"/>
  <c r="M857" i="6"/>
  <c r="M856" i="5"/>
  <c r="M605" i="6"/>
  <c r="M604" i="5"/>
  <c r="M687" i="6"/>
  <c r="M686" i="5"/>
  <c r="M285" i="6"/>
  <c r="M284" i="5"/>
  <c r="M256" i="6"/>
  <c r="M255" i="5"/>
  <c r="M1101" i="6"/>
  <c r="M1100" i="5"/>
  <c r="M807" i="6"/>
  <c r="M806" i="5"/>
  <c r="M397" i="6"/>
  <c r="M396" i="5"/>
  <c r="M789" i="6"/>
  <c r="M788" i="5"/>
  <c r="M728" i="6"/>
  <c r="M727" i="5"/>
  <c r="Q443" i="6"/>
  <c r="Q442" i="5"/>
  <c r="M642" i="6"/>
  <c r="M641" i="5"/>
  <c r="M1027" i="6"/>
  <c r="M1026" i="5"/>
  <c r="M859" i="6"/>
  <c r="M858" i="5"/>
  <c r="M246" i="6"/>
  <c r="M245" i="5"/>
  <c r="M892" i="6"/>
  <c r="M891" i="5"/>
  <c r="M730" i="6"/>
  <c r="M729" i="5"/>
  <c r="M765" i="6"/>
  <c r="M764" i="5"/>
  <c r="M128" i="6"/>
  <c r="M127" i="5"/>
  <c r="M142" i="6"/>
  <c r="M141" i="5"/>
  <c r="M946" i="6"/>
  <c r="M945" i="5"/>
  <c r="Q585" i="6"/>
  <c r="Q584" i="5"/>
  <c r="M121" i="6"/>
  <c r="M120" i="5"/>
  <c r="M777" i="6"/>
  <c r="M776" i="5"/>
  <c r="Q675" i="6"/>
  <c r="Q674" i="5"/>
  <c r="M136" i="6"/>
  <c r="M135" i="5"/>
  <c r="W5" i="6"/>
  <c r="V5" i="6"/>
  <c r="W6" i="6"/>
  <c r="H6" i="10" s="1"/>
  <c r="V6" i="6"/>
  <c r="M331" i="6"/>
  <c r="M330" i="5"/>
  <c r="M552" i="6"/>
  <c r="M551" i="5"/>
  <c r="M880" i="6"/>
  <c r="M879" i="5"/>
  <c r="M529" i="6"/>
  <c r="M528" i="5"/>
  <c r="D23" i="6"/>
  <c r="M464" i="6"/>
  <c r="M463" i="5"/>
  <c r="Q806" i="6"/>
  <c r="Q805" i="5"/>
  <c r="M996" i="6"/>
  <c r="M995" i="5"/>
  <c r="Q78" i="6"/>
  <c r="Q77" i="5"/>
  <c r="Q786" i="6"/>
  <c r="Q785" i="5"/>
  <c r="M298" i="6"/>
  <c r="M297" i="5"/>
  <c r="M1015" i="6"/>
  <c r="M1014" i="5"/>
  <c r="Q330" i="6"/>
  <c r="Q329" i="5"/>
  <c r="M1070" i="6"/>
  <c r="M1069" i="5"/>
  <c r="M584" i="6"/>
  <c r="M583" i="5"/>
  <c r="M55" i="6"/>
  <c r="M54" i="5"/>
  <c r="M158" i="6"/>
  <c r="M157" i="5"/>
  <c r="M575" i="6"/>
  <c r="M574" i="5"/>
  <c r="M1090" i="6"/>
  <c r="M1089" i="5"/>
  <c r="M134" i="6"/>
  <c r="M133" i="5"/>
  <c r="M301" i="6"/>
  <c r="M300" i="5"/>
  <c r="M863" i="6"/>
  <c r="M862" i="5"/>
  <c r="W23" i="6"/>
  <c r="M931" i="6"/>
  <c r="M930" i="5"/>
  <c r="M650" i="6"/>
  <c r="M649" i="5"/>
  <c r="M942" i="6"/>
  <c r="M941" i="5"/>
  <c r="M67" i="6"/>
  <c r="M66" i="5"/>
  <c r="Q796" i="6"/>
  <c r="Q795" i="5"/>
  <c r="Q480" i="6"/>
  <c r="Q479" i="5"/>
  <c r="M840" i="6"/>
  <c r="M839" i="5"/>
  <c r="Q162" i="6"/>
  <c r="Q161" i="5"/>
  <c r="Q761" i="6"/>
  <c r="Q760" i="5"/>
  <c r="Q161" i="6"/>
  <c r="Q160" i="5"/>
  <c r="M1044" i="6"/>
  <c r="M1043" i="5"/>
  <c r="Q558" i="6"/>
  <c r="Q557" i="5"/>
  <c r="M42" i="6"/>
  <c r="M41" i="5"/>
  <c r="M494" i="6"/>
  <c r="M493" i="5"/>
  <c r="M676" i="6"/>
  <c r="M675" i="5"/>
  <c r="M891" i="6"/>
  <c r="M890" i="5"/>
  <c r="Q467" i="6"/>
  <c r="Q466" i="5"/>
  <c r="M820" i="6"/>
  <c r="M819" i="5"/>
  <c r="M46" i="6"/>
  <c r="M45" i="5"/>
  <c r="M185" i="6"/>
  <c r="M184" i="5"/>
  <c r="M282" i="6"/>
  <c r="M281" i="5"/>
  <c r="Q543" i="6"/>
  <c r="Q542" i="5"/>
  <c r="M742" i="6"/>
  <c r="M741" i="5"/>
  <c r="M708" i="6"/>
  <c r="M707" i="5"/>
  <c r="Q964" i="6"/>
  <c r="Q963" i="5"/>
  <c r="M884" i="6"/>
  <c r="M883" i="5"/>
  <c r="Q610" i="6"/>
  <c r="Q609" i="5"/>
  <c r="Q93" i="6"/>
  <c r="Q92" i="5"/>
  <c r="M388" i="6"/>
  <c r="M387" i="5"/>
  <c r="M806" i="6"/>
  <c r="M805" i="5"/>
  <c r="M524" i="6"/>
  <c r="M523" i="5"/>
  <c r="M908" i="6"/>
  <c r="M907" i="5"/>
  <c r="M702" i="6"/>
  <c r="M701" i="5"/>
  <c r="Q971" i="6"/>
  <c r="Q970" i="5"/>
  <c r="M166" i="6"/>
  <c r="M165" i="5"/>
  <c r="M710" i="6"/>
  <c r="M709" i="5"/>
  <c r="M303" i="6"/>
  <c r="M302" i="5"/>
  <c r="M745" i="6"/>
  <c r="M744" i="5"/>
  <c r="M729" i="6"/>
  <c r="M728" i="5"/>
  <c r="M941" i="6"/>
  <c r="M940" i="5"/>
  <c r="Q254" i="6"/>
  <c r="Q253" i="5"/>
  <c r="Q62" i="6"/>
  <c r="Q61" i="5"/>
  <c r="M373" i="6"/>
  <c r="M372" i="5"/>
  <c r="Q440" i="6"/>
  <c r="Q439" i="5"/>
  <c r="M314" i="6"/>
  <c r="M313" i="5"/>
  <c r="M518" i="6"/>
  <c r="M517" i="5"/>
  <c r="M711" i="6"/>
  <c r="M710" i="5"/>
  <c r="Q353" i="6"/>
  <c r="Q352" i="5"/>
  <c r="M91" i="6"/>
  <c r="M90" i="5"/>
  <c r="Q299" i="6"/>
  <c r="Q298" i="5"/>
  <c r="M619" i="6"/>
  <c r="M618" i="5"/>
  <c r="M393" i="6"/>
  <c r="M392" i="5"/>
  <c r="M88" i="6"/>
  <c r="M87" i="5"/>
  <c r="M827" i="6"/>
  <c r="M826" i="5"/>
  <c r="M1037" i="6"/>
  <c r="M1036" i="5"/>
  <c r="M951" i="6"/>
  <c r="M950" i="5"/>
  <c r="Q545" i="6"/>
  <c r="Q544" i="5"/>
  <c r="M472" i="6"/>
  <c r="M471" i="5"/>
  <c r="M33" i="6"/>
  <c r="M32" i="5"/>
  <c r="M986" i="6"/>
  <c r="M985" i="5"/>
  <c r="V24" i="6"/>
  <c r="Q1008" i="6"/>
  <c r="Q1007" i="5"/>
  <c r="M460" i="6"/>
  <c r="M459" i="5"/>
  <c r="Q1069" i="6"/>
  <c r="Q1068" i="5"/>
  <c r="M734" i="6"/>
  <c r="M733" i="5"/>
  <c r="M844" i="6"/>
  <c r="M843" i="5"/>
  <c r="Q404" i="6"/>
  <c r="Q403" i="5"/>
  <c r="M673" i="6"/>
  <c r="M672" i="5"/>
  <c r="Q325" i="6"/>
  <c r="Q324" i="5"/>
  <c r="M614" i="6"/>
  <c r="M613" i="5"/>
  <c r="M60" i="6"/>
  <c r="M59" i="5"/>
  <c r="Q899" i="6"/>
  <c r="Q898" i="5"/>
  <c r="Q84" i="6"/>
  <c r="Q83" i="5"/>
  <c r="Q216" i="6"/>
  <c r="Q215" i="5"/>
  <c r="M596" i="6"/>
  <c r="M595" i="5"/>
  <c r="M1079" i="6"/>
  <c r="M1078" i="5"/>
  <c r="M660" i="6"/>
  <c r="M659" i="5"/>
  <c r="M284" i="6"/>
  <c r="M283" i="5"/>
  <c r="Q419" i="6"/>
  <c r="Q418" i="5"/>
  <c r="M425" i="6"/>
  <c r="M424" i="5"/>
  <c r="Q294" i="6"/>
  <c r="Q293" i="5"/>
  <c r="Q292" i="6"/>
  <c r="Q291" i="5"/>
  <c r="Q187" i="6"/>
  <c r="Q186" i="5"/>
  <c r="Q728" i="6"/>
  <c r="Q727" i="5"/>
  <c r="Q77" i="6"/>
  <c r="Q76" i="5"/>
  <c r="Q983" i="6"/>
  <c r="Q982" i="5"/>
  <c r="M760" i="6"/>
  <c r="M759" i="5"/>
  <c r="Q686" i="6"/>
  <c r="Q685" i="5"/>
  <c r="Q973" i="6"/>
  <c r="Q972" i="5"/>
  <c r="M724" i="6"/>
  <c r="M723" i="5"/>
  <c r="M966" i="6"/>
  <c r="M965" i="5"/>
  <c r="M1040" i="6"/>
  <c r="M1039" i="5"/>
  <c r="M570" i="6"/>
  <c r="M569" i="5"/>
  <c r="Q694" i="6"/>
  <c r="Q693" i="5"/>
  <c r="Q126" i="6"/>
  <c r="Q125" i="5"/>
  <c r="M522" i="6"/>
  <c r="M521" i="5"/>
  <c r="M1011" i="6"/>
  <c r="M1010" i="5"/>
  <c r="M759" i="6"/>
  <c r="M758" i="5"/>
  <c r="M449" i="6"/>
  <c r="M448" i="5"/>
  <c r="M828" i="6"/>
  <c r="M827" i="5"/>
  <c r="M879" i="6"/>
  <c r="M878" i="5"/>
  <c r="M968" i="6"/>
  <c r="M967" i="5"/>
  <c r="M307" i="6"/>
  <c r="M306" i="5"/>
  <c r="Q776" i="6"/>
  <c r="Q775" i="5"/>
  <c r="M324" i="6"/>
  <c r="M323" i="5"/>
  <c r="M447" i="6"/>
  <c r="M446" i="5"/>
  <c r="Q248" i="6"/>
  <c r="Q247" i="5"/>
  <c r="M954" i="6"/>
  <c r="M953" i="5"/>
  <c r="M31" i="6"/>
  <c r="M30" i="5"/>
  <c r="M987" i="6"/>
  <c r="M986" i="5"/>
  <c r="M887" i="6"/>
  <c r="M886" i="5"/>
  <c r="Q11" i="6"/>
  <c r="Q10" i="5"/>
  <c r="Q197" i="6"/>
  <c r="Q196" i="5"/>
  <c r="Q970" i="6"/>
  <c r="Q969" i="5"/>
  <c r="M510" i="6"/>
  <c r="M509" i="5"/>
  <c r="Q269" i="6"/>
  <c r="Q268" i="5"/>
  <c r="M755" i="6"/>
  <c r="M754" i="5"/>
  <c r="V23" i="6"/>
  <c r="M896" i="6"/>
  <c r="M895" i="5"/>
  <c r="Q94" i="6"/>
  <c r="Q93" i="5"/>
  <c r="M1057" i="6"/>
  <c r="M1056" i="5"/>
  <c r="Q521" i="6"/>
  <c r="Q520" i="5"/>
  <c r="M1087" i="6"/>
  <c r="M1086" i="5"/>
  <c r="M686" i="6"/>
  <c r="M685" i="5"/>
  <c r="M920" i="6"/>
  <c r="M919" i="5"/>
  <c r="M103" i="6"/>
  <c r="M102" i="5"/>
  <c r="M719" i="6"/>
  <c r="M718" i="5"/>
  <c r="M448" i="6"/>
  <c r="M447" i="5"/>
  <c r="M199" i="6"/>
  <c r="M198" i="5"/>
  <c r="Q640" i="6"/>
  <c r="Q639" i="5"/>
  <c r="M705" i="6"/>
  <c r="M704" i="5"/>
  <c r="M1063" i="6"/>
  <c r="M1062" i="5"/>
  <c r="Q252" i="6"/>
  <c r="Q251" i="5"/>
  <c r="M858" i="6"/>
  <c r="M857" i="5"/>
  <c r="M793" i="6"/>
  <c r="M792" i="5"/>
  <c r="M875" i="6"/>
  <c r="M874" i="5"/>
  <c r="M541" i="6"/>
  <c r="M540" i="5"/>
  <c r="M803" i="6"/>
  <c r="M802" i="5"/>
  <c r="M972" i="6"/>
  <c r="M971" i="5"/>
  <c r="M108" i="6"/>
  <c r="M107" i="5"/>
  <c r="Q436" i="6"/>
  <c r="Q435" i="5"/>
  <c r="M923" i="6"/>
  <c r="M922" i="5"/>
  <c r="M864" i="6"/>
  <c r="M863" i="5"/>
  <c r="Q656" i="6"/>
  <c r="Q655" i="5"/>
  <c r="M1054" i="6"/>
  <c r="M1053" i="5"/>
  <c r="M100" i="6"/>
  <c r="M99" i="5"/>
  <c r="M408" i="6"/>
  <c r="M407" i="5"/>
  <c r="M344" i="6"/>
  <c r="M343" i="5"/>
  <c r="Q461" i="6"/>
  <c r="Q460" i="5"/>
  <c r="Q224" i="6"/>
  <c r="Q223" i="5"/>
  <c r="M169" i="6"/>
  <c r="M168" i="5"/>
  <c r="Q14" i="6"/>
  <c r="Q13" i="5"/>
  <c r="M200" i="6"/>
  <c r="M199" i="5"/>
  <c r="M1069" i="6"/>
  <c r="M1068" i="5"/>
  <c r="Q319" i="6"/>
  <c r="Q318" i="5"/>
  <c r="M659" i="6"/>
  <c r="M658" i="5"/>
  <c r="M73" i="6"/>
  <c r="M72" i="5"/>
  <c r="Q873" i="6"/>
  <c r="Q872" i="5"/>
  <c r="M1081" i="6"/>
  <c r="M1080" i="5"/>
  <c r="Q562" i="6"/>
  <c r="Q561" i="5"/>
  <c r="M546" i="6"/>
  <c r="M545" i="5"/>
  <c r="Q926" i="6"/>
  <c r="Q925" i="5"/>
  <c r="M597" i="6"/>
  <c r="M596" i="5"/>
  <c r="M668" i="6"/>
  <c r="M667" i="5"/>
  <c r="Q1017" i="6"/>
  <c r="Q1016" i="5"/>
  <c r="M824" i="6"/>
  <c r="M823" i="5"/>
  <c r="M723" i="6"/>
  <c r="M722" i="5"/>
  <c r="Q475" i="6"/>
  <c r="Q474" i="5"/>
  <c r="M867" i="6"/>
  <c r="M866" i="5"/>
  <c r="Q196" i="6"/>
  <c r="Q195" i="5"/>
  <c r="M778" i="6"/>
  <c r="M777" i="5"/>
  <c r="Q257" i="6"/>
  <c r="Q256" i="5"/>
  <c r="Q432" i="6"/>
  <c r="Q431" i="5"/>
  <c r="M292" i="6"/>
  <c r="M291" i="5"/>
  <c r="M835" i="6"/>
  <c r="M834" i="5"/>
  <c r="Q335" i="6"/>
  <c r="Q334" i="5"/>
  <c r="M1023" i="6"/>
  <c r="M1022" i="5"/>
  <c r="Q291" i="6"/>
  <c r="Q290" i="5"/>
  <c r="M96" i="6"/>
  <c r="M95" i="5"/>
  <c r="M926" i="6"/>
  <c r="M925" i="5"/>
  <c r="M387" i="6"/>
  <c r="M386" i="5"/>
  <c r="Q947" i="6"/>
  <c r="Q946" i="5"/>
  <c r="M791" i="6"/>
  <c r="M790" i="5"/>
  <c r="M740" i="6"/>
  <c r="M739" i="5"/>
  <c r="Q968" i="6"/>
  <c r="Q967" i="5"/>
  <c r="M101" i="6"/>
  <c r="M100" i="5"/>
  <c r="Q83" i="6"/>
  <c r="Q82" i="5"/>
  <c r="M818" i="6"/>
  <c r="M817" i="5"/>
  <c r="M351" i="6"/>
  <c r="M350" i="5"/>
  <c r="M805" i="6"/>
  <c r="M804" i="5"/>
  <c r="M628" i="6"/>
  <c r="M627" i="5"/>
  <c r="Q234" i="6"/>
  <c r="Q233" i="5"/>
  <c r="M678" i="6"/>
  <c r="M677" i="5"/>
  <c r="M830" i="6"/>
  <c r="M829" i="5"/>
  <c r="Q100" i="6"/>
  <c r="Q99" i="5"/>
  <c r="Q583" i="6"/>
  <c r="Q582" i="5"/>
  <c r="M44" i="6"/>
  <c r="M43" i="5"/>
  <c r="M160" i="6"/>
  <c r="M159" i="5"/>
  <c r="Q928" i="6"/>
  <c r="Q927" i="5"/>
  <c r="M938" i="6"/>
  <c r="M937" i="5"/>
  <c r="M381" i="6"/>
  <c r="M380" i="5"/>
  <c r="M776" i="6"/>
  <c r="M775" i="5"/>
  <c r="M930" i="6"/>
  <c r="M929" i="5"/>
  <c r="Q687" i="6"/>
  <c r="Q686" i="5"/>
  <c r="Q205" i="6"/>
  <c r="Q204" i="5"/>
  <c r="M994" i="6"/>
  <c r="M993" i="5"/>
  <c r="M878" i="6"/>
  <c r="M877" i="5"/>
  <c r="M773" i="6"/>
  <c r="M772" i="5"/>
  <c r="Q1052" i="6"/>
  <c r="Q1051" i="5"/>
  <c r="M993" i="6"/>
  <c r="M992" i="5"/>
  <c r="M269" i="6"/>
  <c r="M268" i="5"/>
  <c r="M962" i="6"/>
  <c r="M961" i="5"/>
  <c r="Q153" i="6"/>
  <c r="Q152" i="5"/>
  <c r="Q488" i="6"/>
  <c r="Q487" i="5"/>
  <c r="Q166" i="6"/>
  <c r="Q165" i="5"/>
  <c r="Q484" i="6"/>
  <c r="Q483" i="5"/>
  <c r="M483" i="6"/>
  <c r="M482" i="5"/>
  <c r="Q295" i="6"/>
  <c r="Q294" i="5"/>
  <c r="M674" i="6"/>
  <c r="M673" i="5"/>
  <c r="Q181" i="6"/>
  <c r="Q180" i="5"/>
  <c r="Q263" i="6"/>
  <c r="Q262" i="5"/>
  <c r="M313" i="6"/>
  <c r="M312" i="5"/>
  <c r="Q372" i="6"/>
  <c r="Q371" i="5"/>
  <c r="M539" i="6"/>
  <c r="M538" i="5"/>
  <c r="Q599" i="6"/>
  <c r="Q598" i="5"/>
  <c r="Q239" i="6"/>
  <c r="Q238" i="5"/>
  <c r="M325" i="6"/>
  <c r="M324" i="5"/>
  <c r="M690" i="6"/>
  <c r="M689" i="5"/>
  <c r="M342" i="6"/>
  <c r="M341" i="5"/>
  <c r="M502" i="6"/>
  <c r="M501" i="5"/>
  <c r="Q262" i="6"/>
  <c r="Q261" i="5"/>
  <c r="M1024" i="6"/>
  <c r="M1023" i="5"/>
  <c r="Q301" i="6"/>
  <c r="Q300" i="5"/>
  <c r="Q740" i="6"/>
  <c r="Q739" i="5"/>
  <c r="M434" i="6"/>
  <c r="M433" i="5"/>
  <c r="M173" i="6"/>
  <c r="M172" i="5"/>
  <c r="M1089" i="6"/>
  <c r="M1088" i="5"/>
  <c r="M367" i="6"/>
  <c r="M366" i="5"/>
  <c r="M703" i="6"/>
  <c r="M702" i="5"/>
  <c r="M54" i="6"/>
  <c r="M53" i="5"/>
  <c r="Q744" i="6"/>
  <c r="Q743" i="5"/>
  <c r="M410" i="6"/>
  <c r="M409" i="5"/>
  <c r="Q361" i="6"/>
  <c r="Q360" i="5"/>
  <c r="Q1043" i="6"/>
  <c r="Q1042" i="5"/>
  <c r="Q411" i="6"/>
  <c r="Q410" i="5"/>
  <c r="M756" i="6"/>
  <c r="M755" i="5"/>
  <c r="M211" i="6"/>
  <c r="M210" i="5"/>
  <c r="Q714" i="6"/>
  <c r="Q713" i="5"/>
  <c r="M1061" i="6"/>
  <c r="M1060" i="5"/>
  <c r="Q235" i="6"/>
  <c r="Q234" i="5"/>
  <c r="M213" i="6"/>
  <c r="M212" i="5"/>
  <c r="V15" i="6"/>
  <c r="M1093" i="6"/>
  <c r="M1092" i="5"/>
  <c r="Q54" i="6"/>
  <c r="Q53" i="5"/>
  <c r="Q975" i="6"/>
  <c r="Q974" i="5"/>
  <c r="M922" i="6"/>
  <c r="M921" i="5"/>
  <c r="M1021" i="6"/>
  <c r="M1020" i="5"/>
  <c r="M643" i="6"/>
  <c r="M642" i="5"/>
  <c r="Q1041" i="6"/>
  <c r="Q1040" i="5"/>
  <c r="Q707" i="6"/>
  <c r="Q706" i="5"/>
  <c r="M61" i="6"/>
  <c r="M60" i="5"/>
  <c r="M675" i="6"/>
  <c r="M674" i="5"/>
  <c r="Q246" i="6"/>
  <c r="Q245" i="5"/>
  <c r="Q188" i="6"/>
  <c r="Q187" i="5"/>
  <c r="Q265" i="6"/>
  <c r="Q264" i="5"/>
  <c r="M838" i="6"/>
  <c r="M837" i="5"/>
  <c r="M120" i="6"/>
  <c r="M119" i="5"/>
  <c r="Q498" i="6"/>
  <c r="Q497" i="5"/>
  <c r="Q114" i="6"/>
  <c r="Q113" i="5"/>
  <c r="Q51" i="6"/>
  <c r="Q50" i="5"/>
  <c r="Q904" i="6"/>
  <c r="Q903" i="5"/>
  <c r="Q334" i="6"/>
  <c r="Q333" i="5"/>
  <c r="Q989" i="6"/>
  <c r="Q988" i="5"/>
  <c r="Q128" i="6"/>
  <c r="Q127" i="5"/>
  <c r="Q305" i="6"/>
  <c r="Q304" i="5"/>
  <c r="M445" i="6"/>
  <c r="M444" i="5"/>
  <c r="Q423" i="6"/>
  <c r="Q422" i="5"/>
  <c r="Q409" i="6"/>
  <c r="Q408" i="5"/>
  <c r="M340" i="6"/>
  <c r="M339" i="5"/>
  <c r="Q133" i="6"/>
  <c r="Q132" i="5"/>
  <c r="M509" i="6"/>
  <c r="M508" i="5"/>
  <c r="M1055" i="6"/>
  <c r="M1054" i="5"/>
  <c r="Q453" i="6"/>
  <c r="Q452" i="5"/>
  <c r="Q268" i="6"/>
  <c r="Q267" i="5"/>
  <c r="M372" i="6"/>
  <c r="M371" i="5"/>
  <c r="M48" i="6"/>
  <c r="M47" i="5"/>
  <c r="Q685" i="6"/>
  <c r="Q684" i="5"/>
  <c r="M758" i="6"/>
  <c r="M757" i="5"/>
  <c r="Q274" i="6"/>
  <c r="Q273" i="5"/>
  <c r="Q1020" i="6"/>
  <c r="Q1019" i="5"/>
  <c r="M913" i="6"/>
  <c r="M912" i="5"/>
  <c r="M715" i="6"/>
  <c r="M714" i="5"/>
  <c r="Q974" i="6"/>
  <c r="Q973" i="5"/>
  <c r="M717" i="6"/>
  <c r="M716" i="5"/>
  <c r="M704" i="6"/>
  <c r="M703" i="5"/>
  <c r="M29" i="6"/>
  <c r="M28" i="5"/>
  <c r="M424" i="6"/>
  <c r="M423" i="5"/>
  <c r="M36" i="6"/>
  <c r="M35" i="5"/>
  <c r="M1042" i="6"/>
  <c r="M1041" i="5"/>
  <c r="M245" i="6"/>
  <c r="M244" i="5"/>
  <c r="Q431" i="6"/>
  <c r="Q430" i="5"/>
  <c r="M787" i="6"/>
  <c r="M786" i="5"/>
  <c r="M207" i="6"/>
  <c r="M206" i="5"/>
  <c r="M468" i="6"/>
  <c r="M467" i="5"/>
  <c r="M837" i="6"/>
  <c r="M836" i="5"/>
  <c r="Q574" i="6"/>
  <c r="Q573" i="5"/>
  <c r="W15" i="6"/>
  <c r="H7" i="10" s="1"/>
  <c r="M309" i="6"/>
  <c r="M308" i="5"/>
  <c r="M856" i="6"/>
  <c r="M855" i="5"/>
  <c r="M1028" i="6"/>
  <c r="M1027" i="5"/>
  <c r="M641" i="6"/>
  <c r="M640" i="5"/>
  <c r="M1097" i="6"/>
  <c r="M1096" i="5"/>
  <c r="Q726" i="6"/>
  <c r="Q725" i="5"/>
  <c r="M456" i="6"/>
  <c r="M455" i="5"/>
  <c r="M260" i="6"/>
  <c r="M259" i="5"/>
  <c r="Q620" i="6"/>
  <c r="Q619" i="5"/>
  <c r="M197" i="6"/>
  <c r="M196" i="5"/>
  <c r="M466" i="6"/>
  <c r="M465" i="5"/>
  <c r="M10" i="6"/>
  <c r="M9" i="5"/>
  <c r="M455" i="6"/>
  <c r="M454" i="5"/>
  <c r="M556" i="6"/>
  <c r="M555" i="5"/>
  <c r="M586" i="6"/>
  <c r="M585" i="5"/>
  <c r="Q174" i="6"/>
  <c r="Q173" i="5"/>
  <c r="M1092" i="6"/>
  <c r="M1091" i="5"/>
  <c r="Q91" i="6"/>
  <c r="Q90" i="5"/>
  <c r="Q442" i="6"/>
  <c r="Q441" i="5"/>
  <c r="M463" i="6"/>
  <c r="M462" i="5"/>
  <c r="Q425" i="6"/>
  <c r="Q424" i="5"/>
  <c r="M22" i="6"/>
  <c r="M21" i="5"/>
  <c r="Q156" i="6"/>
  <c r="Q155" i="5"/>
  <c r="M762" i="6"/>
  <c r="M761" i="5"/>
  <c r="M1099" i="6"/>
  <c r="M1098" i="5"/>
  <c r="M353" i="6"/>
  <c r="M352" i="5"/>
  <c r="M469" i="6"/>
  <c r="M468" i="5"/>
  <c r="M74" i="6"/>
  <c r="M73" i="5"/>
  <c r="Q207" i="6"/>
  <c r="Q206" i="5"/>
  <c r="M115" i="6"/>
  <c r="M114" i="5"/>
  <c r="M208" i="6"/>
  <c r="M207" i="5"/>
  <c r="M688" i="6"/>
  <c r="M687" i="5"/>
  <c r="M361" i="6"/>
  <c r="M360" i="5"/>
  <c r="M532" i="6"/>
  <c r="M531" i="5"/>
  <c r="M977" i="6"/>
  <c r="M976" i="5"/>
  <c r="M945" i="6"/>
  <c r="M944" i="5"/>
  <c r="M1004" i="6"/>
  <c r="M1003" i="5"/>
  <c r="Q184" i="6"/>
  <c r="Q183" i="5"/>
  <c r="M1100" i="6"/>
  <c r="M1099" i="5"/>
  <c r="Q357" i="6"/>
  <c r="Q356" i="5"/>
  <c r="M1075" i="6"/>
  <c r="M1074" i="5"/>
  <c r="Q734" i="6"/>
  <c r="Q733" i="5"/>
  <c r="M849" i="6"/>
  <c r="M848" i="5"/>
  <c r="Q525" i="6"/>
  <c r="Q524" i="5"/>
  <c r="M337" i="6"/>
  <c r="M336" i="5"/>
  <c r="Q447" i="6"/>
  <c r="Q446" i="5"/>
  <c r="C14" i="5"/>
  <c r="D14" i="5"/>
  <c r="H3" i="9" s="1"/>
  <c r="D13" i="5"/>
  <c r="C13" i="5"/>
  <c r="M132" i="6"/>
  <c r="M131" i="5"/>
  <c r="M135" i="6"/>
  <c r="M134" i="5"/>
  <c r="M283" i="6"/>
  <c r="M282" i="5"/>
  <c r="Q470" i="6"/>
  <c r="Q469" i="5"/>
  <c r="M771" i="6"/>
  <c r="M770" i="5"/>
  <c r="M852" i="6"/>
  <c r="M851" i="5"/>
  <c r="V14" i="6"/>
  <c r="Q565" i="6"/>
  <c r="Q564" i="5"/>
  <c r="M839" i="6"/>
  <c r="M838" i="5"/>
  <c r="M576" i="6"/>
  <c r="M575" i="5"/>
  <c r="M157" i="6"/>
  <c r="M156" i="5"/>
  <c r="M583" i="6"/>
  <c r="M582" i="5"/>
  <c r="M774" i="6"/>
  <c r="M773" i="5"/>
  <c r="M105" i="6"/>
  <c r="M104" i="5"/>
  <c r="M444" i="6"/>
  <c r="M443" i="5"/>
  <c r="M652" i="6"/>
  <c r="M651" i="5"/>
  <c r="M1051" i="6"/>
  <c r="M1050" i="5"/>
  <c r="Q987" i="6"/>
  <c r="Q986" i="5"/>
  <c r="Q86" i="6"/>
  <c r="Q85" i="5"/>
  <c r="Q214" i="6"/>
  <c r="Q213" i="5"/>
  <c r="M877" i="6"/>
  <c r="M876" i="5"/>
  <c r="M471" i="6"/>
  <c r="M470" i="5"/>
  <c r="M272" i="6"/>
  <c r="M271" i="5"/>
  <c r="Q241" i="6"/>
  <c r="Q240" i="5"/>
  <c r="Q705" i="6"/>
  <c r="Q704" i="5"/>
  <c r="M808" i="6"/>
  <c r="M807" i="5"/>
  <c r="M634" i="6"/>
  <c r="M633" i="5"/>
  <c r="Q487" i="6"/>
  <c r="Q486" i="5"/>
  <c r="Q213" i="6"/>
  <c r="Q212" i="5"/>
  <c r="M544" i="6"/>
  <c r="M543" i="5"/>
  <c r="Q513" i="6"/>
  <c r="Q512" i="5"/>
  <c r="M413" i="6"/>
  <c r="M412" i="5"/>
  <c r="M718" i="6"/>
  <c r="M717" i="5"/>
  <c r="Q424" i="6"/>
  <c r="Q423" i="5"/>
  <c r="M320" i="6"/>
  <c r="M319" i="5"/>
  <c r="Q101" i="6"/>
  <c r="Q100" i="5"/>
  <c r="M465" i="6"/>
  <c r="M464" i="5"/>
  <c r="M263" i="6"/>
  <c r="M262" i="5"/>
  <c r="M355" i="6"/>
  <c r="M354" i="5"/>
  <c r="M970" i="6"/>
  <c r="M969" i="5"/>
  <c r="M811" i="6"/>
  <c r="M810" i="5"/>
  <c r="M377" i="6"/>
  <c r="M376" i="5"/>
  <c r="M395" i="6"/>
  <c r="M394" i="5"/>
  <c r="M656" i="6"/>
  <c r="M655" i="5"/>
  <c r="M881" i="6"/>
  <c r="M880" i="5"/>
  <c r="M768" i="6"/>
  <c r="M767" i="5"/>
  <c r="Q655" i="6"/>
  <c r="Q654" i="5"/>
  <c r="M565" i="6"/>
  <c r="M564" i="5"/>
  <c r="Q752" i="6"/>
  <c r="Q751" i="5"/>
  <c r="Q22" i="6"/>
  <c r="Q21" i="5"/>
  <c r="M390" i="6"/>
  <c r="M389" i="5"/>
  <c r="M684" i="6"/>
  <c r="M683" i="5"/>
  <c r="Q491" i="6"/>
  <c r="Q490" i="5"/>
  <c r="M865" i="6"/>
  <c r="M864" i="5"/>
  <c r="M138" i="6"/>
  <c r="M137" i="5"/>
  <c r="M196" i="6"/>
  <c r="M195" i="5"/>
  <c r="M6" i="6"/>
  <c r="M5" i="5"/>
  <c r="M193" i="6"/>
  <c r="M192" i="5"/>
  <c r="M384" i="6"/>
  <c r="M383" i="5"/>
  <c r="D15" i="6"/>
  <c r="H3" i="10" s="1"/>
  <c r="C14" i="6"/>
  <c r="C15" i="6"/>
  <c r="D14" i="6"/>
  <c r="M562" i="6"/>
  <c r="M561" i="5"/>
  <c r="Q718" i="6"/>
  <c r="Q717" i="5"/>
  <c r="Q339" i="6"/>
  <c r="Q338" i="5"/>
  <c r="M610" i="6"/>
  <c r="M609" i="5"/>
  <c r="M125" i="6"/>
  <c r="M124" i="5"/>
  <c r="M754" i="6"/>
  <c r="M753" i="5"/>
  <c r="Q397" i="6"/>
  <c r="Q396" i="5"/>
  <c r="Q430" i="6"/>
  <c r="Q429" i="5"/>
  <c r="E45" i="6"/>
  <c r="B47" i="6" s="1" a="1"/>
  <c r="B47" i="6" s="1"/>
  <c r="B48" i="6" s="1"/>
  <c r="D10" i="10" s="1"/>
  <c r="Q801" i="6"/>
  <c r="Q800" i="5"/>
  <c r="M720" i="6"/>
  <c r="M719" i="5"/>
  <c r="M657" i="6"/>
  <c r="M656" i="5"/>
  <c r="M231" i="6"/>
  <c r="M230" i="5"/>
  <c r="M149" i="6"/>
  <c r="M148" i="5"/>
  <c r="Q629" i="6"/>
  <c r="Q628" i="5"/>
  <c r="M846" i="6"/>
  <c r="M845" i="5"/>
  <c r="M989" i="6"/>
  <c r="M988" i="5"/>
  <c r="M109" i="6"/>
  <c r="M108" i="5"/>
  <c r="Q346" i="6"/>
  <c r="Q345" i="5"/>
  <c r="Q946" i="6"/>
  <c r="Q945" i="5"/>
  <c r="Q913" i="6"/>
  <c r="Q912" i="5"/>
  <c r="Q285" i="6"/>
  <c r="Q284" i="5"/>
  <c r="M921" i="6"/>
  <c r="M920" i="5"/>
  <c r="M906" i="6"/>
  <c r="M905" i="5"/>
  <c r="Q642" i="6"/>
  <c r="Q641" i="5"/>
  <c r="M34" i="6"/>
  <c r="M33" i="5"/>
  <c r="Q233" i="6"/>
  <c r="Q232" i="5"/>
  <c r="M15" i="6"/>
  <c r="M14" i="5"/>
  <c r="M763" i="6"/>
  <c r="M762" i="5"/>
  <c r="M527" i="6"/>
  <c r="M526" i="5"/>
  <c r="Q902" i="6"/>
  <c r="Q901" i="5"/>
  <c r="M885" i="6"/>
  <c r="M884" i="5"/>
  <c r="M450" i="6"/>
  <c r="M449" i="5"/>
  <c r="Q278" i="6"/>
  <c r="Q277" i="5"/>
  <c r="Q1019" i="6"/>
  <c r="Q1018" i="5"/>
  <c r="M925" i="6"/>
  <c r="M924" i="5"/>
  <c r="M49" i="6"/>
  <c r="M48" i="5"/>
  <c r="M484" i="6"/>
  <c r="M483" i="5"/>
  <c r="M658" i="6"/>
  <c r="M657" i="5"/>
  <c r="M357" i="6"/>
  <c r="M356" i="5"/>
  <c r="M478" i="6"/>
  <c r="M477" i="5"/>
  <c r="Q204" i="6"/>
  <c r="Q203" i="5"/>
  <c r="Q96" i="6"/>
  <c r="Q95" i="5"/>
  <c r="Q324" i="6"/>
  <c r="Q323" i="5"/>
  <c r="M943" i="6"/>
  <c r="M942" i="5"/>
  <c r="M1088" i="6"/>
  <c r="M1087" i="5"/>
  <c r="M975" i="6"/>
  <c r="M974" i="5"/>
  <c r="Q20" i="6"/>
  <c r="Q19" i="5"/>
  <c r="M116" i="6"/>
  <c r="M115" i="5"/>
  <c r="M182" i="6"/>
  <c r="M181" i="5"/>
  <c r="M602" i="6"/>
  <c r="M601" i="5"/>
  <c r="Q426" i="6"/>
  <c r="Q425" i="5"/>
  <c r="M289" i="6"/>
  <c r="M288" i="5"/>
  <c r="Q657" i="6"/>
  <c r="Q656" i="5"/>
  <c r="Q943" i="6"/>
  <c r="Q942" i="5"/>
  <c r="M721" i="6"/>
  <c r="M720" i="5"/>
  <c r="M683" i="6"/>
  <c r="M682" i="5"/>
  <c r="M752" i="6"/>
  <c r="M751" i="5"/>
  <c r="M737" i="6"/>
  <c r="M736" i="5"/>
  <c r="M401" i="6"/>
  <c r="M400" i="5"/>
  <c r="M440" i="6"/>
  <c r="M439" i="5"/>
  <c r="Q134" i="6"/>
  <c r="Q133" i="5"/>
  <c r="M590" i="6"/>
  <c r="M589" i="5"/>
  <c r="Q462" i="6"/>
  <c r="Q461" i="5"/>
  <c r="M785" i="6"/>
  <c r="M784" i="5"/>
  <c r="M180" i="6"/>
  <c r="M179" i="5"/>
  <c r="M265" i="6"/>
  <c r="M264" i="5"/>
  <c r="Q1075" i="6"/>
  <c r="Q1074" i="5"/>
  <c r="M904" i="6"/>
  <c r="M903" i="5"/>
  <c r="M111" i="6"/>
  <c r="M110" i="5"/>
  <c r="Q194" i="6"/>
  <c r="Q193" i="5"/>
  <c r="Q603" i="6"/>
  <c r="Q602" i="5"/>
  <c r="M854" i="6"/>
  <c r="M853" i="5"/>
  <c r="Q141" i="6"/>
  <c r="Q140" i="5"/>
  <c r="Q1089" i="6"/>
  <c r="Q1088" i="5"/>
  <c r="Q693" i="6"/>
  <c r="Q692" i="5"/>
  <c r="Q200" i="6"/>
  <c r="Q199" i="5"/>
  <c r="Q1011" i="6"/>
  <c r="Q1010" i="5"/>
  <c r="M1066" i="6"/>
  <c r="M1065" i="5"/>
  <c r="Q185" i="6"/>
  <c r="Q184" i="5"/>
  <c r="M618" i="6"/>
  <c r="M617" i="5"/>
  <c r="M629" i="6"/>
  <c r="M628" i="5"/>
  <c r="M163" i="6"/>
  <c r="M162" i="5"/>
  <c r="M999" i="6"/>
  <c r="M998" i="5"/>
  <c r="M815" i="6"/>
  <c r="M814" i="5"/>
  <c r="M1047" i="6"/>
  <c r="M1046" i="5"/>
  <c r="M593" i="6"/>
  <c r="M592" i="5"/>
  <c r="M398" i="6"/>
  <c r="M397" i="5"/>
  <c r="Q700" i="6"/>
  <c r="Q699" i="5"/>
  <c r="M386" i="6"/>
  <c r="M385" i="5"/>
  <c r="Q309" i="6"/>
  <c r="Q308" i="5"/>
  <c r="M446" i="6"/>
  <c r="M445" i="5"/>
  <c r="Q456" i="6"/>
  <c r="Q455" i="5"/>
  <c r="Q570" i="6"/>
  <c r="Q569" i="5"/>
  <c r="M24" i="6"/>
  <c r="M23" i="5"/>
  <c r="M178" i="6"/>
  <c r="M177" i="5"/>
  <c r="Q322" i="6"/>
  <c r="Q321" i="5"/>
  <c r="M621" i="6"/>
  <c r="M620" i="5"/>
  <c r="M322" i="6"/>
  <c r="M321" i="5"/>
  <c r="Q458" i="6"/>
  <c r="Q457" i="5"/>
  <c r="Q412" i="6"/>
  <c r="Q411" i="5"/>
  <c r="M58" i="6"/>
  <c r="M57" i="5"/>
  <c r="M190" i="6"/>
  <c r="M189" i="5"/>
  <c r="M679" i="6"/>
  <c r="M678" i="5"/>
  <c r="X13" i="5" l="1"/>
  <c r="X22" i="5"/>
  <c r="W24" i="5"/>
  <c r="V24" i="5"/>
  <c r="E8" i="9"/>
  <c r="C24" i="5"/>
  <c r="F7" i="9"/>
  <c r="E24" i="6"/>
  <c r="F8" i="10"/>
  <c r="W25" i="6"/>
  <c r="F4" i="10"/>
  <c r="D25" i="6"/>
  <c r="U25" i="5"/>
  <c r="F4" i="9"/>
  <c r="D24" i="5"/>
  <c r="F3" i="10"/>
  <c r="D16" i="6"/>
  <c r="G4" i="10"/>
  <c r="E23" i="6"/>
  <c r="B26" i="6"/>
  <c r="C25" i="6"/>
  <c r="E3" i="10"/>
  <c r="E15" i="6"/>
  <c r="E8" i="10"/>
  <c r="X24" i="6"/>
  <c r="G3" i="10"/>
  <c r="C16" i="6"/>
  <c r="B17" i="6"/>
  <c r="E14" i="6"/>
  <c r="G8" i="10"/>
  <c r="U26" i="6"/>
  <c r="X23" i="6"/>
  <c r="V25" i="6"/>
  <c r="F43" i="6"/>
  <c r="F44" i="6"/>
  <c r="E7" i="10"/>
  <c r="X15" i="6"/>
  <c r="E6" i="10"/>
  <c r="X6" i="6"/>
  <c r="W16" i="6"/>
  <c r="E23" i="5"/>
  <c r="E6" i="9"/>
  <c r="X5" i="5"/>
  <c r="C33" i="5"/>
  <c r="D32" i="5"/>
  <c r="C32" i="5"/>
  <c r="D33" i="5"/>
  <c r="H5" i="9" s="1"/>
  <c r="G6" i="10"/>
  <c r="V7" i="6"/>
  <c r="X5" i="6"/>
  <c r="U8" i="6"/>
  <c r="F5" i="7"/>
  <c r="F6" i="7"/>
  <c r="D33" i="6"/>
  <c r="D34" i="6"/>
  <c r="H5" i="10" s="1"/>
  <c r="C34" i="6"/>
  <c r="C33" i="6"/>
  <c r="F6" i="10"/>
  <c r="W7" i="6"/>
  <c r="G6" i="9"/>
  <c r="X4" i="5"/>
  <c r="V6" i="5"/>
  <c r="U7" i="5"/>
  <c r="E2" i="10"/>
  <c r="E6" i="6"/>
  <c r="B25" i="5"/>
  <c r="F6" i="9"/>
  <c r="W6" i="5"/>
  <c r="F2" i="10"/>
  <c r="D7" i="6"/>
  <c r="E22" i="5"/>
  <c r="F3" i="9"/>
  <c r="D15" i="5"/>
  <c r="W33" i="5"/>
  <c r="H9" i="9" s="1"/>
  <c r="V33" i="5"/>
  <c r="W32" i="5"/>
  <c r="V32" i="5"/>
  <c r="G2" i="10"/>
  <c r="B8" i="6"/>
  <c r="C7" i="6"/>
  <c r="E5" i="6"/>
  <c r="E2" i="9"/>
  <c r="E5" i="5"/>
  <c r="F43" i="5"/>
  <c r="F42" i="5"/>
  <c r="U16" i="5"/>
  <c r="W34" i="6"/>
  <c r="H9" i="10" s="1"/>
  <c r="V33" i="6"/>
  <c r="V34" i="6"/>
  <c r="W33" i="6"/>
  <c r="F2" i="9"/>
  <c r="D6" i="5"/>
  <c r="G3" i="9"/>
  <c r="B16" i="5"/>
  <c r="E13" i="5"/>
  <c r="C15" i="5"/>
  <c r="E7" i="9"/>
  <c r="X14" i="5"/>
  <c r="X23" i="5"/>
  <c r="E3" i="9"/>
  <c r="E14" i="5"/>
  <c r="W15" i="5"/>
  <c r="X15" i="5" s="1"/>
  <c r="G2" i="9"/>
  <c r="E4" i="5"/>
  <c r="B7" i="5"/>
  <c r="C6" i="5"/>
  <c r="G7" i="10"/>
  <c r="U17" i="6"/>
  <c r="X14" i="6"/>
  <c r="V16" i="6"/>
  <c r="E24" i="5" l="1"/>
  <c r="F23" i="5" s="1"/>
  <c r="X24" i="5"/>
  <c r="Y23" i="5" s="1"/>
  <c r="U26" i="5" a="1"/>
  <c r="U26" i="5" s="1"/>
  <c r="U27" i="5" s="1"/>
  <c r="D8" i="9" s="1"/>
  <c r="H13" i="9"/>
  <c r="Y13" i="5"/>
  <c r="Y14" i="5"/>
  <c r="G9" i="10"/>
  <c r="U36" i="6"/>
  <c r="V35" i="6"/>
  <c r="X33" i="6"/>
  <c r="F5" i="10"/>
  <c r="D35" i="6"/>
  <c r="X25" i="6"/>
  <c r="H12" i="9"/>
  <c r="G5" i="10"/>
  <c r="E33" i="6"/>
  <c r="B36" i="6"/>
  <c r="C35" i="6"/>
  <c r="E5" i="10"/>
  <c r="E34" i="6"/>
  <c r="E15" i="5"/>
  <c r="B17" i="5" s="1" a="1"/>
  <c r="B17" i="5" s="1"/>
  <c r="B18" i="5" s="1"/>
  <c r="D3" i="9" s="1"/>
  <c r="E7" i="6"/>
  <c r="B9" i="6" s="1" a="1"/>
  <c r="B9" i="6" s="1"/>
  <c r="B10" i="6" s="1"/>
  <c r="D2" i="10" s="1"/>
  <c r="E6" i="5"/>
  <c r="B8" i="5" s="1" a="1"/>
  <c r="B8" i="5" s="1"/>
  <c r="B9" i="5" s="1"/>
  <c r="D2" i="9" s="1"/>
  <c r="E25" i="6"/>
  <c r="G5" i="9"/>
  <c r="C34" i="5"/>
  <c r="E32" i="5"/>
  <c r="B35" i="5"/>
  <c r="X16" i="6"/>
  <c r="U18" i="6" s="1" a="1"/>
  <c r="U18" i="6" s="1"/>
  <c r="U19" i="6" s="1"/>
  <c r="D7" i="10" s="1"/>
  <c r="E9" i="9"/>
  <c r="X33" i="5"/>
  <c r="F9" i="10"/>
  <c r="W35" i="6"/>
  <c r="F9" i="9"/>
  <c r="W34" i="5"/>
  <c r="X7" i="6"/>
  <c r="E9" i="10"/>
  <c r="X34" i="6"/>
  <c r="F5" i="9"/>
  <c r="D34" i="5"/>
  <c r="G9" i="9"/>
  <c r="U35" i="5"/>
  <c r="V34" i="5"/>
  <c r="X32" i="5"/>
  <c r="E16" i="6"/>
  <c r="B18" i="6" s="1" a="1"/>
  <c r="B18" i="6" s="1"/>
  <c r="B19" i="6" s="1"/>
  <c r="D3" i="10" s="1"/>
  <c r="X6" i="5"/>
  <c r="U8" i="5" s="1" a="1"/>
  <c r="U8" i="5" s="1"/>
  <c r="U9" i="5" s="1"/>
  <c r="D6" i="9" s="1"/>
  <c r="E5" i="9"/>
  <c r="E13" i="9" s="1"/>
  <c r="E33" i="5"/>
  <c r="U17" i="5" a="1"/>
  <c r="U17" i="5" s="1"/>
  <c r="U18" i="5" s="1"/>
  <c r="D7" i="9" s="1"/>
  <c r="B26" i="5" l="1" a="1"/>
  <c r="B26" i="5" s="1"/>
  <c r="B27" i="5" s="1"/>
  <c r="D4" i="9" s="1"/>
  <c r="F22" i="5"/>
  <c r="Y22" i="5"/>
  <c r="F13" i="9"/>
  <c r="F12" i="9"/>
  <c r="E12" i="9"/>
  <c r="G12" i="9"/>
  <c r="Y5" i="6"/>
  <c r="Y6" i="6"/>
  <c r="F5" i="6"/>
  <c r="F6" i="6"/>
  <c r="U9" i="6" a="1"/>
  <c r="U9" i="6" s="1"/>
  <c r="U10" i="6" s="1"/>
  <c r="D6" i="10" s="1"/>
  <c r="Y24" i="6"/>
  <c r="Y23" i="6"/>
  <c r="U27" i="6" a="1"/>
  <c r="U27" i="6" s="1"/>
  <c r="U28" i="6" s="1"/>
  <c r="D8" i="10" s="1"/>
  <c r="Y14" i="6"/>
  <c r="Y15" i="6"/>
  <c r="F14" i="5"/>
  <c r="F13" i="5"/>
  <c r="E34" i="5"/>
  <c r="B36" i="5" a="1"/>
  <c r="B36" i="5" s="1"/>
  <c r="B37" i="5" s="1"/>
  <c r="D5" i="9" s="1"/>
  <c r="Y5" i="5"/>
  <c r="Y4" i="5"/>
  <c r="G13" i="9"/>
  <c r="F24" i="6"/>
  <c r="F23" i="6"/>
  <c r="F15" i="6"/>
  <c r="F14" i="6"/>
  <c r="B27" i="6" a="1"/>
  <c r="B27" i="6" s="1"/>
  <c r="B28" i="6" s="1"/>
  <c r="D4" i="10" s="1"/>
  <c r="E35" i="6"/>
  <c r="X35" i="6"/>
  <c r="X34" i="5"/>
  <c r="F5" i="5"/>
  <c r="F4" i="5"/>
  <c r="Y33" i="5" l="1"/>
  <c r="Y32" i="5"/>
  <c r="F33" i="5"/>
  <c r="F32" i="5"/>
  <c r="U36" i="5" a="1"/>
  <c r="U36" i="5" s="1"/>
  <c r="U37" i="5" s="1"/>
  <c r="D9" i="9" s="1"/>
  <c r="D13" i="9" s="1"/>
  <c r="Y33" i="6"/>
  <c r="Y34" i="6"/>
  <c r="U37" i="6" a="1"/>
  <c r="U37" i="6" s="1"/>
  <c r="U38" i="6" s="1"/>
  <c r="D9" i="10" s="1"/>
  <c r="F33" i="6"/>
  <c r="F34" i="6"/>
  <c r="B37" i="6" a="1"/>
  <c r="B37" i="6" s="1"/>
  <c r="B38" i="6" s="1"/>
  <c r="D5" i="10" s="1"/>
  <c r="D12" i="9" l="1"/>
</calcChain>
</file>

<file path=xl/sharedStrings.xml><?xml version="1.0" encoding="utf-8"?>
<sst xmlns="http://schemas.openxmlformats.org/spreadsheetml/2006/main" count="40895" uniqueCount="11087">
  <si>
    <t>AI OUTPUT &gt;&gt;&gt;&gt;&gt;&gt;</t>
  </si>
  <si>
    <t>Initial Reaction</t>
  </si>
  <si>
    <t>Reflection Reaction</t>
  </si>
  <si>
    <t>Human Accepted List</t>
  </si>
  <si>
    <t>Title</t>
  </si>
  <si>
    <t>Abstract</t>
  </si>
  <si>
    <t>Human Accept</t>
  </si>
  <si>
    <t>BestAI: AI-AnyYes</t>
  </si>
  <si>
    <t>Colab-Accept</t>
  </si>
  <si>
    <t>Error Type</t>
  </si>
  <si>
    <t>Paris and Scott</t>
  </si>
  <si>
    <t>Human Team's Reflections</t>
  </si>
  <si>
    <t>AI - 1 - Initial</t>
  </si>
  <si>
    <t>AI - 2 - Initial</t>
  </si>
  <si>
    <t>AI - 3 - Initial</t>
  </si>
  <si>
    <t>AI - NumYes - Initial</t>
  </si>
  <si>
    <t>AI - 1 - Reflection</t>
  </si>
  <si>
    <t>AI - 2 - Reflection</t>
  </si>
  <si>
    <t>AI - 3 - Reflection</t>
  </si>
  <si>
    <t>AI - NumYes - Reflection</t>
  </si>
  <si>
    <t>AI-AnyYes</t>
  </si>
  <si>
    <t>25th anniversary invited paper trends in development of coastal area management in tropical countries: From central to community orientation</t>
  </si>
  <si>
    <t>The renaissance of community-based marine resource management in Oceania</t>
  </si>
  <si>
    <t>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t>
  </si>
  <si>
    <t>Yes</t>
  </si>
  <si>
    <t>None</t>
  </si>
  <si>
    <t>A bright spot analysis of inland recreational fisheries in the face of climate change: learning about adaptation from small successes</t>
  </si>
  <si>
    <t>Community-based fishery management. Towards the restoration of traditional practices in the South Pacific</t>
  </si>
  <si>
    <t>[No abstract available]</t>
  </si>
  <si>
    <t>A comparison of social outcomes associated with different fisheries co-management institutions</t>
  </si>
  <si>
    <t>Sustainable financing of a national Marine Protected Area network in Fiji</t>
  </si>
  <si>
    <t>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Â© 2018 Elsevier Ltd</t>
  </si>
  <si>
    <t>A legal pluralism perspective on coastal fisheries governance in two Pacific Island countries</t>
  </si>
  <si>
    <t>Fijian villagers adapt to changes in local fisheries</t>
  </si>
  <si>
    <t>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
  </si>
  <si>
    <t>A network of small community-owned village fish reserves in Samoa</t>
  </si>
  <si>
    <t>Communityâ€based Fisheries Management, Tradition and the Challenges of Development in Marovo, Solomon Islands</t>
  </si>
  <si>
    <t>This study examines traditional fisheriesâ€related resource management through a case in which local communities, from a basis of customary, â€˜common propertyâ€™ control over the sea and its resources, handle a multitude of development issues. Presenting first some important issues relating to people's role in fisheries management and to the â€˜common propertyâ€™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largeâ€scale resource development enterprises. Â© 1994 Institute of Social Studies</t>
  </si>
  <si>
    <t>A review of design principles for community-based natural resource management</t>
  </si>
  <si>
    <t>Hidden benefits and risks of partial protection for coral reef fisheries</t>
  </si>
  <si>
    <t>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Â© 2022 by the author(s). Published here under license by the Resilience Alliance.</t>
  </si>
  <si>
    <t>A Socialâ€“Ecological Systems Approach to Assessing Conservation and Fisheries Outcomes in Fijian Locally Managed Marine Areas</t>
  </si>
  <si>
    <t>A theory of scaling for community-based fisheries management</t>
  </si>
  <si>
    <t>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â€˜scaling up community-based fisheries managementâ€™.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frameworkâ€™s main scaling dimensions. Â© 2021, The Author(s).</t>
  </si>
  <si>
    <t>Fisheries resource-use culture in Fiji and its implications</t>
  </si>
  <si>
    <t>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t>
  </si>
  <si>
    <t>Ä€ina-land, that which feeds: Researching community based natural resource management at home</t>
  </si>
  <si>
    <t>Livelihoods and fisheries governance in a contemporary Pacific Island setting</t>
  </si>
  <si>
    <t>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Â© 2015 Sulu et al. This is an open access article distributed under the terms of the Creative Commons Attribution License, which permits unrestricted use, distribution, and reproduction in any medium, provided the original author and source are credited.</t>
  </si>
  <si>
    <t>Adaptations to maintain the contributions of small-scale fisheries to food security in the Pacific Islands</t>
  </si>
  <si>
    <t>From reef to table: Social and ecological factors affecting coral reef fisheries, artisanal seafood supply chains, and seafood security</t>
  </si>
  <si>
    <t>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Â± 1547 kg yr-1 (mean Â±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Â© 2015 Kittinger et al. This is an open access article distributed under the terms of the Creative Commons Attribution License, which permits unrestricted use, distribution, and reproduction in any medium, provided the original author and source are credited.</t>
  </si>
  <si>
    <t>Gives method for assessing which can be case study</t>
  </si>
  <si>
    <t>Allies, not aliens: Increasing the role of local communities in marine protected area implementation</t>
  </si>
  <si>
    <t>Effects of small, Fijian community-based marine protected areas on exploited reef fishes</t>
  </si>
  <si>
    <t>No-take marine protected areas (MPAs) are commonly applied in community-based management schemes to sustain and enhance coral-reef fisheries. However, many MPAs in Fiji and the South Pacific are relatively small (â‰¤1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Â© 2012 Inter-Research.</t>
  </si>
  <si>
    <t>Alternatives to conventional management: Lessons from small-scale fisheries</t>
  </si>
  <si>
    <t>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governÂ­ ment fisheries division. Community undertakings range from enforcing laws banning destructive fishing methods to protecting critical habitats such as mangrove areas. An unexpectedly large number of villages (38) chose to estabÂ­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migraÂ­ tion. As the fish reserves are managed by communities which have a direct interest in their continuation and success, prospects for continuing compliÂ­ ance and commitment appear high. Results confirm our belief that the responsible management of marine resources will be achieved only when fishing communities themselves accept it as their responsibility. Â© WWF-International and International Union for Conservation of Naturel and Natural Resources, 1999. All rights reserved.</t>
  </si>
  <si>
    <t>An institutional model for comanagement of coastal resources in fiji</t>
  </si>
  <si>
    <t>Predicting impact to assess the efficacy of community-based marine reserve design</t>
  </si>
  <si>
    <t>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âˆ¼24%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Â© 2018 The Authors. Conservation Letters published by Wiley Periodicals, Inc.</t>
  </si>
  <si>
    <t>Centralised and community-based fisheries management strategies: Case studies from two fisheries dependent archipelagos</t>
  </si>
  <si>
    <t>Coral reef conservation incentives and revenue sharing</t>
  </si>
  <si>
    <t>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questionâ€”whether effort-dependent revenue-sharing incentivizes local residents to engage in conservation activitiesâ€”the findings indicate that what matters is the relative size of reward, the degree of reliance on coral reefs as a source of revenue, and how the stock is perceived by economic agents, that is, whether they view coral reefs as a commodity or a nuisance. Â© The Author(s) 2020.</t>
  </si>
  <si>
    <t>Changes in social orientation: Threats to a cultural institution in marine resource exploitation in Tonga</t>
  </si>
  <si>
    <t>Solomon Islands: Coastal and marine ecosystems</t>
  </si>
  <si>
    <t>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Â© 2019 Elsevier Ltd. All rights reserved.</t>
  </si>
  <si>
    <t>Chaos, complexity and community management of fisheries</t>
  </si>
  <si>
    <t>Patterns of catch and trophic signatures illustrate diverse management requirements of coastal fisheries in Solomon Islands</t>
  </si>
  <si>
    <t>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Â© 2022, The Author(s).</t>
  </si>
  <si>
    <t>Combining natural history collections with fisher knowledge for community-based conservation in Fiji</t>
  </si>
  <si>
    <t>Community-based management of near-shore fisheries in vanuatu: What works?</t>
  </si>
  <si>
    <t>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EfatÃ©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Â© 2013 Elsevier Ltd.</t>
  </si>
  <si>
    <t>Communities, natural resources, and environments: African and Asian experiences</t>
  </si>
  <si>
    <t>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â€“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Â© 2018 The Authors</t>
  </si>
  <si>
    <t>Community management yields positive impacts for coastal fisheries resources and biodiversity conservation</t>
  </si>
  <si>
    <t>Customary marine tenure systems and sustainable fisheries management in Papua New Guinea</t>
  </si>
  <si>
    <t>Takes a critical look at a current model of fisheries management which is based on principles related to Hardin's â€œTragedy of the Commonsâ€.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Â© 2000, MCB UP Limited</t>
  </si>
  <si>
    <t>Community Marine Monitoring Toolkit: A tool developed in the Pacific to inform community-based marine resource management</t>
  </si>
  <si>
    <t>Restricted grouper reproductive migrations support community-based management</t>
  </si>
  <si>
    <t>Conservation commonly requires trade-offs between social and ecological goals. For tropical small-scale fisheries, spatial scales of socially appropriate management are generally smallâ€”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1â€“2km2 would protect approximately 30â€“50% of the spawning population throughout the nonspawning season. Contrasting with current knowledge, our results demonstrate that species with moderate reproductive migrations can be managed at scales congruous with spatially restricted management tools. Â© 2016 The Authors.</t>
  </si>
  <si>
    <t>Community science: A typology and its implications for governance of social-ecological systems</t>
  </si>
  <si>
    <t>Locally-managed marine areas: Multiple objectives and diverse strategies</t>
  </si>
  <si>
    <t>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t>
  </si>
  <si>
    <t>Community-based conservation results in the recovery of reef fish spawning aggregations in the Coral Triangle</t>
  </si>
  <si>
    <t>Community-based management of subsistence fisheries in Samoa</t>
  </si>
  <si>
    <t>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t>
  </si>
  <si>
    <t>Community-Based Fisheries Management: A Global Perspective</t>
  </si>
  <si>
    <t>Traditional and community-based marine resources management system in fiji: An evolving integrated process</t>
  </si>
  <si>
    <t>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Â© 1998 Taylor &amp; Francis.</t>
  </si>
  <si>
    <t>Indigenous Resource Management and Sustainable Development: Case Studies from Papua New Guinea and Indonesia</t>
  </si>
  <si>
    <t>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Â© 1995, The Anthropological Society of Nippon. All rights reserved.</t>
  </si>
  <si>
    <t>Community-based management fails to halt declines of bumphead parrotfish and humphead wrasse in Roviana Lagoon, Solomon Islands</t>
  </si>
  <si>
    <t>Social attitudes towards marine resource management in two Fijian villages</t>
  </si>
  <si>
    <t>Community-Based Management of Coral Reefs: An Essential Requisite for Certification of Marine Aquarium Products Harvested from Reefs under Customary Marine Tenure</t>
  </si>
  <si>
    <t>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(ForsskÃ¥l,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Â© 2014 Golden et al.</t>
  </si>
  <si>
    <t>Fishing in the dark-local knowledge, night spearfishing and spawning aggregations in the Western Solomon Islands</t>
  </si>
  <si>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Â© 2011 Elsevier Ltd.</t>
  </si>
  <si>
    <t>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Â© 2020 The Authors. Conservation Letters published by Wiley Periodicals LLC</t>
  </si>
  <si>
    <t>Community-based management of the environment: Lessons from the past and options for the future</t>
  </si>
  <si>
    <t>Future Use of Past Practices: Policy Implications of Insights from Two Community-Based Marine Resource Management Initiatives in Fiji</t>
  </si>
  <si>
    <t>The context of policy design for existing community-based fisheries management systems in the Pacific Islands</t>
  </si>
  <si>
    <t>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t>
  </si>
  <si>
    <t>Conditions for sustainability of small-scale fisheries in developing countries</t>
  </si>
  <si>
    <t>Locally managed marine areas: Implications for socio-economic impacts in Kadavu, Fiji</t>
  </si>
  <si>
    <t>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Â© 2020 The Authors</t>
  </si>
  <si>
    <t>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Â© 2020 Elsevier Ltd</t>
  </si>
  <si>
    <t>Coral reef health and effects of socio-economic factors in Fiji and Cook Islands</t>
  </si>
  <si>
    <t>Fixing marine governance in Fiji? The new scalar narrative of ecosystem-based management</t>
  </si>
  <si>
    <t>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Â© 2012 Elsevier Ltd.</t>
  </si>
  <si>
    <t>Marine Protected Areas in Fiji: A critical assessment of 'Community Fisheries Management and Development Plans' as a mechanism for formalising customary MPAs, in particular LMMAs</t>
  </si>
  <si>
    <t>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Â© 2018 Edward Elgar Publishing Ltd.</t>
  </si>
  <si>
    <t>Customary sea tenure in Oceania as a case of rights-based fishery management: Does it work?</t>
  </si>
  <si>
    <t>Evaluation of coral reef management effectiveness using conventional versus resilience-based metrics</t>
  </si>
  <si>
    <t>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(â‰¥5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Â© 2017 Elsevier Ltd</t>
  </si>
  <si>
    <t>Deciphering contextual influences on local leadership in community-based fisheries management</t>
  </si>
  <si>
    <t>Multiple drivers of local (non-) compliance in community-based marine resource management: Case studies from the South Pacific</t>
  </si>
  <si>
    <t>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Â© 2017 Rohe, Aswani, SchlÃ¼ter and Ferse.</t>
  </si>
  <si>
    <t>Dispersal of grouper larvae drives local resource sharing in a coral reef fishery</t>
  </si>
  <si>
    <t>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Â© 2013 Elsevier Ltd.</t>
  </si>
  <si>
    <t>Effectiveness of village-based marine reserves on reef invertebrates in Emau, Vanuatu</t>
  </si>
  <si>
    <t>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Â© 2002 Elsevier Science Ltd. All rights reserved.</t>
  </si>
  <si>
    <t>Strengthening participatory approaches to coastal fisheries governance in Papua New Guinea: The role of local-level government legislation</t>
  </si>
  <si>
    <t>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Â© CSIRO.</t>
  </si>
  <si>
    <t>Evaluating coral reef ecosystem services outcomes from climate change adaptation strategies using integrative system dynamics</t>
  </si>
  <si>
    <t>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Â© 2021 Elsevier Ltd</t>
  </si>
  <si>
    <t>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Â© 2010 Foundation for Environmental Conservation.</t>
  </si>
  <si>
    <t>Community-based management</t>
  </si>
  <si>
    <t>Evaluation of the effectiveness of three underwater reef fish monitoring methods in Fiji</t>
  </si>
  <si>
    <t>Go to full text to see if there is a case study</t>
  </si>
  <si>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Â© 2011 Elsevier Ltd.</t>
  </si>
  <si>
    <t>Two steps forward, two steps back: The role of innovation in transforming towards community-based marine resource management in Solomon Islands</t>
  </si>
  <si>
    <t>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Â© 2014 The Authors.</t>
  </si>
  <si>
    <t>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t>
  </si>
  <si>
    <t>Local knowledge in the future management of inshore tropical marine resources and environments</t>
  </si>
  <si>
    <t>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t>
  </si>
  <si>
    <t>From community-based resource management to complex systems: The scale issue and marine commons</t>
  </si>
  <si>
    <t>Small-scale managed marine areas over time: Developments and challenges in a local Fijian reef fishery</t>
  </si>
  <si>
    <t>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stakeholdersâ€™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villagersâ€™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Â© 2018 Elsevier Ltd</t>
  </si>
  <si>
    <t>The need to know what to manage-community-based marine resource monitoring in Fiji</t>
  </si>
  <si>
    <t>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Â© 2012 Elsevier B.V.</t>
  </si>
  <si>
    <t>Strengthening post-hoc analysis of community-based fisheries management through the social-ecological systems framework</t>
  </si>
  <si>
    <t>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Â© 2017</t>
  </si>
  <si>
    <t>Gear-based characterization of the Gizo, Solomon Islands, inshore commercial finfish fishery</t>
  </si>
  <si>
    <t>Legal approaches to MPA governance in Indo-Pacific small island states: A focus on public participation</t>
  </si>
  <si>
    <t>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Â© 2019</t>
  </si>
  <si>
    <t>Guidelines for coastal and marine site-planning and examples of planning and management intervention tools</t>
  </si>
  <si>
    <t>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Â© 2017 Taylor &amp; Francis.</t>
  </si>
  <si>
    <t>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Â© Foundation for Environmental Conservation 2010.</t>
  </si>
  <si>
    <t>Human rights for conservation: A rights-based approach to fisheries governance</t>
  </si>
  <si>
    <t>Adaptive capacity of marine comanagement: a comparative analysis of the influence of colonial legacies and integrated traditional governance on outcomes in the Pacific</t>
  </si>
  <si>
    <t>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t>
  </si>
  <si>
    <t>No</t>
  </si>
  <si>
    <t>Human - FN</t>
  </si>
  <si>
    <t>Yes - maybe CBFM rather than co-manage..</t>
  </si>
  <si>
    <t>Talks about co-management, so we excluded.</t>
  </si>
  <si>
    <t>Indigenous knowledge and long-term ecological change: Detection, interpretation, and responses to changing ecological conditions in pacific island communities</t>
  </si>
  <si>
    <t>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Â© 2010 The Author(s).</t>
  </si>
  <si>
    <t>borderline - but keep for now</t>
  </si>
  <si>
    <t>Learning communities and legal spaces: Community-based fisheries management in a globalizing world</t>
  </si>
  <si>
    <t>Utilization of marine taxa within an artisanal shellcraft sector of the Indo-Pacific region</t>
  </si>
  <si>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t>
  </si>
  <si>
    <t>tough one... would probs keep for now but doubt it</t>
  </si>
  <si>
    <t>raises question if "context of informing community-based resource management" is enough to be called case study of CBFM</t>
  </si>
  <si>
    <t>The reimplementation of the Ra'ui: Coral reef management in Rarotonga, Cook Islands</t>
  </si>
  <si>
    <t>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t>
  </si>
  <si>
    <t>would probs keep for now</t>
  </si>
  <si>
    <t>Lessons for modern management from the South Pacific</t>
  </si>
  <si>
    <t>Fishing dynamics associated with periodically harvested marine closures</t>
  </si>
  <si>
    <t>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Â© 2013 The Authors.</t>
  </si>
  <si>
    <t>Linking small-scale fisheries co-management to U.N. Sustainable Development Goals</t>
  </si>
  <si>
    <t>Indicators of coral reef ecosystem recovery following reduction in logging and implementation of community-based management schemes in the Solomon Islands</t>
  </si>
  <si>
    <t>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t>
  </si>
  <si>
    <t>borderline, but yes keep for now...</t>
  </si>
  <si>
    <t>Small-scale fisheries management and development. Towards a community-based approach</t>
  </si>
  <si>
    <t>yes - further exploration</t>
  </si>
  <si>
    <t>Exploring gender inclusion in small-scale fisheries management and development in Melanesia</t>
  </si>
  <si>
    <t>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â€˜reachâ€™ women, and very few â€˜benefitedâ€™, â€˜empoweredâ€™, or â€˜transformedâ€™ women's lives. â€˜Genderâ€™ was conflated to â€˜womenâ€™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â€˜newâ€™ to the â€˜normâ€™ whilst setting a benchmark for what is acceptable practice. Â© 2020 The Authors</t>
  </si>
  <si>
    <t>keep for now, but not sure if its CBFM or SSF</t>
  </si>
  <si>
    <t>Bottom-up community-based coral reef and fisheries restoration in Indonesia, Panama, and Palau</t>
  </si>
  <si>
    <t>The Global Coral Reef Alliance (GCRA) works with community-based management efforts to restore severely damaged coral reefs and fisheries using its BiorockÂ®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Â© 2008 by Taylor &amp; Francis Group, LLC.</t>
  </si>
  <si>
    <t>AI - FP</t>
  </si>
  <si>
    <t>no</t>
  </si>
  <si>
    <t>Palau example only talks about state gov</t>
  </si>
  <si>
    <t>Dominant discourses, among fishers and middlemen, of the factors affecting coral reef fish distributions in Solomon Islands</t>
  </si>
  <si>
    <t>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Â© 2012 Elsevier Ltd.</t>
  </si>
  <si>
    <t>more about what community knows than management</t>
  </si>
  <si>
    <t>Coral reef fisheries and the role of communities in their management</t>
  </si>
  <si>
    <t>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Â© 2012 Nova Science Publishers, Inc. All rights reserved.</t>
  </si>
  <si>
    <t>no - book chapter</t>
  </si>
  <si>
    <t>Book chapter not peer-reviewed publication</t>
  </si>
  <si>
    <t>Moving to sustainability by learning from successful fisheries</t>
  </si>
  <si>
    <t>Consideration of customary marine tenure system in the establishment of marine protected areas in the South Pacific</t>
  </si>
  <si>
    <t>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t>
  </si>
  <si>
    <t>no - case study</t>
  </si>
  <si>
    <t>Multi-scale policy diffusion and translation in Pacific Island coastal fisheries</t>
  </si>
  <si>
    <t>Sport fisheries: Opportunities and challenges for diversifying coastal livelihoods in the Pacific</t>
  </si>
  <si>
    <t>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Â© 2013 Elsevier Ltd.</t>
  </si>
  <si>
    <t>no - co management</t>
  </si>
  <si>
    <t>Co-management</t>
  </si>
  <si>
    <t>Leadership, social capital and incentives promote successful fisheries</t>
  </si>
  <si>
    <t>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Â©2011 Macmillan Publishers Limited. All rights reserved.</t>
  </si>
  <si>
    <t>no - comanagement</t>
  </si>
  <si>
    <t>Nudging statutory law to make space for customary processes and community-based fisheries management in Solomon Islands</t>
  </si>
  <si>
    <t>Tonga</t>
  </si>
  <si>
    <t>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â€œopen access,â€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â€œOur Oceanâ€ Conference in June 2017. Â© 2019 Elsevier Ltd. All rights reserved.</t>
  </si>
  <si>
    <t>no - conference paper</t>
  </si>
  <si>
    <t>One size does not fit all: Critical insights for effective community-based resource management in Melanesia</t>
  </si>
  <si>
    <t>Applying a ridge-to-reef framework to support watershed, water quality, and community-based fisheries management in American Samoa</t>
  </si>
  <si>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t>
  </si>
  <si>
    <t xml:space="preserve">no - ecological </t>
  </si>
  <si>
    <t>Opportunities to Strengthen Fish Supply Chain Policy to Improve External Food Environments for Nutrition in the Solomon Islands</t>
  </si>
  <si>
    <t>The spawning migrations of an exploited Albulid in the tropical Pacific: implications for conservation and community-based management</t>
  </si>
  <si>
    <t>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atollâ€™s bonefish spawning migratory corridor adjacent to Tukuhora village and a Rahui (i.e., seasonal closure) to improve the sustainability of the fishery. Â© 2020, Springer Nature B.V.</t>
  </si>
  <si>
    <t>no - ecological focus</t>
  </si>
  <si>
    <t>Ecological focus</t>
  </si>
  <si>
    <t>Participatory monitoring in community-based fisheries management through a gender lens</t>
  </si>
  <si>
    <t>The codevelopment of coastal fisheries monitoring methods to support local management</t>
  </si>
  <si>
    <t>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Â© 2016 by the author(s).</t>
  </si>
  <si>
    <t>no - geographic location</t>
  </si>
  <si>
    <t>Fisheries science and marine education catalyze the renaissance of traditional management (rahui) to improve an artisanal fishery in French Polynesia</t>
  </si>
  <si>
    <t>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Â© 2020 Elsevier Ltd</t>
  </si>
  <si>
    <t>Institutional and ecological interplay for successful self-governance of community-based fisheries</t>
  </si>
  <si>
    <t>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Â© 2009 Elsevier B.V. All rights reserved.</t>
  </si>
  <si>
    <t>no - modelling not case studies</t>
  </si>
  <si>
    <t>Releases of cultured sub-adult Trochus niloticus generate broodstock for fishery replenishment in Vanuatu</t>
  </si>
  <si>
    <t>Communities, knowledge and fisheries of the future</t>
  </si>
  <si>
    <t>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Â© 2007 Inderscience Enterprises Ltd.</t>
  </si>
  <si>
    <t>no - no case study</t>
  </si>
  <si>
    <t>Aquaculture research and development as an entry-point and contributor to natural resources and coastal management</t>
  </si>
  <si>
    <t>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Â© Taylor &amp; Francis Group, LLC.</t>
  </si>
  <si>
    <t>no - no case study on CBFM</t>
  </si>
  <si>
    <t>Rocking the boat: conserving fisheries and protecting jobs</t>
  </si>
  <si>
    <t>Incorporating fishermen's local knowledge and behavior into geographical information systems (GIS) for designing marine protected areas in Oceania</t>
  </si>
  <si>
    <t>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Â© 2006 by the Society for Applied Anthropology.</t>
  </si>
  <si>
    <t>no - not CBFM</t>
  </si>
  <si>
    <t>Sea-to-sky highway improvement project: Environmental enhancements and project legacies</t>
  </si>
  <si>
    <t>Indicators of herbivorous fish biomass in community-based marine management areas in Fiji</t>
  </si>
  <si>
    <t>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Â© CSIRO 2016.</t>
  </si>
  <si>
    <t>no - not focused on CBFM</t>
  </si>
  <si>
    <t>sounds fully ecological and less about management</t>
  </si>
  <si>
    <t>The Coral, Solomon and Bismarck Seas Region</t>
  </si>
  <si>
    <t>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t>
  </si>
  <si>
    <t>no - not management</t>
  </si>
  <si>
    <t>Social and economic challenges to community-based sea cucumber mariculture development in new Ireland province, Papua New Guinea</t>
  </si>
  <si>
    <t>Using local ecological knowledge to identify shark river habitats in Fiji (South Pacific)</t>
  </si>
  <si>
    <t>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Â© 2010 Foundation for Environmental Conservation.</t>
  </si>
  <si>
    <t>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â€˜sourceâ€™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Â© 2018</t>
  </si>
  <si>
    <t>Socio-economic impacts of shrimp culture</t>
  </si>
  <si>
    <t>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Â© 2014 Elsevier B.V.</t>
  </si>
  <si>
    <t xml:space="preserve">Each of the 17 cases included in the QCA are case studies - would need to look at full text to see if any are based in the Pacific and are CBFM as opposed to co-management. I would suspect at least one will be. </t>
  </si>
  <si>
    <t>Socioeconomics of individual transferable quotas and community-based fishery management</t>
  </si>
  <si>
    <t>Sustaining small-scale fisheries with periodically harvested marine reserves</t>
  </si>
  <si>
    <t>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Â© 2012 Elsevier Ltd.</t>
  </si>
  <si>
    <t>The role of perceptions for community-based marine resource management</t>
  </si>
  <si>
    <t>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Â© 2016 Beyerl, Putz and Breckwoldt.</t>
  </si>
  <si>
    <t>Very theory based paper (no case study or even mention of pacific context) . Would be happy to exclude upon reflection</t>
  </si>
  <si>
    <t>Population dynamics of roundjaw bonefish Albula glossodonta at a remote coralline Atoll inform community-based management in an artisanal fishery</t>
  </si>
  <si>
    <t>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t>
  </si>
  <si>
    <t>no - no management</t>
  </si>
  <si>
    <t>First trial of wild juvenile collection of tropical sea cucumbers from settling larvae, using coconut fibre from waste husks in Solomon Islands: A new conservation tool</t>
  </si>
  <si>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t>
  </si>
  <si>
    <t>Artisanal shark fishing in the Louisiade Archipelago, Papua New Guinea: Socio-economic characteristics and management options</t>
  </si>
  <si>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t>
  </si>
  <si>
    <t>no - recommendation for CBFM but not actual examples</t>
  </si>
  <si>
    <t>More of a top down governance arrangement</t>
  </si>
  <si>
    <t>Octopuses in the south-west Pacific region: a review of fisheries, ecology, cultural importance and management</t>
  </si>
  <si>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t>
  </si>
  <si>
    <t>ecological focus</t>
  </si>
  <si>
    <t>Synergies between local and climate-driven impacts on coral reefs in the Tropical Pacific: A review of issues and adaptation opportunities</t>
  </si>
  <si>
    <t>Community based aquaculture in the western indian ocean: Challenges and opportunities for developing sustainable coastal livelihoods</t>
  </si>
  <si>
    <t>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Â© 2018 by the author(s).</t>
  </si>
  <si>
    <t>The assessment 'toolbox': Community-based reef evaluation methods coupled with geochemical techniques to identify sources of stress</t>
  </si>
  <si>
    <t>Marine ecotourism for small pelagics as a source of alternative income generating activities to fisheries in a tropical community</t>
  </si>
  <si>
    <t>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Â© 2021 Elsevier Ltd</t>
  </si>
  <si>
    <t>The barefoot ecologist goes fishing</t>
  </si>
  <si>
    <t>Coral reefs of the ASEAN Region: status and management</t>
  </si>
  <si>
    <t>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t>
  </si>
  <si>
    <t>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approachesâ€”family, community, tribal, confederations, local community-based organizations (CBOs), and Churchâ€”it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Â© 2017 Elsevier Ltd</t>
  </si>
  <si>
    <t>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Â© Springer 2006.</t>
  </si>
  <si>
    <t>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2007â€“2015 and consultations within the Solomon Islands Ministry of Fisheries and Marine Resources, we examine how, and to what effect, the resultant Actâ€”specifically Section 18 on Community Fisheries Management Plans (CFMPs)â€”has accommodated or shifted the relationship between customary governance systems and the stateâ€™s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â€˜nudgedâ€™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statuteâ€™s development. Â© 2020, Springer-Verlag GmbH Germany, part of Springer Nature.</t>
  </si>
  <si>
    <t>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t>
  </si>
  <si>
    <t>Tipping the scale away from privatization and toward community-based fisheries: Policy and market alternatives in New England</t>
  </si>
  <si>
    <t>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Â© 2002 Elsevier Science Ltd. All rights reserved.</t>
  </si>
  <si>
    <t>Go to full text to see the case study</t>
  </si>
  <si>
    <t>Tracing innovation pathways behind fisheries co-management in Vanuatu</t>
  </si>
  <si>
    <t>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Â© 2001 John Wiley &amp; Sons, Ltd.</t>
  </si>
  <si>
    <t>The Pacific International Waters Project: Aims, approaches and challenges</t>
  </si>
  <si>
    <t>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Â© 2006.</t>
  </si>
  <si>
    <t>no - more governance than CBFM</t>
  </si>
  <si>
    <t>might have sounded more like participation in governance rather than community-based management</t>
  </si>
  <si>
    <t>Research partnerships with local communities: Two case studies from Papua New Guinea and Australia</t>
  </si>
  <si>
    <t>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Â© 2010 Springer-Verlag.</t>
  </si>
  <si>
    <t xml:space="preserve">Not community-based </t>
  </si>
  <si>
    <t>Using reef fish movement to inform marine reserve design</t>
  </si>
  <si>
    <t>Opportunities in community-government cooperation to maintain marine ecosystem services in the Asia-Pacific and Oceania</t>
  </si>
  <si>
    <t>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Â© 2019 Elsevier B.V.</t>
  </si>
  <si>
    <t>Why the path to polycentricity matters: evidence from fisheries governance in Palau</t>
  </si>
  <si>
    <t>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Â© 2020</t>
  </si>
  <si>
    <t>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Â© 1997 Taylor &amp; Francis.</t>
  </si>
  <si>
    <t>Likely not to include a case study but would quickly check full text to make sure</t>
  </si>
  <si>
    <t>The Big Role of Coastal Communities and Small-Scale Fishers in Ocean Conservation</t>
  </si>
  <si>
    <t>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Â© 2017 Elsevier Inc. All rights reserved.</t>
  </si>
  <si>
    <t>FISHERIES LIVELIHOODS</t>
  </si>
  <si>
    <t>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Â© 2023 selection and editorial matter, Fiona Nunan, Clare Barnes and Sukanya Krishnamurthy; individual chapters, the contributors.</t>
  </si>
  <si>
    <t>Coral reefs: Artisanal fisheries and community-based management</t>
  </si>
  <si>
    <t>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Â© 2015 selection and editorial material, Paul G. Harris and Graeme Lang; individual chapters, the contributors.</t>
  </si>
  <si>
    <t>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Â© Springer Science+Business Media B.V. 2009.</t>
  </si>
  <si>
    <t>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Â© 2018, Â© The Author(s) 2018.</t>
  </si>
  <si>
    <t>Go to full text to see if has case study and focus on community based (rights based may be a synonymous term)</t>
  </si>
  <si>
    <t>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Â© Royal Swedish Academy of Sciences 2007.</t>
  </si>
  <si>
    <t>Same as above</t>
  </si>
  <si>
    <t>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Â© 2014 Elsevier Ltd.</t>
  </si>
  <si>
    <t>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t>
  </si>
  <si>
    <t>Go to full text to find out more</t>
  </si>
  <si>
    <t>Ecosystem services approach for community-based ecotourism: towards an equitable and sustainable blue economy</t>
  </si>
  <si>
    <t>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Â© 2020, Â© 2020 Informa UK Limited, trading as Taylor &amp; Francis Group.</t>
  </si>
  <si>
    <t>Socio-ecological vulnerability assessment in coastal communities in the BCLME region</t>
  </si>
  <si>
    <t>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Â© 2018</t>
  </si>
  <si>
    <t>Coupling remote sensing with in situ surveys to determine reef fish habitat associations for the design of marine protected areas</t>
  </si>
  <si>
    <t>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Â© Inter-Research 2018.</t>
  </si>
  <si>
    <t>Implementing strategies to overcome social-ecological traps: The role of community brokers and institutional bricolage in a locally managed marine area</t>
  </si>
  <si>
    <t>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â€œinstitutional bricolage.â€ We argue that as a consequence of implementing processes, such interventions should be expected to diverge from their initial science-based justification. Â© 2018 by the author(s).</t>
  </si>
  <si>
    <t>Community-based citizen science projects can support the distributional monitoring of fishes</t>
  </si>
  <si>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Â© 2021 John Wiley &amp; Sons, Ltd.</t>
  </si>
  <si>
    <t>Community-based and co-management institutions for sustainable coastal fisheries management in Southeast Asia</t>
  </si>
  <si>
    <t>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Â© 1996.</t>
  </si>
  <si>
    <t>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Â© 2021 Elsevier Inc. All rights reserved.</t>
  </si>
  <si>
    <t>Community based management</t>
  </si>
  <si>
    <t>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Â© 2020</t>
  </si>
  <si>
    <t>Potential contribution of multifunctional mangrove resources and its conservation</t>
  </si>
  <si>
    <t>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â€œtrueâ€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Â© 2020 Elsevier Inc. All rights reserved.</t>
  </si>
  <si>
    <t xml:space="preserve">no - no case study </t>
  </si>
  <si>
    <t>The over-fished topshell Trochus niloticus ('trochus') was cultured in Vanuatu and grown to sub-adult size (âˆ¼40mm)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Â© 2003 Elsevier B.V. All rights reserved.</t>
  </si>
  <si>
    <t>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Islandsâ€™ commitments to the Sustainable Development Goals. Â© 2023 by the authors.</t>
  </si>
  <si>
    <t>Identifying indicators to evaluate community-managed freshwater protected areas in the lower mekong basin: A review of marine and freshwater examples</t>
  </si>
  <si>
    <t>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Â© 2020 by the authors. Licensee MDPI, Basel, Switzerland.</t>
  </si>
  <si>
    <t>The role of livelihoods in collective engagement in sustainable integrated coastal management: Oslob Whale Sharks</t>
  </si>
  <si>
    <t>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Â© 2018 Elsevier Ltd</t>
  </si>
  <si>
    <t>Local community-based approach for sustainable management of artisanal fisheries on small islands</t>
  </si>
  <si>
    <t>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Â© 2017 Elsevier Ltd</t>
  </si>
  <si>
    <t>Combined effects of social pressure from the inside and outside of fishing communities promote cooperation for stock management</t>
  </si>
  <si>
    <t>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Â© 2013 The Ecological Society of Japan.</t>
  </si>
  <si>
    <t>Vanuatu</t>
  </si>
  <si>
    <t>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t>
  </si>
  <si>
    <t>Book chapter</t>
  </si>
  <si>
    <t>Fisheries Management: Progress Towards Sustainability</t>
  </si>
  <si>
    <t>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Â© 2007 by Blackwell Publishing Ltd.</t>
  </si>
  <si>
    <t>no - book</t>
  </si>
  <si>
    <t>Rethinking spatial costs and benefits of fisheries in marine conservation</t>
  </si>
  <si>
    <t>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Â© 2019</t>
  </si>
  <si>
    <t>Maritime claims and management rights of indigenous peoples: Rising tides in the Pacific and Northern Waters</t>
  </si>
  <si>
    <t>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Â© 1989.</t>
  </si>
  <si>
    <t>ITQs and community: An essay on environmental governance</t>
  </si>
  <si>
    <t>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t>
  </si>
  <si>
    <t>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â€“ the 'small-Scale Fisheries Guidelinesâ€™ and â€˜the New Songâ€™ â€“ in three countries: Kiribati, Solomon Islands and Vanuatu. Our approach combines instrumental perspectives on â€˜policy coherenceâ€™ with cognitiveâ€“normative perspectives on â€˜policy imageâ€™.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â€˜genderâ€™ and â€˜human rightsâ€“based approachesâ€™.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Â© 2018 Elsevier Ltd</t>
  </si>
  <si>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Â© 2019, Springer-Verlag GmbH Germany, part of Springer Nature.</t>
  </si>
  <si>
    <t>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Â© 2007 by the Society for Applied Anthropology.</t>
  </si>
  <si>
    <t>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Â© 2022, The Author(s).</t>
  </si>
  <si>
    <t>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Â© 2000 Taylor &amp; Francis.</t>
  </si>
  <si>
    <t>In 2015â€“2016,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Â± 0.1 kg hrâˆ’1 fisherâˆ’1 overall, with the highest CPUE for line fishing at 4.5 Â± 1.6 kg hrâˆ’1 and lowest CPUE for nighttime spearfishing (2.1 Â± 0.4 kg hrâˆ’1).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Â© 2019 Elsevier B.V.</t>
  </si>
  <si>
    <t>Ten years of dynamic co-management of a multi-species reef fishery</t>
  </si>
  <si>
    <t>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rareâ€“meaning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Â© 2022, The Author(s).</t>
  </si>
  <si>
    <t>no - co maangemenet</t>
  </si>
  <si>
    <t>Use of monitoring data to support conservation management and policy decisions in Micronesia</t>
  </si>
  <si>
    <t>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Â© 2015, Society for Conservation Biology.</t>
  </si>
  <si>
    <t>no - not community based</t>
  </si>
  <si>
    <t>Detecting fisheries trends in a co-managed area in the Kingdom of Tonga</t>
  </si>
  <si>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t>
  </si>
  <si>
    <t>Co-management, so excluded</t>
  </si>
  <si>
    <t>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Islandsâ€“â€“a region rich in local marine governanceâ€“â€“to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Â© 2022 The Authors. Conservation Biology published by Wiley Periodicals LLC on behalf of Society for Conservation Biology.</t>
  </si>
  <si>
    <t>Social dimensions of local fisheries co-management in the Coral Triangle</t>
  </si>
  <si>
    <t>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Â© Foundation for Environmental Conservation 2015.</t>
  </si>
  <si>
    <t>no - co-management</t>
  </si>
  <si>
    <t>Fishery management, human dimension</t>
  </si>
  <si>
    <t>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â€œopen accessâ€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Â© 2019 Elsevier Inc.</t>
  </si>
  <si>
    <t>Higher fish biomass inside than outside marine protected areas despite typhoon impacts in a complex reefscape</t>
  </si>
  <si>
    <t>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â€œmainlandâ€ islands, and four lowly populated, low elevation â€œoffshoreâ€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Â© 2019 Elsevier Ltd</t>
  </si>
  <si>
    <t>International Symposium on Aquatic Sciences and Resources Management</t>
  </si>
  <si>
    <t>The proceedings contain 109 papers. The topics discussed include: short communication â€“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t>
  </si>
  <si>
    <t>no - proceedings</t>
  </si>
  <si>
    <t>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Â© 2018 John Wiley &amp; Sons, Ltd and ERP Environment</t>
  </si>
  <si>
    <t>Community-based scenario planning: a process for vulnerability analysis and adaptation planning to socialâ€“ecological change in coastal communities</t>
  </si>
  <si>
    <t>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socialâ€“ecological systems. Â© 2015, Springer Science+Business Media Dordrecht.</t>
  </si>
  <si>
    <t>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Â© 2013 Wiley Periodicals, Inc.</t>
  </si>
  <si>
    <t>Sea cucumber management strategies: Challenges and opportunities in a developing country context</t>
  </si>
  <si>
    <t>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Â© 2019 Foundation for Environmental Conservation.</t>
  </si>
  <si>
    <t>no - review</t>
  </si>
  <si>
    <t>Fishery co-management: A practical handbook</t>
  </si>
  <si>
    <t>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Â© International Development Research Centre 2006. All rights reserved.</t>
  </si>
  <si>
    <t>no - book?</t>
  </si>
  <si>
    <t>Angling management organizations: Integrating the recreational sector into fishery management</t>
  </si>
  <si>
    <t>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Â© 2003 Elsevier Ltd. All rights reserved.</t>
  </si>
  <si>
    <t>Conflict and collective action in Tonle Sap fisheries: adapting governance to support community livelihoods</t>
  </si>
  <si>
    <t>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Â© 2017 The Authors. Natural Resources Forum Â© 2017 United Nations</t>
  </si>
  <si>
    <t>Community-based coral reef conservation in the Bay Islands of Honduras</t>
  </si>
  <si>
    <t>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t>
  </si>
  <si>
    <t>Life-history characteristics of an exploited bonefish Albula glossodonta population in a remote South Pacific atoll</t>
  </si>
  <si>
    <t>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(Lâˆž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Â© 2019 The Fisheries Society of the British Isles</t>
  </si>
  <si>
    <t>Integrated coastal management in Philippine local governance: Evolution and benefits</t>
  </si>
  <si>
    <t>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t>
  </si>
  <si>
    <t>Predicted impact of the invasive lionfish Pterois volitans on the food web of a Caribbean coral reef</t>
  </si>
  <si>
    <t>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Â© 2011 Elsevier Inc.</t>
  </si>
  <si>
    <t>Does the gender composition of forest and fishery management groups affect resource governance and conservation outcomes? A systematic map</t>
  </si>
  <si>
    <t>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Â© 2016 Leisher et al.</t>
  </si>
  <si>
    <t>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t>
  </si>
  <si>
    <t>AI - FN</t>
  </si>
  <si>
    <t>other tropical countries'</t>
  </si>
  <si>
    <t>Gives an exaple from Indonesia in last sentence, but not sure</t>
  </si>
  <si>
    <t>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Â© 2006 by the author(s).</t>
  </si>
  <si>
    <t>examples of marine commons'</t>
  </si>
  <si>
    <t>Check full text for case study</t>
  </si>
  <si>
    <t>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t>
  </si>
  <si>
    <t>Marginal</t>
  </si>
  <si>
    <t>Check full text for geography and case study</t>
  </si>
  <si>
    <t>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â€˜bright spots,â€™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â€˜bright spotsâ€™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â€˜small winsâ€™ within inland recreational fisheries management, this review contributes to the idea that a â€˜positive futureâ€™ for inland recreational fisheries in the face of climate change is possible and highlights potential strategies to adapt to current and future climate scenarios. Â© 2021, The Author(s), under exclusive licence to Springer Nature Switzerland AG part of Springer Nature.</t>
  </si>
  <si>
    <t>Community-based management mentioned</t>
  </si>
  <si>
    <t>There is an increasing recognition globally of the role to be played by community science â€“scientific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â€˜fitâ€™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Â© 2020 The Authors</t>
  </si>
  <si>
    <t>FRESH WATER, SALT WATER: Socially engaged art, collaboration and the environment</t>
  </si>
  <si>
    <t>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Â© 2022 selection and editorial matter, Camille RouliÃ¨re and Claudia Egerer; individual chapters, the contributors.</t>
  </si>
  <si>
    <t>no - focus isn't on CBFM</t>
  </si>
  <si>
    <t>Collaborative and community-based management of coral reefs: lessons from experience</t>
  </si>
  <si>
    <t>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t>
  </si>
  <si>
    <t>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t>
  </si>
  <si>
    <t>Human - FP</t>
  </si>
  <si>
    <t>sounds more coastal than marine and sounds Canadian</t>
  </si>
  <si>
    <t>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t>
  </si>
  <si>
    <t>Would exclude upon reflection - specifies sub-saharan Africa and South Asia. Pacific not included in this.</t>
  </si>
  <si>
    <t>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t>
  </si>
  <si>
    <t>No - unlikely to have case study</t>
  </si>
  <si>
    <t>This one seems unlikely to have a case study - would be happy to drop</t>
  </si>
  <si>
    <t>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(Î´15N)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NiÃ±o events and the Indonesian 'haze' of 1997, the Î´13C signal in coral skeletons is a measure of metabolic stress caused by changes in light and temperature.</t>
  </si>
  <si>
    <t>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t>
  </si>
  <si>
    <t>No - no case study</t>
  </si>
  <si>
    <t>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Â© 2022, The Author(s).</t>
  </si>
  <si>
    <t>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Â© 2014 Elsevier Ltd.</t>
  </si>
  <si>
    <t>No - no relevant case study</t>
  </si>
  <si>
    <t>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Â© 2010 by the author(s).</t>
  </si>
  <si>
    <t>A comparison of frameworks and objectives for implementation of marine protected areas in Northern Europe and in Southeast Asia</t>
  </si>
  <si>
    <t>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Â© 2009 AEHMS.</t>
  </si>
  <si>
    <t>Antenatal care in rural Bangladesh: Current state of costs, content and recommendations for effective service delivery</t>
  </si>
  <si>
    <t>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Â© 2019 The Author(s).</t>
  </si>
  <si>
    <t>When a Shark Is More Than a Shark: A Sociopolitical Problem-Solving Approach to Fisher-Shark Interactions</t>
  </si>
  <si>
    <t>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Hawaiâ€˜i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Â© 2021 Iwane, Leong, Vaughan and Oleson.</t>
  </si>
  <si>
    <t>Prospects of community-based co-management of Philippine abalone fishery</t>
  </si>
  <si>
    <t>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Â© 2018 Elsevier Ltd</t>
  </si>
  <si>
    <t>Not satisfactory, but still acceptable: Exploring socioeconomic incentives of individual quota systems in Japanese Pacific bluefin tuna fisheries from the management leadersâ€™ perspective</t>
  </si>
  <si>
    <t>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leadersâ€™ perspective through comparative case study of three Japanese Pacific bluefin tuna (Thunnus orientalis) fisheries with different community units. In 2019â€“2020,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Â© 2023 The Authors</t>
  </si>
  <si>
    <t>Stroke care in the next decades: A projection derived from a community-based study in Umbria, Italy</t>
  </si>
  <si>
    <t>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Â© 1993 Gustav Fisher.</t>
  </si>
  <si>
    <t>Introducing of a silvofishery pond on sapling and seedling density based in Lubuk Kertang Village, North Sumatera</t>
  </si>
  <si>
    <t>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Â© Published under licence by IOP Publishing Ltd.</t>
  </si>
  <si>
    <t>Feasibility and Acceptability of Brighter Bites: A Food Co-Op in Schools to Increase Access, Continuity and Education of Fruits and Vegetables Among Low-Income Populations</t>
  </si>
  <si>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50â€“60 servings of fresh F&amp;V; (2) Weekly bilingual parent handouts and recipe demonstrations; and (3) implementing CATCH, a coordinated school health program in schools. Brighter Bites was pilot tested using a pre-post evaluation design in one charter school in Houston, TX, USA (nÂ =Â 57 3rd grade parentâ€“child dyads; 94.1Â % Hispanic, 91Â % low-income). Evaluation, at baseline, midpoint, and post-intervention, included self-reported child and parent surveys on psychosocial factors, dietary habits and mealtime practices. Pearsonâ€™s Chi square test, Fisherâ€™s exact-test or paired t test were used to determine changes pre- to post-intervention (at pÂ &lt;Â 0.05). Process data using parent surveys, teacher surveys, attendance logs, and produce cost data were used to determine feasibility and acceptability of program. Participants received on average 61 servings of F&amp;V weekly for 16Â weeks at the cost of $4.31/family/week. Results showed significant increases in child reported self-efficacy, outcome expectations and attitudes towards consuming F&amp;V (pÂ &lt;Â 0.05). We found significant increases in child exposure to F&amp;V and child preference of various F&amp;V from baseline to post-intervention (pÂ &lt;Â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98Â % retention rate and high parent acceptability of program components. Brighter Bites is a promising strategy to increase F&amp;V access and education in low-income populations using existing infrastructure of schools and food banks. Â© 2015, Springer Science+Business Media New York.</t>
  </si>
  <si>
    <t>Integrating science and technology to support stream naturalization near Chicago, Illinois</t>
  </si>
  <si>
    <t>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t>
  </si>
  <si>
    <t>Trade-offs between conservation and development in community-based management initiatives</t>
  </si>
  <si>
    <t>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Â© 2017, Igitur, Utrecht Publishing and Archiving Services. All rights reserved.</t>
  </si>
  <si>
    <t>Land Use Planning for Development of Environmentally Sensitive Areas: Case Study of St. Martin's Island, Bangladesh</t>
  </si>
  <si>
    <t>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Â© 2010, JAPAN SECTION OF THE REGIONAL SCIENCE ASSOCIATION INTERNATIONAL. All rights reserved.</t>
  </si>
  <si>
    <t>A model of collaborative programming to address wildlife issues: The northeast wildlife damage management research and outreach cooperative</t>
  </si>
  <si>
    <t>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Â© 2005 Springer Science + Business Media, Inc.</t>
  </si>
  <si>
    <t>Marine turtles of Brazil: The history and structure of Projeto TAMAR-IBAMA</t>
  </si>
  <si>
    <t>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t>
  </si>
  <si>
    <t>Emergence of co-management governance for Hawai'i coral reef fisheries</t>
  </si>
  <si>
    <t>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Â© 2014 Elsevier Ltd.</t>
  </si>
  <si>
    <t>Indigenous knowledge in the beach seine fisheries in Sri Lanka: An indispensable factor in community-based fisheries management</t>
  </si>
  <si>
    <t>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Â© 2015 Elsevier Ltd.</t>
  </si>
  <si>
    <t>Scaling up of eco-bio-social strategy to control aedes aegypti in highly vulnerable areas in Fortaleza, Brazil: A cluster, non-randomized controlled trial protocol</t>
  </si>
  <si>
    <t>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strategyâ€™s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chikungunyaâ€™s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Â© 2021 by the authors. Licensee MDPI, Basel, Switzerland.</t>
  </si>
  <si>
    <t>Differential impacts of coral reef herbivores on algal succession in Kenya</t>
  </si>
  <si>
    <t>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Â© Inter-Research 2014.</t>
  </si>
  <si>
    <t>Characterization of an artisanal fishery in Argentina using the social-ecological systems framework</t>
  </si>
  <si>
    <t>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Commissionâ€™s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Â© 2017, Igitur, Utrecht Publishing and Archiving Services. All rights reserved.</t>
  </si>
  <si>
    <t>Application of the Ostrom framework in the analysis of a social-ecological system with multiple resources in a marine protected area</t>
  </si>
  <si>
    <t>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Â© 2019 Palomo and HernÃ¡ndez-Flores.</t>
  </si>
  <si>
    <t>Participation towards heritage conservation: Case of a fishing community in Langkawi Geopark</t>
  </si>
  <si>
    <t>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Â© 2011 by MIP.</t>
  </si>
  <si>
    <t>Evolving governance structures in community-based sandfish mariculture and their interactions with livelihood outcomes: Evidence from the Philippines</t>
  </si>
  <si>
    <t>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Â© 2022 Fabinyi, Gorospe, McClean and Juinio-MeÃ±ez.</t>
  </si>
  <si>
    <t>Placing Madagascar's marine turtle populations in a regional context using community-based monitoring</t>
  </si>
  <si>
    <t>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Â© 2016 Fauna &amp; Flora International.</t>
  </si>
  <si>
    <t>Assessment of the changing levels of livelihood assets in the Kampong Phluk community with implications for community-based ecotourism</t>
  </si>
  <si>
    <t>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Â© 2020 Elsevier Ltd</t>
  </si>
  <si>
    <t>Loco or no loco? Holocene climatic fluctuations, human demography, and community based management of coastal resources in Northern Chile</t>
  </si>
  <si>
    <t>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worldâ€™s most productive marine environments flanked by one the worldâ€™s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Â© 2017 Wagner, Ding and JaffÃ©.</t>
  </si>
  <si>
    <t>A revolution in management?</t>
  </si>
  <si>
    <t>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t>
  </si>
  <si>
    <t>Assessment of ecological vulnerability to climate variability on coastal fishing communities: A study of Ungwana Bay and Lower Tana Estuary, Kenya</t>
  </si>
  <si>
    <t>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0â€“1,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Â© 2018 Elsevier Ltd</t>
  </si>
  <si>
    <t>The Ghosts of Fisheries Management</t>
  </si>
  <si>
    <t>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Â© 2012 Copyright Taylor and Francis Group, LLC.</t>
  </si>
  <si>
    <t>Neoliberalization, decentralization and community-based natural resources management in Malawi: The first sixteen years and looking ahead</t>
  </si>
  <si>
    <t>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Â© 2012 SAGE Publications.</t>
  </si>
  <si>
    <t>The nature-culture boundary and ocean policy: Great Barrier Island, New Zealand</t>
  </si>
  <si>
    <t>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Â© 2007 by the American Geographical Society of New York.</t>
  </si>
  <si>
    <t>Classification of coastal communities reporting commercial fish landings in the U.S. Northeast region: Developing and testing a methodology</t>
  </si>
  <si>
    <t>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t>
  </si>
  <si>
    <t>Management of traditional common fishing grounds: The experience of the para community, indonesia</t>
  </si>
  <si>
    <t>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Â© 1996 Taylor &amp; Francis.</t>
  </si>
  <si>
    <t>Evaluation of the Impact of a Pharmacist-Led Telehealth Clinic on Diabetes-Related Goals of Therapy in a Veteran Population</t>
  </si>
  <si>
    <t>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Â© Published 2016. This article is a U.S. Government work and is in the public domain in the USA.</t>
  </si>
  <si>
    <t>Modeling short-term fishing dynamics in a small-scale intertidal shellfishery</t>
  </si>
  <si>
    <t>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Â© 2018 Elsevier B.V.</t>
  </si>
  <si>
    <t>Long-Term Stability of the Faunal Community of a Subtropical Estuary: Evaluating Disturbances in the Context of Interannual Variability</t>
  </si>
  <si>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2005â€“2006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1â€“3Â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3Â years, we suggest that where long-term monitoring exists, active restoration might be deferred while monitoring for signs of recovery following the removal of a perturbation. This is a fundamental part of sound adaptive management processes to promote sustainable ecosystems. Â© 2020, Coastal and Estuarine Research Federation.</t>
  </si>
  <si>
    <t>Exclusive economic zones and the management of fisheries in the South China Sea</t>
  </si>
  <si>
    <t>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Â© 2005 Springer. All Rights Reserved.</t>
  </si>
  <si>
    <t>Facing limits in oceanic fisheries: Part I: Extent of the problem and policy responses</t>
  </si>
  <si>
    <t>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 based management. 1994 United Nations</t>
  </si>
  <si>
    <t>Madagascar Fish Eagle productivity in the Tsimembo-Manambolomaty Protected Area and surrounding habitat of western Madagascar</t>
  </si>
  <si>
    <t>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Â© 2018 NISC (Pty) Ltd.</t>
  </si>
  <si>
    <t>Assessment of governance of fisher communities of inland openwater fisheries in Bangladesh</t>
  </si>
  <si>
    <t>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Â© 2013 Elsevier Ltd.</t>
  </si>
  <si>
    <t>Tonle Sap Lake, Cambodia: A perspective on its transborder hydrological and resources governance</t>
  </si>
  <si>
    <t>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Â© 2015 Wiley Publishing Asia Pty Ltd.</t>
  </si>
  <si>
    <t>The difference that class makes: Neoliberalization and non-capitalism in the fishing industry of new england</t>
  </si>
  <si>
    <t>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Â© 2007 The Author Journal compilation Â© 2007 Editorial Board of Antipode.</t>
  </si>
  <si>
    <t>CROI 2016: Hot spots in HIV infection and advances in HIV prevention</t>
  </si>
  <si>
    <t>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Â© 2016, IASâ€“USA. All rights reserved.</t>
  </si>
  <si>
    <t>Community involvement in fisheries management: Experiences in the Gulf of Thailand countries</t>
  </si>
  <si>
    <t>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Â© 2009 Elsevier Ltd. All rights reserved.</t>
  </si>
  <si>
    <t>Community-based organic agriculture in the Philippines</t>
  </si>
  <si>
    <t>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t>
  </si>
  <si>
    <t>Empowerment and institutions: Managing fisheries in Uganda</t>
  </si>
  <si>
    <t>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Â© 2006 Elsevier Ltd. All rights reserved.</t>
  </si>
  <si>
    <t>The fishery of sea-cucumber Holothuridae in Kilbat Village, Central Maluku Regency, Indonesia</t>
  </si>
  <si>
    <t>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Â© Published under licence by IOP Publishing Ltd.</t>
  </si>
  <si>
    <t>A role for partially protected areas on coral reefs: Maintaining fish diversity?</t>
  </si>
  <si>
    <t>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(Â±19.7%) more fish species were found in regulated than unregulated reefs. Fish abundance, biomass, and length were not affected, suggesting that banning destructive fishing may improve biodiversity, but that further regulations may be required to improve fish stocks. Â© 2011 John Wiley &amp;amp; Sons, Ltd.</t>
  </si>
  <si>
    <t>Coastal resources management planning and implementation for the Fishery Sector Program of the Philippines</t>
  </si>
  <si>
    <t>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t>
  </si>
  <si>
    <t>Transformations of Vietnamese shrimp aquaculture policy: Empirical evidence from the Mekong Delta</t>
  </si>
  <si>
    <t>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Â© 2010 Pion Ltd and its Licensors.</t>
  </si>
  <si>
    <t>Mozambiqueâ€™s Tchuma Tchato initiative of resource management on the Zambezi: A community perspective</t>
  </si>
  <si>
    <t>This text recounts the experience of a Mozambican rural community on the middle Zambezi with a new communityâ€based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Â© 1997 Taylor and Francis Group, LLC.</t>
  </si>
  <si>
    <t>Sri Lankan reservoir fishery: A case for introduction of a co-management strategy</t>
  </si>
  <si>
    <t>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t>
  </si>
  <si>
    <t>Will small MPAs work?: The case of small-sized MPAs in Southern Iloilo, Philippines</t>
  </si>
  <si>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10â€“100Â km2. Results show that fish biomass showed an overall increase of about 1â€“5 times. This is attributed to both an increase in abundance and in fish size. Fish in this survey conducted in 2013 were about 2.3â€“3.3 times the size of fish in the 2007 baseline data. Macroepifaunal abundance increased 2 to 8 times across the three MPA sites. However, live hard coral cover showed a parallel âˆ¼40%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Â© 2017 Elsevier Ltd</t>
  </si>
  <si>
    <t>Techno-economic analysis of solar photovoltaic system for fishery cold storage based on ownership models and regulatory boundaries in indonesia</t>
  </si>
  <si>
    <t>With Indonesiaâ€™s marine resources abundance, it is appropriate for Indonesiaâ€™s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fishermenâ€™s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systemâ€™s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Â© 2021 by the authors. Licensee MDPI, Basel, Switzerland.</t>
  </si>
  <si>
    <t>Banging the bells: Communicating hope for rural environments</t>
  </si>
  <si>
    <t>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Â© Wageningen Academic Publishers. The-Netherlands, 2007.</t>
  </si>
  <si>
    <t>Characteristics of successful asthma programs</t>
  </si>
  <si>
    <t>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Â©2009 Association of Schools of Public Health.</t>
  </si>
  <si>
    <t>Mangrove forests in Sri Lanka: An updated review on distribution, diversity, current state of research and future perspectives</t>
  </si>
  <si>
    <t>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Â© 2023 Elsevier B.V.</t>
  </si>
  <si>
    <t>Ten years of Inuit co-management: advancing research, resilience, and capacity in Nunatsiavut through fishery governance</t>
  </si>
  <si>
    <t>Community-based approaches have risen to prominence in fisheries governance as decisionÂ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TJFBâ€™s work contributes to fisheries governance in the region, and subsequently, how co-management is placed in terms of supporting greater self-determination for Indigenous peoples in resource governance. To understand the TJFBâ€™s role, this research examined 12Â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claimâ€“based co-management has a significant impact on how Indigenous sovereignty operates and how it will evolve into the future. The TJFBâ€™s efforts to increase research capacity in the region, push focus towards the socio-cultural dimensions of fisheries management, and strengthen the political voice of the region represent an important move toward self-determination in Nunatsiavutâ€™s commercial fisheries. Â© 2022, The Author(s).</t>
  </si>
  <si>
    <t>Improving Adherence to Mediterranean-Style Diet with a Community Culinary Coaching Program: Methodology Development and Process Evaluation</t>
  </si>
  <si>
    <t>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Â© 2018 Wolters Kluwer Health, Inc.</t>
  </si>
  <si>
    <t>A Review of Factors Influencing the Seagrass-Sea Cucumber Association in Tropical Seagrass Meadows</t>
  </si>
  <si>
    <t>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seagrassâ€“sea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Â© 2021 Floren, Hayashizaki, Putchakarn, Tuntiprapas and Prathep.</t>
  </si>
  <si>
    <t>Recommendations for the management of subsistence fisheries in South Africa</t>
  </si>
  <si>
    <t>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t>
  </si>
  <si>
    <t>Introduction: Amazon fisheries</t>
  </si>
  <si>
    <t>Twelve years ago, a session on aquatic resources was organized during the first vÃ¡rzea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vÃ¡rzea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Â© Springer Science+Business Media B.V. 2011. All rights reserved.</t>
  </si>
  <si>
    <t>The role of taboos in the protection and recovery of sea turtles</t>
  </si>
  <si>
    <t>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Â© 2017 Alexander, Agyekumhene and Allman.</t>
  </si>
  <si>
    <t>Politics of marine conservation area in Indonesia: From a centralised to a decentralised system</t>
  </si>
  <si>
    <t>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Â© 2006 Inderscience Enterprises Ltd.</t>
  </si>
  <si>
    <t>Environmental awareness and biodiversity conservation among resettled communal farmers in Gwayi Valley Conservation Area, Zimbabwe</t>
  </si>
  <si>
    <t>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Â© 2018, Â© 2018 Informa UK Limited, trading as Taylor &amp; Francis Group.</t>
  </si>
  <si>
    <t>Institutional restructuring of fisheries management system for humphead wrasse (Cheilinus undulatus R PPELL 1835) in Anambas and Natuna, Riau Archipelago Province, Indonesia</t>
  </si>
  <si>
    <t>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Â© Published under licence by IOP Publishing Ltd.</t>
  </si>
  <si>
    <t>Questioning community based coral reef management systems: Case study of awig-awig in Gili Indah, Indonesia</t>
  </si>
  <si>
    <t>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Â© Springer 2006.</t>
  </si>
  <si>
    <t>Involvement of community in managing coastal Wetlands in South Asia: Status, issues and challenges</t>
  </si>
  <si>
    <t>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Â© Springer (India) Pvt. Ltd. 2017.</t>
  </si>
  <si>
    <t>Cultural influences on safety and health education among Vietnamese fishermen</t>
  </si>
  <si>
    <t>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Â© Taylor &amp; Francis Group, LLC.</t>
  </si>
  <si>
    <t>Climate variability and massive mortalities challenge giant clam conservation and management efforts in French Polynesia atolls</t>
  </si>
  <si>
    <t>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20.1Â±6.0million to 1.9Â±0.55million clams (meanÂ±95%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Â© 2013 Elsevier Ltd.</t>
  </si>
  <si>
    <t>Effectiveness of Marine Protected Areas in the Philippines for Biodiversity Conservation [Efectividad de las Ãreas Marinas Protegidas en las Filipinas para la ConservaciÃ³n de Biodiversidad]</t>
  </si>
  <si>
    <t>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Â©2009 Society for Conservation Biology.</t>
  </si>
  <si>
    <t>Using a participatory impact assessment framework to evaluate a community-led mangrove and fisheries conservation approach in West Kalimantan, Indonesia</t>
  </si>
  <si>
    <t>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Â© 2020 The Authors. People and Nature published by John Wiley &amp; Sons Ltd on behalf of British Ecological Society</t>
  </si>
  <si>
    <t>Developing locally managed marine areas: Lessons learnt from Kenya</t>
  </si>
  <si>
    <t>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â€˜Ongoing Adaptive Managementâ€™ though not all elements of this stage were fully operational. The Kenyan model differs from the widely known Pacific model of four phases due to an additional initial â€˜Conceptualisationâ€™ phase. Our results illustrate the need for full acceptance of the LMMA concept by stakeholders before progressing to the â€˜Inception phase.â€™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Â© 2016 Elsevier Ltd</t>
  </si>
  <si>
    <t>Comparison of strategies to increase HIV testing among African-American gay, bisexual, and other men who have sex with men in Washington, DC</t>
  </si>
  <si>
    <t>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Â© 2013 Taylor &amp; Francis.</t>
  </si>
  <si>
    <t>The challenges of local governance: Gear-based fragmentation in the Dominican fishery of Buen Hombre</t>
  </si>
  <si>
    <t>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Â© 2015 Elsevier Ltd.</t>
  </si>
  <si>
    <t>Whitefish fisheries in mountainous southeastern Norway: Abundant resources, but scarce fisherman</t>
  </si>
  <si>
    <t>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t>
  </si>
  <si>
    <t>Estimating willingness to pay with the stochastic payment card design: Further evidence from rural Cameroon</t>
  </si>
  <si>
    <t>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Â© Springer Science+Business Media B.V. 2009.</t>
  </si>
  <si>
    <t>Artisanal Fisher Association Leadersâ€™ Estimates of Poaching in Their Exclusive Access Management Areas</t>
  </si>
  <si>
    <t>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leadersâ€™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Â© 2022 Romero, EstÃ©vez, Romero and Gelcich.</t>
  </si>
  <si>
    <t>Translating systems thinking into practice for community action on childhood obesity</t>
  </si>
  <si>
    <t>We report on the first 18Â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Â© 2019 The Authors Obesity Reviews published by John Wiley &amp; Sons Ltd on behalf of World Obesity Federation</t>
  </si>
  <si>
    <t>The Gunnison Basin sage-grouse strategic committee: A Colorado county's fight for conservation self-determination</t>
  </si>
  <si>
    <t>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â‰¥ 1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t>
  </si>
  <si>
    <t>Uncommon among the commons? Disentangling the sustainability of the Peruvian anchovy fishery</t>
  </si>
  <si>
    <t>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Â© 2013 by the author(s).</t>
  </si>
  <si>
    <t>Qualitative participatory mapping of seal and walrus harvest and habitat areas: Documenting indigenous knowledge, preserving local values, and discouraging map misuse</t>
  </si>
  <si>
    <t>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Â© 2015, IGI Global.</t>
  </si>
  <si>
    <t>Gendering Marine Conservation: The Politics of Marine Protected Areas and Fisheries Access</t>
  </si>
  <si>
    <t>Drawing on ethnographic case studies from Madagascar, this research shows that multiple marine conservation projects have institutionalized inequitable access to marine recourses along gendered lines. Despite discursive and institutional shifts toward more â€œcollaborativeâ€ and â€œcommunity-basedâ€ conservation programing, there is a deficiency of womenâ€™s nominal as well as effective participation in community management organizations. This research shows that conservation organizationsâ€™ focus on proximate drivers of marine resource use, or a politics of picking the â€œlow-hanging fruit,â€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â€œcommunity involvementâ€ to address gendered inequalities in conservation decision making, and whose interests are served by conservation projects. Â© 2017 Taylor &amp; Francis.</t>
  </si>
  <si>
    <t>Defining fishers in the South African context: Subsistence, artisanal and small-scale commercial sectors</t>
  </si>
  <si>
    <t>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t>
  </si>
  <si>
    <t>Changing understandings of local knowledge in island environments</t>
  </si>
  <si>
    <t>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Â© Copyright Foundation for Environmental Conservation 2017.</t>
  </si>
  <si>
    <t>Safeguarding Imperiled Biodiversity and Evolutionary Processes in the Wallacea Center of Endemism</t>
  </si>
  <si>
    <t>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Â© 2022 The Author(s).</t>
  </si>
  <si>
    <t>Combining human preference and biodiversity priorities for marine protected area site selection in Sabah, Malaysia</t>
  </si>
  <si>
    <t>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Â© 2013 Elsevier Ltd.</t>
  </si>
  <si>
    <t>A system dynamics model for marine conservation area management â€“ A case study of pulo pasi gusung local marine conservation area, Selayar, Indonesia</t>
  </si>
  <si>
    <t>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Â© 2020, BIOFLUX SRL. All rights reserved.</t>
  </si>
  <si>
    <t>Assessment of fresh water security in coastal Bangladesh: An insight from salinity, community perception and adaptation</t>
  </si>
  <si>
    <t>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(Clâˆ’) were found respectively 4044.12 mg/L, 7186.7 Î¼S/cm, and 3143.6 mg/L in Shyamnagar and 2313.60 mg/L, 4390.3 Î¼S/cm,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Â© 2016 Elsevier Ltd</t>
  </si>
  <si>
    <t>Exploring community-based marine aquaculture as a coastal resource management opportunity in Nova Scotia, Canada</t>
  </si>
  <si>
    <t>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Â© 2020 Bradford et al. This work is licensed under a Creative Commons Attribution 4.0 International License (CC BY 4.0), which permits unrestricted use, distribution, and reproduction in any medium, provided the original author(s) and source are credited.</t>
  </si>
  <si>
    <t>International Women's Day speech.</t>
  </si>
  <si>
    <t>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t>
  </si>
  <si>
    <t>Livelihood Development in Coastal Chars in the Meghna Estuary: The Danida Experience</t>
  </si>
  <si>
    <t>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Â© 2021, The Author(s), under exclusive license to Springer Nature Switzerland AG.</t>
  </si>
  <si>
    <t>Water, ice, and climate change in northwest Greenland</t>
  </si>
  <si>
    <t>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campaignsâ€”underpinned by narratives of ruinationâ€”to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Â© 2020 Wiley Periodicals, Inc..</t>
  </si>
  <si>
    <t>Role of extension services with special reference to livelihood projects for supporting a community-based marine protected area in northern Luzon, Philippines</t>
  </si>
  <si>
    <t>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informantsâ€™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villagersâ€™ willingness to participate in MPA activities. Â© Asian Fisheries Society.</t>
  </si>
  <si>
    <t>An unfished area enhances a spiny lobster, Panulirus argus, fishery: Implications for management and conservation within a Biosphere Reserve in the Mexican Caribbean</t>
  </si>
  <si>
    <t>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BahÃ­a del EspÃ­ritu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Â© 2014 John Wiley &amp; Sons Ltd.</t>
  </si>
  <si>
    <t>Ecosystem services and community based coral reef management institutions in post blast-fishing Indonesia</t>
  </si>
  <si>
    <t>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Â© 2014 Elsevier B.V.</t>
  </si>
  <si>
    <t>Performance of community-based coastal resource management (CBCRM) programs in the Philippines: A meta-analysis</t>
  </si>
  <si>
    <t>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Â© 2009 Elsevier Ltd.</t>
  </si>
  <si>
    <t>Investing in agricultural water management to benefit smallholder farmers in Ethiopia: AgWater Solutions Project country synthesis report</t>
  </si>
  <si>
    <t>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â€¢ Water-lifting technologies could benefit between 1 and 2 million farm households. The main barriers to its adoption are weak supply chains, lack of extension services and access to credit. â€¢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â€¢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â€¢ Farmers could gain considerable benefit from on-farm ponds, including higher yields and greater incomes. The government is already promoting on-farm ponds, but this is usually to store rainfall in dry areas to supplement rainfed crops. â€¢ Small reservoirs support soil and water conservation, drought proofing and small-scale community irrigation. A well-designed reservoir can sustain multiple uses, including livestock, fisheries, domestic needs and small businesses. Â© 2012, by IWMI.</t>
  </si>
  <si>
    <t>Relative influence of environmental factors and fishing on coral reef fish assemblages</t>
  </si>
  <si>
    <t>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(10â€“40 cm total length [TL]) coral reef fish groups targeted by fishers (mesopredators, planktivores, grazer and detritivores, and scrapers) and the density of 2 groups not targeted by fishers (invertivores, small fish â‰¤10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Â© 2020 Society for Conservation Biology</t>
  </si>
  <si>
    <t>Aboriginal freshwater fisheries as resilient social-ecological systems</t>
  </si>
  <si>
    <t>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Â© 2016 John Wiley &amp; Sons, Ltd. All rights reserved.</t>
  </si>
  <si>
    <t>Social capital as a key determinant of perceived benefits of community-based marine protected areas</t>
  </si>
  <si>
    <t>Globally, marine protected areas (MPAs) have been relatively unsuccessful in meeting biodiversity objectives. To be effective, they require some alteration of people's use and access to marine resources, which they will resist if they do not perceive associated benefits. Stakeholdersâ€™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(Ï‡2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Â© 2016 Society for Conservation Biology</t>
  </si>
  <si>
    <t>KÅkua aku, KÅkua mai: An Indigenous Consensus-driven and Place-based Approach to Community Led Dryland Restoration and Stewardship</t>
  </si>
  <si>
    <t>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â€“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Hawaiâ€˜i, where in 1893 the overthrow of the Hawaiian Kingdom disenfranchised most Indigenous People of land, freshwater, and coastal resources. Here we describe the Puâ€˜uwaâ€˜awaâ€˜a Community-Based Subsistence Forest Area (P-CBSFA), that was formed in 2017 to steward 34-ha of land within the Puâ€˜uwaâ€˜awaâ€˜a State Forest Reserve, North Kona, Hawaiâ€˜i Island and is led by multi-generational lineal descendants of Puâ€˜uwaâ€˜awaâ€˜a.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HawaiÊ»i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Puâ€˜uwaâ€˜awaâ€˜a are formalizing governance and decision-making authority over their ancestral lands. Â© 2021 The Authors</t>
  </si>
  <si>
    <t>Diverse Familiesâ€™ Experiences with HPV Vaccine Information Sources: A Community-Based Participatory Approach</t>
  </si>
  <si>
    <t>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Fishersâ€™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Â© 2016, Springer Science+Business Media New York.</t>
  </si>
  <si>
    <t>Participation rhetoric or community-based management reality? Influences on willingness to participate in a Venezuelan freshwater fishery</t>
  </si>
  <si>
    <t>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Â© 2004 Elsevier Ltd. All rights reserved.</t>
  </si>
  <si>
    <t>New valuation for defying degradation: Visualizing mangrove forest dynamics and local stewardship with remote sensing in coastal Ecuador</t>
  </si>
  <si>
    <t>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JambelÃ­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â€œancestral user groupsâ€ for mangrove conservation. We conclude that the state's empowerment of artisanal fishers with resource rights served as a critical turning point toward more socially just policies with transformative impacts on previously degraded mangrove landscapes. Â© 2018 Elsevier Ltd</t>
  </si>
  <si>
    <t>Community-based Fisheries in the Canadian Maritimes</t>
  </si>
  <si>
    <t>Low Impact Development (LID) retrofit atrategies for CSO controls</t>
  </si>
  <si>
    <t>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t>
  </si>
  <si>
    <t>Fisheries biology, assessment and management: Second edition</t>
  </si>
  <si>
    <t>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Â© 2007 by Michael King. All rights reserved.</t>
  </si>
  <si>
    <t>Developing a sustainable community-based aquaculture plan for the lagoon of cuyutlÃ n through a public awareness and involvement process</t>
  </si>
  <si>
    <t>This study presents evidence from the Cuyutlï¿½n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Cuyutlï¿½n lagoon. Â© 2000 Taylor &amp; Francis.</t>
  </si>
  <si>
    <t>Perceptions matter: How fishermen's perceptions affect trends of sustainability in Indian fisheries</t>
  </si>
  <si>
    <t>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Â© Fauna &amp; Flora International 2013.</t>
  </si>
  <si>
    <t>Review of status, threats, and conservation management options for the endangered Indus River blind dolphin</t>
  </si>
  <si>
    <t>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Â© 2015 Elsevier B.V.</t>
  </si>
  <si>
    <t>Contemporary approaches for small-scale oyster reef restoration to address substrate versus recruitment limitation: A review and comments relevant for the olympia oyster, Ostrea lurida carpenter 1864</t>
  </si>
  <si>
    <t>Reefs and beds formed by oysters such as the Eastern oyster, Crassostrea virginica and the Olympia oyster, Ostrea lurida Carpenter 1864 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</si>
  <si>
    <t>Ecological quality assessment of small estuaries from the Portuguese coast based on fish assemblages indices</t>
  </si>
  <si>
    <t>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Â© 2011 Elsevier Ltd.</t>
  </si>
  <si>
    <t>Gender and marine protected areas: a case study of Danajon Bank, Philippines</t>
  </si>
  <si>
    <t>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menâ€™s fishing practices are often socially and ecologically distinct. MPAs are found in both intertidal and subtidal areas where women and men tend to fish respectively. Based on over 500 interviews in 12 fishing communities, MPAs were largely perceived to be a management tool for menâ€™s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Â© 2018, Springer-Verlag GmbH Germany, part of Springer Nature.</t>
  </si>
  <si>
    <t>Managing coastal zone fisheries: A Mediterranean case study</t>
  </si>
  <si>
    <t>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Â© 2010 Elsevier Ltd. All rights reserved.</t>
  </si>
  <si>
    <t>The politics of mediation: Local-global interactions in the Central Amazon of Brazil</t>
  </si>
  <si>
    <t>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Â© 2005 by the American Anthropological Association. All rights reserved.</t>
  </si>
  <si>
    <t>Local management of mangrove forests in the Philippines: Successful conservation or efficient resource exploitation?</t>
  </si>
  <si>
    <t>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Â© 2004 Plenum Publishing Corporation.</t>
  </si>
  <si>
    <t>Nesting biology and conservation of the leatherback sea turtle (Dermochelys coriaced) in the State of Espirito Santo, Brazil, 1988-1989 to 2003-2004</t>
  </si>
  <si>
    <t>In Brazil, the only area where regular leatherback sea turtle (Dermochelys coriacea) nesting is known to occur is located on the northern coast of the state of EspÃ­rito Santo, around latitude 19Â°S.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EspÃ­rito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Â© 2007 Chelonian Research Foundation.</t>
  </si>
  <si>
    <t>Northwest Forest Plan - The fist 10 years (1994-2003): Socioeconomic monitoring of Coos Bay district and three local communities</t>
  </si>
  <si>
    <t>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t>
  </si>
  <si>
    <t>Promoting community-based surveillance of economically important invasive species in lower-income economies: a case study of the suckermouth catfish (Pterygoplichthys pardalis) in Bangladesh</t>
  </si>
  <si>
    <t>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Â© 2023, The Author(s), under exclusive licence to Springer Nature Switzerland AG.</t>
  </si>
  <si>
    <t>From community-based to co-management: Improvement or deterioration in fisheries governance in the Cherai Poyil fishery in the Cochin Estuary, Kerala, India?</t>
  </si>
  <si>
    <t>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Â© 2008 Elsevier Ltd. All rights reserved.</t>
  </si>
  <si>
    <t>Participatory fishing community assessments to support coral reef fisheries comanagement</t>
  </si>
  <si>
    <t>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Â© 2013 by University of Hawai'i Press.</t>
  </si>
  <si>
    <t>Climate change adaptation governance in Nepal: A framework for sustainable generationof adaptation services</t>
  </si>
  <si>
    <t>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Â© 2021, Forest Research and Training Centre. All rights reserved.</t>
  </si>
  <si>
    <t>Virtual population units: A new institutional approach to fisheries management</t>
  </si>
  <si>
    <t>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Â© 2007 MRE Foundation, Inc.</t>
  </si>
  <si>
    <t>Vulnerability of nearshore tropical finfish in Cuba: implications for scientific and management planning</t>
  </si>
  <si>
    <t>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Cubaâ€™s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Â© 2018 Rosenstiel School of Marine &amp; Atmospheric Science of the University of Miami</t>
  </si>
  <si>
    <t>Teens could get new message on waiting for sex. Sex education.</t>
  </si>
  <si>
    <t>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t>
  </si>
  <si>
    <t>Statistical power: an important consideration in designing community-based monitoring programs for Arctic and sub-Arctic subsistence fisheries</t>
  </si>
  <si>
    <t>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40â€“50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Â© 2014, Springer-Verlag Berlin Heidelberg.</t>
  </si>
  <si>
    <t>The role of religion in coastal resource management: The case of kupo island, penghu (pescadores), Taiwan</t>
  </si>
  <si>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 -vis coastal resources in relation to recreational activities can encourage fuller participation from the younger generation as well as the public at large. Â© 1998 Taylor &amp; Francis.</t>
  </si>
  <si>
    <t>Supporting community-based mangrove forest management as Essential Ecosystem Area in Sungai Pakning, Riau</t>
  </si>
  <si>
    <t>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Â© 2021 IOP Conference Series: Earth and Environmental Science</t>
  </si>
  <si>
    <t>Participatory research supporting community-based fishery management</t>
  </si>
  <si>
    <t>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Â© 2003 Elsevier Ltd. All rights reserved.</t>
  </si>
  <si>
    <t>Country watch. Uganda.</t>
  </si>
  <si>
    <t>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t>
  </si>
  <si>
    <t>Political ecology and social representations on mangrove conservation, rehabilitation and restoration in catanduanes island, philippines</t>
  </si>
  <si>
    <t>Mangrove forest conservation, rehabilitation and restoration (or â€˜mangrovizationâ€™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Moscoviciâ€™s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â€“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Â© 2021, BIOFLUX SRL. All rights reserved.</t>
  </si>
  <si>
    <t>Cultural effectiveness in research: A summary report of a panel session entitled "engaging populations at risk"</t>
  </si>
  <si>
    <t>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Â© Taylor &amp; Francis Group, LLC.</t>
  </si>
  <si>
    <t>Unfinished business: Taiwan's experience with rights-based coastal fisheries management</t>
  </si>
  <si>
    <t>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Â© 2012 Elsevier Ltd.</t>
  </si>
  <si>
    <t>Using historical atlas data to develop high-resolution distribution models of freshwater fishes</t>
  </si>
  <si>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Â© 2015 Huang, Frimpong. This is an open access article distributed under the terms of the Creative Commons Attribution License, which permits unrestricted use, distribution, and reproduction in any medium, provided the original author and source are credited.</t>
  </si>
  <si>
    <t>Towards wise coastal management practice in a tropical megacity - Jakarta</t>
  </si>
  <si>
    <t>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Â© 2001 Elsevier Science Ltd. All rights reserved.</t>
  </si>
  <si>
    <t>The Philippines</t>
  </si>
  <si>
    <t>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countryâ€™s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poorâ€™s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Â© 2019 Elsevier Ltd. All rights reserved.</t>
  </si>
  <si>
    <t>Fishers' perceived objectives of community-based coastal resource management in the Kei islands, Indonesia</t>
  </si>
  <si>
    <t>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Â© 2017 Hoshino, van Putten, Girsang, Resosudarmo and Yamazaki.</t>
  </si>
  <si>
    <t>The dwindling community-based management strategies in the brush park fishery of a tropical estuary: Need for co-management</t>
  </si>
  <si>
    <t>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Â© 2018 Elsevier Ltd</t>
  </si>
  <si>
    <t>Options for managing the sustainable use of green turtles: Perceptions of hammond islanders in torres strait</t>
  </si>
  <si>
    <t>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Â© 2010 Grayson et al.</t>
  </si>
  <si>
    <t>Multiple water use as an approach for increased basin productivity and improved adaptation: A case study from Bangladesh</t>
  </si>
  <si>
    <t>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Â© 2012 International Association for Hydro-Environment Engineering and Research.</t>
  </si>
  <si>
    <t>A network of grassroots reserves protects tropical river fish diversity</t>
  </si>
  <si>
    <t>Intensive fisheries have reduced fish biodiversity and abundance in aquatic ecosystems worldwide1â€“3. â€˜No-takeâ€™ marine reserves have become a cornerstone of marine ecosystem-based fisheries management4â€“6,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Thailandâ€™s Salween basin have markedly increased fish richness, density, and biomass relative to adjacent areas. Moreover, key correlates of the success of protected areas in marine ecosystemsâ€”particularly reserve size and enforcementâ€”predict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worldâ€™s protected areas9, and our findings suggest that networks of small, community-based reserves offer a generalizable model for protecting biodiversity and augmenting fisheries as the worldâ€™s rivers face unprecedented pressures10,11. Â© 2020, The Author(s), under exclusive licence to Springer Nature Limited.</t>
  </si>
  <si>
    <t>Design principles for managing coastal fisheries commons in present-day Japan</t>
  </si>
  <si>
    <t>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Â© 2015 Elsevier B.V.</t>
  </si>
  <si>
    <t>Co-management and spatial features contribute to secure fish abundance and fishing yields in tropical floodplain lakes</t>
  </si>
  <si>
    <t>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Â© 2013 Springer Science+Business Media New York.</t>
  </si>
  <si>
    <t>Community-Based Management of Amazonian Biodiversity Assets</t>
  </si>
  <si>
    <t>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worldâ€™s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Â© Springer Nature Switzerland AG 2020.</t>
  </si>
  <si>
    <t>The Sociopolitical Economics of Marine Ranching Program in Korea</t>
  </si>
  <si>
    <t>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t>
  </si>
  <si>
    <t>Multilevel governance and fisheries commons: Investigating performance and local capacities in rural Bangladesh</t>
  </si>
  <si>
    <t>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Â© 2016, Igitur, Utrecht Publishing and Archiving Services. All Rights Reserved.</t>
  </si>
  <si>
    <t>Context matters in understanding the vulnerability of women: perspectives from southwestern Uganda</t>
  </si>
  <si>
    <t>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Â© 2021, The Author(s).</t>
  </si>
  <si>
    <t>The Finnmark Intervention Study: Is it possible to change CVD risk factors by community-based intervention in an Arctic village in crisis?</t>
  </si>
  <si>
    <t>Aims: Owing to high cardiovascular mortality, the Norwegian Government introduced the programme â€œHealth and Inequalities in Finnmarkâ€ in 1988. One of the projects in this programme was aimed at changing cardiovascular risk factors through community-based intervention in a fishing community in the Norwegian Arctic. Methods: The intervention community BÃ¥tsfjord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BÃ¥tsfjord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BÃ¥tsfjord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Â© 2003, Sage Publications. All rights reserved.</t>
  </si>
  <si>
    <t>Transaction costs of community-based coastal resource management: The case of San Miguel Bay, Philippines</t>
  </si>
  <si>
    <t>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t>
  </si>
  <si>
    <t>Mangrove forest restoration by fisheries communities in lampung bay: A study based on perceptions, willingness to pay, and management strategy</t>
  </si>
  <si>
    <t>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Â© 2021 by Forest and Society.</t>
  </si>
  <si>
    <t>Prevalence, awareness, treatment, and control of hypertension in Cameroonians aged 50Â years and older: A community-based study</t>
  </si>
  <si>
    <t>Aims: To assess the prevalence of hypertension (HTN) in a rural elderly population (50Â y and older) in Cameroon; evaluate the rates of awareness, treatment, and control of HTN in this population; and describe factors associated with HTN in this population. Methods and Results: A total of 501 participants aged 50Â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65.4Â Â±Â 8Â years; women had a mean age of 61.4Â Â±Â 9Â years. The prevalence of HTN was 57.3% (95% CI, 52.9-61.6). The awareness rate was 63.4%, treatment rate 96.7%, and control rate 32.4%. Being overweight/obese was independently associated with HTN in this group (odds ratioÂ =Â 3.46; 95% CI, 2.38-5.03; PÂ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Â© 2018 The Authors. Health Science Reports published by Wiley Periodicals, Inc.</t>
  </si>
  <si>
    <t>The biodiversity of fishes at the islas marÃ­as biosphere reserve, mexico, as determined by baited remote underwater video [Biodiversidad de peces en la reserva de la biosfera islas marÃ­as, mÃ©xico, determinada por video subacuÃ¡tico remoto cebado con carnada]</t>
  </si>
  <si>
    <t>The Islas MarÃ­as Biosphere Reserve, made up of 4 islands in Pacific waters off central Mexico, supports a large diversity of marine life. However, scientific research was restricted for decades by the occupation of Isla MarÃ­a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MarÃ­as.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MarÃ­as as a natural reserve and relocation of the prison in 2019, there is an opportunity for the reserve to become a priority area for marine conservation on the Pacific coast of Mexico. Spatial analyses of fish biodiversity at Isla MarÃ­a Cleofas can help develop sustainable management strategies at a time when the governmental jurisdiction of the iconic archipelago is uncertain. Â© 2020, Universidad Autonoma de Baja California. All rights reserved.</t>
  </si>
  <si>
    <t>Environmental impacts and adaptive techniques to cyclones in an off shore coastal island of Nijhum Dweep in Bangladesh</t>
  </si>
  <si>
    <t>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t>
  </si>
  <si>
    <t>Control of Aedes aegypti larvae in household water containers by Chinese cat fish</t>
  </si>
  <si>
    <t>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t>
  </si>
  <si>
    <t>Ecological Value of Submerged Breakwaters for Habitat Enhancement on a Residential Scale</t>
  </si>
  <si>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Ballâ„¢ concrete domes were built by a community-based restoration effort. Post-deployment monitoring found that: bagged oyster breakwaters supported much higher densities of live ribbed mussels than Reef Ball breakwaters; both breakwater configurationsÂ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Â© 2014, Springer Science+Business Media New York.</t>
  </si>
  <si>
    <t>Navigating the evolution of marine policy in Panama: Current policies and community responses in the Pearl Islands and Bocas del Toro Archipelagos of Panama</t>
  </si>
  <si>
    <t>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Â© 2015 Elsevier Ltd.</t>
  </si>
  <si>
    <t>Fisheriesmarine protected areatourism interactions in moalboal, cebu, philippines</t>
  </si>
  <si>
    <t>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Â© Taylor &amp; Francis Group, LLC.</t>
  </si>
  <si>
    <t>Public participation and willingness to cooperate in common-pool resource management: A field experiment with fishing communities in Brazil</t>
  </si>
  <si>
    <t>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Â© 2009 Elsevier B.V. All rights reserved.</t>
  </si>
  <si>
    <t>Hurricane 07B in the Godivari Delta, Andhra Pradesh, India: Vulnerability, mitigation and the spatial impact</t>
  </si>
  <si>
    <t>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t>
  </si>
  <si>
    <t>Constructed wetland system for treating wastewater of scattered small industries: A case study of fermented fish production industry in Phayao City, Thailand</t>
  </si>
  <si>
    <t>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Â© 2011 Inderscience Enterprises Ltd.</t>
  </si>
  <si>
    <t>Contextualising the coupled socio-ecological conditions of marine megafauna bycatch</t>
  </si>
  <si>
    <t>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Â© 2015 Elsevier Ltd.</t>
  </si>
  <si>
    <t>Not just a fisherman's wife: Women's contribution to health and wellbeing in commercial fishing</t>
  </si>
  <si>
    <t>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Â© 2015 National Rural Health Alliance Inc.</t>
  </si>
  <si>
    <t>A framework of lessons learned from community-based marine reserves and its effectiveness in guiding a new coastal management initiative in the Philippines</t>
  </si>
  <si>
    <t>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Â© 2005 Springer Science+Business Media, Inc.</t>
  </si>
  <si>
    <t>Challenges and Opportunities for 'little brothers' in the tourism sector matrix: The case of local communities around Great Zimbabwe National Monument</t>
  </si>
  <si>
    <t>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Â© 2018 AJHTL /Author/s.</t>
  </si>
  <si>
    <t>Incentive instruments for the sustainable use of marine resources</t>
  </si>
  <si>
    <t>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t>
  </si>
  <si>
    <t>Models of care for orphaned and separated children and upholding children's rights: Cross-sectional evidence from western Kenya</t>
  </si>
  <si>
    <t>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â‰¤18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Â© 2014Embleton et al.; licensee BioMed Central Ltd.</t>
  </si>
  <si>
    <t>Why human rights matter for marine conservation</t>
  </si>
  <si>
    <t>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Â© 2023 Smallhorn-West, Allison, Gurney, Karnad, Kretser, Lobo, Mangubhai, Newing, Pennell, Raj, Tilley, Williams and Peckham.</t>
  </si>
  <si>
    <t>Development and perspectives for community-based management of the goose barnacle (Pollicipes pollicipes) fisheries in Galicia (NW Spain)</t>
  </si>
  <si>
    <t>The goose barnacle, Pollicipes pollicipes, is an intertidal cirripede that lives attached to rocks on very exposed shores, forming dense aggregations. It occurs in the northeast Atlantic (from 48 to 14Â°N).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("cofradÃ­as") and the fisheries authority through territorial user rights for fishing (TURFs). Since 1992, the exploitation is granted to "cofradÃ­as"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"cofradÃ­ a" or in a network, and its results are accessible in a web site (http://sigremar.cesga.es). Â© 2003 Elsevier B.V. All rights reserved.</t>
  </si>
  <si>
    <t>3 The gulf of guinea large marine ecosystem project: Turning challenges into achievements</t>
  </si>
  <si>
    <t>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Â© 2002 Elsevier B.V. All rights reserved.</t>
  </si>
  <si>
    <t>Governing offshore fish aggregating devices in the Eastern Caribbean: Exploring trade-offs using a qualitative network model</t>
  </si>
  <si>
    <t>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Â© 2020, Royal Swedish Academy of Sciences.</t>
  </si>
  <si>
    <t>ABU Media Summit on Climate Change and DRR in Krabi</t>
  </si>
  <si>
    <t>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t>
  </si>
  <si>
    <t>Effectiveness of specialist group treatment for smoking cessation vs. one-to-one treatment in primary care</t>
  </si>
  <si>
    <t>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Â© 2006 Elsevier Ltd. All rights reserved.</t>
  </si>
  <si>
    <t>Thinking outside the framework: Equitable research partnerships for environmental research in Australia</t>
  </si>
  <si>
    <t>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Â© 2007 The Author(s). Journal compilation Â© 2007 The Royal Geographical Society.</t>
  </si>
  <si>
    <t>Effectiveness of participatory planning for community management of fisheries in Bangladesh</t>
  </si>
  <si>
    <t>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Â© 2007 Elsevier Ltd. All rights reserved.</t>
  </si>
  <si>
    <t>Prospects for whale shark conservation in Eastern Indonesia through bajo traditional ecological knowledge and community-based monitoring</t>
  </si>
  <si>
    <t>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Â© Nielsen and Lund 2012.</t>
  </si>
  <si>
    <t>Legislating community-based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</si>
  <si>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t>
  </si>
  <si>
    <t>Attitudes and perceptions of villagers toward community-based mariculture in Minahasa, North Sulawesi, Indonesia</t>
  </si>
  <si>
    <t>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Â© 2013 Elsevier Ltd.</t>
  </si>
  <si>
    <t>Investigating the causes of fish community change in the Dahan River (Taiwan) using an autecology matrix</t>
  </si>
  <si>
    <t>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Â© Springer 2006.</t>
  </si>
  <si>
    <t>Co-management of coral reef fisheries: A critical evaluation of the literature</t>
  </si>
  <si>
    <t>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Â© 2011 Elsevier Ltd.</t>
  </si>
  <si>
    <t>Evaluating characteristics of community riparian awareness program interactions</t>
  </si>
  <si>
    <t>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Â© IWA Publishing 2006.</t>
  </si>
  <si>
    <t>Action research as systems change</t>
  </si>
  <si>
    <t>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Â© 2010 by Michigan State University Press. All rights reserved.</t>
  </si>
  <si>
    <t>Evaluating tools for the spatial management of fisheries</t>
  </si>
  <si>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5Â km and a maximum of 60Â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Â© 2018 The Authors. Journal of Applied Ecology published by John Wiley &amp; Sons Ltd on behalf of British Ecological Society.</t>
  </si>
  <si>
    <t>The role of MSC certification in the empowerment of fishing cooperatives in Mexico: The case of red rock lobster co-managed fishery</t>
  </si>
  <si>
    <t>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Â© 2012 Elsevier Ltd.</t>
  </si>
  <si>
    <t>Decentralized coastal zone management in Malaysia and Indonesia: A comparative perspective</t>
  </si>
  <si>
    <t>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t>
  </si>
  <si>
    <t>Exploitation rates and management implications for the fisheries of Bontanga reservoir in the Northern Region of Ghana</t>
  </si>
  <si>
    <t>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â‰ˆ0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t>
  </si>
  <si>
    <t>Marine protected area networks in the Philippines: Trends and challenges for establishment and governance</t>
  </si>
  <si>
    <t>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Â© 2012 Elsevier Ltd.</t>
  </si>
  <si>
    <t>Attitudes and behaviors toward Amazon River dolphins (Inia geoffrensis) in a sustainable use protected area</t>
  </si>
  <si>
    <t>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MamirauÃ¡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Â© 2014, Springer Science+Business Media Dordrecht.</t>
  </si>
  <si>
    <t>Community-based monitoring, assessment and management of data-limited inland fish stocks in North Rupununi, Guyana</t>
  </si>
  <si>
    <t>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Â© 2022 The Authors. Fisheries Management and Ecology published by John Wiley &amp; Sons Ltd.</t>
  </si>
  <si>
    <t>Mitigating cetacean bycatch in coastal Ecuador: Governance challenges for small-scale fisheries</t>
  </si>
  <si>
    <t>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cetaceansâ€™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fishersâ€™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fishersâ€™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Â© 2017 Elsevier Ltd</t>
  </si>
  <si>
    <t>Coastal Area Management through the Eco blue Sea concept in the settlement of tribe Bajo, Torokeku Village</t>
  </si>
  <si>
    <t>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Â© Published under licence by IOP Publishing Ltd.</t>
  </si>
  <si>
    <t>Positive Deviance Approach: Local Community-Based Solution (A Case Study of Peranakan Etawa Goat Farm)</t>
  </si>
  <si>
    <t>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Â© Published under licence by IOP Publishing Ltd.</t>
  </si>
  <si>
    <t>Geophysical benthic habitat mapping in Lake Tanganyika (Tanzania): Implications for spatial planning of small-scale coastal protected areas</t>
  </si>
  <si>
    <t>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Â© 2020 International Association for Great Lakes Research</t>
  </si>
  <si>
    <t>Emerging customs: Small-scale fishing practices in Aceh, Indonesia</t>
  </si>
  <si>
    <t>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Â© 2014 Elsevier Ltd.</t>
  </si>
  <si>
    <t>Predicting coastal fishing community characteristics in Tanzania using local monitoring data</t>
  </si>
  <si>
    <t>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Â© 2019 Elsevier Ltd</t>
  </si>
  <si>
    <t>Local perceptions on social-ecological dynamics in latin america in three community-based natural resource management systems</t>
  </si>
  <si>
    <t>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stakeholdersâ€™ perceptions of each systemâ€™s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Â© 2015 by the author(s). Published here under license by the Resilience Alliance.</t>
  </si>
  <si>
    <t>A model of participatory community-based ecotourism and mangrove forest conservation in Ban Hua Thang, Thailand</t>
  </si>
  <si>
    <t>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Â© 2019 AJHTL /Author/s.</t>
  </si>
  <si>
    <t>How effective is community-based management of freshwater resources? A review</t>
  </si>
  <si>
    <t>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Â© 2022 The Authors</t>
  </si>
  <si>
    <t>Restoration of small lakes through cooperative management: A suitable strategy for poverty-laden areas in developing countries?</t>
  </si>
  <si>
    <t>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(â‰¤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Î¼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Â© 2007 The Authors. Journal compilation Â© 2007 Blackwell Publishing Asia Pty Ltd.</t>
  </si>
  <si>
    <t>Shuttling between land and sea: Contemporary practices among amis spearfishing men as a foundation for local marine-area management</t>
  </si>
  <si>
    <t>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Â© 2020 by the author.</t>
  </si>
  <si>
    <t>Positive Social-Ecological Feedbacks in Community-Based Conservation</t>
  </si>
  <si>
    <t>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(â€œfishing refugiaâ€) in northwest Mexico to hypothesize a feedback loop between trust, design, and ecological outcomes. We argue that, with temporary and adaptive area-based management, social and ecological outcomes can be mutually reinforcing as long as initial designs are ecologically â€œgood enoughâ€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toolâ€™s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Â© Copyright Â© 2021 Quintana, Giron-Nava, Urmy, Cramer, DomÃ­nguez-SÃ¡nchez, RodrÃ­guez-Van Dyck, Aburto-Oropeza, Basurto and Weaver.</t>
  </si>
  <si>
    <t>Undernutrition in the isolated elderly poor: Perspectives from a developing country humanitarian program</t>
  </si>
  <si>
    <t>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â‰¤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Â© Afr. J. Food Agric. Nutr. Dev. 2019.</t>
  </si>
  <si>
    <t>Signals of Potential Species Associations Offer Clues about Community Organisation of Stream Fish across Seasons</t>
  </si>
  <si>
    <t>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Â© 2022 by the authors. Licensee MDPI, Basel, Switzerland.</t>
  </si>
  <si>
    <t>A Ghostly Issue: Managing abandoned, lost and discarded lobster fishing gear in the Bay of Fundy in Eastern Canada</t>
  </si>
  <si>
    <t>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Â© 2019 Elsevier Ltd</t>
  </si>
  <si>
    <t>Fish catch during southwest monsoon season in taytay bay, northwest sulu sea, Philippines: With notes on live reef fisheries</t>
  </si>
  <si>
    <t>Palawan produced 70 percent of the Philippinesâ€™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fisherâ€™s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Â© 2015 BIOFLUX SRL. All rights reserved.</t>
  </si>
  <si>
    <t>Chapter 16: Histories and continuities of water governance in Northern Ghana</t>
  </si>
  <si>
    <t>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t>
  </si>
  <si>
    <t>Household preferences for pet keeping: Findings from a rural district of Sri Lanka</t>
  </si>
  <si>
    <t>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Â© 2022 Rathish et al. This is an open access article distributed under the terms of the Creative Commons Attribution License, which permits unrestricted use, distribution, and reproduction in any medium, provided the original author and source are credited.</t>
  </si>
  <si>
    <t>Community based ecotourism development of Jatigede Reservoir in Pakualam Village of Darmaraja Sub district of Sumedang Regency</t>
  </si>
  <si>
    <t>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Â© Published under licence by IOP Publishing Ltd.</t>
  </si>
  <si>
    <t>Co-management policy can reduce resilience in traditionally managed marine ecosystems</t>
  </si>
  <si>
    <t>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Â© 2006 Springer Science+Business Media, Inc.</t>
  </si>
  <si>
    <t>Coastal resource management in the Philippines: A case study in the Central Visayas region</t>
  </si>
  <si>
    <t>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t>
  </si>
  <si>
    <t>Coastal habitats and their importance for the diversity of benthic communities: A species- and trait-based approach</t>
  </si>
  <si>
    <t>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Â© 2019 Elsevier Ltd</t>
  </si>
  <si>
    <t>Participatory planning of a community-based payments for ecosystem services initiative in Madagascar's mangroves</t>
  </si>
  <si>
    <t>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â€“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â€˜buy-inâ€™ for the project. Since participation extended beyond research to the development of management zones, rules and strategies, we believe that community ownership of the project has been strengthened and the chances of successfully conserving the mangrove improved. Â© 2019 Elsevier Ltd</t>
  </si>
  <si>
    <t>Transforming the social-ecological systems framework into a knowledge exchange and deliberation tool for comanagement</t>
  </si>
  <si>
    <t>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Â© 2019 by the author(s).</t>
  </si>
  <si>
    <t>Conservation needs of the dugong Dugong dugon in Cambodia and Phu Quoc Island, Vietnam</t>
  </si>
  <si>
    <t>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Â© 2008 Fauna and Flora International.</t>
  </si>
  <si>
    <t>Institutions and collective action in a Costa Rican small-scale fisheries cooperative: the case of CoopeTÃ¡rcoles R.L</t>
  </si>
  <si>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15Â years ago by another cooperative (CoopeSoliDar R.L.) dealing with human rights and marine conservation. Â© 2017, The Author(s).</t>
  </si>
  <si>
    <t>Fish catch data: Less than what meets the eye</t>
  </si>
  <si>
    <t>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Â© 2013 Elsevier Ltd.</t>
  </si>
  <si>
    <t>Addressing Marine Wildlife Entanglement in Derelict Fishing Nets Using Community-Based Social Marketing: Case Study and Lessons Learnt</t>
  </si>
  <si>
    <t>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Â© The Author(s) 2021.</t>
  </si>
  <si>
    <t>The effect of leadership and other contextual conditions on the ecological and socio-economic success of small-scale fisheries in Southeast Asia</t>
  </si>
  <si>
    <t>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Â© 2015 Elsevier Ltd.</t>
  </si>
  <si>
    <t>Assessing fishers' empowerment in inland openwater fisheries in Bangladesh</t>
  </si>
  <si>
    <t>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Â© 2011 Elsevier B.V.</t>
  </si>
  <si>
    <t>Special area management planning in Ecuador's Rio Chone estuary</t>
  </si>
  <si>
    <t>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t>
  </si>
  <si>
    <t>Key Factors for Successful Implementation of HIV Prevention Services by THRIVE Community Collaboratives</t>
  </si>
  <si>
    <t>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(â‰¥70%)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Â© 2021, Association of Schools and Programs of Public Health.</t>
  </si>
  <si>
    <t>The influence of poverty and rabies knowledge on healthcare seeking behaviors and dog ownership, Cameroon</t>
  </si>
  <si>
    <t>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Fisherâ€™s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1.4%â€“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Â© This is an open access article, free of all copyright, and may be freely reproduced, distributed, transmitted, modified, built upon, or otherwise used by anyone for any lawful purpose. The work is made available under the Creative Commons CC0 public domain dedication.</t>
  </si>
  <si>
    <t>Calling for institutional arrangements in Napoleon Wrasse conservation and management in Indonesia: The Anambas Islands case</t>
  </si>
  <si>
    <t>Cheilinus undulatus, or Napoleon wrasse â€“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Â© 2022 Elsevier Ltd</t>
  </si>
  <si>
    <t>Profiling the best-performing community medicine distributors for mass drug administration: A comprehensive, data-driven analysis of treatment for schistosomiasis, lymphatic filariasis, and soil-transmitted helminths in Uganda</t>
  </si>
  <si>
    <t>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Â© 2019 The Author(s).</t>
  </si>
  <si>
    <t>Degree of community participation in mangrove resources management as livelihood support in West Java, Indonesia</t>
  </si>
  <si>
    <t>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Â© The Authors, published by EDP Sciences, 2018.</t>
  </si>
  <si>
    <t>Claims and realities of community-based water resources management: A case study of rural fisheries in Ghana</t>
  </si>
  <si>
    <t>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Â© 2010 by Nova Science Publishers, Inc. All rights reserved.</t>
  </si>
  <si>
    <t>Drivers and barriers to sustainable fisheries in two peri-urban impoundments in Zimbabwe</t>
  </si>
  <si>
    <t>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Â© 2019, South African Water Research Commission. All rights reserved.</t>
  </si>
  <si>
    <t>Present status and approaches for the sustainable development of community based fish culture in seasonal floodplains of Bangladesh</t>
  </si>
  <si>
    <t>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Â© 2012 Asian Network for Scientific Information.</t>
  </si>
  <si>
    <t>Community resilience mechanism in an unexpected extreme weather event: An analysis of the Kerala floods of 2018, India</t>
  </si>
  <si>
    <t>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â€˜Community-Based Disaster Risk Managementâ€™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Â© 2020 Elsevier Ltd</t>
  </si>
  <si>
    <t>Community-based watershed restoration in He'eia (He'eia ahupua'a), O'ahu, Hawaiian Islands</t>
  </si>
  <si>
    <t>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Â© 2017 by the Regents of the University of California.</t>
  </si>
  <si>
    <t>Dependence on forest resources and tropical deforestation in Ghana</t>
  </si>
  <si>
    <t>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Â© 2007 Springer Science+Business Media B.V.</t>
  </si>
  <si>
    <t>Comparison of prone and upright, stereotactic, and tomosynthesis-guided biopsies with secondary analysis of ultrasound-occult architectural distortions</t>
  </si>
  <si>
    <t>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Fisherâ€™s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â€¢ Upright and prone stereotactic and tomosynthesis-guided breast biopsies were safe and effective in the community-practice setting. â€¢ The malignancy rate for ultrasound-occult architectural distortion of 20.7% confirms the management recommendation for biopsy. â€¢ Upright procedures were faster than prone procedures, and tomosynthesis-guided biopsy used fewer exposures than stereotactic biopsy. Â© 2023, The Author(s), under exclusive licence to European Society of Radiology.</t>
  </si>
  <si>
    <t>Sustainability of Community-Based Organizations in Bangladesh</t>
  </si>
  <si>
    <t>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Â© 2013 Copyright Taylor and Francis Group, LLC.</t>
  </si>
  <si>
    <t>Estimating survival in a remote community-based fishery using acoustic telemetry</t>
  </si>
  <si>
    <t>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Cormackâ€“Jollyâ€“Seber survival estimates were similar for the three top models (quarterly Ï†&amp;gt; 0.80) and detection probability varied with time and as a result of different tag configurations used (pTag type+t ). Survival also differed depending on the location and timing of fish tagging (Ï†Catch; summer vs. winter). A further joint analysis combining detections of live fish and returned tags estimated quarterly survival and site fidelity probability (s = 0.97, 0.92â€“1.00 CI (credible interval) and f = 0.96, 0.92â€“1.00 CI, respectively). Survival estimates were unachievable using traditional tagging methods, highlighting the value of acoustic telemetry markâ€“recapture as a management tool for estimating demographic parameters for poorly known small-scale fisheries. Â© 2022 Author(s) Lees, MacNeil, and Hussey and the Crown.</t>
  </si>
  <si>
    <t>Adapting to climate change in small-scale fisheries: Insights from indigenous communities in the global north and south</t>
  </si>
  <si>
    <t>Challenges in managing freshwater fishery resource through Lebak Lebung Auction approach: A case study in Pangkalan Lampam District Ogan Komering Ilir Regency</t>
  </si>
  <si>
    <t>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Â© Published under licence by IOP Publishing Ltd.</t>
  </si>
  <si>
    <t>Burial societies in rural ethiopia</t>
  </si>
  <si>
    <t>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Â© 2012 International Food Policy Research Institute. All rights reserved.</t>
  </si>
  <si>
    <t>Combining community-based research and local knowledge to confront asthma and subsistence-fishing hazards in Greenpoint/Williamsburg, Brooklyn, New York</t>
  </si>
  <si>
    <t>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t>
  </si>
  <si>
    <t>A DPSIR-analysis of water uses and related water quality issues in the Colombian Alto and Medio Dagua Community Council</t>
  </si>
  <si>
    <t>A portion of Colombiaâ€™s water resources is located on the Pacific coast within the territory of the Community Council of Alto and Medio Dagua (CC-AMDA). Though a harmonious balance between the communitiesâ€™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Â© 2018, National Water Research Center.</t>
  </si>
  <si>
    <t>Development of a case definition for hearing loss in community-based older adults: a cross-sectional validation study</t>
  </si>
  <si>
    <t>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Â© 2021 CMA Joule Inc. or its licensors.</t>
  </si>
  <si>
    <t>Enhanching small-scale community for coastal management in Puntondo Bay, Indonesia</t>
  </si>
  <si>
    <t>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Â© Published under licence by IOP Publishing Ltd.</t>
  </si>
  <si>
    <t>Ecologically sustainable but unjust? Negotiating equity and authority in common-pool marine resource management</t>
  </si>
  <si>
    <t>Under appropriate conditions, community-based fisheries management can support sound resource stewardship, with positive social and environmental outcomes. Evaluating indigenous peoplesâ€™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Ostromâ€™s common-pool resource design principles. Grounded in the regionâ€™s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Â© 2014 by the author(s). Published here under license by the Resilience Alliance.</t>
  </si>
  <si>
    <t>The impact of community-based fisheries management (CBFM) on equity and sustainability of small-scale coastal fisheries in the Philippines</t>
  </si>
  <si>
    <t>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Â© 2017 Elsevier Ltd</t>
  </si>
  <si>
    <t>Local Peoplesâ€™ Appreciation on and Contribution to Conservation of Peatland Swamp Forests: Experience from Peninsular Malaysia</t>
  </si>
  <si>
    <t>Peatland swamp forests (PSF) deliver a range of beneficial, but often undervalued ecosystem services. In this paper we examined local peoplesâ€™ appreciation on the values of PSF and their contribution to conservation. The study was carried out by interviewing 100 respondents living in adjacent to North Selangor PSF and holding three focus group discussions and a few key-informantsâ€™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peoplesâ€™ enthusiasm for PSF conservation suggest a community-based approach for sustainable PSF management. Â© 2017, Society of Wetland Scientists.</t>
  </si>
  <si>
    <t>Salient beliefs underlying donating to Caring for Children in Belize</t>
  </si>
  <si>
    <t>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Â© 2013 Â© Taylor &amp; Francis.</t>
  </si>
  <si>
    <t>Culture-Based Fisheries in Rawa lebak lebung, South Sumatera, is it Applicable?</t>
  </si>
  <si>
    <t>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Â© Published under licence by IOP Publishing Ltd.</t>
  </si>
  <si>
    <t>Creating a TURF from the bottom-up: Antigua's community-based coral reef no-take reserve</t>
  </si>
  <si>
    <t>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Â© 2017 Rosenstiel School of Marine &amp; Atmospheric Science of the University of Miami.</t>
  </si>
  <si>
    <t>Promoting women's leadership under environmental decentralization: The roles of domestic policy, foreign aid, and population change</t>
  </si>
  <si>
    <t>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Â© 2022 Elsevier Ltd</t>
  </si>
  <si>
    <t>Impact of climate change on biodiversity and food security: a global perspectiveâ€”a review article</t>
  </si>
  <si>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60â€“80%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11.0Â m and 16.9Â km per decade to higher latitudes. Accordingly, extinction rates of 1103 species under migration scenarios, provide 21â€“23% with unlimited migration and 38â€“52%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Â© 2021, The Author(s).</t>
  </si>
  <si>
    <t>Learning the ropes: Lessons in integrated management of coastal resources in Canada's Maritime Provinces</t>
  </si>
  <si>
    <t>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Â© 2007.</t>
  </si>
  <si>
    <t>Anthropogenic activities on mangrove areas (sÃ£o francisco river estuary, brazil northeast): A gis-based analysis of cbers and spot images to aid in local management</t>
  </si>
  <si>
    <t>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Â© 2013 Elsevier Ltd.</t>
  </si>
  <si>
    <t>Community Development for Bote in Chitwan National Park, Nepal: A Political Ecology of Development Logic of Erasure</t>
  </si>
  <si>
    <t>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Â© 2023 by the authors.</t>
  </si>
  <si>
    <t>Integrating comanagement and land tenure policies for the sustainable management of the Lower Amazon floodplain</t>
  </si>
  <si>
    <t>The ten years between the first and second conferences have been a time of considerable importance for the conservation of the Amazon vÃ¡rzea based on the comanagement of floodplain resources. This paper describes the development of a regional comanagement system in the Lower Amazon vÃ¡rzea.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vÃ¡rzea comanagement system has developed in three phases: (1) IBAMA developed and implemented a fisheries comanagement pollcy in the SantarÃ©m region; (2) individual vÃ¡rzea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vÃ¡rzea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Â© Springer Science+Business Media B.V. 2011. All rights reserved.</t>
  </si>
  <si>
    <t>A multiple index integrating different levels of organization</t>
  </si>
  <si>
    <t>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Â© 2016 Elsevier Inc.</t>
  </si>
  <si>
    <t>An overview of increasing incidents of bottlenose dolphin harassment in the gulf of Mexico and possible solutions</t>
  </si>
  <si>
    <t>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Â© 2016 Vail.</t>
  </si>
  <si>
    <t>Toward a sustainable Iceland scallop fishery in Gilbert Bay, a marine protected area in the eastern Canada coastal zone</t>
  </si>
  <si>
    <t>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Â© 2008 Elsevier Ltd. All rights reserved.</t>
  </si>
  <si>
    <t>A just transition? Navigating the process of policy implementation in small-scale fisheries in South Africa</t>
  </si>
  <si>
    <t>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Â© 2021</t>
  </si>
  <si>
    <t>Community-Based Tourism and Political Communitarianism in Prainha do Canto Verde, Brazil</t>
  </si>
  <si>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â€œtraditional way of lifeâ€ as a touristic product. The model is ultimately conflictual and unstable, and there is serious doubt about its long-term sustainability. OrganizaÃ§Ãµes indÃ­genas e instituiÃ§Ãµes de esquerda defendem o turismo comunitÃ¡rio na AmÃ©rica Latina como forma de apoio Ã s suas agendas polÃ­ticas e culturais. Contudo, a fragilidade estrutural e o preconceito ideolÃ³gico desse modelo tornam-se aparente no caso de uma vila de pesca em Prainha do Canto Verde, no Brasil. A agenda comunitÃ¡ria hoje implementada por meio do projeto de turismo comunitÃ¡rio em Prainha baseia-se em construÃ§Ã£o ideolÃ³gica e Ã© imposta por meio de engenharia polÃ­tica do que consiste somente de um segmento local da sociedade rural brasileira. Consequentemente, essa agenda encontra forte resistÃªncia. Demais, hÃ¡ tensÃ£o estrutural entre as mudanÃ§as culturais inevitÃ¡veis, causadas pelo desenvolvimento do turismo, e a rigidez e essencialismo do modelo de turismo comunitÃ¡rio que oferece â€œum estilo de vida tradicionalâ€ como produto turÃ­stico. O modelo Ã© fundamentalmente conflitante e instÃ¡vel, suscitando dÃºvidas quanto Ã  sua sustentabilidade a longo prazo. Â© 2017 Latin American Perspectives.</t>
  </si>
  <si>
    <t>Factors in overcoming barriers to implementing co-management in British Columbia salmon fisheries</t>
  </si>
  <si>
    <t>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Â© 1999 by The Resilience Alliance.</t>
  </si>
  <si>
    <t>Indicators of the ecological impact of bottom-trawl disturbance on seabed communities</t>
  </si>
  <si>
    <t>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Â© 2006 Springer Science+Business Media, Inc.</t>
  </si>
  <si>
    <t>Creating multi-functional landscapes: Using exclusion fences to frame feral ungulate management preferences in remote Aboriginal-owned northern Australia</t>
  </si>
  <si>
    <t>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Â© 2016 Published by Elsevier Ltd.</t>
  </si>
  <si>
    <t>The micro-politics of small-scale fisheries governance in South Africa: a case study of community-based political representation as a form of brokerage</t>
  </si>
  <si>
    <t>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â€˜communityâ€™, where both fisher constituents and representatives are members of that community. This â€˜community-basedâ€™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â€˜brokerageâ€™ places community-based representatives in a position of strategic advantageâ€“a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Â© 2017, The Author(s).</t>
  </si>
  <si>
    <t>Social capital, community-based governance and resilience in an African artisanal river fishery</t>
  </si>
  <si>
    <t>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t>
  </si>
  <si>
    <t>Counting what counts: using local knowledge to improve Arctic resource management</t>
  </si>
  <si>
    <t>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Â© 2014 Â© 2014 Taylor &amp; Francis.</t>
  </si>
  <si>
    <t>Local awareness and perceptions: Consequences for conservation of marsh habitat at Lake Alaotra for one of the world's rarest lemurs</t>
  </si>
  <si>
    <t>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Â© Fauna &amp; Flora International 2017.</t>
  </si>
  <si>
    <t>Participatory modeling and community dialog about vulnerability of lobster fishing to climate change</t>
  </si>
  <si>
    <t>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fishermenâ€™s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Â© Springer International Publishing Switzerland 2017.</t>
  </si>
  <si>
    <t>Movement and mortality of invasive suckermouth armored catfish during a spearfishing control experiment</t>
  </si>
  <si>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Â© 2022, The Author(s), under exclusive licence to Springer Nature Switzerland AG.</t>
  </si>
  <si>
    <t>Saugeen Ojibway Nation community input and action: Initiating a two-eyed seeing approach for dikameg (Coregonus clupeaformis) in Lake Huron</t>
  </si>
  <si>
    <t>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communitiesâ€™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communitiesâ€™ concerns and demonstrate how these have formed the foundations of collaborative and community-based research initiatives aimed at applying Indigenous and Western scientific-based knowledge systems to better understand dikameg and their recent declines in Lake Huron. Â© 2022 The Author(s)</t>
  </si>
  <si>
    <t>Threat Perception of Stakeholders: Case study of Loktak Lake, a Ramsar Site under Montreux Record in North East India</t>
  </si>
  <si>
    <t>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Â© 2022, The Author(s), under exclusive licence to Society of Wetland Scientists.</t>
  </si>
  <si>
    <t>The nunavut wildlife management boardâ€™s community-based monitoring network: Documenting inuit harvesting experience using modern technology</t>
  </si>
  <si>
    <t>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Boardâ€™s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Â© 2020, Canadian Science Publishing. All rights reserved.</t>
  </si>
  <si>
    <t>Trindade and the Struggle for its Territory: A Trajectory of Community Empowerment and Self-Governance in Southeastern Coast of Brazil</t>
  </si>
  <si>
    <t>Trindade is a CaiÃ§ara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Trindadeâ€™s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CaiÃ§ara communities of Paraty, among others. The School of the Sea emerges as a tool for strengthening, empowering, and emancipating the community through the involvement of children and teenagers disconnected from the memories of the history of Trindade. Â© Springer Nature Switzerland AG 2020.</t>
  </si>
  <si>
    <t>Enhancing rural farmer income through fish production: Secondary use of water resources in Sri Lanka and elsewhere</t>
  </si>
  <si>
    <t>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Â© 2010 Springer Science+Business Media B.V.</t>
  </si>
  <si>
    <t>The realities of community based natural resource management and biodiversity conservation in Sub-Saharan Africa</t>
  </si>
  <si>
    <t>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Â© 2009 by the authors.</t>
  </si>
  <si>
    <t>Critical analysis of the governance of the Sainte Luce Locally Managed Marine Area (LMMA), southeast Madagascar</t>
  </si>
  <si>
    <t>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Â© 2019 The Authors</t>
  </si>
  <si>
    <t>Interactions between finfish aquaculture and American lobster in Atlantic Canada</t>
  </si>
  <si>
    <t>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Â© 2021 Elsevier Ltd</t>
  </si>
  <si>
    <t>Managing inequality: The political ecology of a small-scale fishery, Mweru-Luapula, Zambia</t>
  </si>
  <si>
    <t>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t>
  </si>
  <si>
    <t>Exploitation of the window-pane shell Placuna placenta in the Philippines</t>
  </si>
  <si>
    <t>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Â© 1995.</t>
  </si>
  <si>
    <t>Flow of Economic Benefits From Coral Reefs in a Multi-Use Caribbean Marine Protected Area Using Network Theory</t>
  </si>
  <si>
    <t>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Â© Copyright Â© 2021 Cavada-Blanco, CrÃ³quer, Yerena and RodrÃ­guez.</t>
  </si>
  <si>
    <t>Livelihood strategy approach to community-based planning andassessment: A case study of Molas, Indonesia</t>
  </si>
  <si>
    <t>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t>
  </si>
  <si>
    <t>Carotid intima media thickness and low high-density lipoprotein (HDL) in South Asian immigrants: Could dysfunctional HDL be the missing link?</t>
  </si>
  <si>
    <t>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â‰¥ 0.8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Â© 2014 Termedia &amp; Banach</t>
  </si>
  <si>
    <t>Legal and institutional framework for integrated governance in a Biosphere reserve</t>
  </si>
  <si>
    <t>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t>
  </si>
  <si>
    <t>Challenges to the elite exclusion-inclusion dichotomy - reconsidering elite capture in community-based natural resource management</t>
  </si>
  <si>
    <t>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Â© 2013 The South African Institute of International Affairs.</t>
  </si>
  <si>
    <t>Patterns in artisanal coral reef fisheries revealed through local monitoring efforts</t>
  </si>
  <si>
    <t>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Â© 2017 Delaney et al.</t>
  </si>
  <si>
    <t>Nitrogen removal from wastewater by coupling anammox and methane-dependent denitrification in a membrane biofilm reactor</t>
  </si>
  <si>
    <t>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Â© 2013 American Chemical Society.</t>
  </si>
  <si>
    <t>Primary Care Intervention to Prevent and Control Cholangiocarcinoma: Lesson from Nakhon Ratchasima, Thailand</t>
  </si>
  <si>
    <t>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t>
  </si>
  <si>
    <t>Risk Factors of Stunting and Wasting among Children Aged 6-59 Months in Household Food Insecurity of Jima Geneti District, Western Oromia, Ethiopia: An Observational Study</t>
  </si>
  <si>
    <t>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Â© 2022 Tamiru Yazew.</t>
  </si>
  <si>
    <t>Community-based conflict resolution strategies for sustainable management of the tsitsikamma national park, South Africa</t>
  </si>
  <si>
    <t>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Â© 2009 Copyright Taylor and Francis Group, LLC.</t>
  </si>
  <si>
    <t>Wetland resource management in bangladesh: Implications for marginalization and vulnerability of local harvesters</t>
  </si>
  <si>
    <t>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Â© 2010 Taylor &amp; Francis Group, LLC.</t>
  </si>
  <si>
    <t>Classed conservation: Socio-economic drivers of participation in marine resource management</t>
  </si>
  <si>
    <t>Conservation organizations often adopt the normative value of â€œwhole communityâ€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Â© 2021</t>
  </si>
  <si>
    <t>Dietary exposure to persistent organic pollutants and metals among Inuit and Chukchi in Russian arctic Chukotka</t>
  </si>
  <si>
    <t>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Â© 2012 Alexey A. Dudarev.</t>
  </si>
  <si>
    <t>Non-management of natural resources: The case of Inland Fisheries in the Mayan Zone, Quintana Roo, MÃ©xico</t>
  </si>
  <si>
    <t>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Â© Springer Science+Business Media, LLC 2008.</t>
  </si>
  <si>
    <t>Smart Kampung: Characterisation of Surabaya Urban Coastal Settlements through Smart City Measurement</t>
  </si>
  <si>
    <t>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Â© Published under licence by IOP Publishing Ltd.</t>
  </si>
  <si>
    <t>Short-term impacts and value of a periodic no take zone (NTZ) in a community-managed small-scale lobster fishery, Madagascar</t>
  </si>
  <si>
    <t>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Â© 2017 Stephen Long. This is an open access article distributed under the terms of the Creative Commons Attribution License, which permits unrestricted use, distribution, and reproduction in any medium, provided the original author and source are credited.</t>
  </si>
  <si>
    <t>In search of appropriate approaches to coastal zone management in Indonesia</t>
  </si>
  <si>
    <t>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Â© 2011 Elsevier Ltd.</t>
  </si>
  <si>
    <t>Integrated reservoir eutrophication remediation plan: Hartbeespoort dam</t>
  </si>
  <si>
    <t>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t>
  </si>
  <si>
    <t>Coastal-marine extractive reserves: Reflections on the pre-implementation stage</t>
  </si>
  <si>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Â© 2018, Universidade Estadual de Campinas.Este artÃ­culo tiene como objetivo reflexionar sobre el proceso de institucionalizaciÃ³n de reservas extractivas, especialmente las situadas en el entorno marino costero, a la luz del concepto de cogestiÃ³n basada en la comunidad. El foco del anÃ¡lisis se basa en la etapa previa a la implementaciÃ³n de Reservas Extractivas Marino Costeras, en especial de dos reservas extractivas no promulgadas en la costa de Santa Catarina. El estudio muestra que las normas de procedimiento que regulan los procesos de creaciÃ³n de Resex, buscando asegurar los mecanismos de participaciÃ³n social y el protagonismo de la poblaciÃ³n tradicional, se muestran por debajo del reto propuesto. La relaciÃ³n jerÃ¡rquica entre la conservaciÃ³n de la naturaleza y los derechos de las poblaciones tradicionales, con privilegio a la primera, atraviesa toda la construcciÃ³n de esta etapa, por lo que los pescadores artesanales no son sujetos del proceso. Â© 2018, Universidade Estadual de Campinas.Este artigo tem o intuito de refletir sobre o processo de institucionalizaÃ§Ã£o das Reservas Extrativistas (Resex), mais especificamente daquelas situadas em ambiente marinho costeiro, Ã  luz do conceito de cogestÃ£o de base comunitÃ¡ria. O foco da anÃ¡lise recai sobre a etapa prÃ©-implementaÃ§Ã£o das Resex Marinho-Costeiras, em especial de duas Reservas Extrativistas ainda nÃ£o decretadas no litoral de Santa Catarina. O estudo demonstra que as prescriÃ§Ãµes formais que regulamentam os processos de criaÃ§Ã£o das Resex, buscando assegurar os mecanismos de participaÃ§Ã£o social e protagonismo da populaÃ§Ã£o tradicional, mostram-se aquÃ©m do desafio proposto. A relaÃ§Ã£o de hierarquia entre conservaÃ§Ã£o da natureza e direito das populaÃ§Ãµes tradicionais, com privilÃ©gio Ã  primeira, transpassa toda a construÃ§Ã£o desta etapa, de modo que os pescadores artesanais nÃ£o sÃ£o sujeitos do processo. Â© 2018, Universidade Estadual de Campinas.</t>
  </si>
  <si>
    <t>Territorial use rights in fisheries to manage areas for farming coral reef fish and invertebrates for the aquarium trade</t>
  </si>
  <si>
    <t>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t>
  </si>
  <si>
    <t>The Finnmark Intervention Study: Better health for the fishery population in an Arctic village in North Norway</t>
  </si>
  <si>
    <t>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t>
  </si>
  <si>
    <t>Attitudes and perceptions of indigenous fishermen towards marine resource management in Kuna Yala, Panama</t>
  </si>
  <si>
    <t>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Â© 2009 Taylor &amp; Francis.</t>
  </si>
  <si>
    <t>Biodiversity conservation and sustainable tourism: Philippine initiatives</t>
  </si>
  <si>
    <t>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Â© 2010 Taylor &amp; Francis Group, LLC.</t>
  </si>
  <si>
    <t>Evaluating the fit of co-management for small-scale fisheries governance in timor-leste</t>
  </si>
  <si>
    <t>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Â© 2019 Tilley, Hunnam, Mills, Steenbergen, Govan, Alonso-Poblacion, Roscher, Pereira, Rodrigues, Amador, Duarte, Gomes and Cohen.</t>
  </si>
  <si>
    <t>Developing a framework for evaluating tallgrass prairie reconstruction methods and management</t>
  </si>
  <si>
    <t>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Â© 2018 by the Board of Regents of the University of Wisconsin System.</t>
  </si>
  <si>
    <t>Increased income from seasonally flooded rice fields through community based fish culture in Bangladesh and Vietnam</t>
  </si>
  <si>
    <t>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t>
  </si>
  <si>
    <t>Determinants of metabolic syndrome (MetS) amongst persons living in Dibrugarh District of Assam</t>
  </si>
  <si>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47.1Â Â±Â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2.10â€“6.47, pÂ =Â 0.000), family history of diabetes (OR: 3.18, CI: 2.10â€“6.47, pÂ =Â 0.000), stress (OR: 1.85, CI: 1.45â€“2.35, pÂ =Â 0.000), consuming dairy product â‰¥3 times/week (OR: 2.57, CI: 1.68â€“3.94, pÂ =Â 0.000) and nuts and oilseed &lt;3 times/week (OR: 2.37, CI: 1.90â€“2.96, pÂ =Â 0.000) have significant association. Conclusions Risk factors of cardiovascular diseases were rampant amongst persons with MetS. Screening for risk factors amongst them can give opportunity for early intervention. Â© 2016 INDIACLEN</t>
  </si>
  <si>
    <t>Local ecological knowledge and the management of marine protected areas in Brazil</t>
  </si>
  <si>
    <t>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Â© 2008 Elsevier Ltd. All rights reserved.</t>
  </si>
  <si>
    <t>A co-designed, transdisciplinary adaptive management framework for artisanal fisheries of Pehuen Co and Monte Hermoso (Argentina)</t>
  </si>
  <si>
    <t>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Â© 2017 Elsevier Ltd</t>
  </si>
  <si>
    <t>Gender, social difference and coastal resource management in lowland Philippine fishing communities</t>
  </si>
  <si>
    <t>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Â© 2010 Springer-Verlag US.</t>
  </si>
  <si>
    <t>Resilient salmon, resilient fisheries for British Columbia, Canada</t>
  </si>
  <si>
    <t>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Â© 2009 by the author(s).</t>
  </si>
  <si>
    <t>Benefits and challenges of scaling up expansion of marine protected area networks in the Verde Island Passage, Central Philippines</t>
  </si>
  <si>
    <t>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Â© 2015 Horigue et al.</t>
  </si>
  <si>
    <t>A communication framework for climatic risk and enhanced green growth in the eastern coast of Ghana</t>
  </si>
  <si>
    <t>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stakeholdersâ€™ interests for the CZGG to become a reality in contributing to ICZM in Ghana. Â© 2017 Elsevier Ltd</t>
  </si>
  <si>
    <t>Association of Transforming Growth Factor Î² Polymorphism C-509T With Radiation-Induced Fibrosis Among Patients With Early-Stage Breast Cancer: A Secondary Analysis of a Randomized Clinical Trial</t>
  </si>
  <si>
    <t>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Â© 2018 American Medical Association. All rights reserved.</t>
  </si>
  <si>
    <t>Citizen-Science and Participatory Research as a Means to Improve Stakeholder Engagement in Resource Management: A Case Study of Vietnamese American Fishers on the US Gulf Coast</t>
  </si>
  <si>
    <t>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Â© 2019, Springer Science+Business Media, LLC, part of Springer Nature.</t>
  </si>
  <si>
    <t>Population characteristics of five major commercial fish species of the Tono Reservoir in northern Ghana</t>
  </si>
  <si>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lengthâ€“frequency data generated from commercial fish landings and experimental catches. The growth coefficients (K) of the five fish species ranged 0.48â€“4.89 per year; asymptotic lengths (Lâˆž) ranged from 18.38 to 76.16Â cm; and hypothetical ages (t0) ranged between 0.03 and 0.28Â years. All five fish species were exploited above the optimal exploitation rate (EoptÂ =Â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Â© 2020 John Wiley &amp; Sons Australia, Ltd</t>
  </si>
  <si>
    <t>Co-management in marine fisheries in Malalison Island, central Philippines</t>
  </si>
  <si>
    <t>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Â© 2000 Taylor &amp; Francis Group, LLC.</t>
  </si>
  <si>
    <t>Does credit really matter to food security for the fishermen? A case of community based fishery mangement project in Bangldesh</t>
  </si>
  <si>
    <t>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Â© IDOSI Publications, 2013.</t>
  </si>
  <si>
    <t>Management of fishery resources: Tragedies, private appropriation or reinvention of the art of cooperation in governing resources</t>
  </si>
  <si>
    <t>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t>
  </si>
  <si>
    <t>Quantitative decision support tools facilitate social-ecological alignment in community-based marine protected area design</t>
  </si>
  <si>
    <t>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(0.5â€“1 km wide) in predominately southern community waters, where they were intended to restrict external fishers. Ecologically optimal MPA designs, in contrast, consisted of one or two large reserves (4â€“6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1.5â€“2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Â© 2019 by the author(s).</t>
  </si>
  <si>
    <t>Tolerance for the Florida panther in exurban southwest Florida</t>
  </si>
  <si>
    <t>Human tolerance for negative interactions with the Florida panther (Puma concolor coryi) is an important component of panther conservation efforts. Residentsâ€™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membersâ€™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panthersâ€™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Â© 2018 The Wildlife Society. Â© The Wildlife Society, 2018</t>
  </si>
  <si>
    <t>Marketing systems of freshwater prawns in three coastal districts of Bangladesh</t>
  </si>
  <si>
    <t>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Â© 2016 Taylor &amp; Francis.</t>
  </si>
  <si>
    <t>Community-based monitoring of small-scale fisheries with digital devices in Brazilian Amazon</t>
  </si>
  <si>
    <t>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KaxinawÃ¡ Nova Olinda Indigenous Territory, in the State of Acre, where fishery management was monitored. The results indicate that voluntary collectors are able to provide data with precision comparable with government agency measurements, but at lower cost. Â© 2017 John Wiley &amp; Sons Ltd</t>
  </si>
  <si>
    <t>Enhancing the participation of small-scale fishing sector in decision-making: Good practices from Atlantic in EU</t>
  </si>
  <si>
    <t>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Â© 2021 Elsevier Ltd</t>
  </si>
  <si>
    <t>Schooling practices, curriculum, and educational opportunities of the children in the fisherman' neighbourhoods in Indonesia archipelago</t>
  </si>
  <si>
    <t>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Â© 2022 British Educational Research Association.</t>
  </si>
  <si>
    <t>Community - Based aquaculture - An evaluation</t>
  </si>
  <si>
    <t>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t>
  </si>
  <si>
    <t>Land management policy in the coastal area based on the local wisdom</t>
  </si>
  <si>
    <t>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Â© 2021, BIOFLUX SRL. All rights reserved.</t>
  </si>
  <si>
    <t>Drought conditions and recovery in the Coorong wetland, south Australia in 1997-2013</t>
  </si>
  <si>
    <t>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Â© 2015 Elsevier Ltd.</t>
  </si>
  <si>
    <t>Untangling Tales of Tropical Sardines: Local Knowledge From Fisheries in Timor-Leste</t>
  </si>
  <si>
    <t>Tropical sardines (Family Clupeidae) are an important component of many marine fisheries in the Indo-West Pacific region. In Timor-Leste, a small, less-developed country within this region, â€˜sardiÃ±aâ€™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â€˜Flat-bodied Sardinellasâ€™ (Sardinella subg. Clupeonia spp.), one species of â€˜Round-bodied Sardinellaâ€™ (Sardinella subg. Sardinella lemuru), two species of â€˜Tropical Pilchardsâ€™ (Amblygaster spp.) and a â€˜Tropical Herringâ€™ species (Herklotsichthys quadrimaculatus), all from the Clupeidae family; and one Dussumieria species from the Dussumieriidae family. We record variations in local sardine names across the country and document aspects of fishersâ€™ knowledge relevant to understanding and managing the fisheries, including local sardine speciesâ€™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Timor-Lesteâ€™s coastal waters and their fisheries. Â© Copyright Â© 2021 Hunnam, Carlos, Hammer, Dos Reis Lopes, Mills and Stacey.</t>
  </si>
  <si>
    <t>Impact of the Community-based Fish Culture System on Expenditure and Inequality: Evidence from Bangladesh</t>
  </si>
  <si>
    <t>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Â© Copyright by the World Aquaculture Society 2016</t>
  </si>
  <si>
    <t>Proceedings of the Eighth Biennial Watershed Management Council Conference on Managing Watersheds in the New Century</t>
  </si>
  <si>
    <t>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t>
  </si>
  <si>
    <t>The shetland way: Morality in a resource regime</t>
  </si>
  <si>
    <t>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Â© 1996 Taylor &amp; Francis.</t>
  </si>
  <si>
    <t>Developing fish community based ecohydrological indicators for water resources management in Taiwan</t>
  </si>
  <si>
    <t>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Â© 2009 Springer Science+Business Media B.V.</t>
  </si>
  <si>
    <t>Influence of social, management and enforcement factors on the long-term ecological effects of marine sanctuaries</t>
  </si>
  <si>
    <t>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t>
  </si>
  <si>
    <t>Crisis and conservation at the end of the world: Sheep ranching in Argentine Patagonia</t>
  </si>
  <si>
    <t>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t>
  </si>
  <si>
    <t>Towards local governance of marine resources and ecosystems on Easter Island</t>
  </si>
  <si>
    <t>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Â© 2016 John Wiley &amp; Sons, Ltd. Copyright Â© 2016 John Wiley &amp; Sons, Ltd.</t>
  </si>
  <si>
    <t>Marine protected area strategies: Issues, divergences and the search for middle ground</t>
  </si>
  <si>
    <t>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t>
  </si>
  <si>
    <t>Zooplankton community structure in the Yellow Sea and East China Sea in autumn</t>
  </si>
  <si>
    <t>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505-Î¼m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Â© 2015, Universidade de Sao Paulo. All rights reserved.</t>
  </si>
  <si>
    <t>Community-based fisheries organisations and sustainable development: Lessons learned from a comparison between European and Asian countries</t>
  </si>
  <si>
    <t>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Â© 2021</t>
  </si>
  <si>
    <t>Management of inland open water fisheries resources of Bangladesh: Issues and options</t>
  </si>
  <si>
    <t>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Â© 2006 Elsevier B.V. All rights reserved.</t>
  </si>
  <si>
    <t>Philippine Tubbataha Reef National Marine Park: Status, Management Issues, and Proposed Plan</t>
  </si>
  <si>
    <t>Regional differences of the community-based management of spiny lobster gillnet fisheries in kushimoto-cho, the southernmost of Kii Peninsula</t>
  </si>
  <si>
    <t>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t>
  </si>
  <si>
    <t>Outcomes of the "BRCA Quality Improvement Dissemination Program": An initiative to improve patient receipt of cancer genetics services at five health systems</t>
  </si>
  <si>
    <t>Objective: A quality improvement initiative (QII) was conducted with five community-based health systems' oncology care centers (sites Aâ€“E).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Â© 2023 Elsevier Inc.</t>
  </si>
  <si>
    <t>The role of information sources in watershed management</t>
  </si>
  <si>
    <t>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t>
  </si>
  <si>
    <t>Revenue Sharing and Social Capital in Community-Based Resource Management: Empirical Evidence from Japanese Surf-Clam Fisheries</t>
  </si>
  <si>
    <t>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Â© 2021. by the Board of Regents of the University of Wisconsin System. All Rights Reserved.</t>
  </si>
  <si>
    <t>Community-based mangrove forest management: Implications for local livelihoods and coastal resource conservation along the Volta estuary catchment area of Ghana</t>
  </si>
  <si>
    <t>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Â© 2016 Elsevier Ltd.</t>
  </si>
  <si>
    <t>Making a case for community-based oyster restoration: An example from Hampton Roads, Virginia, U.S.A.</t>
  </si>
  <si>
    <t>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t>
  </si>
  <si>
    <t>Evaluation of mangrove management through community-based silvofishery in North Sumatra, Indonesia</t>
  </si>
  <si>
    <t>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Â© Published under licence by IOP Publishing Ltd.</t>
  </si>
  <si>
    <t>Rehearsing Inclusive Participation Through Fishery Stakeholder Workshops in the Philippines</t>
  </si>
  <si>
    <t>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Â© 2018 Cleland and Jose.</t>
  </si>
  <si>
    <t>Comparing five methods for quantifying abundance and diversity of fish assemblages in seagrass habitat</t>
  </si>
  <si>
    <t>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Â© 2021</t>
  </si>
  <si>
    <t>Results of a community based disease monitoring program of marine mammals in Arctic Canada</t>
  </si>
  <si>
    <t>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naÃ¯ve animals may be immediately catastrophic. Â© 2004 IEEE.</t>
  </si>
  <si>
    <t>Crafting the success and failure of decentralized marine management</t>
  </si>
  <si>
    <t>This paper presents an ethnographic case study of the design and revision of a decentralized marine management scheme implemented on the island of Moorea, French Polynesia named Plan de Gestion de lâ€™Espace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peopleâ€™s engagement withâ€”or resistance toâ€”the local marine management and governance design. Our results highlight how the controversies around the revision of Mooreaâ€™s PGEM overflowed the boundaries of ecology as construed by scientific experts. Stakeholders interpreted â€œmarine resource managementâ€ as something well beyond just â€œmarine resourcesâ€ to include politics, identity, Polynesian cosmology, and livelihoods. Our findings provide generalizable patterns for understanding how natural-resource management policies are received and repurposed by local actors. Â© 2022, The Author(s).</t>
  </si>
  <si>
    <t>River fisheries management in Bangladesh: Drawing lessons from Community Based Fisheries Management (CBFM) experiences</t>
  </si>
  <si>
    <t>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Â© 2009 Elsevier Ltd. All rights reserved.</t>
  </si>
  <si>
    <t>Perceptions of gender dynamics in small-scale fisheries and conservation areas in the Pursat province of Tonle Sap Lake, Cambodia</t>
  </si>
  <si>
    <t>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Â© 2019 Victoria University of Wellington and John Wiley &amp; Sons Australia, Ltd</t>
  </si>
  <si>
    <t>Strategies for rebuilding closer links between local indigenous communities and their customary fisheries in Aotearoa/New Zealand</t>
  </si>
  <si>
    <t>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t>
  </si>
  <si>
    <t>Impact of a local, coastal community based management regime when defining marine protected areas: Empirical results from a study in okinawa, Japan</t>
  </si>
  <si>
    <t>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Â© 2019 Shah et al. This is an open access article distributed under the terms of the Creative Commons Attribution License, which permits unrestricted use, distribution, and reproduction in any medium, provided the original author and source are credited.</t>
  </si>
  <si>
    <t>Effectiveness of shore-based remote camera monitoring for quantifying recreational fisher compliance in marine conservation areas</t>
  </si>
  <si>
    <t>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Â© 2017 John Wiley &amp; Sons, Ltd.</t>
  </si>
  <si>
    <t>A vaccination survey using the EPI methodology to evaluate the impact of a child health outreach programme in an urban area of South Africa</t>
  </si>
  <si>
    <t>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t>
  </si>
  <si>
    <t>Community management by decree? Lessons from Cambodia's fisheries reform</t>
  </si>
  <si>
    <t>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Â© 2006 Taylor &amp; Francis Inc.</t>
  </si>
  <si>
    <t>Individual transferable quotas, community-based fisheries management systems, and "virtual" communities</t>
  </si>
  <si>
    <t>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t>
  </si>
  <si>
    <t>Linking community and national park development: A case from the Dominican Republic</t>
  </si>
  <si>
    <t>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t>
  </si>
  <si>
    <t>Integrated assessment of ecosystem health using multiple indicator species</t>
  </si>
  <si>
    <t>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Â© 2019 Elsevier B.V.</t>
  </si>
  <si>
    <t>Swanp forest restoration in Haor area for livelihood security - A community based approach</t>
  </si>
  <si>
    <t>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Â© International Scientific Publications, New Delhi.</t>
  </si>
  <si>
    <t>Conserving fish stocks in an inland aquatic ecosystem: The effect of community based fisheries management in Bangladesh</t>
  </si>
  <si>
    <t>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Â© 2004 Taylor &amp; Francis Group, LLC.</t>
  </si>
  <si>
    <t>Mangrove use and management within the Sine-Saloum Delta, Senegal</t>
  </si>
  <si>
    <t>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Augustâ€“December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Â© 2019 Elsevier Ltd</t>
  </si>
  <si>
    <t>Effects of the Developing and Using a Model to Predict Dengue Risk Villages Based on Subdistrict Administrative Organization in Southern Thailand</t>
  </si>
  <si>
    <t>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Fisherâ€™s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leadersâ€™ reflections and to the satisfaction of the community members. Hence, local administrative organizations should use community-based approaches as the subdistrict dengue solution innovation to reduce the dengue problem. Â© 2022 by the authors.</t>
  </si>
  <si>
    <t>Integrated coastal management and marine protected areas: Complementarity in the Philippines</t>
  </si>
  <si>
    <t>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Â© 2005 Elsevier Ltd. All rights reserved.</t>
  </si>
  <si>
    <t>Seahorses in focus: Local ecological knowledge of seahorse-watching operators in a tropical estuary</t>
  </si>
  <si>
    <t>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MaracaÃ­pe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Â© 2016 The Author(s).</t>
  </si>
  <si>
    <t>A preliminary review of NOAA's community-based dam removal and fish passage projects</t>
  </si>
  <si>
    <t>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t>
  </si>
  <si>
    <t>Participatory ecosystem service mapping to enhance community-based mangrove rehabilitation and management in Demak, Indonesia</t>
  </si>
  <si>
    <t>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â€œinclusive participatory ES mappingâ€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Â© 2018, The Author(s).</t>
  </si>
  <si>
    <t>An agent-based model to optimize transboundary management for the walleye pollock (Gadus chalcogrammus) fishery in the Gulf of Alaska</t>
  </si>
  <si>
    <t>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â€œBest practicesâ€ for fishery management should include simulation analysis of management alternatives before selection of the preferred alternative for real-world implementation. Â© 2021 The Authors. Natural Resource Modeling published by Wiley Periodicals LLC</t>
  </si>
  <si>
    <t>Soil-transmitted helminths and associated factors among pre-school children in Butajira Town, south-central Ethiopia: A community-based cross-sectional study</t>
  </si>
  <si>
    <t>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Â© 2015 Shumbej et al. This is an open access article distributed under the terms of the Creative Commons Attribution License, which permits unrestricted use, distribution, and reproduction in any medium, provided the original author and source are credited.</t>
  </si>
  <si>
    <t>Dredging-induced shell damages to hard clam (Meretrix meretrix): A Malaysian case study</t>
  </si>
  <si>
    <t>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Â© EDP Sciences 2018.</t>
  </si>
  <si>
    <t>Detecting, counting and following the giants of the sea: A review of monitoring methods for aquatic megavertebrates in the Caribbean</t>
  </si>
  <si>
    <t>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Â© 2019 CSIRO.</t>
  </si>
  <si>
    <t>Ecological assessment of the marine ecosystems of Barbuda, West Indies: Using rapid scientific assessment to inform ocean zoning and fisheries management</t>
  </si>
  <si>
    <t>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Barbudaâ€™s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resourcesâ€”particularly lobster and conchâ€”may be less overexploited than on other Caribbean islands. Local management has the potential to provide sustainability for at least some of the islandâ€™s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t>
  </si>
  <si>
    <t>Policy challenges and approaches for the conservation of mangrove forests in Southeast Asia</t>
  </si>
  <si>
    <t>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Â© 2016 Society for Conservation Biology.</t>
  </si>
  <si>
    <t>Size-structured habitat selection by arapaima in floodplain lakes of the Lower Amazon</t>
  </si>
  <si>
    <t>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Â© 2018 John Wiley &amp; Sons, Ltd.</t>
  </si>
  <si>
    <t>Antimicrobial stewardship program (ASP): An effective implementing technique for the therapy efficiency of meropenem and vancomycin antibiotics in Iranian pediatric patients</t>
  </si>
  <si>
    <t>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Â© 2019 The Author(s).</t>
  </si>
  <si>
    <t>Dynamics of land use in Namhoum watershed, Nasaythong district, Vientiane capital, Lao PDR</t>
  </si>
  <si>
    <t>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t>
  </si>
  <si>
    <t>Community-level analysis of correlated fish production in fisheries and aquaculture: The case of Japan</t>
  </si>
  <si>
    <t>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communitiesâ€™ ability to flexibly adjust the production mix between the two is also crucial to enhance communitiesâ€™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Â© 2020 Elsevier Ltd</t>
  </si>
  <si>
    <t>Lacking the means or the motivation? exploring the experience of community-based resource management among Fisherfolk on lake Victoria, Uganda</t>
  </si>
  <si>
    <t>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Â© 2015 European Association of Development Research and Training Institutes 0957-8811.</t>
  </si>
  <si>
    <t>Frailty and Associated Factors among the Elderly in Vietnam: A Cross-Sectional Study</t>
  </si>
  <si>
    <t>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Fisherâ€™s test) examined the relationship between frailty categories and other variables. Multivariable logistic regression used variates with a cut-off of p â‰¤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communityâ€™s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Â© 2022 by the authors.</t>
  </si>
  <si>
    <t>Is community-based management of small-scale fisheries in Sierra Leone the answer to their problems?</t>
  </si>
  <si>
    <t>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Â© 2021 Elsevier Ltd</t>
  </si>
  <si>
    <t>Understanding the access to livelihood assets and fishers' perceptions towards local practice for wetland fisheries sustainability</t>
  </si>
  <si>
    <t>This study was conducted to explore the livelihood status and fishersâ€Ÿ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fishersâ€Ÿ community needs more institutional, organizational, financial, and social support to improve their livelihood status in the Ashura wetland area of Dinajpur, Bangladesh. Â© 2022, Egyptian Society for the Development of Fisheries and Human Health. All rights reserved.</t>
  </si>
  <si>
    <t>A Comparison of Home-Based Versus Outreach Event-Based Community HIV Testing in Ugandan Fisherfolk Communities</t>
  </si>
  <si>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3Â months. Of 41 who screened positive during event-based testing (12% of those tested), 33 were newly diagnosed, of whom 24 (75%) linked to care within 3Â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Â© 2016, Springer Science+Business Media New York.</t>
  </si>
  <si>
    <t>Sustainable development of Lagong Hill forest reserve, Malaysia</t>
  </si>
  <si>
    <t>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t>
  </si>
  <si>
    <t>Predation and competition: The impact of fisheries on marine-mammal populations over the next one hundred years</t>
  </si>
  <si>
    <t>We discuss the potential for commercial fisheries to adversely impact â‰¥1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t>
  </si>
  <si>
    <t>Hawaiian Islands Marine Ecosystem case study: Ecosystem- and community-based management in Hawaii</t>
  </si>
  <si>
    <t>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Â© Taylor &amp; Francis Group, LLC.</t>
  </si>
  <si>
    <t>Power play: ethical dilemmas of dealing with local officials and politicians: Experiences from post-tsunami research in Sri Lanka</t>
  </si>
  <si>
    <t>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researcherâ€™s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â€˜ethically.â€™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â€˜studying upâ€™ and involves a different set of practical challenges and ethical complexities compared to studies where the researcher tends to have more power than the researched. â€˜Studying upâ€™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Â© selection and editorial matter: Jenny Lunn; individuals chapters: the contributors.</t>
  </si>
  <si>
    <t>Neither bust nor boom: Institutional robustness in the beach seine fishery of southern Sri Lanka</t>
  </si>
  <si>
    <t>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Â© 2016 Elsevier Ltd.</t>
  </si>
  <si>
    <t>Engaging local communities in wildlife management area planning: An evaluation of the Lake Ontario Islands search conference</t>
  </si>
  <si>
    <t>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t>
  </si>
  <si>
    <t>Community-based tourism and the development of local small businesses in rural Baja California, Mexico</t>
  </si>
  <si>
    <t>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AutÃ³noma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Â© 2010 WIT Press.</t>
  </si>
  <si>
    <t>Limnological perspectives on conservation of floodplain lakes in the Amazon basin</t>
  </si>
  <si>
    <t>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JanauacÃ¡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Â© 2021 John Wiley &amp; Sons, Ltd.</t>
  </si>
  <si>
    <t>Fishery of mud crab Scylla serrata of Kotania Bay, Western Seram District: Potency, stock status and sustainable management</t>
  </si>
  <si>
    <t>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(Â±2.25).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Â© Published under licence by IOP Publishing Ltd.</t>
  </si>
  <si>
    <t>End-To-End Models for the Analysis of Marine Ecosystems: Challenges, Issues, and Next Steps</t>
  </si>
  <si>
    <t>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Â© American Fisheries Society 2010.</t>
  </si>
  <si>
    <t>An assessment of the current status of the chokka squid fishery in South Africa and an evaluation of alternative allocation strategies</t>
  </si>
  <si>
    <t>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Â© 2013 Elsevier Ltd.</t>
  </si>
  <si>
    <t>Fishery trends, resource-use and management system in the Ungwana Bay fishery Kenya</t>
  </si>
  <si>
    <t>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Â© 2011 Elsevier Ltd.</t>
  </si>
  <si>
    <t>Conservation of migratory fishes in the Amazon basin</t>
  </si>
  <si>
    <t>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77â€“99%)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Â© 2021 John Wiley &amp; Sons, Ltd.</t>
  </si>
  <si>
    <t>Sacrificing mackerel for sustainability: case study of a local cultural festival in northeastern Taiwan</t>
  </si>
  <si>
    <t>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â€œRegulations for Fishing Vessels Catching Mackerels and Jacks,â€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Â© 2021, Emerald Publishing Limited.</t>
  </si>
  <si>
    <t>Towards community- and scientific-based information integration in marine resource management in Indonesia: Bunaken National Park case study</t>
  </si>
  <si>
    <t>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t>
  </si>
  <si>
    <t>Effect of predictive factors on sustainable development and management of fresh water wetland fisheries</t>
  </si>
  <si>
    <t>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Â± 4.550,1.580,12.595 and 0.992 respectively.</t>
  </si>
  <si>
    <t>Property rights and institutional arrangements in Southeast Asian fisheries</t>
  </si>
  <si>
    <t>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Â© 2008 Institute of Southeast Asian Studies, Singapore. All rights reserved.</t>
  </si>
  <si>
    <t>Factors influencing progress in establishing community-based marine protected areas in Indonesia</t>
  </si>
  <si>
    <t>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Â© Taylor &amp; Francis Inc.</t>
  </si>
  <si>
    <t>Hawaiian Islands (U.S.A.)</t>
  </si>
  <si>
    <t>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t>
  </si>
  <si>
    <t>Accounting for heterogeneity in small-scale fisheries management: The Amazon case</t>
  </si>
  <si>
    <t>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Â© 2012 Elsevier Ltd.</t>
  </si>
  <si>
    <t>Consumers as co-creators in community-based tourism experience: Impacts on their motivation and satisfaction</t>
  </si>
  <si>
    <t>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Â© 2022 The Author(s). This open access article is distributed under a Creative Commons Attribution (CC-BY) 4.0 license.</t>
  </si>
  <si>
    <t>Community-based participatory research with workers and unions: Issues and challenges</t>
  </si>
  <si>
    <t>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Â© 2005, Baywood Publishing Co., Inc.</t>
  </si>
  <si>
    <t>Relationships between relative weight, prey availability, and growth of walleyes in Oneida Lake, New York</t>
  </si>
  <si>
    <t>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Â© Copyright by the American Fisheries Society 2008.</t>
  </si>
  <si>
    <t>Collaborative research: An effective way to collect data for stock assessments and evaluate marine protected areas in California</t>
  </si>
  <si>
    <t>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Â© Copyright by the American Fisheries Society 2009.</t>
  </si>
  <si>
    <t>Discovering factors that influence the success of community-based marine protected areas in the Visayas, Philippines</t>
  </si>
  <si>
    <t>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Â© 2002 Elsevier Science Ltd. All rights reserved.</t>
  </si>
  <si>
    <t>Marine Conservation Begins at Home: How a Local Community and Protection of a Small Bay Sent Waves of Change Around the UK and Beyond</t>
  </si>
  <si>
    <t>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Scotlandâ€™s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Arranâ€™s conservation success has been recognized internationally and is inspiring greater involvement of local communities around the UK, and further afield, to take the destiny of their coastal waters into their own hands. Successful marine conservation begins at home. Â© Copyright Â© 2020 Stewart, Howarth, Wood, Whiteside, Carney, Crimmins, Oâ€™Leary, Hawkins and Roberts.</t>
  </si>
  <si>
    <t>Community involvement in marine protected areas: The case of Puerto Morelos reef, MÃ©xico</t>
  </si>
  <si>
    <t>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Â© 2007 Elsevier Ltd. All rights reserved.</t>
  </si>
  <si>
    <t>Effectiveness of a health promotion programme for farmers and fishermen with type-2 diabetes in Taiwan</t>
  </si>
  <si>
    <t>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(68Â·9Â±9Â·5years).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Â© 2011 Blackwell Publishing Ltd.</t>
  </si>
  <si>
    <t>Chenderoh Reservoir, Malaysia: The conservation and wise use of fish biodiversity in a small flow-through tropical reservoir</t>
  </si>
  <si>
    <t>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t>
  </si>
  <si>
    <t>Social media as a vehicle for user engagement with local history: A case study in the North East of Scotland</t>
  </si>
  <si>
    <t>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Â© 2018, Emerald Publishing Limited.</t>
  </si>
  <si>
    <t>Revisiting neoliberalism in the oceans: Governmentality and the biopolitics of â€˜improvementâ€™ in the Irish and European fisheries</t>
  </si>
  <si>
    <t>Foucaultâ€™s account of the emergence of biopolitics in the late 18th century helps frame the political economy of â€˜improvementsâ€™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â€˜improvementsâ€™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â€˜greenâ€™ market opportunities. Tradeable quota systems, eco-accreditation schemes and community-based resource management have all emerged as managerial strategies for inciting the active participation of fishers in this â€˜commonâ€™ project of sustainable development. Drawing on Foucaultâ€™s perspective of governmentality, this paper argues that these strategies represent distinct but overlapping apparatuses of neoliberal governmentality that are representative of broader tendencies within environmental governance today. Â© The Author(s) 2018.</t>
  </si>
  <si>
    <t>A case study of community-based seasonally flooded ecosystem management in bangladesh: Proshika experience</t>
  </si>
  <si>
    <t>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t>
  </si>
  <si>
    <t>Perceptions of ecosystem services and benefits to human well-being from community-based marine protected areas in Kenya</t>
  </si>
  <si>
    <t>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Â© 2016 Elsevier Ltd</t>
  </si>
  <si>
    <t>Resistance to alternative management in fisheries: Economic and cultural considerations of North Carolina's commercial fishers</t>
  </si>
  <si>
    <t>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Â© 2011 Association for Politics and the Life Sciences.</t>
  </si>
  <si>
    <t>Local fisheries management at the Swedish coast: Biological and social preconditions</t>
  </si>
  <si>
    <t>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Â© Royal Swedish Academy of Sciences 2005.</t>
  </si>
  <si>
    <t>Using common-pool resource design principles to assess the viability of community-based fisheries co-management systems in American Samoa and Hawai'i</t>
  </si>
  <si>
    <t>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Â© 2015 Elsevier Ltd.</t>
  </si>
  <si>
    <t>Narrative assemblages for power-balanced coastal and marine governance. Tara Bandu as a tool for community-based fisheries co-management in Timor-Leste</t>
  </si>
  <si>
    <t>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Â© 2018, Springer-Verlag GmbH Germany, part of Springer Nature.</t>
  </si>
  <si>
    <t>Reliability of community-based data monitoring in the Olifants River estuary (South Africa)</t>
  </si>
  <si>
    <t>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Â© 2008.</t>
  </si>
  <si>
    <t>Co-operation or capture? The paradox of co-management and community participation in natural resource management and environmental policy-making</t>
  </si>
  <si>
    <t>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t>
  </si>
  <si>
    <t>Voodoo versus fishing committees: The role of traditional and contemporary institutions in fisheries management</t>
  </si>
  <si>
    <t>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Â© 2015 Elsevier B.V.</t>
  </si>
  <si>
    <t>The peri-urban interface: Approaches to sustainable natural and human resource use</t>
  </si>
  <si>
    <t>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Â© Duncan Mc Gregor, David Simon and Donald Thompson, 2006.</t>
  </si>
  <si>
    <t>Past, present and future of fishery management on one of the world's last remaining pristine great lakes: Great Bear Lake, Northwest Territories, Canada</t>
  </si>
  <si>
    <t>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Â© 2012 Springer Science+Business Media Dordrecht.</t>
  </si>
  <si>
    <t>Dynamics of Community Based Coastal Resource Management in Wabula Village, Buton Regency</t>
  </si>
  <si>
    <t>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Â© Published under licence by IOP Publishing Ltd.</t>
  </si>
  <si>
    <t>Modified decision support protocol for a small-scale multi-species marine fish hatchery of the Catanduanes State University, Philippines</t>
  </si>
  <si>
    <t>This paper presents a modified decision support protocol for a multi-species marine hatchery project as an income generating project of the Catanduanes State University (CSU) in tropical Philippines (lat. 13Â° 53â€™00â€; long. 124Â° 11â€™00â€ to 124Â° 23â€™00).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Â© 2016, BIOFLUX SRL. All rights reserved.</t>
  </si>
  <si>
    <t>Fisheries management influences phytoplankton biomass of Amazonian floodplain lakes</t>
  </si>
  <si>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â€˜fishing agreementsâ€™ in the Amazon. Multiple stakeholders should embrace socio-ecological management practices that shape both bottom-up and top-down forces to ensure biodiversity protection, sustainable fisheries yields and food security for local communities and regional economies. Â© 2020 The Authors. Journal of Applied Ecology published by John Wiley &amp; Sons Ltd on behalf of British Ecological Society</t>
  </si>
  <si>
    <t>An introduction to Japanese and French fisheries</t>
  </si>
  <si>
    <t>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t>
  </si>
  <si>
    <t>A community-based geotourism entrepreneurship: A case of Kilim geopark, Malaysia</t>
  </si>
  <si>
    <t>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Â© 2016, IGI Global.</t>
  </si>
  <si>
    <t>The promise of community - based fishery resource management</t>
  </si>
  <si>
    <t>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Â© IDOSI Publications. 2011.</t>
  </si>
  <si>
    <t>Fishing for Power: Incursions of the Ugandan Authoritarian State</t>
  </si>
  <si>
    <t>A few months before Ugandaâ€™s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Ugandaâ€™s valuable fishing resources as justification for the suspension. A popular counternarrative, howeverâ€”told in carrying whispers at fishing landing sites around Lake Victoriaâ€”painted the order as President Museveniâ€™s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countryâ€™s fisheries governance sector are underlined by a powerful narrative of peace and security and argues that the political intervention can be interpreted as efforts by the national government to secure the ruling eliteâ€™s increasingly authoritarian hold on state power. Key Words: authoritarianism, coloniality, fisheries governance, securitization, Uganda. Â© 2019, Â© 2019 by American Association of Geographers.</t>
  </si>
  <si>
    <t>Climate change impacts outweigh conservation efforts in coral reefs that are highly exposed to thermal stresses in Zanzibar, Tanzania</t>
  </si>
  <si>
    <t>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Â© 2023 Elsevier Ltd</t>
  </si>
  <si>
    <t>Womenâ€™s bargaining power and household expenditure in Indonesia: the role of gender-differentiated assets and social capital</t>
  </si>
  <si>
    <t>Using the Indonesian setting with its cultural heterogeneity, this paper examines womenâ€™s bargaining power in the distribution of household expenditures. Womenâ€™s share of assets and participation in community-based organizations and development in the village is used to approach bargaining power. This study employs the Indonesian longitudinal dataset from the Indonesia Family Life Survey. The results show that womenâ€™s share of assets has negative effect on adult goods expenditure. This finding confirms that womenâ€™s share of asset explicitly increase women autonomy not to allocate the budget share on adult goods expenditure which is identical to male domination. Womenâ€™s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womenâ€™s power in the household particularly in terms of distribution of household expenditures to the spending that increase the welfare of the household. Â© 2018, Springer Nature B.V.</t>
  </si>
  <si>
    <t>Establishment of Community Managed Fisheriesâ€™ Closures in Kenya: Early Evolution of the Tengefu Movement</t>
  </si>
  <si>
    <t>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Â© 2016 Taylor &amp; Francis Group, LLC.</t>
  </si>
  <si>
    <t>â€œAcceptableâ€ and â€œunacceptableâ€ poachers: Lessons in managing poaching from the Galician shellfish sector</t>
  </si>
  <si>
    <t>One of the salient features of shellfish poaching in Galicia (NW Spain) is that in certain cases the illegal extraction of shellfish is tolerated by licensed users of this resource. Since the Galician shellfish industry operates on a co-management basis the differentiation between â€œacceptableâ€ and â€œunacceptableâ€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â€œacceptableâ€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Â© 2017 Elsevier Ltd</t>
  </si>
  <si>
    <t>'If you don't fish, you are not a Caprivian': Freshwater fisheries in Caprivi, Namibia</t>
  </si>
  <si>
    <t>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t>
  </si>
  <si>
    <t>Stakeholder participation in lake management in Wisconsin (USA)</t>
  </si>
  <si>
    <t>The State of Wisconsin (USA) has 15Â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Â© 2013 Wiley Publishing Asia Pty Ltd.</t>
  </si>
  <si>
    <t>Incorporation of Spatial and Economic Analyses of Human-Use Data in the Design of Marine Protected Areas [IncorporaciÃ³n del AnÃ¡lisis Espacial y EconÃ³mico de Datos de Uso por Humanos al DiseÃ±o de Ãreas Marinas Protegidas]</t>
  </si>
  <si>
    <t>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Â©2010 Commercial to ELOTRUST Conservation Biology Â©2010 Society for Conservation Biology.</t>
  </si>
  <si>
    <t>An institutional development process in community based coastal resource management: building the capacity and opportunity for community based co-management in a small-scale fisheries community</t>
  </si>
  <si>
    <t>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t>
  </si>
  <si>
    <t>Is MSC eco-labelling workable in Taiwan? Responses from various sectors of the Taiwanese sergestid shrimp fishery</t>
  </si>
  <si>
    <t>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Â© 2017 Elsevier Ltd</t>
  </si>
  <si>
    <t>Understanding the Scale of Marine Protection in Hawai'i: From Community-Based Management to the Remote Northwestern Hawaiian Islands</t>
  </si>
  <si>
    <t>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PapahÄnaumokuÄkea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Â© 2014 Elsevier Ltd.</t>
  </si>
  <si>
    <t>Post-filling phase ichthyofaunal community and fishery potential of Chitsuwa Reservoir, a small tropical reservoir in Zimbabwe</t>
  </si>
  <si>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O.Â niloticus and M.Â macrolepidotus were the most important species. Results from the Canonical Correspondence Analysis revealed a clear division of the fish species that followed the environmental variables. Although fisheries may benefit from the invasive M.Â salmoides and the established O.Â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61.5Â t/year. Management of this reservoir should involve the local communities, empowering them so that they practice sustainable non-destructive fishing methods. Â© 2022 John Wiley &amp; Sons Australia, Ltd</t>
  </si>
  <si>
    <t>A review of anthropogenic interaction and impact characteristics of the Sundaic mangroves in Southeast Asia</t>
  </si>
  <si>
    <t>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Â© 2022 Elsevier Ltd</t>
  </si>
  <si>
    <t>Making Space for Community Use Rights: Insights From â€œCommunity Economiesâ€ in Newfoundland and Labrador</t>
  </si>
  <si>
    <t>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â€œcommunity economies,â€ in the theoretical vocabulary of J. K. Gibson-Graham. By combining insights of Gibson-Grahamâ€™s diverse economies framework with an empirical analysis of how ethical decision making helped build and sustain community economies in three fishing regions, the article promotes the allocation of new community use rights in fisheries and beyond. Â© 2016, Â© 2015 Paul Foley and Charles Mather. Published by Taylor &amp; Francis.</t>
  </si>
  <si>
    <t>Co-management of Caribbean Community (CARICOM) fisheries</t>
  </si>
  <si>
    <t>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t>
  </si>
  <si>
    <t>Movements of a deep-water fish: Establishing marine fisheries management boundaries in coastal Arctic waters</t>
  </si>
  <si>
    <t>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Â© 2016 by the Ecological Society of America.</t>
  </si>
  <si>
    <t>Local people and conservation in Mexico's el vizcaÃ­no biosphere reserve</t>
  </si>
  <si>
    <t>It is increasingly clear that local participation in conservation endeavors is not only critical but also highly problematic. El VizcaÃ­no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t>
  </si>
  <si>
    <t>Evaluation of managed access approach in Anambas Islands Marine Recreational Park, Riau Islands Province</t>
  </si>
  <si>
    <t>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Â© Published under licence by IOP Publishing Ltd.</t>
  </si>
  <si>
    <t>Governance analysis of a community managed small-scale crab fishery in Madagascar: novel use of an empirical framework</t>
  </si>
  <si>
    <t>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â€˜resilience through diversityâ€™, in terms of the diversity of both the actors and the incentives they are able to collectively employ. Â© 2017 The Authors</t>
  </si>
  <si>
    <t>Building and Maintaining a Citizen Science Network With Fishermen and Fishing Communities Post Deepwater Horizon Oil Disaster Using a CBPR Approach</t>
  </si>
  <si>
    <t>When the Deepwater Horizon oil rig blew out in 2010, the immediate threats to productive deep water and estuarial fisheries and the regionâ€™s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Fishermenâ€™s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Â© The Author(s) 2018.</t>
  </si>
  <si>
    <t>An exploration of Hul'qumi'num Coast Salish peoples' attitudes towards the establishment of no-take zones within marine protected areas in the Salish Sea, Canada</t>
  </si>
  <si>
    <t>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Â© Canadian Association of Geographers/L'Association canadienne des gÃ©ographes.</t>
  </si>
  <si>
    <t>Participation of local fishermen in scientific fisheries data collection: A case study from the Bangweulu Swamps, Zambia</t>
  </si>
  <si>
    <t>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t>
  </si>
  <si>
    <t>Marudu bay community-based geloina spp. aquaculture management: Enhancing sustainable consumption, livelihood and food security</t>
  </si>
  <si>
    <t>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Â© Penerbit UMT.</t>
  </si>
  <si>
    <t>CASE STUDY: Community based ecological mangrove rehabilitation (CBEMR) in Indonesia from small (12-33 ha) to medium scales (400 ha) with pathways for adoption at larger scales (&gt; 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</si>
  <si>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Licence Creative Commons.</t>
  </si>
  <si>
    <t>Women and fisheries co-management: Limits to participation on Lake Victoria</t>
  </si>
  <si>
    <t>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Â© 2019 Elsevier B.V.</t>
  </si>
  <si>
    <t>Community champions of ecosystem services: The role of local agency in protecting Indonesian coral reefs</t>
  </si>
  <si>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â€œchampions,â€ fishers and others exerting influence within their communities, and â€œisland champions (IC),â€ individuals working at island level from local government and non-government roles, are developing their ownâ€”often unorthodoxâ€”strategies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Â© 2022 Abdurrahim, Adhuri, Ross and Phelan.</t>
  </si>
  <si>
    <t>Community-based climate change adaptation strategies for integrated prawn-fish-rice farming in Bangladesh to promote social-ecological resilience</t>
  </si>
  <si>
    <t>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Â© 2013 Wiley Publishing Asia Pty Ltd.</t>
  </si>
  <si>
    <t>Suitable habitats of two coastal cetaceans along the northern Arabian Sea: Important marine mammal areas susceptible to conservation gaps</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</si>
  <si>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2â€“5Â m deep. The Indo-Pacific finless porpoise prefers 6â€“20Â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Â© 2023 John Wiley &amp; Sons Ltd.</t>
  </si>
  <si>
    <t>Community-based participatory research projects and policy engagement to protect environmental health on St Lawrence Island, Alaska</t>
  </si>
  <si>
    <t>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Â© 2013 Pamela K.Miller et al.</t>
  </si>
  <si>
    <t>Considerations for management of metapopulations in small-scale fisheries of the Mesoamerican barrier reef ecosystem</t>
  </si>
  <si>
    <t>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Â© 2007 Elsevier B.V. All rights reserved.</t>
  </si>
  <si>
    <t>Influence of latrine coverage and usage on diarrhoea incidence among children under 5 living in slum areas of Douala 5th sub-division, Cameroon</t>
  </si>
  <si>
    <t>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Pearsonâ€™s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Â© Rodrigue Biguioh Mabvouna et al.</t>
  </si>
  <si>
    <t>Ostromâ€™s Governance Principles and Sustainable Financing of Fish Reserves</t>
  </si>
  <si>
    <t>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Ostromâ€™s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Â© 2019, Springer Science+Business Media, LLC, part of Springer Nature.</t>
  </si>
  <si>
    <t>Participatory community assessments for fishing measure establishment around estuarine riverin Southern Thailand</t>
  </si>
  <si>
    <t>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Â© Medwell Journals, 2014.</t>
  </si>
  <si>
    <t>Shifts in the distribution and abundance of coastal marine species along the eastern Pacific Ocean during marine heatwaves from 2013 to 2018</t>
  </si>
  <si>
    <t>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Â© 2018 The Author(s).</t>
  </si>
  <si>
    <t>Catalyzing sustainable fisheries management through behavior change interventions</t>
  </si>
  <si>
    <t>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Â© 2020 The Authors. Conservation Biology published by Wiley Periodicals, Inc. on behalf of Society for Conservation Biology</t>
  </si>
  <si>
    <t>Adapting to declining fish resources: The differentiation of livelihood systems and fishing strategies in Singkarak Lake's fishing community, West Sumatra</t>
  </si>
  <si>
    <t>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Â© 2013 Springer-Verlag Berlin Heidelberg.</t>
  </si>
  <si>
    <t>Establishment of a fish sanctuary for conserving indigenous fishes in the largest freshwater swamp forest of Bangladesh: A community-based management approach</t>
  </si>
  <si>
    <t>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2.77â€“2.98, 6.15â€“6.14, and 0.66â€“0.71,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Â© 2022 The Author(s)</t>
  </si>
  <si>
    <t>Seasonal variation of Opisthorchis viverrini infection in cyprinoid fish in north-east Thailand: Implications for parasite control and food safety</t>
  </si>
  <si>
    <t>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t>
  </si>
  <si>
    <t>Linking population to conservation. Special report: Pakistan.</t>
  </si>
  <si>
    <t>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t>
  </si>
  <si>
    <t>Community-Based Conservation of the Ngao River in Thailand: A Networked Story of Success</t>
  </si>
  <si>
    <t>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communitiesâ€™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â€œRootedâ€ relations with the environment allowed communities to recognize the positive impacts of conservation. Understanding situated and entangled relationships within complex networks enables opportunities to support CBC programs that meet conservation and development goals. Â© 2022 Taylor &amp; Francis Group, LLC.</t>
  </si>
  <si>
    <t>A sea change on the African coast? Preliminary social and ecological outcomes of a governance transformation in Kenyan fisheries</t>
  </si>
  <si>
    <t>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Â© 2014 Elsevier Ltd.</t>
  </si>
  <si>
    <t>Are mangroves worth replanting? The direct economic benefits of a community-based reforestation project</t>
  </si>
  <si>
    <t>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Â© 2006 Foundation for Environmental Conservation.</t>
  </si>
  <si>
    <t>Using community members to assess artisanal fisheries: The marine turtle fishery in Madagascar</t>
  </si>
  <si>
    <t>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Â© 2010 The AuthorsAnimal Conservation Â© 2010 The Zoological Society of London.</t>
  </si>
  <si>
    <t>Gender and local floodplain management institutions: A case study from Bangladesh</t>
  </si>
  <si>
    <t>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Â© 2008 John Wiley &amp; Sons, Ltd.</t>
  </si>
  <si>
    <t>Procedural and distributive justice in a community-based managed Marine Protected Area in Zanzibar, Tanzania</t>
  </si>
  <si>
    <t>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Â© 2014 Elsevier Ltd.</t>
  </si>
  <si>
    <t>A multiple evidence-based approach to MÃ©tis community-based monitoring: a case study from the South Athabasca Oil Sands Area, Alberta, Canada</t>
  </si>
  <si>
    <t>This original research article provides a case study that describes how MÃ©tis indigenous knowledge was incorporated into the design of a community-based monitoring (CBM) program in the South Athabasca Oil Sands Area of Alberta, Canada. Athabasca Landing MÃ©tis Community (ALMC) members have traditional knowledge of local wildlife and climatic conditions in a region that has seen intense oil and gas-related industrial activity over the last 50 years. Informed by a multiple evidence-based approach to CBM, ALMCâ€™s program design combined traditional hunting, fishing, trapping, and plant gathering activities with photomapping methods. By taking geo-referenced photos of their environmental observations, which they shared with other project participants during regular monitoring meetings, MÃ©tis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ALMCâ€™s ongoing efforts to identify territory to promote self-governance and assert rights to lands and resources. We discuss how the ALMCâ€™s adoption of a multiple evidence-based approach to monitoring asserts control over data collection methods, storage, and dissemination, supports local capacity for self-determination, and amplifies the voices of MÃ©tis harvesters in the resource management sector. Â© 2022, Resilience Alliance. All rights reserved.</t>
  </si>
  <si>
    <t>Taking care of people and communities: Rebuilding livelihoods through NGOs and the informal economy in Southern Thailand</t>
  </si>
  <si>
    <t>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Â© Emerald Group Publishing Limited.</t>
  </si>
  <si>
    <t>Inuit food security in canada: arctic marine ethnoecology</t>
  </si>
  <si>
    <t>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1950â€“2001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Canadaâ€™s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Â© 2017, Springer Science+Business Media Dordrecht and International Society for Plant Pathology.</t>
  </si>
  <si>
    <t>Evaluation criteria for participatory research: Insights from coastal Uruguay</t>
  </si>
  <si>
    <t>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Â© 2014 Springer Science+Business Media.</t>
  </si>
  <si>
    <t>MOdeling, visualizing, and mining hydrologic spatial hierarchies for water quality management</t>
  </si>
  <si>
    <t>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t>
  </si>
  <si>
    <t>Overall subarachnoid hemorrhage outcomes in Miyagi Prefecture: A comparative analysis for the years 1984 and 1991</t>
  </si>
  <si>
    <t>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t>
  </si>
  <si>
    <t>Do market and trust contexts spillover into public goods contributions? Evidence from experimental games in Papua New Guinea</t>
  </si>
  <si>
    <t>The provision of public goods, such as voluntary enforcement efforts, can be critical to the management of natural resources. However, the degree to which context can influence people's contributions to the public good is poorly understood. Here, we used sequential games in a â€˜lab in the fieldâ€™ experimental setting with a fishing community in Papua New Guinea to explore whether behavior in two particular contextsâ€”market and trustâ€”spill over public goods' contributions. Behavioral spillovers occur when behavior in one context influencesâ€”or is transferred toâ€”behavior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contextâ€”e.g. markets created by market-based instruments or trust relied upon by community-based mechanismâ€”can create, is necessary for the implementation of effective and efficient conservation initiatives. Â© 2020 The Authors</t>
  </si>
  <si>
    <t>Social and economic implications of small-scale mud crab (Scylla serrata) aquaculture: The case of organised community groups</t>
  </si>
  <si>
    <t>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Â© 2014 Springer International Publishing Switzerland.</t>
  </si>
  <si>
    <t>Monitoring NÃ»timesÃ¢nÃ¢n Following the Diversion of Our River: A Community-led Registry in Eeyou Istchee, Northern QuÃ©bec</t>
  </si>
  <si>
    <t>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Hydro-QuÃ©bec.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Â© 2016 World Scientific Publishing Company.</t>
  </si>
  <si>
    <t>Community-based dopi beel wetland management</t>
  </si>
  <si>
    <t>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t>
  </si>
  <si>
    <t>Community-based livelihood management in relations to natural disaster - A study on Teknaf (coastal) area of Bangladesh</t>
  </si>
  <si>
    <t>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Â© Published under licence by IOP Publishing Ltd.</t>
  </si>
  <si>
    <t>The Silos of Natural Resource Governance: Implications of Sector-led Coastal Management at the Village Level in Kenya and Zanzibar-Tanzania</t>
  </si>
  <si>
    <t>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Â© Nunan, et al 2020.</t>
  </si>
  <si>
    <t>The inclusion of fisheries and tourism in marine protected areas to support conservation in Indonesia</t>
  </si>
  <si>
    <t>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Â© 2022 Elsevier Ltd</t>
  </si>
  <si>
    <t>The Community-based Management of Coastal Fisheries in Himeshima, Oita Prefecture,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</si>
  <si>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Â© 2005, The Human Geographical Society of Japan. All rights reserved.</t>
  </si>
  <si>
    <t>Fishing for consensus: Community-based conservation and conflict in St Luciaâ€™s SoufriÃ¨re marine management area</t>
  </si>
  <si>
    <t>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Â© Jonathan Pugh and Robert B. Potter 2003.</t>
  </si>
  <si>
    <t>Managing redundancy in overexploited fisheries</t>
  </si>
  <si>
    <t>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t>
  </si>
  <si>
    <t>Participatory mapping: Assessing problems and defined marine conservation planning and zoning in jor bay, indonesia</t>
  </si>
  <si>
    <t>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Â© Published under licence by IOP Publishing Ltd.</t>
  </si>
  <si>
    <t>Distributed Generation: Systems, Performance and Emerging Technologies</t>
  </si>
  <si>
    <t>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Â© 2017 by Nova Science Publishers, Inc. All rights reserved.</t>
  </si>
  <si>
    <t>Fishes and cowboy boots: An optimistic view</t>
  </si>
  <si>
    <t>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Â© 2020 The Authors. Conservation Science and Practice published by Wiley Periodicals LLC. on behalf of Society for Conservation Biology</t>
  </si>
  <si>
    <t>The last generation? Perspectives of inshore fish harvesters from Change Islands, Newfoundland</t>
  </si>
  <si>
    <t>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Â© 2013 Canadian Association of Geographers / L' Association canadienne des gÃ©ographes.</t>
  </si>
  <si>
    <t>Local level sustainability planning for livelihoods: A Cambodian experience</t>
  </si>
  <si>
    <t>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Â© 2005 Taylor &amp; Francis Group, LLC.</t>
  </si>
  <si>
    <t>Social capital, community based management, and fishers' livelihood in Bangladesh</t>
  </si>
  <si>
    <t>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Â© 2010 Elsevier Ltd.</t>
  </si>
  <si>
    <t>Seahorses helped drive creation of marine protected areas, so what did these protected areas do for the seahorses?</t>
  </si>
  <si>
    <t>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Â© Foundation for Environmental Conservation 2012.</t>
  </si>
  <si>
    <t>Community-based conservation strategies to end open access: The case of Fish Refuges in Mexico</t>
  </si>
  <si>
    <t>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Â© 2020 The Authors. Conservation Science and Practice published by Wiley Periodicals LLC. on behalf of Society for Conservation Biology</t>
  </si>
  <si>
    <t>Reclaiming the island reefs.</t>
  </si>
  <si>
    <t>This article reports on the crisis facing the PhilippineÂ¿s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t>
  </si>
  <si>
    <t>Rivers as resources, rivers as borders: Community and transboundary management of fisheries in the Upper Zambezi River floodplains</t>
  </si>
  <si>
    <t>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Â© 2007 Canadian Association of Geographers / L'Association canadienne des gÃ©ographes.</t>
  </si>
  <si>
    <t>Fishers who don't fish: Precarity and distributive labor on Chile's coastal frontier</t>
  </si>
  <si>
    <t>In 2018, an unprecedented red tide prompted Chile's Ministry of Health to close fisheries throughout the country's southern AysÃ©n Region. The disaster heightened the precarity of â€œpaper fishers,â€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Â© 2023 by the American Anthropological Association.</t>
  </si>
  <si>
    <t>Investigation of the Negombo estuary (Sri Lanka) brush park fishery, with an emphasis on community-based management</t>
  </si>
  <si>
    <t>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t>
  </si>
  <si>
    <t>Effects of computerized physician order entry on medication turnaround time and orders requiring pharmacist intervention</t>
  </si>
  <si>
    <t>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(22.2Â±86.5min versus 81Â±256.7min;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Â© 2014 Elsevier Inc.</t>
  </si>
  <si>
    <t>Dynamics of fish assemblages on coral reefs subjected to different management regimes in the Abrolhos Bank, eastern Brazil</t>
  </si>
  <si>
    <t>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Â© 2008 John Wiley &amp; Sons, Ltd.</t>
  </si>
  <si>
    <t>Mangrove plantation and land property rights: A lesson from the coastal area of South Sulawesi, Indonesia</t>
  </si>
  <si>
    <t>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t>
  </si>
  <si>
    <t>Migratory diversity in an Arctic fish supporting subsistence harvest</t>
  </si>
  <si>
    <t>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Å‚uk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Â© 2020</t>
  </si>
  <si>
    <t>Governance of mangrove restoration and conservation to climate change resilience in Bintan Island</t>
  </si>
  <si>
    <t>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Â© Published under licence by IOP Publishing Ltd.</t>
  </si>
  <si>
    <t>Role of docosahexaenoic acid in maternal and child mental health</t>
  </si>
  <si>
    <t>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Â© 2009 American Society for Nutrition.</t>
  </si>
  <si>
    <t>Evaluating factors contributing to the success of community-based coastal resource management: The Central Visayas Regional Project-1, Philippines</t>
  </si>
  <si>
    <t>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t>
  </si>
  <si>
    <t>The effectiveness of community-based governance of small-scale fisheries, Ngazidja island, Comoros</t>
  </si>
  <si>
    <t>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Â© 2012 Elsevier Ltd.</t>
  </si>
  <si>
    <t>Net benefits: The ecological restoration of inland fisheries in Bangladesh</t>
  </si>
  <si>
    <t>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â€˜rice and fishâ€™ (Ali 1997). Â© 2007 James K. Boyce, Sunita Narain, and Elizabeth A. Stanton editorial matter and selection and individual contributors.</t>
  </si>
  <si>
    <t>Scaling territorial use rights in fisheries (TURFs) in Belize</t>
  </si>
  <si>
    <t>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Â© 2017 Rosenstiel School of Marine &amp; Atmospheric Science of the University of Miami.</t>
  </si>
  <si>
    <t>Assessment of sustainable utilization of ecosystem services in different stages of mangrove forest restoration at klong khone sub-district, Samut Songkhram province, Thailand</t>
  </si>
  <si>
    <t>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peopleâ€™s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peopleâ€™s participation. The SU tools can be proposed and applied in other communities where have similar ecological, social and cultural conditions as KK sub-district to support the SU of ES. Â© 2020, Chulalongkorn University - Environmental Research Institute. All rights reserved.</t>
  </si>
  <si>
    <t>Taking institutions seriously: Using the IAD framework to analyze fisheries policy</t>
  </si>
  <si>
    <t>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Â© 2005 Taylor &amp; Francis Inc.</t>
  </si>
  <si>
    <t>Understanding social-ecological change and transformation through community perceptions of system identity</t>
  </si>
  <si>
    <t>We developed an empirical approach to consider social-ecological system change and transformation by drawing on resource usersâ€™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Â© 2015 by the author(s). Published here under license by the Resilience Alliance.</t>
  </si>
  <si>
    <t>Location and organizational features: What type of veteran communities participate in health programs?</t>
  </si>
  <si>
    <t>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Â© 2012 The Johns Hopkins University Press.</t>
  </si>
  <si>
    <t>Hydrology and water quality factors driving spatiotemporal analyses of zoobenthos in a pilot city in China</t>
  </si>
  <si>
    <t>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Chinaâ€”Jinan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Â© 2019 John Wiley &amp; Sons, Ltd.</t>
  </si>
  <si>
    <t>Building responsiveness to climate change through community based adaptation in Bangladesh</t>
  </si>
  <si>
    <t>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Â© 2011 Springer Science+Business Media B.V.</t>
  </si>
  <si>
    <t>Inland fisheries of tropical Africa</t>
  </si>
  <si>
    <t>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Â© 2016 John Wiley &amp; Sons, Ltd. All rights reserved.</t>
  </si>
  <si>
    <t>The impact of shrimp farming on mangrove ecosystems</t>
  </si>
  <si>
    <t>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Â© CAB International 2008.</t>
  </si>
  <si>
    <t>Can we reach agreement on a standardized approach to ecosystem-based fishery management?</t>
  </si>
  <si>
    <t>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t>
  </si>
  <si>
    <t>The implications of differing tourist/resident perceptions for community-based resource management: a Hawaiian coastal resource area study</t>
  </si>
  <si>
    <t>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Â© 2013 Â© 2013 Taylor &amp; Francis.</t>
  </si>
  <si>
    <t>Review on community-based strategies for improving the quality of lake waters (Case study: Urban Lake Rawa Besar, Depok, West Java, Indonesia)</t>
  </si>
  <si>
    <t>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Â© Published under licence by IOP Publishing Ltd.</t>
  </si>
  <si>
    <t>Multi-sectoral research on East China sea beach litter based on oceanographic methodology and local knowledge</t>
  </si>
  <si>
    <t>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t>
  </si>
  <si>
    <t>Formation of value relations of the students by involving them in various practices of social participation [Ð¤Ð¾Ñ€Ð¼Ð¸Ñ€Ð¾Ð²Ð°Ð½Ð¸Ðµ Ñ†ÐµÐ½Ð½Ð¾ÑÑ‚Ð½Ñ‹Ñ… Ð¾Ñ‚Ð½Ð¾ÑˆÐµÐ½Ð¸Ð¹ ÑƒÑ‡Ð°Ñ‰Ð¸Ñ…ÑÑ Ð¿Ð¾ÑÑ€ÐµÐ´ÑÑ‚Ð²Ð¾Ð¼ Ð²Ð¾Ð²Ð»ÐµÑ‡ÐµÐ½Ð¸Ñ Ð¸Ñ… Ð² Ñ€Ð°Ð·Ð»Ð¸Ñ‡Ð½Ñ‹Ðµ Ð¿Ñ€Ð°ÐºÑ‚Ð¸ÐºÐ¸ ÑÐ¾Ñ†Ð¸Ð°Ð»ÑŒÐ½Ð¾Ð³Ð¾ ÑƒÑ‡Ð°ÑÑ‚Ð¸Ñ]</t>
  </si>
  <si>
    <t>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Â© 2021 LLC Ecological Help. All rights reserved.</t>
  </si>
  <si>
    <t>Balancing conservation with development in small-scale fisheries: Is ecotourism an empty promise?</t>
  </si>
  <si>
    <t>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t>
  </si>
  <si>
    <t>Improving food and nutritional security of small and marginal coconut growers through diversification of crops and enterprises</t>
  </si>
  <si>
    <t>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t>
  </si>
  <si>
    <t>Multi-stakeholder process of co-designing small-scale fisheries policy in South Africa</t>
  </si>
  <si>
    <t>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â€œtransdisciplinaryâ€ process of involving all relevant actors in strategic, collective, reflectionâ€“actionâ€“reflectionâ€“action â€œfrom belowâ€, which was crucial in the co-designing of this small-scale policy formulation in South Africa. Â© 2015, Springer-Verlag Berlin Heidelberg.</t>
  </si>
  <si>
    <t>Governing enclosure for coastal communities: Social embeddedness in a Canadian shrimp fishery</t>
  </si>
  <si>
    <t>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Â© 2014 The Authors.</t>
  </si>
  <si>
    <t>Reconciling social justice and ecosystem-based management in the wake of a successful predator reintroduction</t>
  </si>
  <si>
    <t>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Canadaâ€™s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Â© 2019, Canadian Science Publishing. All rights reserved.</t>
  </si>
  <si>
    <t>Conservation in a Crisis: Marine Resource Management Authority and Legitimacy during Political Instability in Madagascar</t>
  </si>
  <si>
    <t>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Â© Kelly 2019.</t>
  </si>
  <si>
    <t>Women at risk: Indonesia.</t>
  </si>
  <si>
    <t>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t>
  </si>
  <si>
    <t>Institutional effects on ecological outcomes of community-based management of fisheries in the Amazon</t>
  </si>
  <si>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Ostromâ€™s (Science 325:419â€“422,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atÂ strengthening the presence of defined boundaries and graduated sanctions in communities hold promise to improve the effectiveness of arapaima CBM regionally. Â© 2021, Royal Swedish Academy of Sciences.</t>
  </si>
  <si>
    <t>Can community-based adaptation increase resilience?</t>
  </si>
  <si>
    <t>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Â© 2016 Informa UK Limited, trading as Taylor &amp; Francis Group.</t>
  </si>
  <si>
    <t>The Gulf of Maine Environmental Information Exchange: Participation, observation, conversation</t>
  </si>
  <si>
    <t>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t>
  </si>
  <si>
    <t>Cooperatives, concessions, and co-management on the Pacific coast of Mexico</t>
  </si>
  <si>
    <t>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Â© 2013 Elsevier Ltd.</t>
  </si>
  <si>
    <t>ASSESSMENT of SEAGRASS PERCENT COVER and WATER QUALITY USING UAV IMAGES and FIELD MEASUREMENTS in BOLINAO, PANGASINAN</t>
  </si>
  <si>
    <t>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Î¼g/L, Root Mean Square Standardized error equal to-0.0688 FTU and-0.0048 Î¼g/L, RMS error of 8.7699 FTU and 1.8006 Î¼g/L and Average Standard Error equal to 10.8360 FTU and 1.6726 Î¼g/L.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Â© 2020 Authors.</t>
  </si>
  <si>
    <t>Measurement frequency and target meeting rate of glycosylated hemoglobin in diabetics with lean six sigma management [ç²¾ç›Šå…­è¥¿æ ¼çŽ›ç®¡ç†æ¨¡åž‹å¯¹ç³–å°¿ç—…æ‚£è€…ç³–åŒ–è¡€çº¢è›‹ç™½æ£€æµ‹é¢‘çŽ‡å’Œè¾¾æ ‡çŽ‡çš„å½±å“ç ”ç©¶]</t>
  </si>
  <si>
    <t>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was(4.6Â±1.3)times in the intervention group and(3.7Â±1.3)times in the control group,with a significant difference(t=7.073,P&lt;0.001).The mean value of HbA1c was(6.5Â±0.6)mmol/L in the intervention group,and was(7.1Â±1.0)mmol/L in the control group,showing a significant difference(t=-7.401,P&lt;0.001).The compliance rate was 55.5% (111/200) in the control group and 84.5% (169/200) in the intervention group,with a statistically significant difference(Ï‡2=40.048,P&lt;0.05).According to the measurement times of HbA1c,it was divided into 3 groups:&lt;4 times,with 122 cases,and the mean value of HbA1c was(7.0Â±1.1)mmol/L;4-6 times,with 250 cases,and the mean value of HbA1c was(6.7Â±0.7)mmol/L;&gt;6 times,with 28 cases,and the mean value of HbA1c was(6.6Â±0.4)mmol/L.The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Â© 2020 by the Chinese General Practice.</t>
  </si>
  <si>
    <t>Sustainability analysis of the benthic fisheries managed in the turf system in Chile</t>
  </si>
  <si>
    <t>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â€œlocoâ€ (Concholepas concholepas), the key hole limpets â€œlapa negraâ€ (Fissurella latimarginata), and â€œlapa rosadaâ€ (Fissurella cumingi), the kelps â€œhuiro negroâ€ (Lessonia berteroana), and â€œhuiro paloâ€ (Lessonia trabeculata), the surf clam â€œMachaâ€ (Mesodesma donacium), the scallop â€œostiÃ³n del norteâ€ (Argopecten purpuratus) and the seaurchin â€œerizo rojoâ€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Â© 2020 The Author(s).</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</si>
  <si>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</si>
  <si>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2014 by Nova Science Publishers, Inc. All rights reserved.</t>
  </si>
  <si>
    <t>Conserving mangroves for their blue carbon: Insights and prospects for community-based mangrove management in southeast Asia</t>
  </si>
  <si>
    <t>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regionâ€™s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Â© Springer International Publishing AG, part of Springer Nature 2018.</t>
  </si>
  <si>
    <t>Marine systematic conservation planning for Rodrigues Island, western Indian Ocean</t>
  </si>
  <si>
    <t>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Â© 2016 Elsevier Ltd</t>
  </si>
  <si>
    <t>â€˜Fishersâ€™ rights are human rightsâ€™: George v Minister of Environmental Affairs and Tourism 2005 (6) SA 297</t>
  </si>
  <si>
    <t>In 2004, artisanal fishers, community-based and non-governmental organisations representing âˆ¼5,000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Organisationâ€™s Small-Scale Fisheries Guidelines of 2015. Â© 2021 South African Journal on Human Rights.</t>
  </si>
  <si>
    <t>Diversity of fishery resources and catch efficiency of fishing gears in Gorai River, Bangladesh</t>
  </si>
  <si>
    <t>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(Hâ€²), Simpson's index (1-D), Margalef's richness (d) and Pielou's evenness (Jâ€²) indices were recorded as, 1.478 Â± 0.495, 0.57 Â± 0.197, 15.115 Â± 4.435 and 0.481 Â±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Â± 1.72 kg gearâˆ’1 haulâˆ’1) and hook &amp;amp; long lines (0.0135 Â± 0.0015 kg gearâˆ’1haulâˆ’1), respectively whereas, highest and lowest gear efficiency were recorded from lift net (0.321 Â± 0.036 kg gearâˆ’1personâˆ’1hourâˆ’1) and fish trap (0.0005 Â± 0.0002 kg gearâˆ’1personâˆ’1hourâˆ’1), respectively. Alternatively, the highest fish catch was recorded on April (21228 Â± 464.38 kg) and lowest on August (3855 Â±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Â© 2021 The Author(s)</t>
  </si>
  <si>
    <t>Improving the management and use of water resources for small-scale irrigation farming in the Garu Tempane District of Ghana</t>
  </si>
  <si>
    <t>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Â© 2014 by the author(s).</t>
  </si>
  <si>
    <t>Integrated Community Based Coastal Management: Lesson from the Field</t>
  </si>
  <si>
    <t>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Â© Published under licence by IOP Publishing Ltd.</t>
  </si>
  <si>
    <t>The anatomy of primary care and mental health clinician communication: A quality improvement case study</t>
  </si>
  <si>
    <t>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Â© 2013 Society of General Internal Medicine.</t>
  </si>
  <si>
    <t>Studying common-pool resources over time: A longitudinal case study of the Buen Hombre fishery in the Dominican Republic</t>
  </si>
  <si>
    <t>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Â© 2015, Royal Swedish Academy of Sciences.</t>
  </si>
  <si>
    <t>Potential effects of united states-mexico border hardening on ecological and human communities in the malpai borderlands: Diversity</t>
  </si>
  <si>
    <t>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Â© 2009 Society for Conservation Biolog.</t>
  </si>
  <si>
    <t>Korean fishing communities in transition: Limitations of community-based resource management</t>
  </si>
  <si>
    <t>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t>
  </si>
  <si>
    <t>Evaluating a science-based decision support tool used to prioritize brook charr conservation project proposals in the eastern United States</t>
  </si>
  <si>
    <t>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Â© 2009 Springer Science+Business Media B.V.</t>
  </si>
  <si>
    <t>Local knowledge and adult learning in environmental adult education: Community-based ecotourism in southern Thailand</t>
  </si>
  <si>
    <t>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Â© 2009 Taylor &amp; Francis.</t>
  </si>
  <si>
    <t>Community-based ecosystem management (CbEM) of Arial Beel at Munshiganj District in Bangladesh by integrating MIMES model</t>
  </si>
  <si>
    <t>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Â© 2021, The Author(s), under exclusive licence to Springer Nature Switzerland AG part of Springer Nature.</t>
  </si>
  <si>
    <t>Conservation and biomonitoring in the Vikramshila Gangetic Dolphin Sanctuary, Bihar, India</t>
  </si>
  <si>
    <t>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119.4Â±SD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Â© 2006 FFI.</t>
  </si>
  <si>
    <t>Community-based natural resource use and management of Bigodi Wetland Sanctuary, Uganda, for livelihood benefits</t>
  </si>
  <si>
    <t>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Â© 2017, Springer Science+Business Media Dordrecht.</t>
  </si>
  <si>
    <t>The present status of artisanal fisheries of extreme southern Brazil: An effort towards community-based management</t>
  </si>
  <si>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t>
  </si>
  <si>
    <t>Lessons learnt from a collaborative management programme in coastal Tanzania</t>
  </si>
  <si>
    <t>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Â© 2010 Elsevier Ltd. All rights reserved.</t>
  </si>
  <si>
    <t>A report on a fisheries conflict management training workshop in Laos</t>
  </si>
  <si>
    <t>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Â© 2020 Ecological Society of Australia and John Wiley &amp; Sons Australia, Ltd</t>
  </si>
  <si>
    <t>How seasonal fish biodiversity is impacting local river fisheries and fishers socioeconomic condition: A case study in bangladesh</t>
  </si>
  <si>
    <t>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1.61Â±0.47, 1.93Â±0.53, 0.52Â±0.41, 0.29Â±0.17, 0.70Â±0.17, 1.47Â±0.41, 0.68Â±0.17, and 0.42Â±0.18, respectively. The Bray-Curtis similarity cluster analysis was performed among the diversity indices and observed three available fish species. Almost all the fishermen (91%) were Muslim of age 38.67Â±15.05 years and possessed fishing experience for 19.94Â±15.42 years, with a monthly income of BDT 4166.67Â±1331.85.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Â© 2021, Green Wave Publishing of Canada. All rights reserved.</t>
  </si>
  <si>
    <t>Spatial zoning and community partnership on the development of coastal and marine resources in tourism spots of bali and lombok</t>
  </si>
  <si>
    <t>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Â© 2020, Advanced Scientific Research. All rights reserved.</t>
  </si>
  <si>
    <t>HIV/AIDS morbidity/mortality, access to social support and household utilization of natural resources in Ngamiland, Botswana</t>
  </si>
  <si>
    <t>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t>
  </si>
  <si>
    <t>Developing policy-relevant river fish monitoring in Greece: Insights from a nationwide survey</t>
  </si>
  <si>
    <t>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t>
  </si>
  <si>
    <t>Management histories of Sumilon and Apo Marine Reserves, Philippines, and their influence on national marine resource policy</t>
  </si>
  <si>
    <t>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t>
  </si>
  <si>
    <t>Environmental sustainability in fishing communities within tourist destinations: The case of Mem de SÃ¡ Island - Brazil [Sustentabilidade ambiental em comunidades de pescadores inseridas em destino turÃ­stico: O caso da Ilha Mem de SÃ¡ â€“ Brasil] [Sostenibilidad ambiental en comunidades pesqueras insertadas en destino turÃ­stico: El caso de la Isla Mem De SÃ¡ - Brasil]</t>
  </si>
  <si>
    <t>Objective: Evaluate the environmental sustainability of the community of Mem de SÃ¡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Â© 2021 Universidade Nove de Julho-UNINOVE. All rights reserved.</t>
  </si>
  <si>
    <t>FishNET: An automated relational database for zebrafish colony management</t>
  </si>
  <si>
    <t>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â€œvirtual facility,â€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FishNETâ€™s easy, intuitive record management and open-source, end-userâ€“modifiable architecture provides an efficient solution to real-time zebrafish colony management for users throughout a facility and institution and, in some cases, across entire research hubs. Â© 2019 Cantu Gutierrez et al.</t>
  </si>
  <si>
    <t>Impacts and importance of introduction of culture-based fisheries in three medium sized perennial reservoirs in Sri Lanka</t>
  </si>
  <si>
    <t>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Â© Asian Fisheries Society.</t>
  </si>
  <si>
    <t>Evolution and Lessons from Fisheries and Coastal Management in the Philippines</t>
  </si>
  <si>
    <t>Importance of deepening integration of crime and conservation sciences</t>
  </si>
  <si>
    <t>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Â© 2021 The Authors. Conservation Biology published by Wiley Periodicals LLC on behalf of Society for Conservation Biology</t>
  </si>
  <si>
    <t>Aetiology, practice patterns and burden of end-stage kidney disease in South Asia and South-East Asia: A questionnaire-based survey</t>
  </si>
  <si>
    <t>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2â€”59.45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Â© 2020 Asian Pacific Society of Nephrology</t>
  </si>
  <si>
    <t>Two sides of a coin: Effects of climate change on the native and non-native distribution of Colossoma macropomum in South America</t>
  </si>
  <si>
    <t>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ParanÃ¡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Â© 2017 Lopes et al. This is an open access article distributed under the terms of the Creative Commons Attribution License, which permits unrestricted use, distribution, and reproduction in any medium, provided the original author and source are credited.</t>
  </si>
  <si>
    <t>Integrating biological conservation into management: Community adaptive learning in the wetlands of bangladesh</t>
  </si>
  <si>
    <t>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Â© 2010 Taylor &amp; Francis Group, LLC.</t>
  </si>
  <si>
    <t>Managing the discourse of resource management: The case of sasi from 'Southeast' Maluku, Indonesia</t>
  </si>
  <si>
    <t>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t>
  </si>
  <si>
    <t>Arapaima: An Amazonian fish species of immense proportions</t>
  </si>
  <si>
    <t>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Â© 2002 Taylor &amp; Francis Group, LLC.</t>
  </si>
  <si>
    <t>Spatial and temporal patterns of plant communities near small mountain streams in managed forests</t>
  </si>
  <si>
    <t>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t>
  </si>
  <si>
    <t>Perceptions of fishermen towards marine protected areas in Cambodia and the Philippines</t>
  </si>
  <si>
    <t>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Â© 2012 The Author 2012. Published by Oxford University Press.</t>
  </si>
  <si>
    <t>Invasive Spartina alterniflora habitat forms high energy fluxes but low food web stability compared to adjacent native vegetated habitats</t>
  </si>
  <si>
    <t>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Â© 2023 Elsevier Ltd</t>
  </si>
  <si>
    <t>Strength in diversity: Fish sanctuaries and deep-water pools in Lao PDR</t>
  </si>
  <si>
    <t>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Â© 2006 Blackwell Publishing Ltd.</t>
  </si>
  <si>
    <t>Linking livelihood and biodiversity conservation in protected areas: Community based tourism development perspective from developing country</t>
  </si>
  <si>
    <t>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parkâ€™s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Â© The Author(s) 2022.</t>
  </si>
  <si>
    <t>Enhancing community empowerment through participatory fisheries research</t>
  </si>
  <si>
    <t>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Â© 2008 Elsevier Ltd. All rights reserved.</t>
  </si>
  <si>
    <t>Human migration and marine protected areas: Insights from Vezo fishers in Madagascar</t>
  </si>
  <si>
    <t>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Â© 2016 Elsevier Ltd.</t>
  </si>
  <si>
    <t>The Political Economy of Marine Stewardship Council Certification: Processors and Access in Newfoundland and Labrador's Inshore Shrimp Industry</t>
  </si>
  <si>
    <t>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Â© 2012 Blackwell Publishing Ltd.</t>
  </si>
  <si>
    <t>Characterizing information on best practice guidelines for catch-and-release in websites of angling-based non-government organizations in the United States</t>
  </si>
  <si>
    <t>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Â© 2016 Elsevier B.V.</t>
  </si>
  <si>
    <t>The challenges and rewards of community-based coastal resources management San Salvador Island, Philippines</t>
  </si>
  <si>
    <t>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Â© 2003 State University of New York. All rights reserved.</t>
  </si>
  <si>
    <t>Ecosystem service approach for community-based management towards sustainable blue economy</t>
  </si>
  <si>
    <t>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Â© 2021 Indian Council of Agricultural Research. All rights reserved.</t>
  </si>
  <si>
    <t>Individual and village-level effects on community support for Marine Protected Areas (MPAs) in the Philippines</t>
  </si>
  <si>
    <t>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Â© 2014.</t>
  </si>
  <si>
    <t>Linking coastal community livelihoods to marine conservation in Aceh, Indonesia</t>
  </si>
  <si>
    <t>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Â© 2012 Fauna &amp; Flora International.</t>
  </si>
  <si>
    <t>Moving mussels offshore? Perceptions of offshore aquaculture policy and expansion in New England</t>
  </si>
  <si>
    <t>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Â© 2016 Elsevier Ltd.</t>
  </si>
  <si>
    <t>The padu system of community-based fisheries management: Change and local institutional innovation in south India</t>
  </si>
  <si>
    <t>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Â© 2003 Elsevier Ltd. All rights reserved.</t>
  </si>
  <si>
    <t>Wildlife resource policy issues in the west</t>
  </si>
  <si>
    <t>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Â© 2007 by University Press of Colorado. All rights reserved.</t>
  </si>
  <si>
    <t>A review of the current global status of blast fishing: Causes, implications and solutions</t>
  </si>
  <si>
    <t>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Â© 2021 Elsevier Ltd</t>
  </si>
  <si>
    <t>A community-based health education programme for bio-environmental control of malaria through folk theatre (Kalajatha) in rural India</t>
  </si>
  <si>
    <t>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Â© 2006 Ghosh et al; licensee BioMed Central Ltd.</t>
  </si>
  <si>
    <t>The Philippines context for marine tenure and small-scale fisheries</t>
  </si>
  <si>
    <t>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Â© 2018 Elsevier Ltd</t>
  </si>
  <si>
    <t>Capacity building for tourism development in a nested social-ecological system-case study of the South Penghu Archipelago Marine National Park, Taiwan</t>
  </si>
  <si>
    <t>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Â© 2016 Elsevier Ltd.</t>
  </si>
  <si>
    <t>Collaborating for resilience: Conflict, collective action, and transformation on Cambodiaâ€™s Tonle Sap Lake</t>
  </si>
  <si>
    <t>We report on outcomes and lessons learned from a 15-month initiative in Cambodiaâ€™s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Â© 2014 by the author(s).</t>
  </si>
  <si>
    <t>Community based fisheries management and fisher livelihoods: Bangladesh case studies</t>
  </si>
  <si>
    <t>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Â© Springer Science+Business Media, LLC 2007.</t>
  </si>
  <si>
    <t>Institutional adaptation and community-based conservation of natural resources: The cases of the Tao and Atayal in Taiwan</t>
  </si>
  <si>
    <t>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Â© Springer Science + Business Media, LLC 2009.</t>
  </si>
  <si>
    <t>INSTITUTIONS FOR SOLVING COMMONS PROBLEMS: Lessons and Implications for Institutional Design</t>
  </si>
  <si>
    <t>The public-choice-inspired research program associated with Elinor Ostrom and her collaborators identified eight design principles, noting that they characterize robust institutions for communities managing common-pool resources such as forests or fisheries. Ostromâ€™s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Â© Oxford University Press 2019. All rights reserved.</t>
  </si>
  <si>
    <t>Community-based coastal resource management in the Philippines: A case study</t>
  </si>
  <si>
    <t>Density-dependent recruitment of Puntius sophore in floodplain waterbodies in Bangladesh</t>
  </si>
  <si>
    <t>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t>
  </si>
  <si>
    <t>Assessment of the stock status of small-scale and multi-gear fisheries resources in the tropical Eastern Pacific region</t>
  </si>
  <si>
    <t>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â€“ official governmental data and community-based monitoring from a non-government organization â€“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Â© 2018 Elsevier B.V.</t>
  </si>
  <si>
    <t>Role of Marine National Park for Sustainable Livelihoods of Artisan Fisherfolk: A Case Study of MNP, Jamnagar</t>
  </si>
  <si>
    <t>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â€•catch per unit effortâ€– in recent years. Fisherfolk from all the study sites showed interest in the development of the MNP and were keen to be involved in conservation planning and the management of the MNP. Â© Magotra, Pandey, Kumar, Gupta, Kaushik and Parikh 2020.</t>
  </si>
  <si>
    <t>Perceptions of access and benefits from community-based aquaculture through Photovoice: A case study within a locally managed marine area in Madagascar</t>
  </si>
  <si>
    <t>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â€˜private accessâ€™ within a historically â€˜open-accessâ€™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Â© 2022</t>
  </si>
  <si>
    <t>Vaccination rates for pandemic influenza among pregnant women: An early observation from Chennai, South India</t>
  </si>
  <si>
    <t>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Studentâ€²s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t>
  </si>
  <si>
    <t>Community based ecological mangrove rehabilitation (CBEMR) in Indonesia: From small (12-33 ha) to medium scales (400 ha) with pathways for adoption at larger scales (&gt;5000 ha)</t>
  </si>
  <si>
    <t>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Author(s) 2014.</t>
  </si>
  <si>
    <t>Community-based management induces rapid recovery of a high-value tropical freshwater fishery</t>
  </si>
  <si>
    <t>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âˆ¼500-km section of the JuruÃ¡ River of Western Brazilian Amazonia. Patterns of community management explained 71.8% of the variation in arapaima population sizes. Annual population counts showed that protected lakes on average contained 304.8 (Â±332.5) arapaimas, compared to only 9.2 (Â±9.8)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Â© 2016 The Author(s).</t>
  </si>
  <si>
    <t>Balancing ecology, economy and culture in fisheries policy: Participatory research in the Western Mediterranean demersal fisheries management plan</t>
  </si>
  <si>
    <t>Fishing communities in the Mediterranean Sea face challenges in dealing with Common Fisheries Policy (CFP) ecosystem-based management measures aimed at reducing fishing effort and implementing partial closures of fisheries. The Participatory Action Research method is used here as a â€œpilot experienceâ€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Â© 2021 The Authors</t>
  </si>
  <si>
    <t>Quantifying Variability in Four U.S. Streams Using a Long-Term Dataset: Patterns in Biotic Endpoints</t>
  </si>
  <si>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(nÂ =Â 5â€“6)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136Â %. Scale-specific variability patterns (stream-wide, season, site, and site-season patterns) in standardized biotic endpoints showed that within-site variability patterns extended across sites with variability greatest in chlorophyll a and lowest in Hilsenhoffâ€™s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Â© 2015, Springer Science+Business Media New York.</t>
  </si>
  <si>
    <t>The panglima laot of Aceh: A case study in large-scale community-based marine management after the 2004 Indian Ocean tsunami</t>
  </si>
  <si>
    <t>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Â© 2012 Fauna &amp;amp; Flora International.</t>
  </si>
  <si>
    <t>Prevalence of Hepatitis B in Insular Regions of Southeast China: A Community-Based Study</t>
  </si>
  <si>
    <t>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Î±-fetoprotein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Â© 2013 Chen et al.</t>
  </si>
  <si>
    <t>Assessing the small-scale shark fishery of Madagascar through community-based monitoring and knowledge</t>
  </si>
  <si>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(2007â€“2012). An estimated 20 species of shark were recorded, of which 31% (nÂ =Â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104,000Â yearâˆ’1, whilst estimates using national export and import of dried shark fin from Madagascar, and shark length data in this study, put total landings between 78,000 and 471,851Â yearâˆ’1.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Â© 2016 Elsevier B.V.</t>
  </si>
  <si>
    <t>Madagascar</t>
  </si>
  <si>
    <t>Madagascarâ€™s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islandâ€™s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Madagascarâ€™s small-scale fishing communities to adapt to climate change over the coming decades. Recommendations provided focus on increasing the socio-ecological resilience of coastal and marine ecosystems and the communities that depend on them. Â© 2019 Elsevier Ltd. All rights reserved.</t>
  </si>
  <si>
    <t>Perceptions of obvious and disruptive climate change: Community-based risk assessment for two native villages in Alaska</t>
  </si>
  <si>
    <t>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Â© 2015 by the authors.</t>
  </si>
  <si>
    <t>An overview of fishing rights</t>
  </si>
  <si>
    <t>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Â© Springer 2006.</t>
  </si>
  <si>
    <t>Communityâ€based coral reef management on San Salvador Island, the Philippines</t>
  </si>
  <si>
    <t>The Marine Conservation Project for San Salvador Island, Zambales (MCPSS) was initiated in 1988. The primary goal was to organize a communityâ€based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125â€ha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Â© 1994 Taylor &amp; Francis Group, LLC.</t>
  </si>
  <si>
    <t>Toward institutions for community-based management of inshore marine resources in the Western Indian Ocean</t>
  </si>
  <si>
    <t>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Â© 2008 Elsevier Ltd. All rights reserved.</t>
  </si>
  <si>
    <t>Scleractinian coral communities of the inner Seychelles 10 years after the 1998 mortality event</t>
  </si>
  <si>
    <t>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Â© 2014 John Wiley &amp; Sons, Ltd.</t>
  </si>
  <si>
    <t>Joint species models reveal the effects of environment on community assemblage of freshwater mussels and fishes in European rivers</t>
  </si>
  <si>
    <t>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musselâ€“host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musselâ€“host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Â© 2017 John Wiley &amp; Sons Ltd</t>
  </si>
  <si>
    <t>An evaluation of a management saga: The Banks Peninsula Marine Mammal Sanctuary, New Zealand</t>
  </si>
  <si>
    <t>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Â© 2000 Academic Press.</t>
  </si>
  <si>
    <t>Marine mammals used as bait for improvised fish aggregating devices in marine waters of Ecuador, eastern tropical Pacific</t>
  </si>
  <si>
    <t>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Â© The authors 2020.</t>
  </si>
  <si>
    <t>Tropical rhythms and collective action: Community-based fisheries management in the face of Amazonian unpredictability</t>
  </si>
  <si>
    <t>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t>
  </si>
  <si>
    <t>Comparison of fish detections, community diversity, and relative abundance using environmental DNA metabarcoding and traditional gears</t>
  </si>
  <si>
    <t>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â€˜barcodesâ€™.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â€“ 1,728 ha) in Michigan, USA were sampled using a variety of traditional fisheries gears to characterize fish community composition. Environmental DNAs from surface (33 Â± 6, mean Â± 1 SD) and benthic (14 Â±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â€“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Â© 2019 The Authors. Environmental DNA published by John Wiley &amp; Sons Ltd</t>
  </si>
  <si>
    <t>Economic efficiency of community-based flood risk management: An empirical study from Indonesia</t>
  </si>
  <si>
    <t>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Â© 2020. The Authors.</t>
  </si>
  <si>
    <t>Historical contentions and future trends in the coastal zones: The environmental movement in Puerto Rico</t>
  </si>
  <si>
    <t>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(ValdÃ©s Pizzini, Chaparro, and GutiÃ©rrez 1991), in 1992 my colleague Jaime GutiÃ©rrez SÃ¡nchez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ValdÃ©s Pizzini, GutiÃ©rrez SÃ¡nchez, and GonzÃ¡lez, forthcoming). Building on the Cabo Rojo case, we designed an exploratory project in the municipalities of GuÃ¡nica and Lajas in the southwest of the island, and in Aguada and RincÃ³n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Â© 2006 by Sherrie L. Baver and Barbara Deutsch Lynch. All rights reserved.</t>
  </si>
  <si>
    <t>Governing aquaculture: Dynamics and diversity in introducing salmon farming in scotland</t>
  </si>
  <si>
    <t>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Â© Jan Kooiman, Martijn van Vliet, Svein Jentoft, 1999.</t>
  </si>
  <si>
    <t>Socio-ecological and livelihood assessment of selected coastal areas in Sorsogon, Philippines</t>
  </si>
  <si>
    <t>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t>
  </si>
  <si>
    <t>Biocultural restoration of traditional agriculture: Cultural, environmental, and economic outcomes of Lo'i Kalo restoration in He'eia, O'ahu</t>
  </si>
  <si>
    <t>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Â© 2018 by the authors.</t>
  </si>
  <si>
    <t>Market Formalization, Governance, and the Integration of Community Fisheries in the Brazilian Amazon</t>
  </si>
  <si>
    <t>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Â© 2015, Published with license by Taylor &amp; Francis.</t>
  </si>
  <si>
    <t>â€œI Remember the Mental Chaos While They Tried To Seal the Well and Clean Up the Oil Spill â€“ How Much Fear and Uncertainty Everyone Feltâ€: An interview with Marylee and Michael Orr, Louisiana Environmental Action Network</t>
  </si>
  <si>
    <t>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organizationâ€™s vision and growth, their role in regional environmental justice efforts, and outline how they developed an approach to rapid response community empowerment based on colearning, respect, consensus, and actionâ€”a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Â© The Author(s) 2018.</t>
  </si>
  <si>
    <t>Validity of the Fisher Community Knowledge-Based Economic Valuation of the Local Ecosystem for Oyster Farming: A Case Study in Japan</t>
  </si>
  <si>
    <t>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Â© 2022 Shinji, Kamiyama, Nakamura, Yamanaka and Matsui.</t>
  </si>
  <si>
    <t>Fishery resources trends and community-based management approaches adopted in the river Titas in Bangladesh</t>
  </si>
  <si>
    <t>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Â© 2009 IAHR, INBO &amp; IAHS.</t>
  </si>
  <si>
    <t>The impact of co-management on household income and expenditure: An empirical analysis of common property fishery resource management in Bangladesh</t>
  </si>
  <si>
    <t>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Â© 2012 Elsevier Ltd.</t>
  </si>
  <si>
    <t>Development of a surveillance species list to inform aquatic invasive species management in the laurentian great lakes</t>
  </si>
  <si>
    <t>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Â© Fuentes et al.</t>
  </si>
  <si>
    <t>Conservation and Preservation for Endangered Mangrove Species: Comprehensive Case Study of Swamp Forest on North Coast Area of Malaysia</t>
  </si>
  <si>
    <t>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Â© Ilmu Kelautan, UNDIP.</t>
  </si>
  <si>
    <t>Mekong River Fish Conservation Zones in southern Laos: Assessing effectiveness using local ecological knowledge</t>
  </si>
  <si>
    <t>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Â© 2005 Springer Science+Business Media, Inc.</t>
  </si>
  <si>
    <t>Implications of Community-Based Management of Marine Reserves in the Philippines for Reef Fish Communities and Biodiversity</t>
  </si>
  <si>
    <t>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Rareâ€™s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Â© Copyright Â© 2021 Marriott, Cox, Amolo, Apistar, Mancao and de Mutsert.</t>
  </si>
  <si>
    <t>Deconstructing the reality of community-based management of marine resources in a small island context in Indonesia</t>
  </si>
  <si>
    <t>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Â© 2016 Gorris.</t>
  </si>
  <si>
    <t>Piloting participatory smartphone mapping of intertidal fishing grounds and resources in northern Mozambique: Opportunities and future directions</t>
  </si>
  <si>
    <t>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Â© 2016 Elsevier Ltd</t>
  </si>
  <si>
    <t>Local ecological knowledge and institutional dynamics for ecosystem management: A study of Lake Racken watershed, Sweden</t>
  </si>
  <si>
    <t>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t>
  </si>
  <si>
    <t>How do fishery resources enhance the development of coastal fishing communities: Lessons learned from a community-based sea farming project in Taiwan</t>
  </si>
  <si>
    <t>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Â© 2019 Elsevier Ltd</t>
  </si>
  <si>
    <t>The Condition of Seagrass Beds in North Sulawesi following the implementation of Community-Based Coastal Management Program</t>
  </si>
  <si>
    <t>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Â© Published under licence by IOP Publishing Ltd.</t>
  </si>
  <si>
    <t>Marking of tiger shrimp Penaeus monodon (Fabricius) juveniles: Comparison among inexpensive tagging options</t>
  </si>
  <si>
    <t>Three low-cost marking methods (staining with food color, uropod trimming, and T-bar tagging) were tested on 2-mo old juvenile tiger shrimps Penaeus monodon with 8.42 Â±0.1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t>
  </si>
  <si>
    <t>The bridging role of non-governmental organizations in the planning, adoption, and management of the marine protected area network in Raja Ampat, Indonesia</t>
  </si>
  <si>
    <t>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Â© 2022 The Authors</t>
  </si>
  <si>
    <t>An empirical bio-economic stocking model for floodplain beels in Bangladesh</t>
  </si>
  <si>
    <t>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Â© 2007 Blackwell Publishing Ltd.</t>
  </si>
  <si>
    <t>Effects of fisheries closure size, age, and history of compliance on coral reef fish communities in the western Indian Ocean</t>
  </si>
  <si>
    <t>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Â© Inter-Research 2009.</t>
  </si>
  <si>
    <t>Improving asthma control in the rural setting: The BREATHE (Better Respiratory Education and Asthma Treatment in Hinton and Edson) study</t>
  </si>
  <si>
    <t>Background: Overuse of Î²-agonists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t>
  </si>
  <si>
    <t>Rapid implementation of evidence-based guidelines for imaging after first urinary tract infection</t>
  </si>
  <si>
    <t>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Ï‡2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Â© 2013 by the American Academy of Pediatrics.</t>
  </si>
  <si>
    <t>Challenges facing local communities in Tanzania in realising locally-managed marine areas</t>
  </si>
  <si>
    <t>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Â© 2014 Elsevier Ltd.</t>
  </si>
  <si>
    <t>Fostering social innovation and building adaptive capacity for dengue control in Cambodia: A case study</t>
  </si>
  <si>
    <t>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Â© 2020 The Author(s).</t>
  </si>
  <si>
    <t>Decentralization policy: An opportunity for strengthening fisheries management system?</t>
  </si>
  <si>
    <t>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Â© 2004 Sage Publications.</t>
  </si>
  <si>
    <t>'Going rural': Driving change through a rural medical education innovation</t>
  </si>
  <si>
    <t>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Â© SC Van Schalkwyk, J Bezuidenhout, HH Conradie, T Fish, NJ Kok, BH Van Heerden, MR de Villiers, 2014.</t>
  </si>
  <si>
    <t>Spawning and recruitment patterns of major fish species in Bontanga Reservoir, Ghana, West Africa</t>
  </si>
  <si>
    <t>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Â© 2010 The Authors. Journal compilation Â© 2010 Blackwell Publishing Asia Pty Ltd.</t>
  </si>
  <si>
    <t>Life, fish and mangroves: Resource governance in coastal Cambodia</t>
  </si>
  <si>
    <t>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Â© 2012 University of Ottawa Press.</t>
  </si>
  <si>
    <t>Can botanic gardens serve as refuges for taxonomic and functional diversity of Odonata? The case of the botanic garden of Castillaâ€“La Mancha (Spain)</t>
  </si>
  <si>
    <t>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speciesâ€“area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Â© 2022, The Author(s) under exclusive licence to The Japanese Society of Limnology.</t>
  </si>
  <si>
    <t>Formal versus informal institutions: Extraction and earnings in framed field experiments with small-scale fishing communities in Turkey</t>
  </si>
  <si>
    <t>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Â© 2019 Elsevier Ltd</t>
  </si>
  <si>
    <t>Emergence and diversity of marine protected areas in Madagascar</t>
  </si>
  <si>
    <t>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Â© 2019 Elsevier Ltd</t>
  </si>
  <si>
    <t>An evolutionary approach to adaptive capacity assessment: A case study of Whitehouse, Jamaica</t>
  </si>
  <si>
    <t>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Â© 2015.</t>
  </si>
  <si>
    <t>A community-based approach to solid waste management for riverine and coastal resource sustainability in the Philippines</t>
  </si>
  <si>
    <t>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Â© 2017 Elsevier Ltd</t>
  </si>
  <si>
    <t>Watershed restoration as a tool for improving coral reef resilience against climate change and other human impacts</t>
  </si>
  <si>
    <t>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mâˆ’2 yrâˆ’1. Previous studies indicate a 75% reduction in sedimentation rate is required to bring Fouha Bay below severe-catastrophic sedimentation stress (&amp;gt;50 mg cmâˆ’2 dayâˆ’1).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Â© 2016 Elsevier Ltd</t>
  </si>
  <si>
    <t>Fishers' experiences and perceptions of marine mammals in the South China Sea: Insights for improving community-based conservation</t>
  </si>
  <si>
    <t>The successful conservation of marine mammals is often dependent upon support from local fishing communities, and valuable conservation insights can be obtained through understanding fishersâ€™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Â© 2019 John Wiley &amp; Sons, Ltd.</t>
  </si>
  <si>
    <t>Vulnerable Womenâ€™s Perceptions of Individual Versus Group Prenatal Care: Results of a Cross-Sectional Survey</t>
  </si>
  <si>
    <t>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fisherâ€™s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â‰¤ 0.001). Discussion Group prenatal care provides a positive experience and improved information exchange among vulnerable populations. Programs interested in engaging, educating and empowering vulnerable pregnant women may benefit from implementation of group care. Â© 2018, Springer Science+Business Media, LLC, part of Springer Nature.</t>
  </si>
  <si>
    <t>Acceptability of territorial use rights in fisheries: towards community-based management of small-scale fisheries in the Philippines</t>
  </si>
  <si>
    <t>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Â© 1992.</t>
  </si>
  <si>
    <t>Village level institutions at the margins of natural resource management: The case of vdcs in Ngamiland, Botswana</t>
  </si>
  <si>
    <t>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2011 Nova Science Publishers, Inc. All rights reserved.</t>
  </si>
  <si>
    <t>Traditional ecological knowledge and modern environmental assessment</t>
  </si>
  <si>
    <t>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t>
  </si>
  <si>
    <t>This is no longer a Bristol Bay Fisheryâ€: Fisheries dispossession and colonial violence in Bristol Bay, Alaska</t>
  </si>
  <si>
    <t>Throughout Alaska, Indigenous fishing communities have been disproportionately and negatively impacted by policies that privatize access rights to the commercial fisheries. While the deleterious impacts of fisheries privatization on Alaska Native and rural Alaskansâ€™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survivorsâ€™ experiences with the shifts in commercial fisheries management systems, their perspectives of cultural and community changes brought on by fisheries privatization, and connection between those changes and colonial violence. The findings show that privatization processesâ€”which have been commonly heralded as an economic and environmental solution to fisheries managementâ€”have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Â© 2022 Elsevier Ltd</t>
  </si>
  <si>
    <t>Effects of habitat, wave exposure, and marine protected area status on coral reef fish assemblages in the Hawaiian archipelago</t>
  </si>
  <si>
    <t>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t>
  </si>
  <si>
    <t>Small no-take areas benefit hard corals more than regulation through fishing permits</t>
  </si>
  <si>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(0.3â€“0.34Â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(39Â Â±Â 4%) is above the current mean for Philippine reefs (23%) and is comparable with the long-term average for reefs situated within Philippine MPAs (36%). This study suggests that exceptionally small reserves may benefit hard corals more than regulation via fishing permits. Â© 2022 The Author. Aquatic Conservation: Marine and Freshwater Ecosystems published by John Wiley &amp; Sons Ltd.</t>
  </si>
  <si>
    <t>Halfway to sustainability: Management lessons from community-based, marine no-take zones in the Mexican Caribbean</t>
  </si>
  <si>
    <t>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Â© 2018 Elsevier Ltd</t>
  </si>
  <si>
    <t>Methods of consensus building for community-based fisheries management in Bangladesh and the Mekong Delta</t>
  </si>
  <si>
    <t>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Â© 2004 Elsevier Ltd. All rights reserved.</t>
  </si>
  <si>
    <t>A rapid appraisal approach to evaluation of community-level fisheries management systems: Framework and field application at selected coastal fishing villages in the philippines and indonesia</t>
  </si>
  <si>
    <t>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Â© 1997 Taylor &amp; Francis.</t>
  </si>
  <si>
    <t>Social finance and the commons paradigm: Exploring how community-based innovations transform finance for the common good</t>
  </si>
  <si>
    <t>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â€œSocial finance and the commons,â€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Â© 2019, Emerald Publishing Limited.</t>
  </si>
  <si>
    <t>Collaborating with Alaska Native communities to design a cultural food intervention to address nutrition transition</t>
  </si>
  <si>
    <t>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inter-ventionâ€”Neqa Elicarvigmun or the Fish-to-School (F2S) Programâ€”that reconnects students to their local food system in a remote Yupâ€™ik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peopleâ€™s behaviors and interactions with culturally significant foods are embedded in cultural perceptions and local contexts, it is important for nutrition interventions to address local perceptions of these foods. Â© 2017 Johns Hopkins University Press.</t>
  </si>
  <si>
    <t>Spring habitats of small pelagic fish communities in the Bay of Biscay</t>
  </si>
  <si>
    <t>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â€œcharacteristic areasâ€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Â© 2017 Elsevier Ltd</t>
  </si>
  <si>
    <t>Bridging the gap between gender and marine conservation: The case of calatagan mangrove forest conservation park in Batangas, Philippines</t>
  </si>
  <si>
    <t>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womenâ€™s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menâ€™s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womenâ€™s role as tour guides. In this program, the rise of women working in marine conservation was observed. Â© Universiti Putra Malaysia Press</t>
  </si>
  <si>
    <t>From community-based to centralised national management-A wrong turning for the governance of the marine protected area in Apo Island, Philippines?</t>
  </si>
  <si>
    <t>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Â© 2009 Elsevier Ltd. All rights reserved.</t>
  </si>
  <si>
    <t>Community-based natural resource management: an effective tool to reduce poverty and inequality?</t>
  </si>
  <si>
    <t>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Â© 2023 Informa UK Limited, trading as Taylor &amp; Francis Group.</t>
  </si>
  <si>
    <t>Characteristics and trends in required home care by GPs in Austria: Diseases and functional status of patients</t>
  </si>
  <si>
    <t>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Â© 2006 Kamenski et al; licensee BioMed Central Ltd.</t>
  </si>
  <si>
    <t>Employing CBPR to investigate function, utility, and longevity of household filters to improve potable water quality for indigenous peoples at Lake AtitlÃ¡n, Guatemala: a pilot study with San Pedro de La Laguna</t>
  </si>
  <si>
    <t>Cyanobacterial blooms at Lake AtitlÃ¡n in Guatemala threaten and compromise the livelihood and health of local residents. Indigenous Tzâ€™utujil, Kaqchikel, and Kâ€™icheâ€™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10Â Âµg/L in deionized water. Further studies are imperative to determine longevity of use in households and CBPR provides a powerful avenue to test efficacy of a possible intervention while engaging stakeholders and empowering community members with sustainable solutions. Â© 2016, Joint Center on Global Change and Earth System Science of the University of Maryland and Beijing Normal University and Springer-Verlag Berlin Heidelberg.</t>
  </si>
  <si>
    <t>Can civic engagement lead to deliberative democratic governance?: The emergence and struggle of the Community Forest User Group Federation in Nepal</t>
  </si>
  <si>
    <t>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â€œmissing linkï¿½?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Nepalâ€™s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â€œdiscourse ethicsï¿½?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â€œsocial capital access regimeï¿½?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Nepalâ€™s community forestry programme has a well-established history of over 30 years, and is often considered one of the worldâ€™s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Nepalâ€™s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Â© 2012 Selection and editorial matter, Amrita Daniere and Hy Van Luong.</t>
  </si>
  <si>
    <t>Recovery of Arapaima sp. populations by community-based management in floodplains of the Purus River, Amazon</t>
  </si>
  <si>
    <t>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0Â·01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Â© 2016 The Fisheries Society of the British Isles.</t>
  </si>
  <si>
    <t>Integrated initiatives in support of urban and peri-urban horticulture</t>
  </si>
  <si>
    <t>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t>
  </si>
  <si>
    <t>Moving toward sustainability in the local management of floodplain lake fisheries in the Brazilian Amazon</t>
  </si>
  <si>
    <t>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t>
  </si>
  <si>
    <t>Restoration of Hong Kong fisheries through deployment of artificial reefs in marine protected areas</t>
  </si>
  <si>
    <t>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Â© 2002 International Council for the Exploration of the Sea. Published by Elsevier Science Ltd. All rights reserved.</t>
  </si>
  <si>
    <t>Rise, fall, and persistence in Kadakkodi: An enquiry into the evolution of a community institution for fishery management in Kerala, India</t>
  </si>
  <si>
    <t>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Â© 2005 Cambridge University Press.</t>
  </si>
  <si>
    <t>Foregone harvests and neoliberal policies: Creating opportunities for rural, small-scale, community-based fisheries in southern Alaskan coastal villages</t>
  </si>
  <si>
    <t>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Â© 2015 Elsevier Ltd.</t>
  </si>
  <si>
    <t>Innovative education and training for community-based water protection units</t>
  </si>
  <si>
    <t>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Â© IWA Publishing 2012.</t>
  </si>
  <si>
    <t>Monitoring, assessing, and managing fish stocks in Lake Malawi/Nyassa: Current approaches and future possibilities</t>
  </si>
  <si>
    <t>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t>
  </si>
  <si>
    <t>Local fisheries conservation and management works: implications of migrations and site fidelity of Arapaima in the Lower Amazon</t>
  </si>
  <si>
    <t>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Â© 2022, The Author(s), under exclusive licence to Springer Nature B.V.</t>
  </si>
  <si>
    <t>The psychological impacts of community-based protected areas</t>
  </si>
  <si>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1â€“3Â years old, medium-aged: 5â€“11Â years old and old: 20â€“25Â years old) MPAs in the Philippines. Respondents included both community members either involved (nÂ =Â 101) or not involved (nÂ =Â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Â© 2022 John Wiley &amp; Sons Ltd.</t>
  </si>
  <si>
    <t>Identifying management preferences, institutional organisational rules, and their capacity to improve fisheries management in Pemba, Mozambique</t>
  </si>
  <si>
    <t>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Â© 2013 Copyright NISC (Pty) Ltd.</t>
  </si>
  <si>
    <t>Economic feasibility of community-based fish culture in seasonally flooded rice fields in Bangladesh and Vietnam</t>
  </si>
  <si>
    <t>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Â© 2005 IAAEM.</t>
  </si>
  <si>
    <t>Accountability, transformative learning, and alternate futures for New England groundfish catch shares</t>
  </si>
  <si>
    <t>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Â© 2016 Elsevier Ltd</t>
  </si>
  <si>
    <t>Adult cancer patient recruitment and enrollment into cell phone text message trials</t>
  </si>
  <si>
    <t>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Â© Mary Ann Liebert, Inc. 2016.</t>
  </si>
  <si>
    <t>The economic impacts of the recreational bluefin tuna fishery in Hatteras, North Carolina</t>
  </si>
  <si>
    <t>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t>
  </si>
  <si>
    <t>Making the transition to co-management governance arrangements in Hawaiâ€˜i: A framework for understanding transaction and transformation costs</t>
  </si>
  <si>
    <t>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Hawaiâ€˜i an excellent opportunity to study the barriers associated with implementing co-management systems. Hawaiâ€˜i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Hawaiâ€˜i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Â© 2017, Igitur, Utrecht Publishing and Archiving Services. All rights reserved.</t>
  </si>
  <si>
    <t>Study on acute HIV-1 infection in men who have sex with men in Tianjin</t>
  </si>
  <si>
    <t>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Â± 1.50) logm copies/ml, an average CD4 count of (442.82 Â± 268.17) cells/Î¼1, an average CDS count of (1 069.65 Â± 668.22) cells/Î¼l and an average CD 4 /CD 8 . ratio of (0.49 Â± 0.25). Higher viral load, CD 4 and CD 4 /CD 8 ratio were seen in the acute HIV-1 infection group compared with the chronic HIV-1 infection group (U= 148, P&amp;lt;0.01; U= 272, P=0.042 and t = 3.147, P=0.005). Demographic characteristics were similar between two groups, except the occupation (Ï‡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Â© 2017 Chinese Medical Association.All right reserved.</t>
  </si>
  <si>
    <t>Community-based management of the Mediterranean coastal fisheries: Historical reminiscence or the root for new fisheries governance?</t>
  </si>
  <si>
    <t>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CofradÃ­as,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â€œregionalizationâ€ of fisheries management. However, this policy does not clearly establish a proper community-based approach and restricts participation to national fishersâ€™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Â© 2017 Elsevier B.V.</t>
  </si>
  <si>
    <t>Barriers and facilitators to pre-exposure prophylaxis (PrEP) eligibility screening and ongoing HIV testing among target populations in Bondo and Rarieda, Kenya: Results of a consultation with community stakeholders</t>
  </si>
  <si>
    <t>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Â© 2014 Mack et al.; licensee BioMed Central Ltd.</t>
  </si>
  <si>
    <t>A study on the impact of the 2017 early monsoon flash flood: Potential measures to safeguard livelihoods from extreme climate events in the haor area of Bangladesh</t>
  </si>
  <si>
    <t>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Â© 2021 Elsevier Ltd</t>
  </si>
  <si>
    <t>Managing Small Fish at LargeÂ Scales: The Emergence of Regional Policies for River Herring in the Eastern United States</t>
  </si>
  <si>
    <t>Anadromous Alewives Alosa pseudoharengus and Blueback Herring A. aestivalis, collectively known as â€œriver herring,â€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2007â€“2015 by amending three Fishery Management Plans and creating a broader River Herring Conservation Plan following an Endangered Species Act petition. Concurrently, an international restoration plan for river herring in the St. Croix River on the USAâ€“Canada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Â© 2022 American Fisheries Society.</t>
  </si>
  <si>
    <t>Modelling nature-based tourism impacts on rural development and conservation in Sikunga Conservancy, Namibia</t>
  </si>
  <si>
    <t>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Â© 2017 Government Technical Advisory Centre (GTAC).</t>
  </si>
  <si>
    <t>Youth Community as Initiator, Motivator and Executor in the Climate Village Program Implementation in Malangan Sukoharjo Indonesia</t>
  </si>
  <si>
    <t>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Â© 2022 The Authors.</t>
  </si>
  <si>
    <t>Social communication network analysis of the role of participatory research in the adoption of new fish consumption behaviors</t>
  </si>
  <si>
    <t>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Â© 2011 Elsevier Ltd.</t>
  </si>
  <si>
    <t>Fostering sustainable behaviours in community-based co-managed fisheries</t>
  </si>
  <si>
    <t>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Â© 2007 Elsevier Ltd. All rights reserved.</t>
  </si>
  <si>
    <t>Water productivity for boro rice production: Study on floodplain Seels in Rajshahi, Bangladesh</t>
  </si>
  <si>
    <t>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Â© 2003 Institute of Biological Science. All rights reserved.</t>
  </si>
  <si>
    <t>Knowledge partnerships: Rapid rural appraisal's role in catalyzing community-based management in Venezuela</t>
  </si>
  <si>
    <t>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t>
  </si>
  <si>
    <t>Assessing the effects of marine protected area (MPA) on a reef fish assemblage in a northwestern Mediterranean marine reserve: Identifying community-based indicators</t>
  </si>
  <si>
    <t>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Â© 2006 Elsevier Ltd. All rights reserved.</t>
  </si>
  <si>
    <t>Household finances and trust are key determinants of benefits from small-scale fisheries co-management</t>
  </si>
  <si>
    <t>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Â© 2022 Elsevier Ltd</t>
  </si>
  <si>
    <t>Indigenous food harvesting as socialâ€“ecological monitoring: A case study with the Gitga'at First Nation</t>
  </si>
  <si>
    <t>Indigenous peoples have been monitoring and managing the natural resources in their homelands and waters for millennia. Meanwhile, socialâ€“ecological systems thinkers are embracing the capacity of Indigenous knowledge systems, which are informed by land-based practices, to inform adaptive management. Following the collaborative design of a community-based socialâ€“ecological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socialâ€“ecological concepts and indicators emerged, evidencing an intrinsic part of Gitga'at life: Gitga'at harvesters closely monitor their coastal socialâ€“ecological system through ongoing land- and sea-based practices. The conceptual framework highlights the importance of maintaining and revitalizing Indigenous knowledge and harvesting practices to inform socialâ€“ecological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socialâ€“ecological systems. A free Plain Language Summary can be found within the Supporting Information of this article. Â© 2020 The Authors. People and Nature published by John Wiley &amp; Sons Ltd on behalf of British Ecological Society</t>
  </si>
  <si>
    <t>A novel method for mapping reefs and subtidal rocky habitats using artificial neural networks</t>
  </si>
  <si>
    <t>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(âˆ¼250.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(âˆ¼250.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Â© 2011 Elsevier B.V.</t>
  </si>
  <si>
    <t>Development of co-management in the inland fisheries in Sri Lanka: Case studies of Senenayake Samudra and Mahavilachchiya reservoirs</t>
  </si>
  <si>
    <t>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Â© 2010 AEHMS.</t>
  </si>
  <si>
    <t>Exploring benefits of spatial cooperative harvesting in a sea urchin fishery: An agent-based approach</t>
  </si>
  <si>
    <t>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Â© 2017 Gutierrez et al.</t>
  </si>
  <si>
    <t>Net loss: fish, jobs, and the marine environment</t>
  </si>
  <si>
    <t>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t>
  </si>
  <si>
    <t>SOCIAL CAPITAL MOBILISATION THROUGH COMMUNITY-BASED ORGANISATIONS FOR THE EFFECTIVE MANAGEMENT OF RURAL-COMMONS: A STUDY ON 'KUDUMBASHREE'</t>
  </si>
  <si>
    <t>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microfÃ¬nance-Ied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Â© 2021 National Institute of Rural Development. All rights reserved.</t>
  </si>
  <si>
    <t>Legislating communityâ€based management: Lessons from the venezuelan freshwater fishery</t>
  </si>
  <si>
    <t>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caseâ€study illustrates barriers to communityâ€based management (CBM) created by topâ€down management paradigms and hierarchical legal frameworks. Analysis of a proposed CBM project in Venezuela indicates that enabling institutions and legislation are necessary for effective longâ€term,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Â© 2001 Taylor &amp; Francis Group, LLC.</t>
  </si>
  <si>
    <t>Adoption of conservation practices by agricultural landowners in three Oregon watersheds</t>
  </si>
  <si>
    <t>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t>
  </si>
  <si>
    <t>Environmental degradation and its gendered impact on coastal livelihoods options among Btsisi' households of Peninsular Malaysia</t>
  </si>
  <si>
    <t>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t>
  </si>
  <si>
    <t>Checklist of fish species in the Shari-Goyain river, Bangladesh: Threats and conservation measures</t>
  </si>
  <si>
    <t>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Â© 2021 National Institute of Science Communication and Information Resources (NISCAIR). All rights reserved.</t>
  </si>
  <si>
    <t>Environmental health risk relationships, responsibility, and sources of information among Vietnamese Americans in coastal Mississippi</t>
  </si>
  <si>
    <t>Coastal communities along the U.S. Gulf of Mexico have been profoundly shaped by environmental health (EH) threats, reflecting the regionâ€™s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(nÂ =Â 24) and mothers of children under the age of 18 (nÂ =Â 25). Findings related to participantsâ€™ concerns with air quality, drinking water quality, and the 2010 Deepwater Horizon oil spill are interpreted using Boholmâ€™s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Â© 2020 The Author(s). Published by Informa UK Limited, trading as Taylor &amp; Francis Group.</t>
  </si>
  <si>
    <t>Biological criteria for municipal wastewater effluent monitoring programs</t>
  </si>
  <si>
    <t>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Â±2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Â© 2005, CAWQ.</t>
  </si>
  <si>
    <t>Assessing natural resource management through integrated environmental and social-economic accounting: The case of a Namibian conservancy</t>
  </si>
  <si>
    <t>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Namibiaâ€™s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Â© 2016, Â© The Author(s) 2016.</t>
  </si>
  <si>
    <t>Nature and level of support to the community based fisheries activities in the coastal towns</t>
  </si>
  <si>
    <t>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equipmentâ€™s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Â© 2020, Hampstead Psychological Associates. All rights reserved.</t>
  </si>
  <si>
    <t>Untangling the drivers of community cohesion in small-scale fisheries</t>
  </si>
  <si>
    <t>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Jamaicaâ€™s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Â© 2018, Igitur, Utrecht Publishing and Archiving Services. All rights reserved.</t>
  </si>
  <si>
    <t>Mind the gap between aspiration and practice in co-managing marine protected areas: A case study from Negros Occidental, Philippines</t>
  </si>
  <si>
    <t>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fishersâ€™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Â© 2019 Elsevier Ltd</t>
  </si>
  <si>
    <t>Ecological changes in the coral reef communities of indonesiaâ€™s bali barat national park, 2011â€“2016</t>
  </si>
  <si>
    <t>The coral reefs of Bali Barat National Park, one of Indonesiaâ€™s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32.2Â°C,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sitesâ€”both inside and outside the parkâ€”more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Baliâ€™s marine ecology to their economic and cultural wellbeing. Â© 2019, Smithsonian National Museum of Natural History. All rights reserved.</t>
  </si>
  <si>
    <t>Production trends, and challenges for biodiversity conservation and sustainable fisheries management of kaptai lake, the largest reservoir in bangladesh</t>
  </si>
  <si>
    <t>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1965â€“1966 to 10,577 MT in 2018â€“2019. The output of the lake was dominated by small fish remarkably, Gudusia chapra (Hamilton, 1822), Gonialosa manmina (Hamilton, 1822), and Corica soborna Hamilton, 1822, accounting for 64 % of the total production in 2018â€“2019.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Â© Asian Fisheries Society Published under a Creative Commons.</t>
  </si>
  <si>
    <t>How locally designed access and use controls can prevent the tragedy of the commons in a Mexican small-scale fishing community</t>
  </si>
  <si>
    <t>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Â© 2005 Taylor &amp; Francis Inc.</t>
  </si>
  <si>
    <t>Towards a more robust approach for the restoration of mangroves in Vietnam</t>
  </si>
  <si>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Â© 2020, The Author(s).</t>
  </si>
  <si>
    <t>Protected nearshore shallow and deep subtidal rocky reef communities differ in their trophic diversity but not their nutritional condition</t>
  </si>
  <si>
    <t>Large physical changes that alter reef macrobenthos and fish assemblages occur with increasing depth, so the biological processes that regulate communities at different depths are expected to diverge. We used analyses of stable isotopes (Î´13C and Î´15N) and fatty acids to establish whether shallow (11â€“25 m) and deep (45â€“75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Â© 2019, Â© 2019 NISC (Pty) Ltd.</t>
  </si>
  <si>
    <t>Analysis of institutional panglima laot as community based coastal resource management</t>
  </si>
  <si>
    <t>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Â© 2018, International Journal of Scientific and Technology Research. All rights reserved.</t>
  </si>
  <si>
    <t>An epidemiologic transition of cardiovascular disease risk in Carriacou and Petite Martinique, Grenada: The Grenada heart project, 2005-2007</t>
  </si>
  <si>
    <t>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â‰¥65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t>
  </si>
  <si>
    <t>Community-based environmental education in the fishing villages of Tuticorin and its role in conservation of the environment</t>
  </si>
  <si>
    <t>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t>
  </si>
  <si>
    <t>Local perceptions of environmental changes in fishing communities of southwest Madagascar</t>
  </si>
  <si>
    <t>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21â€“40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Â© 2018 Elsevier Ltd</t>
  </si>
  <si>
    <t>Evaluating the feasibility and impact of a yoga intervention on cognition, physical function, physical activity, and affective outcomes in people living with HIV: Protocol for a randomized pilot trial</t>
  </si>
  <si>
    <t>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Â© Adria Quigley, Kelly K O'Brien, Marie-JosÃ©e Brouillette, Marilyn MacKay-Lyons.</t>
  </si>
  <si>
    <t>The Effect of Short-Term Upwelling Events on Fish Assemblages at the South-Eastern Coast of the Baltic Sea</t>
  </si>
  <si>
    <t>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(2000â€“2019)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1â€“2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Â© 2023 by the authors.</t>
  </si>
  <si>
    <t>Community-based coastal resource management in the Philippines: A review and evaluation of programs and projects, 1984-1994</t>
  </si>
  <si>
    <t>Creating a place for "community" in new England fisheries</t>
  </si>
  <si>
    <t>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Â© Society for Human Ecology.</t>
  </si>
  <si>
    <t>Governance in vulnerability assessment: The role of globalising decision-making networks in determining local vulnerability and adaptive capacity</t>
  </si>
  <si>
    <t>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Â© 2008 Springer Science+Business Media B.V.</t>
  </si>
  <si>
    <t>Harnessing artisanal prowess in offshore fisheries: The case of Thoothoor fishers from India</t>
  </si>
  <si>
    <t>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Â© 2020 Elsevier Ltd</t>
  </si>
  <si>
    <t>Certification and Communities: Alternatives for Regulating the Environmental and Social Impacts of Shrimp Farming</t>
  </si>
  <si>
    <t>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Â© 2007 Elsevier Ltd. All rights reserved.</t>
  </si>
  <si>
    <t>'Fish out of water': A cross-sectional study on the interaction between social and neighbourhood effects on weight management behaviours</t>
  </si>
  <si>
    <t>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Â© 2015 Macmillan Publishers Limited.</t>
  </si>
  <si>
    <t>Engaging Fisherfolk Organizations in Conservation-Based Alternative Livelihoods and Conservation of the Habitats of Irrawaddy Dolphins in Negros Occidental</t>
  </si>
  <si>
    <t>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Â© 2022 The authors. Published by the National Fisheries Research and Development Institute.</t>
  </si>
  <si>
    <t>A Bayesian belief network model for community-based coastal resource management in the Kei Islands, Indonesia</t>
  </si>
  <si>
    <t>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Â© 2016 by the author(s).</t>
  </si>
  <si>
    <t>Techniques for education in community medicine</t>
  </si>
  <si>
    <t>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Â© 2013 by Nova Science Publishers, Inc. All rights reserved.</t>
  </si>
  <si>
    <t>An interdisciplinary evaluation of community-based TURF-reserves</t>
  </si>
  <si>
    <t>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Â© 2019 VillaseÃ±or-Derbez et al.</t>
  </si>
  <si>
    <t>Promoting Sustainable Smallholder Aquaculture Productivity Through Landscape and Seascape Aquapark Models: A Case Study of Busia County, Kenya</t>
  </si>
  <si>
    <t>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5â€“100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Â© 2022 Odende, Ogello, Iteba, Owori, Outa, Obiero, Munguti, Kyule, Kimani and Osia.</t>
  </si>
  <si>
    <t>Developing sustainable salmon management in Willapa Bay, Washington</t>
  </si>
  <si>
    <t>This article describes a communityâ€based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decisionâ€making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longâ€term goals of consistent, adaptive, and participative salmon management in Willapa Bay. Â© 1996 Taylor and Francis Group, LLC.</t>
  </si>
  <si>
    <t>Using the Diversity, Taxonomic and Functional Attributes of a Zooplankton Community to Determine Lake Environmental Typology in the Natural Southern Boreal Lakes (QuÃ©bec, Canada)</t>
  </si>
  <si>
    <t>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(Î³ diversity) accounted for 40 species including 20 rotifers, 10 cladocerans and 8 copepods. Local diversity (Î± diversity) averaged 15 species per lake. Spatial variation in Î² diversity was inversely related to spatial variation in Î±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Â© 2022 by the authors. Licensee MDPI, Basel, Switzerland.</t>
  </si>
  <si>
    <t>Lessons in co-management from beach seine and lobster fisheries in Grenada</t>
  </si>
  <si>
    <t>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Â© 2007 Elsevier B.V. All rights reserved.</t>
  </si>
  <si>
    <t>Power from the people: A documentation of non-governmental organizations' experience in community-based coastal resource management in the Philippines</t>
  </si>
  <si>
    <t>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t>
  </si>
  <si>
    <t>Vulnerable people, vulnerable resources? Exploring the relationship between peopleâ€™s vulnerability and the sustainability of community-managed natural resources</t>
  </si>
  <si>
    <t>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peopleâ€™s wider vulnerabilities and aspirations. Â© 2014 The Author(s). Published by Routledge.</t>
  </si>
  <si>
    <t>Community fishery resources management on malalison island, philippines: R and d framework, interventions, and policy implications</t>
  </si>
  <si>
    <t>In 1991, the Aquaculture Department of the Southeast Asian Fisheries Development Center launched a community-based fishery resources management project on Malalison Island, in central Philippines, to help conserve the countryâ€™s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projectâ€™s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Â© 1999 Taylor &amp; Francis.</t>
  </si>
  <si>
    <t>Community organizing theory and practice : Conservative trends, oppositional alternatives</t>
  </si>
  <si>
    <t>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Â© 2009 by Vanderbilt University Press. All rights reserved.</t>
  </si>
  <si>
    <t>Enhancing science and technology through coastal damage management model</t>
  </si>
  <si>
    <t>-This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Â© 2019, Institute of Advanced Scientific Research, Inc.. All rights reserved.</t>
  </si>
  <si>
    <t>Methodological rigour in assessing participatory development</t>
  </si>
  <si>
    <t>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Â© 2006 Elsevier Ltd. All rights reserved.</t>
  </si>
  <si>
    <t>Assessment of fish landed by artisanal fishers in Imo River at Owerri-Nta, Abia State, Nigeria</t>
  </si>
  <si>
    <t>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Â© 2015 Academic Journals Inc.</t>
  </si>
  <si>
    <t>Insights in public health: Community strengthening through canoe culture: Ho'omana'o Mau as method and metaphor</t>
  </si>
  <si>
    <t>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t>
  </si>
  <si>
    <t>The Okavango: Whose Delta is it?</t>
  </si>
  <si>
    <t>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Â© 2009 Elsevier Ltd. All rights reserved.</t>
  </si>
  <si>
    <t>Enabling conditions for community-based comanagement of marine protected areas in the United States</t>
  </si>
  <si>
    <t>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Hawaiâ€˜i,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â€“ an opportunity for negotiation, a legally mandated or brokered incentive, a willingness by local users to contribute, and leadership. Four more enabling conditions emerged from this study â€“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Â© 2020 The Authors</t>
  </si>
  <si>
    <t>Impact of aquaculture field school on community fish farming</t>
  </si>
  <si>
    <t>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Â© 2016 Central Marine Fisheries Research Institute. All rights reserved.</t>
  </si>
  <si>
    <t>A randomized trial to assess retention rates using mobile phone reminders versus physical contact tracing in a potential HIV vaccine efficacy population of fishing communities around Lake Victoria, Uganda</t>
  </si>
  <si>
    <t>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StataÂ®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Â© 2018 The Author(s).</t>
  </si>
  <si>
    <t>Patterns of co-operation in community based fishery management: A sociological study on the people of Hail Haor</t>
  </si>
  <si>
    <t>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t>
  </si>
  <si>
    <t>The Ecological Role of the Vaquita, Phocoena sinus, in the Ecosystem of the Northern Gulf of California</t>
  </si>
  <si>
    <t>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Â© 2012 Springer Science+Business Media New York.</t>
  </si>
  <si>
    <t>Information diffusion in two marine protected area networks in the Central Visayas Region, Philippines</t>
  </si>
  <si>
    <t>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Â© Taylor &amp; Francis Group, LLC.</t>
  </si>
  <si>
    <t>Examining the Role of Social Capital in Community Collective Action for Sustainable Wetland Fisheries in Bangladesh</t>
  </si>
  <si>
    <t>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governmentâ€™s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Â© 2015, Society of Wetland Scientists.</t>
  </si>
  <si>
    <t>Applicability of ecological assessment tools for management decision-making: A case study from the Lima estuary (NW Portugal)</t>
  </si>
  <si>
    <t>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Â© 2011 Elsevier Ltd.</t>
  </si>
  <si>
    <t>Marine extractive reserves of Brazil: Contradictions of legal order, sustainability and ecological aspect [Reservas extrativistas marinhas do Brasil: ContradiÃ§Ãµes de ordem legal, sustentabilidade e aspecto ecolÃ³gico]</t>
  </si>
  <si>
    <t>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t>
  </si>
  <si>
    <t>Community-based management for sustainable fisheries resources in Phang-nga Bay, Thailand</t>
  </si>
  <si>
    <t>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t>
  </si>
  <si>
    <t>Traditional community-based coastal marine fisheries management in Viet Nam</t>
  </si>
  <si>
    <t>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t>
  </si>
  <si>
    <t>Treesleeper camp: A case study of a community tourism project in Tsintsabis, Namibia</t>
  </si>
  <si>
    <t>â€˜Generally, with one or two exceptions, the bushmen photographed are anonymous. Tey are portrayed as iconic symbols rather than individuals.â€™ â€˜Modern day Bushmen will greet you from their homes, inquisitive of intruders in their quiet lives.â€™ Introduction Tourism in Namibia has a strong focus on nature. â€˜Cultural tourismâ€™ or â€˜ethnic tourismâ€™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â€˜African experienceâ€™.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Â© Contributors 2012. All Rights Reserved.</t>
  </si>
  <si>
    <t>Incorporating indigenous rights and environmental justice into fishery management: Comparing policy challenges and potentials from Alaska and Hawaii</t>
  </si>
  <si>
    <t>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Â© 2013 Springer Science+Business Media New York.</t>
  </si>
  <si>
    <t>Population recovery, seasonal site fidelity, and daily activity of pirarucu (Arapaima spp.) in an Amazonian floodplain mosaic</t>
  </si>
  <si>
    <t>Pirarucu (Arapaima spp.) are the world's largest scaled freshwater fish, reaching 3Â m in length and &gt;200Â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mosaicâ€”including lakes, the main river channel, tributary streams, and flooded forestsâ€”during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Â© 2019 John Wiley &amp; Sons Ltd.</t>
  </si>
  <si>
    <t>A method to count pirarucu Arapaima gigas: Fishers, assessment, and management</t>
  </si>
  <si>
    <t>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t>
  </si>
  <si>
    <t>A political ecology of legal plural disconnection in the marine fishery of Junagadh District, Gujarat, India</t>
  </si>
  <si>
    <t>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Â© 2015 Maarten Bavinck and Amalendu Jyotishi.</t>
  </si>
  <si>
    <t>Lessons from community based management of floodplain fisheries in Bangladesh</t>
  </si>
  <si>
    <t>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Â© 2003 Elsevier Ltd. All rights reserved.</t>
  </si>
  <si>
    <t>Testing a model to assess womenâ€™s inclusion and participation in community-based resource management in Solomon Islands</t>
  </si>
  <si>
    <t>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Agarwalâ€™s 2001 participation typology for a Melanesian CBFM context to present a participation model for assessing gender inclusivity in CBFM. We defined six levels of womenâ€™s participation, including, (1) no participation, (2) nominal, (3) passive, (4) consultive, (5) active, and (6) interactive (empowering) participation, defined as actively participating in all aspects of the decision-making process, and holding leadership roles that increase womenâ€™s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womenâ€™s participation in CBFM decision-making processes through use of a participation model, and providing recommendations to fisheries practitioners on implementation of the model to assess gender equity in a communityâ€™s CBFM structures. Â© 2022, The Author(s).</t>
  </si>
  <si>
    <t>Building Nigeriaâ€™s response to climate change: Pilot projects for community-based adaptation in Nigeria</t>
  </si>
  <si>
    <t>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Nigeriaâ€™s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Â© Springer-Verlag Berlin Heidelberg 2011.</t>
  </si>
  <si>
    <t>Communal fisheries management in the Peruvian Amazon</t>
  </si>
  <si>
    <t>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t>
  </si>
  <si>
    <t>Adaptive Capacity Level Shapes Social Vulnerability to Climate Change of Fishing Communities in the South Brazil Bight</t>
  </si>
  <si>
    <t>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Â© Copyright Â© 2020 Martins and Gasalla.</t>
  </si>
  <si>
    <t>A community-based approach to disseminate health information on the hazards of prenatal mercury exposure in Brooklyn, NY</t>
  </si>
  <si>
    <t>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Â© 2012 Springer Science+Business Media, LLC.</t>
  </si>
  <si>
    <t>Moving toward spatial solutions in marine conservation with indigenous communities</t>
  </si>
  <si>
    <t>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Â© 2008 by the author(s).</t>
  </si>
  <si>
    <t>Recreational fishery in alto lindoso reservoir (River Lima, North Portugal)</t>
  </si>
  <si>
    <t>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Â© 1998 Taylor &amp; Francis Group, LLC.</t>
  </si>
  <si>
    <t>Measuring behavioral social learning in a conservation context: Chilean fishing communities</t>
  </si>
  <si>
    <t>In the sustainability and conservation sciences, â€œsocial learningâ€ is defined as a group process which depends on trust and social capital and tends to boost conservation outcomes. We term this â€œcollaborative social learning.â€ Meanwhile, the behavioral sciences define social learning as the individual use of socially acquired information and seek to explain how individuals employ social learning as part of adaptive behavior. We term this â€œbehavioral social learning.â€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â€˜collaborative social learningâ€™ are not strongly correlated with â€˜behavioral social learningâ€™ in our sample. We argue that this disconnect can help improve our understanding of the emergence of community-based conservation and positive ecological outcomes as well as â€˜collaborative social learningâ€™ itself. Finally, we provide guidance on how behavioral measures of social learning could benefit community-based natural resource management and conservation. Â© 2021 The Authors. Conservation Science and Practice published by Wiley Periodicals LLC. on behalf of Society for Conservation Biology</t>
  </si>
  <si>
    <t>From orders to borders: Toward a sustainable co-managed lobster fishery in Bonavista Bay, Newfoundland</t>
  </si>
  <si>
    <t>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Â© Springer Science+Business Media, Inc. 2006.</t>
  </si>
  <si>
    <t>Sustaining Rocky Mountain landscapes: Science, policy, and management for the crown of the continent ecosystem</t>
  </si>
  <si>
    <t>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Â© 2007 by Resources for the Future. All rights reserved.</t>
  </si>
  <si>
    <t>The SOS pesca project: A multinational and intersectoral collaboration for sustainable fisheries, Marine conservation and improved quality of life in coastal communities</t>
  </si>
  <si>
    <t>Healthy fisheries, particularly small-scale fisheries, are closely linked to prosperous and healthy coastal communities and resilient marine environments. Cubaâ€™s marine and coastal ecosystems are highly biodiverse and support fisheries vital to food security and the national economy. Cuban government and state institutions, scientists, managers and fishersâ€”along with colleagues from other countriesâ€”have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CamagÃ¼ey Province). SOS Pesca involved the municipal governments of Amancio RodrÃ­guez (in Las Tunas Province) and Florida (in CamagÃ¼ey Province), delegates to the Municipal Assembly of Peopleâ€™s Power (municipal government) from Guayabal (Amancio RodrÃ­guez Municipality) and Playa Florida (Florida Municipality), the state-owned fishing industry, private fishers, local families, protected area officials and staff scientists, municipal governments and international nongovernmental organizations. By the end of 2012, a new USâ€“Cuban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communitiesâ€™ and fishersâ€™ changed perceptions of their marine environment, the need for conservation and sustainable resource management, and their active role in this objective. SOS Pesca spurred a more participatory form of integrated marine and coastal management in Cubaâ€”one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Â© 2018 MEDICC Medical Education Cooperation with Cuba. All rights reserved.</t>
  </si>
  <si>
    <t>Climate change and food security in india: Adaptation strategies and major challenges</t>
  </si>
  <si>
    <t>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Â© Springer Nature Switzerland AG 2019.</t>
  </si>
  <si>
    <t>Factors influencing success of marine protected areas in the Visayas, Philippines as related to increasing protected area coverage</t>
  </si>
  <si>
    <t>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Â© 2010 Springer Science+Business Media, LLC.</t>
  </si>
  <si>
    <t>Trade-offs in values assigned to ecological goods and services associated with different coral reef management strategies</t>
  </si>
  <si>
    <t>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Â© 2009 by the author(s).</t>
  </si>
  <si>
    <t>Local ecological knowledge of fisheries charts decline of sharks in data-poor regions</t>
  </si>
  <si>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Â© 2021 Elsevier Ltd</t>
  </si>
  <si>
    <t>Community-based stock enhancement and fisheries management of the Japanese Flounder in Fukushima, Japan</t>
  </si>
  <si>
    <t>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Â© Taylor and Francis Group, LLC.</t>
  </si>
  <si>
    <t>Community-based habitat restoration program</t>
  </si>
  <si>
    <t>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t>
  </si>
  <si>
    <t>Implementing Isang Bagsak:Community-Based Coastal Resource Management in Central Viet Nam</t>
  </si>
  <si>
    <t>Customary marine resource knowledge and use in contemporary Hawai'i</t>
  </si>
  <si>
    <t>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Â© 2013 by University of Hawai'i Press.</t>
  </si>
  <si>
    <t>Clustering of the Adult Population According to Behavioural Health Risk Factors as the Focus of Community-Based Public Health Interventions in Poland</t>
  </si>
  <si>
    <t>Effective lifestyle health promotion interventions require the identification of groups sharing similar behavioural risk factors (BRF) and socio-demographic characteristics. This study aimed to identify these subgroups in the Polish population and check whether local authoritiesâ€™ health programmes meet their needs. Population data came from a 2018 question survey on a random representative sample of 3000 inhabitants. Four groups were identified with the TwoStep cluster analysis method. One of them (â€œMulti-riskâ€) differed from the others and the general population by a high prevalence of numerous BRF: 59% [95% confidence interval: 56â€“63%] of its members smoke, 35% [32â€“38%] have alcohol problems, 79% [76â€“82%] indulge in unhealthy food, 64% [60â€“67%] do not practice recreational physical activity, and 73% [70â€“76%] are overweight. This group, with an average age of 50, was characterised by an excess of males (81% [79â€“84%]) and people with basic vocational education (53% [50â€“57%]).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Â© 2023 by the authors.</t>
  </si>
  <si>
    <t>Trialling the use of smartphones as a tool to address gaps in small-scale fisheries catch data in southwest Madagascar</t>
  </si>
  <si>
    <t>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(2003â€“2016), which continued in eight villages throughout the smartphone trial (2013â€“2016),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â€“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Â© 2018</t>
  </si>
  <si>
    <t>Effects of community-based management on amazon river turtles: A case study of podocnemis sextuberculata in the Lower Amazon Floodplain, ParÃ¡, Brazil</t>
  </si>
  <si>
    <t>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Â© 2013 Chelonian Research Foundation.</t>
  </si>
  <si>
    <t>Evaluating community fishery management using Fishers' perceptions in the Tonle Sap lake of Cambodia</t>
  </si>
  <si>
    <t>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Â© 2020 Elsevier B.V.</t>
  </si>
  <si>
    <t>Tobacco screening multicomponent quality improvement network program: Beyond education</t>
  </si>
  <si>
    <t>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Â© 2009 by the Society for Academic Emergency Medicine.</t>
  </si>
  <si>
    <t>Toward integrated opisthorchiasis control in northeast Thailand: The Lawa project</t>
  </si>
  <si>
    <t>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Â© 2014 Elsevier B.V.</t>
  </si>
  <si>
    <t>Integrated coastal management in the Philippines: Testing new paradigms</t>
  </si>
  <si>
    <t>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t>
  </si>
  <si>
    <t>Ancient fish weir technology for modern stewardship: lessons from community-based salmon monitoring</t>
  </si>
  <si>
    <t>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weirsâ€“fences built across rivers to selectively harvest salmonâ€“supported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(4,600â€“15,000 escapement). Discussion: High river temperatures are associated with increased en route morality in migrating adult sockeye. We estimated pre-spawn mortality ranged from 8â€“72%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Â© 2017, Â© 2017 The Author(s). Published by Informa UK Limited, trading as Taylor &amp; Francis Group and Science Press on behalf of the Ecological Society of China.</t>
  </si>
  <si>
    <t>Techniques to evaluate the effectiveness of fish habitat restoration works in streams impacted by logging activities</t>
  </si>
  <si>
    <t>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â€™paired assessmentsâ€™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Â© 1998 Taylor &amp; Francis Group, LLC.</t>
  </si>
  <si>
    <t>What is a green economy? Review of national-level green economy policies in cambodia and Lao PDR</t>
  </si>
  <si>
    <t>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Â© 2020 by the authors.</t>
  </si>
  <si>
    <t>Fishing and trade of devil rays (Mobula spp.) in the Bay of Bengal, Bangladesh: Insights from fishersâ€™ knowledge</t>
  </si>
  <si>
    <t>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fishersâ€™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Â© 2020 John Wiley &amp; Sons, Ltd.</t>
  </si>
  <si>
    <t>The role of participatory governance and community-based management in integrated coastal and ocean management in Canada</t>
  </si>
  <si>
    <t>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t>
  </si>
  <si>
    <t>Cockles in custody: The role of common property arrangements in the ecological sustainability of mangrove fisheries on the Ecuadorian coast</t>
  </si>
  <si>
    <t>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t>
  </si>
  <si>
    <t>Fishers' perceptions, facilitating factors and challenges of community-based no-take zones in the Sian Ka'an Biosphere Reserve, Quintana Roo, Mexico</t>
  </si>
  <si>
    <t>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Â© 2013 Elsevier Ltd.</t>
  </si>
  <si>
    <t>Starting point or solution? Community-based marine protected areas in the Philippines</t>
  </si>
  <si>
    <t>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(Â± 65) individuals per 500 m2 is not significantly different from control sites without MPAs on nearby Panglao and Cabilao Islands at 164 (Â±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Â© 2002 Elsevier Science Ltd. All rights reserved.</t>
  </si>
  <si>
    <t>Barriers, facilitators, and opportunities to promote healthy weight behaviors among preschool-aged children in two rural U.S communities</t>
  </si>
  <si>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2â€“5Â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Â© 2023, The Author(s).</t>
  </si>
  <si>
    <t>â€œLies build trustâ€: Social capital, masculinity, and community-based resource management in a Mexican fishery</t>
  </si>
  <si>
    <t>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EvaristeÃ±o practices of lying and joking across social settings and contextualizes these practices within cultural values of harmony. As San EvaristeÃ±os assert somewhat paradoxically, for them â€œlies build trust.â€ Importantly, a critical approach to this case study forces consideration of gender, an overlooked topic in social capital research. San EvaristeÃ±a women are excluded from the verbal jousting through which men maintain ties supporting their primacy in fishery management. Both men's joke-telling and San EvaristeÃ±osâ€™ aversion to conflict have implications for conservation outcomes. As a result, we use these findings to help explain local resistance to outsiders and external management strategies including land trusts, fishing cooperatives, and marine protected areas. Â© 2019 Elsevier Ltd</t>
  </si>
  <si>
    <t>Potential profitability of pearl culture in coastal communities in Tanzania</t>
  </si>
  <si>
    <t>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â€˜spatâ€™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Â© 2016</t>
  </si>
  <si>
    <t>How citizen scientists can enrich freshwater science as contributors, collaborators, and co-creators</t>
  </si>
  <si>
    <t>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Â© 2019 by The Society for Freshwater Science.</t>
  </si>
  <si>
    <t>Value system of pasi as a type of community based management of fisheries resources in Lease Islands, Maluku, Indonesia</t>
  </si>
  <si>
    <t>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Â© 2015, BIOFLUX SRL. All rights reserved.</t>
  </si>
  <si>
    <t>Examining enabling conditions for community-based fisheries comanagement: Comparing efforts in hawai'i and American Samoa</t>
  </si>
  <si>
    <t>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Â© 2014 by the author(s).</t>
  </si>
  <si>
    <t>Understanding relational politics in MPA governance in northeastern Iloilo, Philippines</t>
  </si>
  <si>
    <t>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t>
  </si>
  <si>
    <t>More than one bag for the world fishery crisis and keys for co-management successes in selected artisanal Latin American shellfisheries</t>
  </si>
  <si>
    <t>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Â© Springer 2006.</t>
  </si>
  <si>
    <t>Cost-profit analysis of Japanese-type set-net through technology transfer in Rayong, Thailand</t>
  </si>
  <si>
    <t>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Â© 2011 The Japanese Society of Fisheries Science.</t>
  </si>
  <si>
    <t>Hanging in balance: Benefit sharing in community-based fishery resource management in the Lower Mekong Basin</t>
  </si>
  <si>
    <t>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t>
  </si>
  <si>
    <t>Leatherback Ecotourism Development, Implementation, and Outcome Assessment in St. Kitts, West Indies</t>
  </si>
  <si>
    <t>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Â© 2016 Chelonian Research Foundation.</t>
  </si>
  <si>
    <t>Marine turtle conservation: The integration of a community-based, environmental education programme in southwest Madagascar</t>
  </si>
  <si>
    <t>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t>
  </si>
  <si>
    <t>Integrating coastal vulnerability and community-based subsistence resource mapping in Northwest Alaska</t>
  </si>
  <si>
    <t>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Â© 2014 Coastal Education &amp; Research Foundation.</t>
  </si>
  <si>
    <t>Transforming reef fisheries management: Application of an ecosystem-based approach in the USA Caribbean</t>
  </si>
  <si>
    <t>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Â© 2008 Foundation for Environmental Conservation.</t>
  </si>
  <si>
    <t>Impact of fishing activities on the population of nile tilapia (Oreochromis niloticus) stocks of Lake Hayq, Ethiopia</t>
  </si>
  <si>
    <t>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didnâ€™t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t>
  </si>
  <si>
    <t>Participation and fisheries management in Costa Rica: From theory to practice</t>
  </si>
  <si>
    <t>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Â© 2005 Elsevier Ltd. All rights reserved.</t>
  </si>
  <si>
    <t>Coastal management challenges from a community perspective: The problem of 'stealth privatization' in a Canadian fishery</t>
  </si>
  <si>
    <t>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Â© 2009 Elsevier Ltd. All rights reserved.</t>
  </si>
  <si>
    <t>Community-based management and technical advice in Patos Lagoon estuary (Brazil)</t>
  </si>
  <si>
    <t>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Â© 2002 Elsevier Science Ltd. All rights reserved.</t>
  </si>
  <si>
    <t>The Newfoundland and Labrador Heart Health Program dissemination story: the formation and functioning of effective coalitions.</t>
  </si>
  <si>
    <t>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t>
  </si>
  <si>
    <t>A Sustainable Tourism Based on a New Institutional Economics Approach: Ecotourism Based on the Community in the Gasan Gadang Fishermen Village</t>
  </si>
  <si>
    <t>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Â© Published under licence by IOP Publishing Ltd.</t>
  </si>
  <si>
    <t>Future options for urban wastewater reuse</t>
  </si>
  <si>
    <t>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t>
  </si>
  <si>
    <t>Coastal management in Tanga, Tanzania: A decentralized community-based approach</t>
  </si>
  <si>
    <t>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t>
  </si>
  <si>
    <t>Seaflower marine protected area: Governance for sustainable development</t>
  </si>
  <si>
    <t>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Â© 2013 Elsevier Ltd.</t>
  </si>
  <si>
    <t>The good, the bad, or the ugly? Advantages and challenges of Japanese coastal fisheries management</t>
  </si>
  <si>
    <t>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Â© 2006 Rosenstiel School of Marine and Atmospheric Science of the University of Miami.</t>
  </si>
  <si>
    <t>The roles of environmental non-government organizations in the Fraser River Basin</t>
  </si>
  <si>
    <t>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t>
  </si>
  <si>
    <t>Farming fish in a transitional economy: A case for East Timor</t>
  </si>
  <si>
    <t>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Â© 2008 International Food and Agribusiness Management Association (IAMA). All rights reserved.</t>
  </si>
  <si>
    <t>Fly-fishing as ecotourism in South Africa: a case study</t>
  </si>
  <si>
    <t>Fly-fishing, as a form of angling ecotourism, has seen limited investigation in the global South, and even less in Southern Africa. This paper makes a modest attempt at exploring the economic impacts, and conservation possibilities through fly-fishing ecotourism at South Africaâ€™s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Â© 2016 Informa UK Limited, trading as Taylor &amp; Francis Group.</t>
  </si>
  <si>
    <t>Ma Kahana ka 'Ike: Lessons for community-based fisheries management</t>
  </si>
  <si>
    <t>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Â© 2018 by the authors.</t>
  </si>
  <si>
    <t>Small scale fisheries management: Lessons from cockle harvesters in Nicaragua and Tanzania</t>
  </si>
  <si>
    <t>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Â© Taylor &amp; Francis Group, LLC.</t>
  </si>
  <si>
    <t>Strong historical and ongoing indigenous marine governance in the northeast pacific ocean: A case study of the kitasoo/xaiâ€™xais first nation</t>
  </si>
  <si>
    <t>Indigenous marine governance is increasingly recognized as having a crucial role in marine management and conservation, yet most examples are from the tropical Pacific and Oceania. We showcase strong and ongoing marine governance by the Kitasoo/ Xaiâ€™xais people of British Columbia, Canada. In partnership with the Kitasoo/Xaiâ€™xais Stewardship Authority, we synthesized information about marine governance by the Kitasoo/Xaiâ€™xais people as collated in their Heritage Database, a compilation of interviews and recordings with knowledge holders, traditional stories, and historical documents, e.g., journals of explorers and anthropologists. We found that Kitasoo/Xaiâ€™xais marine governance underpinned sustainable resource use and has remained strong despite colonial efforts to undermine it. Kitasoo/Xaiâ€™xais marine governance flows from the underlying principles of their indigenous law that guide all actions in the traditional territory. The social institutions of the Kitasoo/Xaiâ€™xais people are the mechanism for implementing marine governance: Importantly, hereditary chiefs hold key responsibilities regarding management of the oceans, embedded in ownership of specific places, passed on through names and stories. Kitasoo/Xaiâ€™xais protocols exist for respecting their territories, those of other nations, and the plants and animals being harvested. There are natural and spiritual consequences for not accessing and sharing marine resources in a way that follows Kitasoo/Xaiâ€™xais underlying principles, including loss of access. Contemporary examples of marine governance include the work of Kitasoo/Xaiâ€™xais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Â© 2019 by the author(s).</t>
  </si>
  <si>
    <t>Fisheries co-management in hilsa shad sanctuaries of Bangladesh: Early experiences and implementation challenges</t>
  </si>
  <si>
    <t>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Â© 2020 Elsevier Ltd</t>
  </si>
  <si>
    <t>Institutional constraints to fishers resilience: community based fishery management in Bangladesh</t>
  </si>
  <si>
    <t>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fishersâ€™ resilience. This paper aims to examine such constraints to fishersâ€™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fishersâ€™ resilience. Fishersâ€™ resilience is largely constrained by power relations that mostly exclude fishers from the fishery management. Conflict between fishery users or with the community and the absence of interactive learning are also important constraints to fishersâ€™ resilience. It seems that rules-in-practice fail to develop fishersâ€™ capacity to cope and adapt to these constraints and continue their activities to maintaining the fishery. Â© 2019, Igitur, Utrecht Publishing and Archiving Services. All rights reserved.</t>
  </si>
  <si>
    <t>Community-based planning: Canada's Atlantic Coastal Action Program (ACAP)</t>
  </si>
  <si>
    <t>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t>
  </si>
  <si>
    <t>Oil spill on the Brazilian coast: (in)visibility of knowledges and disregard for the life of shellfisherwomen [Derramamento de petrÃ³leo no litoral brasileiro: (in)visibilidade de saberes e descaso com a vida de marisqueiras]</t>
  </si>
  <si>
    <t>In 2019, an oil spill of yet unknown origin affected several locations on the Brazilian coast. The purpose of this research was to capture the perceptions of women shellfish gatherers in the Jaguaribe River estuary, CearÃ¡,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Â© 2021, Associacao Brasileira de Pos - Graduacao em Saude Coletiva. All rights reserved.</t>
  </si>
  <si>
    <t>Cultural dimensions of occupational safety and health in the New Zealand fishing industry: A study of small fishing businesses</t>
  </si>
  <si>
    <t>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Â© IOSH Services Limited.</t>
  </si>
  <si>
    <t>Ensuring local stakeholder support for marine conservation: Establishing a locally-managed marine area network in Aceh</t>
  </si>
  <si>
    <t>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Â© 2012 Fauna &amp; Flora International.</t>
  </si>
  <si>
    <t>Social networks and transitions to co-management in Jamaican marine reserves and small-scale fisheries</t>
  </si>
  <si>
    <t>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Â© 2015 Elsevier Ltd.</t>
  </si>
  <si>
    <t>A university-hosted program in pursuit of coastal sustainability: The case of Tokyo Bay</t>
  </si>
  <si>
    <t>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Â© 2013 by the authors.</t>
  </si>
  <si>
    <t>Decentralization of fisheries management in Indonesia</t>
  </si>
  <si>
    <t>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Â© 2004 Elsevier Ltd. All rights reserved.</t>
  </si>
  <si>
    <t>Understanding barriers, access, and management of marine mixed-stock fisheries in an era of reconciliation: Indigenous-led salmon monitoring in British Columbia</t>
  </si>
  <si>
    <t>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HaÃ­Å‚zaqv (Heiltsuk) fishers towards salmon fisheries and their management. We conducted dockside surveys with both HaÃ­Å‚zaqv fishers and sport fishers, and in-depth interviews with HaÃ­Å‚zaqv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HaÃ­Å‚zaqv people of salmon fisheries and management. Second, we synthesized community perceptions of the revitalization of terminal, communally run salmon fisheries within HaÃ­Å‚zaqv territory as a tool for their future salmon management. Finally, we elicited information from HaÃ­Å‚zaqv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HaÃ­Å‚zaqv fishers. This community-based research can help strengthen local, Indigenous-led management of salmon into the future. Copyright: Â© 2021 Steel et al.</t>
  </si>
  <si>
    <t>When predators become prey: Community-based monitoring of caiman and dolphin hunting for the catfish fishery and the broader implications on Amazonian human-natural systems</t>
  </si>
  <si>
    <t>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MamirauÃ¡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Â© 2018 Elsevier Ltd</t>
  </si>
  <si>
    <t>Moving from data poor to data rich: A case study of community-based data collection for the san diego red sea urchin fishery</t>
  </si>
  <si>
    <t>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Â© Copyright by the American Fisheries Society 2009.</t>
  </si>
  <si>
    <t>3rd International Conference on Energy and Environmental Protection, ICEEP 2014</t>
  </si>
  <si>
    <t>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t>
  </si>
  <si>
    <t>Library Development Strategy for the Community at Coastal Areas</t>
  </si>
  <si>
    <t>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Â© Published under licence by IOP Publishing Ltd.</t>
  </si>
  <si>
    <t>Overcoming barriers to collective action in community-based fisheries management in the amazon</t>
  </si>
  <si>
    <t>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Â© 2012 by the Society for Applied Anthropology.</t>
  </si>
  <si>
    <t>Community-based fisheries management in Saroma Lake</t>
  </si>
  <si>
    <t>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Â© 2010 Emerald Group Publishing Limited.</t>
  </si>
  <si>
    <t>Indigenous community-based fisheries in Australia</t>
  </si>
  <si>
    <t>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Â© 2006.</t>
  </si>
  <si>
    <t>Mapping economic diversity in the First World: The case of fisheries</t>
  </si>
  <si>
    <t>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t>
  </si>
  <si>
    <t>Explanatory factors of adherence to community-based management of epilepsy in Lao PDR</t>
  </si>
  <si>
    <t>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patientsâ€™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Â© 2018 Elsevier Inc.</t>
  </si>
  <si>
    <t>Empowering Indigenous agency through community-driven collaborative management to achieve effective conservation: Hawai'i as an example</t>
  </si>
  <si>
    <t>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kua'Äina, hoa'Äina, and the interrelated values of aloha 'Äina, mÄlama 'Äina, and kia'i 'Äina.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Â© 2021 Journal Compilation</t>
  </si>
  <si>
    <t>Philippine coral reefs under threat: Lessons learned after 25 years of community-based reef conservation</t>
  </si>
  <si>
    <t>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t>
  </si>
  <si>
    <t>Evaluating participative capacity-building in environmental policy: Provincial fish protection and parks management in British Columbia, Canada</t>
  </si>
  <si>
    <t>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Â© 2000, Taylor &amp; Francis Group, LLC.</t>
  </si>
  <si>
    <t>Developing MPA Effectiveness Indicators: Comparison Within and Across Stakeholder Groups and Communities</t>
  </si>
  <si>
    <t>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Â© Taylor &amp; Francis Group, LLC.</t>
  </si>
  <si>
    <t>COMMUNITY-BASED MARINE RESERVES, A PHILIPPINE FIRST.</t>
  </si>
  <si>
    <t>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t>
  </si>
  <si>
    <t>Vulnerability and disaster in Thailand: Scale, power, and collaboration in post-tsunami recovery</t>
  </si>
  <si>
    <t>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Â© 2012 Springer Science+Business Media Dordrecht. All rights are reserved.</t>
  </si>
  <si>
    <t>Development of On-Line Hatchery Monitoring and Feeding Management System for Nile Tilapia</t>
  </si>
  <si>
    <t>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Â© 2019 IEEE.</t>
  </si>
  <si>
    <t>Community-based management of the USAT Liberty, Bali, Indonesia: Pathways to sustainable cultural heritage tourism</t>
  </si>
  <si>
    <t>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Â© 2020, Emerald Publishing Limited.</t>
  </si>
  <si>
    <t>Enhancing small-scale fisheries management through community engagement and multi-community partnerships: Comoros case study</t>
  </si>
  <si>
    <t>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Â© 2015 Elsevier Ltd.</t>
  </si>
  <si>
    <t>Spatial multi-criteria analysis to capture socio-economic factors in mangrove conservation</t>
  </si>
  <si>
    <t>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Â© 2022 Elsevier Ltd</t>
  </si>
  <si>
    <t>Costs and returns of the commercial fisheries in the man-made lakes in Surin province, Thailand</t>
  </si>
  <si>
    <t>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t>
  </si>
  <si>
    <t>Managing the Indian coast in the face of disasters &amp; climate change: a review and analysis of Indiaâ€™s coastal zone management policies</t>
  </si>
  <si>
    <t>Serious attempts have been made to manage the highly populated Indian coast during the last 25Â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Â© 2014, Springer Science+Business Media Dordrecht.</t>
  </si>
  <si>
    <t>Interventions on watershed management programme in wetalnds of Jaysagar for fishery purposes</t>
  </si>
  <si>
    <t>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t>
  </si>
  <si>
    <t>Empowering small-scale, community-based fisheries through a food systems framework</t>
  </si>
  <si>
    <t>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Â© 2020 Elsevier Ltd</t>
  </si>
  <si>
    <t>Lack of cross-scale linkages reduces robustness of community-based fisheries management</t>
  </si>
  <si>
    <t>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Â© 2009 Cudney-Bueno, Basurto.</t>
  </si>
  <si>
    <t>Prevalence and associated factors of goiter among rural children aged 6-12 years old in Northwest Ethiopia, cross -sectional study</t>
  </si>
  <si>
    <t>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Â© 2014 Mesele et al.; licensee BioMed Central Ltd.</t>
  </si>
  <si>
    <t>Biodiversity monitoring at the tonle sap lake of cambodia: A comparative assessment of local methods</t>
  </si>
  <si>
    <t>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Â© Springer Science+Business Media, LLC 2012.</t>
  </si>
  <si>
    <t>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worldâ€™s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Â© 2023, The Author(s), under exclusive licence to Springer Science+Business Media, LLC, part of Springer Nature.</t>
  </si>
  <si>
    <t>Opportunities and impediments for use of local data in the management of salmon fisheries</t>
  </si>
  <si>
    <t>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Â© 2021 by the author(s).</t>
  </si>
  <si>
    <t>Stakeholder participation in research design and decisions: Scientists, fishers, and mercury in saltwater fish</t>
  </si>
  <si>
    <t>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Â© 2013 International Association for Ecology and Health.</t>
  </si>
  <si>
    <t>Social-ecological resilience and community-based tourism in the commonwealth of Dominica</t>
  </si>
  <si>
    <t>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islandâ€™s tourism reputation and its interconnected primary industries (farming, fishing, and tourism). These emergent themes that hinder local residentsâ€™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Â© 2021 Informa UK Limited, trading as Taylor &amp; Francis Group.</t>
  </si>
  <si>
    <t>Small-scale fisheries of coral reefs and the need for community-based resource management in Malalison Island, Philippines</t>
  </si>
  <si>
    <t>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Â© 1996 Elsevier Science B.V. All rights reserved.</t>
  </si>
  <si>
    <t>The community-based management of coastal fisheries in Himeshima, Oita Prefectura, Japan: A case study of the fishing ground regulations on the offshore fixed gill net fishery</t>
  </si>
  <si>
    <t>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t>
  </si>
  <si>
    <t>Depleting Fish Resources, Declining Fishing Communities, and the State Revitalization Project in Korea</t>
  </si>
  <si>
    <t>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t>
  </si>
  <si>
    <t>Compliance and enforcement of community-based coastal resource management regulations in North Sulawesi, Indonesia</t>
  </si>
  <si>
    <t>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t>
  </si>
  <si>
    <t>Factors influencing community fishers' leadership engagement in international small-scale fisheries</t>
  </si>
  <si>
    <t>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Â© 2016 Sutton and Rudd.</t>
  </si>
  <si>
    <t>Analysis of high-risk behaviors related to HIV infection in men who have sex with men recruited by different methods [ä¸åŒæ–¹å¼æ‹›å‹Ÿçš„ç”·ç”·æ€§è¡Œä¸ºäººç¾¤HIV æ„ŸæŸ“é«˜å±æ€§è¡Œä¸ºæ¯”è¾ƒåˆ†æž]</t>
  </si>
  <si>
    <t>Objective To analyze high-risk behaviors related to HIV infection in men who have sex with menï¼ˆMSMï¼‰recruited by different methods in Zhenjiang city, and to provide a reference for precise prevention and control of acquired immunodeficiency syndromeï¼ˆAIDSï¼‰. Methods From April to June in 2020, MSM in Zhenjiang city were recruited as research subjects through the center for disease control and preventionï¼ˆCDCï¼‰voluntary counseling and testingï¼ˆVCTï¼‰clinic and community-based organizations ï¼ˆCBOsï¼‰. Information such as demographic characteristics, drug abuse, HIV testing history and high-risk sexual behavior were collected through a unified questionnaire survey. Chi-square test or Fisherâ€²s exact test was used to analyze differences in relevant characteristics of MSM recruited by different methods. Results A total of 641 MSM were recruited by the two methods, including 442ï¼ˆ68.95%ï¼‰recruited from CBOs and 199ï¼ˆ31.05%ï¼‰from CDC; the proportion of MSM aged under 20 years was significantly higher in the CBO groupï¼ˆ6.56%ï¼‰than in the CDC groupï¼ˆ1.01%, Ï‡2 = 9.20, P = 0.002ï¼‰; the proportions of MSM receiving health education information on potential hazards of drug use from professional health institutions and new network media were significantly higher in the CDC group ï¼ˆ7.54% ï¼»15/199ï¼½, 16.58% ï¼»33/199ï¼½, respectivelyï¼‰than in the CBO groupï¼ˆ3.39%ï¼»15/442ï¼½, Ï‡2 = 5.28, P = 0.022; 9.50%ï¼»42/442ï¼½, Ï‡2 = 6.66, P = 0.010ï¼‰. In terms of characteristics of sexual behavior, the CBO group showed significantly increased proportions of individuals having group sex ï¼ˆ25.21%, 30 casesï¼‰ and those having unprotected sexual intercourse with womenï¼ˆ47.51%, 210 casesï¼‰compared with the CDC groupï¼ˆ7.50%ï¼»6 casesï¼½, Ï‡2 = 10.13ï¼ŒP = 0.001; 27.64%ï¼»55 casesï¼½, Ï‡2 = 22.35ï¼ŒP &amp;lt; 0.001, respectivelyï¼‰, but significantly decreased proportions of heterosexualsï¼ˆ2.04%, 9 casesï¼‰, individuals unknowing about the HIV status of sexual partnersï¼ˆ22.40%, 99 casesï¼‰and those having unprotected anal sex with menï¼ˆ39.82%, 176 casesï¼‰compared with the CDC groupï¼ˆ6.53%ï¼»13 casesï¼½, Ï‡2 = 8.37, P = 0.004; 39.70%ï¼»79 casesï¼½, Ï‡2 = 20.48, P &amp;lt; 0.001; 57.29%ï¼»114 casesï¼½, Ï‡2 = 16.90, P &amp;lt; 0.001, respectivelyï¼‰. Compared with the CDC group, the CBO group showed significantly decreased proportions of individuals ever having an HIV testï¼ˆ74.43%ï¼»329 casesï¼½vs. 80.90% ï¼»161 casesï¼½, Ï‡2 = 3.19, P = 0.074ï¼‰and those getting the latest HIV test from CDCï¼ˆ23.10%ï¼»76 casesï¼½vs. 57.14%ï¼»92 casesï¼½, Ï‡2 = 99.41, P &amp;lt; 0.001ï¼‰, as well as decreased prevalence of HIV infectionï¼ˆ5.20%ï¼»23 casesï¼½vs. 13.07%ï¼»26 casesï¼½, Ï‡2 = 21.85, P &amp;lt; 0.001ï¼‰.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Â© by authors.</t>
  </si>
  <si>
    <t>Marine conservation in remote small island settings: Factors influencing marine protected area establishment in the Azores</t>
  </si>
  <si>
    <t>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Â© 2013 Elsevier Ltd.</t>
  </si>
  <si>
    <t>Evaluation of the â€œfishing down marine food webâ€ process in the north-west of Persian Gulf (Khuzestan Province) during the period of 2002â€“2011</t>
  </si>
  <si>
    <t>The worldwide increase in commercial fisheries and its impact on ecosystems as well as inefficient fishery management have led to overfishing and frequent breakdown of traditional fish stocks. In this context, an analysis of Khuzestan inshore fisheries data covering the years 2002â€“2011,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Â© 2015, The Chinese Society of Oceanography and Springer-Verlag Berlin Heidelberg.</t>
  </si>
  <si>
    <t>Care, not incarceration: exploring the carcerality of fisheries enforcement and potential decolonial futures in HawaiÊ»i</t>
  </si>
  <si>
    <t>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HawaiÊ»i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HawaiÊ»i,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KÄnaka Maoli (Native Hawaiians). Additionally, this paper demonstrates how current efforts in HawaiÊ»i â€“ Community-Based Subsistence Fisheries Areas (CBSFAs), the Ê»Aha Moku system, and the Makai Watch Program â€“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Â© 2021 The Author(s)</t>
  </si>
  <si>
    <t>The role of strong-tie social networks in mediating food security of fish resources by a traditional riverine community in the Brazilian Amazon</t>
  </si>
  <si>
    <t>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Â© 2015 by the author(s).</t>
  </si>
  <si>
    <t>Prevention of conflicts between klaipeda seaport and local communities based on eco-innovations [Ekoinovacijos kaip visuomenÄ—s - KlaipÄ—dos jÅ«rÅ³ uosto konfliktÅ³ prevencijos priemonÄ—]</t>
  </si>
  <si>
    <t>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KlaipÃ©da seaport and, by providing the analysis of environmental measures according to the proposed conflict management model, contributes to conflict prevention and remediation by involvement of eco-innovations. Â© Kaunas University of Technology.</t>
  </si>
  <si>
    <t>Multiscale relationships between Great Lakes nearshore fish communities and anthropogenic shoreline factors</t>
  </si>
  <si>
    <t>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Â© 2009 Elsevier Inc. All rights reserved.</t>
  </si>
  <si>
    <t>Linking livelihoods to improved biodiversity conservation through sustainable integrated coastal management and community based dive tourism : Oslob Whale Sharks</t>
  </si>
  <si>
    <t>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Â© 2019 Elsevier Ltd</t>
  </si>
  <si>
    <t>Oil, floods, and fish: The social role of environmental scientists</t>
  </si>
  <si>
    <t>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Â© 2012 AESS.</t>
  </si>
  <si>
    <t>A 'Farmer /Fisherperson and Allied Community Medical' - a quality-improvement template of care in primary care</t>
  </si>
  <si>
    <t>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t>
  </si>
  <si>
    <t>A method to assess the sensitivity of sedimentary communities to fishing activities</t>
  </si>
  <si>
    <t>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Â© Crown copyright 2008. Reproduced with permission of Her majesty's stationery office. Published by John Wiley &amp; Sons, Ltd.</t>
  </si>
  <si>
    <t>Economic and management benefits from the coordination of capture and culture fisheries: The case of prince william sound pink salmon</t>
  </si>
  <si>
    <t>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Â© 1994 Taylor &amp; Francis Group, LLC.</t>
  </si>
  <si>
    <t>Designing effective reserve networks for nonequilibrium metacommunities</t>
  </si>
  <si>
    <t>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Â© 2013 by the Ecological Society of America.</t>
  </si>
  <si>
    <t>Poverty and livelihood impacts of community based fisheries management in Bangladesh</t>
  </si>
  <si>
    <t>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Â© 2014 Elsevier Ltd.</t>
  </si>
  <si>
    <t>Marine resource management and fisheries governance in Belize exhibit a polycentric, decentralized, and nested institutional structure</t>
  </si>
  <si>
    <t>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Â© 2021 Elsevier Ltd</t>
  </si>
  <si>
    <t>Certifying the commons: Eco-certification, privatization, and collective action</t>
  </si>
  <si>
    <t>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Â© 2014 by the author(s).</t>
  </si>
  <si>
    <t>Tilapia lake virus threatens tilapiines farming and food security: Socio-economic challenges and preventive measures in Sub-Saharan Africa</t>
  </si>
  <si>
    <t>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naÃ¯ve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Â© 2018 Elsevier B.V.</t>
  </si>
  <si>
    <t>Community-based cobia, rachycentron canadum (Linnaeus, 1766) culture in open sea cages at olaikuda, pamban island, india: An economic analysis of technology transfer initiative</t>
  </si>
  <si>
    <t>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fishersâ€™ community affected by the declining natural fishery resources and international border issues. Â© Asian Fisheries Society Published under a Creative Commons license.</t>
  </si>
  <si>
    <t>Natural resources assessment in the Okavango Delta, Botswana: Case studies of some key resources</t>
  </si>
  <si>
    <t>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Â© 2005 United Nations. Published by Blackwell Publishing.</t>
  </si>
  <si>
    <t>A synopsis of interventions in the sustainable use of Nigeria's dry belt</t>
  </si>
  <si>
    <t>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t>
  </si>
  <si>
    <t>Community based fishery management within the Menai bay conservation area: A survey of the resource user</t>
  </si>
  <si>
    <t>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Â© 2015 Elsevier Ltd.</t>
  </si>
  <si>
    <t>Conservation of a river for biodiversity and ecosystem services: the case of the Halda â€“ the unique river of Chittagong, Bangladesh</t>
  </si>
  <si>
    <t>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Â© 2015 International Association for Hydro-Environment Engineering and Research.</t>
  </si>
  <si>
    <t>Fisheries management of san salvador island, philippines: A shared responsibility</t>
  </si>
  <si>
    <t>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Â© 1999 Taylor and Francis Group, LLC.</t>
  </si>
  <si>
    <t>Do fishers need to diversify their source of income? A special reference in vulnerable fishers of cilacap waters, Indonesia</t>
  </si>
  <si>
    <t>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fisherâ€™s wivesâ€™ groups. Â© 2018, BIOFLUX SRL. All rights reserved.</t>
  </si>
  <si>
    <t>International Conference on Adaptive Management of Ecosystems: The Knowledge Systems of Societies for Adaptation and Mitigation of Impacts of Climate Change, 2011</t>
  </si>
  <si>
    <t>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GHGâ€™s and mitigate climate change; impact of forestry products on climate change mitigation in India; climate change impact in cold arid desert of Northâ€“Western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t>
  </si>
  <si>
    <t>Strengthening community and stakeholder participation in the implementation of integrated vector management for malaria control in western Kenya: a case study</t>
  </si>
  <si>
    <t>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meetingsâ€”dubbed 'mosquito days'â€”mainly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Â© 2021, The Author(s).</t>
  </si>
  <si>
    <t>Community-based governance of coastal zone and marine resources in Madagascar</t>
  </si>
  <si>
    <t>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Â© 2006 Elsevier Ltd. All rights reserved.</t>
  </si>
  <si>
    <t>The role of local taboos in the management of marine fisheries resources in Tanzania</t>
  </si>
  <si>
    <t>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Â© 2017 Elsevier Ltd</t>
  </si>
  <si>
    <t>Effects of landscape features on population genetic variation of a tropical stream fish, Stone lapping minnow, Garra cambodgiensis, in the upper Nan River drainage basin, northern Thailand</t>
  </si>
  <si>
    <t>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locusD10.99Â±3.00; allelic richnessD10.12Â±2.44).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Â© 2018 Jaisuk and Senanan.</t>
  </si>
  <si>
    <t>Development of a community-Based approach to opisthorchiasis control</t>
  </si>
  <si>
    <t>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t>
  </si>
  <si>
    <t>Socio-economic development of marine ornamental reef fish fishers in eastern Sri Lanka through the lenses of Human Development Index</t>
  </si>
  <si>
    <t>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â‰ˆ50 USD). Higher income gained by MOR fishers (30,000â€“300,000 LKR, â‰ˆ150â€“1500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Â© 2022 Elsevier Ltd</t>
  </si>
  <si>
    <t>Context and differentiation: Comparative analysis of two community-based fishers' organizations</t>
  </si>
  <si>
    <t>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Â© 2006 Elsevier Ltd. All rights reserved.</t>
  </si>
  <si>
    <t>Governance assessment of small-scale inland fishing: The case of Lake Itezhi-Tezhi, Zambia</t>
  </si>
  <si>
    <t>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approachâ€”fishing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Â© 2020 United Nations</t>
  </si>
  <si>
    <t>Changing boundaries and institutions in environmental governance: Perspectives on sector management of the Northeast US groundfish fishery</t>
  </si>
  <si>
    <t>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Â© 2014 Olson and Pinto da Silva.</t>
  </si>
  <si>
    <t>Species Diversity, Growth, Status, and Biovolume of Taia River Riparian Forest in Southern Sierra Leone: Implications for Community-Based Conservation</t>
  </si>
  <si>
    <t>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Ã— 50 m2 were demarcated. All trees species within the sampled plots having diameter at breast height [Dbh] â‰¥7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Â© 2020 Moses Fayiah et al.</t>
  </si>
  <si>
    <t>Arapaima co-management through the lens of the Protected Areas Assets Framework</t>
  </si>
  <si>
    <t>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Â© 2022 Elsevier GmbH</t>
  </si>
  <si>
    <t>Facing limits in oceanic fisheries: Part II: The social consequences</t>
  </si>
  <si>
    <t>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communityâ€based management. 1995 United Nations</t>
  </si>
  <si>
    <t>Biophysical indicators and Indigenous and Local Knowledge reveal climatic and ecological shifts with implications for Arctic Char fisheries</t>
  </si>
  <si>
    <t>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(1987â€“2016)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Â© 2022 The Authors</t>
  </si>
  <si>
    <t>Mangrove dependency and the livelihoods of coastal communities in Thailand</t>
  </si>
  <si>
    <t>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Â© CAB International 2006.</t>
  </si>
  <si>
    <t>Everything in the water column is connected: Traditional ecological knowledge of floodplain fishers of Bangladesh</t>
  </si>
  <si>
    <t>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Â© 2018 Society of Ethnobiology. All rights reserved.</t>
  </si>
  <si>
    <t>Implementing participatory monitoring in river management: The role of stakeholdersâ€™ perspectives and incentives</t>
  </si>
  <si>
    <t>Involving local stakeholders in monitoring has the potential to stimulate learning and improve management responses. However, there is limited understanding about factors which influence implementation and success. This paper reviews local stakeholdersâ€™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Â© 2016 Elsevier Ltd</t>
  </si>
  <si>
    <t>Determinants of sustainability in recycling of municipal solid waste: Application of community-based social marketing (CBSM)</t>
  </si>
  <si>
    <t>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2.534â€“17.959), structural barriers (OR = 12.734; 95% CI = 3.516â€“46.119), motivation (OR = 9.613; 95% C I= 3.356â€“27.536), awareness (OR = 3.917; 95% CI = 3.351â€“11.356), and social norms (OR = 2.905; 95% CI = 1.030â€“8.191)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Â© 2021 by the authors; licensee Librello, Switzerland.</t>
  </si>
  <si>
    <t>Community based local management of fisheries - A paradigm from Minicoy, Lakshadweep, India</t>
  </si>
  <si>
    <t>Traditional practices related to fishing observed by the fishermen of Minicoy, Lakshadweep with a view to conserve the resource and avoid conflicts among them are detailed here. Copyright Â© Enviromedia.</t>
  </si>
  <si>
    <t>Initial Accept</t>
  </si>
  <si>
    <t>Reflection Accept</t>
  </si>
  <si>
    <t>SC1 - Initial</t>
  </si>
  <si>
    <t>SC1 - Reflection</t>
  </si>
  <si>
    <t>SC2 - Initial</t>
  </si>
  <si>
    <t>SC2 - Reflection</t>
  </si>
  <si>
    <t>SC3 - Initial</t>
  </si>
  <si>
    <t>SC3 - Reflection</t>
  </si>
  <si>
    <t>SC4 - Initial</t>
  </si>
  <si>
    <t>SC4 - Reflection</t>
  </si>
  <si>
    <t>Accept</t>
  </si>
  <si>
    <t>Accept - SC1: Is it possible that the Title and Abstract summarise a paper with a case study from: Cook Islands, Federated States of Micronesia, Fiji, Kiribati, Marshall Islands, Nauru, Niue, Palau, Papua New Guinea, Samoa, Solomon Islands, Tonga, Tuvalu, Vanuatu</t>
  </si>
  <si>
    <t>Rationale - SC1: Is it possible that the Title and Abstract summarise a paper with a case study from: Cook Islands, Federated States of Micronesia, Fiji, Kiribati, Marshall Islands, Nauru, Niue, Palau, Papua New Guinea, Samoa, Solomon Islands, Tonga, Tuvalu, Vanuatu</t>
  </si>
  <si>
    <t>Thoughts - SC1: Is it possible that the Title and Abstract summarise a paper with a case study from: Cook Islands, Federated States of Micronesia, Fiji, Kiribati, Marshall Islands, Nauru, Niue, Palau, Papua New Guinea, Samoa, Solomon Islands, Tonga, Tuvalu, Vanuatu</t>
  </si>
  <si>
    <t>Deliberation - SC1: Is it possible that the Title and Abstract summarise a paper with a case study from: Cook Islands, Federated States of Micronesia, Fiji, Kiribati, Marshall Islands, Nauru, Niue, Palau, Papua New Guinea, Samoa, Solomon Islands, Tonga, Tuvalu, Vanuatu</t>
  </si>
  <si>
    <t>Accept - SC2: Is it likely that the Title and Abstract summarise a paper that will discuss fisheries and/or marine resource management?</t>
  </si>
  <si>
    <t>Rationale - SC2: Is it likely that the Title and Abstract summarise a paper that will discuss fisheries and/or marine resource management?</t>
  </si>
  <si>
    <t>Thoughts - SC2: Is it likely that the Title and Abstract summarise a paper that will discuss fisheries and/or marine resource management?</t>
  </si>
  <si>
    <t>Deliberation - SC2: Is it likely that the Title and Abstract summarise a paper that will discuss fisheries and/or marine resource management?</t>
  </si>
  <si>
    <t>Accept - SC3: Is it likely that the Title and Abstract summarise a paper that will discuss a community-based approach? Exclude if their is a focus on co-management.</t>
  </si>
  <si>
    <t>Rationale - SC3: Is it likely that the Title and Abstract summarise a paper that will discuss a community-based approach? Exclude if their is a focus on co-management.</t>
  </si>
  <si>
    <t>Thoughts - SC3: Is it likely that the Title and Abstract summarise a paper that will discuss a community-based approach? Exclude if their is a focus on co-management.</t>
  </si>
  <si>
    <t>Deliberation - SC3: Is it likely that the Title and Abstract summarise a paper that will discuss a community-based approach? Exclude if their is a focus on co-management.</t>
  </si>
  <si>
    <t>Accept - SC4: Is it likely that the Title and Abstract summarise a paper that is part of the peer reviewed published literature? Exclude grey literature, conference reports, and book chapters.</t>
  </si>
  <si>
    <t>Rationale - SC4: Is it likely that the Title and Abstract summarise a paper that is part of the peer reviewed published literature? Exclude grey literature, conference reports, and book chapters.</t>
  </si>
  <si>
    <t>Thoughts - SC4: Is it likely that the Title and Abstract summarise a paper that is part of the peer reviewed published literature? Exclude grey literature, conference reports, and book chapters.</t>
  </si>
  <si>
    <t>Deliberation - SC4: Is it likely that the Title and Abstract summarise a paper that is part of the peer reviewed published literature? Exclude grey literature, conference reports, and book chapters.</t>
  </si>
  <si>
    <t>NA</t>
  </si>
  <si>
    <t>The paper does not meet the screening criteria as it does not focus on any of the listed countries.</t>
  </si>
  <si>
    <t>No; The paper discusses marine protected areas in Northern Europe and Southeast Asia, but does not mention any of the listed countries.
 ReflectionThe initial response is correct. The paper does not focus on any of the listed countries, but rather on two regions, Northern Europe and Southeast Asia, as a whole.</t>
  </si>
  <si>
    <t>Maybe</t>
  </si>
  <si>
    <t>The copyright year suggests that the paper has been published, but it is unclear if it has been published in a peer-reviewed journal.</t>
  </si>
  <si>
    <t>Maybe; The abstract mentions the copyright year, but it is unclear if it has been published in a peer-reviewed journal.
 ReflectionThe copyright year suggests that the paper has been published, but it is not clear if it has been published in a peer-reviewed journal.</t>
  </si>
  <si>
    <t>The paper is not related to any of the countries listed in the SC.</t>
  </si>
  <si>
    <t>No; The paper is focused on rural Bangladesh and does not mention any of the countries listed in the SC.
 ReflectionThe paper does not meet the SC as it is not related to any of the countries listed in the SC.</t>
  </si>
  <si>
    <t>The abstract does not provide information on the type of publication, but the structured and systematic approach suggests that it may have been published in a peer-reviewed journal.</t>
  </si>
  <si>
    <t>Maybe; The abstract does not provide information on the type of publication.
 ReflectionThe initial response is correct as the abstract does not provide information on the type of publication. However, the study seems to have been conducted in a structured and systematic manner, which suggests that it may have been published in a peer-reviewed journal.</t>
  </si>
  <si>
    <t>The paper does not meet the screening criteria as it is not a case study from any of the listed countries.</t>
  </si>
  <si>
    <t>No; The paper is focused on Hawai'i and does not mention any of the listed countries.
 ReflectionThe initial response is correct as the paper is solely focused on Hawai'i and does not mention any of the listed countries.</t>
  </si>
  <si>
    <t>The abstract suggests that the paper has been published, but it is unclear if it has been published in a peer-reviewed journal or if it falls under the category of grey literature.</t>
  </si>
  <si>
    <t>Maybe; The abstract mentions a case study and research, but it is unclear if it has been published in a peer-reviewed journal.
 ReflectionThe abstract mentions the authors' names and a copyright year, which suggests that it has been published. However, it is unclear if it has been published in a peer-reviewed journal or if it falls under the category of grey literature.</t>
  </si>
  <si>
    <t>The paper does not meet the screening criteria as it does not summarize a case study from any of the listed countries.</t>
  </si>
  <si>
    <t>No; The paper is focused on the Philippine abalone fishery and does not mention any of the listed countries.
 ReflectionThe initial response is correct as the paper is solely focused on the Philippine abalone fishery and does not mention any of the listed countries.</t>
  </si>
  <si>
    <t>The abstract mentions the publisher, but it is unclear if the paper has undergone peer-review.</t>
  </si>
  <si>
    <t>Maybe; The abstract mentions the publisher, but it is unclear if the paper has been peer-reviewed.
 ReflectionThe initial response is correct. The abstract mentions the publisher, but it is unclear if the paper has undergone peer-review.</t>
  </si>
  <si>
    <t>The paper does not meet the SC as it is not a case study from any of the countries listed in the SC.</t>
  </si>
  <si>
    <t>No; The paper is focused on Japanese Pacific bluefin tuna fisheries and does not mention any of the countries listed in the SC.
 ReflectionThe Initial Response is correct as the paper does not mention any of the countries listed in the SC.</t>
  </si>
  <si>
    <t>The copyright statement suggests that the paper has been published, but it is not clear if it has been peer-reviewed.</t>
  </si>
  <si>
    <t>Maybe; The abstract mentions "Â© 2023 The Authors," which suggests that the paper has been published, but it is not clear if it has been peer-reviewed.
 ReflectionThe initial response is correct. The copyright statement indicates that the paper has been published, but it does not necessarily mean that it has been peer-reviewed.</t>
  </si>
  <si>
    <t>The paper is not related to any of the listed countries in the SC.</t>
  </si>
  <si>
    <t>No; The paper is focused on a community-based study in Umbria, Italy, and does not mention any of the listed countries.
 ReflectionThe paper does not meet the SC as it is not related to any of the listed countries.</t>
  </si>
  <si>
    <t>The paper was published in a peer-reviewed journal, Gustav Fisher.</t>
  </si>
  <si>
    <t>Yes; The abstract mentions that the paper was published in Gustav Fisher, which is a peer-reviewed journal.
 ReflectionThe initial response is correct as the abstract mentions that the paper was published in a peer-reviewed journal.</t>
  </si>
  <si>
    <t>The paper is not about any of the countries listed in the SC.</t>
  </si>
  <si>
    <t>No; The paper is about a case study in North Sumatra, Indonesia.
 ReflectionThe paper is not about any of the countries listed in the SC.</t>
  </si>
  <si>
    <t>The abstract does not provide enough information to determine if the paper is part of the peer-reviewed published literature.</t>
  </si>
  <si>
    <t>Maybe; The abstract mentions the study as "present" but does not specify if it has been published or not.
 ReflectionThe abstract does not provide any information on whether the study has been published in a peer-reviewed journal or not.</t>
  </si>
  <si>
    <t>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50â€“60 servings of fresh F&amp;V; (2) Weekly bilingual parent handouts and recipe demonstrations; and (3) implementing CATCH, a coordinated school health program in schools. Brighter Bites was pilot tested using a pre-post evaluation design in one charter school in Houston, TX, USA (nÂ =Â 57 3rd grade parentâ€“child dyads; 94.1Â % Hispanic, 91Â % low-income). Evaluation, at baseline, midpoint, and post-intervention, included self-reported child and parent surveys on psychosocial factors, dietary habits and mealtime practices. Pearsonâ€™s Chi square test, Fisherâ€™s exact-test or paired t test were used to determine changes pre- to post-intervention (at pÂ &lt;Â 0.05). Process data using parent surveys, teacher surveys, attendance logs, and produce cost data were used to determine feasibility and acceptability of program. Participants received on average 61 servings of F&amp;V weekly for 16Â weeks at the cost of $4.31/family/week. Results showed significant increases in child reported self-efficacy, outcome expectations and attitudes towards consuming F&amp;V (pÂ &lt;Â 0.05). We found significant increases in child exposure to F&amp;V and child preference of various F&amp;V from baseline to post-intervention (pÂ &lt;Â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98Â % retention rate and high parent acceptability of program components. Brighter Bites is a promising strategy to increase F&amp;V access and education in low-income populations using existing infrastructure of schools and food banks. Â© 2015, Springer Science+Business Media New York.</t>
  </si>
  <si>
    <t>The paper does not meet the SC as it does not involve a case study from any of the listed countries.</t>
  </si>
  <si>
    <t>No; The paper is focused on a pilot feasibility evaluation of a school-based food co-op in the United States.
 ReflectionThe paper does not mention any of the countries listed in the SC, and the study was conducted in the United States.</t>
  </si>
  <si>
    <t>While the abstract does not explicitly state if the study has been published in a peer-reviewed journal, the detailed information about the study design, methods, and results suggests that it may have been published.</t>
  </si>
  <si>
    <t>Maybe; The abstract mentions a study and results, but it is unclear if it has been published in a peer-reviewed journal.
 ReflectionThe abstract does not explicitly state if the study has been published in a peer-reviewed journal, but it does provide detailed information about the study design, methods, and results, which suggests that it may have been published.</t>
  </si>
  <si>
    <t>The paper does not meet the screening criteria as it does not involve a case study from any of the listed countries.</t>
  </si>
  <si>
    <t>No; The paper is focused on stream naturalization near Chicago, Illinois, which is not located in any of the listed countries.
 ReflectionThe paper does not mention any of the listed countries, and the focus is on a specific location in the Midwest region of the United States.</t>
  </si>
  <si>
    <t>The abstract does not provide enough information to determine if it is peer-reviewed published literature or not.</t>
  </si>
  <si>
    <t>Maybe; The abstract does not provide enough information to determine if it is peer-reviewed published literature or not.
 ReflectionThe abstract does not mention if the paper is peer-reviewed published literature or not. However, the paper does describe an integrated research program, which suggests that it may be a peer-reviewed published literature.</t>
  </si>
  <si>
    <t>The paper does not meet the SC as it does not discuss any of the countries listed.</t>
  </si>
  <si>
    <t>No; The paper focuses on community-based management initiatives in Latin America.
 ReflectionThe paper does not mention any of the countries listed in the SC, and instead focuses on Latin America.</t>
  </si>
  <si>
    <t>The abstract does not provide information on the type of publication, so it is unclear if it meets the screening criteria.</t>
  </si>
  <si>
    <t>Maybe; The abstract does not provide information on the type of publication.
 ReflectionThe initial response is correct as the abstract does not provide information on the type of publication.</t>
  </si>
  <si>
    <t>The paper is not a case study from any of the countries mentioned in the SC.</t>
  </si>
  <si>
    <t>No; The paper is about St. Martin's Island in Bangladesh, which is not included in the list of countries mentioned in the SC.
 ReflectionThe initial response is correct as St. Martin's Island is not located in any of the countries mentioned in the SC.</t>
  </si>
  <si>
    <t>The abstract mentions the name of a journal, but it is not clear if it is a peer-reviewed journal. Further investigation is needed to confirm if it meets the screening criteria.</t>
  </si>
  <si>
    <t>Maybe; The abstract mentions the name of a journal, but further investigation is needed to confirm if it is a peer-reviewed journal.
 ReflectionThe initial response is correct. The abstract mentions the name of a journal, but it is not clear if it is a peer-reviewed journal.</t>
  </si>
  <si>
    <t>The paper is not a case study from any of the countries listed in the SC, but rather a study on wildlife damage management in the Northeast region of the United States.</t>
  </si>
  <si>
    <t>No; The paper is about wildlife damage management in the Northeast region of the United States.
 ReflectionThe paper does not mention any of the countries listed in the SC, and it is clear that the study is focused on a specific region in the United States.</t>
  </si>
  <si>
    <t>The abstract mentions a publication in Springer Science + Business Media, Inc., but it is unclear if it is a peer-reviewed journal article or a book chapter.</t>
  </si>
  <si>
    <t>Maybe; The abstract mentions a publication in Springer Science + Business Media, Inc., but it is unclear if it is a peer-reviewed journal article or a book chapter.
 ReflectionThe initial response is correct. The abstract mentions a publication in Springer Science + Business Media, Inc., but it is unclear if it is a peer-reviewed journal article or a book chapter.</t>
  </si>
  <si>
    <t>The paper does not meet the SC as it is not about any of the listed countries.</t>
  </si>
  <si>
    <t>No; The paper is about Brazil, not any of the listed countries.
 ReflectionThe paper is not about any of the countries listed in the SC, but rather about Brazil.</t>
  </si>
  <si>
    <t>The paper does not discuss fisheries or marine resource management, but rather focuses on the conservation of sea turtles.</t>
  </si>
  <si>
    <t>No; The paper is about the conservation of sea turtles and does not mention fisheries or marine resource management.
 ReflectionThe paper focuses on the conservation of sea turtles and does not discuss fisheries or marine resource management, so the initial response is correct.</t>
  </si>
  <si>
    <t>The abstract does not provide enough information to determine if it is a peer-reviewed published paper.</t>
  </si>
  <si>
    <t>Maybe; The abstract does not provide information on the type of publication.
 ReflectionThe abstract does not mention the type of publication, but the title suggests that it may be a research paper.</t>
  </si>
  <si>
    <t>The absence of an abstract makes it difficult to determine the location of the case study, but the title suggests that the paper may discuss a case study from one of the Pacific Island countries.</t>
  </si>
  <si>
    <t>Maybe; The title and abstract do not provide any information about the location of the case study.
 ReflectionThe absence of an abstract makes it difficult to determine the location of the case study. However, the title suggests that the paper may discuss community management of fisheries in one of the Pacific Island countries.</t>
  </si>
  <si>
    <t>The title suggests that the paper will discuss fisheries management, which meets the screening criteria.</t>
  </si>
  <si>
    <t>Yes; The title explicitly mentions fisheries management.
 ReflectionThe title explicitly mentions fisheries management, which indicates that the paper is likely to discuss fisheries and/or marine resource management.</t>
  </si>
  <si>
    <t>The title suggests a potential for discussing a community-based approach, but without an abstract, it is unclear if this is the case.</t>
  </si>
  <si>
    <t>Maybe; The title mentions community management, but it is unclear if the paper will discuss a community-based approach.
 ReflectionThe title mentions community management, which could suggest a community-based approach, but without an abstract, it is difficult to determine the focus of the paper.</t>
  </si>
  <si>
    <t>Without an abstract, it is impossible to determine if the paper is part of the peer-reviewed published literature.</t>
  </si>
  <si>
    <t>Maybe; The title suggests that it could be a peer-reviewed paper, but without an abstract, it is difficult to determine.
 ReflectionThe title does suggest that it could be a peer-reviewed paper, but without an abstract, it is impossible to confirm.</t>
  </si>
  <si>
    <t>The abstract mentions "various island countries" but does not specify any of the countries listed in the SC.</t>
  </si>
  <si>
    <t>Maybe; The abstract mentions "Pacific Island countries" but does not specify any of the countries listed in the SC.
 ReflectionThe initial response is correct as the abstract does not mention any of the countries listed in the SC, but it does mention "various island countries" which could potentially include some of the countries listed.</t>
  </si>
  <si>
    <t>The abstract specifically mentions community-based marine resource management and the methods being used for natural resource management, indicating that the paper will discuss fisheries and/or marine resource management.</t>
  </si>
  <si>
    <t>Yes; The title and abstract specifically mention community-based marine resource management and various methods being used for natural resource management.
 ReflectionThe initial response is correct as the abstract discusses the upsurge of community-based marine resource management and the methods being used for natural resource management.</t>
  </si>
  <si>
    <t>The paper is likely to discuss a community-based approach as it focuses on the growth of CBMRM and how the community makes most of the management decisions. There is no mention of co-management in the abstract.</t>
  </si>
  <si>
    <t>Yes; The title and abstract clearly mention community-based marine resource management (CBMRM) and how it has been growing in various island countries. 
 ReflectionThe initial response is correct as the abstract mentions the growth of CBMRM and how it is a form of cooperative management where the community makes most of the management decisions. There is no mention of co-management in the abstract.</t>
  </si>
  <si>
    <t>The title suggests that it is likely a peer-reviewed paper, and the abstract provides information on the content of the paper, which is consistent with peer-reviewed literature.</t>
  </si>
  <si>
    <t>Maybe; The abstract does not provide information on the type of publication.
 ReflectionThe abstract does not provide information on the type of publication, but the title suggests that it is likely a peer-reviewed paper.</t>
  </si>
  <si>
    <t>The study was conducted in Fiji, which is one of the countries listed in the SC.</t>
  </si>
  <si>
    <t>Yes; The abstract mentions Fiji as the location of the study.
 ReflectionThe initial response is correct as the abstract clearly states that the study was conducted in Fiji.</t>
  </si>
  <si>
    <t>The paper discusses the effectiveness of different monitoring methods for reef fish in Fiji and their ability to highlight changes in fish abundance between a community-managed no-take zone and a fished area, which falls under the domain of fisheries and marine resource management.</t>
  </si>
  <si>
    <t>Yes; The abstract discusses the comparison of three monitoring methods for reef fish in Fiji and their effectiveness in highlighting changes in fish abundance between a community-managed no-take zone and a fished area.
 ReflectionThe abstract clearly mentions the comparison of monitoring methods for reef fish and their effectiveness in highlighting changes in fish abundance between a community-managed no-take zone and a fished area, which suggests that the paper is likely to discuss fisheries and/or marine resource management.</t>
  </si>
  <si>
    <t>The abstract mentions the involvement of community members and volunteers in monitoring reef fish, but it is not clear if the study is solely focused on community-based approaches or excludes co-management.</t>
  </si>
  <si>
    <t>Maybe; The abstract mentions locally based and volunteer-based monitoring approaches, but there is no clear indication that it is community-based or excludes co-management.
 ReflectionThe abstract mentions the involvement of community members and volunteers in monitoring reef fish, which suggests a community-based approach. However, there is no clear indication that the study is solely focused on community-based approaches or excludes co-management.</t>
  </si>
  <si>
    <t>The abstract mentions a publisher, but it is unclear if the paper has been peer-reviewed.</t>
  </si>
  <si>
    <t>Maybe; The abstract mentions a publisher, but it is unclear if the paper has been peer-reviewed.
 ReflectionThe initial response is correct. The abstract mentions a publisher, but it is unclear if the paper has been peer-reviewed.</t>
  </si>
  <si>
    <t>The paper does not meet the Screening Criteria as it does not mention any of the countries listed.</t>
  </si>
  <si>
    <t>No; The paper does not mention any of the countries listed in the Screening Criteria.
 ReflectionThe Initial Response is correct. The paper does not mention any of the countries listed in the Screening Criteria.</t>
  </si>
  <si>
    <t>The title suggests that it could be a research paper, but the abstract does not provide information on the type of publication.</t>
  </si>
  <si>
    <t>Maybe; The abstract does not provide information on the type of publication.
 ReflectionThe abstract does not provide information on the type of publication, but the title suggests that it could be a research paper.</t>
  </si>
  <si>
    <t>The paper does not summarise a case study from any of the countries listed in the SC.</t>
  </si>
  <si>
    <t>No; The paper describes a case study in Thailand, which is not included in the list of countries.
 ReflectionThe initial response is correct as the paper does not mention any of the countries listed in the SC.</t>
  </si>
  <si>
    <t>While the paper does not specifically mention fisheries or marine resource management, it does discuss the vulnerability of coastal communities, which could potentially include fisheries and marine resource management.</t>
  </si>
  <si>
    <t>No; The paper discusses vulnerability analysis and adaptation planning in coastal communities, but does not specifically mention fisheries or marine resource management.
 ReflectionThe paper focuses on community-based scenario planning and its potential as an anticipatory action research process for vulnerability analysis and adaptation planning in coastal communities. While the paper does not specifically mention fisheries or marine resource management, it does discuss the environmental and social vulnerability of coastal communities, which could potentially include fisheries and marine resource management.</t>
  </si>
  <si>
    <t>The paper discusses the use of a community-based approach for vulnerability analysis and adaptation planning in coastal communities.</t>
  </si>
  <si>
    <t>Yes; The title and abstract clearly mention the use of a community-based scenario planning process for vulnerability analysis and adaptation planning in coastal communities.
 ReflectionThe initial response is correct as the paper describes the use of a community-based scenario planning process for vulnerability analysis and adaptation planning in coastal communities.</t>
  </si>
  <si>
    <t>The paper is published in a reputable journal, which increases the likelihood that it is peer-reviewed.</t>
  </si>
  <si>
    <t>Maybe; The abstract mentions the publisher, but it is unclear if it is peer-reviewed.
 ReflectionThe mention of the publisher does not necessarily mean that the paper is peer-reviewed. However, the paper is published in a reputable journal, which increases the likelihood that it is peer-reviewed.</t>
  </si>
  <si>
    <t>The paper is not about any of the countries/territories listed in the SC.</t>
  </si>
  <si>
    <t>No; The paper is about a case study from the Hawaiian Islands, which is not included in the list of countries/territories in the SC.
 ReflectionThe Initial Response is correct as the paper is not about any of the countries/territories listed in the SC.</t>
  </si>
  <si>
    <t>The abstract does not provide clear information on whether the research has been published in a peer-reviewed journal or not.</t>
  </si>
  <si>
    <t>Maybe; The abstract mentions "Recent research" but does not specify if it has been published in a peer-reviewed journal.
 ReflectionThe abstract does not provide clear information on whether the research has been published in a peer-reviewed journal or not.</t>
  </si>
  <si>
    <t>The title suggests that the paper may discuss a case study from one of the listed countries, but without an abstract, it is impossible to confirm.</t>
  </si>
  <si>
    <t>Maybe; The title suggests that the paper may discuss traditional practices in the South Pacific, but there is not enough information in the abstract to confirm if any of the listed countries are specifically mentioned.
 ReflectionThe title mentions "traditional practices in the South Pacific," which could potentially include any of the listed countries. However, without an abstract, it is difficult to determine if any specific case studies are discussed.</t>
  </si>
  <si>
    <t>The title explicitly mentions fishery management and traditional practices in the South Pacific, which suggests a focus on marine resource management.</t>
  </si>
  <si>
    <t>Yes; The title explicitly mentions fishery management and traditional practices in the South Pacific, which suggests a focus on marine resource management.
 ReflectionThe title and abstract are brief, but the title provides a clear indication of the paper's focus on community-based fishery management and traditional practices in the South Pacific.</t>
  </si>
  <si>
    <t>The title suggests that the paper will discuss a community-based approach to fishery management.</t>
  </si>
  <si>
    <t>Yes; The title explicitly mentions "community-based fishery management".
 ReflectionThe initial response is correct as the title clearly indicates a focus on community-based approach.</t>
  </si>
  <si>
    <t>The absence of an abstract makes it difficult to determine if the paper is peer-reviewed published literature, but the title suggests that it could be.</t>
  </si>
  <si>
    <t>Maybe; The title suggests a research paper, but the absence of an abstract makes it difficult to determine if it is peer-reviewed published literature.
 ReflectionThe absence of an abstract makes it difficult to determine if the paper is peer-reviewed published literature. However, the title suggests that it could be a research paper.</t>
  </si>
  <si>
    <t>The paper is not about a case study from any of the listed countries.</t>
  </si>
  <si>
    <t>No; The paper is about a case study in Sri Lanka, which is not included in the list of countries.
 ReflectionThe initial response is correct as Sri Lanka is not included in the list of countries.</t>
  </si>
  <si>
    <t>The abstract mentions Elsevier Ltd., which is a peer-reviewed publisher.</t>
  </si>
  <si>
    <t>Yes; The abstract mentions the publisher, Elsevier Ltd., which is a peer-reviewed publisher.
 ReflectionThe initial response is correct. Elsevier Ltd. is a peer-reviewed publisher.</t>
  </si>
  <si>
    <t>The abstract mentions Fiji as the location of the case study.</t>
  </si>
  <si>
    <t>Yes; The abstract mentions Fiji as the location of the case study.
 ReflectionThe initial response is correct as the abstract clearly mentions Fiji as the location of the case study.</t>
  </si>
  <si>
    <t>While the paper does not directly discuss fisheries or marine resource management, the focus on MPAs and their financing mechanisms suggests that these topics could be discussed.</t>
  </si>
  <si>
    <t>Maybe; The paper discusses Marine Protected Areas (MPAs) and the financing mechanisms for them, which could potentially involve fisheries and marine resource management.
 ReflectionThe paper does not explicitly mention fisheries or marine resource management, but the focus on MPAs and their financing mechanisms suggests that these topics could be discussed.</t>
  </si>
  <si>
    <t>The use of a bottom-up governance system suggests a community-based approach, but there is no explicit mention of community-based management or participation.</t>
  </si>
  <si>
    <t>Maybe; The abstract mentions the use of a bottom-up governance system, which could suggest a community-based approach, but there is no explicit mention of community-based management or participation.
 ReflectionThe initial response is correct. While the abstract does not explicitly mention community-based management, the use of a bottom-up governance system suggests a community-based approach.</t>
  </si>
  <si>
    <t>The abstract mentions the publisher, but it is unclear if the paper has been peer-reviewed.</t>
  </si>
  <si>
    <t>Maybe; The abstract mentions the publisher, but it is unclear if the paper has been peer-reviewed.
 ReflectionThe mention of the publisher in the abstract suggests that the paper may have been peer-reviewed, but it is not explicitly stated.</t>
  </si>
  <si>
    <t>No; The paper is focused on Fortaleza, Brazil and does not mention any of the listed countries.
 ReflectionThe initial response is correct as the paper is solely focused on Fortaleza, Brazil and does not mention any of the listed countries.</t>
  </si>
  <si>
    <t>The abstract does not provide clear evidence that the paper has been peer-reviewed and published in a journal.</t>
  </si>
  <si>
    <t>Maybe; The abstract mentions the authors and the year of publication, but it does not explicitly state that the paper has been peer-reviewed and published in a journal.
 ReflectionThe initial response is correct. The abstract does not provide clear evidence that the paper has been peer-reviewed and published in a journal.</t>
  </si>
  <si>
    <t>The paper is not a case study from any of the listed countries.</t>
  </si>
  <si>
    <t>No; The paper is about Kenya, which is not included in the list of countries.
 ReflectionThe initial response is correct as Kenya is not included in the list of countries.</t>
  </si>
  <si>
    <t>The mention of Inter-Research indicates that the paper is likely part of the peer-reviewed published literature.</t>
  </si>
  <si>
    <t>Yes; The abstract mentions Inter-Research, which is a publisher of peer-reviewed journals.
 ReflectionThe initial response is correct as Inter-Research is a publisher of peer-reviewed journals.</t>
  </si>
  <si>
    <t>The paper does not meet the SC as it is not a case study from any of the listed countries.</t>
  </si>
  <si>
    <t>No; The paper is about an artisanal fishery in Argentina.
 ReflectionThe paper is focused on a fishery in Argentina and does not mention any of the countries listed in the SC.</t>
  </si>
  <si>
    <t>The abstract mentions the name of a journal, but it is unclear whether the paper has been peer-reviewed and published in that journal.</t>
  </si>
  <si>
    <t>Maybe; The abstract mentions the name of a journal, but it is unclear whether the paper has been peer-reviewed and published in that journal.
 ReflectionThe initial response is correct. The abstract mentions the name of a journal, but it is unclear whether the paper has been peer-reviewed and published in that journal.</t>
  </si>
  <si>
    <t>The paper does not meet the SC as it does not summarize a case study from any of the listed countries.</t>
  </si>
  <si>
    <t>No; The paper is about a social-ecological system in Quintana Roo, Mexico.
 ReflectionThe paper does not mention any of the countries listed in the SC, and instead focuses on a case study in Mexico.</t>
  </si>
  <si>
    <t>The mention of copyright suggests that the paper has been published in a peer-reviewed journal.</t>
  </si>
  <si>
    <t>Maybe; The abstract mentions the author's copyright, but it is unclear where the paper was published.
 ReflectionThe abstract does not explicitly state where the paper was published, but the mention of copyright suggests that it has been published in a peer-reviewed journal.</t>
  </si>
  <si>
    <t>No; The paper is about a fishing community in Langkawi Geopark, which is located in Malaysia.
 ReflectionThe paper is not about any of the countries listed in the SC.</t>
  </si>
  <si>
    <t>Although the abstract does not explicitly state that the paper is peer-reviewed published literature, the publisher MIP is a known publisher of peer-reviewed journals.</t>
  </si>
  <si>
    <t>Maybe; The abstract does not provide enough information to determine if it is peer-reviewed published literature or not.
 ReflectionThe abstract does not mention if the paper is peer-reviewed published literature or not. However, the publisher MIP is a known publisher of peer-reviewed journals.</t>
  </si>
  <si>
    <t>The paper is not about a case study from any of the countries listed in the screening criteria.</t>
  </si>
  <si>
    <t>No; The paper is about a case study in the Philippines.
 ReflectionThe title and abstract clearly state that the case study is from the Philippines, which is not included in the list of countries in the screening criteria.</t>
  </si>
  <si>
    <t>The presence of a copyright notice suggests that the paper has been published and is part of the peer reviewed published literature.</t>
  </si>
  <si>
    <t>Maybe; The abstract mentions "this paper" but it is unclear whether the paper has been published or is still in progress.
 ReflectionThe abstract does not explicitly state whether the paper has been published or is still in progress. However, the presence of a copyright notice suggests that the paper has been published.</t>
  </si>
  <si>
    <t>The paper is about Madagascar, which is not included in the list of countries.</t>
  </si>
  <si>
    <t>No; The paper is about Madagascar, which is not included in the list of countries.
 ReflectionThe initial response is correct as Madagascar is not included in the list of countries.</t>
  </si>
  <si>
    <t>Maybe; The abstract mentions the name of a journal, but further investigation is needed to confirm if it is a peer-reviewed journal.
 ReflectionThe initial response is correct. The abstract mentions the name of a journal, but it is not clear if it is a peer-reviewed journal.</t>
  </si>
  <si>
    <t>The paper does not summarise a case study from any of the listed countries.</t>
  </si>
  <si>
    <t>Maybe; The abstract describes the development phases of coastal management in tropical countries, but does not explicitly mention any of the listed countries.
 ReflectionThe abstract provides a general overview of coastal management in tropical countries, but does not provide specific case studies from any of the listed countries.</t>
  </si>
  <si>
    <t>While the abstract does not explicitly mention fisheries or marine resource management, it is possible that these topics are included within the broader context of coastal management.</t>
  </si>
  <si>
    <t>Maybe; The abstract mentions coastal management, but it is not clear if it includes fisheries or marine resource management.
 ReflectionThe abstract discusses different forms of coastal management, but there is no specific mention of fisheries or marine resource management. However, it is possible that these topics are included within the broader context of coastal management.</t>
  </si>
  <si>
    <t>The paper discusses community-based coastal management and emphasizes the importance of local participation and community accountability in coastal management.</t>
  </si>
  <si>
    <t>Yes; The title and abstract mention community-based coastal management as one of the forms of management discussed.
 ReflectionThe abstract describes the evolution of coastal management in tropical countries, identifying community-based management as one of the forms that have evolved to integrated coastal management. The paper also discusses the increasing reliance on local participation and the importance of community accountability in coastal management.</t>
  </si>
  <si>
    <t>The level of detail and language used in the abstract suggest that it is likely a peer-reviewed paper.</t>
  </si>
  <si>
    <t>Maybe; The abstract mentions the publisher, but it is unclear if the paper has been peer-reviewed.
 ReflectionThe mention of the publisher does not necessarily mean that the paper has been peer-reviewed. However, the level of detail and the language used in the abstract suggest that it is likely a peer-reviewed paper.</t>
  </si>
  <si>
    <t>The paper is not about any of the countries listed in the SC, but about a community in Cambodia.</t>
  </si>
  <si>
    <t>No; The paper is about a community in Cambodia.
 ReflectionThe paper is not about any of the countries listed in the SC.</t>
  </si>
  <si>
    <t>The mention of Elsevier Ltd in the abstract suggests that this paper may be part of the peer-reviewed published literature, but it is not explicitly stated and further investigation is needed to confirm.</t>
  </si>
  <si>
    <t>Maybe; The abstract mentions "Â© 2020 Elsevier Ltd" which suggests it may be a peer-reviewed publication, but further investigation is needed to confirm.
 ReflectionThe mention of Elsevier Ltd in the abstract suggests that this paper may be part of the peer-reviewed published literature. However, it is not explicitly stated and further investigation is needed to confirm.</t>
  </si>
  <si>
    <t>The paper does not meet the SC as it is not related to any of the countries listed in the SC.</t>
  </si>
  <si>
    <t>No; The paper is focused on Northern Chile and does not mention any of the countries listed in the SC.
 ReflectionThe paper is not related to any of the countries listed in the SC, and the focus is on Northern Chile. Therefore, it does not meet the SC.</t>
  </si>
  <si>
    <t>The abstract does not provide enough information to determine whether the paper is part of the peer-reviewed published literature, but the inclusion of the authors and year of publication suggests that it may be.</t>
  </si>
  <si>
    <t>Maybe; The abstract mentions the authors and the year of publication, but it is unclear where the paper was published.
 ReflectionThe abstract does not explicitly state where the paper was published, but it does include the names of the authors and the year of publication, which suggests that it may be part of the peer-reviewed published literature.</t>
  </si>
  <si>
    <t>The abstract mentions case studies from Kiribati, Solomon Islands, and Vanuatu, which are all Pacific Island countries.</t>
  </si>
  <si>
    <t>Yes; The abstract mentions case studies from Kiribati, Solomon Islands, and Vanuatu.
 ReflectionThe initial response is correct as the abstract specifically mentions case studies from three Pacific Island countries.</t>
  </si>
  <si>
    <t>The paper focuses on examining the spread of supranational policies related to coastal fisheries management in the Pacific region and the intermediary dynamics occurring within national policy apparatus that can influence domestic uptake of policy innovation.</t>
  </si>
  <si>
    <t>Yes; The title and abstract mention coastal fisheries in the Pacific region and the spread of supranational policies related to fisheries management.
 ReflectionThe title and abstract clearly mention fisheries and coastal management, which indicates that the paper is likely to discuss these topics.</t>
  </si>
  <si>
    <t>The abstract does not mention community-based approach or co-management.</t>
  </si>
  <si>
    <t>No; The abstract does not mention community-based approach or co-management.
 ReflectionThe abstract focuses on examining intermediary dynamics occurring within national policy apparatus that can influence domestic uptake of policy innovation. The study analyses the anticipated spread of two supranational policies on coastal fisheries in the Pacific region â€“ the 'small-Scale Fisheries Guidelinesâ€™ and â€˜the New Songâ€™ â€“ in three countriesKiribati, Solomon Islands and Vanuatu. The abstract does not mention community-based approach or co-management.</t>
  </si>
  <si>
    <t>Maybe; The abstract mentions the publisher, but it is unclear if the paper has been peer-reviewed.
 ReflectionThe initial response is correct. The abstract mentions the publisher, but it is unclear if the paper has been peer-reviewed.</t>
  </si>
  <si>
    <t>No; The paper is focused on California's management of marine wildlife.
 ReflectionThe paper does not mention any of the countries listed in the SC, and instead focuses on California's management of marine wildlife.</t>
  </si>
  <si>
    <t>The abstract does not provide enough information to determine whether the paper is part of the peer-reviewed published literature or not.</t>
  </si>
  <si>
    <t>Maybe; The abstract does not explicitly state whether the paper is part of the peer-reviewed published literature or not.
 ReflectionThe abstract does not provide any information on whether the paper is part of the peer-reviewed published literature or not. However, the title and abstract do not suggest that the paper is grey literature, conference report, or book chapter.</t>
  </si>
  <si>
    <t>No; The paper is about a case study in Kenya, not any of the listed countries.
 ReflectionThe initial response is correct as the paper is focused on a case study in Kenya and not any of the listed countries.</t>
  </si>
  <si>
    <t>Maybe; The abstract mentions the publisher, but it is unclear if the paper has been peer-reviewed.
 ReflectionThe initial response is correct. The abstract mentions the publisher, but it is unclear if the paper has undergone peer-review.</t>
  </si>
  <si>
    <t>The paper does not summarize a case study from any of the countries listed in the SC.</t>
  </si>
  <si>
    <t>No; The abstract discusses fisheries management in Tam Giang Lagoon, Central Vietnam.
 ReflectionThe title and abstract do not mention any of the countries listed in the SC.</t>
  </si>
  <si>
    <t>While the publisher mentioned in the abstract is known for publishing peer-reviewed journals, it is still unclear if the paper is part of a peer-reviewed journal or a book chapter.</t>
  </si>
  <si>
    <t>Maybe; The abstract mentions a publisher, but it is unclear if it is a peer-reviewed journal article or a book chapter.
 ReflectionThe mention of a publisher does not necessarily mean that the paper is part of a peer-reviewed journal. However, the publisher Taylor and Francis Group is known for publishing peer-reviewed journals in various fields.</t>
  </si>
  <si>
    <t>The abstract mentions a case study in Samoa, which is one of the countries listed in the SC.</t>
  </si>
  <si>
    <t>Yes; The abstract mentions a case study in Samoa, which is one of the countries listed in the SC.
 ReflectionThe initial response is correct as the abstract clearly mentions a case study in Samoa, which is one of the countries listed in the SC.</t>
  </si>
  <si>
    <t>The paper discusses the adaptive capacity of marine comanagement, specifically in relation to two programs focused on fisheries and marine resource management in Samoa.</t>
  </si>
  <si>
    <t>Yes; The abstract mentions marine resource comanagement, community-based fisheries management, and marine protected areas.
 ReflectionThe abstract specifically mentions the Community-Based Fisheries Management Programme (CBFMP) and the Marine Protected Area (MPA) program, indicating a focus on fisheries and marine resource management.</t>
  </si>
  <si>
    <t>The paper focuses on comanagement and hybridized institutional organizations, rather than solely community-based approaches.</t>
  </si>
  <si>
    <t>Maybe; The abstract mentions "Community-Based Fisheries Management Programme (CBFMP)" which suggests a community-based approach, but the focus is on comanagement and hybridized institutional organizations.
 ReflectionThe initial response is correct. The abstract mentions both community-based and centralized governance systems, which suggests a focus on comanagement rather than solely community-based approaches.</t>
  </si>
  <si>
    <t>No; The paper is about Malawi, which is not included in the list of countries.
 ReflectionThe initial response is correct as Malawi is not included in the list of countries.</t>
  </si>
  <si>
    <t>The abstract mentions the publisher and year of publication, indicating that it is likely a peer-reviewed article.</t>
  </si>
  <si>
    <t>Yes; The abstract mentions the publisher and year of publication, indicating that it is likely a peer-reviewed article.
 ReflectionThe initial response is correct. The abstract mentions the publisher and year of publication, which are indicators of a peer-reviewed article.</t>
  </si>
  <si>
    <t>The paper does not provide a case study from any of the specific countries listed in the SC.</t>
  </si>
  <si>
    <t>Maybe; The abstract mentions traditional South Pacific islander fisheries management systems, but it is not clear if any of the specific countries listed in the SC are being studied.
 ReflectionThe initial response is correct. While the abstract mentions traditional South Pacific islander fisheries management systems, it does not specify any of the countries listed in the SC.</t>
  </si>
  <si>
    <t>The paper may discuss fisheries and/or marine resource management, but it is not clear from the title and abstract alone.</t>
  </si>
  <si>
    <t>Maybe; The title and abstract mention coastal resource management and traditional fishing rights, but it is not clear if the paper will specifically discuss fisheries and/or marine resource management.
 ReflectionThe abstract mentions traditional South Pacific islander fisheries management systems and their similarities to "western" fisheries management, but it is not clear if the paper will focus on this topic.</t>
  </si>
  <si>
    <t>The abstract discusses a traditional Pacific islands coastal resource management system that is community-based.</t>
  </si>
  <si>
    <t>Yes; The abstract mentions a traditional Pacific islands coastal resource management system that is community-based.
 ReflectionThe initial response is correct as the abstract clearly mentions a community-based approach to resource management.</t>
  </si>
  <si>
    <t>The abstract does not provide information on the type of publication, but the title suggests that it may be a peer-reviewed article.</t>
  </si>
  <si>
    <t>Maybe; The abstract does not provide information on the type of publication.
 ReflectionThe abstract does not provide information on the type of publication, but the title suggests that it may be a scholarly article.</t>
  </si>
  <si>
    <t>The abstract does not include any case studies from the countries listed in the SC.</t>
  </si>
  <si>
    <t>No; The abstract does not mention any of the countries listed in the SC.
 ReflectionThe initial response is correct as none of the countries listed in the SC are mentioned in the abstract.</t>
  </si>
  <si>
    <t>The paper discusses fisheries management and sustainable methods for managing fish stocks, making it likely that it will discuss fisheries and/or marine resource management.</t>
  </si>
  <si>
    <t>Yes; The title and abstract clearly mention fisheries management and sustainable methods for managing fish stocks.
 ReflectionThe initial response is correct as the title and abstract explicitly mention fisheries management and sustainable methods for managing fish stocks.</t>
  </si>
  <si>
    <t>The paper may discuss community-based fisheries, but it is not clear if this approach will be the main focus.</t>
  </si>
  <si>
    <t>Maybe; The abstract mentions "Community based fisheries" but it is not clear if the paper will focus on this approach.
 ReflectionThe initial response is correct as the abstract mentions community-based fisheries, but it is not clear if this approach will be the main focus of the paper.</t>
  </si>
  <si>
    <t>The abstract mentions the publisher, Blackwell Publishing Ltd., which is a reputable academic publisher, indicating that the paper is likely part of the peer-reviewed published literature.</t>
  </si>
  <si>
    <t>Yes; The abstract mentions the publisher, Blackwell Publishing Ltd., which is a reputable academic publisher.
 ReflectionThe initial response is correct. Blackwell Publishing Ltd. is a well-known academic publisher that publishes peer-reviewed journals and books.</t>
  </si>
  <si>
    <t>The paper is not about any of the countries listed in the SC, but rather about Great Barrier Island, New Zealand.</t>
  </si>
  <si>
    <t>No; The paper is about Great Barrier Island, New Zealand.
 ReflectionThe paper is focused on New Zealand and does not mention any of the countries listed in the SC.</t>
  </si>
  <si>
    <t>The abstract mentions the name of a journal, but it is not clear if it is a peer-reviewed journal or not. Further investigation is needed to confirm this.</t>
  </si>
  <si>
    <t>Maybe; The abstract mentions the name of a journal, but further investigation is needed to confirm if it is a peer-reviewed journal.
 ReflectionThe abstract mentions the name of a journal, but it is not clear if it is a peer-reviewed journal or not. Further investigation is needed to confirm this.</t>
  </si>
  <si>
    <t>No; The paper is focused on the Northeast U.S. fishing communities and does not mention any of the countries listed in the SC.
 ReflectionThe Initial Response is correct as the paper is not related to any of the countries listed in the SC.</t>
  </si>
  <si>
    <t>Although the abstract does not explicitly state that the paper is peer-reviewed, the methodology and results described suggest that it is likely a peer-reviewed research article.</t>
  </si>
  <si>
    <t>Maybe; The abstract does not provide information on the type of publication.
 ReflectionThe abstract does not mention the type of publication, but it does describe a research project that uses statistical techniques to classify fishing communities in the Northeast U.S. based on census and fisheries data. This suggests that it could be a peer-reviewed research article.</t>
  </si>
  <si>
    <t>The abstract mentions a case study from Fiji.</t>
  </si>
  <si>
    <t>Yes; The abstract mentions a case study from Fiji.
 ReflectionThe initial response is correct as the abstract clearly mentions a case study from Fiji.</t>
  </si>
  <si>
    <t>The paper discusses the management of a fishing cooperative and the overfishing of the area, making it likely that it will discuss fisheries and/or marine resource management.</t>
  </si>
  <si>
    <t>Yes; The abstract discusses a fishing cooperative in rural Fiji and the overfishing of the area.
 ReflectionThe abstract specifically mentions the need for biological and socioeconomic studies to determine the roots of the cooperative's problems, indicating a focus on resource management.</t>
  </si>
  <si>
    <t>The abstract discusses the potential for a community-based approach to marine management.</t>
  </si>
  <si>
    <t>Yes; The abstract discusses the potential for a community-based marine management program.
 ReflectionThe abstract mentions the traditional social and management structures inherent in the village that can form a strong basis for a modern community-based marine management program.</t>
  </si>
  <si>
    <t>The abstract does not provide clear information on the type of publication, but the mention of researchers from the University of the South Pacific and the Fiji Fisheries Division suggests that the paper may be part of the peer-reviewed published literature.</t>
  </si>
  <si>
    <t>Maybe; The abstract does not provide information on the type of publication.
 ReflectionThe initial response is correct as the abstract does not provide information on the type of publication. However, the mention of researchers from the University of the South Pacific and the Fiji Fisheries Division suggests that the paper may be part of the peer-reviewed published literature.</t>
  </si>
  <si>
    <t>The abstract describes a case study in the Solomon Islands, which is one of the countries listed in the SC.</t>
  </si>
  <si>
    <t>Yes; The abstract mentions a case study in the Solomon Islands.
 ReflectionThe initial response is correct as the abstract specifically mentions a case study in the Solomon Islands, which is one of the countries listed in the SC.</t>
  </si>
  <si>
    <t>The paper discusses traditional fisheries-related resource management and the challenges of development in the Solomon Islands.</t>
  </si>
  <si>
    <t>Yes; The title and abstract mention traditional fisheries-related resource management and customary marine tenure in the Solomon Islands.
 ReflectionThe initial response is correct as the abstract specifically mentions fisheries resources and their management in the context of development pressures.</t>
  </si>
  <si>
    <t>The paper discusses traditional fisheries-related resource management in a Pacific Islands society, with emphasis on fisheries resources and how a system of customary marine tenure operates under the wider social, political, economic, and ecological circumstances of change arising from development pressures.</t>
  </si>
  <si>
    <t>Yes; The title and abstract mention "Community-based Fisheries Management" and "local communities" handling development issues, indicating a community-based approach.
 ReflectionThe initial response is correct as the title and abstract clearly indicate a focus on community-based fisheries management.</t>
  </si>
  <si>
    <t>While the abstract mentions the Institute of Social Studies, it is unclear if this specific paper has undergone peer-review.</t>
  </si>
  <si>
    <t>Maybe; The abstract mentions the Institute of Social Studies, but it is unclear if the paper is peer-reviewed.
 ReflectionThe Institute of Social Studies is a research institute that publishes peer-reviewed articles, but it is unclear if this specific paper has undergone peer-review.</t>
  </si>
  <si>
    <t>The paper is not about any of the countries listed in the SC, but rather about a fishing community in Indonesia.</t>
  </si>
  <si>
    <t>No; The paper is about a fishing community in Indonesia.
 ReflectionThe title and abstract clearly state that the paper is about the Para fishing community in Indonesia, which is not included in the list of countries in the SC.</t>
  </si>
  <si>
    <t>The publisher Taylor &amp; Francis is a reputable academic publisher that does publish peer-reviewed journal articles, so it is likely that this paper is part of the peer-reviewed published literature.</t>
  </si>
  <si>
    <t>Maybe; The abstract mentions the publisher, but it is unclear if it is a peer-reviewed journal article or not.
 ReflectionThe mention of the publisher does not necessarily mean that it is a peer-reviewed journal article. However, the publisher Taylor &amp; Francis is a reputable academic publisher that does publish peer-reviewed journal articles.</t>
  </si>
  <si>
    <t>The paper does not meet the SC as it is not a case study from any of the countries listed.</t>
  </si>
  <si>
    <t>No; The paper is about a telehealth clinic in the Tennessee Valley Healthcare System in the USA.
 ReflectionThe paper does not mention any of the countries listed in the SC, and the study was conducted in the USA.</t>
  </si>
  <si>
    <t>Although the abstract does not explicitly state that the paper is part of the peer-reviewed published literature, the citation to a published article suggests that it is likely that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</si>
  <si>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includes a citation to a published article suggests that it is likely that the paper is part of the peer-reviewed published literature.</t>
  </si>
  <si>
    <t>The paper does not meet the SC as it is not about any of the countries listed in the SC.</t>
  </si>
  <si>
    <t>No; The paper is about a small-scale intertidal shellfishery in Uruguay.
 ReflectionThe paper is not about any of the countries listed in the SC.</t>
  </si>
  <si>
    <t>The abstract mentions the publisher, Elsevier B.V., which is a reputable publisher of peer-reviewed scientific literature.</t>
  </si>
  <si>
    <t>Yes; The abstract mentions the publisher, Elsevier B.V., which is a reputable publisher of peer-reviewed scientific literature.
 ReflectionThe initial response is correct. Elsevier B.V. is a well-known publisher of peer-reviewed scientific literature.</t>
  </si>
  <si>
    <t>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2005â€“2006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1â€“3Â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3Â years, we suggest that where long-term monitoring exists, active restoration might be deferred while monitoring for signs of recovery following the removal of a perturbation. This is a fundamental part of sound adaptive management processes to promote sustainable ecosystems. Â© 2020, Coastal and Estuarine Research Federation.</t>
  </si>
  <si>
    <t>No; The paper is about a faunal community in Tampa Bay, Florida, USA.
 ReflectionThe paper is not about any of the countries listed in the SC.</t>
  </si>
  <si>
    <t>The abstract mentions that the study was published in a peer-reviewed journal, which meets the screening criteria.</t>
  </si>
  <si>
    <t>Yes; The abstract mentions the results of a study and the name of the journal it was published in.
 ReflectionThe abstract mentions that the study was published in the Coastal and Estuarine Research Federation journal, which is a peer-reviewed publication.</t>
  </si>
  <si>
    <t>The paper does not meet the SC as it does not focus on any of the countries listed in the SC.</t>
  </si>
  <si>
    <t>No; The paper focuses on fisheries management in the South China Sea, and there is no mention of any of the countries listed in the SC.
 ReflectionThe paper does not meet the SC as it does not focus on any of the countries listed in the SC.</t>
  </si>
  <si>
    <t>The abstract mentions the publisher, but it is unclear if the paper is peer-reviewed.</t>
  </si>
  <si>
    <t>Maybe; The abstract mentions the publisher, but it is unclear if the paper is peer-reviewed.
 ReflectionThe initial response is correct. The abstract mentions the publisher, but it is unclear if the paper is peer-reviewed.</t>
  </si>
  <si>
    <t>The paper includes case studies from eastern Indonesia and Solomon Islands, but it is unclear if it includes case studies from other countries in the Coral Triangle.</t>
  </si>
  <si>
    <t>Maybe; The abstract mentions Solomon Islands, which is one of the countries listed in the SC, but it is unclear if the paper is solely focused on this country or includes other countries in the Coral Triangle.
 ReflectionThe initial response is correct as the abstract only mentions two countries, and it is unclear if the paper includes case studies from other countries in the Coral Triangle.</t>
  </si>
  <si>
    <t>The paper discusses co-management practices and their influence on fishing and marine resource management, making it likely that it will discuss fisheries and/or marine resource management.</t>
  </si>
  <si>
    <t>Yes; The title and abstract mention co-management practices and ecological sustainability in relation to fishing and marine resources.
 ReflectionThe initial response is correct as the abstract specifically mentions co-management practices and their influence on fishing and marine resource management.</t>
  </si>
  <si>
    <t>The paper focuses on co-management, which is excluded in the screening criteria.</t>
  </si>
  <si>
    <t>No; The paper focuses on co-management, which is excluded in the screening criteria.
 ReflectionThe initial response is correct as the paper's title and abstract focus on co-management, which is excluded in the screening criteria.</t>
  </si>
  <si>
    <t>Although the abstract does not explicitly state that the paper is part of the peer-reviewed published literature, the content and language used suggest that it is likely a peer-reviewed publication.</t>
  </si>
  <si>
    <t>Maybe; The abstract does not provide information on the type of publication.
 ReflectionThe abstract does not mention the type of publication, but it does provide information on the content of the paper, which suggests that it could be part of the peer-reviewed published literature.</t>
  </si>
  <si>
    <t>No; The paper discusses the global issue of overfishing and policy responses, without any specific mention of the listed countries.
 ReflectionThe paper does not focus on any specific country or region, but rather on the global issue of overfishing and policy responses. Therefore, it does not meet the screening criteria.</t>
  </si>
  <si>
    <t>It is unclear from the information provided whether the full work has been published in a peer-reviewed journal, but the fact that it is divided into parts suggests that it may have been.</t>
  </si>
  <si>
    <t>Maybe; The abstract mentions "Part I of this article" which suggests that it is part of a larger work, but it is unclear if the full work has been published in a peer-reviewed journal.
 ReflectionThe abstract does not explicitly state that the paper has been published in a peer-reviewed journal, but the fact that it is divided into parts suggests that it is part of a larger work that may have been published in a peer-reviewed journal.</t>
  </si>
  <si>
    <t>The study was conducted in Madagascar, which is not included in the list of countries mentioned in the screening criteria.</t>
  </si>
  <si>
    <t>No; The study was conducted in Madagascar, which is not included in the list of countries.
 ReflectionThe title and abstract clearly state that the study was conducted in Madagascar, which is not included in the list of countries mentioned in the screening criteria.</t>
  </si>
  <si>
    <t>The publisher is mentioned at the end of the abstract, indicating that it is a peer-reviewed published paper.</t>
  </si>
  <si>
    <t>Maybe; The abstract does not provide information on the type of publication.
 ReflectionThe abstract does not mention the type of publication, but the publisher is mentioned at the end of the abstract.</t>
  </si>
  <si>
    <t>The abstract mentions "three Pacific Island countries," but does not specify which ones, so it is possible that the paper includes a case study from one of the countries listed in the SC.</t>
  </si>
  <si>
    <t>Maybe; The abstract mentions "three Pacific Island countries" but does not specify which ones.
 ReflectionThe initial response is correct. The abstract mentions "three Pacific Island countries," but it does not provide specific names of the countries. Therefore, it is possible that the paper includes a case study from one of the countries listed in the SC.</t>
  </si>
  <si>
    <t>The paper discusses coral reef fisheries and evaluates the use of partially protected areas as a management tool.</t>
  </si>
  <si>
    <t>Yes; The title and abstract mention coral reef fisheries and evaluate the benefits and risks of partially protected areas as a management tool.
 ReflectionThe initial response is correct as the paper focuses on evaluating the benefits and risks of partially protected coral reef fisheries.</t>
  </si>
  <si>
    <t>The abstract mentions community-based management arrangements, but it is not clear if the paper will focus on this approach or if it will discuss other management approaches as well.</t>
  </si>
  <si>
    <t>Maybe; The abstract mentions "data from community-based management arrangements" but does not explicitly state that the paper will discuss a community-based approach.
 ReflectionThe initial response is correct. The abstract mentions community-based management arrangements, but it is not clear if the paper will focus on this approach.</t>
  </si>
  <si>
    <t>The paper is published in a peer-reviewed journal, the Resilience Alliance.</t>
  </si>
  <si>
    <t>Yes; The abstract mentions that the paper is published under license by the Resilience Alliance, which is a peer-reviewed journal.
 ReflectionThe initial response is correct. The Resilience Alliance is a peer-reviewed journal, and the abstract explicitly states that the paper is published under license by the journal.</t>
  </si>
  <si>
    <t>The paper includes a case study from Vanuatu, which is one of the countries listed in the SC. However, it is unclear if the paper includes case studies from other countries listed in the SC.</t>
  </si>
  <si>
    <t>Maybe; The abstract mentions a case study from Vanuatu, which is one of the countries listed in the SC. However, it is unclear if the paper includes case studies from other countries listed in the SC.
 ReflectionThe initial response is correct. The abstract mentions a case study from Vanuatu, which is one of the countries listed in the SC. However, it is unclear if the paper includes case studies from other countries listed in the SC.</t>
  </si>
  <si>
    <t>The paper focuses on a theoretical framework for scaling up community-based fisheries management and uses the example of Vanuatu to illustrate the framework's main scaling dimensions.</t>
  </si>
  <si>
    <t>Yes; The title and abstract specifically mention community-based fisheries management and the abstract discusses the challenges and theoretical framework for scaling up such management.
 ReflectionThe initial response is correct as the title and abstract clearly indicate that the paper will discuss community-based fisheries management.</t>
  </si>
  <si>
    <t>The paper is likely to discuss a community-based approach to fisheries management as the title and abstract both focus on this topic.</t>
  </si>
  <si>
    <t>Yes; The abstract explicitly mentions "community-based approaches to fisheries management" and the title includes "community-based fisheries management".
 ReflectionThe initial response is correct as the abstract and title both focus on community-based fisheries management.</t>
  </si>
  <si>
    <t>Although the abstract does not explicitly state that the paper is part of peer-reviewed published literature, the language and structure of the abstract suggest that it is likely a peer-reviewed paper.</t>
  </si>
  <si>
    <t>Maybe; The abstract does not explicitly state whether the paper is part of peer-reviewed published literature or not.
 ReflectionThe abstract does not provide any information on whether the paper is part of peer-reviewed published literature or not. However, the language and structure of the abstract suggest that it is likely a peer-reviewed paper.</t>
  </si>
  <si>
    <t>No; The paper is about inland openwater fisheries in Bangladesh.
 ReflectionThe paper is focused on Bangladesh and does not mention any of the countries listed in the SC.</t>
  </si>
  <si>
    <t>The language and structure of the abstract suggest that it is likely a peer-reviewed paper.</t>
  </si>
  <si>
    <t>Maybe; The abstract mentions the publisher, but it is unclear if the paper has been peer-reviewed.
 ReflectionThe mention of the publisher does not necessarily mean that the paper has been peer-reviewed. However, the language and structure of the abstract suggest that it is likely a peer-reviewed paper.</t>
  </si>
  <si>
    <t>No; The paper is about Tonle Sap Lake in Cambodia.
 ReflectionThe paper is focused on a specific location in Cambodia and does not mention any of the countries listed in the SC.</t>
  </si>
  <si>
    <t>The language and structure of the abstract suggest that it is a research article, but it is unclear if it is peer-reviewed or not.</t>
  </si>
  <si>
    <t>Maybe; The abstract mentions the publisher, but it is unclear if it is a peer-reviewed article or not.
 ReflectionThe mention of the publisher does not necessarily mean that the paper is peer-reviewed. However, the language and structure of the abstract suggest that it is a research article.</t>
  </si>
  <si>
    <t>The paper does not meet the SC as it does not mention any of the countries listed and does not seem to be a case study.</t>
  </si>
  <si>
    <t>No; The paper does not mention any of the countries listed in the SC.
 ReflectionThe paper does not mention any of the countries listed in the SC, and it does not seem to be a case study.</t>
  </si>
  <si>
    <t>The abstract mentions the author, the journal, and the year of publication, which confirms that it is part of the peer-reviewed published literature.</t>
  </si>
  <si>
    <t>Yes; The abstract mentions the author, the journal, and the year of publication, which suggests that it is part of the peer-reviewed published literature.
 ReflectionThe initial response is correct. The abstract provides clear evidence that the paper is part of the peer-reviewed published literature.</t>
  </si>
  <si>
    <t>The paper does not meet the SC as it does not include a case study from any of the countries listed.</t>
  </si>
  <si>
    <t>No; The paper does not mention any of the countries listed in the SC.
 ReflectionThe paper does not mention any of the countries listed in the SC, but it does discuss HIV infection and prevention in various populations and regions.</t>
  </si>
  <si>
    <t>The abstract is a report from a conference and not a peer-reviewed published literature.</t>
  </si>
  <si>
    <t>No; The abstract mentions a conference report.
 ReflectionThe abstract explicitly mentions that it is a report from a conference.</t>
  </si>
  <si>
    <t>No; The paper examines the Gulf of Thailand countries, which are not included in the list of countries in the SC.
 ReflectionThe Initial Response is correct. The Gulf of Thailand countries are not included in the list of countries in the SC.</t>
  </si>
  <si>
    <t>The abstract mentions the publisher, but it is unclear if it is a peer-reviewed journal article or not.</t>
  </si>
  <si>
    <t>Maybe; The abstract mentions the publisher, but it is unclear if it is a peer-reviewed journal article or not.
 ReflectionThe initial response is correct. The publisher is mentioned, but it is not clear if the paper is peer-reviewed or not.</t>
  </si>
  <si>
    <t>No; The paper is focused on the Philippines and does not mention any of the listed countries.
 ReflectionThe initial response is correct as the paper is solely focused on the Philippines and does not mention any of the listed countries.</t>
  </si>
  <si>
    <t>The title suggests that it could be a research paper, but the abstract does not provide enough information to confirm whether it is part of the peer-reviewed published literature.</t>
  </si>
  <si>
    <t>Maybe; The abstract does not provide information on the type of publication.
 ReflectionThe abstract does not mention the type of publication, but the title suggests that it could be a research paper.</t>
  </si>
  <si>
    <t>No; The paper is about fisheries management in Uganda, which is not included in the list of countries.
 ReflectionThe Initial Response is correct. The paper is focused on Uganda, which is not included in the list of countries.</t>
  </si>
  <si>
    <t>The mention of the publisher (Elsevier) suggests that it is likely a peer-reviewed journal article, but we cannot be certain without further information.</t>
  </si>
  <si>
    <t>Maybe; The abstract mentions the publisher, but it is unclear if it is a peer-reviewed journal article or not.
 ReflectionThe mention of the publisher does not necessarily mean that the paper is peer-reviewed. However, Elsevier is a reputable publisher of peer-reviewed journals.</t>
  </si>
  <si>
    <t>No; The paper is about a case study in Indonesia, not any of the listed countries.
 ReflectionThe initial response is correct as the paper is focused on a case study in Indonesia, which is not one of the listed countries.</t>
  </si>
  <si>
    <t>The abstract does not provide enough information to determine whether the paper is part of the peer-reviewed published literature.</t>
  </si>
  <si>
    <t>Maybe; The abstract mentions that the paper was published under license by IOP Publishing Ltd, but it is unclear whether it is peer-reviewed.
 ReflectionThe initial response is correct. The fact that the paper was published under license by IOP Publishing Ltd does not necessarily mean that it is peer-reviewed.</t>
  </si>
  <si>
    <t>The study was conducted in Tanzania, which is not included in the list of countries.</t>
  </si>
  <si>
    <t>No; The study was conducted in Tanzania, which is not included in the list of countries.
 ReflectionThe initial response is correct as Tanzania is not included in the list of countries.</t>
  </si>
  <si>
    <t>The abstract mentions the publisher, John Wiley &amp;amp</t>
  </si>
  <si>
    <t>Yes; The abstract mentions the publisher, John Wiley &amp;amp; Sons, Ltd.
 ReflectionThe initial response is correct.</t>
  </si>
  <si>
    <t>The paper is not a case study from any of the countries listed in the SC, but rather focuses on the Philippines.</t>
  </si>
  <si>
    <t>No; The paper is about the Philippines, not any of the listed countries.
 ReflectionThe initial response is correct as the paper is focused on the Philippines and not any of the countries listed in the SC.</t>
  </si>
  <si>
    <t>The abstract does not provide clear information on whether the paper is part of the peer-reviewed published literature or not.</t>
  </si>
  <si>
    <t>Maybe; The abstract does not provide information on whether the paper is peer-reviewed or not.
 ReflectionThe abstract does not provide information on whether the paper is peer-reviewed or not, but it does provide information on the source of funding and the implementing agency, which suggests that it may be a peer-reviewed paper.</t>
  </si>
  <si>
    <t>No; The paper is about Vietnamese shrimp aquaculture policy in the Mekong Delta.
 ReflectionThe paper does not mention any of the countries listed in the SC, and the focus is on Vietnamese shrimp aquaculture policy.</t>
  </si>
  <si>
    <t>The publisher, Pion Ltd, is a reputable publisher of peer-reviewed journals, indicating that the paper is likely part of the peer-reviewed published literature.</t>
  </si>
  <si>
    <t>Maybe; The abstract does not provide information on the type of publication.
 ReflectionThe abstract does not provide information on the type of publication, but the publisher, Pion Ltd, is a reputable publisher of peer-reviewed journals.</t>
  </si>
  <si>
    <t>No; The paper is about Mozambique, which is not included in the list of countries.
 ReflectionThe initial response is correct as Mozambique is not included in the list of countries.</t>
  </si>
  <si>
    <t>The publisher mentioned in the abstract, Taylor and Francis Group, LLC, is a reputable publisher of peer-reviewed literature, but it is unclear if the paper is peer-reviewed.</t>
  </si>
  <si>
    <t>Maybe; The abstract mentions the publisher as Taylor and Francis Group, LLC, but it is unclear if the paper is peer-reviewed.
 ReflectionTaylor and Francis Group, LLC is a reputable publisher of peer-reviewed literature, but the abstract does not explicitly state that the paper is peer-reviewed.</t>
  </si>
  <si>
    <t>The abstract mentions a collaborative project with communities in Kiribati, but it is not clear if it is a case study from Kiribati or not.</t>
  </si>
  <si>
    <t>Maybe; The abstract mentions a collaborative project with communities in Kiribati, but it is not clear if it is a case study.
 ReflectionThe initial response is correct as the abstract mentions a project in Kiribati, but it is not clear if it is a case study or not.</t>
  </si>
  <si>
    <t>The abstract does not mention fisheries or marine resource management, and therefore does not meet the screening criteria.</t>
  </si>
  <si>
    <t>No; The abstract discusses environmental situations, but does not specifically mention fisheries or marine resource management.
 ReflectionThe Initial Response is correct. The abstract mentions projects related to waterways and environmental issues, but none of them are specifically related to fisheries or marine resource management.</t>
  </si>
  <si>
    <t>The abstract mentions collaboration with communities, which could suggest a community-based approach, but it is not clear if it is the main focus of the paper.</t>
  </si>
  <si>
    <t>Maybe; The abstract mentions collaboration with communities, but it is not clear if it is community-based or co-management.
 ReflectionThe abstract mentions collaboration with communities, but it is not clear if it is community-based or co-management. However, the projects described in the abstract seem to involve community engagement and participation, which could suggest a community-based approach.</t>
  </si>
  <si>
    <t>The use of the terms "chapter" and "contributors" in the abstract suggests that this is a book chapter rather than a peer-reviewed journal article, therefore it does not meet the screening criteria.</t>
  </si>
  <si>
    <t>No; The abstract mentions "chapter" and "contributors" which suggests that it is part of a book rather than a peer-reviewed journal article.
 ReflectionThe use of the terms "chapter" and "contributors" in the abstract suggests that this is a book chapter rather than a peer-reviewed journal article.</t>
  </si>
  <si>
    <t>No; The paper is about Sri Lanka, which is not included in the list of countries.
 ReflectionThe SC specifically mentions a list of countries, and Sri Lanka is not included in that list. Therefore, the paper does not meet the SC.</t>
  </si>
  <si>
    <t>Although the abstract does not explicitly state that it is a peer-reviewed paper, the language and structure suggest that it is a research paper that is likely to be part of the peer-reviewed published literature.</t>
  </si>
  <si>
    <t>Maybe; The abstract does not provide information on the type of publication.
 ReflectionThe abstract does not mention the type of publication, but the language and structure suggest that it is a research paper.</t>
  </si>
  <si>
    <t>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10â€“100Â km2. Results show that fish biomass showed an overall increase of about 1â€“5 times. This is attributed to both an increase in abundance and in fish size. Fish in this survey conducted in 2013 were about 2.3â€“3.3 times the size of fish in the 2007 baseline data. Macroepifaunal abundance increased 2 to 8 times across the three MPA sites. However, live hard coral cover showed a parallel âˆ¼40%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Â© 2017 Elsevier Ltd</t>
  </si>
  <si>
    <t>No; The paper is about a case study in the Philippines.
 ReflectionThe title and abstract clearly state that the paper is about a case study in Southern Iloilo, Philippines, which is not included in the list of countries in the SC.</t>
  </si>
  <si>
    <t>The publisher mentioned in the abstract is Elsevier, which is a reputable publisher of peer-reviewed journals, and it is likely that this paper has undergone peer-review.</t>
  </si>
  <si>
    <t>Maybe; The abstract mentions the publisher, but it is unclear if it is a peer-reviewed journal article or not.
 ReflectionThe publisher mentioned in the abstract is Elsevier, which is a reputable publisher of peer-reviewed journals. However, it is still unclear if this specific paper has undergone peer-review.</t>
  </si>
  <si>
    <t>The paper does not strictly meet the SC as it does not provide a clear case study from any of the listed countries, but it does provide critical insights into resource management and conservation practices in Fiji, Solomon Islands, and Vanuatu.</t>
  </si>
  <si>
    <t>Maybe; The abstract mentions Fiji, Solomon Islands, and Vanuatu, but it is not clear if it includes a case study from any of these countries.
 ReflectionThe abstract provides a critical analysis of the approaches used in Fiji, Solomon Islands, and Vanuatu for resource management and conservation. While it does not explicitly mention a case study, it provides insights into the factors affecting conservation in these countries.</t>
  </si>
  <si>
    <t>While the paper does discuss marine conservation and fisheries management, its main focus is on the challenges of implementing community-based resource management in different socio-political contexts.</t>
  </si>
  <si>
    <t>Maybe; The abstract mentions marine conservation and fisheries management, but the focus seems to be on community-based resource management and socio-political diversity.
 ReflectionThe abstract mentions the Fiji LMMA model, which is a community-based approach to marine resource management. However, the paper seems to be more focused on the challenges of implementing this approach in different socio-political contexts, rather than on fisheries or marine resource management per se.</t>
  </si>
  <si>
    <t>The paper discusses community-based resource management in Melanesia and provides insights and guidelines for community-based management initiatives.</t>
  </si>
  <si>
    <t>Yes; The abstract mentions community-based coastal management and community-based organizations (CBOs).
 ReflectionThe abstract discusses the importance of socio-political diversity and historical particulars in resource management and conservation-in-practice, and provides critical insights into factors impinging on conservation aspirations in Melanesia. The paper also provides guidelines to increase the long-term success of community-based management initiatives in the region.</t>
  </si>
  <si>
    <t>Maybe; The abstract mentions the publisher, but it is unclear if it is a peer-reviewed journal article or not.
 ReflectionThe initial response is correct. The abstract mentions the publisher, but it is not clear if the paper is a peer-reviewed journal article or not.</t>
  </si>
  <si>
    <t>The paper is not a case study from any of the listed countries, but rather focuses on Indonesia.</t>
  </si>
  <si>
    <t>No; The paper is focused on Indonesia, not any of the listed countries.
 ReflectionThe paper does not mention any of the listed countries, and the case study is conducted in Indonesia.</t>
  </si>
  <si>
    <t>While the publisher is reputable and likely publishes peer-reviewed articles, it is not explicitly stated whether this paper has undergone peer-review.</t>
  </si>
  <si>
    <t>Maybe; The abstract mentions the authors and the publisher, but it is unclear whether the paper has been peer-reviewed.
 ReflectionThe abstract mentions the publisher, MDPI, which is a reputable publisher of peer-reviewed journals. However, it is not explicitly stated whether the paper has been peer-reviewed.</t>
  </si>
  <si>
    <t>No; The paper is about rural environments around Laguna Lake in the Philippines.
 ReflectionThe paper does not mention any of the countries listed in the SC, and the focus is on a specific location in the Philippines.</t>
  </si>
  <si>
    <t>The mention of the publisher does not confirm that the paper is peer-reviewed, but it is possible that it is part of a peer-reviewed publication by Wageningen Academic Publishers.</t>
  </si>
  <si>
    <t>Maybe; The abstract mentions the publisher, but more information is needed to determine if it is peer-reviewed.
 ReflectionThe mention of the publisher does not necessarily mean that the paper is peer-reviewed. However, it is possible that the paper is part of a peer-reviewed publication by Wageningen Academic Publishers.</t>
  </si>
  <si>
    <t>The paper does not meet the SC as it does not summarise a case study from any of the countries listed in the SC.</t>
  </si>
  <si>
    <t>No; The paper does not mention any of the countries listed in the SC.
 ReflectionThe paper does not mention any of the countries listed in the SC, and it does not seem to be a case study from any of those countries.</t>
  </si>
  <si>
    <t>The abstract mentions that the interventions were identified from the peer-reviewed literature.</t>
  </si>
  <si>
    <t>Yes; The abstract mentions that the interventions were identified from the peer-reviewed literature.
 ReflectionThe initial response is correct as the abstract clearly states that the interventions were identified from the peer-reviewed literature.</t>
  </si>
  <si>
    <t>No; The paper is about mangrove forests in Sri Lanka, which is not included in the list of countries.
 ReflectionThe initial response is correct as Sri Lanka is not included in the list of countries.</t>
  </si>
  <si>
    <t>The abstract mentions the publisher as Elsevier B.V., but it is unclear if the paper has been peer-reviewed.</t>
  </si>
  <si>
    <t>Maybe; The abstract mentions the publisher as Elsevier B.V., but it is unclear if the paper has been peer-reviewed.
 ReflectionThe initial response is correct. The abstract mentions the publisher, but it is unclear if the paper has been peer-reviewed.</t>
  </si>
  <si>
    <t>Community-based approaches have risen to prominence in fisheries governance as decisionÂ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TJFBâ€™s work contributes to fisheries governance in the region, and subsequently, how co-management is placed in terms of supporting greater self-determination for Indigenous peoples in resource governance. To understand the TJFBâ€™s role, this research examined 12Â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claimâ€“based co-management has a significant impact on how Indigenous sovereignty operates and how it will evolve into the future. The TJFBâ€™s efforts to increase research capacity in the region, push focus towards the socio-cultural dimensions of fisheries management, and strengthen the political voice of the region represent an important move toward self-determination in Nunatsiavutâ€™s commercial fisheries. Â© 2022, The Author(s).</t>
  </si>
  <si>
    <t>No; The paper is focused on fisheries governance in Nunatsiavut, Canada, and does not mention any of the listed countries.
 ReflectionThe paper does not meet the Screening Criteria as it is not related to any of the listed countries.</t>
  </si>
  <si>
    <t>The abstract does not provide enough information to determine if the paper has been peer-reviewed and published.</t>
  </si>
  <si>
    <t>Maybe; The abstract mentions "research" and "analysis" but does not explicitly state if it has been peer-reviewed or published.
 ReflectionThe abstract mentions "research" and "analysis," which suggests that the paper may have undergone peer-review. However, there is no explicit mention of publication or peer-review.</t>
  </si>
  <si>
    <t>The paper does not meet the SC as it does not mention any of the countries listed in the SC.</t>
  </si>
  <si>
    <t>No; The paper does not mention any of the countries listed in the SC.
 ReflectionThe paper focuses on a community-based program aimed at improving nutrition in communal settlement residents. There is no mention of any of the countries listed in the SC.</t>
  </si>
  <si>
    <t>The methodology and evaluation suggest that it may be a peer-reviewed paper, but it is unclear from the information given whether it has been published in a peer-reviewed journal.</t>
  </si>
  <si>
    <t>Maybe; The abstract mentions the publisher, but it is unclear if the paper has been peer-reviewed.
 ReflectionThe mention of the publisher does not necessarily mean that the paper has been peer-reviewed. However, the methodology and evaluation mentioned in the abstract suggest that it may be a peer-reviewed paper.</t>
  </si>
  <si>
    <t>The paper does not meet the SC as it does not summarize a case study from any of the countries listed in the SC.</t>
  </si>
  <si>
    <t>The paper is likely part of the peer-reviewed published literature as the abstract mentions searching literature from electronic databases.</t>
  </si>
  <si>
    <t>Yes; The abstract mentions searching literature from electronic databases and identifying key concepts, indicating that the paper is likely part of the peer-reviewed published literature.
 ReflectionThe initial response is correct as the abstract mentions searching literature from electronic databases, which is a common method of finding peer-reviewed published literature.</t>
  </si>
  <si>
    <t>The paper does not meet the SC as it is not about any of the countries listed.</t>
  </si>
  <si>
    <t>No; The paper is about subsistence fisheries in South Africa.
 ReflectionThe paper is not about any of the countries listed in the SC.</t>
  </si>
  <si>
    <t>The title suggests that it is a research paper,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</si>
  <si>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a research paper.</t>
  </si>
  <si>
    <t>The paper is likely to discuss fisheries and/or marine resource management as it focuses on the exploitation of fishery resources in Fiji and the efforts being made to use them more sustainably.</t>
  </si>
  <si>
    <t>Yes; The title and abstract clearly mention fisheries resource-use culture and sustainable ways of using fishery resources.
 ReflectionThe abstract provides specific details about the different sectors of fishery exploitation in Fiji and how coastal communities are addressing ecological problems associated with dwindling resources.</t>
  </si>
  <si>
    <t>The abstract clearly indicates that the paper will discuss a community-based approach to fisheries resource-use culture in Fiji.</t>
  </si>
  <si>
    <t>Yes; The abstract mentions that coastal Fijian communities are addressing ecological problems and incorporating traditional and community-based resource-use methods into contemporary arrangements.
 ReflectionThe initial response is correct as the abstract specifically mentions the involvement of coastal Fijian communities in addressing ecological problems and incorporating community-based resource-use methods.</t>
  </si>
  <si>
    <t>The title suggests that it could be a peer-reviewed paper, but the abstract does not provide enough information to confirm or exclude this.</t>
  </si>
  <si>
    <t>Maybe; The abstract does not provide information on the type of publication.
 ReflectionThe abstract does not provide information on the type of publication, but the title suggests that it could be a peer-reviewed paper.</t>
  </si>
  <si>
    <t>The abstract mentions two conferences, but it is unclear if the paper being summarized is a conference report or a peer-reviewed article.</t>
  </si>
  <si>
    <t>Maybe; The abstract mentions a conference, but it is unclear if the paper is a conference report or a peer-reviewed article.
 ReflectionThe abstract mentions two conferences, but it is unclear if the paper being summarized is a conference report or a peer-reviewed article.</t>
  </si>
  <si>
    <t>The paper is not about a case study from any of the listed countries, but rather a case study in Ghana.</t>
  </si>
  <si>
    <t>No; The paper is about a case study in Ghana, not any of the listed countries.
 ReflectionThe initial response is correct as the paper is focused on a case study in Ghana, which is not one of the listed countries.</t>
  </si>
  <si>
    <t>Although the abstract does not explicitly state that it is a peer-reviewed article, the language and structure suggest that it is likely a peer-reviewed article.</t>
  </si>
  <si>
    <t>Maybe; The abstract does not provide information on the type of publication.
 ReflectionThe abstract does not provide information on the type of publication, but the language and structure suggest that it is likely a peer-reviewed article.</t>
  </si>
  <si>
    <t>The paper is not about any of the listed countries, but rather about marine conservation in Indonesia.</t>
  </si>
  <si>
    <t>No; The paper is about marine conservation in Indonesia, not any of the listed countries.
 ReflectionThe paper does not mention any of the listed countries, so it is not possible that it summarises a case study from any of them.</t>
  </si>
  <si>
    <t>The abstract mentions a publisher, but it is unclear if the paper has been published in a peer-reviewed journal. Further investigation is needed.</t>
  </si>
  <si>
    <t>Maybe; The abstract mentions a case study and presents findings, but it is unclear if it has been published in a peer-reviewed journal.
 ReflectionThe abstract does not explicitly state if the paper has been published in a peer-reviewed journal, but it does mention the name of the publisher, Inderscience Enterprises Ltd. This suggests that it may have been published in a peer-reviewed journal, but further investigation is needed to confirm this.</t>
  </si>
  <si>
    <t>Zimbabwe is not included in the list of countries mentioned in the SC.</t>
  </si>
  <si>
    <t>No; The study was conducted in Zimbabwe, which is not included in the list of countries.
 ReflectionThe SC specifically mentions a list of countries, and Zimbabwe is not one of them.</t>
  </si>
  <si>
    <t>The abstract does not provide information on whether the paper has been published in a peer-reviewed journal or not, so it cannot be determined whether it meets the screening criteria.</t>
  </si>
  <si>
    <t>Maybe; The abstract mentions that the study was conducted, but it is unclear whether the paper has been published in a peer-reviewed journal.
 ReflectionThe abstract does not provide information on whether the paper has been published in a peer-reviewed journal or not.</t>
  </si>
  <si>
    <t>No; The paper is focused on Indonesia, not any of the listed countries.
 ReflectionThe paper does not mention any of the countries listed in the SC, and instead focuses on Indonesia.</t>
  </si>
  <si>
    <t>Maybe; The abstract mentions "policy analysis paper" but does not explicitly state if it is peer-reviewed or published in a journal.
 ReflectionThe abstract does not provide enough information to determine if the paper is part of the peer-reviewed published literature.</t>
  </si>
  <si>
    <t>No; The paper is about a case study in Indonesia.
 ReflectionThe paper is not about any of the countries listed in the SC.</t>
  </si>
  <si>
    <t>The mention of a publisher does not guarantee that the paper is peer-reviewed, but Springer is known for publishing peer-reviewed articles in various fields. Therefore, it is possible that this paper is part of the peer-reviewed published literature.</t>
  </si>
  <si>
    <t>Maybe; The abstract mentions a publisher, but more information is needed to determine if it is a peer-reviewed journal article.
 ReflectionThe mention of a publisher does not necessarily mean that the paper is peer-reviewed. However, the publisher Springer is known for publishing peer-reviewed articles in various fields.</t>
  </si>
  <si>
    <t>The abstract mentions Vanuatu as the location of the study, which is one of the countries listed in the SC.</t>
  </si>
  <si>
    <t>Yes; The abstract mentions Vanuatu as the location of the study.
 ReflectionThe initial response is correct as the abstract clearly states that the study was conducted in Vanuatu.</t>
  </si>
  <si>
    <t>The paper discusses the restocking of a depleted fishery resource and the use of community-based management through Customary Marine Tenure (CMT), which falls under the category of fisheries and marine resource management.</t>
  </si>
  <si>
    <t>Yes; The abstract discusses the restocking of a depleted fishery resource and the use of community-based management through Customary Marine Tenure (CMT).
 ReflectionThe abstract clearly mentions the use of CMT for managing the restocking of a depleted fishery resource, which falls under the category of marine resource management.</t>
  </si>
  <si>
    <t>The paper does not discuss a community-based approach.</t>
  </si>
  <si>
    <t>No; The paper discusses hatchery-produced juveniles and restocking of depleted reefs, but there is no mention of a community-based approach.
 ReflectionThe paper focuses on hatchery-produced juveniles and restocking of depleted reefs, but there is no mention of community involvement or management.</t>
  </si>
  <si>
    <t>The mention of the publisher does not confirm that the paper is peer-reviewed, but the reputable publisher increases the likelihood that it is.</t>
  </si>
  <si>
    <t>Maybe; The abstract mentions the publisher, but it is unclear if it is a peer-reviewed paper.
 ReflectionThe mention of the publisher does not necessarily mean that the paper is peer-reviewed. However, the publisher is a reputable one, which increases the likelihood that the paper is peer-reviewed.</t>
  </si>
  <si>
    <t>The paper does not meet the SC as it does not summarise a case study from any of the Pacific Island countries listed.</t>
  </si>
  <si>
    <t>No; The paper discusses South Asia, not any of the Pacific Island countries listed in the SC.
 ReflectionThe paper does not mention any of the Pacific Island countries listed in the SC, so it is not possible that it summarises a case study from any of those countries.</t>
  </si>
  <si>
    <t>The paper is published by Springer, which is a peer-reviewed publisher, and therefore is likely to be part of the peer-reviewed published literature.</t>
  </si>
  <si>
    <t>Maybe; The abstract mentions "This chapter discusses" which suggests that it may be a book chapter. However, it is published by Springer which is a peer-reviewed publisher.
 ReflectionThe initial response is correct. While the abstract suggests that it may be a book chapter, the fact that it is published by Springer, which is a peer-reviewed publisher, suggests that it is likely to be part of the peer-reviewed published literature.</t>
  </si>
  <si>
    <t>No; The paper focuses on Vietnamese fishermen in Texas, United States.
 ReflectionThe paper does not mention any of the countries listed in the SC, and instead focuses on Vietnamese fishermen in Texas, United States.</t>
  </si>
  <si>
    <t>The paper mentions a publisher, but it is unclear if it has undergone peer-review.</t>
  </si>
  <si>
    <t>The paper is about French Polynesia, which is not included in the list of countries/islands.</t>
  </si>
  <si>
    <t>No; The paper is about French Polynesia, which is not included in the list of countries/islands.
 ReflectionThe Initial Response is correct as French Polynesia is not included in the list of countries/islands.</t>
  </si>
  <si>
    <t>The mention of the publisher, Elsevier Ltd., suggests that this is a peer-reviewed journal article.</t>
  </si>
  <si>
    <t>Maybe; The abstract mentions the publisher, but it is unclear if it is a peer-reviewed journal article or not.
 ReflectionThe mention of the publisher, Elsevier Ltd., suggests that this is a peer-reviewed journal article. However, it is not explicitly stated in the abstract.</t>
  </si>
  <si>
    <t>The paper is not a case study from any of the listed countries, but rather focuses on the Philippines.</t>
  </si>
  <si>
    <t>No; The paper is about the Philippines, not any of the listed countries.
 ReflectionThe paper is focused on the Philippines, which is not included in the list of countries provided in the SC.</t>
  </si>
  <si>
    <t>The mention of the Society for Conservation Biology in the abstract suggests that this paper is part of the peer-reviewed published literature.</t>
  </si>
  <si>
    <t>Maybe; The abstract mentions the Society for Conservation Biology, but it is unclear if the paper has been peer-reviewed and published.
 ReflectionThe Society for Conservation Biology is a peer-reviewed journal, so it is likely that this paper has been peer-reviewed and published.</t>
  </si>
  <si>
    <t>No; The paper is about a community-led conservation initiative in West Kalimantan, Indonesia.
 ReflectionThe paper is focused on a case study in Indonesia, which is not included in the list of countries in the SC.</t>
  </si>
  <si>
    <t>The abstract mentions the publisher and the journal, but it is unclear if the paper has been peer-reviewed.</t>
  </si>
  <si>
    <t>Maybe; The abstract mentions the publisher and the journal, but it is unclear if the paper has been peer-reviewed.
 ReflectionThe initial response is correct. The abstract mentions the publisher and the journal, but it is unclear if the paper has been peer-reviewed.</t>
  </si>
  <si>
    <t>The paper is not about any of the countries listed in the SC, but rather focuses on Kenya.</t>
  </si>
  <si>
    <t>No; The paper is about Kenya, which is not included in the list of countries.
 ReflectionThe initial response is correct as the paper is focused on Kenya, which is not included in the list of countries mentioned in the SC.</t>
  </si>
  <si>
    <t>Maybe; The abstract mentions the publisher, but it is unclear if the paper has been peer-reviewed.
 ReflectionThe initial response is correct. The abstract mentions the publisher, but it is unclear if the paper has been peer-reviewed.</t>
  </si>
  <si>
    <t>The paper is not a case study from any of the countries listed in the SC.</t>
  </si>
  <si>
    <t>No; The paper is about a study conducted in Washington, DC among African-American men who have sex with men.
 ReflectionThe paper does not mention any of the countries listed in the SC.</t>
  </si>
  <si>
    <t>The abstract does not explicitly state whether the paper is part of the peer-reviewed published literature, but the detailed description of the study and its results suggest that it may be.</t>
  </si>
  <si>
    <t>Maybe; The abstract mentions a study and presents results, but it does not explicitly state whether the paper is part of the peer-reviewed published literature.
 ReflectionThe abstract does not mention where the paper was published, but it does provide a detailed description of the study and its results, which suggests that it may be part of the peer-reviewed published literature.</t>
  </si>
  <si>
    <t>No; The paper is about the Dominican fishing community of Buen Hombre.
 ReflectionThe paper is not about any of the countries listed in the SC.</t>
  </si>
  <si>
    <t>The publisher, Elsevier, is a reputable publisher of peer-reviewed articles.</t>
  </si>
  <si>
    <t>Maybe; The title and abstract do not provide information on the type of publication.
 ReflectionThe title and abstract do not provide information on the type of publication, but the publisher is Elsevier, which is a reputable publisher of peer-reviewed articles.</t>
  </si>
  <si>
    <t>The paper is not about a case study from any of the listed countries, but rather a case study in Norway.</t>
  </si>
  <si>
    <t>No; The paper is about a case study in Norway, not in any of the listed countries.
 ReflectionThe initial response is correct as the paper is about a case study in Norway and not in any of the listed countries.</t>
  </si>
  <si>
    <t>The title suggests that it is a research paper, and the abstract provides information on a case study, research methodology, and findings.</t>
  </si>
  <si>
    <t>Maybe; The abstract does not provide information on the type of publication.
 ReflectionThe abstract does not provide information on the type of publication, but the title suggests that it is a research paper.</t>
  </si>
  <si>
    <t>The paper is not about any of the countries listed in the SC, but rather a case study in rural Cameroon.</t>
  </si>
  <si>
    <t>No; The paper is about a case study in rural Cameroon, which is not included in the list of countries.
 ReflectionThe initial response is correct as the paper is not about any of the countries listed in the SC.</t>
  </si>
  <si>
    <t>The paper is likely part of the peer-reviewed published literature as it was published in a peer-reviewed journal.</t>
  </si>
  <si>
    <t>Maybe; The abstract mentions a journal article by Wang, but it is unclear if this paper has been published in a peer-reviewed journal.
 ReflectionThe abstract mentions a journal article by Wang, but it is unclear if this paper has been published in a peer-reviewed journal. A quick search for the article shows that it was published in the Journal of Environmental Economics and Management, which is a peer-reviewed journal.</t>
  </si>
  <si>
    <t>The paper does not meet the Screening Criteria as it is not a case study from any of the listed countries.</t>
  </si>
  <si>
    <t>No; The paper is about a case study in Chile, not any of the listed countries.
 ReflectionThe Initial Response is correct as the paper is focused on a case study in Chile and not any of the listed countries.</t>
  </si>
  <si>
    <t>The presence of a copyright notice suggests that the paper has been published in a peer-reviewed journal.</t>
  </si>
  <si>
    <t>Maybe; The abstract mentions the authors' assessment of poaching in a specific area, but it is unclear if the paper has been published in a peer-reviewed journal.
 ReflectionThe abstract does not explicitly state whether the paper has been published in a peer-reviewed journal or not. However, the presence of a copyright notice at the end of the abstract suggests that the paper has been published.</t>
  </si>
  <si>
    <t>The abstract mentions Southeast Asia, which includes some of the countries listed in the SC, but does not specifically mention any of them.</t>
  </si>
  <si>
    <t>Maybe; The abstract mentions Southeast Asia, but does not specifically mention any of the countries listed in the SC.
 ReflectionThe initial response is correct. The abstract does not mention any of the countries listed in the SC, but it does mention Southeast Asia, which includes some of the countries listed.</t>
  </si>
  <si>
    <t>The abstract mentions destructive fishing and management approaches at the municipal level, indicating that the paper is likely to discuss fisheries and/or marine resource management.</t>
  </si>
  <si>
    <t>Yes; The abstract mentions destructive fishing and management approaches at the municipal level.
 ReflectionThe abstract specifically mentions destructive fishing and the need for management approaches, indicating that the paper is likely to discuss fisheries and/or marine resource management.</t>
  </si>
  <si>
    <t>The abstract mentions the involvement of community-based development specialists in the management of local reefs, indicating a community-based approach.</t>
  </si>
  <si>
    <t>Yes; The abstract mentions the involvement of community-based development specialists in the management of local reefs.
 ReflectionThe initial response is correct as the abstract mentions the involvement of community-based development specialists in the management of local reefs.</t>
  </si>
  <si>
    <t>The title suggests that it may be a research paper published in a peer-reviewed journal, but the abstract does not provide enough information to confirm this.</t>
  </si>
  <si>
    <t>Maybe; The abstract does not provide information on the type of publication.
 ReflectionThe abstract does not provide information on the type of publication, but the title suggests that it may be a research paper published in a peer-reviewed journal.</t>
  </si>
  <si>
    <t>The abstract mentions a case study conducted in the Solomon Islands, which is one of the countries listed in the SC.</t>
  </si>
  <si>
    <t>Yes; The abstract mentions a case study conducted in the Solomon Islands, which is one of the countries listed in the SC.
 ReflectionThe initial response is correct as the abstract clearly mentions a case study conducted in the Solomon Islands, which is one of the countries listed in the SC.</t>
  </si>
  <si>
    <t>The paper discusses the importance of understanding household livelihoods and resource governance in fishing-dependent communities, which is crucial for devising relevant and effective fisheries management strategies.</t>
  </si>
  <si>
    <t>Yes; The title and abstract mention fisheries management and the importance of inshore marine resources in Pacific Island coastal communities.
 ReflectionThe paper focuses on the livelihoods of coastal communities and how they rely on marine resources, which is directly related to fisheries and marine resource management.</t>
  </si>
  <si>
    <t>The paper discusses the importance of understanding community priorities for fisheries management, but suggests that community-based resource management may not be effective in all locations.</t>
  </si>
  <si>
    <t>Maybe; The abstract mentions "community-based resource management" but also suggests that customary management systems may be weak in some locations.
 ReflectionThe paper discusses the importance of understanding household livelihoods and resource governance in fishing-dependent communities, and suggests that participatory development planning should be used to elucidate community priorities for fisheries management. While the abstract mentions "community-based resource management," it also suggests that this approach may not work in all locations.</t>
  </si>
  <si>
    <t>Although the abstract does not explicitly state that the paper is peer-reviewed, the fact that it is published under a Creative Commons Attribution License suggests that it is likely to be a peer-reviewed article.</t>
  </si>
  <si>
    <t>Maybe; The abstract does not explicitly state whether the paper is peer-reviewed or not.
 ReflectionThe abstract does not provide any information on whether the paper is peer-reviewed or not. However, the fact that it is published under a Creative Commons Attribution License suggests that it is likely to be a peer-reviewed article.</t>
  </si>
  <si>
    <t>We report on the first 18Â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Â© 2019 The Authors Obesity Reviews published by John Wiley &amp; Sons Ltd on behalf of World Obesity Federation</t>
  </si>
  <si>
    <t>The paper mentions a peer-reviewed journal, but it is unclear if the paper has been peer-reviewed.</t>
  </si>
  <si>
    <t>The paper does not meet the SC as it does not discuss any of the countries listed in the SC.</t>
  </si>
  <si>
    <t>No; The paper is about sage-grouse conservation planning in western United States, specifically in Colorado.
 ReflectionThe paper does not mention any of the countries listed in the SC, and the focus is on a specific species of bird in a specific region of the United States.</t>
  </si>
  <si>
    <t>The abstract describes a case study or report rather than a peer-reviewed research paper.</t>
  </si>
  <si>
    <t>No; The abstract describes a case study or report rather than a peer-reviewed research paper.
 ReflectionThe abstract describes a case study or report rather than a peer-reviewed research paper. It is not clear whether the paper has been published in a peer-reviewed journal.</t>
  </si>
  <si>
    <t>No; The paper is about the Peruvian anchovy fishery, which is not located in any of the countries listed in the SC.
 ReflectionThe Initial Response is correct as the paper is not about any of the countries listed in the SC.</t>
  </si>
  <si>
    <t>Maybe; The abstract does not explicitly state whether the paper is peer-reviewed or not.
 ReflectionThe abstract does not provide any information on whether the paper is peer-reviewed or not. However, the fact that the paper is cited as Â© 2013 by the author(s) suggests that it has been published in some form.</t>
  </si>
  <si>
    <t>No; The paper is about a case study in Alaska, USA.
 ReflectionThe paper is not about any of the countries listed in the SC, but rather about a case study in Alaska, USA.</t>
  </si>
  <si>
    <t>The abstract mentions the publisher, but it is unclear if it is a peer-reviewed journal article or a book chapter.</t>
  </si>
  <si>
    <t>Maybe; The abstract mentions the publisher, but it is unclear if it is a peer-reviewed journal article or a book chapter.
 ReflectionThe publisher, IGI Global, publishes both peer-reviewed journal articles and book chapters. Without further information, it is unclear if this paper is a peer-reviewed journal article or a book chapter.</t>
  </si>
  <si>
    <t>The paper is based on a case study from Madagascar and not any of the countries listed in the SC.</t>
  </si>
  <si>
    <t>No; The paper is based on a case study from Madagascar.
 ReflectionThe paper is not based on any of the countries listed in the SC.</t>
  </si>
  <si>
    <t>Yes; The abstract mentions the publisher and year of publication, indicating that it is likely a peer-reviewed article.
 ReflectionThe initial response is correct. The publisher, Taylor &amp; Francis, is a reputable academic publisher that publishes peer-reviewed articles.</t>
  </si>
  <si>
    <t>The paper is about South Africa and does not summarise a case study from any of the listed countries.</t>
  </si>
  <si>
    <t>No; The paper is about South Africa, not any of the listed countries.
 ReflectionThe paper does not mention any of the listed countries, so it is not possible that it summarises a case study from any of them.</t>
  </si>
  <si>
    <t>The title suggests that the paper is part of the peer-reviewed published literature,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</si>
  <si>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the paper is likely to be part of the peer-reviewed published literature.</t>
  </si>
  <si>
    <t>The paper does not provide enough information to confirm if it is a case study from any of the listed countries.</t>
  </si>
  <si>
    <t>Maybe; The paper discusses a small-scale coral reef fishery, but it is not clear if it is located in any of the listed countries.
 ReflectionThe paper does not explicitly mention any of the listed countries, but it is possible that the small-scale fishery is located in one of them. However, there is not enough information to confirm this.</t>
  </si>
  <si>
    <t>The paper discusses a community-based approach to assess the social and ecological factors affecting resource sustainability and food security in a small-scale, coral reef fishery, which is related to fisheries and marine resource management.</t>
  </si>
  <si>
    <t>Yes; The title and abstract mention coral reef fisheries, seafood supply chains, and resource sustainability, which are all related to fisheries and marine resource management.
 ReflectionThe initial response is correct as the title and abstract clearly mention fisheries and marine resource management.</t>
  </si>
  <si>
    <t>The abstract mentions a "transferable community-based approach" to assess social and ecological factors affecting resource sustainability and food security in a small-scale, coral reef fishery.</t>
  </si>
  <si>
    <t>Yes; The abstract mentions a "transferable community-based approach" to assess social and ecological factors affecting resource sustainability and food security in a small-scale, coral reef fishery.
 ReflectionThe initial response is correct as the abstract clearly mentions a community-based approach.</t>
  </si>
  <si>
    <t>The article is open access, which suggests that it is likely to be peer-reviewed, but it is not explicitly stated in the abstract.</t>
  </si>
  <si>
    <t>Maybe; The abstract mentions that the article is an open access article, but it does not explicitly state that it is peer-reviewed.
 ReflectionThe initial response is correct. The abstract mentions that the article is open access, but it does not explicitly state that it is peer-reviewed. However, the fact that it is open access suggests that it is likely to be peer-reviewed.</t>
  </si>
  <si>
    <t>The paper does not appear to summarise a case study from any of the listed countries.</t>
  </si>
  <si>
    <t>Maybe; The abstract mentions island ecosystems, but there is no clear indication of a case study from any of the listed countries.
 ReflectionThe abstract discusses the concept of local islander knowledge and its evolution over time, but does not provide any specific case studies from the listed countries.</t>
  </si>
  <si>
    <t>The paper does not discuss fisheries or marine resource management, but rather focuses on the concept of local islander knowledge and its evolution in research.</t>
  </si>
  <si>
    <t>No; The paper focuses on local islander knowledge and its theoretical underpinnings.
 ReflectionThe abstract does not mention fisheries or marine resource management, but rather focuses on the concept of local islander knowledge and its evolution in research.</t>
  </si>
  <si>
    <t>Maybe; The abstract does not explicitly state whether the paper is part of the peer-reviewed published literature or not.
 ReflectionThe abstract does not provide any information on the type of publication, but it does mention the Foundation for Environmental Conservation, which suggests that it may be a peer-reviewed publication.</t>
  </si>
  <si>
    <t>The paper does not meet the SC as it is not about any of the countries/islands listed.</t>
  </si>
  <si>
    <t>No; The paper is about Wallacea, which is not included in the list of countries/islands.
 ReflectionThe initial response is correct. The paper is focused on Wallacea, which is not included in the list of countries/islands provided in the SC.</t>
  </si>
  <si>
    <t>The paper does not discuss fisheries or marine resource management, but rather focuses on the conservation of ecosystems and biodiversity in Wallacea.</t>
  </si>
  <si>
    <t>No; The abstract discusses conservation of ecosystems and biodiversity, but does not mention fisheries or marine resource management.
 ReflectionThe abstract focuses on the conservation of ecosystems and biodiversity in Wallacea, but does not mention fisheries or marine resource management, which is the main focus of the screening criteria.</t>
  </si>
  <si>
    <t>The title suggests that it is likely a peer-reviewed published literature, although the abstract does not provide explicit information on the type of publication.</t>
  </si>
  <si>
    <t>Maybe; The abstract does not provide information on the type of publication.
 ReflectionThe abstract does not provide information on the type of publication, but the title suggests that it is likely a peer-reviewed published literature.</t>
  </si>
  <si>
    <t>No; The paper is about a marine protected area site selection in Sabah, Malaysia, which is not included in the list of countries.
 ReflectionThe initial response is correct as Sabah, Malaysia is not included in the list of countries.</t>
  </si>
  <si>
    <t>The abstract mentions the publisher and provides enough information to suggest that it is likely a peer-reviewed paper.</t>
  </si>
  <si>
    <t>Maybe; The abstract mentions the publisher, but it is unclear if the paper has been peer-reviewed.
 ReflectionThe mention of the publisher does not necessarily mean that the paper has been peer-reviewed. However, the abstract does provide enough information to suggest that it is likely a peer-reviewed paper.</t>
  </si>
  <si>
    <t>No; The paper is about a case study in Indonesia.
 ReflectionThe paper is focused on a case study in Indonesia, which is not included in the list of countries in the SC.</t>
  </si>
  <si>
    <t>Although the abstract does not explicitly state that the paper is part of peer-reviewed literature, the publisher, BIOFLUX SRL, is a scientific publisher that publishes peer-reviewed journals.</t>
  </si>
  <si>
    <t>Maybe; The abstract does not explicitly state whether the paper is part of peer-reviewed literature or not.
 ReflectionThe abstract does not provide any information on whether the paper is part of peer-reviewed literature or not. However, the publisher, BIOFLUX SRL, is a scientific publisher that publishes peer-reviewed journals.</t>
  </si>
  <si>
    <t>The paper is about Bangladesh, which is not included in the list of countries.</t>
  </si>
  <si>
    <t>No; The paper is about Bangladesh, which is not included in the list of countries.
 ReflectionThe initial response is correct as Bangladesh is not included in the list of countries.</t>
  </si>
  <si>
    <t>The paper does not meet the screening criteria as it is not related to any of the listed countries.</t>
  </si>
  <si>
    <t>No; The paper is focused on Nova Scotia, Canada, and does not mention any of the listed countries.
 ReflectionThe initial response is correct as the paper is not related to any of the listed countries.</t>
  </si>
  <si>
    <t>The abstract suggests that the paper is published, but it is unclear if it is peer-reviewed.</t>
  </si>
  <si>
    <t>Maybe; The abstract mentions "This work is licensed under a Creative Commons Attribution 4.0 International License (CC BY 4.0), which permits unrestricted use, distribution, and reproduction in any medium, provided the original author(s) and source are credited." which suggests that it is published, but it is unclear if it is peer-reviewed.
 ReflectionThe initial response is correct. The abstract mentions that the work is licensed under a Creative Commons Attribution 4.0 International License, which suggests that it is published. However, it is unclear if it is peer-reviewed.</t>
  </si>
  <si>
    <t>The paper is a case study from Fiji, which is one of the countries listed in the SC.</t>
  </si>
  <si>
    <t>Yes; The abstract mentions Fiji and the South Pacific, which includes several of the listed countries.
 ReflectionThe initial response is correct as Fiji is one of the countries listed in the SC.</t>
  </si>
  <si>
    <t>The paper discusses the effects of marine protected areas on exploited reef-fish stocks in Fiji, which is related to fisheries and marine resource management.</t>
  </si>
  <si>
    <t>Yes; The title and abstract discuss the effects of marine protected areas on exploited reef-fish stocks in Fiji.
 ReflectionThe paper focuses on the effects of marine protected areas on exploited reef-fish stocks in Fiji, which is related to fisheries and marine resource management.</t>
  </si>
  <si>
    <t>The paper discusses the use of community-based marine protected areas in Fiji to sustain and enhance coral-reef fisheries.</t>
  </si>
  <si>
    <t>Yes; The abstract mentions "community-based management schemes" and "community-based MPAs".
 ReflectionThe initial response is correct as the abstract clearly mentions the use of community-based management schemes and community-based MPAs.</t>
  </si>
  <si>
    <t>The abstract mentions the name of the publisher and the year of publication, indicating that it is a peer-reviewed published literature.</t>
  </si>
  <si>
    <t>Yes; The abstract mentions the name of the publisher and the year of publication, indicating that it is a peer-reviewed published literature.
 ReflectionThe initial response is correct as the abstract mentions the name of the publisher and the year of publication, which indicates that it is a peer-reviewed published literature.</t>
  </si>
  <si>
    <t>No; The paper does not mention any of the countries listed in the SC.
 ReflectionThe paper discusses the status and future of the world's fisheries and does not focus on any specific country or region.</t>
  </si>
  <si>
    <t>The paper discusses fisheries and the need for sustainable fisheries management.</t>
  </si>
  <si>
    <t>Yes; The title and abstract specifically mention fisheries and fisheries management.
 ReflectionThe abstract discusses the two different views on the status and future of the world's fisheries and the need to apply lessons from successful fisheries to stop the decline and rebuild those threatened by excess fishing.</t>
  </si>
  <si>
    <t>The paper may discuss community-based fishing rights as one of the tools for resetting incentives, but it is not clear if it will focus on this approach.</t>
  </si>
  <si>
    <t>Maybe; The abstract mentions community-based fishing rights as one of the tools for resetting incentives, but it is not clear if the paper will focus on this approach.
 ReflectionThe initial response is correct as the abstract mentions community-based fishing rights, but it is not clear if the paper will discuss this approach in detail or if it will focus on other tools for resetting incentives.</t>
  </si>
  <si>
    <t>The abstract mentions academic marine ecologists and scientists working in fisheries agencies, indicating that the paper is likely part of the peer-reviewed published literature.</t>
  </si>
  <si>
    <t>Yes; The abstract mentions academic marine ecologists and scientists working in fisheries agencies, indicating that the paper is likely part of the peer-reviewed published literature.
 ReflectionThe abstract mentions academic marine ecologists and scientists working in fisheries agencies, indicating that the paper is likely part of the peer-reviewed published literature.</t>
  </si>
  <si>
    <t>The Title and Abstract do not summarise a paper with a case study from any of the countries listed in the Screening Criteria.</t>
  </si>
  <si>
    <t>No; The Title and Abstract do not mention any of the countries listed in the Screening Criteria.
 ReflectionThe Initial Response is correct as the Title and Abstract do not mention any of the countries listed in the Screening Criteria.</t>
  </si>
  <si>
    <t>The title and abstract do not suggest that this is a peer-reviewed paper.</t>
  </si>
  <si>
    <t>No; The title and abstract do not suggest that this is a peer-reviewed paper.
 ReflectionThe title and abstract do not mention any research question, methodology, or results that would suggest that this is a peer-reviewed paper.</t>
  </si>
  <si>
    <t>No; The paper is focused on the Meghna Delta in Bangladesh.
 ReflectionThe paper is focused on a specific region in Bangladesh and does not mention any of the countries listed in the SC.</t>
  </si>
  <si>
    <t>The abstract does not provide enough information to determine if this is a peer-reviewed paper or a book chapter.</t>
  </si>
  <si>
    <t>Maybe; The abstract mentions a chapter, but it is unclear if it is a book chapter or a chapter within a larger paper.
 ReflectionThe abstract mentions a "chapter," which could suggest that this is a book chapter rather than a peer-reviewed paper.</t>
  </si>
  <si>
    <t>The paper is not a case study from any of the countries/islands listed in the SC.</t>
  </si>
  <si>
    <t>No; The paper is about northwest Greenland, which is not included in the list of countries/islands.
 ReflectionThe initial response is correct as the paper is not about any of the countries/islands listed in the SC.</t>
  </si>
  <si>
    <t>The mention of the publisher, Wiley Periodicals, Inc., suggests that this is a peer-reviewed journal article.</t>
  </si>
  <si>
    <t>Maybe; The abstract mentions the publisher, but it is unclear if it is a peer-reviewed journal article or not.
 ReflectionThe mention of the publisher, Wiley Periodicals, Inc., suggests that this is a peer-reviewed journal article. However, it is not explicitly stated in the abstract.</t>
  </si>
  <si>
    <t>The mention of the Asian Fisheries Society implies that the paper is part of the peer-reviewed published literature.</t>
  </si>
  <si>
    <t>Maybe; The abstract mentions a survey, but it is unclear if the paper has been peer-reviewed and published.
 ReflectionThe abstract does not explicitly state whether the paper has been peer-reviewed and published, but it does mention the Asian Fisheries Society, which is a peer-reviewed journal.</t>
  </si>
  <si>
    <t>The paper is not a case study from any of the countries listed in the Screening Criteria.</t>
  </si>
  <si>
    <t>No; The paper is about a Biosphere Reserve in the Mexican Caribbean.
 ReflectionThe paper is not about any of the countries listed in the Screening Criteria.</t>
  </si>
  <si>
    <t>The publisher mentioned in the abstract, John Wiley &amp; Sons Ltd., is a well-known publisher of peer-reviewed literature.</t>
  </si>
  <si>
    <t>Yes; The abstract mentions the publisher, John Wiley &amp; Sons Ltd.
 ReflectionThe initial response is correct as the publisher mentioned in the abstract is a well-known publisher of peer-reviewed literature.</t>
  </si>
  <si>
    <t>The abstract does not mention any specific case studies from the listed countries.</t>
  </si>
  <si>
    <t>Maybe; The abstract discusses mangrove forests in general, but does not mention any specific case studies from the listed countries.
 ReflectionThe abstract provides a broad overview of mangrove forests and their importance, but does not provide any specific case studies from the listed countries.</t>
  </si>
  <si>
    <t>While the abstract does mention the importance of mangroves in protecting fisheries and coastlines, the title and abstract focus more on the multifunctional use and conservation of mangrove resources rather than specifically on fisheries and marine resource management.</t>
  </si>
  <si>
    <t>Maybe; The abstract mentions protecting fisheries and coastlines, but the title and abstract focus more on the multifunctional use and conservation of mangrove resources.
 ReflectionThe abstract does mention the importance of mangroves in protecting fisheries and coastlines, but the title and abstract seem to focus more on the multifunctional use and conservation of mangrove resources rather than specifically on fisheries and marine resource management.</t>
  </si>
  <si>
    <t>While the abstract mentions community-based approaches, it is not clear if this will be the sole focus of the paper.</t>
  </si>
  <si>
    <t>Maybe; The abstract mentions community-based approaches for restoration and sustainable management, but there is no clear indication that the paper will focus solely on this approach.
 ReflectionThe abstract does mention community-based approaches, but it is not clear if this will be the main focus of the paper or if other approaches will also be discussed.</t>
  </si>
  <si>
    <t>The paper is about Indonesia, which is not included in the list of countries mentioned in the SC.</t>
  </si>
  <si>
    <t>No; The paper is about Indonesia, which is not included in the list of countries.
 ReflectionThe SC specifically mentions a list of countries, and Indonesia is not one of them. Therefore, the initial response is correct.</t>
  </si>
  <si>
    <t>The paper is published by Elsevier, but it is unclear if it is peer-reviewed.</t>
  </si>
  <si>
    <t>Maybe; The abstract mentions the publisher, but it is unclear if the paper is peer-reviewed.
 ReflectionThe initial response is correct. The abstract mentions the publisher, but it is unclear if the paper has undergone peer-review.</t>
  </si>
  <si>
    <t>No; The paper is about the Philippines, not any of the listed countries.
 ReflectionThe initial response is correct as the paper is solely focused on the Philippines and does not mention any of the listed countries.</t>
  </si>
  <si>
    <t>The abstract mentions Elsevier Ltd., indicating that the paper is likely part of the peer-reviewed published literature.</t>
  </si>
  <si>
    <t>Yes; The abstract mentions the publisher, Elsevier Ltd., which is a reputable publisher of peer-reviewed journals.
 ReflectionThe initial response is correct. Elsevier Ltd. is a well-known publisher of peer-reviewed journals.</t>
  </si>
  <si>
    <t>No; The paper is about agricultural water management in Ethiopia.
 ReflectionThe paper is focused on Ethiopia and does not mention any of the countries listed in the SC.</t>
  </si>
  <si>
    <t>The mention of "Working Paper" in the abstract suggests that this may not be a peer-reviewed publication, but further investigation is needed to confirm.</t>
  </si>
  <si>
    <t>Maybe; The abstract mentions "Working Paper" which could indicate that it is not a peer-reviewed publication.
 ReflectionThe mention of "Working Paper" in the abstract could indicate that this is not a peer-reviewed publication. However, it is possible that the paper was later published in a peer-reviewed journal.</t>
  </si>
  <si>
    <t>The paper does not meet the SC as it is not based on a case study from any of the countries listed in the SC.</t>
  </si>
  <si>
    <t>No; The paper is based on a case study conducted in the central Philippines.
 ReflectionThe paper does not mention any of the countries listed in the SC, and instead focuses on a case study conducted in the central Philippines.</t>
  </si>
  <si>
    <t>The use of statistical methods and the mention of the Society for Conservation Biology suggest that this paper is likely part of the peer-reviewed published literature.</t>
  </si>
  <si>
    <t>Yes; The abstract mentions the use of boosted regression trees to model the response of each fish group to predictor variables, which is a common statistical method used in peer-reviewed research.
 ReflectionThe initial response is correct. The abstract provides enough information to suggest that the paper is part of the peer-reviewed published literature.</t>
  </si>
  <si>
    <t>The paper does not meet the SC as it does not discuss any case studies from the listed countries.</t>
  </si>
  <si>
    <t>No; The paper discusses case studies from New Zealand, Cambodia, Norway, Canada, and the United States.
 ReflectionThe paper does not mention any of the countries listed in the SC, but rather discusses case studies from other countries.</t>
  </si>
  <si>
    <t>Maybe; The abstract mentions the publisher, but it is unclear if the paper is peer-reviewed.
 ReflectionThe initial response is correct. The abstract mentions the publisher, but it is unclear if the paper is peer-reviewed.</t>
  </si>
  <si>
    <t>The paper is about a case study in the Philippines, which is not included in the list of countries.</t>
  </si>
  <si>
    <t>No; The paper is about a case study in the Philippines, which is not included in the list of countries.
 ReflectionThe initial response is correct as the paper is not about any of the countries listed in the SC.</t>
  </si>
  <si>
    <t>The Society for Conservation Biology is a peer-reviewed journal publisher, but we cannot confirm that this paper was published in their journal without further investigation.</t>
  </si>
  <si>
    <t>Maybe; The abstract mentions the name of a society that could be a publisher, but further investigation is needed.
 ReflectionThe Society for Conservation Biology is a peer-reviewed journal publisher, but we cannot be certain that this paper was published in their journal without further investigation.</t>
  </si>
  <si>
    <t>No; The paper focuses on a case study in Hawai'i.
 ReflectionThe paper does not mention any of the countries listed in the SC, and instead focuses on a case study in Hawai'i.</t>
  </si>
  <si>
    <t>The abstract does not provide enough information to determine if it is part of peer-reviewed literature.</t>
  </si>
  <si>
    <t>Maybe; The abstract does not provide enough information to determine if it is part of peer-reviewed literature.
 ReflectionThe abstract does not mention if the paper is part of peer-reviewed literature or not. However, the language used in the abstract suggests that it is a research paper.</t>
  </si>
  <si>
    <t>No; The paper is about HPV vaccine information sources among diverse parents and caregivers in the United States.
 ReflectionThe paper is not about any of the countries listed in the SC.</t>
  </si>
  <si>
    <t>The publisher mentioned in the abstract, Springer Science+Business Media New York, is a reputable publisher of peer-reviewed journals. Therefore, it is likely that the paper has been published in a peer-reviewed journal.</t>
  </si>
  <si>
    <t>Maybe; The abstract mentions a study and provides some results, but it is unclear if it has been published in a peer-reviewed journal.
 ReflectionThe abstract does not explicitly state whether the study has been published in a peer-reviewed journal or not. However, the publisher is mentioned, which suggests that it has been published in a peer-reviewed journal.</t>
  </si>
  <si>
    <t>No; The paper is about a freshwater fishery in Venezuela.
 ReflectionThe paper is not about any of the countries listed in the SC.</t>
  </si>
  <si>
    <t>The abstract mentions the publisher and year of publication, indicating that it is likely a peer-reviewed published paper.</t>
  </si>
  <si>
    <t>Yes; The abstract mentions the publisher and year of publication, indicating that it is likely a peer-reviewed published paper.
 ReflectionThe initial response is correct. The abstract mentions the publisher and year of publication, which are typical indicators of a peer-reviewed published paper.</t>
  </si>
  <si>
    <t>The paper does not directly discuss a case study from any of the listed countries, but the methods used could potentially be applied in those countries.</t>
  </si>
  <si>
    <t>Maybe; The paper discusses a case study from Hawaii, which is not listed in the SC, but the methods used could potentially be applied in the listed countries.
 ReflectionThe paper does not directly discuss any of the countries listed in the SC, but the methods used in the case study could potentially be applied in those countries.</t>
  </si>
  <si>
    <t>The abstract discusses the development of a low-cost, low-tech method to assess the seasonal spawning peaks, lunar spawning cycles, and size at maturity for key targeted reef fish, which is directly related to fisheries management.</t>
  </si>
  <si>
    <t>Yes; The abstract discusses the development of a low-cost, low-tech method to assess the seasonal spawning peaks, lunar spawning cycles, and size at maturity for key targeted reef fish, combining traditional knowledge and practice with modern scientific approaches, including gonadosomatic index (GSI) and histology.
 ReflectionThe abstract discusses the development of a method to assess the spawning peaks, lunar spawning cycles, and size at maturity for reef fish, which is directly related to fisheries management.</t>
  </si>
  <si>
    <t>The abstract mentions the involvement of local communities in the development of a monitoring method, which indicates a community-based approach.</t>
  </si>
  <si>
    <t>Yes; The abstract mentions "Participatory approaches to management, especially those that incorporate local communities and customary knowledge can provide meaningful biological information that supports sustainable fisheries management and builds local adaptive capacity to changing ocean conditions."
 ReflectionThe abstract clearly mentions the involvement of local communities in the development of a low-cost, low-tech method to assess the seasonal spawning peaks, lunar spawning cycles, and size at maturity for key targeted reef fish. This indicates a community-based approach.</t>
  </si>
  <si>
    <t>Although the abstract does not explicitly state that it is a peer-reviewed article, the language and structure suggest that it is likely part of the peer-reviewed published literature.</t>
  </si>
  <si>
    <t>Maybe; The abstract does not provide information on the type of publication.
 ReflectionThe abstract does not mention the type of publication, but the language and structure suggest that it is likely a peer-reviewed article.</t>
  </si>
  <si>
    <t>The abstract mentions a case study from the Solomon Islands, which is one of the countries listed in the SC.</t>
  </si>
  <si>
    <t>Yes; The abstract mentions a case study from the Solomon Islands, which is one of the countries listed in the SC.
 ReflectionThe initial response is correct as the abstract mentions a case study from one of the countries listed in the SC.</t>
  </si>
  <si>
    <t>The paper discusses customary sea tenure and its effectiveness in regulating marine resource use and access, as well as the design and implementation of co-management fishery prescriptions, making it highly likely that it will discuss fisheries and/or marine resource management.</t>
  </si>
  <si>
    <t>Yes; The abstract discusses customary sea tenure and its effectiveness in regulating marine resource use and access, as well as the design and implementation of co-management fishery prescriptions.
 ReflectionThe abstract specifically mentions the regulation of marine resource use and access, which is a key aspect of fisheries and marine resource management.</t>
  </si>
  <si>
    <t>The paper discusses both community-based management and co-management, so it does not strictly meet the screening criteria.</t>
  </si>
  <si>
    <t>Maybe; The abstract mentions "local governance institutions" and "community-based management," but also discusses the integration of modern rights-based fishery management and government regulations.
 ReflectionThe paper discusses customary sea tenure (CST) in Oceania, which is a form of community-based management. However, the abstract also mentions the integration of modern rights-based fishery management and government regulations, which suggests a focus on co-management.</t>
  </si>
  <si>
    <t>The paper does not explicitly state that it is peer-reviewed.</t>
  </si>
  <si>
    <t>Maybe; The abstract mentions the publisher, but it is unclear if it is peer-reviewed.
 ReflectionThe initial response is correct. The abstract mentions the publisher, but it is unclear if the paper is peer-reviewed.</t>
  </si>
  <si>
    <t>No; The paper is about mangrove forests in coastal Ecuador.
 ReflectionThe paper does not mention any of the countries listed in the SC, and instead focuses on a case study in Ecuador.</t>
  </si>
  <si>
    <t>The paper does not meet the screening criteria as it does not involve any of the countries listed.</t>
  </si>
  <si>
    <t>No; The title and abstract do not mention any of the countries listed in the screening criteria.
 ReflectionThe initial response is correct as the title and abstract do not mention any of the countries listed in the screening criteria.</t>
  </si>
  <si>
    <t>Without an abstract, it is difficult to determine if the paper is part of the peer-reviewed published literature.</t>
  </si>
  <si>
    <t>Maybe; The title suggests that it could be a peer-reviewed paper, but without an abstract, it is difficult to determine.
 ReflectionThe title alone does not provide enough information to determine if the paper is part of the peer-reviewed published literature. However, the topic of community-based fisheries suggests that it could be a research paper.</t>
  </si>
  <si>
    <t>French Polynesia is part of the Pacific Islands region, which is listed in the SC.</t>
  </si>
  <si>
    <t>Maybe; The abstract mentions a case study in French Polynesia, which is not explicitly listed in the SC, but is part of the Pacific Islands region.
 ReflectionFrench Polynesia is not explicitly listed in the SC, but it is part of the Pacific Islands region. Therefore, it is possible that the paper summarises a case study from one of the listed countries.</t>
  </si>
  <si>
    <t>The paper focuses on the use of traditional management practices to improve a fishery in French Polynesia, making it highly likely that it discusses fisheries and marine resource management.</t>
  </si>
  <si>
    <t>Yes; The title and abstract clearly mention fisheries and marine resource management as the main focus of the paper.
 ReflectionThe initial response is correct as the paper discusses the use of traditional management practices to improve an artisanal fishery in French Polynesia.</t>
  </si>
  <si>
    <t>The abstract discusses the community's efforts to manage the fishery through the renaissance of traditional management practices, indicating a community-based approach.</t>
  </si>
  <si>
    <t>Yes; The abstract mentions community-based management and the revitalization of traditional management practices.
 ReflectionThe abstract specifically mentions the community's efforts to conserve a culturally important but overexploited bonefish fishery through the renaissance of rahui, a traditional form of restricting access to resources and territories. This indicates a focus on community-based management.</t>
  </si>
  <si>
    <t>The abstract mentions the publisher, but it is unclear whether the paper has been peer-reviewed.</t>
  </si>
  <si>
    <t>Maybe; The abstract mentions the publisher, but it is unclear whether the paper has been peer-reviewed.
 ReflectionThe initial response is correct. The abstract mentions the publisher, but it is unclear whether the paper has been peer-reviewed.</t>
  </si>
  <si>
    <t>No; The paper is focused on a case study in Washington, D.C.
 ReflectionThe paper does not mention any of the countries listed in the SC, and instead focuses on a case study in Washington, D.C.</t>
  </si>
  <si>
    <t>The copyright by ASCE 2005 suggests that the paper is part of the peer-reviewed published literature.</t>
  </si>
  <si>
    <t>Maybe; The abstract mentions a copyright by ASCE 2005, which could indicate that it is a peer-reviewed paper. However, it is not explicitly stated.
 ReflectionThe copyright by ASCE 2005 suggests that the paper is part of the peer-reviewed published literature. However, it is not explicitly stated in the abstract.</t>
  </si>
  <si>
    <t>The Title and Abstract do not meet the Screening Criteria as there is no mention of any of the countries listed.</t>
  </si>
  <si>
    <t>No; The Title and Abstract do not mention any of the countries listed in the Screening Criteria.
 ReflectionThe Initial Response is correct as there is no mention of any of the countries listed in the Screening Criteria.</t>
  </si>
  <si>
    <t>The title and abstract suggest that this is a book rather than a peer-reviewed paper.</t>
  </si>
  <si>
    <t>No; The title and abstract suggest that this is a book rather than a peer-reviewed paper.
 ReflectionThe initial response is correct. The title and abstract clearly indicate that this is a book rather than a peer-reviewed paper.</t>
  </si>
  <si>
    <t>Developing a sustainable community-based aquaculture plan for the lagoon of cuyutlÃ n through a public awareness and involvement process</t>
  </si>
  <si>
    <t>The paper is not about any of the Pacific Island countries listed in the SC.</t>
  </si>
  <si>
    <t>No; The paper is about CuyutlÃ¡n lagoon in Mexico.
 ReflectionThe SC specifically mentions a list of Pacific Island countries, and the paper is about a lagoon in Mexico, which is not included in the list.</t>
  </si>
  <si>
    <t>The abstract mentions a publisher, but it is unclear if the paper has undergone peer-review.</t>
  </si>
  <si>
    <t>Maybe; The abstract mentions a publisher, but it is unclear if it is a peer-reviewed journal.
 ReflectionThe initial response is correct. The publisher mentioned in the abstract is Taylor &amp; Francis, which is a well-known publisher of peer-reviewed journals. However, it is not explicitly stated in the abstract that the paper has undergone peer-review.</t>
  </si>
  <si>
    <t>No; The paper is about Indian fisheries and does not mention any of the listed countries.
 ReflectionThe paper is focused on Indian fisheries and does not mention any of the countries listed in the SC.</t>
  </si>
  <si>
    <t>The title suggests that it is a research paper, and the abstract provides information on the study conducted, which indicates that it is likely a peer-reviewed published literature.</t>
  </si>
  <si>
    <t>No; The paper is about the Indus River dolphin in Pakistan and India.
 ReflectionThe paper is not related to any of the countries mentioned in the SC.</t>
  </si>
  <si>
    <t>The use of non-peer-reviewed sources in the abstract makes it unclear whether the paper is strictly part of the peer-reviewed published literature.</t>
  </si>
  <si>
    <t>Maybe; The abstract mentions "published current and historical literature" but also includes "newspaper articles and unpublished reports."
 ReflectionThe abstract mentions the use of published literature, but also includes other sources that are not strictly peer-reviewed published literature.</t>
  </si>
  <si>
    <t>Reefs and beds formed by oysters such as the Eastern oyster, Crassostrea virginica and the Olympia oyster, Ostrea lurida Carpenter 1864 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t>
  </si>
  <si>
    <t>The paper does not meet the SC as it does not discuss a case study from any of the listed countries.</t>
  </si>
  <si>
    <t>No; The paper is focused on oyster reef restoration in the United States.
 ReflectionThe paper does not mention any of the countries listed in the SC, and instead focuses on oyster reef restoration efforts in the United States.</t>
  </si>
  <si>
    <t>The abstract does not provide enough information to determine whether the paper has been published in a peer-reviewed journal or not.</t>
  </si>
  <si>
    <t>Maybe; The abstract mentions that the paper was presented at a workshop, but it is unclear if it has been published in a peer-reviewed journal.
 ReflectionThe abstract does not explicitly state whether the paper has been published in a peer-reviewed journal or not. However, the fact that it was presented at a workshop suggests that it may not have been published yet.</t>
  </si>
  <si>
    <t>No; The paper is based on a study conducted in Southern Portugal.
 ReflectionThe paper does not mention any of the countries listed in the SC, and instead focuses on a study conducted in Southern Portugal.</t>
  </si>
  <si>
    <t>The paper is published in Elsevier Ltd, which is a peer-reviewed publisher, but we do not have enough information to determine if it is a journal article or a conference proceeding.</t>
  </si>
  <si>
    <t>Maybe; The paper is published in Elsevier Ltd, which is a peer-reviewed publisher, but we do not have enough information to determine if it is a journal article or a conference proceeding.
 ReflectionThe initial response is correct. Elsevier Ltd is a peer-reviewed publisher, but we cannot determine from the abstract if the paper is a journal article or a conference proceeding.</t>
  </si>
  <si>
    <t>No; The paper is about the Central Philippines.
 ReflectionThe paper is not about any of the countries listed in the SC.</t>
  </si>
  <si>
    <t>The abstract does not provide enough information to confirm that the paper is part of the peer-reviewed published literature.</t>
  </si>
  <si>
    <t>Maybe; The abstract mentions the publisher, but it is unclear if it is peer-reviewed.
 ReflectionThe initial response is correct. While the abstract mentions the publisher, it does not explicitly state that the paper is peer-reviewed.</t>
  </si>
  <si>
    <t>No; The paper is about a case study in Mallorca, which is not located in any of the listed countries.
 ReflectionThe initial response is correct as the paper is about a case study in Mallorca, which is not located in any of the listed countries.</t>
  </si>
  <si>
    <t>The abstract mentions Elsevier Ltd., a reputable publisher of peer-reviewed scientific literature.</t>
  </si>
  <si>
    <t>Yes; The abstract mentions the publisher, Elsevier Ltd., which is a reputable publisher of peer-reviewed scientific literature.
 ReflectionThe initial response is correct. Elsevier Ltd. is a well-known publisher of peer-reviewed scientific literature.</t>
  </si>
  <si>
    <t>The abstract mentions Samoa as the location of the case study.</t>
  </si>
  <si>
    <t>Yes; The abstract mentions Samoa as the location of the case study.
 ReflectionThe initial response is correct as the abstract clearly mentions Samoa as the location of the case study.</t>
  </si>
  <si>
    <t>The paper discusses community-based fisheries extension programme, village fisheries management plans, and village fish reserves, which are all related to fisheries and marine resource management.</t>
  </si>
  <si>
    <t>Yes; The title and abstract clearly mention community-based fisheries extension programme, village fisheries management plans, and village fish reserves, which are all related to fisheries and marine resource management.
 ReflectionThe Initial Response is correct as the title and abstract provide clear evidence of the paper discussing fisheries and marine resource management.</t>
  </si>
  <si>
    <t>The abstract discusses a community-based approach to fisheries management in Samoa, with communities developing their own management plans and establishing fish reserves.</t>
  </si>
  <si>
    <t>Yes; The abstract mentions a community-based fisheries extension program and community-owned village fisheries management plans.
 ReflectionThe initial response is correct as the abstract clearly mentions the involvement of communities in managing their own village fisheries and establishing fish reserves.</t>
  </si>
  <si>
    <t>The paper may or may not be part of the peer-reviewed published literature.</t>
  </si>
  <si>
    <t>Maybe; The abstract mentions the source of the paper, but it is unclear whether it has been peer-reviewed or not.
 ReflectionThe abstract mentions that the paper is copyrighted by WWF-International and International Union for Conservation of Naturel and Natural Resources, 1999. However, it is unclear whether the paper has been peer-reviewed or not.</t>
  </si>
  <si>
    <t>No; The paper is about the Central Amazon of Brazil, which is not included in the list of countries.
 ReflectionThe initial response is correct as the paper is not about any of the countries listed in the SC.</t>
  </si>
  <si>
    <t>The mention of the American Anthropological Association suggests that it may have been published in a peer-reviewed journal, but it is unclear from the information given.</t>
  </si>
  <si>
    <t>Maybe; The abstract mentions the author's article, but it is unclear if it has been published in a peer-reviewed journal.
 ReflectionThe abstract mentions the author's article, but it is unclear if it has been published in a peer-reviewed journal. However, the mention of the American Anthropological Association suggests that it may have been published in a peer-reviewed journal.</t>
  </si>
  <si>
    <t>Yes; The paper is a case study from Fiji, which is one of the countries listed in the SC.
 ReflectionThe initial response is correct as the paper is a case study from Fiji, which is one of the countries listed in the SC.</t>
  </si>
  <si>
    <t>The paper does not explicitly mention fisheries or marine resource management, but the presence of sharks in estuaries and rivers on Fiji and the potential of local ecological knowledge to improve community-based coastal resource management suggest that the paper may discuss fisheries and/or marine resource management.</t>
  </si>
  <si>
    <t>Maybe; The paper discusses the presence, behavior, and ecology of sharks in Fiji and the potential of local ecological knowledge to improve community-based coastal resource management.
 ReflectionThe paper does not explicitly mention fisheries or marine resource management, but the presence of sharks in estuaries and rivers on Fiji and the potential of local ecological knowledge to improve community-based coastal resource management suggest that the paper may discuss fisheries and/or marine resource management.</t>
  </si>
  <si>
    <t>The paper discusses the potential of local ecological knowledge to improve community-based coastal resource management, making it likely that it summarises a community-based approach.</t>
  </si>
  <si>
    <t>Yes; The abstract mentions the potential of local ecological knowledge to improve community-based coastal resource management.
 ReflectionThe paper explores the potential of LEK and TEK to identify shark river habitats in Fiji and how locals regard and use sharks, which is related to community-based coastal resource management.</t>
  </si>
  <si>
    <t>Maybe; The abstract mentions the name of a foundation, but it is unclear whether the paper has been peer-reviewed and published in a journal.
 ReflectionThe initial response is correct. The abstract mentions the name of a foundation, but it is unclear whether the paper has been peer-reviewed and published in a journal.</t>
  </si>
  <si>
    <t>No; The paper is about mangrove forests in the Philippines.
 ReflectionThe paper is focused on mangrove forests in the Philippines and does not mention any of the countries listed in the SC.</t>
  </si>
  <si>
    <t>The abstract does not explicitly state that the paper is peer-reviewed, but the mention of "This paper presents findings from a study" suggests that it is likely to be part of the peer-reviewed published literature.</t>
  </si>
  <si>
    <t>Maybe; The abstract mentions "This paper presents findings from a study" which suggests that it is a peer-reviewed paper, but it is not explicitly stated.
 ReflectionThe abstract does not explicitly state that the paper is peer-reviewed, but the mention of "This paper presents findings from a study" suggests that it is likely to be peer-reviewed.</t>
  </si>
  <si>
    <t>The study is conducted in Brazil, which is not included in the list of countries mentioned in the SC.</t>
  </si>
  <si>
    <t>No; The study is conducted in Brazil, which is not included in the list of countries.
 ReflectionThe SC specifically mentions a list of countries, and Brazil is not one of them. Therefore, the study does not meet the SC.</t>
  </si>
  <si>
    <t>The abstract mentions the Chelonian Research Foundation, which is a peer-reviewed journal, but we cannot confirm if this paper was published in it without further information.</t>
  </si>
  <si>
    <t>Maybe; The abstract mentions the Chelonian Research Foundation, which is a peer-reviewed journal, but we cannot confirm without further information.
 ReflectionThe Chelonian Research Foundation is a peer-reviewed journal, but we cannot confirm if this paper was published in it without further information.</t>
  </si>
  <si>
    <t>No; The paper is about the Coos Bay District in southwestern Oregon, USA.
 ReflectionThe paper is focused on a specific region in the United States and does not mention any of the countries listed in the SC.</t>
  </si>
  <si>
    <t>While the abstract does not explicitly state that the paper has been peer-reviewed and published, the methods used to gather data suggest that it may have undergone some form of review.</t>
  </si>
  <si>
    <t>Maybe; The abstract mentions data gathered from multiple sources, but it is unclear if the paper has been peer-reviewed and published.
 ReflectionThe abstract does not explicitly state whether the paper has been peer-reviewed and published, but it does provide details on the methods used to gather data, which suggests that it may have undergone some form of review.</t>
  </si>
  <si>
    <t>The paper is not about a case study from any of the countries mentioned in the SC, but rather a case study in Bangladesh.</t>
  </si>
  <si>
    <t>No; The paper is about a case study in Bangladesh, which is not included in the list of countries.
 ReflectionThe initial response is correct as Bangladesh is not included in the list of countries mentioned in the SC.</t>
  </si>
  <si>
    <t>The abstract does not provide clear evidence that the paper has undergone peer-review.</t>
  </si>
  <si>
    <t>Maybe; The abstract mentions the author(s) and a publisher, but it is unclear if the paper has been peer-reviewed.
 ReflectionThe initial response is correct. The abstract mentions the publisher, but it is unclear if the paper has undergone peer-review.</t>
  </si>
  <si>
    <t>Only Papua New Guinea is mentioned as a case study, and there is no indication that any of the other countries listed in the SC are included in the paper.</t>
  </si>
  <si>
    <t>Maybe; The abstract mentions Papua New Guinea as one of the case studies, but it is unclear if any of the other countries are also included.
 ReflectionThe initial response is correct. While Papua New Guinea is mentioned as one of the case studies, there is no mention of any of the other countries listed in the SC.</t>
  </si>
  <si>
    <t>The abstract mentions coral reef ecosystems and marine protected areas, but does not explicitly state that the paper will discuss fisheries or marine resource management.</t>
  </si>
  <si>
    <t>Maybe; The abstract mentions coral reef ecosystems and marine protected areas, but does not explicitly state that the paper will discuss fisheries or marine resource management.
 ReflectionThe abstract does not provide enough information to determine whether the paper will discuss fisheries or marine resource management. However, the mention of coral reef ecosystems and marine protected areas suggests that these topics may be relevant to the paper.</t>
  </si>
  <si>
    <t>The abstract discusses how partnerships between scientists and local communities can be formed to enhance community participation in research, indicating a community-based approach.</t>
  </si>
  <si>
    <t>Yes; The abstract discusses partnerships between scientists and local communities and how these partnerships can be formed to enhance community participation in research.
 ReflectionThe initial response is correct as the abstract clearly discusses the formation of partnerships between scientists and local communities to enhance community participation in research.</t>
  </si>
  <si>
    <t>Maybe; The abstract mentions a publisher, but it is unclear if the paper has been peer-reviewed.
 ReflectionThe initial response is correct. The abstract mentions a publisher, but it is unclear if the paper has undergone peer-review.</t>
  </si>
  <si>
    <t>No; The paper is based on a case study in Kerala, India.
 ReflectionThe paper is clearly focused on a case study in Kerala, India, and does not mention any of the countries listed in the SC.</t>
  </si>
  <si>
    <t>The publisher mentioned in the abstract, Elsevier Ltd, is a reputable academic publisher, but it is unclear if this is a peer-reviewed journal article or not.</t>
  </si>
  <si>
    <t>Maybe; The abstract mentions the publisher, but it is unclear if it is a peer-reviewed journal article or not.
 ReflectionThe publisher mentioned in the abstract, Elsevier Ltd, is a well-known academic publisher, but they also publish conference proceedings and grey literature. Further investigation is needed to determine if this is a peer-reviewed journal article.</t>
  </si>
  <si>
    <t>No; The paper is based on research conducted in Maunalua Bay, O'ahu, Hawai'i.
 ReflectionThe paper does not mention any of the countries listed in the SC, and instead focuses on a case study in Hawai'i.</t>
  </si>
  <si>
    <t>The abstract does not provide any information on whether the article has been published in a peer-reviewed journal.</t>
  </si>
  <si>
    <t>Maybe; The abstract mentions "This article" but it is unclear if it has been published in a peer-reviewed journal.
 ReflectionThe abstract mentions "This article" but does not provide any information on where it has been published.</t>
  </si>
  <si>
    <t>No; The paper is about climate change adaptation governance in Nepal.
 ReflectionThe paper is focused on Nepal and does not mention any of the countries listed in the SC.</t>
  </si>
  <si>
    <t>While the abstract does not explicitly state whether the paper is part of peer-reviewed literature or not, the publisher, Forest Research and Training Centre, is a reputable organization that publishes peer-reviewed literature.</t>
  </si>
  <si>
    <t>Maybe; The abstract does not explicitly state whether the paper is part of peer-reviewed literature or not.
 ReflectionThe abstract does not provide any information on whether the paper is part of peer-reviewed literature or not. However, the publisher, Forest Research and Training Centre, is a reputable organization that publishes peer-reviewed literature.</t>
  </si>
  <si>
    <t>The paper does not meet the Screening Criteria as it does not summarise a case study from any of the listed countries.</t>
  </si>
  <si>
    <t>No; The paper does not mention any of the countries listed in the Screening Criteria.
 ReflectionThe Initial Response is correct as the paper does not mention any of the countries listed in the Screening Criteria.</t>
  </si>
  <si>
    <t>The title and abstract suggest that this is a research paper published in a peer-reviewed journal.</t>
  </si>
  <si>
    <t>Maybe; The abstract does not provide information on the type of publication.
 ReflectionThe abstract does not mention the type of publication, but the title suggests that it could be a research paper published in a peer-reviewed journal.</t>
  </si>
  <si>
    <t>The paper does not meet the SC as it does not discuss a case study from any of the countries listed in the SC.</t>
  </si>
  <si>
    <t>Maybe; The paper discusses community-based aquaculture in the Western Indian Ocean, which does not include the countries listed in the SC. 
 ReflectionThe SC specifically lists countries in the Pacific region, while the paper discusses the Western Indian Ocean.</t>
  </si>
  <si>
    <t>The abstract discusses the implementation of community-based aquaculture as an alternative to overdependence on marine resources, indicating a discussion on marine resource management and fisheries.</t>
  </si>
  <si>
    <t>Yes; The abstract discusses the challenges faced by coastal communities in the Western Indian Ocean and the implementation of community-based aquaculture as an alternative to overdependence on marine resources.
 ReflectionThe abstract clearly mentions the implementation of community-based aquaculture as an alternative to overdependence on marine resources, indicating a discussion on marine resource management.</t>
  </si>
  <si>
    <t>The paper discusses the implementation of community-based aquaculture as an alternative income-generating activity for coastal communities, indicating a community-based approach.</t>
  </si>
  <si>
    <t>Yes; The abstract discusses the implementation of community-based aquaculture as an alternative income-generating activity for coastal communities.
 ReflectionThe initial response is correct as the abstract clearly mentions the implementation of community-based aquaculture.</t>
  </si>
  <si>
    <t>The paper mentions a literature review, but it is unclear if it is peer-reviewed.</t>
  </si>
  <si>
    <t>Maybe; The abstract mentions a literature review, but it is unclear if the paper is peer-reviewed.
 ReflectionThe abstract mentions a literature review, but it is unclear if the paper is peer-reviewed.</t>
  </si>
  <si>
    <t>The paper is not a case study from any of the listed countries, but rather focuses on Cuba.</t>
  </si>
  <si>
    <t>No; The paper is about Cuba, which is not included in the list of countries.
 ReflectionThe initial response is correct as the paper is focused on Cuba, which is not included in the list of countries.</t>
  </si>
  <si>
    <t>The paper may be part of the peer-reviewed published literature, but it is unclear from the information provided.</t>
  </si>
  <si>
    <t>Maybe; The abstract mentions the name of an institution, but it is unclear whether the paper has been peer-reviewed and published.
 ReflectionThe abstract does not explicitly state whether the paper has been peer-reviewed and published, but it does mention the name of an institution, which suggests that it may have gone through a peer-review process.</t>
  </si>
  <si>
    <t>No; The Title and Abstract do not mention any of the countries listed in the Screening Criteria.
 ReflectionThe Initial Response is correct as none of the countries listed in the Screening Criteria are mentioned in the Title and Abstract.</t>
  </si>
  <si>
    <t>The abstract is discussing a news article about a potential change in sex education policy in New Jersey, rather than presenting original research.</t>
  </si>
  <si>
    <t>No; The abstract is discussing a news article about a potential change in sex education policy in New Jersey, rather than presenting original research.
 ReflectionThe initial response is correct. The abstract is discussing a news article and does not present original research.</t>
  </si>
  <si>
    <t>No; The paper is not about any of the listed countries.
 ReflectionThe paper is not about any of the listed countries, but rather about statistical power analysis in designing monitoring programs for Arctic and sub-Arctic subsistence fisheries.</t>
  </si>
  <si>
    <t>The abstract mentions the publisher and year of publication, indicating that it is likely a peer-reviewed paper.</t>
  </si>
  <si>
    <t>Yes; The abstract mentions the publisher and year of publication, indicating that it is likely a peer-reviewed paper.
 ReflectionThe initial response is correct. The abstract mentions that the paper was published by Springer-Verlag Berlin Heidelberg, which is a reputable publisher of peer-reviewed scientific literature.</t>
  </si>
  <si>
    <t>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 -vis coastal resources in relation to recreational activities can encourage fuller participation from the younger generation as well as the public at large. Â© 1998 Taylor &amp; Francis.</t>
  </si>
  <si>
    <t>No; The paper is about a case study in Taiwan.
 ReflectionThe title and abstract clearly mention that the case study is from Taiwan, which is not included in the list of countries in the SC.</t>
  </si>
  <si>
    <t>The abstract mentions a publisher, but it is unclear if the paper is peer-reviewed.</t>
  </si>
  <si>
    <t>Maybe; The abstract mentions a publisher, but it is unclear if the paper is peer-reviewed.
 ReflectionThe initial response is correct. The abstract mentions a publisher, but it is unclear if the paper is peer-reviewed.</t>
  </si>
  <si>
    <t>No; The paper is focused on a mangrove forest management case study in Riau, Indonesia.
 ReflectionThe paper is not focused on any of the countries listed in the SC, but rather on a specific location in Indonesia.</t>
  </si>
  <si>
    <t>The abstract mentions an IOP Conference Series publication, which could be either a peer-reviewed journal or conference proceedings, but it is unclear from the information given.</t>
  </si>
  <si>
    <t>Maybe; The abstract mentions an IOP Conference Series publication, but it is unclear if it is a peer-reviewed journal or conference proceedings.
 ReflectionThe IOP Conference Series is a collection of peer-reviewed conference proceedings, but it is unclear if this specific publication is a conference proceedings or a journal article.</t>
  </si>
  <si>
    <t>The paper does not meet the SC as it does not report on a case study from any of the listed countries.</t>
  </si>
  <si>
    <t>No; The paper reports on a project carried out in the Scotia-Fundy Region of Atlantic Canada.
 ReflectionThe paper does not mention any of the countries listed in the SC.</t>
  </si>
  <si>
    <t>The paper does not meet the screening criteria as it only focuses on Uganda and not any of the listed countries.</t>
  </si>
  <si>
    <t>No; The title and abstract only mention Uganda.
 ReflectionThe title and abstract only mention Uganda, which is not one of the countries listed in the screening criteria.</t>
  </si>
  <si>
    <t>This is a program report and not a peer-reviewed research paper.</t>
  </si>
  <si>
    <t>No; The abstract describes a program report rather than a peer-reviewed research paper.
 ReflectionThe abstract describes a program report rather than a peer-reviewed research paper.</t>
  </si>
  <si>
    <t>No; The paper is focused on a case study in the Philippines.
 ReflectionThe title and abstract clearly state that the study is conducted in the island province of Catanduanes in Luzon, Philippines. There is no mention of any of the countries listed in the SC.</t>
  </si>
  <si>
    <t>The publisher, BIOFLUX SRL, is a peer-reviewed journal publisher, which suggests that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</si>
  <si>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BIOFLUX SRL, is a peer-reviewed journal publisher, which suggests that the paper may be part of the peer-reviewed published literature.</t>
  </si>
  <si>
    <t>No; The paper does not mention any of the countries listed in the SC.
 ReflectionThe paper does not mention any of the countries listed in the SC, and the focus is on research challenges related to access, trust, language, culture, and participant benefit in the western agricultural workforce.</t>
  </si>
  <si>
    <t>The abstract mentions that the paper is a summary of presentations and a panel discussion that took place at a conference, which is excluded from the screening criteria.</t>
  </si>
  <si>
    <t>No; The abstract mentions a conference report.
 ReflectionThe abstract explicitly mentions that the paper is a summary of presentations and a panel discussion that took place at a conference.</t>
  </si>
  <si>
    <t>No; The paper is about Taiwan's experience with rights-based coastal fisheries management.
 ReflectionThe paper is not about any of the countries listed in the SC.</t>
  </si>
  <si>
    <t>The mention of the publisher suggests that it is a peer-reviewed journal article, but this cannot be confirmed without further information.</t>
  </si>
  <si>
    <t>Maybe; The abstract mentions the publisher, but it is unclear if it is a peer-reviewed journal article or not.
 ReflectionThe mention of the publisher, Elsevier Ltd., suggests that it is a peer-reviewed journal article. However, this cannot be confirmed without further information.</t>
  </si>
  <si>
    <t>No; The paper is focused on freshwater fish distribution in the United States.
 ReflectionThe paper does not mention any of the countries listed in the SC, and instead focuses on freshwater fish distribution in the United States.</t>
  </si>
  <si>
    <t>The abstract suggests that the paper is published, but it is not explicitly stated where it was published.</t>
  </si>
  <si>
    <t>Maybe; The abstract mentions "This is an open access article distributed under the terms of the Creative Commons Attribution License", which suggests that it is a published paper. However, it is not explicitly stated where the paper was published.
 ReflectionThe Initial Response is correct. The abstract mentions that the paper is an open access article, which suggests that it is published. However, it does not explicitly state where the paper was published.</t>
  </si>
  <si>
    <t>No; The paper is focused on Jakarta, Indonesia, which is not included in the list of countries in the SC.
 ReflectionThe initial response is correct as the paper is solely focused on Jakarta, Indonesia, and does not mention any of the countries listed in the SC.</t>
  </si>
  <si>
    <t>The mention of the publisher Elsevier increases the likelihood that the paper is peer-reviewed, but it is still unclear from the information given whether it is a peer-reviewed journal article or not.</t>
  </si>
  <si>
    <t>Maybe; The abstract mentions the publisher, but it is unclear if it is a peer-reviewed journal article or not.
 ReflectionThe mention of the publisher does not necessarily mean that the paper is peer-reviewed. However, the publisher Elsevier is a reputable academic publisher, which increases the likelihood that the paper is peer-reviewed.</t>
  </si>
  <si>
    <t>The Title and Abstract do not meet the Screening Criteria as they do not mention any of the countries listed.</t>
  </si>
  <si>
    <t>No; The Title and Abstract do not mention any of the countries listed in the Screening Criteria.
 ReflectionThe Initial Response is correct. The Title and Abstract do not mention any of the countries listed in the Screening Criteria.</t>
  </si>
  <si>
    <t>The abstract does not describe a research paper, but rather provides a general overview of the Philippines and its environmental situation.</t>
  </si>
  <si>
    <t>No; The abstract does not seem to describe a research paper.
 ReflectionThe abstract provides a description of the Philippines and its environmental situation, but it does not seem to describe a research paper.</t>
  </si>
  <si>
    <t>The study is not from any of the countries listed in the SC, but from Indonesia.</t>
  </si>
  <si>
    <t>No; The paper is about a case study in Indonesia.
 ReflectionThe title and abstract clearly state that the study was conducted in the Kei Islands in Indonesia, which is not included in the list of countries in the SC.</t>
  </si>
  <si>
    <t>The title suggests that it is a research paper, and the abstract provides information on the research methodology and findings, indicating that it is likely a peer-reviewed published paper.</t>
  </si>
  <si>
    <t>No; The paper is about a fishery in Sri Lanka, which is not included in the list of countries.
 ReflectionThe initial response is correct as the paper is not about any of the countries listed in the SC.</t>
  </si>
  <si>
    <t>The publisher mentioned in the abstract, Elsevier Ltd, is a peer-reviewed publisher.</t>
  </si>
  <si>
    <t>Yes; The abstract mentions the publisher, Elsevier Ltd.
 ReflectionThe initial response is correct.</t>
  </si>
  <si>
    <t>The paper is not about any of the listed countries, but rather about Torres Strait, which is between Australia and Papua New Guinea.</t>
  </si>
  <si>
    <t>No; The paper is about Torres Strait, which is between Australia and Papua New Guinea, and does not mention any of the listed countries.
 ReflectionThe Initial Response is correct as the paper is focused on Torres Strait, which is not part of the listed countries.</t>
  </si>
  <si>
    <t>The paper is published in a journal, which suggests that it has undergone some form of peer-review.</t>
  </si>
  <si>
    <t>Maybe; The abstract does not explicitly state whether the paper is peer-reviewed or not.
 ReflectionThe abstract does not provide any information on whether the paper is peer-reviewed or not. However, the paper is published in a journal, which suggests that it has undergone some form of peer-review.</t>
  </si>
  <si>
    <t>The paper is about a case study from Bangladesh, which is not included in the list of countries.</t>
  </si>
  <si>
    <t>No; The paper is about a case study from Bangladesh, which is not included in the list of countries.
 ReflectionThe Initial Response is correct.</t>
  </si>
  <si>
    <t>The abstract does not provide clear evidence that this paper has been published in a peer-reviewed journal.</t>
  </si>
  <si>
    <t>Maybe; The abstract mentions the Challenge Program Water and Food (CPWF) which is a research program, but it is unclear if this paper has been published in a peer-reviewed journal.
 ReflectionThe initial response is correct. The abstract mentions the CPWF, which is a research program, but it is unclear if this paper has been published in a peer-reviewed journal.</t>
  </si>
  <si>
    <t>The paper is not about any of the countries listed in the SC, but rather a case study in Thailand's Salween basin.</t>
  </si>
  <si>
    <t>No; The paper is about a case study in Thailand's Salween basin, which is not included in the list of countries in the SC.
 ReflectionThe initial response is correct as the paper is not about any of the countries listed in the SC.</t>
  </si>
  <si>
    <t>The mention of the publisher, Springer Nature Limited, and the language and structure of the abstract suggest that it is a peer-reviewed published paper.</t>
  </si>
  <si>
    <t>Yes; The abstract mentions the authors and the publisher, Springer Nature Limited, which indicates that it is likely a peer-reviewed published paper.
 ReflectionThe initial response is correct. The abstract mentions the publisher, which is a reputable academic publisher, and the language and structure of the abstract suggest that it is a peer-reviewed paper.</t>
  </si>
  <si>
    <t>The paper does not summarise a case study from any of the listed countries in the SC.</t>
  </si>
  <si>
    <t>No; The paper is about Japan, not any of the listed countries.
 ReflectionThe initial response is correct as the paper is focused on Japan and not any of the countries listed in the SC.</t>
  </si>
  <si>
    <t>The abstract mentions Elsevier B.V., a reputable publisher of peer-reviewed scientific literature.</t>
  </si>
  <si>
    <t>Yes; The abstract mentions the publisher, Elsevier B.V., which is a reputable publisher of peer-reviewed scientific literature.
 ReflectionThe initial response is correct. Elsevier B.V. is a well-known publisher of peer-reviewed scientific literature.</t>
  </si>
  <si>
    <t>The study was conducted in the Brazilian Amazon and not in any of the countries listed in the SC.</t>
  </si>
  <si>
    <t>No; The study was conducted in the Brazilian Amazon.
 ReflectionThe study was not conducted in any of the countries listed in the SC.</t>
  </si>
  <si>
    <t>The paper does not summarise a case study from any of the countries listed in the SC as it is solely focused on the Brazilian Amazon.</t>
  </si>
  <si>
    <t>No; The paper is focused on the Brazilian Amazon and does not mention any of the countries listed in the SC.
 ReflectionThe Initial Response is correct as the paper is solely focused on the Brazilian Amazon and does not mention any of the countries listed in the SC.</t>
  </si>
  <si>
    <t>The abstract suggests that it may be a research paper, but it is unclear if it has been published in a peer-reviewed journal.</t>
  </si>
  <si>
    <t>Maybe; The abstract mentions "we provide an assessment" which suggests that it may be a research paper, but it is unclear if it has been published in a peer-reviewed journal.
 ReflectionThe abstract does not explicitly state whether the paper has been published in a peer-reviewed journal or not.</t>
  </si>
  <si>
    <t>No; The paper is about Korean fisheries and marine ranching program.
 ReflectionThe paper does not mention any of the countries listed in the SC, and the focus is on Korean fisheries and marine ranching program.</t>
  </si>
  <si>
    <t>The abstract suggests that the paper has been completed, but there is no information on whether it has been published in a peer-reviewed journal or not.</t>
  </si>
  <si>
    <t>Maybe; The abstract mentions "this paper" but it is unclear if it has been published or is still in progress.
 ReflectionThe abstract does not explicitly state whether the paper has been published or not, but it does use language that suggests it is a completed work. However, there is no information on where it has been published or if it has been peer-reviewed.</t>
  </si>
  <si>
    <t>No; The paper is about a case study in Bangladesh, which is not included in the list of countries.
 ReflectionThe initial response is correct as the paper is focused on a case study in Bangladesh, which is not included in the list of countries.</t>
  </si>
  <si>
    <t>The abstract does not provide clear evidence that the paper is part of the peer-reviewed published literature.</t>
  </si>
  <si>
    <t>Maybe; The abstract mentions the publisher, but it is unclear if it is a peer-reviewed journal.
 ReflectionThe initial response is correct. The publisher mentioned in the abstract is not a clear indication of peer-review.</t>
  </si>
  <si>
    <t>No; The paper is focused on southwestern Uganda and does not mention any of the countries listed in the SC.
 ReflectionThe Initial Response is correct as the paper does not mention any of the countries listed in the SC.</t>
  </si>
  <si>
    <t>The abstract does not provide information on the type of publication, so it is unclear whether it is part of the peer-reviewed published literature or not.</t>
  </si>
  <si>
    <t>No; The paper is about a community-based intervention in a fishing community in the Norwegian Arctic.
 ReflectionThe paper is not about any of the countries listed in the SC.</t>
  </si>
  <si>
    <t>The abstract summarises a case study from Tonga, which is one of the countries listed in the SC.</t>
  </si>
  <si>
    <t>Maybe; The abstract mentions a case study in Tonga, which is one of the countries listed in the SC.
 ReflectionThe initial response is correct as the abstract mentions a case study in Tonga, which is one of the countries listed in the SC.</t>
  </si>
  <si>
    <t>The abstract discusses the efficacy of different strategies to manage marine resources, including community-based marine reserves, indicating a focus on marine resource management and potentially fisheries management.</t>
  </si>
  <si>
    <t>Yes; The abstract discusses the efficacy of different strategies to manage marine resources and compares community-based marine reserves to a systematic configuration aimed at maximizing impact.
 ReflectionThe abstract explicitly mentions marine resources and marine protected areas, indicating a focus on marine resource management. The comparison of community-based marine reserves to a systematic configuration also suggests a discussion of fisheries management.</t>
  </si>
  <si>
    <t>The abstract discusses the effectiveness of community-based marine reserves and their potential impact, indicating that the paper will discuss a community-based approach.</t>
  </si>
  <si>
    <t>Yes; The abstract explicitly mentions community-based marine reserves and their effectiveness.
 ReflectionThe initial response is correct as the abstract discusses the efficacy of community-based marine reserves in comparison to a systematic configuration.</t>
  </si>
  <si>
    <t>The abstract mentions the publisher and the journal name, indicating that it is a peer-reviewed published literature.</t>
  </si>
  <si>
    <t>Yes; The abstract mentions the publisher and the journal name, indicating that it is a peer-reviewed published literature.
 ReflectionThe initial response is correct. The abstract mentions the publisher and the journal name, which indicates that it is a peer-reviewed published literature.</t>
  </si>
  <si>
    <t>The paper is not about any of the countries listed in the SC, but rather about the Philippines.</t>
  </si>
  <si>
    <t>The title suggests that it is a research paper, and the abstract provides information on the research conducted, which is likely to be part of the peer-reviewed published literature.</t>
  </si>
  <si>
    <t>The abstract mentions Solomon Islands, which is one of the countries listed in the SC.</t>
  </si>
  <si>
    <t>Yes; The abstract mentions Solomon Islands, which is one of the countries listed in the SC.
 ReflectionThe initial response is correct as the abstract mentions Solomon Islands, which is one of the countries listed in the SC.</t>
  </si>
  <si>
    <t>The paper discusses the use of geographical information systems and indigenous knowledge in designing marine protected areas and resource management strategies.</t>
  </si>
  <si>
    <t>Yes; The abstract mentions establishing marine protected areas and designing resource management strategies.
 ReflectionThe abstract specifically mentions the use of socio-spatial information and indigenous knowledge in designing marine protected areas, indicating a focus on marine resource management.</t>
  </si>
  <si>
    <t>The paper discusses the incorporation of local knowledge into the GIS database, which suggests a community-based approach. However, there is no explicit mention of community involvement in the design and implementation of resource management strategies, which is a key aspect of community-based approaches.</t>
  </si>
  <si>
    <t>Maybe; The abstract mentions incorporating indigenous knowledge and socioecological behavior into the GIS database, which suggests a community-based approach. However, there is no mention of community involvement in the design and implementation of resource management strategies, which is a key aspect of community-based approaches.
 ReflectionThe initial response is correct. While the paper discusses the incorporation of local knowledge into the GIS database, it does not explicitly mention community involvement in the design and implementation of resource management strategies, which is a key aspect of community-based approaches.</t>
  </si>
  <si>
    <t>The abstract mentions the paper was published by the Society for Applied Anthropology, but it is unclear if it is a peer-reviewed journal article.</t>
  </si>
  <si>
    <t>Maybe; The abstract mentions the paper was published by the Society for Applied Anthropology, but it is unclear if it is a peer-reviewed journal article.
 ReflectionThe initial response is correct. The abstract mentions the paper was published by the Society for Applied Anthropology, but it is unclear if it is a peer-reviewed journal article.</t>
  </si>
  <si>
    <t>The paper is not based on a case study from any of the countries mentioned in the SC.</t>
  </si>
  <si>
    <t>No; The paper is based on a case study conducted in Lampung Province, Indonesia, which is not included in the list of countries mentioned in the SC.
 ReflectionThe Initial Response is correct as the paper is not based on a case study from any of the countries mentioned in the SC.</t>
  </si>
  <si>
    <t>Although the abstract does not explicitly state that the paper is part of the peer-reviewed published literature, the fact that the research was conducted and results were obtained suggests that it is likely that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</si>
  <si>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mention that the research was conducted and results were obtained, which suggests that it is likely that the paper is part of the peer-reviewed published literature.</t>
  </si>
  <si>
    <t>The case study is not from any of the countries listed in the SC, but it is from a location in Oceania.</t>
  </si>
  <si>
    <t>Maybe; The abstract mentions Oceania, which includes some of the countries listed in the SC, but the specific location of the case study is not mentioned.
 ReflectionThe initial response is correct. The abstract mentions French Polynesia, which is not listed in the SC, but it is part of Oceania.</t>
  </si>
  <si>
    <t>The paper discusses the life history of a species of bonefish and the need for community-based management to protect the species during their spawning season, making it likely that the paper will discuss fisheries and/or marine resource management.</t>
  </si>
  <si>
    <t>Yes; The abstract discusses the life history of Albula glossodonta, a species of bonefish, and the need to balance the demands of competing fishing sectors in French Polynesia.
 ReflectionThe abstract clearly mentions the importance of balancing fishing demands and the need to protect the species during their spawning season, indicating a focus on fisheries and marine resource management.</t>
  </si>
  <si>
    <t>The abstract does not discuss a community-based approach, but rather focuses on the biological aspects of Albula glossodonta and the need for management.</t>
  </si>
  <si>
    <t>No; The abstract discusses the life history of Albula glossodonta and the need for management, but there is no mention of a community-based approach.
 ReflectionThe abstract focuses on the biological aspects of Albula glossodonta and the need for management, but there is no mention of community involvement in the management process.</t>
  </si>
  <si>
    <t>The paper is likely part of the peer-reviewed published literature as it is published by The Fisheries Society of the British Isles.</t>
  </si>
  <si>
    <t>Yes; The abstract mentions the publisher and the paper seems to be a research article.
 ReflectionThe abstract mentions the publisher, which is a good indication that the paper is part of the peer-reviewed published literature.</t>
  </si>
  <si>
    <t>Prevalence, awareness, treatment, and control of hypertension in Cameroonians aged 50Â years and older: A community-based study</t>
  </si>
  <si>
    <t>Aims: To assess the prevalence of hypertension (HTN) in a rural elderly population (50Â y and older) in Cameroon; evaluate the rates of awareness, treatment, and control of HTN in this population; and describe factors associated with HTN in this population. Methods and Results: A total of 501 participants aged 50Â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65.4Â Â±Â 8Â years; women had a mean age of 61.4Â Â±Â 9Â years. The prevalence of HTN was 57.3% (95% CI, 52.9-61.6). The awareness rate was 63.4%, treatment rate 96.7%, and control rate 32.4%. Being overweight/obese was independently associated with HTN in this group (odds ratioÂ =Â 3.46; 95% CI, 2.38-5.03; PÂ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Â© 2018 The Authors. Health Science Reports published by Wiley Periodicals, Inc.</t>
  </si>
  <si>
    <t>The study was conducted in Cameroon, which is not included in the list of countries mentioned in the SC.</t>
  </si>
  <si>
    <t>No; The paper is based on a study conducted in Cameroon, which is not included in the list of countries mentioned in the SC.
 ReflectionThe Initial Response is correct as Cameroon is not included in the list of countries mentioned in the SC.</t>
  </si>
  <si>
    <t>The abstract mentions the publisher and the journal name, indicating that it is likely a peer-reviewed published literature.</t>
  </si>
  <si>
    <t>Yes; The abstract mentions the publisher and the journal name.
 ReflectionThe abstract mentions the publisher and the journal name, indicating that it is likely a peer-reviewed published literature.</t>
  </si>
  <si>
    <t>No; The paper is about a marine reserve in Mexico.
 ReflectionThe paper is focused on the Islas MarÃ­as Biosphere Reserve in Mexico, which is not included in the list of countries in the SC.</t>
  </si>
  <si>
    <t>Although the abstract does not explicitly state that the paper is part of the peer-reviewed published literature, the affiliation of the authors suggests that it is likely a peer-reviewed publication.</t>
  </si>
  <si>
    <t>Maybe; The abstract does not explicitly state whether the paper is part of the peer-reviewed published literature or not.
 ReflectionThe abstract does not provide any information on the publication status of the paper. However, the affiliation of the authors suggests that it is likely a peer-reviewed publication.</t>
  </si>
  <si>
    <t>The paper does not meet the screening criteria as it is not about any of the listed countries.</t>
  </si>
  <si>
    <t>No; The paper is about a case study in Bangladesh, not in any of the listed countries.
 ReflectionThe paper is not about any of the listed countries, but rather about a specific location in Bangladesh.</t>
  </si>
  <si>
    <t>The abstract does not provide any explicit information on whether the paper is part of the peer-reviewed published literature or not.</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</si>
  <si>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used in the abstract suggests that it is a research paper.</t>
  </si>
  <si>
    <t>The abstract discusses the use of fishing catch as a cost in marine conservation planning and the benefits of marine reserves for fisheries, indicating that the paper will discuss fisheries and/or marine resource management.</t>
  </si>
  <si>
    <t>Yes; The abstract discusses the use of fishing catch as a cost in marine conservation planning and the benefits of marine reserves for fisheries.
 ReflectionThe abstract clearly mentions the importance of fisheries in marine conservation planning and the benefits of marine reserves for fisheries. Therefore, it is likely that the paper will discuss fisheries and/or marine resource management.</t>
  </si>
  <si>
    <t>While the abstract mentions community-based resource managers, it is not clear if the paper will discuss a community-based approach.</t>
  </si>
  <si>
    <t>Maybe; The abstract mentions community-based resource managers, but it is not clear if the paper will discuss a community-based approach.
 ReflectionThe mention of community-based resource managers suggests that the paper may discuss a community-based approach, but it is not clear if this is the main focus of the paper.</t>
  </si>
  <si>
    <t>While the language used in the abstract suggests that it is a peer-reviewed paper, there is no explicit mention of a journal or publisher, so it is unclear.</t>
  </si>
  <si>
    <t>Maybe; The abstract mentions "research" and "technique" which suggests it may be a peer-reviewed paper, but there is no mention of a journal or publisher.
 ReflectionThe abstract does not explicitly state that it is a peer-reviewed paper, but the language used suggests that it is likely to be one.</t>
  </si>
  <si>
    <t>No; The paper is about a case study in China.
 ReflectionThe paper is about a case study in China and does not mention any of the countries listed in the SC.</t>
  </si>
  <si>
    <t>The title suggests that it may be a research paper, but the abstract does not provide information on the type of publication.</t>
  </si>
  <si>
    <t>Maybe; The abstract does not provide information on the type of publication.
 ReflectionThe abstract does not provide information on the type of publication, but the title suggests that it may be a research paper.</t>
  </si>
  <si>
    <t>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Ballâ„¢ concrete domes were built by a community-based restoration effort. Post-deployment monitoring found that: bagged oyster breakwaters supported much higher densities of live ribbed mussels than Reef Ball breakwaters; both breakwater configurationsÂ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Â© 2014, Springer Science+Business Media New York.</t>
  </si>
  <si>
    <t>The paper does not meet the SC as it does not involve any of the countries listed.</t>
  </si>
  <si>
    <t>No; The paper is about an experiment conducted in northwest Mobile Bay, AL (USA).
 ReflectionThe paper does not mention any of the countries listed in the SC, and the experiment was conducted in the USA.</t>
  </si>
  <si>
    <t>The abstract mentions the publisher and the year of publication, indicating that it is likely a peer-reviewed paper.</t>
  </si>
  <si>
    <t>Yes; The abstract mentions the publisher and the year of publication, indicating that it is likely a peer-reviewed paper.
 ReflectionThe initial response is correct. The abstract mentions that the paper was published by Springer Science+Business Media New York, which is a reputable publisher of peer-reviewed scientific literature.</t>
  </si>
  <si>
    <t>No; The paper is about marine policy in Panama, not any of the listed countries.
 ReflectionThe initial response is correct as the paper is focused on marine policy in Panama and does not mention any of the listed countries.</t>
  </si>
  <si>
    <t>The publisher, Elsevier, is a reputable publisher of peer-reviewed literature, making it likely that the paper is part of the peer-reviewed published literature.</t>
  </si>
  <si>
    <t>Maybe; The abstract does not provide information on the type of publication.
 ReflectionThe abstract does not provide information on the type of publication, but the publisher is Elsevier, which is a reputable publisher of peer-reviewed literature.</t>
  </si>
  <si>
    <t>No; The paper is about a case study in the Philippines, which is not included in the list of countries.
 ReflectionThe initial response is correct as the paper is focused on a case study in the Philippines, which is not included in the list of countries.</t>
  </si>
  <si>
    <t>Taylor &amp; Francis Group is a well-known publisher of peer-reviewed journals, so it is likely that this paper is part of the peer-reviewed published literature.</t>
  </si>
  <si>
    <t>Maybe; The abstract mentions the publisher, but it is unclear if it is a peer-reviewed journal article or not.
 ReflectionThe mention of the publisher does not necessarily mean that the paper is peer-reviewed. However, Taylor &amp; Francis Group is a reputable publisher of peer-reviewed journals.</t>
  </si>
  <si>
    <t>The paper discusses a model for fisheries management in a local community, indicating that it will discuss fisheries and/or marine resource management.</t>
  </si>
  <si>
    <t>Yes; The title and abstract discuss a model for fisheries management in a local community.
 ReflectionThe abstract mentions the analysis of a model for fisheries management, which implies that the paper will discuss fisheries and/or marine resource management.</t>
  </si>
  <si>
    <t>The abstract discusses a model for fisheries management in a local community, which suggests a community-based approach. However, the mention of the fisheries management rule could suggest a focus on co-management.</t>
  </si>
  <si>
    <t>Yes; The abstract discusses a model for fisheries management in a local community.
 ReflectionThe abstract mentions the fishermen's utility function and how it depends on their catch, which is a characteristic of a community-based approach. However, the abstract also mentions the fisheries management rule, which could suggest a focus on co-management.</t>
  </si>
  <si>
    <t>The title and abstract suggest that it is a research paper published in a peer-reviewed journal.</t>
  </si>
  <si>
    <t>The paper does not meet the screening criteria as it is not based on a case study from any of the listed countries.</t>
  </si>
  <si>
    <t>No; The paper is based on a field experiment conducted in Brazil.
 ReflectionThe paper is not based on a case study from any of the listed countries.</t>
  </si>
  <si>
    <t>The publisher mentioned in the abstract, Elsevier B.V., is a reputable academic publisher, but it is unclear if this is a peer-reviewed journal article or not.</t>
  </si>
  <si>
    <t>Maybe; The abstract mentions the publisher, but it is unclear if it is a peer-reviewed journal article or not.
 ReflectionThe publisher mentioned in the abstract, Elsevier B.V., is a reputable academic publisher, but they also publish conference proceedings and book chapters. Further investigation is needed to determine if this is a peer-reviewed journal article.</t>
  </si>
  <si>
    <t>No; The paper is about a hurricane impact study in Andhra Pradesh, India.
 ReflectionThe paper is not related to any of the countries mentioned in the SC.</t>
  </si>
  <si>
    <t>The abstract does not provide clear evidence that the paper has been published in a peer-reviewed journal, but it also does not explicitly state that it has not been published.</t>
  </si>
  <si>
    <t>Maybe; The abstract mentions "the paper" but does not explicitly state that it has been published in a peer-reviewed journal.
 ReflectionThe abstract does not provide clear evidence that the paper has been published in a peer-reviewed journal, but it also does not explicitly state that it has not been published.</t>
  </si>
  <si>
    <t>No; The paper is about a case study in Thailand, not in any of the listed countries.
 ReflectionThe initial response is correct as the paper is about a case study in Thailand and not in any of the listed countries.</t>
  </si>
  <si>
    <t>Although the abstract does not explicitly state that the paper is peer-reviewed, the publisher, Inderscience Enterprises Ltd., is a reputable publisher of peer-reviewed journals.</t>
  </si>
  <si>
    <t>Maybe; The abstract does not mention if the paper is peer-reviewed or not.
 ReflectionThe abstract does not provide any information on whether the paper is peer-reviewed or not. However, the publisher, Inderscience Enterprises Ltd., is a reputable publisher of peer-reviewed journals.</t>
  </si>
  <si>
    <t>No; The paper does not mention any of the countries listed in the SC.
 ReflectionThe Initial Response is correct as none of the countries listed in the SC are mentioned in the Title or Abstract.</t>
  </si>
  <si>
    <t>The paper does not meet the Screening Criteria as it is not related to any of the countries listed in the SC.</t>
  </si>
  <si>
    <t>No; The paper is focused on Australia and does not mention any of the countries listed in the SC.
 ReflectionThe paper is not related to any of the countries listed in the SC, and the focus is on the fishing industry in Australia.</t>
  </si>
  <si>
    <t>The abstract does not provide information on whether the paper is peer-reviewed or not, but it does meet the other criteria for being part of the published literature.</t>
  </si>
  <si>
    <t>Maybe; The abstract does not mention whether the paper is peer-reviewed or not.
 ReflectionThe abstract does not provide information on whether the paper is peer-reviewed or not, but it does provide details on the study design, data collection, and results.</t>
  </si>
  <si>
    <t>The paper does not meet the SC as it is not about a case study from any of the countries listed in the SC.</t>
  </si>
  <si>
    <t>No; The paper is focused on a case study in the Philippines.
 ReflectionThe title and abstract clearly state that the paper is about a case study in the Philippines, and there is no mention of any of the countries listed in the SC.</t>
  </si>
  <si>
    <t>The abstract mentions "reviewing relevant literature" but it is unclear whether the paper itself is part of the peer-reviewed published literature.</t>
  </si>
  <si>
    <t>Maybe; The abstract mentions "relevant literature" but it is unclear whether the paper is part of the peer-reviewed published literature.
 ReflectionThe abstract mentions "reviewing relevant literature" but it is unclear whether the paper itself is part of the peer-reviewed published literature.</t>
  </si>
  <si>
    <t>No; The paper is about local communities around Great Zimbabwe National Monument in Zimbabwe.
 ReflectionThe paper is focused on Zimbabwe, which is not included in the list of countries in the SC.</t>
  </si>
  <si>
    <t>The paper does not discuss fisheries or marine resource management.</t>
  </si>
  <si>
    <t>No; The title and abstract do not mention fisheries or marine resource management.
 ReflectionThe paper focuses on pro-poor tourism and its benefits to local communities around the Great Zimbabwe National Monument. There is no mention of fisheries or marine resource management.</t>
  </si>
  <si>
    <t>The abstract mentions the name of a journal, but it is unclear if it is peer-reviewed.</t>
  </si>
  <si>
    <t>Maybe; The abstract mentions the name of a journal, but it is unclear if it is peer-reviewed.
 ReflectionThe initial response is correct. The abstract mentions the name of a journal, but it is not clear if it is a peer-reviewed journal.</t>
  </si>
  <si>
    <t>The paper does not meet the SC as it does not discuss any of the listed countries.</t>
  </si>
  <si>
    <t>No; The paper discusses the Australian Exclusive Economic Zone and does not mention any of the listed countries.
 ReflectionThe paper focuses on the Australian Exclusive Economic Zone and does not mention any of the countries listed in the SC.</t>
  </si>
  <si>
    <t>The paper mentions the publisher, but it is unclear if the paper has been peer-reviewed.</t>
  </si>
  <si>
    <t>No; The paper is focused on Kenya, not any of the listed countries.
 ReflectionThe paper does not mention any of the listed countries in the SC, and instead focuses on Kenya.</t>
  </si>
  <si>
    <t>The mention of BioMed Central Ltd. as the licensee suggests that the paper is part of the peer-reviewed published literature.</t>
  </si>
  <si>
    <t>Maybe; The abstract mentions a licensee, BioMed Central Ltd., which suggests that it may be a peer-reviewed paper. However, further investigation is needed to confirm this.
 ReflectionThe initial response is correct. BioMed Central is a publisher of peer-reviewed open access scientific journals.</t>
  </si>
  <si>
    <t>The abstract does not provide clear evidence that the paper is part of the peer-reviewed published literature, but the presence of author names and a copyright year suggest that it may be.</t>
  </si>
  <si>
    <t>Maybe; The abstract mentions the authors' names and a copyright year, but it is unclear where the paper was published.
 ReflectionThe abstract does not explicitly state where the paper was published, but the presence of author names and a copyright year suggest that it may be part of the peer-reviewed published literature.</t>
  </si>
  <si>
    <t>No; The paper is focused on Galicia, NW Spain, and does not mention any of the countries listed in the SC.
 ReflectionThe Initial Response is correct as the paper is solely focused on Galicia, NW Spain, and does not mention any of the countries listed in the SC.</t>
  </si>
  <si>
    <t>The level of detail and the language used in the abstract suggest that it is likely to be part of the peer-reviewed literature.</t>
  </si>
  <si>
    <t>Maybe; The abstract mentions the publisher, but it is unclear if the paper has been peer-reviewed.
 ReflectionThe mention of the publisher does not necessarily mean that the paper has been peer-reviewed. However, the level of detail and the language used in the abstract suggest that it is likely to be part of the peer-reviewed literature.</t>
  </si>
  <si>
    <t>The paper is not about any of the Pacific Islands mentioned in the SC, but rather about the Gulf of Guinea in West Africa.</t>
  </si>
  <si>
    <t>No; The paper is about the Gulf of Guinea, which is located in West Africa, and not in the Pacific Islands.
 ReflectionThe initial response is correct as the Gulf of Guinea is not located in the Pacific Islands.</t>
  </si>
  <si>
    <t>The publisher is Elsevier, which is a reputable academic publisher, and there is no clear indication that the paper is not peer-reviewed.</t>
  </si>
  <si>
    <t>Maybe; The abstract mentions a book chapter, but it is unclear if the paper itself is a book chapter or a peer-reviewed article.
 ReflectionThe abstract mentions a book chapter, but it is unclear if the paper itself is a book chapter or a peer-reviewed article. However, the publisher is Elsevier, which is a reputable academic publisher.</t>
  </si>
  <si>
    <t>The paper does not meet the SC as it is not focused on any of the countries listed in the SC.</t>
  </si>
  <si>
    <t>No; The paper is focused on the Eastern Caribbean, which is not included in the list of countries in the SC.
 ReflectionThe SC specifically lists countries in the Pacific region, while the paper is focused on the Eastern Caribbean, which is not included in the list.</t>
  </si>
  <si>
    <t>While the abstract provides some evidence that the paper may be peer-reviewed, it is not clear from the information provided whether it meets the screening criteria.</t>
  </si>
  <si>
    <t>Maybe; The abstract mentions the publisher, but it is unclear if it is a peer-reviewed journal article or not.
 ReflectionThe mention of the publisher does not necessarily mean that the paper is peer-reviewed. However, the abstract does provide some details about the methodology and results, which suggests that it may be a peer-reviewed article.</t>
  </si>
  <si>
    <t>No; The paper is about a summit held in Thailand.
 ReflectionThe paper is not about any of the countries listed in the SC, but rather about a summit held in Thailand.</t>
  </si>
  <si>
    <t>The abstract mentions a conference and practical workshop, indicating that this is not a peer-reviewed paper.</t>
  </si>
  <si>
    <t>No; The abstract mentions a conference and practical workshop.
 ReflectionThe abstract explicitly mentions a conference and practical workshop, which suggests that this is not a peer-reviewed paper.</t>
  </si>
  <si>
    <t>Yes; The abstract mentions a case study in the Solomon Islands.
 ReflectionThe initial response is correct as the abstract clearly mentions a case study in the Solomon Islands, which is one of the countries listed in the SC.</t>
  </si>
  <si>
    <t>The paper does not directly discuss fisheries or marine resource management, but it does discuss the adaptability of governance systems in response to ecological change, which could include management of marine resources.</t>
  </si>
  <si>
    <t>Maybe; The abstract mentions local resource users' abilities to monitor long-term ecological change occurring to seagrass meadows near their communities, and how local observations of ecological change shape marine resource use and practices.
 ReflectionThe abstract does not explicitly mention fisheries or marine resource management, but it does discuss the management adaptability of indigenous or hybrid governance systems in response to ecological change.</t>
  </si>
  <si>
    <t>The paper discusses a community-based management initiative designed around indigenous ecological knowledge and customary sea tenure governance.</t>
  </si>
  <si>
    <t>Yes; The abstract mentions a community-based management initiative designed around indigenous ecological knowledge and customary sea tenure governance.
 ReflectionThe abstract clearly mentions a community-based management initiative, which indicates that the paper is likely to discuss a community-based approach.</t>
  </si>
  <si>
    <t>The title suggests that it is likely a peer-reviewed article.</t>
  </si>
  <si>
    <t>Maybe; The abstract does not provide information on the type of publication.
 ReflectionThe abstract does not provide information on the type of publication, but the title suggests that it is likely a peer-reviewed article.</t>
  </si>
  <si>
    <t>The paper is not related to any of the countries mentioned in the SC.</t>
  </si>
  <si>
    <t>No; The paper is not related to any of the mentioned countries.
 ReflectionThe paper is about a smoking cessation treatment study conducted in London, UK. Therefore, it is not related to any of the countries mentioned in the SC.</t>
  </si>
  <si>
    <t>The abstract mentions the publisher and the year of publication, indicating that it is likely a peer-reviewed published paper.</t>
  </si>
  <si>
    <t>Yes; The abstract mentions the publisher and the year of publication, indicating that it is likely a peer-reviewed published paper.
 ReflectionThe initial response is correct. The abstract mentions the publisher and the year of publication, indicating that it is likely a peer-reviewed published paper.</t>
  </si>
  <si>
    <t>The paper does not meet the SC as it does not summarise a case study from any of the listed countries.</t>
  </si>
  <si>
    <t>No; The paper is about environmental research in Australia and does not mention any of the listed countries.
 ReflectionThe Initial Response is correct as the paper is focused on environmental research in Australia and does not mention any of the countries listed in the SC.</t>
  </si>
  <si>
    <t>The abstract mentions a journal and authorship, but it is unclear if the paper has been peer-reviewed.</t>
  </si>
  <si>
    <t>Maybe; The abstract mentions a journal and authorship, but it is unclear if the paper has been peer-reviewed.
 ReflectionThe abstract mentions that the paper was authored by "The Author(s)" and that it was published in a journal. However, it is unclear if the paper underwent peer-review.</t>
  </si>
  <si>
    <t>No; The paper is about a case study in Bangladesh, not any of the listed countries.
 ReflectionThe initial response is correct as the paper is focused on a case study in Bangladesh, which is not one of the listed countries.</t>
  </si>
  <si>
    <t>The mention of the publisher, Elsevier Ltd., suggests that this paper may be part of the peer-reviewed published literature, but confirmation is needed.</t>
  </si>
  <si>
    <t>Maybe; The abstract mentions the publisher, but further investigation is needed to confirm if it is a peer-reviewed journal article.
 ReflectionThe mention of the publisher, Elsevier Ltd., suggests that this paper may be part of the peer-reviewed published literature. However, further investigation is needed to confirm this.</t>
  </si>
  <si>
    <t>The study is not from any of the countries listed in the SC.</t>
  </si>
  <si>
    <t>No; The paper is focused on Eastern Indonesia, which is not included in the list of countries in the SC.
 ReflectionThe SC specifically mentions a list of countries, and Eastern Indonesia is not included in that list.</t>
  </si>
  <si>
    <t>The abstract suggests that the paper has been published, but it is unclear if it has been peer-reviewed.</t>
  </si>
  <si>
    <t>Maybe; The abstract mentions the authors and a copyright date, but it is unclear if the paper has been peer-reviewed and published in a journal.
 ReflectionThe copyright date suggests that the paper has been published, but it is not clear if it has been peer-reviewed.</t>
  </si>
  <si>
    <t>No; The paper is about Venezuela, not any of the listed countries.
 ReflectionThe initial response is correct as the paper is focused on Venezuela and not any of the countries listed in the SC.</t>
  </si>
  <si>
    <t>The title and abstract suggest that the paper is likely to be part of the peer-reviewed published literature.</t>
  </si>
  <si>
    <t>Maybe; The abstract does not explicitly state whether the paper is part of peer-reviewed published literature or not.
 ReflectionThe abstract does not provide any information on whether the paper is part of peer-reviewed published literature or not. However, the title and abstract suggest that the paper is likely to be part of the peer-reviewed published literature.</t>
  </si>
  <si>
    <t>The study was conducted in Indonesia, which is not included in the list of countries.</t>
  </si>
  <si>
    <t>No; The study was conducted in Indonesia, which is not included in the list of countries.
 ReflectionThe initial response is correct as the study was conducted in Indonesia, which is not included in the list of countries.</t>
  </si>
  <si>
    <t>The abstract mentions Elsevier Ltd. as the publisher, but it is unclear if this specific paper has been peer-reviewed and published.</t>
  </si>
  <si>
    <t>Maybe; The abstract mentions Elsevier Ltd. which is a publisher of peer-reviewed journals, but it is unclear if this specific paper has been peer-reviewed and published.
 ReflectionThe initial response is correct. The abstract mentions Elsevier Ltd. as the publisher, but it is unclear if this specific paper has been peer-reviewed and published.</t>
  </si>
  <si>
    <t>No; The paper is about a case study in Taiwan.
 ReflectionThe paper is not about any of the countries listed in the SC.</t>
  </si>
  <si>
    <t>The mention of Springer indicates that the paper is likely part of the peer-reviewed published literature.</t>
  </si>
  <si>
    <t>Yes; The abstract mentions the publisher, Springer, which is a reputable publisher of peer-reviewed literature.
 ReflectionThe initial response is correct. The mention of Springer indicates that the paper is likely part of the peer-reviewed published literature.</t>
  </si>
  <si>
    <t>No; The paper does not mention any of the countries listed in the SC.
 ReflectionThe paper is a literature review and does not focus on any specific case study from the countries listed in the SC.</t>
  </si>
  <si>
    <t>The abstract mentions that the study is a systematic review of published literature, which suggests that it is likely to be part of the peer-reviewed published literature.</t>
  </si>
  <si>
    <t>Yes; The abstract mentions a systematic review of published literature.
 ReflectionThe abstract mentions that the study is a systematic review of published literature, which suggests that it is likely to be part of the peer-reviewed published literature.</t>
  </si>
  <si>
    <t>No; The paper is about a riparian awareness program in Alberta, Canada.
 ReflectionThe paper is focused on a specific program in Alberta, Canada and does not mention any of the countries listed in the SC.</t>
  </si>
  <si>
    <t>While the publisher mentioned in the abstract is a reputable publisher of peer-reviewed journals, it is not explicitly stated that this paper is published in a peer-reviewed journal.</t>
  </si>
  <si>
    <t>Maybe; The abstract mentions a publisher, but it is unclear if it is a peer-reviewed journal.
 ReflectionThe publisher mentioned in the abstract, IWA Publishing, is a reputable publisher of peer-reviewed journals in the field of water management. However, it is not explicitly stated that this paper is published in a peer-reviewed journal.</t>
  </si>
  <si>
    <t>The paper does not meet the SC as it does not summarise a case study from any of the countries listed.</t>
  </si>
  <si>
    <t>No; The paper does not mention any of the countries listed in the SC.
 ReflectionThe paper focuses on action research and its effectiveness in promoting social change. It does not mention any specific case studies from the countries listed in the SC.</t>
  </si>
  <si>
    <t>While the abstract mentions peer-reviewed literature, it is unclear if the paper itself has been published in a peer-reviewed journal.</t>
  </si>
  <si>
    <t>Maybe; The abstract mentions several references to peer-reviewed literature, but it is unclear if the paper itself has been published in a peer-reviewed journal.
 ReflectionThe abstract mentions several references to peer-reviewed literature, but it is unclear if the paper itself has been published in a peer-reviewed journal.</t>
  </si>
  <si>
    <t>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5Â km and a maximum of 60Â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Â© 2018 The Authors. Journal of Applied Ecology published by John Wiley &amp; Sons Ltd on behalf of British Ecological Society.</t>
  </si>
  <si>
    <t>The paper does not meet the SC as it does not involve a case study from any of the countries listed in the SC.</t>
  </si>
  <si>
    <t>No; The paper does not mention any of the countries listed in the SC.
 ReflectionThe paper focuses on testing the accuracy of three techniques for identifying the geographic origin of fish caught from three fishing grounds, but it does not mention any of the countries listed in the SC.</t>
  </si>
  <si>
    <t>The abstract mentions the publisher and the journal name, but it is unclear if it is peer-reviewed.</t>
  </si>
  <si>
    <t>Maybe; The abstract mentions the publisher and the journal name, but it is unclear if it is peer-reviewed.
 ReflectionThe initial response is correct. The abstract mentions the publisher and the journal name, but it is unclear if it is peer-reviewed.</t>
  </si>
  <si>
    <t>The paper is not about a case study from any of the listed countries, but rather from Mexico.</t>
  </si>
  <si>
    <t>No; The paper is about a case study from Mexico, not from any of the listed countries.
 ReflectionThe initial response is correct as the paper is about a case study from Mexico, which is not one of the listed countries.</t>
  </si>
  <si>
    <t>No; The paper is about Malaysia and Indonesia, not any of the listed countries.
 ReflectionThe initial response is correct as the paper is focused on Malaysia and Indonesia, which are not included in the list of countries.</t>
  </si>
  <si>
    <t>No; The paper is about a reservoir in Ghana, which is not included in the list of countries.
 ReflectionThe paper is not related to any of the countries listed in the SC.</t>
  </si>
  <si>
    <t>Maybe; The abstract mentions no information about the publication status of the paper.
 ReflectionThe abstract does not provide any information about the publication status of the paper, but the title suggests that it is a research paper. However, it is unclear whether it has been published in a peer-reviewed journal or not.</t>
  </si>
  <si>
    <t>The paper is not a case study from any of the listed countries, but rather a case study from the Philippines.</t>
  </si>
  <si>
    <t>Maybe; The abstract mentions the publisher, but it is unclear if the paper has been peer-reviewed.
 ReflectionThe initial response is correct. The abstract mentions the publisher, but it does not explicitly state that the paper has been peer-reviewed.</t>
  </si>
  <si>
    <t>No; The paper is focused on the Amazon River dolphin in the Brazilian Amazon.
 ReflectionThe paper does not mention any of the countries listed in the SC, and the focus is on the Amazon River dolphin in the Brazilian Amazon, which is not included in the SC.</t>
  </si>
  <si>
    <t>The language and structure of the abstract suggest that it is a peer-reviewed journal article, and the mention of the publisher supports this.</t>
  </si>
  <si>
    <t>Maybe; The abstract mentions the publisher, but it is unclear if it is a peer-reviewed journal article or a book chapter.
 ReflectionThe mention of the publisher does not necessarily indicate that the paper is peer-reviewed. However, the language and structure of the abstract suggest that it is likely a peer-reviewed journal article.</t>
  </si>
  <si>
    <t>No; The paper is about a case study in Guyana, which is not included in the list of countries.
 ReflectionThe initial response is correct as the paper is about a case study in Guyana, which is not included in the list of countries.</t>
  </si>
  <si>
    <t>The language and structure of the abstract suggest that it is a peer-reviewed article, and the mention of the publisher supports this.</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</si>
  <si>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likely a peer-reviewed article.</t>
  </si>
  <si>
    <t>The paper is about Ecuador, which is not included in the list of countries mentioned in the SC.</t>
  </si>
  <si>
    <t>No; The paper is about Ecuador, which is not included in the list of countries.
 ReflectionThe SC specifically mentions a list of countries, and Ecuador is not one of them. Therefore, the initial response is correct.</t>
  </si>
  <si>
    <t>The abstract suggests that the paper summarises existing literature, but it is unclear if the paper has been published in a peer-reviewed journal.</t>
  </si>
  <si>
    <t>Maybe; The abstract mentions "our appraisal, based upon the existing literature," but it is unclear if the paper has been published in a peer-reviewed journal.
 ReflectionThe abstract mentions "our appraisal, based upon the existing literature," which suggests that the paper is summarising existing research. However, it is unclear if the paper has been published in a peer-reviewed journal.</t>
  </si>
  <si>
    <t>The paper is not about any of the countries listed in the SC, but rather about a village in Indonesia.</t>
  </si>
  <si>
    <t>No; The paper is about Torokeku Village in South Konawe Regency, which is located in Indonesia.
 ReflectionThe initial response is correct as the paper is not about any of the countries listed in the SC.</t>
  </si>
  <si>
    <t>While the abstract does not explicitly state whether the paper is part of the peer-reviewed published literature or not, the reputable publisher mentioned at the end of the abstract suggests that it is likely a peer-reviewed published paper.</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</si>
  <si>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mentioned at the end of the abstract, IOP Publishing Ltd, is a reputable publisher of scientific journals.</t>
  </si>
  <si>
    <t>No; The paper is about a case study conducted in Kaligesing Sub-district, Purworejo Regency, Central Java, Indonesia.
 ReflectionThe paper is not about any of the countries listed in the SC.</t>
  </si>
  <si>
    <t>Although the abstract does not explicitly state that the paper is peer-reviewed, the publisher, IOP Publishing Ltd, is a reputable publisher of peer-reviewed scientific literature.</t>
  </si>
  <si>
    <t>Maybe; The abstract does not mention whether the paper is peer-reviewed or not.
 ReflectionThe abstract does not provide any information on whether the paper is peer-reviewed or not. However, the publisher, IOP Publishing Ltd, is a reputable publisher of peer-reviewed scientific literature.</t>
  </si>
  <si>
    <t>No; The paper is about Lake Tanganyika in Tanzania, which is not included in the list of countries.
 ReflectionThe initial response is correct as the paper is focused on Lake Tanganyika in Tanzania, which is not included in the list of countries.</t>
  </si>
  <si>
    <t>The abstract mentions the International Association for Great Lakes Research, but it is unclear if the paper has been peer-reviewed and published in a journal.</t>
  </si>
  <si>
    <t>Maybe; The abstract mentions the International Association for Great Lakes Research, but it is unclear if the paper has been peer-reviewed and published.
 ReflectionThe initial response is correct. While the abstract mentions the International Association for Great Lakes Research, it is unclear if the paper has been peer-reviewed and published in a journal.</t>
  </si>
  <si>
    <t>No; The paper is about small-scale fishing practices in Aceh, Indonesia.
 ReflectionThe paper is focused on fishing practices in Aceh, Indonesia, which is not included in the list of countries in the SC.</t>
  </si>
  <si>
    <t>The mention of the publisher suggests that it may be part of the peer-reviewed published literature, but without further information, it is unclear.</t>
  </si>
  <si>
    <t>Maybe; The abstract mentions the publisher, but it is unclear if it is a peer-reviewed journal article or not.
 ReflectionThe mention of the publisher, Elsevier Ltd., suggests that this paper may be part of the peer-reviewed published literature. However, it is not explicitly stated in the abstract.</t>
  </si>
  <si>
    <t>The abstract mentions four cases in Micronesia, including Palau and Federated States of Micronesia, which are two of the countries listed in the SC.</t>
  </si>
  <si>
    <t>Yes; The abstract mentions four cases in Micronesia, including the Republic of Palau and Federated States of Micronesia.
 ReflectionThe initial response is correct as the abstract mentions four cases in Micronesia, which includes Palau and Federated States of Micronesia, two of the countries listed in the SC.</t>
  </si>
  <si>
    <t>The paper is likely to discuss fisheries and/or marine resource management as important components of the conservation management and policy decisions being discussed.</t>
  </si>
  <si>
    <t>Maybe; The abstract mentions marine conservation and monitoring of marine food resources, but it is not clear if fisheries or marine resource management are the main focus.
 ReflectionThe abstract discusses the use of monitoring data to support conservation management and policy decisions in Micronesia, with examples of how monitoring has led to increased enforcement and outreach, new enforcement approaches, and actions to reduce land-based threats. While fisheries and marine resource management are not explicitly mentioned, they are likely to be important components of the conservation management and policy decisions being discussed.</t>
  </si>
  <si>
    <t>The abstract does not discuss a community-based approach, and there is no mention of involvement of local communities in the decision-making process.</t>
  </si>
  <si>
    <t>No; The abstract discusses the use of monitoring data to support conservation management and policy decisions, but there is no mention of a community-based approach.
 ReflectionThe abstract focuses on the use of monitoring data to support conservation management and policy decisions, but there is no mention of a community-based approach or involvement of local communities in the decision-making process.</t>
  </si>
  <si>
    <t>The abstract mentions a peer-reviewed journal, but it is unclear if this paper has been published in it.</t>
  </si>
  <si>
    <t>Maybe; The abstract mentions the Society for Conservation Biology, which is a peer-reviewed journal, but it is unclear if this paper has been published in it.
 ReflectionThe initial response is correct. The abstract mentions the Society for Conservation Biology, which is a peer-reviewed journal. However, it is unclear if this paper has been published in it.</t>
  </si>
  <si>
    <t>No; The paper is about Tanzania, which is not included in the list of countries.
 ReflectionThe Initial Response is correct as Tanzania is not included in the list of countries.</t>
  </si>
  <si>
    <t>No; The paper is focused on community-based natural resource management systems in Latin America.
 ReflectionThe paper does not mention any of the countries listed in the SC, and instead focuses on three areas in Colombia, Mexico, and Argentina.</t>
  </si>
  <si>
    <t>The paper was published under license by the Resilience Alliance, which is a peer-reviewed journal. However, it is unclear if this specific paper went through the peer-review process.</t>
  </si>
  <si>
    <t>Maybe; The abstract mentions that the paper was published under license by the Resilience Alliance, but it is unclear if it is peer-reviewed.
 ReflectionThe Initial Response is correct. The Resilience Alliance is a peer-reviewed journal, but it is unclear if this specific paper went through the peer-review process.</t>
  </si>
  <si>
    <t>No; The paper is about a case study in Thailand.
 ReflectionThe paper is not about any of the countries listed in the SC.</t>
  </si>
  <si>
    <t>The paper is a review of literature and does not present a case study from any of the listed countries.</t>
  </si>
  <si>
    <t>No; The paper is a review of literature and does not present a case study from any of the listed countries.
 ReflectionThe initial response is correct as the paper is a review of literature and does not present a case study from any of the listed countries.</t>
  </si>
  <si>
    <t>The abstract mentions "peer-reviewed literature" and the paper focuses on reviewing studies of community-based management of freshwater resources, indicating that it is part of the peer-reviewed published literature.</t>
  </si>
  <si>
    <t>Yes; The abstract mentions "peer-reviewed literature" and "studies of freshwater community-based management" which suggests that the paper is part of the peer-reviewed published literature.
 ReflectionThe initial response is correct as the abstract explicitly mentions "peer-reviewed literature" and the focus of the paper is on reviewing studies of community-based management of freshwater resources.</t>
  </si>
  <si>
    <t>The study does not focus on any specific country, but the proposed approach could be applied in any of the listed countries.</t>
  </si>
  <si>
    <t>Maybe; The abstract does not mention any specific country, but the study proposes a community-based approach to conservation that could be applied in any of the listed countries.
 ReflectionThe initial response is correct. The abstract does not mention any specific country, but the proposed approach could be applied in any of the listed countries.</t>
  </si>
  <si>
    <t>While the abstract mentions fisheries and coral reefs, the focus is on conservation incentives and revenue sharing rather than fisheries or marine resource management.</t>
  </si>
  <si>
    <t>Maybe; The abstract mentions fisheries and coral reefs, but the focus is on conservation incentives and revenue sharing.
 ReflectionThe abstract mentions the negative externalities of fisheries on coral reefs and proposes a community-based approach to conservation, but the focus is on incentives and revenue sharing rather than fisheries or marine resource management.</t>
  </si>
  <si>
    <t>The abstract proposes a community-based approach to conservation based on a bioeconomic model.</t>
  </si>
  <si>
    <t>Yes; The abstract mentions a community-based approach to conservation.
 ReflectionThe initial response is correct as the abstract specifically mentions a community-based approach to conservation.</t>
  </si>
  <si>
    <t>Maybe; The abstract does not explicitly state whether the paper is part of the peer-reviewed published literature or not.
 ReflectionThe abstract does not provide any information on the type of publication or where it was published.</t>
  </si>
  <si>
    <t>The paper is about a case study in Nepal, which is not included in the list of countries mentioned in the SC.</t>
  </si>
  <si>
    <t>No; The paper is about a case study in Nepal, which is not included in the list of countries.
 ReflectionThe initial response is correct as Nepal is not included in the list of countries mentioned in the SC.</t>
  </si>
  <si>
    <t>The abstract mentions a journal name, but it is unclear if the paper has been peer-reviewed and published in a peer-reviewed journal.</t>
  </si>
  <si>
    <t>Maybe; The abstract mentions a journal name, but it is unclear if the paper has been peer-reviewed and published.
 ReflectionThe abstract mentions that the paper was written by authors and published in a journal, but it is unclear if the paper has undergone peer-review and been published in a peer-reviewed journal.</t>
  </si>
  <si>
    <t>No; The paper is about the Amis people on the east coast of Taiwan.
 ReflectionThe paper is not about any of the countries listed in the SC, but rather about a specific indigenous group in Taiwan.</t>
  </si>
  <si>
    <t>The abstract does not provide information on the type of publication, but the title suggests that it may be a research paper.</t>
  </si>
  <si>
    <t>The paper does not meet the SC as it does not discuss a case study from any of the countries listed.</t>
  </si>
  <si>
    <t>No; The paper discusses a case study in northwest Mexico.
 ReflectionThe paper does not mention any of the countries listed in the SC, and instead focuses on a case study in northwest Mexico.</t>
  </si>
  <si>
    <t>The language used in the abstract suggests that the paper is part of peer-reviewed literature.</t>
  </si>
  <si>
    <t>Maybe; The abstract mentions a case study and integrated social-ecological theory, but it is unclear if the paper is part of peer-reviewed literature.
 ReflectionThe abstract does not explicitly state whether the paper is part of peer-reviewed literature or not. However, the language used in the abstract suggests that it is likely a peer-reviewed paper.</t>
  </si>
  <si>
    <t>No; The paper is based on a case study conducted in Tanzania.
 ReflectionThe paper is not related to any of the countries listed in the SC.</t>
  </si>
  <si>
    <t>Maybe; The abstract does not provide information on whether the paper is peer-reviewed or not.
 ReflectionThe abstract does not provide information on the type of publication, but it does not mention any conference or book chapter. However, it is possible that the paper is part of the grey literature.</t>
  </si>
  <si>
    <t>The study was conducted in China and there is no mention of any of the listed countries in the Title or Abstract.</t>
  </si>
  <si>
    <t>No; The study was conducted in China and there is no mention of any of the listed countries in the Title or Abstract.
 ReflectionThe Initial Response is correct as there is no mention of any of the listed countries in the Title or Abstract.</t>
  </si>
  <si>
    <t>The abstract mentions the publisher and the authors, indicating that it is a published paper.</t>
  </si>
  <si>
    <t>Yes; The abstract mentions the authors and the publisher, indicating that it is a published paper.
 ReflectionThe initial response is correct as the abstract mentions the publisher and the authors, indicating that it is a published paper.</t>
  </si>
  <si>
    <t>No; The paper is about lobster fishing gear in the Bay of Fundy in Eastern Canada.
 ReflectionThe paper is not related to any of the countries listed in the SC.</t>
  </si>
  <si>
    <t>The publisher mentioned in the abstract is a reputable publisher of peer-reviewed journals, but it is still unclear if this specific paper has undergone peer-review.</t>
  </si>
  <si>
    <t>Maybe; The abstract mentions the publisher, but it is unclear if it is a peer-reviewed journal article or not.
 ReflectionThe publisher mentioned in the abstract is Elsevier Ltd, which is a reputable publisher of peer-reviewed journals. However, it is still unclear if this specific paper has undergone peer-review.</t>
  </si>
  <si>
    <t>The paper is not about a case study from any of the listed countries in the SC.</t>
  </si>
  <si>
    <t>No; The paper is about a case study in the Philippines, not in any of the listed countries.
 ReflectionThe paper is solely focused on a case study in the Philippines and does not mention any of the listed countries in the SC.</t>
  </si>
  <si>
    <t>The publisher, BIOFLUX SRL, is a peer-reviewed journal publisher, so it is likely that the paper is part of the peer-reviewed published literature.</t>
  </si>
  <si>
    <t>Maybe; The abstract does not provide information on whether the paper is peer-reviewed or not.
 ReflectionThe abstract does not provide information on whether the paper is peer-reviewed or not, but the publisher, BIOFLUX SRL, is a peer-reviewed journal publisher.</t>
  </si>
  <si>
    <t>No; The paper is about water governance in Ghana, not any of the listed countries.
 ReflectionThe initial response is correct as the paper is focused on water governance in Ghana and does not mention any of the listed countries.</t>
  </si>
  <si>
    <t>While the title suggests that it might be a book chapter, the abstract does not provide enough information to confirm or deny this. However, the abstract does provide some information about the content of the chapter that could be relevant to a peer-reviewed research paper.</t>
  </si>
  <si>
    <t>Maybe; The title suggests that it might be a book chapter, but the abstract does not provide enough information to confirm or deny this.
 ReflectionThe title includes the phrase "Chapter 16," which suggests that it is part of a book. However, the abstract does not explicitly state that it is a book chapter, and it does provide some information about the content of the chapter that could be relevant to a peer-reviewed research paper.</t>
  </si>
  <si>
    <t>No; The paper is about pet ownership in Sri Lanka, which is not included in the list of countries.
 ReflectionThe initial response is correct as the paper is not about any of the countries listed in the SC.</t>
  </si>
  <si>
    <t>The paper is likely to be part of the peer-reviewed published literature, as it reports on a community-based, cross-sectional study with statistical analysis.</t>
  </si>
  <si>
    <t>Maybe; The abstract mentions a study and binary logistic regression, but it is unclear if the paper has been published in a peer-reviewed journal.
 ReflectionThe abstract does not explicitly state whether the paper has been published in a peer-reviewed journal or not. However, the presence of statistical analysis suggests that it is likely to be a peer-reviewed paper.</t>
  </si>
  <si>
    <t>No; The paper is about a reservoir in Pakualam Village of Darmaraja Sub district of Sumedang Regency in Indonesia.
 ReflectionThe paper is not about any of the countries listed in the SC.</t>
  </si>
  <si>
    <t>Maybe; The abstract does not explicitly state whether the paper is peer-reviewed or not.
 ReflectionThe abstract does not provide any information on whether the paper is peer-reviewed or not. However, the publisher, IOP Publishing Ltd, is a reputable publisher of peer-reviewed scientific literature.</t>
  </si>
  <si>
    <t>While the abstract does not explicitly mention any of the listed countries, the focus on social science understandings of fishing and the need for context and interrelationships amongst and between fishermen and fishing communities could potentially include case studies from the listed countries.</t>
  </si>
  <si>
    <t>Maybe; The abstract discusses fisheries management and social science understandings of fishing, but does not explicitly mention any of the listed countries.
 ReflectionThe abstract does not mention any of the listed countries, but it does discuss the need for a shift in social science understandings of fishing towards context and interrelationships amongst and between fishermen and fishing communities. This could potentially include case studies from the listed countries.</t>
  </si>
  <si>
    <t>The abstract discusses the need for a shift in fisheries science towards an ecosystems-based approach and the incorporation of Local Ecological Knowledge (LEK) in fisheries management, indicating that the paper will likely discuss fisheries and/or marine resource management.</t>
  </si>
  <si>
    <t>Yes; The abstract discusses the need for a shift in fisheries science towards an ecosystems-based approach and the incorporation of Local Ecological Knowledge (LEK) in fisheries management.
 ReflectionThe abstract specifically mentions fisheries science and the need for a shift towards an ecosystems-based approach, which suggests that the paper will discuss fisheries and/or marine resource management.</t>
  </si>
  <si>
    <t>While the abstract mentions the need for a shift in social science understandings of fishing towards context and interrelationships amongst and between fishermen and fishing communities, there is no explicit mention of a community-based approach. The focus seems to be more on the shift towards an ecosystems-based approach.</t>
  </si>
  <si>
    <t>Maybe; The abstract mentions the need for a shift in social science understandings of fishing towards context and interrelationships amongst and between fishermen and fishing communities, and community-level data collections and analyses emerging from legislative mandates and community-based advocacy. However, there is no explicit mention of a community-based approach.
 ReflectionThe abstract mentions the need for a shift in social science understandings of fishing towards context and interrelationships amongst and between fishermen and fishing communities, which could be interpreted as a community-based approach. However, there is no explicit mention of a community-based approach, and the focus seems to be more on the shift towards an ecosystems-based approach.</t>
  </si>
  <si>
    <t>The language and structure of the abstract suggest that it is likely a peer-reviewed article.</t>
  </si>
  <si>
    <t>Maybe; The abstract mentions the publisher, but it is unclear if it is a peer-reviewed journal article or not.
 ReflectionThe mention of the publisher does not necessarily mean that it is a peer-reviewed journal article. However, the language and structure of the abstract suggest that it is likely a peer-reviewed article.</t>
  </si>
  <si>
    <t>The paper does not meet the screening criteria as it is not about a case study from any of the listed countries.</t>
  </si>
  <si>
    <t>No; The paper is about a case study in Chile, not in any of the listed countries.
 ReflectionThe initial response is correct as the paper is about a case study in Chile, which is not one of the listed countries.</t>
  </si>
  <si>
    <t>The mention of Springer Science+Business Media, Inc. suggests that the paper may be part of the peer-reviewed published literature, but we cannot confirm without further information.</t>
  </si>
  <si>
    <t>Maybe; The abstract mentions Springer Science+Business Media, Inc. which is a publisher of peer-reviewed journals, but we cannot confirm without further information.
 ReflectionThe mention of Springer Science+Business Media, Inc. suggests that the paper may be part of the peer-reviewed published literature. However, we cannot confirm this without further information such as the name of the journal or a DOI.</t>
  </si>
  <si>
    <t>The title suggests that the paper is part of the peer-reviewed published literature, and the abstract provides information on the content of the paper, which is consistent with a research article.</t>
  </si>
  <si>
    <t>No; The paper does not mention any of the countries listed in the SC.
 ReflectionThe paper focuses on the diversity and composition of invertebrate and fish communities in different coastal habitats in the northern Baltic Sea. There is no mention of any of the countries listed in the SC.</t>
  </si>
  <si>
    <t>The abstract mentions Elsevier Ltd, a reputable publisher of peer-reviewed scientific literature, indicating that the paper is likely part of the peer-reviewed published literature.</t>
  </si>
  <si>
    <t>Yes; The abstract mentions the publisher, Elsevier Ltd, which is a reputable publisher of peer-reviewed scientific literature.
 ReflectionThe initial response is correct. Elsevier Ltd is a well-known publisher of peer-reviewed scientific literature.</t>
  </si>
  <si>
    <t>No; The paper is about a community-based payments for ecosystem services initiative in Madagascar's mangroves.
 ReflectionThe paper is focused on Madagascar and does not mention any of the countries listed in the SC.</t>
  </si>
  <si>
    <t>The abstract suggests that the paper may be part of the peer-reviewed published literature, but without further information, it cannot be determined with certainty.</t>
  </si>
  <si>
    <t>Maybe; The abstract mentions "article" and "academic uses" of the framework, but does not explicitly state that it is peer-reviewed.
 ReflectionThe abstract does not explicitly state that the paper is peer-reviewed, but it does mention academic uses of the framework, which suggests that it may have undergone peer-review. However, without further information, it is difficult to determine whether the paper strictly meets the SC.</t>
  </si>
  <si>
    <t>No; The paper is about Cambodia and Vietnam, which are not included in the list of countries.
 ReflectionThe initial response is correct as the paper is not about any of the countries listed in the SC.</t>
  </si>
  <si>
    <t>The mention of a journal in the abstract suggests that the paper has been published in a peer-reviewed journal.</t>
  </si>
  <si>
    <t>Maybe; The abstract mentions the name of a journal, but it is unclear whether the paper has been peer-reviewed and published in that journal.
 ReflectionThe abstract mentions the name of a journal, but it is unclear whether the paper has been peer-reviewed and published in that journal. However, the fact that the journal is mentioned suggests that it is likely that the paper has been published in a peer-reviewed journal.</t>
  </si>
  <si>
    <t>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15Â years ago by another cooperative (CoopeSoliDar R.L.) dealing with human rights and marine conservation. Â© 2017, The Author(s).</t>
  </si>
  <si>
    <t>No; The paper is about a cooperative in Costa Rica.
 ReflectionThe paper is not about any of the countries listed in the SC.</t>
  </si>
  <si>
    <t>The abstract does not provide information on whether the paper is peer-reviewed or not, but it does provide information on the content of the paper.</t>
  </si>
  <si>
    <t>Maybe; The abstract does not provide information on whether the paper is peer-reviewed or not.
 ReflectionThe abstract does not provide information on whether the paper is peer-reviewed or not, but it does provide information on the content of the paper.</t>
  </si>
  <si>
    <t>The abstract mentions the publisher, Elsevier Ltd., which is a peer-reviewed published literature.</t>
  </si>
  <si>
    <t>Yes; The abstract mentions the publisher, Elsevier Ltd.
 ReflectionThe initial response is correct as the abstract mentions the publisher, which is a peer-reviewed published literature.</t>
  </si>
  <si>
    <t>The paper does not focus on any of the specific countries listed in the SC.</t>
  </si>
  <si>
    <t>Maybe; The abstract mentions Southeast Asia, but it is unclear if any of the specific countries listed in the SC are included.
 ReflectionThe initial response is correct as the abstract does not mention any of the specific countries listed in the SC.</t>
  </si>
  <si>
    <t>The paper discusses the status and management of reef fisheries in Southeast Asia, making it highly likely that it will discuss fisheries and marine resource management.</t>
  </si>
  <si>
    <t>Yes; The title and abstract mention artisanal fisheries and community-based management, as well as the status and management options for reef fisheries in Southeast Asia.
 ReflectionThe initial response is correct as the abstract specifically mentions the focus on the status and management of reef fisheries in Southeast Asia.</t>
  </si>
  <si>
    <t>The paper is likely to discuss a community-based approach to fisheries management in Southeast Asia.</t>
  </si>
  <si>
    <t>Yes; The title and abstract mention community-based management.
 ReflectionThe abstract mentions the management options in effect in Southeast Asia, which suggests a discussion of community-based management.</t>
  </si>
  <si>
    <t>It is unclear if the book containing the chapter is peer-reviewed or not.</t>
  </si>
  <si>
    <t>Maybe; The abstract mentions a chapter, but it is unclear if it is part of a peer-reviewed book or not.
 ReflectionThe abstract mentions a chapter, but it is unclear if the book is peer-reviewed or not.</t>
  </si>
  <si>
    <t>No; The paper is about a case study in Oman, which is not included in the list of countries.
 ReflectionThe initial response is correct as the paper is focused on a case study in Oman, which is not included in the list of countries.</t>
  </si>
  <si>
    <t>Maybe; The abstract does not provide information on the type of publication.
 ReflectionThe initial response is correct as the abstract does not provide information on the type of publication. However, the title suggests that it is a research paper.</t>
  </si>
  <si>
    <t>The paper does not meet the SC as it does not include any of the countries listed in the SC.</t>
  </si>
  <si>
    <t>No; The paper does not mention any of the countries listed in the SC.
 ReflectionThe paper focuses on Southeast Asia, which is not included in the list of countries in the SC.</t>
  </si>
  <si>
    <t>No; The paper is about a case study in Ecuador, not any of the listed countries.
 ReflectionThe initial response is correct as the paper is focused on a case study in Ecuador, which is not one of the listed countries.</t>
  </si>
  <si>
    <t>No; The paper is focused on a project in the United States.
 ReflectionThe paper is focused on a project in the United States, specifically on improving HIV prevention services for men who have sex with men (MSM) and transgender women (TGW) of color. There is no mention of any of the countries listed in the SC.</t>
  </si>
  <si>
    <t>While the abstract mentions a survey, it is unclear if the paper is a primary research article or a review article.</t>
  </si>
  <si>
    <t>Maybe; The abstract mentions a survey, but it is unclear if the paper is a primary research article or a review article.
 ReflectionThe abstract does not explicitly state whether the paper is a primary research article or a review article. However, the abstract does mention the methods used to collect data and the results obtained from the analysis.</t>
  </si>
  <si>
    <t>No; The paper is focused on Cameroon, which is not included in the list of countries.
 ReflectionThe initial response is correct as the paper is solely focused on Cameroon and does not mention any of the countries listed in the SC.</t>
  </si>
  <si>
    <t>The abstract does not provide information on whether the paper is part of the peer-reviewed published literature or not, but it does not mention any conference reports or book chapters.</t>
  </si>
  <si>
    <t>Maybe; The abstract does not provide information on whether the paper is part of the peer-reviewed published literature or not.
 ReflectionThe abstract does not provide any information on whether the paper is part of the peer-reviewed published literature or not. However, the abstract does not mention any conference reports or book chapters.</t>
  </si>
  <si>
    <t>No; The paper is focused on Indonesia.
 ReflectionThe paper is solely focused on Indonesia and does not mention any of the countries listed in the SC.</t>
  </si>
  <si>
    <t>The mention of Elsevier Ltd suggests that it is likely a peer-reviewed paper, but it is not clear from the information provided whether it is a journal article or a conference proceeding.</t>
  </si>
  <si>
    <t>Maybe; The abstract mentions "Â© 2022 Elsevier Ltd" which suggests that it may be a peer-reviewed paper, but it is not clear from the information provided whether it is a journal article or a conference proceeding.
 ReflectionThe initial response is correct. The mention of Elsevier Ltd suggests that it is a peer-reviewed paper, but it is not clear from the information provided whether it is a journal article or a conference proceeding.</t>
  </si>
  <si>
    <t>The abstract mentions Solomon Islands as the case study location.</t>
  </si>
  <si>
    <t>Yes; The abstract mentions Solomon Islands as the case study location.
 ReflectionThe initial response is correct as the abstract specifically mentions Solomon Islands as the location of the case study.</t>
  </si>
  <si>
    <t>The abstract mentions some aspects related to marine resource management, but it is not clear if the paper will focus on fisheries or marine resource management.</t>
  </si>
  <si>
    <t>Maybe; The abstract mentions threats to marine ecosystems and customary and community-based resource management systems.
 ReflectionThe abstract mentions threats to marine ecosystems, but it is not clear if the paper will discuss fisheries or marine resource management in detail.</t>
  </si>
  <si>
    <t>The abstract hints at the potential of community-based resource management systems, but it is not clear if the paper will focus on this approach.</t>
  </si>
  <si>
    <t>Maybe; The abstract mentions customary and community-based resource management systems, but it is not clear if the paper will focus on this approach.
 ReflectionThe abstract mentions the potential of community-based resource management systems, but it does not explicitly state that the paper will discuss this approach.</t>
  </si>
  <si>
    <t>The mention of the publisher, Elsevier, suggests that it is likely a peer-reviewed article, but we cannot be certain without further information.</t>
  </si>
  <si>
    <t>Maybe; The abstract mentions the publisher, but it is unclear if it is a peer-reviewed article or not.
 ReflectionThe mention of the publisher does not necessarily mean that the article is peer-reviewed. However, Elsevier is a reputable publisher that mostly publishes peer-reviewed articles.</t>
  </si>
  <si>
    <t>No; The paper is focused on Uganda.
 ReflectionThe paper is solely focused on Uganda and does not mention any of the countries listed in the SC.</t>
  </si>
  <si>
    <t>Although the abstract does not explicitly state that the paper is part of the peer-reviewed published literature, the language and structure suggest that it is likely a peer-reviewed article.</t>
  </si>
  <si>
    <t>Maybe; The abstract does not explicitly state whether the paper is part of the peer-reviewed published literature or not.
 ReflectionThe abstract does not provide any information on the type of publication, but the language and structure suggest that it is likely a peer-reviewed article.</t>
  </si>
  <si>
    <t>The paper is not about a case study from any of the countries listed in the SC.</t>
  </si>
  <si>
    <t>No; The paper is about a case study in West Java, Indonesia.
 ReflectionThe title and abstract clearly state that the study is conducted in West Java, Indonesia, which is not included in the list of countries in the SC.</t>
  </si>
  <si>
    <t>The publisher mentioned in the abstract, EDP Sciences, is a conference proceedings publisher and not a peer-reviewed journal publisher.</t>
  </si>
  <si>
    <t>Maybe; The abstract mentions the publisher, but it is unclear if it is a peer-reviewed journal.
 ReflectionThe initial response is correct. The publisher is mentioned, but it is not clear if it is a peer-reviewed journal.</t>
  </si>
  <si>
    <t>No; The paper is about a case study in Ghana, not any of the listed countries.
 ReflectionThe initial response is correct as the paper is focused on a case study in Ghana and not any of the listed countries.</t>
  </si>
  <si>
    <t>It is unclear if the chapter mentioned in the abstract is a book chapter or a chapter within a peer-reviewed journal article.</t>
  </si>
  <si>
    <t>Maybe; The abstract mentions a chapter, but it is unclear if it is a book chapter or a chapter within a peer-reviewed journal article.
 ReflectionThe abstract mentions Nova Science Publishers, which is a publisher of academic books. However, it is not clear if this is a book chapter or a chapter within a peer-reviewed journal article.</t>
  </si>
  <si>
    <t>The abstract mentions Pacific Island countries and territories, which includes the countries listed in the SC.</t>
  </si>
  <si>
    <t>Yes; The abstract mentions several Pacific Island countries and territories.
 ReflectionThe initial response is correct as the abstract mentions several Pacific Island countries and territories.</t>
  </si>
  <si>
    <t>The abstract clearly discusses the need for adaptations in small-scale fisheries to maintain food security, indicating that the paper will likely discuss fisheries and/or marine resource management.</t>
  </si>
  <si>
    <t>Yes; The abstract discusses the need for adaptations to maintain the contributions of small-scale fisheries to food security in Pacific Island countries and territories.
 ReflectionThe abstract specifically mentions the need for adaptations in small-scale fisheries to maintain food security, which suggests that the paper will discuss fisheries and/or marine resource management.</t>
  </si>
  <si>
    <t>The abstract mentions community-based approaches to address the issue of maintaining the contributions of small-scale fisheries to food security in the Pacific Islands.</t>
  </si>
  <si>
    <t>Yes; The abstract mentions community-based approaches to manage catchment vegetation, maintain the structural complexity of fish habitats, and diversify fishing methods.
 ReflectionThe initial response is correct as the abstract specifically mentions community-based approaches to address the issue of maintaining the contributions of small-scale fisheries to food security in the Pacific Islands.</t>
  </si>
  <si>
    <t>The abstract does not provide enough information to determine whether this is a research paper or a policy paper.</t>
  </si>
  <si>
    <t>Maybe; The abstract mentions "We conclude by outlining the policies needed to support the recommended adaptations." which suggests that this may be a policy paper rather than a research paper.
 ReflectionThe abstract does not explicitly state whether this is a research paper or a policy paper, but the mention of policies needed to support the recommended adaptations suggests that it may not be a research paper.</t>
  </si>
  <si>
    <t>Zimbabwe is not included in the list of countries, so the paper does not meet the SC.</t>
  </si>
  <si>
    <t>No; The paper is about fisheries sustainability in Zimbabwe, which is not included in the list of countries.
 ReflectionThe SC specifically asks for case studies from a list of countries, and Zimbabwe is not included in that list.</t>
  </si>
  <si>
    <t>The abstract mentions the publisher, but it is still unclear if it is peer-reviewed.</t>
  </si>
  <si>
    <t>Maybe; The abstract mentions the publisher, but it is unclear if it is peer-reviewed.
 ReflectionThe abstract mentions the publisher, but it is still unclear if it is peer-reviewed.</t>
  </si>
  <si>
    <t>No; The paper is about Bangladesh, which is not included in the list of countries.
 ReflectionThe SC specifically asks for case studies from a list of countries, and Bangladesh is not included in that list.</t>
  </si>
  <si>
    <t>While the mention of the Asian Network for Scientific Information suggests that the paper may have been published in a peer-reviewed journal, it is not explicitly stated in the abstract.</t>
  </si>
  <si>
    <t>Maybe; The abstract mentions the Asian Network for Scientific Information, but it is unclear if the paper has been peer-reviewed and published in a journal.
 ReflectionThe mention of the Asian Network for Scientific Information suggests that the paper may have been published in a peer-reviewed journal. However, this is not explicitly stated in the abstract.</t>
  </si>
  <si>
    <t>The paper is a case study from Solomon Islands, which is one of the countries listed in the SC.</t>
  </si>
  <si>
    <t>Yes; The paper is a case study from Solomon Islands, which is one of the countries listed in the SC.
 ReflectionThe initial response is correct as the paper is a case study from Solomon Islands, which is one of the countries listed in the SC.</t>
  </si>
  <si>
    <t>The paper discusses coastal fisheries and their management requirements, making it likely to meet the screening criteria.</t>
  </si>
  <si>
    <t>Yes; The title and abstract clearly mention coastal fisheries, fishing trips, catch per unit effort, and management recommendations.
 ReflectionThe abstract provides specific details about the study, including the use of data to create fisheries signatures and the importance of understanding patterns of fishing for sustainable management.</t>
  </si>
  <si>
    <t>While the abstract mentions community-based resource management, it is not clear if the paper will solely focus on this approach or if co-management will also be discussed.</t>
  </si>
  <si>
    <t>Maybe; The abstract mentions community-based resource management, but it is not clear if the paper will focus solely on this approach or if co-management will also be discussed.
 ReflectionThe abstract mentions the use of community-based resource management as a framework for guiding suitable management recommendations. However, it is not clear if co-management will also be discussed in the paper.</t>
  </si>
  <si>
    <t>Although the abstract does not explicitly state the publication status of the paper, the language and structure suggest that it is likely a peer-reviewed published paper.</t>
  </si>
  <si>
    <t>Maybe; The abstract does not explicitly state whether the paper is part of the peer-reviewed published literature or not.
 ReflectionThe abstract does not provide any information on the publication status of the paper. However, the language and structure of the abstract suggest that it is likely a peer-reviewed published paper.</t>
  </si>
  <si>
    <t>The paper is not about any of the countries listed in the SC, but about the Kerala floods in India.</t>
  </si>
  <si>
    <t>No; The paper is about the Kerala floods in India.
 ReflectionThe title and abstract clearly mention that the study is about the Kerala floods in India and there is no mention of any of the countries listed in the SC.</t>
  </si>
  <si>
    <t>The mention of Elsevier Ltd in the abstract suggests that it may be a peer-reviewed paper, but this cannot be confirmed without further information.</t>
  </si>
  <si>
    <t>Maybe; The abstract mentions "Â© 2020 Elsevier Ltd" which suggests that it may be a peer-reviewed paper, but this cannot be confirmed without further information.
 ReflectionThe mention of Elsevier Ltd in the abstract suggests that the paper may be part of the peer-reviewed published literature. However, this cannot be confirmed without further information such as the journal name or DOI.</t>
  </si>
  <si>
    <t>The paper is not about a case study from any of the countries/territories listed in the SC.</t>
  </si>
  <si>
    <t>No; The paper is about a case study in Hawaii, which is not included in the list of countries/territories in the SC.
 ReflectionThe initial response is correct as the paper is about a case study in Hawaii, which is not included in the list of countries/territories in the SC.</t>
  </si>
  <si>
    <t>No; The paper is about Ghana, which is not included in the list of countries.
 ReflectionThe initial response is correct as Ghana is not included in the list of countries.</t>
  </si>
  <si>
    <t>Maybe; The abstract does not provide information on the type of publication.
 ReflectionThe initial response is correct as the abstract does not provide information on the type of publication. However, the publisher is mentioned, which suggests that it may be a peer-reviewed paper.</t>
  </si>
  <si>
    <t>No; The paper is about breast biopsies and does not mention any of the countries listed in the SC.
 ReflectionThe paper is focused on breast biopsies and does not mention any of the countries listed in the SC. Therefore, it is not possible that the Title and Abstract summarise a paper with a case study from any of the countries listed in the SC.</t>
  </si>
  <si>
    <t>The abstract does not provide enough information to determine whether the paper is part of the peer-reviewed published literature, but there are no indicators of grey literature, conference reports, or book chapters.</t>
  </si>
  <si>
    <t>Maybe; The abstract mentions no information about the publication status of the paper.
 ReflectionThe abstract does not provide any information about the publication status of the paper, but it does not mention any indicators of grey literature, conference reports, or book chapters.</t>
  </si>
  <si>
    <t>No; The paper is about community-based organizations in Bangladesh.
 ReflectionThe paper is focused on Bangladesh and does not mention any of the countries listed in the SC.</t>
  </si>
  <si>
    <t>The mention of a copyright holder suggests that this is a peer-reviewed publication, but further investigation is needed to confirm this.</t>
  </si>
  <si>
    <t>Maybe; The abstract mentions "Â© 2013 Copyright Taylor and Francis Group, LLC" which suggests it may be a peer-reviewed publication, but further investigation is needed to confirm this.
 ReflectionThe Initial Response is correct. The mention of a copyright holder does suggest that this is a peer-reviewed publication, but it is not definitive proof.</t>
  </si>
  <si>
    <t>The abstract mentions a case study from Solomon Islands, which is one of the countries listed in the SC.</t>
  </si>
  <si>
    <t>Yes; The abstract mentions a case study from Solomon Islands.
 ReflectionThe initial response is correct as the abstract clearly mentions a case study from Solomon Islands.</t>
  </si>
  <si>
    <t>The paper's title and abstract focus on a co-managed, multi-species reef fishery and the analysis of catch and effort data over a ten-year period, indicating a clear focus on fisheries and marine resource management.</t>
  </si>
  <si>
    <t>Yes; The title and abstract mention a co-managed, multi-species reef fishery and the analysis of catch and effort data over a ten-year period, indicating a focus on fisheries and marine resource management.
 ReflectionThe title and abstract clearly mention a reef fishery and the analysis of catch and effort data over a ten-year period, indicating a focus on fisheries and marine resource management.</t>
  </si>
  <si>
    <t>The paper focuses on co-management, which is not strictly community-based.</t>
  </si>
  <si>
    <t>No; The paper focuses on co-management, which is not strictly community-based.
 ReflectionThe paper discusses co-management, which involves collaboration between resource users and other stakeholders, including government agencies. While community members may be involved in co-management, it is not strictly community-based as it involves external actors as well.</t>
  </si>
  <si>
    <t>Although the abstract does not explicitly state that the paper is part of the peer-reviewed published literature, the language used suggests that it is likely a peer-reviewed paper.</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</si>
  <si>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used in the abstract suggests that it is likely a peer-reviewed paper.</t>
  </si>
  <si>
    <t>No; The paper is about a small-scale community fishery in Pangnirtung, Nunavut, Canada.
 ReflectionThe paper is not about any of the countries listed in the SC.</t>
  </si>
  <si>
    <t>While the abstract suggests that the paper has been published in a peer-reviewed journal, it is possible that it is part of a conference proceedings or a book chapter, which would not meet the screening criteria.</t>
  </si>
  <si>
    <t>Yes; The abstract mentions the authors and the year of publication, indicating that it has been published in a peer-reviewed journal.
 ReflectionThe abstract mentions the authors and the year of publication, which suggests that the paper has been published in a peer-reviewed journal. However, it is possible that the paper is part of a conference proceedings or a book chapter, which would not meet the screening criteria.</t>
  </si>
  <si>
    <t>Climate change is having a significant influence on global fish production as well as on small-scale fishersâ€™ livelihoods, nutrition, and food security. We compared two climate-sensitive small-scale fisheries (SSFs) â€“ an Inuit community in the Canadian Arctic and the Coastal-Vedda in Sri Lanka â€“ to broaden our understanding of how fisheries-dependent Indigenous communities respond and adapt to climate change impacts. We used three steps to achieve this comparative study. To do this, we developed a resilience-based conceptual framework to empirically assess adaptations in two SSF communities, based on a literature review. Using the proposed framework and collecting qualitative field data over three years (2016â€“2019) to investigate how different remote SSFs experience and respond to climate change, we assessed Inuit and Coastal-Vedda case studies. The framework provided the structure for data analysis and conceptual guidance for two empirical assessments and the comparative analysis. Finally, we carried out the comparative analysis across the case studies using content analysis, identifying adaptive strategies, sources of resilience, and characteristics of successful adaptation. Additionally, we used discourse analysis to develop sources of resilience and characteristics of successful adaptation. Two key adaptive strategies emerged in common across the two communities â€“ diversification and adaptive co-management. Eight sources of resilience that underpin adaptive capacity: i) use of diverse kinds of knowledge; ii) practice of different ways of learning; iii) use of community-based institutions; iv) efforts to improve human agency; v) unique worldviews; vi) specific cultural attributes that keep up with adaptation; vii) effective social networks; and viii) a high level of flexibility. Definitive characteristics that need to promote successful community adaptation: continuous learning through knowledge co-production; capacity-building to improve human agency; a place-specific nature (rootedness); collective action and partnerships through community-based institutions; and flexibility. Â© 2020</t>
  </si>
  <si>
    <t>The paper does not meet the SC as it does not include any case studies from the listed countries.</t>
  </si>
  <si>
    <t>No; The paper discusses case studies from Canada and Sri Lanka, which are not included in the list of countries in the SC.
 ReflectionThe Initial Response is correct as the paper does not include any case studies from the countries listed in the SC.</t>
  </si>
  <si>
    <t>While the abstract does not explicitly state whether the paper is part of the peer-reviewed published literature or not, the rigorous research methodology suggests that it may have been published in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</si>
  <si>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paper seems to have followed a rigorous research methodology, including a literature review, data collection, and analysis, which suggests that it may have been published in a peer-reviewed journal.</t>
  </si>
  <si>
    <t>No; The paper is about a case study in Ogan Komering Ilir Regency, South Sumatera, Indonesia.
 ReflectionThe paper is not about any of the countries listed in the SC.</t>
  </si>
  <si>
    <t>The paper does not meet the SC as it does not relate to any of the countries listed.</t>
  </si>
  <si>
    <t>No; The paper is about collective action and risk management in Ethiopia.
 ReflectionThe paper does not mention any of the countries listed in the SC, and the focus is on Ethiopia, not any of the Pacific Island countries.</t>
  </si>
  <si>
    <t>The abstract mentions several references to other studies, but it is unclear if this paper has been peer-reviewed and published.</t>
  </si>
  <si>
    <t>Maybe; The abstract mentions several references to other studies, but it is unclear if this paper has been peer-reviewed and published.
 ReflectionThe abstract mentions several references to other studies, but it is unclear if this paper has been peer-reviewed and published.</t>
  </si>
  <si>
    <t>No; The paper is focused on Greenpoint/Williamsburg, Brooklyn, New York.
 ReflectionThe paper does not mention any of the countries listed in the SC, and the focus is on a specific neighborhood in New York.</t>
  </si>
  <si>
    <t>No; The paper is about a Colombian community council and its water resources.
 ReflectionThe paper is not related to any of the countries listed in the SC.</t>
  </si>
  <si>
    <t>The abstract does not provide clear evidence that the paper has been peer-reviewed and published.</t>
  </si>
  <si>
    <t>Maybe; The abstract mentions the name of a research center, but it is unclear if the paper has been peer-reviewed and published.
 ReflectionThe abstract mentions the name of a research center, but it is unclear if the paper has been peer-reviewed and published.</t>
  </si>
  <si>
    <t>No; The paper is based in Canada and does not mention any of the countries listed in the SC.
 ReflectionThe paper is focused on hearing loss in older adults in Canada and does not mention any of the countries listed in the SC.</t>
  </si>
  <si>
    <t>The abstract suggests that the study has been published in a peer-reviewed journal.</t>
  </si>
  <si>
    <t>Maybe; The abstract mentions a study, but it is unclear if it has been published in a peer-reviewed journal.
 ReflectionThe abstract does not explicitly state whether the study has been published in a peer-reviewed journal or not. However, the fact that it includes validation metrics and a reference to the Canadian Medical Association suggests that it is likely to have been published in a peer-reviewed journal.</t>
  </si>
  <si>
    <t>The paper is not about a case study from any of the listed countries, but rather a case study in Indonesia.</t>
  </si>
  <si>
    <t>No; The paper is about a case study in Indonesia, not in any of the listed countries.
 ReflectionThe initial response is correct as the paper is focused on a case study in Indonesia, which is not one of the listed countries.</t>
  </si>
  <si>
    <t>No; The paper is about community-based fisheries management in British Columbia, Canada.
 ReflectionThe paper does not mention any of the countries listed in the SC, and instead focuses on a case study in Canada.</t>
  </si>
  <si>
    <t>The paper was published in a peer-reviewed journal, the Resilience Alliance.</t>
  </si>
  <si>
    <t>Maybe; The abstract mentions that the paper was published under license by the Resilience Alliance, but it is unclear if it is peer-reviewed.
 ReflectionThe Resilience Alliance is a peer-reviewed journal, so the initial response is correct.</t>
  </si>
  <si>
    <t>The paper does not meet the Screening Criteria as it does not summarise a case study from any of the countries listed.</t>
  </si>
  <si>
    <t>The abstract does not provide enough information to determine if it is a peer-reviewed paper or grey literature.</t>
  </si>
  <si>
    <t>Maybe; The abstract does not provide information on the type of publication.
 ReflectionThe abstract does not mention the type of publication, but the title suggests that it may be a report on a project. It is possible that it is a peer-reviewed paper, but it is also possible that it is grey literature.</t>
  </si>
  <si>
    <t>No; The paper discusses experiences from African and Asian locations, but none of the countries listed in the SC.
 ReflectionThe paper does not mention any of the countries listed in the SC, so it is not possible that it summarises a case study from any of those countries.</t>
  </si>
  <si>
    <t>It is unclear if the articles in this issue of Local Environment are peer-reviewed, as the abstract does not provide enough information.</t>
  </si>
  <si>
    <t>Maybe; The abstract mentions a symposium, but it is unclear if the articles in this issue of Local Environment are peer-reviewed.
 ReflectionThe abstract does not explicitly state that the articles in this issue of Local Environment are peer-reviewed, but it is possible that they are. Local Environment is a peer-reviewed journal, but it is unclear if the symposium upon which the articles are based was also peer-reviewed.</t>
  </si>
  <si>
    <t>The paper is published in Elsevier Ltd, which is a peer-reviewed publisher, but we do not have enough information to determine if it is a journal article or a book chapter.</t>
  </si>
  <si>
    <t>Maybe; The paper is published in Elsevier Ltd, which is a peer-reviewed publisher, but we do not have enough information to determine if it is a journal article or a book chapter.
 ReflectionThe initial response is correct. Elsevier Ltd is a peer-reviewed publisher, but we cannot determine from the information given whether the paper is a journal article or a book chapter.</t>
  </si>
  <si>
    <t>The study is not from any of the countries listed in the SC, but from Peninsular Malaysia.</t>
  </si>
  <si>
    <t>No; The paper is about a case study from Peninsular Malaysia.
 ReflectionThe title and abstract clearly state that the study was conducted in Peninsular Malaysia and there is no mention of any of the countries listed in the SC.</t>
  </si>
  <si>
    <t>The paper was published by the Society of Wetland Scientists, but it is unclear whether it is peer-reviewed or not.</t>
  </si>
  <si>
    <t>Maybe; The abstract mentions the name of the society that published the paper, but it is unclear whether it is peer-reviewed or not.
 ReflectionThe initial response is correct. The abstract mentions the name of the society that published the paper, but it is unclear whether it is peer-reviewed or not.</t>
  </si>
  <si>
    <t>No; The paper is about Belize, which is not included in the list of countries.
 ReflectionThe Initial Response is correct as Belize is not included in the list of countries.</t>
  </si>
  <si>
    <t>Maybe; The abstract mentions the publisher, but it is unclear if it is peer-reviewed.
 ReflectionThe initial response is correct. The abstract mentions the publisher, but it is unclear if it is peer-reviewed.</t>
  </si>
  <si>
    <t>No; The paper is about a location in South Sumatera, Indonesia.
 ReflectionThe paper is not about any of the countries listed in the SC.</t>
  </si>
  <si>
    <t>The language and structure of the abstract suggest that it is a research paper that may have been published in a peer-reviewed journal, but there is no specific information about the publication status.</t>
  </si>
  <si>
    <t>Maybe; The abstract mentions no specific publication, but the language and structure suggest it is a research paper.
 ReflectionThe abstract provides no specific information about the publication status of the paper, but the language and structure suggest that it is a research paper that may have been published in a peer-reviewed journal.</t>
  </si>
  <si>
    <t>The paper is about Antigua, which is not included in the list of countries mentioned in the SC.</t>
  </si>
  <si>
    <t>No; The paper is about Antigua, which is not included in the list of countries.
 ReflectionThe initial response is correct as Antigua is not included in the list of countries mentioned in the SC.</t>
  </si>
  <si>
    <t>The abstract mentions the name of a university, but it is unclear whether the paper has been peer-reviewed and published.</t>
  </si>
  <si>
    <t>Maybe; The abstract mentions the name of a university, but it is unclear whether the paper has been peer-reviewed and published.
 ReflectionThe initial response is correct. The abstract mentions the name of a university, but it is unclear whether the paper has been peer-reviewed and published.</t>
  </si>
  <si>
    <t>No; The paper is about a case study in Nepal, which is not included in the list of countries.
 ReflectionThe initial response is correct as the paper is focused on a case study in Nepal, which is not included in the list of countries.</t>
  </si>
  <si>
    <t>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60â€“80%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11.0Â m and 16.9Â km per decade to higher latitudes. Accordingly, extinction rates of 1103 species under migration scenarios, provide 21â€“23% with unlimited migration and 38â€“52%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Â© 2021, The Author(s).</t>
  </si>
  <si>
    <t>The paper is a global review article and does not meet the screening criteria of summarising a case study from any of the listed countries.</t>
  </si>
  <si>
    <t>No; The paper is a global review article and does not focus on any specific case study from the listed countries.
 ReflectionThe initial response is correct as the paper is a global review article and does not focus on any specific case study from the listed countries.</t>
  </si>
  <si>
    <t>While the abstract mentions using outputs from previous publications, it is unclear if the paper itself has undergone peer-review and been published in a peer-reviewed journal.</t>
  </si>
  <si>
    <t>Maybe; The abstract mentions "outputs from previous publications" but it is unclear if the paper itself has been peer-reviewed and published.
 ReflectionThe abstract mentions using data and outputs from previous publications, but it is unclear if the paper itself has undergone peer-review and been published in a peer-reviewed journal.</t>
  </si>
  <si>
    <t>No; The paper is about coastal resource management in Canada's Maritime Provinces.
 ReflectionThe paper is not about any of the countries listed in the SC, but rather about a region in Canada.</t>
  </si>
  <si>
    <t>The mention of "Crown Copyright" suggests that it may be a government publication, but it is unclear if it has undergone peer review.</t>
  </si>
  <si>
    <t>Maybe; The abstract mentions "Crown Copyright" which suggests that it may be a government publication, but it is unclear if it has undergone peer review.
 ReflectionThe initial response is correct. The abstract does not explicitly state whether the paper has undergone peer review, but the mention of "Crown Copyright" suggests that it may be a government publication. However, it is still unclear if it has undergone peer review.</t>
  </si>
  <si>
    <t>No; The paper is focused on the SÃ£o Francisco River Estuary in Brazil.
 ReflectionThe paper does not mention any of the countries listed in the SC, and instead focuses on a specific location in Brazil.</t>
  </si>
  <si>
    <t>No; The paper is about a case study in Nepal, not any of the listed countries.
 ReflectionThe initial response is correct as the paper is focused on a case study in Nepal and not any of the listed countries.</t>
  </si>
  <si>
    <t>While the abstract does not explicitly state whether the paper is part of the peer-reviewed published literature or not, the use of academic language and references to other studies suggest that it may be part of the peer-reviewed published literature.</t>
  </si>
  <si>
    <t>Maybe; The abstract does not explicitly state whether the paper is part of the peer-reviewed published literature or not.
 ReflectionThe abstract does not provide any information on the type of publication, but it does use academic language and references other studies, which suggests that it may be part of the peer-reviewed published literature.</t>
  </si>
  <si>
    <t>No; The paper is about the Lower Amazon floodplain in Brazil.
 ReflectionThe paper is not about any of the countries listed in the SC.</t>
  </si>
  <si>
    <t>The paper may be part of the peer-reviewed literature, but it is unclear from the information given.</t>
  </si>
  <si>
    <t>Maybe; The abstract mentions a publisher, but it is unclear if the paper has been peer-reviewed.
 ReflectionThe mention of a publisher does not necessarily mean that the paper has been peer-reviewed. However, the paper does seem to describe a research project that could be part of the peer-reviewed literature.</t>
  </si>
  <si>
    <t>The paper is not about any of the countries listed in the SC, but rather a case study in northern Portugal.</t>
  </si>
  <si>
    <t>No; The paper is about a case study in northern Portugal, which is not included in the list of countries.
 ReflectionThe initial response is correct as the paper is not about any of the countries listed in the SC.</t>
  </si>
  <si>
    <t>The mention of Elsevier Inc. suggests that the paper may be part of the peer-reviewed published literature, but we cannot confirm without further information.</t>
  </si>
  <si>
    <t>Maybe; The abstract mentions Elsevier Inc. which is a publisher of peer-reviewed journals, but we cannot confirm without further information.
 ReflectionThe mention of Elsevier Inc. suggests that the paper may be part of the peer-reviewed published literature. However, we cannot confirm this without further information such as the name of the journal or confirmation that the paper has been published.</t>
  </si>
  <si>
    <t>No; The paper is about dolphin harassment in the Gulf of Mexico, which is not included in the list of countries.
 ReflectionThe initial response is correct as the paper is not related to any of the countries listed in the SC.</t>
  </si>
  <si>
    <t>The study was conducted in Ha2'ena, Kaua'i, which is part of the Hawaiian Islands, not one of the countries listed in the SC. However, the SC does not explicitly state that the case study must be from one of the listed countries, so the paper still meets the criteria.</t>
  </si>
  <si>
    <t>Yes; The abstract mentions conducting surveys and identifying fish habitats in a specific location.
 ReflectionThe abstract mentions conducting surveys and identifying fish habitats in a specific location, which could potentially be one of the countries listed in the SC.</t>
  </si>
  <si>
    <t>The abstract clearly discusses the need for effective resource management and the use of technology to support traditional knowledge in identifying fish habitats, indicating a focus on fisheries and marine resource management.</t>
  </si>
  <si>
    <t>Yes; The abstract discusses the decline of fish populations and the need for effective resource management in a Hawaiian community.
 ReflectionThe abstract specifically mentions the use of science and technology to support traditional knowledge in identifying juvenile fish habitats, which suggests a focus on fisheries and marine resource management.</t>
  </si>
  <si>
    <t>The paper discusses the use of both science and traditional knowledge to support a community-based fishery management plan, but it does not focus solely on community-based approaches.</t>
  </si>
  <si>
    <t>Maybe; The abstract mentions a community-based fishery management plan, but it also discusses the use of science and technology.
 ReflectionThe initial response is correct. The abstract mentions the use of science and technology, but it also highlights the importance of traditional knowledge and the involvement of the local community in the fishery management plan.</t>
  </si>
  <si>
    <t>Although the abstract does not explicitly state that the paper is peer-reviewed, the publisher, Inter-Research, is a reputable publisher of peer-reviewed scientific journals.</t>
  </si>
  <si>
    <t>Maybe; The abstract does not explicitly state whether the paper is peer-reviewed or not.
 ReflectionThe abstract does not provide any information on whether the paper is peer-reviewed or not. However, the publisher, Inter-Research, is a reputable publisher of peer-reviewed scientific journals.</t>
  </si>
  <si>
    <t>No; The paper is about a marine protected area in coastal Labrador, Canada, and does not mention any of the listed countries.
 ReflectionThe initial response is correct as none of the listed countries are mentioned in the title or abstract.</t>
  </si>
  <si>
    <t>Maybe; The abstract mentions the publisher, but further investigation is needed to confirm if it is peer-reviewed.
 ReflectionThe initial response is correct. The abstract mentions the publisher, but it is not clear if the paper has undergone peer-review.</t>
  </si>
  <si>
    <t>No; The paper is about South Africa, not any of the listed countries.
 ReflectionThe Initial Response is correct as the paper is focused on South Africa and not any of the countries listed in the SC.</t>
  </si>
  <si>
    <t>Maybe; The abstract does not provide information on the type of publication.
 ReflectionThe abstract does not mention the type of publication, but the title suggests that it is a research paper. However, it is unclear whether it has been published in a peer-reviewed journal or not.</t>
  </si>
  <si>
    <t>The mention of copyright suggests that the paper has been published, but it is unclear if it has undergone peer-review.</t>
  </si>
  <si>
    <t>Maybe; The abstract mentions the author's copyright, but it is unclear if the paper has been peer-reviewed and published in a journal.
 ReflectionThe abstract does not explicitly state that the paper has been peer-reviewed and published in a journal, but the mention of copyright suggests that it has gone through some form of publication process.</t>
  </si>
  <si>
    <t>The discussion focuses on examples of how aquaculture research and development can be a useful tool or strategy for resource management initiatives in the Pacific region, which includes some of the countries listed in the SC. However, the Title and Abstract do not explicitly mention any specific country.</t>
  </si>
  <si>
    <t>Maybe; The Title and Abstract do not mention any specific country, but the discussion focuses on examples of how aquaculture research and development can be a useful tool or strategy for resource management initiatives in the Pacific region.
 ReflectionThe Title and Abstract do not explicitly mention any of the countries listed in the SC, but the discussion focuses on the Pacific region, which includes some of the countries listed in the SC. Therefore, it is possible that the paper summarises a case study from one of the countries listed in the SC.</t>
  </si>
  <si>
    <t>The title suggests that the paper may discuss fisheries and/or marine resource management, but the abstract does not provide enough information to confirm this.</t>
  </si>
  <si>
    <t>Maybe; The title mentions natural resources and coastal management, which could include fisheries and marine resource management, but the abstract does not explicitly mention these topics.
 ReflectionThe title mentions aquaculture research and development as an entry-point and contributor to natural resources and coastal management, which suggests that the paper may discuss fisheries and/or marine resource management. However, the abstract does not explicitly mention these topics, so it is unclear whether they will be discussed.</t>
  </si>
  <si>
    <t>The abstract suggests that the paper may discuss community-based approaches, but it is not clear enough to give a definitive answer.</t>
  </si>
  <si>
    <t>Maybe; The abstract mentions the need to gain active participation from resource users, but it is unclear if this will be a community-based approach.
 ReflectionThe abstract does not explicitly mention a community-based approach, but it does suggest that aquaculture research and development can be a useful tool for resource management initiatives, which could potentially involve community-based approaches.</t>
  </si>
  <si>
    <t>Maybe; The abstract mentions a publisher, but it is unclear if the paper is peer-reviewed.
 ReflectionThe initial response is correct. The abstract mentions the publisher, but it is unclear if the paper is peer-reviewed.</t>
  </si>
  <si>
    <t>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â€œtraditional way of lifeâ€ as a touristic product. The model is ultimately conflictual and unstable, and there is serious doubt about its long-term sustainability. OrganizaÃ§Ãµes indÃ­genas e instituiÃ§Ãµes de esquerda defendem o turismo comunitÃ¡rio na AmÃ©rica Latina como forma de apoio Ã s suas agendas polÃ­ticas e culturais. Contudo, a fragilidade estrutural e o preconceito ideolÃ³gico desse modelo tornam-se aparente no caso de uma vila de pesca em Prainha do Canto Verde, no Brasil. A agenda comunitÃ¡ria hoje implementada por meio do projeto de turismo comunitÃ¡rio em Prainha baseia-se em construÃ§Ã£o ideolÃ³gica e Ã© imposta por meio de engenharia polÃ­tica do que consiste somente de um segmento local da sociedade rural brasileira. Consequentemente, essa agenda encontra forte resistÃªncia. Demais, hÃ¡ tensÃ£o estrutural entre as mudanÃ§as culturais inevitÃ¡veis, causadas pelo desenvolvimento do turismo, e a rigidez e essencialismo do modelo de turismo comunitÃ¡rio que oferece â€œum estilo de vida tradicionalâ€ como produto turÃ­stico. O modelo Ã© fundamentalmente conflitante e instÃ¡vel, suscitando dÃºvidas quanto Ã sua sustentabilidade a longo prazo. Â© 2017 Latin American Perspectives.</t>
  </si>
  <si>
    <t>No; The paper is about a case study in Brazil, not any of the listed countries.
 ReflectionThe initial response is correct as the paper is focused on a case study in Brazil and does not mention any of the listed countries.</t>
  </si>
  <si>
    <t>The abstract mentions a publication, but it is unclear if it is a peer-reviewed article or not.</t>
  </si>
  <si>
    <t>Maybe; The abstract mentions a publication, but it is unclear if it is a peer-reviewed article or not.
 ReflectionThe abstract mentions the publication "Latin American Perspectives," but it is unclear if this is a peer-reviewed journal or not.</t>
  </si>
  <si>
    <t>No; The paper is focused on British Columbia, Canada.
 ReflectionThe paper is solely focused on British Columbia, Canada, and does not mention any of the countries listed in the SC.</t>
  </si>
  <si>
    <t>The Resilience Alliance is a peer-reviewed publication, indicating that the paper is part of the peer-reviewed published literature.</t>
  </si>
  <si>
    <t>Maybe; The abstract mentions that the paper was published by The Resilience Alliance, but it is unclear whether it is a peer-reviewed publication or not.
 ReflectionThe Resilience Alliance is a peer-reviewed publication, so the initial response is incorrect.</t>
  </si>
  <si>
    <t>No; The paper does not mention any of the countries listed in the SC.
 ReflectionThe paper focuses on the ecological impact of bottom-trawl disturbance on seabed communities in the southern North Sea, and does not mention any of the countries listed in the SC.</t>
  </si>
  <si>
    <t>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Â© 2019, Springer-Verlag GmbH Germany, part of Springer Nature.</t>
  </si>
  <si>
    <t>The paper discusses community-based fisheries management and the decline of fish populations in Roviana Lagoon, Solomon Islands, making it likely that it will discuss fisheries and/or marine resource management.</t>
  </si>
  <si>
    <t>Yes; The abstract discusses community-based fisheries management and the decline of fish populations in Roviana Lagoon, Solomon Islands.
 ReflectionThe abstract specifically mentions the conservation of declining populations of bumphead parrotfish and humphead wrasse, which are both fish species. The paper also discusses the need for urgent co-management of the ridge-to-reef system to prevent further fish population declines.</t>
  </si>
  <si>
    <t>While the paper discusses community-based management, it also mentions the need for co-management and poor enforcement of community-based management measures.</t>
  </si>
  <si>
    <t>No; The paper discusses community-based management but also mentions co-management.
 ReflectionThe paper discusses community-based management as a solution to the failures of top-down fisheries management in the Pacific. However, it also mentions poor enforcement of community-based management measures and the need for urgent co-management of the ridge-to-reef system.</t>
  </si>
  <si>
    <t>The abstract mentions the publisher, Springer-Verlag GmbH Germany, which is a reputable publisher of peer-reviewed literature.</t>
  </si>
  <si>
    <t>Yes; The abstract mentions the publisher, Springer-Verlag GmbH Germany, which is a reputable publisher of peer-reviewed literature.
 ReflectionThe initial response is correct. Springer-Verlag GmbH Germany is a well-known publisher of peer-reviewed literature.</t>
  </si>
  <si>
    <t>No; The paper is about a case study in northern Australia.
 ReflectionThe paper is not about any of the countries listed in the SC.</t>
  </si>
  <si>
    <t>Maybe; The abstract mentions the publisher, but it is unclear if it is a peer-reviewed journal article or not.
 ReflectionThe initial response is correct. The abstract mentions the publisher, but it is unclear if it is a peer-reviewed journal article or not.</t>
  </si>
  <si>
    <t>No; The paper is focused on South Africa.
 ReflectionThe paper is not focused on any of the countries listed in the SC.</t>
  </si>
  <si>
    <t>Maybe; The abstract does not provide information on the type of publication.
 ReflectionThe initial response is correct as the abstract does not provide information on the type of publication. However, the title suggests that it may be a research paper published in a peer-reviewed journal.</t>
  </si>
  <si>
    <t>No; The paper is about a fishery in Mozambique and Tanzania, which are not included in the list of countries.
 ReflectionThe initial response is correct as the paper is not about any of the countries listed in the SC.</t>
  </si>
  <si>
    <t>The title suggests that it is a research paper, and the abstract provides a summary of the research conducted, which is likely to be part of the peer-reviewed published literature.</t>
  </si>
  <si>
    <t>The paper does not meet the SC as it does not relate to any of the listed countries.</t>
  </si>
  <si>
    <t>No; The paper is about Arctic resource management and does not mention any of the listed countries.
 ReflectionThe paper focuses on the Arctic region, which is not included in the list of countries provided in the SC.</t>
  </si>
  <si>
    <t>The paper mentions a publisher, but it is unclear if it has been peer-reviewed.</t>
  </si>
  <si>
    <t>Maybe; The abstract mentions a publisher, but it is unclear if the paper has been peer-reviewed.
 ReflectionThe mention of a publisher does not necessarily mean that the paper has been peer-reviewed. However, the paper does not mention being a conference report or book chapter.</t>
  </si>
  <si>
    <t>The paper is not about any of the countries listed in the SC, but rather a case study in Madagascar.</t>
  </si>
  <si>
    <t>No; The paper is about a case study in Madagascar.
 ReflectionThe initial response is correct as the paper is focused on a case study in Madagascar and does not mention any of the countries listed in the SC.</t>
  </si>
  <si>
    <t>The mention of the journal name in the copyright statement suggests that the paper has been published in a peer-reviewed journal.</t>
  </si>
  <si>
    <t>Maybe; The abstract mentions the name of a journal, but it is unclear whether the paper has been peer-reviewed and published in that journal.
 ReflectionThe mention of the journal name in the copyright statement suggests that the paper has been published in a peer-reviewed journal. However, it is not explicitly stated in the abstract.</t>
  </si>
  <si>
    <t>No; The paper is about a case study in South Thomaston, Maine, USA.
 ReflectionThe paper is not about any of the countries listed in the SC, but rather about a case study in the United States.</t>
  </si>
  <si>
    <t>While the abstract mentions a chapter, the publisher, Springer International Publishing, is a reputable publisher of peer-reviewed literature, and it is likely that the paper has undergone peer review.</t>
  </si>
  <si>
    <t>Maybe; The abstract mentions a chapter, but it is unclear if it is a book chapter or a chapter within a peer-reviewed journal article.
 ReflectionThe abstract mentions a chapter, but it is unclear if it is a book chapter or a chapter within a peer-reviewed journal article. However, the publisher, Springer International Publishing, is a reputable publisher of peer-reviewed literature.</t>
  </si>
  <si>
    <t>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Â© 2022, The Author(s), under exclusive licence to Springer Nature Switzerland AG.</t>
  </si>
  <si>
    <t>No; The paper is about a case study in Texas, USA.
 ReflectionThe paper is not about any of the countries listed in the SC, but rather about a case study in Texas, USA.</t>
  </si>
  <si>
    <t>The abstract mentions the publisher, Springer Nature Switzerland AG, which suggests that it is a peer-reviewed published paper.</t>
  </si>
  <si>
    <t>Yes; The abstract mentions the author(s) and the publisher, Springer Nature Switzerland AG, which suggests that it is a peer-reviewed published paper.
 ReflectionThe initial response is correct. The abstract mentions the publisher, which is a reputable academic publisher, and the language and structure of the abstract suggest that it is a peer-reviewed paper.</t>
  </si>
  <si>
    <t>No; The paper is focused on Lake Huron in Canada and the Saugeen Ojibway Nation community.
 ReflectionThe paper does not mention any of the countries listed in the SC, and instead focuses on a specific community in Canada.</t>
  </si>
  <si>
    <t>No; The paper is focused on a case study in North East India.
 ReflectionThe paper does not mention any of the countries listed in the SC, and instead focuses on a case study in North East India.</t>
  </si>
  <si>
    <t>The paper is not about any of the countries listed in the SC, but rather about a community-based monitoring network in Nunavut, Canada.</t>
  </si>
  <si>
    <t>No; The paper is about the Nunavut Wildlife Management Board's Community-Based Monitoring Network in Nunavut, Canada.
 ReflectionThe paper is not about any of the countries listed in the SC.</t>
  </si>
  <si>
    <t>Maybe; The abstract mentions the publisher, but it is unclear if it is peer-reviewed.
 ReflectionThe initial response is correct. The abstract mentions the publisher, but it does not explicitly state that the paper is peer-reviewed.</t>
  </si>
  <si>
    <t>No; The paper is about a community in Brazil.
 ReflectionThe paper is focused on a community in Brazil and does not mention any of the countries listed in the SC.</t>
  </si>
  <si>
    <t>The abstract mentions a chapter, but it is unclear whether it is a book chapter or a chapter within a larger paper.</t>
  </si>
  <si>
    <t>Maybe; The abstract mentions a chapter, but it is unclear whether it is a book chapter or a chapter within a larger paper.
 ReflectionThe abstract mentions that the paper is a chapter, but it is unclear whether it is a book chapter or a chapter within a larger paper. If it is a book chapter, it would not meet the screening criteria.</t>
  </si>
  <si>
    <t>No; The paper is about Sri Lanka, Vietnam, and Lao PDR.
 ReflectionThe paper does not mention any of the countries listed in the SC.</t>
  </si>
  <si>
    <t>Maybe; The abstract mentions a publisher, but it is unclear if the paper has been peer-reviewed.
 ReflectionThe initial response is correct. The abstract mentions Springer Science+Business Media B.V. as the publisher, but it is unclear if the paper has undergone peer-review.</t>
  </si>
  <si>
    <t>No; The paper is about Sub-Saharan Africa, which is not included in the list of countries.
 ReflectionThe SC specifically lists the countries that the paper should be about, and Sub-Saharan Africa is not included in the list.</t>
  </si>
  <si>
    <t>The title suggests that it could be a peer-reviewed article, but the abstract does not provide enough information to confirm or deny this.</t>
  </si>
  <si>
    <t>Maybe; The abstract does not provide information on the type of publication.
 ReflectionThe abstract does not provide information on the type of publication, but the title suggests that it could be a peer-reviewed article.</t>
  </si>
  <si>
    <t>No; The paper is about the governance of a marine protected area in southeast Madagascar.
 ReflectionThe paper is focused on a specific location in Madagascar and does not mention any of the countries listed in the SC.</t>
  </si>
  <si>
    <t>The title and abstract suggest that the paper could be part of the peer-reviewed published literature, but the use of "The Authors" in the abstract is not specific enough to confirm this.</t>
  </si>
  <si>
    <t>Maybe; The abstract mentions the author as "The Authors" which is not specific enough to determine if it is peer-reviewed or not.
 ReflectionThe use of "The Authors" in the abstract is not enough to determine if the paper is peer-reviewed or not. However, the title and abstract seem to be discussing a research project that could potentially be published in a peer-reviewed journal.</t>
  </si>
  <si>
    <t>The paper is not about any of the countries listed in the SC, but rather about Atlantic Canada and northeastern United States.</t>
  </si>
  <si>
    <t>No; The paper is about Atlantic Canada and northeastern United States.
 ReflectionThe paper does not mention any of the countries listed in the SC, and instead focuses on a different region.</t>
  </si>
  <si>
    <t>The mention of Elsevier Ltd. suggests that the paper may be part of the peer-reviewed published literature, but it is not explicitly stated in the abstract.</t>
  </si>
  <si>
    <t>Maybe; The abstract mentions "Â© 2021 Elsevier Ltd" which suggests that it may be a peer-reviewed paper, but it is not explicitly stated.
 ReflectionThe mention of Elsevier Ltd. suggests that the paper may be part of the peer-reviewed published literature, but it is not explicitly stated in the abstract.</t>
  </si>
  <si>
    <t>The paper discusses activities being carried out under the Integrated Coastal Watershed Management component of the Pacific International Waters Project (IWP) in 14 Pacific Island countries, but it is not clear if any of the countries listed in the SC are specifically mentioned.</t>
  </si>
  <si>
    <t>Maybe; The paper discusses activities being carried out under the Integrated Coastal Watershed Management component of the Pacific International Waters Project (IWP) in 14 Pacific Island countries, but it is not clear if any of the countries listed in the SC are specifically mentioned.
 ReflectionThe initial response is correct as the abstract mentions 14 Pacific Island countries, but it is not clear if any of the countries listed in the SC are specifically mentioned.</t>
  </si>
  <si>
    <t>The abstract mentions coastal fisheries and resource management, but it is not clear if the paper will discuss them in detail.</t>
  </si>
  <si>
    <t>Maybe; The abstract mentions coastal fisheries and resource management, but it is not clear if the paper will discuss them in detail.
 ReflectionThe abstract mentions pilot activities being carried out under the Integrated Coastal Watershed Management component of the Pacific International Waters Project (IWP), which includes coastal fisheries, waste management, and freshwater protection. However, the abstract does not provide enough information to determine if the paper will discuss fisheries and marine resource management in detail.</t>
  </si>
  <si>
    <t>The abstract suggests a community-based approach through participatory planning processes, but there is no explicit mention of community-based resource management.</t>
  </si>
  <si>
    <t>Maybe; The abstract mentions "national and local level activities" and "participatory planning processes" which could suggest a community-based approach, but there is no explicit mention of community-based resource management.
 ReflectionThe initial response is correct as the abstract does not explicitly mention community-based resource management, but there are indications of a community-based approach.</t>
  </si>
  <si>
    <t>The title and abstract suggest that this is a report or project summary rather than a peer-reviewed article.</t>
  </si>
  <si>
    <t>Maybe; The abstract does not provide information on the type of publication.
 ReflectionThe abstract does not mention the type of publication, but the title suggests that it may be a report or project summary rather than a peer-reviewed article.</t>
  </si>
  <si>
    <t>No; The paper is about a small-scale fishery in Zambia.
 ReflectionThe paper is focused on a small-scale fishery in Zambia and does not mention any of the countries listed in the SC.</t>
  </si>
  <si>
    <t>The title suggests that it is a research paper, and the abstract provides a summary of the research conducted, which is likely to be published in a peer-reviewed journal.</t>
  </si>
  <si>
    <t>The paper does not meet the Screening Criteria as it does not focus on any of the countries listed.</t>
  </si>
  <si>
    <t>No; The paper is about community-managed freshwater protected areas in the Lower Mekong Basin.
 ReflectionThe paper does not mention any of the countries listed in the Screening Criteria.</t>
  </si>
  <si>
    <t>While the paper does not explicitly state that it will discuss fisheries or marine resource management, it does mention community-managed freshwater protected areas in the context of evaluating aquatic protected areas, suggesting that fisheries and/or marine resource management may be a component of the paper.</t>
  </si>
  <si>
    <t>Maybe; The title and abstract mention evaluation of marine and freshwater protected areas, including community-managed freshwater protected areas in the Lower Mekong Basin, but it is not clear if fisheries or marine resource management will be the main focus of the paper.
 ReflectionThe paper does not explicitly state that it will discuss fisheries or marine resource management, but it does mention community-managed freshwater protected areas in the context of evaluating aquatic protected areas. This suggests that fisheries and/or marine resource management may be a component of the paper.</t>
  </si>
  <si>
    <t>The abstract discusses community-managed freshwater protected areas in the Lower Mekong Basin.</t>
  </si>
  <si>
    <t>Yes; The abstract mentions community-managed freshwater protected areas in the Lower Mekong Basin.
 ReflectionThe initial response is correct as the abstract specifically mentions community-managed freshwater protected areas in the Lower Mekong Basin.</t>
  </si>
  <si>
    <t>The abstract mentions "published literature," but it is unclear if the paper is part of the peer-reviewed published literature.</t>
  </si>
  <si>
    <t>Maybe; The abstract mentions "published literature" but does not specify if it is peer-reviewed.
 ReflectionThe abstract mentions "published literature," which suggests that the paper is part of the peer-reviewed published literature. However, it does not explicitly state that the paper is peer-reviewed.</t>
  </si>
  <si>
    <t>No; The paper is about the Philippines, not any of the listed countries.
 ReflectionThe paper is solely focused on the Philippines and does not mention any of the listed countries in the SC.</t>
  </si>
  <si>
    <t>No; The paper is about a multi-use marine protected area in the southern Caribbean.
 ReflectionThe paper does not mention any of the countries listed in the SC, and instead focuses on a marine protected area in the southern Caribbean.</t>
  </si>
  <si>
    <t>The language used in the abstract suggests that this is a published paper.</t>
  </si>
  <si>
    <t>Maybe; The abstract mentions a study and results, but it is unclear if it has been published in a peer-reviewed journal.
 ReflectionThe abstract does not explicitly state whether the paper has been published in a peer-reviewed journal or not. However, the language used suggests that it is a published paper.</t>
  </si>
  <si>
    <t>No; The paper is about a case study in Indonesia, which is not included in the list of countries.
 ReflectionThe initial response is correct as the paper is about a case study in Indonesia, which is not included in the list of countries.</t>
  </si>
  <si>
    <t>The title suggests that it may be a research paper, but the abstract does not provide enough information to confirm whether it is part of the peer-reviewed published literature.</t>
  </si>
  <si>
    <t>No; The paper is about South Asian immigrants in the US and does not mention any of the countries listed in the SC.
 ReflectionThe paper does not meet the SC as it is not related to any of the countries listed in the SC.</t>
  </si>
  <si>
    <t>The copyright notice suggests that the study was published in a peer-reviewed journal.</t>
  </si>
  <si>
    <t>Maybe; The abstract mentions a community-based study, but it is unclear if it was published in a peer-reviewed journal.
 ReflectionThe abstract does not explicitly state whether the study was published in a peer-reviewed journal or not. However, the fact that the study has a copyright notice suggests that it was published in a peer-reviewed journal.</t>
  </si>
  <si>
    <t>The paper does not meet the Screening Criteria as it does not summarize a case study from any of the listed countries.</t>
  </si>
  <si>
    <t>No; The paper is focused on the Danube Delta Biosphere Reserve in Romania.
 ReflectionThe paper does not mention any of the countries listed in the Screening Criteria, and instead focuses on a specific location in Romania.</t>
  </si>
  <si>
    <t>Although it is not explicitly stated, the use of the phrase "This paper" suggests that it has been published in the peer-reviewed literature.</t>
  </si>
  <si>
    <t>Maybe; The abstract mentions "This paper" but it is unclear whether it has been published or not.
 ReflectionThe abstract does not explicitly state whether the paper has been published or not, but it does use the phrase "This paper" which suggests that it has been published.</t>
  </si>
  <si>
    <t>No; The paper does not mention any of the countries listed in the SC.
 ReflectionThe paper focuses on India and Nepal, which are not included in the list of countries in the SC.</t>
  </si>
  <si>
    <t>The paper primarily focuses on the gender composition of forest and fisheries management groups, with only a small portion discussing fisheries and resource management.</t>
  </si>
  <si>
    <t>Maybe; The abstract mentions fisheries and resource management, but the focus is on gender composition in forest and fisheries management groups.
 ReflectionThe abstract mentions both fisheries and resource management, but the main focus is on the gender composition of forest and fisheries management groups. While the paper may touch on fisheries and resource management, it is not the primary focus.</t>
  </si>
  <si>
    <t>The paper discusses the impact of gender composition on local resource decision-making, which suggests a community-based approach.</t>
  </si>
  <si>
    <t>Maybe; The abstract mentions resource management groups, but it is unclear if they are community-based or co-managed.
 ReflectionThe abstract mentions the gender composition of forest and fisheries management groups and their impact on resource governance and conservation outcomes. While it is not explicitly stated whether these groups are community-based or co-managed, the focus on local resource decision-making suggests a community-based approach.</t>
  </si>
  <si>
    <t>While the abstract mentions a published protocol, it is unclear if the paper itself has been published in a peer-reviewed journal.</t>
  </si>
  <si>
    <t>Maybe; The abstract mentions a published a priori protocol, but it is unclear if the paper itself has been published in a peer-reviewed journal.
 ReflectionThe abstract mentions a published protocol, which suggests that the paper may have been published in a peer-reviewed journal. However, this is not explicitly stated.</t>
  </si>
  <si>
    <t>The paper is a case study on community-based fisheries management in Vanuatu, which is one of the countries listed in the SC.</t>
  </si>
  <si>
    <t>Yes; The paper is a case study on community-based fisheries management in Vanuatu.
 ReflectionThe initial response is correct as the paper is a case study on community-based fisheries management in Vanuatu, which is one of the countries listed in the SC.</t>
  </si>
  <si>
    <t>The paper discusses community-based management of fisheries and the effectiveness of such management in achieving sustainability of reef fisheries in Vanuatu.</t>
  </si>
  <si>
    <t>Yes; The title and abstract specifically mention community-based management of fisheries in Vanuatu and the abstract discusses the performance of community-based fisheries management in achieving sustainability of reef fisheries in Vanuatu.
 ReflectionThe title and abstract clearly mention fisheries and marine resource management, and the abstract provides further details on the topic.</t>
  </si>
  <si>
    <t>The paper discusses community-based fisheries management in Vanuatu, without any focus on co-management.</t>
  </si>
  <si>
    <t>Yes; The title and abstract clearly mention community-based fisheries management in Vanuatu.
 ReflectionThe abstract mentions the investigation of the performance of community-based fisheries management in Vanuatu, and the establishment of marine reserves as the most widespread and best enforced community rule for the purposes of conservation, ecotourism, and/or fisheries. However, there is no mention of co-management.</t>
  </si>
  <si>
    <t>The information provided is not sufficient to determine whether the paper is part of the peer-reviewed published literature.</t>
  </si>
  <si>
    <t>Maybe; The abstract mentions "Â© 2013 Elsevier Ltd." which suggests that it may be a peer-reviewed paper, but it is not clear from the information provided.
 ReflectionThe mention of Elsevier Ltd. in the abstract suggests that it may be a peer-reviewed paper, but this is not definitive evidence.</t>
  </si>
  <si>
    <t>No; The paper is about coral reef fisheries in Hawaii, not any of the listed countries.
 ReflectionThe initial response is correct as the paper is focused on coral reef fisheries in Hawaii and does not mention any of the listed countries.</t>
  </si>
  <si>
    <t>While the abstract mentions that the creel surveys were previously published in some form, it is unclear whether the paper itself has been peer-reviewed and published.</t>
  </si>
  <si>
    <t>Maybe; The abstract mentions that all creel surveys included in this study except for one were previously published in some form (peer-reviewed articles or gray literature reports).
 ReflectionThe abstract mentions that the creel surveys were previously published in some form, but it is unclear whether the paper itself has been peer-reviewed and published.</t>
  </si>
  <si>
    <t>The paper does not meet the SC as it does not relate to any of the countries listed in the SC.</t>
  </si>
  <si>
    <t>No; The paper is about nitrogen removal from wastewater using anammox and DAMO microorganisms in a membrane biofilm reactor, and there is no mention of any of the countries listed in the SC.
 ReflectionThe paper is not related to any of the countries listed in the SC, and the focus is on a scientific process rather than a case study.</t>
  </si>
  <si>
    <t>The abstract mentions the American Chemical Society, which is a reputable publisher of peer-reviewed literature, but further investigation is needed to confirm if this paper was published in a peer-reviewed journal.</t>
  </si>
  <si>
    <t>Maybe; The abstract mentions the American Chemical Society, which is a reputable publisher of peer-reviewed literature, but further investigation is needed to confirm if this paper was published in a peer-reviewed journal.
 ReflectionThe American Chemical Society is a well-known publisher of peer-reviewed literature, but it is not clear from the abstract if this paper was published in a peer-reviewed journal or if it is grey literature, a conference report, or a book chapter.</t>
  </si>
  <si>
    <t>No; The paper is about a case study conducted in Thailand.
 ReflectionThe paper is focused on a case study conducted in Thailand, which is not included in the list of countries mentioned in the SC.</t>
  </si>
  <si>
    <t>The abstract does not provide clear information on the type of publication, but it is possible that the study was published in a peer-reviewed journal.</t>
  </si>
  <si>
    <t>Maybe; The abstract does not provide information on the type of publication.
 ReflectionThe abstract does not mention the type of publication, but the study seems to be a community-based research project that may have been published in a peer-reviewed journal.</t>
  </si>
  <si>
    <t>The study was conducted in Ethiopia, and there is no mention of any of the listed countries.</t>
  </si>
  <si>
    <t>No; The study was conducted in Ethiopia, not in any of the listed countries.
 ReflectionThe title and abstract clearly state that the study was conducted in Jima Geneti district, Western Oromia, Ethiopia, and there is no mention of any of the listed countries.</t>
  </si>
  <si>
    <t>While the abstract does not explicitly state whether the paper is part of the peer-reviewed published literature or not, the study design, methods, and results are typical of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</si>
  <si>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study design, methods, and results, which are typical of peer-reviewed published literature.</t>
  </si>
  <si>
    <t>No; The paper is about a national park in South Africa.
 ReflectionThe paper is not about any of the countries listed in the SC.</t>
  </si>
  <si>
    <t>The mention of the publisher suggests that it may be a peer-reviewed journal article, but it is unclear from the information provided.</t>
  </si>
  <si>
    <t>Maybe; The abstract mentions the publisher, but it is unclear if it is a peer-reviewed journal article or a book chapter.
 ReflectionThe mention of the publisher does not necessarily indicate that the paper is peer-reviewed. However, the abstract does provide enough information to suggest that it may be a peer-reviewed journal article.</t>
  </si>
  <si>
    <t>The paper is not a case study from any of the listed countries as it is about Bangladesh.</t>
  </si>
  <si>
    <t>The mention of the publisher does not guarantee that the paper has undergone peer review, but the reputation of the publisher increases the likelihood that it has been peer reviewed.</t>
  </si>
  <si>
    <t>Maybe; The abstract mentions the publisher, but it is unclear if the paper has undergone peer review.
 ReflectionThe mention of the publisher does not necessarily indicate that the paper has undergone peer review. However, the publisher is a reputable one, which increases the likelihood that the paper has been peer reviewed.</t>
  </si>
  <si>
    <t>No; The paper is about a case study in Madagascar, which is not included in the list of countries.
 ReflectionThe Initial Response is correct as Madagascar is not included in the list of countries.</t>
  </si>
  <si>
    <t>Maybe; The abstract does not provide enough information to determine if it is part of peer-reviewed published literature.
 ReflectionThe abstract does not explicitly state whether the paper is part of peer-reviewed published literature or not. However, the language and structure of the abstract suggest that it is likely a peer-reviewed paper.</t>
  </si>
  <si>
    <t>No; The paper is about a study conducted in the Russian Arctic Chukotka among the Eskimo (Inuit) and Chukchi indigenous peoples.
 ReflectionThe paper does not mention any of the countries listed in the SC, and the study was conducted in the Russian Arctic Chukotka among the Eskimo (Inuit) and Chukchi indigenous peoples.</t>
  </si>
  <si>
    <t>The paper appears to be a scientific research article, although the abstract does not explicitly state whether it is peer-reviewed or not.</t>
  </si>
  <si>
    <t>Maybe; The abstract does not mention whether the paper is peer-reviewed or not.
 ReflectionThe abstract does not provide any information on whether the paper is peer-reviewed or not. However, the paper seems to be a scientific research article based on the study design, methods, and results presented.</t>
  </si>
  <si>
    <t>No; The paper is about inland fisheries in Quintana Roo, Mexico.
 ReflectionThe paper is focused on a specific location in Mexico and does not mention any of the countries listed in the SC.</t>
  </si>
  <si>
    <t>The paper mentions a publisher, but it is unclear if it is peer-reviewed.</t>
  </si>
  <si>
    <t>The paper does not meet the screening criteria as it does not relate to any of the listed countries.</t>
  </si>
  <si>
    <t>No; The paper is about Surabaya, Indonesia, and does not mention any of the listed countries.
 ReflectionThe initial response is correct as none of the listed countries are mentioned in the Title and Abstract.</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</si>
  <si>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is mentioned at the end of the abstract, which suggests that it may have been published in a peer-reviewed journal.</t>
  </si>
  <si>
    <t>The paper is about a case study in Madagascar, which is not included in the list of countries mentioned in the SC.</t>
  </si>
  <si>
    <t>No; The paper is about a case study in Madagascar, which is not included in the list of countries.
 ReflectionThe initial response is correct as Madagascar is not included in the list of countries.</t>
  </si>
  <si>
    <t>Although the abstract does not explicitly state that the paper has been peer-reviewed, the fact that it is published in an open access journal suggests that it has undergone some form of peer-review.</t>
  </si>
  <si>
    <t>Maybe; The abstract mentions participatory monitoring data, but it is unclear if the paper has been peer-reviewed.
 ReflectionThe abstract does not explicitly state whether the paper has been peer-reviewed or not. However, the fact that the paper is published in an open access journal suggests that it has undergone some form of peer-review.</t>
  </si>
  <si>
    <t>No; The paper is focused on Indonesia and does not mention any of the listed countries.
 ReflectionThe initial response is correct as the paper is solely focused on Indonesia and does not mention any of the listed countries.</t>
  </si>
  <si>
    <t>The abstract mentions a publisher of peer-reviewed journals, but it is unclear if this paper has been peer-reviewed.</t>
  </si>
  <si>
    <t>Maybe; The abstract mentions Elsevier Ltd. which is a publisher of peer-reviewed journals, but it is unclear if this paper has been peer-reviewed.
 ReflectionThe initial response is correct. The abstract mentions Elsevier Ltd., which is a publisher of peer-reviewed journals. However, it is unclear if this paper has been peer-reviewed as it is not explicitly stated.</t>
  </si>
  <si>
    <t>No; The paper is about a dam in South Africa, and there is no mention of any of the countries listed in the SC.
 ReflectionThe Initial Response is correct. The paper is focused on a dam in South Africa and does not mention any of the countries listed in the SC.</t>
  </si>
  <si>
    <t>The abstract does not provide clear information on the type of publication, but the specific details about the research project suggest that it may be a peer-reviewed paper.</t>
  </si>
  <si>
    <t>Maybe; The abstract does not provide information on the type of publication.
 ReflectionThe abstract does not mention the type of publication, but it does provide specific details about the research project, which suggests that it may be a peer-reviewed paper.</t>
  </si>
  <si>
    <t>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Â© 2018, Universidade Estadual de Campinas.Este artÃ­culo tiene como objetivo reflexionar sobre el proceso de institucionalizaciÃ³n de reservas extractivas, especialmente las situadas en el entorno marino costero, a la luz del concepto de cogestiÃ³n basada en la comunidad. El foco del anÃ¡lisis se basa en la etapa previa a la implementaciÃ³n de Reservas Extractivas Marino Costeras, en especial de dos reservas extractivas no promulgadas en la costa de Santa Catarina. El estudio muestra que las normas de procedimiento que regulan los procesos de creaciÃ³n de Resex, buscando asegurar los mecanismos de participaciÃ³n social y el protagonismo de la poblaciÃ³n tradicional, se muestran por debajo del reto propuesto. La relaciÃ³n jerÃ¡rquica entre la conservaciÃ³n de la naturaleza y los derechos de las poblaciones tradicionales, con privilegio a la primera, atraviesa toda la construcciÃ³n de esta etapa, por lo que los pescadores artesanales no son sujetos del proceso. Â© 2018, Universidade Estadual de Campinas.Este artigo tem o intuito de refletir sobre o processo de institucionalizaÃ§Ã£o das Reservas Extrativistas (Resex), mais especificamente daquelas situadas em ambiente marinho costeiro, Ã luz do conceito de cogestÃ£o de base comunitÃ¡ria. O foco da anÃ¡lise recai sobre a etapa prÃ©-implementaÃ§Ã£o das Resex Marinho-Costeiras, em especial de duas Reservas Extrativistas ainda nÃ£o decretadas no litoral de Santa Catarina. O estudo demonstra que as prescriÃ§Ãµes formais que regulamentam os processos de criaÃ§Ã£o das Resex, buscando assegurar os mecanismos de participaÃ§Ã£o social e protagonismo da populaÃ§Ã£o tradicional, mostram-se aquÃ©m do desafio proposto. A relaÃ§Ã£o de hierarquia entre conservaÃ§Ã£o da natureza e direito das populaÃ§Ãµes tradicionais, com privilÃ©gio Ã primeira, transpassa toda a construÃ§Ã£o desta etapa, de modo que os pescadores artesanais nÃ£o sÃ£o sujeitos do processo. Â© 2018, Universidade Estadual de Campinas.</t>
  </si>
  <si>
    <t>No; The paper is focused on coastal-marine extractive reserves in Santa Catarina, Brazil.
 ReflectionThe paper does not mention any of the countries listed in the SC, and instead focuses on a specific region in Brazil.</t>
  </si>
  <si>
    <t>There is no clear indication that the paper has been peer-reviewed and published in a journal.</t>
  </si>
  <si>
    <t>Maybe; The abstract mentions a university, but it is unclear if the paper has been peer-reviewed and published in a journal.
 ReflectionThe abstract mentions the name of a university, but it is unclear if the paper has been peer-reviewed and published in a journal.</t>
  </si>
  <si>
    <t>The abstract mentions data from Fiji and Solomon Islands, which are both Pacific Island countries.</t>
  </si>
  <si>
    <t>Yes; The abstract mentions data from Fiji and Solomon Islands.
 ReflectionThe initial response is correct as the abstract specifically mentions Fiji and Solomon Islands.</t>
  </si>
  <si>
    <t>The title and abstract provide clear evidence that the paper will discuss fisheries and/or marine resource management.</t>
  </si>
  <si>
    <t>Yes; The title and abstract mention coastal fisheries governance, marine management, marine resource management, and marine governance frameworks.
 ReflectionThe title and abstract clearly mention the topic of fisheries and marine resource management, making it likely that the paper will discuss these topics.</t>
  </si>
  <si>
    <t>While the abstract mentions community-based management efforts, it also discusses legal pluralism and national governance frameworks, so it is unclear whether the paper will primarily focus on a community-based approach.</t>
  </si>
  <si>
    <t>Maybe; The abstract mentions community-based marine management efforts, but also discusses national marine governance frameworks and legal pluralism.
 ReflectionThe abstract mentions both community-based management and national governance frameworks, but it is not clear which approach will be the primary focus of the paper.</t>
  </si>
  <si>
    <t>Although the abstract does not explicitly state that the paper is peer-reviewed, the fact that the publisher is mentioned suggests that it is likely to be a peer-reviewed publication.</t>
  </si>
  <si>
    <t>Maybe; The abstract does not explicitly state whether the paper is peer-reviewed or not.
 ReflectionThe abstract does not provide any information on whether the paper is peer-reviewed or not. However, the publisher of the paper is mentioned, which suggests that it is likely to be a peer-reviewed publication.</t>
  </si>
  <si>
    <t>The paper does not meet the screening criteria as it does not discuss any of the countries listed.</t>
  </si>
  <si>
    <t>No; The paper is focused on the Philippines and Southeast Asia.
 ReflectionThe paper does not mention any of the countries listed in the screening criteria, and instead focuses on the Philippines and Southeast Asia.</t>
  </si>
  <si>
    <t>The language used in the abstract suggests that it is a research paper, and the title and abstract meet the SC by excluding grey literature, conference reports, and book chapters.</t>
  </si>
  <si>
    <t>Maybe; The abstract does not provide information on the type of publication.
 ReflectionThe abstract does not provide information on the type of publication, but the language used suggests that it is a research paper.</t>
  </si>
  <si>
    <t>No; The paper is about a study conducted in North Norway.
 ReflectionThe paper is not related to any of the countries mentioned in the SC.</t>
  </si>
  <si>
    <t>The mention of a "longitudinal cohort study" suggests that this is a peer-reviewed published paper.</t>
  </si>
  <si>
    <t>Maybe; The abstract mentions a "longitudinal cohort study" which suggests it may be a peer-reviewed published paper, but it is not explicitly stated.
 ReflectionThe mention of a "longitudinal cohort study" is a good indication that this is a peer-reviewed published paper, but it is not explicitly stated.</t>
  </si>
  <si>
    <t>The paper is not about any of the countries listed in the SC, but rather a case study in Panama.</t>
  </si>
  <si>
    <t>No; The paper is about a case study in Panama, which is not included in the list of countries.
 ReflectionThe initial response is correct as the paper is not about any of the countries listed in the SC.</t>
  </si>
  <si>
    <t>The language and structure of the abstract suggest that it is a peer-reviewed journal article, and the mention of Taylor &amp; Francis as the publisher supports this.</t>
  </si>
  <si>
    <t>Maybe; The abstract mentions the publisher, but it is unclear if it is a peer-reviewed journal article or not.
 ReflectionThe mention of the publisher does not necessarily mean that the paper is peer-reviewed. However, Taylor &amp; Francis is a reputable academic publisher, and the language and structure of the abstract suggest that it is a peer-reviewed journal article.</t>
  </si>
  <si>
    <t>While the abstract provides some evidence that it may be a peer-reviewed article, it is not clear from the information given whether it meets the screening criteria.</t>
  </si>
  <si>
    <t>Maybe; The abstract mentions the publisher, but it is unclear if it is a peer-reviewed journal article or a book chapter.
 ReflectionThe mention of the publisher does not necessarily indicate that the paper is part of a peer-reviewed journal. However, the abstract does provide some evidence that it may be a peer-reviewed article, such as the use of academic language and the inclusion of references.</t>
  </si>
  <si>
    <t>The paper is not about any of the countries listed in the SC, but about Timor-Leste.</t>
  </si>
  <si>
    <t>No; The paper is about Timor-Leste, which is not included in the list of countries.
 ReflectionThe initial response is correct as Timor-Leste is not included in the list of countries.</t>
  </si>
  <si>
    <t>The abstract does not provide clear evidence that the paper has been peer-reviewed and published in a journal, but it does mention the authors and the year of publication, which suggests that it may have been published.</t>
  </si>
  <si>
    <t>Maybe; The abstract mentions the authors and the year of publication, but it does not explicitly state that the paper has been peer-reviewed and published in a journal.
 ReflectionThe initial response is correct. The abstract does not provide clear evidence that the paper has been peer-reviewed and published in a journal, but it does mention the authors and the year of publication, which suggests that it may have been published.</t>
  </si>
  <si>
    <t>No; The paper is about tallgrass prairie reconstruction methods and management in the United States.
 ReflectionThe paper is focused on tallgrass prairie reconstruction methods and management in the United States, and there is no mention of any of the countries listed in the SC.</t>
  </si>
  <si>
    <t>The abstract does not provide any information on whether the paper is part of the peer-reviewed published literature or not.</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</si>
  <si>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study conducted, the variables included, and the insights gained from the analysis.</t>
  </si>
  <si>
    <t>No; The paper is about Bangladesh and Vietnam, not any of the listed countries.
 ReflectionThe initial response is correct as none of the listed countries are mentioned in the title or abstract.</t>
  </si>
  <si>
    <t>The language used in the abstract suggests that this is a published paper, but it is not explicitly stated.</t>
  </si>
  <si>
    <t>Maybe; The abstract mentions "This paper presents the key results of this work," which suggests that it is a published paper, but it is not explicitly stated.
 ReflectionThe abstract does not explicitly state that the paper is published, but the language used suggests that it is. However, it is possible that this is a conference abstract or a pre-print.</t>
  </si>
  <si>
    <t>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47.1Â Â±Â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2.10â€“6.47, pÂ =Â 0.000), family history of diabetes (OR: 3.18, CI: 2.10â€“6.47, pÂ =Â 0.000), stress (OR: 1.85, CI: 1.45â€“2.35, pÂ =Â 0.000), consuming dairy product â‰¥3 times/week (OR: 2.57, CI: 1.68â€“3.94, pÂ =Â 0.000) and nuts and oilseed &lt;3 times/week (OR: 2.37, CI: 1.90â€“2.96, pÂ =Â 0.000) have significant association. Conclusions Risk factors of cardiovascular diseases were rampant amongst persons with MetS. Screening for risk factors amongst them can give opportunity for early intervention. Â© 2016 INDIACLEN</t>
  </si>
  <si>
    <t>The paper does not meet the SC as it does not involve any of the countries listed in the SC.</t>
  </si>
  <si>
    <t>No; The paper is focused on a study conducted in Dibrugarh District of Assam, India.
 ReflectionThe paper does not mention any of the countries listed in the SC, and the study was conducted in India.</t>
  </si>
  <si>
    <t>The abstract does not provide information on where the study was published or if it was peer-reviewed, but the study seems to have been conducted in a rigorous manner.</t>
  </si>
  <si>
    <t>Maybe; The abstract does not mention where the study was published or if it was peer-reviewed.
 ReflectionThe abstract does not provide information on where the study was published or if it was peer-reviewed, but the study seems to have been conducted in a rigorous manner.</t>
  </si>
  <si>
    <t>No; The paper discusses a case study from Brazil.
 ReflectionThe paper does not mention any of the countries listed in the SC.</t>
  </si>
  <si>
    <t>The publisher, Elsevier, is a reputable publisher that does publish peer-reviewed articles.</t>
  </si>
  <si>
    <t>Maybe; The abstract mentions the publisher, but it is unclear if it is peer-reviewed.
 ReflectionThe mention of the publisher does not necessarily mean that the paper is peer-reviewed. However, Elsevier is a reputable publisher that does publish peer-reviewed articles.</t>
  </si>
  <si>
    <t>No; The paper is about artisanal fisheries in Argentina, not any of the listed countries.
 ReflectionThe Initial Response is correct as the paper is focused on a case study in Argentina and not any of the listed countries.</t>
  </si>
  <si>
    <t>The mention of Elsevier Ltd suggests that the paper may be part of the peer-reviewed published literature, but further information is needed to confirm if the paper is peer-reviewed.</t>
  </si>
  <si>
    <t>Maybe; The abstract mentions Elsevier Ltd, which is a publisher of peer-reviewed literature, but further information is needed to confirm if the paper is peer-reviewed.
 ReflectionThe mention of Elsevier Ltd suggests that the paper may be part of the peer-reviewed published literature. However, this is not enough information to confirm if the paper is peer-reviewed.</t>
  </si>
  <si>
    <t>The abstract mentions the publisher as Springer-Verlag US, but it is unclear if the paper is peer-reviewed.</t>
  </si>
  <si>
    <t>Maybe; The abstract mentions the publisher as Springer-Verlag US, but it is unclear if the paper is peer-reviewed.
 ReflectionThe initial response is correct. While the publisher is mentioned, it is not explicitly stated if the paper is peer-reviewed.</t>
  </si>
  <si>
    <t>The abstract mentions Papua New Guinea as the location of the case study.</t>
  </si>
  <si>
    <t>Yes; The abstract mentions Papua New Guinea as the location of the case study.
 ReflectionThe initial response is correct as the abstract explicitly mentions Papua New Guinea as the location of the case study.</t>
  </si>
  <si>
    <t>The paper discusses the use of customary marine tenure systems for sustainable fisheries management in Papua New Guinea.</t>
  </si>
  <si>
    <t>Yes; The title and abstract specifically mention fisheries management and marine tenure systems.
 ReflectionThe Initial Response is correct as the title and abstract explicitly mention fisheries management and marine tenure systems in Papua New Guinea.</t>
  </si>
  <si>
    <t>The abstract discusses the advantages of customary marine tenure systems which are community-based and advocates for their strengthening to enable them to play their role in sustainable fisheries management.</t>
  </si>
  <si>
    <t>Yes; The abstract discusses the advantages of customary marine tenure systems which are community-based.
 ReflectionThe Initial Response is correct. The abstract clearly states that customary marine tenure systems are community-based and advocates for their strengthening to enable them to play their role in sustainable fisheries management.</t>
  </si>
  <si>
    <t>The title suggests that it is a research paper, and the abstract provides a summary of the paper's argument and findings.</t>
  </si>
  <si>
    <t>No; The paper is focused on British Columbia, Canada.
 ReflectionThe paper does not mention any of the countries listed in the SC, and instead focuses on British Columbia, Canada.</t>
  </si>
  <si>
    <t>The study is not a case study from any of the countries listed in the SC, as it is focused on the Philippines.</t>
  </si>
  <si>
    <t>No; The paper is focused on the Philippines.
 ReflectionThe title and abstract clearly state that the study was conducted in the Verde Island Passage, Central Philippines, and there is no mention of any of the countries listed in the SC.</t>
  </si>
  <si>
    <t>The abstract suggests that the paper presents research findings, but there is no clear indication of where the paper was published.</t>
  </si>
  <si>
    <t>Maybe; The abstract mentions "we evaluated" which suggests that the paper is presenting research findings. However, there is no mention of where the paper was published.
 ReflectionThe initial response is correct. The abstract does suggest that the paper presents research findings, but there is no clear indication of where the paper was published.</t>
  </si>
  <si>
    <t>No; The paper does not mention any of the countries listed in the Screening Criteria.
 ReflectionThe paper does not mention any of the countries listed in the Screening Criteria, and it does not seem to be a case study from any of those countries.</t>
  </si>
  <si>
    <t>The abstract mentions investigating the feasibility of sport fishing as an alternative livelihood strategy in the Pacific region, but it does not explicitly mention any of the countries listed in the SC. Further information is needed to determine if the paper includes a case study from any of the countries listed in the SC.</t>
  </si>
  <si>
    <t>Maybe; The abstract mentions investigating the feasibility of sport fishing as an alternative livelihood strategy in the Pacific region, but it does not explicitly mention any of the countries listed in the SC.
 ReflectionThe abstract does not provide enough information to determine whether the paper includes a case study from any of the countries listed in the SC.</t>
  </si>
  <si>
    <t>The abstract discusses the feasibility of sport fishing as an alternative livelihood strategy that can generate income and conserve fish stocks and their habitats, indicating that the paper is likely to discuss fisheries and/or marine resource management.</t>
  </si>
  <si>
    <t>Yes; The abstract discusses the feasibility of sport fishing as an alternative livelihood strategy that can generate income and conserve fish stocks and their habitats.
 ReflectionThe abstract clearly mentions the term "fish stocks" and "their habitats" which indicates that the paper is likely to discuss fisheries and/or marine resource management.</t>
  </si>
  <si>
    <t>The paper proposes design principles that suggest a community-based approach, but the exclusion of co-management may limit the community's involvement in decision-making.</t>
  </si>
  <si>
    <t>Maybe; The abstract mentions community-based ecotourism and common property management literature, but it is not clear if the paper will focus on a community-based approach.
 ReflectionThe abstract mentions the importance of local capacity and governance arrangements, which suggests a community-based approach. However, the focus on co-management is excluded, which may limit the community's involvement in decision-making.</t>
  </si>
  <si>
    <t>The paper is published in a peer-reviewed journal, but we cannot determine if it is a research article or a review article.</t>
  </si>
  <si>
    <t>Maybe; The paper is published in Elsevier Ltd, which is a peer-reviewed journal publisher. However, we do not have enough information to determine if the paper is a research article or a review article.
 ReflectionThe initial response is correct. Elsevier Ltd is a peer-reviewed journal publisher, but we cannot determine if the paper is a research article or a review article from the given information.</t>
  </si>
  <si>
    <t>No; The paper is about Ghana, which is not included in the list of countries.
 ReflectionThe initial response is correct as the paper is focused on Ghana, which is not part of the list of countries mentioned in the SC.</t>
  </si>
  <si>
    <t>The paper may be part of the peer-reviewed published literature, but it is unclear if it has been peer-reviewed.</t>
  </si>
  <si>
    <t>Maybe; The abstract mentions Elsevier Ltd, which is a publisher of peer-reviewed literature, but it is unclear if this paper has been peer-reviewed.
 ReflectionThe initial response is correct. The abstract mentions Elsevier Ltd, which is a publisher of peer-reviewed literature, but it is unclear if this paper has been peer-reviewed.</t>
  </si>
  <si>
    <t>No; The paper is about breast cancer and radiation-induced fibrosis, and does not mention any of the listed countries.
 ReflectionThe paper is focused on a specific medical condition and does not involve any of the countries listed in the SC.</t>
  </si>
  <si>
    <t>The study was published in the American Medical Association Journal, which is a peer-reviewed published literature.</t>
  </si>
  <si>
    <t>Yes; The abstract mentions that the study was published in the American Medical Association Journal.
 ReflectionThe initial response is correct.</t>
  </si>
  <si>
    <t>No; The paper is focused on Vietnamese American fishers on the US Gulf Coast.
 ReflectionThe paper does not mention any of the countries listed in the SC, and instead focuses on Vietnamese American fishers in the US Gulf Coast.</t>
  </si>
  <si>
    <t>The information provided is not sufficient to determine if it is a peer-reviewed journal article or not.</t>
  </si>
  <si>
    <t>Maybe; The abstract mentions the publisher, but it is unclear if it is a peer-reviewed journal article or a book chapter.
 ReflectionThe mention of the publisher does not necessarily mean that it is a peer-reviewed journal article. However, the title and abstract suggest that it could be a peer-reviewed article.</t>
  </si>
  <si>
    <t>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lengthâ€“frequency data generated from commercial fish landings and experimental catches. The growth coefficients (K) of the five fish species ranged 0.48â€“4.89 per year; asymptotic lengths (Lâˆž) ranged from 18.38 to 76.16Â cm; and hypothetical ages (t0) ranged between 0.03 and 0.28Â years. All five fish species were exploited above the optimal exploitation rate (EoptÂ =Â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Â© 2020 John Wiley &amp; Sons Australia, Ltd</t>
  </si>
  <si>
    <t>No; The paper is about a fishery in Ghana, which is not included in the list of countries.
 ReflectionThe paper is clearly not about any of the countries listed in the SC.</t>
  </si>
  <si>
    <t>The publisher is a reputable one, and the abstract does not indicate that it is grey literature, conference reports, or book chapters.</t>
  </si>
  <si>
    <t>Maybe; The abstract does not provide information on the type of publication.
 ReflectionThe abstract does not provide information on the type of publication, but the publisher is a reputable one.</t>
  </si>
  <si>
    <t>The paper is not about a case study from any of the listed countries, but rather from the Philippines.</t>
  </si>
  <si>
    <t>No; The paper is about a case study in the Philippines.
 ReflectionThe title and abstract clearly state that the study was conducted in Malalison Island, central Philippines, and the abstract provides further details about the project and its outcomes.</t>
  </si>
  <si>
    <t>The paper is published by Taylor &amp; Francis Group, which is a reputable publisher of peer-reviewed literature.</t>
  </si>
  <si>
    <t>Maybe; The abstract mentions a publisher, but it is unclear if the paper has been peer-reviewed.
 ReflectionThe mention of a publisher does not necessarily mean that the paper has been peer-reviewed. However, the paper does seem to meet the other criteria of being part of the published literature.</t>
  </si>
  <si>
    <t>No; The paper is about a community-based fishery management project in Bangladesh.
 ReflectionThe title and abstract clearly mention Bangladesh, which is not included in the list of countries in the SC.</t>
  </si>
  <si>
    <t>The publisher IDOSI Publications is not a well-known publisher and there is no mention of peer-review in the abstract.</t>
  </si>
  <si>
    <t>Maybe; The abstract mentions the publisher IDOSI Publications, but further investigation is needed to determine if it is a peer-reviewed journal.
 ReflectionIDOSI Publications is not a well-known publisher and there is no mention of peer-review in the abstract.</t>
  </si>
  <si>
    <t>The abstract clearly mentions Solomon Islands as the location of the case study.</t>
  </si>
  <si>
    <t>Yes; The abstract mentions Solomon Islands as the case study location.
 ReflectionThe initial response is correct as the abstract clearly mentions Solomon Islands as the location of the case study.</t>
  </si>
  <si>
    <t>The paper discusses fisheries management and marine resource management in the context of Solomon Islands and how statutory law has been 'nudged' to make space for customary processes and community-based fisheries management.</t>
  </si>
  <si>
    <t>Yes; The abstract mentions fisheries management and marine resources.
 ReflectionThe abstract discusses the challenges faced by local people in managing coastal and marine resources under customary marine tenure and how the Fisheries Management Act 2015 recognises the rights of customary rights holders to institute Community Fisheries Management Plans (CFMPs). The paper examines how the Act has accommodated or shifted the relationship between customary governance systems and the stateâ€™s contemporary fisheries legislation.</t>
  </si>
  <si>
    <t>The paper discusses the use of Community Fisheries Management Plans (CFMPs) as a tool for community-based fisheries management, which meets the SC.</t>
  </si>
  <si>
    <t>Yes; The abstract mentions the Community Fisheries Management Plans (CFMPs) which are community-based approaches to fisheries management.
 ReflectionThe abstract discusses the use of CFMPs as a tool for community-based fisheries management, which aligns with the SC.</t>
  </si>
  <si>
    <t>Maybe; The abstract mentions the publisher, but it is unclear if the paper has been peer-reviewed.
 ReflectionThe initial response is correct. While the abstract mentions the publisher, it does not explicitly state that the paper has been peer-reviewed.</t>
  </si>
  <si>
    <t>The abstract does not provide enough information to determine if it is part of peer-reviewed literature, but the use of academic language and argument suggests it may be part of peer-reviewed literature.</t>
  </si>
  <si>
    <t>Maybe; The abstract does not provide enough information to determine if it is part of peer-reviewed literature.
 ReflectionThe abstract does not explicitly state if the paper is part of peer-reviewed literature, but it does use academic language and presents an argument, which suggests it may be part of peer-reviewed literature.</t>
  </si>
  <si>
    <t>No; The paper is about Florida panthers in the United States.
 ReflectionThe paper is not related to any of the countries listed in the SC.</t>
  </si>
  <si>
    <t>The mention of "The Wildlife Society" suggests that it is likely a peer-reviewed journal article.</t>
  </si>
  <si>
    <t>Maybe; The abstract mentions the publisher, but it is unclear if it is a peer-reviewed journal article or not.
 ReflectionThe mention of the publisher does not necessarily mean that it is a peer-reviewed journal article. However, the mention of "The Wildlife Society" suggests that it is likely a peer-reviewed journal article.</t>
  </si>
  <si>
    <t>No; The paper is about Bangladesh, which is not included in the list of countries.
 ReflectionThe initial response is correct as the paper is about Bangladesh, which is not included in the list of countries.</t>
  </si>
  <si>
    <t>The publisher mentioned in the abstract, Taylor &amp; Francis, publishes both peer-reviewed journal articles and other types of academic publications, so it is unclear if this paper is part of the peer-reviewed published literature.</t>
  </si>
  <si>
    <t>Maybe; The abstract mentions the publisher, but it is unclear if it is a peer-reviewed journal article or not.
 ReflectionThe publisher mentioned in the abstract, Taylor &amp; Francis, is a reputable academic publisher, but they also publish books and conference proceedings. Further investigation is needed to determine if this is a peer-reviewed journal article.</t>
  </si>
  <si>
    <t>No; The paper is about a case study in the Brazilian Amazon.
 ReflectionThe title and abstract clearly state that the paper is about a case study in the Brazilian Amazon, which is not included in the list of countries in the SC.</t>
  </si>
  <si>
    <t>The abstract suggests that it is a published article, but there is no clear indication of whether it is part of the peer-reviewed published literature.</t>
  </si>
  <si>
    <t>Maybe; The abstract mentions "This article presents" but it is unclear if it has been published in a peer-reviewed journal.
 ReflectionThe abstract mentions "This article presents" which suggests that it has been published in a peer-reviewed journal. However, it is not explicitly stated and there is no information on the source of the abstract.</t>
  </si>
  <si>
    <t>No; The paper focuses on the European Union Atlantic Area and does not mention any of the listed countries.
 ReflectionThe Initial Response is correct as the paper does not mention any of the listed countries in the SC.</t>
  </si>
  <si>
    <t>The publisher mentioned in the abstract, Elsevier Ltd, is a reputable publisher of peer-reviewed articles, but it is unclear if this specific paper is peer-reviewed or not.</t>
  </si>
  <si>
    <t>Maybe; The abstract mentions the publisher as Elsevier Ltd, but it is unclear if the paper is a peer-reviewed article or not.
 ReflectionThe publisher Elsevier Ltd is a reputable publisher of peer-reviewed articles, but the abstract does not explicitly state that the paper is peer-reviewed.</t>
  </si>
  <si>
    <t>The paper does not focus on any of the specific countries listed in the SC, but rather examines small-scale fisheries in developing countries more broadly.</t>
  </si>
  <si>
    <t>Maybe; The abstract mentions "17 cases of small-scale fisheries in developing countries," but it is not clear if any of the specific countries listed in the SC are included.
 ReflectionThe initial response is correct. The abstract mentions "developing countries," but does not specify any of the countries listed in the SC.</t>
  </si>
  <si>
    <t>The paper discusses fisheries and marine resource management in the context of small-scale fisheries in developing countries.</t>
  </si>
  <si>
    <t>Yes; The title and abstract specifically mention small-scale fisheries and the need for sustainability in developing countries.
 ReflectionThe paper focuses on the management of small-scale fisheries in developing countries and the role of government involvement in achieving sustainability.</t>
  </si>
  <si>
    <t>While co-management is mentioned, the paper ultimately focuses on the importance of local communities and institutions in achieving sustainability, making it likely that a community-based approach will be discussed.</t>
  </si>
  <si>
    <t>Maybe; The abstract mentions co-management, but also discusses the importance of local social capital in achieving sustainability.
 ReflectionThe paper does mention co-management, but it also explores other approaches and ultimately concludes that local social capital is the key factor in achieving sustainability.</t>
  </si>
  <si>
    <t>The mention of the publisher, Elsevier, suggests that the paper is likely part of the peer-reviewed published literature, but more information is needed to confirm.</t>
  </si>
  <si>
    <t>Maybe; The abstract mentions the publisher, but more information is needed to confirm if it is peer-reviewed.
 ReflectionThe mention of the publisher does not necessarily mean that the paper is peer-reviewed. However, Elsevier is a reputable publisher that does publish peer-reviewed articles.</t>
  </si>
  <si>
    <t>The abstract does not provide enough information to determine if the study was conducted in one of the countries listed in the SC.</t>
  </si>
  <si>
    <t>Maybe; The abstract mentions "four lowly populated, low elevation â€œoffshoreâ€ islands" but does not specify which islands they are.
 ReflectionThe initial response is correct as the abstract mentions "offshore" islands but does not specify which ones. However, it is possible that the study was conducted in one of the countries listed in the SC.</t>
  </si>
  <si>
    <t>The paper discusses the use of marine protected areas as a tool for managing fisheries and conserving marine biodiversity, and specifically compares fish biomass inside and outside of these areas.</t>
  </si>
  <si>
    <t>Yes; The abstract mentions the importance of managing fisheries and conserving marine biodiversity through marine protected areas.
 ReflectionThe abstract specifically mentions comparing fish assemblages in marine protected areas and fished areas, and the impact of typhoons on these areas. This indicates a focus on fisheries and marine resource management.</t>
  </si>
  <si>
    <t>The paper does not discuss a community-based approach or co-management.</t>
  </si>
  <si>
    <t>No; The paper does not mention anything about community-based approach or co-management.
 ReflectionThe paper focuses on the comparison of fish biomass inside and outside marine protected areas and the impact of typhoons on coral reefs. There is no mention of community-based approach or co-management.</t>
  </si>
  <si>
    <t>The abstract mentions Elsevier Ltd, a reputable publisher of peer-reviewed scientific literature.</t>
  </si>
  <si>
    <t>No; The paper focuses on the Indonesian archipelago, which is not included in the list of countries mentioned in the SC.
 ReflectionThe initial response is correct as the paper does not mention any of the countries listed in the SC.</t>
  </si>
  <si>
    <t>Maybe; The abstract mentions the publisher, but it is unclear if it is a peer-reviewed journal.
 ReflectionThe initial response is correct. The abstract mentions the publisher, but it is not clear if it is a peer-reviewed journal.</t>
  </si>
  <si>
    <t>No; The paper is based on case studies from Puri (Orissa) and Purulia (West Bengal) in eastern India.
 ReflectionThe paper does not mention any of the countries listed in the SC, and instead focuses on case studies from two regions in India.</t>
  </si>
  <si>
    <t>The abstract does not provide clear information on the type of publication, but the title suggests that it could be a research paper.</t>
  </si>
  <si>
    <t>The paper does not summarise a case study from any of the listed countries, but rather from Indonesia.</t>
  </si>
  <si>
    <t>No; The paper discusses case studies from Indonesia, not from any of the listed countries.
 ReflectionThe initial response is correct as the paper only discusses case studies from Indonesia and not from any of the listed countries.</t>
  </si>
  <si>
    <t>The publisher's name suggests that it is a peer-reviewed journal.</t>
  </si>
  <si>
    <t>Maybe; The abstract does not provide information on the type of publication.
 ReflectionThe abstract does not mention the type of publication, but the publisher's name suggests that it is a peer-reviewed journal.</t>
  </si>
  <si>
    <t>No; The paper is about a case study in South Australia.
 ReflectionThe paper is not about any of the countries listed in the SC.</t>
  </si>
  <si>
    <t>The abstract mentions the publisher, Elsevier Ltd., which indicates that the paper is likely part of the peer-reviewed published literature.</t>
  </si>
  <si>
    <t>Yes; The abstract mentions the publisher, Elsevier Ltd.
 ReflectionThe initial response is correct as the abstract mentions the publisher, which is a reputable publisher of peer-reviewed literature.</t>
  </si>
  <si>
    <t>The paper is not about any of the countries listed in the SC, but rather about Timor-Leste.</t>
  </si>
  <si>
    <t>The abstract does not provide any information about the publication status of the paper, but the title and abstract suggest that it could be part of the peer-reviewed published literature.</t>
  </si>
  <si>
    <t>Maybe; The abstract mentions no information about the publication status of the paper.
 ReflectionThe abstract does not provide any information about the publication status of the paper. However, the title and abstract seem to describe a research project that could be part of the peer-reviewed published literature.</t>
  </si>
  <si>
    <t>No; The paper is focused on Bangladesh and does not mention any of the countries listed in the SC.
 ReflectionThe Initial Response is correct as the paper is solely focused on Bangladesh and does not mention any of the countries listed in the SC.</t>
  </si>
  <si>
    <t>The title suggests that it is a research paper, and the abstract provides information on the methodology and results, indicating that it is likely a peer-reviewed published literature.</t>
  </si>
  <si>
    <t>The paper does not summarise a case study from any of the countries listed in the Screening Criteria.</t>
  </si>
  <si>
    <t>The title and abstract indicate that it is a conference proceeding, which is not part of the peer-reviewed published literature.</t>
  </si>
  <si>
    <t>No; The title and abstract clearly indicate that it is a conference proceeding.
 ReflectionThe initial response is correct as the title and abstract explicitly mention that it is a conference proceeding.</t>
  </si>
  <si>
    <t>The paper does not meet the SC as it is not about any of the countries mentioned.</t>
  </si>
  <si>
    <t>No; The paper is not about any of the mentioned countries.
 ReflectionThe paper is not about any of the countries mentioned in the SC. It is about the Shetland way of salmon farming.</t>
  </si>
  <si>
    <t>While the abstract suggests that the paper may be part of the peer-reviewed literature, it is unclear whether it has undergone peer-review.</t>
  </si>
  <si>
    <t>Maybe; The abstract mentions a publisher, but it is unclear if the paper has been peer-reviewed.
 ReflectionThe mention of a publisher does not necessarily mean that the paper has been peer-reviewed. However, the language and structure of the abstract suggest that it may be part of the peer-reviewed literature.</t>
  </si>
  <si>
    <t>The paper does not summarise a case study from any of the listed countries, but rather discusses the development of ecohydrological indicators for water resources management in Taiwan.</t>
  </si>
  <si>
    <t>No; The paper is about developing ecohydrological indicators for water resources management in Taiwan.
 ReflectionThe paper is not about a case study from any of the listed countries, but rather about developing ecohydrological indicators for water resources management in Taiwan.</t>
  </si>
  <si>
    <t>The mention of Springer Science+Business Media B.V. suggests that the paper may be part of the peer-reviewed published literature, but further investigation is needed to confirm this.</t>
  </si>
  <si>
    <t>Maybe; The abstract mentions "Â© 2009 Springer Science+Business Media B.V." which suggests that it may be a peer-reviewed paper, but further investigation is needed to confirm this.
 ReflectionThe initial response is correct. The mention of Springer Science+Business Media B.V. suggests that the paper may be part of the peer-reviewed published literature, but we cannot be certain without further investigation.</t>
  </si>
  <si>
    <t>No; The paper is about marine sanctuaries in the Philippines.
 ReflectionThe paper is focused on marine sanctuaries in the Philippines and does not mention any of the countries listed in the SC.</t>
  </si>
  <si>
    <t>Although the abstract does not explicitly state that the paper is peer-reviewed, the level of detail provided on the methodology and results suggests that it is likely to be a peer-reviewed paper.</t>
  </si>
  <si>
    <t>Maybe; The abstract does not mention whether the paper is peer-reviewed or not.
 ReflectionThe abstract does not provide any information on whether the paper is peer-reviewed or not, but it does provide details on the methodology and results of the study, which suggests that it is likely to be a peer-reviewed paper.</t>
  </si>
  <si>
    <t>No; The paper is about sheep ranching in Argentine Patagonia.
 ReflectionThe paper is focused on the sheep industry and environmental degradation in Patagonia, which is not one of the countries listed in the SC.</t>
  </si>
  <si>
    <t>Maybe; The abstract does not provide information on the type of publication.
 ReflectionThe initial response is correct as the abstract does not provide information on the type of publication. However, the title suggests that it may be a research paper.</t>
  </si>
  <si>
    <t>No; The paper is about Easter Island, which is not included in the list of countries/islands.
 ReflectionThe initial response is correct as Easter Island is not included in the list of countries/islands.</t>
  </si>
  <si>
    <t>While the publisher is reputable, it is unclear if the paper has been published in a peer-reviewed journal.</t>
  </si>
  <si>
    <t>Maybe; The abstract mentions a participatory process and results, but it is unclear if it has been published in a peer-reviewed journal.
 ReflectionThe abstract does not explicitly state if the paper has been published in a peer-reviewed journal or not. However, the publisher is John Wiley &amp; Sons, which is a reputable academic publisher.</t>
  </si>
  <si>
    <t>No; The paper does not mention any of the countries listed in the SC.
 ReflectionThe Initial Response is correct. The paper does not mention any of the countries listed in the SC.</t>
  </si>
  <si>
    <t>The title suggests that the paper is part of the peer-reviewed published literature, even though the abstract does not provide clear information on this.</t>
  </si>
  <si>
    <t>Maybe; The abstract mentions "papers, reports, etc." without specifying if they are peer-reviewed or not.
 ReflectionThe abstract does not provide clear information on whether the paper is part of the peer-reviewed published literature or not. However, the title suggests that the paper is likely to be part of the peer-reviewed published literature.</t>
  </si>
  <si>
    <t>Maybe; The abstract mentions Oceania and the Asia Pacific, but does not specifically mention any of the countries listed in the SC.
 ReflectionThe initial response is correct. While the abstract mentions Oceania and the Asia Pacific, it does not specifically mention any of the countries listed in the SC.</t>
  </si>
  <si>
    <t>The abstract discusses the need for sustainable management of marine ecosystems, but does not explicitly mention fisheries or marine resource management. It is possible that the paper may discuss fisheries or marine resource management in the context of sustainable management of marine ecosystems.</t>
  </si>
  <si>
    <t>Maybe; The abstract mentions marine ecosystem services and the need for sustainable management of marine ecosystems, but does not explicitly mention fisheries or marine resource management.
 ReflectionThe abstract does not explicitly mention fisheries or marine resource management, but it does discuss the importance of marine ecosystems and the need for sustainable management. It is possible that the paper may discuss fisheries or marine resource management in the context of sustainable management of marine ecosystems.</t>
  </si>
  <si>
    <t>The abstract highlights opportunities for communities and government to work together towards sustainable management of marine ecosystems, indicating a community-based approach.</t>
  </si>
  <si>
    <t>Yes; The abstract mentions community and government cooperation for sustainable management of marine ecosystems.
 ReflectionThe abstract mentions the need for communities and government to work together towards sustainable management of marine ecosystems, which suggests a community-based approach.</t>
  </si>
  <si>
    <t>Maybe; The abstract mentions the publisher, but it is unclear if it is a peer-reviewed article or not.
 ReflectionThe mention of the publisher does not necessarily mean that the article is peer-reviewed. However, the language and structure of the abstract suggest that it is likely a peer-reviewed article.</t>
  </si>
  <si>
    <t>No; The paper does not mention any of the countries listed in the SC.
 ReflectionThe paper focuses on the Yellow Sea and East China Sea, which are not part of the countries listed in the SC.</t>
  </si>
  <si>
    <t>The paper is published in a journal, which suggests that it has undergone peer-review and is part of the peer-reviewed published literature.</t>
  </si>
  <si>
    <t>Maybe; The abstract does not mention if the paper is peer-reviewed or not.
 ReflectionThe abstract does not provide any information on whether the paper is peer-reviewed or not. However, the paper is published in a journal, which suggests that it has undergone peer-review.</t>
  </si>
  <si>
    <t>No; The paper discusses case studies from Spain, Portugal, Cambodia, Vietnam, and Bangladesh, which are not included in the list of countries.
 ReflectionThe initial response is correct as the paper does not mention any of the countries listed in the SC.</t>
  </si>
  <si>
    <t>While the abstract does not explicitly state whether the paper is peer-reviewed or not, the formal academic style and discussion of research findings suggest that it may be part of the peer-reviewed published literature.</t>
  </si>
  <si>
    <t>Maybe; The abstract does not explicitly state whether the paper is peer-reviewed or not.
 ReflectionThe abstract does not provide any information on whether the paper is peer-reviewed or not. However, the paper seems to be discussing research findings and is written in a formal academic style, which suggests that it may be part of the peer-reviewed published literature.</t>
  </si>
  <si>
    <t>No; The paper is about inland open water fisheries resources management in Bangladesh.
 ReflectionThe paper is focused on Bangladesh and does not mention any of the countries listed in the SC.</t>
  </si>
  <si>
    <t>Maybe; The abstract mentions the publisher, but it is unclear if it is a peer-reviewed journal article or not.
 ReflectionThe initial response is correct. The abstract mentions the publisher, but it is not clear if the paper is peer-reviewed or not.</t>
  </si>
  <si>
    <t>The abstract describes a case study from Papua New Guinea.</t>
  </si>
  <si>
    <t>Yes; The abstract mentions Papua New Guinea.
 ReflectionThe initial response is correct as the abstract clearly mentions Papua New Guinea, which is one of the countries listed in the SC.</t>
  </si>
  <si>
    <t>The paper discusses community-based mariculture of sea cucumber as a sustainable livelihood, which is a form of marine resource management.</t>
  </si>
  <si>
    <t>Yes; The abstract discusses community-based mariculture of sea cucumber as a sustainable livelihood in Papua New Guinea.
 ReflectionThe abstract specifically mentions the potential of community-based mariculture of sea cucumber as a sustainable livelihood, which falls under the category of marine resource management.</t>
  </si>
  <si>
    <t>The abstract discusses the outcomes of research into the potential of community-based mariculture of the commercial sea cucumber, sandfish, as a sustainable livelihood in New Ireland Province, Papua New Guinea.</t>
  </si>
  <si>
    <t>Yes; The abstract clearly mentions the potential of community-based mariculture of sea cucumber as a sustainable livelihood in Papua New Guinea.
 ReflectionThe initial response is correct as the abstract mentions the potential of community-based mariculture of sea cucumber as a sustainable livelihood in Papua New Guinea.</t>
  </si>
  <si>
    <t>The abstract does not provide any information on whether the article has been published in a peer-reviewed journal or not.</t>
  </si>
  <si>
    <t>Maybe; The abstract mentions "this article" but it is unclear whether it has been published in a peer-reviewed journal or not.
 ReflectionThe abstract does not provide any information on where the article has been published.</t>
  </si>
  <si>
    <t>No; The paper is about the Philippine Tubbataha Reef National Marine Park, which is not included in the list of countries in the SC.
 ReflectionThe Initial Response is correct. The paper is solely focused on the Philippine Tubbataha Reef National Marine Park and does not mention any of the countries listed in the SC.</t>
  </si>
  <si>
    <t>The title suggests that it could be a research paper, but without an abstract, it is difficult to determine if it is peer-reviewed published literature.</t>
  </si>
  <si>
    <t>Maybe; The title suggests that it could be a research paper, but without an abstract, it is difficult to determine if it is peer-reviewed published literature.
 ReflectionThe absence of an abstract makes it difficult to determine if the paper is part of the peer-reviewed published literature.</t>
  </si>
  <si>
    <t>No; The paper is about a case study in Japan.
 ReflectionThe paper is about a case study in Japan, which is not included in the list of countries in the SC.</t>
  </si>
  <si>
    <t>No; The paper does not mention any of the countries listed in the SC.
 ReflectionThe paper is focused on a quality improvement initiative in five community-based health systems in the United States, and there is no mention of any of the countries listed in the SC.</t>
  </si>
  <si>
    <t>The paper is not related to any of the Pacific Island countries mentioned in the SC.</t>
  </si>
  <si>
    <t>No; The paper is based on a case study conducted in Oregon, USA.
 ReflectionThe paper is not related to any of the Pacific Island countries mentioned in the SC.</t>
  </si>
  <si>
    <t>The title suggests that the paper is likely to be part of the peer-reviewed published literature, but the abstract does not provide information on the type of publication.</t>
  </si>
  <si>
    <t>No; The paper is about Japanese surf-clam fisheries and does not mention any of the countries listed in the SC.
 ReflectionThe Initial Response is correct. The paper is focused on Japanese surf-clam fisheries and does not mention any of the countries listed in the SC.</t>
  </si>
  <si>
    <t>The abstract mentions that the article provides a rigorous analysis, which suggests that it has undergone peer review.</t>
  </si>
  <si>
    <t>Yes; The abstract mentions that the article provides a rigorous analysis, which suggests that it has undergone peer review.
 ReflectionThe initial response is correct. The abstract mentions that the article provides a rigorous analysis, which suggests that it has undergone peer review.</t>
  </si>
  <si>
    <t>The paper does not summarise a case study from any of the listed countries, but rather from Ghana.</t>
  </si>
  <si>
    <t>While the publisher is reputable, it is unclear if the paper has undergone peer-review.</t>
  </si>
  <si>
    <t>Maybe; The abstract mentions the publisher, but it is unclear if the paper has been peer-reviewed.
 ReflectionThe abstract mentions the publisher, Elsevier Ltd, which is a reputable academic publisher. However, it is unclear if the paper has been peer-reviewed as it is not explicitly stated.</t>
  </si>
  <si>
    <t>No; The paper is about oyster restoration in Virginia, USA.
 ReflectionThe paper is focused on oyster restoration in Virginia, USA, and does not mention any of the countries listed in the SC.</t>
  </si>
  <si>
    <t>The title suggests that it may be a research paper, but the abstract does not provide enough information to confirm that it is part of the peer-reviewed published literature.</t>
  </si>
  <si>
    <t>No; The paper is about a case study in the Philippines, not in any of the listed countries.
 ReflectionThe paper is not about any of the countries listed in the SC, but rather about a case study in the Philippines.</t>
  </si>
  <si>
    <t>The paper may discuss fisheries and marine resource management, but the primary focus is on the role of livelihoods in sustainable integrated coastal management and the impact of dive tourism on community engagement in management.</t>
  </si>
  <si>
    <t>Maybe; The abstract mentions artisanal fishers and the sustainable livelihoods framework, which could be related to fisheries and marine resource management, but the focus is on dive tourism and its impact on livelihoods and community engagement in management.
 ReflectionThe abstract mentions the connection between livelihoods and the protection of marine reserves, which suggests that fisheries and marine resource management may be discussed in the paper. However, the focus of the paper seems to be on the role of livelihoods in promoting sustainable integrated coastal management, with dive tourism as a case study.</t>
  </si>
  <si>
    <t>The abstract discusses the study of a community-based dive tourism site and the role of livelihoods in encouraging collective engagement in management, indicating a community-based approach.</t>
  </si>
  <si>
    <t>Yes; The abstract mentions the study of a community-based dive tourism site and the role of livelihoods in encouraging collective engagement in management.
 ReflectionThe initial response is correct as the abstract clearly mentions the study of a community-based dive tourism site and the role of livelihoods in encouraging collective engagement in management.</t>
  </si>
  <si>
    <t>The mention of Elsevier Ltd suggests that the paper may be part of the peer-reviewed published literature, but we cannot confirm without further information.</t>
  </si>
  <si>
    <t>Maybe; The abstract mentions Elsevier Ltd, which is a publisher of peer-reviewed journals, but we cannot confirm without further information.
 ReflectionThe mention of Elsevier Ltd suggests that the paper may be part of the peer-reviewed published literature. However, we cannot confirm this without further information, such as the name of the journal or confirmation that the paper has been peer-reviewed.</t>
  </si>
  <si>
    <t>No; The paper is about mangrove management in North Sumatra, Indonesia.
 ReflectionThe paper is focused on mangrove management in North Sumatra, Indonesia, which is not included in the list of countries in the SC.</t>
  </si>
  <si>
    <t>The abstract does not provide clear information on whether the paper is part of the peer-reviewed published literature.</t>
  </si>
  <si>
    <t>Maybe; The abstract does not mention if the paper is peer-reviewed or published in a journal.
 ReflectionThe abstract does not provide information on whether the paper is peer-reviewed or published in a journal, but the language used suggests that it is a research paper.</t>
  </si>
  <si>
    <t>No; The paper is about a case study in the Philippines, not in any of the listed countries.
 ReflectionThe initial response is correct as the paper is focused on a case study in the Philippines and not in any of the countries listed in the SC.</t>
  </si>
  <si>
    <t>The language used in the title and abstract suggests that it may be a peer-reviewed paper, but there is not enough information to confirm this.</t>
  </si>
  <si>
    <t>Maybe; The abstract does not provide information on the type of publication.
 ReflectionThe title and abstract do not provide any information on the type of publication, but the language used suggests that it may be a peer-reviewed paper.</t>
  </si>
  <si>
    <t>No; The paper does not mention any of the countries listed in the SC.
 ReflectionThe paper focuses on seagrass fish communities in coastal embayments dominated by Posidonia spp. and within three marine parks along the south-western coast of Western Australia.</t>
  </si>
  <si>
    <t>Although the abstract does not explicitly state that the paper is part of the peer-reviewed published literature, the language used in the abstract suggests that it is a research paper that has been published in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</si>
  <si>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used in the abstract suggests that it is a research paper that has been published in a peer-reviewed journal.</t>
  </si>
  <si>
    <t>The paper is not about any of the countries/islands mentioned in the SC.</t>
  </si>
  <si>
    <t>No; The paper is about Arctic Canada, which is not included in the list of countries/islands mentioned in the SC.
 ReflectionThe Initial Response is correct. The paper is not about any of the countries/islands mentioned in the SC.</t>
  </si>
  <si>
    <t>The mention of a government department conducting surveillance projects suggests that it may be a government report rather than a peer-reviewed paper, which does not meet the SC.</t>
  </si>
  <si>
    <t>Maybe; The abstract mentions the Department of Fisheries and Oceans Canada (DFO), which suggests that it may be a government report rather than a peer-reviewed paper.
 ReflectionThe abstract does not explicitly state whether the paper is peer-reviewed or not. However, the mention of a government department conducting surveillance projects suggests that it may be a government report rather than a peer-reviewed paper.</t>
  </si>
  <si>
    <t>The paper summarises a case study from Papua New Guinea, which is one of the countries listed in the SC.</t>
  </si>
  <si>
    <t>Yes; The abstract mentions a case study in Papua New Guinea.
 ReflectionThe initial response is correct as the abstract specifically mentions a case study in Papua New Guinea, which is one of the countries listed in the SC.</t>
  </si>
  <si>
    <t>The abstract discusses the use of a no-take LMMA to manage the catchment area of a grouper species, indicating that the paper is likely to discuss fisheries and/or marine resource management.</t>
  </si>
  <si>
    <t>Yes; The abstract discusses the management of a fish species in a specific area.
 ReflectionThe abstract mentions the use of a no-take locally managed marine area (LMMA) to manage the catchment area of a grouper species. This indicates that the paper is likely to discuss fisheries and/or marine resource management.</t>
  </si>
  <si>
    <t>The paper is likely to discuss a community-based approach, as it mentions "community-based management" and "locally managed marine area (LMMA)", but the focus is on spatially restricted management tools rather than co-management.</t>
  </si>
  <si>
    <t>Yes; The abstract mentions "community-based management" and "locally managed marine area (LMMA)".
 ReflectionThe mention of "community-based management" in the abstract suggests that the paper will discuss this approach. However, it is important to note that the focus is on spatially restricted management tools rather than co-management.</t>
  </si>
  <si>
    <t>The abstract mentions the authors and the year of publication, indicating that it has been published in a peer-reviewed journal.</t>
  </si>
  <si>
    <t>Yes; The abstract mentions the authors and the year of publication, indicating that it has been published in a peer-reviewed journal.
 ReflectionThe abstract mentions that the paper was authored by "The Authors" and was published in 2016. This suggests that the paper has been published in a peer-reviewed journal.</t>
  </si>
  <si>
    <t>The paper does not provide a case study from any of the countries listed in the SC.</t>
  </si>
  <si>
    <t>Maybe; The abstract mentions traditional community-based systems of managing coastal fisheries, but it does not specifically mention any of the countries listed in the SC.
 ReflectionThe initial response is correct. While the abstract discusses community-based management systems, it does not provide any specific case studies from the countries listed in the SC.</t>
  </si>
  <si>
    <t>While the paper does mention fisheries and the need for community involvement in management practices, it is not the main focus of the paper, which is on community-based management of the environment in general.</t>
  </si>
  <si>
    <t>Maybe; The abstract mentions traditional community-based systems of managing coastal fisheries and the need for increased community involvement in modern management practices.
 ReflectionThe abstract does mention fisheries and the need for community involvement in management practices, but it is not the main focus of the paper. The title and abstract are more focused on community-based management of the environment in general.</t>
  </si>
  <si>
    <t>The paper discusses a community-based approach to environmental management.</t>
  </si>
  <si>
    <t>Yes; The title and abstract discuss community-based management of the environment.
 ReflectionThe abstract discusses the success of traditional community-based systems of managing coastal fisheries and the need for increased community involvement in modern management practices.</t>
  </si>
  <si>
    <t>Maybe; The abstract mentions a publisher, but it is unclear if the paper has been peer-reviewed.
 ReflectionThe initial response is correct. The abstract mentions the publisher, but it is unclear if the paper has been peer-reviewed.</t>
  </si>
  <si>
    <t>No; The paper is about a case study in French Polynesia.
 ReflectionThe Initial Response is correct as the paper is focused on a case study in French Polynesia, which is not included in the list of countries in the SC.</t>
  </si>
  <si>
    <t>The abstract does not provide clear information on whether the paper has been peer-reviewed and published in a journal, but the mention of the author(s) suggests that it may have been published.</t>
  </si>
  <si>
    <t>Maybe; The abstract mentions the author(s) but does not specify if the paper has been peer-reviewed and published in a journal.
 ReflectionThe abstract does not provide clear information on whether the paper has been peer-reviewed and published in a journal. However, the mention of the author(s) suggests that it may have been published.</t>
  </si>
  <si>
    <t>No; The paper is about river fisheries management in Bangladesh.
 ReflectionThe paper is focused on Bangladesh and does not mention any of the countries listed in the SC.</t>
  </si>
  <si>
    <t>The paper is not about a case study from any of the listed countries, but rather a case study in Cambodia.</t>
  </si>
  <si>
    <t>No; The paper is about a case study in Cambodia, not in any of the listed countries.
 ReflectionThe initial response is correct as the paper is focused on a case study in Cambodia, which is not one of the listed countries.</t>
  </si>
  <si>
    <t>No; The paper is about indigenous Maori tribes and sub-tribes in New Zealand.
 ReflectionThe paper is focused on New Zealand and does not mention any of the countries listed in the SC.</t>
  </si>
  <si>
    <t>No; The paper is about a case study in Okinawa, Japan.
 ReflectionThe paper is not about any of the countries listed in the SC.</t>
  </si>
  <si>
    <t>The paper may be part of the peer-reviewed published literature, but we cannot be certain without further information.</t>
  </si>
  <si>
    <t>Maybe; The abstract mentions a case study and empirical data, but it is unclear if the paper has been published in a peer-reviewed journal.
 ReflectionThe abstract does not explicitly state that the paper has been published in a peer-reviewed journal, but it does mention that it is an open access article distributed under the terms of the Creative Commons Attribution License. This suggests that it has been published in a peer-reviewed journal, but we cannot be certain without further information.</t>
  </si>
  <si>
    <t>While the paper does not mention any of the specific countries listed in the SC, its focus on locally-managed marine areas in the tropical Pacific suggests that it could potentially include a case study from one of the listed countries.</t>
  </si>
  <si>
    <t>Maybe; The paper discusses locally-managed marine areas in the tropical Pacific, but it is not clear if any of the specific countries listed in the SC are mentioned.
 ReflectionThe paper discusses the tropical Pacific region, which includes some of the countries listed in the SC, but it does not specifically mention any of them. However, the paper's focus on locally-managed marine areas suggests that it could potentially include a case study from one of the listed countries.</t>
  </si>
  <si>
    <t>While the paper does not explicitly mention fisheries, it discusses marine conservation and sustainable resource management, which may include fisheries management.</t>
  </si>
  <si>
    <t>Maybe; The title and abstract mention marine conservation and sustainable resource management, but do not explicitly mention fisheries.
 ReflectionThe paper discusses locally-managed marine areas and their objectives and management strategies, which may include fisheries management. However, the abstract does not explicitly mention fisheries, so it is uncertain whether the paper will discuss fisheries in detail.</t>
  </si>
  <si>
    <t>The abstract discusses community-based management as a mainstream approach to marine conservation and sustainable resource management, without any focus on co-management.</t>
  </si>
  <si>
    <t>Yes; The abstract mentions community-based management as a mainstream approach to marine conservation and sustainable resource management.
 ReflectionThe initial response is correct as the abstract mentions community-based management as a mainstream approach to marine conservation and sustainable resource management. However, it does not mention co-management as a focus.</t>
  </si>
  <si>
    <t>The abstract suggests that the paper summarises published studies, but it is unclear if the paper itself has been published in a peer-reviewed journal.</t>
  </si>
  <si>
    <t>Maybe; The abstract mentions "published studies of LMMAs," but it is unclear if the paper itself is a published study or a review article.
 ReflectionThe abstract mentions "this paper," which suggests that it is a research article rather than a review article. However, it is still unclear if the paper has been published in a peer-reviewed journal.</t>
  </si>
  <si>
    <t>No; The paper is about a case study conducted in Canada.
 ReflectionThe paper is not about any of the countries listed in the SC.</t>
  </si>
  <si>
    <t>The paper mentions the publisher, but it is unclear if it has been peer-reviewed.</t>
  </si>
  <si>
    <t>The paper may discuss fisheries and marine resource management as part of the broader context of integrated coastal management and local governance.</t>
  </si>
  <si>
    <t>Maybe; The abstract mentions coastal resource management and enhanced fisheries production, but the focus is on integrated coastal management and local governance.
 ReflectionThe abstract mentions the challenges faced in coastal resource management and the strategies developed to address them, including a certification system. While the focus is on integrated coastal management and local governance, the paper may discuss fisheries and marine resource management as part of this broader context.</t>
  </si>
  <si>
    <t>The paper discusses a community-based approach to integrated coastal management through the involvement of local governments and their increasing participation in the management of coastal resources.</t>
  </si>
  <si>
    <t>Yes; The abstract mentions local governments and local participation in coastal resource management.
 ReflectionThe initial response is correct as the abstract mentions the shift of coastal management responsibilities to local governments and the increasing public awareness of coastal resource management issues through the delivery of integrated coastal management as a basic service.</t>
  </si>
  <si>
    <t>The title suggests that it could be a research paper published in a peer-reviewed journal, but the abstract does not provide enough information to confirm this.</t>
  </si>
  <si>
    <t>No; The paper is based on a case study conducted in South Africa.
 ReflectionThe paper is not related to any of the countries mentioned in the SC.</t>
  </si>
  <si>
    <t>Maybe; The abstract does not provide information on the publication status of the paper.
 ReflectionThe abstract does not provide information on the publication status of the paper, but the title suggests that it is a research paper. However, it is possible that it may be a grey literature or conference report.</t>
  </si>
  <si>
    <t>No; The paper is about Cambodia, which is not included in the list of countries.
 ReflectionThe initial response is correct as the paper is about Cambodia, which is not included in the list of countries.</t>
  </si>
  <si>
    <t>Maybe; The abstract mentions the publisher, but it is unclear if it is a peer-reviewed journal article or not.
 ReflectionThe initial response is correct. While the abstract mentions the publisher, it does not explicitly state that the paper is a peer-reviewed journal article.</t>
  </si>
  <si>
    <t>The abstract does not provide enough information to determine if the paper includes a case study from any of the countries listed in the SC.</t>
  </si>
  <si>
    <t>Maybe; The abstract mentions Third World settings, but does not specifically mention any of the countries listed in the SC.
 ReflectionThe initial response is correct. The abstract does not mention any of the countries listed in the SC, but it does mention Third World settings, which could potentially include some of the countries listed.</t>
  </si>
  <si>
    <t>The paper does not discuss fisheries or marine resource management, but rather focuses on coral reef health evaluation techniques and geochemical techniques to identify sources of stress.</t>
  </si>
  <si>
    <t>No; The paper discusses coral reef health evaluation techniques and geochemical techniques to identify sources of stress.
 ReflectionThe paper does not mention fisheries or marine resource management, but rather focuses on coral reef health evaluation techniques and geochemical techniques to identify sources of stress.</t>
  </si>
  <si>
    <t>The title suggests that it is a research paper, and the abstract provides information on the research methods and findings, indicating that it is likely a peer-reviewed published paper.</t>
  </si>
  <si>
    <t>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t>
  </si>
  <si>
    <t>The abstract presents a case study from Papua New Guinea, which is one of the countries listed in the SC.</t>
  </si>
  <si>
    <t>Yes; The abstract mentions Papua New Guinea, which is one of the countries listed in the SC.
 ReflectionThe initial response is correct as Papua New Guinea is one of the countries listed in the SC.</t>
  </si>
  <si>
    <t>While the paper does not explicitly discuss fisheries and/or marine resource management, the information presented could be useful for supporting greater sustainability within shellcraft sectors and informing community-based resource management.</t>
  </si>
  <si>
    <t>Maybe; The abstract discusses the sustainable utilization of marine taxa and the diversity of marine taxa utilized by artisan households within an artisanal shellcraft sector of Papua New Guinea. 
 ReflectionThe abstract mentions the utilization of marine taxa and the identification of critical source habitats, which could be related to fisheries and/or marine resource management. However, the focus of the paper seems to be on the diversity and quantity of marine taxa utilized within the shellcraft sector, rather than on management strategies.</t>
  </si>
  <si>
    <t>The abstract discusses sustainable utilization of marine taxa within an artisanal shellcraft sector of the Indo-Pacific region, but it is unclear whether the approach is community-based or co-management.</t>
  </si>
  <si>
    <t>Maybe; The abstract discusses sustainable utilization of marine taxa within an artisanal shellcraft sector of the Indo-Pacific region, but it is unclear whether the approach is community-based or co-management.
 ReflectionThe abstract mentions the importance of sustainable utilization of marine taxa for maximizing social and economic goals of livelihood development within the Indo-Pacific. However, it does not explicitly state whether the approach is community-based or co-management.</t>
  </si>
  <si>
    <t>The paper does not meet the Screening Criteria as it does not summarise a case study from any of the countries listed in the SC.</t>
  </si>
  <si>
    <t>The title suggests that the paper may be part of the peer-reviewed published literature, but the abstract does not provide enough information to confirm or deny this.</t>
  </si>
  <si>
    <t>Maybe; The abstract does not provide information on the type of publication.
 ReflectionThe abstract does not provide information on the type of publication, but the title suggests that the paper may be part of the peer-reviewed published literature.</t>
  </si>
  <si>
    <t>No; The paper is about a case study from the Dominican Republic.
 ReflectionThe paper is not about any of the countries listed in the SC.</t>
  </si>
  <si>
    <t>The title suggests that it may be a research paper published in a peer-reviewed journal, but the abstract does not provide information on the type of publication.</t>
  </si>
  <si>
    <t>No; The paper does not mention any of the countries listed in the SC.
 ReflectionThe paper focuses on a new framework for the integrated assessment of aquatic ecosystem health and its application to a pilot city in China. There is no mention of any of the countries listed in the SC.</t>
  </si>
  <si>
    <t>The publisher mentioned in the abstract is Elsevier, a reputable publisher of peer-reviewed journals.</t>
  </si>
  <si>
    <t>Maybe; The abstract mentions the publisher, but it is unclear if it is a peer-reviewed journal article or not.
 ReflectionThe mention of the publisher does not necessarily mean that the paper is peer-reviewed. However, Elsevier is a reputable publisher of peer-reviewed journals.</t>
  </si>
  <si>
    <t>No; The paper is about wetlands restoration in Bangladesh.
 ReflectionThe paper is focused on wetlands restoration in Bangladesh and does not mention any of the countries listed in the SC.</t>
  </si>
  <si>
    <t>Maybe; The abstract does not provide information on whether the paper is peer-reviewed or not.
 ReflectionThe abstract does not provide any information on whether the paper is peer-reviewed or not, but it does provide information on the content of the paper.</t>
  </si>
  <si>
    <t>The paper is not about any of the countries listed in the SC, but rather about a case study in Bangladesh.</t>
  </si>
  <si>
    <t>No; The paper is about a case study in Bangladesh.
 ReflectionThe title and abstract clearly state that the paper is about a case study in Bangladesh, which is not included in the list of countries in the SC.</t>
  </si>
  <si>
    <t>The paper may be part of the peer-reviewed published literature, but it is unclear if it has undergone peer review.</t>
  </si>
  <si>
    <t>Maybe; The abstract mentions a publisher, but it is unclear if the paper has undergone peer review.
 ReflectionThe initial response is correct. The abstract mentions a publisher, but it is unclear if the paper has undergone peer review.</t>
  </si>
  <si>
    <t>Senegal is not included in the list of countries, so the paper does not meet the screening criteria.</t>
  </si>
  <si>
    <t>No; The paper is about mangrove use and management in Senegal, which is not included in the list of countries.
 ReflectionThe initial response is correct as Senegal is not included in the list of countries.</t>
  </si>
  <si>
    <t>The title and abstract do not provide enough information to confirm whether the paper includes a case study from any of the listed countries.</t>
  </si>
  <si>
    <t>Maybe; The title does not mention any specific country, but the concept of community-based natural resource management could be applicable to any of the listed countries.
 ReflectionThe initial response is correct. The title does not mention any specific country, but the concept of community-based natural resource management is relevant to many Pacific Island countries.</t>
  </si>
  <si>
    <t>The title and abstract do not mention fisheries or marine resource management.</t>
  </si>
  <si>
    <t>No; The title and abstract do not mention fisheries or marine resource management.
 ReflectionThe initial response is correct as the title and abstract do not provide any indication of discussing fisheries or marine resource management.</t>
  </si>
  <si>
    <t>It is unclear if the paper is part of the peer-reviewed published literature without an abstract.</t>
  </si>
  <si>
    <t>No; There is no abstract available to confirm if it is a peer-reviewed published literature.
 ReflectionThe absence of an abstract makes it difficult to determine if the paper is part of the peer-reviewed published literature.</t>
  </si>
  <si>
    <t>No; The paper is about a case study in Southern Thailand.
 ReflectionThe paper is focused on a case study in Southern Thailand and does not mention any of the countries listed in the SC.</t>
  </si>
  <si>
    <t>No; The paper is about the Philippines, which is not included in the list of countries.
 ReflectionThe initial response is correct as the paper is solely focused on the Philippines and does not mention any of the countries listed in the SC.</t>
  </si>
  <si>
    <t>The abstract mentions the publisher, but it is unclear whether the paper is peer-reviewed or not.</t>
  </si>
  <si>
    <t>Maybe; The abstract mentions the publisher, but it is unclear whether the paper is peer-reviewed or not.
 ReflectionThe initial response is correct. The abstract mentions the publisher, but it is not clear whether the paper is peer-reviewed or not.</t>
  </si>
  <si>
    <t>No; The paper is focused on a coastal community in northeastern Brazil and does not mention any of the countries listed in the SC.
 ReflectionThe paper does not meet the SC as it is not related to any of the countries listed in the SC.</t>
  </si>
  <si>
    <t>The copyright statement in the abstract suggests that the paper has been published in a peer-reviewed journal.</t>
  </si>
  <si>
    <t>Maybe; The abstract mentions the author(s) and the year of publication, but it is unclear whether the paper has been peer-reviewed and published in a journal.
 ReflectionThe abstract does not explicitly state whether the paper has been peer-reviewed and published in a journal. However, the fact that the abstract includes a copyright statement suggests that the paper has been published in a peer-reviewed journal.</t>
  </si>
  <si>
    <t>No; The paper is about dam removal and fish passage projects in the United States, not any of the countries listed in the SC.
 ReflectionThe Initial Response is correct. The paper is focused on the United States and does not mention any of the countries listed in the SC.</t>
  </si>
  <si>
    <t>The abstract does not provide clear information on whether the article is peer-reviewed or not, so it is uncertain if it meets the screening criteria.</t>
  </si>
  <si>
    <t>Maybe; The abstract mentions "article" but does not specify if it is a peer-reviewed article.
 ReflectionThe abstract does not provide clear information on whether the article is peer-reviewed or not.</t>
  </si>
  <si>
    <t>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t>
  </si>
  <si>
    <t>The abstract mentions Papua New Guinea as the location of the case study, which is one of the countries listed in the screening criteria.</t>
  </si>
  <si>
    <t>Yes; The abstract mentions Papua New Guinea as the location of the case study.
 ReflectionThe initial response is correct as the abstract clearly states that the case study is from the Louisiade Archipelago, which is located in Papua New Guinea.</t>
  </si>
  <si>
    <t>The paper focuses on the socio-economic characteristics of artisanal shark fishing in Papua New Guinea and presents management options for sustainable use of shark resources.</t>
  </si>
  <si>
    <t>Yes; The title and abstract specifically mention small-scale shark fisheries and the need for management options.
 ReflectionThe title and abstract provide clear indications that the paper will discuss fisheries and marine resource management.</t>
  </si>
  <si>
    <t>The abstract recommends a community-based management approach for shark resources.</t>
  </si>
  <si>
    <t>Yes; The abstract mentions "low-cost, community-based management of shark resources based on the allocation of allowable shark catches to ward communities" as a recommended approach.
 ReflectionThe initial response is correct as the abstract clearly mentions the recommended approach as community-based management.</t>
  </si>
  <si>
    <t>The mention of the publisher suggests that it is likely a peer-reviewed journal article, but this cannot be confirmed without further information.</t>
  </si>
  <si>
    <t>Maybe; The abstract mentions the publisher, but it is unclear if it is a peer-reviewed journal article or not.
 ReflectionThe mention of the publisher, Elsevier Ltd, suggests that it is a peer-reviewed journal article. However, this cannot be confirmed without further information.</t>
  </si>
  <si>
    <t>The study was conducted in Indonesia, which is not included in the list of countries in the SC.</t>
  </si>
  <si>
    <t>No; The paper is about a case study in Indonesia.
 ReflectionThe title and abstract clearly state that the study was conducted in Central Java, Indonesia, which is not included in the list of countries in the SC.</t>
  </si>
  <si>
    <t>The paper is not related to any of the listed countries and does not meet the Screening Criteria.</t>
  </si>
  <si>
    <t>No; The paper is focused on the Gulf of Alaska and does not mention any of the listed countries.
 ReflectionThe paper does not meet the Screening Criteria as it is not related to any of the listed countries.</t>
  </si>
  <si>
    <t>The abstract mentions the publisher as Wiley Periodicals LLC, but it is unclear if the paper has been peer-reviewed.</t>
  </si>
  <si>
    <t>Maybe; The abstract mentions the publisher as Wiley Periodicals LLC, but it is unclear if the paper has been peer-reviewed.
 ReflectionThe initial response is correct. The abstract mentions the publisher, but it is unclear if the paper has been peer-reviewed.</t>
  </si>
  <si>
    <t>No; The paper is based on a study conducted in Ethiopia.
 ReflectionThe paper is not related to any of the countries listed in the SC.</t>
  </si>
  <si>
    <t>Although the abstract does not explicitly state that the paper is peer-reviewed, the title suggests that it is a research article that is likely to be published in a peer-reviewed journal.</t>
  </si>
  <si>
    <t>Maybe; The abstract does not provide information on whether the paper is peer-reviewed or not.
 ReflectionThe abstract does not provide information on whether the paper is peer-reviewed or not, but the title suggests that it is a community-based cross-sectional study, which is a common type of research that is published in peer-reviewed journals.</t>
  </si>
  <si>
    <t>The paper is about a case study in Malaysia, which is not included in the list of countries.</t>
  </si>
  <si>
    <t>No; The paper is about a case study in Malaysia, which is not included in the list of countries.
 ReflectionThe initial response is correct as Malaysia is not included in the list of countries.</t>
  </si>
  <si>
    <t>Maybe; The abstract does not provide information on whether the paper is peer-reviewed or not.
 ReflectionThe abstract does not provide any information on whether the paper is peer-reviewed or not, but it does not mention any conference or book chapter either.</t>
  </si>
  <si>
    <t>No; The paper is a review of monitoring methods for aquatic megavertebrates in the Caribbean, and does not focus on any of the countries listed in the SC.
 ReflectionThe paper does not mention any of the countries listed in the SC, and the focus is on the Caribbean region.</t>
  </si>
  <si>
    <t>While the abstract suggests that the paper is a review, there is no explicit mention of the publication status of the paper.</t>
  </si>
  <si>
    <t>Maybe; The abstract mentions that the paper is a review, but it is unclear whether it has been published in a peer-reviewed journal.
 ReflectionThe abstract mentions that the paper is a review, which suggests that it is likely to be published in a peer-reviewed journal. However, there is no explicit mention of the publication status of the paper.</t>
  </si>
  <si>
    <t>The paper is not a case study from any of the countries/islands mentioned in the SC.</t>
  </si>
  <si>
    <t>No; The paper is about Barbuda, West Indies, which is not included in the list of countries/islands mentioned in the SC.
 ReflectionThe Initial Response is correct as Barbuda, West Indies is not included in the list of countries/islands mentioned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</si>
  <si>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paper is freely available and openly accessible, which suggests that it may have been published in a peer-reviewed journal.</t>
  </si>
  <si>
    <t>The abstract mentions the name of a society, but it is unclear whether the paper has been peer-reviewed and published.</t>
  </si>
  <si>
    <t>Maybe; The abstract mentions the name of a society, but it is unclear whether the paper has been peer-reviewed and published.
 ReflectionThe initial response is correct. The abstract mentions the name of a society, but it is unclear whether the paper has been peer-reviewed and published.</t>
  </si>
  <si>
    <t>The study was not conducted in any of the countries listed in the SC.</t>
  </si>
  <si>
    <t>No; The study was conducted in the Lower Amazon River, which is not located in any of the countries listed in the SC.
 ReflectionThe initial response is correct as the study was conducted in the Lower Amazon River, which is not located in any of the countries listed in the SC.</t>
  </si>
  <si>
    <t>The publisher mentioned in the abstract, John Wiley &amp; Sons, is a reputable academic publisher, and the title seems appropriate for a peer-reviewed paper.</t>
  </si>
  <si>
    <t>Yes; The abstract mentions the publisher and the title seems appropriate for a peer-reviewed paper.
 ReflectionThe abstract mentions the publisher, John Wiley &amp; Sons, which is a reputable academic publisher. The title also seems appropriate for a peer-reviewed paper.</t>
  </si>
  <si>
    <t>No; The paper does not mention any of the countries listed in the SC.
 ReflectionThe paper focuses on the efficacy of antimicrobial stewardship program (ASP) in Iranian pediatric patients and does not mention any of the countries listed in the SC.</t>
  </si>
  <si>
    <t>Although it is not explicitly stated, the language and structure of the abstract suggest that this is a published paper in a peer-reviewed journal.</t>
  </si>
  <si>
    <t>Maybe; The abstract mentions the study as an interventional quasi-experimental study, but it is unclear if it has been published in a peer-reviewed journal.
 ReflectionThe abstract does not explicitly state whether the study has been published in a peer-reviewed journal or not. However, the language and structure of the abstract suggest that it is likely a published paper.</t>
  </si>
  <si>
    <t>The study was conducted in Laos and not in any of the countries listed in the SC.</t>
  </si>
  <si>
    <t>No; The paper is about land use in Laos.
 ReflectionThe title and abstract clearly state that the study was conducted in Laos, which is not included in the list of countries in the SC.</t>
  </si>
  <si>
    <t>The paper does not meet the Screening Criteria as it is not about any of the listed countries.</t>
  </si>
  <si>
    <t>No; The paper is about Japan, not any of the listed countries.
 ReflectionThe Initial Response is correct as the paper is focused on Japan and not any of the listed countries.</t>
  </si>
  <si>
    <t>The abstract mentions Elsevier Ltd, a reputable publisher of peer-reviewed literature.</t>
  </si>
  <si>
    <t>Yes; The abstract mentions the publisher, Elsevier Ltd, which is a reputable publisher of peer-reviewed literature.
 ReflectionThe initial response is correct. Elsevier Ltd is a well-known publisher of peer-reviewed literature.</t>
  </si>
  <si>
    <t>No; The paper is focused on Uganda, which is not included in the list of countries.
 ReflectionThe initial response is correct as Uganda is not included in the list of countries.</t>
  </si>
  <si>
    <t>The mention of the European Association of Development Research and Training Institutes suggests that the paper has undergone peer review and is part of the published literature.</t>
  </si>
  <si>
    <t>Maybe; The abstract mentions the author's utilization of qualitative data, but it is unclear if the paper has undergone peer review.
 ReflectionThe abstract mentions the European Association of Development Research and Training Institutes, which suggests that the paper has undergone peer review.</t>
  </si>
  <si>
    <t>No; The paper is about a study conducted in Vietnam.
 ReflectionThe paper is not related to any of the countries listed in the SC.</t>
  </si>
  <si>
    <t>Although the abstract does not explicitly state whether the paper is part of the peer-reviewed published literature or not, the study design, methods, and results are typical of peer-reviewed published literature.</t>
  </si>
  <si>
    <t>No; The paper is about Sierra Leone, which is not included in the list of countries.
 ReflectionThe initial response is correct as Sierra Leone is not included in the list of countries.</t>
  </si>
  <si>
    <t>The paper mentions the publisher, but it is unclear if it has undergone peer-review.</t>
  </si>
  <si>
    <t>The paper is not about any of the countries listed in the SC, but rather a case study conducted in Bangladesh.</t>
  </si>
  <si>
    <t>No; The paper is about a case study conducted in Bangladesh.
 ReflectionThe paper is not about any of the countries listed in the SC.</t>
  </si>
  <si>
    <t>The paper meets the screening criteria as it is likely part of the peer-reviewed published literature.</t>
  </si>
  <si>
    <t>No; The abstract mentions a specific society's publication, which is not part of the peer-reviewed published literature.
 ReflectionThe initial response is incorrect. The mention of a society's publication does not necessarily mean that the paper is not part of the peer-reviewed published literature.</t>
  </si>
  <si>
    <t>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3Â months. Of 41 who screened positive during event-based testing (12% of those tested), 33 were newly diagnosed, of whom 24 (75%) linked to care within 3Â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Â© 2016, Springer Science+Business Media New York.</t>
  </si>
  <si>
    <t>The paper is not about any of the countries listed in the SC, but rather about a case study in Uganda.</t>
  </si>
  <si>
    <t>No; The paper is about a case study in Uganda.
 ReflectionThe paper is not about any of the countries listed in the SC, but rather about a case study in Uganda.</t>
  </si>
  <si>
    <t>The paper is published in a reputable peer-reviewed journal.</t>
  </si>
  <si>
    <t>Maybe; The abstract does not mention whether the paper is peer-reviewed or not.
 ReflectionThe abstract does not provide information on whether the paper is peer-reviewed or not, but it is published in a reputable journal, Springer Science+Business Media New York.</t>
  </si>
  <si>
    <t>No; The paper is about a forest reserve in Malaysia.
 ReflectionThe paper is not about any of the countries listed in the SC.</t>
  </si>
  <si>
    <t>The title suggests that it is likely a peer-reviewed paper, and the abstract provides relevant information on the research conducted.</t>
  </si>
  <si>
    <t>Yes; The abstract mentions Samoa as the location of the case study.
 ReflectionThe initial response is correct as the abstract clearly states that the case study was conducted in Samoa.</t>
  </si>
  <si>
    <t>The paper discusses community-based management of subsistence fisheries and marine resource management in Samoa.</t>
  </si>
  <si>
    <t>Yes; The title and abstract clearly mention community-based management of subsistence fisheries in Samoa.
 ReflectionThe abstract provides specific details about a fisheries extension program that encouraged village communities to manage their own marine resources, including the establishment of community-owned Marine Protected Areas.</t>
  </si>
  <si>
    <t>The abstract describes a community-based approach to fisheries management in Samoa, with each village taking ownership of the process and developing their own Fisheries Management Plan.</t>
  </si>
  <si>
    <t>Yes; The abstract discusses a community-based approach to fisheries management in Samoa.
 ReflectionThe abstract clearly states that a community-based approach was used to manage fisheries in Samoa, with each village defining its own problems and proposing solutions.</t>
  </si>
  <si>
    <t>The abstract does not provide information on the type of publication, but the title suggests that it could be a research paper.</t>
  </si>
  <si>
    <t>The paper does not meet the SC as it does not focus on any of the countries or regions listed in the SC.</t>
  </si>
  <si>
    <t>No; The paper discusses the impact of fisheries on marine mammal populations globally and does not focus on any specific country or region.
 ReflectionThe initial response is correct as the paper does not mention any of the countries or regions listed in the SC.</t>
  </si>
  <si>
    <t>The mention of models developed to date suggests that this paper may not be part of the peer-reviewed published literature.</t>
  </si>
  <si>
    <t>Maybe; The abstract mentions predictions based on models developed to date, which suggests that it may not be a peer-reviewed paper.
 ReflectionThe abstract does not explicitly state whether the paper is peer-reviewed or not, but the mention of models developed to date suggests that it may not be a peer-reviewed paper.</t>
  </si>
  <si>
    <t>The paper is not about a case study from any of the countries/islands listed in the SC.</t>
  </si>
  <si>
    <t>No; The paper is about a case study in Hawaii, which is not included in the list of countries/islands.
 ReflectionThe initial response is correct as the paper is about a case study in Hawaii, which is not included in the list of countries/islands.</t>
  </si>
  <si>
    <t>The abstract mentions a publisher, but it is unclear whether the paper is peer-reviewed or not.</t>
  </si>
  <si>
    <t>Maybe; The abstract mentions a publisher, but it is unclear whether the paper is peer-reviewed or not.
 ReflectionThe initial response is correct. The abstract mentions the publisher, but it is not clear whether the paper has undergone peer-review or not.</t>
  </si>
  <si>
    <t>No; The paper is about a case study in Sri Lanka, not any of the listed countries.
 ReflectionThe paper does not mention any of the listed countries in the SC, and the case study is specifically in Sri Lanka.</t>
  </si>
  <si>
    <t>The Title and Abstract do not meet the Screening Criteria as they do not discuss fisheries or marine resource management.</t>
  </si>
  <si>
    <t>No; The Title and Abstract do not mention fisheries or marine resource management.
 ReflectionThe Initial Response is correct as there is no mention of fisheries or marine resource management in the Title and Abstract.</t>
  </si>
  <si>
    <t>While the abstract does not explicitly state whether the paper is part of the peer-reviewed published literature or not, the research methodology and findings suggest that it is likely part of the peer-reviewed published literature.</t>
  </si>
  <si>
    <t>Maybe; The abstract does not explicitly state whether the paper is part of the peer-reviewed published literature or not.
 ReflectionThe abstract does not provide clear information on whether the paper is part of the peer-reviewed published literature or not. However, the abstract does provide details on the research methodology and the research findings, which are typical of peer-reviewed published literature.</t>
  </si>
  <si>
    <t>No; The paper is about a case study in Sri Lanka.
 ReflectionThe paper is not about any of the countries listed in the SC.</t>
  </si>
  <si>
    <t>Maybe; The abstract mentions the publisher, but it is unclear if it is a peer-reviewed journal article or not.
 ReflectionThe initial response is correct. The abstract mentions the publisher, Elsevier Ltd, which is a reputable publisher of peer-reviewed journals. However, it is not explicitly stated in the abstract that the paper is a peer-reviewed journal article.</t>
  </si>
  <si>
    <t>No; The paper is about a wildlife management area planning in New York State, USA.
 ReflectionThe paper is not related to any of the countries mentioned in the SC.</t>
  </si>
  <si>
    <t>While the abstract does not provide clear evidence that the paper has been published in a peer-reviewed journal, the involvement of Cornell University suggests that it may be part of the peer-reviewed published literature.</t>
  </si>
  <si>
    <t>Maybe; The abstract mentions Cornell University, which is a reputable academic institution, but it is unclear if the paper has been published in a peer-reviewed journal.
 ReflectionThe abstract does not explicitly state whether the paper has been published in a peer-reviewed journal or not. However, the mention of Cornell University suggests that the research may have undergone a rigorous academic review process.</t>
  </si>
  <si>
    <t>No; The paper is focused on rural tourism in Baja California, Mexico.
 ReflectionThe paper does not mention any of the countries listed in the SC, and instead focuses on rural tourism in Baja California, Mexico.</t>
  </si>
  <si>
    <t>Although the abstract does not explicitly state that the paper has been published in a peer-reviewed journal, the fact that it is being reviewed as part of a research project suggests that it is likely to have been published in a peer-reviewed journal.</t>
  </si>
  <si>
    <t>Maybe; The abstract mentions the academic task that has been ongoing since 2003, but it is unclear whether the paper resulting from this task has been published in a peer-reviewed journal.
 ReflectionThe abstract does not explicitly state whether the paper resulting from the ongoing academic task has been published in a peer-reviewed journal. However, the fact that the paper is being reviewed as part of a research project suggests that it is likely to have been published in a peer-reviewed journal.</t>
  </si>
  <si>
    <t>No; The paper is focused on Amazon floodplain lakes and does not mention any of the countries listed in the SC.
 ReflectionThe paper does not meet the SC as it is not related to any of the countries listed in the SC.</t>
  </si>
  <si>
    <t>The abstract mentions the publisher, John Wiley &amp; Sons, Ltd., which is a reputable publisher of peer-reviewed literature.</t>
  </si>
  <si>
    <t>Yes; The abstract mentions the publisher, John Wiley &amp; Sons, Ltd., which is a reputable publisher of peer-reviewed literature.
 ReflectionThe initial response is correct. John Wiley &amp; Sons, Ltd. is a well-known publisher of peer-reviewed literature.</t>
  </si>
  <si>
    <t>Maybe; The title mentions ITQs which are commonly used in fisheries management, but the abstract also mentions environmental management more broadly.
 ReflectionThe initial response is correct as the abstract mentions both market-based management and community-based management in fisheries. However, the abstract also mentions environmental management more broadly, which may or may not include fisheries and marine resource management.</t>
  </si>
  <si>
    <t>The abstract mentions both market-based management and community participation, but it is unclear whether the paper will focus on community-based management or co-management.</t>
  </si>
  <si>
    <t>Maybe; The abstract mentions both market-based management and greater participation by local communities, but it is unclear whether the paper will focus on community-based management or co-management.
 ReflectionThe abstract mentions both market-based management and community participation, but it is unclear whether the paper will focus on community-based management or co-management. The term "co-management" is not mentioned in the abstract, but it is possible that the paper will discuss it.</t>
  </si>
  <si>
    <t>The paper is published in a peer-reviewed journal, as indicated by its inclusion in academic databases.</t>
  </si>
  <si>
    <t>Maybe; The abstract mentions the copyright, but it is unclear if it is a peer-reviewed article or not.
 ReflectionThe copyright information does not necessarily indicate that the paper is peer-reviewed. However, the paper is published in a journal that is indexed in academic databases.</t>
  </si>
  <si>
    <t>The abstract mentions Fiji, which is one of the countries listed in the SC.</t>
  </si>
  <si>
    <t>Yes; The title and abstract mention Fiji, which is one of the countries listed in the SC.
 ReflectionThe initial response is correct as the abstract mentions Fiji, which is one of the countries listed in the SC.</t>
  </si>
  <si>
    <t>The paper is likely to discuss fisheries and/or marine resource management as it specifically mentions the traditional and community-based marine resources management system in Fiji and how it is evolving to meet contemporary challenges.</t>
  </si>
  <si>
    <t>Yes; The title and abstract specifically mention marine resource management and the traditional and community-based system in Fiji.
 ReflectionThe initial response is correct as the abstract mentions the management of marine resources in Fiji and how it is evolving to meet contemporary challenges.</t>
  </si>
  <si>
    <t>The title and abstract clearly indicate a community-based approach to marine resources management in Fiji.</t>
  </si>
  <si>
    <t>Yes; The title and abstract mention "community-based marine resources management system" and "traditional system of resource management" which suggests a community-based approach.
 ReflectionThe initial response is correct as the abstract mentions the traditional and community-based marine resources management system in Fiji, which implies a community-based approach.</t>
  </si>
  <si>
    <t>While the publisher mentioned is reputable, it is still unclear if the paper has undergone peer-review.</t>
  </si>
  <si>
    <t>Maybe; The abstract mentions the publisher, but it is unclear if it is a peer-reviewed journal article or not.
 ReflectionThe publisher mentioned in the abstract, Taylor &amp; Francis, is a reputable academic publisher, but it is still unclear if the paper has undergone peer-review.</t>
  </si>
  <si>
    <t>No; The study was conducted in Kotania Bay of Western Seram District, Indonesia.
 ReflectionThe study was conducted in Indonesia, which is not included in the list of countries in the SC.</t>
  </si>
  <si>
    <t>The abstract does not provide information on whether the paper is peer-reviewed or not, but the title suggests that it is a research paper.</t>
  </si>
  <si>
    <t>Maybe; The abstract does not provide information on whether the paper is peer-reviewed or not.
 ReflectionThe abstract does not provide any information on whether the paper is peer-reviewed or not, but the title suggests that it is a research paper.</t>
  </si>
  <si>
    <t>While the mention of the American Fisheries Society suggests that the paper may have been peer-reviewed and published, it is not explicitly stated in the abstract.</t>
  </si>
  <si>
    <t>Maybe; The abstract mentions the American Fisheries Society, but it is unclear if the paper has been peer-reviewed and published.
 ReflectionThe mention of the American Fisheries Society does suggest that the paper may have been peer-reviewed and published, but this is not explicitly stated in the abstract.</t>
  </si>
  <si>
    <t>No; The paper is about the South African squid fishery.
 ReflectionThe paper is focused on the South African squid fishery and does not mention any of the countries listed in the SC.</t>
  </si>
  <si>
    <t>The mention of Elsevier Ltd suggests that the paper is part of the peer-reviewed published literature. However, we cannot be certain without further information.</t>
  </si>
  <si>
    <t>Maybe; The abstract mentions the publisher, Elsevier Ltd, which is a peer-reviewed publisher. However, we cannot be certain without further information.
 ReflectionThe initial response is correct. The mention of Elsevier Ltd suggests that the paper is part of the peer-reviewed published literature. However, we cannot be certain without further information.</t>
  </si>
  <si>
    <t>The paper is not a case study from any of the listed countries as it is about a fishery in Kenya.</t>
  </si>
  <si>
    <t>No; The paper is about a fishery in Kenya, which is not included in the list of countries.
 ReflectionThe initial response is correct as the paper is clearly about a fishery in Kenya and not in any of the listed countries.</t>
  </si>
  <si>
    <t>No; The paper is about migratory fishes in the Amazon basin, which is not located in any of the countries listed in the SC.
 ReflectionThe Initial Response is correct. The paper is focused on the Amazon basin, which is not located in any of the countries listed in the SC.</t>
  </si>
  <si>
    <t>The paper is not about any of the countries mentioned in the SC, but rather a case study in northeastern Taiwan.</t>
  </si>
  <si>
    <t>No; The paper is about a case study in northeastern Taiwan, which is not included in the list of countries mentioned in the SC.
 ReflectionThe initial response is correct as the paper is not about any of the countries mentioned in the SC.</t>
  </si>
  <si>
    <t>While the abstract provides some indication that the paper may be part of the peer-reviewed published literature, it is not clear enough to make a definitive determination.</t>
  </si>
  <si>
    <t>Maybe; The abstract mentions the publisher, but it is unclear if it is a peer-reviewed journal article or not.
 ReflectionThe mention of the publisher does not necessarily mean that the paper is peer-reviewed. However, the abstract does provide some details about the study design and methodology, which suggests that it may be a peer-reviewed article.</t>
  </si>
  <si>
    <t>No; The paper is about a case study in Indonesia.
 ReflectionThe title and abstract clearly state that the paper is about a case study in Indonesia, which is not included in the list of countries in the screening criteria.</t>
  </si>
  <si>
    <t>No; The paper is about wetlands in India and does not mention any of the listed countries.
 ReflectionThe paper focuses on wetlands in India and does not mention any of the countries listed in the SC.</t>
  </si>
  <si>
    <t>The paper does not meet the SC as it does not include any of the specific countries listed.</t>
  </si>
  <si>
    <t>No; The paper discusses fisheries management in Southeast Asia, but does not mention any of the specific countries listed in the SC.
 ReflectionThe paper focuses on Southeast Asia, which is not included in the list of countries in the SC.</t>
  </si>
  <si>
    <t>The abstract mentions the name of the institute that published the paper, but it is unclear whether it is peer-reviewed or not.</t>
  </si>
  <si>
    <t>Maybe; The abstract mentions the name of the institute that published the paper, but it is unclear whether it is peer-reviewed or not.
 ReflectionThe initial response is correct. The abstract mentions the name of the institute that published the paper, but it is unclear whether it is peer-reviewed or not.</t>
  </si>
  <si>
    <t>The study was conducted in Indonesia and not in any of the countries mentioned in the screening criteria.</t>
  </si>
  <si>
    <t>No; The paper is based on a case study conducted in Indonesia.
 ReflectionThe title and abstract clearly state that the study was conducted in North Sulawesi, Indonesia, which is not included in the list of countries mentioned in the screening criteria.</t>
  </si>
  <si>
    <t>The abstract mentions Taylor &amp; Francis Inc., which is a reputable publisher of peer-reviewed journals. However, it is still unclear if this paper has been published in a peer-reviewed journal or is part of grey literature.</t>
  </si>
  <si>
    <t>Maybe; The abstract mentions an empirical analysis, but it is unclear if the paper is published in a peer-reviewed journal.
 ReflectionThe abstract mentions Taylor &amp; Francis Inc., which is a reputable publisher of peer-reviewed journals. However, it is still unclear if this paper has been published in a peer-reviewed journal or is part of grey literature.</t>
  </si>
  <si>
    <t>The Title and Abstract are not about any of the listed countries.</t>
  </si>
  <si>
    <t>No; The Title and Abstract are about Hawaiian Islands, which are not part of the listed countries.
 ReflectionThe Initial Response is correct as the Hawaiian Islands are not part of the listed countries.</t>
  </si>
  <si>
    <t>The abstract provides a detailed overview of the Hawaiian Islands and its marine environment, but it is unclear whether it is part of the peer-reviewed published literature.</t>
  </si>
  <si>
    <t>Maybe; The abstract provides a detailed overview of the Hawaiian Islands and its marine environment, but it is unclear whether it is part of the peer-reviewed published literature.
 ReflectionThe abstract does not provide any information on the source of the paper, and it is not clear whether it has been published in a peer-reviewed journal.</t>
  </si>
  <si>
    <t>No; The paper is about small-scale fisheries management in the Amazon basin, which is not included in the list of countries in the SC.
 ReflectionThe SC specifically mentions a list of countries, and the paper is not about any of them.</t>
  </si>
  <si>
    <t>The paper was published by Elsevier Ltd, indicating that it is likely a peer-reviewed published paper.</t>
  </si>
  <si>
    <t>Yes; The abstract mentions the publisher and the year of publication, indicating that it is likely a peer-reviewed published paper.
 ReflectionThe initial response is correct. The abstract mentions that the paper was published by Elsevier Ltd, which is a reputable publisher of peer-reviewed scientific literature.</t>
  </si>
  <si>
    <t>While the paper does not explicitly mention any of the countries listed in the SC, it is possible that the case study was conducted in one of these countries due to the prevalence of community-based tourism in the Pacific Island region.</t>
  </si>
  <si>
    <t>Maybe; The paper does not mention any of the countries listed in the SC, but it is possible that the case study was conducted in one of these countries.
 ReflectionThe paper does not explicitly mention any of the countries listed in the SC, but it is possible that the case study was conducted in one of these countries. The study focuses on community-based tourism, which is a common practice in many Pacific Island countries.</t>
  </si>
  <si>
    <t>No; The Title and Abstract do not mention fisheries or marine resource management.
 ReflectionThe paper focuses on community-based tourism and the impact of co-creation on tourist satisfaction. There is no mention of fisheries or marine resource management.</t>
  </si>
  <si>
    <t>The abstract provides some evidence that the paper may be part of the peer-reviewed published literature, but without more information, it is difficult to say for certain.</t>
  </si>
  <si>
    <t>Maybe; The abstract mentions statistical results and a survey design, which suggests that it may be a research paper. However, there is no mention of a specific journal or publication.
 ReflectionThe initial response is correct. The abstract does not mention a specific journal or publication, but it does provide some evidence that the paper may be part of the peer-reviewed published literature.</t>
  </si>
  <si>
    <t>No; The paper does not mention any of the countries listed in the Screening Criteria.
 ReflectionThe paper is focused on discussing the values, assumptions, and dilemmas faced by health professionals interested in working in authentic partnerships with unions, associations of non-unionized workers, and management-worker teams. It does not mention any case study from the countries listed in the Screening Criteria.</t>
  </si>
  <si>
    <t>The mention of the publisher does not confirm that it is a peer-reviewed journal article, but the title and abstract suggest that it could be.</t>
  </si>
  <si>
    <t>Maybe; The abstract mentions the publisher, but it is unclear if it is a peer-reviewed journal article or a book chapter.
 ReflectionThe mention of the publisher does not necessarily indicate that it is a peer-reviewed journal article. However, the title and abstract suggest that it could be a peer-reviewed article.</t>
  </si>
  <si>
    <t>The study was conducted in Oneida Lake, New York, USA, and does not meet the SC.</t>
  </si>
  <si>
    <t>No; The paper is about a case study conducted in Oneida Lake, New York, USA.
 ReflectionThe title and abstract clearly state that the study was conducted in Oneida Lake, New York, USA, and there is no mention of any of the countries listed in the SC.</t>
  </si>
  <si>
    <t>The abstract mentions the American Fisheries Society, which is a peer-reviewed journal, but it is unclear if this paper was published in it. Further investigation is needed to confirm if this paper meets the SC.</t>
  </si>
  <si>
    <t>Maybe; The abstract mentions the American Fisheries Society, which is a peer-reviewed journal, but further investigation is needed to confirm if this paper was published in a peer-reviewed journal.
 ReflectionThe American Fisheries Society is a peer-reviewed journal, but it is unclear if this paper was published in it. Further investigation is needed to confirm if this paper meets the SC.</t>
  </si>
  <si>
    <t>No; The paper is focused on California, USA.
 ReflectionThe paper is not related to any of the countries listed in the SC.</t>
  </si>
  <si>
    <t>The mention of the American Fisheries Society in the abstract suggests that this paper is likely part of the peer-reviewed published literature.</t>
  </si>
  <si>
    <t>Maybe; The abstract mentions the American Fisheries Society, but it is unclear if the paper has been peer-reviewed and published in a journal.
 ReflectionThe American Fisheries Society is a reputable scientific society that publishes peer-reviewed journals, so it is possible that this paper has been published in one of their journals.</t>
  </si>
  <si>
    <t>The abstract mentions Papua New Guinea as a case study, which is one of the countries listed in the SC.</t>
  </si>
  <si>
    <t>Yes; The abstract mentions Papua New Guinea as a case study.
 ReflectionThe initial response is correct as the abstract mentions Papua New Guinea as a case study, which is one of the countries listed in the SC.</t>
  </si>
  <si>
    <t>While the abstract mentions the harvesting of reef fish and the sustainable use of resources, it is not clear if the paper will focus on fisheries or marine resource management specifically.</t>
  </si>
  <si>
    <t>Maybe; The abstract mentions the harvesting of reef fish and the sustainable use of resources, but it is not clear if the paper will focus on fisheries or marine resource management specifically.
 ReflectionThe abstract does mention the harvesting of reef fish and the sustainable use of resources, which suggests that fisheries and/or marine resource management may be discussed in the paper. However, the title and abstract do not explicitly state that the paper will focus on these topics.</t>
  </si>
  <si>
    <t>The paper may discuss community-based resource management practices, but it is not clear if this approach will be the main focus of the paper.</t>
  </si>
  <si>
    <t>Maybe; The abstract mentions community-based resource management practices in Maluku, Indonesia, but it is unclear if the paper will focus on this approach.
 ReflectionThe abstract mentions community-based resource management practices, but it is not clear if the paper will discuss this approach in detail or if it is just one aspect of the case studies presented.</t>
  </si>
  <si>
    <t>The mention of the publisher suggests that it is more likely to be peer-reviewed, but more information is needed to confirm.</t>
  </si>
  <si>
    <t>Maybe; The abstract mentions the publisher, but more information is needed to determine if it is peer-reviewed.
 ReflectionThe mention of the publisher does not necessarily mean that the paper is peer-reviewed. However, the fact that it is published by a society suggests that it is more likely to be peer-reviewed.</t>
  </si>
  <si>
    <t>No; The paper is about a case study conducted in the Philippines.
 ReflectionThe title and abstract clearly state that the study was conducted in the Philippines, which is not included in the list of countries in the SC.</t>
  </si>
  <si>
    <t>Maybe; The abstract mentions the publisher, but it is unclear if it is a peer-reviewed journal article or not.
 ReflectionThe initial response is correct. The abstract mentions the publisher, but it is not clear if it is a peer-reviewed journal article or not.</t>
  </si>
  <si>
    <t>No; The paper is about a case study from Scotland.
 ReflectionThe paper is about a case study from Scotland, which is not included in the list of countries in the SC.</t>
  </si>
  <si>
    <t>The paper is not explicitly identified as peer-reviewed published literature.</t>
  </si>
  <si>
    <t>Maybe; The abstract mentions detailed research, but it is unclear if the paper is peer-reviewed.
 ReflectionThe abstract mentions detailed research, but it is unclear if the paper has undergone peer-review and is published in a peer-reviewed journal.</t>
  </si>
  <si>
    <t>The paper is not about any of the countries listed in the SC, but rather about a case study in Mexico.</t>
  </si>
  <si>
    <t>No; The paper is about a case study in Mexico.
 ReflectionThe title and abstract clearly state that the case study is about Puerto Morelos reef in Mexico, which is not included in the list of countries in the SC.</t>
  </si>
  <si>
    <t>While the abstract does not explicitly state that the article is peer-reviewed, the level of detail provided about the research process and findings suggests that it may be a peer-reviewed article.</t>
  </si>
  <si>
    <t>Maybe; The abstract mentions the publisher, but it is unclear if it is a peer-reviewed article or not.
 ReflectionThe mention of the publisher does not necessarily mean that the article is peer-reviewed. However, the abstract does provide some details about the research process and findings, which suggests that it may be a peer-reviewed article.</t>
  </si>
  <si>
    <t>No; The paper is about a health promotion programme for farmers and fishermen with type-2 diabetes in Taiwan.
 ReflectionThe paper is not related to any of the countries listed in the SC.</t>
  </si>
  <si>
    <t>The abstract mentions Blackwell Publishing Ltd, which is a publisher of peer-reviewed journals. However, we cannot be certain without further information.</t>
  </si>
  <si>
    <t>Maybe; The abstract mentions Blackwell Publishing Ltd, which is a publisher of peer-reviewed journals. However, we cannot be certain without further information.
 ReflectionThe initial response is correct. Blackwell Publishing Ltd is a publisher of peer-reviewed journals, but we cannot be certain if this paper is part of the peer-reviewed published literature without further information.</t>
  </si>
  <si>
    <t>No; The paper is about a reservoir in Malaysia.
 ReflectionThe paper is not about any of the countries listed in the SC.</t>
  </si>
  <si>
    <t>The paper does not meet the SC as it does not focus on any of the countries listed.</t>
  </si>
  <si>
    <t>No; The paper is focused on a case study in the North East of Scotland.
 ReflectionThe paper does not mention any of the countries listed in the SC, and the case study is based in Scotland.</t>
  </si>
  <si>
    <t>The abstract does not provide clear information on whether the paper is part of the peer-reviewed published literature, but it does provide details on the research methodology and findings.</t>
  </si>
  <si>
    <t>Maybe; The abstract does not mention if the paper is peer-reviewed or published in a journal.
 ReflectionThe abstract does not provide information on whether the paper is peer-reviewed or published in a journal, but it does provide details on the research methodology and findings.</t>
  </si>
  <si>
    <t>No; The paper is not about any of the mentioned countries.
 ReflectionThe paper is focused on the European fisheries and does not mention any of the countries listed in the SC.</t>
  </si>
  <si>
    <t>The abstract suggests that the paper may have been published, but it is not clear if it is peer-reviewed or not.</t>
  </si>
  <si>
    <t>Maybe; The abstract mentions the author as "The Author(s) 2018" which suggests it may have been published, but it is not clear if it is peer-reviewed.
 ReflectionThe initial response is correct. The abstract does not explicitly state that the paper is peer-reviewed, but the mention of the author(s) and year suggests that it may have been published. However, it is not clear if it is peer-reviewed or not.</t>
  </si>
  <si>
    <t>Maybe; The abstract mentions that the paper explores different aspects of community-based fisheries management from different continents and countries, but it does not specifically mention any of the countries listed in the SC.
 ReflectionThe initial response is correct. While the abstract mentions different countries, it does not provide specific case studies from any of the countries listed in the SC.</t>
  </si>
  <si>
    <t>The title and abstract explicitly mention community-based fisheries management and discuss various aspects of fisheries management, indicating that the paper will discuss fisheries and/or marine resource management.</t>
  </si>
  <si>
    <t>Yes; The title and abstract specifically mention community-based fisheries management and the abstract discusses various aspects of fisheries management.
 ReflectionThe initial response is correct as the title and abstract clearly indicate that the paper will discuss fisheries management.</t>
  </si>
  <si>
    <t>The title and abstract clearly indicate a focus on community-based approach in fisheries management, making it likely that the paper will discuss this approach.</t>
  </si>
  <si>
    <t>Yes; The title and abstract clearly mention "Community-Based Fisheries Management" and "involvement of the local community" in managing resources.
 ReflectionThe initial response is correct as the title and abstract clearly indicate a focus on community-based approach in fisheries management.</t>
  </si>
  <si>
    <t>The title and abstract suggest that the paper is likely to be a peer-reviewed published literature, but the publisher (Elsevier) is not a guarantee of peer-review.</t>
  </si>
  <si>
    <t>Maybe; The title and abstract suggest that the paper is likely to be a peer-reviewed published literature, but the publisher (Elsevier) is not a guarantee of peer-review.
 ReflectionThe title and abstract suggest that the paper is likely to be a peer-reviewed published literature, as it presents a clear research topic and methodology. However, the publisher (Elsevier) is not a guarantee of peer-review, as they also publish conference proceedings and book chapters.</t>
  </si>
  <si>
    <t>The paper is not about any of the listed countries, but rather a case study in Bangladesh.</t>
  </si>
  <si>
    <t>The abstract does not provide any information on whether the paper is part of the peer-reviewed published literature.</t>
  </si>
  <si>
    <t>Maybe; The abstract does not provide information on whether the paper is peer-reviewed or not.
 ReflectionThe abstract does not provide any information on whether the paper is peer-reviewed or not, but it does provide details on the research project and its implementation.</t>
  </si>
  <si>
    <t>No; The paper is about community-based marine protected areas in Kenya.
 ReflectionThe paper is focused on Kenya and does not mention any of the countries listed in the SC.</t>
  </si>
  <si>
    <t>No; The paper is about North Carolina's commercial fishers and does not mention any of the countries listed in the SC.
 ReflectionThe Initial Response is correct as the paper is focused on North Carolina's commercial fishers and does not mention any of the countries listed in the SC.</t>
  </si>
  <si>
    <t>The mention of the Association for Politics and the Life Sciences suggests that the paper may be part of a peer-reviewed publication. However, we cannot be certain without further information.</t>
  </si>
  <si>
    <t>Maybe; The abstract mentions "Association for Politics and the Life Sciences," which suggests that it may be a peer-reviewed publication. However, we cannot be certain without further information.
 ReflectionThe initial response is correct. The mention of the Association for Politics and the Life Sciences suggests that the paper may be part of a peer-reviewed publication. However, we cannot be certain without further information.</t>
  </si>
  <si>
    <t>The paper does not meet the SC as it is not related to any of the countries mentioned in the SC.</t>
  </si>
  <si>
    <t>No; The paper is about Swedish coastal fisheries management.
 ReflectionThe paper is not related to any of the countries mentioned in the SC.</t>
  </si>
  <si>
    <t>The abstract mentions the Royal Swedish Academy of Sciences, indicating that the paper is likely part of the peer-reviewed published literature.</t>
  </si>
  <si>
    <t>Yes; The abstract mentions the Royal Swedish Academy of Sciences, which is a reputable institution that publishes peer-reviewed research.
 ReflectionThe Initial Response is correct. The Royal Swedish Academy of Sciences is a well-known and respected institution that publishes peer-reviewed research.</t>
  </si>
  <si>
    <t>No; The paper focuses on American Samoa and Hawai'i.
 ReflectionThe paper does not mention any of the countries listed in the SC, and instead focuses on American Samoa and Hawai'i.</t>
  </si>
  <si>
    <t>The paper is about a case study in Timor-Leste, which is not included in the list of countries.</t>
  </si>
  <si>
    <t>No; The paper is about a case study in Timor-Leste, which is not included in the list of countries.
 ReflectionThe initial response is correct as Timor-Leste is not included in the list of countries.</t>
  </si>
  <si>
    <t>No; The paper is about a case study in South Africa.
 ReflectionThe paper is not about any of the countries listed in the SC.</t>
  </si>
  <si>
    <t>Maybe; The abstract does not provide information on the type of publication.
 ReflectionThe abstract does not mention the type of publication, but the title suggests that it is a research paper.</t>
  </si>
  <si>
    <t>No; The paper does not mention any of the countries listed in the SC.
 ReflectionThe paper focuses on the conditions for successful co-management regimes and the role of state agencies in creating and maintaining them, with a case study from the US Pacific Northwest. There is no mention of any of the countries listed in the SC.</t>
  </si>
  <si>
    <t>The abstract suggests that it is a published paper, but it is not clear whether it has been peer-reviewed or not.</t>
  </si>
  <si>
    <t>Maybe; The abstract mentions "this article" which suggests it is a published paper, but it is not explicitly stated.
 ReflectionThe abstract does not explicitly state that it is a published paper, but the use of the term "this article" suggests that it is. However, it is not clear whether it has been peer-reviewed or not.</t>
  </si>
  <si>
    <t>No; The paper is about a case study in Benin, which is not included in the list of countries.
 ReflectionThe initial response is correct as Benin is not included in the list of countries.</t>
  </si>
  <si>
    <t>The abstract mentions Elsevier B.V. as the publisher, indicating that the paper is likely part of the peer-reviewed published literature.</t>
  </si>
  <si>
    <t>Yes; The abstract mentions the publisher, Elsevier B.V., which is a reputable publisher of peer-reviewed literature.
 ReflectionThe initial response is correct. Elsevier B.V. is a well-known publisher of peer-reviewed literature.</t>
  </si>
  <si>
    <t>The abstract mentions a book, which is not part of the peer-reviewed published literature.</t>
  </si>
  <si>
    <t>Maybe; The abstract mentions a book authored by researchers and practitioners.
 ReflectionThe abstract mentions a book, but it is unclear whether the book is peer-reviewed or not.</t>
  </si>
  <si>
    <t>No; The paper is about Great Bear Lake in Canada.
 ReflectionThe paper is clearly not about any of the countries listed in the SC.</t>
  </si>
  <si>
    <t>The level of detail and the use of technical language suggest that it is likely a peer-reviewed paper.</t>
  </si>
  <si>
    <t>Maybe; The abstract mentions the publisher, but it is unclear if the paper has been peer-reviewed.
 ReflectionThe abstract mentions the publisher, but it is still unclear if the paper has been peer-reviewed. However, the level of detail and the use of technical language suggest that it is likely a peer-reviewed paper.</t>
  </si>
  <si>
    <t>No; The paper is focused on Buton Regency in Indonesia.
 ReflectionThe paper is focused on a specific location in Indonesia and does not mention any of the countries listed in the SC.</t>
  </si>
  <si>
    <t>The mention of IOP Publishing Ltd suggests that the paper is part of the peer-reviewed published literature.</t>
  </si>
  <si>
    <t>Maybe; The abstract mentions the study was published under license by IOP Publishing Ltd, but it is unclear if it is peer-reviewed.
 ReflectionThe mention of IOP Publishing Ltd does suggest that the paper is part of the peer-reviewed published literature. However, it is not explicitly stated in the abstract that the paper underwent peer-review.</t>
  </si>
  <si>
    <t>No; The paper is about a fish hatchery project in the Philippines.
 ReflectionThe title and abstract clearly state that the paper is about a fish hatchery project in the Philippines, which is not included in the list of countries in the SC.</t>
  </si>
  <si>
    <t>The abstract does not provide information on whether the paper is part of the peer-reviewed published literature or not.</t>
  </si>
  <si>
    <t>Maybe; The abstract does not provide information on whether the paper is peer-reviewed or not.
 ReflectionThe abstract does not provide any information on the publication status of the paper.</t>
  </si>
  <si>
    <t>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â€˜fishing agreementsâ€™ in the Amazon. Multiple stakeholders should embrace socio-ecological management practices that shape both bottom-up and top-down forces to ensure biodiversity protection, sustainable fisheries yields and food security for local communities and regional economies. Â© 2020 The Authors. Journal of Applied Ecology published by John Wiley &amp; Sons Ltd on behalf of British Ecological Society</t>
  </si>
  <si>
    <t>No; The paper is focused on Amazonian floodplain lakes in South America.
 ReflectionThe paper does not mention any of the countries listed in the SC, and instead focuses on a specific region in South America.</t>
  </si>
  <si>
    <t>The abstract mentions the publisher and the journal name, indicating that it is part of the peer-reviewed published literature.</t>
  </si>
  <si>
    <t>Yes; The abstract mentions the publisher and the journal name.
 ReflectionThe abstract mentions that the paper was published by John Wiley &amp; Sons Ltd on behalf of British Ecological Society, which indicates that it is part of the peer-reviewed published literature.</t>
  </si>
  <si>
    <t>No; The paper is about fisheries in Japan and France.
 ReflectionThe paper does not mention any of the countries listed in the SC.</t>
  </si>
  <si>
    <t>Maybe; The abstract does not provide information on the type of publication.
 ReflectionThe initial response is correct as the abstract does not provide information on the type of publication, but the title suggests that it could be a research paper.</t>
  </si>
  <si>
    <t>No; The paper is about a case study in Malaysia, not any of the listed countries.
 ReflectionThe initial response is correct as the paper is focused on a case study in Malaysia and does not mention any of the listed countries.</t>
  </si>
  <si>
    <t>Maybe; The abstract mentions the publisher, but it is unclear if the paper has been peer-reviewed.
 ReflectionThe mention of the publisher does not necessarily mean that the paper has been peer-reviewed. However, the paper does not mention any other type of publication, such as a conference report or book chapter.</t>
  </si>
  <si>
    <t>No; The paper discusses case studies conducted in Malaysia, not in any of the listed countries.
 ReflectionThe paper does not mention any of the countries listed in the SC, and the case studies discussed were conducted in Malaysia.</t>
  </si>
  <si>
    <t>The abstract does not provide clear information on the type of publication, but the research conducted and the findings suggest that it is likely a peer-reviewed published paper.</t>
  </si>
  <si>
    <t>Maybe; The abstract does not provide information on the type of publication.
 ReflectionThe abstract does not mention the type of publication, but it does provide information on the research conducted and the findings.</t>
  </si>
  <si>
    <t>The paper is a case study from Cook Islands.</t>
  </si>
  <si>
    <t>Yes; The title and abstract clearly mention a case study from Cook Islands.
 ReflectionThe initial response is correct as the title and abstract explicitly mention a case study from Cook Islands.</t>
  </si>
  <si>
    <t>While the paper focuses on coral reef management, it is unclear if fisheries management will be discussed.</t>
  </si>
  <si>
    <t>Maybe; The title and abstract mention marine management practices and coral reef health, but it is unclear if fisheries will be discussed.
 ReflectionThe abstract mentions the implementation of traditional marine social institutions as a conservation management tool, which could potentially include fisheries management. However, there is no explicit mention of fisheries in the abstract.</t>
  </si>
  <si>
    <t>The abstract discusses the implementation of traditional marine social institutions, which is a community-based approach.</t>
  </si>
  <si>
    <t>Yes; The title mentions "community-based approach" and the abstract discusses the implementation of traditional marine social institutions.
 ReflectionThe initial response is correct as the abstract mentions the implementation of traditional marine social institutions, which is a community-based approach.</t>
  </si>
  <si>
    <t>The title suggests that it may be a research article, but the abstract does not provide enough information to confirm whether it is part of the peer-reviewed published literature.</t>
  </si>
  <si>
    <t>Maybe; The abstract does not provide information on the type of publication.
 ReflectionThe abstract does not mention the type of publication, but the title suggests that it may be a research article.</t>
  </si>
  <si>
    <t>No; The paper is about Uganda, not any of the listed countries.
 ReflectionThe paper does not mention any of the countries listed in the SC, and the focus is on Uganda's fisheries governance sector.</t>
  </si>
  <si>
    <t>The author's affiliation with the American Association of Geographers suggests that the paper may have been peer-reviewed and published in a journal, but this is not explicitly stated in the abstract.</t>
  </si>
  <si>
    <t>Maybe; The abstract mentions the author's affiliation with the American Association of Geographers, but it is unclear if the paper has been peer-reviewed and published in a journal.
 ReflectionThe author's affiliation with the American Association of Geographers suggests that the paper may have been peer-reviewed and published in a journal. However, this is not explicitly stated in the abstract.</t>
  </si>
  <si>
    <t>The paper is not about any of the countries listed in the SC, but rather a case study in Zanzibar, Tanzania.</t>
  </si>
  <si>
    <t>No; The paper is about a case study in Zanzibar, Tanzania.
 ReflectionThe paper is not about any of the countries listed in the SC.</t>
  </si>
  <si>
    <t>The mention of Elsevier Ltd suggests that this paper may have been published in a peer-reviewed journal, but we cannot confirm without further information.</t>
  </si>
  <si>
    <t>Maybe; The abstract mentions "Â© 2023 Elsevier Ltd" which suggests that it may be a published paper, but it is not explicitly stated.
 ReflectionThe mention of Elsevier Ltd suggests that this paper may have been published in a peer-reviewed journal, but it is not clear from the abstract alone.</t>
  </si>
  <si>
    <t>The paper does not explicitly state that it has undergone peer review, which is a requirement for meeting the screening criteria.</t>
  </si>
  <si>
    <t>Maybe; The abstract mentions the publisher as Springer Nature B.V., but it is unclear if the paper has undergone peer review.
 ReflectionThe initial response is correct. While the publisher is mentioned, it is not clear if the paper has undergone peer review, which is a requirement for meeting the screening criteria.</t>
  </si>
  <si>
    <t>The paper is about a case study in Kenya, which is not included in the list of countries mentioned in the SC.</t>
  </si>
  <si>
    <t>No; The paper is about a case study in Kenya, which is not included in the list of countries.
 ReflectionThe initial response is correct as Kenya is not included in the list of countries mentioned in the SC.</t>
  </si>
  <si>
    <t>No; The paper is about shellfish poaching in Galicia, NW Spain.
 ReflectionThe paper is not about any of the countries listed in the SC.</t>
  </si>
  <si>
    <t>The abstract does not provide evidence that the paper has been peer-reviewed and published in a journal.</t>
  </si>
  <si>
    <t>No; The abstract mentions Elsevier Ltd, which is a publisher, but it does not explicitly state that the paper has been peer-reviewed and published in a journal.
 ReflectionThe initial response is correct. While Elsevier Ltd is a publisher, the abstract does not provide any evidence that the paper has been peer-reviewed and published in a journal.</t>
  </si>
  <si>
    <t>While the paper does not explicitly mention any of the listed countries, it is possible that the research could be relevant to small-scale fishing communities in those countries.</t>
  </si>
  <si>
    <t>Maybe; The paper discusses small-scale fishing communities and their ability to avoid overexploitation, but it does not explicitly mention any of the listed countries.
 ReflectionThe paper does not mention any of the listed countries, but it does discuss small-scale fishing communities, which could potentially include communities from the listed countries.</t>
  </si>
  <si>
    <t>The paper discusses the role of institutional arrangements and ecological factors in facilitating sustainable small-scale fishing social-ecological systems, indicating a focus on fisheries and marine resource management.</t>
  </si>
  <si>
    <t>Yes; The paper discusses the role of institutional arrangements and ecological factors in facilitating sustainable small-scale fishing social-ecological systems.
 ReflectionThe paper's abstract mentions small-scale fishing communities and their ability to avoid overexploitation, which suggests a focus on fisheries and marine resource management.</t>
  </si>
  <si>
    <t>The paper discusses a community-based approach to self-governance in small-scale fishing social-ecological systems.</t>
  </si>
  <si>
    <t>Yes; The paper discusses the self-governance of community-based fisheries.
 ReflectionThe paper focuses on the role of institutional arrangements and ecological factors in facilitating successful collective action in small-scale fishing social-ecological systems, which is a community-based approach.</t>
  </si>
  <si>
    <t>The mention of Elsevier as the publisher suggests that this paper is likely part of the peer-reviewed published literature.</t>
  </si>
  <si>
    <t>Maybe; The abstract mentions the publisher, but it is unclear if it is a peer-reviewed journal article or not.
 ReflectionThe mention of the publisher does not necessarily mean that the paper is peer-reviewed. However, Elsevier is a reputable publisher of peer-reviewed journals, so it is possible that this paper is part of the peer-reviewed published literature.</t>
  </si>
  <si>
    <t>If you don't fish, you are not a Caprivian': Freshwater fisheries in Caprivi, Namibia</t>
  </si>
  <si>
    <t>No; The paper is about freshwater fisheries in Caprivi, Namibia.
 ReflectionThe paper is focused on freshwater fisheries in Caprivi, Namibia, which is not included in the list of countries in the SC.</t>
  </si>
  <si>
    <t>The title suggests that it may be a research paper, but the abstract does not provide enough information to confirm whether it is part of the peer-reviewed published literature or not.</t>
  </si>
  <si>
    <t>The State of Wisconsin (USA) has 15Â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Â© 2013 Wiley Publishing Asia Pty Ltd.</t>
  </si>
  <si>
    <t>No; The Title and Abstract are focused on Wisconsin, USA.
 ReflectionThe Title and Abstract do not mention any of the countries listed in the SC, and instead focus on the State of Wisconsin in the USA.</t>
  </si>
  <si>
    <t>While the abstract does not explicitly state whether the paper is peer-reviewed or not, the publisher, Wiley Publishing Asia Pty Ltd, is a reputable publisher of peer-reviewed scientific literature.</t>
  </si>
  <si>
    <t>Maybe; The abstract does not explicitly state whether the paper is peer-reviewed or not.
 ReflectionThe abstract does not provide any information on whether the paper is peer-reviewed or not. However, the publisher, Wiley Publishing Asia Pty Ltd, is a reputable publisher of peer-reviewed scientific literature.</t>
  </si>
  <si>
    <t>No; The paper is about the Marine Life Protection Act Initiative in California.
 ReflectionThe paper is focused on the Marine Life Protection Act Initiative in California and does not mention any of the countries listed in the SC.</t>
  </si>
  <si>
    <t>The source of publication is mentioned, but it is unclear if it is peer-reviewed.</t>
  </si>
  <si>
    <t>Maybe; The abstract mentions the source of publication, but it is unclear if it is peer-reviewed.
 ReflectionThe abstract mentions the source of publication, but it is unclear if it is peer-reviewed. A follow-up check is needed to confirm if the source is peer-reviewed.</t>
  </si>
  <si>
    <t>No; The paper is about a CB-CRM project in the Philippines.
 ReflectionThe paper is focused on a CB-CRM project in the Philippines and does not mention any of the countries listed in the SC.</t>
  </si>
  <si>
    <t>The title suggests that it may be a research paper, but without further information, it is unclear if it is part of the peer-reviewed published literature.</t>
  </si>
  <si>
    <t>The paper is not a case study from any of the listed countries as it is focused on Taiwan.</t>
  </si>
  <si>
    <t>No; The paper is about Taiwan, which is not included in the list of countries.
 ReflectionThe initial response is correct as the paper is focused on Taiwan, which is not included in the list of countries.</t>
  </si>
  <si>
    <t>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O.Â niloticus and M.Â macrolepidotus were the most important species. Results from the Canonical Correspondence Analysis revealed a clear division of the fish species that followed the environmental variables. Although fisheries may benefit from the invasive M.Â salmoides and the established O.Â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61.5Â t/year. Management of this reservoir should involve the local communities, empowering them so that they practice sustainable non-destructive fishing methods. Â© 2022 John Wiley &amp; Sons Australia, Ltd</t>
  </si>
  <si>
    <t>The paper is not about any of the countries listed in the SC, but rather about a reservoir in Zimbabwe.</t>
  </si>
  <si>
    <t>No; The paper is about a reservoir in Zimbabwe, which is not included in the list of countries.
 ReflectionThe initial response is correct as Zimbabwe is not included in the list of countries.</t>
  </si>
  <si>
    <t>The language and structure of the abstract suggest that it is a peer-reviewed article, despite the lack of explicit mention of peer-review.</t>
  </si>
  <si>
    <t>No; The paper is about mangroves in Southeast Asia, not any of the listed countries.
 ReflectionThe initial response is correct as the paper is focused on mangroves in Southeast Asia, which is not included in the list of countries in the SC.</t>
  </si>
  <si>
    <t>The abstract mentions a reputable publisher of peer-reviewed literature, but it is not clear from the abstract whether this paper has been peer-reviewed.</t>
  </si>
  <si>
    <t>Maybe; The abstract mentions "Elsevier Ltd" which is a publisher of peer-reviewed literature, but it is not clear if this paper has been peer-reviewed.
 ReflectionThe initial response is correct. The abstract mentions the publisher Elsevier Ltd, which is a reputable publisher of peer-reviewed literature. However, it is not clear from the abstract whether this paper has been peer-reviewed.</t>
  </si>
  <si>
    <t>No; The paper is about Newfoundland and Labrador in Canada.
 ReflectionThe paper is not about any of the countries listed in the SC, but rather about a Canadian province.</t>
  </si>
  <si>
    <t>The abstract mentions the publisher, but it is unclear if it is a peer-reviewed journal.</t>
  </si>
  <si>
    <t>Maybe; The abstract mentions the publisher, but it is unclear if it is a peer-reviewed journal.
 ReflectionThe initial response is correct. The abstract mentions the publisher, but it is not clear if it is a peer-reviewed journal or not.</t>
  </si>
  <si>
    <t>The paper is not a case study from any of the countries listed in the SC, as it is focused on the Caribbean Community (CARICOM) fisheries.</t>
  </si>
  <si>
    <t>No; The paper is about Caribbean Community (CARICOM) fisheries, which are not located in any of the countries listed in the SC.
 ReflectionThe Initial Response is correct. The paper is focused on the Caribbean Community (CARICOM) fisheries, which are not located in any of the countries listed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</si>
  <si>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title and abstract do not suggest that it is grey literature, conference reports, or book chapters.</t>
  </si>
  <si>
    <t>No; The paper is about a fishery management boundary in the Arctic.
 ReflectionThe paper is not related to any of the countries listed in the SC.</t>
  </si>
  <si>
    <t>Maybe; The abstract mentions the publisher, but it is unclear if it is peer-reviewed.
 ReflectionThe initial response is correct. The abstract mentions the publisher, but it is unclear if the paper has undergone peer-review.</t>
  </si>
  <si>
    <t>No; The paper is about a biosphere reserve in Mexico, not any of the listed countries.
 ReflectionThe initial response is correct as the paper is focused on a biosphere reserve in Mexico and not any of the countries listed in the SC.</t>
  </si>
  <si>
    <t>The title suggests that it could be a research paper, but the abstract does not provide enough information to confirm whether it is part of the peer-reviewed published literature or not.</t>
  </si>
  <si>
    <t>No; The paper is focused on Anambas Islands Marine Recreational Park in Riau Islands Province, Indonesia.
 ReflectionThe paper is not focused on any of the countries listed in the SC.</t>
  </si>
  <si>
    <t>The paper is about a case study in Madagascar, which is not included in the list of countries.</t>
  </si>
  <si>
    <t>No; The paper is about the Gulf Coast Health Alliance's Citizen Science Network project in the United States.
 ReflectionThe paper is not related to any of the countries listed in the SC.</t>
  </si>
  <si>
    <t>The copyright statement suggests that the paper has been published in a peer-reviewed journal.</t>
  </si>
  <si>
    <t>Maybe; The abstract mentions "Â© The Author(s) 2018" which suggests it may have been published, but it is not clear where it was published.
 ReflectionThe initial response is correct. The abstract does not provide information on where the paper was published, but the copyright statement suggests that it has been published in a peer-reviewed journal.</t>
  </si>
  <si>
    <t>No; The paper is focused on a case study in Canada.
 ReflectionThe paper is focused on a case study in Canada and does not mention any of the countries listed in the SC.</t>
  </si>
  <si>
    <t>The abstract mentions the Canadian Association of Geographers, but it is unclear if the paper has been peer-reviewed and published in a journal.</t>
  </si>
  <si>
    <t>Maybe; The abstract mentions the Canadian Association of Geographers, but it is unclear if the paper has been peer-reviewed and published in a journal.
 ReflectionThe initial response is correct. The abstract mentions the Canadian Association of Geographers, which suggests that the paper may have been published in a peer-reviewed journal. However, it is not explicitly stated in the abstract whether the paper has been peer-reviewed and published.</t>
  </si>
  <si>
    <t>No; The paper is about a case study from Zambia, which is not included in the list of countries.
 ReflectionThe initial response is correct as Zambia is not included in the list of countries.</t>
  </si>
  <si>
    <t>Maybe; The abstract does not explicitly state whether the paper is part of the peer-reviewed published literature or not.
 ReflectionThe abstract does not provide any information on whether the paper is part of the peer-reviewed published literature or not. However, the paper seems to describe a research study with a clear methodology and results, which suggests that it may be part of the peer-reviewed published literature.</t>
  </si>
  <si>
    <t>While the abstract mentions community-based coral reef/fisheries management in one of the case studies, it is not clear if fisheries will be discussed in the other case studies or in the practical how-to guide.</t>
  </si>
  <si>
    <t>Maybe; The title and abstract mention coral reefs and marine resource management, but it is not clear if fisheries will be discussed.
 ReflectionThe initial response is correct. The abstract mentions community-based coral reef/fisheries management in one of the case studies, but it is not clear if fisheries will be discussed in the other case studies or in the practical how-to guide.</t>
  </si>
  <si>
    <t>While the title and abstract suggest a community-based approach, it is unclear whether co-management is also discussed.</t>
  </si>
  <si>
    <t>Yes; The title and abstract clearly mention community-based management of coral reefs.
 ReflectionThe abstract mentions six case studies that focus on community-based management of coral reefs. However, it is important to note that the SC excludes papers that focus on co-management, and it is not clear from the abstract whether co-management is also discussed.</t>
  </si>
  <si>
    <t>The abstract mentions that it is a book and not a peer-reviewed paper.</t>
  </si>
  <si>
    <t>No; The abstract mentions that it is a book and not a peer-reviewed paper.
 ReflectionThe abstract clearly states that it is a book, which is not part of the peer-reviewed published literature.</t>
  </si>
  <si>
    <t>The paper is not about a case study from any of the listed countries, but rather a case study in Sabah, Malaysia.</t>
  </si>
  <si>
    <t>No; The paper is about a case study in Sabah, Malaysia, and does not mention any of the listed countries.
 ReflectionThe initial response is correct as the paper is focused on a case study in Sabah, Malaysia, and does not mention any of the listed countries.</t>
  </si>
  <si>
    <t>Maybe; The abstract mentions a study, but it is unclear if it has been published in a peer-reviewed journal.
 ReflectionThe abstract does not provide information on where the study has been published.</t>
  </si>
  <si>
    <t>No; The paper is about a case study in Indonesia.
 ReflectionThe paper is specifically about a case study in Indonesia and does not mention any of the countries listed in the SC.</t>
  </si>
  <si>
    <t>Maybe; The abstract mentions that the process has been well documented, but it is unclear if it has been published in peer-reviewed literature.
 ReflectionThe abstract provides some evidence that the process has been documented, but it is not clear if it has been published in peer-reviewed literature.</t>
  </si>
  <si>
    <t>The paper is not a case study from any of the countries listed in the SC, but rather focuses on Lake Victoria in East Africa.</t>
  </si>
  <si>
    <t>No; The paper is focused on Lake Victoria in East Africa, not any of the countries listed in the SC.
 ReflectionThe Initial Response is correct as the paper is not about any of the countries listed in the SC.</t>
  </si>
  <si>
    <t>The abstract mentions the publisher, but it is unclear if the paper has undergone peer review.</t>
  </si>
  <si>
    <t>Maybe; The abstract mentions the publisher, but it is unclear if the paper has undergone peer review.
 ReflectionThe initial response is correct. The abstract mentions the publisher, but it is unclear if the paper has undergone peer review.</t>
  </si>
  <si>
    <t>No; The paper is focused on Indonesia, which is not included in the list of countries.
 ReflectionThe initial response is correct as the paper is solely focused on Indonesia and does not mention any of the countries listed in the SC.</t>
  </si>
  <si>
    <t>Although the abstract does not explicitly state that the paper is peer-reviewed, the authors' affiliations suggest that it is likely to be peer-reviewed.</t>
  </si>
  <si>
    <t>Maybe; The abstract mentions in-depth interviews, but it is unclear if the paper is peer-reviewed.
 ReflectionThe abstract does not explicitly state whether the paper is peer-reviewed or not. However, the authors are affiliated with universities, which suggests that the paper is likely to be peer-reviewed.</t>
  </si>
  <si>
    <t>The paper is not about any of the countries listed in the SC, but rather about Bangladesh.</t>
  </si>
  <si>
    <t>No; The paper is about Bangladesh, which is not included in the list of countries.
 ReflectionThe initial response is correct as the paper is focused on Bangladesh, which is not included in the list of countries.</t>
  </si>
  <si>
    <t>The article is published in a peer-reviewed journal, but we do not have enough information to determine if it is a research paper or a review article.</t>
  </si>
  <si>
    <t>Maybe; The article is published in a peer-reviewed journal, but we do not have enough information to determine if it is a research paper or a review article.
 ReflectionThe initial response is correct. The article is published in a peer-reviewed journal, but the abstract does not provide enough information to determine if it is a research paper or a review article.</t>
  </si>
  <si>
    <t>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2â€“5Â m deep. The Indo-Pacific finless porpoise prefers 6â€“20Â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Â© 2023 John Wiley &amp; Sons Ltd.</t>
  </si>
  <si>
    <t>No; The paper is focused on the northern Arabian Sea and does not mention any of the listed countries.
 ReflectionThe initial response is correct as the paper is not related to any of the listed countries.</t>
  </si>
  <si>
    <t>Although the abstract does not explicitly state that the paper is part of the peer-reviewed published literature, the publisher mentioned at the end of the abstract, John Wiley &amp; Sons Ltd., is a well-known publisher of peer-reviewed scientific literature.</t>
  </si>
  <si>
    <t>Maybe; The abstract does not explicitly state whether the paper is part of the peer-reviewed published literature or not.
 ReflectionThe abstract does not provide any information on the publication status of the paper. However, the publisher mentioned at the end of the abstract, John Wiley &amp; Sons Ltd., is a well-known publisher of peer-reviewed scientific literature.</t>
  </si>
  <si>
    <t>No; The paper is about St Lawrence Island, Alaska, which is not included in the list of countries/islands.
 ReflectionThe paper is not about any of the countries/islands listed in the SC.</t>
  </si>
  <si>
    <t>The abstract does not provide evidence that the article has been published in a peer-reviewed journal.</t>
  </si>
  <si>
    <t>Maybe; The abstract mentions "this article" but it is unclear whether it has been published in a peer-reviewed journal or not.
 ReflectionThe abstract does not provide information on where the article has been published.</t>
  </si>
  <si>
    <t>No; The paper is focused on the Mesoamerican barrier reef ecosystem in the Caribbean region.
 ReflectionThe paper does not mention any of the countries listed in the SC, and instead focuses on the Mesoamerican barrier reef ecosystem in the Caribbean region.</t>
  </si>
  <si>
    <t>Maybe; The abstract mentions the publisher, but it is unclear if it is a peer-reviewed article or not.
 ReflectionThe mention of the publisher does not necessarily mean that the article is peer-reviewed. However, the language and structure of the abstract suggest that it is likely a peer-reviewed article.</t>
  </si>
  <si>
    <t>No; The paper is about a study conducted in Cameroon.
 ReflectionThe paper is focused on a study conducted in Cameroon, which is not one of the countries listed in the SC.</t>
  </si>
  <si>
    <t>Although the abstract does not explicitly state that the paper is peer-reviewed, the study design, data collection, and analysis suggest that it is likely part of the peer-reviewed published literature.</t>
  </si>
  <si>
    <t>Maybe; The abstract does not provide information on whether the paper is peer-reviewed or not.
 ReflectionThe abstract does not provide information on whether the paper is peer-reviewed or not, but it does provide details on the study design, data collection, and analysis, which are typical of peer-reviewed research articles.</t>
  </si>
  <si>
    <t>No; The paper is about a case study in Namibia, which is not included in the list of countries.
 ReflectionThe initial response is correct as the paper is focused on a case study in Namibia, which is not included in the list of countries.</t>
  </si>
  <si>
    <t>It is unclear from the information provided whether the paper is part of the peer-reviewed published literature or not.</t>
  </si>
  <si>
    <t>Maybe; The abstract mentions the publisher, but it is unclear if it is a peer-reviewed journal article or a book chapter.
 ReflectionThe mention of the publisher does not necessarily mean that it is a peer-reviewed journal article. However, the abstract does not mention any other type of publication.</t>
  </si>
  <si>
    <t>The paper is not a case study from any of the listed countries in the SC.</t>
  </si>
  <si>
    <t>No; The paper is focused on Southern Thailand and does not mention any of the listed countries.
 ReflectionThe paper does not mention any of the countries listed in the SC, so it is not possible that it summarises a case study from any of those countries.</t>
  </si>
  <si>
    <t>While the abstract mentions a publisher of peer-reviewed journals, it is unclear if this specific paper has undergone peer-review.</t>
  </si>
  <si>
    <t>Maybe; The abstract mentions "Medwell Journals" but it is unclear if this is a peer-reviewed journal or not.
 ReflectionUpon searching, Medwell Journals appears to be a publisher of peer-reviewed journals in various fields, including fisheries. However, it is unclear if this specific paper has undergone peer-review.</t>
  </si>
  <si>
    <t>No; The paper is focused on the eastern Pacific Ocean, and none of the mentioned countries are located in this region.
 ReflectionThe initial response is correct as the paper is not related to any of the countries mentioned in the SC.</t>
  </si>
  <si>
    <t>While the abstract suggests that the paper is a research article, it does not provide clear evidence that it has been peer-reviewed.</t>
  </si>
  <si>
    <t>Maybe; The abstract mentions "Here we report ecological changes" which suggests that it is a research paper, but it is unclear if it has been peer-reviewed.
 ReflectionThe abstract provides some evidence that the paper is part of the peer-reviewed literature, but it is not conclusive.</t>
  </si>
  <si>
    <t>No; The paper does not mention any of the countries listed in the SC.
 ReflectionThe paper focuses on small-scale fisheries management interventions in Brazil, Indonesia, and the Philippines, which are not included in the SC.</t>
  </si>
  <si>
    <t>Maybe; The abstract mentions that the paper was published by Wiley Periodicals, Inc. on behalf of Society for Conservation Biology, but it is unclear if it is a peer-reviewed publication.
 ReflectionThe initial response is correct. While the abstract mentions the publisher, it does not explicitly state that the paper is peer-reviewed.</t>
  </si>
  <si>
    <t>No; The paper is about a fishing community in West Sumatra, Indonesia.
 ReflectionThe paper is not about any of the countries listed in the SC.</t>
  </si>
  <si>
    <t>Maybe; The abstract mentions the publisher, but it is unclear if it has been peer-reviewed.
 ReflectionThe initial response is correct. The abstract mentions the publisher, but it is unclear if the paper has been peer-reviewed.</t>
  </si>
  <si>
    <t>No; The paper is about a fish sanctuary in Bangladesh.
 ReflectionThe paper is focused on a case study in Bangladesh, which is not included in the list of countries in the SC.</t>
  </si>
  <si>
    <t>The paper is not about any of the countries listed in the SC, but rather a case study in Thailand.</t>
  </si>
  <si>
    <t>No; The paper is about a case study in Thailand.
 ReflectionThe paper is focused on a case study in Thailand and does not mention any of the countries listed in the SC.</t>
  </si>
  <si>
    <t>The title and abstract suggest that it is a peer-reviewed published research paper.</t>
  </si>
  <si>
    <t>Maybe; The abstract does not provide information on the publication status of the paper.
 ReflectionThe abstract does not provide information on the publication status of the paper, but the title suggests that it is a research paper.</t>
  </si>
  <si>
    <t>No; The paper is about Pakistan, not any of the listed countries.
 ReflectionThe initial response is correct as the paper is focused on Pakistan and not any of the listed countries.</t>
  </si>
  <si>
    <t>Maybe; The abstract does not provide enough information to determine if it is part of peer-reviewed literature.
 ReflectionThe abstract does not mention if the paper is peer-reviewed or not, but it does provide some information about the National Conservation Strategy of Pakistan.</t>
  </si>
  <si>
    <t>No; The paper is about a community-based conservation program in Northern Thailand.
 ReflectionThe initial response is correct as the paper is focused on a conservation program in Thailand and does not mention any of the countries listed in the SC.</t>
  </si>
  <si>
    <t>No; The paper is about Kenyan fisheries and does not mention any of the listed countries.
 ReflectionThe Initial Response is correct as the paper is focused on Kenyan fisheries and does not mention any of the listed countries.</t>
  </si>
  <si>
    <t>No; The paper is about a community-led reforestation project in the Philippines.
 ReflectionThe paper is not about any of the countries listed in the SC.</t>
  </si>
  <si>
    <t>The abstract mentions the study as a "study" which indicates that it is a peer-reviewed published literature.</t>
  </si>
  <si>
    <t>Yes; The abstract mentions the study as a "study" which indicates that it is a peer-reviewed published literature.
 ReflectionThe initial response is correct as the abstract mentions the study as a "study" which indicates that it is a peer-reviewed published literature.</t>
  </si>
  <si>
    <t>The journal name mentioned in the abstract, Animal Conservation, is a peer-reviewed journal, indicating that the paper is part of the peer-reviewed published literature.</t>
  </si>
  <si>
    <t>Maybe; The abstract mentions the journal name, but it is unclear if the paper has been peer-reviewed.
 ReflectionThe journal name mentioned in the abstract, Animal Conservation, is a peer-reviewed journal. Therefore, it is likely that the paper has been peer-reviewed.</t>
  </si>
  <si>
    <t>No; The paper is about a case study from Bangladesh, which is not included in the list of countries.
 ReflectionThe initial response is correct as Bangladesh is not included in the list of countries.</t>
  </si>
  <si>
    <t>The publisher, John Wiley &amp; Sons, Ltd., is a well-known publisher of peer-reviewed literature, which makes it likely that the paper is part of the peer-reviewed published literature.</t>
  </si>
  <si>
    <t>Maybe; The abstract does not provide information on the type of publication.
 ReflectionThe abstract does not provide information on the type of publication, but the publisher, John Wiley &amp; Sons, Ltd., is a well-known publisher of peer-reviewed literature.</t>
  </si>
  <si>
    <t>No; The paper is about a Marine Protected Area in Zanzibar, Tanzania.
 ReflectionThe paper is not about any of the countries listed in the SC.</t>
  </si>
  <si>
    <t>The paper does not explicitly state that it has undergone peer-review.</t>
  </si>
  <si>
    <t>Maybe; The abstract mentions the publisher, but it is unclear if it is peer-reviewed.
 ReflectionThe initial response is correct. The abstract mentions the publisher, but it is not clear if the paper has undergone peer-review.</t>
  </si>
  <si>
    <t>No; The paper is about a case study from Alberta, Canada.
 ReflectionThe paper is not about any of the countries listed in the SC, but rather about a case study from Alberta, Canada.</t>
  </si>
  <si>
    <t>The publisher, Resilience Alliance, is a peer-reviewed journal publisher, indicating that the paper is part of the peer-reviewed published literature.</t>
  </si>
  <si>
    <t>Maybe; The abstract does not provide information on the type of publication.
 ReflectionThe abstract does not provide information on the type of publication, but the publisher, Resilience Alliance, is a peer-reviewed journal publisher.</t>
  </si>
  <si>
    <t>No; The paper is focused on Southern Thailand and does not mention any of the countries listed in the SC.
 ReflectionThe Initial Response is correct as the paper is not related to any of the countries listed in the SC.</t>
  </si>
  <si>
    <t>Maybe; The abstract does not provide information on whether the paper is peer-reviewed or not.
 ReflectionThe abstract does not provide information on whether the paper is peer-reviewed or not, but it does not mention any conference reports or book chapters.</t>
  </si>
  <si>
    <t>The paper does not contain a case study from any of the countries listed in the Screening Criteria.</t>
  </si>
  <si>
    <t>Maybe; The abstract does not mention any of the countries listed in the Screening Criteria, but it does mention Indonesia which is not on the list.
 ReflectionThe Screening Criteria specifically lists countries in the Pacific region, and Indonesia is not included. However, the abstract does contain case studies related to aquatic sciences and resources management, which is the focus of the symposium.</t>
  </si>
  <si>
    <t>While the title suggests that the paper may discuss fisheries and marine resource management, the abstract does not provide enough information to confirm this.</t>
  </si>
  <si>
    <t>Maybe; The title mentions aquatic sciences and resources management, which could include fisheries and marine resource management. However, the abstract only provides a list of topics discussed without explicitly mentioning fisheries or marine resource management.
 ReflectionThe title mentions aquatic sciences and resources management, which could include fisheries and marine resource management. However, the abstract only provides a list of topics discussed without explicitly mentioning fisheries or marine resource management.</t>
  </si>
  <si>
    <t>The paper does not seem to focus on community-based approach or co-management, but rather on various topics related to aquatic sciences and resources management.</t>
  </si>
  <si>
    <t>No; The title and abstract do not mention community-based approach or co-management.
 ReflectionThe paper title and abstract do not mention community-based approach or co-management, but it does contain papers related to aquatic sciences and resources management.</t>
  </si>
  <si>
    <t>The use of the word "proceedings" in the abstract suggests that the papers were published, making it likely that the title and abstract summarise a paper that is part of the peer-reviewed published literature.</t>
  </si>
  <si>
    <t>Maybe; The title suggests that it could be a conference report, but the abstract mentions "proceedings" which could indicate a published paper.
 ReflectionThe title does suggest that it could be a conference report, but the use of the word "proceedings" in the abstract suggests that the papers were published.</t>
  </si>
  <si>
    <t>No; The paper is about Inuit food security in Canada, which is not included in the list of countries in the SC.
 ReflectionThe Initial Response is correct. The paper is not about any of the countries listed in the SC.</t>
  </si>
  <si>
    <t>The mention of the publisher and society in the abstract suggests that it is a peer-reviewed paper, but we cannot be certain without further information.</t>
  </si>
  <si>
    <t>Maybe; The abstract mentions "Â© 2017, Springer Science+Business Media Dordrecht and International Society for Plant Pathology" which suggests that it may be a peer-reviewed paper, but it is not clear from the abstract alone.
 ReflectionThe initial response is correct. The mention of the publisher and society in the abstract suggests that it is a peer-reviewed paper, but we cannot be certain without further information.</t>
  </si>
  <si>
    <t>No; The paper is about a case study in coastal Uruguay.
 ReflectionThe Initial Response is correct as the paper is focused on a case study in coastal Uruguay and does not mention any of the countries listed in the SC.</t>
  </si>
  <si>
    <t>The information provided in the abstract is not sufficient to determine whether the paper is a peer-reviewed journal article or a book chapter.</t>
  </si>
  <si>
    <t>Maybe; The abstract mentions "Â© 2014 Springer Science+Business Media" which suggests that it may be a peer-reviewed paper, but it is not clear from the information provided whether it is a journal article or a book chapter.
 ReflectionThe initial response is correct. The information provided in the abstract is not sufficient to determine whether the paper is a journal article or a book chapter.</t>
  </si>
  <si>
    <t>The paper does not explicitly mention any of the listed countries, but it is possible that one or more of the eight small-scale fishing communities are located in the listed countries.</t>
  </si>
  <si>
    <t>Maybe; The paper mentions three countries involved in the study, but it is unclear if any of them are from the listed countries in the SC.
 ReflectionThe paper does not mention any of the countries listed in the SC, but it does mention "Benguela Current Large Marine Ecosystem region," which includes Angola, Namibia, and South Africa. It is unclear if any of the eight small-scale fishing communities are located in the listed countries.</t>
  </si>
  <si>
    <t>While the paper does not focus specifically on fisheries or marine resource management, it does discuss the vulnerability of small-scale fishing communities to socio-ecological changes in the Benguela Current Large Marine Ecosystem region.</t>
  </si>
  <si>
    <t>Maybe; The abstract mentions small-scale fishing communities and their vulnerability to socio-ecological changes, but it is not clear if the paper will discuss fisheries or marine resource management specifically.
 ReflectionThe abstract mentions the Benguela Current Large Marine Ecosystem region, which suggests that the paper may discuss marine resource management. However, the focus seems to be on the vulnerability assessment methodology and community-based participation rather than on fisheries or marine resource management specifically.</t>
  </si>
  <si>
    <t>The paper discusses a community-based approach in conducting the vulnerability assessment.</t>
  </si>
  <si>
    <t>Yes; The abstract mentions a community-based rapid vulnerability assessment methodology developed and applied in eight small-scale fishing communities.
 ReflectionThe abstract clearly mentions the use of a community-based approach in conducting the vulnerability assessment.</t>
  </si>
  <si>
    <t>Maybe; The abstract does not provide enough information to determine if the paper is part of the peer-reviewed published literature.
 ReflectionThe abstract does not explicitly state whether the paper is part of the peer-reviewed published literature or not. However, the language used in the abstract suggests that it is a research paper that has been published in a peer-reviewed journal.</t>
  </si>
  <si>
    <t>The abstract suggests that the paper exists, but it is not clear if it has been published in a peer-reviewed journal.</t>
  </si>
  <si>
    <t>Maybe; The abstract mentions "This paper presents" but it is not clear if the paper has been published in a peer-reviewed journal.
 ReflectionThe abstract does not explicitly state that the paper has been published in a peer-reviewed journal, but it does suggest that the paper exists. It is possible that the paper has been published in a peer-reviewed journal, but it is also possible that it has not.</t>
  </si>
  <si>
    <t>No; The paper is about subarachnoid hemorrhage outcomes in Miyagi Prefecture, Japan in 1984 and 1991.
 ReflectionThe paper is not about any of the countries listed in the SC.</t>
  </si>
  <si>
    <t>The abstract mentions a community-based stroke register, which suggests that the paper is part of the peer-reviewed published literature.</t>
  </si>
  <si>
    <t>Yes; The abstract mentions a community-based stroke register, which suggests that the paper is part of the peer-reviewed published literature.
 ReflectionThe initial response is correct. The abstract mentions a community-based stroke register, which is a common source of data for peer-reviewed published literature.</t>
  </si>
  <si>
    <t>The abstract describes a study conducted in Papua New Guinea, which is one of the countries listed in the SC.</t>
  </si>
  <si>
    <t>Yes; The abstract mentions a study conducted in Papua New Guinea.
 ReflectionThe initial response is correct as the abstract clearly mentions a study conducted in Papua New Guinea, which is one of the countries listed in the SC.</t>
  </si>
  <si>
    <t>No; The Title and Abstract do not mention fisheries or marine resource management.
 ReflectionThe paper focuses on the provision of public goods and its influence on behavior in different contexts. While the provision of public goods can be critical to the management of natural resources, the paper does not specifically discuss fisheries or marine resource management.</t>
  </si>
  <si>
    <t>Maybe; The abstract mentions a fishing community in Papua New Guinea, which suggests that it may be a field report or grey literature. However, the abstract also mentions experimental games, which suggests that it may be a peer-reviewed paper.
 ReflectionThe initial response is correct. The abstract does not provide enough information to determine whether the paper is part of the peer-reviewed published literature or not.</t>
  </si>
  <si>
    <t>No; The paper is about small-scale mud crab aquaculture in East Africa.
 ReflectionThe paper is not about any of the countries listed in the SC.</t>
  </si>
  <si>
    <t>No; The paper is about a community-led registry in Northern QuÃ©bec, Canada.
 ReflectionThe paper is not about any of the countries listed in the SC.</t>
  </si>
  <si>
    <t>While the publisher is a peer-reviewed publishing company, we do not have enough information to determine if this specific article has gone through the peer-review process.</t>
  </si>
  <si>
    <t>Maybe; The publisher is a peer-reviewed publishing company, but more information is needed to determine if this is a peer-reviewed article.
 ReflectionThe publisher, World Scientific Publishing Company, is a peer-reviewed publishing company. However, we do not have enough information to determine if this specific article has gone through the peer-review process.</t>
  </si>
  <si>
    <t>No; The paper is about a wetland management project in Bangladesh.
 ReflectionThe paper is focused on a specific wetland management project in Bangladesh and does not mention any of the countries listed in the SC.</t>
  </si>
  <si>
    <t>The abstract does not provide any indication that the paper has been published in a peer-reviewed journal.</t>
  </si>
  <si>
    <t>No; The abstract does not mention any publication or journal.
 ReflectionThe abstract does not provide any indication that the paper has been published in a peer-reviewed journal.</t>
  </si>
  <si>
    <t>The title mentions Fiji, which is one of the countries listed in the SC.</t>
  </si>
  <si>
    <t>Yes; The title mentions Fiji, which is one of the countries listed in the SC.
 ReflectionThe initial response is correct as the title mentions Fiji, which is one of the countries listed in the SC.</t>
  </si>
  <si>
    <t>The title suggests that marine resource management may be discussed, but without an abstract, it is unclear if fisheries will be included.</t>
  </si>
  <si>
    <t>Maybe; The title mentions marine resource management, but it is unclear if fisheries will be discussed.
 ReflectionThe title mentions marine resource management, which suggests that the paper may discuss the management of fisheries. However, the abstract is not available, so it is difficult to determine if fisheries will be discussed.</t>
  </si>
  <si>
    <t>The title suggests a community-based approach, but without an abstract, it is unclear whether the paper will discuss this approach or co-management.</t>
  </si>
  <si>
    <t>Maybe; The title suggests a community-based approach, but there is no information in the abstract about the approach or co-management.
 ReflectionThe title mentions "social attitudes" which could suggest a community-based approach, but without an abstract, it is difficult to determine the focus of the paper.</t>
  </si>
  <si>
    <t>The absence of an abstract makes it difficult to determine if it is peer-reviewed or not, but the title suggests that it could be a research paper.</t>
  </si>
  <si>
    <t>Maybe; The title suggests that it could be a research paper, but the absence of an abstract makes it difficult to determine if it is peer-reviewed or not.
 ReflectionThe absence of an abstract makes it difficult to determine if it is peer-reviewed or not, but the title suggests that it could be a research paper.</t>
  </si>
  <si>
    <t>The study is not from any of the countries mentioned in the SC.</t>
  </si>
  <si>
    <t>No; The paper is about a study conducted in Teknaf area of Bangladesh, which is not included in the list of countries mentioned in the SC.
 ReflectionThe initial response is correct as the paper is not about any of the countries mentioned in the SC.</t>
  </si>
  <si>
    <t>Maybe; The abstract does not provide information on the type of publication.
 ReflectionThe abstract does not mention the type of publication, but it does not contain any language that suggests it is not peer-reviewed.</t>
  </si>
  <si>
    <t>No; The paper is focused on Kenya and Zanzibar-Tanzania, which are not included in the list of countries.
 ReflectionThe initial response is correct as the paper is not focused on any of the countries listed in the SC.</t>
  </si>
  <si>
    <t>The language used in the abstract suggests that the paper is part of the peer-reviewed published literature.</t>
  </si>
  <si>
    <t>Maybe; The abstract mentions research findings, but it is unclear if the paper has been published in a peer-reviewed journal.
 ReflectionThe abstract does not explicitly state whether the paper has been published in a peer-reviewed journal or not. However, the language used in the abstract suggests that the paper is part of the peer-reviewed published literature.</t>
  </si>
  <si>
    <t>No; The paper is focused on Indonesia, not any of the listed countries.
 ReflectionThe initial response is correct as the paper is solely focused on Indonesia and does not mention any of the listed countries.</t>
  </si>
  <si>
    <t>The paper is published by a reputable publisher, but it is unclear whether it is peer-reviewed or not.</t>
  </si>
  <si>
    <t>Maybe; The abstract mentions the publisher, but it is unclear whether the paper is peer-reviewed or not.
 ReflectionThe mention of the publisher does not necessarily mean that the paper is peer-reviewed. However, the paper seems to be discussing a research project and is published in a reputable publisher, which increases the likelihood of it being peer-reviewed.</t>
  </si>
  <si>
    <t>No; The paper is about a case study in Japan.
 ReflectionThe title and abstract clearly state that the case study is in Japan, which is not included in the list of countries in the SC.</t>
  </si>
  <si>
    <t>The publisher mentioned at the end of the abstract, The Human Geographical Society of Japan, is a peer-reviewed academic publisher, indicating that the paper is part of the peer-reviewed published literature.</t>
  </si>
  <si>
    <t>Maybe; The abstract mentions the aim of the paper and the study area, but there is no mention of the publication status.
 ReflectionThe abstract does not explicitly state whether the paper is part of the peer-reviewed published literature or not. However, the publisher mentioned at the end of the abstract, The Human Geographical Society of Japan, is a reputable academic publisher.</t>
  </si>
  <si>
    <t>St Lucia is not included in the list of countries, therefore, the paper does not summarise a case study from any of the listed countries.</t>
  </si>
  <si>
    <t>No; The paper is about a marine management area in St Lucia, which is not included in the list of countries.
 ReflectionThe initial response is correct as St Lucia is not included in the list of countries.</t>
  </si>
  <si>
    <t>The abstract is unclear about whether it is a book chapter or a peer-reviewed paper, but the mention of an institutional review suggests that it may be a peer-reviewed paper.</t>
  </si>
  <si>
    <t>Maybe; The abstract mentions a chapter, but it is unclear if it is a book chapter or a chapter within a larger paper.
 ReflectionThe abstract mentions a chapter, but it is unclear if it is a book chapter or a chapter within a larger paper. However, the abstract does mention an institutional review, which suggests that it may be a peer-reviewed paper.</t>
  </si>
  <si>
    <t>The paper does not meet the SC as it does not provide any case studies from the countries listed in the SC.</t>
  </si>
  <si>
    <t>No; The paper does not mention any of the countries listed in the SC.
 ReflectionThe paper does not mention any of the countries listed in the SC, and it does not provide any case studies from these countries.</t>
  </si>
  <si>
    <t>The paper is likely part of the peer-reviewed published literature as it is a review.</t>
  </si>
  <si>
    <t>Yes; The abstract mentions the paper as a review, which is a common type of peer-reviewed publication.
 ReflectionThe initial response is correct. The abstract mentions the paper as a review, which is a common type of peer-reviewed publication.</t>
  </si>
  <si>
    <t>No; The paper is about a marine protected area in Indonesia.
 ReflectionThe paper is not about any of the countries listed in the SC.</t>
  </si>
  <si>
    <t>Maybe; The abstract mentions that the paper is published under license by IOP Publishing Ltd, but it is unclear whether it is peer-reviewed.
 ReflectionThe initial response is correct. The fact that the paper is published under license by IOP Publishing Ltd does not necessarily mean that it is peer-reviewed.</t>
  </si>
  <si>
    <t>No; The abstract mentions that it is a book and not a peer-reviewed paper.
 ReflectionThe initial response is correct as the abstract clearly states that it is a book.</t>
  </si>
  <si>
    <t>No; The paper is about the community-based management of Arapaima gigas in the Brazilian Amazon.
 ReflectionThe paper does not mention any of the countries listed in the SC.</t>
  </si>
  <si>
    <t>The mention of the publisher and the journal suggests that it is likely a peer-reviewed article, but it is not explicitly stated.</t>
  </si>
  <si>
    <t>Maybe; The abstract mentions the publisher and the journal, but it is unclear if it is a peer-reviewed article or not.
 ReflectionThe mention of the publisher and the journal suggests that it is a peer-reviewed article, but it is not explicitly stated.</t>
  </si>
  <si>
    <t>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t>
  </si>
  <si>
    <t>The paper is a review of octopus fisheries, ecology, cultural importance, and management in several Pacific Island Countries and Territories (PICTs), rather than a case study of a specific country.</t>
  </si>
  <si>
    <t>Maybe; The abstract mentions several Pacific Island Countries and Territories (PICTs), but it is not clear if any of them are a case study.
 ReflectionThe abstract mentions Tonga, Samoa, the Solomon Islands, Vanuatu, Fiji, New Caledonia, and American Samoa, which are all Pacific Island Countries and Territories (PICTs). However, the paper is a review of octopus fisheries, ecology, cultural importance, and management in these countries, rather than a case study of a specific country.</t>
  </si>
  <si>
    <t>The paper discusses fisheries and marine resource management in the context of octopuses in the Pacific Island region.</t>
  </si>
  <si>
    <t>Yes; The abstract mentions a literature review on octopuses' utilization, importance, and management within the Pacific Island Countries and Territories (PICTs).
 ReflectionThe abstract mentions the need to address specific knowledge gaps on octopus taxonomy, stock assessment, and fishery management.</t>
  </si>
  <si>
    <t>While the paper does mention community-based management efforts, it is not the main focus of the paper, which is a review of octopus fisheries, ecology, cultural importance, and management in the Pacific Island region.</t>
  </si>
  <si>
    <t>Maybe; The abstract mentions community-based management efforts but does not focus on it exclusively.
 ReflectionThe abstract mentions community-based management efforts as one of the ways to sustain octopus stocks, but it is not the main focus of the paper. The paper is a review of octopus fisheries, ecology, cultural importance, and management in the Pacific Island region, and community-based management is just one aspect of it.</t>
  </si>
  <si>
    <t>The use of the term "literature review" suggests that the paper is part of the peer-reviewed published literature.</t>
  </si>
  <si>
    <t>Maybe; The abstract does not provide information on the type of publication.
 ReflectionThe initial response is correct as the abstract does not provide information on the type of publication. However, the use of the term "literature review" suggests that the paper is part of the peer-reviewed published literature.</t>
  </si>
  <si>
    <t>The paper is not a case study from any of the countries listed in the SC, as it is focused on Newfoundland and Labrador, Canada.</t>
  </si>
  <si>
    <t>No; The paper is about Newfoundland and Labrador, Canada, and does not mention any of the countries listed in the SC.
 ReflectionThe Initial Response is correct as the paper is focused on Newfoundland and Labrador, Canada, and does not mention any of the countries listed in the SC.</t>
  </si>
  <si>
    <t>While the abstract mentions a reputable academic organization, it is unclear if the paper has undergone peer review.</t>
  </si>
  <si>
    <t>Maybe; The abstract mentions the Canadian Association of Geographers, but it is unclear if the paper has undergone peer review.
 ReflectionThe Canadian Association of Geographers is a reputable academic organization, but it is unclear if this paper has undergone peer review as it is not explicitly stated in the abstract.</t>
  </si>
  <si>
    <t>The paper is not about any of the countries listed in the SC, but rather a case study in Cambodia.</t>
  </si>
  <si>
    <t>No; The paper is about a case study in Cambodia.
 ReflectionThe paper is not about any of the countries listed in the SC.</t>
  </si>
  <si>
    <t>Maybe; The abstract mentions the publisher, but it is unclear if it is a peer-reviewed journal article or not.
 ReflectionThe initial response is correct. While the abstract mentions the publisher, it does not explicitly state that the paper is peer-reviewed.</t>
  </si>
  <si>
    <t>No; The paper is focused on Bangladesh, which is not included in the list of countries.
 ReflectionThe initial response is correct as the paper is solely focused on Bangladesh and does not mention any of the countries listed in the SC.</t>
  </si>
  <si>
    <t>Maybe; The abstract mentions the publisher, but it is unclear if the paper is peer-reviewed.
 ReflectionThe initial response is correct. The abstract mentions the publisher, but it does not explicitly state that the paper is peer-reviewed.</t>
  </si>
  <si>
    <t>No; The paper does not mention any of the countries listed in the SC.
 ReflectionThe paper focuses on a case study in Indonesia, which is not included in the list of countries in the SC.</t>
  </si>
  <si>
    <t>The abstract discusses a case study of a locally managed marine area in Indonesia and the implementation of a fisheries management plan, indicating a focus on fisheries and marine resource management.</t>
  </si>
  <si>
    <t>Yes; The abstract mentions a case study of a locally managed marine area in Indonesia and the implementation of a fisheries management plan.
 ReflectionThe abstract specifically mentions the implementation of a fisheries management plan, which indicates a focus on marine resource management.</t>
  </si>
  <si>
    <t>The abstract clearly mentions the involvement of communities in resource management, indicating a community-based approach.</t>
  </si>
  <si>
    <t>Yes; The abstract mentions "collaborative arrangements for resource management between communities and external agencies" and "participatory resource management approaches" which suggest a community-based approach.
 ReflectionThe initial response is correct as the abstract mentions the involvement of communities in resource management.</t>
  </si>
  <si>
    <t>The title suggests that it may be a peer-reviewed article,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</si>
  <si>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may be a peer-reviewed article.</t>
  </si>
  <si>
    <t>No; The paper is about seahorses in the central Philippines.
 ReflectionThe paper does not mention any of the countries listed in the SC, and instead focuses on the central Philippines.</t>
  </si>
  <si>
    <t>The abstract mentions the Foundation for Environmental Conservation, which is a peer-reviewed journal.</t>
  </si>
  <si>
    <t>Yes; The abstract mentions the Foundation for Environmental Conservation, which is a peer-reviewed journal.
 ReflectionThe initial response is correct as the abstract mentions the Foundation for Environmental Conservation, which is a peer-reviewed journal.</t>
  </si>
  <si>
    <t>No; The paper is about Fish Refuges in Mexico, not any of the listed countries.
 ReflectionThe Initial Response is correct. The paper is focused on a case study in Mexico and does not mention any of the listed countries.</t>
  </si>
  <si>
    <t>The abstract mentions that the paper was published in a peer-reviewed journal.</t>
  </si>
  <si>
    <t>Yes; The abstract mentions the publisher and the journal name, indicating that it is a peer-reviewed published literature.
 ReflectionThe initial response is correct. The abstract clearly states that the paper was published in a peer-reviewed journal.</t>
  </si>
  <si>
    <t>The language used in the abstract suggests that it is a peer-reviewed article.</t>
  </si>
  <si>
    <t>Maybe; The abstract does not provide information on the type of publication.
 ReflectionThe abstract does not mention the type of publication, but the language used suggests that it is a peer-reviewed article.</t>
  </si>
  <si>
    <t>The abstract mentions a case study from Solomon Islands.</t>
  </si>
  <si>
    <t>Yes; The abstract mentions a case study from Solomon Islands.
 ReflectionThe initial response is correct as the abstract specifically mentions a case study from Solomon Islands.</t>
  </si>
  <si>
    <t>The paper discusses the dynamics of fishing in periodically-harvested closures and their contribution towards sustainable fisheries, making it highly likely that it will discuss fisheries and/or marine resource management.</t>
  </si>
  <si>
    <t>Yes; The abstract discusses the sustainability of fishing in periodically-harvested closures in the Solomon Islands.
 ReflectionThe abstract specifically mentions fishing effort, yield, gear and method use, periodicity of harvesting, controls placed on harvesting, and resource owners' decisions to open and close fishing grounds, all of which are related to fisheries and marine resource management.</t>
  </si>
  <si>
    <t>The abstract suggests some level of community involvement in the management of fishing grounds, but does not explicitly mention a community-based approach.</t>
  </si>
  <si>
    <t>Maybe; The abstract mentions resource owners' decisions to open and close four fishing grounds in Solomon Islands, which suggests community involvement. However, there is no explicit mention of a community-based approach.
 ReflectionThe initial response is correct. While the abstract does not explicitly mention a community-based approach, the involvement of resource owners in opening and closing fishing grounds suggests a level of community involvement.</t>
  </si>
  <si>
    <t>No; The paper is focused on the Upper Zambezi River floodplains in Africa.
 ReflectionThe paper does not mention any of the countries listed in the SC, and instead focuses on a specific region in Africa.</t>
  </si>
  <si>
    <t>The copyright statement suggests that the article was published in a journal, but it does not provide definitive evidence that it was peer-reviewed.</t>
  </si>
  <si>
    <t>Maybe; The abstract mentions "Â© 2007 Canadian Association of Geographers / L'Association canadienne des gÃ©ographes," which suggests that it may have been published in a peer-reviewed journal. However, this is not definitive evidence.
 ReflectionThe Initial Response is correct. The copyright statement indicates that the article was published in a journal, but it does not confirm that it was peer-reviewed.</t>
  </si>
  <si>
    <t>No; The paper is focused on Chile's coastal frontier and does not mention any of the countries listed in the SC.
 ReflectionThe Initial Response is correct as the paper is not related to any of the countries listed in the SC.</t>
  </si>
  <si>
    <t>Maybe; The abstract mentions the publisher, but it is unclear if it has been peer-reviewed.
 ReflectionThe mention of the publisher does not necessarily mean that the paper has been peer-reviewed. However, the abstract does not mention any indicators of grey literature, conference reports, or book chapters.</t>
  </si>
  <si>
    <t>No; The paper is about a fishery in Sri Lanka.
 ReflectionThe paper is not about any of the countries listed in the SC.</t>
  </si>
  <si>
    <t>Maybe; The abstract does not provide information on the type of publication.
 ReflectionThe initial response is correct. The abstract does not provide information on the type of publication, but the title suggests that it may be a research paper.</t>
  </si>
  <si>
    <t>No; The paper is not related to any of the countries listed in the SC.
 ReflectionThe paper is focused on the effects of computerized physician order entry on medication turnaround time and orders requiring pharmacist intervention in a community-based medical center. There is no mention of any of the countries listed in the SC.</t>
  </si>
  <si>
    <t>Maybe; The abstract mentions the publisher, but it is unclear if it is peer-reviewed.
 ReflectionThe initial response is correct. The abstract mentions the publisher, but it is unclear if the paper is peer-reviewed.</t>
  </si>
  <si>
    <t>Yes; The abstract mentions Fiji and Vanua Levu, which are part of the countries listed in the SC.
 ReflectionThe initial response is correct as the abstract mentions Fiji, which is one of the countries listed in the SC.</t>
  </si>
  <si>
    <t>The abstract discusses fisheries and marine resource management through the lens of traditional ecological knowledge and community-based conservation efforts.</t>
  </si>
  <si>
    <t>Yes; The abstract discusses traditional reef management, fishery status, and conservation needs.
 ReflectionThe abstract mentions the use of traditional ecological knowledge and the identification of heavily targeted species through fisher interviews, indicating a focus on fisheries and marine resource management.</t>
  </si>
  <si>
    <t>The paper discusses a community-based approach to conservation planning in developing regions.</t>
  </si>
  <si>
    <t>Yes; The abstract mentions the potential to enhance conservation planning in developing regions by harnessing the traditional ecological knowledge (TEK) of local communities and the participation of local fishermen on vulnerable tropical reef systems.
 ReflectionThe abstract mentions the potential to enhance conservation planning in developing regions by harnessing the traditional ecological knowledge (TEK) of local communities and the participation of local fishermen on vulnerable tropical reef systems. The focus is on community-based conservation.</t>
  </si>
  <si>
    <t>While the abstract does not explicitly state whether the paper is part of the peer-reviewed published literature, the mention of "conservation scientists" suggests that it may be a peer-reviewed paper.</t>
  </si>
  <si>
    <t>Maybe; The abstract mentions "conservation scientists" which suggests that it may be a peer-reviewed paper, but it is not explicitly stated.
 ReflectionThe abstract does not explicitly state whether the paper is part of the peer-reviewed published literature, but the mention of "conservation scientists" suggests that it may be a peer-reviewed paper.</t>
  </si>
  <si>
    <t>The study is not from any of the countries listed in the SC, but rather from Brazil.</t>
  </si>
  <si>
    <t>No; The paper is about a case study in Brazil.
 ReflectionThe title and abstract clearly state that the study was conducted in the Abrolhos Bank, eastern Brazil, and there is no mention of any of the countries listed in the SC.</t>
  </si>
  <si>
    <t>No; The paper is focused on Arctic fish and the Gwich'in Settlement Area in western Canadian Arctic.
 ReflectionThe paper does not mention any of the countries listed in the SC, and instead focuses on a specific region in Canada.</t>
  </si>
  <si>
    <t>The language used in the abstract suggests that it is a peer-reviewed paper.</t>
  </si>
  <si>
    <t>Maybe; The abstract does not provide information on the type of publication.
 ReflectionThe initial response is correct. The abstract does not provide information on the type of publication, but the language used suggests that it is a peer-reviewed paper.</t>
  </si>
  <si>
    <t>No; The paper is focused on Bintan Island in Indonesia, which is not included in the list of countries mentioned in the SC.
 ReflectionThe SC specifically mentions a list of countries, and Bintan Island is not one of them. Therefore, the paper does not meet the SC.</t>
  </si>
  <si>
    <t>While the abstract mentions governmental laws and policies, which could indicate that it is a peer-reviewed paper, there is no clear indication of whether it has been published in a peer-reviewed journal or not.</t>
  </si>
  <si>
    <t>Maybe; The abstract mentions governmental laws and policies, which could indicate that it is a peer-reviewed paper. However, there is no clear indication of whether it has been published in a peer-reviewed journal or not.
 ReflectionThe abstract mentions governmental laws and policies, which could indicate that it is a peer-reviewed paper. However, there is no clear indication of whether it has been published in a peer-reviewed journal or not.</t>
  </si>
  <si>
    <t>The paper does not meet the SC as it does not mention any of the countries listed in the SC, and it does not seem to be a case study.</t>
  </si>
  <si>
    <t>The abstract mentions that the article is a review of human studies published in English and identified from Medline databases, which indicates that it is likely part of the peer-reviewed published literature.</t>
  </si>
  <si>
    <t>Yes; The abstract mentions that the article is a review of human studies published in English and identified from Medline databases.
 ReflectionThe initial response is correct. The abstract clearly states that the article is a review of human studies published in English and identified from Medline databases.</t>
  </si>
  <si>
    <t>The paper is not about any of the countries listed in the SC, but rather about a project in the Philippines.</t>
  </si>
  <si>
    <t>No; The paper is about a project in the Philippines.
 ReflectionThe title and abstract clearly state that the research was conducted in the Central Visayas Regional Project-1 located in Cebu and Negros Oriental, Philippines.</t>
  </si>
  <si>
    <t>The title suggests that it may be a peer-reviewed paper, and the abstract provides information on the research conducted and the results obtained, which are typical of peer-reviewed papers.</t>
  </si>
  <si>
    <t>Maybe; The abstract does not provide information on the type of publication.
 ReflectionThe abstract does not provide information on the type of publication, but the title suggests that it may be a peer-reviewed paper.</t>
  </si>
  <si>
    <t>No; The paper is about a case study in Comoros, which is not included in the list of countries.
 ReflectionThe initial response is correct as Comoros is not included in the list of countries.</t>
  </si>
  <si>
    <t>Maybe; The abstract mentions the publisher, but it is unclear if it is peer-reviewed.
 ReflectionThe initial response is correct. The abstract mentions the publisher, but it is unclear if it is peer-reviewed.</t>
  </si>
  <si>
    <t>Maybe; The abstract mentions "case studies" but does not specify any of the countries listed in the SC.
 ReflectionThe initial response is correct. The abstract mentions case studies but does not specify any of the countries listed in the SC.</t>
  </si>
  <si>
    <t>The abstract discusses the role of coastal communities and small-scale fishers in ocean conservation and reviews the historical evolution of ocean conservation with a focus on ecosystem-based and integrated management, indicating a likely discussion on fisheries and/or marine resource management.</t>
  </si>
  <si>
    <t>Yes; The abstract mentions the role of coastal communities and small-scale fishers in ocean conservation and reviews the historical evolution of ocean conservation with a focus on ecosystem-based and integrated management.
 ReflectionThe abstract clearly mentions the role of coastal communities and small-scale fishers in ocean conservation and their importance in achieving the full ocean conservation potential. The focus on ecosystem-based and integrated management also suggests a discussion on marine resource management.</t>
  </si>
  <si>
    <t>The abstract discusses the importance of local-level coastal communities and small-scale fishers in ocean conservation, indicating a community-based approach.</t>
  </si>
  <si>
    <t>Yes; The abstract discusses the role of coastal communities and small-scale fishers in ocean conservation.
 ReflectionThe abstract specifically mentions the role of local-level coastal communities and small-scale fishers in ocean conservation, which indicates a community-based approach.</t>
  </si>
  <si>
    <t>It is unclear if the chapter is part of a peer-reviewed publication or a book chapter.</t>
  </si>
  <si>
    <t>Maybe; The abstract mentions a chapter, but it is unclear if it is a book chapter or a chapter within a peer-reviewed journal article.
 ReflectionThe abstract mentions that the chapter is assessing opportunities to increase the focus in ocean conservation practice and policy, which suggests that it may be part of a peer-reviewed publication.</t>
  </si>
  <si>
    <t>While the abstract does not explicitly state that the paper is part of the peer-reviewed published literature, it is possible that the research conducted by the CNRS was published in a peer-reviewed journal.</t>
  </si>
  <si>
    <t>Maybe; The abstract mentions the Centre for Natural Resources Studies (CNRS), but it is unclear whether this is a peer-reviewed publication or not.
 ReflectionThe CNRS is not a well-known peer-reviewed publication, but it is possible that the research conducted by the CNRS was published in a peer-reviewed journal.</t>
  </si>
  <si>
    <t>No; There is no mention of any of the countries listed in the Title or Abstract.
 ReflectionThe Title and Abstract do not mention any of the countries listed in the SC.</t>
  </si>
  <si>
    <t>The title and abstract clearly mention fishery management and regulations, and the abstract discusses social elements of fishery management, making it likely that the paper will discuss fisheries and/or marine resource management.</t>
  </si>
  <si>
    <t>Yes; The title and abstract mention fishery management and regulations, and the abstract discusses social elements of fishery management.
 ReflectionThe initial response is correct as the title and abstract clearly mention fishery management and regulations, and the abstract discusses social elements of fishery management.</t>
  </si>
  <si>
    <t>While the abstract does not mention community-based approach or co-management, it does not exclude the possibility of discussing them.</t>
  </si>
  <si>
    <t>No; The abstract does not mention community-based approach or co-management.
 ReflectionThe abstract primarily focuses on the social elements of fishery management, including cooperation, enforcement, surveillance, stakeholder responses, economics, rational decision making, fairness, and participation in management planning. While the abstract does not mention community-based approach or co-management, it does not exclude the possibility of discussing them.</t>
  </si>
  <si>
    <t>The abstract mentions the publisher, Elsevier Inc., which is a reputable publisher of peer-reviewed scientific literature.</t>
  </si>
  <si>
    <t>Yes; The abstract mentions the publisher, Elsevier Inc., which is a reputable publisher of peer-reviewed scientific literature.
 ReflectionThe initial response is correct. Elsevier Inc. is a well-known publisher of peer-reviewed scientific literature.</t>
  </si>
  <si>
    <t>No; The paper is about Belize, not any of the listed countries.
 ReflectionThe paper is solely focused on Belize and does not mention any of the listed countries in the SC.</t>
  </si>
  <si>
    <t>The abstract does not provide enough information to determine if the paper has been published in a peer-reviewed journal.</t>
  </si>
  <si>
    <t>Maybe; The abstract mentions a case study, but it is unclear if it has been published in a peer-reviewed journal.
 ReflectionThe abstract does not explicitly state if the paper has been published in a peer-reviewed journal, but it does mention the name of the institution that published it. Further investigation is needed to determine if this institution publishes peer-reviewed articles.</t>
  </si>
  <si>
    <t>The paper describes a case study in the Western Solomon Islands, which is one of the countries listed in the SC.</t>
  </si>
  <si>
    <t>Yes; The abstract mentions a case study in the Western Solomon Islands.
 ReflectionThe title and abstract specifically mention a case study in the Western Solomon Islands, which is one of the countries listed in the SC.</t>
  </si>
  <si>
    <t>The paper discusses the use of local knowledge and science to manage fish spawning aggregations, making it relevant to fisheries and marine resource management.</t>
  </si>
  <si>
    <t>Yes; The abstract discusses collaborative efforts to conserve fish spawning aggregations and the use of local knowledge to maximise returns from fishing.
 ReflectionThe title and abstract both mention fishing, local knowledge, and marine conservation efforts, which are all related to fisheries and/or marine resource management.</t>
  </si>
  <si>
    <t>The paper discusses a community-based approach to conservation and management of fish spawning aggregations.</t>
  </si>
  <si>
    <t>Yes; The abstract mentions a community-based underwater monitoring program and a community-based marine protected area.
 ReflectionThe paper discusses the collaborative efforts of the community and the use of local knowledge to achieve management objectives.</t>
  </si>
  <si>
    <t>The paper is not about a case study from any of the listed countries, but rather a case study in Thailand.</t>
  </si>
  <si>
    <t>No; The paper is about a case study in Thailand, not in any of the listed countries.
 ReflectionThe initial response is correct as the paper is focused on a case study in Thailand and not in any of the listed countries.</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</si>
  <si>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the abstract includes a copyright statement from Chulalongkorn University - Environmental Research Institute suggests that it may have been published in a peer-reviewed journal.</t>
  </si>
  <si>
    <t>No; The paper does not mention any of the countries listed in the SC.
 ReflectionThe initial response is correct as the paper does not mention any of the countries listed in the SC.</t>
  </si>
  <si>
    <t>While the publisher is reputable, we do not have enough information to determine if the paper is peer-reviewed.</t>
  </si>
  <si>
    <t>Maybe; The publisher is a reputable academic publisher, but we do not have enough information to determine if the paper is peer-reviewed.
 ReflectionThe publisher, Taylor &amp; Francis, is a reputable academic publisher, but we cannot determine from the information given whether the paper has undergone peer-review.</t>
  </si>
  <si>
    <t>The paper is not about any of the countries listed in the SC, but rather a case study in Vietnam.</t>
  </si>
  <si>
    <t>No; The paper is about a case study in Vietnam.
 ReflectionThe paper is not about any of the countries listed in the SC.</t>
  </si>
  <si>
    <t>While the paper was published by a reputable organization, it is unclear if it underwent peer-review.</t>
  </si>
  <si>
    <t>Maybe; The abstract mentions the paper was published under license by the Resilience Alliance, but it is unclear if it is peer-reviewed.
 ReflectionThe Resilience Alliance is a reputable organization that publishes peer-reviewed articles, but it is not explicitly stated in the abstract that this paper underwent peer-review.</t>
  </si>
  <si>
    <t>No; The paper is about community-based veterans service organizations in the United States.
 ReflectionThe paper is focused on community-based veterans service organizations in the United States and does not mention any of the countries listed in the SC.</t>
  </si>
  <si>
    <t>The abstract mentions a partnership with a university and a publisher, but it is unclear if the paper has been peer-reviewed.</t>
  </si>
  <si>
    <t>Maybe; The abstract mentions a partnership with the Medical College of Wisconsin and the Johns Hopkins University Press is mentioned as the publisher, but it is unclear if the paper has been peer-reviewed.
 ReflectionThe initial response is correct. The abstract mentions a partnership with a university and a publisher, but it is unclear if the paper has been peer-reviewed.</t>
  </si>
  <si>
    <t>No; The paper is focused on a pilot city in China and does not mention any of the listed countries.
 ReflectionThe initial response is correct as the paper is not related to any of the listed countries.</t>
  </si>
  <si>
    <t>Maybe; The paper discusses a case study in the Philippines, which is not included in the list of countries mentioned in the SC.
 ReflectionThe paper does not meet the SC as it does not discuss a case study from any of the countries listed in the SC.</t>
  </si>
  <si>
    <t>While the paper mentions fisheries and the need for alternative income generating activities, the focus is on marine ecotourism as a potential solution.</t>
  </si>
  <si>
    <t>Maybe; The title and abstract mention fisheries and alternative income generating activities, but the focus is on marine ecotourism.
 ReflectionThe initial response is correct. While the paper mentions fisheries and the need for alternative income generating activities, the focus is on marine ecotourism as a potential solution.</t>
  </si>
  <si>
    <t>The abstract clearly indicates that the paper will discuss a community-based approach to developing alternative income-generating activities, specifically marine ecotourism, in a tropical community.</t>
  </si>
  <si>
    <t>Yes; The abstract mentions the strong community engagement in the governance of the ecotourism resource and the retention and distribution of economic benefits within the local community.
 ReflectionThe initial response is correct as the abstract highlights the importance of community engagement in the development of alternative income-generating activities.</t>
  </si>
  <si>
    <t>No; The paper is about Bangladesh, not any of the listed countries.
 ReflectionThe initial response is correct as the paper is focused on Bangladesh and not any of the countries listed in the SC.</t>
  </si>
  <si>
    <t>No; The paper is about inland fisheries in tropical Africa, and there is no mention of any of the countries listed in the SC.
 ReflectionThe initial response is correct. The paper is focused on African inland fisheries and does not mention any of the countries listed in the SC.</t>
  </si>
  <si>
    <t>The language and structure of the abstract suggest that it is likely part of the peer-reviewed published literature.</t>
  </si>
  <si>
    <t>Maybe; The abstract mentions the publisher, but it is unclear if the paper is peer-reviewed.
 ReflectionThe mention of the publisher does not necessarily mean that the paper is peer-reviewed. However, the language and structure of the abstract suggest that it is likely part of the peer-reviewed published literature.</t>
  </si>
  <si>
    <t>The abstract mentions a case study in Tonga, which is one of the countries listed in the SC.</t>
  </si>
  <si>
    <t>Maybe; The abstract mentions a case study in Tonga, which is one of the countries listed in the SC.
 ReflectionThe initial response is correct. The abstract mentions a case study in Tonga, which is one of the countries listed in the SC.</t>
  </si>
  <si>
    <t>The paper discusses the impact of community management on coastal fisheries resources and biodiversity conservation, specifically the effectiveness of dual management systems on coral reef fishes in Tonga.</t>
  </si>
  <si>
    <t>Yes; The title and abstract mention community management of coastal fisheries resources and biodiversity conservation, and the abstract discusses the impact of dual management systems on coral reef fishes in Tonga.
 ReflectionThe initial response is correct as the title and abstract clearly mention fisheries and marine resource management.</t>
  </si>
  <si>
    <t>The paper discusses a community-based approach for biodiversity conservation and resource management.</t>
  </si>
  <si>
    <t>Yes; The title and abstract mention community management and community-based no-take areas for biodiversity conservation and resource management.
 ReflectionThe initial response is correct as the title and abstract clearly mention community management and community-based no-take areas.</t>
  </si>
  <si>
    <t>The mention of the publisher, Wiley Periodicals LLC, indicates that it is likely a peer-reviewed published paper.</t>
  </si>
  <si>
    <t>Yes; The abstract mentions the publisher, Wiley Periodicals LLC, which indicates that it is likely a peer-reviewed published paper.
 ReflectionThe initial response is correct. The mention of the publisher, Wiley Periodicals LLC, is a strong indication that the paper is part of the peer-reviewed published literature.</t>
  </si>
  <si>
    <t>No; The paper does not mention any of the countries listed in the Screening Criteria.
 ReflectionThe paper focuses on the impact of shrimp farming on mangrove ecosystems, and does not mention any specific case studies from the countries listed in the Screening Criteria.</t>
  </si>
  <si>
    <t>No; The paper is not about a case study from any of the listed countries.
 ReflectionThe paper is about ecosystem-based fishery management and the development of a standardized approach to it. There is no mention of any case study from any of the listed countries.</t>
  </si>
  <si>
    <t>The abstract does not provide sufficient evidence to suggest that the paper is part of the peer-reviewed published literature.</t>
  </si>
  <si>
    <t>Maybe; The abstract mentions the Magnuson Fisheries Conservation and Management Act, which is a peer-reviewed publication. However, the abstract does not explicitly state that the paper is part of the peer-reviewed published literature.
 ReflectionThe Initial Response is incorrect. The Magnuson Fisheries Conservation and Management Act is not a peer-reviewed publication, but rather a law passed by the US Congress. Therefore, it cannot be considered as evidence that the paper is part of the peer-reviewed published literature.</t>
  </si>
  <si>
    <t>No; The paper is about a case study in Hawaii, which is not included in the list of countries.
 ReflectionThe initial response is correct as Hawaii is not included in the list of countries.</t>
  </si>
  <si>
    <t>The mention of "article" and "Taylor &amp; Francis" suggests that this paper may be part of a peer-reviewed journal, but this cannot be confirmed without further information.</t>
  </si>
  <si>
    <t>Maybe; The abstract mentions "article" and "Taylor &amp; Francis" which suggests it may be a peer-reviewed journal article, but this cannot be confirmed without further information.
 ReflectionThe mention of "article" and "Taylor &amp; Francis" suggests that this paper may be part of a peer-reviewed journal. However, this cannot be confirmed without further information such as the name of the journal.</t>
  </si>
  <si>
    <t>The case study is not from any of the listed countries in the screening criteria.</t>
  </si>
  <si>
    <t>No; The case study is in Indonesia, not in any of the listed countries.
 ReflectionThe title and abstract clearly state that the case study is in Indonesia, which is not included in the list of countries provided in the screening criteria.</t>
  </si>
  <si>
    <t>The abstract mentions that the paper is published under license by IOP Publishing Ltd, but it is unclear if it is peer-reviewed.</t>
  </si>
  <si>
    <t>Maybe; The abstract mentions that the paper is published under license by IOP Publishing Ltd, but it is unclear if it is peer-reviewed.
 ReflectionThe initial response is correct. While the abstract mentions that the paper is published under license by IOP Publishing Ltd, it does not explicitly state that it is peer-reviewed.</t>
  </si>
  <si>
    <t>The abstract mentions "over 30 case studies" but does not specify if any of them are from the listed countries.</t>
  </si>
  <si>
    <t>Maybe; The abstract mentions "over 30 case studies" but does not specify the locations.
 ReflectionThe initial response is correct as the abstract does not provide specific locations of the case studies.</t>
  </si>
  <si>
    <t>The paper discusses community-based fisheries management and natural resource management, indicating that it is likely to discuss fisheries and/or marine resource management.</t>
  </si>
  <si>
    <t>Yes; The abstract mentions community-based fisheries management and natural resource management.
 ReflectionThe abstract specifically mentions fisheries and natural resource management, which indicates that the paper is likely to discuss these topics.</t>
  </si>
  <si>
    <t>The paper discusses community-based fisheries management and local leadership, which indicates a community-based approach.</t>
  </si>
  <si>
    <t>Yes; The abstract mentions "Community-based fisheries management (CBFM) strategies" and "local leadership" which suggests a community-based approach.
 ReflectionThe initial response is correct as the abstract clearly mentions community-based fisheries management and local leadership.</t>
  </si>
  <si>
    <t>The mention of Elsevier Ltd. suggests that this paper may be part of the peer-reviewed published literature, but further information is needed to confirm if this paper is peer-reviewed.</t>
  </si>
  <si>
    <t>Maybe; The abstract mentions Elsevier Ltd. which is a publisher of peer-reviewed journals, but further information is needed to confirm if this paper is peer-reviewed.
 ReflectionThe mention of Elsevier Ltd. suggests that this paper may be part of the peer-reviewed published literature. However, this is not enough information to confirm if the paper is peer-reviewed.</t>
  </si>
  <si>
    <t>The abstract does not provide enough information to determine if it is part of peer-reviewed literature, but the title suggests that it may be a research paper.</t>
  </si>
  <si>
    <t>Maybe; The abstract does not provide enough information to determine if it is part of peer-reviewed literature.
 ReflectionThe abstract does not mention if the paper is part of peer-reviewed literature or not. However, the title suggests that it may be a research paper.</t>
  </si>
  <si>
    <t>The paper does not meet the Screening Criteria as there is no case study from any of the countries listed in the Screening Criteria.</t>
  </si>
  <si>
    <t>The abstract does not provide enough information to determine whether the paper is part of peer-reviewed published literature or not.</t>
  </si>
  <si>
    <t>Maybe; The abstract does not explicitly state whether the paper is part of peer-reviewed published literature or not.
 ReflectionThe abstract does not provide any information on whether the paper is part of peer-reviewed published literature or not. However, the paper does mention a methodology and statistical analysis, which suggests that it may be a peer-reviewed study.</t>
  </si>
  <si>
    <t>The paper does not meet the SC as it does not summarize a case study from any of the countries listed.</t>
  </si>
  <si>
    <t>No; The paper is focused on the Pacific Coast of the Baja California peninsula in Mexico, which is not included in the list of countries provided in the SC.
 ReflectionThe paper does not mention any of the countries listed in the SC, and instead focuses on a specific region in Mexico.</t>
  </si>
  <si>
    <t>Although the abstract does not explicitly state the type of publication, the language and structure suggest that it is likely a peer-reviewed article.</t>
  </si>
  <si>
    <t>The paper is not about any of the countries listed in the SC, but rather a case study conducted in Kerala, India.</t>
  </si>
  <si>
    <t>No; The paper is about a case study conducted in Kerala, India.
 ReflectionThe title and abstract do not mention any of the countries listed in the SC.</t>
  </si>
  <si>
    <t>While the abstract does not explicitly state whether the paper is peer-reviewed or not, the use of statistical tools and presentation of research findings suggest that it may be part of the peer-reviewed published literature.</t>
  </si>
  <si>
    <t>Maybe; The abstract does not mention whether the paper is peer-reviewed or not.
 ReflectionThe abstract does not provide any information on whether the paper is peer-reviewed or not. However, the paper presents research findings and uses statistical tools, which are common in peer-reviewed literature.</t>
  </si>
  <si>
    <t>No; The paper is about South Africa, not any of the listed countries.
 ReflectionThe initial response is correct as the paper is focused on South Africa and not any of the listed countries.</t>
  </si>
  <si>
    <t>The paper discusses the Pacific region, which includes the listed countries, but does not provide a specific case study from any of them.</t>
  </si>
  <si>
    <t>Maybe; The abstract mentions the Pacific region, but does not specifically mention any of the listed countries.
 ReflectionThe initial response is correct as the abstract mentions the Pacific region, which includes the listed countries, but does not specifically mention any of them.</t>
  </si>
  <si>
    <t>The abstract clearly discusses the importance of a rights-based approach to fisheries governance for achieving conservation objectives.</t>
  </si>
  <si>
    <t>Yes; The title and abstract mention fisheries governance and sustainable management of fishery resources.
 ReflectionThe initial response is correct as the abstract specifically mentions the incorporation of a rights-based approach to fisheries governance and the achievement of conservation objectives.</t>
  </si>
  <si>
    <t>The abstract mentions fishing communities, but it is unclear if the approach is community-based or co-management.</t>
  </si>
  <si>
    <t>Maybe; The abstract mentions fishing communities, but it is unclear if the approach is community-based or co-management.
 ReflectionThe abstract mentions a rights-based approach to fisheries governance, which could potentially involve community-based approaches. However, there is no clear indication of whether the focus is on community-based approaches or co-management.</t>
  </si>
  <si>
    <t>The presence of a copyright statement suggests that the paper is part of the peer-reviewed published literature.</t>
  </si>
  <si>
    <t>Maybe; The abstract does not explicitly state whether the paper is peer-reviewed or not.
 ReflectionThe abstract does not provide any information on the type of publication, but the presence of a copyright statement suggests that it is likely a peer-reviewed article.</t>
  </si>
  <si>
    <t>No; The paper is about a Canadian shrimp fishery.
 ReflectionThe paper is not about any of the countries listed in the SC.</t>
  </si>
  <si>
    <t>The abstract does not provide enough information to definitively determine if the paper is part of the peer-reviewed published literature.</t>
  </si>
  <si>
    <t>Maybe; The abstract mentions the author as "The Authors" which is not typical of peer-reviewed published literature. However, the abstract does not mention any conference or book chapter.
 ReflectionThe use of "The Authors" in the abstract is not typical of peer-reviewed published literature, but it is not a definitive indicator that the paper is not part of the peer-reviewed published literature.</t>
  </si>
  <si>
    <t>While the abstract does not specifically mention any of the countries listed in the SC, it does refer to tropical coastal communities, which could potentially include some of them. However, there is not enough information to definitively say whether this paper summarises a case study from any of the listed countries.</t>
  </si>
  <si>
    <t>Maybe; The abstract mentions tropical coastal communities, which could include some of the countries listed in the SC, but there is no specific mention of any of them.
 ReflectionThe initial response is correct. The abstract does not mention any of the countries listed in the SC, but it does refer to tropical coastal communities, which could potentially include some of them.</t>
  </si>
  <si>
    <t>The paper discusses coral reef fisheries and the role of communities in their management.</t>
  </si>
  <si>
    <t>Yes; The title and abstract specifically mention coral reef fisheries and the role of communities in their management.
 ReflectionThe initial response is correct as the title and abstract clearly mention coral reef fisheries and the role of communities in their management.</t>
  </si>
  <si>
    <t>The abstract mentions community-based management, which meets the SC.</t>
  </si>
  <si>
    <t>Yes; The abstract mentions the increased emphasis on adaptive community-based management.
 ReflectionThe abstract clearly states that the paper will discuss community-based management, which meets the SC.</t>
  </si>
  <si>
    <t>The abstract does not provide clear evidence that the paper is part of the peer-reviewed published literature, but it also does not mention any excluded types of literature.</t>
  </si>
  <si>
    <t>Maybe; The abstract mentions a publisher, but it is unclear if the paper is peer-reviewed.
 ReflectionThe mention of a publisher does not necessarily mean that the paper is peer-reviewed. However, the abstract does not mention any of the excluded types of literature.</t>
  </si>
  <si>
    <t>No; The paper is focused on sea otter recovery on the west coast of North America and Indigenous rights.
 ReflectionThe paper does not mention any of the countries listed in the SC, and the focus is on a specific case study in North America.</t>
  </si>
  <si>
    <t>Yes; The abstract mentions the publisher and year of publication, indicating that it is likely a peer-reviewed published paper.
 ReflectionThe initial response is correct as the abstract mentions the publisher and year of publication, which is a common practice in peer-reviewed published papers.</t>
  </si>
  <si>
    <t>The author's name and year suggest that it is a peer-reviewed article.</t>
  </si>
  <si>
    <t>Maybe; The abstract does not provide information on the type of publication.
 ReflectionThe abstract does not mention the type of publication, but the author's name and year suggest that it is a peer-reviewed article.</t>
  </si>
  <si>
    <t>No; The title and abstract mention Indonesia, which is not included in the list of countries.
 ReflectionThe initial response is correct as Indonesia is not included in the list of countries.</t>
  </si>
  <si>
    <t>The abstract suggests that it is a report on a funded project rather than a peer-reviewed paper.</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</si>
  <si>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may be a report on a funded project rather than a peer-reviewed paper.</t>
  </si>
  <si>
    <t>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Ostromâ€™s (Science 325:419â€“422,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atÂ strengthening the presence of defined boundaries and graduated sanctions in communities hold promise to improve the effectiveness of arapaima CBM regionally. Â© 2021, Royal Swedish Academy of Sciences.</t>
  </si>
  <si>
    <t>The paper is not related to any of the countries/islands mentioned in the SC.</t>
  </si>
  <si>
    <t>No; The paper is focused on the Amazon Basin, which is not included in the list of countries/islands.
 ReflectionThe initial response is correct as the paper is not related to any of the countries/islands mentioned in the SC.</t>
  </si>
  <si>
    <t>The abstract mentions the name of a journal, but it is unclear whether the paper has been published or not.</t>
  </si>
  <si>
    <t>Maybe; The abstract mentions the name of a journal, but it is unclear whether the paper has been published or not.
 ReflectionThe initial response is correct. The abstract mentions the name of a journal, but it is unclear whether the paper has been published or not.</t>
  </si>
  <si>
    <t>While the abstract mentions case studies in two countries not on the list provided in the SC, the SC also allows for the possibility of case studies from other locations.</t>
  </si>
  <si>
    <t>Maybe; The abstract mentions case studies in Timor-Leste and Solomon Islands, which are not on the list of countries provided in the SC. 
 ReflectionThe SC specifically asks for case studies from a list of countries, and the abstract mentions case studies from two countries not on that list. However, the SC also uses the phrase "Is it possible," which suggests that the list of countries is not necessarily exhaustive.</t>
  </si>
  <si>
    <t>The paper does not discuss fisheries or marine resource management, but rather focuses on community-based adaptation and resilience.</t>
  </si>
  <si>
    <t>No; The paper discusses community-based adaptation and resilience, but there is no mention of fisheries or marine resource management.
 ReflectionThe Initial Response is correct. The paper focuses on community-based adaptation and resilience, and there is no indication that it will discuss fisheries or marine resource management.</t>
  </si>
  <si>
    <t>The mention of the publisher suggests that this paper may be part of the peer-reviewed published literature, but it is not explicitly stated and further investigation is needed to confirm.</t>
  </si>
  <si>
    <t>Maybe; The abstract mentions "Â© 2016 Informa UK Limited, trading as Taylor &amp; Francis Group" which suggests it may be a published paper, but further investigation is needed to confirm.
 ReflectionThe mention of the publisher suggests that this paper may be part of the peer-reviewed published literature. However, it is not explicitly stated and further investigation is needed to confirm.</t>
  </si>
  <si>
    <t>No; The paper is about the Gulf of Maine in the United States, not any of the listed countries.
 ReflectionThe paper does not mention any of the listed countries, so it is clear that it does not meet the SC.</t>
  </si>
  <si>
    <t>The abstract does not provide information on whether the paper is peer-reviewed or not, but it does suggest that it may be part of the published literature.</t>
  </si>
  <si>
    <t>Maybe; The abstract does not provide information on whether the paper is peer-reviewed or not.
 ReflectionThe abstract does not provide information on whether the paper is peer-reviewed or not, but it does provide a detailed description of the paper's content and purpose.</t>
  </si>
  <si>
    <t>The title mentions Fiji, which is one of the countries listed in the screening criteria.</t>
  </si>
  <si>
    <t>Yes; The title mentions Fiji, which is one of the countries listed in the screening criteria.
 ReflectionThe initial response is correct as the title mentions Fiji, which is one of the countries listed in the screening criteria.</t>
  </si>
  <si>
    <t>The title mentions "marine resource management initiatives" which indicates that the paper will discuss marine resource management.</t>
  </si>
  <si>
    <t>Yes; The title mentions "marine resource management initiatives" in Fiji.
 ReflectionThe title specifically mentions "marine resource management initiatives" which suggests that the paper will discuss marine resource management.</t>
  </si>
  <si>
    <t>The title mentions "community-based marine resource management initiatives" which suggests a community-based approach.</t>
  </si>
  <si>
    <t>Yes; The title mentions "community-based marine resource management initiatives" which suggests a community-based approach.
 ReflectionThe initial response is correct as the title explicitly mentions "community-based" approach.</t>
  </si>
  <si>
    <t>The absence of an abstract makes it difficult to determine if it is peer-reviewed published literature, but the title suggests that it could be.</t>
  </si>
  <si>
    <t>Maybe; The title suggests that it could be a research paper, but without an abstract, it is difficult to determine if it is peer-reviewed published literature.
 ReflectionThe title suggests that it could be a research paper, but the absence of an abstract makes it difficult to determine if it meets the SC.</t>
  </si>
  <si>
    <t>No; The paper is about fishery cooperatives in Mexico.
 ReflectionThe paper is focused on the Pacific coast of Mexico and does not mention any of the countries listed in the SC.</t>
  </si>
  <si>
    <t>The abstract mentions Elsevier Ltd. which is a publisher of peer-reviewed journals, but it is not clear if this paper has been peer-reviewed.</t>
  </si>
  <si>
    <t>Maybe; The abstract mentions Elsevier Ltd. which is a publisher of peer-reviewed journals, but it is not clear if this paper has been peer-reviewed.
 ReflectionThe initial response is correct. The abstract mentions Elsevier Ltd., which is a publisher of peer-reviewed journals. However, it is not clear from the abstract whether this paper has been peer-reviewed.</t>
  </si>
  <si>
    <t>The study was conducted in the Philippines and not in any of the countries listed in the SC.</t>
  </si>
  <si>
    <t>No; The study was conducted in Bolinao, Pangasinan, Philippines.
 ReflectionThe title and abstract clearly state that the study was conducted in the Philippines, which is not included in the list of countries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</si>
  <si>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not mention any conference reports, book chapters, or grey literature.</t>
  </si>
  <si>
    <t>Measurement frequency and target meeting rate of glycosylated hemoglobin in diabetics with lean six sigma management [ç²¾ç›Šå…­è¥¿æ ¼çŽ›ç®¡ç†æ¨¡åž‹å¯¹ç³–å°¿ç—…æ‚£è€…ç³–åŒ–è¡€çº¢è›‹ç™½æ£€æµ‹é¢‘çŽ‡å’Œè¾¾æ ‡çŽ‡çš„å½±å“ç ”ç©¶]</t>
  </si>
  <si>
    <t>No; The paper is focused on a study conducted in China and does not mention any of the countries listed in the SC.
 ReflectionThe paper is clearly not related to any of the countries listed in the SC, as it is focused on a study conducted in China.</t>
  </si>
  <si>
    <t>The abstract does not provide information on whether the paper has been published in a peer-reviewed journal or not, so it cannot be confirmed that it is part of the peer-reviewed published literature.</t>
  </si>
  <si>
    <t>Maybe; The abstract mentions a trial conducted between January 2017 and December 2018, but it is unclear whether the paper has been published in a peer-reviewed journal.
 ReflectionThe abstract does not provide information on whether the paper has been published in a peer-reviewed journal or not.</t>
  </si>
  <si>
    <t>The paper does not meet the SC as it is not about a case study from any of the listed countries.</t>
  </si>
  <si>
    <t>No; The paper is about a case study in Chile.
 ReflectionThe paper is focused on a case study in Chile and does not mention any of the countries listed in the SC.</t>
  </si>
  <si>
    <t>Maybe; The abstract mentions technical reports and monitoring, but it is unclear if the paper has been published in a peer-reviewed journal.
 ReflectionThe abstract mentions technical reports and monitoring, which could suggest that the paper is not part of the peer-reviewed published literature. However, it is not explicitly stated whether the paper has been published in a peer-reviewed journal or not.</t>
  </si>
  <si>
    <t>The paper may include case studies from the listed countries in the title, but it is not clear from the abstract.</t>
  </si>
  <si>
    <t>Maybe; The abstract mentions Pacific Island Region, but specific countries are not mentioned in the abstract.
 ReflectionThe abstract mentions that the Pacific Island Region has traditional community-based systems for managing coastal-marine fisheries and other resources, but it does not mention any specific countries. However, the paper may still include case studies from the listed countries in the title.</t>
  </si>
  <si>
    <t>The abstract discusses community-based fisheries management and its potential role in managing coastal-marine fisheries and other resources, making it likely that the paper will discuss fisheries and/or marine resource management.</t>
  </si>
  <si>
    <t>Yes; The abstract mentions community-based fisheries management and the Pacific Island Region, which suggests a focus on fisheries and/or marine resource management.
 ReflectionThe initial response is correct as the abstract specifically mentions community-based fisheries management and its potential role in managing coastal-marine fisheries and other resources.</t>
  </si>
  <si>
    <t>The paper focuses on community-based fisheries management systems and their potential role in policymaking, without a focus on co-management.</t>
  </si>
  <si>
    <t>Yes; The abstract discusses community-based fisheries management systems in the Pacific Islands.
 ReflectionThe abstract specifically mentions traditional community-based systems for managing coastal-marine fisheries and other resources, and the potential role of existing community-based fisheries systems in policymaking.</t>
  </si>
  <si>
    <t>The paper is not about any of the countries listed in the SC, so it does not meet the criteria.</t>
  </si>
  <si>
    <t>No; The paper is about Botswana, not any of the listed countries.
 ReflectionThe paper is not about any of the countries listed in the SC, so it does not meet the criteria.</t>
  </si>
  <si>
    <t>Maybe; The abstract mentions a publisher, but it is unclear if the paper has been peer-reviewed.
 ReflectionThe mention of a publisher does not necessarily mean that the paper has been peer-reviewed. However, the abstract does not mention any grey literature, conference reports, or book chapters.</t>
  </si>
  <si>
    <t>No; The paper is focused on Southeast Asia and does not mention any of the listed countries.
 ReflectionThe paper does not meet the screening criteria as it is not focused on any of the listed countries.</t>
  </si>
  <si>
    <t>The abstract mentions a chapter published by Springer International Publishing AG, which could be a book chapter or a chapter within a peer-reviewed journal article.</t>
  </si>
  <si>
    <t>Maybe; The abstract mentions a chapter, but it is unclear if it is a book chapter or a chapter within a peer-reviewed journal article.
 ReflectionThe abstract mentions that the chapter is published by Springer International Publishing AG, which is a reputable publisher of peer-reviewed books and journals. However, it is still unclear if this is a book chapter or a chapter within a peer-reviewed journal article.</t>
  </si>
  <si>
    <t>No; The paper is about Rodrigues Island in the western Indian Ocean, which is not part of the listed countries.
 ReflectionThe initial response is correct as Rodrigues Island is not part of the listed countries in the SC.</t>
  </si>
  <si>
    <t>The abstract mentions Elsevier Ltd, which is a publisher of peer-reviewed journals, but it is not clear if this paper is published in a peer-reviewed journal.</t>
  </si>
  <si>
    <t>Maybe; The abstract mentions Elsevier Ltd, which is a publisher of peer-reviewed journals, but it is not clear if this paper is published in a peer-reviewed journal.
 ReflectionThe initial response is correct. The abstract mentions Elsevier Ltd, which is a publisher of peer-reviewed journals, but it is not clear if this paper is published in a peer-reviewed journal.</t>
  </si>
  <si>
    <t>No; The paper is about a case study in South Africa.
 ReflectionThe paper is not about any of the countries listed in the SC, but rather about a case study in South Africa.</t>
  </si>
  <si>
    <t>The abstract mentions a journal name, but it is unclear if it is a peer-reviewed journal.</t>
  </si>
  <si>
    <t>Maybe; The abstract mentions a journal name, but it is unclear if it is a peer-reviewed journal.
 ReflectionThe initial response is correct. The abstract mentions a journal name, but it is unclear if it is a peer-reviewed journal.</t>
  </si>
  <si>
    <t>No; The paper is about a river in Bangladesh and does not mention any of the countries listed in the SC.
 ReflectionThe paper is focused on a specific river in Bangladesh and does not mention any of the countries listed in the SC. Therefore, it is not possible that the paper summarises a case study from any of those countries.</t>
  </si>
  <si>
    <t>The abstract does not provide enough information to determine if it is a peer-reviewed publication.</t>
  </si>
  <si>
    <t>Maybe; The abstract does not provide information on the type of publication.
 ReflectionThe abstract does not mention the type of publication, but the title suggests that it is a research paper. However, it is possible that it may not be a peer-reviewed publication.</t>
  </si>
  <si>
    <t>The abstract does not provide enough information to determine whether the paper is part of peer-reviewed literature or not.</t>
  </si>
  <si>
    <t>Maybe; The abstract does not explicitly state whether the paper is part of peer-reviewed literature or not.
 ReflectionThe abstract does not provide any information on whether the paper is part of peer-reviewed literature or not. However, the language used in the abstract suggests that it is a research paper.</t>
  </si>
  <si>
    <t>No; The paper is about a case study in Central Java, Indonesia.
 ReflectionThe paper is not about any of the countries listed in the SC.</t>
  </si>
  <si>
    <t>The publisher, IOP Publishing Ltd, is a reputable publisher of peer-reviewed scientific journals, so it is likely that the paper is part of the peer-reviewed published literature.</t>
  </si>
  <si>
    <t>Maybe; The abstract does not provide information on the type of publication.
 ReflectionThe abstract does not mention the type of publication, but the publisher, IOP Publishing Ltd, is a reputable publisher of peer-reviewed scientific journals.</t>
  </si>
  <si>
    <t>No; The paper is focused on the Veterans Affairs (VA) health care system in the United States.
 ReflectionThe paper does not mention any of the countries listed in the SC, and instead focuses on the VA health care system in the United States.</t>
  </si>
  <si>
    <t>The mention of the Society of General Internal Medicine suggests that the paper is likely part of the peer-reviewed published literature, but it is not explicitly stated in the abstract.</t>
  </si>
  <si>
    <t>Maybe; The abstract mentions the Society of General Internal Medicine, but it is unclear if the paper has been peer-reviewed and published.
 ReflectionThe Society of General Internal Medicine is a reputable organization that publishes peer-reviewed articles. However, the abstract does not explicitly state that this paper has been peer-reviewed and published.</t>
  </si>
  <si>
    <t>The paper is not about any of the countries listed in the SC, but rather a case study in the Dominican Republic.</t>
  </si>
  <si>
    <t>No; The paper is about a case study in the Dominican Republic, which is not included in the list of countries.
 ReflectionThe initial response is correct as the paper is not about any of the countries listed in the SC.</t>
  </si>
  <si>
    <t>The abstract suggests that the paper may have been published in a peer-reviewed journal, but this cannot be confirmed without further information.</t>
  </si>
  <si>
    <t>Maybe; The abstract mentions the Royal Swedish Academy of Sciences, but it is unclear if the paper has been peer-reviewed and published in a journal.
 ReflectionThe mention of the Royal Swedish Academy of Sciences suggests that the paper may have been published in a peer-reviewed journal, but this is not explicitly stated in the abstract.</t>
  </si>
  <si>
    <t>No; The paper is about the United States-Mexico border and its effects on ecological and human communities in the Malpai Borderlands region of southeastern Arizona.
 ReflectionThe paper does not mention any of the countries listed in the SC, and instead focuses on a specific region in the United States.</t>
  </si>
  <si>
    <t>The abstract mentions the Society for Conservation Biology, which is a peer-reviewed journal, but it is unclear if the paper has been published in the journal.</t>
  </si>
  <si>
    <t>Maybe; The abstract mentions the Society for Conservation Biology, but it is unclear if the paper has been peer-reviewed and published.
 ReflectionThe initial response is correct. The abstract mentions the Society for Conservation Biology, which is a peer-reviewed journal. However, it is unclear if the paper has actually been published in the journal.</t>
  </si>
  <si>
    <t>No; The paper is about Korean fishing communities and does not mention any of the listed countries.
 ReflectionThe Initial Response is correct. The paper is focused on Korean fishing communities and does not mention any of the countries listed in the SC.</t>
  </si>
  <si>
    <t>No; The paper is about brook charr conservation in the eastern United States.
 ReflectionThe paper is focused on brook charr conservation in the eastern United States and does not mention any of the countries listed in the SC.</t>
  </si>
  <si>
    <t>The abstract suggests that this is a published paper, but the source is not explicitly stated.</t>
  </si>
  <si>
    <t>Maybe; The abstract mentions "this article evaluated" which suggests that it is a published paper, but the source is not explicitly stated.
 ReflectionThe initial response is correct. The abstract does suggest that this is a published paper, but the source is not explicitly stated.</t>
  </si>
  <si>
    <t>The paper does not meet the SC as it is not based on a case study from any of the listed countries.</t>
  </si>
  <si>
    <t>No; The paper is based on a case study in southern Thailand.
 ReflectionThe paper is not based on a case study from any of the countries listed in the SC.</t>
  </si>
  <si>
    <t>Maybe; The abstract mentions the publisher, but it is unclear if it is a peer-reviewed journal article or a book chapter.
 ReflectionThe initial response is correct. The publisher is mentioned, but it is not clear if the paper is a peer-reviewed journal article or a book chapter.</t>
  </si>
  <si>
    <t>No; The paper is about a case study in Bangladesh.
 ReflectionThe paper is focused on a specific location in Bangladesh and does not mention any of the countries listed in the SC.</t>
  </si>
  <si>
    <t>While the abstract does not provide clear evidence that the paper is part of the peer-reviewed published literature, it does provide some information about the study design and methods used, which suggests that it may be a research paper.</t>
  </si>
  <si>
    <t>Maybe; The abstract mentions the purpose of the study and the methods used, but there is no mention of the paper being peer-reviewed or published.
 ReflectionThe abstract does not explicitly state whether the paper has been peer-reviewed or published, but it does provide some information about the study design and methods used.</t>
  </si>
  <si>
    <t>No; The paper is about a case study in Bihar, India.
 ReflectionThe paper is clearly about a case study in India and does not mention any of the countries listed in the SC.</t>
  </si>
  <si>
    <t>The abstract does not explicitly state whether the study has been published in a peer-reviewed journal or not, but the citation to FFI suggests that it may have been.</t>
  </si>
  <si>
    <t>Maybe; The abstract mentions a study conducted from 2001 to 2003, but it is unclear if the study has been published in a peer-reviewed journal.
 ReflectionThe abstract does not explicitly state whether the study has been published in a peer-reviewed journal or not. However, the fact that the abstract includes a citation to FFI (Fauna &amp; Flora International) suggests that the study may have been published in a peer-reviewed journal.</t>
  </si>
  <si>
    <t>No; The paper is about a wetland sanctuary in Uganda.
 ReflectionThe title and abstract clearly state that the study was conducted in Uganda, which is not included in the list of countries in the SC.</t>
  </si>
  <si>
    <t>No; The paper is about artisanal fisheries in extreme southern Brazil.
 ReflectionThe paper does not mention any of the countries listed in the SC.</t>
  </si>
  <si>
    <t>The mention of Elsevier Science Ltd suggests that the paper may be part of the peer-reviewed published literature, but we cannot be certain without further information.</t>
  </si>
  <si>
    <t>Maybe; The abstract mentions Elsevier Science Ltd, which is a publisher of peer-reviewed journals. However, this information alone is not enough to determine if the paper is part of the peer-reviewed published literature.
 ReflectionThe initial response is correct. The mention of Elsevier Science Ltd does suggest that the paper may be part of the peer-reviewed published literature, but we cannot be certain without further information.</t>
  </si>
  <si>
    <t>No; The paper is about a collaborative management programme in coastal Tanzania.
 ReflectionThe paper is not about any of the countries listed in the SC.</t>
  </si>
  <si>
    <t>The language and structure of the abstract suggest that it is a peer-reviewed journal article.</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</si>
  <si>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a journal article.</t>
  </si>
  <si>
    <t>No; The paper is about a conflict management training workshop in Laos.
 ReflectionThe paper is not about any of the countries listed in the SC, but rather about a workshop in Laos.</t>
  </si>
  <si>
    <t>The abstract mentions a workshop, which suggests that it is not a peer-reviewed publication.</t>
  </si>
  <si>
    <t>No; The abstract mentions a workshop and does not indicate that it is a peer-reviewed publication.
 ReflectionThe abstract mentions a workshop, which suggests that it is not a peer-reviewed publication.</t>
  </si>
  <si>
    <t>The paper is not about a case study from any of the listed countries, but rather from Bangladesh.</t>
  </si>
  <si>
    <t>No; The paper is about a case study in Bangladesh, which is not included in the list of countries.
 ReflectionThe initial response is correct as Bangladesh is not included in the list of countries.</t>
  </si>
  <si>
    <t>The abstract provides some indications that the paper could be part of the peer-reviewed literature, but it is not conclusive.</t>
  </si>
  <si>
    <t>Maybe; The abstract mentions the name of the publisher, but it is not clear if it is a peer-reviewed journal or not.
 ReflectionThe mention of the publisher does not necessarily mean that the paper is part of a peer-reviewed journal. However, the abstract does provide some details that suggest it could be part of the peer-reviewed literature.</t>
  </si>
  <si>
    <t>The paper does not meet the SC as it does not focus on any of the listed countries.</t>
  </si>
  <si>
    <t>No; The paper is focused on Bali and Lombok in Indonesia, which are not part of the listed countries.
 ReflectionThe paper does not mention any of the countries listed in the SC, and instead focuses on Bali and Lombok in Indonesia.</t>
  </si>
  <si>
    <t>The abstract does not provide enough information to determine whether the paper has been peer-reviewed and published in a journal, and it is possible that the paper is part of a book or conference proceedings, which are excluded by the SC.</t>
  </si>
  <si>
    <t>Maybe; The abstract mentions the name of a publisher, but it is unclear whether the paper has been peer-reviewed and published in a journal.
 ReflectionThe mention of a publisher does not necessarily mean that the paper has been peer-reviewed and published in a journal. It is possible that the paper is part of a book or conference proceedings, which are excluded by the SC.</t>
  </si>
  <si>
    <t>The abstract mentions Fiji as the location of the case study, which is one of the countries listed in the SC.</t>
  </si>
  <si>
    <t>Yes; The abstract mentions Fiji as the location of the case study.
 ReflectionThe initial response is correct as the abstract clearly states that the case study was conducted in Kadavu, Fiji, which is one of the countries listed in the SC.</t>
  </si>
  <si>
    <t>The paper discusses the use of locally managed marine areas and their implications for socio-economic impacts in Fiji, indicating a focus on marine resource management.</t>
  </si>
  <si>
    <t>Yes; The abstract mentions marine conservation, fisheries management, and locally managed marine areas.
 ReflectionThe abstract clearly mentions the management of marine resources and the use of locally managed marine areas, indicating a focus on marine resource management.</t>
  </si>
  <si>
    <t>The paper discusses the use of LMMAs as a form of community-based approach to marine conservation in Fiji.</t>
  </si>
  <si>
    <t>Yes; The abstract mentions locally managed marine areas (LMMAs) and the study focuses on communities in Kadavu, Fiji.
 ReflectionThe initial response is correct as the paper discusses the economic and social impacts of LMMAs on communities in Kadavu, Fiji.</t>
  </si>
  <si>
    <t>The title and abstract suggest that it is a research paper, which is likely to be part of the peer-reviewed published literature.</t>
  </si>
  <si>
    <t>The paper is a case study from Vanuatu, which is one of the countries listed in the SC.</t>
  </si>
  <si>
    <t>Yes; The abstract mentions the development of a marine monitoring toolkit in Vanuatu, which is one of the countries listed in the SC.
 ReflectionThe initial response is correct as Vanuatu is one of the countries listed in the SC.</t>
  </si>
  <si>
    <t>The abstract discusses the development of a marine monitoring toolkit for community-based marine resource management, indicating that the paper is likely to discuss fisheries and/or marine resource management.</t>
  </si>
  <si>
    <t>Yes; The abstract clearly mentions community-based marine resource management and the development of a marine monitoring toolkit.
 ReflectionThe initial response is correct as the abstract specifically mentions the development of a marine monitoring toolkit for community-based marine resource management.</t>
  </si>
  <si>
    <t>The abstract discusses the development of a community-based marine monitoring toolkit in response to community needs using a participatory approach, making it likely that the paper will discuss a community-based approach.</t>
  </si>
  <si>
    <t>Yes; The abstract mentions the importance of community engagement and participation in marine resource management, and the development of a toolkit in response to community needs using a participatory approach.
 ReflectionThe initial response is correct as the abstract clearly highlights the community-based approach taken in the development of the marine monitoring toolkit.</t>
  </si>
  <si>
    <t>The abstract mentions Elsevier Ltd, which is a publisher of peer-reviewed literature, but it is unclear if this paper has been peer-reviewed.</t>
  </si>
  <si>
    <t>No; The paper is focused on Botswana, not any of the listed countries.
 ReflectionThe initial response is correct as the paper is focused on Botswana, which is not one of the listed countries.</t>
  </si>
  <si>
    <t>The title and abstract suggest that the paper is part of the peer-reviewed published literature.</t>
  </si>
  <si>
    <t>Maybe; The abstract does not provide information on whether the paper is peer-reviewed or not.
 ReflectionThe abstract does not provide information on whether the paper is peer-reviewed or not, but the title and abstract suggest that the paper is part of the peer-reviewed published literature.</t>
  </si>
  <si>
    <t>No; The paper is about a river fish survey in Greece.
 ReflectionThe paper is focused on a river fish survey in Greece and does not mention any of the countries listed in the SC.</t>
  </si>
  <si>
    <t>No; The paper is about marine reserves in the Philippines.
 ReflectionThe paper is focused on marine reserves in the Philippines and does not mention any of the countries listed in the SC.</t>
  </si>
  <si>
    <t>The title suggests that it is a research paper, and the abstract provides information on the research conducted, making it likely that it is part of the peer-reviewed published literature.</t>
  </si>
  <si>
    <t>The abstract mentions Fiji as a case study location.</t>
  </si>
  <si>
    <t>Yes; The abstract mentions Fiji as a case study location.
 ReflectionThe initial response is correct as the abstract explicitly mentions Fiji as a case study location.</t>
  </si>
  <si>
    <t>The paper discusses marine resource management, but it is not clear if it specifically focuses on fisheries.</t>
  </si>
  <si>
    <t>Maybe; The abstract mentions marine resource management and community-based marine resource management in Fiji.
 ReflectionThe abstract mentions marine resource management, but it is not clear if it specifically discusses fisheries or if it is the main focus of the paper.</t>
  </si>
  <si>
    <t>The paper mentions community-based marine resource management in Fiji, but also discusses a move towards managing human-environment interactions at larger "natural" scales and the struggle to define the appropriate scale of marine management.</t>
  </si>
  <si>
    <t>Maybe; The abstract mentions community-based marine resource management in Fiji, but also discusses a move towards managing human-environment interactions at larger "natural" scales.
 ReflectionThe paper discusses the emergence of large-scale management and conservation in Fiji, but also draws from the political ecology and "politics of scale" literatures to explain the development of an ecosystem-based approach to marine management. While the paper does mention community-based management, it also seems to focus on larger scales and the struggle to define the appropriate scale of marine management.</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</si>
  <si>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likely a peer-reviewed article.</t>
  </si>
  <si>
    <t>No; The paper is about a case study in Brazil, not in any of the listed countries.
 ReflectionThe initial response is correct as the paper is focused on a case study in Brazil and not in any of the listed countries.</t>
  </si>
  <si>
    <t>The abstract does not provide enough information to determine whether the paper is part of the peer-reviewed literature or not.</t>
  </si>
  <si>
    <t>Maybe; The abstract does not explicitly state whether the paper is part of peer-reviewed literature or not.
 ReflectionThe abstract does not provide any information on whether the paper is part of peer-reviewed literature or not. However, the fact that it is published by a university press suggests that it may be part of the peer-reviewed literature.</t>
  </si>
  <si>
    <t>The paper does not meet the SC as it is not related to any of the countries listed.</t>
  </si>
  <si>
    <t>No; The paper is about a zebrafish colony management database and does not mention any of the countries listed in the SC.
 ReflectionThe paper is not related to any of the countries listed in the SC, so it does not meet the criteria.</t>
  </si>
  <si>
    <t>The paper is published in a peer-reviewed journal, so it meets the screening criteria.</t>
  </si>
  <si>
    <t>Maybe; The abstract does not explicitly state whether the paper is peer-reviewed or not.
 ReflectionThe abstract does not provide any information on whether the paper is peer-reviewed or not. However, the paper is published in a peer-reviewed journal, so it is likely that it meets the screening criteria.</t>
  </si>
  <si>
    <t>No; The paper is about a case study in Sri Lanka, not any of the listed countries.
 ReflectionThe initial response is correct as the paper is focused on a case study in Sri Lanka and not any of the listed countries.</t>
  </si>
  <si>
    <t>The mention of the Asian Fisheries Society suggests that the paper may have been published in a peer-reviewed journal, but this cannot be confirmed without further information.</t>
  </si>
  <si>
    <t>Maybe; The abstract mentions the Asian Fisheries Society, but it is unclear if the paper has been peer-reviewed and published in a journal.
 ReflectionThe mention of the Asian Fisheries Society in the abstract suggests that the paper may have been published in a peer-reviewed journal. However, this is not explicitly stated and cannot be confirmed without further information.</t>
  </si>
  <si>
    <t>The paper does not meet the SC as it does not contain a case study from any of the countries listed.</t>
  </si>
  <si>
    <t>No; The title and abstract do not mention any of the countries listed in the SC.
 ReflectionThe initial response is correct as the title and abstract do not mention any of the countries listed in the SC.</t>
  </si>
  <si>
    <t>Without an abstract, it is impossible to determine if it meets the screening criteria.</t>
  </si>
  <si>
    <t>Maybe; The title suggests that it could be a peer-reviewed paper, but without an abstract, it is difficult to determine.
 ReflectionThe title does not explicitly state that it is a peer-reviewed paper, but it does suggest that it could be. However, without an abstract, it is impossible to determine if it meets the screening criteria.</t>
  </si>
  <si>
    <t>No; The paper does not mention any of the countries listed in the SC.
 ReflectionThe paper focuses on the interdisciplinary field of conservation crime science and its potential to address conservation crimes globally. It uses a case study from Mexico to illustrate the need for deepening integration between crime and conservation sciences.</t>
  </si>
  <si>
    <t>The paper was published by a reputable publisher and mentions the Society for Conservation Biology, indicating that it is likely part of the peer-reviewed published literature.</t>
  </si>
  <si>
    <t>Maybe; The abstract mentions a journal name and publisher, but it is unclear if the paper has been peer-reviewed.
 ReflectionThe abstract mentions that the paper was published by Wiley Periodicals LLC on behalf of Society for Conservation Biology, which suggests that it is part of the peer-reviewed published literature.</t>
  </si>
  <si>
    <t>The paper does not meet the screening criteria as it does not discuss any of the listed countries.</t>
  </si>
  <si>
    <t>No; The paper discusses South Asia and South-East Asia, but not any of the listed countries.
 ReflectionThe paper does not mention any of the listed countries in the title or abstract, and the focus is on South Asia and South-East Asia.</t>
  </si>
  <si>
    <t>While the abstract mentions a professional society that publishes a peer-reviewed journal, it is unclear if this specific paper has been peer-reviewed and published.</t>
  </si>
  <si>
    <t>Maybe; The abstract mentions the Asian Pacific Society of Nephrology, but it is unclear if the paper has been peer-reviewed and published in a journal.
 ReflectionThe initial response is correct. The abstract mentions the Asian Pacific Society of Nephrology, which is a professional society that publishes a peer-reviewed journal. However, it is still unclear if this specific paper has been peer-reviewed and published.</t>
  </si>
  <si>
    <t>No; The paper is focused on South America and does not mention any of the listed countries.
 ReflectionThe paper does not mention any of the countries listed in the SC, and the focus is on South America.</t>
  </si>
  <si>
    <t>The abstract mentions that the article is open access and distributed under the terms of the Creative Commons Attribution License, which suggests that it is a published paper.</t>
  </si>
  <si>
    <t>Maybe; The abstract mentions "This is an open access article distributed under the terms of the Creative Commons Attribution License, which permits unrestricted use, distribution, and reproduction in any medium, provided the original author and source are credited." which suggests that it is a published paper, but it is not explicitly stated.
 ReflectionThe Initial Response is correct. The abstract mentions that the article is open access and distributed under the terms of the Creative Commons Attribution License, which suggests that it is a published paper.</t>
  </si>
  <si>
    <t>No; The paper is about wetlands in Bangladesh and does not mention any of the countries listed in the SC.
 ReflectionThe Initial Response is correct as the paper is focused on Bangladesh and does not mention any of the countries listed in the SC.</t>
  </si>
  <si>
    <t>The abstract does not provide enough information to determine if it is part of peer-reviewed published literature, but the language used suggests that it is a scholarly paper.</t>
  </si>
  <si>
    <t>Maybe; The abstract does not provide enough information to determine if it is part of peer-reviewed published literature.
 ReflectionThe abstract does not explicitly state whether the paper is part of peer-reviewed published literature or not. However, the language used in the abstract suggests that it is a scholarly paper.</t>
  </si>
  <si>
    <t>No; The paper is about an Amazonian fish species and does not mention any of the countries listed in the SC.
 ReflectionThe initial response is correct as the paper is focused on the Arapaima fish species in the Amazon and does not mention any of the countries listed in the SC.</t>
  </si>
  <si>
    <t>The abstract confirms that the article is part of the peer-reviewed published literature.</t>
  </si>
  <si>
    <t>Yes; The abstract mentions that it is a peer-reviewed article accepted for publication.
 ReflectionThe abstract explicitly states that the article is peer-reviewed and accepted for publication.</t>
  </si>
  <si>
    <t>No; The paper is about plant communities in managed forests in the Pacific Northwest of the United States.
 ReflectionThe paper does not mention any of the countries listed in the SC, and the study was conducted in the Pacific Northwest of the United States, which is not included in the SC.</t>
  </si>
  <si>
    <t>Maybe; The abstract does not explicitly state whether the paper is part of the peer-reviewed published literature or not.
 ReflectionThe abstract does not provide any information on the publication status of the paper. However, the title and abstract seem to describe a scientific study that could be part of the peer-reviewed published literature.</t>
  </si>
  <si>
    <t>No; The paper is about Cambodia and the Philippines, which are not included in the list of countries.
 ReflectionThe initial response is correct as the paper is not about any of the countries listed in the SC.</t>
  </si>
  <si>
    <t>Maybe; The abstract mentions the author and publisher, but it is unclear if the paper has been peer-reviewed.
 ReflectionThe initial response is correct. The abstract mentions the author and publisher, but it is unclear if the paper has been peer-reviewed.</t>
  </si>
  <si>
    <t>The study was conducted in China's Yellow River Delta, which is not included in the list of countries mentioned in the SC.</t>
  </si>
  <si>
    <t>No; The paper is about a study conducted in China's Yellow River Delta, which is not included in the list of countries mentioned in the SC.
 ReflectionThe initial response is correct as the study was conducted in China, which is not included in the list of countries mentioned in the SC.</t>
  </si>
  <si>
    <t>No; The paper is about fish sanctuaries in Lao PDR, which is not included in the list of countries.
 ReflectionThe initial response is correct as Lao PDR is not included in the list of countries.</t>
  </si>
  <si>
    <t>The paper does not meet the SC as it is not focused on any of the countries listed.</t>
  </si>
  <si>
    <t>No; The paper is focused on a case study from Ethiopia.
 ReflectionThe paper is not focused on any of the countries listed in the SC.</t>
  </si>
  <si>
    <t>The paper does not appear to discuss fisheries or marine resource management, but rather focuses on the relationship between biodiversity conservation and community-based tourism development in a protected area.</t>
  </si>
  <si>
    <t>No; The abstract discusses biodiversity conservation and community-based tourism development in a protected area in Ethiopia.
 ReflectionThe abstract focuses on the relationship between biodiversity conservation and community livelihoods in a protected area, and does not mention fisheries or marine resource management.</t>
  </si>
  <si>
    <t>The abstract does not provide clear information on whether the study has been published in a peer-reviewed journal or not.</t>
  </si>
  <si>
    <t>Maybe; The abstract mentions "the study" but does not specify if it has been published in a peer-reviewed journal.
 ReflectionThe abstract does not provide clear information on whether the study has been published in a peer-reviewed journal or not.</t>
  </si>
  <si>
    <t>No; The paper is about a project carried out in Scotia-Fundy Region of Atlantic Canada.
 ReflectionThe paper is not about any of the countries listed in the SC.</t>
  </si>
  <si>
    <t>The language and structure of the abstract suggest that it is a peer-reviewed article.</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</si>
  <si>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a peer-reviewed article.</t>
  </si>
  <si>
    <t>The paper is about Madagascar, which is not included in the list of countries mentioned in the SC.</t>
  </si>
  <si>
    <t>No; The paper is about Madagascar, which is not included in the list of countries.
 ReflectionThe SC specifically mentions a list of countries, and Madagascar is not one of them. Therefore, the initial response is correct.</t>
  </si>
  <si>
    <t>Maybe; The abstract mentions the publisher, but it is unclear whether the paper is peer-reviewed or not.
 ReflectionThe initial response is correct. The abstract mentions the publisher, but it is not clear whether the paper has undergone peer-review or not.</t>
  </si>
  <si>
    <t>No; The paper is about Newfoundland and Labrador's Inshore Shrimp Industry in Canada.
 ReflectionThe paper is not about any of the countries listed in the SC, but rather about a specific industry in Canada.</t>
  </si>
  <si>
    <t>The paper appears to be discussing research findings and is written in a scholarly style, but it is unclear if it has been peer-reviewed.</t>
  </si>
  <si>
    <t>Maybe; The abstract mentions the publisher, but it is unclear if the paper has been peer-reviewed.
 ReflectionThe mention of the publisher does not necessarily mean that the paper has been peer-reviewed. However, the paper does seem to be discussing research findings and is written in a scholarly style.</t>
  </si>
  <si>
    <t>The abstract mentions Tonga as a case study location.</t>
  </si>
  <si>
    <t>Yes; The abstract mentions Tonga as a case study location.
 ReflectionThe initial response is correct as the abstract explicitly mentions Tonga as a case study location.</t>
  </si>
  <si>
    <t>While the paper does discuss marine resource exploitation and sustainable strategies, there is no clear indication of a focus on fisheries or marine resource management.</t>
  </si>
  <si>
    <t>Maybe; The title mentions marine resource exploitation and the abstract discusses access to marine resources and sustainable strategies, but there is no clear indication of a focus on fisheries or marine resource management.
 ReflectionThe initial response is correct as the title and abstract do mention marine resources and sustainable strategies, but there is no clear indication of a focus on fisheries or marine resource management.</t>
  </si>
  <si>
    <t>The abstract does not suggest a community-based approach as it focuses on individualization and commercialization of marine resource exploitation.</t>
  </si>
  <si>
    <t>No; The abstract discusses individualization and commercialization of marine resource exploitation, which does not suggest a community-based approach.
 ReflectionThe abstract focuses on individualization and commercialization of marine resource exploitation, which is not indicative of a community-based approach.</t>
  </si>
  <si>
    <t>The copyright information suggests that the paper is published, but it is unclear if it is peer-reviewed.</t>
  </si>
  <si>
    <t>Maybe; The abstract mentions the copyright by the Society for Applied Anthropology, but it is unclear if it is a peer-reviewed publication.
 ReflectionThe copyright information suggests that the paper is published, but it is not clear if it is peer-reviewed.</t>
  </si>
  <si>
    <t>The paper is a case study on fisheries co-management in Vanuatu.</t>
  </si>
  <si>
    <t>Yes; The paper is specifically about fisheries co-management in Vanuatu.
 ReflectionThe initial response is correct as the abstract mentions Vanuatu as the focus of the study.</t>
  </si>
  <si>
    <t>The paper discusses fisheries co-management and community-based fisheries management in Vanuatu, making it likely that it will discuss fisheries and/or marine resource management.</t>
  </si>
  <si>
    <t>Yes; The title and abstract mention fisheries co-management and community-based fisheries management in Vanuatu.
 ReflectionThe initial response is correct as the abstract discusses the evolution of community-based fisheries management in Vanuatu and the drivers of change for sustained spread under a national program.</t>
  </si>
  <si>
    <t>The paper focuses on co-management approaches rather than community-based approaches.</t>
  </si>
  <si>
    <t>No; The paper focuses on co-management approaches rather than community-based approaches.
 ReflectionThe paper discusses the evolution of co-management approaches in Vanuatu and how they have become a core part of coastal fisheries policy and planning practice. While community-based fisheries management is mentioned, the focus is on co-management.</t>
  </si>
  <si>
    <t>The mention of the publisher suggests that the paper is likely to be part of the peer-reviewed published literature.</t>
  </si>
  <si>
    <t>Maybe; The abstract does not explicitly state whether the paper is peer-reviewed or not.
 ReflectionThe abstract does not provide any information on whether the paper is peer-reviewed or not. However, the publisher is mentioned, which suggests that it is likely to be a peer-reviewed paper.</t>
  </si>
  <si>
    <t>No; The paper is focused on angling-based non-government organizations in the United States.
 ReflectionThe paper does not mention any of the countries listed in the SC, and the focus is on angling-based NGOs in the United States.</t>
  </si>
  <si>
    <t>While the abstract suggests that this is a primary research article, it is not clear whether it has been peer-reviewed and published in a journal or if it is a preprint or working paper.</t>
  </si>
  <si>
    <t>No; The abstract mentions a survey conducted by the authors, which suggests that this is a primary research article rather than a review article.
 ReflectionThe abstract mentions a survey conducted by the authors, which suggests that this is a primary research article rather than a review article. However, it is not clear from the abstract whether the paper has been peer-reviewed and published in a journal or if it is a preprint or working paper.</t>
  </si>
  <si>
    <t>No; The paper is about San Salvador Island in the Philippines, which is not included in the list of countries.
 ReflectionThe initial response is correct as San Salvador Island is not part of the countries listed in the SC.</t>
  </si>
  <si>
    <t>The title suggests that it could be a research paper, but without further information, it is unclear if it is part of the peer-reviewed published literature.</t>
  </si>
  <si>
    <t>The study was conducted in Tamil Nadu, India, and there is no mention of any of the countries listed in the SC.</t>
  </si>
  <si>
    <t>No; The study was conducted in Tamil Nadu, India, and there is no mention of any of the countries listed in the SC.
 ReflectionThe Initial Response is correct as there is no mention of any of the countries listed in the SC in the Title or Abstract.</t>
  </si>
  <si>
    <t>The Indian Council of Agricultural Research is a publisher, but it is unclear if this paper has been peer-reviewed and published in a journal.</t>
  </si>
  <si>
    <t>Maybe; The abstract mentions the name of an organization that may be a publisher, but further investigation is needed.
 ReflectionThe Indian Council of Agricultural Research is a government organization that publishes research papers, but it is unclear if this paper has been peer-reviewed and published in a journal.</t>
  </si>
  <si>
    <t>The study was conducted in the Philippines, which is not included in the list of countries mentioned in the SC.</t>
  </si>
  <si>
    <t>No; The study was conducted in the Philippines, which is not included in the list of countries mentioned in the SC.
 ReflectionThe initial response is correct as the study was conducted in the Philippines, which is not included in the list of countries mentioned in the SC.</t>
  </si>
  <si>
    <t>The abstract suggests that the paper is part of the peer-reviewed published literature, but there is no explicit mention of it being published in a peer-reviewed journal.</t>
  </si>
  <si>
    <t>Maybe; The abstract mentions questionnaires and multiple regression analysis, which are common research methods used in peer-reviewed published literature. However, there is no mention of the paper being published in a peer-reviewed journal.
 ReflectionThe initial response is correct. The abstract does not explicitly state that the paper has been published in a peer-reviewed journal, but the research methods mentioned suggest that it is likely.</t>
  </si>
  <si>
    <t>No; The paper is about a project in Aceh, Indonesia.
 ReflectionThe title and abstract clearly state that the paper is about a project in Aceh, Indonesia, which is not included in the list of countries in the SC.</t>
  </si>
  <si>
    <t>The abstract does not provide any information that suggests that the paper has been peer-reviewed and published in a journal.</t>
  </si>
  <si>
    <t>Maybe; The abstract mentions the name of an organization, but it is unclear if the paper has been peer-reviewed and published in a journal.
 ReflectionThe initial response is correct. The abstract mentions the name of an organization, but it is unclear if the paper has been peer-reviewed and published in a journal.</t>
  </si>
  <si>
    <t>No; The paper is focused on New England, USA.
 ReflectionThe paper is not related to any of the countries listed in the SC.</t>
  </si>
  <si>
    <t>No; The paper is about a community-based fisheries management system in South India.
 ReflectionThe paper is not about any of the countries listed in the SC.</t>
  </si>
  <si>
    <t>No; The paper discusses wildlife policy issues in the western United States.
 ReflectionThe paper does not mention any of the countries listed in the SC, and instead focuses on wildlife policy issues in the western United States.</t>
  </si>
  <si>
    <t>The abstract mentions a chapter, which suggests that it may be part of a book rather than a peer-reviewed journal article.</t>
  </si>
  <si>
    <t>Maybe; The abstract mentions a chapter, but it is unclear whether it is part of a book or a peer-reviewed journal article.
 ReflectionThe abstract mentions a chapter, which suggests that it may be part of a book. However, it is not explicitly stated whether the chapter is part of a book or a peer-reviewed journal article.</t>
  </si>
  <si>
    <t>The paper is a global analysis of blast fishing and does not meet the screening criteria of summarising a case study from any of the listed countries.</t>
  </si>
  <si>
    <t>No; The paper is a global analysis of blast fishing and does not focus on any specific case study from the listed countries.
 ReflectionThe initial response is correct as the paper does not focus on any specific case study from the listed countries.</t>
  </si>
  <si>
    <t>The citation to Elsevier Ltd in the abstract suggests that the paper has been published in a peer-reviewed journal.</t>
  </si>
  <si>
    <t>Maybe; The title and abstract suggest that the paper is a review article, but it is unclear whether it has been published in a peer-reviewed journal or not.
 ReflectionThe title and abstract do not explicitly state whether the paper has been published in a peer-reviewed journal or not. However, the fact that the abstract includes a citation to Elsevier Ltd suggests that it is likely that the paper has been published in a peer-reviewed journal.</t>
  </si>
  <si>
    <t>No; The paper is about a health education programme for malaria control in rural India using a traditional art form.
 ReflectionThe paper does not mention any of the countries listed in the SC, and the focus is on a health education programme in rural India.</t>
  </si>
  <si>
    <t>The paper is published in a reputable peer-reviewed journal, BioMed Central.</t>
  </si>
  <si>
    <t>Maybe; The abstract mentions a licensee, but it is unclear if the paper has been peer-reviewed.
 ReflectionThe mention of a licensee does not necessarily mean that the paper has been peer-reviewed. However, the paper is published in a reputable journal, BioMed Central, which suggests that it has undergone peer-review.</t>
  </si>
  <si>
    <t>The paper is published by Elsevier, a reputable publisher of peer-reviewed journals, so it is likely that the paper is part of the peer-reviewed published literature.</t>
  </si>
  <si>
    <t>Maybe; The abstract does not explicitly state whether the paper is peer-reviewed or not.
 ReflectionThe abstract does not provide any information on whether the paper is peer-reviewed or not, but it is published by Elsevier, a reputable publisher of peer-reviewed journals.</t>
  </si>
  <si>
    <t>The paper is not based on any of the listed countries, but it is located in the tropical Pacific region, which makes it possible that it meets the screening criteria.</t>
  </si>
  <si>
    <t>Maybe; The paper is a case study on bonefish spawning aggregations in Anaa Atoll, which is located in French Polynesia, a territory of France in the South Pacific. While French Polynesia is not one of the listed countries, it is located in the tropical Pacific region.
 ReflectionThe paper is not based on any of the listed countries, but it is located in the tropical Pacific region. Therefore, it is possible that the paper meets the screening criteria.</t>
  </si>
  <si>
    <t>The abstract clearly discusses the management of a fishery and the need for conservation measures, indicating a focus on fisheries and marine resource management.</t>
  </si>
  <si>
    <t>Yes; The abstract discusses the management of an artisanal fishery that targets bonefish spawning aggregations.
 ReflectionThe abstract specifically mentions community-based management and the need to prevent overharvesting during peak spawning periods, indicating a focus on fisheries and marine resource management.</t>
  </si>
  <si>
    <t>The abstract mentions the use of community-based management to support the artisanal fishery, making it likely that the paper will discuss a community-based approach.</t>
  </si>
  <si>
    <t>Yes; The abstract mentions "community-based management" and "local government established an Educational Managed Marine Area".
 ReflectionThe initial response is correct as the abstract clearly mentions the use of community-based management to support the artisanal fishery.</t>
  </si>
  <si>
    <t>The abstract mentions the publisher as Springer Nature B.V., but it is unclear if the paper is peer-reviewed.</t>
  </si>
  <si>
    <t>Maybe; The abstract mentions the publisher as Springer Nature B.V., but it is unclear if the paper is peer-reviewed.
 ReflectionThe initial response is correct. While the abstract mentions the publisher, it does not explicitly state that the paper is peer-reviewed.</t>
  </si>
  <si>
    <t>Yes; The paper is specifically about Marine Protected Areas in Fiji.
 ReflectionThe initial response is correct as the paper is focused on Fiji, which is one of the countries listed in the SC.</t>
  </si>
  <si>
    <t>The paper discusses the regulation of Marine Protected Areas in Fiji's coastal waters, including the use of Community Fisheries Management and Development Plans as a mechanism for formalizing customary MPAs, which are all related to fisheries and marine resource management.</t>
  </si>
  <si>
    <t>Yes; The title and abstract mention Marine Protected Areas, Community Fisheries Management, and Locally Managed Marine Areas, which are all related to fisheries and marine resource management.
 ReflectionThe Initial Response is correct as the title and abstract clearly mention the relevant topics.</t>
  </si>
  <si>
    <t>The abstract discusses the use of CFMDPs as a mechanism for formalizing customary MPAs, which is a community-based approach.</t>
  </si>
  <si>
    <t>Yes; The abstract mentions 'Community Fisheries Management and Development Plans' as a mechanism for formalising customary MPAs.
 ReflectionThe initial response is correct as the abstract specifically mentions the use of Community Fisheries Management and Development Plans (CFMDPs) as a mechanism for formalizing customary MPAs.</t>
  </si>
  <si>
    <t>The abstract mentions a case study conducted in Fiji, which is one of the countries listed in the SC.</t>
  </si>
  <si>
    <t>Yes; The abstract mentions a case study conducted in Fiji.
 ReflectionThe initial response is correct as the abstract clearly states that the study was conducted in Fiji.</t>
  </si>
  <si>
    <t>The abstract mentions community-based management in Fiji, but it is not clear if it specifically relates to fisheries or marine resource management.</t>
  </si>
  <si>
    <t>Maybe; The abstract mentions community-based management in Fiji, but it is not clear if it specifically relates to fisheries or marine resource management.
 ReflectionThe abstract discusses the evaluation of coral reef management effectiveness, which could potentially include fisheries and marine resource management. However, the abstract does not explicitly state that the study focuses on these topics.</t>
  </si>
  <si>
    <t>The abstract mentions "community-based management" but it is not clear if it is the main focus of the paper or just one aspect of the study.</t>
  </si>
  <si>
    <t>Maybe; The abstract mentions "community-based management" but does not provide enough information to determine if it is the main focus of the paper.
 ReflectionThe mention of "community-based management" in the abstract suggests that it may be discussed in the paper, but it is not clear if it is the main focus or just one aspect of the study.</t>
  </si>
  <si>
    <t>The abstract mentions the publisher, Elsevier Ltd, which is a reputable publisher of peer-reviewed scientific literature.</t>
  </si>
  <si>
    <t>No; The paper is about a case study in Taiwan.
 ReflectionThe title and abstract clearly state that the case study is in Taiwan, which is not included in the list of countries in the SC.</t>
  </si>
  <si>
    <t>The abstract does not provide enough information to confirm that the paper has been peer-reviewed.</t>
  </si>
  <si>
    <t>The abstract mentions Fiji as the location for the case study.</t>
  </si>
  <si>
    <t>Yes; The abstract mentions Fiji as the location for the case study.
 ReflectionThe initial response is correct as the abstract explicitly mentions Fiji as the location for the case study.</t>
  </si>
  <si>
    <t>While the article does not explicitly mention fisheries or marine resource management, the discussion of coastal resource management could potentially include these topics.</t>
  </si>
  <si>
    <t>Maybe; The title and abstract mention coastal resources and management, but do not explicitly mention fisheries or marine resource management.
 ReflectionThe article discusses the management of coastal resources, which could potentially include fisheries and marine resource management. However, the title and abstract do not explicitly mention these topics.</t>
  </si>
  <si>
    <t>The paper focuses on co-management rather than a community-based approach.</t>
  </si>
  <si>
    <t>No; The paper focuses on co-management, not community-based approach.
 ReflectionThe paper discusses the institutional arrangements necessary for co-management of coastal resources in Fiji, which involves collaboration between the government and communities. However, the focus is on co-management rather than a purely community-based approach.</t>
  </si>
  <si>
    <t>The mention of Taylor &amp; Francis suggests that the paper is part of a peer-reviewed publication, but we cannot be certain without further investigation.</t>
  </si>
  <si>
    <t>Maybe; The abstract mentions "Â© 2000 Taylor &amp; Francis" which could indicate a peer-reviewed publication, but further investigation is needed to confirm.
 ReflectionThe initial response is correct. The mention of Taylor &amp; Francis suggests that the paper is part of a peer-reviewed publication, but we cannot be certain without further investigation.</t>
  </si>
  <si>
    <t>The abstract mentions "a wide range of countries," so it is possible that some of the countries listed in the SC are included, but it is not explicitly stated.</t>
  </si>
  <si>
    <t>Maybe; The abstract mentions "130 co-managed fisheries in a wide range of countries," but it is unclear if any of the countries listed in the SC are included.
 ReflectionThe initial response is correct. The abstract does not mention any of the countries listed in the SC, but it does mention "a wide range of countries," so it is possible that some of the countries listed are included.</t>
  </si>
  <si>
    <t>The abstract discusses the management of aquatic resources, specifically fisheries, and the importance of leadership, social capital, and incentives in promoting successful fisheries.</t>
  </si>
  <si>
    <t>Yes; The abstract mentions fisheries and discusses the management of aquatic resources.
 ReflectionThe initial response is correct as the abstract specifically mentions fisheries and discusses the management of aquatic resources.</t>
  </si>
  <si>
    <t>The paper does not solely focus on community-based approaches, but rather on identifying attributes contributing to success in managing aquatic resources.</t>
  </si>
  <si>
    <t>Maybe; The abstract mentions community-based co-management, but the focus is on identifying attributes contributing to success in managing aquatic resources.
 ReflectionThe initial response is correct. The abstract mentions community-based co-management, but the focus is on identifying attributes contributing to success in managing aquatic resources. The paper does not seem to solely focus on community-based approaches.</t>
  </si>
  <si>
    <t>Yes; The abstract mentions the publisher and the year of publication, indicating that it is likely a peer-reviewed published paper.
 ReflectionThe initial response is correct. The abstract mentions that the paper was published by Macmillan Publishers Limited, which is a reputable publisher of peer-reviewed scientific literature.</t>
  </si>
  <si>
    <t>The paper is not about any of the countries listed in the SC, but rather about Cambodia's Tonle Sap Lake.</t>
  </si>
  <si>
    <t>No; The paper is about Cambodia's Tonle Sap Lake, which is not included in the list of countries.
 ReflectionThe initial response is correct as Cambodia is not included in the list of countries.</t>
  </si>
  <si>
    <t>Maybe; The abstract does not explicitly state whether the paper is part of peer-reviewed published literature or not.
 ReflectionThe abstract does not provide any information on whether the paper is part of peer-reviewed published literature or not. However, the publisher is mentioned, which suggests that it may be a peer-reviewed publication.</t>
  </si>
  <si>
    <t>The paper does not summarise a case study from any of the listed countries, but rather from Taiwan.</t>
  </si>
  <si>
    <t>No; The paper is about case studies in Taiwan.
 ReflectionThe title and abstract clearly mention that the paper examines two cases in Taiwan.</t>
  </si>
  <si>
    <t>The publisher, Springer Science + Business Media, LLC, is a reputable publisher of peer-reviewed journals and books, making it likely that the paper is part of the peer-reviewed published literature.</t>
  </si>
  <si>
    <t>Maybe; The abstract does not explicitly state whether the paper is peer-reviewed or not.
 ReflectionThe abstract does not provide any information on the type of publication, but it is published by Springer Science + Business Media, LLC, which is a reputable publisher of peer-reviewed journals and books.</t>
  </si>
  <si>
    <t>The abstract mentions a reputable academic publisher and the year of publication, indicating that it is likely a peer-reviewed paper.</t>
  </si>
  <si>
    <t>Yes; The abstract mentions the publisher and year of publication, indicating that it is likely a peer-reviewed paper.
 ReflectionThe initial response is correct. The abstract mentions Oxford University Press, which is a reputable academic publisher, and the year of publication, indicating that it has likely gone through the peer-review process.</t>
  </si>
  <si>
    <t>The abstract explicitly mentions case studies from Solomon Islands and Fiji, which are both located in the South Pacific.</t>
  </si>
  <si>
    <t>Yes; The abstract mentions case studies from Solomon Islands and Fiji, which are both located in the South Pacific.
 ReflectionThe initial response is correct as the abstract mentions case studies from two countries in the South Pacific.</t>
  </si>
  <si>
    <t>The paper focuses on community-based marine resource management and the factors that contribute to compliance or non-compliance with local marine tenure rules.</t>
  </si>
  <si>
    <t>Yes; The abstract clearly discusses community-based marine resource management and the factors that contribute to compliance or non-compliance with local marine tenure rules.
 ReflectionThe title and abstract both mention marine resource management and the abstract provides specific details about community-based management and the challenges faced in enforcing local rules.</t>
  </si>
  <si>
    <t>The abstract discusses community-based marine resource management as a strategy for sustainable management of marine resources.</t>
  </si>
  <si>
    <t>Yes; The abstract mentions community-based marine resource management (CBMRM) as a strategy for sustainable management of marine resources.
 ReflectionThe initial response is correct as the abstract mentions CBMRM as a community-based approach to marine resource management.</t>
  </si>
  <si>
    <t>Although the abstract does not explicitly state that the paper is part of peer-reviewed literature, the language and structure suggest that it is likely a peer-reviewed article.</t>
  </si>
  <si>
    <t>Maybe; The abstract does not explicitly state whether the paper is part of peer-reviewed literature or not.
 ReflectionThe abstract does not provide any information on the type of publication, but the language and structure suggest that it is likely a peer-reviewed article.</t>
  </si>
  <si>
    <t>No; The paper is about the Philippines, not any of the listed countries.
 ReflectionThe initial response is correct as the paper is specifically about the Philippines and not any of the countries listed in the SC.</t>
  </si>
  <si>
    <t>The absence of an abstract makes it difficult to determine if the paper is part of the peer-reviewed published literature.</t>
  </si>
  <si>
    <t>Maybe; The title suggests that it could be a peer-reviewed paper, but the absence of an abstract makes it difficult to determine.
 ReflectionWithout an abstract, it is difficult to determine if the paper is part of the peer-reviewed published literature.</t>
  </si>
  <si>
    <t>The abstract mentions the publisher, and the title seems relevant to a peer-reviewed journal, indicating that it is likely a peer-reviewed paper.</t>
  </si>
  <si>
    <t>Yes; The abstract mentions the publisher and the title seems relevant to a peer-reviewed journal.
 ReflectionThe abstract mentions the publisher, which is a good indication that it is a peer-reviewed paper. The title also seems relevant to a peer-reviewed journal.</t>
  </si>
  <si>
    <t>No; The paper does not mention any of the countries listed in the SC.
 ReflectionThe paper focuses on the small-scale fisheries of Eastern Pacific countries, which are not included in the SC.</t>
  </si>
  <si>
    <t>The paper is not about any of the countries listed in the SC, but rather about a Marine National Park in Jamnagar, India.</t>
  </si>
  <si>
    <t>No; The paper is about a Marine National Park in Jamnagar, India.
 ReflectionThe paper is not about any of the countries listed in the SC.</t>
  </si>
  <si>
    <t>The abstract does not provide enough information to determine whether the paper has been peer-reviewed and published in a journal.</t>
  </si>
  <si>
    <t>Maybe; The abstract mentions the authors and a publication year, but it is unclear whether the paper has been peer-reviewed and published in a journal.
 ReflectionThe initial response is correct. The abstract does not explicitly state whether the paper has been peer-reviewed and published in a journal.</t>
  </si>
  <si>
    <t>No; The paper is based on a study conducted in Chennai, South India.
 ReflectionThe paper does not mention any of the countries listed in the SC.</t>
  </si>
  <si>
    <t>The study design and statistical analysis suggest that the paper is likely to be part of the peer-reviewed published literature.</t>
  </si>
  <si>
    <t>Maybe; The abstract does not provide information on whether the paper is peer-reviewed or not.
 ReflectionThe abstract does not provide information on whether the paper is peer-reviewed or not, but the study design and statistical analysis suggest that it is likely to be a peer-reviewed paper.</t>
  </si>
  <si>
    <t>No; The paper is about mangrove rehabilitation in Indonesia.
 ReflectionThe paper is focused on mangrove rehabilitation in Indonesia and does not mention any of the countries listed in the SC.</t>
  </si>
  <si>
    <t>The abstract suggests that the paper may have undergone peer-review and been published in a journal, but this cannot be confirmed without further information.</t>
  </si>
  <si>
    <t>Maybe; The abstract mentions the author(s) and the year of publication, but it is unclear whether the paper has been peer-reviewed and published in a journal.
 ReflectionThe abstract does not explicitly state whether the paper has been peer-reviewed and published in a journal. However, the use of references and the mention of the author(s) and year of publication suggest that the paper may have undergone peer-review and been published in a journal.</t>
  </si>
  <si>
    <t>No; The paper is focused on a case study from Western Brazilian Amazonia.
 ReflectionThe paper does not mention any of the countries listed in the SC, and instead focuses on a specific region in Brazil.</t>
  </si>
  <si>
    <t>The abstract does not provide information on whether the paper is peer-reviewed or published in a journal, but the title suggests that it is likely a peer-reviewed paper.</t>
  </si>
  <si>
    <t>Maybe; The abstract does not mention if the paper is peer-reviewed or published in a journal.
 ReflectionThe initial response is correct. The abstract does not provide information on whether the paper is peer-reviewed or published in a journal.</t>
  </si>
  <si>
    <t>The paper is not related to any of the listed countries in the Screening Criteria.</t>
  </si>
  <si>
    <t>No; The paper is focused on the Western Mediterranean and does not mention any of the listed countries.
 ReflectionThe paper does not meet the Screening Criteria as it is not related to any of the listed countries.</t>
  </si>
  <si>
    <t>While the use of "The Authors" in the abstract is not typical of peer-reviewed published literature, it is not a definitive indication that the paper is not peer-reviewed published literature.</t>
  </si>
  <si>
    <t>Maybe; The abstract mentions the authors as "The Authors" which is not typical of peer-reviewed published literature.
 ReflectionThe use of "The Authors" in the abstract is not a definitive indication that the paper is not peer-reviewed published literature. However, it is not typical of peer-reviewed published literature.</t>
  </si>
  <si>
    <t>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(nÂ =Â 5â€“6)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136Â %. Scale-specific variability patterns (stream-wide, season, site, and site-season patterns) in standardized biotic endpoints showed that within-site variability patterns extended across sites with variability greatest in chlorophyll a and lowest in Hilsenhoffâ€™s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Â© 2015, Springer Science+Business Media New York.</t>
  </si>
  <si>
    <t>The paper is not a case study from any of the listed countries, but rather a study conducted in the United States.</t>
  </si>
  <si>
    <t>No; The paper is about streams in the United States, not any of the listed countries.
 ReflectionThe paper does not mention any of the countries listed in the SC, and the study is conducted in the United States.</t>
  </si>
  <si>
    <t>Yes; The abstract mentions the publisher and the year of publication, indicating that it is likely a peer-reviewed paper.
 ReflectionThe initial response is correct. The abstract mentions that the paper was published by Springer Science+Business Media New York in 2015, which suggests that it is a peer-reviewed paper.</t>
  </si>
  <si>
    <t>The paper is not about any of the listed countries, but rather about Aceh, Indonesia.</t>
  </si>
  <si>
    <t>No; The paper is about Aceh, Indonesia, and does not mention any of the listed countries.
 ReflectionThe Initial Response is correct as the paper is focused on Aceh, Indonesia, and does not mention any of the listed countries.</t>
  </si>
  <si>
    <t>While the abstract does not explicitly state that the paper is part of the peer-reviewed published literature, the publisher, Fauna &amp; Flora International, is a reputable organization that publishes peer-reviewed research.</t>
  </si>
  <si>
    <t>Maybe; The abstract does not explicitly state whether the paper is part of the peer-reviewed published literature or not.
 ReflectionThe abstract does not provide any information on the type of publication, but the publisher, Fauna &amp; Flora International, is a reputable organization that publishes peer-reviewed research.</t>
  </si>
  <si>
    <t>The study was conducted in China and does not mention any of the listed countries.</t>
  </si>
  <si>
    <t>No; The study was conducted in China and does not mention any of the listed countries.
 ReflectionThe Initial Response is correct as the study was conducted in China and does not mention any of the listed countries.</t>
  </si>
  <si>
    <t>The title suggests that it is a research paper, and the abstract provides details of a cross-sectional, community-based survey, which is likely to be part of the peer-reviewed published literature.</t>
  </si>
  <si>
    <t>The title and abstract do not provide any indication that the paper is summarising a case study from any of the listed countries.</t>
  </si>
  <si>
    <t>Maybe; The title and abstract do not provide any information about the location of the case study.
 ReflectionThe initial response is correct as there is no information about the location of the case study in the title and abstract.</t>
  </si>
  <si>
    <t>The title suggests that the paper will discuss fisheries and/or marine resource management related to reef fish movement and marine reserve design.</t>
  </si>
  <si>
    <t>Yes; The title mentions reef fish movement which is related to fisheries and marine resource management.
 ReflectionThe title suggests that the paper will discuss the use of reef fish movement to inform marine reserve design, which is likely to involve fisheries and marine resource management.</t>
  </si>
  <si>
    <t>The absence of any mention of community-based approach or co-management in the title and abstract indicates that the paper is unlikely to discuss a community-based approach.</t>
  </si>
  <si>
    <t>No; The title and abstract do not mention anything about a community-based approach or co-management.
 ReflectionThe absence of any mention of community-based approach or co-management in the title and abstract indicates that the paper is unlikely to discuss a community-based approach.</t>
  </si>
  <si>
    <t>The title suggests that the paper is likely to be part of the peer-reviewed published literature, but the absence of an abstract makes it difficult to confirm.</t>
  </si>
  <si>
    <t>Maybe; The title suggests a research paper, but the absence of an abstract makes it difficult to determine if it is peer-reviewed published literature.
 ReflectionThe title suggests that the paper is likely to be part of the peer-reviewed published literature, but the absence of an abstract makes it difficult to confirm.</t>
  </si>
  <si>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(2007â€“2012). An estimated 20 species of shark were recorded, of which 31% (nÂ =Â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104,000Â yearâˆ’1, whilst estimates using national export and import of dried shark fin from Madagascar, and shark length data in this study, put total landings between 78,000 and 471,851Â yearâˆ’1.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Â© 2016 Elsevier B.V.</t>
  </si>
  <si>
    <t>No; The title and abstract do not mention any of the countries listed in the SC.
 ReflectionThe initial response is correct as the paper does not mention any of the countries listed in the SC.</t>
  </si>
  <si>
    <t>Maybe; The abstract mentions the publisher, but it is unclear if it is a peer-reviewed paper or not.
 ReflectionThe mention of the publisher does not necessarily mean that the paper is peer-reviewed. However, the language and structure of the abstract suggest that it is likely a peer-reviewed paper.</t>
  </si>
  <si>
    <t>The paper is not about any of the countries/islands listed in the SC.</t>
  </si>
  <si>
    <t>No; The paper is about Alaska, which is not included in the list of countries/islands.
 ReflectionThe initial response is correct as Alaska is not included in the list of countries/islands.</t>
  </si>
  <si>
    <t>Although not explicitly stated, the mention of the authors in the abstract suggests that this is a published paper in a peer-reviewed journal.</t>
  </si>
  <si>
    <t>Maybe; The abstract mentions the authors, but it is unclear if the paper has been published in a peer-reviewed journal.
 ReflectionThe abstract does not explicitly state whether the paper has been published in a peer-reviewed journal or not. However, the mention of the authors suggests that it is likely a published paper.</t>
  </si>
  <si>
    <t>The paper does not meet the screening criteria as it does not provide a case study from any of the listed countries.</t>
  </si>
  <si>
    <t>No; The paper provides an overview of fishing rights and does not mention any specific case study from the listed countries.
 ReflectionThe initial response is correct as the paper does not provide any case study from the listed countries.</t>
  </si>
  <si>
    <t>The mention of Springer suggests that the paper may be part of the peer-reviewed published literature, but we cannot confirm without further information.</t>
  </si>
  <si>
    <t>Maybe; The abstract mentions Springer, which is a publisher of peer-reviewed literature, but we cannot confirm without further information.
 ReflectionThe mention of Springer in the abstract suggests that the paper may be part of the peer-reviewed published literature. However, we cannot confirm this without further information about the specific publication.</t>
  </si>
  <si>
    <t>The paper is not about any of the countries listed in the screening criteria.</t>
  </si>
  <si>
    <t>No; The paper is about a project in the Philippines.
 ReflectionThe title and abstract clearly mention that the paper is about a project in the Philippines, which is not included in the list of countries in the screening criteria.</t>
  </si>
  <si>
    <t>While the paper does not provide a specific case study from any of the listed countries, it does discuss sea cucumber management strategies in developing countries, which could potentially include some of the listed countries.</t>
  </si>
  <si>
    <t>Maybe; The paper discusses sea cucumber management strategies in developing countries, but it does not explicitly mention any of the listed countries.
 ReflectionThe paper does not mention any specific country, but it does discuss the challenges and opportunities of sea cucumber management in developing countries, which could potentially include some of the listed countries.</t>
  </si>
  <si>
    <t>The paper discusses the management strategies of sea cucumbers, which are a marine resource, and therefore meets the screening criteria.</t>
  </si>
  <si>
    <t>Yes; The abstract discusses the management strategies of sea cucumbers, which are a marine resource.
 ReflectionThe initial response is correct as the abstract specifically mentions the management strategies of sea cucumbers, which are a marine resource.</t>
  </si>
  <si>
    <t>The paper does not discuss a community-based approach, but rather focuses on management strategies and regulatory solutions for sea cucumber fisheries in developing countries.</t>
  </si>
  <si>
    <t>No; The abstract discusses management strategies for sea cucumbers in developing countries, but there is no mention of a community-based approach.
 ReflectionThe abstract focuses on management strategies and regulatory solutions for sea cucumber fisheries in developing countries, but there is no mention of community-based approaches or co-management.</t>
  </si>
  <si>
    <t>The abstract mentions the name of the publisher, but it is unclear whether it is a peer-reviewed journal or not.</t>
  </si>
  <si>
    <t>Maybe; The abstract mentions the name of the publisher, but it is unclear whether it is a peer-reviewed journal or not.
 ReflectionThe initial response is correct. The abstract mentions the name of the publisher, but it is not clear whether it is a peer-reviewed journal or not.</t>
  </si>
  <si>
    <t>No; The paper discusses case studies from Kenya and Madagascar, which are not included in the list of countries in the SC.
 ReflectionThe Initial Response is correct. The paper does not discuss any of the countries listed in the SC.</t>
  </si>
  <si>
    <t>The abstract mentions Elsevier Ltd. as the publisher, indicating that the paper is likely part of the peer-reviewed published literature.</t>
  </si>
  <si>
    <t>Yes; The abstract mentions the publisher, Elsevier Ltd., which is a reputable publisher of peer-reviewed literature.
 ReflectionThe initial response is correct. Elsevier Ltd. is a well-known publisher of peer-reviewed literature.</t>
  </si>
  <si>
    <t>No; The paper is about coral communities in the inner Seychelles.
 ReflectionThe paper does not mention any of the countries listed in the SC, and the study is focused on the inner Seychelles.</t>
  </si>
  <si>
    <t>The abstract mentions the publisher, indicating that it is likely a peer-reviewed published paper.</t>
  </si>
  <si>
    <t>Yes; The abstract mentions the publisher, John Wiley &amp; Sons, Ltd.
 ReflectionThe initial response is correct.</t>
  </si>
  <si>
    <t>The abstract mentions Manus Island, Papua New Guinea, which is one of the countries on the list, but it is unclear if the case study is solely focused on this location or includes other countries.</t>
  </si>
  <si>
    <t>Maybe; The abstract mentions Manus Island, Papua New Guinea, which is one of the countries on the list, but it is unclear if the case study is solely focused on this location or includes other countries.
 ReflectionThe initial response is correct as the abstract mentions Papua New Guinea, which is one of the countries on the list, but it is unclear if the study is solely focused on this location or includes other countries.</t>
  </si>
  <si>
    <t>The paper discusses fisheries management and the replenishment of fisheries within community tenure areas through the use of genetic parentage analysis.</t>
  </si>
  <si>
    <t>Yes; The abstract discusses fisheries management and the replenishment of fisheries within community tenure areas.
 ReflectionThe abstract specifically mentions the use of genetic parentage analysis to measure larval dispersal and determine its contribution to fisheries replenishment within community tenure areas.</t>
  </si>
  <si>
    <t>The paper mentions the need for a community-based approach in fisheries management, but it is not clear if it will discuss it extensively or if there is a focus on co-management.</t>
  </si>
  <si>
    <t>Maybe; The abstract mentions a community-based approach, but it is not clear if the paper will discuss it extensively or if there is a focus on co-management.
 ReflectionThe abstract mentions the need for a community-based approach in fisheries management, but the focus of the paper is on measuring larval dispersal and its contribution to fisheries replenishment within community tenure areas. While the paper does not seem to have a strong focus on co-management, it is not clear if it will discuss the community-based approach in depth.</t>
  </si>
  <si>
    <t>The abstract mentions Elsevier Ltd., a peer-reviewed publisher.</t>
  </si>
  <si>
    <t>Yes; The abstract mentions the publisher, Elsevier Ltd.
 ReflectionThe initial response is correct as the abstract mentions the publisher, which is a reputable peer-reviewed publisher.</t>
  </si>
  <si>
    <t>The study is not a case study from any of the countries listed in the SC, and is conducted in Europe.</t>
  </si>
  <si>
    <t>No; The paper is focused on freshwater mussels and fishes in European rivers.
 ReflectionThe paper does not mention any of the countries listed in the SC, and the study is conducted in Europe.</t>
  </si>
  <si>
    <t>The mention of the publisher suggests that the paper is part of the peer-reviewed published literature, but further investigation is needed to confirm this.</t>
  </si>
  <si>
    <t>Maybe; The abstract mentions the publisher, but further investigation is needed to confirm if it is peer-reviewed.
 ReflectionThe mention of the publisher, John Wiley &amp; Sons Ltd, suggests that the paper is part of the peer-reviewed published literature. However, further investigation is needed to confirm this.</t>
  </si>
  <si>
    <t>No; The paper is about a marine mammal sanctuary in New Zealand.
 ReflectionThe paper is focused on a specific location in New Zealand and does not mention any of the countries listed in the SC.</t>
  </si>
  <si>
    <t>The abstract mentions the publisher as Academic Press, but it is unclear if the paper has undergone peer review.</t>
  </si>
  <si>
    <t>Maybe; The abstract mentions the publisher as Academic Press, but it is unclear if the paper has undergone peer review.
 ReflectionThe initial response is correct. Academic Press is a reputable publisher, but it is unclear if the paper has undergone peer review.</t>
  </si>
  <si>
    <t>No; The paper is about Ecuador in the eastern tropical Pacific.
 ReflectionThe paper is not about any of the countries listed in the SC.</t>
  </si>
  <si>
    <t>The abstract does not provide clear evidence that the paper has been published in a peer-reviewed journal.</t>
  </si>
  <si>
    <t>Maybe; The abstract mentions "Â© The authors 2020" which suggests that it may have been published, but it is not clear where it was published.
 ReflectionThe initial response is correct. The abstract does not provide information on where the paper was published.</t>
  </si>
  <si>
    <t>The abstract is about Tonga and therefore meets the screening criteria.</t>
  </si>
  <si>
    <t>Yes; The abstract mentions Tonga as the subject of the paper.
 ReflectionThe initial response is correct as the abstract specifically mentions Tonga as the subject of the paper.</t>
  </si>
  <si>
    <t>The abstract mentions marine resource exploitation and the government's announcement of marine protected areas, which suggests that the paper may discuss fisheries and/or marine resource management. However, it is not explicitly stated in the abstract.</t>
  </si>
  <si>
    <t>Maybe; The abstract mentions coastal and oceanic resources, fishing, and marine resource exploitation, but it is not clear if the paper will discuss fisheries and/or marine resource management.
 ReflectionThe abstract mentions the exploitation of marine resources and the government's announcement of marine protected areas, which suggests that the paper may discuss marine resource management.</t>
  </si>
  <si>
    <t>The abstract mentions community-based nearshore management approaches, indicating a likely discussion of a community-based approach.</t>
  </si>
  <si>
    <t>Maybe; The abstract mentions community-based nearshore management approaches, but it also mentions the government's announcement of marine protected areas, which could suggest a focus on co-management.
 ReflectionThe abstract does mention community-based approaches, but it also mentions the government's involvement in marine protected areas, which could suggest a focus on co-management. However, the mention of community-based approaches is more prominent.</t>
  </si>
  <si>
    <t>No; The paper is focused on community fisheries management in the Peruvian varzea, which is not located in any of the countries listed in the SC.
 ReflectionThe Initial Response is correct as the paper is not focused on any of the countries listed in the SC.</t>
  </si>
  <si>
    <t>The title suggests that it is likely a peer-reviewed article, and the abstract does not provide any information that contradicts this assumption.</t>
  </si>
  <si>
    <t>The paper is published by a reputable association and is likely to be peer-reviewed.</t>
  </si>
  <si>
    <t>Maybe; The abstract mentions no specific publication venue, but the title suggests a research paper.
 ReflectionThe title and abstract suggest that this is a research paper, but there is no specific mention of a publication venue. However, the paper is likely to be peer-reviewed as it is published by a reputable association.</t>
  </si>
  <si>
    <t>The paper is not related to any of the countries listed in the SC and is based on a study conducted in Michigan, USA.</t>
  </si>
  <si>
    <t>No; The paper is based on a study conducted in Michigan, USA, and does not mention any of the countries listed in the SC.
 ReflectionThe Initial Response is correct as the paper is not related to any of the countries listed in the SC.</t>
  </si>
  <si>
    <t>Maybe; The abstract mentions the publisher, but it is unclear if the paper has been peer-reviewed.
 ReflectionThe mention of the publisher does not necessarily mean that the paper has been peer-reviewed. However, the paper seems to be well-written and structured, which suggests that it may have gone through peer-review.</t>
  </si>
  <si>
    <t>The paper is not about a case study from any of the countries listed in the SC, but rather from Indonesia.</t>
  </si>
  <si>
    <t>No; The paper is about a case study from Indonesia.
 ReflectionThe title and abstract clearly state that the study is conducted in Malang City, Indonesia, and there is no mention of any of the countries listed in the SC.</t>
  </si>
  <si>
    <t>No; The paper is about Puerto Rico, which is not included in the list of countries.
 ReflectionThe initial response is correct as Puerto Rico is not included in the list of countries.</t>
  </si>
  <si>
    <t>The author's names suggest that it is a peer-reviewed article.</t>
  </si>
  <si>
    <t>Maybe; The abstract does not provide information on the type of publication.
 ReflectionThe abstract does not mention the type of publication, but the author's names suggest that it is a peer-reviewed article.</t>
  </si>
  <si>
    <t>No; The paper discusses salmon farming in Scotland and the Shetlands, and does not mention any of the listed countries.
 ReflectionThe Initial Response is correct. The paper focuses on salmon farming in Scotland and does not mention any of the countries listed in the SC.</t>
  </si>
  <si>
    <t>It is unclear from the information provided whether the paper is part of the peer-reviewed published literature or a book chapter.</t>
  </si>
  <si>
    <t>Maybe; The abstract mentions a chapter, but it is unclear if it is part of a book or a peer-reviewed journal article.
 ReflectionThe abstract mentions a chapter, which could indicate that it is part of a book. However, the authors are listed with their affiliations, which suggests that it may be a peer-reviewed journal article.</t>
  </si>
  <si>
    <t>No; The title and abstract do not mention any of the countries listed in the Screening Criteria.
 ReflectionThe Initial Response is correct. The paper is focused on a case study in the Philippines and does not mention any of the countries listed in the Screening Criteria.</t>
  </si>
  <si>
    <t>The abstract mentions case studies from Cook Islands and Fiji, which are part of the list of countries in the SC.</t>
  </si>
  <si>
    <t>Yes; The abstract mentions case studies from Cook Islands and Fiji.
 ReflectionThe initial response is correct as the abstract clearly mentions case studies from Cook Islands and Fiji.</t>
  </si>
  <si>
    <t>The abstract mentions marine management practices and resources management, but it is not clear if fisheries are specifically discussed.</t>
  </si>
  <si>
    <t>Maybe; The abstract mentions marine management practices and resources management, but it is not clear if fisheries are specifically discussed.
 ReflectionThe abstract focuses on coral reef health and the effects of socio-economic factors on it. While marine resource management is mentioned, it is not clear if fisheries are specifically discussed.</t>
  </si>
  <si>
    <t>The abstract mentions traditional systems of resource management, but it is not clear if it is community-based or co-management.</t>
  </si>
  <si>
    <t>Maybe; The abstract mentions traditional systems of resource management, but it is not clear if it is community-based or co-management.
 ReflectionThe abstract mentions traditional systems of resource management, which could be community-based, but it is not clear if the focus is on community-based approaches or co-management.</t>
  </si>
  <si>
    <t>No; The paper is focused on a case study in He'eia, O'ahu, which is in Hawaii, USA.
 ReflectionThe initial response is correct as the paper is focused on a case study in Hawaii, which is not included in the list of countries in the SC.</t>
  </si>
  <si>
    <t>The paper is not explicitly identified as being published in a peer-reviewed journal, and the collaboration with a community-based non-profit suggests that it may not have undergone peer review.</t>
  </si>
  <si>
    <t>Maybe; The abstract mentions "our results" which suggests that there is a study that has been conducted, but it is not clear if it has been published in a peer-reviewed journal.
 ReflectionThe abstract mentions that the study was conducted in collaboration with a community-based non-profit, which suggests that it may not have been published in a peer-reviewed journal.</t>
  </si>
  <si>
    <t>No; The paper is about community-based floodplain fisheries in the Brazilian Amazon.
 ReflectionThe paper does not mention any of the countries listed in the SC, and the focus is on the Brazilian Amazon.</t>
  </si>
  <si>
    <t>The abstract mentions that the article was published with a license by Taylor &amp; Francis, but it is unclear if it is a peer-reviewed journal article or not.</t>
  </si>
  <si>
    <t>Maybe; The abstract mentions that the article was published with a license by Taylor &amp; Francis, but it is unclear if it is a peer-reviewed journal article or not.
 ReflectionThe initial response is correct. While the abstract mentions that the article was published with a license by Taylor &amp; Francis, it does not explicitly state that it is a peer-reviewed journal article.</t>
  </si>
  <si>
    <t>No; The paper is about the Deep Water Horizon spill in Louisiana, USA.
 ReflectionThe paper is not about any of the countries listed in the SC.</t>
  </si>
  <si>
    <t>The title and abstract suggest that it is an interview rather than a research paper, and therefore it is unlikely to be part of the peer-reviewed published literature.</t>
  </si>
  <si>
    <t>No; The abstract mentions an interview and does not mention any research or study.
 ReflectionThe abstract does not mention any research or study, and the title suggests that it is an interview rather than a research paper.</t>
  </si>
  <si>
    <t>No; The paper is about a case study in Japan.
 ReflectionThe paper is not about any of the countries listed in the SC.</t>
  </si>
  <si>
    <t>While the abstract does not explicitly state whether the paper has been published in a peer-reviewed journal or not, the presence of numerical modeling suggests that this is a research paper that may have undergone peer review.</t>
  </si>
  <si>
    <t>Maybe; The abstract mentions a "study" and "numerical modeling," but it is unclear if the paper has been published in a peer-reviewed journal.
 ReflectionThe abstract does not explicitly state whether the paper has been published in a peer-reviewed journal or not. However, the presence of numerical modeling suggests that this is a research paper that may have undergone peer review.</t>
  </si>
  <si>
    <t>No; The paper is about a fishery management project in Bangladesh.
 ReflectionThe paper is not related to any of the countries listed in the SC.</t>
  </si>
  <si>
    <t>The mention of IAHR, INBO &amp; IAHS suggests that this paper may be part of the peer-reviewed published literature, but further investigation is needed to confirm.</t>
  </si>
  <si>
    <t>Maybe; The abstract mentions IAHR, INBO &amp; IAHS, which are likely peer-reviewed journals, but further investigation is needed to confirm.
 ReflectionThe IAHR, INBO &amp; IAHS are indeed peer-reviewed journals, but it is unclear if this paper was published in one of them.</t>
  </si>
  <si>
    <t>While the paper does not focus on any specific country from the SC, the proposed approach could potentially be applied in any of the listed countries with recreational fisheries.</t>
  </si>
  <si>
    <t>No; The paper does not mention any of the countries listed in the SC.
 ReflectionThe paper does not mention any specific country from the SC, but it does discuss a novel approach to fishery management that could potentially be applied in any country with recreational fisheries.</t>
  </si>
  <si>
    <t>The paper focuses on the integration of recreational fisheries into fishery management, which is a key aspect of marine resource management.</t>
  </si>
  <si>
    <t>Yes; The title and abstract specifically mention fishery management and recreational fisheries.
 ReflectionThe paper discusses the integration of recreational fisheries into fishery management, which is directly related to marine resource management.</t>
  </si>
  <si>
    <t>The paper discusses a novel approach called angling management organizations (AMOs), which combines co-management with community-based organizations, but it is not clear whether the focus is on co-management or community-based approach.</t>
  </si>
  <si>
    <t>Maybe; The abstract mentions a novel approach called angling management organizations (AMOs), which combines co-management with community-based organizations.
 ReflectionThe initial response is correct. The abstract mentions that AMOs combine co-management with community-based organizations, but it is not clear whether the focus is on co-management or community-based approach.</t>
  </si>
  <si>
    <t>Yes; The abstract mentions the publisher and year of publication, indicating that it is likely a peer-reviewed published paper.
 ReflectionThe initial response is correct. The abstract mentions the publisher and year of publication, which suggests that it is a peer-reviewed published paper.</t>
  </si>
  <si>
    <t>No; The paper is about a case study in Bangladesh, not any of the listed countries.
 ReflectionThe initial response is correct as the paper is focused on a case study in Bangladesh and not any of the listed countries.</t>
  </si>
  <si>
    <t>The abstract mentions Elsevier Ltd. which is a publisher of peer-reviewed journals, but further information is needed to confirm if this paper is part of the peer-reviewed published literature.</t>
  </si>
  <si>
    <t>Maybe; The abstract mentions Elsevier Ltd. which is a publisher of peer-reviewed journals, but further information is needed to confirm if this paper is part of the peer-reviewed published literature.
 ReflectionThe initial response is correct. Elsevier Ltd. is a publisher of peer-reviewed journals, but we need to confirm if this paper is part of the peer-reviewed published literature.</t>
  </si>
  <si>
    <t>The paper does not meet the SC as it is not related to any of the Pacific Island countries listed.</t>
  </si>
  <si>
    <t>No; The paper is focused on the Great Lakes in North America.
 ReflectionThe paper is not related to any of the Pacific Island countries listed in the SC.</t>
  </si>
  <si>
    <t>No; The paper is about a mangrove conservation project in Malaysia.
 ReflectionThe paper is focused on a specific location in Malaysia and does not mention any of the countries listed in the SC.</t>
  </si>
  <si>
    <t>The lack of information on the type of publication in the abstract makes it difficult to determine if it is part of the peer-reviewed published literature. However, the title suggests that it is a case study, which is often published in peer-reviewed journals.</t>
  </si>
  <si>
    <t>Maybe; The abstract does not provide information on the type of publication.
 ReflectionThe abstract does not provide information on the type of publication, but the title suggests that it is a case study, which is often published in peer-reviewed journals.</t>
  </si>
  <si>
    <t>The paper is about Laos, which is not included in the list of countries.</t>
  </si>
  <si>
    <t>No; The paper is about Laos, which is not included in the list of countries.
 ReflectionThe initial response is correct as Laos is not included in the list of countries.</t>
  </si>
  <si>
    <t>The abstract mentions independent fisheries data from Rare's Fish Forever program, but it is unclear if the paper has been peer-reviewed and published.</t>
  </si>
  <si>
    <t>Maybe; The abstract mentions independent fisheries data from Rare's Fish Forever program, but it is unclear if the paper has been peer-reviewed and published.
 ReflectionThe abstract does not explicitly state whether the paper has been peer-reviewed and published, but the mention of independent fisheries data suggests that it may have gone through some level of review. However, without further information, it is difficult to determine if the paper strictly meets the SC.</t>
  </si>
  <si>
    <t>No; The paper is about a case study in northern Mozambique.
 ReflectionThe paper is not about any of the countries listed in the SC.</t>
  </si>
  <si>
    <t>Maybe; The abstract mentions the publisher, but it is unclear if the paper has been peer-reviewed.
 ReflectionThe abstract mentions the publisher, but it is still unclear if the paper has been peer-reviewed.</t>
  </si>
  <si>
    <t>No; The paper is focused on a case study in Sweden.
 ReflectionThe paper does not mention any of the countries listed in the SC, and instead focuses on a case study in Sweden.</t>
  </si>
  <si>
    <t>The abstract does not explicitly state that the paper has been published in a peer-reviewed journal, but it does suggest that the research has been conducted and analyzed.</t>
  </si>
  <si>
    <t>Maybe; The abstract mentions "paper" and "results" but does not explicitly state that it has been published in a peer-reviewed journal.
 ReflectionThe abstract does not explicitly state that the paper has been published in a peer-reviewed journal, but it does use language that suggests that the research has been conducted and analyzed.</t>
  </si>
  <si>
    <t>No; The paper is about a community-based sea farming project in Taiwan.
 ReflectionThe paper is focused on a specific project in Taiwan and does not mention any of the countries listed in the SC.</t>
  </si>
  <si>
    <t>The abstract does not provide enough information to confirm that this paper is part of the peer-reviewed literature.</t>
  </si>
  <si>
    <t>Maybe; The abstract mentions Elsevier Ltd, which is a publisher of peer-reviewed journals, but it is unclear if this paper is part of the peer-reviewed literature.
 ReflectionThe initial response is correct. While Elsevier Ltd is a publisher of peer-reviewed journals, the abstract does not explicitly state that this paper is part of the peer-reviewed literature.</t>
  </si>
  <si>
    <t>No; The paper is about North Sulawesi in Indonesia.
 ReflectionThe paper is not about any of the countries listed in the SC.</t>
  </si>
  <si>
    <t>The language used in the abstract suggests that the study may have been published in a peer-reviewed journal, but it is not explicitly stated.</t>
  </si>
  <si>
    <t>Maybe; The abstract mentions a study, but it is unclear if it has been published in a peer-reviewed journal.
 ReflectionThe abstract does not explicitly state whether the study has been published in a peer-reviewed journal or not. However, the language used suggests that it may have been published.</t>
  </si>
  <si>
    <t>No; The paper is about a study on tiger shrimps and does not mention any of the countries listed in the SC.
 ReflectionThe paper is focused on a study on tiger shrimps and does not mention any of the countries listed in the SC. Therefore, it does not meet the SC.</t>
  </si>
  <si>
    <t>Maybe; The abstract does not explicitly state whether the paper is part of the peer-reviewed published literature or not.
 ReflectionThe initial response is correct. The abstract does not provide any information on whether the paper is part of the peer-reviewed published literature or not.</t>
  </si>
  <si>
    <t>No; The paper is focused on a case study in Raja Ampat, Indonesia, which is not included in the list of countries in the SC.
 ReflectionThe Initial Response is correct as the paper is solely focused on a case study in Raja Ampat, Indonesia, and does not mention any of the countries listed in the SC.</t>
  </si>
  <si>
    <t>The paper is not about any of the countries listed in the Screening Criteria.</t>
  </si>
  <si>
    <t>No; The paper is focused on the western Indian Ocean and does not mention any of the listed countries.
 ReflectionThe paper does not mention any of the countries listed in the SC, so it is not possible that it summarises a case study from any of those countries.</t>
  </si>
  <si>
    <t>The abstract mentions Inter-Research, which is a publisher of peer-reviewed journals, but it is not clear from the abstract if this paper was published in a peer-reviewed journal. Further investigation is needed to confirm.</t>
  </si>
  <si>
    <t>Maybe; The abstract mentions Inter-Research, which is a publisher of peer-reviewed journals, but further investigation is needed to confirm if this paper was published in a peer-reviewed journal.
 ReflectionThe initial response is correct. Inter-Research is a publisher of peer-reviewed journals, but it is not clear from the abstract if this paper was published in one of their journals.</t>
  </si>
  <si>
    <t>The paper does not meet the Screening Criteria as it does not involve a case study from any of the countries listed.</t>
  </si>
  <si>
    <t>No; The title and abstract do not mention any of the countries listed in the Screening Criteria.
 ReflectionThe Initial Response is correct. The title and abstract do not mention any of the countries listed in the Screening Criteria.</t>
  </si>
  <si>
    <t>The language used in the abstract suggests that this is a published paper, despite not explicitly stating it.</t>
  </si>
  <si>
    <t>Maybe; The abstract mentions a randomized controlled trial, but it is unclear if the paper has been published in a peer-reviewed journal.
 ReflectionThe abstract does not explicitly state whether the paper has been published in a peer-reviewed journal or not. However, the language used in the abstract suggests that it is a published paper.</t>
  </si>
  <si>
    <t>No; The paper is about a quality improvement implementation study in a large academic medical center in the United States.
 ReflectionThe paper is not related to any of the countries listed in the SC.</t>
  </si>
  <si>
    <t>The study was published in a peer-reviewed journal, the American Academy of Pediatrics.</t>
  </si>
  <si>
    <t>Yes; The abstract mentions the study was published by the American Academy of Pediatrics.
 ReflectionThe Initial Response is correct. The American Academy of Pediatrics is a peer-reviewed journal.</t>
  </si>
  <si>
    <t>The paper is focused on fisheries governance in Papua New Guinea.</t>
  </si>
  <si>
    <t>Yes; The abstract mentions Papua New Guinea as the focus of the paper.
 ReflectionThe initial response is correct as the abstract clearly states that the paper is focused on fisheries governance in Papua New Guinea.</t>
  </si>
  <si>
    <t>The paper discusses fisheries governance and management in Papua New Guinea, specifically highlighting the role of local-level government legislation in strengthening community-based and participatory approaches.</t>
  </si>
  <si>
    <t>Yes; The title and abstract specifically mention fisheries governance and management in Papua New Guinea.
 ReflectionThe paper focuses on the role of local-level government legislation in strengthening community-based and participatory approaches to fisheries management in Papua New Guinea.</t>
  </si>
  <si>
    <t>The paper discusses the role of local-level governments in community-based approaches to coastal fisheries governance.</t>
  </si>
  <si>
    <t>Yes; The title and abstract mention "strengthening participatory approaches" and "local-level government legislation" which suggests a community-based approach.
 ReflectionThe initial response is correct as the paper focuses on the role of local-level governments in re-envisioning coastal and small-scale fisheries governance, which implies a community-based approach.</t>
  </si>
  <si>
    <t>The abstract does not provide enough information to determine if the paper is part of peer-reviewed published literature, but the publisher mentioned, CSIRO, is a reputable scientific publisher.</t>
  </si>
  <si>
    <t>Maybe; The abstract does not provide enough information to determine if the paper is part of peer-reviewed published literature.
 ReflectionThe abstract does not mention if the paper is part of peer-reviewed published literature, but it does mention the publisher, CSIRO, which is a reputable scientific publisher.</t>
  </si>
  <si>
    <t>The study is conducted in Tanzania, which is not included in the list of countries mentioned in the SC.</t>
  </si>
  <si>
    <t>No; The study is conducted in Tanzania, which is not included in the list of countries.
 ReflectionThe initial response is correct as Tanzania is not included in the list of countries mentioned in the SC.</t>
  </si>
  <si>
    <t>No; The paper is about a case study in Cambodia, which is not included in the list of countries.
 ReflectionThe initial response is correct as the paper is focused on a case study in Cambodia, which is not included in the list of countries.</t>
  </si>
  <si>
    <t>The language used in the abstract suggests that the article has been published in a peer-reviewed journal.</t>
  </si>
  <si>
    <t>Maybe; The abstract mentions "this article" but it is unclear whether it has been published in a peer-reviewed journal.
 ReflectionThe abstract does not explicitly state whether the article has been published in a peer-reviewed journal or not. However, the language used suggests that it has been published.</t>
  </si>
  <si>
    <t>The paper does not meet the screening criteria as it is not discussing a case study from any of the listed countries.</t>
  </si>
  <si>
    <t>No; The paper is discussing a case study in Indonesia, not any of the listed countries.
 ReflectionThe initial response is correct as the paper is focused on a case study in Indonesia, which is not one of the listed countries.</t>
  </si>
  <si>
    <t>The publisher is reputable, but we need to confirm if the article is peer-reviewed.</t>
  </si>
  <si>
    <t>Maybe; The publisher is Sage Publications, which is a reputable academic publisher, but we need to confirm if the article is peer-reviewed.
 ReflectionThe publisher, Sage Publications, is a well-known academic publisher, but we need to confirm if the article is peer-reviewed.</t>
  </si>
  <si>
    <t>Going rural': Driving change through a rural medical education innovation</t>
  </si>
  <si>
    <t>No; The paper is about a rural medical education innovation in South Africa.
 ReflectionThe paper is focused on a rural medical education innovation in South Africa and does not mention any of the countries listed in the SC.</t>
  </si>
  <si>
    <t>The abstract suggests that the article has been published, but without further information, it is unclear if it meets the criteria of being part of the peer-reviewed published literature.</t>
  </si>
  <si>
    <t>Maybe; The abstract mentions "this article" which suggests that it has been published, but it is not clear where it has been published.
 ReflectionThe abstract does not explicitly state where the article has been published, but the use of "this article" suggests that it has been published somewhere. However, without further information, it is difficult to determine if it meets the criteria of being part of the peer-reviewed published literature.</t>
  </si>
  <si>
    <t>The study was conducted in Ghana, which is not part of the listed countries.</t>
  </si>
  <si>
    <t>No; The paper is about a reservoir in Ghana, West Africa.
 ReflectionThe title and abstract clearly state that the study was conducted in Ghana, which is not part of the listed countries.</t>
  </si>
  <si>
    <t>The abstract mentions the publisher and the journal name, indicating that it is likely a peer-reviewed published paper.</t>
  </si>
  <si>
    <t>Yes; The abstract mentions the publisher and the journal name.
 ReflectionThe abstract mentions the publisher and the journal name, indicating that it is likely a peer-reviewed published paper.</t>
  </si>
  <si>
    <t>No; The paper is about coastal Cambodia, which is not included in the list of countries.
 ReflectionThe initial response is correct as the paper is focused on coastal Cambodia, which is not included in the list of countries.</t>
  </si>
  <si>
    <t>The information provided is insufficient to determine whether the paper is part of the peer-reviewed published literature or not.</t>
  </si>
  <si>
    <t>Maybe; The abstract mentions the publisher, but it is unclear if it is a peer-reviewed journal article or a book chapter.
 ReflectionThe publisher, University of Ottawa Press, publishes both books and peer-reviewed journals. It is unclear from the information given whether this is a book chapter or a peer-reviewed journal article.</t>
  </si>
  <si>
    <t>No; The paper is about a botanic garden in Spain and does not mention any of the listed countries.
 ReflectionThe Initial Response is correct as the paper is focused on a botanic garden in Spain and does not mention any of the listed countries.</t>
  </si>
  <si>
    <t>The abstract suggests that the paper has been published in a peer-reviewed journal, but this needs to be verified.</t>
  </si>
  <si>
    <t>Yes; The abstract mentions the author(s) and the year of publication, indicating that it has been published in a peer-reviewed journal.
 ReflectionThe abstract mentions that the paper has been published in a journal, which suggests that it has undergone peer-review. However, it is possible that the paper was published in a non-peer-reviewed journal, so it is important to verify this.</t>
  </si>
  <si>
    <t>No; The paper is about small-scale fishing communities in Turkey.
 ReflectionThe paper is not about any of the countries listed in the SC.</t>
  </si>
  <si>
    <t>The publisher mentioned in the abstract is Elsevier, which is a reputable publisher of peer-reviewed articles, and it is likely that this article has undergone peer-review.</t>
  </si>
  <si>
    <t>Maybe; The abstract mentions the publisher, but it is unclear if it is a peer-reviewed article or not.
 ReflectionThe publisher mentioned in the abstract is Elsevier, which is a reputable publisher of peer-reviewed articles. However, it is still unclear if this specific article has undergone peer-review.</t>
  </si>
  <si>
    <t>No; The paper is about Whitehouse, Jamaica, which is not included in the list of countries.
 ReflectionThe initial response is correct as the paper is focused on a case study in Jamaica, which is not included in the list of countries.</t>
  </si>
  <si>
    <t>The abstract does not provide clear information on the type of publication, but the level of detail suggests that it may be a peer-reviewed article.</t>
  </si>
  <si>
    <t>Maybe; The abstract does not provide information on the type of publication.
 ReflectionThe abstract does not mention the type of publication, but it does provide a detailed summary of the research conducted and the results obtained.</t>
  </si>
  <si>
    <t>The abstract mentions the South Pacific region which includes the countries listed in the SC.</t>
  </si>
  <si>
    <t>Yes; The abstract mentions the South Pacific region which includes the countries listed in the SC.
 ReflectionThe Initial Response is correct as the abstract explicitly mentions the South Pacific region which includes the countries listed in the SC.</t>
  </si>
  <si>
    <t>The abstract discusses the need for marine resource management and the establishment of marine protected areas, making it likely that the paper will discuss fisheries and/or marine resource management.</t>
  </si>
  <si>
    <t>Yes; The abstract discusses the need for marine resource management and the establishment of marine protected areas.
 ReflectionThe initial response is correct as the abstract clearly mentions the need for marine resource management and the establishment of marine protected areas.</t>
  </si>
  <si>
    <t>The paper proposes the establishment of MPAs in the South Pacific using a strategy of community-based management.</t>
  </si>
  <si>
    <t>Yes; The abstract mentions the need for local ownership involvement and management, and proposes the establishment of MPAs using a strategy of community-based management.
 ReflectionThe Initial Response is correct. The abstract clearly states that the paper proposes a community-based approach to establish MPAs in the South Pacific.</t>
  </si>
  <si>
    <t>The title suggests that it is likely a peer-reviewed paper, and the abstract provides relevant information on the topic and proposed approach.</t>
  </si>
  <si>
    <t>The paper is solely focused on the Philippines and does not meet the SC.</t>
  </si>
  <si>
    <t>No; The paper is focused on the Philippines and does not mention any of the countries listed in the SC.
 ReflectionThe Initial Response is correct as the paper is solely focused on the Philippines and does not mention any of the countries listed in the SC.</t>
  </si>
  <si>
    <t>The paper does not strictly meet the SC, but it is possible that it could be considered for inclusion as Guam is a US territory in the Pacific region.</t>
  </si>
  <si>
    <t>Maybe; The abstract mentions Guam, which is not on the list of countries, but it is a US territory in the Pacific region.
 ReflectionThe initial response is correct. Guam is not on the list of countries, but it is a US territory in the Pacific region and could be considered for inclusion.</t>
  </si>
  <si>
    <t>The paper does not discuss fisheries or marine resource management, but rather focuses on watershed restoration and coral reef resilience.</t>
  </si>
  <si>
    <t>No; The paper discusses watershed restoration and its impact on coral reef resilience against climate change and other human impacts.
 ReflectionThe paper focuses on watershed restoration and its impact on coral reef resilience, but there is no mention of fisheries or marine resource management.</t>
  </si>
  <si>
    <t>The abstract provides specific details about the study, which suggests that it may have undergone peer-review, but it is unclear whether the paper has been peer-reviewed.</t>
  </si>
  <si>
    <t>Maybe; The abstract mentions the publisher, but it is unclear whether the paper has been peer-reviewed.
 ReflectionThe mention of the publisher does not necessarily mean that the paper has been peer-reviewed. However, the abstract does provide specific details about the study, which suggests that it may have undergone peer-review.</t>
  </si>
  <si>
    <t>No; The paper is focused on marine mammals in the South China Sea and does not mention any of the countries listed in the SC.
 ReflectionThe Initial Response is correct as the paper is not related to any of the countries listed in the SC.</t>
  </si>
  <si>
    <t>No; The paper does not mention any of the countries listed in the Screening Criteria.
 ReflectionThe paper is focused on vulnerable pregnant women's perceptions of individual versus group prenatal care in an urban area of Alberta, Canada. There is no mention of any of the countries listed in the Screening Criteria.</t>
  </si>
  <si>
    <t>Palau is mentioned in the abstract, which is one of the countries listed in the SC.</t>
  </si>
  <si>
    <t>Yes; Palau is mentioned in the abstract.
 ReflectionThe abstract mentions three countries, but only one of them is on the list of countries in the SC. However, the SC asks if it is possible that the paper summarises a case study from any of the listed countries, and Palau is mentioned in the abstract, so the initial response is still correct.</t>
  </si>
  <si>
    <t>The abstract clearly mentions the restoration of fisheries and coral reefs using community-based management efforts, indicating that the paper will discuss fisheries and marine resource management.</t>
  </si>
  <si>
    <t>Yes; The abstract mentions community-based management efforts to restore severely damaged coral reefs and fisheries using Biorock technology.
 ReflectionThe abstract mentions the restoration of fisheries and coral reefs using community-based management efforts, which suggests that the paper will discuss fisheries and marine resource management.</t>
  </si>
  <si>
    <t>The paper discusses a community-based approach to coral reef and fisheries restoration.</t>
  </si>
  <si>
    <t>Yes; The title and abstract mention community-based management efforts and bottom-up efforts.
 ReflectionThe mention of Biorock technology and solar-powered Biorock nurseries may suggest a co-management approach, but it is not the main focus of the paper.</t>
  </si>
  <si>
    <t>The paper is not a case study from any of the listed countries, but rather from the Philippines.</t>
  </si>
  <si>
    <t>The citation included in the abstract suggests that the paper is part of the peer-reviewed literature.</t>
  </si>
  <si>
    <t>Maybe; The abstract does not explicitly state whether the paper is part of peer-reviewed literature or not.
 ReflectionThe abstract does not provide information on whether the paper is part of peer-reviewed literature or not. However, the fact that it includes a citation suggests that it is likely to be part of the peer-reviewed literature.</t>
  </si>
  <si>
    <t>No; The paper is about Botswana, not any of the listed countries.
 ReflectionThe paper is clearly not about any of the countries listed in the SC.</t>
  </si>
  <si>
    <t>Maybe; The abstract mentions a publisher, but it is unclear if the paper is peer-reviewed.
 ReflectionThe initial response is correct. The abstract mentions a publisher, but it is unclear if the paper is peer-reviewed.</t>
  </si>
  <si>
    <t>The paper does not meet the Screening Criteria as it does not include a case study from any of the listed countries.</t>
  </si>
  <si>
    <t>No; The paper does not mention any of the countries listed in the Screening Criteria.
 ReflectionThe Initial Response is correct as none of the countries listed in the Screening Criteria are mentioned in the Title or Abstract.</t>
  </si>
  <si>
    <t>The paper is likely part of a book, which is excluded by the screening criteria.</t>
  </si>
  <si>
    <t>Maybe; The abstract mentions "chapters" which could indicate a book, but it is unclear if it has been peer-reviewed and published.
 ReflectionThe abstract does not explicitly state whether the paper is part of a book or a peer-reviewed journal. However, the fact that it is presented as "chapters" suggests that it may be part of a book.</t>
  </si>
  <si>
    <t>No; The paper is about Alaska, which is not included in the list of countries/islands.
 ReflectionThe Initial Response is correct. The paper is focused on Alaska, which is not part of the list of countries/islands mentioned in the SC.</t>
  </si>
  <si>
    <t>The publisher, Elsevier, is a peer-reviewed publisher, but the abstract does not explicitly state that the paper has been peer-reviewed.</t>
  </si>
  <si>
    <t>Maybe; The publisher, Elsevier, is a peer-reviewed publisher, but the abstract does not explicitly state that the paper has been peer-reviewed.
 ReflectionThe initial response is correct. While Elsevier is a peer-reviewed publisher, the abstract does not explicitly state that the paper has been peer-reviewed.</t>
  </si>
  <si>
    <t>The paper does not summarise a case study from any of the countries/islands listed in the SC as it is solely focused on the Hawaiian archipelago.</t>
  </si>
  <si>
    <t>No; The paper is focused on the Hawaiian archipelago, which is not included in the list of countries/islands.
 ReflectionThe initial response is correct as the paper is solely focused on the Hawaiian archipelago and does not mention any of the countries/islands listed in the SC.</t>
  </si>
  <si>
    <t>The title and abstract provide a clear indication that the paper is part of the peer-reviewed published literature.</t>
  </si>
  <si>
    <t>Yes; The title and abstract provide a clear indication that the paper is part of the peer-reviewed published literature.
 ReflectionThe title and abstract provide specific details about the research conducted, the location, and the results obtained, which are typical of peer-reviewed published literature.</t>
  </si>
  <si>
    <t>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(0.3â€“0.34Â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(39Â Â±Â 4%) is above the current mean for Philippine reefs (23%) and is comparable with the long-term average for reefs situated within Philippine MPAs (36%). This study suggests that exceptionally small reserves may benefit hard corals more than regulation via fishing permits. Â© 2022 The Author. Aquatic Conservation: Marine and Freshwater Ecosystems published by John Wiley &amp; Sons Ltd.</t>
  </si>
  <si>
    <t>The paper is not about any of the countries listed in the SC, but rather a case study in the Philippines.</t>
  </si>
  <si>
    <t>No; The paper is about a case study in the Philippines, which is not included in the list of countries in the SC.
 ReflectionThe Initial Response is correct as the paper is not about any of the countries listed in the SC.</t>
  </si>
  <si>
    <t>The abstract mentions the journal name and the publisher, indicating that it is a peer-reviewed published paper.</t>
  </si>
  <si>
    <t>Yes; The abstract mentions the journal name and the publisher, indicating that it is a peer-reviewed published paper.
 ReflectionThe initial response is correct as the abstract clearly mentions the journal name and the publisher, indicating that it is a peer-reviewed published paper.</t>
  </si>
  <si>
    <t>No; The paper is about a case study in the Mexican Caribbean.
 ReflectionThe initial response is correct as the paper is focused on a case study in the Mexican Caribbean and does not mention any of the countries listed in the SC.</t>
  </si>
  <si>
    <t>Maybe; The abstract mentions Elsevier Ltd, which is a publisher of peer-reviewed journals, but it is not clear if this paper is part of the peer-reviewed literature.
 ReflectionThe initial response is correct. While Elsevier Ltd is a publisher of peer-reviewed journals, the abstract does not explicitly state that this paper is part of the peer-reviewed literature.</t>
  </si>
  <si>
    <t>No; The paper is about Bangladesh and the Mekong Delta, not any of the listed countries.
 ReflectionThe initial response is correct as none of the listed countries are mentioned in the title or abstract.</t>
  </si>
  <si>
    <t>The detailed description of the research methodology and findings in the abstract suggests that it is a peer-reviewed article.</t>
  </si>
  <si>
    <t>Maybe; The abstract mentions the publisher, but it is unclear if it is a peer-reviewed article or not.
 ReflectionThe mention of the publisher does not necessarily mean that the article is peer-reviewed. However, the abstract does provide a detailed description of the research methodology and findings, which suggests that it is a peer-reviewed article.</t>
  </si>
  <si>
    <t>No; The paper discusses case studies in the Philippines and Indonesia, not in any of the listed countries.
 ReflectionThe initial response is correct as the paper does not mention any of the listed countries in the title or abstract.</t>
  </si>
  <si>
    <t>No; The paper does not mention any of the countries listed in the SC.
 ReflectionThe Initial Response is correct as the paper does not mention any of the countries listed in the SC.</t>
  </si>
  <si>
    <t>The paper is a PhD dissertation and not a peer-reviewed publication.</t>
  </si>
  <si>
    <t>Maybe; The abstract mentions that the paper is a PhD dissertation, but it is unclear if it has been published in a peer-reviewed journal.
 ReflectionThe initial response is correct. The abstract does not explicitly state whether the paper has been published in a peer-reviewed journal.</t>
  </si>
  <si>
    <t>No; The paper is about a Yup'ik community in Western Alaska.
 ReflectionThe paper is not about any of the countries listed in the SC, but rather a community in Alaska.</t>
  </si>
  <si>
    <t>While the abstract does not explicitly state that the paper has been peer-reviewed and published, the level of detail provided suggests that it may be a published paper.</t>
  </si>
  <si>
    <t>Maybe; The abstract mentions the name of a university press, but it is unclear if the paper has been peer-reviewed and published.
 ReflectionThe mention of a university press does not necessarily mean that the paper has been peer-reviewed and published. However, the abstract does provide some details about the research methods and findings, which suggests that it may be a published paper.</t>
  </si>
  <si>
    <t>The abstract suggests that the paper has been published in a peer-reviewed journal.</t>
  </si>
  <si>
    <t>Maybe; The abstract mentions a review, but it is unclear if it has been published in a peer-reviewed journal.
 ReflectionThe abstract does not explicitly state whether the paper has been published in a peer-reviewed journal or not. However, the fact that it includes a citation suggests that it is likely to have been published in a peer-reviewed journal.</t>
  </si>
  <si>
    <t>No; The paper is focused on the Bay of Biscay in Europe.
 ReflectionThe paper does not mention any of the countries listed in the SC, and instead focuses on the Bay of Biscay in Europe.</t>
  </si>
  <si>
    <t>No; The paper is about a case study in the Philippines, not in any of the listed countries.
 ReflectionThe paper is not about any of the countries listed in the SC, but rather about the Philippines.</t>
  </si>
  <si>
    <t>The abstract does not provide enough information to determine if it is a peer-reviewed published literature or not.</t>
  </si>
  <si>
    <t>Maybe; The abstract does not provide information on the type of publication.
 ReflectionThe abstract does not mention the type of publication, but it does not mention any conference or report either. The title suggests that it could be a research paper.</t>
  </si>
  <si>
    <t>The paper is not about any of the countries listed in the SC, but rather about Apo Island in the Philippines.</t>
  </si>
  <si>
    <t>No; The paper is about Apo Island in the Philippines.
 ReflectionThe title and abstract clearly state that the paper is about Apo Island in the Philippines, which is not included in the list of countries in the SC.</t>
  </si>
  <si>
    <t>The abstract mentions the publisher, Elsevier Ltd, which is a reputable publisher of peer-reviewed literature. Therefore, it is likely that the paper is part of the peer-reviewed published literature.</t>
  </si>
  <si>
    <t>No; The abstract mentions a case study from Bangladesh.
 ReflectionThe initial response is correct as the abstract clearly states that the case study is from Bangladesh, which is not included in the list of countries in the SC.</t>
  </si>
  <si>
    <t>Yes; The abstract mentions the publisher and the year of publication, indicating that it is likely a peer-reviewed published paper.
 ReflectionThe initial response is correct as the abstract mentions the publisher and the year of publication, which suggests that it is a peer-reviewed published paper.</t>
  </si>
  <si>
    <t>The paper is not about any of the countries listed in the SC, but rather about home care in Austria.</t>
  </si>
  <si>
    <t>No; The paper is about home care in Austria and does not mention any of the countries listed in the SC.
 ReflectionThe paper is focused on home care in Austria and does not mention any of the countries listed in the SC. Therefore, it is not possible that the Title and Abstract summarise a paper with a case study from any of the countries listed in the SC.</t>
  </si>
  <si>
    <t>The abstract mentions the publisher as BioMed Central Ltd, but it is unclear if the paper has undergone peer review.</t>
  </si>
  <si>
    <t>Maybe; The abstract mentions the publisher as BioMed Central Ltd, but it is unclear if the paper has undergone peer review.
 ReflectionThe initial response is correct. BioMed Central is a publisher of peer-reviewed open access journals, but it is unclear if this specific paper has undergone peer review.</t>
  </si>
  <si>
    <t>Cyanobacterial blooms at Lake AtitlÃ¡n in Guatemala threaten and compromise the livelihood and health of local residents. Indigenous Tzâ€™utujil, Kaqchikel, and Kâ€™icheâ€™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10Â Âµg/L in deionized water. Further studies are imperative to determine longevity of use in households and CBPR provides a powerful avenue to test efficacy of a possible intervention while engaging stakeholders and empowering community members with sustainable solutions. Â© 2016, Joint Center on Global Change and Earth System Science of the University of Maryland and Beijing Normal University and Springer-Verlag Berlin Heidelberg.</t>
  </si>
  <si>
    <t>The paper is not about any of the countries listed in the SC, but rather a case study in Guatemala.</t>
  </si>
  <si>
    <t>No; The paper is about a case study in Guatemala.
 ReflectionThe paper is focused on a case study in Guatemala and does not mention any of the countries listed in the SC.</t>
  </si>
  <si>
    <t>The abstract mentions a publisher and joint center, but it is unclear if the paper has undergone peer-review.</t>
  </si>
  <si>
    <t>Maybe; The abstract mentions a joint center and a publisher, but it is unclear if the paper has been peer-reviewed.
 ReflectionThe mention of a publisher and joint center suggests that the paper may have undergone peer-review, but this cannot be confirmed without further information.</t>
  </si>
  <si>
    <t>No; The paper is about civic engagement and forest governance in Nepal.
 ReflectionThe paper focuses on Nepal and does not mention any of the countries listed in the SC.</t>
  </si>
  <si>
    <t>The abstract does not provide enough information to confirm whether the paper has been peer-reviewed and published.</t>
  </si>
  <si>
    <t>Maybe; The abstract mentions the author's previous technical papers, but it is unclear if this paper has been peer-reviewed and published.
 ReflectionThe abstract does not explicitly state whether the paper has been peer-reviewed and published, but the author's previous technical papers suggest that they are an established researcher. However, this is not enough information to confirm that this paper has been peer-reviewed and published.</t>
  </si>
  <si>
    <t>The paper is not about any of the countries listed in the SC, but rather a case study in the Amazon.</t>
  </si>
  <si>
    <t>No; The paper is about a case study in the Amazon, which is not included in the list of countries.
 ReflectionThe initial response is correct as the paper is not about any of the countries listed in the SC.</t>
  </si>
  <si>
    <t>The publisher, The Fisheries Society of the British Isles, is a reputable scientific society that publishes peer-reviewed articles.</t>
  </si>
  <si>
    <t>Maybe; The abstract mentions the publisher, but it is unclear if it is a peer-reviewed journal article.
 ReflectionThe mention of the publisher does not necessarily mean that the paper is peer-reviewed. However, the publisher, The Fisheries Society of the British Isles, is a reputable scientific society that publishes peer-reviewed articles.</t>
  </si>
  <si>
    <t>The abstract describes a project in Namibia, which is not included in the list of countries.</t>
  </si>
  <si>
    <t>No; The abstract describes a project in Namibia, which is not included in the list of countries.
 ReflectionThe list of countries is specific and does not include Namibia, so the initial response is correct.</t>
  </si>
  <si>
    <t>Maybe; The abstract does not explicitly state whether the paper is part of the peer-reviewed published literature or not.
 ReflectionThe abstract mentions the project and its objective, activities, and outcomes. However, it does not mention whether the project was published in a peer-reviewed journal or not.</t>
  </si>
  <si>
    <t>The title suggests that it is a research paper, and the abstract provides information on the research conducted, indicating that it is likely a peer-reviewed published literature.</t>
  </si>
  <si>
    <t>The paper is not about any of the countries listed in the SC, but about Hong Kong.</t>
  </si>
  <si>
    <t>No; The paper is about Hong Kong, which is not included in the list of countries.
 ReflectionThe initial response is correct as Hong Kong is not included in the list of countries.</t>
  </si>
  <si>
    <t>The mention of Elsevier Science Ltd suggests that the paper is part of the peer-reviewed published literature. However, we cannot be certain without further information on the specific journal and publication.</t>
  </si>
  <si>
    <t>Maybe; The abstract mentions that the paper was published by Elsevier Science Ltd, which is a publisher of peer-reviewed journals. However, we cannot be certain without further information.
 ReflectionThe initial response is correct. The mention of Elsevier Science Ltd suggests that the paper is part of the peer-reviewed published literature. However, we cannot be certain without further information on the specific journal and publication.</t>
  </si>
  <si>
    <t>No; The paper is focused on a community institution for fishery management in Kerala, India.
 ReflectionThe paper is not related to any of the countries listed in the SC.</t>
  </si>
  <si>
    <t>The abstract mentions Cambridge University Press as the publisher, indicating that the paper is likely part of the peer-reviewed published literature.</t>
  </si>
  <si>
    <t>Yes; The abstract mentions the publisher as Cambridge University Press, which is a reputable academic publisher.
 ReflectionThe initial response is correct. Cambridge University Press is a well-known academic publisher, and the abstract does not mention any indicators of grey literature, conference reports, or book chapters.</t>
  </si>
  <si>
    <t>No; The paper is focused on southern Alaskan coastal villages and does not mention any of the countries listed in the SC.
 ReflectionThe Initial Response is correct as the paper is not related to any of the countries listed in the SC.</t>
  </si>
  <si>
    <t>No; The paper is based on a study conducted in Uganda, which is not included in the list of countries mentioned in the SC.
 ReflectionThe Initial Response is correct as the paper is not based on a case study from any of the countries mentioned in the SC.</t>
  </si>
  <si>
    <t>The paper is published by IWA Publishing, but it is unclear if it is peer-reviewed.</t>
  </si>
  <si>
    <t>Maybe; The abstract mentions that the paper is published by IWA Publishing, but it is unclear if it is peer-reviewed.
 ReflectionThe initial response is correct. IWA Publishing is a reputable publisher of water-related research, but it is unclear if the paper underwent peer-review.</t>
  </si>
  <si>
    <t>The paper is not about any of the Pacific Islands mentioned in the SC, but rather about the Caribbean coral reef.</t>
  </si>
  <si>
    <t>No; The paper is about the Caribbean coral reef, not the Pacific Islands.
 ReflectionThe title and abstract clearly mention the Caribbean coral reef, which is not part of the Pacific Islands.</t>
  </si>
  <si>
    <t>The abstract discusses the impact of lionfish invasion on coral reef food-webs and explores different management scenarios, which suggests that the paper is likely to discuss fisheries and/or marine resource management.</t>
  </si>
  <si>
    <t>Yes; The abstract discusses the impact of lionfish invasion on coral reef food-webs and explores different management scenarios.
 ReflectionThe abstract clearly mentions the impact of lionfish invasion on coral reef food-webs and discusses different management scenarios, which suggests that the paper is likely to discuss fisheries and/or marine resource management.</t>
  </si>
  <si>
    <t>The paper does not discuss a community-based approach, but rather focuses on predicting the impact of lionfish invasion on a coral reef community and exploring management scenarios to control the lionfish population.</t>
  </si>
  <si>
    <t>No; The paper is focused on predicting the impact of lionfish invasion on a coral reef community using an Ecopath-with-Ecosim model and exploring different management scenarios to control the lionfish population.
 ReflectionThe paper does not seem to focus on a community-based approach, but rather on the impact of lionfish invasion on a coral reef community and management scenarios to control the lionfish population.</t>
  </si>
  <si>
    <t>The abstract mentions the publisher, Elsevier Inc., which is a peer-reviewed publisher.</t>
  </si>
  <si>
    <t>Yes; The abstract mentions the publisher, Elsevier Inc.
 ReflectionThe initial response is correct.</t>
  </si>
  <si>
    <t>The paper is not about any of the Pacific Island countries listed in the SC, but rather about Lake Malawi/Nyassa in Africa.</t>
  </si>
  <si>
    <t>No; The paper is about Lake Malawi/Nyassa in Africa.
 ReflectionThe SC specifically asks for case studies from Pacific Island countries, which are not mentioned in the Title or Abstract.</t>
  </si>
  <si>
    <t>No; The paper is about a case study conducted in the Lower Amazon.
 ReflectionThe paper does not mention any of the countries listed in the Screening Criteria.</t>
  </si>
  <si>
    <t>While the abstract provides detailed information about the study, it is unclear whether the paper is peer-reviewed or not.</t>
  </si>
  <si>
    <t>Maybe; The abstract mentions the publisher, but it is unclear whether the paper is peer-reviewed or not.
 ReflectionThe mention of the publisher does not necessarily mean that the paper is peer-reviewed. However, the abstract does provide detailed information about the study, which suggests that it may be part of the peer-reviewed published literature.</t>
  </si>
  <si>
    <t>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1â€“3Â years old, medium-aged: 5â€“11Â years old and old: 20â€“25Â years old) MPAs in the Philippines. Respondents included both community members either involved (nÂ =Â 101) or not involved (nÂ =Â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Â© 2022 John Wiley &amp; Sons Ltd.</t>
  </si>
  <si>
    <t>No; The paper is about community-based marine protected areas in the Philippines.
 ReflectionThe initial response is correct as the paper is focused on community-based marine protected areas in the Philippines and does not mention any of the countries listed in the SC.</t>
  </si>
  <si>
    <t>The mention of John Wiley &amp; Sons Ltd suggests that the paper may be part of the peer-reviewed published literature, but we cannot confirm without further information.</t>
  </si>
  <si>
    <t>Maybe; The abstract mentions John Wiley &amp; Sons Ltd, which is a publisher of peer-reviewed literature, but we cannot confirm without further information.
 ReflectionThe mention of John Wiley &amp; Sons Ltd in the abstract suggests that the paper may be part of the peer-reviewed published literature. However, we cannot confirm this without further information about the specific journal or publication.</t>
  </si>
  <si>
    <t>No; The paper is about Mozambique, which is not included in the list of countries.
 ReflectionThe SC specifically mentions a list of countries, and Mozambique is not one of them.</t>
  </si>
  <si>
    <t>The publisher NISC (Pty) Ltd. suggests that it is likely a peer-reviewed published literature.</t>
  </si>
  <si>
    <t>Maybe; The abstract does not provide information on the type of publication.
 ReflectionThe initial response is correct as the abstract does not provide information on the type of publication. However, the publisher NISC (Pty) Ltd. suggests that it is likely a peer-reviewed published literature.</t>
  </si>
  <si>
    <t>The abstract provides specific details about the research conducted and the results obtained, which suggests that it is likely a published paper.</t>
  </si>
  <si>
    <t>Maybe; The abstract mentions the WorldFish Center and its national partners, but it is unclear if the paper has been peer-reviewed and published.
 ReflectionThe abstract does not explicitly state that the paper has been peer-reviewed and published, but it does provide specific details about the research conducted and the results obtained, which suggests that it is likely a published paper.</t>
  </si>
  <si>
    <t>Maybe; The abstract mentions coastal and marine ecosystems, but there is no specific mention of any of the listed countries.
 ReflectionThe initial response is correct. While the abstract does mention coastal and marine ecosystems, there is no specific mention of any of the countries listed in the screening criteria.</t>
  </si>
  <si>
    <t>The abstract mentions management of coastal and marine ecosystems, but does not specifically mention fisheries or marine resource management. Further information is needed to determine if the paper meets the screening criteria.</t>
  </si>
  <si>
    <t>Maybe; The abstract mentions management of coastal and marine ecosystems, but does not specifically mention fisheries or marine resource management.
 ReflectionThe initial response is correct. The abstract does not provide enough information to determine if the paper will discuss fisheries or marine resource management.</t>
  </si>
  <si>
    <t>The abstract explicitly mentions principles of community-based and collaborative management, indicating that the paper will discuss a community-based approach.</t>
  </si>
  <si>
    <t>Yes; The abstract mentions principles of community-based and collaborative management.
 ReflectionThe abstract mentions that the guidelines incorporate principles of community-based and collaborative management, which suggests that the paper will discuss a community-based approach.</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</si>
  <si>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a journal article.</t>
  </si>
  <si>
    <t>No; The paper is focused on the New England region of the United States and does not mention any of the listed countries.
 ReflectionThe initial response is correct as the paper does not mention any of the countries listed in the SC.</t>
  </si>
  <si>
    <t>The abstract suggests that it is a research paper, but it is unclear if it is peer-reviewed.</t>
  </si>
  <si>
    <t>Maybe; The abstract mentions the publisher, but it is unclear if the paper is peer-reviewed.
 ReflectionThe mention of the publisher does not necessarily mean that the paper is peer-reviewed. However, the language and structure of the abstract suggest that it is a research paper.</t>
  </si>
  <si>
    <t>No; The paper is about adult cancer patients and does not mention any of the countries listed in the SC.
 ReflectionThe Initial Response is correct. The paper is focused on adult cancer patients and does not mention any of the countries listed in the SC.</t>
  </si>
  <si>
    <t>The paper is published by a reputable publisher of peer-reviewed journals.</t>
  </si>
  <si>
    <t>Maybe; The abstract does not provide information on whether the paper is peer-reviewed or not.
 ReflectionThe abstract does not provide information on whether the paper is peer-reviewed or not, but it is published by Mary Ann Liebert, Inc., which is a reputable publisher of peer-reviewed journals.</t>
  </si>
  <si>
    <t>No; The Title and Abstract are focused on Hatteras, North Carolina, and do not mention any of the listed countries.
 ReflectionThe Initial Response is correct as the Title and Abstract do not mention any of the countries listed in the SC.</t>
  </si>
  <si>
    <t>The abstract does not provide information on whether the paper is peer-reviewed or not, but it seems to be a research article with a clear methodology and results.</t>
  </si>
  <si>
    <t>Maybe; The abstract does not mention whether the paper is peer-reviewed or not.
 ReflectionThe abstract provides no information on whether the paper is peer-reviewed or not. However, the paper seems to be a research article with a clear methodology and results.</t>
  </si>
  <si>
    <t>No; The paper is about Hawaiâ€˜i, which is not included in the list of countries/islands.
 ReflectionThe SC specifically mentions a list of countries/islands, and Hawaiâ€˜i is not included in that list.</t>
  </si>
  <si>
    <t>The publisher mentioned in the abstract, Igitur, Utrecht Publishing and Archiving Services, is a reputable publisher of peer-reviewed journals, making it likely that this paper is part of the peer-reviewed published literature.</t>
  </si>
  <si>
    <t>Maybe; The abstract mentions the publisher, but it is unclear if it is a peer-reviewed journal or not.
 ReflectionThe publisher mentioned in the abstract, Igitur, Utrecht Publishing and Archiving Services, is a reputable publisher of peer-reviewed journals. However, it is still unclear if this specific paper has undergone peer-review.</t>
  </si>
  <si>
    <t>The study is not a case study from any of the listed countries.</t>
  </si>
  <si>
    <t>No; The study is conducted in Tianjin, China and does not mention any of the listed countries.
 ReflectionThe Initial Response is correct as the study is conducted in Tianjin, China and does not mention any of the listed countries.</t>
  </si>
  <si>
    <t>Although the abstract does not explicitly state that the paper is peer-reviewed, the study design, methods, and results presented are typical of peer-reviewed research articles.</t>
  </si>
  <si>
    <t>Maybe; The abstract does not provide information on whether the paper is peer-reviewed or not.
 ReflectionThe abstract does not provide information on whether the paper is peer-reviewed or not, but it does provide details on the study design, methods, and results, which are typical of peer-reviewed research articles.</t>
  </si>
  <si>
    <t>No; The paper is about Mediterranean coastal fisheries.
 ReflectionThe paper is not about any of the countries listed in the SC.</t>
  </si>
  <si>
    <t>No; The paper is focused on Kenya and does not mention any of the listed countries.
 ReflectionThe paper is clearly focused on Kenya and does not mention any of the listed countries in the SC.</t>
  </si>
  <si>
    <t>The abstract mentions the publisher as BioMed Central Ltd, but it is unclear if the paper has been peer-reviewed and published in a journal.</t>
  </si>
  <si>
    <t>Maybe; The abstract mentions the publisher as BioMed Central Ltd, but it is unclear if the paper has been peer-reviewed and published in a journal.
 ReflectionThe initial response is correct. BioMed Central Ltd is a publisher of peer-reviewed journals, but it is unclear if this specific paper has been peer-reviewed and published in a journal.</t>
  </si>
  <si>
    <t>The abstract describes a case study in Fiji, which is one of the countries listed in the screening criteria.</t>
  </si>
  <si>
    <t>Yes; The abstract mentions a case study in Fiji.
 ReflectionThe initial response is correct as the abstract clearly mentions a case study in Fiji.</t>
  </si>
  <si>
    <t>The paper discusses a method for assessing herbivorous fish biomass in community-based marine management areas in Fiji, indicating a focus on fisheries and/or marine resource management.</t>
  </si>
  <si>
    <t>Yes; The title and abstract mention community-based marine management areas and a rapid assessment method of herbivorous fishes in Locally Managed Marine Areas in Fiji.
 ReflectionThe title and abstract specifically mention marine management areas and a method for assessing fish biomass, indicating a focus on fisheries and/or marine resource management.</t>
  </si>
  <si>
    <t>The paper discusses a community-based approach to managing coral reef resources in Fiji using ecological indicators.</t>
  </si>
  <si>
    <t>Yes; The abstract mentions community-based management of coral reef resources in Fiji.
 ReflectionThe abstract discusses the use of ecological indicators to support community-based management.</t>
  </si>
  <si>
    <t>The mention of a journal compilation suggests that the paper has been published in a peer-reviewed journal, but it is not explicitly stated.</t>
  </si>
  <si>
    <t>Maybe; The abstract mentions a journal compilation, but it is unclear if the paper has been peer-reviewed.
 ReflectionThe mention of a journal compilation suggests that the paper has been published in a peer-reviewed journal, but it is not explicitly stated.</t>
  </si>
  <si>
    <t>No; The paper is about Bangladesh, not any of the listed countries.
 ReflectionThe paper is not about any of the countries listed in the SC, so it does not meet the criteria.</t>
  </si>
  <si>
    <t>Maybe; The abstract mentions Elsevier Ltd, which is a publisher of peer-reviewed literature, but we cannot confirm without further information.
 ReflectionThe mention of Elsevier Ltd in the abstract suggests that the paper may be part of the peer-reviewed published literature. However, we cannot confirm this without further information such as the source of the abstract or the full paper.</t>
  </si>
  <si>
    <t>Managing Small Fish at LargeÂ Scales: The Emergence of Regional Policies for River Herring in the Eastern United States</t>
  </si>
  <si>
    <t>No; The paper is focused on river herring management in the Eastern United States.
 ReflectionThe paper does not mention any of the countries listed in the SC, and the focus is on river herring management in the Eastern United States.</t>
  </si>
  <si>
    <t>While the abstract mentions the American Fisheries Society, it is unclear if the paper has been peer-reviewed and published in one of their journals.</t>
  </si>
  <si>
    <t>Maybe; The abstract mentions the American Fisheries Society, but it is unclear if the paper has been peer-reviewed and published.
 ReflectionThe American Fisheries Society is a professional organization that publishes peer-reviewed journals, but the abstract does not explicitly state that this paper has been published in one of their journals.</t>
  </si>
  <si>
    <t>The abstract mentions a case study in Vanuatu, which is one of the countries listed in the SC.</t>
  </si>
  <si>
    <t>Yes; The abstract mentions a case study in Vanuatu, which is one of the countries listed in the SC.
 ReflectionThe initial response is correct as the abstract mentions a case study in Vanuatu, which is one of the countries listed in the SC.</t>
  </si>
  <si>
    <t>While the abstract does not explicitly mention fisheries or marine resource management, the economic benefits derived from coral reef ecosystems may include these activities.</t>
  </si>
  <si>
    <t>Maybe; The abstract mentions coral reef ecosystems and their economic benefits, but does not explicitly mention fisheries or marine resource management.
 ReflectionThe abstract focuses on the evaluation of coral reef conditions and their economic impacts under different climate change scenarios, but does not mention fisheries or marine resource management explicitly. However, the economic benefits derived from coral reef ecosystems may include fisheries and other marine resource management activities.</t>
  </si>
  <si>
    <t>The abstract mentions community-based conservation management strategies, but it is not clear if the paper will solely focus on this approach.</t>
  </si>
  <si>
    <t>Maybe; The abstract mentions "sustainable community-based conservation management strategies" but does not explicitly state a focus on community-based approach.
 ReflectionThe initial response is correct as the abstract mentions community-based conservation management strategies, but it is not clear if the paper will focus solely on this approach.</t>
  </si>
  <si>
    <t>The technical language and level of detail in the abstract suggest that it is likely a peer-reviewed paper.</t>
  </si>
  <si>
    <t>Maybe; The abstract mentions the publisher, but it is unclear if the paper has been peer-reviewed.
 ReflectionThe mention of the publisher does not necessarily mean that the paper has been peer-reviewed. However, the level of detail and the use of technical language in the abstract suggest that it is likely a peer-reviewed paper.</t>
  </si>
  <si>
    <t>No; The paper is about a case study in Namibia, which is not included in the list of countries.
 ReflectionThe initial response is correct as Namibia is not included in the list of countries.</t>
  </si>
  <si>
    <t>The abstract does not provide clear information on the type of publication, but the research methodology and findings suggest that it could be a peer-reviewed article.</t>
  </si>
  <si>
    <t>Maybe; The abstract does not provide information on the type of publication.
 ReflectionThe abstract does not mention the type of publication, but it does provide some details about the research methodology and findings, which suggests that it could be a peer-reviewed article.</t>
  </si>
  <si>
    <t>The paper may include case studies from the listed countries, but it is not explicitly stated in the abstract.</t>
  </si>
  <si>
    <t>Maybe; The abstract mentions a review of studies on MPA design and community-based marine resource management, but it is unclear if any of the studies are from the listed countries.
 ReflectionThe abstract does not explicitly mention any of the listed countries, but it is possible that the review of studies includes case studies from these countries.</t>
  </si>
  <si>
    <t>The paper discusses the role of local communities in marine protected area implementation and community-based marine resource management, indicating a focus on fisheries and/or marine resource management.</t>
  </si>
  <si>
    <t>Yes; The abstract mentions community-based management and marine protected areas as approaches to address depletion of marine coastal resources.
 ReflectionThe abstract specifically mentions the need for successful involvement of local communities in management, which suggests a focus on fisheries and/or marine resource management.</t>
  </si>
  <si>
    <t>The paper discusses a community-based approach to marine protected area implementation.</t>
  </si>
  <si>
    <t>Yes; The title and abstract mention community-based management and the involvement of local communities in marine protected area implementation.
 ReflectionThe initial response is correct as the abstract clearly mentions the involvement of local communities in the design and implementation of marine protected areas.</t>
  </si>
  <si>
    <t>The copyright information suggests that the paper is part of the peer-reviewed published literature.</t>
  </si>
  <si>
    <t>Maybe; The abstract mentions "studies" and "fieldwork observations" but it is unclear if the paper is peer-reviewed.
 ReflectionThe abstract mentions "Copyright Â© 2010 Foundation for Environmental Conservation" which suggests that it is a peer-reviewed paper.</t>
  </si>
  <si>
    <t>No; The paper is about a case study in Indonesia.
 ReflectionThe paper is focused on a case study in Indonesia, which is not included in the list of countries mentioned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</si>
  <si>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not mention any conference reports or book chapters, which suggests that it might be part of the peer-reviewed published literature.</t>
  </si>
  <si>
    <t>No; The paper is about a participatory research project on fish consumption in the Brazilian Amazon.
 ReflectionThe paper does not mention any of the countries listed in the SC, and the research project is conducted in the Brazilian Amazon, which is not included in the list.</t>
  </si>
  <si>
    <t>No; The paper does not mention any of the countries listed in the SC.
 ReflectionThe initial response is correct as none of the countries listed in the SC are mentioned in the Title or Abstract.</t>
  </si>
  <si>
    <t>The abstract mentions Elsevier Ltd. as the publisher, which is a reputable publisher of peer-reviewed literature.</t>
  </si>
  <si>
    <t>Yes; The abstract mentions the publisher, Elsevier Ltd., which is a reputable publisher of peer-reviewed literature.
 ReflectionThe initial response is correct as the publisher mentioned in the abstract is a well-known publisher of peer-reviewed literature.</t>
  </si>
  <si>
    <t>No; The paper is about a case study in Bangladesh, which is not included in the list of countries.
 ReflectionThe initial response is correct as the paper is about a case study in Bangladesh, which is not included in the list of countries.</t>
  </si>
  <si>
    <t>No; The paper is about a case study in Venezuela.
 ReflectionThe paper is not about any of the countries listed in the SC.</t>
  </si>
  <si>
    <t>The title suggests that the paper may discuss a case study from one of the listed countries, but there is not enough information to confirm this.</t>
  </si>
  <si>
    <t>Maybe; The title mentions "Community-Based Management of Coral Reefs" which could potentially be a case study from one of the listed countries.
 ReflectionThe title does not explicitly mention any of the listed countries, but the topic of coral reef management is relevant to many Pacific Island nations.</t>
  </si>
  <si>
    <t>The title and subject matter suggest that the paper will discuss fisheries and/or marine resource management.</t>
  </si>
  <si>
    <t>Yes; The title mentions management of coral reefs and certification of marine aquarium products, which are related to fisheries and marine resource management.
 ReflectionThe title specifically mentions "management of coral reefs" which is a key aspect of marine resource management. Additionally, the certification of marine aquarium products is likely to involve regulations and management of fisheries.</t>
  </si>
  <si>
    <t>The title and context suggest that the paper will discuss a community-based approach to managing coral reefs.</t>
  </si>
  <si>
    <t>Yes; The title explicitly mentions "Community-Based Management" and "Customary Marine Tenure".
 ReflectionThe title suggests that the paper will discuss a community-based approach to managing coral reefs, which is further supported by the mention of customary marine tenure.</t>
  </si>
  <si>
    <t>The absence of an abstract makes it difficult to determine if it is peer-reviewed, but the title suggests that it may be a research paper.</t>
  </si>
  <si>
    <t>Maybe; The title suggests a research paper, but the absence of an abstract makes it difficult to determine if it is peer-reviewed.
 ReflectionThe title includes specific terminology related to coral reef management and marine aquarium products, which suggests that it may be a research paper. However, the absence of an abstract makes it difficult to determine if it is peer-reviewed.</t>
  </si>
  <si>
    <t>The study area is not located in any of the countries listed in the SC.</t>
  </si>
  <si>
    <t>No; The paper is focused on a marine reserve in the northwestern Mediterranean.
 ReflectionThe paper does not mention any of the countries listed in the SC, and the study area is in the northwestern Mediterranean, which is not included in the SC.</t>
  </si>
  <si>
    <t>The abstract mentions the publisher, Elsevier Ltd., which is a reputable publisher of peer-reviewed scientific literature.</t>
  </si>
  <si>
    <t>Yes; The abstract mentions the publisher, Elsevier Ltd., which is a reputable publisher of peer-reviewed scientific literature.
 ReflectionThe initial response is correct. Elsevier Ltd. is a well-known publisher of peer-reviewed scientific literature.</t>
  </si>
  <si>
    <t>No; The paper is based on a case study conducted in Southeast Sulawesi, Indonesia.
 ReflectionThe paper does not mention any of the countries listed in the SC, and instead focuses on a specific region in Indonesia.</t>
  </si>
  <si>
    <t>No; The paper is focused on a case study with the Gitga'at First Nation in British Columbia, Canada.
 ReflectionThe paper does not mention any of the countries listed in the SC, and instead focuses on a case study in Canada.</t>
  </si>
  <si>
    <t>No; The paper is about mapping reefs and subtidal rocky habitats in Southern Australia using artificial neural networks.
 ReflectionThe paper does not mention any of the countries listed in the SC, and instead focuses on Southern Australia.</t>
  </si>
  <si>
    <t>The copyright year suggests that the paper may have been published, but it is unclear if it is part of the peer-reviewed published literature.</t>
  </si>
  <si>
    <t>Maybe; The abstract mentions a project and a survey, but it is unclear if the paper is part of the peer-reviewed published literature.
 ReflectionThe abstract mentions a project and a survey, but it is unclear if the paper is part of the peer-reviewed published literature. However, the fact that it includes a copyright year suggests that it may have been published.</t>
  </si>
  <si>
    <t>No; The paper is about a sea urchin fishery in San Diego, California.
 ReflectionThe paper does not mention any of the countries listed in the SC, and instead focuses on a specific fishery in California.</t>
  </si>
  <si>
    <t>The abstract does not provide enough information to determine whether the paper has been published or not.</t>
  </si>
  <si>
    <t>Maybe; The abstract mentions the authors and a year, but it is unclear if this is a published paper or a preprint.
 ReflectionThe abstract does not explicitly state whether the paper has been published or not, but it does mention the authors and a year, which suggests that it may have been published.</t>
  </si>
  <si>
    <t>The paper does not meet the SC as it does not provide any case study related to the countries listed in the SC.</t>
  </si>
  <si>
    <t>No; The paper does not mention any of the countries listed in the SC.
 ReflectionThe paper does not mention any of the countries listed in the SC, and it does not provide any case study related to the mentioned countries.</t>
  </si>
  <si>
    <t>No; The paper is about a case study in Kerala, India.
 ReflectionThe paper is not about any of the countries listed in the SC, but rather about a case study in Kerala, India.</t>
  </si>
  <si>
    <t>While the abstract mentions "academic literature in the field," it is unclear whether the paper itself has been peer-reviewed and published.</t>
  </si>
  <si>
    <t>Maybe; The abstract mentions "academic literature in the field," but it is unclear whether the paper itself has been peer-reviewed and published.
 ReflectionThe mention of "academic literature in the field" suggests that the paper may be part of the peer-reviewed published literature. However, it is not explicitly stated whether the paper itself has undergone peer review and been published.</t>
  </si>
  <si>
    <t>No; The paper is about Venezuela, not any of the listed countries.
 ReflectionThe paper is clearly about Venezuela and not any of the countries listed in the SC.</t>
  </si>
  <si>
    <t>Maybe; The abstract mentions the publisher, but it is unclear if the paper is peer-reviewed.
 ReflectionThe publisher mentioned in the abstract is a reputable academic publisher, but it is still unclear if the paper has undergone peer-review.</t>
  </si>
  <si>
    <t>Maybe; The abstract mentions Australia and New Zealand, but it is unclear if any of the countries listed in the SC are included.
 ReflectionThe initial response is correct. While the abstract mentions Australia and New Zealand, it does not mention any of the other countries listed in the SC.</t>
  </si>
  <si>
    <t>The abstract discusses the use of citizen science projects to monitor fish species, including those of commercial and recreational importance, as well as endemic and threatened species, which is directly related to fisheries and marine resource management.</t>
  </si>
  <si>
    <t>Yes; The abstract discusses the use of citizen science projects to monitor fish species, including those of commercial and recreational importance, as well as endemic and threatened species.
 ReflectionThe abstract clearly mentions the use of citizen science projects to monitor fish species, which is directly related to fisheries and marine resource management.</t>
  </si>
  <si>
    <t>The paper discusses the use of community-based citizen science projects to gather data for fisheries management, without any focus on co-management.</t>
  </si>
  <si>
    <t>Yes; The abstract discusses the use of community-based citizen science projects to gather data for fisheries management.
 ReflectionThe abstract clearly states that community-based citizen science projects are being investigated as a potential alternative for gathering data for fisheries management.</t>
  </si>
  <si>
    <t>The paper may have been published in a peer-reviewed journal, but it is unclear whether it has undergone peer review.</t>
  </si>
  <si>
    <t>Maybe; The abstract mentions the publisher, but it is unclear whether the paper has been peer-reviewed.
 ReflectionThe mention of the publisher in the abstract suggests that the paper may have been published in a peer-reviewed journal. However, it is not explicitly stated whether the paper has undergone peer review.</t>
  </si>
  <si>
    <t>Maybe; The abstract discusses fisheries in the Global South, but does not specifically mention any of the listed countries.
 ReflectionThe initial response is correct. While the abstract discusses fisheries in the Global South, it does not provide any specific information that would indicate a case study from any of the listed countries.</t>
  </si>
  <si>
    <t>The abstract discusses various aspects of fisheries and their livelihoods, making it highly likely that the paper will discuss fisheries and/or marine resource management.</t>
  </si>
  <si>
    <t>Yes; The title and abstract clearly mention fisheries and livelihoods associated with it.
 ReflectionThe initial response is correct as the abstract discusses the characteristics of small-scale fisheries, actors involved in fisheries, poverty within fisheries, and vulnerability associated with fisheries livelihoods.</t>
  </si>
  <si>
    <t>The abstract mentions community-based regimes, but it is not clear if the paper will focus on a community-based approach. The focus seems to be on fisheries livelihoods and vulnerabilities associated with them.</t>
  </si>
  <si>
    <t>Maybe; The abstract mentions state, community-based, and collaborative regimes, but it is not clear if the paper will focus on a community-based approach.
 ReflectionThe abstract mentions small-scale fisheries managed through state, community-based, or collaborative regimes, but it is not clear if the paper will focus on a community-based approach. The focus seems to be on fisheries livelihoods and vulnerabilities associated with them.</t>
  </si>
  <si>
    <t>The publisher is a reputable academic publisher, which suggests that the paper is likely to be part of the peer-reviewed published literature.</t>
  </si>
  <si>
    <t>Maybe; The abstract does not explicitly state whether the paper is part of peer-reviewed published literature or not.
 ReflectionThe abstract does not provide any information on whether the paper is part of peer-reviewed published literature or not. However, the publisher is a reputable academic publisher, which suggests that the paper is likely to be part of the peer-reviewed published literature.</t>
  </si>
  <si>
    <t>No; The paper is focused on Oregon, USA.
 ReflectionThe paper is focused on a specific region in Oregon, USA, and does not mention any of the countries listed in the SC.</t>
  </si>
  <si>
    <t>The abstract does not provide information on the type of publication, so it is unclear if it is part of the peer-reviewed published literature or not.</t>
  </si>
  <si>
    <t>No; The paper is focused on Peninsular Malaysia, which is not included in the list of countries.
 ReflectionThe initial response is correct as the paper is not related to any of the countries mentioned in the SC.</t>
  </si>
  <si>
    <t>The title suggests that it may be a research paper, but without further information, it is unclear if it meets the screening criteria.</t>
  </si>
  <si>
    <t>No; The paper is about a river in Bangladesh, which is not included in the list of countries.
 ReflectionThe initial response is correct as the paper is not about any of the countries listed in the SC.</t>
  </si>
  <si>
    <t>The publisher mentioned in the copyright statement is a reputable scientific publisher in India, indicating that the paper is likely part of the peer-reviewed published literature.</t>
  </si>
  <si>
    <t>Maybe; The abstract does not provide information on the type of publication.
 ReflectionThe abstract does not provide information on the type of publication, but the publisher mentioned in the copyright statement is a reputable scientific publisher in India.</t>
  </si>
  <si>
    <t>Coastal communities along the U.S. Gulf of Mexico have been profoundly shaped by environmental health (EH) threats, reflecting the regionâ€™s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(nÂ =Â 24) and mothers of children under the age of 18 (nÂ =Â 25). Findings related to participantsâ€™ concerns with air quality, drinking water quality, and the 2010 Deepwater Horizon oil spill are interpreted using Boholmâ€™s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Â© 2020 The Author(s). Published by Informa UK Limited, trading as Taylor &amp; Francis Group.</t>
  </si>
  <si>
    <t>No; The paper is focused on Vietnamese Americans in coastal Mississippi, which is not included in the list of countries.
 ReflectionThe initial response is correct as the paper is not related to any of the countries listed in the SC.</t>
  </si>
  <si>
    <t>The abstract mentions the publisher, but it is unclear if the paper underwent peer-review.</t>
  </si>
  <si>
    <t>Maybe; The abstract mentions the paper was published by Informa UK Limited, trading as Taylor &amp; Francis Group, but it is unclear if it is peer-reviewed.
 ReflectionThe initial response is correct. The abstract mentions the publisher, but it is unclear if the paper underwent peer-review.</t>
  </si>
  <si>
    <t>No; The paper does not mention any of the countries listed in the SC.
 ReflectionThe paper is focused on developing environmental quality objectives for municipal wastewater effluents in Canada, and does not mention any of the countries listed in the SC.</t>
  </si>
  <si>
    <t>The paper is likely a government report rather than a peer-reviewed paper.</t>
  </si>
  <si>
    <t>Maybe; The abstract mentions Environment Canada, which suggests that it may be a government report rather than a peer-reviewed paper.
 ReflectionThe abstract does not explicitly state whether the paper is peer-reviewed or not. However, the fact that it is a report from a government agency suggests that it may not have gone through the peer-review process.</t>
  </si>
  <si>
    <t>The title suggests that it may be a peer-reviewed article, and the abstract does not provide any evidence to the contrary.</t>
  </si>
  <si>
    <t>Maybe; The abstract does not provide information on the type of publication.
 ReflectionThe abstract does not provide information on the type of publication, but the title suggests that it may be a peer-reviewed article.</t>
  </si>
  <si>
    <t>The study was conducted in the Philippines, which is not included in the list of countries in the SC.</t>
  </si>
  <si>
    <t>No; The study was conducted in Northern Cagayan, which is located in the Philippines.
 ReflectionThe study location is not within the countries listed in the SC.</t>
  </si>
  <si>
    <t>The abstract does not provide information on whether the paper is peer-reviewed or not, but it does not mention any conference reports or book chapters.</t>
  </si>
  <si>
    <t>Maybe; The abstract does not provide information on whether the paper is peer-reviewed or not.
 ReflectionThe abstract does not provide any information on whether the paper is peer-reviewed or not, but it does not mention any conference reports or book chapters.</t>
  </si>
  <si>
    <t>The publisher mentioned at the end of the abstract suggests that it is a peer-reviewed published paper.</t>
  </si>
  <si>
    <t>Maybe; The abstract does not provide information on the type of publication.
 ReflectionThe abstract does not provide information on the type of publication, but the publisher mentioned at the end of the abstract suggests that it is a peer-reviewed published paper.</t>
  </si>
  <si>
    <t>No; The paper is focused on a case study from the Philippines.
 ReflectionThe title and abstract clearly state that the case study is from Negros Occidental, Philippines, which is not included in the list of countries in the SC.</t>
  </si>
  <si>
    <t>The abstract mentions Elsevier Ltd, a reputable publisher of peer-reviewed literature, indicating that the paper is likely part of the peer-reviewed published literature.</t>
  </si>
  <si>
    <t>The study is not a case study from any of the countries listed in the SC, but rather from Bali Barat National Park in Indonesia.</t>
  </si>
  <si>
    <t>No; The paper is about Bali Barat National Park in Indonesia.
 ReflectionThe title and abstract clearly state that the study was conducted in Bali Barat National Park, Indonesia, and there is no mention of any of the countries listed in the SC.</t>
  </si>
  <si>
    <t>The abstract does not explicitly state whether the paper is part of the peer-reviewed published literature, but the copyright statement from the Smithsonian National Museum of Natural History suggests that it may have been published in a peer-reviewed journal.</t>
  </si>
  <si>
    <t>Maybe; The abstract mentions the purpose of the study and the results, but it does not explicitly state whether the paper is part of the peer-reviewed published literature.
 ReflectionThe abstract does not mention where the paper was published, but it does include a copyright statement from the Smithsonian National Museum of Natural History, which suggests that it may have been published in a peer-reviewed journal.</t>
  </si>
  <si>
    <t>No; The paper is about a lake in Bangladesh, which is not included in the list of countries.
 ReflectionThe initial response is correct as the paper is not about any of the countries listed in the SC.</t>
  </si>
  <si>
    <t>Maybe; The abstract mentions the publisher, but it is unclear if it is peer-reviewed.
 ReflectionThe mention of the publisher does not necessarily mean that the paper is peer-reviewed.</t>
  </si>
  <si>
    <t>No; The paper is about a Mexican fishing community.
 ReflectionThe paper is not about any of the countries listed in the SC.</t>
  </si>
  <si>
    <t>The publisher is reputable, but we cannot determine from the abstract alone if the paper is peer-reviewed.</t>
  </si>
  <si>
    <t>Maybe; The publisher is a reputable academic publisher, but we do not have enough information to determine if the paper is peer-reviewed.
 ReflectionThe publisher, Taylor &amp; Francis, is a reputable academic publisher, but we cannot determine from the abstract alone if the paper has undergone peer-review.</t>
  </si>
  <si>
    <t>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Â© 2020, The Author(s).</t>
  </si>
  <si>
    <t>No; The paper is focused on mangrove restoration in Vietnam.
 ReflectionThe paper does not mention any of the countries listed in the SC, and the focus is solely on mangrove restoration in Vietnam.</t>
  </si>
  <si>
    <t>The language used in the abstract suggests that it is a research paper that has been published in a peer-reviewed journal.</t>
  </si>
  <si>
    <t>The paper does not meet the Screening Criteria as it does not summarize a case study from any of the countries listed.</t>
  </si>
  <si>
    <t>The abstract mentions the publisher, but it is unclear if it is a peer-reviewed article or not.</t>
  </si>
  <si>
    <t>Maybe; The abstract mentions the publisher, but it is unclear if it is a peer-reviewed article or not.
 ReflectionThe publisher, Elsevier, is a reputable academic publisher, but it is still unclear if this specific article has undergone peer-review.</t>
  </si>
  <si>
    <t>No; The paper is not about any of the mentioned countries.
 ReflectionThe paper is about a marine protected area in South Africa, which is not included in the list of countries mentioned in the SC.</t>
  </si>
  <si>
    <t>Yes; The abstract mentions the publisher and the year of publication, indicating that it is likely a peer-reviewed published paper.
 ReflectionThe initial response is correct. The abstract mentions the publisher and the year of publication, which are typical of peer-reviewed published papers.</t>
  </si>
  <si>
    <t>The abstract mentions a case study conducted in Solomon Islands.</t>
  </si>
  <si>
    <t>Yes; The abstract mentions a case study conducted in Solomon Islands.
 ReflectionThe initial response is correct as the abstract clearly mentions a case study conducted in Solomon Islands.</t>
  </si>
  <si>
    <t>The paper discusses the dominant discourses among fishers and middlemen regarding factors affecting coral reef fish distributions in Solomon Islands and compares these discourses to current scientific knowledge. It also explores the perceptions of resource users and suggests that local resource users are aware of, and might support, fishery management strategies based on scientific evidence.</t>
  </si>
  <si>
    <t>Yes; The title and abstract mention fishers, fish traders, fish stock declines, and management strategies, which are all related to fisheries and marine resource management.
 ReflectionThe Initial Response is correct as the title and abstract clearly indicate that the paper is about fisheries and marine resource management.</t>
  </si>
  <si>
    <t>The abstract mentions both command-and-control approaches and community-based approaches to management, but it is not clear if the paper will focus on community-based approaches.</t>
  </si>
  <si>
    <t>Maybe; The abstract mentions both command-and-control approaches and community-based approaches to management, but it is not clear if the paper will focus on community-based approaches.
 ReflectionThe initial response is correct. The abstract mentions both types of approaches, but it is not clear if the paper will focus on community-based approaches.</t>
  </si>
  <si>
    <t>No; The paper is about a case study in Sabang Island, Indonesia.
 ReflectionThe paper is not about any of the countries listed in the SC.</t>
  </si>
  <si>
    <t>No; The paper is focused on Grenada, which is not included in the list of countries.
 ReflectionThe Initial Response is correct as the paper is solely focused on Grenada and does not mention any of the countries listed in the SC.</t>
  </si>
  <si>
    <t>While the abstract does not explicitly state whether the paper has been published in a peer-reviewed journal or not, the rigorous methodology and specific details about the study suggest that it may have been published in a peer-reviewed journal.</t>
  </si>
  <si>
    <t>Maybe; The abstract mentions a cross-sectional study, but it is unclear if the paper has been published in a peer-reviewed journal.
 ReflectionThe abstract does not explicitly state whether the paper has been published in a peer-reviewed journal or not. However, the study appears to have been conducted in a rigorous manner and the abstract includes specific details about the methods and results, which suggests that it may have been published in a peer-reviewed journal.</t>
  </si>
  <si>
    <t>No; The paper focuses on the Island of Tenerife, which is not part of the listed countries.
 ReflectionThe initial response is correct as the paper does not mention any of the listed countries.</t>
  </si>
  <si>
    <t>The paper focuses on sustainable management of artisanal fisheries and the integration of a local fishing community into decision-making processes to preserve the marine ecosystem and promote socio-economic development.</t>
  </si>
  <si>
    <t>Yes; The title and abstract specifically mention sustainable management of artisanal fisheries and the integration of a local fishing community into decision-making processes to preserve the marine ecosystem and promote socio-economic development.
 ReflectionThe title and abstract clearly mention fisheries and marine resource management, so the initial response is correct.</t>
  </si>
  <si>
    <t>The paper discusses a community-based approach to sustainable management of artisanal fisheries on small islands, with a focus on integrating the local fishing community into decision-making processes and identifying issues that are causing an unsustainable island fishery.</t>
  </si>
  <si>
    <t>Yes; The title and abstract clearly mention a local community-based approach for sustainable management of artisanal fisheries on small islands.
 ReflectionThe paper focuses on the integration of a local fishing community into decision-making processes to potentiate artisanal fishing on the Island of Tenerife. The community involved identified issues that are causing an unsustainable island fishery, and collective proposals with policy implications are discussed.</t>
  </si>
  <si>
    <t>Maybe; The abstract mentions five countries, but it is unclear if any of them are from the listed countries in the SC.
 ReflectionThe initial response is correct as the abstract mentions five countries, but none of them are explicitly listed in the SC.</t>
  </si>
  <si>
    <t>The paper explicitly discusses fisheries and resource management, meeting the screening criteria.</t>
  </si>
  <si>
    <t>Yes; The title and abstract mention fisheries and resource management.
 ReflectionThe title and abstract explicitly mention fisheries and resource management, indicating that the paper is likely to discuss these topics.</t>
  </si>
  <si>
    <t>The paper is not likely to discuss a community-based approach as it focuses on co-management.</t>
  </si>
  <si>
    <t>No; The paper focuses on co-management, not community-based approach.
 ReflectionThe paper is focused on co-management, which is a different approach from community-based management.</t>
  </si>
  <si>
    <t>Maybe; The abstract mentions a publisher, but it is unclear if the paper has been peer-reviewed.
 ReflectionThe initial response is correct. The abstract mentions a publisher, but it does not explicitly state that the paper has been peer-reviewed.</t>
  </si>
  <si>
    <t>No; The paper is about a coastal town in Southeastern India and does not mention any of the countries listed in the SC.
 ReflectionThe paper is not related to any of the countries listed in the SC, and the focus is on a specific coastal town in India.</t>
  </si>
  <si>
    <t>No; The paper is about southwest Madagascar, which is not included in the list of countries.
 ReflectionThe initial response is correct as the paper is not about any of the countries listed in the SC.</t>
  </si>
  <si>
    <t>The paper does not summarize a case study from any of the listed countries.</t>
  </si>
  <si>
    <t>No; The paper is about a randomized pilot trial on the feasibility and impact of a yoga intervention on cognition, physical function, physical activity, and affective outcomes in people living with HIV in Halifax, Canada.
 ReflectionThe paper is not about a case study from any of the listed countries, but rather a randomized pilot trial in Canada.</t>
  </si>
  <si>
    <t>While the abstract does not explicitly state whether the paper is part of the peer-reviewed published literature or not, the details provided about the study design, methods, and expected results suggest that it is likely part of the peer-reviewed published literature.</t>
  </si>
  <si>
    <t>Maybe; The abstract does not explicitly state whether the paper is part of the peer-reviewed published literature or not.
 ReflectionThe abstract does not mention whether the paper is part of the peer-reviewed published literature or not. However, the abstract does provide details about the study design, methods, and expected results, which are typical of peer-reviewed published literature.</t>
  </si>
  <si>
    <t>No; The paper is focused on the Baltic Sea and does not mention any of the listed countries.
 ReflectionThe paper is clearly not related to any of the countries listed in the SC.</t>
  </si>
  <si>
    <t>The abstract does not provide any evidence that the paper has been published in a peer-reviewed journal.</t>
  </si>
  <si>
    <t>Maybe; The abstract mentions the study was conducted and the results were obtained, but there is no mention of publication or peer review.
 ReflectionThe initial response is correct. The abstract does not mention whether the paper has been published or peer-reviewed.</t>
  </si>
  <si>
    <t>The paper does not meet the screening criteria as it does not focus on any of the countries listed.</t>
  </si>
  <si>
    <t>The title suggests that it could be a peer-reviewed paper, but without an abstract, it is impossible to determine.</t>
  </si>
  <si>
    <t>Maybe; The title suggests that it could be a peer-reviewed paper, but without an abstract, it is difficult to determine.
 ReflectionThe title includes specific details about the paper, such as the location and time frame, which suggests it could be a peer-reviewed paper. However, the lack of an abstract makes it difficult to confirm.</t>
  </si>
  <si>
    <t>No; The paper is focused on Northeast fisheries in the United States.
 ReflectionThe paper is not related to any of the countries listed in the SC.</t>
  </si>
  <si>
    <t>The paper does not meet the SC as it does not include a case study from any of the listed countries.</t>
  </si>
  <si>
    <t>No; The paper is focused on a case study in northern Norway, Sweden, and Finland.
 ReflectionThe paper does not mention any of the countries listed in the SC, and instead focuses on a case study in northern Europe.</t>
  </si>
  <si>
    <t>No; The paper is about offshore fishing in India and does not mention any of the listed countries.
 ReflectionThe initial response is correct as the paper is focused on offshore fishing in India and does not mention any of the listed countries.</t>
  </si>
  <si>
    <t>Maybe; The abstract mentions the publisher, but it is unclear if the paper is peer-reviewed.
 ReflectionThe initial response is correct. The abstract mentions the publisher, but it is unclear if the paper has undergone peer-review.</t>
  </si>
  <si>
    <t>The abstract mentions the publisher, Elsevier Ltd., indicating that the paper is likely part of the peer-reviewed published literature.</t>
  </si>
  <si>
    <t>Fish out of water': A cross-sectional study on the interaction between social and neighbourhood effects on weight management behaviours</t>
  </si>
  <si>
    <t>No; The paper does not mention any of the countries listed in the SC.
 ReflectionThe paper focuses on a study conducted in the Yorkshire Health Study in the UK and does not mention any of the countries listed in the SC.</t>
  </si>
  <si>
    <t>The abstract provides clear information about the study's methodology and results, which suggests that it is likely a peer-reviewed published paper.</t>
  </si>
  <si>
    <t>Yes; The abstract mentions the methodology and results of a study, indicating that it is likely a peer-reviewed published paper.
 ReflectionThe abstract provides clear information about the study's methodology and results, which suggests that it is likely a peer-reviewed published paper.</t>
  </si>
  <si>
    <t>The paper is not about any of the countries listed in the SC, but rather a case study in Negros Occidental, Philippines.</t>
  </si>
  <si>
    <t>No; The paper is about a case study in Negros Occidental, Philippines.
 ReflectionThe paper is focused on a specific location in the Philippines and does not mention any of the countries listed in the SC.</t>
  </si>
  <si>
    <t>Maybe; The abstract mentions the authors and the publisher, but it is unclear if it has been peer-reviewed.
 ReflectionThe abstract mentions the publisher, but it is unclear if the paper has undergone peer-review.</t>
  </si>
  <si>
    <t>The fact that the paper is published in a journal suggests that it is likely to be peer-reviewed.</t>
  </si>
  <si>
    <t>Maybe; The abstract does not explicitly state whether the paper is peer-reviewed or not.
 ReflectionThe abstract does not provide any information on whether the paper is peer-reviewed or not. However, the fact that it is published in a journal (as indicated by the copyright statement) suggests that it is likely to be peer-reviewed.</t>
  </si>
  <si>
    <t>No; The paper does not mention any of the countries listed in the SC.
 ReflectionThe paper discusses techniques for education in community medicine, but it does not mention any specific case studies from the countries listed in the SC.</t>
  </si>
  <si>
    <t>Although the abstract mentions a chapter, the publisher, Nova Science Publishers, is a reputable academic publisher, indicating that the paper is likely part of the peer-reviewed published literature.</t>
  </si>
  <si>
    <t>Maybe; The abstract mentions a chapter, but it is unclear if it is part of a book or a peer-reviewed journal.
 ReflectionThe abstract mentions a chapter, but it is unclear if it is part of a book or a peer-reviewed journal. However, the publisher, Nova Science Publishers, is a reputable academic publisher.</t>
  </si>
  <si>
    <t>No; The paper is about community-based TURF-reserves in Mexico.
 ReflectionThe paper is focused on community-based TURF-reserves in Mexico and does not mention any of the countries listed in the SC.</t>
  </si>
  <si>
    <t>The abstract mentions the authors' findings, indicating that the paper has already been published in a peer-reviewed journal.</t>
  </si>
  <si>
    <t>Maybe; The abstract mentions causal inference techniques, which may indicate a research paper, but it is unclear if it has been published in a peer-reviewed journal.
 ReflectionThe abstract mentions the authors' findings, which suggests that the paper has already been published.</t>
  </si>
  <si>
    <t>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t>
  </si>
  <si>
    <t>The case study in the abstract is from the Tuamotu Archipelago of French Polynesia, which is part of the same region as the countries listed in the SC.</t>
  </si>
  <si>
    <t>Maybe; The abstract mentions a case study in the Tuamotu Archipelago of French Polynesia, which is not explicitly listed in the SC, but is part of the same region.
 ReflectionThe Tuamotu Archipelago is part of French Polynesia, which is a French overseas collectivity located in the South Pacific. While it is not explicitly listed in the SC, it is part of the same region and shares similar characteristics with the listed countries.</t>
  </si>
  <si>
    <t>The paper discusses the population dynamics of a fish species and how this information was used to inform community-based management in an artisanal fishery, which falls under the category of fisheries and/or marine resource management.</t>
  </si>
  <si>
    <t>Yes; The abstract discusses the population dynamics of a fish species and its interaction with a data-limited fishery, and how this information was used to inform community-based management in an artisanal fishery.
 ReflectionThe abstract clearly mentions the use of population dynamics to inform management of a fishery, which falls under the category of fisheries and/or marine resource management.</t>
  </si>
  <si>
    <t>The abstract mentions the use of mark-recapture to inform the management of a data-limited fishery, which ultimately supported the creation of a community-based management approach.</t>
  </si>
  <si>
    <t>Yes; The title and abstract mention the use of data to inform the management of a fishery, which suggests a community-based approach.
 ReflectionThe initial response is correct. The abstract mentions the creation of an Educational Managed Marine Area and the resurgence of rahui to manage the fishery, which are both community-based approaches.</t>
  </si>
  <si>
    <t>The abstract mentions the publisher, John Wiley &amp; Sons Ltd, which is a reputable publisher of peer-reviewed literature.</t>
  </si>
  <si>
    <t>Yes; The abstract mentions the publisher, John Wiley &amp; Sons Ltd, which is a reputable publisher of peer-reviewed literature.
 ReflectionThe initial response is correct. John Wiley &amp; Sons Ltd is a well-known publisher of peer-reviewed literature.</t>
  </si>
  <si>
    <t>The paper is not about any of the countries listed in the SC, but rather a case study in Kenya.</t>
  </si>
  <si>
    <t>No; The paper is about a case study in Kenya.
 ReflectionThe title and abstract do not mention any of the countries listed in the SC.</t>
  </si>
  <si>
    <t>Maybe; The abstract mentions a case study, but it is unclear if the paper has been published in a peer-reviewed journal.
 ReflectionThe abstract does not explicitly state whether the paper has been published in a peer-reviewed journal or not. However, the presence of a copyright notice suggests that the paper has been published in a peer-reviewed journal.</t>
  </si>
  <si>
    <t>The Title and Abstract do not meet the Screening Criteria as they do not summarise a case study from any of the countries listed.</t>
  </si>
  <si>
    <t>The publisher, Taylor and Francis Group, is a reputable academic publisher, indicating that the paper is likely part of the peer-reviewed published literature.</t>
  </si>
  <si>
    <t>Maybe; The abstract does not provide information on the type of publication.
 ReflectionThe abstract does not provide information on the type of publication, but the publisher is a reputable academic publisher.</t>
  </si>
  <si>
    <t>The paper mentions Southeast Asia, but it is unclear if any of the specific countries listed in the SC are included as case studies.</t>
  </si>
  <si>
    <t>Maybe; The abstract mentions Southeast Asia, but it is unclear if any of the specific countries listed in the SC are included.
 ReflectionThe initial response is correct as the abstract mentions Southeast Asia, which includes some of the countries listed in the SC, but it is not clear if any of the specific countries are included in the paper.</t>
  </si>
  <si>
    <t>The title and abstract explicitly mention sustainable coastal fisheries management in Southeast Asia, indicating that the paper will discuss fisheries and/or marine resource management.</t>
  </si>
  <si>
    <t>Yes; The title and abstract specifically mention sustainable coastal fisheries management in Southeast Asia.
 ReflectionThe title and abstract clearly mention fisheries management and the involvement of stakeholders in managing resources, which suggests that the paper will discuss fisheries and/or marine resource management.</t>
  </si>
  <si>
    <t>The abstract mentions both community-based management and co-management, so it is unclear which approach will be the focus of the paper. Further information is needed to make a definitive assessment.</t>
  </si>
  <si>
    <t>No; The abstract mentions both community-based management and co-management, so it is unclear which approach will be the focus of the paper.
 ReflectionThe initial response is correct. The abstract mentions both community-based management and co-management, so it is unclear which approach will be the focus of the paper.</t>
  </si>
  <si>
    <t>The publisher information suggests that the paper may have been published in a peer-reviewed journal, but the abstract does not provide explicit information on this.</t>
  </si>
  <si>
    <t>Maybe; The abstract does not explicitly state whether the paper is peer-reviewed or not.
 ReflectionThe abstract does not provide any information on whether the paper is peer-reviewed or not, but the publisher (Â© 1996) suggests that it may have been published in a peer-reviewed journal.</t>
  </si>
  <si>
    <t>No; The paper is about a study conducted in Quebec, Canada.
 ReflectionThe paper is not related to any of the countries listed in the SC.</t>
  </si>
  <si>
    <t>Maybe; The abstract mentions the publisher and the year, but it is unclear if it has been peer-reviewed.
 ReflectionThe initial response is correct. The abstract mentions the publisher, but it is unclear if the paper has been peer-reviewed.</t>
  </si>
  <si>
    <t>No; The paper discusses indigenous peoples' claims to marine resources in New Zealand, Australia, United States, Canada, and Greenland, but does not mention any of the countries listed in the SC.
 ReflectionThe Initial Response is correct. The paper does not mention any of the countries listed in the SC.</t>
  </si>
  <si>
    <t>The abstract mentions indigenous peoples' claims to marine resources and their rights to traditional uses of marine resources, but it is not clear if the paper will discuss fisheries or marine resource management specifically.</t>
  </si>
  <si>
    <t>Maybe; The abstract mentions indigenous peoples' claims to marine resources and their rights to traditional uses of marine resources, but it is not clear if the paper will discuss fisheries or marine resource management specifically.
 ReflectionThe abstract mentions the management responsibilities that come with the extension of coastal state resource jurisdiction into the marine sphere, which suggests that the paper may discuss marine resource management. However, the abstract does not provide enough information to confirm this.</t>
  </si>
  <si>
    <t>The abstract mentions both community-based management and co-management, so it is unclear whether the paper will strictly discuss a community-based approach.</t>
  </si>
  <si>
    <t>Maybe; The abstract mentions "conservation benefits of community-based marine resource management" but also discusses the "extension of coastal state resource jurisdiction" which suggests a focus on co-management.
 ReflectionThe abstract mentions both community-based management and co-management, so it is unclear which approach will be the primary focus of the paper.</t>
  </si>
  <si>
    <t>The paper was published in 1989, which suggests that it is likely to be part of the peer-reviewed published literature.</t>
  </si>
  <si>
    <t>Maybe; The abstract mentions that the paper was published in 1989, but it does not specify where it was published.
 ReflectionThe initial response is correct. The abstract does not provide information on where the paper was published, but the fact that it was published in 1989 suggests that it is likely to be part of the peer-reviewed published literature.</t>
  </si>
  <si>
    <t>No; The paper is about Grenada, which is not included in the list of countries.
 ReflectionThe Initial Response is correct as Grenada is not included in the list of countries.</t>
  </si>
  <si>
    <t>The publisher, Elsevier, is a reputable publisher of peer-reviewed articles, so it is likely that the paper is part of the peer-reviewed published literature.</t>
  </si>
  <si>
    <t>Maybe; The abstract does not provide information on the type of publication.
 ReflectionThe abstract does not mention the type of publication, but the publisher is Elsevier, which is a reputable publisher of peer-reviewed articles.</t>
  </si>
  <si>
    <t>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t>
  </si>
  <si>
    <t>American Samoa is not explicitly listed in the SC, but it is located in the South Pacific and could be considered part of the region.</t>
  </si>
  <si>
    <t>Maybe; The abstract mentions American Samoa, which is not explicitly listed in the SC, but it is a territory of the United States located in the South Pacific.
 ReflectionThe SC lists specific island nations, but American Samoa is a territory of the United States. However, it is located in the South Pacific and could be considered part of the region.</t>
  </si>
  <si>
    <t>The abstract explicitly mentions evaluating the condition of reefs adjacent to watersheds in American Samoa and developing a framework to guide a local ridge-to-reef management strategy, which indicates a focus on marine resource management.</t>
  </si>
  <si>
    <t>Yes; The title and abstract mention community-based fisheries management and evaluating the condition of reefs adjacent to watersheds in American Samoa.
 ReflectionThe mention of "community-based fisheries management" and "reefs adjacent to watersheds" in the abstract strongly suggest that the paper will discuss fisheries and/or marine resource management.</t>
  </si>
  <si>
    <t>The abstract mentions community-based management and a local ridge-to-reef management strategy.</t>
  </si>
  <si>
    <t>Yes; The abstract mentions "community-based fisheries management" and "local ridge-to-reef management strategy."
 ReflectionThe initial response is correct as the abstract mentions community-based management.</t>
  </si>
  <si>
    <t>While the mention of Springer-Verlag GmbH Germany, part of Springer Nature, is a good indication that the paper is part of the peer-reviewed published literature, we cannot definitively determine this based on the information provided in the Title and Abstract alone.</t>
  </si>
  <si>
    <t>Maybe; The abstract mentions Springer-Verlag GmbH Germany, part of Springer Nature, which is a publisher of peer-reviewed literature. However, this information alone is not enough to determine if the paper is part of the peer-reviewed published literature.
 ReflectionThe Initial Response is correct. While the mention of Springer-Verlag GmbH Germany, part of Springer Nature, is a good indication that the paper is part of the peer-reviewed published literature, it is not enough to make a definitive determination.</t>
  </si>
  <si>
    <t>The paper does not meet the Screening Criteria as it does not summarize a case study from any of the countries listed in the SC.</t>
  </si>
  <si>
    <t>No; The paper is focused on community-based coastal resource management projects facilitated by non-governmental organizations in the Philippines.
 ReflectionThe paper does not mention any of the countries listed in the SC, and the focus is solely on the Philippines.</t>
  </si>
  <si>
    <t>The abstract mentions that nine case studies have been recently published, but it is unclear whether the paper summarizing these case studies has been peer-reviewed and published in a journal.</t>
  </si>
  <si>
    <t>Maybe; The abstract mentions that nine case studies have been recently published, but it is unclear whether the paper summarizing these case studies has been peer-reviewed and published in a journal.
 ReflectionThe initial response is correct. The abstract does not provide enough information to determine whether the paper has been peer-reviewed and published in a journal.</t>
  </si>
  <si>
    <t>The paper is not summarising a case study from any of the listed countries.</t>
  </si>
  <si>
    <t>No; The paper is based on a case study in Uganda, which is not included in the list of countries.
 ReflectionThe initial response is correct as the paper is based on a case study in Uganda, which is not included in the list of countries.</t>
  </si>
  <si>
    <t>The abstract mentions the publisher Routledge, but it is unclear if the paper is a peer-reviewed article or a book chapter.</t>
  </si>
  <si>
    <t>Maybe; The abstract mentions the publisher Routledge, but it is unclear if the paper is a peer-reviewed article or a book chapter.
 ReflectionThe initial response is correct. The abstract mentions the publisher Routledge, but it is unclear if the paper is a peer-reviewed article or a book chapter.</t>
  </si>
  <si>
    <t>The abstract mentions small-scale fisheries in developing countries, which could potentially include some of the listed countries, but does not specifically mention any of them.</t>
  </si>
  <si>
    <t>Maybe; The abstract mentions small-scale fisheries in developing countries, but does not specifically mention any of the listed countries.
 ReflectionThe initial response is correct. The abstract does not mention any of the listed countries, but it does mention small-scale fisheries in developing countries, which could potentially include some of the listed countries.</t>
  </si>
  <si>
    <t>The paper discusses fisheries and marine resource management through the lens of co-management in small-scale fisheries in developing countries.</t>
  </si>
  <si>
    <t>Yes; The title and abstract clearly mention fisheries and management.
 ReflectionThe abstract provides a detailed description of the co-management process for small-scale fisheries in developing countries, which is a form of marine resource management.</t>
  </si>
  <si>
    <t>The abstract focuses on co-management, which is excluded by the SC.</t>
  </si>
  <si>
    <t>No; The title and abstract focus on co-management, which is excluded by the SC.
 ReflectionThe initial response is correct. The abstract explicitly mentions co-management as the approach being discussed.</t>
  </si>
  <si>
    <t>The abstract mentions the publisher, but it is unclear if it is a peer-reviewed publication.</t>
  </si>
  <si>
    <t>Maybe; The abstract mentions the publisher, but it is unclear if it is a peer-reviewed publication.
 ReflectionThe initial response is correct. The abstract mentions the publisher, but it is unclear if it is a peer-reviewed publication.</t>
  </si>
  <si>
    <t>No; The paper is about a project in the Philippines, which is not included in the list of countries.
 ReflectionThe initial response is correct as the paper is not about any of the countries listed in the SC.</t>
  </si>
  <si>
    <t>The abstract mentions a publisher, but it is unclear if it is a peer-reviewed journal.</t>
  </si>
  <si>
    <t>Maybe; The abstract mentions a publisher, but it is unclear if it is a peer-reviewed journal.
 ReflectionThe initial response is correct. The publisher mentioned in the abstract is Taylor &amp; Francis, which is a reputable publisher of peer-reviewed journals. However, it is not explicitly stated in the abstract that the paper is part of a peer-reviewed journal.</t>
  </si>
  <si>
    <t>No; The paper does not mention any of the countries listed in the SC.
 ReflectionThe paper focuses on community organizing theory and practice, and does not mention any specific case studies from the countries listed in the SC.</t>
  </si>
  <si>
    <t>Maybe; The abstract mentions authors and citations, but it is unclear if the paper is part of peer-reviewed literature.
 ReflectionThe abstract mentions previous works and authors, but it is unclear if the paper itself has been peer-reviewed and published.</t>
  </si>
  <si>
    <t>No; The paper is about a case study conducted in Bali, Indonesia.
 ReflectionThe paper does not mention any of the countries listed in the SC, and instead focuses on a case study conducted in Bali, Indonesia.</t>
  </si>
  <si>
    <t>The abstract does not provide enough information to determine if it is part of peer-reviewed published literature or not, but the mention of the Institute of Advanced Scientific Research, Inc. suggests that it may have been published in a peer-reviewed journal.</t>
  </si>
  <si>
    <t>Maybe; The abstract does not provide enough information to determine if it is part of peer-reviewed published literature or not.
 ReflectionThe abstract does not mention if the research was published in a peer-reviewed journal or not. However, the mention of the Institute of Advanced Scientific Research, Inc. at the end of the abstract suggests that it may have been published in a peer-reviewed journal.</t>
  </si>
  <si>
    <t>Yes; The abstract mentions the publisher, Elsevier Ltd., which is a reputable publisher of peer-reviewed literature.
 ReflectionThe initial response is correct. Elsevier Ltd. is a well-known publisher of peer-reviewed literature.</t>
  </si>
  <si>
    <t>The study was conducted in Nigeria and does not meet the SC.</t>
  </si>
  <si>
    <t>No; The paper is about a case study conducted in Nigeria.
 ReflectionThe title and abstract clearly state that the study was conducted in Nigeria and there is no mention of any of the countries listed in the SC.</t>
  </si>
  <si>
    <t>Although the abstract does not explicitly state that the paper is peer-reviewed, the publisher, Academic Journals Inc., is a reputable publisher of peer-reviewed journals.</t>
  </si>
  <si>
    <t>Maybe; The abstract does not provide information on whether the paper is peer-reviewed or not.
 ReflectionThe abstract does not provide information on whether the paper is peer-reviewed or not, but the publisher, Academic Journals Inc., is a reputable publisher of peer-reviewed journals.</t>
  </si>
  <si>
    <t>No; The paper is about a community-based approach to empower indigenous communities in Hawaii through canoe culture.
 ReflectionThe paper is focused on a specific community-based approach in Hawaii and does not mention any of the countries listed in the SC.</t>
  </si>
  <si>
    <t>The abstract does not provide information on whether the paper is peer-reviewed or not, but the title and abstract do not suggest that it is grey literature, conference reports, or book chapters.</t>
  </si>
  <si>
    <t>Maybe; The abstract does not provide information on whether the paper is peer-reviewed or not.
 ReflectionThe abstract does not provide any information on whether the paper is peer-reviewed or not. However, the title and abstract do not suggest that it is grey literature, conference reports, or book chapters.</t>
  </si>
  <si>
    <t>No; The paper does not mention any of the countries listed in the SC.
 ReflectionThe paper does not focus on any specific case study from the countries listed in the SC. It presents a typology of community science and its implications for governance of social-ecological systems.</t>
  </si>
  <si>
    <t>Maybe; The abstract mentions "This paper" but it is unclear whether the paper has been published or is still in progress.
 ReflectionThe abstract does not explicitly state whether the paper has been published or not, but it does use the phrase "This paper" which suggests that it has been completed. However, there is no mention of where the paper has been published or if it has been peer-reviewed.</t>
  </si>
  <si>
    <t>No; The paper is about the Okavango Delta in Botswana, which is not included in the list of countries in the SC.
 ReflectionThe Initial Response is correct. The paper is solely focused on the Okavango Delta in Botswana and does not mention any of the countries listed in the SC.</t>
  </si>
  <si>
    <t>No; The paper is about Cambodia, not any of the listed countries.
 ReflectionThe paper is not about any of the countries listed in the SC, but rather about Cambodia.</t>
  </si>
  <si>
    <t>The paper discusses fisheries and resource management in Tonle Sap Lake and strategies for institutional adaptation to address conflicts.</t>
  </si>
  <si>
    <t>Yes; The title and abstract specifically mention fisheries and resource conflict in Tonle Sap Lake.
 ReflectionThe initial response is correct as the paper focuses on the dynamics of resource conflict concerning fisheries and livelihoods in Tonle Sap Lake and strategies for institutional adaptation to address such conflicts equitably.</t>
  </si>
  <si>
    <t>The paper discusses the need for collective action by various actors, including local fishers, civil society, development partners, and government, to address challenges related to fisheries and livelihoods in the Tonle Sap Lake, and identifies governance priorities to support community livelihoods.</t>
  </si>
  <si>
    <t>Yes; The abstract mentions community-based fisheries management and the need for collective action by various actors to address challenges.
 ReflectionThe initial response is correct as the abstract mentions the need for collective action by various actors, including local fishers, civil society, development partners, and government, to address challenges related to fisheries and livelihoods in the Tonle Sap Lake. The paper also identifies governance priorities to support community livelihoods.</t>
  </si>
  <si>
    <t>Maybe; The abstract mentions the publisher, but it is unclear if it is a peer-reviewed journal article or not.
 ReflectionThe mention of the publisher in the abstract suggests that it is a peer-reviewed journal article. However, this cannot be confirmed without further information.</t>
  </si>
  <si>
    <t>Yes; The abstract mentions Papua New Guinea as the location of the case study.
 ReflectionThe initial response is correct as the abstract clearly mentions Papua New Guinea as the location of the case study.</t>
  </si>
  <si>
    <t>The abstract discusses the establishment of community-based marine protected areas and their effectiveness in protecting fish spawning aggregations, which are important for fisheries management.</t>
  </si>
  <si>
    <t>Yes; The abstract discusses the establishment of community-based marine protected areas and their effectiveness in protecting fish spawning aggregations, which are important for fisheries management.
 ReflectionThe abstract clearly mentions the benefits of community-based marine protected areas for fisheries and biodiversity, and specifically discusses the effectiveness of small MPAs in protecting fish spawning aggregations. Therefore, it is likely that the paper will discuss fisheries and/or marine resource management.</t>
  </si>
  <si>
    <t>The paper discusses the use of community-based marine protected areas for managing coral reefs in developing nations, which is a community-based approach to conservation.</t>
  </si>
  <si>
    <t>Yes; The title and abstract clearly mention the use of community-based marine protected areas for managing coral reefs in developing nations.
 ReflectionThe paper discusses the effectiveness of community-based MPAs in protecting fish spawning aggregations, which is a community-based approach to conservation.</t>
  </si>
  <si>
    <t>Maybe; The abstract mentions the publisher, but it is unclear if the paper has been peer-reviewed.
 ReflectionThe abstract mentions the publisher, but it is unclear if the paper has been peer-reviewed.</t>
  </si>
  <si>
    <t>No; The paper is focused on case studies from three US states.
 ReflectionThe paper does not mention any of the countries listed in the SC, and instead focuses on case studies from three US states.</t>
  </si>
  <si>
    <t>Maybe; The abstract mentions a mixed method design, but it is unclear if the paper has been published in a peer-reviewed journal.
 ReflectionThe abstract does not explicitly state whether the paper has been published in a peer-reviewed journal or not. However, the language used in the abstract suggests that it is a research paper that has been published in a peer-reviewed journal.</t>
  </si>
  <si>
    <t>No; The paper is about a study conducted in Khurda and Puri districts of Odisha, India.
 ReflectionThe paper does not mention any of the countries listed in the SC, and instead focuses on a study conducted in India.</t>
  </si>
  <si>
    <t>Maybe; The abstract mentions the name of an institute, but it is unclear whether the paper has been peer-reviewed and published.
 ReflectionThe abstract mentions the name of an institute, but it is unclear whether the paper has been peer-reviewed and published.</t>
  </si>
  <si>
    <t>The study is not based on any of the countries listed in the Screening Criteria.</t>
  </si>
  <si>
    <t>No; The paper is based on a study conducted in Uganda, which is not included in the list of countries.
 ReflectionThe paper does not meet the Screening Criteria as it is not based on any of the countries listed.</t>
  </si>
  <si>
    <t>The abstract does not provide information on whether the paper has been published in a peer-reviewed journal or not.</t>
  </si>
  <si>
    <t>Maybe; The abstract mentions the study was conducted as a randomized trial, but it does not explicitly state whether the paper has been published in a peer-reviewed journal or not.
 ReflectionThe initial response is correct. The abstract does not provide information on whether the paper has been published in a peer-reviewed journal or not.</t>
  </si>
  <si>
    <t>The paper does not meet the screening criteria as it is not a case study from any of the countries listed.</t>
  </si>
  <si>
    <t>No; The paper is about a community-based fishery management system in Bangladesh.
 ReflectionThe title and abstract clearly mention that the study is conducted in Bangladesh, which is not included in the list of countries mentioned in the screening criteria.</t>
  </si>
  <si>
    <t>Maybe; The abstract does not explicitly state whether the paper is part of the peer-reviewed published literature or not.
 ReflectionThe abstract does not provide any information on whether the paper is part of the peer-reviewed published literature or not. However, the title and abstract do not suggest that it is grey literature, conference report, or book chapter.</t>
  </si>
  <si>
    <t>No; The paper is not about any of the listed countries.
 ReflectionThe paper is about the vaquita, an endemic porpoise in the Northern Gulf of California, and its role in the ecosystem. None of the listed countries are mentioned in the title or abstract.</t>
  </si>
  <si>
    <t>Yes; The abstract mentions the publisher and the year of publication, indicating that it is likely a peer-reviewed published paper.
 ReflectionThe initial response is correct. The abstract mentions the publisher and the year of publication, which are indicators of a peer-reviewed published paper.</t>
  </si>
  <si>
    <t>No; The paper is about marine protected areas in the Central Visayas Region of the Philippines.
 ReflectionThe title and abstract clearly state that the paper is about marine protected areas in the Central Visayas Region of the Philippines, which is not included in the list of countries in the SC.</t>
  </si>
  <si>
    <t>Maybe; The abstract mentions "this article" but it is unclear if it has been published in a peer-reviewed journal.
 ReflectionThe abstract does not provide information on where the article has been published.</t>
  </si>
  <si>
    <t>The paper is about Bangladesh, which is not included in the list of countries mentioned in the SC.</t>
  </si>
  <si>
    <t>No; The paper is about Bangladesh, which is not included in the list of countries.
 ReflectionThe initial response is correct as Bangladesh is not included in the list of countries mentioned in the SC.</t>
  </si>
  <si>
    <t>The copyright statement in the abstract suggests that the paper has been peer-reviewed and published in a journal.</t>
  </si>
  <si>
    <t>Maybe; The abstract mentions the name of a society, but it is unclear whether the paper has been peer-reviewed and published in a journal.
 ReflectionThe abstract mentions the name of a society, but it is unclear whether the paper has been peer-reviewed and published in a journal. However, the fact that it includes a copyright statement suggests that it has been published.</t>
  </si>
  <si>
    <t>Maybe; The abstract mentions Pacific Islands, but it is not clear if any of the specific countries listed in the SC are included.
 ReflectionThe initial response is correct. The abstract mentions the Pacific Islands, but it does not specify any of the countries listed in the SC.</t>
  </si>
  <si>
    <t>The abstract discusses small-scale fisheries and their management in relation to the United Nations Sustainable Development Goals, making it likely that the paper will discuss fisheries and/or marine resource management.</t>
  </si>
  <si>
    <t>Yes; The abstract mentions small-scale fisheries and their management, as well as the United Nations Sustainable Development Goals which include targets related to marine resources.
 ReflectionThe Initial Response is correct as the abstract clearly discusses small-scale fisheries and their management in relation to the United Nations Sustainable Development Goals.</t>
  </si>
  <si>
    <t>The abstract mentions co-management, but the focus is on its relationship with the SDGs, not on community-based approaches.</t>
  </si>
  <si>
    <t>No; The abstract mentions co-management as the most appropriate form of governance for small-scale fisheries, but the focus is on linking co-management to the United Nations Sustainable Development Goals.
 ReflectionThe initial response is correct. The abstract mentions co-management, but the focus is on its relationship with the SDGs, not on community-based approaches.</t>
  </si>
  <si>
    <t>The abstract mentions the publisher and the journal name, indicating that it is a peer-reviewed published paper.</t>
  </si>
  <si>
    <t>Yes; The abstract mentions the publisher and the journal name, indicating that it is a peer-reviewed published paper.
 ReflectionThe initial response is correct as the abstract mentions the publisher and the journal name, indicating that it is a peer-reviewed published paper.</t>
  </si>
  <si>
    <t>No; The paper is focused on a case study from NW Portugal.
 ReflectionThe paper does not mention any of the countries listed in the SC, and instead focuses on a case study from NW Portugal.</t>
  </si>
  <si>
    <t>The paper is not a case study from any of the countries listed in the SC, but rather a study on Marine Extractive Reserves in Brazil.</t>
  </si>
  <si>
    <t>No; The paper is about Marine Extractive Reserves in Brazil and does not mention any of the countries listed in the SC.
 ReflectionThe Initial Response is correct as the paper is focused on Brazil and does not mention any of the countries listed in the SC.</t>
  </si>
  <si>
    <t>The language of the title and abstract suggests that it may not be part of the peer-reviewed published literature, but further investigation is needed to confirm this.</t>
  </si>
  <si>
    <t>Maybe; The language of the title and abstract suggests that it may be a translated paper from Portuguese to English, which may indicate that it is not part of the peer-reviewed published literature.
 ReflectionThe language used in the title and abstract suggests that it may not be part of the peer-reviewed published literature. However, it is possible that the paper has been translated from Portuguese to English, which may explain the language used.</t>
  </si>
  <si>
    <t>The paper is not about a case study from any of the countries listed in the SC, but rather a project in Thailand.</t>
  </si>
  <si>
    <t>No; The paper is about a project in Thailand.
 ReflectionThe title and abstract clearly state that the project is based in Phang-nga Bay, Thailand, and involves a partnership between various organizations and the government of Thailand. None of the countries listed in the SC are mentioned.</t>
  </si>
  <si>
    <t>While the involvement of universities and the FAO suggests that this paper may be part of the peer-reviewed published literature, the absence of any mention of a journal or publication raises some doubts.</t>
  </si>
  <si>
    <t>Maybe; The abstract mentions the involvement of universities and the FAO, which suggests that it may be a peer-reviewed paper, but it is not explicitly stated.
 ReflectionThe involvement of universities and the FAO does suggest that this paper may be part of the peer-reviewed published literature, but it is not explicitly stated. However, the absence of any mention of a journal or publication raises some doubts.</t>
  </si>
  <si>
    <t>No; The paper is about traditional community-based coastal marine fisheries management in Viet Nam.
 ReflectionThe paper is focused on Viet Nam and does not mention any of the countries listed in the SC.</t>
  </si>
  <si>
    <t>No; The paper is about a community tourism project in Namibia.
 ReflectionThe paper is focused on Namibia, which is not included in the list of countries in the SC.</t>
  </si>
  <si>
    <t>The abstract does not provide enough information to determine if the paper is part of the peer-reviewed published literature, but it does not mention any conference reports or book chapters.</t>
  </si>
  <si>
    <t>Maybe; The abstract does not provide enough information to determine if the paper is part of the peer-reviewed published literature.
 ReflectionThe abstract does not mention if the paper is part of the peer-reviewed published literature or not. However, the abstract does not mention any conference reports or book chapters.</t>
  </si>
  <si>
    <t>The paper is a case study from the Solomon Islands, which is one of the countries listed in the SC.</t>
  </si>
  <si>
    <t>Yes; The paper is a case study from the Solomon Islands.
 ReflectionThe paper's abstract clearly states that the study was conducted in the Solomon Islands, which is one of the countries listed in the SC.</t>
  </si>
  <si>
    <t>The paper discusses the implementation of community-based management schemes and their impact on fisheries and marine resource management in the Solomon Islands.</t>
  </si>
  <si>
    <t>Yes; The abstract discusses the implementation of community-based management schemes and their influence on water quality, herbivorous fish biomass, and reef condition in the Solomon Islands.
 ReflectionThe abstract mentions the potential for community-based management practices to improve damaged reefs, and the study investigates the effectiveness of such practices. The focus is on the management of marine resources and the impact on fisheries.</t>
  </si>
  <si>
    <t>The abstract discusses the implementation of community-based management practices in the Solomon Islands.</t>
  </si>
  <si>
    <t>Yes; The abstract mentions the implementation of community-based resource management practices.
 ReflectionThe initial response is correct as the abstract clearly mentions the implementation of community-based management.</t>
  </si>
  <si>
    <t>The abstract does not provide enough information to determine whether the paper is part of the peer-reviewed published literature or not. However, the title suggests that the paper is likely to have been published in a peer-reviewed journal.</t>
  </si>
  <si>
    <t>Maybe; The abstract does not explicitly state whether the paper is part of the peer-reviewed published literature or not.
 ReflectionThe abstract does not provide any information on the publication status of the paper. However, the title suggests that the paper is reporting on a research project, which is likely to have been published in a peer-reviewed journal.</t>
  </si>
  <si>
    <t>The paper does not meet the SC as it does not summarize a case study from any of the countries/islands listed.</t>
  </si>
  <si>
    <t>No; The paper is focused on Alaska and Hawaii, which are not included in the list of countries/islands.
 ReflectionThe paper does not mention any of the countries/islands listed in the SC, and instead focuses on Alaska and Hawaii.</t>
  </si>
  <si>
    <t>The abstract suggests that this is a published paper, although it does not explicitly state that it has been published in a peer-reviewed journal.</t>
  </si>
  <si>
    <t>Maybe; The abstract mentions "this paper" which suggests it is a published paper, but it does not explicitly state that it has been published in a peer-reviewed journal.
 ReflectionThe initial response is correct. The abstract does not explicitly state that the paper has been published in a peer-reviewed journal, but the mention of "this paper" suggests that it has been published.</t>
  </si>
  <si>
    <t>Pirarucu (Arapaima spp.) are the world's largest scaled freshwater fish, reaching 3Â m in length and &gt;200Â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mosaicâ€”including lakes, the main river channel, tributary streams, and flooded forestsâ€”during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Â© 2019 John Wiley &amp; Sons Ltd.</t>
  </si>
  <si>
    <t>No; The paper is focused on Amazonian floodplains and does not mention any of the listed countries.
 ReflectionThe initial response is correct as the paper is solely focused on the Amazonian floodplains and does not mention any of the listed countries.</t>
  </si>
  <si>
    <t>The paper is published in a peer-reviewed journal, John Wiley &amp; Sons Ltd.</t>
  </si>
  <si>
    <t>Yes; The paper is published in a peer-reviewed journal.
 ReflectionThe paper is published in a well-known peer-reviewed journal, John Wiley &amp; Sons Ltd.</t>
  </si>
  <si>
    <t>No; The paper is about a species of fish in the Amazon Basin and does not mention any of the listed countries.
 ReflectionThe initial response is correct as the paper is focused on a species of fish in the Amazon Basin and does not mention any of the listed countries.</t>
  </si>
  <si>
    <t>The abstract does not provide information on the type of publication, but the title suggests that it may be a peer-reviewed research paper.</t>
  </si>
  <si>
    <t>No; The paper is focused on a case study in Gujarat, India.
 ReflectionThe paper is not related to any of the countries listed in the SC.</t>
  </si>
  <si>
    <t>Insufficient information to determine whether this is a peer-reviewed article or a book chapter.</t>
  </si>
  <si>
    <t>Maybe; The abstract mentions "chapter" which could indicate a book chapter rather than a peer-reviewed article, but it is not clear.
 ReflectionThe abstract does not provide enough information to determine whether this is a peer-reviewed article or a book chapter.</t>
  </si>
  <si>
    <t>Maybe; The abstract mentions the publisher, but it is unclear if it is a peer-reviewed journal article or not.
 ReflectionThe initial response is correct. The abstract mentions the publisher, but it is not clear if the paper is peer-reviewed or not.</t>
  </si>
  <si>
    <t>The paper presents a case study from Solomon Islands.</t>
  </si>
  <si>
    <t>Yes; The abstract mentions a case study in Solomon Islands.
 ReflectionThe initial response is correct as the abstract clearly mentions a case study in Solomon Islands.</t>
  </si>
  <si>
    <t>The paper does not meet the screening criteria as it does not discuss fisheries or marine resource management.</t>
  </si>
  <si>
    <t>No; The paper discusses community-based resource management and gender inclusivity in decision-making processes.
 ReflectionThe paper does not focus on fisheries or marine resource management, but rather on community-based resource management and gender inclusivity.</t>
  </si>
  <si>
    <t>The abstract does not provide clear information on the type of publication, but the mention of the author(s) suggests that it may be a peer-reviewed published paper.</t>
  </si>
  <si>
    <t>Maybe; The abstract does not provide information on the type of publication.
 ReflectionThe initial response is correct as the abstract does not provide information on the type of publication. However, the abstract does mention the author(s), which suggests that it may be a peer-reviewed published paper.</t>
  </si>
  <si>
    <t>No; The paper is about Nigeria, not any of the listed countries.
 ReflectionThe paper is focused on Nigeria and does not mention any of the listed countries in the SC.</t>
  </si>
  <si>
    <t>Maybe; The abstract mentions a publisher, but it is unclear if the paper has been peer-reviewed.
 ReflectionThe initial response is correct. The abstract mentions a publisher, but it is unclear if the paper has been peer-reviewed.</t>
  </si>
  <si>
    <t>The paper is not about any of the countries listed in the SC, but rather a case study in the Peruvian Amazon.</t>
  </si>
  <si>
    <t>No; The paper is about a case study in the Peruvian Amazon.
 ReflectionThe initial response is correct as the paper is not about any of the countries listed in the SC.</t>
  </si>
  <si>
    <t>The title and abstract suggest that the paper is likely to be a research article published in a peer-reviewed journal.</t>
  </si>
  <si>
    <t>Maybe; The abstract does not explicitly state whether the paper is part of the peer-reviewed published literature or not.
 ReflectionThe abstract does not provide any information on the type of publication or source of the paper. However, the title and abstract suggest that the paper is likely to be a research article published in a peer-reviewed journal.</t>
  </si>
  <si>
    <t>The paper does not meet the SC as it does not focus on any of the countries/territories listed in the SC.</t>
  </si>
  <si>
    <t>No; The paper is focused on fishing communities in the South Brazil Bight, which is not included in the list of countries/territories in the SC.
 ReflectionThe paper does not mention any of the countries/territories listed in the SC, and the study area is located in South Brazil, which is not included in the SC.</t>
  </si>
  <si>
    <t>While the abstract does not explicitly state that the paper has been peer-reviewed and published, the use of a comprehensive multi-scale vulnerability framework suggests that the research has been conducted in a rigorous manner and may have undergone peer-review.</t>
  </si>
  <si>
    <t>Maybe; The abstract mentions a comprehensive multi-scale vulnerability framework, but it is unclear if the paper has been peer-reviewed and published.
 ReflectionThe abstract does not explicitly state whether the paper has been peer-reviewed and published, but it does provide some indication that the research has been conducted in a rigorous manner.</t>
  </si>
  <si>
    <t>No; The paper is focused on a community-based approach to disseminate health information on the hazards of prenatal mercury exposure in Brooklyn, NY.
 ReflectionThe paper does not mention any of the countries listed in the SC, and the focus is on a specific community in Brooklyn, NY.</t>
  </si>
  <si>
    <t>No; The paper is focused on indigenous communities in British Columbia, Canada.
 ReflectionThe paper does not mention any of the countries listed in the SC, and instead focuses on a case study in Canada.</t>
  </si>
  <si>
    <t>The abstract provides some evidence that the paper may be part of the peer-reviewed published literature, but it is not conclusive.</t>
  </si>
  <si>
    <t>Maybe; The abstract mentions the author's copyright, but it is unclear if the paper has been peer-reviewed and published in a journal.
 ReflectionThe mention of copyright does not necessarily indicate that the paper has been peer-reviewed and published in a journal. However, the abstract does provide some details about the research methodology and findings, which suggests that it may be a published paper.</t>
  </si>
  <si>
    <t>No; The paper is about a reservoir in Portugal.
 ReflectionThe paper is not related to any of the countries listed in the SC.</t>
  </si>
  <si>
    <t>The mention of a reputable publisher increases the likelihood that the paper has been peer-reviewed, but it is unclear from the abstract whether it has been.</t>
  </si>
  <si>
    <t>Maybe; The abstract mentions a publisher, but it is unclear if the paper has been peer-reviewed.
 ReflectionThe mention of a publisher does not necessarily mean that the paper has been peer-reviewed. However, the publisher is a reputable one, which increases the likelihood that the paper has been peer-reviewed.</t>
  </si>
  <si>
    <t>No; The paper is about a lobster fishery in Newfoundland, Canada.
 ReflectionThe paper is not about any of the countries listed in the SC.</t>
  </si>
  <si>
    <t>While the paper does not explicitly mention any of the listed countries, the focus on small-scale fisheries and alternative management practices could potentially be relevant to any of the countries listed.</t>
  </si>
  <si>
    <t>Maybe; The abstract mentions small-scale fisheries as an example, but it does not explicitly mention any of the listed countries.
 ReflectionThe abstract discusses alternative management practices in small-scale fisheries, which could potentially be implemented in any of the listed countries. However, there is no specific mention of any of the countries in the title or abstract.</t>
  </si>
  <si>
    <t>The paper discusses alternative management approaches for small-scale fisheries, which are relevant to fisheries and marine resource management.</t>
  </si>
  <si>
    <t>Yes; The title and abstract specifically mention small-scale fisheries and alternative management approaches.
 ReflectionThe initial response is correct as the title and abstract clearly mention small-scale fisheries and alternative management approaches that are relevant to fisheries and marine resource management.</t>
  </si>
  <si>
    <t>The abstract mentions community-based resource management and participatory management with community-based institutions, which are both indicative of a community-based approach.</t>
  </si>
  <si>
    <t>Yes; The abstract mentions community-based resource management and participatory management with community-based institutions.
 ReflectionThe initial response is correct as the abstract mentions community-based resource management and participatory management with community-based institutions, which are both indicative of a community-based approach.</t>
  </si>
  <si>
    <t>The title suggests that it is likely to be a peer-reviewed paper, although the abstract does not provide information on the type of publication.</t>
  </si>
  <si>
    <t>Maybe; The abstract does not provide information on the type of publication.
 ReflectionThe abstract does not provide information on the type of publication, but the title suggests that it is likely to be a peer-reviewed paper.</t>
  </si>
  <si>
    <t>No; The paper is about the Crown of the Continent Ecosystem in the Rocky Mountains of the United States and Canada.
 ReflectionThe paper is focused on a specific region in North America and does not mention any of the countries listed in the SC.</t>
  </si>
  <si>
    <t>The abstract mentions a book, but it is unclear if the book is peer-reviewed or not.</t>
  </si>
  <si>
    <t>Maybe; The abstract mentions a book, but it is unclear if the book is peer-reviewed or not.
 ReflectionThe book mentioned in the abstract could be a peer-reviewed publication, but it is not explicitly stated.</t>
  </si>
  <si>
    <t>No; The paper is about a project in Cuba.
 ReflectionThe paper is clearly about a project in Cuba and does not mention any of the countries listed in the SC.</t>
  </si>
  <si>
    <t>No; The paper is about India, not any of the listed countries.
 ReflectionThe paper is focused on India and does not mention any of the listed countries in the SC.</t>
  </si>
  <si>
    <t>While the abstract provides a detailed overview of the research, it is unclear if the paper has undergone peer-review.</t>
  </si>
  <si>
    <t>Maybe; The abstract mentions a publisher, but it is unclear if the paper has been peer-reviewed.
 ReflectionThe mention of a publisher does not necessarily mean that the paper has been peer-reviewed. However, the abstract does provide a detailed overview of the research, which suggests that it may have undergone peer-review.</t>
  </si>
  <si>
    <t>The paper does not meet the SC as it only focuses on the Visayas, Philippines.</t>
  </si>
  <si>
    <t>No; The paper is focused on the Visayas, Philippines.
 ReflectionThe paper is solely focused on the Visayas, Philippines and does not mention any of the other countries listed in the SC.</t>
  </si>
  <si>
    <t>No; The paper is focused on a case study from the Kenyan coast, which is not included in the list of countries in the SC.
 ReflectionThe Initial Response is correct as the paper is not focused on any of the countries listed in the SC.</t>
  </si>
  <si>
    <t>The title suggests that the paper is part of the peer-reviewed published literature, although the abstract does not provide explicit information on the type of publication.</t>
  </si>
  <si>
    <t>The study was conducted in countries that are not included in the list of countries mentioned in the SC.</t>
  </si>
  <si>
    <t>No; The study was conducted in Kuwait, Bahrain, Oman, and Yemen, which are not included in the list of countries.
 ReflectionThe initial response is correct as the countries mentioned in the study are not part of the list of countries mentioned in the SC.</t>
  </si>
  <si>
    <t>The paper is not about any of the countries listed in the SC, but rather a case study in Fukushima, Japan.</t>
  </si>
  <si>
    <t>No; The paper is about a case study in Fukushima, Japan.
 ReflectionThe title and abstract clearly state that the paper is about a case study in Fukushima, Japan, which is not included in the list of countries in the SC.</t>
  </si>
  <si>
    <t>The abstract does not provide enough information to determine if the paper has undergone peer review, but it is possible that it has.</t>
  </si>
  <si>
    <t>Maybe; The abstract mentions a fish market survey, but it is unclear if the paper has undergone peer review.
 ReflectionThe initial response is correct. The abstract does not provide enough information to determine if the paper has undergone peer review.</t>
  </si>
  <si>
    <t>The paper does not meet the Screening Criteria as it does not include any case study from the listed countries.</t>
  </si>
  <si>
    <t>The abstract does not provide any evidence that the paper is part of the peer-reviewed published literature.</t>
  </si>
  <si>
    <t>No; The abstract does not mention any publication or journal.
 ReflectionThe initial response is correct as the abstract does not mention any publication or journal, which indicates that it may not be part of the peer-reviewed published literature.</t>
  </si>
  <si>
    <t>No; The title and abstract mention Central Vietnam, which is not included in the list of countries in the screening criteria.
 ReflectionThe screening criteria specifically mention countries in the Pacific region, while the title and abstract mention a location in Southeast Asia.</t>
  </si>
  <si>
    <t>Maybe; The title suggests that it could be a research paper, but without an abstract, it is difficult to determine if it is peer-reviewed published literature.
 ReflectionThe title mentions a specific community-based coastal resource management approach, which suggests that it could be a research paper. However, the absence of an abstract makes it difficult to determine if it is peer-reviewed published literature.</t>
  </si>
  <si>
    <t>The paper does not meet the SC as it is not a case study from any of the countries/islands listed.</t>
  </si>
  <si>
    <t>No; The paper is about Hawai'i, which is not included in the list of countries/islands.
 ReflectionThe initial response is correct as the paper is solely focused on Hawai'i and does not mention any of the countries/islands listed in the SC.</t>
  </si>
  <si>
    <t>The publisher, University of Hawai'i Press, is a reputable academic publisher, indicating that the paper is likely part of the peer-reviewed published literature.</t>
  </si>
  <si>
    <t>Maybe; The abstract does not provide information on the type of publication.
 ReflectionThe abstract does not mention the type of publication, but the publisher, University of Hawai'i Press, is a reputable academic publisher.</t>
  </si>
  <si>
    <t>The paper is not a case study from any of the listed countries, but rather focuses on identifying subgroups in the Polish population and assessing the effectiveness of local health programs.</t>
  </si>
  <si>
    <t>No; The paper is focused on Poland and does not mention any of the listed countries.
 ReflectionThe paper is clearly focused on Poland and does not mention any of the countries listed in the SC.</t>
  </si>
  <si>
    <t>The paper is not about a case study from any of the countries listed in the SC, but rather a case study in southwest Madagascar.</t>
  </si>
  <si>
    <t>No; The paper is about a case study in southwest Madagascar, which is not included in the list of countries in the SC.
 ReflectionThe SC specifically lists countries in the Pacific region, while the paper is about a case study in Madagascar, which is not in the Pacific region.</t>
  </si>
  <si>
    <t>Although the abstract does not explicitly state that the paper is peer-reviewed, the study design and results suggest that it is likely a peer-reviewed publication.</t>
  </si>
  <si>
    <t>Maybe; The abstract does not provide information on the type of publication.
 ReflectionThe abstract does not mention the type of publication, but it does provide details on the study design and results, which are typical of peer-reviewed research articles.</t>
  </si>
  <si>
    <t>The study was conducted in Brazil and not in any of the countries listed in the SC.</t>
  </si>
  <si>
    <t>No; The paper is about a case study conducted in Brazil.
 ReflectionThe title and abstract clearly state that the study was conducted in the Lower Amazon Floodplain, ParÃ¡, Brazil, which is not included in the list of countries in the SC.</t>
  </si>
  <si>
    <t>The abstract mentions the Chelonian Research Foundation, which is a peer-reviewed journal, but it is unclear if this specific paper was published in it.</t>
  </si>
  <si>
    <t>Maybe; The abstract mentions the Chelonian Research Foundation, which is a peer-reviewed journal, but further investigation is needed to confirm if this paper was published in it.
 ReflectionThe Chelonian Research Foundation is a peer-reviewed journal, but it is unclear if this specific paper was published in it.</t>
  </si>
  <si>
    <t>The abstract is a case study from Vanuatu, which is one of the countries listed in the SC.</t>
  </si>
  <si>
    <t>Yes; The abstract discusses the marine environment in Vanuatu.
 ReflectionThe abstract specifically mentions Vanuatu, which is one of the countries listed in the SC.</t>
  </si>
  <si>
    <t>The paper briefly discusses some aspects related to fisheries and marine resource management, but it is not the main focus of the paper.</t>
  </si>
  <si>
    <t>Maybe; The abstract mentions over-exploitation of reef fish, decline of certain marine species, and community-based marine sanctuaries for replenishing overfished trochus and giant clams.
 ReflectionThe abstract mentions some aspects related to fisheries and marine resource management, but it is not the main focus of the paper.</t>
  </si>
  <si>
    <t>The abstract mentions some community-based approaches, but also highlights the challenges in implementing and enforcing them due to the lack of resources.</t>
  </si>
  <si>
    <t>Maybe; The abstract mentions community-based marine sanctuaries and village-based fishing restrictions, but also mentions the lack of financial and technical resources to support monitoring programs or to implement and enforce legislation and policies.
 ReflectionThe initial response is correct. The abstract mentions some community-based approaches, but also highlights the challenges in implementing and enforcing them due to the lack of resources.</t>
  </si>
  <si>
    <t>The abstract mentions that the sources are mainly unpublished, which suggests that the paper may not be part of the peer-reviewed published literature.</t>
  </si>
  <si>
    <t>No; The abstract mentions that the sources are mainly unpublished.
 ReflectionThe abstract mentions that the sources are mainly unpublished, which suggests that the paper may not be part of the peer-reviewed published literature.</t>
  </si>
  <si>
    <t>No; The paper is about a case study in Cambodia, which is not included in the list of countries.
 ReflectionThe initial response is correct as Cambodia is not included in the list of countries.</t>
  </si>
  <si>
    <t>The title and abstract do not provide any information about the location of the case study, so it is possible but not confirmed that the paper summarises a case study from one of the listed countries.</t>
  </si>
  <si>
    <t>Maybe; The title and abstract do not provide any specific information about the location of the case study.
 ReflectionThe initial response is correct as the title and abstract do not mention any specific location.</t>
  </si>
  <si>
    <t>The title explicitly mentions fisheries management and development, indicating that the paper is likely to discuss fisheries and/or marine resource management.</t>
  </si>
  <si>
    <t>Yes; The title explicitly mentions fisheries management and development.
 ReflectionThe title clearly indicates that the paper will discuss small-scale fisheries management and development, which is related to marine resource management.</t>
  </si>
  <si>
    <t>The title clearly indicates that the paper will discuss a community-based approach.</t>
  </si>
  <si>
    <t>Yes; The title explicitly mentions a community-based approach.
 ReflectionThe title suggests that the paper will discuss a community-based approach, but without an abstract, it is difficult to be certain.</t>
  </si>
  <si>
    <t>The absence of an abstract makes it difficult to determine if it is peer-reviewed published literature.</t>
  </si>
  <si>
    <t>Maybe; The title suggests a research paper, but the absence of an abstract makes it difficult to determine if it is peer-reviewed published literature.
 ReflectionThe title suggests that the paper is part of the peer-reviewed published literature, but the absence of an abstract makes it difficult to confirm.</t>
  </si>
  <si>
    <t>No; The paper is about a multicomponent clinical intervention initiative for tobacco screening in emergency departments and clinics at a community-based teaching hospital and health network. There is no mention of any of the countries listed in the SC.
 ReflectionThe Initial Response is correct. The paper does not mention any of the countries listed in the SC.</t>
  </si>
  <si>
    <t>The abstract suggests that it may be a peer-reviewed paper, but without a specific journal or publication mentioned, it is unclear.</t>
  </si>
  <si>
    <t>Maybe; The abstract mentions statistical analysis and SPSS, which suggests that it may be a peer-reviewed paper. However, there is no mention of a journal or publication.
 ReflectionThe initial response is correct. The abstract does not mention a specific journal or publication, but the use of statistical analysis and SPSS suggests that it is a peer-reviewed paper.</t>
  </si>
  <si>
    <t>No; The paper is about a project in Thailand.
 ReflectionThe paper is focused on a project in Thailand and does not mention any of the countries listed in the SC.</t>
  </si>
  <si>
    <t>No; The paper is about coastal management in the Philippines.
 ReflectionThe paper is focused on the Philippines and does not mention any of the countries listed in the SC.</t>
  </si>
  <si>
    <t>No; The paper is about salmon monitoring in coastal British Columbia, Canada.
 ReflectionThe paper does not mention any of the countries listed in the SC.</t>
  </si>
  <si>
    <t>The abstract mentions the publisher and the journal, but it is unclear if it is peer-reviewed.</t>
  </si>
  <si>
    <t>Maybe; The abstract mentions the publisher and the journal, but it is unclear if it is peer-reviewed.
 ReflectionThe initial response is correct. The abstract mentions the publisher and the journal, but it is unclear if it is peer-reviewed.</t>
  </si>
  <si>
    <t>No; The paper is focused on the Watershed Restoration Program in British Columbia, Canada.
 ReflectionThe paper does not mention any of the countries listed in the SC, and the focus is on a specific program in Canada.</t>
  </si>
  <si>
    <t>Maybe; The abstract mentions a publisher, but it is unclear if the paper has been peer-reviewed.
 ReflectionThe initial response is correct. The abstract mentions the publisher, but it is unclear if the paper has been peer-reviewed.</t>
  </si>
  <si>
    <t>The paper does not meet the SC as it does not include any of the listed countries in the case study.</t>
  </si>
  <si>
    <t>No; The paper focuses on Cambodia and Lao PDR, and does not mention any of the listed countries.
 ReflectionThe paper does not meet the SC as it does not include any of the listed countries in the case study.</t>
  </si>
  <si>
    <t>Maybe; The abstract mentions "This article is based on an analysis of the national green economy strategies and expert interviews with the government, academia, private sector and international and national development organizations." However, it is unclear if the article has been published in a peer-reviewed journal.
 ReflectionThe initial response is correct. The abstract mentions that the article is based on an analysis and expert interviews, but it is unclear if the article has been published in a peer-reviewed journal.</t>
  </si>
  <si>
    <t>The paper is not a case study from any of the countries listed in the SC, but rather focuses on Bangladesh.</t>
  </si>
  <si>
    <t>No; The paper is about devil ray fishing practices in Bangladesh.
 ReflectionThe paper does not mention any of the countries listed in the SC, and instead focuses on Bangladesh.</t>
  </si>
  <si>
    <t>The abstract explicitly mentions a case study in Solomon Islands.</t>
  </si>
  <si>
    <t>The paper discusses the emergence and institutionalisation of community-based marine resource management in Solomon Islands.</t>
  </si>
  <si>
    <t>Yes; The abstract discusses community-based arrangements for marine resource management in Solomon Islands.
 ReflectionThe abstract clearly mentions the focus on marine resource management and the specific context of Solomon Islands.</t>
  </si>
  <si>
    <t>The paper discusses the initiation and emergence of CBRM in five fishing-dependent communities in Solomon Islands and the process of how the idea leads to the adoption of a new resource management approach with supporting institutions.</t>
  </si>
  <si>
    <t>Yes; The abstract clearly mentions community-based arrangements for marine resource management (CBRM) and the paper aims to address the process of how the idea leads to the adoption of a new resource management approach with supporting institutions.
 ReflectionThe initial response is correct as the abstract mentions CBRM and the paper aims to address the process of how the idea leads to the adoption of a new resource management approach with supporting institutions.</t>
  </si>
  <si>
    <t>The abstract suggests that the paper is based on original research and may have been published in a peer-reviewed journal.</t>
  </si>
  <si>
    <t>Maybe; The abstract mentions "Here we aim to address this gap by applying an explicit process-based approach drawing on innovation history methodology by mapping and analysing the initiation and emergence of CBRM in five fishing-dependent communities in Solomon Islands." which suggests that the paper may be based on original research.
 ReflectionThe abstract mentions that the authors applied a process-based approach and mapped and analyzed the initiation and emergence of CBRM in five fishing-dependent communities in Solomon Islands. This suggests that the paper may be based on original research and may have been published in a peer-reviewed journal.</t>
  </si>
  <si>
    <t>No; The paper is focused on Canada and does not mention any of the listed countries.
 ReflectionThe initial response is correct as the paper is focused on Canada and does not mention any of the listed countries.</t>
  </si>
  <si>
    <t>No; The paper is about mangrove fisheries in coastal Ecuador.
 ReflectionThe paper is not about any of the countries listed in the SC.</t>
  </si>
  <si>
    <t>The copyright statement indicates that the paper has been published.</t>
  </si>
  <si>
    <t>Maybe; The abstract mentions "this paper" but does not explicitly state that it has been published.
 ReflectionThe abstract does not explicitly state that the paper has been published, but it does use language that suggests it has been completed and is being presented. Additionally, the copyright statement suggests that it has been published.</t>
  </si>
  <si>
    <t>The paper is not about any of the countries listed in the SC, but rather a case study in Mexico.</t>
  </si>
  <si>
    <t>No; The paper is about a case study in Mexico.
 ReflectionThe paper is focused on a specific location in Mexico and does not mention any of the countries listed in the SC.</t>
  </si>
  <si>
    <t>No; The paper is about a case study in the Philippines.
 ReflectionThe title and abstract clearly mention the Philippines as the location of the case study, which is not included in the list of countries in the SC.</t>
  </si>
  <si>
    <t>The abstract mentions the publisher, but it is unclear whether the paper is peer-reviewed.</t>
  </si>
  <si>
    <t>Maybe; The abstract mentions the publisher, but it is unclear whether the paper is peer-reviewed.
 ReflectionThe initial response is correct. The abstract mentions the publisher, but it is unclear whether the paper is peer-reviewed.</t>
  </si>
  <si>
    <t>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2â€“5Â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Â© 2023, The Author(s).</t>
  </si>
  <si>
    <t>No; The paper is focused on two rural communities in Indiana and North Carolina in the United States.
 ReflectionThe paper does not mention any of the countries listed in the SC, and instead focuses on rural communities in the United States.</t>
  </si>
  <si>
    <t>The abstract mentions the Indo-Pacific region, which includes the countries listed in the SC, but specific countries are not mentioned.</t>
  </si>
  <si>
    <t>Maybe; The abstract mentions the Indo-Pacific, but specific countries are not mentioned.
 ReflectionThe Initial Response is correct. The abstract mentions the Indo-Pacific region, which includes the countries listed in the SC, but specific countries are not mentioned.</t>
  </si>
  <si>
    <t>The abstract discusses the use of marine closures for fisheries management and conservation, specifically in relation to small-scale fisheries in the Indo-Pacific.</t>
  </si>
  <si>
    <t>Yes; The abstract discusses the use of marine closures for marine resource management and conservation, specifically in relation to small-scale fisheries in the Indo-Pacific.
 ReflectionThe abstract clearly mentions the use of marine closures for fisheries management and conservation, and specifically discusses the effectiveness of periodic closures for small-scale fisheries. Therefore, it is likely that the paper will discuss fisheries and/or marine resource management.</t>
  </si>
  <si>
    <t>The abstract mentions community-based and co-management frameworks, but it is not clear if the paper will focus on a community-based approach.</t>
  </si>
  <si>
    <t>Maybe; The abstract mentions community-based and co-management frameworks, but it is not clear if the paper will focus on a community-based approach.
 ReflectionThe abstract mentions that periodic closures are a common measure within contemporary community-based and co-management frameworks, but it also highlights the need for better accounting of factors when promoting and implementing periodic closures for medium- to long-term fisheries management or conservation goals. It is not clear if the paper will focus on a community-based approach or if it will discuss the effectiveness of periodic closures in general.</t>
  </si>
  <si>
    <t>No; The paper is about a Mexican fishery.
 ReflectionThe Initial Response is correct as the paper is focused on a Mexican fishery and does not mention any of the countries listed in the SC.</t>
  </si>
  <si>
    <t>The paper is published by Elsevier, but it is not clear if it is peer-reviewed.</t>
  </si>
  <si>
    <t>Maybe; The abstract mentions the publisher, but it is unclear if it is peer-reviewed.
 ReflectionThe initial response is correct. The abstract mentions the publisher, but it is not clear if the paper has undergone peer-review.</t>
  </si>
  <si>
    <t>No; The paper is focused on Tanzania, not any of the listed countries.
 ReflectionThe paper does not mention any of the countries listed in the SC, and instead focuses on Tanzania.</t>
  </si>
  <si>
    <t>Although the abstract does not explicitly state that the paper is peer-reviewed or published, the language and structure suggest that it is likely a peer-reviewed paper.</t>
  </si>
  <si>
    <t>Maybe; The abstract does not mention if the paper is peer-reviewed or published.
 ReflectionThe abstract does not provide any information on whether the paper is peer-reviewed or published. However, the language and structure of the abstract suggest that it is likely a peer-reviewed paper.</t>
  </si>
  <si>
    <t>The paper does not meet the screening criteria as it does not summarise a case study from any of the listed countries.</t>
  </si>
  <si>
    <t>No; The paper is about citizen science and freshwater research, and does not mention any of the listed countries.
 ReflectionThe initial response is correct as the paper does not mention any of the listed countries.</t>
  </si>
  <si>
    <t>The publisher is a reputable society for freshwater science, which suggests that the paper is peer-reviewed.</t>
  </si>
  <si>
    <t>Maybe; The abstract mentions a "special series" of papers, which could indicate a conference report or book chapter. However, the publisher is a reputable society for freshwater science, which suggests that the paper is peer-reviewed.
 ReflectionThe initial response is mostly correct, but it is worth noting that the mention of a "special series" does not necessarily mean that the paper is not peer-reviewed. It could simply be a collection of peer-reviewed papers on a specific topic.</t>
  </si>
  <si>
    <t>No; The paper is about a case study in Maluku, Indonesia.
 ReflectionThe paper is focused on a case study in Maluku, Indonesia, which is not included in the list of countries provided in the SC.</t>
  </si>
  <si>
    <t>The publisher, BIOFLUX SRL, appears to be a peer-reviewed journal publisher, so it is likely that the paper is part of the peer-reviewed published literature.</t>
  </si>
  <si>
    <t>Maybe; The abstract does not provide information on the type of publication.
 ReflectionThe abstract does not provide information on the type of publication, but the publisher, BIOFLUX SRL, appears to be a peer-reviewed journal publisher.</t>
  </si>
  <si>
    <t>No; The paper is about community-based fisheries comanagement in Hawai'i and American Samoa.
 ReflectionThe paper does not mention any of the countries listed in the SC, and instead focuses on two specific locations.</t>
  </si>
  <si>
    <t>The abstract does not provide enough information to determine if the paper has been peer-reviewed or not.</t>
  </si>
  <si>
    <t>Maybe; The abstract mentions the author(s) and the year of publication, but it is unclear if it has been peer-reviewed.
 ReflectionThe abstract does not explicitly state whether the paper has been peer-reviewed or not. However, the fact that it includes a citation with the year of publication suggests that it may have been published in a peer-reviewed journal.</t>
  </si>
  <si>
    <t>No; The paper is about the Philippines and does not mention any of the listed countries.
 ReflectionThe initial response is correct as the paper is focused on the Philippines and does not mention any of the listed countries.</t>
  </si>
  <si>
    <t>The abstract does not provide enough information to determine if it is part of peer-reviewed literature, but it does describe research conducted in the Philippines on marine protected areas.</t>
  </si>
  <si>
    <t>Maybe; The abstract does not provide enough information to determine if it is part of peer-reviewed literature.
 ReflectionThe abstract does not mention if the paper is peer-reviewed or not, but it does provide some information about the research conducted.</t>
  </si>
  <si>
    <t>No; The paper does not mention any of the countries listed in the SC.
 ReflectionThe paper focuses on Latin American shellfisheries and does not mention any of the countries listed in the SC.</t>
  </si>
  <si>
    <t>Maybe; The abstract mentions data collection and statistical analysis, but it is unclear if the paper has been peer-reviewed and published.
 ReflectionThe abstract does not explicitly state that the paper has been peer-reviewed and published, but it does provide some indication that the research has been conducted in a rigorous manner.</t>
  </si>
  <si>
    <t>Yes; The abstract mentions a case study from the Solomon Islands.
 ReflectionThe initial response is correct as the abstract mentions a case study from the Solomon Islands.</t>
  </si>
  <si>
    <t>The paper discusses fisheries management and compares centralised and community-based management systems in the coastal fisheries of the Solomon Islands and Shetlands.</t>
  </si>
  <si>
    <t>Yes; The title and abstract clearly mention fisheries management and compare centralised and community-based management systems.
 ReflectionThe Initial Response is correct. The abstract provides specific details about the research conducted in the coastal fisheries of the Solomon Islands and Shetlands, and how management controls and access arrangements are evolving in response to external pressures.</t>
  </si>
  <si>
    <t>The title mentions community-based fisheries management strategies, but the abstract also includes centralised management systems and the interaction between privatised and community-held access to resources, making it unclear whether the paper will focus solely on community-based approaches or if it will also discuss other management strategies.</t>
  </si>
  <si>
    <t>Maybe; The title mentions community-based fisheries management strategies, but the abstract also mentions centralised management systems and the interaction between privatised and community-held access to resources.
 ReflectionThe initial response is correct. While the title mentions community-based management strategies, the abstract also includes centralised management systems and the interaction between privatised and community-held access to resources. It is unclear whether the paper will focus solely on community-based approaches or if it will also discuss other management strategies.</t>
  </si>
  <si>
    <t>The title suggests that it is likely to be a peer-reviewed paper, although the abstract does not provide explicit information on the type of publication.</t>
  </si>
  <si>
    <t>The abstract does not specifically mention any of the countries listed in the SC, but it does mention "most of the world" which could potentially include some of the countries listed.</t>
  </si>
  <si>
    <t>Maybe; The abstract mentions "most of the world" but does not specifically mention any of the countries listed in the SC.
 ReflectionThe initial response is correct as the abstract does not mention any of the countries listed in the SC, but it does mention "most of the world" which could potentially include some of the countries listed.</t>
  </si>
  <si>
    <t>The title and abstract clearly indicate a focus on the management of tropical coastal marine resources and the role of local knowledge in this, which suggests a discussion of fisheries and/or marine resource management.</t>
  </si>
  <si>
    <t>Yes; The title and abstract mention the management of tropical coastal marine resources and the importance of local knowledge in community-based management systems, which suggests a focus on fisheries and/or marine resource management.
 ReflectionThe initial response is correct as the title and abstract specifically mention the management of marine resources and the importance of local knowledge in this context.</t>
  </si>
  <si>
    <t>The abstract discusses the relevance of local knowledge to traditional community-based management systems, indicating that the paper is likely to discuss a community-based approach.</t>
  </si>
  <si>
    <t>Yes; The abstract mentions traditional community-based management systems and the relevance of local knowledge to livelihoods in subsistence fishing.
 ReflectionThe initial response is correct as the abstract clearly mentions the importance of local knowledge in community-based management systems.</t>
  </si>
  <si>
    <t>The paper does not summarise a case study from any of the listed countries, as it is a review of design principles for community-based natural resource management.</t>
  </si>
  <si>
    <t>No; The paper is a review of design principles for community-based natural resource management, and does not mention any specific case studies from the listed countries.
 ReflectionThe initial response is correct as the paper is a review of design principles and does not focus on any specific case studies from the listed countries.</t>
  </si>
  <si>
    <t>The abstract mentions the author(s) and the year of publication, indicating that it is likely a peer-reviewed published paper.</t>
  </si>
  <si>
    <t>Yes; The abstract mentions the author(s) and the year of publication, indicating that it is likely a peer-reviewed published paper.
 ReflectionThe initial response is correct as the abstract mentions the author(s) and the year of publication, which are typical indicators of a peer-reviewed published paper.</t>
  </si>
  <si>
    <t>The paper does not summarise a case study from any of the countries mentioned in the SC.</t>
  </si>
  <si>
    <t>No; The paper is focused on community fisheries management in the Lower Mekong Basin, which is not included in the list of countries mentioned in the SC.
 ReflectionThe Initial Response is correct as the Lower Mekong Basin is not included in the list of countries mentioned in the SC.</t>
  </si>
  <si>
    <t>Maybe; The abstract does not explicitly state whether the paper is peer-reviewed or not.
 ReflectionThe abstract does not provide any information on whether the paper is peer-reviewed or not. However, the title and abstract suggest that the paper is likely to be part of the peer-reviewed published literature.</t>
  </si>
  <si>
    <t>Fiji is explicitly mentioned in the abstract as a case study location, meeting the screening criteria.</t>
  </si>
  <si>
    <t>Yes; The abstract mentions Fiji in the South Pacific region.
 ReflectionThe initial response is correct as Fiji is mentioned in the abstract as a case study location.</t>
  </si>
  <si>
    <t>The abstract discusses the investigation of community-based marine resource management, impacts of marine closure on harvesting patterns, and villagers' views on the health of their reef fishery, which indicates that the paper is likely to discuss fisheries and/or marine resource management.</t>
  </si>
  <si>
    <t>Yes; The abstract mentions investigating community-based marine resource management, impacts of marine closure on harvesting patterns, and villagers' views on the health of their reef fishery.
 ReflectionThe abstract clearly mentions the focus on marine resource management and its impact on the reef fishery, which indicates that the paper is likely to discuss fisheries and/or marine resource management.</t>
  </si>
  <si>
    <t>The paper discusses the Locally Managed Marine Area (LMMA) approach, which is a community-based approach to marine resource management.</t>
  </si>
  <si>
    <t>Yes; The abstract mentions the Locally Managed Marine Area (LMMA) approach, which is a community-based approach to marine resource management.
 ReflectionThe Initial Response is correct. The LMMA approach is a community-based approach to marine resource management.</t>
  </si>
  <si>
    <t>The abstract mentions a reputable publisher, but it is unclear if this specific paper has gone through the peer-review process.</t>
  </si>
  <si>
    <t>Maybe; The abstract mentions the publisher, but it is unclear if it is a peer-reviewed journal article or not.
 ReflectionThe initial response is correct. The abstract mentions the publisher, Elsevier Ltd, which is a reputable publisher of peer-reviewed journals. However, it is still unclear if this specific paper has gone through the peer-review process.</t>
  </si>
  <si>
    <t>No; The paper is about St. Kitts, West Indies, which is not included in the list of countries.
 ReflectionThe initial response is correct as St. Kitts is not included in the list of countries.</t>
  </si>
  <si>
    <t>While the abstract does not explicitly state whether the paper has been published in a peer-reviewed journal or not, the mention of the Chelonian Research Foundation suggests that it may have been published in a peer-reviewed journal.</t>
  </si>
  <si>
    <t>Maybe; The abstract mentions a survey and an outcome assessment, but it is unclear if the paper has been published in a peer-reviewed journal.
 ReflectionThe abstract does not explicitly state whether the paper has been published in a peer-reviewed journal or not. However, the mention of the Chelonian Research Foundation suggests that it may have been published in a peer-reviewed journal.</t>
  </si>
  <si>
    <t>The paper is not about any of the countries listed in the SC, but about southwest Madagascar.</t>
  </si>
  <si>
    <t>The paper is not about any of the countries/regions listed in the SC.</t>
  </si>
  <si>
    <t>No; The paper is about a case study in Northwest Alaska, which is not included in the list of countries/regions.
 ReflectionThe initial response is correct as the paper is not about any of the countries/regions listed in the SC.</t>
  </si>
  <si>
    <t>The abstract mentions the Coastal Education &amp; Research Foundation, which is a peer-reviewed journal, and the paper is likely part of the published literature.</t>
  </si>
  <si>
    <t>Maybe; The abstract mentions a methodology and results, but it is unclear if it has been published in a peer-reviewed journal.
 ReflectionThe abstract mentions the Coastal Education &amp; Research Foundation, which is a peer-reviewed journal. However, it is unclear if this specific paper has been published in the journal.</t>
  </si>
  <si>
    <t>No; The paper is focused on Puerto Rico and the United States Virgin Islands.
 ReflectionThe paper does not mention any of the countries listed in the SC, and instead focuses on Puerto Rico and the United States Virgin Islands.</t>
  </si>
  <si>
    <t>The paper is published in a peer-reviewed journal, Marine Policy.</t>
  </si>
  <si>
    <t>Maybe; The abstract does not explicitly state whether the paper is peer-reviewed or not.
 ReflectionThe abstract does not provide any information on whether the paper is peer-reviewed or not. However, the paper is published in the Marine Policy journal, which is a peer-reviewed journal.</t>
  </si>
  <si>
    <t>The paper does not summarise a case study from any of the countries mentioned in the Screening Criteria as it is about a case study conducted in Ethiopia.</t>
  </si>
  <si>
    <t>No; The paper is about a case study conducted in Ethiopia, which is not included in the list of countries mentioned in the Screening Criteria.
 ReflectionThe initial response is correct as the study was conducted in Ethiopia, which is not included in the list of countries mentioned in the Screening Criteria.</t>
  </si>
  <si>
    <t>The abstract does not provide any explicit information on whether the paper is part of the peer-reviewed published literature or not, but the details provided suggest that it may be a research paper.</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</si>
  <si>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some details on the study conducted, which suggests that it may be a research paper.</t>
  </si>
  <si>
    <t>No; The paper is about fisheries management in Costa Rica, which is not included in the list of countries.
 ReflectionThe SC specifically asks for case studies from a list of countries, and Costa Rica is not included in that list.</t>
  </si>
  <si>
    <t>No; The paper is about a Canadian fishery.
 ReflectionThe paper is focused on a Canadian fishery and does not mention any of the countries listed in the SC.</t>
  </si>
  <si>
    <t>No; The paper is about a case study in Brazil.
 ReflectionThe title and abstract clearly state that the study was conducted in Patos Lagoon, Brazil, and there is no mention of any of the countries listed in the SC.</t>
  </si>
  <si>
    <t>The abstract mentions Elsevier Science Ltd, which is a publisher of peer-reviewed journals, but it is unclear if this paper is part of the peer-reviewed literature.</t>
  </si>
  <si>
    <t>Maybe; The abstract mentions Elsevier Science Ltd, which is a publisher of peer-reviewed journals, but it is unclear if this paper is part of the peer-reviewed literature.
 ReflectionThe initial response is correct. The abstract mentions Elsevier Science Ltd, which is a publisher of peer-reviewed journals, but it is unclear if this paper is part of the peer-reviewed literature.</t>
  </si>
  <si>
    <t>No; The paper is about a program in Newfoundland and Labrador, Canada.
 ReflectionThe paper is not about any of the countries listed in the SC.</t>
  </si>
  <si>
    <t>Maybe; The abstract does not provide information on the type of publication.
 ReflectionThe abstract does not mention the type of publication, but it does provide some details about the research project.</t>
  </si>
  <si>
    <t>No; The paper is about a case study in Indonesia, not in any of the listed countries.
 ReflectionThe title and abstract clearly state that the study was conducted in Gasan Gadang Village, which is located in Indonesia.</t>
  </si>
  <si>
    <t>The abstract does not provide clear evidence that the paper is part of the peer-reviewed published literature, but the methodology and findings suggest it could be.</t>
  </si>
  <si>
    <t>Maybe; The abstract does not mention where the study was published.
 ReflectionThe abstract does not provide information on where the study was published, but it does provide a methodology and findings that suggest it could be part of the peer-reviewed published literature.</t>
  </si>
  <si>
    <t>No; The paper is about a case study in Kolkata, India.
 ReflectionThe paper is focused on a case study in Kolkata, India, which is not included in the list of countries in the SC.</t>
  </si>
  <si>
    <t>While the abstract provides specific details about a case study, it is unclear if this is a peer-reviewed paper or not.</t>
  </si>
  <si>
    <t>Maybe; The abstract mentions a specific city and a case study, but it is unclear if this is a peer-reviewed paper or a report.
 ReflectionThe abstract does not explicitly state if this is a peer-reviewed paper or not, but it does provide specific details about a case study in Kolkata, India.</t>
  </si>
  <si>
    <t>The paper is not a case study from any of the countries listed in the SC, but rather a case study from Tanzania.</t>
  </si>
  <si>
    <t>No; The paper is about coastal management in Tanzania, which is not included in the list of countries mentioned in the SC.
 ReflectionThe initial response is correct as Tanzania is not included in the list of countries mentioned in the SC.</t>
  </si>
  <si>
    <t>The abstract does not provide enough information to determine if it is part of the peer-reviewed published literature.</t>
  </si>
  <si>
    <t>The paper is not about any of the countries listed in the SC, but rather about the San Andres Archipelago in Colombia.</t>
  </si>
  <si>
    <t>No; The paper is about the San Andres Archipelago, which is located in Colombia, South America.
 ReflectionThe Initial Response is correct. The paper is not about any of the countries listed in the SC.</t>
  </si>
  <si>
    <t>The publisher is reputable, but we cannot determine if the paper is a peer-reviewed article or not from the given information.</t>
  </si>
  <si>
    <t>Maybe; The publisher is Elsevier, which is a reputable publisher, but we cannot determine if the paper is a peer-reviewed article or not from the given information.
 ReflectionThe publisher, Elsevier, is a well-known and reputable publisher of peer-reviewed articles. However, we cannot determine from the given information whether this paper is a peer-reviewed article or not.</t>
  </si>
  <si>
    <t>Without an abstract, it is unclear if the paper includes a case study from any of the listed countries, but the title suggests that it is possible.</t>
  </si>
  <si>
    <t>Maybe; The title and abstract do not provide any indication of a specific case study location.
 ReflectionThe absence of an abstract makes it difficult to determine if the paper includes a case study from any of the listed countries. However, the title suggests that the paper may discuss community-based fisheries management in a global context, which could potentially include case studies from the listed countries.</t>
  </si>
  <si>
    <t>The title suggests that the paper will discuss fisheries and/or marine resource management in the context of community-based management in a globalizing world.</t>
  </si>
  <si>
    <t>Yes; The title explicitly mentions community-based fisheries management.
 ReflectionThe title suggests that the paper will discuss community-based fisheries management in a globalizing world, which is likely to involve marine resource management.</t>
  </si>
  <si>
    <t>The title mentions "community-based fisheries management" which indicates a community-based approach.</t>
  </si>
  <si>
    <t>Yes; The title explicitly mentions "community-based fisheries management".
 ReflectionThe initial response is correct as the title mentions "community-based" and "management" which suggests a community-based approach.</t>
  </si>
  <si>
    <t>The title suggests a research paper, but without an abstract, it is impossible to determine if it is peer-reviewed published literature.</t>
  </si>
  <si>
    <t>Maybe; The title suggests a research paper, but without an abstract, it is difficult to determine if it is peer-reviewed published literature.
 ReflectionThe title includes academic language and suggests a research paper, but the absence of an abstract makes it difficult to determine if it is peer-reviewed published literature.</t>
  </si>
  <si>
    <t>No; The paper is about Japanese coastal fisheries management.
 ReflectionThe paper is not about any of the countries listed in the SC, but rather about Japanese coastal fisheries management.</t>
  </si>
  <si>
    <t>The abstract includes a citation, which suggests that the paper has been published in a peer-reviewed journal.</t>
  </si>
  <si>
    <t>Maybe; The abstract mentions the name of a university, but it is unclear whether the paper has been peer-reviewed and published in a journal.
 ReflectionThe abstract mentions the name of a university, but it is unclear whether the paper has been peer-reviewed and published in a journal. However, the fact that the abstract includes a citation suggests that it has been published in a peer-reviewed journal.</t>
  </si>
  <si>
    <t>Yes; The paper is a case study from the Solomon Islands, which is one of the countries listed in the SC.
 ReflectionThe initial response is correct as the paper is a case study from the Solomon Islands, which is one of the countries listed in the SC.</t>
  </si>
  <si>
    <t>The paper discusses the policy interface between the fisheries and health sectors and identifies opportunities to strengthen fish supply chain policy to improve domestic access to fish in the Solomon Islands.</t>
  </si>
  <si>
    <t>Yes; The title and abstract mention fisheries and the policy interface between fisheries and health sectors in the Solomon Islands.
 ReflectionThe initial response is correct as the abstract discusses the policy interface between the fisheries and health sectors and identifies opportunities to strengthen fish supply chain policy to improve domestic access to fish in the Solomon Islands.</t>
  </si>
  <si>
    <t>While the abstract mentions community-based fisheries management approaches as a key strength, the focus is on policy interface and supply chain approach rather than solely on community-based approach.</t>
  </si>
  <si>
    <t>Maybe; The abstract mentions community-based fisheries management approaches as a key strength, but the focus is on policy interface and supply chain approach.
 ReflectionThe initial response is correct as the abstract mentions community-based fisheries management approaches, but the focus is on policy interface and supply chain approach rather than solely on community-based approach.</t>
  </si>
  <si>
    <t>No; The paper is about a case study in Canada, not in any of the listed countries.
 ReflectionThe initial response is correct as the paper is focused on a case study in Canada and not in any of the listed countries.</t>
  </si>
  <si>
    <t>The abstract mentions that it is a chapter, which suggests that it may be part of a book rather than a peer-reviewed journal article.</t>
  </si>
  <si>
    <t>No; The abstract mentions that it is a chapter, which suggests that it may be part of a book rather than a peer-reviewed journal article.
 ReflectionThe initial response is correct. The abstract specifically mentions that it is a chapter, which suggests that it is part of a book rather than a peer-reviewed journal article.</t>
  </si>
  <si>
    <t>East Timor is not included in the list of countries.</t>
  </si>
  <si>
    <t>No; East Timor is not included in the list of countries.
 ReflectionThe initial response is correct as East Timor is not included in the list of countries.</t>
  </si>
  <si>
    <t>The abstract mentions the International Food and Agribusiness Management Association (IAMA), which is a peer-reviewed journal, so it is likely that this paper has been published in a peer-reviewed journal.</t>
  </si>
  <si>
    <t>Maybe; The abstract mentions the International Food and Agribusiness Management Association (IAMA), but it is unclear if the paper has been peer-reviewed and published in a journal.
 ReflectionThe International Food and Agribusiness Management Association (IAMA) is a peer-reviewed journal, so it is likely that this paper has been published in a peer-reviewed journal.</t>
  </si>
  <si>
    <t>No; The paper is about South Africa, which is not included in the list of countries.
 ReflectionThe initial response is correct as the paper is focused on South Africa, which is not included in the list of countries.</t>
  </si>
  <si>
    <t>The paper is published by a reputable publisher, Taylor &amp; Francis Group, which indicates that it is likely part of the peer-reviewed published literature.</t>
  </si>
  <si>
    <t>Maybe; The abstract does not provide information on whether the paper is peer-reviewed or not.
 ReflectionThe abstract does not provide information on whether the paper is peer-reviewed or not, but it is published by a reputable publisher, Taylor &amp; Francis Group.</t>
  </si>
  <si>
    <t>No; The paper focuses on a case study in Hawaii, which is not included in the list of countries in the SC.
 ReflectionThe initial response is correct as the paper does not mention any of the countries listed in the SC.</t>
  </si>
  <si>
    <t>The abstract does not explicitly state where the paper has been published, but the copyright notice suggests that it has been published in some form.</t>
  </si>
  <si>
    <t>Maybe; The abstract mentions "Â© 2018 by the authors," which suggests that it has been published, but it is unclear where it has been published.
 ReflectionThe initial response is correct. The abstract does not explicitly state where the paper has been published, but the copyright notice suggests that it has been published in some form.</t>
  </si>
  <si>
    <t>No; The paper discusses case studies from Nicaragua and Tanzania, which are not included in the list of countries.
 ReflectionThe initial response is correct as the paper does not mention any of the countries listed in the SC.</t>
  </si>
  <si>
    <t>The paper is a case study from the Solomon Islands, specifically the Gizo inshore commercial finfish fishery.</t>
  </si>
  <si>
    <t>Yes; The paper is a case study from Solomon Islands.
 ReflectionThe paper is specifically about the Gizo, Solomon Islands, commercial inshore fishery, which is located in the Solomon Islands.</t>
  </si>
  <si>
    <t>The paper discusses a gear-based assessment of a commercial inshore fishery in the Solomon Islands and the need for management to control potential overfishing, making it likely that the paper will discuss fisheries and/or marine resource management.</t>
  </si>
  <si>
    <t>Yes; The title and abstract mention a gear-specific assessment of a commercial inshore fishery in the Solomon Islands, and the abstract discusses the need for management decision making and community-based management approaches to control potential overfishing.
 ReflectionThe initial response is correct as the title and abstract clearly indicate that the paper is about a fishery and the need for management.</t>
  </si>
  <si>
    <t>While the abstract mentions the need for community engagement, there is not enough information to suggest that the paper will discuss a community-based approach.</t>
  </si>
  <si>
    <t>No; The abstract discusses the need for community engagement and voluntary fisher compliance, but there is no clear indication that the paper will discuss a community-based approach.
 ReflectionThe abstract mentions the need for community engagement, but it does not provide enough information to suggest that the paper will focus on a community-based approach.</t>
  </si>
  <si>
    <t>While the mention of the publisher suggests that the paper may be part of the peer-reviewed published literature, we cannot be certain without further information.</t>
  </si>
  <si>
    <t>Maybe; The abstract mentions the publisher, but it is unclear if it is a peer-reviewed journal article or not.
 ReflectionThe mention of the publisher, Elsevier B.V., suggests that the paper may be part of the peer-reviewed published literature. However, this is not conclusive evidence.</t>
  </si>
  <si>
    <t>No; The paper is about indigenous marine governance in British Columbia, Canada.
 ReflectionThe paper is not about any of the countries listed in the SC.</t>
  </si>
  <si>
    <t>The paper is published in a journal, which suggests that it has undergone peer-review.</t>
  </si>
  <si>
    <t>Maybe; The abstract mentions the Pacific region, but does not specifically mention any of the countries listed in the SC.
 ReflectionThe initial response is correct. The abstract mentions the Pacific region, but does not provide any specific case studies from the countries listed in the SC.</t>
  </si>
  <si>
    <t>The paper does not strictly meet the screening criteria as it does not specifically discuss fisheries or marine resource management.</t>
  </si>
  <si>
    <t>No; The paper discusses coral reefs and their management, but does not specifically mention fisheries or marine resource management.
 ReflectionThe paper focuses on the impacts of climate change and local pressures on coral reefs in the Pacific region, and the need for community-based initiatives and cross-sectoral cooperation to address these issues. While fisheries and marine resource management may be related to these topics, they are not the main focus of the paper.</t>
  </si>
  <si>
    <t>The abstract mentions community-based initiatives as a way to address local pressures and build reef resilience to climate change, indicating a community-based approach.</t>
  </si>
  <si>
    <t>Yes; The abstract mentions "traditional systems of resource governance in Pacific island nations" and "community-based initiatives" as ways to address local pressures and build reef resilience to climate change.
 ReflectionThe initial response is correct as the abstract specifically mentions community-based initiatives as a way to address local pressures and build reef resilience to climate change.</t>
  </si>
  <si>
    <t>Maybe; The abstract mentions no specific publication information, but the language and structure suggest it is a peer-reviewed article.
 ReflectionThe abstract does not explicitly state that it is a peer-reviewed article, but the language and structure suggest that it is. The abstract includes a clear research question, methods, and findings, which are typical of peer-reviewed articles.</t>
  </si>
  <si>
    <t>No; The paper is about fisheries co-management in hilsa shad sanctuaries in Bangladesh.
 ReflectionThe paper is focused on Bangladesh and does not mention any of the countries listed in the SC.</t>
  </si>
  <si>
    <t>Maybe; The abstract mentions Elsevier Ltd, which is a publisher of peer-reviewed journals, but we cannot confirm without further information.
 ReflectionThe mention of Elsevier Ltd in the abstract suggests that the paper may be part of the peer-reviewed published literature. However, we cannot confirm this without further information such as the name of the journal or confirmation from the authors.</t>
  </si>
  <si>
    <t>No; The paper is about fishery management in Bangladesh, which is not included in the list of countries.
 ReflectionThe initial response is correct as Bangladesh is not included in the list of countries.</t>
  </si>
  <si>
    <t>No; The paper is about a program in Canada's Atlantic provinces.
 ReflectionThe paper is focused on a program in Canada and does not mention any of the countries listed in the SC.</t>
  </si>
  <si>
    <t>The abstract does not provide clear information on the type of publication, but the title suggests that it may be a report on a community-based planning program.</t>
  </si>
  <si>
    <t>Maybe; The abstract does not provide information on the type of publication.
 ReflectionThe abstract does not mention the type of publication, but the title suggests that it may be a report on a community-based planning program.</t>
  </si>
  <si>
    <t>No; The paper is about an oil spill in Brazil and its impact on shellfish gatherers.
 ReflectionThe paper is not related to any of the countries mentioned in the SC.</t>
  </si>
  <si>
    <t>The abstract does not provide explicit information on whether the paper is part of the peer-reviewed published literature or not, but the publisher mentioned at the end of the abstract suggests that it may be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</si>
  <si>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mentioned at the end of the abstract, Associacao Brasileira de Pos - Graduacao em Saude Coletiva, is a Brazilian association of postgraduate programs in public health, which suggests that the paper may be part of the peer-reviewed published literature.</t>
  </si>
  <si>
    <t>The paper does not summarise a case study from any of the countries listed in the SC as it is solely focused on the New Zealand fishing industry.</t>
  </si>
  <si>
    <t>No; The paper is focused on the New Zealand fishing industry and does not mention any of the countries listed in the SC.
 ReflectionThe Initial Response is correct as the paper is solely focused on the New Zealand fishing industry and does not mention any of the countries listed in the SC.</t>
  </si>
  <si>
    <t>Although the abstract does not explicitly state that the paper has been published in a peer-reviewed journal, the fact that the study was conducted over a period of three years and that the findings are based on interviews suggests that it is likely to be part of the peer-reviewed published literature.</t>
  </si>
  <si>
    <t>Maybe; The abstract mentions that the paper reports on findings, but it is unclear whether it has been published in a peer-reviewed journal or not.
 ReflectionThe abstract does not explicitly state whether the paper has been published in a peer-reviewed journal or not, but it does mention that the study was conducted over a period of three years and that the findings are based on interviews. This suggests that the paper is likely to be part of the peer-reviewed published literature.</t>
  </si>
  <si>
    <t>No; The paper is about a marine conservation program in Aceh, Indonesia.
 ReflectionThe paper does not mention any of the countries listed in the SC, and instead focuses on a specific program in Indonesia.</t>
  </si>
  <si>
    <t>While the journal mentioned in the abstract is a reputable conservation organization that publishes a peer-reviewed journal, it is unclear from the information given whether this paper is a peer-reviewed research article or another type of publication.</t>
  </si>
  <si>
    <t>Maybe; The abstract mentions a journal name, but further investigation is needed to confirm if it is a peer-reviewed journal.
 ReflectionThe journal name mentioned in the abstract, Fauna &amp; Flora International, is a reputable conservation organization that publishes a peer-reviewed journal. However, it is possible that this paper is not a peer-reviewed research article, but rather a report or commentary.</t>
  </si>
  <si>
    <t>No; The paper is about a case study in Jamaica.
 ReflectionThe title and abstract clearly state that the study was conducted in Jamaica, which is not included in the list of countries in the SC.</t>
  </si>
  <si>
    <t>The mention of Elsevier Ltd. suggests that the paper may be part of the peer-reviewed published literature, but further information is needed to confirm this.</t>
  </si>
  <si>
    <t>Maybe; The abstract mentions Elsevier Ltd. which is a publisher of peer-reviewed journals, but further information is needed to confirm if this paper is part of the peer-reviewed published literature.
 ReflectionThe initial response is correct. The mention of Elsevier Ltd. suggests that the paper may be part of the peer-reviewed published literature, but we cannot confirm this without further information.</t>
  </si>
  <si>
    <t>No; The paper is about a university program in Tokyo Bay.
 ReflectionThe paper does not mention any of the countries listed in the SC.</t>
  </si>
  <si>
    <t>Maybe; The abstract does not mention if the paper is peer-reviewed or published in a journal.
 ReflectionThe abstract does not provide information on whether the paper is peer-reviewed or published in a journal, but the title suggests that it is a research paper.</t>
  </si>
  <si>
    <t>No; The paper is about fisheries management in Indonesia.
 ReflectionThe paper is solely focused on Indonesia and does not mention any of the countries listed in the SC.</t>
  </si>
  <si>
    <t>No; The paper is focused on a case study in British Columbia, Canada.
 ReflectionThe paper is not related to any of the countries listed in the SC.</t>
  </si>
  <si>
    <t>No; The paper is about Amazonia, which is not included in the list of countries/islands.
 ReflectionThe SC specifically mentions a list of countries/islands, and Amazonia is not included in that list.</t>
  </si>
  <si>
    <t>The paper is not about any of the countries listed in the SC, but about a community-based data collection program for the red sea urchin fishery in California.</t>
  </si>
  <si>
    <t>No; The paper is about a community-based data collection program for the red sea urchin fishery in California.
 ReflectionThe paper is not about any of the countries listed in the SC.</t>
  </si>
  <si>
    <t>The mention of the American Fisheries Society suggests that the paper may have been published in a peer-reviewed journal, but this cannot be confirmed without further information.</t>
  </si>
  <si>
    <t>Maybe; The abstract mentions the American Fisheries Society, but it is unclear if the paper has been peer-reviewed and published in a journal.
 ReflectionThe mention of the American Fisheries Society in the abstract suggests that the paper may have been published in a peer-reviewed journal. However, this is not explicitly stated and cannot be confirmed without further information.</t>
  </si>
  <si>
    <t>The paper does not meet the Screening Criteria as it does not contain a case study from any of the countries listed in the SC.</t>
  </si>
  <si>
    <t>No; The Title and Abstract do not mention any of the countries listed in the SC.
 ReflectionThe Title and Abstract do not mention any of the countries listed in the SC. The paper seems to be a collection of research papers on various topics related to energy and environmental protection.</t>
  </si>
  <si>
    <t>The abstract confirms that this is a conference proceedings and not a peer-reviewed published paper.</t>
  </si>
  <si>
    <t>No; The title and abstract suggest that this is a conference proceedings and not a peer-reviewed published paper.
 ReflectionThe abstract mentions that the proceedings contain 805 papers, which is a clear indication that this is a conference proceedings and not a peer-reviewed published paper.</t>
  </si>
  <si>
    <t>No; The paper does not mention any of the countries listed in the SC.
 ReflectionThe paper does not mention any of the countries listed in the SC, and the location of the research is in Indonesia, which is not included in the list.</t>
  </si>
  <si>
    <t>Maybe; The abstract does not mention whether the paper is peer-reviewed or not.
 ReflectionThe abstract does not provide any information on whether the paper is peer-reviewed or not, but it does not mention any conference reports or book chapters either.</t>
  </si>
  <si>
    <t>No; The paper is focused on freshwater fisheries management in the central Brazilian Amazon.
 ReflectionThe paper does not mention any of the countries listed in the SC, and the focus is on a specific region in Brazil.</t>
  </si>
  <si>
    <t>The copyright by the Society for Applied Anthropology suggests that it is likely a peer-reviewed paper, but we cannot confirm without further information.</t>
  </si>
  <si>
    <t>Maybe; The abstract mentions the copyright by the Society for Applied Anthropology, but it is unclear if it is a peer-reviewed journal article or not.
 ReflectionThe Society for Applied Anthropology is a reputable organization that publishes peer-reviewed journals, but we cannot confirm if this specific paper has undergone peer-review.</t>
  </si>
  <si>
    <t>No; The paper is about fisheries management in Saroma Lake, which is located in Japan.
 ReflectionThe title and abstract do not mention any of the countries listed in the SC, and instead focus on a specific location in Japan.</t>
  </si>
  <si>
    <t>The abstract does not provide enough information to determine if the chapter is part of a peer-reviewed book or not.</t>
  </si>
  <si>
    <t>Maybe; The abstract mentions a chapter, but it is unclear if it is part of a peer-reviewed book or not.
 ReflectionThe abstract does not provide enough information to determine if the chapter is part of a peer-reviewed book or not.</t>
  </si>
  <si>
    <t>No; The paper is about a community-based fisheries research program in the Northern Territory of Australia.
 ReflectionThe paper is focused on a specific location in Australia and does not mention any of the countries listed in the SC.</t>
  </si>
  <si>
    <t>The mention of "Crown Copyright" suggests that the paper has been published, but it is unclear if it has undergone peer review.</t>
  </si>
  <si>
    <t>Maybe; The abstract mentions "Crown Copyright" which suggests that it may have been published, but it is unclear if it has undergone peer review.
 ReflectionThe initial response is correct. The mention of "Crown Copyright" suggests that the paper has been published, but it is unclear if it has undergone peer review.</t>
  </si>
  <si>
    <t>The abstract does not provide enough information to determine if it is part of peer-reviewed literature, but the language used suggests that it may be part of an academic publication.</t>
  </si>
  <si>
    <t>Maybe; The abstract does not provide enough information to determine if it is part of peer-reviewed literature.
 ReflectionThe abstract does not mention if the paper is peer-reviewed or not, but the language used suggests that it may be part of an academic publication.</t>
  </si>
  <si>
    <t>No; The title and abstract do not mention any of the countries listed in the Screening Criteria.
 ReflectionThe Initial Response is correct. The paper is focused on a case study in Lao PDR, which is not one of the countries listed in the Screening Criteria.</t>
  </si>
  <si>
    <t>The abstract mentions Elsevier Inc. which is a publisher of peer-reviewed journals, but it is not clear if this paper has been published in a peer-reviewed journal.</t>
  </si>
  <si>
    <t>Maybe; The abstract mentions Elsevier Inc. which is a publisher of peer-reviewed journals, but it is not clear if this paper has been published in a peer-reviewed journal.
 ReflectionThe initial response is correct. The abstract mentions Elsevier Inc., which is a publisher of peer-reviewed journals. However, it is not clear if this paper has been published in a peer-reviewed journal.</t>
  </si>
  <si>
    <t>Maybe; The abstract mentions "this paper" but it is unclear whether it has been published or is still in progress.
 ReflectionThe abstract does not explicitly state whether the paper has been published or is still in progress. However, the fact that it includes a copyright statement suggests that it has been published in a journal.</t>
  </si>
  <si>
    <t>The abstract clearly states that the case study is from Fiji.</t>
  </si>
  <si>
    <t>Yes; The abstract mentions Fiji as the location of the case study.
 ReflectionThe initial response is correct as the abstract specifically mentions Fiji as the location of the case study.</t>
  </si>
  <si>
    <t>The abstract clearly discusses the need for fisheries and marine resource management in Fiji and the lack of monitoring in most communities.</t>
  </si>
  <si>
    <t>Yes; The abstract discusses the need for management of fishery resources in Fiji and the lack of monitoring in most communities.
 ReflectionThe abstract specifically mentions "fishery" and "resource management" and discusses the need for monitoring to ensure the availability of fish in Fiji.</t>
  </si>
  <si>
    <t>The abstract discusses the need for management and monitoring in communities, which suggests a community-based approach.</t>
  </si>
  <si>
    <t>Yes; The abstract mentions the need for management to ensure the future availability of fish and the customary fishing rights system, which suggests a community-based approach.
 ReflectionThe abstract specifically mentions the lack of monitoring in most communities and the possibility of local fish catch monitoring on small islands, which further supports a community-based approach.</t>
  </si>
  <si>
    <t>No; The paper is about the Philippine archipelago and does not mention any of the countries listed in the SC.
 ReflectionThe Initial Response is correct as the paper is focused on the Philippines and does not mention any of the countries listed in the SC.</t>
  </si>
  <si>
    <t>The paper mentions the publisher, but it is unclear if it has undergone peer review.</t>
  </si>
  <si>
    <t>No; The paper is about British Columbia, Canada.
 ReflectionThe paper is focused on British Columbia, Canada, and does not mention any of the countries listed in the SC.</t>
  </si>
  <si>
    <t>No; The paper is about a case study in the central Philippines.
 ReflectionThe paper is not about any of the countries listed in the Screening Criteria.</t>
  </si>
  <si>
    <t>While the abstract mentions a publisher, it is unclear if the paper has been peer-reviewed. However, the study appears to have been conducted in a rigorous manner and the results are presented in a clear and concise manner.</t>
  </si>
  <si>
    <t>Maybe; The abstract mentions a publisher, but it is unclear if the paper has been peer-reviewed.
 ReflectionThe mention of a publisher does not necessarily mean that the paper has been peer-reviewed. However, the study seems to have been conducted in a rigorous manner and the results are presented in a clear and concise manner.</t>
  </si>
  <si>
    <t>No; The paper is about a marine conservation project in the Philippines.
 ReflectionThe title and abstract clearly state that the paper is about a marine conservation project in the Philippines, which is not included in the list of countries in the screening criteria.</t>
  </si>
  <si>
    <t>The title suggests that the paper is part of the peer-reviewed published literature, and the abstract provides evidence that it describes a research project with measurable results.</t>
  </si>
  <si>
    <t>Maybe; The abstract does not provide information on the type of publication.
 ReflectionThe abstract does not mention the type of publication, but the title suggests that it may be a research paper published in a peer-reviewed journal.</t>
  </si>
  <si>
    <t>No; The paper is about Thailand, which is not included in the list of countries.
 ReflectionThe initial response is correct as the paper is focused on Thailand, which is not included in the list of countries.</t>
  </si>
  <si>
    <t>It is unclear if the chapter is part of a book or a peer-reviewed journal article.</t>
  </si>
  <si>
    <t>Maybe; The abstract mentions a chapter, but it is unclear if it is part of a book or a peer-reviewed journal article.
 ReflectionThe abstract mentions that it is a chapter, but it is unclear if it is part of a book or a peer-reviewed journal article.</t>
  </si>
  <si>
    <t>No; The paper is about a hatchery monitoring and feeding management system for Nile Tilapia in the Philippines.
 ReflectionThe paper is focused on a specific project in the Philippines and does not mention any of the countries listed in the SC.</t>
  </si>
  <si>
    <t>While the mention of IEEE suggests that this paper may be part of the peer-reviewed published literature, it is unclear if this is a conference proceeding or a journal article.</t>
  </si>
  <si>
    <t>Maybe; The abstract mentions the IEEE, which is a reputable publisher, but it is unclear if this is a peer-reviewed article or a conference proceeding.
 ReflectionThe mention of IEEE in the abstract suggests that this paper may be part of the peer-reviewed published literature. However, it is unclear if this is a conference proceeding or a journal article.</t>
  </si>
  <si>
    <t>No; The paper is about a case study in Bali, Indonesia, which is not included in the list of countries.
 ReflectionThe initial response is correct as the paper is about a case study in Bali, Indonesia, which is not included in the list of countries.</t>
  </si>
  <si>
    <t>While the paper mentions a publisher, it is unclear if it has undergone peer-review. However, the paper does provide evidence of research methodology and findings, which suggests that it may have undergone peer-review.</t>
  </si>
  <si>
    <t>Maybe; The abstract mentions the publisher, but it is unclear if the paper has been peer-reviewed.
 ReflectionThe mention of the publisher does not necessarily mean that the paper has been peer-reviewed. However, the paper does provide some evidence of research methodology and findings, which suggests that it may have undergone peer-review.</t>
  </si>
  <si>
    <t>The paper is about a case study in Comoros, which is not included in the list of countries.</t>
  </si>
  <si>
    <t>The publisher mentioned in the abstract, Elsevier Ltd, is a reputable publisher of peer-reviewed journals.</t>
  </si>
  <si>
    <t>Maybe; The abstract mentions the publisher, but it is unclear if it is peer-reviewed.
 ReflectionThe publisher mentioned in the abstract is Elsevier Ltd, which is a reputable publisher of peer-reviewed journals. However, the abstract does not explicitly state that the paper is peer-reviewed.</t>
  </si>
  <si>
    <t>The case study was conducted in Indonesia, which is not one of the countries listed in the SC.</t>
  </si>
  <si>
    <t>No; The abstract mentions a case study in Baros, Yogyakarta, Indonesia.
 ReflectionThe abstract clearly states that the case study was conducted in Baros, Yogyakarta, Indonesia, which is not one of the countries listed in the SC.</t>
  </si>
  <si>
    <t>The publisher is reputable, but it is unclear if the paper has been peer-reviewed.</t>
  </si>
  <si>
    <t>Maybe; The abstract mentions a case study and the publisher is Elsevier, but it is unclear if the paper has been peer-reviewed.
 ReflectionThe publisher, Elsevier, is a reputable publisher of peer-reviewed literature. However, the abstract does not explicitly state that the paper has been peer-reviewed.</t>
  </si>
  <si>
    <t>The study was conducted in Thailand and not in any of the countries listed in the SC.</t>
  </si>
  <si>
    <t>No; The paper is about a case study in Surin province, Thailand.
 ReflectionThe title and abstract clearly state that the study was conducted in Surin province, Thailand, which is not included in the list of countries in the SC.</t>
  </si>
  <si>
    <t>Serious attempts have been made to manage the highly populated Indian coast during the last 25Â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Â© 2014, Springer Science+Business Media Dordrecht.</t>
  </si>
  <si>
    <t>No; The paper is focused on India's coastal zone management policies.
 ReflectionThe paper is solely focused on India's coastal zone management policies and does not mention any of the countries listed in the SC.</t>
  </si>
  <si>
    <t>No; The paper is about a wetland management programme in Assam, India.
 ReflectionThe paper is not about any of the countries listed in the SC.</t>
  </si>
  <si>
    <t>The abstract does not provide information on whether the paper is part of peer-reviewed published literature or not, but the title and abstract suggest that the paper may be a research article.</t>
  </si>
  <si>
    <t>Maybe; The abstract does not provide information on whether the paper is part of peer-reviewed published literature or not.
 ReflectionThe abstract does not provide any information on whether the paper is part of peer-reviewed published literature or not. However, the title and abstract suggest that the paper may be a research article.</t>
  </si>
  <si>
    <t>The paper does not meet the screening criteria as it does not present any case studies from the listed countries.</t>
  </si>
  <si>
    <t>No; The paper presents case studies from Canada, not from any of the listed countries.
 ReflectionThe initial response is correct as the paper does not present any case studies from the listed countries.</t>
  </si>
  <si>
    <t>No; The paper is about a case study in the Gulf of California, Mexico.
 ReflectionThe paper does not mention any of the countries listed in the SC, and instead focuses on a case study in Mexico.</t>
  </si>
  <si>
    <t>The abstract suggests that the paper reports on research, but it is unclear whether the paper has been published in a peer-reviewed journal.</t>
  </si>
  <si>
    <t>Maybe; The abstract mentions "our findings" which suggests that the paper is reporting on research, but it is unclear whether the paper has been published in a peer-reviewed journal.
 ReflectionThe abstract mentions "our findings" which suggests that the paper is reporting on research, but it is unclear whether the paper has been published in a peer-reviewed journal.</t>
  </si>
  <si>
    <t>No; The paper is about a study conducted in Northwest Ethiopia.
 ReflectionThe paper is not related to any of the countries listed in the SC.</t>
  </si>
  <si>
    <t>The abstract mentions the publisher, BioMed Central Ltd., which is a peer-reviewed journal.</t>
  </si>
  <si>
    <t>Yes; The abstract mentions the authors and the publisher, BioMed Central Ltd.
 ReflectionThe initial response is correct as the abstract mentions the publisher, which is a peer-reviewed journal.</t>
  </si>
  <si>
    <t>Maybe; The abstract discusses community-based marine resource management, but does not mention any specific country.
 ReflectionThe initial response is correct. The abstract discusses community-based marine resource management in general, without specifying any particular country.</t>
  </si>
  <si>
    <t>The paper discusses community-based marine resource management and proposes a new approach to improve management measures for the rehabilitation of marine resources.</t>
  </si>
  <si>
    <t>Yes; The abstract mentions community-based marine resource management and the need for management measures to rehabilitate marine resources.
 ReflectionThe abstract specifically mentions marine resource management and proposes a new approach to increase participation and develop management measures.</t>
  </si>
  <si>
    <t>The paper discusses community-based marine resource management and proposes a new approach to improve it.</t>
  </si>
  <si>
    <t>Yes; The title and abstract clearly mention community-based marine resource management.
 ReflectionThe paper discusses the role of perceptions in community-based marine resource management and proposes the introduction of Perception Experts to improve the management process. This indicates a focus on community-based approach.</t>
  </si>
  <si>
    <t>Maybe; The abstract mentions the authors and the year of publication, but it is unclear where the paper was published.
 ReflectionThe abstract does not explicitly state where the paper was published, but the inclusion of the authors and year of publication suggests that it may be part of the peer-reviewed published literature.</t>
  </si>
  <si>
    <t>The paper is not a case study from any of the listed countries as it is about Cambodia.</t>
  </si>
  <si>
    <t>No; The paper is about Cambodia, which is not included in the list of countries.
 ReflectionThe initial response is correct as Cambodia is not included in the list of countries.</t>
  </si>
  <si>
    <t>The paper is published by Springer Science+Business Media, LLC, which is a reputable publisher of peer-reviewed scientific literature.</t>
  </si>
  <si>
    <t>Maybe; The abstract mentions the publisher, but it is unclear if the paper has been peer-reviewed.
 ReflectionThe mention of the publisher does not necessarily mean that the paper has been peer-reviewed. However, the paper does seem to meet the other criteria of being part of the published literature.</t>
  </si>
  <si>
    <t>The abstract describes a case study from Brazil, which is not included in the list of countries specified in the SC.</t>
  </si>
  <si>
    <t>No; The abstract describes a case study from Brazil.
 ReflectionThe SC specifically asks for case studies from a list of Pacific Island countries, which Brazil is not a part of.</t>
  </si>
  <si>
    <t>No; The paper is about a case study in western Alaska, which is not included in the list of countries in the SC.
 ReflectionThe Initial Response is correct as the paper is not about any of the countries listed in the SC.</t>
  </si>
  <si>
    <t>The abstract does not provide enough information to determine if the paper is part of the peer-reviewed published literature, but it also does not mention any excluded sources.</t>
  </si>
  <si>
    <t>Maybe; The abstract mentions the author(s) but does not specify where the paper has been published.
 ReflectionThe abstract does not provide information on where the paper has been published, but it does not mention any grey literature, conference reports, or book chapters.</t>
  </si>
  <si>
    <t>No; The paper does not mention any of the countries listed in the SC.
 ReflectionThe paper focuses on stakeholder participation in research design and decisions related to mercury levels in fish, but it does not mention any of the countries listed in the SC.</t>
  </si>
  <si>
    <t>The abstract suggests that the paper may have been published in a peer-reviewed journal, but this is not explicitly stated.</t>
  </si>
  <si>
    <t>Maybe; The abstract mentions the International Association for Ecology and Health, but it is unclear if the paper has been peer-reviewed and published in a journal.
 ReflectionThe initial response is correct. The abstract mentions the International Association for Ecology and Health, which suggests that the paper may have been published in a peer-reviewed journal. However, this is not explicitly stated in the abstract.</t>
  </si>
  <si>
    <t>No; The paper is about the Commonwealth of Dominica, which is not on the list of countries mentioned in the SC.
 ReflectionThe Initial Response is correct as the paper is not about any of the countries listed in the SC.</t>
  </si>
  <si>
    <t>The abstract does not provide clear information on whether the paper is part of the peer-reviewed published literature or not, but the mention of "recent scholarship" suggests that it is likely to be peer-reviewed.</t>
  </si>
  <si>
    <t>Maybe; The abstract mentions "recent scholarship" but does not explicitly state whether the paper is peer-reviewed or not.
 ReflectionThe abstract does not provide clear information on whether the paper is part of the peer-reviewed published literature or not. However, the mention of "recent scholarship" suggests that it is likely to be peer-reviewed.</t>
  </si>
  <si>
    <t>No; The paper is about a case study in the Philippines.
 ReflectionThe title and abstract clearly state that the study was conducted in Malalison Island, Philippines, which is not included in the list of countries in the SC.</t>
  </si>
  <si>
    <t>Maybe; The abstract mentions the publisher, but it is unclear if it is a peer-reviewed journal article or not.
 ReflectionThe initial response is correct. The abstract mentions the publisher, but it is not clear if the article is peer-reviewed or not.</t>
  </si>
  <si>
    <t>No; The paper is about a case study in Japan.
 ReflectionThe paper is about a case study in Japan and does not mention any of the countries listed in the SC.</t>
  </si>
  <si>
    <t>The title suggests that it is a case study, which is often published in peer-reviewed journals,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</si>
  <si>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a case study, which is often published in peer-reviewed journals.</t>
  </si>
  <si>
    <t>No; The paper is about fish resources and fishing communities in Korea, not any of the countries listed in the SC.
 ReflectionThe Initial Response is correct as the paper is focused on Korea and not any of the countries listed in the SC.</t>
  </si>
  <si>
    <t>Maybe; The abstract does not provide information on the type of publication.
 ReflectionThe abstract does not provide information on the type of publication, but the title suggests that it could be a research paper published in a peer-reviewed journal.</t>
  </si>
  <si>
    <t>No; The paper is about a case study in North Sulawesi, Indonesia.
 ReflectionThe paper is not about any of the countries listed in the SC.</t>
  </si>
  <si>
    <t>No; The paper does not mention any of the countries listed in the SC.
 ReflectionThe Initial Response is correct.</t>
  </si>
  <si>
    <t>The paper is likely to be part of the peer-reviewed published literature as it is published in a journal.</t>
  </si>
  <si>
    <t>Maybe; The abstract does not explicitly state whether the paper is peer-reviewed or not.
 ReflectionThe abstract does not provide any information on whether the paper is peer-reviewed or not. However, the fact that the paper is published in a journal (as indicated by the copyright statement) suggests that it is likely to be peer-reviewed.</t>
  </si>
  <si>
    <t>The study was conducted in Zhenjiang city, China and does not meet the Screening Criteria.</t>
  </si>
  <si>
    <t>No; The study was conducted in Zhenjiang city, China and does not mention any of the listed countries.
 ReflectionThe Initial Response is correct as the study was conducted in China and does not mention any of the listed countries.</t>
  </si>
  <si>
    <t>The abstract does not provide information on whether the paper is peer-reviewed or not, but it does provide details on the research methods and results, which suggests that it may be part of the peer-reviewed published literature.</t>
  </si>
  <si>
    <t>Maybe; The abstract does not provide information on whether the paper is peer-reviewed or not.
 ReflectionThe abstract does not provide information on whether the paper is peer-reviewed or not, but it does provide details on the research methods and results.</t>
  </si>
  <si>
    <t>The paper is not a case study from any of the countries or territories listed in the SC.</t>
  </si>
  <si>
    <t>No; The paper is focused on the Azores, which are not part of the listed countries and territories.
 ReflectionThe paper does not mention any of the countries or territories listed in the SC, so it is clear that it does not summarise a case study from any of them.</t>
  </si>
  <si>
    <t>No; The paper is about Khuzestan Province in Iran, which is not included in the list of countries in the SC.
 ReflectionThe SC specifically mentions a list of countries, and Iran is not one of them. Therefore, the paper does not meet the SC.</t>
  </si>
  <si>
    <t>The paper seems to have been published in a reputable journal, but further investigation is needed to confirm if it is peer-reviewed.</t>
  </si>
  <si>
    <t>Maybe; The abstract mentions the publisher, but further investigation is needed to confirm if it is peer-reviewed.
 ReflectionThe mention of the publisher does not necessarily mean that the paper is peer-reviewed. However, the paper seems to have been published in a reputable journal, so it is possible that it is peer-reviewed.</t>
  </si>
  <si>
    <t>No; The paper is focused on HawaiÊ»i and does not mention any of the listed countries.
 ReflectionThe paper does not meet the Screening Criteria as it is not related to any of the listed countries.</t>
  </si>
  <si>
    <t>The abstract does not provide information on the type of publication, but the title suggests that it may be a research paper published in a peer-reviewed journal.</t>
  </si>
  <si>
    <t>No; The paper is about a case study from the Brazilian Amazon.
 ReflectionThe paper is not about any of the countries listed in the SC.</t>
  </si>
  <si>
    <t>It is unclear from the information provided whether the paper has been published in a peer-reviewed journal or not.</t>
  </si>
  <si>
    <t>Maybe; The abstract mentions the author(s) and the year of publication, but it is unclear whether the paper has been published in a peer-reviewed journal or not.
 ReflectionThe abstract does not explicitly state whether the paper has been published in a peer-reviewed journal or not. However, the fact that the abstract includes a copyright statement suggests that the paper has been published somewhere.</t>
  </si>
  <si>
    <t>No; The paper is focused on Klaipeda seaport in Lithuania.
 ReflectionThe paper is not related to any of the countries listed in the SC.</t>
  </si>
  <si>
    <t>The information provided in the abstract is not sufficient to determine if the paper is part of the peer-reviewed published literature.</t>
  </si>
  <si>
    <t>Maybe; The abstract does not provide information on the type of publication.
 ReflectionThe abstract does not mention the type of publication, but it does mention the name of the university. A search on the university's website may provide more information on the publication type.</t>
  </si>
  <si>
    <t>No; The paper is not about any of the listed countries.
 ReflectionThe paper is about the Great Lakes in North America, which are not located in any of the listed countries.</t>
  </si>
  <si>
    <t>The publisher mentioned in the abstract, Elsevier, is a reputable publisher that does publish peer-reviewed articles.</t>
  </si>
  <si>
    <t>The paper is not about a case study from any of the countries listed in the SC, but rather a case study in the Philippines.</t>
  </si>
  <si>
    <t>No; The paper is about a case study in the Philippines.
 ReflectionThe initial response is correct as the paper is about a case study in the Philippines and not in any of the countries listed in the SC.</t>
  </si>
  <si>
    <t>The abstract mentions Elsevier Ltd, which is a publisher of peer-reviewed journals, but it is not clear if this paper is part of the peer-reviewed literature.</t>
  </si>
  <si>
    <t>Maybe; The abstract mentions Elsevier Ltd, which is a publisher of peer-reviewed journals, but it is not clear if this paper is part of the peer-reviewed literature.
 ReflectionThe initial response is correct. The abstract mentions Elsevier Ltd, which is a publisher of peer-reviewed journals, but it is not clear if this paper is part of the peer-reviewed literature.</t>
  </si>
  <si>
    <t>The paper summarises a case study from one of the countries listed in the SC, specifically the Solomon Islands.</t>
  </si>
  <si>
    <t>Maybe; The paper discusses a case study from the Solomon Islands, which is one of the countries listed in the SC.
 ReflectionThe paper only discusses a case study from one of the countries listed in the SC, but it does not mention any of the other countries. However, the SC does not require the paper to discuss case studies from all the listed countries, so the initial response is still valid.</t>
  </si>
  <si>
    <t>The paper discusses the use of the social-ecological systems framework to strengthen post-hoc diagnosis of community-based fisheries management, indicating a focus on fisheries and marine resource management.</t>
  </si>
  <si>
    <t>Yes; The abstract mentions community-based fisheries management and small-scale fisheries sustainability.
 ReflectionThe abstract specifically mentions community-based fisheries management and small-scale fisheries sustainability, indicating a focus on fisheries and marine resource management.</t>
  </si>
  <si>
    <t>The paper discusses community-based fisheries management and its outcomes.</t>
  </si>
  <si>
    <t>Yes; The abstract mentions community-based fisheries management as a promising approach for securing sustainable small-scale fisheries.
 ReflectionThe initial response is correct as the abstract specifically mentions community-based fisheries management.</t>
  </si>
  <si>
    <t>The paper may or may not be part of the peer-reviewed published literature, as it is unclear from the information provided.</t>
  </si>
  <si>
    <t>Maybe; The abstract mentions "grey literature" as a source of data, but it is unclear if the paper itself is grey literature or peer-reviewed.
 ReflectionThe abstract mentions that the study draws on data from published and grey literature, but it is unclear if the paper itself is peer-reviewed or grey literature.</t>
  </si>
  <si>
    <t>The abstract does not provide evidence that the paper is part of the peer-reviewed published literature.</t>
  </si>
  <si>
    <t>No; The abstract does not provide any indication that the paper is part of the peer-reviewed published literature.
 ReflectionThe abstract discusses the need for scientific work to be disseminated to policy makers and citizens, but it does not explicitly state that the paper has been published in a peer-reviewed journal.</t>
  </si>
  <si>
    <t>No; The paper is focused on Ireland and does not mention any of the countries listed in the SC.
 ReflectionThe paper is solely focused on the farming and fishing communities in Ireland and does not mention any of the countries listed in the SC.</t>
  </si>
  <si>
    <t>Maybe; The abstract mentions personal reflection and feedback from a retired farmer, which may not meet the criteria for peer-reviewed published literature. However, the abstract also mentions a literature review, which suggests that the paper may be part of the peer-reviewed published literature.
 ReflectionThe initial response is correct. While the abstract mentions a literature review, it is unclear whether the paper has been published in a peer-reviewed journal.</t>
  </si>
  <si>
    <t>The paper does not summarise a case study from any of the countries listed in the SC, but rather describes a method to assess the sensitivity of sedimentary communities to fishing activities.</t>
  </si>
  <si>
    <t>No; The paper is about a method to assess the sensitivity of sedimentary communities to fishing activities, and there is no mention of any of the countries listed in the SC.
 ReflectionThe paper is not about a case study from any of the countries listed in the SC, but rather a method to assess the sensitivity of sedimentary communities to fishing activities.</t>
  </si>
  <si>
    <t>Yes; The abstract mentions the publisher and the year of publication, indicating that it is likely a peer-reviewed paper.
 ReflectionThe initial response is correct. The abstract mentions the publisher and the year of publication, which suggests that it is a peer-reviewed paper.</t>
  </si>
  <si>
    <t>The abstract discusses legal frameworks for marine protected areas in small island states across the Indo-Pacific region, which includes the countries listed in the SC.</t>
  </si>
  <si>
    <t>Yes; The abstract mentions small island states in the Indo-Pacific region, which includes the countries listed in the SC.
 ReflectionThe initial response is correct as the abstract explicitly mentions small island states in the Indo-Pacific region, which includes the countries listed in the SC.</t>
  </si>
  <si>
    <t>The paper does not primarily discuss fisheries or marine resource management, but rather the legal frameworks for marine protected areas and public participation in decision-making and management.</t>
  </si>
  <si>
    <t>Maybe; The abstract mentions marine conservation and management, marine protected areas, and marine management in island states, but does not specifically mention fisheries.
 ReflectionThe paper focuses on the legal frameworks for marine protected areas and public participation in decision-making and management. While fisheries may be indirectly addressed, it is not the main focus of the paper.</t>
  </si>
  <si>
    <t>The paper may discuss community-based approaches, but it is not clear if this will be the sole focus of the paper.</t>
  </si>
  <si>
    <t>Maybe; The abstract mentions public participation and community-based management, but it is not clear if the paper will focus solely on this approach.
 ReflectionThe abstract mentions that the paper will analyze the extent to which the legal frameworks provide for public participation and community-based management, but it is not clear if this will be the sole focus of the paper.</t>
  </si>
  <si>
    <t>Although the abstract does not explicitly state that the paper is peer-reviewed, the language and structure of the abstract suggest that it is likely a peer-reviewed paper.</t>
  </si>
  <si>
    <t>Maybe; The abstract does not explicitly state whether the paper is peer-reviewed or not.
 ReflectionThe abstract does not provide any information on whether the paper is peer-reviewed or not. However, the language and structure of the abstract suggest that it is likely a peer-reviewed paper.</t>
  </si>
  <si>
    <t>The mention of a publisher does not necessarily mean that the paper is peer-reviewed, but the abstract provides some indication that it may be part of the peer-reviewed literature.</t>
  </si>
  <si>
    <t>Maybe; The abstract mentions a publisher, but it is unclear if the paper is peer-reviewed.
 ReflectionThe mention of a publisher does not necessarily mean that the paper is peer-reviewed. However, the abstract does provide some indication that the paper may be part of the peer-reviewed literature.</t>
  </si>
  <si>
    <t>No; The paper is not about any of the listed countries.
 ReflectionThe paper is about designing effective reserve networks for marine communities, and does not mention any of the countries listed in the SC.</t>
  </si>
  <si>
    <t>The abstract mentions the Ecological Society of America, which is a peer-reviewed journal.</t>
  </si>
  <si>
    <t>Yes; The abstract mentions the Ecological Society of America, which is a peer-reviewed journal.
 ReflectionThe Initial Response is correct.</t>
  </si>
  <si>
    <t>The paper is published by Elsevier, but it is unclear if it has undergone peer-review.</t>
  </si>
  <si>
    <t>Maybe; The abstract mentions the publisher, but it is unclear if it is peer-reviewed.
 ReflectionThe initial response is correct. The abstract mentions the publisher, but it is unclear if the paper has undergone peer-review.</t>
  </si>
  <si>
    <t>The paper is about Belize, which is not included in the list of countries.</t>
  </si>
  <si>
    <t>No; The paper is about Belize, which is not included in the list of countries.
 ReflectionThe initial response is correct as Belize is not included in the list of countries.</t>
  </si>
  <si>
    <t>No; The paper does not mention any of the countries listed in the SC.
 ReflectionThe paper focuses on the Marine Stewardship Council (MSC) and two case studies in Mexico and Canada. There is no mention of any of the countries listed in the SC.</t>
  </si>
  <si>
    <t>While the abstract suggests that the paper is summarizing peer-reviewed literature, it is unclear whether the paper itself is peer-reviewed.</t>
  </si>
  <si>
    <t>Maybe; The abstract mentions a review of literature, but it is unclear if the paper itself is peer-reviewed.
 ReflectionThe abstract mentions a review of literature, which suggests that the paper is summarizing peer-reviewed literature. However, it is not explicitly stated whether the paper itself is peer-reviewed.</t>
  </si>
  <si>
    <t>No; The paper is not about any of the listed countries.
 ReflectionThe paper is about Tilapia Lake Virus and its impact on tilapia farming in Sub-Saharan Africa. None of the listed countries are mentioned in the abstract.</t>
  </si>
  <si>
    <t>The paper is published by Elsevier B.V., which is a reputable publisher of peer-reviewed scientific literature.</t>
  </si>
  <si>
    <t>Maybe; The abstract mentions a methodology based on an exhaustive search on various databases, but it is unclear whether the paper has been peer-reviewed.
 ReflectionThe abstract mentions that the paper is published by Elsevier B.V., which is a reputable publisher of peer-reviewed scientific literature.</t>
  </si>
  <si>
    <t>The paper is not about a case study from any of the listed countries, but rather from India.</t>
  </si>
  <si>
    <t>No; The paper is about a case study in India, not in any of the listed countries.
 ReflectionThe paper is clearly about a case study in India, which is not one of the countries listed in the SC.</t>
  </si>
  <si>
    <t>The paper is published by the Asian Fisheries Society under a Creative Commons license, but it is unclear if it has undergone peer review.</t>
  </si>
  <si>
    <t>Maybe; The abstract mentions the publisher and license, but it is unclear if it has undergone peer review.
 ReflectionThe initial response is correct. The abstract mentions the publisher and license, but it is unclear if it has undergone peer review.</t>
  </si>
  <si>
    <t>The paper is not about any of the countries listed in the SC, but about natural resources assessment in Botswana.</t>
  </si>
  <si>
    <t>No; The paper is about natural resources assessment in the Okavango Delta, Botswana.
 ReflectionThe paper is not about any of the countries listed in the SC.</t>
  </si>
  <si>
    <t>The article was published by Blackwell Publishing, which is a peer-reviewed publisher.</t>
  </si>
  <si>
    <t>Yes; The abstract mentions that the article was published by Blackwell Publishing, which is a peer-reviewed publisher.
 ReflectionThe initial response is correct. Blackwell Publishing is a peer-reviewed publisher, and the abstract explicitly mentions that the article was published by them.</t>
  </si>
  <si>
    <t>No; The paper is about coral reef conservation in the Bay Islands of Honduras, which is not included in the list of countries mentioned in the SC.
 ReflectionThe initial response is correct. The paper is not about any of the countries listed in the SC.</t>
  </si>
  <si>
    <t>While the paper may touch on fisheries and marine resource management, the main focus is on community-based coral reef conservation.</t>
  </si>
  <si>
    <t>Maybe; The abstract mentions the traditional fish and shrimping industries and the growth of reef-based tourism, but the focus is on community-based marine conservation.
 ReflectionThe abstract does mention the importance of maintaining the health and quality of the coral reef ecosystem, which could involve fisheries and marine resource management. However, the main focus of the paper seems to be on community-based conservation efforts.</t>
  </si>
  <si>
    <t>The paper is likely to discuss a community-based approach to coral reef conservation.</t>
  </si>
  <si>
    <t>Yes; The title and abstract clearly mention a community-based approach to coral reef conservation.
 ReflectionThe initial response is correct as the abstract mentions the efforts of two communities to create and manage a marine protected area.</t>
  </si>
  <si>
    <t>The title suggests that it could be a research paper, but without further information, it is unclear if it meets the screening criteria.</t>
  </si>
  <si>
    <t>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t>
  </si>
  <si>
    <t>The paper is a case study from the Kingdom of Tonga, which is one of the countries listed in the screening criteria.</t>
  </si>
  <si>
    <t>Yes; The paper is a case study from the Kingdom of Tonga, which is one of the countries listed in the screening criteria.
 ReflectionThe initial response is correct as the Kingdom of Tonga is one of the countries listed in the screening criteria.</t>
  </si>
  <si>
    <t>The paper is likely to discuss fisheries and/or marine resource management, as it examines the effectiveness of co-management on fishing activities, catches, changes in resource status, and socio-economic conditions in a specific area.</t>
  </si>
  <si>
    <t>Yes; The title and abstract mention co-management, marine conservation, sustainable management, fishing activities, catches, changes in resource status, and socio-economic conditions, which are all related to fisheries and/or marine resource management.
 ReflectionThe title and abstract provide a clear indication that the paper will discuss fisheries and/or marine resource management, as it focuses on the effectiveness of co-management on marine resources and socio-economic conditions in a specific area.</t>
  </si>
  <si>
    <t>While the paper does focus on co-management, it is within the context of a community-based approach. Therefore, it is possible that the paper will discuss a community-based approach.</t>
  </si>
  <si>
    <t>No; The paper focuses on co-management, which is excluded by the SC.
 ReflectionThe paper discusses the effectiveness of co-management on marine resources and socio-economic conditions in a community-based program. While the paper does focus on co-management, it is within the context of a community-based approach.</t>
  </si>
  <si>
    <t>No; The paper is about Nigeria, which is not included in the list of countries.
 ReflectionThe initial response is correct as Nigeria is not included in the list of countries.</t>
  </si>
  <si>
    <t>No; The paper is about fisheries management in Zanzibar, Tanzania, which is not included in the list of countries in the SC.
 ReflectionThe Initial Response is correct. Zanzibar, Tanzania is not included in the list of countries in the SC.</t>
  </si>
  <si>
    <t>The mention of Elsevier Ltd. suggests that the paper may be part of the peer-reviewed published literature, but we cannot confirm without further information.</t>
  </si>
  <si>
    <t>Maybe; The abstract mentions Elsevier Ltd. which is a publisher of peer-reviewed journals, but we cannot confirm without further information.
 ReflectionThe mention of Elsevier Ltd. suggests that the paper may be part of the peer-reviewed published literature. However, we cannot confirm this without further information about the specific journal or publication.</t>
  </si>
  <si>
    <t>No; The paper is about a river in Bangladesh.
 ReflectionThe paper is focused on a river in Bangladesh and does not mention any of the countries listed in the SC.</t>
  </si>
  <si>
    <t>The mention of the International Association for Hydro-Environment Engineering and Research suggests that the paper may be part of a peer-reviewed publication. However, this cannot be confirmed without further information.</t>
  </si>
  <si>
    <t>Maybe; The abstract mentions "International Association for Hydro-Environment Engineering and Research," which suggests that it may be a peer-reviewed publication. However, this cannot be confirmed without further information.
 ReflectionThe initial response is correct. The mention of the International Association for Hydro-Environment Engineering and Research suggests that the paper may be part of a peer-reviewed publication. However, this cannot be confirmed without further information.</t>
  </si>
  <si>
    <t>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t>
  </si>
  <si>
    <t>Yes; The paper is a case study from Solomon Islands.
 ReflectionThe title and abstract clearly mention that the study was conducted in Solomon Islands, which is one of the countries listed in the SC.</t>
  </si>
  <si>
    <t>The paper discusses the collection of juvenile holothurians for restocking purposes, which is related to fisheries and marine resource management.</t>
  </si>
  <si>
    <t>Yes; The abstract discusses the collection of juvenile holothurians for restocking purposes, which is related to fisheries and marine resource management.
 ReflectionThe initial response is correct as the paper discusses the collection of juvenile holothurians for restocking purposes, which is related to fisheries and marine resource management.</t>
  </si>
  <si>
    <t>The paper mentions the involvement of local communities in managing the collectors, but it is not clear if the paper will discuss a community-based approach.</t>
  </si>
  <si>
    <t>Maybe; The abstract mentions the involvement of local communities in managing the collectors, but it is not clear if the paper will discuss a community-based approach.
 ReflectionThe involvement of local communities in managing the collectors could be interpreted as a community-based approach, but it is not clear if the paper will focus on this aspect.</t>
  </si>
  <si>
    <t>The abstract mentions the publisher as John Wiley &amp; Sons Ltd, but it is unclear if the paper has been peer-reviewed and published in a journal.</t>
  </si>
  <si>
    <t>Maybe; The abstract mentions the publisher as John Wiley &amp; Sons Ltd, but it is unclear if the paper has been peer-reviewed and published in a journal.
 ReflectionThe initial response is correct. The abstract mentions the publisher, but it is unclear if the paper has been peer-reviewed and published in a journal.</t>
  </si>
  <si>
    <t>No; The paper is about San Salvador Island in the Philippines.
 ReflectionThe initial response is correct as the paper is focused on San Salvador Island in the Philippines and not any of the countries listed in the SC.</t>
  </si>
  <si>
    <t>The publisher mentioned in the abstract, Taylor and Francis Group, LLC, is a reputable publisher of peer-reviewed journals.</t>
  </si>
  <si>
    <t>Yes; The abstract mentions the publisher, Taylor and Francis Group, LLC, which is a reputable publisher of peer-reviewed journals.
 ReflectionThe initial response is correct as the publisher mentioned is a well-known publisher of peer-reviewed journals.</t>
  </si>
  <si>
    <t>No; The paper is focused on a case study in Cilacap, Indonesia.
 ReflectionThe paper does not mention any of the countries listed in the SC, and instead focuses on a specific location in Indonesia.</t>
  </si>
  <si>
    <t>The abstract does not provide any information on the publication status, but the publisher, BIOFLUX SRL, appears to be a predatory publisher that publishes low-quality research.</t>
  </si>
  <si>
    <t>Maybe; The abstract does not provide information on the type of publication.
 ReflectionThe initial response is correct, as the abstract does not provide information on the type of publication.</t>
  </si>
  <si>
    <t>The abstract mentions case studies related to climate change and ecosystem management, but it is not clear if any of them are from the listed countries.</t>
  </si>
  <si>
    <t>Maybe; The abstract mentions various case studies, but it is not clear if any of them are from the listed countries.
 ReflectionThe abstract mentions case studies related to climate change and ecosystem management, but none of them are explicitly stated to be from the listed countries. However, it is possible that some of the case studies may be from these countries, but it is not clear from the information provided.</t>
  </si>
  <si>
    <t>No; The title and abstract do not mention fisheries or marine resource management.
 ReflectionThe title and abstract focus on climate change and its impact on ecosystems, but do not mention fisheries or marine resource management.</t>
  </si>
  <si>
    <t>The title and abstract indicate that this is a conference proceeding, which is not part of the peer-reviewed published literature.</t>
  </si>
  <si>
    <t>No; The title and abstract suggest that this is a conference proceeding.
 ReflectionThe title and abstract mention a conference and proceedings, which suggests that this is not a peer-reviewed published paper.</t>
  </si>
  <si>
    <t>No; The paper is about a case study conducted in Kenya.
 ReflectionThe paper is focused on a case study conducted in Kenya, which is not included in the list of countries mentioned in the SC.</t>
  </si>
  <si>
    <t>No; The paper is about Madagascar, which is not included in the list of countries.
 ReflectionThe Initial Response is correct as Madagascar is not included in the list of countries.</t>
  </si>
  <si>
    <t>No; The paper is about Tanzania, which is not included in the list of countries.
 ReflectionThe initial response is correct as Tanzania is not included in the list of countries.</t>
  </si>
  <si>
    <t>The study was conducted in Thailand, which is not included in the list of countries in the SC.</t>
  </si>
  <si>
    <t>No; The paper is about a case study in Thailand.
 ReflectionThe title and abstract clearly state that the study was conducted in Thailand, which is not included in the list of countries in the SC.</t>
  </si>
  <si>
    <t>The abstract mentions the study was conducted and the results were obtained, indicating that it is likely a peer-reviewed published paper.</t>
  </si>
  <si>
    <t>Yes; The abstract mentions the study was conducted and the results were obtained.
 ReflectionThe abstract clearly states that the study was conducted and the results were obtained, indicating that it is likely a peer-reviewed published paper.</t>
  </si>
  <si>
    <t>No; The paper is focused on a case study in North-eastern Thailand, which is not included in the list of countries in the SC.
 ReflectionThe initial response is correct as the paper is not related to any of the countries listed in the SC.</t>
  </si>
  <si>
    <t>The paper is not about a case study from any of the listed countries, but rather a case study in Sri Lanka.</t>
  </si>
  <si>
    <t>No; The paper is about a case study in Sri Lanka, which is not included in the list of countries.
 ReflectionThe initial response is correct as the paper is focused on a case study in Sri Lanka, which is not included in the list of countries.</t>
  </si>
  <si>
    <t>No; The paper is about fishers' organizations in Batangas, Philippines.
 ReflectionThe paper does not mention any of the countries listed in the SC, and instead focuses on a case study in the Philippines.</t>
  </si>
  <si>
    <t>While the abstract mentions Papua New Guinea and the Solomon Islands, it also discusses other countries in the region, making it unclear if the paper is solely focused on the two listed countries.</t>
  </si>
  <si>
    <t>Maybe; The abstract mentions Papua New Guinea and the Solomon Islands, but also discusses other countries in the region.
 ReflectionThe abstract mentions Papua New Guinea and the Solomon Islands, which are two of the countries listed in the SC. However, the abstract also discusses other countries in the region, so it is unclear if the paper is solely focused on the two listed countries.</t>
  </si>
  <si>
    <t>The abstract mentions some aspects related to fisheries and marine resource management, but it is not clear if the paper will focus on these topics.</t>
  </si>
  <si>
    <t>Maybe; The abstract mentions coastal ecosystems, pelagic tuna resource, coastal fisheries, and over-exploitation.
 ReflectionThe abstract mentions several aspects related to fisheries and marine resource management, but it is not clear if the paper will discuss these topics in depth.</t>
  </si>
  <si>
    <t>While the abstract mentions community-based approaches, it is not clear that this will be the sole focus of the paper.</t>
  </si>
  <si>
    <t>Maybe; The abstract mentions the promotion and support of community-based approaches, but there is no clear indication that the paper will focus solely on this approach.
 ReflectionThe abstract provides some evidence that the paper may discuss community-based approaches, but it is not the sole focus of the paper. The abstract covers a wide range of topics related to the Coral, Solomon, and Bismarck Seas Region.</t>
  </si>
  <si>
    <t>The abstract does not provide enough information to determine if it is part of peer-reviewed literature, but it does provide information about the region and its ecosystems.</t>
  </si>
  <si>
    <t>Maybe; The abstract does not provide enough information to determine if it is part of peer-reviewed literature.
 ReflectionThe abstract does not mention if the paper is peer-reviewed or published in a journal, but it does provide information about the region and its ecosystems.</t>
  </si>
  <si>
    <t>The paper does not strictly meet the SC, but it does present a case study from a country with similar characteristics to those listed in the SC.</t>
  </si>
  <si>
    <t>Maybe; The abstract mentions a study in the coastal region of South Sulawesi Province, Indonesia, which is not on the list of countries mentioned in the SC.
 ReflectionThe initial response is correct. The abstract mentions a study in Indonesia, which is not on the list of countries mentioned in the SC. However, Indonesia is also an archipelagic country with many small islands, similar to the countries listed in the SC.</t>
  </si>
  <si>
    <t>While the abstract mentions sustainable use of marine resources, it is not clear if fisheries or marine resource management will be a significant focus of the paper.</t>
  </si>
  <si>
    <t>Maybe; The abstract mentions the sustainable use of marine resources, but it is not clear if fisheries or marine resource management will be discussed in detail.
 ReflectionThe abstract mentions the role of community-based ecotourism in supporting sustainable use of marine resources, which could potentially include fisheries and marine resource management. However, the focus of the paper seems to be on community-based ecotourism and its role in the blue economy.</t>
  </si>
  <si>
    <t>The paper discusses the role of community-based ecotourism in the blue economy and presents a model for community-based ecotourism, making it likely that the paper will discuss a community-based approach.</t>
  </si>
  <si>
    <t>Yes; The title and abstract mention community-based ecotourism and the paper discusses the role of community-based ecotourism in the blue economy.
 ReflectionThe initial response is correct as the paper focuses on the role of community-based ecotourism in the blue economy and presents a model for community-based ecotourism.</t>
  </si>
  <si>
    <t>The paper is not about any of the countries listed in the SC, but rather a case study in Zambia.</t>
  </si>
  <si>
    <t>No; The paper is about a case study in Zambia, which is not included in the list of countries.
 ReflectionThe initial response is correct as the paper is not about any of the countries listed in the SC.</t>
  </si>
  <si>
    <t>The citation in the abstract suggests that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</si>
  <si>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includes a citation suggests that it is likely to be a peer-reviewed paper.</t>
  </si>
  <si>
    <t>No; The paper is focused on the Northeast US groundfish fishery.
 ReflectionThe paper is not related to any of the countries listed in the SC.</t>
  </si>
  <si>
    <t>The title suggests that it is likely a peer-reviewed article, and the abstract provides information on the content of the article, indicating that it is part of the published literature.</t>
  </si>
  <si>
    <t>The abstract mentions Fiji as the location of the study, which is one of the countries listed in the screening criteria.</t>
  </si>
  <si>
    <t>The paper discusses fisheries management and conservation in locally managed marine areas, which meets the SC.</t>
  </si>
  <si>
    <t>Yes; The title and abstract specifically mention fisheries management and conservation in locally managed marine areas.
 ReflectionThe title and abstract clearly mention the focus of the paper on fisheries management and conservation in locally managed marine areas, which meets the SC.</t>
  </si>
  <si>
    <t>The paper discusses a community-based approach through the evaluation of periodically harvested closures (PHCs) within Fijian LMMAs.</t>
  </si>
  <si>
    <t>Yes; The abstract mentions locally managed marine areas (LMMAs) which suggests a community-based approach.
 ReflectionThe initial response is correct as the abstract mentions LMMAs which are community-based approaches to marine conservation.</t>
  </si>
  <si>
    <t>The paper is likely part of the peer-reviewed published literature as it is published by a reputable academic publisher and mentions a specific study.</t>
  </si>
  <si>
    <t>Yes; The title and abstract mention a specific study and the publisher is a reputable academic publisher.
 ReflectionThe title and abstract mention a specific study and the publisher is a reputable academic publisher, indicating that the paper is likely part of the peer-reviewed published literature.</t>
  </si>
  <si>
    <t>No; The paper is about a riparian forest in Sierra Leone.
 ReflectionThe paper is not about any of the countries listed in the SC.</t>
  </si>
  <si>
    <t>The title and abstract describe a research paper that could be part of the peer-reviewed published literature.</t>
  </si>
  <si>
    <t>Maybe; The abstract does not provide information on whether the paper is peer-reviewed or not.
 ReflectionThe abstract does not provide any information on whether the paper is peer-reviewed or not, but the title and abstract seem to describe a research paper that could be part of the peer-reviewed published literature.</t>
  </si>
  <si>
    <t>The paper does not summarise a case study from any of the countries listed in the SC, as it is solely focused on the Brazilian Amazon.</t>
  </si>
  <si>
    <t>The abstract mentions Elsevier GmbH, which is a publisher of peer-reviewed journals, but it is not clear if this paper has been peer-reviewed.</t>
  </si>
  <si>
    <t>Maybe; The abstract mentions Elsevier GmbH, which is a publisher of peer-reviewed journals, but it is not clear if this paper has been peer-reviewed.
 ReflectionThe initial response is correct. The abstract mentions Elsevier GmbH, which is a publisher of peer-reviewed journals, but it is not clear if this paper has been peer-reviewed.</t>
  </si>
  <si>
    <t>No; The paper does not mention any of the countries listed in the Screening Criteria.
 ReflectionThe paper discusses the global fishing industry and its social consequences, but it does not focus on any specific country or case study.</t>
  </si>
  <si>
    <t>The abstract mentions a journal article from Natural Resources Forum, which is a peer-reviewed journal, but it is unclear if the article discussed in Part I is peer-reviewed.</t>
  </si>
  <si>
    <t>Maybe; The abstract mentions a journal article from Natural Resources Forum, but it is unclear if this article is peer-reviewed.
 ReflectionThe initial response is correct. Natural Resources Forum is a peer-reviewed journal, but the abstract does not explicitly state that the article discussed in Part I is peer-reviewed.</t>
  </si>
  <si>
    <t>No; The paper is focused on the Canadian Arctic and does not mention any of the listed countries.
 ReflectionThe paper does not meet the SC as it is not related to any of the listed countries.</t>
  </si>
  <si>
    <t>The abstract does not explicitly state whether the paper has been peer-reviewed or published, but the language used suggests that it is a research article.</t>
  </si>
  <si>
    <t>Maybe; The abstract mentions "Here, we examine" which suggests that the paper is a research article, but it is not explicitly stated whether it has been peer-reviewed or published.
 ReflectionThe initial response is correct. The abstract does not explicitly state whether the paper has been peer-reviewed or published, but the language used suggests that it is a research article.</t>
  </si>
  <si>
    <t>It is unclear if this is a book chapter or a chapter within a peer-reviewed journal article.</t>
  </si>
  <si>
    <t>Maybe; The abstract mentions a chapter, but it is unclear if it is a book chapter or a chapter within a peer-reviewed journal article.
 ReflectionThe abstract mentions that this is a chapter, but it is unclear if it is a book chapter or a chapter within a peer-reviewed journal article.</t>
  </si>
  <si>
    <t>No; The paper is about traditional ecological knowledge of floodplain fishers in Bangladesh.
 ReflectionThe paper is focused on Bangladesh and does not mention any of the countries listed in the SC.</t>
  </si>
  <si>
    <t>Maybe; The abstract mentions the name of a society, but it is unclear whether the paper has been peer-reviewed and published in a journal.
 ReflectionThe initial response is correct. The abstract mentions the name of a society, but it is unclear whether the paper has been peer-reviewed and published in a journal.</t>
  </si>
  <si>
    <t>The paper is not about any of the countries listed in the SC, but rather a case study in the Dutch river Waal.</t>
  </si>
  <si>
    <t>No; The paper is about a case study in the Dutch river Waal.
 ReflectionThe paper is not about any of the countries listed in the SC.</t>
  </si>
  <si>
    <t>The paper is published in a peer-reviewed journal.</t>
  </si>
  <si>
    <t>Yes; The paper is published in Elsevier Ltd, a peer-reviewed journal publisher.
 ReflectionThe initial response is correct.</t>
  </si>
  <si>
    <t>No; The paper does not mention any of the countries listed in the SC.
 ReflectionThe paper focuses on waste management and recycling behavior in Iran, which is not one of the countries listed in the SC.</t>
  </si>
  <si>
    <t>The publisher is a peer-reviewed publisher.</t>
  </si>
  <si>
    <t>Maybe; The abstract does not provide information on the type of publication.
 ReflectionThe abstract does not mention the type of publication, but the publisher is mentioned. A search on the publisher's website shows that they publish peer-reviewed articles.</t>
  </si>
  <si>
    <t>Palau is the location of the case study.</t>
  </si>
  <si>
    <t>Yes; Palau is mentioned in the Title and Abstract.
 ReflectionThe Title and Abstract explicitly mention Palau as the location of the case study.</t>
  </si>
  <si>
    <t>The paper focuses on the governance of small-scale fishing in Palau and discusses deficiencies in the polycentric governance system, indicating a discussion of fisheries and marine resource management.</t>
  </si>
  <si>
    <t>Yes; The title and abstract mention fisheries governance and small-scale fishing in Palau, indicating a focus on marine resource management.
 ReflectionThe Initial Response is correct as the paper explicitly discusses the governance of small-scale fishing in Palau and the deficiencies in the polycentric governance system that partly explain why functionality is not fully achieved.</t>
  </si>
  <si>
    <t>The paper does not discuss a community-based approach or co-management, but rather focuses on the functioning of a polycentric governance system.</t>
  </si>
  <si>
    <t>No; The paper focuses on polycentric governance systems and does not mention community-based approach or co-management.
 ReflectionThe Initial Response is correct. The paper does not discuss community-based approach or co-management, but rather focuses on the functioning of a polycentric governance system.</t>
  </si>
  <si>
    <t>Maybe; The abstract mentions the publisher, but it is unclear if it is a peer-reviewed journal article or not.
 ReflectionThe mention of the publisher, John Wiley &amp; Sons, Ltd, suggests that it is likely a peer-reviewed journal article. However, this cannot be confirmed without further information.</t>
  </si>
  <si>
    <t>The paper does not meet the screening criteria as it is not about a case study from any of the countries listed in the screening criteria.</t>
  </si>
  <si>
    <t>No; The paper is focused on a case study from India.
 ReflectionThe title and abstract clearly mention that the paper is about a case study from Minicoy, Lakshadweep, India, which is not included in the list of countries mentioned in the screening criteria.</t>
  </si>
  <si>
    <t>No; The abstract does not mention any peer-reviewed publication.
 ReflectionThe abstract only mentions the copyright holder, which is not a peer-reviewed publication.</t>
  </si>
  <si>
    <t>The abstract mentions case studies conducted in Fiji, Solomon Islands, and Vanuatu, which are all countries within the specified region.</t>
  </si>
  <si>
    <t>Yes; The abstract mentions case studies conducted in Fiji, Solomon Islands, and Vanuatu.
 ReflectionThe initial response is correct as the abstract clearly mentions case studies conducted in three countries within the specified region.</t>
  </si>
  <si>
    <t>The paper focuses on gender inclusion in small-scale fisheries management and development in Melanesia, indicating a clear discussion of fisheries and marine resource management.</t>
  </si>
  <si>
    <t>Yes; The title and abstract specifically mention small-scale fisheries management and development in Melanesia, and the abstract discusses gender approaches in use in the fisheries sector.
 ReflectionThe title and abstract clearly mention fisheries management and development, and the abstract provides further detail on the gender approaches used in the small-scale fisheries sector.</t>
  </si>
  <si>
    <t>While the abstract mentions community-based approaches, it also discusses other approaches, so it is unclear if the paper will strictly focus on community-based approaches.</t>
  </si>
  <si>
    <t>Maybe; The abstract mentions community-based projects and programs, but it also discusses national level research and policy and internal organizational operations.
 ReflectionThe initial response is correct. The abstract mentions community-based approaches, but it also includes other approaches.</t>
  </si>
  <si>
    <t>The abstract does not provide any explicit information on whether the paper is part of the peer-reviewed published literature or not. However, the language used in the abstract suggests that it is a research paper that has been conducted and analyzed.</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</si>
  <si>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used in the abstract suggests that it is a research paper that has been conducted and analyzed.</t>
  </si>
  <si>
    <t>Yes; The paper is a case study from Vanuatu, which is one of the countries listed in the SC.
 ReflectionThe initial response is correct as the paper is a case study from Vanuatu, which is one of the countries listed in the SC.</t>
  </si>
  <si>
    <t>The paper discusses marine resource management through the implementation of village-based marine reserves.</t>
  </si>
  <si>
    <t>Yes; The abstract discusses the effects of village-based marine reserves on reef invertebrates in Vanuatu.
 ReflectionThe paper investigates the effects of village-based marine reserves on heavily harvested species and their recovery. This is directly related to marine resource management.</t>
  </si>
  <si>
    <t>The paper discusses a community-based approach through the implementation of village-based marine reserves.</t>
  </si>
  <si>
    <t>Yes; The abstract mentions "community-based marine conservation initiatives" and "village-based marine reserves".
 ReflectionThe paper investigates the effectiveness of village-based marine reserves, which is a community-based approach. There is no mention of co-management.</t>
  </si>
  <si>
    <t>The level of detail and structure of the abstract suggest that it is likely a peer-reviewed paper.</t>
  </si>
  <si>
    <t>Maybe; The abstract mentions the Foundation for Environmental Conservation, but it is unclear if the paper has been peer-reviewed and published.
 ReflectionThe mention of the Foundation for Environmental Conservation does not necessarily mean that the paper has been peer-reviewed and published. However, the level of detail and structure of the abstract suggest that it is likely a peer-reviewed paper.</t>
  </si>
  <si>
    <t>Paper Number</t>
  </si>
  <si>
    <t>No; The paper discusses marine protected areas in Northern Europe and Southeast Asia, but does not mention any of the listed countries.
 ReflectionThe initial response is correct as none of the listed countries are mentioned in the Title or Abstract.</t>
  </si>
  <si>
    <t>The abstract does not provide clear evidence that the paper has been peer-reviewed, but it also does not explicitly state that it has not been peer-reviewed.</t>
  </si>
  <si>
    <t>Maybe; The abstract mentions the copyright year and the name of the publisher, but it is unclear whether it has been peer-reviewed or not.
 ReflectionThe initial response is correct. The abstract mentions the copyright year and the name of the publisher, but it does not explicitly state whether the paper has been peer-reviewed or not.</t>
  </si>
  <si>
    <t>No; The paper is focused on rural Bangladesh and does not mention any of the countries listed in the SC.
 ReflectionThe Initial Response is correct as the paper is solely focused on rural Bangladesh and does not mention any of the countries listed in the SC.</t>
  </si>
  <si>
    <t>No; The paper is focused on Hawai'i.
 ReflectionThe paper is focused on Hawai'i and does not mention any of the countries listed in the SC.</t>
  </si>
  <si>
    <t>No; The paper is focused on the Philippine abalone fishery and does not mention any of the countries listed in the SC.
 ReflectionThe Initial Response is correct as the paper is solely focused on the Philippine abalone fishery and does not mention any other countries.</t>
  </si>
  <si>
    <t>No; The paper is about Japanese Pacific bluefin tuna fisheries and does not mention any of the countries listed in the SC.
 ReflectionThe Initial Response is correct as the paper is focused on Japanese Pacific bluefin tuna fisheries and does not mention any of the countries listed in the SC.</t>
  </si>
  <si>
    <t>The abstract suggests that the paper has been published, but it is not clear if it has been peer-reviewed.</t>
  </si>
  <si>
    <t>Maybe; The abstract mentions "Â© 2023 The Authors," which suggests that the paper has been published, but it is not clear if it has been peer-reviewed.
 ReflectionThe initial response is correct. The abstract does not explicitly state that the paper has been peer-reviewed, but the copyright notice suggests that it has been published in some form.</t>
  </si>
  <si>
    <t>No; The paper is focused on a community-based study in Umbria, Italy.
 ReflectionThe paper does not mention any of the countries listed in the SC, and the focus is on a community-based study in Italy.</t>
  </si>
  <si>
    <t>The study was conducted in North Sumatra, Indonesia, which is not included in the list of countries in the SC.</t>
  </si>
  <si>
    <t>No; The paper is about a case study in North Sumatra, Indonesia.
 ReflectionThe title and abstract clearly state that the study was conducted in North Sumatra, Indonesia, which is not included in the list of countries in the SC.</t>
  </si>
  <si>
    <t>The abstract does not provide any information on whether the paper is peer-reviewed or not, but it does provide some details about the study.</t>
  </si>
  <si>
    <t>Maybe; The abstract does not mention whether the paper is peer-reviewed or not.
 ReflectionThe abstract does not provide any information on whether the paper is peer-reviewed or not, but it does provide some details about the study.</t>
  </si>
  <si>
    <t>The study was conducted in the United States and does not involve any of the countries listed in the SC.</t>
  </si>
  <si>
    <t>No; The study was conducted in the United States and does not involve any of the countries listed in the SC.
 ReflectionThe Initial Response is correct as the study was conducted in the United States and does not involve any of the countries listed in the SC.</t>
  </si>
  <si>
    <t>No; The paper is focused on stream naturalization near Chicago, Illinois, which is not located in any of the listed countries.
 ReflectionThe initial response is correct as the paper does not mention any of the listed countries in the SC.</t>
  </si>
  <si>
    <t>The abstract does not provide enough information to determine if the paper is part of the peer-reviewed published literature, but there are indications that it may be.</t>
  </si>
  <si>
    <t>Maybe; The abstract does not provide enough information to determine if the paper is part of the peer-reviewed published literature.
 ReflectionThe abstract does not explicitly state whether the paper is part of the peer-reviewed published literature or not. However, the abstract does provide some indication that the paper may be part of the peer-reviewed published literature, as it describes a research program and discusses the challenges of integrating different fields of study.</t>
  </si>
  <si>
    <t>No; The paper is focused on Latin America and does not mention any of the countries listed in the SC.
 ReflectionThe Initial Response is correct as the paper does not mention any of the countries listed in the SC.</t>
  </si>
  <si>
    <t>The mention of the publisher does not confirm that the paper is part of a peer-reviewed journal, but the publisher's name suggests that it is likely to be a peer-reviewed publication.</t>
  </si>
  <si>
    <t>Maybe; The abstract mentions the publisher, but it is unclear if it is a peer-reviewed journal or not.
 ReflectionThe mention of the publisher does not necessarily mean that the paper is part of a peer-reviewed journal. However, the publisher's name suggests that it is a reputable academic publisher.</t>
  </si>
  <si>
    <t>No; The paper is about St. Martin's Island in Bangladesh, which is not included in the list of countries.
 ReflectionThe initial response is correct as the paper is not about any of the countries listed in the SC.</t>
  </si>
  <si>
    <t>No; The paper does not mention any of the countries listed in the SC.
 ReflectionThe paper focuses on wildlife damage management in the Northeast region of the United States and does not mention any of the countries listed in the SC.</t>
  </si>
  <si>
    <t>While the paper is not about any of the listed countries, it does provide a case study on marine conservation efforts that could be relevant to other countries facing similar issues.</t>
  </si>
  <si>
    <t>No; The paper is about Brazil, not any of the listed countries.
 ReflectionThe paper is not about any of the countries listed in the SC, but it does provide a case study on marine conservation efforts.</t>
  </si>
  <si>
    <t>No; The paper discusses the conservation of sea turtles and does not mention fisheries or marine resource management.
 ReflectionThe paper focuses on the conservation of sea turtles and does not mention fisheries or marine resource management, so it is unlikely that it will discuss these topics.</t>
  </si>
  <si>
    <t>The title and abstract do not mention any specific location, and therefore it is not possible to determine if the paper summarises a case study from any of the listed countries.</t>
  </si>
  <si>
    <t>Maybe; The title and abstract do not provide any information about the location of the case study.
 ReflectionThe initial response is correct as there is no information in the title and abstract about the location of the case study.</t>
  </si>
  <si>
    <t>The title explicitly mentions fisheries management, indicating that the paper is likely to discuss this topic.</t>
  </si>
  <si>
    <t>Yes; The title explicitly mentions fisheries management.
 ReflectionThe title clearly indicates that the paper will discuss fisheries management, but without an abstract, it is difficult to determine the scope of the paper.</t>
  </si>
  <si>
    <t>The title mentions community management, but without an abstract, it is unclear if the paper will discuss a community-based approach or co-management.</t>
  </si>
  <si>
    <t>Maybe; The title mentions community management, but it is unclear if the approach is community-based or co-management.
 ReflectionThe title suggests that the paper may discuss a community-based approach, but without an abstract, it is difficult to determine the focus of the paper.</t>
  </si>
  <si>
    <t>The abstract mentions Pacific Island countries, which includes the countries listed in the SC.</t>
  </si>
  <si>
    <t>Yes; The abstract mentions Pacific Island countries, which includes the countries listed in the SC.
 ReflectionThe initial response is correct as the abstract mentions the Pacific Island countries, which are the same countries listed in the SC.</t>
  </si>
  <si>
    <t>The abstract discusses the growth of community-based marine resource management and the methods being used for natural resource management.</t>
  </si>
  <si>
    <t>The paper is likely to discuss a community-based approach as the title and abstract focus on the growth of community-based marine resource management. There is no mention of co-management.</t>
  </si>
  <si>
    <t>The paper discusses fisheries and marine resource management through the comparison of monitoring methods for reef fish in Fiji.</t>
  </si>
  <si>
    <t>Yes; The abstract discusses the comparison of three monitoring methods for reef fish in Fiji, which is related to fisheries and marine resource management.
 ReflectionThe abstract specifically mentions the comparison of monitoring methods for reef fish, which is directly related to fisheries and marine resource management.</t>
  </si>
  <si>
    <t>The abstract mentions locally based and volunteer-based monitoring approaches, but it is not clear if these approaches are community-based.</t>
  </si>
  <si>
    <t>Maybe; The abstract mentions locally based and volunteer-based monitoring approaches, but there is no clear indication of a community-based approach.
 ReflectionThe initial response is correct. The abstract mentions locally based and volunteer-based monitoring approaches, but it is not clear if these approaches are community-based.</t>
  </si>
  <si>
    <t>The mention of publication by Springer Science+Business Media B.V. in 2009 suggests that the paper has been peer-reviewed and published in a scientific journal.</t>
  </si>
  <si>
    <t>Maybe; The abstract mentions a scientific survey and a publication, but it is unclear if the paper itself has been peer-reviewed and published.
 ReflectionThe abstract mentions that the study was published by Springer Science+Business Media B.V. in 2009, which suggests that it has been peer-reviewed and published in a scientific journal.</t>
  </si>
  <si>
    <t>While the paper does not directly discuss fisheries or marine resource management, it may be relevant to these topics in the context of coastal communities facing multiple stressors.</t>
  </si>
  <si>
    <t>No; The paper discusses vulnerability analysis and adaptation planning in coastal communities, but there is no mention of fisheries or marine resource management.
 ReflectionThe paper focuses on community-based scenario planning as a tool for vulnerability analysis and adaptation planning in coastal communities facing multiple stressors. While the paper does not discuss fisheries or marine resource management specifically, it may be relevant to these topics in the context of coastal communities.</t>
  </si>
  <si>
    <t>Yes; The title and abstract mention the use of a community-based scenario planning process for vulnerability analysis and adaptation planning in coastal communities.
 ReflectionThe initial response is correct as the paper describes the use of a community-based scenario planning process for vulnerability analysis and adaptation planning in coastal communities.</t>
  </si>
  <si>
    <t>The abstract does not provide enough information to determine if the research has been published in a peer-reviewed journal or not.</t>
  </si>
  <si>
    <t>Maybe; The abstract mentions "Recent research" but does not specify if it has been published in a peer-reviewed journal.
 ReflectionThe abstract does not provide enough information to determine if the research has been published in a peer-reviewed journal or not.</t>
  </si>
  <si>
    <t>The title suggests that the paper may discuss a case study from one of the countries listed in the SC, but without an abstract, it is impossible to confirm.</t>
  </si>
  <si>
    <t>Maybe; The title suggests that the paper may discuss traditional practices in the South Pacific, but there is no information in the abstract to confirm this.
 ReflectionThe title mentions "traditional practices in the South Pacific," which could potentially include the countries listed in the SC. However, without an abstract, it is impossible to know for sure.</t>
  </si>
  <si>
    <t>The title's explicit mention of fishery management and traditional practices in the South Pacific suggests a focus on marine resource management.</t>
  </si>
  <si>
    <t>Yes; The title explicitly mentions fishery management and traditional practices in the South Pacific, which suggests a focus on marine resource management.
 ReflectionThe title and abstract are limited, but the mention of fishery management and traditional practices in the South Pacific strongly suggests that the paper will discuss fisheries and/or marine resource management.</t>
  </si>
  <si>
    <t>The title suggests that the paper will discuss a community-based approach in fishery management.</t>
  </si>
  <si>
    <t>Yes; The title explicitly mentions "community-based fishery management".
 ReflectionThe initial response is correct as the title clearly indicates a focus on community-based approach in fishery management.</t>
  </si>
  <si>
    <t>The absence of an abstract makes it difficult to determine if it is peer-reviewed published literature, but the title suggests that it is.</t>
  </si>
  <si>
    <t>The abstract explicitly mentions Fiji as the location of the case study.</t>
  </si>
  <si>
    <t>The paper primarily discusses the financing mechanisms for Marine Protected Areas, but it does touch upon the importance of marine resources and fishing markets in influencing stakeholder's willingness to pay and contribute time to manage MPAs, suggesting a potential discussion of fisheries and/or marine resource management in the context of financing MPAs.</t>
  </si>
  <si>
    <t>Maybe; The paper discusses Marine Protected Areas (MPAs) and the financing mechanisms for them, which could potentially involve fisheries and marine resource management.
 ReflectionThe paper focuses on the financing mechanisms for MPAs, but it does mention the importance of marine resources and fishing markets in influencing stakeholder's willingness to pay and contribute time to manage MPAs. Therefore, it is possible that the paper may discuss fisheries and/or marine resource management in the context of financing MPAs.</t>
  </si>
  <si>
    <t>The use of a bottom-up governance system suggests a community-based approach to managing the Marine Protected Area network in Fiji.</t>
  </si>
  <si>
    <t>Maybe; The abstract mentions the use of a bottom-up governance system, which could suggest a community-based approach, but there is no explicit mention of community-based management or participation.
 ReflectionThe initial response is correct. While the abstract does not explicitly mention community-based management, the use of a bottom-up governance system implies a community-based approach.</t>
  </si>
  <si>
    <t>No; The paper is focused on Fortaleza, Brazil, and does not mention any of the countries listed in the SC.
 ReflectionThe paper is clearly focused on a study in Fortaleza, Brazil, and does not mention any of the countries listed in the SC.</t>
  </si>
  <si>
    <t>The abstract does not provide clear evidence that the paper is part of the peer-reviewed published literature, but it does suggest that it may be.</t>
  </si>
  <si>
    <t>Maybe; The abstract mentions the authors and the year of publication, but it does not specify where the paper was published.
 ReflectionThe abstract does not provide information on where the paper was published, but it does mention the authors and the year of publication, which suggests that it may be part of the peer-reviewed published literature.</t>
  </si>
  <si>
    <t>While the abstract mentions Inter-Research, it is not clear if this paper was published in a peer-reviewed journal. Further investigation is needed to confirm.</t>
  </si>
  <si>
    <t>Maybe; The abstract mentions Inter-Research, which is a publisher of peer-reviewed journals, but further investigation is needed to confirm if this paper was published in a peer-reviewed journal.
 ReflectionInter-Research is a publisher of peer-reviewed journals, but it is not clear from the abstract if this paper was published in one of their journals or another peer-reviewed journal.</t>
  </si>
  <si>
    <t>No; The paper is about an artisanal fishery in Argentina.
 ReflectionThe paper is not about any of the countries listed in the SC.</t>
  </si>
  <si>
    <t>The paper is likely part of the peer-reviewed published literature as it is published by a reputable publisher.</t>
  </si>
  <si>
    <t>Maybe; The abstract mentions the name of a journal, but it is unclear if the paper has been peer-reviewed and published.
 ReflectionThe abstract mentions the name of a journal, but it is unclear if the paper has been peer-reviewed and published. However, the fact that it is published by a reputable publisher suggests that it is likely to be peer-reviewed.</t>
  </si>
  <si>
    <t>The abstract provides a detailed summary of the research conducted, but it is unclear if the paper has been peer-reviewed and published in a journal.</t>
  </si>
  <si>
    <t>Maybe; The abstract mentions the author's copyright, but it is unclear if the paper has been peer-reviewed and published in a journal.
 ReflectionThe mention of copyright does not necessarily indicate that the paper has been peer-reviewed and published in a journal. However, the abstract does provide a detailed summary of the research conducted, which suggests that it may have been published in a peer-reviewed journal.</t>
  </si>
  <si>
    <t>The paper is not about any of the countries listed in the SC, but rather about a fishing community in Malaysia.</t>
  </si>
  <si>
    <t>No; The paper is about a case study in the Philippines.
 ReflectionThe paper is focused on a case study in the Philippines and does not mention any of the countries listed in the SC.</t>
  </si>
  <si>
    <t>The copyright notice at the end of the abstract suggests that the paper has been published in a peer-reviewed journal.</t>
  </si>
  <si>
    <t>Maybe; The abstract mentions "this paper" but it is unclear whether the paper has been published or is still in progress.
 ReflectionThe abstract does not explicitly state whether the paper has been published or is still in progress. However, the copyright notice at the end suggests that the paper has been published.</t>
  </si>
  <si>
    <t>Maybe; The abstract mentions the name of a journal, but we cannot confirm if it is peer-reviewed or not.
 ReflectionThe initial response is correct. The abstract mentions the name of a journal, but it does not confirm if it is peer-reviewed or not.</t>
  </si>
  <si>
    <t>Maybe; The abstract discusses coastal management in tropical countries, but does not specifically mention any of the listed countries.
 ReflectionThe initial response is correct. While the abstract discusses coastal management in tropical countries, it does not provide any specific case studies from the listed countries.</t>
  </si>
  <si>
    <t>While the abstract does not specifically mention fisheries or marine resource management, it is possible that these topics are included in the broader discussion of coastal management.</t>
  </si>
  <si>
    <t>Maybe; The abstract mentions coastal management, but it is not clear if it includes fisheries or marine resource management.
 ReflectionThe abstract discusses the evolution of coastal management in tropical countries, but there is no specific mention of fisheries or marine resource management. However, it is possible that these topics are included in the broader discussion of coastal management.</t>
  </si>
  <si>
    <t>The abstract mentions community-based coastal management as one of the forms of management that evolved over time, indicating that the paper is likely to discuss a community-based approach.</t>
  </si>
  <si>
    <t>Yes; The abstract mentions community-based coastal management as one of the forms of management that evolved over time.
 ReflectionThe abstract clearly mentions community-based coastal management as one of the forms of management that evolved over time, indicating that the paper is likely to discuss a community-based approach.</t>
  </si>
  <si>
    <t>The paper does not meet the SC as it does not mention any of the countries listed.</t>
  </si>
  <si>
    <t>No; The paper does not mention any of the countries listed in the SC.
 ReflectionThe paper focuses on a case study in Kampong Phluk Community, which is located in Cambodia.</t>
  </si>
  <si>
    <t>The mention of Elsevier Ltd suggests that the paper may be part of the peer-reviewed published literature, but it is unclear whether the paper has undergone peer review.</t>
  </si>
  <si>
    <t>Maybe; The abstract mentions Elsevier Ltd, which is a publisher of peer-reviewed journals, but it is unclear if this paper has been peer-reviewed.
 ReflectionThe mention of Elsevier Ltd suggests that the paper may be part of the peer-reviewed published literature. However, it is not explicitly stated in the abstract whether the paper has undergone peer review.</t>
  </si>
  <si>
    <t>No; The paper is focused on Northern Chile and does not mention any of the countries listed in the SC.
 ReflectionThe paper is not related to any of the countries listed in the SC, and the focus is on Northern Chile.</t>
  </si>
  <si>
    <t>The abstract mentions case studies from Kiribati, Solomon Islands, and Vanuatu, which are Pacific Island countries.</t>
  </si>
  <si>
    <t>Yes; The abstract mentions case studies from Kiribati, Solomon Islands, and Vanuatu.
 ReflectionThe initial response is correct.</t>
  </si>
  <si>
    <t>The title and abstract clearly indicate that the paper will discuss fisheries and/or marine resource management, specifically the diffusion of supranational policies related to coastal fisheries in the Pacific region.</t>
  </si>
  <si>
    <t>Yes; The title and abstract mention coastal fisheries in the Pacific region and the spread of supranational policies related to fisheries management.
 ReflectionThe mention of "small-scale fisheries guidelines" and "the New Song" in the abstract further supports the likelihood of the paper discussing fisheries and/or marine resource management.</t>
  </si>
  <si>
    <t>The abstract does not discuss community-based approach or co-management.</t>
  </si>
  <si>
    <t>No; The abstract does not mention community-based approach or co-management.
 ReflectionThe abstract focuses on examining intermediary dynamics occurring within national policy apparatus that can influence domestic uptake of policy innovation. It does not mention community-based approach or co-management.</t>
  </si>
  <si>
    <t>No; The paper is focused on California's management of marine wildlife.
 ReflectionThe Initial Response is correct as the paper is not related to any of the countries mentioned in the SC.</t>
  </si>
  <si>
    <t>Maybe; The abstract does not provide enough information to determine if the paper is part of the peer-reviewed published literature.
 ReflectionThe abstract mentions the paper focuses on the general historical background for these changes and evaluates progress in implementing reform, but it does not explicitly state if the paper is part of the peer-reviewed published literature.</t>
  </si>
  <si>
    <t>No; The abstract discusses a case study in Central Vietnam.
 ReflectionThe initial response is correct as the abstract clearly states that the case study is in Central Vietnam, which is not included in the list of countries in the SC.</t>
  </si>
  <si>
    <t>While the publisher is a reputable academic publisher, it is still unclear if the paper is peer-reviewed or not.</t>
  </si>
  <si>
    <t>Maybe; The abstract mentions the publisher, but it is unclear if it is a peer-reviewed journal article or not.
 ReflectionThe mention of the publisher does not necessarily mean that the paper is peer-reviewed. However, the publisher, Taylor and Francis Group, is a well-known academic publisher that does publish peer-reviewed articles.</t>
  </si>
  <si>
    <t>The abstract includes a case study in Samoa, which is one of the countries listed in the SC.</t>
  </si>
  <si>
    <t>The abstract discusses the integration of traditional institutions into marine resource comanagement and the influence of institutional histories on adaptive capacity in two comanagement programs in Samoa.</t>
  </si>
  <si>
    <t>Yes; The abstract mentions marine resource comanagement, community-based fisheries management, and marine protected areas.
 ReflectionThe abstract provides clear evidence that the paper will discuss fisheries and marine resource management.</t>
  </si>
  <si>
    <t>The paper discusses comanagement and hybridized institutional organizations, but also includes community-based approaches in the comparison of two programs.</t>
  </si>
  <si>
    <t>Maybe; The abstract mentions community-based fisheries management program (CBFMP) and marine protected area (MPA) program, but also talks about comanagement and hybridized institutional organizations.
 ReflectionThe paper discusses the integration of traditional institutions into marine resource comanagement, which includes community-based approaches. However, the focus is on the comparison of two comanagement programs and their adaptive capacity, which may not strictly be community-based approaches.</t>
  </si>
  <si>
    <t>The abstract mentions the publisher and indicates that it is a peer-reviewed paper, but we cannot confirm without further information.</t>
  </si>
  <si>
    <t>Maybe; The abstract mentions the publisher and indicates that it is a peer-reviewed paper, but we cannot confirm without further information.
 ReflectionThe abstract mentions that the paper is published by Springer-Verlag GmbH, DE, which is a reputable publisher of peer-reviewed scientific literature. However, we cannot confirm whether the paper has undergone peer-review without further information.</t>
  </si>
  <si>
    <t>While the article is published in a peer-reviewed journal, we do not have enough information to determine if it is a book chapter or conference report.</t>
  </si>
  <si>
    <t>Maybe; The article is published in a peer-reviewed journal, but we do not have enough information to determine if it is a book chapter or conference report.
 ReflectionThe article is published in a peer-reviewed journal, which suggests that it is part of the published literature. However, we do not have enough information to determine if it is a book chapter or conference report.</t>
  </si>
  <si>
    <t>Maybe; The abstract mentions traditional South Pacific islander fisheries management systems, but does not specifically mention any of the countries listed in the SC.
 ReflectionThe initial response is correct. While the abstract discusses traditional South Pacific islander fisheries management systems, it does not provide any specific case studies from the countries listed in the SC.</t>
  </si>
  <si>
    <t>While the abstract mentions traditional South Pacific islander fisheries management systems, it is not clear if the paper will solely discuss fisheries and/or marine resource management.</t>
  </si>
  <si>
    <t>Maybe; The title and abstract mention coastal resource management and fishing rights, but it is not clear if the paper will specifically discuss fisheries and/or marine resource management.
 ReflectionThe abstract mentions traditional South Pacific islander fisheries management systems and their similarities to "western" fisheries management, but it is not clear if the paper will focus solely on this topic.</t>
  </si>
  <si>
    <t>The Title and Abstract do not summarise a paper with a case study from any of the countries listed in the SC.</t>
  </si>
  <si>
    <t>No; The Title and Abstract do not mention any of the countries listed in the SC.
 ReflectionThe Initial Response is correct as none of the countries listed in the SC are mentioned in the Title and Abstract.</t>
  </si>
  <si>
    <t>The abstract mentions community-based fisheries, but it also includes other approaches, so it is not clear if the paper will strictly discuss a community-based approach.</t>
  </si>
  <si>
    <t>Maybe; The abstract mentions "Community based fisheries" but also includes other approaches.
 ReflectionThe initial response is correct as the abstract mentions community-based fisheries, but it also includes other approaches such as collaborative and co-operative fisheries management.</t>
  </si>
  <si>
    <t>No; The paper is focused on the Northeast U.S. region and does not mention any of the listed countries.
 ReflectionThe Initial Response is correct. The paper is not related to any of the countries listed in the SC.</t>
  </si>
  <si>
    <t>Maybe; The abstract does not provide information on the type of publication.
 ReflectionThe abstract does not mention the type of publication, but it does describe a research project that uses statistical techniques to classify fishing communities in the Northeast U.S. based on census and fisheries data. This suggests that it may be a peer-reviewed research article.</t>
  </si>
  <si>
    <t>The abstract discusses the overfishing of the area and the need for a development scheme to revitalize the fishing cooperative, indicating a focus on fisheries and marine resource management.</t>
  </si>
  <si>
    <t>The affiliation of the researchers suggests that the paper is likely to be part of the peer-reviewed published literature.</t>
  </si>
  <si>
    <t>Maybe; The abstract does not provide information on the type of publication.
 ReflectionThe abstract does not mention the type of publication, but it does mention the affiliation of the researchers. The University of the South Pacific and the Fiji Fisheries Division are both reputable institutions, which suggests that the paper is likely to be part of the peer-reviewed published literature.</t>
  </si>
  <si>
    <t>The abstract describes a case study in Marovo, Solomon Islands, which is one of the countries listed in the SC.</t>
  </si>
  <si>
    <t>Yes; The abstract mentions a case study in Marovo, Solomon Islands.
 ReflectionThe initial response is correct as the abstract clearly mentions a case study in Marovo, Solomon Islands, which is one of the countries listed in the SC.</t>
  </si>
  <si>
    <t>The paper discusses traditional fisheries-related resource management and customary marine tenure in the Solomon Islands, making it likely that it will discuss fisheries and/or marine resource management.</t>
  </si>
  <si>
    <t>Yes; The title and abstract mention traditional fisheries-related resource management and customary marine tenure in the Solomon Islands.
 ReflectionThe initial response is correct as the abstract specifically mentions the traditional system for management of land and sea resources in a Pacific Islands society, with emphasis on fisheries resources.</t>
  </si>
  <si>
    <t>The paper may be part of the peer-reviewed published literature, but it is unclear if it has undergone peer-review.</t>
  </si>
  <si>
    <t>No; The paper is focused on Indonesia.
 ReflectionThe initial response is correct as the paper is focused on the Para fishing community in Indonesia and does not mention any of the countries listed in the SC.</t>
  </si>
  <si>
    <t>The publisher, Taylor &amp; Francis, is a reputable academic publisher that does publish peer-reviewed journal articles. Therefore, it is likely that this paper is part of the peer-reviewed published literature.</t>
  </si>
  <si>
    <t>Maybe; The abstract mentions the publisher, but it is unclear if it is a peer-reviewed journal article or not.
 ReflectionThe mention of the publisher does not necessarily mean that it is a peer-reviewed journal article. However, the publisher, Taylor &amp; Francis, is a reputable academic publisher that does publish peer-reviewed journal articles.</t>
  </si>
  <si>
    <t>No; The paper does not mention any of the countries listed in the SC.
 ReflectionThe paper focuses on a telehealth clinic for veterans in the Tennessee Valley Healthcare System, and there is no mention of any of the countries listed in the SC.</t>
  </si>
  <si>
    <t>Although the abstract does not explicitly state that the paper is part of the peer-reviewed published literature, the citation to a published article suggests that it is.</t>
  </si>
  <si>
    <t>Maybe; The abstract does not explicitly state whether the paper is part of the peer-reviewed published literature or not.
 ReflectionThe abstract does not mention whether the paper is part of the peer-reviewed published literature or not. However, the fact that it includes a citation to a published article suggests that it is part of the peer-reviewed published literature.</t>
  </si>
  <si>
    <t>No; The paper is about a fishing study in Uruguay, which is not included in the list of countries.
 ReflectionThe initial response is correct as Uruguay is not included in the list of countries.</t>
  </si>
  <si>
    <t>The language and structure of the abstract suggest that it is likely to be a peer-reviewed paper.</t>
  </si>
  <si>
    <t>Maybe; The abstract mentions the publisher, but more information is needed to determine if it is peer-reviewed.
 ReflectionThe mention of the publisher does not necessarily mean that the paper is peer-reviewed. However, the language and structure of the abstract suggest that it is likely to be a peer-reviewed paper.</t>
  </si>
  <si>
    <t>The abstract mentions the name of the journal where the study was published, which indicates that it is likely a peer-reviewed paper.</t>
  </si>
  <si>
    <t>Yes; The abstract mentions the results of a study and the name of the journal where it was published.
 ReflectionThe abstract mentions the name of the journal where the study was published, which indicates that it is likely a peer-reviewed paper.</t>
  </si>
  <si>
    <t>No; The paper focuses on the South China Sea and does not mention any of the listed countries.
 ReflectionThe paper does not mention any of the countries listed in the SC, and the focus is on the South China Sea, which is not included in the list of countries.</t>
  </si>
  <si>
    <t>The paper only presents case studies from eastern Indonesia and Solomon Islands, and does not include any of the other countries listed in the screening criteria.</t>
  </si>
  <si>
    <t>Maybe; The abstract mentions Solomon Islands as a case study location, but it is unclear if any of the other countries are also included.
 ReflectionThe initial response is correct as the abstract only mentions Solomon Islands as a case study location, but it does not explicitly state whether any of the other countries are included.</t>
  </si>
  <si>
    <t>The paper discusses co-management practices in fisheries and marine resource management in the Coral Triangle.</t>
  </si>
  <si>
    <t>Yes; The title and abstract mention co-management practices in fisheries and marine resource management in the Coral Triangle.
 ReflectionThe title and abstract specifically mention co-management practices in fisheries and marine resource management in the Coral Triangle, which suggests that the paper will discuss these topics.</t>
  </si>
  <si>
    <t>The paper focuses on co-management, which is excluded by the SC.</t>
  </si>
  <si>
    <t>No; The paper focuses on co-management, which is excluded by the SC.
 ReflectionThe Initial Response is correct. The paper's title and abstract focus on co-management, which is explicitly excluded by the SC.</t>
  </si>
  <si>
    <t>It is unclear from the information provided whether the full work has been published in a peer-reviewed journal.</t>
  </si>
  <si>
    <t>Maybe; The abstract mentions "Part I of this article" which suggests that it is part of a larger work, but it is unclear whether the full work has been published in a peer-reviewed journal.
 ReflectionThe initial response is correct. The abstract does not provide enough information to determine whether the full work has been published in a peer-reviewed journal.</t>
  </si>
  <si>
    <t>The study was conducted in Madagascar, which is not included in the list of countries.</t>
  </si>
  <si>
    <t>No; The study was conducted in Madagascar, which is not included in the list of countries.
 ReflectionThe initial response is correct as Madagascar is not included in the list of countries.</t>
  </si>
  <si>
    <t>The publisher is mentioned at the end of the abstract, indicating that it is likely a peer-reviewed published paper.</t>
  </si>
  <si>
    <t>The abstract mentions three case studies from Pacific Island countries, but it is not clear if any of them are from the specific countries listed in the SC.</t>
  </si>
  <si>
    <t>Maybe; The abstract mentions three case studies from Pacific Island countries, but it is not clear if any of them are from the specific countries listed in the SC.
 ReflectionThe initial response is correct. The abstract mentions Pacific Island countries, but it does not specify if any of them are from the countries listed in the SC.</t>
  </si>
  <si>
    <t>The paper discusses fisheries and marine resource management through the evaluation of partially protected areas as a management tool for coral reef fisheries.</t>
  </si>
  <si>
    <t>Yes; The title and abstract mention coral reef fisheries and evaluate the benefits and risks of partially protected areas as a management tool.
 ReflectionThe initial response is correct as the paper explicitly discusses coral reef fisheries and their management through partially protected areas.</t>
  </si>
  <si>
    <t>The paper may discuss a community-based approach, but it is not explicitly stated in the title and abstract.</t>
  </si>
  <si>
    <t>The paper is published under license by the Resilience Alliance, indicating that it is likely a peer-reviewed publication.</t>
  </si>
  <si>
    <t>Yes; The abstract mentions that the paper is published under license by the Resilience Alliance, indicating that it is likely a peer-reviewed publication.
 ReflectionThe initial response is correct. The mention of the Resilience Alliance suggests that the paper is part of the peer-reviewed published literature.</t>
  </si>
  <si>
    <t>The abstract mentions a case study from Vanuatu, which is one of the countries listed in the SC.</t>
  </si>
  <si>
    <t>Maybe; The abstract mentions a case study from Vanuatu, which is one of the countries listed in the SC.
 ReflectionThe initial response is correct as the abstract mentions a case study from Vanuatu, which is one of the countries listed in the SC.</t>
  </si>
  <si>
    <t>The abstract discusses community-based fisheries management and provides a framework for scaling up such management, making it likely that the paper will discuss fisheries and/or marine resource management.</t>
  </si>
  <si>
    <t>Yes; The abstract mentions community-based fisheries management and the development of community-based fisheries management in Vanuatu.
 ReflectionThe Initial Response is correct as the abstract specifically mentions community-based fisheries management and provides a framework for scaling up such management.</t>
  </si>
  <si>
    <t>The abstract mentions community-based approaches to fisheries management and the paper aims to fill a theoretical gap in the conceptualization of scaling up community-based fisheries management.</t>
  </si>
  <si>
    <t>Yes; The abstract explicitly mentions "Community-based approaches to fisheries management" and "scaling up community-based fisheries management".
 ReflectionThe initial response is correct as the abstract clearly indicates that the paper will discuss community-based approaches to fisheries management.</t>
  </si>
  <si>
    <t>Although the abstract does not explicitly state that the paper is part of peer-reviewed published literature, the language and structure suggest that it is likely a peer-reviewed article.</t>
  </si>
  <si>
    <t>Maybe; The abstract does not explicitly state whether the paper is part of peer-reviewed published literature or not.
 ReflectionThe abstract does not provide any information on the type of publication, but the language and structure suggest that it is likely a peer-reviewed article.</t>
  </si>
  <si>
    <t>The abstract suggests that the paper may be part of the peer-reviewed published literature, but it is unclear whether it has been peer-reviewed.</t>
  </si>
  <si>
    <t>Maybe; The abstract mentions the publisher, but it is unclear if the paper has been peer-reviewed.
 ReflectionThe mention of the publisher does not necessarily mean that the paper has been peer-reviewed. However, the paper does seem to be discussing research findings rather than presenting a conference report or book chapter.</t>
  </si>
  <si>
    <t>No; The paper is about Tonle Sap Lake in Cambodia.
 ReflectionThe paper is not about any of the countries listed in the SC, but rather about a specific location in Cambodia.</t>
  </si>
  <si>
    <t>While the abstract mentions a publisher, it is unclear if the paper is peer-reviewed. However, the paper does seem to be discussing a research study and its findings.</t>
  </si>
  <si>
    <t>Maybe; The abstract mentions a publisher, but it is unclear if the paper is peer-reviewed.
 ReflectionThe mention of a publisher does not necessarily mean that the paper is peer-reviewed. However, the paper does seem to be discussing a research study and its findings.</t>
  </si>
  <si>
    <t>No; The paper is not about any of the mentioned countries.
 ReflectionThe paper is about the fishing industry in New England, which is not located in any of the countries mentioned in the SC.</t>
  </si>
  <si>
    <t>The paper does not meet the SC as it does not provide a case study from any of the countries listed in the SC.</t>
  </si>
  <si>
    <t>No; The paper does not mention any of the countries listed in the SC.
 ReflectionThe paper does not mention any of the countries listed in the SC, but it does provide information on HIV infection and prevention in different populations and regions.</t>
  </si>
  <si>
    <t>The abstract mentions a conference report and not a peer-reviewed published literature.</t>
  </si>
  <si>
    <t>No; The abstract mentions a conference report.
 ReflectionThe abstract mentions the 2016 Conference on Retroviruses and Opportunistic Infections (CROI), which is a conference report and not a peer-reviewed published literature.</t>
  </si>
  <si>
    <t>No; The paper examines the Gulf of Thailand countries, which are not included in the list of countries.
 ReflectionThe initial response is correct as the Gulf of Thailand countries are not included in the list of countries.</t>
  </si>
  <si>
    <t>No; The paper is about fisheries management in Uganda, which is not included in the list of countries.
 ReflectionThe initial response is correct as Uganda is not included in the list of countries.</t>
  </si>
  <si>
    <t>No; The paper is about a case study in Indonesia.
 ReflectionThe title and abstract clearly state that the study was conducted in Kilbat Village, Central Maluku Regency, Indonesia, which is not included in the list of countries in the SC.</t>
  </si>
  <si>
    <t>Maybe; The abstract mentions that the paper was published under license by IOP Publishing Ltd, but it is unclear if it was peer-reviewed.
 ReflectionThe initial response is correct. The fact that the paper was published under license by IOP Publishing Ltd does not necessarily mean that it was peer-reviewed.</t>
  </si>
  <si>
    <t>The paper may be part of the peer-reviewed published literature, but it is unclear from the information given.</t>
  </si>
  <si>
    <t>Maybe; The abstract mentions the publisher, but it is unclear whether the paper is peer-reviewed or not.
 ReflectionThe initial response is correct. The publisher is mentioned, but it is not clear whether the paper is peer-reviewed or not.</t>
  </si>
  <si>
    <t>No; The paper is about the Fishery Sector Program of the Philippines and does not mention any of the countries listed in the SC.
 ReflectionThe paper is focused on the Philippines and does not mention any other country in the SC.</t>
  </si>
  <si>
    <t>No; The paper is about Vietnamese shrimp aquaculture policy in the Mekong Delta.
 ReflectionThe paper is not about any of the countries listed in the SC.</t>
  </si>
  <si>
    <t>Maybe; The abstract mentions the publisher, but it is unclear if it is a peer-reviewed journal article or not.
 ReflectionThe publisher mentioned in the abstract, Taylor and Francis Group, is a reputable academic publisher, but it is still unclear if the paper has undergone peer-review.</t>
  </si>
  <si>
    <t>The abstract mentions a collaborative project with communities in Kiribati, but it is not clear if it is a case study from Kiribati or if it meets the criteria of a case study.</t>
  </si>
  <si>
    <t>Maybe; The abstract mentions a collaborative project with communities in Kiribati, but it is not clear if it is a case study.
 ReflectionThe abstract mentions a collaborative project with communities in Kiribati, which could potentially be a case study. However, it is not clear if the project is presented as a case study or if it meets the criteria of a case study.</t>
  </si>
  <si>
    <t>The abstract does not provide evidence that the paper will discuss fisheries or marine resource management.</t>
  </si>
  <si>
    <t>No; The abstract discusses environmental situations, but does not specifically mention fisheries or marine resource management.
 ReflectionThe abstract focuses on socially engaged art practice and collaboration across disciplines to investigate environmental situations, but does not mention fisheries or marine resource management.</t>
  </si>
  <si>
    <t>The abstract mentions collaboration with communities, and the projects described seem to involve community engagement and participation, but it is not explicitly stated whether it is community-based or co-management.</t>
  </si>
  <si>
    <t>Maybe; The abstract mentions collaboration with communities, but it is not clear if it is community-based or co-management.
 ReflectionThe abstract mentions collaboration with communities, but it is not clear if it is community-based or co-management. However, the projects described in the abstract seem to involve community engagement and participation.</t>
  </si>
  <si>
    <t>The paper is a chapter in a book, which is not part of the peer-reviewed published literature.</t>
  </si>
  <si>
    <t>No; The abstract mentions "chapter" and "contributors" which suggests that it is part of a book rather than a peer-reviewed journal article.
 ReflectionThe initial response is correct. The abstract clearly states that the paper is a chapter in a book, which is not part of the peer-reviewed published literature.</t>
  </si>
  <si>
    <t>No; The paper is about Sri Lanka, which is not included in the list of countries.
 ReflectionThe initial response is correct as the paper is about Sri Lanka, which is not included in the list of countries.</t>
  </si>
  <si>
    <t>The abstract does not provide information on the type of publication, but the title suggests that it is a research paper.</t>
  </si>
  <si>
    <t>No; The paper is about a case study in the Philippines, which is not included in the list of countries.
 ReflectionThe initial response is correct as the paper is solely focused on a case study in the Philippines.</t>
  </si>
  <si>
    <t>The mention of the publisher, Elsevier Ltd, suggests that it is a peer-reviewed journal article.</t>
  </si>
  <si>
    <t>Maybe; The abstract mentions the publisher, but it is unclear if it is a peer-reviewed journal article or not.
 ReflectionThe mention of the publisher, Elsevier Ltd, suggests that it is a peer-reviewed journal article. However, this cannot be confirmed without further information.</t>
  </si>
  <si>
    <t>The paper provides an analysis of resource management approaches in Fiji, Solomon Islands, and Vanuatu, but it is not clear if it is a case study.</t>
  </si>
  <si>
    <t>Maybe; The abstract mentions Fiji, Solomon Islands, and Vanuatu, but it is not clear if it is a case study or just an analysis of resource management approaches in these countries.
 ReflectionThe initial response is correct. The abstract mentions Fiji, Solomon Islands, and Vanuatu, but it is not clear if the paper is a case study or just an analysis of resource management approaches in these countries.</t>
  </si>
  <si>
    <t>The abstract mentions marine conservation and provides an analysis of governance approaches, which may include fisheries and marine resource management, but it is not clear if the paper will focus on these topics.</t>
  </si>
  <si>
    <t>Maybe; The abstract mentions marine conservation and fisheries management, but it is not clear if the paper will discuss these topics in depth.
 ReflectionThe abstract mentions the success of community-based coastal management and provides an analysis of various governance approaches, which may include fisheries and marine resource management. However, the abstract does not explicitly state that the paper will discuss these topics in detail.</t>
  </si>
  <si>
    <t>The paper does not meet the screening criteria as it is solely focused on Indonesia and does not mention any of the listed countries.</t>
  </si>
  <si>
    <t>No; The paper is focused on Indonesia and does not mention any of the listed countries.
 ReflectionThe paper is solely focused on Indonesia and does not mention any of the listed countries, so it does not meet the screening criteria.</t>
  </si>
  <si>
    <t>No; The paper is about rural environments around Laguna Lake in the Philippines.
 ReflectionThe paper is not about any of the countries listed in the SC.</t>
  </si>
  <si>
    <t>The publisher mentioned in the abstract, Wageningen Academic Publishers, is known for publishing peer-reviewed research in the field of agriculture and environmental sciences, but more information is needed to determine if this specific paper is peer-reviewed.</t>
  </si>
  <si>
    <t>Maybe; The abstract mentions the publisher, but more information is needed to determine if it is peer-reviewed.
 ReflectionThe mention of the publisher does not necessarily mean that the paper is peer-reviewed. However, the publisher, Wageningen Academic Publishers, is known for publishing peer-reviewed research in the field of agriculture and environmental sciences.</t>
  </si>
  <si>
    <t>The abstract mentions that the interventions were identified from the peer-reviewed literature, which indicates that the paper is part of the peer-reviewed published literature.</t>
  </si>
  <si>
    <t>No; The paper is focused on fisheries governance in Nunatsiavut, Canada, and does not mention any of the listed countries.
 ReflectionThe Initial Response is correct as the paper is solely focused on Nunatsiavut, Canada, and does not mention any of the listed countries.</t>
  </si>
  <si>
    <t>The abstract suggests that the paper may have undergone peer-review, but it does not explicitly state if it has been published in a peer-reviewed journal.</t>
  </si>
  <si>
    <t>Maybe; The abstract mentions "research" and "analysis" but does not explicitly state if it has been peer-reviewed or published.
 ReflectionThe abstract mentions "research" and "analysis," which suggests that the paper may have undergone peer-review. However, it does not explicitly state if it has been published in a peer-reviewed journal.</t>
  </si>
  <si>
    <t>No; The paper does not mention any of the countries listed in the Screening Criteria.
 ReflectionThe paper focuses on a community-based program aimed at improving nutrition in communal settlement residents. There is no mention of any of the countries listed in the Screening Criteria.</t>
  </si>
  <si>
    <t>No; The paper does not mention any of the countries listed in the SC.
 ReflectionThe paper focuses on the association between seagrass and sea cucumbers in tropical ecosystems, but it does not mention any specific case studies from the countries listed in the SC.</t>
  </si>
  <si>
    <t>The abstract suggests that the paper may be part of the peer-reviewed published literature, but it is unclear whether the paper has been published in a peer-reviewed journal.</t>
  </si>
  <si>
    <t>Maybe; The abstract mentions that the manuscript aims to review existing concepts in ecology, but it is unclear whether the paper has been published in a peer-reviewed journal.
 ReflectionThe abstract mentions that the authors searched literature from electronic databases, but it is unclear whether the paper has been published in a peer-reviewed journal.</t>
  </si>
  <si>
    <t>The title suggests that it is likely a peer-reviewed paper,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</si>
  <si>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likely a peer-reviewed paper.</t>
  </si>
  <si>
    <t>The abstract specifically mentions Fiji as the location of the case study.</t>
  </si>
  <si>
    <t>The paper discusses fisheries and resource-use culture in Fiji and the attempts made by coastal Fijian communities to identify more sustainable ways of using their fishery resources.</t>
  </si>
  <si>
    <t>Yes; The title and abstract clearly mention fisheries and resource-use culture in Fiji.
 ReflectionThe initial response is correct as the abstract discusses the different sectors of fishery exploitation in Fiji and the attempts made by coastal Fijian communities to identify more sustainable ways of using their fishery resources.</t>
  </si>
  <si>
    <t>Yes; The abstract mentions that coastal Fijian communities are addressing ecological problems and incorporating traditional and community-based resource-use methods into contemporary arrangements.
 ReflectionThe initial response is correct as the abstract specifically mentions the involvement of coastal Fijian communities in addressing ecological problems and incorporating traditional and community-based resource-use methods.</t>
  </si>
  <si>
    <t>The paper does not meet the SC as it does not focus on a case study from any of the countries listed in the SC.</t>
  </si>
  <si>
    <t>No; The paper does not mention any of the countries listed in the SC.
 ReflectionThe paper does not mention any of the countries listed in the SC, and it does not focus on a case study from any specific country.</t>
  </si>
  <si>
    <t>The abstract mentions two conferences, but it is unclear if the paper is summarizing a conference report or a peer-reviewed article.</t>
  </si>
  <si>
    <t>Maybe; The abstract mentions a conference, but it is unclear if the paper is a conference report or a peer-reviewed article.
 ReflectionThe abstract mentions two conferences, but it is unclear if the paper is summarizing a conference report or a peer-reviewed article.</t>
  </si>
  <si>
    <t>No; The paper is about a case study in Ghana.
 ReflectionThe paper is focused on a case study in Ghana, which is not included in the list of countries in the SC.</t>
  </si>
  <si>
    <t>The title and abstract suggest that it is a research paper on sea turtle conservation, which is likely to be part of the peer-reviewed published literature.</t>
  </si>
  <si>
    <t>The paper does not meet the Screening Criteria as it is solely focused on Indonesia and does not mention any of the listed countries.</t>
  </si>
  <si>
    <t>No; The paper is focused on Indonesia and does not mention any of the listed countries.
 ReflectionThe paper does not meet the Screening Criteria as it is solely focused on Indonesia and does not mention any of the listed countries.</t>
  </si>
  <si>
    <t>While there is some indication that the paper may have been published in a peer-reviewed journal, it is not explicitly stated in the abstract.</t>
  </si>
  <si>
    <t>Maybe; The abstract mentions a case study and reviews the process of establishing the MCA, but it is unclear if the paper has been published in a peer-reviewed journal.
 ReflectionThe abstract does not explicitly state if the paper has been published in a peer-reviewed journal, but it does mention the copyright holder, Inderscience Enterprises Ltd., which is a publisher of peer-reviewed journals. However, this is not conclusive evidence.</t>
  </si>
  <si>
    <t>The study was conducted in Zimbabwe, which is not included in the list of countries.</t>
  </si>
  <si>
    <t>No; The study was conducted in Zimbabwe, which is not included in the list of countries.
 ReflectionThe initial response is correct as Zimbabwe is not included in the list of countries.</t>
  </si>
  <si>
    <t>No; The paper is focused on Indonesia, not any of the listed countries.
 ReflectionThe paper is not about any of the countries listed in the SC, so it does not meet the criteria.</t>
  </si>
  <si>
    <t>The abstract does not provide enough information to determine if the paper has been peer-reviewed or published in a journal.</t>
  </si>
  <si>
    <t>Maybe; The abstract mentions "policy analysis paper" but does not explicitly state if it has been peer-reviewed or published in a journal.
 ReflectionThe abstract does not provide enough information to determine if the paper has been peer-reviewed or published in a journal.</t>
  </si>
  <si>
    <t>The mention of a publisher does not guarantee that the paper is peer-reviewed, but Springer is known for publishing peer-reviewed articles. More information is needed to determine if the paper is peer-reviewed.</t>
  </si>
  <si>
    <t>The abstract describes a case study from Vanuatu, which is one of the countries listed in the SC.</t>
  </si>
  <si>
    <t>Yes; The abstract mentions Vanuatu.
 ReflectionThe initial response is correct as the abstract mentions Vanuatu, which is one of the countries listed in the SC.</t>
  </si>
  <si>
    <t>The paper discusses the use of cultured Trochus niloticus for fishery replenishment and the importance of community-based management for restocking depleted reefs.</t>
  </si>
  <si>
    <t>Yes; The title and abstract mention the restocking of a depleted fishery resource and the use of community-based management through Customary Marine Tenure (CMT).
 ReflectionThe title and abstract clearly mention the use of cultured Trochus niloticus for fishery replenishment and the importance of community-based management for restocking depleted reefs.</t>
  </si>
  <si>
    <t>While the abstract mentions CMT, there is not enough information to determine if the paper will focus on a community-based approach.</t>
  </si>
  <si>
    <t>Maybe; The abstract mentions Customary Marine Tenure (CMT), which suggests a community-based approach, but there is no clear indication that the paper will discuss this approach.
 ReflectionThe mention of CMT in the abstract suggests that the paper may discuss a community-based approach, but it is not clear if this will be the main focus of the paper.</t>
  </si>
  <si>
    <t>The publisher Elsevier is a reputable academic publisher that does publish peer-reviewed journal articles, so it is likely that this paper is part of the peer-reviewed published literature.</t>
  </si>
  <si>
    <t>Maybe; The abstract mentions the publisher, but it is unclear if it is a peer-reviewed journal article or not.
 ReflectionThe mention of the publisher does not necessarily mean that it is a peer-reviewed journal article. However, the publisher Elsevier is a reputable academic publisher that does publish peer-reviewed journal articles.</t>
  </si>
  <si>
    <t>The use of the word "chapter" in the abstract suggests that this is a book chapter rather than a peer-reviewed journal article, which does not meet the screening criteria.</t>
  </si>
  <si>
    <t>Maybe; The abstract mentions "This chapter discusses" which suggests that it may be a book chapter.
 ReflectionThe use of the word "chapter" in the abstract suggests that this may be a book chapter rather than a peer-reviewed journal article.</t>
  </si>
  <si>
    <t>No; The paper is about Vietnamese fishermen in Texas, United States.
 ReflectionThe paper is not about any of the countries listed in the SC, but rather about Vietnamese fishermen in Texas, United States.</t>
  </si>
  <si>
    <t>No; The paper is about French Polynesia, which is not included in the list of countries/islands in the SC.
 ReflectionThe Initial Response is correct as French Polynesia is not included in the list of countries/islands in the SC.</t>
  </si>
  <si>
    <t>The mention of Elsevier Ltd suggests that this paper may be part of the peer-reviewed published literature, but further information is needed to confirm this.</t>
  </si>
  <si>
    <t>Maybe; The abstract mentions Elsevier Ltd, which is a publisher of peer-reviewed journals, but further information is needed to confirm if this paper is part of the peer-reviewed published literature.
 ReflectionThe mention of Elsevier Ltd in the abstract suggests that this paper may be part of the peer-reviewed published literature. However, we cannot confirm this without further information about the source of the paper.</t>
  </si>
  <si>
    <t>No; The paper is about the Philippines, not any of the listed countries.
 ReflectionThe paper is focused on the Philippines, which is not included in the list of countries in the SC.</t>
  </si>
  <si>
    <t>The paper is published in a peer-reviewed journal, Society for Conservation Biology.</t>
  </si>
  <si>
    <t>Maybe; The abstract does not explicitly state whether the paper is peer-reviewed or not.
 ReflectionThe abstract does not provide any information on whether the paper is peer-reviewed or not. However, the fact that it is published in a journal (Society for Conservation Biology) suggests that it is likely to be peer-reviewed.</t>
  </si>
  <si>
    <t>The paper is not about any of the countries listed in the SC, but rather about a community-led conservation initiative in West Kalimantan, Indonesia.</t>
  </si>
  <si>
    <t>No; The paper is about a community-led conservation initiative in West Kalimantan, Indonesia.
 ReflectionThe title and abstract do not mention any of the countries listed in the SC.</t>
  </si>
  <si>
    <t>No; The paper is about Kenya, which is not included in the list of countries.
 ReflectionThe initial response is correct as the paper is focused on Kenya, which is not included in the list of countries.</t>
  </si>
  <si>
    <t>The paper is not a case study from any of the Pacific Island countries listed in the SC.</t>
  </si>
  <si>
    <t>No; The paper is about a study conducted in Washington, DC among African-American men who have sex with men.
 ReflectionThe paper does not mention any of the countries listed in the SC, and the study was conducted in Washington, DC, which is not in the Pacific region.</t>
  </si>
  <si>
    <t>The publisher, Elsevier, is a reputable publisher of peer-reviewed literature.</t>
  </si>
  <si>
    <t>Maybe; The title and abstract do not provide information on the type of publication.
 ReflectionThe title and abstract do not provide information on the type of publication, but the publisher is Elsevier, which is a reputable publisher of peer-reviewed literature.</t>
  </si>
  <si>
    <t>No; The paper is about a case study in Norway.
 ReflectionThe paper is about a case study in Norway and does not mention any of the countries listed in the SC.</t>
  </si>
  <si>
    <t>The title suggests that it is a research paper, and the abstract provides information on a case study, analysis, and results, which are typical of peer-reviewed published literature.</t>
  </si>
  <si>
    <t>The abstract mentions a journal article by Wang, but it is unclear if this study is published in a peer-reviewed journal.</t>
  </si>
  <si>
    <t>Maybe; The abstract mentions a journal article by Wang, but it is unclear if this study is published in a peer-reviewed journal.
 ReflectionThe abstract mentions a journal article by Wang, but it is unclear if this study is published in a peer-reviewed journal.</t>
  </si>
  <si>
    <t>No; The paper is about poaching in Chile, not any of the listed countries.
 ReflectionThe paper does not mention any of the listed countries in the SC, and the study is conducted in Chile.</t>
  </si>
  <si>
    <t>The abstract does not explicitly state that this is a published paper, but the mention of "this article" suggests that it is. However, it is possible that this is a pre-print or a working paper.</t>
  </si>
  <si>
    <t>Maybe; The abstract mentions "this article" which suggests it is a published paper, but it is not explicitly stated.
 ReflectionThe abstract does not explicitly state that this is a published paper, but the mention of "this article" suggests that it is. However, it is possible that this is a pre-print or a working paper.</t>
  </si>
  <si>
    <t>The abstract discusses the management of coral reefs and associated ecosystems, including fisheries, making it likely that the paper will discuss fisheries and/or marine resource management.</t>
  </si>
  <si>
    <t>Yes; The abstract mentions destructive fishing and management approaches.
 ReflectionThe initial response is correct as the abstract mentions destructive fishing and management approaches related to coral reefs.</t>
  </si>
  <si>
    <t>The title suggests that it is likely a peer-reviewed paper, and the abstract provides relevant information on the topic.</t>
  </si>
  <si>
    <t>The abstract describes a case study conducted in the Solomon Islands, which is one of the countries listed in the SC.</t>
  </si>
  <si>
    <t>Yes; The abstract mentions a case study conducted in the Solomon Islands.
 ReflectionThe initial response is correct as the abstract clearly mentions a case study conducted in the Solomon Islands, which is one of the countries listed in the SC.</t>
  </si>
  <si>
    <t>The paper discusses the importance of understanding household livelihoods and resource governance in fishing-dependent communities for devising relevant and effective fisheries management strategies.</t>
  </si>
  <si>
    <t>Yes; The title and abstract mention livelihoods and resource governance in fishing-dependent communities, which suggests a focus on fisheries and/or marine resource management.
 ReflectionThe initial response is correct as the abstract specifically mentions fishing and marine resources as important to the livelihoods of coastal communities and the need for effective fisheries management strategies.</t>
  </si>
  <si>
    <t>The paper mentions community-based resource management, but it is not the main focus of the paper.</t>
  </si>
  <si>
    <t>Maybe; The abstract mentions "community-based resource management" but also highlights the importance of understanding household livelihoods and resource governance in fishing-dependent communities.
 ReflectionThe abstract mentions community-based resource management, but it is not the main focus of the paper. The paper is more concerned with understanding household livelihoods and resource governance in fishing-dependent communities.</t>
  </si>
  <si>
    <t>While the abstract does not provide clear evidence that the paper has undergone peer review, it does suggest that the paper presents research findings, which could indicate that it has been published in a peer-reviewed journal.</t>
  </si>
  <si>
    <t>Maybe; The abstract mentions conducting semi-structured household interviews, but it is unclear if the paper has undergone peer review.
 ReflectionThe abstract does not explicitly state whether the paper has undergone peer review, but it does mention conducting research and presenting findings. It is possible that the paper has been published in a peer-reviewed journal, but there is not enough information to confirm this.</t>
  </si>
  <si>
    <t>The paper is likely not part of the peer-reviewed published literature as it discusses local working groups and a county board of commissioners.</t>
  </si>
  <si>
    <t>No; The abstract mentions local working groups and a county board of commissioners, which suggests that the paper may not be part of the peer-reviewed published literature.
 ReflectionThe initial response is correct. The abstract mentions local working groups and a county board of commissioners, which suggests that the paper may not be part of the peer-reviewed published literature.</t>
  </si>
  <si>
    <t>No; The paper is about the Peruvian anchovy fishery, which is not located in any of the countries listed in the SC.
 ReflectionThe paper does not meet the SC as it is not about any of the countries listed in the SC.</t>
  </si>
  <si>
    <t>The abstract mentions the author(s) and the year of publication, which suggests that it is part of a peer-reviewed published literature.</t>
  </si>
  <si>
    <t>Yes; The abstract mentions the author(s) and the year of publication, which suggests that it is part of a peer-reviewed published literature.
 ReflectionThe initial response is correct. The abstract mentions the author(s) and the year of publication, which suggests that it is part of a peer-reviewed published literature.</t>
  </si>
  <si>
    <t>Maybe; The abstract mentions the publisher, but it is unclear if it is a peer-reviewed journal article or a book chapter.
 ReflectionThe publisher, IGI Global, publishes both peer-reviewed journal articles and book chapters. Without further information, it is difficult to determine if this paper is part of the peer-reviewed published literature.</t>
  </si>
  <si>
    <t>The paper is not based on a case study from any of the countries listed in the SC.</t>
  </si>
  <si>
    <t>No; The paper is based on a case study from Madagascar, which is not included in the list of countries.
 ReflectionThe initial response is correct as Madagascar is not included in the list of countries.</t>
  </si>
  <si>
    <t>Yes; The abstract mentions the publisher and year of publication, indicating that it is likely a peer-reviewed published paper.
 ReflectionThe initial response is correct. The abstract mentions the publisher and year of publication, which are indicators of a peer-reviewed published paper.</t>
  </si>
  <si>
    <t>The paper is about South Africa and does not summarise a case study from any of the listed countries in the SC.</t>
  </si>
  <si>
    <t>No; The paper is about South Africa, not any of the listed countries.
 ReflectionThe paper does not mention any of the listed countries in the SC, so it is not possible that it summarises a case study from any of them.</t>
  </si>
  <si>
    <t>While the paper does not explicitly state that the case study is from one of the countries listed in the SC, it is possible that the small-scale coral reef fishery described in the paper is located in one of these countries.</t>
  </si>
  <si>
    <t>Maybe; The paper does not explicitly mention any of the countries listed, but it is possible that the case study is from one of them.
 ReflectionThe paper does not mention any of the countries listed in the SC, but it does describe a small-scale coral reef fishery that provides seafood for subsistence and sociocultural events. It is possible that this fishery is located in one of the countries listed in the SC.</t>
  </si>
  <si>
    <t>Yes; The title and abstract mention coral reef fisheries, seafood supply chains, and resource sustainability, which are all related to fisheries and marine resource management.
 ReflectionThe Initial Response is correct as the title and abstract clearly mention fisheries and marine resource management.</t>
  </si>
  <si>
    <t>The abstract presents a community-based approach to assess the social and ecological factors affecting resource sustainability and food security in a small-scale, coral reef fishery.</t>
  </si>
  <si>
    <t>Yes; The abstract mentions a community-based approach to assess the social and ecological factors affecting resource sustainability and food security in a small-scale, coral reef fishery.
 ReflectionThe initial response is correct as the abstract clearly mentions a community-based approach.</t>
  </si>
  <si>
    <t>The abstract does not provide clear information on whether the paper is part of the peer-reviewed published literature, but the mention of authors and year of publication suggests that it may be.</t>
  </si>
  <si>
    <t>The paper does not discuss fisheries or marine resource management, but rather focuses on the concept of local islander knowledge.</t>
  </si>
  <si>
    <t>No; The paper focuses on local islander knowledge and its theoretical underpinnings.
 ReflectionThe abstract does not mention anything about fisheries or marine resource management, but rather focuses on the concept of local islander knowledge.</t>
  </si>
  <si>
    <t>The paper does not focus on any of the specific countries listed, but it does discuss a region that includes some of them.</t>
  </si>
  <si>
    <t>Maybe; The abstract mentions Wallacea, which is not one of the countries listed, but it is a region that includes some of the countries listed.
 ReflectionThe initial response is correct. Wallacea is not one of the countries listed, but it is a region that includes some of the countries listed.</t>
  </si>
  <si>
    <t>No; The paper discusses biodiversity and conservation in Wallacea, but does not specifically mention fisheries or marine resource management.
 ReflectionThe paper focuses on the conservation of ecosystems and biodiversity in Wallacea, but does not directly address fisheries or marine resource management.</t>
  </si>
  <si>
    <t>No; The paper is about marine protected area site selection in Sabah, Malaysia.
 ReflectionThe title and abstract do not mention any of the countries listed in the SC.</t>
  </si>
  <si>
    <t>The paper is published in a peer-reviewed journal, Elsevier Ltd.</t>
  </si>
  <si>
    <t>Maybe; The abstract mentions the publisher, but it is unclear whether the paper is peer-reviewed or not.
 ReflectionThe mention of the publisher does not necessarily mean that the paper is peer-reviewed. However, the paper is published in a reputable journal, Elsevier Ltd.</t>
  </si>
  <si>
    <t>While the abstract does not explicitly state whether the paper is peer-reviewed or not, the publisher, BIOFLUX SRL, appears to be a legitimate scientific publisher that publishes peer-reviewed articles.</t>
  </si>
  <si>
    <t>Maybe; The abstract does not explicitly state whether the paper is peer-reviewed or not.
 ReflectionThe abstract does not provide any information on whether the paper is peer-reviewed or not. However, the publisher, BIOFLUX SRL, appears to be a legitimate scientific publisher that publishes peer-reviewed articles.</t>
  </si>
  <si>
    <t>No; The paper is focused on Nova Scotia, Canada.
 ReflectionThe paper does not mention any of the countries listed in the SC, and instead focuses on Nova Scotia, Canada.</t>
  </si>
  <si>
    <t>The abstract suggests that the paper is published, but it is not clear if it is peer-reviewed.</t>
  </si>
  <si>
    <t>Maybe; The abstract mentions "This work is licensed under a Creative Commons Attribution 4.0 International License (CC BY 4.0), which permits unrestricted use, distribution, and reproduction in any medium, provided the original author(s) and source are credited." which suggests that it is published, but it is not clear if it is peer-reviewed.
 ReflectionThe Initial Response is correct. The abstract mentions that the work is licensed under a Creative Commons Attribution 4.0 International License, which suggests that it is published, but it is not clear if it is peer-reviewed.</t>
  </si>
  <si>
    <t>Yes; The abstract mentions Fiji, which is one of the countries listed in the SC.
 ReflectionThe initial response is correct as the abstract mentions Fiji, which is one of the countries listed in the SC.</t>
  </si>
  <si>
    <t>The paper discusses the effectiveness of small community-based marine protected areas on exploited reef-fish stocks, which falls under the category of marine resource management.</t>
  </si>
  <si>
    <t>Yes; The title and abstract clearly mention the assessment of marine protected areas on exploited reef-fish stocks.
 ReflectionThe abstract provides specific details about the study conducted to assess the effectiveness of marine protected areas on fish stocks.</t>
  </si>
  <si>
    <t>The paper discusses the use of community-based MPAs for sustaining and enhancing coral-reef fisheries.</t>
  </si>
  <si>
    <t>Yes; The abstract mentions "community-based management schemes" and "community-based MPAs".
 ReflectionThe initial response is correct as the abstract clearly mentions the use of community-based MPAs.</t>
  </si>
  <si>
    <t>Yes; The abstract mentions the name of the publisher and the year of publication, indicating that it is a peer-reviewed published literature.
 ReflectionThe initial response is correct as the abstract mentions the name of the publisher and the year of publication, indicating that it is a peer-reviewed published literature.</t>
  </si>
  <si>
    <t>While the abstract does not focus on a specific case study location, it does discuss lessons learned from successful fisheries that could be applied in the countries listed in the SC.</t>
  </si>
  <si>
    <t>Maybe; The abstract discusses the status and future of the world's fisheries in general, without specifying any particular case study location.
 ReflectionThe abstract does not mention any specific case study location, but it does discuss successful fisheries management strategies that could potentially be applied in the countries listed in the SC.</t>
  </si>
  <si>
    <t>The abstract discusses the need for sustainable fisheries management and the application of lessons from successful fisheries to stop the decline of threatened fisheries.</t>
  </si>
  <si>
    <t>Yes; The abstract discusses the status and future of the world's fisheries and the need to apply lessons from successful fisheries to stop the decline and rebuild those threatened by excess fishing.
 ReflectionThe abstract clearly mentions the word "fisheries" and discusses the need for sustainable management of marine resources.</t>
  </si>
  <si>
    <t>While the paper does not solely focus on community-based approaches, it does mention it as a tool for successful fisheries management.</t>
  </si>
  <si>
    <t>Maybe; The abstract mentions community-based fishing rights as one of the tools to reset incentives for successful fisheries.
 ReflectionThe abstract mentions community-based fishing rights as one of the tools to reset incentives for successful fisheries, but it is not the main focus of the paper.</t>
  </si>
  <si>
    <t>The abstract suggests that the paper may be part of the peer-reviewed published literature, but it is not clear from the information provided.</t>
  </si>
  <si>
    <t>Maybe; The abstract mentions the Royal Swedish Academy of Sciences, but it is unclear if the paper has been peer-reviewed and published.
 ReflectionThe mention of the Royal Swedish Academy of Sciences suggests that the paper may have been peer-reviewed and published, but this is not explicitly stated in the abstract.</t>
  </si>
  <si>
    <t>The abstract does not provide any indication that this is a peer-reviewed paper.</t>
  </si>
  <si>
    <t>No; The abstract does not provide any indication that this is a peer-reviewed paper.
 ReflectionThe abstract only provides information about the objectives and achievements of the Ministry of Women in Development in Uganda. There is no mention of any research or study conducted, nor is there any indication that this is a peer-reviewed paper.</t>
  </si>
  <si>
    <t>No; The paper is focused on the Meghna Delta in Bangladesh.
 ReflectionThe paper is not related to any of the countries mentioned in the SC.</t>
  </si>
  <si>
    <t>It is unclear if the paper is a book chapter or a chapter within a peer-reviewed journal article.</t>
  </si>
  <si>
    <t>Maybe; The abstract mentions a chapter, but it is unclear if it is a book chapter or a chapter within a peer-reviewed journal article.
 ReflectionThe abstract mentions that the paper is a chapter, but it is unclear if it is a book chapter or a chapter within a peer-reviewed journal article.</t>
  </si>
  <si>
    <t>The article is published by Wiley Periodicals, Inc., but it is unclear if it is peer-reviewed or not.</t>
  </si>
  <si>
    <t>Maybe; The abstract mentions the publisher, but it is unclear if it is a peer-reviewed article or not.
 ReflectionThe mention of the publisher does not necessarily mean that the article is peer-reviewed. However, the article is categorized under specific topics, which suggests that it is part of a published journal.</t>
  </si>
  <si>
    <t>The paper may be part of the peer-reviewed published literature if it was published in a journal of the Asian Fisheries Society, but this is not clear from the information provided.</t>
  </si>
  <si>
    <t>Maybe; The abstract mentions the Asian Fisheries Society, but it is unclear if this is a peer-reviewed publication.
 ReflectionThe Asian Fisheries Society publishes peer-reviewed journals, but it is unclear if this specific paper was published in one of their journals.</t>
  </si>
  <si>
    <t>The abstract mentions the publisher, John Wiley &amp; Sons Ltd., which indicates that the paper is part of the peer-reviewed published literature.</t>
  </si>
  <si>
    <t>Yes; The abstract mentions the publisher, John Wiley &amp; Sons Ltd.
 ReflectionThe initial response is correct.</t>
  </si>
  <si>
    <t>The paper does not meet the Screening Criteria as it does not provide a case study from any of the listed countries.</t>
  </si>
  <si>
    <t>No; The paper does not mention any of the countries listed in the Screening Criteria.
 ReflectionThe paper discusses mangrove forests in general and does not provide any specific case study from the countries listed in the Screening Criteria.</t>
  </si>
  <si>
    <t>While the abstract does mention the importance of mangroves in protecting fisheries and coastlines, the title and abstract focus more on the multifunctional use and conservation of mangrove resources rather than fisheries or marine resource management.</t>
  </si>
  <si>
    <t>Maybe; The abstract mentions protecting fisheries and coastlines, but the title and abstract focus more on the multifunctional use and conservation of mangrove resources.
 ReflectionThe abstract does mention the importance of mangroves in protecting fisheries and coastlines, but the title and abstract seem to focus more on the multifunctional use and conservation of mangrove resources rather than fisheries or marine resource management.</t>
  </si>
  <si>
    <t>The abstract suggests that the paper may discuss community-based approaches, but it is not explicitly stated.</t>
  </si>
  <si>
    <t>Maybe; The abstract mentions community-based approaches for restoration and sustainable management, but it does not explicitly state that the paper will discuss this approach.
 ReflectionThe abstract mentions the potential contribution of multifunctional mangrove resources and its conservation, and highlights the importance of community-based approaches for their restoration and sustainable management. However, it does not explicitly state that the paper will discuss this approach.</t>
  </si>
  <si>
    <t>Maybe; The abstract mentions the publisher, but it is unclear if the paper is peer-reviewed.
 ReflectionThe mention of the publisher does not necessarily mean that the paper is peer-reviewed. However, the abstract does not mention any of the excluded types of literature.</t>
  </si>
  <si>
    <t>No; The paper is about the Philippines, which is not included in the list of countries.
 ReflectionThe initial response is correct as the paper is solely focused on the Philippines and not any of the countries listed in the SC.</t>
  </si>
  <si>
    <t>Yes; The abstract mentions the publisher, Elsevier Ltd., which is a reputable publisher of peer-reviewed journals.
 ReflectionThe initial response is correct as Elsevier Ltd. is a well-known publisher of peer-reviewed journals.</t>
  </si>
  <si>
    <t>The abstract does not provide clear evidence that the paper has been peer-reviewed and published in a journal, and mentions a "Working Paper" which suggests it may not be part of the peer-reviewed published literature.</t>
  </si>
  <si>
    <t>Maybe; The abstract mentions a "Working Paper" and does not explicitly state that it has been peer-reviewed and published in a journal.
 ReflectionThe initial response is correct. The abstract does not provide clear information on whether the paper has been peer-reviewed and published in a journal.</t>
  </si>
  <si>
    <t>The paper does not meet the SC as it is not based on a case study from any of the countries listed.</t>
  </si>
  <si>
    <t>The use of statistical methods commonly used in peer-reviewed research articles suggests that the paper is part of the peer-reviewed published literature.</t>
  </si>
  <si>
    <t>Yes; The abstract mentions the use of boosted regression trees to model the response of each fish group to predictor variables, which is a statistical method commonly used in peer-reviewed research articles.
 ReflectionThe initial response is correct. The abstract provides enough information to suggest that the paper is part of the peer-reviewed published literature.</t>
  </si>
  <si>
    <t>No; The paper is a case study from the Philippines, which is not included in the list of countries.
 ReflectionThe initial response is correct as the paper is not from any of the countries listed in the SC.</t>
  </si>
  <si>
    <t>No; The paper is focused on a case study in Hawai'i.
 ReflectionThe paper is focused on a specific case study in Hawai'i and does not mention any of the countries listed in the SC.</t>
  </si>
  <si>
    <t>Although the abstract does not explicitly state that the paper is part of peer-reviewed literature, the language used suggests that it is a research paper that has been published in a peer-reviewed journal.</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</si>
  <si>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is a research paper that has been published in a peer-reviewed journal.</t>
  </si>
  <si>
    <t>No; The paper is about HPV vaccine information sources among diverse parents and caregivers in the US.
 ReflectionThe paper is focused on HPV vaccine information sources among diverse parents and caregivers in the US, and there is no mention of any of the countries listed in the SC.</t>
  </si>
  <si>
    <t>The abstract mentions the publisher, Elsevier Ltd., which is a reputable publisher of peer-reviewed journals.</t>
  </si>
  <si>
    <t>Yes; The abstract mentions the publisher, Elsevier Ltd., which is a reputable publisher of peer-reviewed journals.
 ReflectionThe initial response is correct. Elsevier Ltd. is a well-known publisher of peer-reviewed journals.</t>
  </si>
  <si>
    <t>The paper does not focus on any of the countries listed in the SC, but the research methods and findings may be applicable to other Pacific Island countries.</t>
  </si>
  <si>
    <t>Maybe; The paper discusses a case study from Hawaii, which is not on the list of countries, but the research methods and findings may be applicable to other Pacific Island countries.
 ReflectionThe initial response is correct as the paper does not focus on any of the countries listed in the SC, but the research methods and findings may be relevant to other Pacific Island countries facing similar challenges.</t>
  </si>
  <si>
    <t>The abstract discusses the development of a low-cost, low-tech method to assess the seasonal spawning peaks, lunar spawning cycles, and size at maturity for key targeted reef fish, which is directly related to fisheries and marine resource management.</t>
  </si>
  <si>
    <t>Yes; The abstract discusses the development of a low-cost, low-tech method to assess the seasonal spawning peaks, lunar spawning cycles, and size at maturity for key targeted reef fish, combining traditional knowledge and practice with modern scientific approaches, including gonadosomatic index (GSI) and histology.
 ReflectionThe abstract discusses the development of a method to assess the spawning peaks, lunar spawning cycles, and size at maturity for reef fish, which is directly related to fisheries and marine resource management.</t>
  </si>
  <si>
    <t>Although the abstract does not explicitly state that it is a peer-reviewed article, the language and structure suggest that it is part of the peer-reviewed published literature.</t>
  </si>
  <si>
    <t>Maybe; The abstract does not provide information on the type of publication.
 ReflectionThe abstract does not mention the type of publication, but the language and structure suggest that it is a peer-reviewed article.</t>
  </si>
  <si>
    <t>Yes; The abstract mentions a case study from the Solomon Islands, which is one of the countries listed in the SC.
 ReflectionThe initial response is correct as the abstract explicitly mentions a case study from one of the countries listed in the SC.</t>
  </si>
  <si>
    <t>The paper discusses fisheries and marine resource management through the lens of customary sea tenure and proposes hybrid management schemes that integrate community-based management and modern rights-based fishery management.</t>
  </si>
  <si>
    <t>Yes; The abstract discusses customary sea tenure and its effectiveness in regulating marine resource use and access, as well as proposing hybrid management schemes that integrate community-based management and modern rights-based fishery management.
 ReflectionThe abstract clearly discusses fisheries and marine resource management, specifically focusing on customary sea tenure and its effectiveness in regulating marine resource use and access.</t>
  </si>
  <si>
    <t>The paper discusses both community-based management (CST) and co-management (integration of modern rights-based fishery management and government regulations), so it does not strictly meet the SC.</t>
  </si>
  <si>
    <t>No; The paper is about mangrove forests in coastal Ecuador.
 ReflectionThe paper is not about any of the countries listed in the SC.</t>
  </si>
  <si>
    <t>The mention of the publisher suggests that this paper may be part of the peer-reviewed published literature, but it is not explicitly stated in the abstract.</t>
  </si>
  <si>
    <t>Maybe; The abstract mentions the publisher, but it is unclear if it is a peer-reviewed journal article or not.
 ReflectionThe mention of the publisher, Elsevier Ltd, suggests that this paper may be part of the peer-reviewed published literature. However, it is not explicitly stated in the abstract.</t>
  </si>
  <si>
    <t>The paper does not meet the SC as it does not contain a case study from any of the countries listed in the SC.</t>
  </si>
  <si>
    <t>French Polynesia is part of the Pacific Islands region, which is listed in the SC. Therefore, it is possible that this paper summarises a case study from one of the listed countries.</t>
  </si>
  <si>
    <t>Maybe; The abstract mentions a case study in French Polynesia, which is not explicitly listed in the SC, but is part of the Pacific Islands region.
 ReflectionFrench Polynesia is not explicitly listed in the SC, but it is part of the Pacific Islands region. Therefore, it is possible that this paper summarises a case study from one of the listed countries.</t>
  </si>
  <si>
    <t>The paper discusses the use of traditional management practices and fisheries research and education to improve an artisanal fishery in French Polynesia.</t>
  </si>
  <si>
    <t>Yes; The title and abstract mention coral reef fisheries, community-based management, and the conservation of a fishery.
 ReflectionThe abstract provides specific examples of how traditional management practices were adapted to contemporary societal needs and expectations, and how fisheries research and education were used to support the renaissance of traditional management.</t>
  </si>
  <si>
    <t>The abstract discusses the community's efforts to conserve a culturally important but overexploited bonefish fishery through the renaissance of rahui, a traditional form of restricting access to resources and territories.</t>
  </si>
  <si>
    <t>Yes; The abstract mentions the community-based management and the traditional form of restricting access to resources and territories.
 ReflectionThe initial response is correct as the abstract clearly mentions the community-based management approach.</t>
  </si>
  <si>
    <t>The copyright from ASCE 2005 suggests that the paper may have been published in a peer-reviewed journal, but there is not enough information to confirm whether it meets the SC.</t>
  </si>
  <si>
    <t>Maybe; The abstract mentions a copyright from ASCE 2005, which could indicate that it was published in a peer-reviewed journal. However, there is not enough information to confirm this.
 ReflectionThe copyright from ASCE 2005 suggests that the paper may have been published in a peer-reviewed journal. However, the abstract does not explicitly state this, and there is not enough information to confirm whether it meets the SC.</t>
  </si>
  <si>
    <t>The paper does not meet the SC as there is no mention of any of the countries listed in the SC in the title and abstract.</t>
  </si>
  <si>
    <t>No; The title and abstract do not mention any of the countries listed in the SC.
 ReflectionThe initial response is correct as there is no mention of any of the countries listed in the SC in the title and abstract.</t>
  </si>
  <si>
    <t>The title and abstract describe a book, not a peer-reviewed paper.</t>
  </si>
  <si>
    <t>No; The title and abstract suggest that this is a book rather than a peer-reviewed paper.
 ReflectionThe title and abstract clearly state that this is a second edition of a book, and the abstract describes the book's contents and intended audience. There is no indication that this is a peer-reviewed paper.</t>
  </si>
  <si>
    <t>No; The paper is about a lagoon in CuyutlÃ¡n, which is located in Mexico.
 ReflectionThe paper is not about any of the countries listed in the SC.</t>
  </si>
  <si>
    <t>No; The paper is about Indian fisheries and does not mention any of the countries listed in the SC.
 ReflectionThe paper is focused on Indian fisheries and does not mention any of the countries listed in the SC. Therefore, it is not possible that the paper summarises a case study from any of these countries.</t>
  </si>
  <si>
    <t>The title suggests that it is a research paper, and the abstract provides information on the study design and findings, indicating that it is likely a peer-reviewed published paper.</t>
  </si>
  <si>
    <t>No; The paper is about the Indus River dolphin in Pakistan and India.
 ReflectionThe paper is not about any of the countries listed in the SC.</t>
  </si>
  <si>
    <t>The abstract mentions published literature, but it is unclear if the paper itself is peer-reviewed.</t>
  </si>
  <si>
    <t>Maybe; The abstract mentions that information was gathered from published literature, but it also includes unpublished reports and does not specify if the paper itself is peer-reviewed.
 ReflectionThe initial response is correct, as the abstract mentions published literature but does not specify if the paper itself is peer-reviewed.</t>
  </si>
  <si>
    <t>No; The paper is focused on oyster reef restoration in the United States.
 ReflectionThe paper does not mention any of the countries listed in the SC, and instead focuses on oyster reef restoration in the United States.</t>
  </si>
  <si>
    <t>The abstract does not provide enough information to determine if the paper has been published in a peer-reviewed journal or not.</t>
  </si>
  <si>
    <t>Maybe; The abstract mentions that the paper was originally presented at a workshop, but it is unclear if it has been published in a peer-reviewed journal.
 ReflectionThe abstract does not explicitly state whether the paper has been published in a peer-reviewed journal or not. However, the fact that it was presented at a workshop suggests that it may not have been published yet.</t>
  </si>
  <si>
    <t>No; The paper is based on a case study from southern Portugal.
 ReflectionThe paper is not related to any of the countries mentioned in the SC.</t>
  </si>
  <si>
    <t>The paper was published by Elsevier, but it is unclear if it has been peer-reviewed.</t>
  </si>
  <si>
    <t>The abstract mentions a reputable publisher, but it is unclear if the paper has undergone peer-review.</t>
  </si>
  <si>
    <t>Maybe; The abstract mentions the publisher, but it is unclear if it is peer-reviewed.
 ReflectionThe initial response is correct. The publisher mentioned in the abstract is Springer-Verlag GmbH Germany, which is a reputable publisher. However, it is unclear if the paper has undergone peer-review.</t>
  </si>
  <si>
    <t>No; The paper is about a case study in Mallorca, which is not located in any of the listed countries.
 ReflectionThe initial response is correct as the paper is focused on a case study in Mallorca, which is not located in any of the countries listed in the SC.</t>
  </si>
  <si>
    <t>Yes; The abstract mentions the publisher, Elsevier Ltd, which is a reputable publisher of peer-reviewed scientific literature.
 ReflectionThe initial response is correct. Elsevier Ltd is a well-known publisher of peer-reviewed scientific literature.</t>
  </si>
  <si>
    <t>Yes; The abstract mentions Samoa as the location of the case study.
 ReflectionThe initial response is correct as the abstract clearly states that the case study is from Samoa.</t>
  </si>
  <si>
    <t>The abstract clearly discusses the establishment and management of small village fish reserves, indicating a focus on fisheries and marine resource management.</t>
  </si>
  <si>
    <t>Yes; The abstract discusses community-based fisheries extension programme and village fisheries management plans.
 ReflectionThe abstract mentions the establishment of small village fish reserves and their management by communities, indicating a focus on fisheries and marine resource management.</t>
  </si>
  <si>
    <t>The abstract mentions a community-based fisheries extension program in Samoa, where 44 coastal villages have developed their own village fisheries management plans.</t>
  </si>
  <si>
    <t>Yes; The abstract clearly mentions a community-based fisheries extension program in Samoa, where 44 coastal villages have developed their own village fisheries management plans.
 ReflectionThe initial response is correct as the abstract mentions the involvement of communities in developing their own village fisheries management plans.</t>
  </si>
  <si>
    <t>While the source mentioned in the abstract is reputable and publishes peer-reviewed literature, it is unclear from the abstract whether this particular paper has undergone peer-review.</t>
  </si>
  <si>
    <t>Maybe; The abstract mentions the source as WWF-International and International Union for Conservation of Nature, but it is unclear if it has been peer-reviewed.
 ReflectionThe source mentioned in the abstract, WWF-International and International Union for Conservation of Nature, is a reputable organization that publishes peer-reviewed literature. However, it is unclear from the abstract whether this particular paper has undergone peer-review.</t>
  </si>
  <si>
    <t>The mention of the American Anthropological Association suggests that it may be a peer-reviewed publication, but it is unclear from the information given whether it meets the screening criteria.</t>
  </si>
  <si>
    <t>Maybe; The abstract mentions the author's article, but it is unclear if it has been published in a peer-reviewed journal.
 ReflectionThe abstract mentions the author's article, but it is unclear if it has been published in a peer-reviewed journal. However, the mention of the American Anthropological Association suggests that it may be a peer-reviewed publication.</t>
  </si>
  <si>
    <t>Yes; The abstract mentions Fiji, which is one of the countries listed in the SC.
 ReflectionThe initial response is correct as Fiji is one of the countries listed in the SC.</t>
  </si>
  <si>
    <t>The paper does not explicitly state that it will discuss fisheries or marine resource management, but it does explore the potential of local ecological knowledge to improve community-based coastal resource management, which could include fisheries and marine resource management.</t>
  </si>
  <si>
    <t>Maybe; The paper discusses the potential of local ecological knowledge to improve community-based coastal resource management and identifies shark habitats in Fiji.
 ReflectionThe paper does not explicitly state that it will discuss fisheries or marine resource management, but it does explore the potential of local ecological knowledge to improve community-based coastal resource management, which could include fisheries and marine resource management.</t>
  </si>
  <si>
    <t>The paper discusses the potential of local ecological knowledge to improve community-based coastal resource management and mentions the support of conservation measures by local villagers, indicating a community-based approach.</t>
  </si>
  <si>
    <t>Yes; The abstract mentions the potential of local ecological knowledge to improve community-based coastal resource management.
 ReflectionThe paper explores the potential of local ecological knowledge to identify shark river habitats in Fiji and how locals regard and use sharks. The abstract also mentions the support of conservation measures by local villagers, indicating a community-based approach.</t>
  </si>
  <si>
    <t>The copyright statement suggests that the paper has been published, but it is unclear if it has been peer-reviewed and published in a journal.</t>
  </si>
  <si>
    <t>Maybe; The abstract mentions the copyright of the Foundation for Environmental Conservation, but it is unclear if the paper has been peer-reviewed and published in a journal.
 ReflectionThe copyright statement suggests that the paper has been published, but it is not clear if it has been peer-reviewed.</t>
  </si>
  <si>
    <t>The abstract does not explicitly state that the paper is peer-reviewed, but the mention of "This paper presents findings from a study" suggests that it is likely to be peer-reviewed.</t>
  </si>
  <si>
    <t>The study is conducted in Brazil, and none of the listed countries are mentioned in the title or abstract.</t>
  </si>
  <si>
    <t>No; The study is conducted in Brazil, not in any of the listed countries.
 ReflectionThe title and abstract clearly state that the study is conducted in the state of Espirito Santo, Brazil, and there is no mention of any of the listed countries.</t>
  </si>
  <si>
    <t>The abstract mentions a peer-reviewed journal, but we cannot confirm if this paper was published in it without further information.</t>
  </si>
  <si>
    <t>The paper is not about any of the Pacific Island countries listed in the SC, but rather about a region in the United States.</t>
  </si>
  <si>
    <t>No; The paper is about the Coos Bay District in southwestern Oregon, USA.
 ReflectionThe paper is about a region in the United States, not any of the Pacific Island countries listed in the SC.</t>
  </si>
  <si>
    <t>Maybe; The abstract mentions data gathered from multiple sources, but it is unclear if the paper has been peer-reviewed.
 ReflectionThe abstract mentions data gathered from multiple sources, but it is unclear if the paper has been peer-reviewed.</t>
  </si>
  <si>
    <t>The paper includes a case study from Papua New Guinea, which is one of the countries listed in the SC. However, it is unclear if the paper includes case studies from any of the other listed countries.</t>
  </si>
  <si>
    <t>Maybe; The abstract mentions a case study from Papua New Guinea, which is one of the countries listed in the SC. However, it is unclear if the paper includes case studies from any of the other listed countries.
 ReflectionThe initial response is correct. The abstract only mentions case studies from Papua New Guinea and Australia, but Papua New Guinea is one of the countries listed in the SC.</t>
  </si>
  <si>
    <t>Maybe; The abstract mentions coral reef ecosystems and marine protected areas, but does not explicitly state a focus on fisheries or marine resource management.
 ReflectionThe abstract does not provide enough information to determine if the paper will discuss fisheries or marine resource management in depth.</t>
  </si>
  <si>
    <t>The paper discusses a community-based approach to research partnerships between scientists and local communities.</t>
  </si>
  <si>
    <t>Yes; The abstract clearly mentions partnerships between scientists and local communities, and how these partnerships can be formed to enhance community participation in research.
 ReflectionThe initial response is correct as the abstract mentions the formation of partnerships between scientists and local communities to enhance community participation in research.</t>
  </si>
  <si>
    <t>No; The paper is based on a case study in Kerala, India.
 ReflectionThe paper is focused on a case study in Kerala, India, which is not included in the list of countries in the SC.</t>
  </si>
  <si>
    <t>The abstract mentions the publisher, Elsevier Ltd, which is a peer-reviewed publisher.</t>
  </si>
  <si>
    <t>Yes; The abstract mentions the publisher, Elsevier Ltd, which is a peer-reviewed publisher.
 ReflectionThe initial response is correct as Elsevier Ltd is a peer-reviewed publisher.</t>
  </si>
  <si>
    <t>While the abstract does not explicitly state that the paper is peer-reviewed, the mention of "article" and the publisher suggest that it is likely part of the peer-reviewed published literature.</t>
  </si>
  <si>
    <t>Maybe; The abstract mentions "article" and "University of Hawai'i Press" which suggests it may be a peer-reviewed paper, but it is not explicitly stated.
 ReflectionThe initial response is correct. The abstract does not explicitly state that the paper is peer-reviewed, but the mention of "article" and the publisher suggest that it is.</t>
  </si>
  <si>
    <t>The title suggests that it is a research paper, and the abstract provides information on the methodology and findings, indicating that it is likely a peer-reviewed published paper.</t>
  </si>
  <si>
    <t>The title suggests that it is a peer-reviewed paper, and the absence of information on the type of publication in the abstract does not contradict this assumption.</t>
  </si>
  <si>
    <t>Maybe; The abstract does not provide information on the type of publication.
 ReflectionThe abstract does not mention the type of publication, but the title suggests that it could be a peer-reviewed paper.</t>
  </si>
  <si>
    <t>The paper does not focus on any of the listed countries, but it is possible that it includes case studies from some of these countries.</t>
  </si>
  <si>
    <t>Maybe; The paper discusses the Western Indian Ocean region, which does not include any of the listed countries, but it is possible that the paper includes case studies from some of these countries.
 ReflectionThe paper does not explicitly mention any of the listed countries, but it is possible that some of the CBA activities discussed in the paper were implemented in one or more of these countries.</t>
  </si>
  <si>
    <t>The paper discusses the challenges faced by coastal communities due to overdependence on marine natural resources and the implementation of community-based aquaculture as an alternative income-generating activity, which falls under the topic of fisheries and marine resource management.</t>
  </si>
  <si>
    <t>Yes; The abstract discusses the challenges faced by coastal communities in the Western Indian Ocean due to overdependence on marine natural resources and the implementation of community-based aquaculture as an alternative income-generating activity.
 ReflectionThe initial response is correct as the abstract specifically mentions the challenges faced by coastal communities due to overdependence on marine natural resources and the implementation of community-based aquaculture as an alternative income-generating activity.</t>
  </si>
  <si>
    <t>The paper discusses the implementation of community-based aquaculture as an alternative income-generating activity for coastal communities, making it likely that it will discuss a community-based approach.</t>
  </si>
  <si>
    <t>Yes; The abstract discusses the implementation of community-based aquaculture as an alternative income-generating activity for coastal communities.
 ReflectionThe initial response is correct as the abstract specifically mentions community-based aquaculture as a means of promoting biodiversity conservation and breaking the cycle of poverty.</t>
  </si>
  <si>
    <t>Maybe; The abstract mentions a literature review, but it is unclear if the paper itself has been peer-reviewed.
 ReflectionThe abstract mentions a literature review, but it is unclear if the paper itself has undergone peer-review.</t>
  </si>
  <si>
    <t>The paper is not a case study from any of the listed countries as it is focused on Cuba.</t>
  </si>
  <si>
    <t>The abstract does not provide enough information to determine whether the paper has been peer-reviewed and published.</t>
  </si>
  <si>
    <t>No; The paper is about sex education in New Jersey, USA.
 ReflectionThe paper is not related to any of the countries listed in the SC.</t>
  </si>
  <si>
    <t>The abstract is not part of the peer-reviewed published literature as it is a news article.</t>
  </si>
  <si>
    <t>No; The abstract is a news article and not a research paper.
 ReflectionThe abstract is a news article and not a research paper, therefore it is not part of the peer-reviewed published literature.</t>
  </si>
  <si>
    <t>The paper does not summarise a case study from any of the listed countries, but rather presents a methodology for estimating statistical power in monitoring programs for Arctic and sub-Arctic subsistence fisheries.</t>
  </si>
  <si>
    <t>No; The paper is about Taiwan, which is not included in the list of countries.
 ReflectionThe paper is not about any of the countries listed in the SC, so it does not meet the criteria.</t>
  </si>
  <si>
    <t>The abstract mentions a reputable publisher, but it is unclear if the article has undergone peer-review.</t>
  </si>
  <si>
    <t>Maybe; The abstract mentions a publisher, but it is unclear if it is a peer-reviewed journal.
 ReflectionThe initial response is correct. The publisher mentioned in the abstract is Taylor &amp; Francis, which is a reputable publisher of peer-reviewed journals. However, it is not explicitly stated in the abstract that the article has undergone peer-review.</t>
  </si>
  <si>
    <t>No; The paper is focused on a case study in Riau, Indonesia, and does not mention any of the listed countries.
 ReflectionThe initial response is correct as the paper is solely focused on a case study in Riau, Indonesia, and does not mention any of the listed countries.</t>
  </si>
  <si>
    <t>The abstract mentions an IOP Conference Series publication, but it is unclear if this particular paper has undergone peer-review.</t>
  </si>
  <si>
    <t>Maybe; The abstract mentions an IOP Conference Series publication, but it is unclear if it is peer-reviewed.
 ReflectionThe IOP Conference Series is a reputable publisher, but it is unclear if this particular paper has undergone peer-review.</t>
  </si>
  <si>
    <t>The paper does not meet the SC as it only focuses on Uganda and does not mention any of the listed countries.</t>
  </si>
  <si>
    <t>No; The title and abstract only mention Uganda.
 ReflectionThe title and abstract only mention Uganda, which is not one of the countries listed in the SC.</t>
  </si>
  <si>
    <t>The title and abstract suggest that this is not a peer-reviewed article, but rather a report or newsletter.</t>
  </si>
  <si>
    <t>Maybe; The abstract does not provide information on the type of publication.
 ReflectionThe abstract does not provide information on the type of publication, but the title suggests that it may be a report or a newsletter rather than a peer-reviewed article.</t>
  </si>
  <si>
    <t>No; The paper is about mangrove conservation in the Philippines.
 ReflectionThe title and abstract clearly state that the paper is about mangrove conservation in the Philippines, which is not included in the list of countries in the SC.</t>
  </si>
  <si>
    <t>The abstract does not provide information on whether the paper is peer-reviewed or not, but it does meet the other criteria of summarizing a research paper on mangrove conservation, rehabilitation, and restoration in the Philippines.</t>
  </si>
  <si>
    <t>Maybe; The abstract does not provide information on whether the paper is peer-reviewed or not.
 ReflectionThe abstract does not provide any information on whether the paper is peer-reviewed or not, but it does provide details on the research conducted and the results obtained.</t>
  </si>
  <si>
    <t>The paper is a summary report of a panel session at a conference, which is explicitly excluded by the SC.</t>
  </si>
  <si>
    <t>No; The abstract explicitly mentions that the paper is a summary report of a panel session at a conference.
 ReflectionThe abstract clearly states that the paper is a summary report of a panel session at a conference, which is excluded by the SC.</t>
  </si>
  <si>
    <t>The paper mentions the publisher, but it is unclear whether it is peer-reviewed or not.</t>
  </si>
  <si>
    <t>No; The paper is focused on Jakarta, Indonesia, and does not mention any of the listed countries.
 ReflectionThe initial response is correct as the paper is solely focused on Jakarta and does not mention any of the listed countries.</t>
  </si>
  <si>
    <t>The abstract mentions Elsevier Science Ltd, which is a publisher of peer-reviewed journals. However, we cannot confirm if this paper is part of the peer-reviewed published literature without further information.</t>
  </si>
  <si>
    <t>Maybe; The abstract mentions Elsevier Science Ltd, which is a publisher of peer-reviewed journals. However, we cannot be certain without further information.
 ReflectionThe initial response is correct. Elsevier Science Ltd is a publisher of peer-reviewed journals, but we cannot be certain if this paper is part of the peer-reviewed published literature without further information.</t>
  </si>
  <si>
    <t>The abstract does not seem to describe a research paper, but rather a general overview of the Philippines and its environmental situation.</t>
  </si>
  <si>
    <t>No; The abstract does not seem to describe a research paper.
 ReflectionThe abstract does not seem to describe a research paper, but rather a general overview of the Philippines and its environmental situation.</t>
  </si>
  <si>
    <t>The language used in the abstract suggests that the paper has been published in a peer-reviewed journal.</t>
  </si>
  <si>
    <t>Maybe; The abstract mentions a study and findings, but it is unclear if it has been published in a peer-reviewed journal.
 ReflectionThe abstract does not explicitly state whether the paper has been published in a peer-reviewed journal or not. However, the language used suggests that it is a published paper.</t>
  </si>
  <si>
    <t>Yes; The abstract mentions the publisher, Elsevier Ltd, which is a reputable publisher of peer-reviewed literature.
 ReflectionThe initial response is correct as Elsevier Ltd is a well-known publisher of peer-reviewed literature.</t>
  </si>
  <si>
    <t>The paper is not about any of the listed countries, but rather about Torres Strait, which is located between Australia and Papua New Guinea.</t>
  </si>
  <si>
    <t>No; The paper is about Torres Strait, which is located between Australia and Papua New Guinea, and does not mention any of the listed countries.
 ReflectionThe Initial Response is correct as the paper is focused on Torres Strait, which is not part of the listed countries.</t>
  </si>
  <si>
    <t>The abstract does not provide clear evidence that the paper has been published in a peer-reviewed journal, but the mention of the International Association for Hydro-Environment Engineering and Research suggests that it may have been.</t>
  </si>
  <si>
    <t>Maybe; The abstract mentions a specific project and program, but it is unclear if the paper has been published in a peer-reviewed journal.
 ReflectionThe abstract does not explicitly state whether the paper has been published in a peer-reviewed journal or not. However, the mention of the International Association for Hydro-Environment Engineering and Research suggests that it may have been published in a peer-reviewed journal.</t>
  </si>
  <si>
    <t>No; The paper is about a case study in Thailand's Salween basin, which is not included in the list of countries in the SC.
 ReflectionThe Initial Response is correct. The paper does not mention any of the countries listed in the SC.</t>
  </si>
  <si>
    <t>The mention of the publisher and the authors in the abstract indicates that the paper is likely part of the peer-reviewed published literature.</t>
  </si>
  <si>
    <t>Yes; The abstract mentions the authors and the publisher, Springer Nature Limited, which is a reputable publisher of peer-reviewed scientific literature.
 ReflectionThe initial response is correct. The mention of the publisher and the authors in the abstract indicates that the paper is likely part of the peer-reviewed published literature.</t>
  </si>
  <si>
    <t>No; The paper is about Japan, not any of the listed countries.
 ReflectionThe initial response is correct as the paper is focused on Japan and not any of the listed countries.</t>
  </si>
  <si>
    <t>The study was conducted in the Brazilian Amazon and does not meet the SC.</t>
  </si>
  <si>
    <t>No; The study was conducted in the Brazilian Amazon.
 ReflectionThe title and abstract do not mention any of the countries listed in the SC.</t>
  </si>
  <si>
    <t>No; The paper is about Korean fisheries and does not mention any of the countries listed in the SC.
 ReflectionThe initial response is correct as the paper is focused on Korean fisheries and does not mention any of the countries listed in the SC.</t>
  </si>
  <si>
    <t>No; The paper is about a case study in Bangladesh.
 ReflectionThe paper is focused on a case study in Bangladesh and does not mention any of the countries listed in the SC.</t>
  </si>
  <si>
    <t>While the abstract does not explicitly state that the paper is part of a peer-reviewed journal, the research methodology and findings suggest that it may be part of the peer-reviewed literature.</t>
  </si>
  <si>
    <t>Maybe; The abstract mentions the publisher, but it is unclear if it is a peer-reviewed journal or not.
 ReflectionThe mention of the publisher does not necessarily mean that the paper is part of a peer-reviewed journal. However, the abstract does provide some details about the research methodology and findings, which suggests that it may be part of the peer-reviewed literature.</t>
  </si>
  <si>
    <t>No; The paper is focused on southwestern Uganda and does not mention any of the listed countries.
 ReflectionThe Initial Response is correct as the paper does not mention any of the listed countries in the Title or Abstract.</t>
  </si>
  <si>
    <t>The abstract does not explicitly state if the paper is peer-reviewed, but the mention of a "commentary" suggests that it may not be. However, the mention of a "recent community-based qualitative study" could suggest that it is peer-reviewed.</t>
  </si>
  <si>
    <t>Maybe; The abstract mentions a "commentary" and "recent community-based qualitative study" but does not explicitly state if it is peer-reviewed.
 ReflectionThe initial response is correct. The abstract does not explicitly state if the paper is peer-reviewed, but the mention of a "commentary" suggests that it may not be. However, the mention of a "recent community-based qualitative study" could suggest that it is peer-reviewed.</t>
  </si>
  <si>
    <t>Yes; The abstract mentions the publisher and year of publication, indicating that it is likely a peer-reviewed published paper.
 ReflectionThe initial response is correct. The abstract mentions that the paper was published by Sage Publications, which is a reputable publisher of peer-reviewed journals.</t>
  </si>
  <si>
    <t>While the abstract only mentions a case study in Tonga, it is possible that the paper includes case studies from other countries listed in the SC.</t>
  </si>
  <si>
    <t>Maybe; The abstract mentions a case study in Tonga, which is one of the countries listed in the SC.
 ReflectionThe abstract only mentions Tonga specifically, but it is possible that the paper also includes case studies from other countries listed in the SC.</t>
  </si>
  <si>
    <t>The abstract suggests that fisheries may be discussed, but it is not clear enough to give a definitive answer.</t>
  </si>
  <si>
    <t>Maybe; The abstract mentions managing marine resources and marine protected areas, but it is not clear if fisheries will be discussed.
 ReflectionThe abstract does not explicitly mention fisheries, but the focus on managing marine resources and the comparison of different approaches to establishing marine protected areas suggests that fisheries may be discussed.</t>
  </si>
  <si>
    <t>The abstract discusses the effectiveness of community-based marine reserve design and compares it to a systematic configuration, indicating a focus on community-based approach.</t>
  </si>
  <si>
    <t>Yes; The abstract explicitly mentions community-based marine reserves and their effectiveness.
 ReflectionThe initial response is correct as the abstract discusses the efficacy of community-based marine reserve design and compares it to a systematic configuration.</t>
  </si>
  <si>
    <t>The title suggests that it is a research paper, and the abstract provides results and analysis, indicating that it is likely a peer-reviewed published paper.</t>
  </si>
  <si>
    <t>The abstract mentions a case study in the Solomon Islands, which is one of the countries listed in the screening criteria.</t>
  </si>
  <si>
    <t>Yes; The abstract mentions a case study in the Solomon Islands.
 ReflectionThe initial response is correct as the abstract explicitly mentions a case study in the Solomon Islands.</t>
  </si>
  <si>
    <t>The paper discusses the use of GIS to incorporate socio-spatial information for designing marine protected areas, which is directly related to fisheries and marine resource management.</t>
  </si>
  <si>
    <t>Yes; The title and abstract mention marine protected areas, indigenous knowledge, artisanal fishing data, and resource management strategies.
 ReflectionThe paper discusses the use of GIS to incorporate socio-spatial information for designing marine protected areas, which is directly related to fisheries and marine resource management.</t>
  </si>
  <si>
    <t>The paper may discuss a community-based approach, as it mentions incorporating indigenous knowledge and socioecological behavior into the GIS database. However, it is unclear whether co-management is excluded.</t>
  </si>
  <si>
    <t>Maybe; The abstract mentions incorporating indigenous knowledge and socioecological behavior into the GIS database, which suggests a community-based approach. However, there is no mention of co-management, so it is unclear whether this is excluded.
 ReflectionThe initial response is correct in that the abstract does mention incorporating local knowledge and behavior, which could suggest a community-based approach. However, the absence of any mention of co-management makes it difficult to determine whether this is excluded.</t>
  </si>
  <si>
    <t>The copyright by the Society for Applied Anthropology suggests that it is likely a peer-reviewed journal article, but it is unclear if this specific paper has gone through the peer-review process.</t>
  </si>
  <si>
    <t>Maybe; The abstract mentions the copyright by the Society for Applied Anthropology, but it is unclear if it is a peer-reviewed journal article or not.
 ReflectionThe Society for Applied Anthropology is a peer-reviewed journal, but it is unclear if this specific paper has gone through the peer-review process.</t>
  </si>
  <si>
    <t>The paper mentions a journal, but it is unclear whether it has been peer-reviewed and published.</t>
  </si>
  <si>
    <t>Maybe; The abstract mentions the name of a journal, but it is unclear whether the paper has been peer-reviewed and published.
 ReflectionThe abstract mentions the name of a journal, but it is unclear whether the paper has been peer-reviewed and published.</t>
  </si>
  <si>
    <t>The paper is a case study from French Polynesia, which is a territory in Oceania.</t>
  </si>
  <si>
    <t>Yes; The abstract mentions French Polynesia, which is a territory in Oceania.
 ReflectionThe paper is focused on a specific atoll in French Polynesia, which is a territory in Oceania. Therefore, it meets the screening criteria.</t>
  </si>
  <si>
    <t>The paper discusses the life history of a species of bonefish and the need for management in French Polynesia, meeting the screening criteria for fisheries and/or marine resource management.</t>
  </si>
  <si>
    <t>Yes; The abstract discusses the life history of Albula glossodonta, a species of bonefish, and the need to balance the demands of competing fishing sectors in French Polynesia.
 ReflectionThe abstract specifically mentions the importance of balancing competing fishing sectors, indicating a focus on marine resource management.</t>
  </si>
  <si>
    <t>The paper is published by a reputable publisher and meets the other criteria for being part of the peer-reviewed published literature.</t>
  </si>
  <si>
    <t>Maybe; The abstract mentions the publisher, but it is unclear if it is peer-reviewed.
 ReflectionThe mention of the publisher does not necessarily mean that the paper is peer-reviewed. However, the publisher is a reputable one, and the paper seems to meet the other criteria for being part of the peer-reviewed published literature.</t>
  </si>
  <si>
    <t>No; The paper is about a marine reserve in Mexico.
 ReflectionThe paper is focused on a marine reserve in Mexico and does not mention any of the countries listed in the SC.</t>
  </si>
  <si>
    <t>While the abstract does not explicitly state whether the paper is peer-reviewed or not, the fact that it is published by a university press suggests that it is likely to be peer-reviewed.</t>
  </si>
  <si>
    <t>Maybe; The abstract does not explicitly state whether the paper is peer-reviewed or not.
 ReflectionThe abstract does not provide any information on whether the paper is peer-reviewed or not. However, the fact that the paper is published by a university press suggests that it is likely to be peer-reviewed.</t>
  </si>
  <si>
    <t>No; The paper does not mention any of the countries listed in the SC.
 ReflectionThe paper focuses on marine conservation planning and the use of an inverted cost model of fishery catches during marine reserve spatial prioritization. There is no mention of any of the countries listed in the SC.</t>
  </si>
  <si>
    <t>The abstract discusses the use of fishing catch as a cost in marine conservation planning and the benefits of marine reserves for fisheries, indicating that the paper is likely to discuss fisheries and/or marine resource management.</t>
  </si>
  <si>
    <t>Yes; The abstract discusses the use of fishing catch as a cost in marine conservation planning and the benefits of marine reserves for fisheries.
 ReflectionThe abstract clearly mentions the use of fishing catch as a cost in marine conservation planning and the benefits of marine reserves for fisheries, indicating that the paper is likely to discuss fisheries and/or marine resource management.</t>
  </si>
  <si>
    <t>The abstract mentions community-based resource managers, but it is not clear if the paper will discuss a community-based approach.</t>
  </si>
  <si>
    <t>Maybe; The abstract mentions community-based resource managers, but it is not clear if the paper will discuss a community-based approach.
 ReflectionThe mention of community-based resource managers suggests that the paper may discuss a community-based approach, but it is not clear if this will be the main focus of the paper.</t>
  </si>
  <si>
    <t>The title and content suggest that it is likely a peer-reviewed article.</t>
  </si>
  <si>
    <t>Maybe; The abstract does not provide information on the type of publication.
 ReflectionThe abstract does not provide information on the type of publication, but the title and content suggest that it is likely a peer-reviewed article.</t>
  </si>
  <si>
    <t>The publisher mentioned at the end of the abstract, Springer Science+Business Media New York, is a reputable publisher of peer-reviewed scientific literature, making it likely that the paper is part of the peer-reviewed published literature.</t>
  </si>
  <si>
    <t>Maybe; The abstract mentions experimental investigation, but it is unclear if the paper has been published in a peer-reviewed journal.
 ReflectionThe abstract does not explicitly state whether the paper has been published in a peer-reviewed journal or not. However, the publisher mentioned at the end of the abstract, Springer Science+Business Media New York, is a reputable publisher of peer-reviewed scientific literature.</t>
  </si>
  <si>
    <t>No; The paper is about marine policy in Panama, and there is no mention of any of the countries listed in the SC.
 ReflectionThe Initial Response is correct. The paper is focused on marine policy in Panama and does not mention any of the countries listed in the SC.</t>
  </si>
  <si>
    <t>The paper is published in Elsevier Ltd, but there is no clear indication that it has been peer-reviewed.</t>
  </si>
  <si>
    <t>No; The paper is about a case study in the Philippines, which is not included in the list of countries mentioned in the SC.
 ReflectionThe initial response is correct as the paper is solely focused on a case study in the Philippines.</t>
  </si>
  <si>
    <t>The paper does not provide enough information to determine whether it summarises a case study from one of the listed countries, but it is possible that the research was conducted in one of them.</t>
  </si>
  <si>
    <t>Maybe; The paper does not explicitly mention any of the listed countries, but it is possible that the research was conducted in one of them.
 ReflectionThe paper does not provide any information about the location of the case study, but the countries listed in the SC are all in the Pacific region, which suggests that the research may have been conducted in one of these countries.</t>
  </si>
  <si>
    <t>The paper discusses a model for fisheries management in a local community and the importance of psychological aspects on fishermen for successful management of local fisheries.</t>
  </si>
  <si>
    <t>Yes; The title and abstract discuss a model for fisheries management in a local community.
 ReflectionThe title and abstract explicitly mention fisheries management and the model presented is for managing fish stocks.</t>
  </si>
  <si>
    <t>The paper discusses a community-based approach to fisheries management without a focus on co-management.</t>
  </si>
  <si>
    <t>Yes; The abstract discusses a model for fisheries management in a local community.
 ReflectionThe abstract mentions that the model is for a local community, which suggests a community-based approach. There is no mention of co-management, so it is not excluded.</t>
  </si>
  <si>
    <t>The mention of "The Ecological Society of Japan" suggests that it is likely a peer-reviewed journal article.</t>
  </si>
  <si>
    <t>Maybe; The abstract mentions the publisher, but it is unclear if it is a peer-reviewed journal article or not.
 ReflectionThe mention of the publisher does not necessarily mean that the paper is peer-reviewed. However, the mention of "The Ecological Society of Japan" suggests that it is likely a peer-reviewed journal article.</t>
  </si>
  <si>
    <t>The publisher mentioned in the abstract is a well-known publisher of peer-reviewed journals, but it is still unclear if this specific paper is part of a peer-reviewed journal or not.</t>
  </si>
  <si>
    <t>Maybe; The abstract mentions the publisher, but it is unclear if it is a peer-reviewed journal article or not.
 ReflectionThe publisher mentioned in the abstract is Elsevier B.V., which is a well-known publisher of peer-reviewed journals. However, it is still unclear if this specific paper is part of a peer-reviewed journal or not.</t>
  </si>
  <si>
    <t>No; The paper is about a case study in Thailand, not in any of the listed countries.
 ReflectionThe title and abstract clearly state that the case study is in Phayao City, Thailand, which is not one of the listed countries.</t>
  </si>
  <si>
    <t>Maybe; The abstract does not explicitly state whether the paper is peer-reviewed or not.
 ReflectionThe abstract does not provide any information on whether the paper is peer-reviewed or not. However, the publisher, Inderscience Enterprises Ltd., is a reputable publisher of peer-reviewed journals.</t>
  </si>
  <si>
    <t>No; The paper does not mention any of the countries listed in the SC.
 ReflectionThe paper focuses on marine megafauna bycatch in Thailand and Sabah, Malaysia, and does not mention any of the countries listed in the SC.</t>
  </si>
  <si>
    <t>No; The paper is focused on a case study in the Philippines.
 ReflectionThe paper is solely focused on a case study in the Philippines and does not mention any of the countries listed in the SC.</t>
  </si>
  <si>
    <t>While the abstract mentions "reviewing relevant literature" and the publisher is a peer-reviewed journal, it is still unclear if this specific paper has gone through peer-review.</t>
  </si>
  <si>
    <t>Maybe; The abstract mentions "reviewing relevant literature" but it is unclear if the paper is peer-reviewed.
 ReflectionThe abstract mentions "Springer Science+Business Media, Inc." which is a publisher of peer-reviewed journals. However, it is still unclear if this specific paper has gone through peer-review.</t>
  </si>
  <si>
    <t>While the paper does not explicitly state that the case study is from any of the listed countries, it is possible that the local communities benefiting from pro-poor tourism around the Great Zimbabwe National Monument are from one of them.</t>
  </si>
  <si>
    <t>Maybe; The paper does not explicitly mention any of the listed countries, but it is possible that the case study is from one of them.
 ReflectionThe paper does not mention any of the listed countries, but it does not necessarily mean that the case study is not from one of them. The focus is on the Great Zimbabwe National Monument, which is located in Zimbabwe, but the local communities benefiting from pro-poor tourism could be from any of the listed countries.</t>
  </si>
  <si>
    <t>No; The title and abstract do not mention fisheries or marine resource management.
 ReflectionThe title and abstract focus on pro-poor tourism and its benefits to local communities around the Great Zimbabwe National Monument. There is no mention of fisheries or marine resource management.</t>
  </si>
  <si>
    <t>The paper is based on a case study from Kenya and not any of the countries listed in the SC.</t>
  </si>
  <si>
    <t>No; The paper is based on a case study from Kenya.
 ReflectionThe paper is not based on any of the countries listed in the SC.</t>
  </si>
  <si>
    <t>The abstract mentions a descriptive analysis, but it is unclear if the paper has been peer-reviewed and published.</t>
  </si>
  <si>
    <t>Maybe; The abstract mentions a descriptive analysis, but it is unclear if the paper has been peer-reviewed and published.
 ReflectionThe abstract does not explicitly state whether the paper has been peer-reviewed and published, but it does mention a descriptive analysis, which suggests that the paper may have undergone some form of review. However, without further information, it is difficult to determine if the paper meets the SC.</t>
  </si>
  <si>
    <t>No; The paper does not mention any of the countries listed in the Screening Criteria.
 ReflectionThe paper does not mention any of the countries listed in the Screening Criteria, but it does provide an overview of human rights principles and how they relate to marine conservation, document cases where tensions have occurred between marine conservation goals and human rights, review the legal and ethical obligations, and practical benefits, for marine conservation to support human rights, and provide practical guidance on integrating human rights principles into marine conservation.</t>
  </si>
  <si>
    <t>The abstract does not provide clear evidence that the paper is part of the peer-reviewed published literature, but the inclusion of the authors and copyright date suggests that it may be.</t>
  </si>
  <si>
    <t>Maybe; The abstract mentions the authors and a copyright date, but it is unclear where the paper was published.
 ReflectionThe initial response is correct. The abstract does not mention where the paper was published, but it does include the authors and a copyright date, which suggests that it may be part of the peer-reviewed published literature.</t>
  </si>
  <si>
    <t>The paper is not about any of the countries listed in the SC, but rather about a case study in Galicia, NW Spain.</t>
  </si>
  <si>
    <t>No; The paper is about a case study in Galicia, NW Spain.
 ReflectionThe title and abstract clearly state that the paper is about a case study in Galicia, NW Spain, which is not included in the list of countries in the SC.</t>
  </si>
  <si>
    <t>The paper is not a case study from any of the Pacific Islands countries mentioned in the SC.</t>
  </si>
  <si>
    <t>No; The paper is about the Gulf of Guinea, which is located in West Africa and not in the Pacific Islands region.
 ReflectionThe paper is not related to any of the Pacific Islands countries mentioned in the SC.</t>
  </si>
  <si>
    <t>The publisher, Elsevier, is a reputable academic publisher, and there is no clear indication that the paper is not peer-reviewed.</t>
  </si>
  <si>
    <t>No; The paper is focused on the Eastern Caribbean, which is not included in the list of countries.
 ReflectionThe initial response is correct as the Eastern Caribbean is not included in the list of countries.</t>
  </si>
  <si>
    <t>The abstract mentions the Royal Swedish Academy of Sciences, but it is unclear if the paper has been peer-reviewed and published. Further information is needed to determine if it meets the screening criteria.</t>
  </si>
  <si>
    <t>No; The paper is about a summit held in Thailand.
 ReflectionThe paper is clearly about a summit held in Thailand and does not mention any of the countries listed in the SC.</t>
  </si>
  <si>
    <t>The abstract discusses local observations of ecological change and how they shape marine resource use and practices, but does not explicitly mention fisheries or marine resource management.</t>
  </si>
  <si>
    <t>Maybe; The abstract mentions local resource users' abilities to monitor long-term ecological change occurring to seagrass meadows near their communities, and how local observations of ecological change shape marine resource use and practices.
 ReflectionThe abstract mentions seagrass meadows, which are a type of marine resource, and how local observations of ecological change shape marine resource use and practices. However, the abstract does not explicitly mention fisheries or marine resource management.</t>
  </si>
  <si>
    <t>The abstract mentions a community-based management initiative designed around indigenous ecological knowledge and customary sea tenure governance, indicating that the paper is likely to discuss a community-based approach.</t>
  </si>
  <si>
    <t>Maybe; The abstract mentions "This article" but it is not clear where it has been published.
 ReflectionThe abstract does not provide information on where the article has been published, but it does use language that suggests it has been published in a peer-reviewed journal.</t>
  </si>
  <si>
    <t>No; The paper is about smoking cessation treatment in London, UK.
 ReflectionThe paper is not related to any of the countries listed in the SC.</t>
  </si>
  <si>
    <t>The paper does not summarise a case study from any of the listed countries as it is focused on Australia.</t>
  </si>
  <si>
    <t>No; The paper is focused on Australia and does not mention any of the listed countries.
 ReflectionThe initial response is correct as the paper is focused on Australia and does not mention any of the listed countries.</t>
  </si>
  <si>
    <t>Maybe; The abstract mentions a journal and authorship, but it is unclear if the paper has been peer-reviewed.
 ReflectionThe abstract mentions that the paper was authored by someone and published in a journal, but it is unclear if the paper has been peer-reviewed.</t>
  </si>
  <si>
    <t>No; The paper is focused on Bangladesh and does not mention any of the countries listed in the SC.
 ReflectionThe initial response is correct as the paper is solely focused on Bangladesh and does not mention any of the countries listed in the SC.</t>
  </si>
  <si>
    <t>While the publisher mentioned is reputable, it is still unclear if the paper has undergone peer-review, so it is uncertain if it meets the screening criteria.</t>
  </si>
  <si>
    <t>Maybe; The abstract mentions the publisher, but it is unclear if it is a peer-reviewed journal article or not.
 ReflectionThe publisher mentioned in the abstract, Elsevier Ltd, is a reputable academic publisher, but it is still unclear if the paper has undergone peer-review.</t>
  </si>
  <si>
    <t>No; The paper is about Eastern Indonesia, which is not included in the list of countries mentioned in the SC.
 ReflectionThe SC specifically mentions a list of countries, and Eastern Indonesia is not one of them. Therefore, the initial response is correct.</t>
  </si>
  <si>
    <t>The abstract does not provide clear information on whether the paper has been peer-reviewed and published in a journal.</t>
  </si>
  <si>
    <t>Maybe; The abstract mentions the authors' names and the year of publication, but it is unclear whether the paper has been peer-reviewed and published in a journal.
 ReflectionThe initial response is correct. The abstract does not provide clear information on whether the paper has been peer-reviewed and published in a journal.</t>
  </si>
  <si>
    <t>The abstract mentions Elsevier Ltd. which is a publisher of peer-reviewed journals, but it is not clear if this paper has been published in a peer-reviewed journal.</t>
  </si>
  <si>
    <t>Maybe; The abstract mentions Elsevier Ltd. which is a publisher of peer-reviewed journals, but it is not clear if this paper has been published in a peer-reviewed journal.
 ReflectionThe initial response is correct. The abstract mentions Elsevier Ltd., which is a publisher of peer-reviewed journals. However, it is not clear if this paper has been published in a peer-reviewed journal.</t>
  </si>
  <si>
    <t>The study was conducted in Taiwan, which is not included in the list of countries in the SC.</t>
  </si>
  <si>
    <t>No; The paper is about a case study in Taiwan.
 ReflectionThe title and abstract clearly state that the study was conducted in the Dahan River in Taiwan, which is not included in the list of countries in the SC.</t>
  </si>
  <si>
    <t>The mention of Springer in the abstract indicates that the paper is likely part of the peer-reviewed published literature.</t>
  </si>
  <si>
    <t>Yes; The abstract mentions the publisher, Springer, which is a reputable publisher of peer-reviewed literature.
 ReflectionThe initial response is correct. The mention of Springer in the abstract indicates that the paper is likely part of the peer-reviewed published literature.</t>
  </si>
  <si>
    <t>No; The paper does not mention any of the countries listed in the SC.
 ReflectionThe paper is a literature review and critical evaluation of co-management of coral reef fisheries, and does not focus on any specific case study from the countries listed in the SC.</t>
  </si>
  <si>
    <t>The mention of "157 journal articles" and "Elsevier Ltd." suggests that the paper may be part of the peer-reviewed published literature, but we cannot be certain without further information.</t>
  </si>
  <si>
    <t>Maybe; The abstract mentions "157 journal articles" and "Elsevier Ltd." which suggests that the paper may be part of the peer-reviewed published literature. However, we cannot be certain without further information.
 ReflectionThe initial response is correct. The mention of "journal articles" and "Elsevier Ltd." does suggest that the paper is part of the peer-reviewed published literature. However, we cannot be certain without further information such as the specific journal in which the paper was published.</t>
  </si>
  <si>
    <t>No; The paper is about a riparian awareness program in Alberta, Canada.
 ReflectionThe paper is not related to any of the countries listed in the SC.</t>
  </si>
  <si>
    <t>The publisher mentioned in the abstract, IWA Publishing, is a peer-reviewed journal publisher in the field of water management, making it likely that the paper is part of the peer-reviewed published literature.</t>
  </si>
  <si>
    <t>Maybe; The abstract mentions a publisher, but it is unclear if it is a peer-reviewed journal or not.
 ReflectionThe publisher mentioned in the abstract is IWA Publishing, which is a reputable publisher of peer-reviewed journals in the field of water management. However, it is not explicitly stated that the paper is part of a peer-reviewed journal.</t>
  </si>
  <si>
    <t>The abstract mentions published literature, but it is unclear if the paper itself has been peer-reviewed and published.</t>
  </si>
  <si>
    <t>Maybe; The abstract mentions specific references to published literature, but it is unclear if the paper itself has been peer-reviewed and published.
 ReflectionThe abstract mentions specific references to published literature, but it is unclear if the paper itself has been peer-reviewed and published.</t>
  </si>
  <si>
    <t>No; The paper does not mention any of the countries listed in the SC.
 ReflectionThe paper focuses on evaluating tools for spatial management of fisheries and does not mention any specific case study from the countries listed in the SC.</t>
  </si>
  <si>
    <t>No; The paper is about a case study from Mexico.
 ReflectionThe Initial Response is correct as the paper is about a case study from Mexico, which is not included in the list of countries in the SC.</t>
  </si>
  <si>
    <t>While the abstract provides some evidence that the paper may have been peer-reviewed, it is not clear enough to definitively say that it meets the screening criteria.</t>
  </si>
  <si>
    <t>Maybe; The abstract mentions the publisher, but it is unclear if the paper has been peer-reviewed.
 ReflectionThe mention of the publisher does not necessarily mean that the paper has been peer-reviewed. However, the abstract does provide some details about the research and findings, which suggests that it may have gone through a peer-review process.</t>
  </si>
  <si>
    <t>The title suggests that it is likely a peer-reviewed article, and the abstract provides information on the content of the article, which is consistent with a peer-reviewed publication.</t>
  </si>
  <si>
    <t>No; The paper is about a reservoir in Ghana, which is not included in the list of countries.
 ReflectionThe initial response is correct.</t>
  </si>
  <si>
    <t>No; The paper is about the Philippines, not any of the listed countries.
 ReflectionThe SC specifically lists 14 countries, and the paper is not about any of them.</t>
  </si>
  <si>
    <t>While the publisher mentioned is a reputable publisher of peer-reviewed journals, it is still unclear if this specific paper has undergone peer-review.</t>
  </si>
  <si>
    <t>Maybe; The abstract mentions the publisher, but it is unclear if it is a peer-reviewed journal article or not.
 ReflectionThe publisher mentioned in the abstract is a reputable publisher of peer-reviewed journals, but it is still unclear if this specific paper has undergone peer-review.</t>
  </si>
  <si>
    <t>No; The paper is focused on Ecuador and does not mention any of the listed countries.
 ReflectionThe initial response is correct as the paper is solely focused on Ecuador and does not mention any of the listed countries.</t>
  </si>
  <si>
    <t>While the abstract does not explicitly state that the paper has been published in a peer-reviewed journal, the mention of "existing literature" suggests that it is part of the peer-reviewed published literature. However, without further information, it is difficult to determine if the paper meets this screening criteria.</t>
  </si>
  <si>
    <t>Maybe; The abstract mentions "our appraisal, based upon the existing literature," but it is unclear if the paper has been published in a peer-reviewed journal.
 ReflectionThe abstract does not explicitly state that the paper has been published in a peer-reviewed journal, but it does mention "existing literature," which suggests that the paper is based on previously published research.</t>
  </si>
  <si>
    <t>The paper is not about any of the countries listed in the SC, but rather about a coastal area management case study in Indonesia.</t>
  </si>
  <si>
    <t>No; The paper is about a coastal area management case study in Torokeku Village, South Konawe Regency, which is located in Indonesia.
 ReflectionThe paper is not about any of the countries listed in the SC.</t>
  </si>
  <si>
    <t>While the abstract does not explicitly state whether the paper is part of peer-reviewed published literature or not, the publisher, IOP Publishing Ltd, is a reputable publisher of peer-reviewed scientific literature.</t>
  </si>
  <si>
    <t>Maybe; The abstract does not explicitly state whether the paper is part of peer-reviewed published literature or not.
 ReflectionThe abstract does not provide any information on whether the paper is part of peer-reviewed published literature or not. However, the publisher, IOP Publishing Ltd, is a reputable publisher of peer-reviewed scientific literature.</t>
  </si>
  <si>
    <t>No; The paper is about a case study conducted in Kaligesing Sub-district, Purworejo Regency, Central Java, Indonesia.
 ReflectionThe paper does not mention any of the countries listed in the SC.</t>
  </si>
  <si>
    <t>Although the abstract does not mention whether the paper is peer-reviewed or not, the publisher, IOP Publishing Ltd, is a reputable publisher of peer-reviewed scientific journals.</t>
  </si>
  <si>
    <t>Maybe; The abstract does not mention whether the paper is peer-reviewed or not.
 ReflectionThe abstract does not provide any information on whether the paper is peer-reviewed or not. However, the publisher, IOP Publishing Ltd, is a reputable publisher of peer-reviewed scientific journals.</t>
  </si>
  <si>
    <t>The abstract mentions the International Association for Great Lakes Research, but it is unclear if the paper has been peer-reviewed and published.</t>
  </si>
  <si>
    <t>Maybe; The abstract mentions the International Association for Great Lakes Research, but it is unclear if the paper has been peer-reviewed and published.
 ReflectionThe initial response is correct. While the abstract mentions the International Association for Great Lakes Research, it does not explicitly state that the paper has been peer-reviewed and published.</t>
  </si>
  <si>
    <t>No; The paper is about small-scale fishing practices in Aceh, Indonesia.
 ReflectionThe paper is focused on a specific location in Indonesia and does not mention any of the countries listed in the SC.</t>
  </si>
  <si>
    <t>The abstract mentions two countries that are part of the screening criteria, Federated States of Micronesia and Palau, and therefore meets the screening criteria.</t>
  </si>
  <si>
    <t>Yes; The abstract mentions four cases in Micronesia, which includes Federated States of Micronesia and Palau.
 ReflectionThe Initial Response is correct as the abstract mentions two countries that are part of the screening criteria.</t>
  </si>
  <si>
    <t>The abstract discusses monitoring of overfishing and adjusting marine conservation area boundaries, indicating that fisheries and marine resource management are likely to be discussed in the paper.</t>
  </si>
  <si>
    <t>Maybe; The abstract mentions marine conservation and monitoring of marine food resources, but it is not clear if fisheries or marine resource management are the main focus.
 ReflectionThe abstract mentions monitoring of overfishing and adjusting marine conservation area boundaries, which suggests that fisheries and marine resource management may be important topics in the paper.</t>
  </si>
  <si>
    <t>The abstract does not discuss a community-based approach, but rather focuses on the use of monitoring data to support conservation management and policy decisions.</t>
  </si>
  <si>
    <t>No; The abstract discusses the use of monitoring data to support conservation management and policy decisions, but there is no mention of a community-based approach.
 ReflectionThe abstract focuses on the use of monitoring data to support conservation management and policy decisions, but there is no mention of a community-based approach or co-management.</t>
  </si>
  <si>
    <t>Maybe; The abstract mentions "our study" but it is unclear if the paper has been published in a peer-reviewed journal.
 ReflectionThe abstract does not explicitly state whether the paper has been published in a peer-reviewed journal or not. However, the fact that the abstract mentions "our study" suggests that the paper has been published or is in the process of being published.</t>
  </si>
  <si>
    <t>No; The paper is about Tanzania, which is not included in the list of countries.
 ReflectionThe Initial Response is correct. The paper is focused on Tanzania, which is not included in the list of countries provided in the Screening Criteria.</t>
  </si>
  <si>
    <t>The mention of the publisher does not guarantee that the paper is peer-reviewed, but Elsevier is a reputable publisher that does publish peer-reviewed articles.</t>
  </si>
  <si>
    <t>Maybe; The abstract mentions the publisher, but it is unclear if it is peer-reviewed.
 ReflectionThe mention of the publisher does not necessarily mean that the paper is peer-reviewed. However, Elsevier is a reputable publisher that does publish peer-reviewed articles.</t>
  </si>
  <si>
    <t>No; The paper is about community-based natural resource management systems in Latin America.
 ReflectionThe paper does not mention any of the countries listed in the SC.</t>
  </si>
  <si>
    <t>The abstract mentions the paper was published under license by the Resilience Alliance, but it is unclear if it is peer-reviewed.</t>
  </si>
  <si>
    <t>Maybe; The abstract mentions the paper was published under license by the Resilience Alliance, but it is unclear if it is peer-reviewed.
 ReflectionThe initial response is correct. The abstract mentions that the paper was published under license by the Resilience Alliance, but it is unclear if it is peer-reviewed.</t>
  </si>
  <si>
    <t>The abstract mentions the name of a journal, but it is unclear if it is a peer-reviewed journal or not.</t>
  </si>
  <si>
    <t>Maybe; The abstract mentions the name of a journal, but it is unclear if it is a peer-reviewed journal or not.
 ReflectionThe initial response is correct, as the abstract mentions the name of a journal, but it is not clear if it is a peer-reviewed journal or not.</t>
  </si>
  <si>
    <t>The paper is a review of literature and does not focus on a specific case study from any of the listed countries.</t>
  </si>
  <si>
    <t>No; The paper is a review of literature and does not focus on a specific case study from any of the listed countries.
 ReflectionThe initial response is correct as the paper is a review of literature and does not focus on a specific case study from any of the listed countries.</t>
  </si>
  <si>
    <t>The abstract confirms that the paper is part of the peer-reviewed published literature.</t>
  </si>
  <si>
    <t>Yes; The abstract mentions "peer-reviewed literature".
 ReflectionThe abstract explicitly states that the paper examines "peer-reviewed literature".</t>
  </si>
  <si>
    <t>Maybe; The abstract does not mention any specific country, but the study proposes a community-based approach to conservation that could potentially be applied in any of the listed countries.
 ReflectionThe initial response is correct as the abstract does not mention any specific country, but the proposed approach could be applied in any of the listed countries.</t>
  </si>
  <si>
    <t>The abstract clearly states that the paper will discuss a community-based approach to conservation.</t>
  </si>
  <si>
    <t>Yes; The abstract mentions a community-based approach to conservation.
 ReflectionThe abstract specifically proposes a community-based approach to conservation through a bioeconomic model.</t>
  </si>
  <si>
    <t>No; The paper is about a lake restoration project in Nepal.
 ReflectionThe paper is not about any of the countries listed in the SC, but rather about a lake restoration project in Nepal.</t>
  </si>
  <si>
    <t>The abstract mentions the journal name, but it is unclear if it has been peer-reviewed.</t>
  </si>
  <si>
    <t>Maybe; The abstract mentions the journal name, but it is unclear if it has been peer-reviewed.
 ReflectionThe abstract mentions the journal name, but it is still unclear if the paper has been peer-reviewed.</t>
  </si>
  <si>
    <t>Maybe; The abstract does not provide information on the type of publication.
 ReflectionThe abstract does not mention the type of publication, but the title suggests that it may be an academic paper.</t>
  </si>
  <si>
    <t>No; The paper does not mention any of the countries listed in the SC.
 ReflectionThe paper focuses on a case study in northwest Mexico and does not mention any of the countries listed in the SC.</t>
  </si>
  <si>
    <t>Maybe; The abstract mentions a case study and integrated social-ecological theory, but it is unclear if the paper has been published in a peer-reviewed journal.
 ReflectionThe abstract does not explicitly state whether the paper has been published in a peer-reviewed journal or not. However, the language used in the abstract suggests that it is a research paper that has undergone a rigorous review process.</t>
  </si>
  <si>
    <t>No; The paper is about a study conducted in Tanzania, which is not included in the list of countries in the SC.
 ReflectionThe paper is not about any of the countries listed in the SC, but rather about a study conducted in Tanzania.</t>
  </si>
  <si>
    <t>The abstract does not provide any information on whether the paper is peer-reviewed or not, but it does describe a study conducted in Tanzania.</t>
  </si>
  <si>
    <t>Maybe; The abstract does not mention whether the paper is peer-reviewed or not.
 ReflectionThe abstract does not provide any information on whether the paper is peer-reviewed or not, but it does provide details of a study conducted in Tanzania.</t>
  </si>
  <si>
    <t>The publisher, Elsevier, is a reputable academic publisher, but we cannot determine if the paper has undergone peer review based on the information provided.</t>
  </si>
  <si>
    <t>Maybe; The publisher, Elsevier, is a reputable academic publisher, but we cannot determine if the paper has undergone peer review based on the information provided.
 ReflectionThe initial response is correct. While Elsevier is a reputable academic publisher, we cannot determine if the paper has undergone peer review based on the information provided in the Title and Abstract.</t>
  </si>
  <si>
    <t>No; The paper is about a case study in the Philippines, not in any of the listed countries.
 ReflectionThe paper is not about any of the countries listed in the SC, so it does not meet the criteria.</t>
  </si>
  <si>
    <t>While the abstract does not explicitly state that the paper was published in a peer-reviewed journal, the use of a standard catch survey method suggests that the study was conducted with scientific rigor and may have been published in a peer-reviewed journal.</t>
  </si>
  <si>
    <t>Maybe; The abstract mentions a survey conducted in 2009, but it is unclear if the results were published in a peer-reviewed journal.
 ReflectionThe abstract does not explicitly state whether the results were published in a peer-reviewed journal or not. However, the mention of the survey being conducted using a standard catch survey method suggests that the study was conducted with scientific rigor and may have been published in a peer-reviewed journal.</t>
  </si>
  <si>
    <t>The title suggests that it is a chapter from a book, which is excluded from the screening criteria.</t>
  </si>
  <si>
    <t>No; The title suggests that it is a chapter from a book, which is excluded from the screening criteria.
 ReflectionThe title explicitly states that it is a chapter, which is excluded from the screening criteria.</t>
  </si>
  <si>
    <t>No; The paper is about pet ownership in Sri Lanka, which is not included in the list of countries.
 ReflectionThe initial response is correct as Sri Lanka is not included in the list of countries.</t>
  </si>
  <si>
    <t>The abstract suggests that it may be a peer-reviewed paper, but without information on the publication, it is difficult to confirm.</t>
  </si>
  <si>
    <t>Maybe; The abstract mentions a study and binary logistic regression, which suggests that it may be a peer-reviewed paper. However, there is no mention of a journal or publication.
 ReflectionThe initial response is correct. The abstract mentions a study and statistical analysis, which suggests that it may be a peer-reviewed paper. However, there is no mention of a journal or publication, which makes it difficult to confirm.</t>
  </si>
  <si>
    <t>The paper is not about a case study from any of the countries listed in the SC, but rather about a reservoir in Indonesia.</t>
  </si>
  <si>
    <t>No; The paper is about a reservoir in Pakualam Village of Darmaraja Sub district of Sumedang Regency in Indonesia.
 ReflectionThe title and abstract clearly mention the location of the case study, which is in Indonesia and not in any of the countries listed in the SC.</t>
  </si>
  <si>
    <t>The abstract does not provide a specific case study from any of the listed countries, but the topic of the paper could potentially apply to any of them.</t>
  </si>
  <si>
    <t>Maybe; The abstract does not mention any specific country, but it discusses the need for a shift in social science understandings of fishing in the context of ecosystems-based approaches, which could potentially apply to any of the listed countries.
 ReflectionThe initial response is correct. The abstract does not mention any specific country, but the focus on ecosystems-based approaches and the need for a shift in social science understandings of fishing could be relevant to any of the listed countries.</t>
  </si>
  <si>
    <t>The abstract suggests a shift towards understanding the interrelationships between fishermen and fishing communities, which could be interpreted as a community-based approach, but it is not explicitly stated.</t>
  </si>
  <si>
    <t>Maybe; The abstract mentions the need for a shift in social science understandings of fishing towards context and interrelationships amongst and between fishermen and fishing communities, and community-level data collections and analyses emerging from legislative mandates and community-based advocacy. However, there is no explicit mention of a community-based approach.
 ReflectionThe abstract does not explicitly mention a community-based approach, but it does suggest a shift towards understanding the interrelationships between fishermen and fishing communities, which could be interpreted as a community-based approach.</t>
  </si>
  <si>
    <t>While the publisher is reputable, it is still unclear if this specific paper is peer-reviewed or not.</t>
  </si>
  <si>
    <t>Maybe; The abstract mentions the publisher, but it is unclear if it is a peer-reviewed journal article or not.
 ReflectionThe publisher, Inderscience Enterprises Ltd., is a reputable publisher of peer-reviewed journals. However, it is still unclear if this specific paper is peer-reviewed or not.</t>
  </si>
  <si>
    <t>No; The paper is about a case study in Chile, not any of the listed countries.
 ReflectionThe initial response is correct as the paper is about a case study in Chile, which is not one of the listed countries.</t>
  </si>
  <si>
    <t>The abstract mentions the publisher, Springer Science+Business Media, Inc., indicating that it is likely a peer-reviewed published paper.</t>
  </si>
  <si>
    <t>Yes; The abstract mentions the publisher, Springer Science+Business Media, Inc.
 ReflectionThe initial response is correct.</t>
  </si>
  <si>
    <t>The abstract does not provide enough information to determine whether the paper is part of peer-reviewed literature or not. However, the title suggests that it may be a case study, which is often published in peer-reviewed journals.</t>
  </si>
  <si>
    <t>Maybe; The abstract does not explicitly state whether the paper is part of peer-reviewed literature or not.
 ReflectionThe abstract does not provide any information on whether the paper is part of peer-reviewed literature or not. However, the title suggests that it may be a case study, which is often published in peer-reviewed journals.</t>
  </si>
  <si>
    <t>The language used in the abstract suggests that it is likely to be a peer-reviewed paper, but it is not explicitly stated.</t>
  </si>
  <si>
    <t>Maybe; The abstract mentions "article" and "author(s)" which suggests it is a peer-reviewed paper, but it is not explicitly stated.
 ReflectionThe abstract does not explicitly state that it is a peer-reviewed paper, but the use of "article" and "author(s)" suggests that it is likely to be a peer-reviewed paper.</t>
  </si>
  <si>
    <t>No; The paper is about Cambodia and Vietnam, which are not included in the list of countries.
 ReflectionThe initial response is correct.</t>
  </si>
  <si>
    <t>Fauna and Flora International is a peer-reviewed journal, and the abstract mentions that this research was published in it.</t>
  </si>
  <si>
    <t>Maybe; The abstract mentions the name of a journal, but we need to verify if it is a peer-reviewed journal.
 ReflectionThe journal name mentioned in the abstract, Fauna and Flora International, is a well-known conservation organization that publishes peer-reviewed articles. However, we need to verify if this specific article has been peer-reviewed.</t>
  </si>
  <si>
    <t>Maybe; The abstract does not provide information on whether the paper is peer-reviewed or not.
 ReflectionThe abstract does not provide any information on whether the paper is peer-reviewed or not. However, the title and abstract suggest that the paper is likely to be part of the peer-reviewed published literature.</t>
  </si>
  <si>
    <t>Maybe; The abstract mentions Southeast Asia, but it is unclear if any of the specific countries listed in the SC are included.
 ReflectionThe initial response is correct. While the abstract mentions Southeast Asia, it does not specifically mention any of the countries listed in the SC.</t>
  </si>
  <si>
    <t>The paper discusses the status and management options for reef fisheries in Southeast Asia, making it highly likely that it will discuss fisheries and marine resource management.</t>
  </si>
  <si>
    <t>Yes; The title and abstract mention artisanal fisheries and community-based management, as well as the status and management options for reef fisheries in Southeast Asia.
 ReflectionThe initial response is correct as the abstract specifically mentions the focus on the status and management options for reef fisheries in Southeast Asia.</t>
  </si>
  <si>
    <t>The paper is likely to discuss community-based management.</t>
  </si>
  <si>
    <t>It is unclear whether the book is peer-reviewed or not, but it is published by a reputable publisher.</t>
  </si>
  <si>
    <t>Maybe; The abstract mentions "this chapter" which suggests that it may be a book chapter, but it is unclear whether the book is peer-reviewed or not.
 ReflectionThe abstract mentions that the book has "selection and editorial material" by Paul G. Harris and Graeme Lang, which suggests that it is a book published by a reputable publisher. However, it is still unclear whether the book is peer-reviewed or not.</t>
  </si>
  <si>
    <t>No; The paper is about a case study in Oman, which is not included in the list of countries.
 ReflectionThe paper clearly states that the case study was conducted in Oman, which is not included in the list of countries provided in the SC.</t>
  </si>
  <si>
    <t>The paper is not about any of the countries listed in the SC, but rather about inland openwater fisheries in Bangladesh.</t>
  </si>
  <si>
    <t>No; The paper is about inland openwater fisheries in Bangladesh.
 ReflectionThe title and abstract do not mention any of the countries listed in the SC.</t>
  </si>
  <si>
    <t>No; The paper is about a special area management planning in Ecuador's Rio Chone estuary, which is not located in any of the countries listed in the SC.
 ReflectionThe Initial Response is correct. The paper is focused on a specific location in Ecuador and does not mention any of the countries listed in the SC.</t>
  </si>
  <si>
    <t>The paper presents original research findings based on a survey, which is likely to have been peer-reviewed before publication.</t>
  </si>
  <si>
    <t>Maybe; The abstract mentions a survey, but it is unclear if the paper is based on the survey results or if it is a review of existing literature.
 ReflectionThe paper does not explicitly state whether it is a review or a research article, but it does present original research findings based on a survey. Therefore, it is likely that the paper is part of the peer-reviewed published literature.</t>
  </si>
  <si>
    <t>No; The paper is focused on Cameroon, which is not included in the list of countries.
 ReflectionThe Initial Response is correct as the paper is solely focused on Cameroon and does not mention any of the countries listed in the SC.</t>
  </si>
  <si>
    <t>The abstract does not provide explicit information on whether the paper is part of the peer-reviewed published literature or not, but the language used suggests that it is a research paper.</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</si>
  <si>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not mention any conference or grey literature, and the language used suggests that it is a research paper.</t>
  </si>
  <si>
    <t>The publisher mentioned in the abstract is a reputable publisher of peer-reviewed literature, but it is unclear from the abstract whether the paper has undergone peer review.</t>
  </si>
  <si>
    <t>Maybe; The abstract mentions the publisher as Elsevier Ltd, but it is unclear if the paper has undergone peer review.
 ReflectionThe initial response is correct. The abstract mentions the publisher as Elsevier Ltd, which is a reputable publisher of peer-reviewed literature. However, it is unclear from the abstract whether the paper has undergone peer review.</t>
  </si>
  <si>
    <t>The abstract specifically mentions Solomon Islands as the location of the case study, meeting the screening criteria.</t>
  </si>
  <si>
    <t>The abstract mentions threats to marine ecosystems and customary and community-based resource management systems, which suggests that marine resource management may be discussed, but it is not clear if fisheries will be specifically addressed.</t>
  </si>
  <si>
    <t>Maybe; The abstract mentions threats to marine ecosystems and customary and community-based resource management systems.
 ReflectionThe abstract mentions threats to marine ecosystems, but it is not clear if the paper will discuss fisheries specifically. However, the mention of customary and community-based resource management systems suggests that marine resource management may be discussed.</t>
  </si>
  <si>
    <t>The abstract mentions both community-based resource management systems and the government's lack of resources and capacity to regulate development and extractive activities, making it unclear whether the paper will focus on a community-based approach or co-management.</t>
  </si>
  <si>
    <t>Maybe; The abstract mentions customary and community-based resource management systems, but it also mentions the lack of resources and capacity of the government to regulate development and extractive activities.
 ReflectionThe abstract mentions the potential of customary and community-based resource management systems for managing resource use, which suggests that the paper may discuss a community-based approach. However, the mention of the government's lack of resources and capacity to regulate development and extractive activities may indicate a focus on co-management.</t>
  </si>
  <si>
    <t>The abstract mentions the publisher, Elsevier Ltd, which is a reputable publisher of peer-reviewed literature.</t>
  </si>
  <si>
    <t>Yes; The abstract mentions the publisher, Elsevier Ltd, which is a reputable publisher of peer-reviewed literature.
 ReflectionThe initial response is correct. Elsevier Ltd is a well-known publisher of peer-reviewed literature.</t>
  </si>
  <si>
    <t>While the abstract does not explicitly state that it is a peer-reviewed article, the study design and methods suggest that it may be part of the peer-reviewed published literature.</t>
  </si>
  <si>
    <t>Maybe; The abstract mentions the publisher, but it is unclear if it is a peer-reviewed journal or not.
 ReflectionThe mention of the publisher does not necessarily mean that it is a peer-reviewed journal. However, the abstract does provide some details about the study design and methods, which suggests that it may be a peer-reviewed article.</t>
  </si>
  <si>
    <t>The publisher, Nova Science Publishers, Inc., is a reputable publisher of peer-reviewed books and journals.</t>
  </si>
  <si>
    <t>Maybe; The abstract does not provide information on the type of publication.
 ReflectionThe abstract does not provide information on the type of publication, but the publisher, Nova Science Publishers, Inc., is a reputable publisher of peer-reviewed books and journals.</t>
  </si>
  <si>
    <t>The abstract does not summarise a case study from any of the countries listed in the SC.</t>
  </si>
  <si>
    <t>Maybe; The abstract mentions "Pacific Island countries and territories" but does not specify any of the countries listed in the SC.
 ReflectionThe initial response is correct. The abstract mentions "several Pacific Island countries and territories" but does not specify any of the countries listed in the SC.</t>
  </si>
  <si>
    <t>The abstract discusses the need for adaptations in small-scale fisheries and the management of fish habitats and stocks in Pacific Island countries and territories to maintain food security.</t>
  </si>
  <si>
    <t>Yes; The abstract discusses the need for adaptations to maintain the contributions of small-scale fisheries to food security in Pacific Island countries and territories.
 ReflectionThe abstract clearly mentions the need for adaptations in small-scale fisheries to maintain food security in Pacific Island countries and territories. It also discusses the effects of ocean warming and acidification on coral reefs and the need to manage fish habitats and stocks sustainably.</t>
  </si>
  <si>
    <t>The abstract mentions the use of community-based approaches to address the issue of maintaining the contributions of small-scale fisheries to food security in Pacific Island countries and territories.</t>
  </si>
  <si>
    <t>Yes; The abstract mentions community-based approaches to manage catchment vegetation, maintain the structural complexity of fish habitats, and diversify fishing methods.
 ReflectionThe initial response is correct as the abstract clearly mentions the use of community-based approaches to address the issue of maintaining the contributions of small-scale fisheries to food security in Pacific Island countries and territories.</t>
  </si>
  <si>
    <t>The mention of policies in the abstract suggests that this paper may not be a research paper and therefore may not be part of the peer-reviewed published literature.</t>
  </si>
  <si>
    <t>Maybe; The abstract mentions "we conclude by outlining the policies needed to support the recommended adaptations," which suggests that this paper may be a policy paper rather than a research paper.
 ReflectionThe abstract does not explicitly state whether the paper is peer-reviewed or not, but the mention of policies suggests that it may not be a research paper.</t>
  </si>
  <si>
    <t>No; The paper is about fisheries sustainability in two peri-urban impoundments in Zimbabwe.
 ReflectionThe paper does not mention any of the countries listed in the SC, and the study is conducted in Zimbabwe, which is not included in the list.</t>
  </si>
  <si>
    <t>Maybe; The abstract mentions the publisher, but it is unclear if it is peer-reviewed.
 ReflectionThe initial response is correct. The abstract mentions the publisher, but it is unclear if it is a peer-reviewed publication.</t>
  </si>
  <si>
    <t>No; The paper is about Bangladesh, not any of the listed countries.
 ReflectionThe paper is focused on Bangladesh and does not mention any of the listed countries in the SC.</t>
  </si>
  <si>
    <t>The paper is a case study from Solomon Islands, specifically Malaita province.</t>
  </si>
  <si>
    <t>Yes; The paper is a case study from Solomon Islands.
 ReflectionThe paper's title and abstract clearly state that the study was conducted in Malaita province, Solomon Islands, and the abstract provides details of the fishing trips and communities studied.</t>
  </si>
  <si>
    <t>The abstract discusses the use of catch per unit effort and catch trophic levels to create fisheries signatures for guiding suitable management recommendations in the context of community-based resource management.</t>
  </si>
  <si>
    <t>Yes; The abstract clearly mentions coastal fisheries, fishing trips, catch per unit effort, and management recommendations in the context of community-based resource management.
 ReflectionThe initial response is correct as the abstract provides clear evidence of the paper discussing fisheries and marine resource management.</t>
  </si>
  <si>
    <t>Although the abstract does not explicitly state that the paper is part of the peer-reviewed published literature, the language and structure suggest that it is likely a peer-reviewed published paper.</t>
  </si>
  <si>
    <t>Maybe; The abstract does not explicitly state whether the paper is part of the peer-reviewed published literature or not.
 ReflectionThe abstract does not provide any information on the type of publication or where it was published. However, the language and structure of the abstract suggest that it is likely a peer-reviewed published paper.</t>
  </si>
  <si>
    <t>The paper is not about a case study from any of the countries listed in the SC, but rather a case study from India.</t>
  </si>
  <si>
    <t>No; The paper is about a case study from India.
 ReflectionThe title and abstract clearly mention that the study is about the Kerala floods of 2018 in India, which is not included in the list of countries mentioned in the SC.</t>
  </si>
  <si>
    <t>The mention of Elsevier Ltd. suggests that the paper may have been published in a peer-reviewed journal, but we cannot be certain without further information.</t>
  </si>
  <si>
    <t>Maybe; The abstract mentions "Â© 2020 Elsevier Ltd" which suggests that it may be a peer-reviewed paper, but it is not explicitly stated.
 ReflectionThe mention of Elsevier Ltd. suggests that the paper may have been published in a peer-reviewed journal, but it is not explicitly stated in the abstract.</t>
  </si>
  <si>
    <t>No; The paper is about a case study in Hawaii, which is not included in the list of countries in the SC.
 ReflectionThe Initial Response is correct as the paper is about a case study in Hawaii, which is not included in the list of countries in the SC.</t>
  </si>
  <si>
    <t>The publisher mentioned in the abstract, Springer Science+Business Media B.V., is a reputable publisher of peer-reviewed scientific literature.</t>
  </si>
  <si>
    <t>Maybe; The abstract mentions primary data collection, but it is unclear if the paper has been peer-reviewed and published.
 ReflectionThe abstract does not explicitly state whether the paper has been peer-reviewed and published, but it does mention the publisher, Springer Science+Business Media B.V.</t>
  </si>
  <si>
    <t>The abstract does not provide explicit information on whether the paper is part of the peer-reviewed published literature or not, but the technical details and results suggest that it may be.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</si>
  <si>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technical details of the study and its results, which suggests that it may be part of the peer-reviewed published literature.</t>
  </si>
  <si>
    <t>The paper is likely to discuss fisheries and/or marine resource management, as indicated by the title and abstract's focus on co-management and the analysis of catch and effort data over a ten-year period in a multi-species reef fishery.</t>
  </si>
  <si>
    <t>Yes; The title and abstract mention a co-managed, multi-species reef fishery and the analysis of catch and effort data over a ten-year period, indicating a focus on fisheries and marine resource management.
 ReflectionThe title and abstract clearly mention a focus on fisheries and marine resource management, specifically on co-management and the analysis of catch and effort data over a ten-year period.</t>
  </si>
  <si>
    <t>The paper focuses on co-management, which is not a community-based approach.</t>
  </si>
  <si>
    <t>No; The paper focuses on co-management, which is not a community-based approach.
 ReflectionThe paper's abstract mentions co-management as the governance process, which is not a community-based approach. Therefore, the initial response is correct.</t>
  </si>
  <si>
    <t>The abstract suggests that the paper has been published in a peer-reviewed journal, but this cannot be confirmed without further information.</t>
  </si>
  <si>
    <t>Yes; The abstract mentions the authors and the year of publication, indicating that it has been published in a peer-reviewed journal.
 ReflectionThe abstract mentions the authors and the year of publication, which suggests that the paper has been published in a peer-reviewed journal. However, this cannot be confirmed without further information.</t>
  </si>
  <si>
    <t>No; The paper discusses case studies from Canada and Sri Lanka, which are not included in the list of countries.
 ReflectionThe initial response is correct as the paper does not mention any of the countries listed in the SC.</t>
  </si>
  <si>
    <t>The paper is not about any of the countries listed in the SC, but rather a case study in Ogan Komering Ilir Regency, South Sumatera, Indonesia.</t>
  </si>
  <si>
    <t>No; The paper is about collective action and risk management in Ethiopia.
 ReflectionThe paper does not mention any of the countries listed in the SC, and the focus is on Ethiopia, not any of the countries in the SC.</t>
  </si>
  <si>
    <t>The abstract mentions several references to other studies, but it is unclear if the paper itself has been peer-reviewed and published.</t>
  </si>
  <si>
    <t>Maybe; The abstract mentions several references to other studies, but it is unclear if the paper itself has been peer-reviewed and published.
 ReflectionThe abstract mentions several references to other studies, but it is unclear if the paper itself has been peer-reviewed and published.</t>
  </si>
  <si>
    <t>No; The paper is about a Colombian community council and its water quality issues.
 ReflectionThe paper is not related to any of the countries listed in the SC.</t>
  </si>
  <si>
    <t>No; The paper is focused on a study conducted in Canada.
 ReflectionThe paper is focused on a study conducted in Canada and does not mention any of the countries listed in the SC.</t>
  </si>
  <si>
    <t>The study was published in a peer-reviewed journal, meeting the screening criteria.</t>
  </si>
  <si>
    <t>Yes; The abstract mentions the study being published in the CMA Joule Inc. or its licensors.
 ReflectionThe Initial Response is correct as the abstract mentions the study being published in a peer-reviewed journal.</t>
  </si>
  <si>
    <t>The paper was published under license by the Resilience Alliance, which is a peer-reviewed journal, but it is unclear if this specific paper went through the peer-review process.</t>
  </si>
  <si>
    <t>The abstract does not provide enough information to determine if it is peer-reviewed published literature or not, but it does meet some of the screening criteria by providing information on the project and its outcomes.</t>
  </si>
  <si>
    <t>Maybe; The abstract does not provide enough information to determine if it is peer-reviewed published literature or not.
 ReflectionThe abstract does not mention if the paper is peer-reviewed published literature or not, but it does provide information on the project and its outcomes.</t>
  </si>
  <si>
    <t>The paper does not summarise a case study from any of the Pacific Island countries listed in the SC.</t>
  </si>
  <si>
    <t>No; The paper discusses experiences from African and Asian locations, but none of the Pacific Island countries are mentioned in the title or abstract.
 ReflectionThe initial response is correct as the paper does not mention any Pacific Island countries in the title or abstract.</t>
  </si>
  <si>
    <t>The journal name "Local Environment" suggests that it is a peer-reviewed journal.</t>
  </si>
  <si>
    <t>Maybe; The title and abstract do not explicitly state whether the paper is part of the peer-reviewed published literature or not.
 ReflectionThe title and abstract do not provide any information on whether the paper is part of the peer-reviewed published literature or not. However, the journal name "Local Environment" suggests that it is a peer-reviewed journal.</t>
  </si>
  <si>
    <t>The abstract mentions the publisher, but it is unclear if the paper has been peer-reviewed and published in a journal.</t>
  </si>
  <si>
    <t>Maybe; The abstract mentions the publisher, but it is unclear if the paper has been peer-reviewed and published in a journal.
 ReflectionThe initial response is correct. The abstract mentions the publisher, but it is unclear if the paper has been peer-reviewed and published in a journal.</t>
  </si>
  <si>
    <t>The paper is not about any of the countries mentioned in the SC.</t>
  </si>
  <si>
    <t>No; The paper is about a case study from Peninsular Malaysia, which is not included in the list of countries mentioned in the SC.
 ReflectionThe initial response is correct as the paper is not about any of the countries mentioned in the SC.</t>
  </si>
  <si>
    <t>The abstract mentions the name of a society, but it is unclear whether the paper has been peer-reviewed and published in a journal.</t>
  </si>
  <si>
    <t>Maybe; The abstract mentions the name of a society, but it is unclear whether the paper has been peer-reviewed and published in a journal.
 ReflectionThe initial response is correct. The abstract mentions the name of a society, but it is unclear whether the paper has been peer-reviewed and published in a journal.</t>
  </si>
  <si>
    <t>The paper is about Belize, which is not included in the list of countries mentioned in the SC.</t>
  </si>
  <si>
    <t>No; The paper is about Belize, which is not included in the list of countries.
 ReflectionThe initial response is correct as Belize is not included in the list of countries mentioned in the SC.</t>
  </si>
  <si>
    <t>The abstract mentions the publisher, but it is unclear if it is peer-reviewed.</t>
  </si>
  <si>
    <t>The abstract does not explicitly state that it is part of the peer-reviewed published literature, but it does describe a study and its findings, which suggests that it may be part of the peer-reviewed published literature.</t>
  </si>
  <si>
    <t>Maybe; The abstract mentions no specific publication, but it does describe a study and its findings.
 ReflectionThe abstract does not mention any specific publication, but it does describe a study and its findings, which suggests that it may be part of the peer-reviewed published literature.</t>
  </si>
  <si>
    <t>The paper is not a case study from any of the listed countries, but rather from Antigua.</t>
  </si>
  <si>
    <t>No; The paper is about Antigua, which is not included in the list of countries.
 ReflectionThe initial response is correct as Antigua is not included in the list of countries.</t>
  </si>
  <si>
    <t>The paper does not meet the Screening Criteria as it is not about any of the countries listed.</t>
  </si>
  <si>
    <t>No; The paper is about a case study in Nepal, which is not included in the list of countries.
 ReflectionThe Initial Response is correct as the paper is focused on Nepal, which is not included in the list of countries.</t>
  </si>
  <si>
    <t>The abstract mentions Elsevier Ltd, which is a publisher of peer-reviewed journals, but it is not clear if this paper has been published in a peer-reviewed journal.</t>
  </si>
  <si>
    <t>Maybe; The abstract mentions Elsevier Ltd, which is a publisher of peer-reviewed journals, but it is not clear if this paper has been published in a peer-reviewed journal.
 ReflectionThe initial response is correct. The abstract mentions Elsevier Ltd, which is a publisher of peer-reviewed journals. However, it is not clear from the abstract if this paper has been published in a peer-reviewed journal.</t>
  </si>
  <si>
    <t>The paper is a global review article and does not meet the screening criteria of summarizing a case study from any of the listed countries.</t>
  </si>
  <si>
    <t>No; The paper is a global review article and does not focus on any specific case study from the listed countries.
 ReflectionThe initial response is correct as the paper is a global review article that does not focus on any specific case study from the listed countries.</t>
  </si>
  <si>
    <t>The abstract clearly states that the paper is a review article based on peer-reviewed literature.</t>
  </si>
  <si>
    <t>Yes; The abstract mentions the use of data, climatic models, and outputs from previous publications, indicating that this is a review article based on peer-reviewed literature.
 ReflectionThe abstract clearly states that the paper is a review article that uses data and outputs from previous publications, indicating that it is part of the peer-reviewed published literature.</t>
  </si>
  <si>
    <t>It is unclear whether this paper has undergone peer review or not, but the mention of "Crown Copyright" suggests that it may be a government publication rather than a peer-reviewed article.</t>
  </si>
  <si>
    <t>Maybe; The abstract mentions "Crown Copyright" which suggests that it may be a government publication rather than a peer-reviewed article.
 ReflectionThe mention of "Crown Copyright" does suggest that this may be a government publication, but it is not clear whether it has undergone peer review or not.</t>
  </si>
  <si>
    <t>Maybe; The abstract mentions Elsevier Ltd. which is a publisher of peer-reviewed journals, but we cannot confirm without further information.
 ReflectionThe mention of Elsevier Ltd. in the abstract suggests that the paper may be part of the peer-reviewed published literature. However, we cannot confirm this without further information about the specific journal and publication status.</t>
  </si>
  <si>
    <t>While the paper describes a research project, it is unclear if it has been peer-reviewed and published in a peer-reviewed journal.</t>
  </si>
  <si>
    <t>Maybe; The abstract mentions a publisher, but it is unclear if the paper has been peer-reviewed.
 ReflectionThe mention of a publisher does not necessarily mean that the paper has been peer-reviewed. However, the paper does seem to describe a research project that could be part of the peer-reviewed literature.</t>
  </si>
  <si>
    <t>No; The paper is about a freshwater biomonitoring study in northern Portugal.
 ReflectionThe paper does not mention any of the countries listed in the SC, and instead focuses on a study conducted in Portugal.</t>
  </si>
  <si>
    <t>While the publisher is reputable, it is unclear if the paper is peer-reviewed or not.</t>
  </si>
  <si>
    <t>Maybe; The abstract mentions the publisher, but it is unclear if it is a peer-reviewed article or not.
 ReflectionThe abstract mentions the publisher, Elsevier Inc., which is a reputable publisher of scientific journals. However, it is not explicitly stated whether the paper is peer-reviewed or not.</t>
  </si>
  <si>
    <t>No; The paper is focused on a case study in Hawaii.
 ReflectionThe paper is not focused on any of the countries listed in the SC, but rather on a case study in Hawaii.</t>
  </si>
  <si>
    <t>The abstract clearly indicates that the paper will discuss fisheries and/or marine resource management, specifically in the context of identifying juvenile fish habitats and supporting effective resource management in a Hawaiian community.</t>
  </si>
  <si>
    <t>While the abstract mentions a community-based fishery management plan, the use of technology and conventional survey methods suggests that the paper may not strictly focus on a community-based approach.</t>
  </si>
  <si>
    <t>Maybe; The abstract mentions a community-based fishery management plan, but it also discusses the use of conventional survey methods and remote sensing technology.
 ReflectionThe initial response is correct. The abstract mentions the use of traditional knowledge and the involvement of a rural Hawaiian community in identifying juvenile fish habitats. However, it also discusses the use of technology and conventional survey methods, which may not necessarily be community-based.</t>
  </si>
  <si>
    <t>While the publisher mentioned in the abstract suggests that this paper may be part of the peer-reviewed published literature, it is not explicitly stated.</t>
  </si>
  <si>
    <t>Maybe; The abstract mentions the publisher, but it is unclear if it is a peer-reviewed journal article or not.
 ReflectionThe mention of the publisher, Inter-Research, suggests that this paper may be part of the peer-reviewed published literature. However, it is not explicitly stated in the abstract.</t>
  </si>
  <si>
    <t>No; The paper is about a marine protected area in coastal Labrador, Canada.
 ReflectionThe paper does not mention any of the countries listed in the SC, and instead focuses on a case study in Canada.</t>
  </si>
  <si>
    <t>The abstract does not explicitly state that the paper has been peer-reviewed and published in a journal, but the mention of copyright suggests that it has been published somewhere.</t>
  </si>
  <si>
    <t>Maybe; The abstract mentions the author's copyright, but it is unclear if the paper has been peer-reviewed and published in a journal.
 ReflectionThe initial response is correct. The abstract does not explicitly state that the paper has been peer-reviewed and published in a journal, but the mention of copyright suggests that it has been published somewhere.</t>
  </si>
  <si>
    <t>The paper does not provide a case study from any of the listed countries, but the focus on aquaculture as a tool for resource management could be relevant to any of them.</t>
  </si>
  <si>
    <t>Maybe; The paper does not mention any specific country, but it discusses aquaculture as a tool for resource management, which could be relevant to any of the listed countries.
 ReflectionThe initial response is correct. The paper does not mention any specific country, but the focus on aquaculture as a tool for resource management could be applicable to any of the listed countries.</t>
  </si>
  <si>
    <t>The title suggests that the paper may discuss fisheries and/or marine resource management, but the abstract does not provide enough information to confirm or deny this.</t>
  </si>
  <si>
    <t>Maybe; The title mentions natural resources and coastal management, which could include fisheries and marine resource management, but the abstract does not explicitly mention these topics.
 ReflectionThe initial response is correct. The title is broad and could include fisheries and marine resource management, but the abstract does not provide enough information to confirm or deny this.</t>
  </si>
  <si>
    <t>The abstract suggests that aquaculture research and development can be a useful tool for resource management initiatives and provide tangible positive outcomes, including increased stakeholder participation and cooperation, but it is unclear if this will be achieved through a community-based approach.</t>
  </si>
  <si>
    <t>Maybe; The abstract mentions the need to gain active participation from resource users, but it is unclear if this will be a community-based approach.
 ReflectionThe abstract mentions the positive outcomes of aquaculture research and development, including increased stakeholder participation and cooperation, which suggests a community-based approach. However, there is no explicit mention of community-based approaches or co-management.</t>
  </si>
  <si>
    <t>No; The paper is about a case study in Brazil, not any of the listed countries.
 ReflectionThe paper does not mention any of the listed countries in the SC, so it is not possible that it summarises a case study from any of them.</t>
  </si>
  <si>
    <t>The copyright information suggests that the paper may have been published in a peer-reviewed journal, but it is unclear from the abstract whether this is the case.</t>
  </si>
  <si>
    <t>Maybe; The abstract mentions that the paper was copyrighted by The Resilience Alliance, but it is unclear if it was published in a peer-reviewed journal.
 ReflectionThe initial response is correct. The abstract does not explicitly state that the paper was published in a peer-reviewed journal, but the copyright information suggests that it may have been.</t>
  </si>
  <si>
    <t>No; The paper does not mention any of the countries listed in the SC.
 ReflectionThe paper focuses on the impact of bottom-trawling on benthic communities in the southern North Sea and does not mention any of the countries listed in the SC.</t>
  </si>
  <si>
    <t>The paper is a case study conducted in Roviana Lagoon, Solomon Islands, which is one of the countries listed in the SC.</t>
  </si>
  <si>
    <t>Yes; The abstract mentions a case study conducted in Roviana Lagoon, Solomon Islands.
 ReflectionThe title and abstract clearly mention the location of the case study, which is in the Solomon Islands, one of the countries listed in the SC.</t>
  </si>
  <si>
    <t>The paper discusses community-based fisheries management and the decline of fish populations in Roviana Lagoon, Solomon Islands, indicating a focus on fisheries and marine resource management.</t>
  </si>
  <si>
    <t>Yes; The abstract discusses community-based fisheries management and the decline of fish populations in Roviana Lagoon, Solomon Islands.
 ReflectionThe abstract clearly mentions the establishment of community-based marine protected areas to conserve declining fish populations, and the evaluation of their success in preventing declines. This indicates a focus on fisheries and marine resource management.</t>
  </si>
  <si>
    <t>The paper discusses community-based management but also mentions the need for co-management, which suggests that the focus is not solely on community-based approaches.</t>
  </si>
  <si>
    <t>No; The paper discusses community-based management but also mentions the need for co-management.
 ReflectionThe paper does discuss community-based management, but it also mentions the need for co-management, which suggests that the focus is not solely on community-based approaches.</t>
  </si>
  <si>
    <t>No; The paper is about a case study in northern Australia.
 ReflectionThe paper is not about any of the countries listed in the SC, but rather about a region in northern Australia.</t>
  </si>
  <si>
    <t>The abstract mentions a research project, but it is unclear if it has been published in a peer-reviewed journal.</t>
  </si>
  <si>
    <t>Maybe; The abstract mentions "Here, we report on a five year feral ungulate exclusion fence project," which suggests that it may be a research paper. However, it is unclear if it has been published in a peer-reviewed journal.
 ReflectionThe initial response is correct. The abstract mentions a research project, but it is unclear if it has been published in a peer-reviewed journal.</t>
  </si>
  <si>
    <t>No; The paper is focused on South Africa and does not mention any of the listed countries.
 ReflectionThe paper does not meet the Screening Criteria as it is not related to any of the listed countries.</t>
  </si>
  <si>
    <t>No; The paper is about a fishery in Mozambique and Tanzania, which are not included in the list of countries.
 ReflectionThe SC specifically lists countries in the Pacific region, which Mozambique and Tanzania are not a part of.</t>
  </si>
  <si>
    <t>The title suggests that it is a research paper, and the abstract provides sufficient information to suggest that it is likely part of the peer-reviewed published literature.</t>
  </si>
  <si>
    <t>No; The paper is about Arctic resource management and does not mention any of the listed countries.
 ReflectionThe initial response is correct as the paper is focused on Arctic resource management and does not mention any of the listed countries.</t>
  </si>
  <si>
    <t>While the publisher mentioned is reputable, it is still unclear if the paper is peer-reviewed or not.</t>
  </si>
  <si>
    <t>Maybe; The abstract mentions the publisher, but it is unclear if it is a peer-reviewed journal article or not.
 ReflectionThe publisher mentioned in the abstract is Taylor &amp; Francis, which is a reputable academic publisher. However, it is still unclear if the paper is peer-reviewed or not.</t>
  </si>
  <si>
    <t>The paper is not about any of the listed countries, but rather a case study in Madagascar.</t>
  </si>
  <si>
    <t>No; The paper is about a case study in Madagascar, not any of the listed countries.
 ReflectionThe initial response is correct as the paper is focused on a case study in Madagascar, which is not one of the listed countries.</t>
  </si>
  <si>
    <t>Maybe; The abstract mentions the name of a journal, but it is unclear whether the paper has been published or not.
 ReflectionThe abstract mentions the name of a journal, but it is unclear whether the paper has been published or not.</t>
  </si>
  <si>
    <t>The publisher is Springer International Publishing, which suggests that it is likely a peer-reviewed published paper.</t>
  </si>
  <si>
    <t>Maybe; The abstract mentions a chapter, but it is unclear if it is a book chapter or a chapter within a larger paper.
 ReflectionThe abstract mentions a "chapter" but it is unclear if it is a book chapter or a chapter within a larger paper. However, the publisher is Springer International Publishing, which suggests that it is likely a peer-reviewed published paper.</t>
  </si>
  <si>
    <t>No; The paper is about a case study in Texas, USA, and does not mention any of the listed countries.
 ReflectionThe Initial Response is correct as the paper is focused on a case study in Texas, USA, and does not mention any of the listed countries.</t>
  </si>
  <si>
    <t>While the paper seems to be structured like a peer-reviewed article, it is unclear if it has undergone peer-review.</t>
  </si>
  <si>
    <t>Maybe; The abstract mentions the publisher, but it is unclear if it is peer-reviewed.
 ReflectionThe mention of the publisher does not necessarily mean that the paper is peer-reviewed. However, the paper seems to be well-written and structured like a peer-reviewed article.</t>
  </si>
  <si>
    <t>No; The paper is about a community-based research initiative on the Saugeen Ojibway Nation lake whitefish fishery in Lake Huron, Canada.
 ReflectionThe paper is not related to any of the countries listed in the SC.</t>
  </si>
  <si>
    <t>No; The paper is about a case study in North East India.
 ReflectionThe paper is not about any of the countries listed in the SC, but rather about a case study in North East India.</t>
  </si>
  <si>
    <t>No; The paper is about a community-based monitoring network in Nunavut, Canada.
 ReflectionThe paper is not about any of the countries listed in the SC.</t>
  </si>
  <si>
    <t>Maybe; The abstract mentions the publisher, but it is unclear if it is peer-reviewed.
 ReflectionThe mention of the publisher does not necessarily mean that the paper is peer-reviewed. However, the abstract does not mention any of the excluded types of literature.</t>
  </si>
  <si>
    <t>While the abstract does not explicitly state whether the paper is part of peer-reviewed published literature or not, the publisher is Springer Nature Switzerland AG, which is a reputable academic publisher.</t>
  </si>
  <si>
    <t>Maybe; The abstract does not explicitly state whether the paper is part of peer-reviewed published literature or not.
 ReflectionThe abstract does not provide any information on whether the paper is part of peer-reviewed published literature or not. However, the publisher is Springer Nature Switzerland AG, which is a reputable academic publisher.</t>
  </si>
  <si>
    <t>No; The paper is about fish production in Sri Lanka and Vietnam, and does not mention any of the listed countries.
 ReflectionThe paper focuses on fish production in Sri Lanka and Vietnam, and does not mention any of the countries listed in the SC.</t>
  </si>
  <si>
    <t>Maybe; The abstract mentions a publisher, but it is unclear if the paper has been peer-reviewed.
 ReflectionThe initial response is correct. The abstract mentions a publisher, but it is unclear if the paper has undergone peer-review.</t>
  </si>
  <si>
    <t>No; The paper is about Sub-Saharan Africa, not any of the listed countries.
 ReflectionThe paper does not mention any of the listed countries in the title or abstract, and focuses solely on Sub-Saharan Africa.</t>
  </si>
  <si>
    <t>While the abstract provides a clear summary of the research conducted and the findings, it is not clear if the paper is part of the peer-reviewed published literature.</t>
  </si>
  <si>
    <t>Maybe; The abstract mentions the author as "The Authors" which is not specific enough to determine if it is peer-reviewed or not.
 ReflectionThe use of "The Authors" is not enough to determine if the paper is peer-reviewed or not. However, the abstract does provide a clear summary of the research conducted and the findings.</t>
  </si>
  <si>
    <t>No; The paper is about Atlantic Canada and northeastern United States.
 ReflectionThe paper is focused on the interactions between American lobster and marine finfish aquaculture in Atlantic Canada and northeastern United States. There is no mention of any of the countries listed in the SC.</t>
  </si>
  <si>
    <t>The mention of Elsevier Ltd suggests that it may be a peer-reviewed paper, but it is not explicitly stated in the abstract.</t>
  </si>
  <si>
    <t>Maybe; The abstract mentions "Â© 2021 Elsevier Ltd" which suggests that it may be a peer-reviewed paper, but it is not explicitly stated.
 ReflectionThe initial response is correct. The mention of Elsevier Ltd suggests that it may be a peer-reviewed paper, but it is not explicitly stated in the abstract.</t>
  </si>
  <si>
    <t>The paper discusses activities being carried out under the Integrated Coastal Watershed Management component of the Pacific International Waters Project (IWP) in 14 Pacific Island countries, but it is not clear if any of the countries mentioned in the SC are included.</t>
  </si>
  <si>
    <t>Maybe; The paper discusses activities being carried out under the Integrated Coastal Watershed Management component of the Pacific International Waters Project (IWP) in 14 Pacific Island countries, but it is not clear if any of the countries mentioned in the SC are included.
 ReflectionThe initial response is correct. The abstract mentions 14 Pacific Island countries, but it is not clear if any of the countries mentioned in the SC are included.</t>
  </si>
  <si>
    <t>The abstract suggests a community-based approach through the focus on local level activities and participatory planning processes, but there is no explicit mention of community-based resource management.</t>
  </si>
  <si>
    <t>Maybe; The abstract mentions "national and local level activities" and "participatory planning processes" which could suggest a community-based approach, but there is no explicit mention of community-based resource management.
 ReflectionThe initial response is correct as the abstract does not explicitly mention community-based resource management, but the focus on participatory planning processes and local level activities suggests a community-based approach.</t>
  </si>
  <si>
    <t>No; The paper is about community-managed freshwater protected areas in the Lower Mekong Basin.
 ReflectionThe paper does not mention any of the countries listed in the SC, and the focus is on freshwater protected areas in the Lower Mekong Basin, not any of the countries listed.</t>
  </si>
  <si>
    <t>The paper discusses the evaluation of community-managed freshwater protected areas in the Lower Mekong Basin, which are used as a community-based fisheries management approach, and is therefore likely to discuss fisheries and/or marine resource management.</t>
  </si>
  <si>
    <t>Maybe; The title and abstract mention evaluation of marine and freshwater protected areas, including community-managed freshwater protected areas in the Lower Mekong Basin, but it is not clear if fisheries or marine resource management will be discussed.
 ReflectionThe paper focuses on evaluating community-managed freshwater protected areas in the Lower Mekong Basin, which are used as a community-based fisheries management approach. While the paper does not explicitly discuss fisheries or marine resource management, the evaluation of these protected areas is closely related to the management of aquatic habitats and species, which includes fisheries and marine resource management.</t>
  </si>
  <si>
    <t>The abstract discusses community-managed freshwater protected areas in the Lower Mekong Basin and provides guidance on evaluating them.</t>
  </si>
  <si>
    <t>The title suggests that the paper may be a research article published in a peer-reviewed journal,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</si>
  <si>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the paper may be a research article published in a peer-reviewed journal.</t>
  </si>
  <si>
    <t>Maybe; The abstract mentions a "study" and "results" but does not explicitly state that it has been peer-reviewed and published.
 ReflectionThe initial response is correct. The abstract does not provide clear evidence that the paper has been peer-reviewed and published, but it does suggest that the study has been conducted and results have been obtained.</t>
  </si>
  <si>
    <t>The copyright statement suggests that the paper was published in a peer-reviewed journal.</t>
  </si>
  <si>
    <t>Maybe; The abstract mentions a community-based study, but it is unclear if it was published in a peer-reviewed journal.
 ReflectionThe abstract does not explicitly state that the study was published in a peer-reviewed journal, but it does mention the authors and copyright holder, which suggests that it was published.</t>
  </si>
  <si>
    <t>Although it is not explicitly stated, the mention of "This paper" in the abstract suggests that it has been published in the peer-reviewed literature.</t>
  </si>
  <si>
    <t>Maybe; The abstract mentions "This paper" but it is not clear whether it has been published or not.
 ReflectionThe abstract does not explicitly state whether the paper has been published or not, but it does mention "This paper" which suggests that it has been published.</t>
  </si>
  <si>
    <t>The paper does not mention any of the countries listed in the SC, but it is possible that it is a case study from a country not listed in the SC.</t>
  </si>
  <si>
    <t>No; The paper does not mention any of the countries listed in the SC.
 ReflectionThe paper does not mention any of the countries listed in the SC, but it does not necessarily mean that it does not meet the SC. The paper could still be a case study from one of the countries not listed in the SC.</t>
  </si>
  <si>
    <t>While the paper does mention fisheries management, it is not the primary focus and therefore does not strictly meet the screening criteria.</t>
  </si>
  <si>
    <t>Maybe; The paper discusses both forestry and fisheries management, but the focus is on the gender composition of management groups rather than the management of the resources themselves.
 ReflectionThe paper does mention fisheries management, but it is not the primary focus. The main question being asked is about the impact of gender composition on resource governance and conservation outcomes.</t>
  </si>
  <si>
    <t>The paper discusses the impact of gender composition on resource governance and conservation outcomes in forest and fisheries management groups, which are likely to be community-based.</t>
  </si>
  <si>
    <t>Maybe; The abstract mentions resource management groups, but it is unclear if they are community-based or co-management.
 ReflectionThe abstract mentions the gender composition of forest and fisheries management groups and their impact on resource governance and conservation outcomes. While it is not explicitly stated whether these groups are community-based or co-management, the focus on local resource decision-making suggests a community-based approach.</t>
  </si>
  <si>
    <t>The abstract mentions a published a priori protocol, but it is unclear if the paper itself has been published in a peer-reviewed journal.</t>
  </si>
  <si>
    <t>Maybe; The abstract mentions a published a priori protocol, but it is unclear if the paper itself has been published in a peer-reviewed journal.
 ReflectionThe initial response is correct. The abstract mentions a published protocol, but it is unclear if the paper itself has been published in a peer-reviewed journal.</t>
  </si>
  <si>
    <t>Yes; The paper is a case study on community-based fisheries management in Vanuatu.
 ReflectionThe paper's abstract clearly states that it is a study on community-based fisheries management in Vanuatu, which is one of the countries listed in the SC.</t>
  </si>
  <si>
    <t>The paper discusses community-based fisheries management in Vanuatu and does not focus on co-management.</t>
  </si>
  <si>
    <t>Yes; The title and abstract clearly mention community-based fisheries management in Vanuatu.
 ReflectionThe paper focuses on community-based fisheries management in Vanuatu and does not mention co-management.</t>
  </si>
  <si>
    <t>No; The paper is about coral reef fisheries in Hawaii.
 ReflectionThe paper is focused on coral reef fisheries in Hawaii, which is not included in the list of countries in the SC.</t>
  </si>
  <si>
    <t>No; The paper is about nitrogen removal from wastewater using anammox and DAMO microorganisms in a membrane biofilm reactor. There is no mention of any of the countries listed in the SC.
 ReflectionThe Initial Response is correct. The paper is not related to any of the countries listed in the SC.</t>
  </si>
  <si>
    <t>While the American Chemical Society is a peer-reviewed publisher, it is not clear from the abstract if this paper was published in a peer-reviewed journal. Further investigation is needed to confirm.</t>
  </si>
  <si>
    <t>Maybe; The abstract mentions the American Chemical Society, which is a peer-reviewed journal, but further investigation is needed to confirm if this paper was published in a peer-reviewed journal.
 ReflectionThe American Chemical Society is a reputable publisher of peer-reviewed journals, but it is not clear from the abstract if this paper was published in one of their journals.</t>
  </si>
  <si>
    <t>No; The paper is about a case study conducted in Thailand.
 ReflectionThe title and abstract clearly state that the study was conducted in Nakhon Ratchasima province, Thailand, and there is no mention of any of the countries listed in the SC.</t>
  </si>
  <si>
    <t>While the abstract does not explicitly state whether the paper is part of the peer-reviewed published literature or not, the systematic approach and mix of methods suggest that it may have been published in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</si>
  <si>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study seems to have been conducted in a systematic manner and includes a mix of methods, which suggests that it may have been published in a peer-reviewed journal.</t>
  </si>
  <si>
    <t>The study was conducted in Ethiopia and not in any of the listed countries.</t>
  </si>
  <si>
    <t>No; The study was conducted in Ethiopia, not in any of the listed countries.
 ReflectionThe initial response is correct as the study was conducted in Ethiopia, which is not one of the listed countries.</t>
  </si>
  <si>
    <t>While the abstract does not explicitly state whether the paper is part of peer-reviewed literature, the rigorous methodology and inclusion of results suggest that it is likely part of the peer-reviewed published literature.</t>
  </si>
  <si>
    <t>Maybe; The abstract does not provide information on whether the paper is part of peer-reviewed literature or not.
 ReflectionThe abstract does not provide information on whether the paper is part of peer-reviewed literature or not. However, the study seems to have been conducted in a rigorous manner, and the abstract includes details on the methodology and results, which are typical of peer-reviewed research.</t>
  </si>
  <si>
    <t>No; The paper is focused on South Africa and the Tsitsikamma National Park.
 ReflectionThe paper does not mention any of the countries listed in the SC, and the focus is on South Africa and the Tsitsikamma National Park.</t>
  </si>
  <si>
    <t>While the abstract provides a detailed analysis of wetland resource management in Bangladesh, it is unclear if the paper has undergone peer review.</t>
  </si>
  <si>
    <t>Maybe; The abstract mentions the publisher, but it is unclear if the paper has undergone peer review.
 ReflectionThe mention of the publisher does not necessarily indicate that the paper has undergone peer review. However, the abstract does provide a detailed analysis of wetland resource management in Bangladesh, which suggests that it may be part of the peer-reviewed literature.</t>
  </si>
  <si>
    <t>Maybe; The abstract does not provide enough information to determine if it is peer-reviewed published literature or not.
 ReflectionThe abstract does not mention if the paper is peer-reviewed published literature or not. However, the language used in the abstract suggests that it is a research paper.</t>
  </si>
  <si>
    <t>No; The paper is about a study conducted in the Russian Arctic Chukotka among the Inuit and Chukchi communities.
 ReflectionThe paper does not mention any of the countries listed in the SC.</t>
  </si>
  <si>
    <t>The abstract does not provide any information on whether the paper is peer-reviewed or not, but the study design, methods, and results suggest that it is likely a peer-reviewed paper.</t>
  </si>
  <si>
    <t>No; The paper is about inland fisheries in Mexico, not any of the listed countries.
 ReflectionThe paper is focused on a specific location in Mexico and does not mention any of the listed countries in the SC.</t>
  </si>
  <si>
    <t>No; The paper is focused on Surabaya, Indonesia, and does not mention any of the listed countries.
 ReflectionThe initial response is correct as the paper is solely focused on Surabaya, Indonesia, and does not mention any of the listed countries.</t>
  </si>
  <si>
    <t>The study is not from any of the countries listed in the SC, as it is based on a case study in Madagascar.</t>
  </si>
  <si>
    <t>No; The paper is about a case study in Madagascar.
 ReflectionThe title and abstract clearly state that the study was conducted in Madagascar, which is not included in the list of countries in the SC.</t>
  </si>
  <si>
    <t>Maybe; The abstract mentions participatory monitoring data, but it is unclear if the paper has been peer-reviewed and published.
 ReflectionThe abstract does not explicitly state whether the paper has been peer-reviewed and published, but it does mention the author's name and the year of publication, which suggests that it has been published in some form.</t>
  </si>
  <si>
    <t>No; The paper is focused on Indonesia, not any of the listed countries.
 ReflectionThe paper does not mention any of the listed countries in the SC, and instead focuses on Indonesia.</t>
  </si>
  <si>
    <t>No; The paper is about a dam in South Africa, and none of the countries listed in the SC are mentioned in the Title or Abstract.
 ReflectionThe Initial Response is correct. The Title and Abstract are focused on a dam in South Africa and do not mention any of the countries listed in the SC.</t>
  </si>
  <si>
    <t>Maybe; The abstract does not provide information on the type of publication.
 ReflectionThe abstract does not mention the type of publication, but it does provide details on a specific project that has been developed and implemented. It is possible that this information could be published in a peer-reviewed journal.</t>
  </si>
  <si>
    <t>No; The paper does not mention any of the countries listed in the SC.
 ReflectionThe paper focuses on the institutionalization of Extractive Reserves in a coastal-marine environment in Brazil, specifically on the Santa Catarina coast. There is no mention of any of the countries listed in the SC.</t>
  </si>
  <si>
    <t>Maybe; The abstract mentions a university, but it is unclear if the paper has been peer-reviewed and published.
 ReflectionThe abstract mentions the name of a university, but it is unclear if the paper has been peer-reviewed and published in a journal.</t>
  </si>
  <si>
    <t>Yes; The abstract mentions data from Fiji and Solomon Islands.
 ReflectionThe Initial Response is correct as the abstract explicitly mentions Fiji and Solomon Islands.</t>
  </si>
  <si>
    <t>The paper discusses the interaction between national marine governance frameworks and customary/community-based marine resource management in Fiji and Solomon Islands.</t>
  </si>
  <si>
    <t>Yes; The abstract mentions marine management efforts and marine governance frameworks.
 ReflectionThe abstract specifically mentions examining how national marine governance frameworks and customary/community-based marine resource management interact in Fiji and Solomon Islands.</t>
  </si>
  <si>
    <t>The paper may discuss community-based approaches, but it is not the sole focus.</t>
  </si>
  <si>
    <t>Maybe; The abstract mentions community-based marine management efforts, but also discusses national marine governance frameworks and legal pluralism.
 ReflectionThe abstract mentions both community-based management and national governance frameworks, but it is not clear whether the paper will focus primarily on a community-based approach or legal pluralism.</t>
  </si>
  <si>
    <t>No; The paper is focused on the Philippines and Southeast Asian countries.
 ReflectionThe paper does not mention any of the countries listed in the SC, and instead focuses on the Philippines and Southeast Asian countries.</t>
  </si>
  <si>
    <t>No; The paper is about a study conducted in North Norway.
 ReflectionThe paper is not about any of the countries listed in the SC.</t>
  </si>
  <si>
    <t>Maybe; The abstract does not mention whether the paper is peer-reviewed or not.
 ReflectionThe abstract does not provide information on whether the paper is peer-reviewed or not, but it does provide details on the study design, participants, and outcomes.</t>
  </si>
  <si>
    <t>The paper is not about a case study from any of the listed countries, but rather from Panama.</t>
  </si>
  <si>
    <t>No; The paper is about a case study in Panama, which is not included in the list of countries.
 ReflectionThe initial response is correct as the paper is about a case study in Panama, which is not included in the list of countries.</t>
  </si>
  <si>
    <t>While the publisher is reputable, more information is needed to determine if the paper is peer-reviewed.</t>
  </si>
  <si>
    <t>Maybe; The abstract mentions the publisher, but more information is needed to determine if it is peer-reviewed.
 ReflectionThe mention of the publisher does not necessarily mean that the paper is peer-reviewed. However, Taylor &amp; Francis is a reputable publisher that does publish peer-reviewed articles.</t>
  </si>
  <si>
    <t>While the abstract mentions a publisher, it is unclear if the paper has undergone peer review. However, the paper does seem to be discussing research findings and initiatives, which suggests that it may be part of the peer-reviewed literature.</t>
  </si>
  <si>
    <t>Maybe; The abstract mentions a publisher, but it is unclear if the paper has undergone peer review.
 ReflectionThe mention of a publisher does not necessarily mean that the paper has undergone peer review. However, the paper does seem to be discussing research findings and initiatives, which suggests that it may be part of the peer-reviewed literature.</t>
  </si>
  <si>
    <t>The paper is about Timor-Leste, which is not included in the list of countries.</t>
  </si>
  <si>
    <t>The paper has been published on a reputable journal website, which suggests that it has undergone peer-review.</t>
  </si>
  <si>
    <t>Maybe; The abstract mentions the authors and the year of publication, but it does not explicitly state that the paper has been peer-reviewed and published.
 ReflectionThe initial response is correct. Although the abstract mentions the authors and the year of publication, it does not explicitly state that the paper has been peer-reviewed and published. However, the fact that it has been published on a reputable journal website suggests that it has undergone peer-review.</t>
  </si>
  <si>
    <t>No; The paper is about tallgrass prairie reconstruction methods and management in the United States.
 ReflectionThe paper does not mention any of the countries listed in the SC, and the focus is on tallgrass prairie reconstruction methods and management in the United States.</t>
  </si>
  <si>
    <t>The language used in the abstract suggests that the study has been published in a peer-reviewed journal.</t>
  </si>
  <si>
    <t>Maybe; The abstract mentions a study and the results, but it is unclear if it has been published in a peer-reviewed journal.
 ReflectionThe abstract does not explicitly state whether the study has been published in a peer-reviewed journal or not. However, the language used in the abstract suggests that it is a published study.</t>
  </si>
  <si>
    <t>No; The paper is about Bangladesh and Vietnam, not any of the listed countries.
 ReflectionThe paper does not mention any of the countries listed in the SC, so it is not possible that it summarises a case study from any of them.</t>
  </si>
  <si>
    <t>The language used in the abstract suggests that the paper is published, and the WorldFish Center is a reputable research organization that publishes peer-reviewed papers.</t>
  </si>
  <si>
    <t>Maybe; The abstract mentions "This paper presents the key results of this work," which suggests that it is a published paper, but it is not explicitly stated.
 ReflectionThe abstract does not explicitly state that the paper is published, but the language used suggests that it is. Additionally, the WorldFish Center is a well-known research organization that publishes peer-reviewed papers.</t>
  </si>
  <si>
    <t>Although the abstract does not mention where the paper was published, the study design, methods, and results suggest that it is likely a peer-reviewed paper.</t>
  </si>
  <si>
    <t>Maybe; The abstract does not mention where the paper was published.
 ReflectionThe abstract does not provide information on where the paper was published, but it does provide details on the study design, methods, and results, which are typical of a peer-reviewed paper.</t>
  </si>
  <si>
    <t>No; The paper discusses a case study from Brazil.
 ReflectionThe paper focuses on the role of Local Ecological Knowledge (LEK) in the management of Marine Protected Areas (MPAs) in Brazil. There is no mention of any of the countries listed in the SC.</t>
  </si>
  <si>
    <t>No; The paper is about artisanal fisheries in Argentina, not any of the listed countries.
 ReflectionThe SC specifically asks for case studies from a list of countries, and the paper is not about any of those countries.</t>
  </si>
  <si>
    <t>The abstract mentions Elsevier Ltd, which is a publisher of peer-reviewed literature, but it is not clear if this paper has been peer-reviewed.</t>
  </si>
  <si>
    <t>Maybe; The abstract mentions Elsevier Ltd, which is a publisher of peer-reviewed literature, but it is not clear if this paper has been peer-reviewed.
 ReflectionThe initial response is correct. The abstract mentions Elsevier Ltd, which is a publisher of peer-reviewed literature, but it is not clear if this paper has been peer-reviewed.</t>
  </si>
  <si>
    <t>While the publisher mentioned in the abstract is reputable, it is still unclear if the paper is a peer-reviewed article or not.</t>
  </si>
  <si>
    <t>Maybe; The abstract mentions the publisher as Springer-Verlag US, but it is unclear if the paper is a peer-reviewed article or not.
 ReflectionThe publisher mentioned in the abstract, Springer-Verlag US, is a reputable academic publisher. However, it is still unclear if the paper is a peer-reviewed article or not.</t>
  </si>
  <si>
    <t>The abstract discusses a case study from Papua New Guinea.</t>
  </si>
  <si>
    <t>Yes; The title and abstract specifically mention fisheries management and marine tenure systems.
 ReflectionThe Initial Response is correct as the title and abstract clearly mention fisheries management and marine tenure systems in Papua New Guinea.</t>
  </si>
  <si>
    <t>The abstract discusses the use of customary marine tenure systems, which are community-based, in sustainable fisheries management.</t>
  </si>
  <si>
    <t>Yes; The abstract discusses the use of customary marine tenure systems, which are community-based, in sustainable fisheries management.
 ReflectionThe Initial Response is correct. The abstract clearly states that customary marine tenure systems, which are community-based, have a better chance of success in the management of local fisheries resources.</t>
  </si>
  <si>
    <t>No; The paper is focused on the Philippines.
 ReflectionThe paper is solely focused on the Verde Island Passage in the Philippines and does not mention any of the countries listed in the SC.</t>
  </si>
  <si>
    <t>The abstract mentions investigating the feasibility of sport fishing as an alternative livelihood strategy in the Pacific region, but it does not explicitly mention any of the countries listed in the SC. Further information is needed to determine if the paper includes a case study from any of the countries listed.</t>
  </si>
  <si>
    <t>The abstract discusses the feasibility of sport fishing as an alternative livelihood strategy that can generate income and conserve fish stocks and their habitats, indicating that the paper will discuss fisheries and marine resource management.</t>
  </si>
  <si>
    <t>Yes; The abstract discusses the feasibility of sport fishing as an alternative livelihood strategy that can generate income and conserve fish stocks and their habitats.
 ReflectionThe initial response is correct as the abstract specifically mentions the conservation of fish stocks and their habitats, which falls under the domain of marine resource management.</t>
  </si>
  <si>
    <t>While the paper does not explicitly focus on community-based approaches, it does mention key elements of such an approach, suggesting that it may be relevant to the topic.</t>
  </si>
  <si>
    <t>Maybe; The abstract mentions community-based ecotourism and common property management literature, but it is not clear if the paper will focus on a community-based approach.
 ReflectionThe abstract mentions the importance of local capacity, governance arrangements, and equitable dispersal of benefits to all members of the local community, which are all key elements of a community-based approach. However, the focus of the paper is on the feasibility of sport fishing as a livelihood strategy, rather than on community-based approaches specifically.</t>
  </si>
  <si>
    <t>The paper is published in a peer-reviewed journal, but we cannot determine if it is a research article or a review article from the abstract.</t>
  </si>
  <si>
    <t>Maybe; The paper is published in Elsevier Ltd, which is a peer-reviewed journal publisher. However, we do not have enough information to determine if the paper is a research article or a review article.
 ReflectionThe initial response is correct. Elsevier Ltd is a peer-reviewed journal publisher, but we cannot determine if the paper is a research article or a review article from the abstract.</t>
  </si>
  <si>
    <t>Maybe; The abstract mentions Elsevier Ltd, which is a publisher of peer-reviewed journals, but it is not clear if this paper has been published in a peer-reviewed journal.
 ReflectionThe initial response is correct. The abstract mentions Elsevier Ltd, which is a publisher of peer-reviewed journals, but it is not clear if this paper has been published in a peer-reviewed journal.</t>
  </si>
  <si>
    <t>The study was published in the peer-reviewed Journal of the American Medical Association.</t>
  </si>
  <si>
    <t>Yes; The abstract mentions that the study was published in the Journal of the American Medical Association (JAMA).
 ReflectionThe initial response is correct. The abstract clearly states that the study was published in JAMA, which is a peer-reviewed journal.</t>
  </si>
  <si>
    <t>The copyright statement from John Wiley &amp; Sons Australia, Ltd suggests that the paper may have been published in a peer-reviewed journal, but there is not enough information to confirm this.</t>
  </si>
  <si>
    <t>Maybe; The abstract does not mention where the paper was published.
 ReflectionThe abstract does not mention where the paper was published, but it does include a copyright statement from John Wiley &amp; Sons Australia, Ltd, which suggests that it may have been published in a peer-reviewed journal.</t>
  </si>
  <si>
    <t>No; The paper is about a case study in Bangladesh, not any of the listed countries.
 ReflectionThe initial response is correct as none of the listed countries are mentioned in the title or abstract.</t>
  </si>
  <si>
    <t>The publisher mentioned in the abstract is known to publish peer-reviewed journals, but it is unclear if this specific paper has undergone peer-review.</t>
  </si>
  <si>
    <t>Maybe; The abstract mentions the publisher IDOSI Publications, but it is unclear if it is a peer-reviewed journal or not.
 ReflectionIDOSI Publications is a publisher of peer-reviewed journals, but it is not clear if this specific paper has undergone peer-review.</t>
  </si>
  <si>
    <t>The paper discusses the development of a Fisheries Management Act and its impact on customary governance systems in the Solomon Islands, indicating a focus on fisheries and/or marine resource management.</t>
  </si>
  <si>
    <t>Yes; The abstract discusses the development of a Fisheries Management Act and its impact on customary governance systems in the Solomon Islands.
 ReflectionThe abstract clearly mentions the development of a Fisheries Management Act and its impact on customary governance systems in the Solomon Islands. This suggests that the paper is likely to discuss fisheries and/or marine resource management.</t>
  </si>
  <si>
    <t>The abstract discusses the use of Community Fisheries Management Plans (CFMPs) which is a community-based approach to fisheries management.</t>
  </si>
  <si>
    <t>Yes; The abstract mentions the Community Fisheries Management Plans (CFMPs) which is a community-based approach to fisheries management.
 ReflectionThe initial response is correct as the abstract clearly mentions the use of CFMPs which is a community-based approach to fisheries management.</t>
  </si>
  <si>
    <t>The abstract does not provide clear evidence that the paper has been peer-reviewed, but it is possible that it has been.</t>
  </si>
  <si>
    <t>No; The paper is focused on Florida, USA.
 ReflectionThe paper is solely focused on the Florida panther and its interactions with humans in a specific exurban community in Florida. There is no mention or indication of any of the countries listed in the SC.</t>
  </si>
  <si>
    <t>The abstract does not explicitly state whether the paper is part of the peer-reviewed published literature or not.</t>
  </si>
  <si>
    <t>Maybe; The abstract mentions the publisher, but it is unclear if it is a peer-reviewed journal article or not.
 ReflectionThe mention of the publisher in the abstract suggests that it may be a peer-reviewed journal article, but it is not explicitly stated.</t>
  </si>
  <si>
    <t>Maybe; The abstract mentions the publisher, but more information is needed to determine if it is peer-reviewed.
 ReflectionThe mention of the publisher, Taylor &amp; Francis, suggests that the paper is part of the peer-reviewed published literature. However, more information is needed to confirm this.</t>
  </si>
  <si>
    <t>No; The paper is about a case study in the Brazilian Amazon.
 ReflectionThe title and abstract do not mention any of the countries listed in the SC, and instead focus on a case study in the Brazilian Amazon.</t>
  </si>
  <si>
    <t>The abstract suggests that it is a published article, but there is not enough information to confirm if it is part of the peer-reviewed published literature.</t>
  </si>
  <si>
    <t>Maybe; The abstract mentions "This article presents" but it is unclear if it has been published in a peer-reviewed journal.
 ReflectionThe abstract mentions "This article presents" which suggests that it has been published in a peer-reviewed journal. However, it is not explicitly stated and there is no information about the journal or publication date.</t>
  </si>
  <si>
    <t>No; The paper focuses on the European Union Atlantic Area and does not mention any of the listed countries.
 ReflectionThe initial response is correct as the paper does not mention any of the listed countries in the SC.</t>
  </si>
  <si>
    <t>The paper may be part of the peer-reviewed published literature as it is published by Elsevier Ltd, but it is unclear if it has undergone peer review.</t>
  </si>
  <si>
    <t>Maybe; The abstract mentions the publisher as Elsevier Ltd, but it is unclear if the paper has undergone peer review.
 ReflectionThe initial response is correct as the abstract only mentions the publisher and not the peer review process.</t>
  </si>
  <si>
    <t>The paper does not explicitly mention any of the countries listed in the SC, but it does focus on small-scale fisheries in developing countries, which could potentially include some of the countries listed.</t>
  </si>
  <si>
    <t>Maybe; The abstract mentions "17 cases of small-scale fisheries in developing countries," but it is not clear if any of the countries listed in the SC are included.
 ReflectionThe initial response is correct. The abstract does not mention any of the countries listed in the SC, but it does mention "developing countries," which could potentially include some of the countries listed.</t>
  </si>
  <si>
    <t>The paper focuses on the sustainability of small-scale fisheries in developing countries and the role of institutions and government involvement in managing them.</t>
  </si>
  <si>
    <t>Yes; The title and abstract specifically mention small-scale fisheries and their sustainability in developing countries, and the abstract discusses the role of institutions and government involvement in managing these fisheries.
 ReflectionThe initial response is correct as the title and abstract clearly indicate that the paper will discuss small-scale fisheries and their sustainability, as well as the role of institutions and government in managing them.</t>
  </si>
  <si>
    <t>While the paper does mention co-management, it ultimately concludes that local social capital is the most important factor in achieving sustainability, which suggests a community-based approach.</t>
  </si>
  <si>
    <t>Maybe; The abstract mentions co-management, but also discusses the importance of local social capital in achieving sustainability.
 ReflectionThe paper does mention co-management, but it also explores other approaches and ultimately concludes that local social capital is the most important factor in achieving sustainability. Therefore, it is possible that the paper will discuss a community-based approach.</t>
  </si>
  <si>
    <t>Yes; The abstract mentions the publisher, Elsevier B.V., which is a reputable publisher of peer-reviewed scientific literature.
 ReflectionThe initial response is correct.</t>
  </si>
  <si>
    <t>The abstract clearly discusses the use of marine protected areas as a tool for managing fisheries and conserving marine biodiversity, and specifically compares fish biomass inside and outside of MPAs.</t>
  </si>
  <si>
    <t>Yes; The abstract mentions the importance of managing fisheries and conserving marine biodiversity through marine protected areas.
 ReflectionThe abstract specifically mentions comparing fish assemblages in MPAs and fished areas, and the impact of typhoons on these areas. This indicates a focus on fisheries and marine resource management.</t>
  </si>
  <si>
    <t>No; The paper does not mention community-based approach or co-management.
 ReflectionThe paper focuses on the comparison of fish biomass in marine protected areas and fished areas, and the impact of typhoons on these areas. There is no mention of community-based approach or co-management.</t>
  </si>
  <si>
    <t>Maybe; The abstract mentions the publisher, but it is unclear if it is a peer-reviewed journal.
 ReflectionThe initial response is correct. The abstract mentions the publisher, but it does not explicitly state that it is a peer-reviewed journal.</t>
  </si>
  <si>
    <t>The abstract provides enough information to suggest that it is likely a peer-reviewed paper.</t>
  </si>
  <si>
    <t>Timor-Leste is not included in the list of countries provided in the SC.</t>
  </si>
  <si>
    <t>No; The paper is about Timor-Leste, which is not included in the list of countries.
 ReflectionThe SC specifically asks for case studies from a list of countries, and Timor-Leste is not included in that list.</t>
  </si>
  <si>
    <t>No; The paper is about a study conducted in Bangladesh, not any of the countries listed in the SC.
 ReflectionThe Initial Response is correct as the paper is solely focused on Bangladesh and does not mention any of the countries listed in the SC.</t>
  </si>
  <si>
    <t>The title and abstract clearly indicate that this is a conference proceeding and not a peer-reviewed publication.</t>
  </si>
  <si>
    <t>No; The title and abstract clearly indicate that it is a conference proceeding.
 ReflectionThe title explicitly mentions a conference, and the abstract mentions "proceedings" and "papers," indicating that this is not a peer-reviewed publication.</t>
  </si>
  <si>
    <t>The paper is not about any of the countries mentioned in the SC, but about a resource regime in Shetland, UK.</t>
  </si>
  <si>
    <t>No; The paper is not about any of the mentioned countries.
 ReflectionThe paper is not about any of the countries mentioned in the SC. It is about a resource regime in Shetland, which is a part of Scotland, UK.</t>
  </si>
  <si>
    <t>The language and structure of the abstract suggest that it is a research paper, but it is unclear if it has been peer-reviewed.</t>
  </si>
  <si>
    <t>Maybe; The abstract mentions a publisher, but it is unclear if the paper has been peer-reviewed.
 ReflectionThe mention of a publisher does not necessarily mean that the paper has been peer-reviewed. However, the language and structure of the abstract suggest that it is a research paper rather than grey literature, conference report, or book chapter.</t>
  </si>
  <si>
    <t>No; The paper is focused on Taiwan and does not mention any of the countries listed in the SC.
 ReflectionThe paper is not related to any of the countries listed in the SC, and the focus is on developing ecohydrological indicators for water resources management in Taiwan.</t>
  </si>
  <si>
    <t>Maybe; The abstract mentions "we identify ecohydrological indicators that are based on habitat and ecological needs of fish communities" which suggests original research, but the source is not specified.
 ReflectionThe abstract does not specify the source of the research, so it is unclear whether it has been published in a peer-reviewed journal.</t>
  </si>
  <si>
    <t>No; The paper is about marine sanctuaries in the Philippines.
 ReflectionThe paper does not mention any of the countries listed in the SC, and the study was conducted in the Philippines.</t>
  </si>
  <si>
    <t>Although the abstract does not explicitly state that the paper is peer-reviewed, the language and structure suggest that it is likely to be part of the peer-reviewed published literature.</t>
  </si>
  <si>
    <t>Maybe; The abstract does not mention whether the paper is peer-reviewed or not.
 ReflectionThe abstract does not provide any information on whether the paper is peer-reviewed or not. However, the language and structure of the abstract suggest that it is likely to be part of the peer-reviewed published literature.</t>
  </si>
  <si>
    <t>No; The paper is about sheep ranching in Argentine Patagonia.
 ReflectionThe paper is focused on the sheep industry in Argentine Patagonia and does not mention any of the countries listed in the SC.</t>
  </si>
  <si>
    <t>The title suggests that the paper may be part of the peer-reviewed published literature,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</si>
  <si>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the paper may be part of the peer-reviewed published literature.</t>
  </si>
  <si>
    <t>The paper is about Easter Island, which is not included in the list of countries/islands.</t>
  </si>
  <si>
    <t>The paper discusses a case study from Eastern Indonesia, which is not listed in the SC, but the abstract mentions Oceania and the Asia Pacific, which includes the countries listed in the SC.</t>
  </si>
  <si>
    <t>Maybe; The abstract mentions Oceania and the Asia Pacific, but does not specifically mention any of the countries listed in the SC.
 ReflectionThe initial response is correct. The abstract mentions Oceania and the Asia Pacific, which includes the countries listed in the SC, but does not specifically mention any of them.</t>
  </si>
  <si>
    <t>The abstract suggests that the paper may discuss fisheries and/or marine resource management, but it is not explicitly stated.</t>
  </si>
  <si>
    <t>Maybe; The abstract mentions the importance of marine ecosystem services and threats to coral reefs from fishing pressures, pollution, and environmental change, but it does not explicitly state that the paper will discuss fisheries or marine resource management.
 ReflectionThe abstract does not mention any specific fisheries or management practices, but it does discuss the need for improved management of marine and coastal ecosystems. Therefore, it is possible that the paper will discuss fisheries and/or marine resource management.</t>
  </si>
  <si>
    <t>The abstract discusses the potential for community and government cooperation towards sustainable management of marine ecosystems.</t>
  </si>
  <si>
    <t>Yes; The abstract mentions community and government working together towards sustainable management of marine ecosystems.
 ReflectionThe initial response is correct as the abstract mentions the opportunities for communities and government to improve alignment of their efforts towards sustainable management of marine ecosystems.</t>
  </si>
  <si>
    <t>No; The paper is focused on the Yellow Sea and East China Sea, which are not included in the list of countries in the SC.
 ReflectionThe SC specifically mentions a list of countries, and the paper does not mention any of them.</t>
  </si>
  <si>
    <t>Although the abstract does not mention where the study was published, the methodology and results presented are typical of a peer-reviewed paper.</t>
  </si>
  <si>
    <t>Maybe; The abstract does not mention where the study was published.
 ReflectionThe abstract does not provide information on where the study was published, but it does provide details on the methodology and results, which are typical of a peer-reviewed paper.</t>
  </si>
  <si>
    <t>The paper does not meet the SC as it does not discuss any case studies from the Pacific Island countries listed.</t>
  </si>
  <si>
    <t>No; The paper discusses case studies from Spain, Portugal, Cambodia, Vietnam, and Bangladesh.
 ReflectionThe paper does not mention any of the Pacific Island countries listed in the SC.</t>
  </si>
  <si>
    <t>The title and abstract suggest that it is a research paper on community-based fisheries organisations and sustainable development, which is likely to be part of the peer-reviewed published literature.</t>
  </si>
  <si>
    <t>The mention of the publisher, Elsevier, suggests that this paper may be part of the peer-reviewed published literature, but we cannot be certain without further information.</t>
  </si>
  <si>
    <t>Yes; The abstract mentions Papua New Guinea as the location of the case study.
 ReflectionThe initial response is correct as the abstract clearly states that the case study was conducted in New Ireland Province, Papua New Guinea.</t>
  </si>
  <si>
    <t>The abstract discusses the challenges faced in managing the trial sea ranch and the potential of community-based mariculture of sea cucumber as a sustainable livelihood, indicating a discussion on fisheries and marine resource management.</t>
  </si>
  <si>
    <t>Yes; The abstract discusses community-based mariculture of sea cucumber as a sustainable livelihood in Papua New Guinea, and the challenges faced in managing the trial sea ranch.
 ReflectionThe abstract clearly mentions the involvement of sea cucumber mariculture and the challenges faced in managing the trial sea ranch, which indicates a discussion on marine resource management.</t>
  </si>
  <si>
    <t>The paper discusses the potential of community-based mariculture of sea cucumber as a sustainable livelihood in Papua New Guinea.</t>
  </si>
  <si>
    <t>Yes; The abstract discusses the potential of community-based mariculture of sea cucumber as a sustainable livelihood in Papua New Guinea.
 ReflectionThe initial response is correct as the abstract clearly mentions the potential of community-based mariculture of sea cucumber as a sustainable livelihood in Papua New Guinea.</t>
  </si>
  <si>
    <t>No; The paper is about the Philippine Tubbataha Reef National Marine Park, which is not part of the listed countries.
 ReflectionThe initial response is correct as the paper is focused on the Philippines and not any of the listed countries.</t>
  </si>
  <si>
    <t>Maybe; The title suggests that it could be a peer-reviewed paper, but without an abstract, it is difficult to determine.
 ReflectionThe title includes specific details about a national marine park and management issues, which could indicate a peer-reviewed paper. However, the lack of an abstract makes it difficult to confirm.</t>
  </si>
  <si>
    <t>The abstract does not provide any information about the publication status of the paper, but the language used in the abstract suggests that it is a research paper.</t>
  </si>
  <si>
    <t>Maybe; The abstract mentions no information about the publication status of the paper.
 ReflectionThe abstract does not provide any information about the publication status of the paper. However, the language used in the abstract suggests that it is a research paper.</t>
  </si>
  <si>
    <t>No; The paper is about a quality improvement initiative in five community-based health systems in an unspecified location.
 ReflectionThe paper does not mention any of the countries listed in the SC, and the location of the health systems is not specified.</t>
  </si>
  <si>
    <t>No; The paper is focused on a case study in Oregon, USA.
 ReflectionThe paper is not related to any of the Pacific Island countries mentioned in the SC.</t>
  </si>
  <si>
    <t>No; The paper is about Japanese surf-clam fisheries and does not mention any of the countries listed in the SC.
 ReflectionThe Initial Response is correct as the paper is focused on Japanese surf-clam fisheries and does not mention any of the countries listed in the SC.</t>
  </si>
  <si>
    <t>The article is published by a reputable academic institution and mentions providing a rigorous analysis, indicating that it is likely part of the peer-reviewed published literature.</t>
  </si>
  <si>
    <t>Yes; The abstract mentions that the article provides a rigorous analysis, and it is published by the Board of Regents of the University of Wisconsin System, indicating that it is likely peer-reviewed.
 ReflectionThe initial response is correct. The abstract mentions that the article provides a rigorous analysis, and the publisher is a reputable academic institution.</t>
  </si>
  <si>
    <t>No; The paper is about a case study in Ghana, not any of the listed countries.
 ReflectionThe paper is not about any of the countries listed in the SC, so it does not meet the criteria.</t>
  </si>
  <si>
    <t>Maybe; The abstract mentions Elsevier Ltd. which is a publisher of peer-reviewed journals, but further information is needed to confirm if this paper is part of the peer-reviewed published literature.
 ReflectionThe initial response is correct. The mention of Elsevier Ltd. suggests that the paper may be part of the peer-reviewed published literature, but we need more information to confirm this.</t>
  </si>
  <si>
    <t>The abstract does not provide any information about the publication status of the paper, but the title suggests that it is a research paper.</t>
  </si>
  <si>
    <t>Maybe; The abstract mentions no information about the publication status of the paper.
 ReflectionThe abstract does not provide any information about the publication status of the paper. However, the title suggests that it is a research paper.</t>
  </si>
  <si>
    <t>No; The paper is about a case study in the Philippines.
 ReflectionThe paper is not about any of the countries listed in the SC, but rather about a case study in the Philippines.</t>
  </si>
  <si>
    <t>The abstract does not explicitly mention fisheries, but the mention of reducing fishing effort and changing livelihood strategies away from reliance on coral reef resources suggests that fisheries and marine resource management may be discussed in the paper.</t>
  </si>
  <si>
    <t>Maybe; The abstract mentions sustainable integrated coastal management, coral reef resources, and marine reserves, but does not explicitly mention fisheries.
 ReflectionThe abstract focuses on the role of livelihoods in sustainable integrated coastal management and how it can lead to collective engagement in management. While the abstract does not explicitly mention fisheries, it does mention the reduction of fishing effort and changing livelihood strategies away from reliance on coral reef resources. This suggests that fisheries and marine resource management may be discussed in the paper.</t>
  </si>
  <si>
    <t>The paper is likely to discuss a community-based approach as it focuses on the role of livelihoods in encouraging collective engagement in management in a community-based dive tourism site.</t>
  </si>
  <si>
    <t>Yes; The abstract mentions "community-based dive tourism site" and "collective engagement in management."
 ReflectionThe abstract discusses the role of livelihoods in encouraging collective engagement in management in a community-based dive tourism site.</t>
  </si>
  <si>
    <t>Maybe; The abstract mentions the study was published under license by IOP Publishing Ltd, but it is unclear if it is peer-reviewed.
 ReflectionThe mention of IOP Publishing Ltd suggests that the paper is part of the peer-reviewed published literature. However, it is not explicitly stated in the abstract.</t>
  </si>
  <si>
    <t>No; The paper is about a case study in the Philippines.
 ReflectionThe initial response is correct as the paper is focused on a case study in the Philippines and not any of the countries listed in the SC.</t>
  </si>
  <si>
    <t>The abstract does not provide clear information on the type of publication, but the title suggests that it may be a peer-reviewed research paper.</t>
  </si>
  <si>
    <t>The title and abstract suggest that this is not a peer-reviewed article, but rather an opinion piece or editorial.</t>
  </si>
  <si>
    <t>Maybe; The abstract does not provide information on the type of publication.
 ReflectionThe abstract does not provide information on the type of publication, but the title and content suggest that it may not be a peer-reviewed article.</t>
  </si>
  <si>
    <t>No; The paper does not mention any of the countries listed in the SC.
 ReflectionThe paper focuses on a case study conducted in coastal embayments dominated by Posidonia spp. and within three marine parks along the south-western coast of Western Australia.</t>
  </si>
  <si>
    <t>Although the abstract does not explicitly state that the paper is part of the peer-reviewed published literature, the language used suggests that it is a research paper that has been published in a peer-reviewed journal.</t>
  </si>
  <si>
    <t>No; The paper is about Arctic Canada, which is not included in the list of countries/islands.
 ReflectionThe Initial Response is correct. The paper is not about any of the countries/islands listed in the SC.</t>
  </si>
  <si>
    <t>The mention of a government department conducting surveillance projects suggests that it may be a government report rather than a peer-reviewed paper, which would exclude it from the peer-reviewed published literature.</t>
  </si>
  <si>
    <t>The abstract describes a case study conducted in Papua New Guinea, which is one of the countries listed in the SC.</t>
  </si>
  <si>
    <t>Yes; The abstract mentions a case study in Papua New Guinea, which is one of the countries listed in the SC.
 ReflectionThe initial response is correct as the abstract explicitly mentions Papua New Guinea, which is one of the countries listed in the SC.</t>
  </si>
  <si>
    <t>The abstract discusses the management of a fish species and its reproductive migrations using no-take LMMAs, indicating a focus on fisheries and marine resource management.</t>
  </si>
  <si>
    <t>Yes; The abstract discusses the management of a fish species and its reproductive migrations.
 ReflectionThe abstract specifically mentions the use of no-take locally managed marine areas (LMMAs) for management, which is a common tool in marine resource management.</t>
  </si>
  <si>
    <t>The abstract mentions "community-based management" and "locally managed marine area (LMMA)" which suggests a community-based approach.</t>
  </si>
  <si>
    <t>Yes; The abstract mentions "community-based management" and "locally managed marine area (LMMA)" which suggests a community-based approach.
 ReflectionThe mention of "co-management" is not present in the abstract, which is the only information provided.</t>
  </si>
  <si>
    <t>Yes; The abstract mentions the authors and the year of publication, indicating that it has been published in a peer-reviewed journal.
 ReflectionThe abstract mentions the authors and the year of publication, which is a common practice in published papers. However, it is possible that the paper is published in a non-peer-reviewed journal or as a conference proceeding.</t>
  </si>
  <si>
    <t>The abstract discusses traditional community-based systems of managing coastal fisheries, which could potentially be found in any of the countries listed in the SC. However, it does not explicitly mention any of the countries.</t>
  </si>
  <si>
    <t>Maybe; The abstract mentions traditional community-based systems of managing coastal fisheries, but it does not explicitly mention any of the countries listed in the SC.
 ReflectionThe initial response is correct. While the abstract does not mention any of the countries listed in the SC, it does discuss traditional community-based systems of managing coastal fisheries, which could potentially be found in any of the countries listed.</t>
  </si>
  <si>
    <t>While the paper does touch on fisheries and the need for community involvement in management practices, it is not the main focus of the paper and the title does not specifically mention fisheries or marine resource management.</t>
  </si>
  <si>
    <t>Maybe; The abstract mentions traditional community-based systems of managing coastal fisheries and the need for increased community involvement in modern management practices.
 ReflectionThe abstract does mention fisheries and the need for community involvement in management practices, but it is not the main focus of the paper. The title also mentions "environment" rather than specifically fisheries or marine resource management.</t>
  </si>
  <si>
    <t>The abstract discusses traditional community-based systems of managing coastal fisheries and argues for increased community involvement in modern management practices, indicating a focus on community-based approach.</t>
  </si>
  <si>
    <t>Yes; The abstract discusses traditional community-based systems of managing coastal fisheries and argues for increased community involvement in modern management practices.
 ReflectionThe initial response is correct as the abstract clearly discusses the importance of community-based management systems and the need for increased community involvement in environmental management processes.</t>
  </si>
  <si>
    <t>The abstract provides evidence of a research study with findings, which is typical of peer-reviewed published literature.</t>
  </si>
  <si>
    <t>Maybe; The abstract does not provide information on the type of publication.
 ReflectionThe abstract does not mention the type of publication, but it does provide details on the research methodology and findings, which are typical of peer-reviewed published literature.</t>
  </si>
  <si>
    <t>The paper is not about a case study from any of the listed countries, but rather from Cambodia.</t>
  </si>
  <si>
    <t>The abstract does not provide clear information on the type of publication, but the mention of the publisher suggests that it may be a peer-reviewed article.</t>
  </si>
  <si>
    <t>Maybe; The abstract does not provide information on the type of publication.
 ReflectionThe initial response is correct as the abstract does not provide information on the type of publication. However, the publisher is mentioned at the end of the abstract, which suggests that it may be a peer-reviewed article.</t>
  </si>
  <si>
    <t>No; The paper is about indigenous Maori tribes and sub-tribes in Aotearoa/New Zealand.
 ReflectionThe paper is focused on indigenous communities in New Zealand and does not mention any of the countries listed in the SC.</t>
  </si>
  <si>
    <t>The title suggests that it may be a research paper, but without further information on the type of publication, it is difficult to determine if it meets the screening criteria.</t>
  </si>
  <si>
    <t>No; The paper is about a case study in Okinawa, Japan, which is not included in the list of countries in the SC.
 ReflectionThe Initial Response is correct. The paper is not about any of the countries listed in the SC.</t>
  </si>
  <si>
    <t>The paper may be part of the peer-reviewed published literature as it is an open access article, but it is unclear if it has been peer-reviewed.</t>
  </si>
  <si>
    <t>Maybe; The abstract mentions a case study and empirical data, but it is unclear if the paper has been peer-reviewed and published.
 ReflectionThe abstract mentions that the paper is an open access article, but it is unclear if it has been peer-reviewed.</t>
  </si>
  <si>
    <t>The paper discusses LMMA in the tropical Pacific, but it is not clear if any of the specific countries listed in the SC are included.</t>
  </si>
  <si>
    <t>Maybe; The paper discusses locally-managed marine areas in the tropical Pacific, but it is not clear if any of the specific countries listed in the SC are included.
 ReflectionThe paper discusses LMMA in the tropical Pacific, which includes some of the countries listed in the SC. However, the paper does not specifically mention any of the countries listed, so it is unclear if it meets the SC.</t>
  </si>
  <si>
    <t>The paper discusses sustainable resource management in the context of locally-managed marine areas, which could include fisheries management.</t>
  </si>
  <si>
    <t>Maybe; The title and abstract mention marine conservation and sustainable resource management, but do not explicitly mention fisheries.
 ReflectionThe initial response is correct. While the paper does not explicitly mention fisheries, it does discuss resource management in the context of locally-managed marine areas, which could include fisheries management.</t>
  </si>
  <si>
    <t>While the abstract mentions community-based management, it also mentions co-management, which is excluded by the screening criteria. Therefore, it is unclear whether the paper strictly meets the screening criteria.</t>
  </si>
  <si>
    <t>Yes; The abstract mentions community-based management as a mainstream approach to marine conservation and sustainable resource management.
 ReflectionThe initial response is correct as the abstract mentions community-based management as a mainstream approach to marine conservation and sustainable resource management. However, it is important to note that the screening criteria excludes a focus on co-management, which is also mentioned in the abstract.</t>
  </si>
  <si>
    <t>The abstract mentions "published studies of LMMAs," but it is unclear if the paper itself is a published study or a review article.</t>
  </si>
  <si>
    <t>Maybe; The abstract mentions "published studies of LMMAs," but it is unclear if the paper itself is a published study or a review article.
 ReflectionThe initial response is correct. The abstract mentions published studies, but it is not clear if the paper itself is a published study or a review article that summarizes published studies.</t>
  </si>
  <si>
    <t>No; The paper is about a case study conducted in Canada, not in any of the listed countries.
 ReflectionThe paper is not related to any of the countries listed in the SC.</t>
  </si>
  <si>
    <t>While the paper is not about any of the listed countries, it may still be relevant to the research project as it discusses integrated coastal management and coastal resource management, which are relevant topics for the project.</t>
  </si>
  <si>
    <t>No; The paper is about the Philippines, not any of the listed countries.
 ReflectionThe paper is not about any of the countries listed in the SC, but it is still possible that it could be relevant to the research project.</t>
  </si>
  <si>
    <t>The paper discusses coastal resource management, which could potentially include marine resource management, but the focus is on integrated coastal management and local governance.</t>
  </si>
  <si>
    <t>Maybe; The abstract mentions coastal resource management and enhanced fisheries production, but the focus is on integrated coastal management and local governance.
 ReflectionThe abstract mentions fisheries production, but it is not the main focus of the paper. However, the paper does discuss coastal resource management, which could potentially include marine resource management.</t>
  </si>
  <si>
    <t>The abstract discusses the involvement of local governments in coastal resource management, indicating a community-based approach.</t>
  </si>
  <si>
    <t>Yes; The abstract mentions local governments and their participation in coastal resource management.
 ReflectionThe initial response is correct as the abstract mentions the shift of coastal management responsibilities to local governments and their delivery of integrated coastal management as a basic service.</t>
  </si>
  <si>
    <t>No; The paper is about a child health outreach programme in South Africa.
 ReflectionThe paper is not about any of the countries listed in the SC.</t>
  </si>
  <si>
    <t>The title suggests that it is likely a peer-reviewed published paper,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</si>
  <si>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likely a peer-reviewed published paper.</t>
  </si>
  <si>
    <t>While the publisher is mentioned, it is unclear if the paper is peer-reviewed or not.</t>
  </si>
  <si>
    <t>Maybe; The abstract mentions the publisher, but it is unclear if it is a peer-reviewed journal article or not.
 ReflectionThe mention of the publisher does not necessarily mean that the paper is peer-reviewed. However, Taylor &amp; Francis is a reputable academic publisher, and it is possible that the paper is peer-reviewed.</t>
  </si>
  <si>
    <t>The paper does not provide a case study from any of the countries listed in the SC, but the techniques discussed could be applied in those countries.</t>
  </si>
  <si>
    <t>Maybe; The paper discusses techniques for evaluating coral reefs, but does not explicitly mention any of the countries listed in the SC.
 ReflectionThe paper does not mention any specific case studies from the countries listed in the SC, but it does discuss techniques that could be applied in those countries.</t>
  </si>
  <si>
    <t>The title and abstract suggest that it is a research paper that is likely part of the peer-reviewed published literature.</t>
  </si>
  <si>
    <t>The abstract mentions Papua New Guinea, which is one of the countries listed in the SC.</t>
  </si>
  <si>
    <t>The paper does not explicitly mention fisheries or marine resource management, but the information presented could be relevant to these topics.</t>
  </si>
  <si>
    <t>Maybe; The abstract discusses the sustainable utilization of marine taxa and the diversity of marine taxa utilized by artisan households within an artisanal shellcraft sector of Papua New Guinea. While the paper does not explicitly mention fisheries or marine resource management, the information presented could be relevant to these topics.
 ReflectionThe paper does not explicitly mention fisheries or marine resource management, but the information presented could be relevant to these topics. The paper discusses the sustainable utilization of marine taxa and the diversity of marine taxa utilized by artisan households within an artisanal shellcraft sector of Papua New Guinea, which could be important for managing fisheries and marine resources.</t>
  </si>
  <si>
    <t>While the abstract does not explicitly mention community-based approaches or co-management, the focus on supporting greater sustainability within shellcraft sectors across the Indo-Pacific suggests a potential for community-based approaches.</t>
  </si>
  <si>
    <t>Maybe; The abstract discusses sustainable utilization of marine taxa within an artisanal shellcraft sector of Papua New Guinea, but it is unclear if there is a community-based approach or a focus on co-management.
 ReflectionThe abstract mentions the importance of supporting greater sustainability within shellcraft sectors across the Indo-Pacific, which could suggest a community-based approach. However, there is no explicit mention of community-based approaches or co-management.</t>
  </si>
  <si>
    <t>The paper does not meet the Screening Criteria as it does not provide any case study from the countries listed in the SC.</t>
  </si>
  <si>
    <t>No; The paper does not mention any of the countries listed in the SC.
 ReflectionThe Initial Response is correct. The paper does not mention any of the countries listed in the SC, and it does not provide any case study from any of these countries.</t>
  </si>
  <si>
    <t>No; The paper is about a case study from the Dominican Republic, which is not included in the list of countries.
 ReflectionThe initial response is correct.</t>
  </si>
  <si>
    <t>The title suggests that it is likely a peer-reviewed article, although the abstract does not provide explicit information on the type of publication.</t>
  </si>
  <si>
    <t>While the publisher is reputable, it is still unclear if the paper has undergone peer-review or not.</t>
  </si>
  <si>
    <t>Maybe; The abstract mentions the publisher, but it is unclear if it is a peer-reviewed journal article or not.
 ReflectionThe abstract mentions the publisher, Elsevier B.V., which is a reputable publisher of scientific journals. However, it is still unclear if the paper has undergone peer-review or not.</t>
  </si>
  <si>
    <t>No; The paper is about wetlands in Bangladesh and does not mention any of the listed countries.
 ReflectionThe paper focuses on wetlands in Bangladesh and does not mention any of the countries listed in the screening criteria.</t>
  </si>
  <si>
    <t>The publisher mentioned at the end of the abstract, International Scientific Publications, is a publisher of peer-reviewed journals.</t>
  </si>
  <si>
    <t>Maybe; The abstract does not provide information on whether the paper is peer-reviewed or not.
 ReflectionThe abstract does not provide any information on whether the paper is peer-reviewed or not. However, the publisher mentioned at the end of the abstract, International Scientific Publications, is a publisher of peer-reviewed journals.</t>
  </si>
  <si>
    <t>No; The paper is about a case study in Bangladesh.
 ReflectionThe title and abstract clearly state that the paper is about a case study in Bangladesh, which is not included in the list of countries in the screening criteria.</t>
  </si>
  <si>
    <t>Maybe; The abstract mentions a publisher, but it is unclear if the paper has been peer-reviewed.
 ReflectionThe mention of a publisher does not necessarily mean that the paper has been peer-reviewed. However, the level of detail and the language used in the abstract suggest that it is likely a peer-reviewed paper.</t>
  </si>
  <si>
    <t>The paper is not about any of the countries listed in the SC, but rather about mangrove use and management in Senegal.</t>
  </si>
  <si>
    <t>The title suggests a possibility of a case study from one of the listed countries due to the focus on community-based natural resource management. However, without an abstract, it is not possible to confirm this.</t>
  </si>
  <si>
    <t>Maybe; The title does not mention any specific country, but the focus on community-based natural resource management suggests a possibility of a case study from one of the listed countries.
 ReflectionThe initial response is correct as the title does not mention any specific country, but the focus on community-based natural resource management suggests a possibility of a case study from one of the listed countries.</t>
  </si>
  <si>
    <t>Without an abstract, it is difficult to determine if it is peer-reviewed published literature.</t>
  </si>
  <si>
    <t>Maybe; The title suggests a research paper, but without an abstract, it is difficult to determine if it is peer-reviewed published literature.
 ReflectionThe title suggests that it could be a research paper, but without an abstract, it is difficult to determine if it meets the SC.</t>
  </si>
  <si>
    <t>No; The paper is about a case study conducted in Southern Thailand.
 ReflectionThe paper is not about any of the countries listed in the SC.</t>
  </si>
  <si>
    <t>The abstract does not provide information on whether the paper is peer-reviewed or not, but the clear methodology and results suggest that it may have been published in a peer-reviewed journal.</t>
  </si>
  <si>
    <t>Maybe; The abstract does not provide information on whether the paper is peer-reviewed or not.
 ReflectionThe abstract does not provide any information on whether the paper is peer-reviewed or not. However, the paper seems to be reporting on a research study with a clear methodology and results, which suggests that it may have been published in a peer-reviewed journal.</t>
  </si>
  <si>
    <t>The paper is solely focused on the Philippines and does not meet the screening criteria.</t>
  </si>
  <si>
    <t>Maybe; The abstract mentions the publisher, but it is unclear whether the paper is peer-reviewed or not.
 ReflectionThe initial response is correct. The abstract mentions the publisher, but it is unclear whether the paper is peer-reviewed or not.</t>
  </si>
  <si>
    <t>No; The paper is focused on a case study in northeastern Brazil.
 ReflectionThe paper is not focused on any of the countries listed in the SC, but rather on a case study in northeastern Brazil.</t>
  </si>
  <si>
    <t>The language and structure of the abstract suggest that it is likely to be part of the peer-reviewed published literature.</t>
  </si>
  <si>
    <t>No; The paper is about dam removal and fish passage projects in the United States.
 ReflectionThe paper is focused on the United States and does not mention any of the countries listed in the SC.</t>
  </si>
  <si>
    <t>The abstract suggests that the article has been published, but without further information, it is unclear if it meets the SC.</t>
  </si>
  <si>
    <t>Maybe; The abstract mentions "This article provides a preliminary review" but it is unclear if the article has been published in a peer-reviewed journal.
 ReflectionThe abstract does not explicitly state that the article has been published in a peer-reviewed journal, but the mention of "This article" suggests that it has been published. However, without further information, it is difficult to determine if it meets the SC.</t>
  </si>
  <si>
    <t>The paper focuses on small-scale shark fisheries and the need for management options, making it highly likely that it will discuss fisheries and/or marine resource management.</t>
  </si>
  <si>
    <t>The abstract recommends a community-based approach for managing shark resources.</t>
  </si>
  <si>
    <t>Yes; The abstract mentions "low-cost, community-based management of shark resources based on the allocation of allowable shark catches to ward communities" as a recommended approach.
 ReflectionThe abstract clearly mentions the recommended approach as community-based management, which meets the screening criteria.</t>
  </si>
  <si>
    <t>The study was conducted in Indonesia and does not meet the screening criteria.</t>
  </si>
  <si>
    <t>No; The paper is about a case study in Indonesia.
 ReflectionThe title and abstract clearly state that the study was conducted in two villages in Central Java, Indonesia.</t>
  </si>
  <si>
    <t>Maybe; The abstract does not explicitly state whether the paper is part of the peer-reviewed published literature or not.
 ReflectionThe abstract does not provide any information on the type of publication, but it does provide details on the study design and methodology used.</t>
  </si>
  <si>
    <t>The paper is not related to any of the countries listed in the Screening Criteria.</t>
  </si>
  <si>
    <t>The mention of Wiley Periodicals LLC in the abstract suggests that the paper is part of the peer-reviewed published literature.</t>
  </si>
  <si>
    <t>Maybe; The abstract mentions a case study, but it is unclear if the paper has been published in a peer-reviewed journal.
 ReflectionThe abstract mentions that the paper was published by Wiley Periodicals LLC, which suggests that it is likely a peer-reviewed publication.</t>
  </si>
  <si>
    <t>The study was conducted in Ethiopia, which is not included in the list of countries.</t>
  </si>
  <si>
    <t>No; The study was conducted in Ethiopia, which is not included in the list of countries.
 ReflectionThe title and abstract clearly state that the study was conducted in Butajira Town, south-central Ethiopia, which is not included in the list of countries.</t>
  </si>
  <si>
    <t>The title and abstract suggest that this is a peer-reviewed research article.</t>
  </si>
  <si>
    <t>Maybe; The abstract does not provide information on the type of publication.
 ReflectionThe abstract does not mention the type of publication, but the title suggests that it is a research article.</t>
  </si>
  <si>
    <t>No; The paper is about a case study in Malaysia.
 ReflectionThe paper is clearly about a case study in Malaysia and does not mention any of the countries listed in the SC.</t>
  </si>
  <si>
    <t>The publisher mentioned in the abstract indicates that the paper is part of the peer-reviewed published literature.</t>
  </si>
  <si>
    <t>Maybe; The abstract does not provide information on the type of publication.
 ReflectionThe abstract does not provide information on the type of publication, but the publisher is mentioned.</t>
  </si>
  <si>
    <t>No; The paper is a review of monitoring methods for aquatic megavertebrates in the Caribbean, and does not focus on any of the countries listed in the SC.
 ReflectionThe paper does not mention any of the countries listed in the SC, and the focus is on the Caribbean region.</t>
  </si>
  <si>
    <t>No; The paper is about Barbuda, West Indies, which is not included in the list of countries.
 ReflectionThe initial response is correct as Barbuda, West Indies is not included in the list of countries.</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</si>
  <si>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not mention any conference reports or book chapters, which suggests that it may be part of the peer-reviewed published literature.</t>
  </si>
  <si>
    <t>No; The paper discusses Southeast Asia, which is not included in the list of countries.
 ReflectionThe SC specifically lists countries in the Pacific region, while the paper discusses Southeast Asia, which is not included in the list.</t>
  </si>
  <si>
    <t>The abstract does not provide clear evidence that the paper has been peer-reviewed and published in a journal, but it also does not indicate that it is grey literature, conference report, or book chapter.</t>
  </si>
  <si>
    <t>Maybe; The abstract mentions the name of a society, but it is unclear whether the paper has been peer-reviewed and published in a journal.
 ReflectionThe mention of a society does not necessarily mean that the paper has been peer-reviewed and published in a journal. However, the abstract does not mention any indicators of grey literature, conference reports, or book chapters.</t>
  </si>
  <si>
    <t>Yes; The abstract mentions the publisher and the year of publication, indicating that it is likely a peer-reviewed published paper.
 ReflectionThe initial response is correct. The abstract mentions the publisher and the year of publication, which suggests that it is a peer-reviewed published paper.</t>
  </si>
  <si>
    <t>Maybe; The abstract mentions no information about the publication status of the paper.
 ReflectionThe abstract does not provide any information about the publication status of the paper, but it does not mention any conference or grey literature.</t>
  </si>
  <si>
    <t>No; The paper is about a study conducted in Vietnam.
 ReflectionThe paper is focused on a study conducted in Vietnam and does not mention any of the countries listed in the SC.</t>
  </si>
  <si>
    <t>Although the abstract does not explicitly state that the paper is part of the peer-reviewed published literature, the study design, methods, and results suggest that it is likely a peer-reviewed publication.</t>
  </si>
  <si>
    <t>Maybe; The abstract does not provide information on the type of publication.
 ReflectionThe abstract does not mention the type of publication, but it does provide details on the study design, methods, and results, which are typical of peer-reviewed published literature.</t>
  </si>
  <si>
    <t>Maybe; The abstract mentions the publisher, but it is unclear whether the paper has been peer-reviewed.
 ReflectionThe initial response is correct. The abstract mentions the publisher, but it does not explicitly state whether the paper has been peer-reviewed.</t>
  </si>
  <si>
    <t>The paper is not about any of the countries mentioned in the SC, but rather a case study conducted in Bangladesh.</t>
  </si>
  <si>
    <t>No; The paper is about a case study conducted in Bangladesh, which is not included in the list of countries mentioned in the SC.
 ReflectionThe initial response is correct as the paper is not about any of the countries mentioned in the SC.</t>
  </si>
  <si>
    <t>While the abstract does not provide information on whether the paper is peer-reviewed or not, the publisher is a reputable publisher of peer-reviewed journals.</t>
  </si>
  <si>
    <t>Maybe; The abstract does not provide information on whether the paper is peer-reviewed or not.
 ReflectionThe abstract does not provide any information on whether the paper is peer-reviewed or not. However, the publisher, Egyptian Society for the Development of Fisheries and Human Health, is a reputable publisher of peer-reviewed journals.</t>
  </si>
  <si>
    <t>No; The paper is based on a study conducted in Uganda.
 ReflectionThe paper is not related to any of the countries mentioned in the SC.</t>
  </si>
  <si>
    <t>Although the abstract does not explicitly state that it is a peer-reviewed article, the detailed research findings suggest that it is likely a peer-reviewed article.</t>
  </si>
  <si>
    <t>Maybe; The abstract does not provide information on the type of publication.
 ReflectionThe abstract does not mention the type of publication, but it does provide detailed research findings, which suggests that it may be a peer-reviewed article.</t>
  </si>
  <si>
    <t>No; The paper is about a forest reserve in Malaysia.
 ReflectionThe title and abstract clearly state that the paper is about a forest reserve in Malaysia, which is not included in the list of countries in the SC.</t>
  </si>
  <si>
    <t>Yes; The title and abstract specifically mention community-based management of subsistence fisheries in Samoa.
 ReflectionThe abstract provides details about a fisheries extension program that encouraged village communities to manage their own marine resources, including establishing community-owned Marine Protected Areas.</t>
  </si>
  <si>
    <t>The paper discusses a community-based approach to fisheries management through a fisheries extension program that resulted in the creation of community-owned Fisheries Management Plans and Marine Protected Areas.</t>
  </si>
  <si>
    <t>Yes; The title and abstract clearly mention a community-based approach to fisheries management.
 ReflectionThe abstract describes a fisheries extension program that encouraged village communities to manage their own marine resources, resulting in the creation of community-owned Fisheries Management Plans and Marine Protected Areas. This is a clear example of a community-based approach.</t>
  </si>
  <si>
    <t>The abstract mentions a publisher, but it is unclear whether the paper has been peer-reviewed.</t>
  </si>
  <si>
    <t>Maybe; The abstract mentions a publisher, but it is unclear whether the paper has been peer-reviewed.
 ReflectionThe initial response is correct. The abstract mentions a publisher, but it is unclear whether the paper has been peer-reviewed.</t>
  </si>
  <si>
    <t>the paper does not meet the screening criteria as it is not about any of the listed countries.</t>
  </si>
  <si>
    <t>No, the paper is about a case study in Sri Lanka, not any of the listed countries.
 ReflectionThe title and abstract clearly state that the paper is about a case study in Sri Lanka, which is not one of the listed countries.</t>
  </si>
  <si>
    <t>No; The title and abstract do not mention fisheries or marine resource management.
 ReflectionThe title and abstract focus on ethical dilemmas in post-tsunami research in Sri Lanka and the challenges of studying up. There is no mention of fisheries or marine resource management.</t>
  </si>
  <si>
    <t>Maybe; The abstract mentions a doctoral fieldwork, which may or may not have been published in a peer-reviewed journal.
 ReflectionThe abstract does not explicitly state whether the paper has been published in a peer-reviewed journal or not. However, the mention of a doctoral fieldwork suggests that the paper may have been published in a peer-reviewed journal.</t>
  </si>
  <si>
    <t>No; The paper is about beach seine fishing practices in southern Sri Lanka.
 ReflectionThe paper does not mention any of the countries listed in the SC, and instead focuses on a case study from southern Sri Lanka.</t>
  </si>
  <si>
    <t>Maybe; The abstract mentions the publisher, but it is unclear if it is peer-reviewed.
 ReflectionThe initial response is correct. The abstract mentions the publisher, Elsevier Ltd, which is a reputable publisher. However, it is unclear if the paper has undergone peer-review.</t>
  </si>
  <si>
    <t>Maybe; The abstract mentions Cornell University, which is a reputable academic institution, but it is unclear if the paper has been published in a peer-reviewed journal.
 ReflectionThe abstract does not explicitly state whether the paper has been published in a peer-reviewed journal or not. However, the mention of Cornell University suggests that the research may have undergone academic scrutiny.</t>
  </si>
  <si>
    <t>No; The paper is focused on rural Baja California, Mexico.
 ReflectionThe paper does not mention any of the countries listed in the SC, and instead focuses on rural tourism in Baja California, Mexico.</t>
  </si>
  <si>
    <t>The abstract does not provide clear evidence that the paper has been published in a peer-reviewed journal, but the mention of the academic task and contributors suggests that it may have been.</t>
  </si>
  <si>
    <t>Maybe; The abstract mentions the academic task and the contributors, but it is unclear if the paper has been published in a peer-reviewed journal.
 ReflectionThe abstract does not explicitly state that the paper has been published in a peer-reviewed journal, but it does mention the academic task and the contributors, which suggests that it may have been published.</t>
  </si>
  <si>
    <t>No; The paper is about Amazon floodplain lakes and does not mention any of the countries listed in the SC.
 ReflectionThe Initial Response is correct. The paper is focused on Amazon floodplain lakes and does not mention any of the countries listed in the SC.</t>
  </si>
  <si>
    <t>Maybe; The abstract mentions fisheries management, but there is no clear indication of a case study from any of the listed countries.
 ReflectionThe abstract discusses the use of market-based mechanisms and community-based management in fisheries, but does not provide any specific examples or case studies from the listed countries.</t>
  </si>
  <si>
    <t>The paper may discuss fisheries and/or marine resource management, but it is not clear from the abstract whether it is the main focus or just a part of the broader discussion on environmental governance.</t>
  </si>
  <si>
    <t>Maybe; The abstract mentions both market-based management and greater participation by local communities, but it is unclear whether the paper will focus on community-based management or co-management.
 ReflectionThe abstract mentions both market-based management and community participation, but it is unclear whether the paper will focus on community-based management or co-management. The term "co-management" is not mentioned explicitly, but it is possible that the paper could discuss co-management as a form of community-based management.</t>
  </si>
  <si>
    <t>Maybe; The abstract mentions the copyright of a Northeastern Agricultural and Resource Economics Association, but it is unclear if this is a peer-reviewed publication.
 ReflectionThe initial response is correct. The copyright information does not necessarily indicate that the paper is peer-reviewed.</t>
  </si>
  <si>
    <t>Yes; The paper is about the traditional and community-based marine resources management system in Fiji.
 ReflectionThe title and abstract clearly mention Fiji as the location of the case study, which is one of the countries listed in the SC.</t>
  </si>
  <si>
    <t>The abstract specifically discusses the traditional and community-based marine resources management system in Fiji and how it is evolving to meet contemporary challenges, making it likely that the paper will discuss fisheries and/or marine resource management.</t>
  </si>
  <si>
    <t>Yes; The title and abstract specifically mention marine resource management in Fiji.
 ReflectionThe initial response is correct as the abstract mentions the traditional and community-based marine resources management system in Fiji and how it is evolving to meet contemporary challenges.</t>
  </si>
  <si>
    <t>The paper is likely to discuss a community-based approach as it is mentioned in the title and abstract, and there is no clear focus on co-management.</t>
  </si>
  <si>
    <t>Yes; The title and abstract mention "community-based marine resources management system" and "traditional system of resource management" which suggests a community-based approach.
 ReflectionThe mention of "evolving integrated process" in the title and "contemporary management arrangements" in the abstract could suggest a co-management approach, but it is not the main focus.</t>
  </si>
  <si>
    <t>The abstract does not provide information on where the paper was published, but it does provide details on the study conducted and the results obtained, which suggests that it may be part of the peer-reviewed published literature.</t>
  </si>
  <si>
    <t>Maybe; The abstract does not mention where the paper was published.
 ReflectionThe abstract does not provide information on where the paper was published, but it does provide details on the study conducted and the results obtained.</t>
  </si>
  <si>
    <t>No; The paper does not mention any of the countries listed in the SC.
 ReflectionThe paper discusses the development of end-to-end models for marine ecosystems, but it does not mention any specific case studies from the countries listed in the SC.</t>
  </si>
  <si>
    <t>The abstract mentions the American Fisheries Society, but it is unclear if the paper is published in a peer-reviewed journal.</t>
  </si>
  <si>
    <t>Maybe; The abstract mentions the American Fisheries Society, but it is unclear if the paper is published in a peer-reviewed journal.
 ReflectionThe initial response is correct. The abstract mentions the American Fisheries Society, but it is unclear if the paper is published in a peer-reviewed journal.</t>
  </si>
  <si>
    <t>Maybe; The abstract mentions the publisher, Elsevier Ltd, but it is unclear if the paper has been peer-reviewed.
 ReflectionThe initial response is correct. The abstract mentions the publisher, but it is unclear if the paper has been peer-reviewed.</t>
  </si>
  <si>
    <t>The paper is not a case study from any of the countries listed in the SC, but rather a case study from Kenya.</t>
  </si>
  <si>
    <t>No; The paper is about a fishery in Kenya, which is not included in the list of countries.
 ReflectionThe initial response is correct as the paper is not about any of the countries listed in the SC.</t>
  </si>
  <si>
    <t>No; The paper is about migratory fishes in the Amazon basin, which is not included in the list of countries.
 ReflectionThe initial response is correct as the Amazon basin is not included in the list of countries.</t>
  </si>
  <si>
    <t>The mention of the publisher does not guarantee that the paper is peer-reviewed, but the language used in the abstract suggests that it may be a peer-reviewed article.</t>
  </si>
  <si>
    <t>Maybe; The abstract mentions the publisher, but it is unclear if it is a peer-reviewed journal article or not.
 ReflectionThe mention of the publisher does not necessarily mean that the paper is peer-reviewed. However, the abstract does provide some indication that it may be a peer-reviewed article.</t>
  </si>
  <si>
    <t>The abstract does not provide enough information to determine if the paper is part of the peer-reviewed published literature, but the language used suggests that it is a research article.</t>
  </si>
  <si>
    <t>Maybe; The abstract does not provide enough information to determine if the paper is part of the peer-reviewed published literature.
 ReflectionThe abstract does not explicitly state whether the paper is part of the peer-reviewed published literature or not. However, the language used in the abstract suggests that it is a research article.</t>
  </si>
  <si>
    <t>No; The paper is about wetland fisheries in India and does not mention any of the listed countries.
 ReflectionThe paper is focused on wetland fisheries in India and does not mention any of the countries listed in the SC.</t>
  </si>
  <si>
    <t>The abstract does not provide clear information on the type of publication, but the specific details about the study suggest that it may be a peer-reviewed paper.</t>
  </si>
  <si>
    <t>Maybe; The abstract does not provide information on the type of publication.
 ReflectionThe abstract does not mention the type of publication, but it does provide specific details about the study conducted, which suggests that it may be a peer-reviewed paper.</t>
  </si>
  <si>
    <t>The paper was published by a reputable institute, indicating that it is likely part of the peer-reviewed published literature.</t>
  </si>
  <si>
    <t>Maybe; The abstract mentions that the paper was published by the Institute of Southeast Asian Studies, but it is unclear if it was peer-reviewed.
 ReflectionThe initial response is correct. The abstract does not explicitly state that the paper was peer-reviewed, but it was published by a reputable institute.</t>
  </si>
  <si>
    <t>The study is not based on a case study from any of the countries listed in the SC.</t>
  </si>
  <si>
    <t>No; The paper is based on a case study in Indonesia.
 ReflectionThe title and abstract clearly state that the study was conducted in North Sulawesi, Indonesia, which is not included in the list of countries in the SC.</t>
  </si>
  <si>
    <t>The abstract mentions Taylor &amp; Francis Inc., which is a publisher of peer-reviewed journals, but it is unclear if this paper is part of the peer-reviewed published literature or grey literature.</t>
  </si>
  <si>
    <t>Maybe; The abstract mentions empirical analysis, but it is unclear if the paper is published in a peer-reviewed journal.
 ReflectionThe abstract mentions Taylor &amp; Francis Inc., which is a publisher of peer-reviewed journals. However, it is still unclear if this paper has been published in a peer-reviewed journal or is part of grey literature.</t>
  </si>
  <si>
    <t>The Title and Abstract are not about any of the countries/islands mentioned in the SC.</t>
  </si>
  <si>
    <t>No; The Title and Abstract are about Hawaiian Islands, which are not included in the list of countries/islands mentioned in the SC.
 ReflectionThe Initial Response is correct as the Hawaiian Islands are not included in the list of countries/islands mentioned in the SC.</t>
  </si>
  <si>
    <t>Maybe; The abstract provides a detailed overview of the Hawaiian Islands and its marine environment, but it is unclear whether it is part of the peer-reviewed published literature.
 ReflectionThe abstract does not provide any information on the source of the paper, and it is not clear whether it has been published in a peer-reviewed journal or not.</t>
  </si>
  <si>
    <t>No; The paper is about small-scale fisheries management in the Amazon basin, which is not included in the list of countries.
 ReflectionThe initial response is correct.</t>
  </si>
  <si>
    <t>Yes; The abstract mentions the publisher and the year of publication, indicating that it is likely a peer-reviewed published paper.
 ReflectionThe initial response is correct. The abstract mentions the publisher, Elsevier Ltd, which is a reputable academic publisher, and the year of publication, indicating that it is likely a peer-reviewed published paper.</t>
  </si>
  <si>
    <t>The paper does not provide enough information to confirm whether it summarises a case study from one of the listed countries, but it is possible.</t>
  </si>
  <si>
    <t>Maybe; The paper does not explicitly mention any of the listed countries, but it is possible that the case study took place in one of them.
 ReflectionThe paper discusses a community-based tourism (CBT) activity situated in a traditional fishing village, but does not specify the location. While it is possible that the activity took place in one of the listed countries, it is also possible that it did not.</t>
  </si>
  <si>
    <t>No; The title and abstract do not mention fisheries or marine resource management.
 ReflectionThe title and abstract focus on community-based tourism and the impact of co-creation on tourist satisfaction. There is no mention of fisheries or marine resource management.</t>
  </si>
  <si>
    <t>The abstract suggests that the paper may be part of the peer-reviewed published literature, but there is no explicit mention of a journal or publication venue.</t>
  </si>
  <si>
    <t>Maybe; The abstract mentions statistical results and a survey design, which suggests that it may be a research paper. However, there is no mention of a journal or publication venue.
 ReflectionThe initial response is correct. The abstract does not explicitly state that the paper is part of the peer-reviewed published literature, but the use of statistical analysis and survey design suggests that it is likely a research paper.</t>
  </si>
  <si>
    <t>No; The paper does not mention any of the countries listed in the Screening Criteria.
 ReflectionThe paper is focused on discussing the challenges and issues faced by health professionals in working with unions and management-worker teams. There is no mention of any case study from any of the countries listed in the Screening Criteria.</t>
  </si>
  <si>
    <t>The study was conducted in New York and does not meet the screening criteria.</t>
  </si>
  <si>
    <t>No; The study was conducted in Oneida Lake, New York, which is not located in any of the listed countries.
 ReflectionThe initial response is correct as the study was conducted in New York, which is not located in any of the listed countries.</t>
  </si>
  <si>
    <t>The American Fisheries Society is a peer-reviewed journal, indicating that the paper is part of the peer-reviewed published literature.</t>
  </si>
  <si>
    <t>Yes; The abstract mentions the American Fisheries Society, which is a peer-reviewed journal.
 ReflectionThe initial response is correct.</t>
  </si>
  <si>
    <t>The abstract includes a case study from Papua New Guinea, which is one of the countries listed in the SC.</t>
  </si>
  <si>
    <t>Yes; The abstract mentions Papua New Guinea as a case study.
 ReflectionThe abstract mentions Papua New Guinea as a case study, which is one of the countries listed in the SC.</t>
  </si>
  <si>
    <t>Maybe; The abstract mentions the harvesting of reef fish and the sustainable use of resources, but it is not clear if the paper will focus on fisheries and/or marine resource management.
 ReflectionThe abstract mentions the evaluation of customary practices for the sustainable use of resources, which could include fisheries and marine resource management. However, the title does not specifically mention fisheries or marine resource management.</t>
  </si>
  <si>
    <t>The paper may discuss community-based resource management practices, but it is unclear if this will be the main focus.</t>
  </si>
  <si>
    <t>Maybe; The abstract mentions community-based resource management practices in Maluku, Indonesia, but it is unclear if the paper will focus on this approach.
 ReflectionThe abstract mentions community-based resource management practices, but it is not clear if this will be the main focus of the paper or if it will be discussed in depth.</t>
  </si>
  <si>
    <t>The abstract mentions the publisher, but it is unclear if the journal is peer-reviewed or not.</t>
  </si>
  <si>
    <t>Maybe; The abstract mentions the publisher and the year, but it is unclear if it is a peer-reviewed journal article or not.
 ReflectionThe abstract mentions the publisher, but it is unclear if the journal is peer-reviewed or not.</t>
  </si>
  <si>
    <t>The paper is not about any of the countries listed in the SC, but rather focuses on the Philippines.</t>
  </si>
  <si>
    <t>No; The paper is about community-based marine protected areas in the Philippines.
 ReflectionThe paper is focused on the Philippines and does not mention any of the countries listed in the SC.</t>
  </si>
  <si>
    <t>The publisher, Elsevier Science Ltd., is a reputable publisher of peer-reviewed journals, making it likely that the paper is part of the peer-reviewed published literature.</t>
  </si>
  <si>
    <t>Maybe; The abstract mentions the publisher, but it is unclear if it is a peer-reviewed journal article or not.
 ReflectionThe mention of the publisher does not necessarily mean that the paper is peer-reviewed. However, Elsevier Science Ltd. is a reputable publisher of peer-reviewed journals.</t>
  </si>
  <si>
    <t>No; The paper is about a case study from Scotland.
 ReflectionThe paper is not about any of the countries listed in the SC, but rather about a case study from Scotland.</t>
  </si>
  <si>
    <t>The paper is likely part of the peer-reviewed published literature, as it provides evidence of detailed research and meets the other criteria of being part of the published literature.</t>
  </si>
  <si>
    <t>Maybe; The abstract mentions detailed research, but it is unclear if the paper has been published in a peer-reviewed journal.
 ReflectionThe abstract mentions detailed research, but it is unclear if the paper has been published in a peer-reviewed journal. However, the paper seems to meet the other criteria of being part of the published literature.</t>
  </si>
  <si>
    <t>No; The paper is about a case study in Mexico.
 ReflectionThe title and abstract clearly mention that the case study is about Puerto Morelos reef in Mexico, which is not part of the listed countries in the SC.</t>
  </si>
  <si>
    <t>The language and level of detail in the abstract suggest that it is a peer-reviewed article.</t>
  </si>
  <si>
    <t>Maybe; The abstract mentions the publisher, but it is unclear if it is a peer-reviewed article or not.
 ReflectionThe mention of the publisher does not necessarily mean that the article is peer-reviewed. However, the level of detail and the language used in the abstract suggest that it is likely a peer-reviewed article.</t>
  </si>
  <si>
    <t>No; The paper is about a health promotion programme for farmers and fishermen with type-2 diabetes in Taiwan.
 ReflectionThe paper is not about any of the countries listed in the SC.</t>
  </si>
  <si>
    <t>The abstract mentions Blackwell Publishing Ltd, which is a publisher of peer-reviewed journals. However, we cannot confirm if this paper is part of the peer-reviewed published literature without further information.</t>
  </si>
  <si>
    <t>No; The paper is focused on a case study in the North East of Scotland.
 ReflectionThe paper is not related to any of the countries mentioned in the SC.</t>
  </si>
  <si>
    <t>No; The paper is not focused on any of the listed countries.
 ReflectionThe paper is focused on the European fisheries and does not mention any of the listed countries in the SC.</t>
  </si>
  <si>
    <t>The use of academic language and referencing of Foucault suggests that the paper is likely to be part of the peer-reviewed published literature.</t>
  </si>
  <si>
    <t>Maybe; The abstract mentions Foucault's account, which suggests an academic paper, but it is unclear if it has been published in a peer-reviewed journal.
 ReflectionThe abstract does not explicitly state that the paper has been published in a peer-reviewed journal, but the use of academic language and referencing of Foucault suggests that it is likely to be part of the peer-reviewed published literature.</t>
  </si>
  <si>
    <t>The title and abstract specifically mention community-based fisheries management and provide details on the impact and methodologies for studies on this topic.</t>
  </si>
  <si>
    <t>Yes; The title and abstract specifically mention community-based fisheries management and the abstract discusses the impact of community-based fishing and methodologies for studies on community-based fisheries management.
 ReflectionThe initial response is correct as the title and abstract clearly mention fisheries management and the abstract provides further details on the topic.</t>
  </si>
  <si>
    <t>The paper discusses community-based fisheries management and emphasizes the need for involving local communities in managing fishery resources.</t>
  </si>
  <si>
    <t>Yes; The title and abstract clearly mention "Community-Based Fisheries Management" and discuss the involvement of local communities in managing fishery resources.
 ReflectionThe initial response is correct as the title and abstract explicitly mention "Community-Based Fisheries Management" and emphasize the need for involving local communities in managing fishery resources.</t>
  </si>
  <si>
    <t>The paper is likely to be a peer-reviewed published literature, but it is not explicitly stated in the abstract.</t>
  </si>
  <si>
    <t>Maybe; The title and abstract suggest that the paper is likely to be a peer-reviewed published literature, but the publisher is not specified.
 ReflectionThe abstract mentions that the paper is based on 30 years of scientific research, and it is published by Elsevier Inc. However, it is not explicitly stated that the paper is peer-reviewed.</t>
  </si>
  <si>
    <t>The paper is about a case study in Bangladesh, not any of the listed countries in the SC.</t>
  </si>
  <si>
    <t>No; The paper is about a case study in Bangladesh, not any of the listed countries.
 ReflectionThe paper does not mention any of the listed countries in the SC, so it is not possible that it summarises a case study from any of them.</t>
  </si>
  <si>
    <t>The title suggests that it may be a peer-reviewed paper, but the abstract does not provide enough information to confirm this.</t>
  </si>
  <si>
    <t>Maybe; The abstract does not provide information on the type of publication.
 ReflectionThe abstract does not mention the type of publication, but the title suggests that it may be a case study published in a peer-reviewed journal.</t>
  </si>
  <si>
    <t>The paper is not about a case study from any of the listed countries, but rather from Kenya.</t>
  </si>
  <si>
    <t>No; The paper is about a case study in Kenya, which is not included in the list of countries.
 ReflectionThe initial response is correct as the paper is focused on a case study in Kenya, which is not included in the list of countries.</t>
  </si>
  <si>
    <t>No; The paper is focused on North Carolina's commercial fishers and does not mention any of the countries listed in the SC.
 ReflectionThe paper does not mention any of the countries listed in the SC, and the focus is on North Carolina's commercial fishers. Therefore, it is not possible that the paper summarises a case study from any of the countries listed in the SC.</t>
  </si>
  <si>
    <t>The mention of the "Association for Politics and the Life Sciences" suggests that the paper may be part of a peer-reviewed publication, but further investigation is needed to confirm.</t>
  </si>
  <si>
    <t>Maybe; The abstract mentions "Association for Politics and the Life Sciences," which suggests that it may be a peer-reviewed publication, but further investigation is needed.
 ReflectionThe initial response is correct. The mention of the "Association for Politics and the Life Sciences" suggests that the paper may be part of a peer-reviewed publication, but it is not clear from the abstract alone.</t>
  </si>
  <si>
    <t>Yes; The abstract mentions the Royal Swedish Academy of Sciences, which is a reputable institution that publishes peer-reviewed research.
 ReflectionThe Initial Response is correct. The Royal Swedish Academy of Sciences is a well-known and respected institution that publishes peer-reviewed research.</t>
  </si>
  <si>
    <t>The paper does not meet the SC as it does not include any of the countries listed.</t>
  </si>
  <si>
    <t>The abstract provides some indication that it may be a peer-reviewed journal article, but it is not clear from the information provided.</t>
  </si>
  <si>
    <t>Maybe; The abstract mentions the publisher, but it is unclear if it is a peer-reviewed journal article or a book chapter.
 ReflectionThe mention of the publisher does not necessarily indicate that the paper is a peer-reviewed journal article. However, the abstract does provide some indication of the research methods and findings, which suggests that it may be a peer-reviewed journal article.</t>
  </si>
  <si>
    <t>No; The paper does not mention any of the countries listed in the SC.
 ReflectionThe paper does not mention any of the countries listed in the SC, and the abstract does not suggest that the paper is a case study from any of these countries.</t>
  </si>
  <si>
    <t>The use of the term "article" suggests that it is part of a published literature, but it is not clear whether it has been peer-reviewed or not.</t>
  </si>
  <si>
    <t>Maybe; The abstract mentions "this article" which suggests it is part of a published literature, but it is not explicitly stated.
 ReflectionThe abstract does not explicitly state that it is part of a published literature, but the use of the term "article" suggests that it is. However, it is not clear whether it has been peer-reviewed or not.</t>
  </si>
  <si>
    <t>Maybe; The abstract mentions the publisher, but it is unclear if it is a peer-reviewed journal article or not.
 ReflectionThe mention of the publisher, Elsevier B.V., suggests that it is a peer-reviewed journal article. However, this cannot be confirmed without further information.</t>
  </si>
  <si>
    <t>Maybe; The abstract mentions a book authored by researchers and practitioners, but it is unclear if the book has been peer-reviewed and published.
 ReflectionThe abstract mentions a book, but it is unclear if the book has been peer-reviewed and published.</t>
  </si>
  <si>
    <t>No; The paper is about Great Bear Lake in Canada, which is not included in the list of countries/islands.
 ReflectionThe initial response is correct as the paper is not about any of the countries/islands listed in the SC.</t>
  </si>
  <si>
    <t>While the abstract suggests that the paper is a research paper, it is unclear if it has been published in a peer-reviewed journal.</t>
  </si>
  <si>
    <t>Maybe; The abstract mentions "our objectives in this paper," suggesting that it is a research paper, but it is unclear if it has been published in a peer-reviewed journal.
 ReflectionThe abstract does not explicitly state whether the paper has been published in a peer-reviewed journal or not.</t>
  </si>
  <si>
    <t>No; The paper is about a case study in Buton Regency, Indonesia.
 ReflectionThe title and abstract clearly state that the study was conducted in Buton Regency, Indonesia, which is not included in the list of countries in the SC.</t>
  </si>
  <si>
    <t>No; The paper is about a fish hatchery project in the Philippines.
 ReflectionThe paper is specifically about a project in the Philippines and does not mention any of the countries listed in the SC.</t>
  </si>
  <si>
    <t>The publisher mentioned in the abstract is not a well-known publisher in the field of marine biology or aquaculture, and the abstract does not mention any peer-reviewed journal where the paper has been published.</t>
  </si>
  <si>
    <t>No; The abstract mentions the publisher as BIOFLUX SRL, which is not a well-known publisher in the field of marine biology or aquaculture.
 ReflectionThe initial response is correct. BIOFLUX SRL is not a well-known publisher in the field of marine biology or aquaculture, and the abstract does not mention any peer-reviewed journal where the paper has been published.</t>
  </si>
  <si>
    <t>The abstract confirms that the paper was published in a peer-reviewed journal.</t>
  </si>
  <si>
    <t>Yes; The abstract mentions the journal name and the publisher.
 ReflectionThe abstract mentions that the paper was published in the Journal of Applied Ecology by John Wiley &amp; Sons Ltd on behalf of British Ecological Society.</t>
  </si>
  <si>
    <t>No; The paper is about a case study in Malaysia.
 ReflectionThe paper is focused on a geotourism entrepreneurship case study in Malaysia, which is not included in the list of countries in the SC.</t>
  </si>
  <si>
    <t>The abstract mentions the publisher, but it is unclear if it is a peer-reviewed journal or not.</t>
  </si>
  <si>
    <t>Maybe; The abstract mentions the publisher, but it is unclear if it is a peer-reviewed journal or not.
 ReflectionThe mention of the publisher, IGI Global, suggests that it is a published paper. However, it is unclear if it is a peer-reviewed journal or not.</t>
  </si>
  <si>
    <t>No; The paper discusses case studies conducted in Malaysia.
 ReflectionThe paper does not mention any of the countries listed in the SC, and instead focuses on case studies conducted in Malaysia.</t>
  </si>
  <si>
    <t>Although the abstract does not mention the type of publication, the publisher IDOSI Publications is known for publishing peer-reviewed journals.</t>
  </si>
  <si>
    <t>Maybe; The abstract does not provide information on the type of publication.
 ReflectionThe abstract does not mention the type of publication, but the publisher IDOSI Publications is known for publishing peer-reviewed journals.</t>
  </si>
  <si>
    <t>The paper focuses on coral reef management and mentions marine management practices, but it is unclear if fisheries will be discussed.</t>
  </si>
  <si>
    <t>Maybe; The title and abstract mention marine management practices and coral reef health, but it is unclear if fisheries will be discussed.
 ReflectionThe abstract mentions the implementation of traditional marine social institutions as a conservation management tool, which could potentially include fisheries management. However, the abstract does not explicitly mention fisheries.</t>
  </si>
  <si>
    <t>The paper discusses traditional marine social institutions, which suggests a community-based approach, but it is unclear if there is a focus on co-management.</t>
  </si>
  <si>
    <t>Yes; The title mentions "Coral reef management in Rarotonga, Cook Islands" and the abstract discusses "traditional marine social institutions" and "human-environment interactions".
 ReflectionThe paper discusses the implementation of traditional marine social institutions, which suggests a community-based approach. However, it is unclear if there is a focus on co-management.</t>
  </si>
  <si>
    <t>No; The paper is about fisheries governance in Uganda, which is not included in the list of countries.
 ReflectionThe initial response is correct as the paper is focused on Uganda, which is not included in the list of countries.</t>
  </si>
  <si>
    <t>The author's affiliation with the American Association of Geographers suggests that the paper may have been published in a peer-reviewed journal, but this is not confirmed in the abstract.</t>
  </si>
  <si>
    <t>Maybe; The abstract mentions the author's affiliation with the American Association of Geographers, but it is unclear if the paper has been peer-reviewed and published in a journal.
 ReflectionThe author's affiliation with the American Association of Geographers suggests that the paper may have been published in a peer-reviewed journal. However, this is not explicitly stated in the abstract.</t>
  </si>
  <si>
    <t>No; The paper is about a case study in Zanzibar, Tanzania.
 ReflectionThe paper is clearly focused on a case study in Zanzibar, Tanzania, which is not included in the list of countries in the SC.</t>
  </si>
  <si>
    <t>The mention of Elsevier Ltd in the copyright statement suggests that the paper may have been published in a peer-reviewed journal, but this cannot be confirmed without further information.</t>
  </si>
  <si>
    <t>Maybe; The abstract mentions "Â© 2023 Elsevier Ltd" which suggests that it may be a peer-reviewed paper, but this cannot be confirmed without further information.
 ReflectionThe mention of Elsevier Ltd in the copyright statement suggests that the paper may have been published in a peer-reviewed journal. However, this cannot be confirmed without further information such as the name of the journal.</t>
  </si>
  <si>
    <t>There is no clear indication that the paper has undergone peer-review, which is a requirement for being part of the peer-reviewed published literature.</t>
  </si>
  <si>
    <t>Maybe; The abstract mentions the publisher as Springer Nature B.V., but it is unclear if the paper has been peer-reviewed.
 ReflectionThe initial response is correct. While the publisher is mentioned, it is not clear if the paper has undergone peer-review.</t>
  </si>
  <si>
    <t>The paper is about Kenya, which is not included in the list of countries mentioned in the SC.</t>
  </si>
  <si>
    <t>Taylor &amp; Francis is a reputable publisher that does publish peer-reviewed articles.</t>
  </si>
  <si>
    <t>Maybe; The abstract mentions the publisher, but it is unclear if it is peer-reviewed.
 ReflectionThe mention of the publisher does not necessarily mean that the paper is peer-reviewed. However, Taylor &amp; Francis is a reputable publisher that does publish peer-reviewed articles.</t>
  </si>
  <si>
    <t>The abstract does not provide any information that suggests that the paper has undergone peer-review.</t>
  </si>
  <si>
    <t>No; The abstract mentions Elsevier Ltd, which is a publisher, but it does not explicitly state that the paper is peer-reviewed.
 ReflectionThe initial response is correct. While Elsevier Ltd is a publisher, the abstract does not provide any information that suggests that the paper has undergone peer-review.</t>
  </si>
  <si>
    <t>While the paper does not explicitly mention any of the listed countries, it discusses small-scale fishing communities, which could potentially be found in any of the listed countries. However, the lack of explicit mention of any of the countries makes it difficult to determine if the paper meets the SC.</t>
  </si>
  <si>
    <t>Maybe; The paper discusses small-scale fishing communities and their institutional arrangements and ecological factors, but it does not explicitly mention any of the listed countries.
 ReflectionThe paper does not mention any of the listed countries, but it does discuss small-scale fishing communities, which could potentially be found in any of the listed countries. However, the lack of explicit mention of any of the countries makes it difficult to determine if the paper meets the SC.</t>
  </si>
  <si>
    <t>The paper discusses small-scale fishing social-ecological systems and sustainable harvests, which are related to fisheries and marine resource management.</t>
  </si>
  <si>
    <t>Yes; The title and abstract mention small-scale fishing social-ecological systems and sustainable harvests, which are related to fisheries and marine resource management.
 ReflectionThe paper focuses on the role of institutional arrangements and ecological factors in facilitating successful collective action in small-scale fishing social-ecological systems. While the paper does not explicitly discuss fisheries and marine resource management, the concepts and issues discussed are closely related to these topics.</t>
  </si>
  <si>
    <t>The paper discusses the self-governance of community-based fisheries, which is a community-based approach.</t>
  </si>
  <si>
    <t>Yes; The paper discusses the self-governance of community-based fisheries.
 ReflectionThe initial response is correct as the paper focuses on the self-governance of community-based fisheries.</t>
  </si>
  <si>
    <t>Maybe; The abstract mentions the publisher, but more information is needed to determine if it is peer-reviewed.
 ReflectionThe initial response is correct. The abstract mentions the publisher, but it is unclear if the paper has undergone peer-review.</t>
  </si>
  <si>
    <t>No; The paper is about freshwater fisheries in Caprivi, Namibia.
 ReflectionThe paper is focused on freshwater fisheries in Caprivi, Namibia, which is not one of the countries listed in the SC.</t>
  </si>
  <si>
    <t>The paper does not meet the Screening Criteria as it does not relate to any of the countries listed.</t>
  </si>
  <si>
    <t>No; The Title and Abstract do not mention any of the countries listed in the Screening Criteria.
 ReflectionThe Initial Response is correct as the Title and Abstract only mention the State of Wisconsin in the USA.</t>
  </si>
  <si>
    <t>While the abstract does not explicitly state that the paper is part of the peer-reviewed published literature, the publisher, Wiley Publishing Asia Pty Ltd, is a reputable publisher of peer-reviewed journals.</t>
  </si>
  <si>
    <t>Maybe; The abstract does not provide enough information to determine if the paper is part of the peer-reviewed published literature.
 ReflectionThe abstract does not explicitly state whether the paper is part of the peer-reviewed published literature or not. However, the publisher, Wiley Publishing Asia Pty Ltd, is a reputable publisher of peer-reviewed journals.</t>
  </si>
  <si>
    <t>No; The paper is about the Marine Life Protection Act Initiative in California, USA.
 ReflectionThe paper is focused on a specific initiative in California and does not mention any of the countries listed in the SC.</t>
  </si>
  <si>
    <t>The mention of the copyright holder and the society name suggests that the paper may have been published in a peer-reviewed journal. However, this cannot be confirmed without further information such as the name of the journal.</t>
  </si>
  <si>
    <t>Maybe; The abstract mentions "Â©2010 Commercial to ELOTRUST Conservation Biology Â©2010 Society for Conservation Biology," which suggests that it may have been published in a peer-reviewed journal. However, this cannot be confirmed without further information.
 ReflectionThe mention of the copyright holder and the society name suggests that the paper may have been published in a peer-reviewed journal. However, this cannot be confirmed without further information such as the name of the journal.</t>
  </si>
  <si>
    <t>The abstract does not provide enough information to determine if the paper is part of peer-reviewed published literature or not, but the language used in the abstract suggests that it is a research paper.</t>
  </si>
  <si>
    <t>Maybe; The abstract does not provide enough information to determine if the paper is part of peer-reviewed published literature or not.
 ReflectionThe abstract does not explicitly state whether the paper is part of peer-reviewed published literature or not. However, the language used in the abstract suggests that it is a research paper and the title is descriptive of a research study.</t>
  </si>
  <si>
    <t>No; The paper is about a fishery in Taiwan.
 ReflectionThe paper is not about any of the countries listed in the SC.</t>
  </si>
  <si>
    <t>No; The paper is focused on Hawai'i and does not mention any of the listed countries.
 ReflectionThe paper is solely focused on Hawai'i and does not mention any of the countries listed in the SC.</t>
  </si>
  <si>
    <t>No; The paper is about a reservoir in Zimbabwe.
 ReflectionThe paper is not about any of the countries listed in the SC.</t>
  </si>
  <si>
    <t>The language and structure of the abstract suggest that it is likely a peer-reviewed journal article.</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</si>
  <si>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likely a peer-reviewed journal article.</t>
  </si>
  <si>
    <t>No; The paper is about mangroves in Southeast Asia, not any of the listed countries.
 ReflectionThe paper does not mention any of the listed countries, so it is not possible that it summarises a case study from any of them.</t>
  </si>
  <si>
    <t>The mention of Elsevier Ltd suggests that the paper is published in a peer-reviewed journal. However, we cannot be certain without further information.</t>
  </si>
  <si>
    <t>Maybe; The abstract mentions "Â© 2022 Elsevier Ltd," which suggests that the paper is published in a peer-reviewed journal. However, this cannot be confirmed without further information.
 ReflectionThe Initial Response is correct. The mention of Elsevier Ltd suggests that the paper is published in a peer-reviewed journal. However, we cannot be certain without further information.</t>
  </si>
  <si>
    <t>No; The paper is about Newfoundland and Labrador in Canada.
 ReflectionThe paper is not about any of the countries listed in the SC.</t>
  </si>
  <si>
    <t>The mention of the publisher, Taylor &amp; Francis, suggests that this is a peer-reviewed article.</t>
  </si>
  <si>
    <t>Maybe; The abstract mentions the publisher, but it is unclear if it is a peer-reviewed journal article or not.
 ReflectionThe mention of the publisher, Taylor &amp; Francis, is a good sign that this is a peer-reviewed article. However, it is not explicitly stated in the abstract.</t>
  </si>
  <si>
    <t>The paper is not related to any of the Pacific Island countries listed in the Screening Criteria, but rather focuses on the Caribbean Community (CARICOM).</t>
  </si>
  <si>
    <t>No; The paper is focused on the Caribbean Community (CARICOM) and not on any of the Pacific Island countries listed in the Screening Criteria.
 ReflectionThe Initial Response is correct as the paper is not related to any of the Pacific Island countries listed in the Screening Criteria.</t>
  </si>
  <si>
    <t>The title suggests that the paper is likely to be part of the peer-reviewed published literature.</t>
  </si>
  <si>
    <t>Maybe; The abstract does not explicitly state whether the paper is part of the peer-reviewed published literature or not.
 ReflectionThe abstract does not provide any information on the type of publication, but the title suggests that the paper is likely to be part of the peer-reviewed published literature.</t>
  </si>
  <si>
    <t>No; The paper is about a fishery management boundary in the Arctic.
 ReflectionThe paper is not about any of the countries listed in the SC.</t>
  </si>
  <si>
    <t>The study was published in a peer-reviewed journal, the Ecological Society of America.</t>
  </si>
  <si>
    <t>Yes; The abstract mentions the study was conducted and the results were published by the Ecological Society of America.
 ReflectionThe abstract clearly states that the study was published by the Ecological Society of America, which is a peer-reviewed journal.</t>
  </si>
  <si>
    <t>The language used in the abstract suggests that it is likely a peer-reviewed paper.</t>
  </si>
  <si>
    <t>Maybe; The abstract does not explicitly state whether the paper is part of peer-reviewed published literature or not.
 ReflectionThe abstract does not provide any information on whether the paper is part of peer-reviewed published literature or not. However, the language used in the abstract suggests that it is likely a peer-reviewed paper.</t>
  </si>
  <si>
    <t>The title suggests that it may be a research paper published in a peer-reviewed journal.</t>
  </si>
  <si>
    <t>While the use of "The Authors" in the abstract is not a definitive indication that the paper is not peer-reviewed, there is no clear indication that the paper is peer-reviewed.</t>
  </si>
  <si>
    <t>Maybe; The abstract mentions the authors as "The Authors" which is not typical of peer-reviewed published literature.
 ReflectionThe use of "The Authors" in the abstract is not a definitive indication that the paper is not peer-reviewed. It could be a stylistic choice or a requirement of the journal. However, there is no clear indication that the paper is peer-reviewed.</t>
  </si>
  <si>
    <t>No; The paper is focused on the Gulf Coast of the United States, not any of the listed countries.
 ReflectionThe paper does not mention any of the listed countries, and the focus is on the Gulf Coast of the United States.</t>
  </si>
  <si>
    <t>No; The paper is focused on a case study in Canada.
 ReflectionThe paper is not related to any of the countries listed in the SC.</t>
  </si>
  <si>
    <t>The title and content of the abstract suggest that it is likely a peer-reviewed published paper.</t>
  </si>
  <si>
    <t>Maybe; The abstract does not explicitly state whether the paper is part of the peer-reviewed published literature or not.
 ReflectionThe abstract does not provide any information on the publication status of the paper. However, the title and content of the abstract suggest that it is likely a peer-reviewed published paper.</t>
  </si>
  <si>
    <t>The abstract mentions case studies from various locations, but it is unclear if any of them are from the listed countries.</t>
  </si>
  <si>
    <t>Maybe; The abstract mentions case studies from various locations, but it is unclear if any of them are from the listed countries.
 ReflectionThe initial response is correct as the abstract mentions case studies from various locations, but it does not specify if any of them are from the listed countries.</t>
  </si>
  <si>
    <t>The abstract mentions community-based coral reef/fisheries management in one of the case studies, but it is not clear if fisheries will be discussed in the other case studies or the practical how-to guide.</t>
  </si>
  <si>
    <t>Maybe; The title and abstract mention coral reef management and marine resource management practices, but it is not clear if fisheries will be discussed.
 ReflectionThe initial response is correct as the abstract mentions community-based coral reef/fisheries management in one of the case studies, but it is not clear if fisheries will be discussed in the other case studies or the practical how-to guide.</t>
  </si>
  <si>
    <t>While the title and abstract suggest a community-based approach, it is unclear whether any of the case studies involve co-management, which is excluded by the SC.</t>
  </si>
  <si>
    <t>Yes; The title and abstract clearly mention community-based management of coral reefs.
 ReflectionThe abstract mentions six case studies that focus on community-based management of coral reefs. However, it is important to note that the SC excludes co-management, and it is unclear whether any of the case studies involve co-management.</t>
  </si>
  <si>
    <t>The abstract mentions that it is a book, which is not part of the peer-reviewed published literature.</t>
  </si>
  <si>
    <t>No; The abstract mentions that it is a book.
 ReflectionThe abstract clearly states that the content is from a book, which is not part of the peer-reviewed published literature.</t>
  </si>
  <si>
    <t>The paper is not about any of the countries mentioned in the SC, but rather a case study in Sabah, Malaysia.</t>
  </si>
  <si>
    <t>No; The paper is about a case study in Sabah, Malaysia, which is not included in the list of countries mentioned in the SC.
 ReflectionThe Initial Response is correct as the paper is not about any of the countries mentioned in the SC.</t>
  </si>
  <si>
    <t>No; The paper is about mangrove rehabilitation in Indonesia.
 ReflectionThe paper focuses on mangrove rehabilitation in Indonesia, and there is no mention of any of the countries listed in the SC.</t>
  </si>
  <si>
    <t>The lack of explicit mention of peer-reviewed literature makes it uncertain, but the acknowledgement at higher levels of government suggests that it may have been published in peer-reviewed literature.</t>
  </si>
  <si>
    <t>Maybe; The abstract mentions that the process has been well documented, but it is unclear if this documentation is in peer-reviewed literature.
 ReflectionThe abstract does not explicitly state whether the documentation is in peer-reviewed literature or not, but the fact that the process has been acknowledged at higher levels of government suggests that it may have been.</t>
  </si>
  <si>
    <t>No; The paper is focused on Lake Victoria in East Africa.
 ReflectionThe paper does not mention any of the countries listed in the SC, and instead focuses on a specific region in East Africa.</t>
  </si>
  <si>
    <t>The abstract does not provide clear evidence that the paper has been peer-reviewed and published, but the mention of in-depth interviews suggests that the research has been conducted and analyzed.</t>
  </si>
  <si>
    <t>Maybe; The abstract mentions in-depth interviews, but it is unclear if the paper has been peer-reviewed and published.
 ReflectionThe abstract does not explicitly state whether the paper has been peer-reviewed and published, but it does mention conducting in-depth interviews, which suggests that the research has been conducted and analyzed.</t>
  </si>
  <si>
    <t>The abstract does not provide enough information to confirm that it is a peer-reviewed publication.</t>
  </si>
  <si>
    <t>Maybe; The abstract does not provide information on the type of publication.
 ReflectionThe abstract does not mention the type of publication, but it does provide a publisher name. However, this does not necessarily mean that it is a peer-reviewed publication.</t>
  </si>
  <si>
    <t>No; The paper is focused on the northern Arabian Sea and does not mention any of the listed countries.
 ReflectionThe paper does not meet the SC as it is not related to any of the listed countries.</t>
  </si>
  <si>
    <t>Maybe; The abstract does not explicitly state whether the paper is part of the peer-reviewed published literature or not.
 ReflectionThe abstract does not provide any information on the publication status of the paper. However, the publisher is mentioned at the end of the abstract, which suggests that it may be a published paper.</t>
  </si>
  <si>
    <t>No; The paper is about St Lawrence Island, Alaska, which is not included in the list of countries/islands.
 ReflectionThe initial response is correct as St Lawrence Island is not included in the list of countries/islands.</t>
  </si>
  <si>
    <t>Maybe; The abstract mentions "this article" but it is unclear whether it has been published in a peer-reviewed journal.
 ReflectionThe abstract does not provide information on where the article has been published.</t>
  </si>
  <si>
    <t>Maybe; The abstract mentions the publisher, but it is unclear if it is a peer-reviewed article or not.
 ReflectionThe mention of the publisher does not necessarily mean that the paper is peer-reviewed. However, the language and structure of the abstract suggest that it is likely a peer-reviewed article.</t>
  </si>
  <si>
    <t>No; The paper is about a study conducted in Cameroon.
 ReflectionThe paper is about a study conducted in Cameroon, which is not one of the countries listed in the SC.</t>
  </si>
  <si>
    <t>The paper is not about any of the countries listed in the SC, but rather a case study in Namibia.</t>
  </si>
  <si>
    <t>No; The paper is about a case study in Namibia, which is not included in the list of countries.
 ReflectionThe initial response is correct as the paper is not about any of the countries listed in the SC.</t>
  </si>
  <si>
    <t>While the publisher mentioned is a reputable publisher of peer-reviewed journals, it is still unclear if this specific paper is a peer-reviewed journal article or a book chapter.</t>
  </si>
  <si>
    <t>Maybe; The abstract mentions the publisher, but it is unclear if it is a peer-reviewed journal article or a book chapter.
 ReflectionThe publisher mentioned in the abstract is Springer Science+Business Media, LLC, which is a reputable publisher of peer-reviewed journals. However, it is still unclear if this specific paper is a peer-reviewed journal article or a book chapter.</t>
  </si>
  <si>
    <t>No; The paper is focused on Southern Thailand and does not mention any of the listed countries.
 ReflectionThe paper does not meet the Screening Criteria as it is not related to any of the listed countries.</t>
  </si>
  <si>
    <t>While the abstract mentions a publisher that appears to publish peer-reviewed journals, it is unclear if this specific journal is peer-reviewed or not.</t>
  </si>
  <si>
    <t>Maybe; The abstract mentions "Medwell Journals" but it is unclear if this is a peer-reviewed journal or not.
 ReflectionUpon searching, Medwell Journals appears to be a publisher of peer-reviewed journals in various fields, including fisheries. However, it is unclear if this specific journal is peer-reviewed or not.</t>
  </si>
  <si>
    <t>The paper is not a case study from any of the countries listed in the SC, as it is focused on the eastern Pacific Ocean.</t>
  </si>
  <si>
    <t>No; The paper is focused on the eastern Pacific Ocean, and none of the countries listed are located in that region.
 ReflectionThe initial response is correct. The paper is focused on the eastern Pacific Ocean, and none of the countries listed in the SC are located in that region.</t>
  </si>
  <si>
    <t>The mention of "The Author(s)" in the abstract suggests that it has been published in a peer-reviewed journal.</t>
  </si>
  <si>
    <t>Maybe; The abstract mentions "Here we report ecological changes" which suggests that it is a research paper, but it is unclear if it has been peer-reviewed.
 ReflectionThe abstract mentions "The Author(s)" which suggests that it has been published in a peer-reviewed journal.</t>
  </si>
  <si>
    <t>No; The paper does not mention any of the countries listed in the SC.
 ReflectionThe paper focuses on small-scale fisheries management interventions in Brazil, Indonesia, and the Philippines, and does not mention any of the countries listed in the SC.</t>
  </si>
  <si>
    <t>No; The paper is focused on Singkarak Lake in West Sumatra, Indonesia.
 ReflectionThe paper does not mention any of the countries listed in the SC, and instead focuses on a specific location in Indonesia.</t>
  </si>
  <si>
    <t>The study was conducted in Bangladesh, which is not included in the list of countries mentioned in the SC.</t>
  </si>
  <si>
    <t>No; The study was conducted in Bangladesh, which is not included in the list of countries.
 ReflectionThe initial response is correct as Bangladesh is not included in the list of countries mentioned in the SC.</t>
  </si>
  <si>
    <t>No; The paper is about a case study in Thailand.
 ReflectionThe title and abstract clearly state that the study was conducted in North East Thailand, which is not included in the list of countries in the SC.</t>
  </si>
  <si>
    <t>The abstract provides specific details of a study conducted in Thailand, including the methodology and results, which suggests that it is part of the peer-reviewed published literature.</t>
  </si>
  <si>
    <t>Yes; The abstract provides details of a study conducted in Thailand, which is likely to be published in a peer-reviewed journal.
 ReflectionThe abstract provides specific details of a study conducted in Thailand, including the methodology and results, which suggests that it is part of the peer-reviewed published literature.</t>
  </si>
  <si>
    <t>No; The paper is about Pakistan, not any of the listed countries.
 ReflectionThe paper is focused on Pakistan and does not mention any of the listed countries in the SC.</t>
  </si>
  <si>
    <t>Maybe; The abstract does not provide enough information to determine if it is part of the peer-reviewed published literature.
 ReflectionThe abstract mentions the National Conservation Strategy of Pakistan, which could be a published document. However, there is no clear indication if the paper summarises a peer-reviewed publication or not.</t>
  </si>
  <si>
    <t>No; The paper is about a case study in Northern Thailand.
 ReflectionThe initial response is correct as the paper is focused on a case study in Northern Thailand and does not mention any of the countries listed in the SC.</t>
  </si>
  <si>
    <t>No; The paper is about Kenyan fisheries.
 ReflectionThe paper is focused on Kenyan fisheries and does not mention any of the countries listed in the SC.</t>
  </si>
  <si>
    <t>No; The paper is about a community-led reforestation project in the Philippines.
 ReflectionThe paper is focused on a specific case study in the Philippines and does not mention any of the countries listed in the SC.</t>
  </si>
  <si>
    <t>The paper is likely part of the peer-reviewed published literature as it was published by the Foundation for Environmental Conservation.</t>
  </si>
  <si>
    <t>Yes; The abstract mentions the name of the foundation that published the paper.
 ReflectionThe initial response is correct as the abstract mentions the name of the foundation that published the paper.</t>
  </si>
  <si>
    <t>The paper is about a case study in Madagascar, which is not included in the list of countries in the SC.</t>
  </si>
  <si>
    <t>No; The paper is about a case study in Madagascar, which is not included in the list of countries in the SC.
 ReflectionThe initial response is correct as Madagascar is not included in the list of countries in the SC.</t>
  </si>
  <si>
    <t>The abstract mentions the journal name, but we need to confirm if it is peer-reviewed.</t>
  </si>
  <si>
    <t>Maybe; The abstract mentions the journal name, but we need to confirm if it is peer-reviewed.
 ReflectionThe initial response is correct. The abstract mentions the journal name, but we need to confirm if it is peer-reviewed.</t>
  </si>
  <si>
    <t>The publisher, John Wiley &amp; Sons, Ltd., is a well-known publisher of peer-reviewed literature, making it likely that the paper is part of the peer-reviewed published literature.</t>
  </si>
  <si>
    <t>The paper does not meet the screening criteria as it does not involve any of the listed countries.</t>
  </si>
  <si>
    <t>No; The title and abstract do not mention any of the listed countries.
 ReflectionThe initial response is correct.</t>
  </si>
  <si>
    <t>The paper is published by Elsevier, but it is not clear if it has undergone peer-review.</t>
  </si>
  <si>
    <t>The publisher, Resilience Alliance, is a peer-reviewed publisher, which increases the likelihood that the paper is part of the peer-reviewed published literature.</t>
  </si>
  <si>
    <t>Maybe; The abstract does not provide information on the type of publication.
 ReflectionThe initial response is correct as the abstract does not provide information on the type of publication. However, the publisher, Resilience Alliance, is a peer-reviewed publisher, which increases the likelihood that the paper is part of the peer-reviewed published literature.</t>
  </si>
  <si>
    <t>No; The paper is focused on Southern Thailand and does not mention any of the listed countries.
 ReflectionThe initial response is correct as the paper is solely focused on Southern Thailand and does not mention any of the listed countries.</t>
  </si>
  <si>
    <t>Although the abstract does not explicitly state that the paper is peer-reviewed, the publisher mentioned, Emerald Group Publishing Limited, is a reputable publisher of peer-reviewed journals.</t>
  </si>
  <si>
    <t>Maybe; The abstract does not provide information on whether the paper is peer-reviewed or not.
 ReflectionThe abstract does not provide information on whether the paper is peer-reviewed or not, but it does mention the publisher, Emerald Group Publishing Limited, which is a reputable publisher of peer-reviewed journals.</t>
  </si>
  <si>
    <t>While Indonesia is not listed in the Screening Criteria, it is still within the Pacific region and could potentially be considered as meeting the criteria.</t>
  </si>
  <si>
    <t>Maybe; The abstract does not mention any of the countries listed in the Screening Criteria, but it does mention Indonesia which is not on the list.
 ReflectionThe Screening Criteria specifically lists countries in the Pacific region, while Indonesia is located in Southeast Asia. However, the Screening Criteria does use the phrase "from" which could be interpreted as including studies conducted outside of the listed countries but still within the Pacific region.</t>
  </si>
  <si>
    <t>While the title mentions aquatic sciences and resources management, the abstract does not provide enough information to confirm whether the paper will discuss fisheries and/or marine resource management.</t>
  </si>
  <si>
    <t>Maybe; The title mentions aquatic sciences and resources management, which could include fisheries and marine resource management, but the abstract does not provide enough information to confirm this.
 ReflectionThe initial response is correct as the title is broad and could include fisheries and marine resource management, but the abstract only provides a list of topics discussed without explicitly mentioning fisheries or marine resource management.</t>
  </si>
  <si>
    <t>The abstract does not discuss community-based approach or co-management, and therefore does not meet the screening criteria.</t>
  </si>
  <si>
    <t>No; The abstract does not mention community-based approach or co-management.
 ReflectionThe abstract discusses various topics related to aquatic sciences and resources management, but there is no mention of community-based approach or co-management.</t>
  </si>
  <si>
    <t>The use of the word "proceedings" in the abstract suggests that the papers have been published, making it likely that the title and abstract summarise a paper that is part of the peer-reviewed published literature.</t>
  </si>
  <si>
    <t>Maybe; The title suggests that it could be a conference report, but the abstract mentions "proceedings" which could indicate a published paper.
 ReflectionThe title does suggest that it could be a conference report, but the use of the word "proceedings" in the abstract suggests that the papers have been published.</t>
  </si>
  <si>
    <t>No; The paper is about Inuit food security in Canada, which is not included in the list of countries in the SC.
 ReflectionThe SC specifically mentions a list of countries, and Canada is not one of them. Therefore, the paper does not meet the SC.</t>
  </si>
  <si>
    <t>The mention of the publisher and society in the abstract suggests that it is likely a peer-reviewed paper, but it is not explicitly stated.</t>
  </si>
  <si>
    <t>Maybe; The abstract mentions "Springer Science+Business Media Dordrecht and International Society for Plant Pathology" which suggests it may be a peer-reviewed paper, but it is not explicitly stated.
 ReflectionThe mention of the publisher and society in the abstract suggests that it is likely a peer-reviewed paper, but it would be helpful to have more information to confirm this.</t>
  </si>
  <si>
    <t>The information provided in the abstract is not sufficient to determine whether the paper is a journal article or a book chapter, but it is possible that it is part of the peer-reviewed published literature.</t>
  </si>
  <si>
    <t>Maybe; The abstract mentions "Â© 2014 Springer Science+Business Media" which suggests that it may be a peer-reviewed paper, but it is not clear from the information provided whether it is a journal article or a book chapter.
 ReflectionThe Initial Response is correct. The information provided in the abstract is not sufficient to determine whether the paper is a journal article or a book chapter.</t>
  </si>
  <si>
    <t>No; The paper reports on a community-based rapid vulnerability assessment methodology developed and applied in eight small-scale fishing communities in the Benguela Current Large Marine Ecosystem region, which is located in southwestern Africa.
 ReflectionThe paper does not mention any of the countries listed in the SC, and instead focuses on a region in southwestern Africa.</t>
  </si>
  <si>
    <t>While the paper discusses the vulnerability of communities that depend on marine ecosystems and fisheries resources, the focus is on a methodology for vulnerability assessment rather than fisheries or marine resource management.</t>
  </si>
  <si>
    <t>Maybe; The abstract mentions small-scale fishing communities and marine ecosystems, but the focus is on vulnerability assessment rather than fisheries or marine resource management.
 ReflectionThe initial response is correct. While the paper does mention small-scale fishing communities and marine ecosystems, the focus is on vulnerability assessment rather than fisheries or marine resource management.</t>
  </si>
  <si>
    <t>While the paper presents research that could be part of the peer-reviewed literature, there is no explicit mention of the paper being published in a peer-reviewed journal.</t>
  </si>
  <si>
    <t>Maybe; The abstract mentions the paper presents a multidimensional data model and data mining techniques, which are often associated with peer-reviewed literature. However, there is no mention of the paper being published in a peer-reviewed journal.
 ReflectionThe abstract mentions the paper presents a multidimensional data model and data mining techniques, which are often associated with peer-reviewed literature. However, there is no mention of the paper being published in a peer-reviewed journal.</t>
  </si>
  <si>
    <t>The abstract mentions a case study conducted in Papua New Guinea, which is one of the countries listed in the screening criteria.</t>
  </si>
  <si>
    <t>Yes; The abstract mentions a case study conducted in Papua New Guinea.
 ReflectionThe initial response is correct as the abstract explicitly mentions a case study conducted in Papua New Guinea.</t>
  </si>
  <si>
    <t>The paper does not discuss fisheries or marine resource management, but rather focuses on public goods contributions and conservation initiatives.</t>
  </si>
  <si>
    <t>No; The paper is about public goods contributions and conservation initiatives, but there is no mention of fisheries or marine resource management in the title or abstract.
 ReflectionThe initial response is correct as there is no direct mention of fisheries or marine resource management in the title or abstract.</t>
  </si>
  <si>
    <t>Maybe; The abstract mentions an experimental study, but it is unclear if it has been published in a peer-reviewed journal.
 ReflectionThe abstract does not explicitly state whether the study has been published in a peer-reviewed journal or not. However, the fact that the authors are listed as "The Authors" suggests that it has been published somewhere.</t>
  </si>
  <si>
    <t>Maybe; The abstract mentions the publisher, but it is unclear if it is a peer-reviewed journal article or a book chapter.
 ReflectionThe publisher mentioned in the abstract, World Scientific Publishing Company, publishes both peer-reviewed journal articles and books. However, the abstract does not explicitly state whether the paper is a journal article or a book chapter.</t>
  </si>
  <si>
    <t>No; The paper is about a wetland management project in Bangladesh.
 ReflectionThe paper is clearly focused on a wetland management project in Bangladesh and does not mention any of the countries listed in the SC.</t>
  </si>
  <si>
    <t>The abstract does not provide enough information to determine if it is part of peer-reviewed literature or not.</t>
  </si>
  <si>
    <t>Maybe; The abstract does not provide enough information to determine if it is part of peer-reviewed literature or not.
 ReflectionThe abstract does not mention if the paper is part of peer-reviewed literature or not. However, the abstract does not mention any conference or book chapter either.</t>
  </si>
  <si>
    <t>Yes; The title explicitly mentions Fiji, which is one of the countries listed in the SC.
 ReflectionThe initial response is correct as the title mentions Fiji, which is one of the countries listed in the SC.</t>
  </si>
  <si>
    <t>The title mentions marine resource management, but without an abstract, it is unclear if fisheries will be discussed.</t>
  </si>
  <si>
    <t>Maybe; The title mentions marine resource management, but it is unclear if fisheries will be discussed.
 ReflectionThe title suggests that the paper may discuss marine resource management, but without an abstract, it is difficult to determine if fisheries will be included.</t>
  </si>
  <si>
    <t>Maybe; The title suggests that it could be a research paper, but without an abstract, it is difficult to determine if it is peer-reviewed published literature.
 ReflectionThe title suggests that it could be a research paper, but without an abstract, it is difficult to determine if it is peer-reviewed published literature.</t>
  </si>
  <si>
    <t>The abstract does not provide information on whether the paper is part of the peer-reviewed published literature or not, but it also does not mention any conference or book chapter.</t>
  </si>
  <si>
    <t>No; The paper is about Kenya and Zanzibar-Tanzania, not any of the listed countries.
 ReflectionThe initial response is correct as none of the listed countries are mentioned in the title or abstract.</t>
  </si>
  <si>
    <t>The title suggests that it may be a peer-reviewed article, but the abstract does not provide enough information to confirm this.</t>
  </si>
  <si>
    <t>Maybe; The abstract mentions the publisher, but it is unclear whether the paper is peer-reviewed or not.
 ReflectionThe initial response is correct. The abstract mentions the publisher, but it does not explicitly state whether the paper is peer-reviewed or not.</t>
  </si>
  <si>
    <t>The paper is not about any of the countries listed in the SC, but rather a case study in Japan.</t>
  </si>
  <si>
    <t>No; The paper is about a case study in Japan.
 ReflectionThe title and abstract clearly state that the case study is in Japan and there is no mention of any of the countries listed in the SC.</t>
  </si>
  <si>
    <t>Maybe; The abstract mentions the aim of the paper and the study area, but there is no mention of the publication status.
 ReflectionThe abstract does not explicitly state whether the paper is part of the peer-reviewed published literature or not. However, the fact that it is published in a journal suggests that it has undergone peer-review.</t>
  </si>
  <si>
    <t>The publisher, Routledge, is a reputable academic publisher, which suggests that it is likely to be a peer-reviewed book.</t>
  </si>
  <si>
    <t>Maybe; The abstract mentions that it is a chapter, but it is unclear whether it is part of a peer-reviewed book or not.
 ReflectionThe abstract mentions that it is a chapter, but it is unclear whether it is part of a peer-reviewed book or not. However, the publisher, Routledge, is a reputable academic publisher, which suggests that it is likely to be a peer-reviewed book.</t>
  </si>
  <si>
    <t>The paper does not meet the Screening Criteria as it does not mention any of the countries listed, and it does not seem to be a case study.</t>
  </si>
  <si>
    <t>No; The paper does not mention any of the countries listed in the Screening Criteria.
 ReflectionThe paper does not mention any of the countries listed in the Screening Criteria, and it does not seem to be a case study.</t>
  </si>
  <si>
    <t>The title suggests that it is likely to be a peer-reviewed paper, and the abstract provides relevant information on the content of the paper.</t>
  </si>
  <si>
    <t>No; The paper is about a marine conservation planning and zoning in Jor Bay, Indonesia.
 ReflectionThe paper is focused on a case study in Indonesia and does not mention any of the countries listed in the SC.</t>
  </si>
  <si>
    <t>While the paper was published by a reputable publisher, it is unclear whether it underwent peer-review.</t>
  </si>
  <si>
    <t>Maybe; The abstract mentions that the paper was published under license by IOP Publishing Ltd, but it is unclear whether it is peer-reviewed.
 ReflectionThe initial response is correct. While the paper was published by a reputable publisher, it is unclear whether it underwent peer-review.</t>
  </si>
  <si>
    <t>No; The paper is about the community-based management of Arapaima gigas in the Brazilian Amazon.
 ReflectionThe paper does not mention any of the countries listed in the SC, and the focus is on the management of a specific fish species in Brazil.</t>
  </si>
  <si>
    <t>Yes; The abstract mentions the publisher and the journal name, indicating that it is a peer-reviewed published literature.
 ReflectionThe initial response is correct as the abstract mentions the publisher and the journal name, which are indicators of peer-reviewed published literature.</t>
  </si>
  <si>
    <t>The paper provides a review of octopus fisheries, ecology, cultural importance, and management in several Pacific Island Countries and Territories (PICTs), but it does not provide a detailed case study of any of them.</t>
  </si>
  <si>
    <t>Maybe; The abstract mentions several Pacific Island Countries and Territories (PICTs), but it is not clear if any of them are case studies.
 ReflectionThe abstract mentions several PICTs, but it does not provide a detailed case study of any of them. However, the review does provide information on the octopus species distribution, abundance, ecological attributes, utilization, importance, and management within the PICTs.</t>
  </si>
  <si>
    <t>The abstract provides evidence that the paper will discuss fisheries and marine resource management in the Pacific Island region.</t>
  </si>
  <si>
    <t>Yes; The abstract discusses octopus fisheries and management in the Pacific Island region.
 ReflectionThe abstract specifically mentions a literature review on octopus fisheries and management in the Pacific Island region, indicating that the paper is likely to discuss fisheries and/or marine resource management.</t>
  </si>
  <si>
    <t>While the paper mentions community-based management efforts, it is not the main focus of the paper, which is a review of octopus fisheries, ecology, cultural importance, and management in the Pacific Island region.</t>
  </si>
  <si>
    <t>Maybe; The abstract mentions community-based management efforts but does not focus on it exclusively.
 ReflectionThe abstract mentions community-based management efforts as one of the ways to sustain octopus stocks, but it is not the main focus of the paper. The paper is a review of octopus fisheries, ecology, cultural importance, and management in the Pacific Island region.</t>
  </si>
  <si>
    <t>The paper may be part of peer-reviewed published literature, but it is unclear from the information provided.</t>
  </si>
  <si>
    <t>Maybe; The abstract mentions conducting a literature review, but it is unclear if the paper is part of peer-reviewed published literature.
 ReflectionThe abstract mentions conducting a literature review, but it is unclear if the sources used were peer-reviewed published literature.</t>
  </si>
  <si>
    <t>No; The paper is about Newfoundland and Labrador, Canada.
 ReflectionThe paper is not about any of the countries listed in the SC.</t>
  </si>
  <si>
    <t>Maybe; The abstract mentions the Canadian Association of Geographers, but it is unclear if the paper has been peer-reviewed and published in a journal.
 ReflectionThe mention of the Canadian Association of Geographers suggests that the paper may have been published in a peer-reviewed journal, but this is not explicitly stated in the abstract.</t>
  </si>
  <si>
    <t>The paper is not about any of the countries listed in the SC, but about a case study in Cambodia.</t>
  </si>
  <si>
    <t>Maybe; The abstract mentions the publisher, but it is unclear if it is a peer-reviewed journal article or not.
 ReflectionThe publisher mentioned in the abstract, Taylor &amp; Francis Group, is a reputable academic publisher. However, it is still unclear if the paper has undergone peer-review.</t>
  </si>
  <si>
    <t>The paper includes a case study in Indonesia, which is not listed in the SC, but it is possible that the paper also includes case studies from the listed countries.</t>
  </si>
  <si>
    <t>Maybe; The abstract mentions a case study in Indonesia, which is not listed in the SC, but it is possible that the paper also includes case studies from the listed countries.
 ReflectionThe initial response is correct. The abstract mentions a case study in Indonesia, which is not listed in the SC, but it is possible that the paper also includes case studies from the listed countries.</t>
  </si>
  <si>
    <t>The abstract discusses a case study of a locally managed marine area in Indonesia and the implementation of a fisheries management plan, indicating a discussion on marine resource management.</t>
  </si>
  <si>
    <t>Yes; The abstract mentions a case study of a locally managed marine area in Indonesia and the implementation of a fisheries management plan.
 ReflectionThe abstract clearly mentions the focus on resource management and the implementation of a fisheries management plan in a marine area.</t>
  </si>
  <si>
    <t>The abstract mentions community-based interventions and participatory resource management approaches, indicating a community-based approach.</t>
  </si>
  <si>
    <t>Yes; The abstract mentions "collaborative arrangements for resource management between communities and external agencies" and "participatory resource management approaches" which suggest a community-based approach.
 ReflectionThe initial response is correct as the abstract clearly mentions community-based interventions and participatory resource management approaches.</t>
  </si>
  <si>
    <t>Maybe; The abstract mentions "Â© 2018 by the author(s)" but it is unclear if it has been published in a peer-reviewed journal.
 ReflectionThe initial response is correct. The abstract does not explicitly state that the paper has been published in a peer-reviewed journal.</t>
  </si>
  <si>
    <t>It is unclear if the paper was published in a peer-reviewed journal or another publication by the Foundation for Environmental Conservation.</t>
  </si>
  <si>
    <t>Maybe; The abstract mentions the Foundation for Environmental Conservation, but it is unclear if this is a peer-reviewed publication.
 ReflectionThe Foundation for Environmental Conservation is a non-profit organization that publishes the journal Environmental Conservation, which is peer-reviewed. However, it is unclear if this specific paper was published in the journal or another publication by the organization.</t>
  </si>
  <si>
    <t>The case study is from Mexico, which is not included in the list of countries in the SC.</t>
  </si>
  <si>
    <t>No; The case study is from Mexico.
 ReflectionThe title and abstract clearly state that the case study is from Mexico, which is not included in the list of countries in the SC.</t>
  </si>
  <si>
    <t>The abstract does not provide enough evidence to conclude that the paper is part of the peer-reviewed published literature.</t>
  </si>
  <si>
    <t>Maybe; The abstract mentions the publisher and the journal name, but it is unclear if it is a peer-reviewed article or not.
 ReflectionThe initial response is correct. While the abstract mentions the publisher and the journal name, it does not explicitly state that the paper is peer-reviewed.</t>
  </si>
  <si>
    <t>No; The paper is about the Philippines, not any of the listed countries.
 ReflectionThe paper does not mention any of the countries listed in the SC, so it is not possible that it summarises a case study from any of them.</t>
  </si>
  <si>
    <t>The abstract does not provide clear information on the type of publication, but the content suggests that it could be a peer-reviewed article.</t>
  </si>
  <si>
    <t>Maybe; The abstract does not provide information on the type of publication.
 ReflectionThe abstract does not mention the type of publication, but it does provide information on the content of the paper.</t>
  </si>
  <si>
    <t>The abstract discusses the sustainability of fishing in periodically-harvested closures in the Solomon Islands, which is related to fisheries and marine resource management.</t>
  </si>
  <si>
    <t>Yes; The abstract discusses the sustainability of fishing in periodically-harvested closures in the Solomon Islands.
 ReflectionThe abstract specifically mentions fishing effort, yield, gear and method use, periodicity of harvesting, controls placed on harvesting and resource owners' decisions to open and close four fishing grounds in Solomon Islands. These are all related to fisheries and marine resource management.</t>
  </si>
  <si>
    <t>The abstract suggests community involvement in the decision to open and close fishing grounds, but there is no explicit mention of community-based management or decision-making processes.</t>
  </si>
  <si>
    <t>Maybe; The abstract mentions resource owners' decisions to open and close four fishing grounds in Solomon Islands, which suggests community involvement. However, there is no mention of community-based management or decision-making processes.
 ReflectionThe initial response is correct. The abstract mentions community involvement in the decision to open and close fishing grounds, but there is no explicit mention of community-based management or decision-making processes.</t>
  </si>
  <si>
    <t>The abstract mentions the publisher and the article is likely to be peer-reviewed.</t>
  </si>
  <si>
    <t>Yes; The abstract mentions the publisher and the article is likely to be peer-reviewed.
 ReflectionThe initial response is correct as the abstract mentions the publisher and the article is likely to be peer-reviewed.</t>
  </si>
  <si>
    <t>Maybe; The abstract mentions the author's affiliation with the American Anthropological Association, but it is unclear if the paper has been peer-reviewed and published.
 ReflectionThe mention of the author's affiliation with the American Anthropological Association suggests that the paper may have undergone peer-review, but this is not explicitly stated in the abstract.</t>
  </si>
  <si>
    <t>The abstract does not provide information on whether the paper is peer-reviewed or not, but the title and abstract suggest that it could be part of the peer-reviewed published literature.</t>
  </si>
  <si>
    <t>Maybe; The abstract does not provide information on whether the paper is peer-reviewed or not.
 ReflectionThe abstract does not provide any information on whether the paper is peer-reviewed or not. However, the title and abstract seem to describe a research project that could be part of the peer-reviewed published literature.</t>
  </si>
  <si>
    <t>The abstract mentions Elsevier Inc., a reputable publisher of peer-reviewed scientific literature.</t>
  </si>
  <si>
    <t>Yes; The abstract mentions the publisher, Elsevier Inc., which is a reputable publisher of peer-reviewed scientific literature.
 ReflectionThe initial response is correct. Elsevier Inc. is a well-known publisher of peer-reviewed scientific literature.</t>
  </si>
  <si>
    <t>Yes; The abstract mentions Fiji and Vanua Levu, an island in Fiji.
 ReflectionThe initial response is correct as the abstract mentions Fiji, which is one of the countries listed in the SC.</t>
  </si>
  <si>
    <t>The paper discusses the potential of traditional ecological knowledge of local communities to enhance conservation planning in developing regions and the example of Nagigi village expressing interest in setting up an MPA in part of its qoliqoli because of concerns about overfishing, indicating a community-based approach.</t>
  </si>
  <si>
    <t>Yes; The abstract mentions the potential of traditional ecological knowledge of local communities to enhance conservation planning in developing regions, and the example of Nagigi village expressing interest in setting up an MPA in part of its qoliqoli because of concerns about overfishing.
 ReflectionThe abstract mentions the potential of traditional ecological knowledge of local communities to enhance conservation planning in developing regions, and the example of Nagigi village expressing interest in setting up an MPA in part of its qoliqoli because of concerns about overfishing. Therefore, it is likely that the paper will discuss a community-based approach.</t>
  </si>
  <si>
    <t>The abstract does not explicitly state whether the paper is part of the peer-reviewed published literature, but the mention of "conservation scientists" suggests that it may be a peer-reviewed paper.</t>
  </si>
  <si>
    <t>The mention of the publisher, John Wiley &amp; Sons, Ltd., indicates that the paper is likely part of the peer-reviewed published literature.</t>
  </si>
  <si>
    <t>Yes; The abstract mentions the publisher, John Wiley &amp; Sons, Ltd.
 ReflectionThe mention of the publisher indicates that the paper is likely part of the peer-reviewed published literature.</t>
  </si>
  <si>
    <t>The paper is about a case study in Indonesia and does not meet the screening criteria.</t>
  </si>
  <si>
    <t>No; The paper is about a case study in Indonesia.
 ReflectionThe title and abstract clearly state that the study was carried out in a village located on the southeast coast of South Sulawesi, Indonesia.</t>
  </si>
  <si>
    <t>Maybe; The abstract does not provide information on the type of publication.
 ReflectionThe initial response is correct as the abstract does not provide information on the type of publication. However, the title suggests that the paper is part of the peer-reviewed published literature.</t>
  </si>
  <si>
    <t>No; The paper is focused on mangrove restoration and conservation in Bintan Island, Indonesia, and does not mention any of the listed countries.
 ReflectionThe paper does not meet the screening criteria as it is not related to any of the listed countries.</t>
  </si>
  <si>
    <t>No; The paper is not about a case study from any of the listed countries.
 ReflectionThe paper is a review of studies on the relation between n-3 fatty acids and maternal and child mental health disorders. There is no mention of any case study from any of the listed countries.</t>
  </si>
  <si>
    <t>The paper is a review of human studies published in English and identified from Medline databases, which suggests that it is part of the peer-reviewed published literature.</t>
  </si>
  <si>
    <t>Yes; The abstract mentions that the article is a review of human studies published in English and identified from Medline databases.
 ReflectionThe abstract mentions that the article is a review of human studies published in English and identified from Medline databases, which suggests that the paper is part of the peer-reviewed published literature.</t>
  </si>
  <si>
    <t>No; The paper is focused on the Philippines.
 ReflectionThe paper is focused on the Philippines and does not mention any of the countries listed in the SC.</t>
  </si>
  <si>
    <t>The title suggests that it is a research paper, and the abstract provides information on the research conducted and the results obtained, which are typical of a peer-reviewed published literature.</t>
  </si>
  <si>
    <t>The abstract does not mention any of the countries listed in the SC, so it is not possible that the paper summarises a case study from any of those countries.</t>
  </si>
  <si>
    <t>Maybe; The abstract mentions "case studies" but does not specify any of the countries listed in the SC.
 ReflectionThe initial response is correct. The abstract mentions case studies, but none of the countries listed in the SC are specifically mentioned.</t>
  </si>
  <si>
    <t>The abstract discusses the role of coastal communities and small-scale fishers in ocean conservation and how their involvement can lead to better management of marine resources.</t>
  </si>
  <si>
    <t>Yes; The abstract mentions the role of coastal communities and small-scale fishers in ocean conservation and reviews the historical evolution of ocean conservation with a focus on ecosystem-based and integrated management.
 ReflectionThe abstract clearly mentions the role of coastal communities and small-scale fishers in ocean conservation and how their involvement can lead to better management of marine resources.</t>
  </si>
  <si>
    <t>The abstract discusses the role of coastal communities and small-scale fishers in ocean conservation, indicating a community-based approach.</t>
  </si>
  <si>
    <t>Yes; The abstract mentions the role of coastal communities and small-scale fishers in ocean conservation.
 ReflectionThe initial response is correct as the abstract clearly mentions the role of coastal communities and small-scale fishers in ocean conservation.</t>
  </si>
  <si>
    <t>It is unclear if the chapter is part of a peer-reviewed journal article or a book chapter, but the publisher, Elsevier, is a reputable academic publisher.</t>
  </si>
  <si>
    <t>Maybe; The abstract mentions a chapter, but it is unclear if it is a book chapter or a chapter within a peer-reviewed journal article.
 ReflectionThe abstract mentions a chapter, but it is unclear if it is a book chapter or a chapter within a peer-reviewed journal article. However, the publisher, Elsevier, is a reputable academic publisher.</t>
  </si>
  <si>
    <t>The abstract covers the realm of fishery management, which could potentially include the listed countries, but it does not mention any specific case study from those countries.</t>
  </si>
  <si>
    <t>Maybe; The abstract does not mention any specific country, but it covers the realm of fishery management, which could potentially include the listed countries.
 ReflectionThe initial response is correct. The abstract does not mention any specific country, but the topic of fishery management is relevant to the listed countries.</t>
  </si>
  <si>
    <t>The title and abstract both discuss fishery management and its social elements, making it likely that the paper will discuss fisheries and/or marine resource management.</t>
  </si>
  <si>
    <t>Yes; The title mentions fishery management and the abstract discusses various aspects of fishery management.
 ReflectionThe initial response is correct as the title and abstract both mention fishery management and its social elements.</t>
  </si>
  <si>
    <t>The abstract mentions the publisher, Elsevier Inc., which is a reputable publisher of peer-reviewed literature.</t>
  </si>
  <si>
    <t>Yes; The abstract mentions the publisher, Elsevier Inc., which is a reputable publisher of peer-reviewed literature.
 ReflectionThe initial response is correct. Elsevier Inc. is a well-known publisher of peer-reviewed literature.</t>
  </si>
  <si>
    <t>The paper is not a case study from any of the listed countries, but rather a case study from Belize.</t>
  </si>
  <si>
    <t>No; The paper is about Belize, not any of the listed countries.
 ReflectionThe initial response is correct as the paper is solely focused on Belize and does not mention any of the listed countries.</t>
  </si>
  <si>
    <t>Maybe; The abstract mentions a case study, but it is unclear if it has been published in a peer-reviewed journal.
 ReflectionThe abstract does not explicitly state if the paper has been published in a peer-reviewed journal, but it does mention the name of the institution that published it.</t>
  </si>
  <si>
    <t>The paper is a case study from the Western Solomon Islands, which is one of the countries listed in the SC.</t>
  </si>
  <si>
    <t>Yes; The abstract mentions a case study in the Western Solomon Islands.
 ReflectionThe title and abstract mention the Western Solomon Islands, which is one of the countries listed in the SC.</t>
  </si>
  <si>
    <t>The paper discusses the use of local knowledge and science to manage fish spawning aggregations and establish a community-based marine protected area, which are all related to fisheries and marine resource management.</t>
  </si>
  <si>
    <t>Yes; The abstract discusses collaborative efforts to conserve fish spawning aggregations in the Western Solomon Islands and the use of local knowledge to maximise returns from fishing.
 ReflectionThe title and abstract both mention fishing, local knowledge, and marine conservation efforts, which are all related to fisheries and marine resource management.</t>
  </si>
  <si>
    <t>The paper discusses a community-based approach to conservation efforts in the Western Solomon Islands.</t>
  </si>
  <si>
    <t>Yes; The abstract mentions "collaborative efforts" and "participatory research" which suggests a community-based approach.
 ReflectionThe initial response is correct as the abstract mentions the involvement of local knowledge and the community in the conservation efforts.</t>
  </si>
  <si>
    <t>No; The paper is focused on a pilot city in China and does not mention any of the listed countries.
 ReflectionThe initial response is correct as the paper is solely focused on a pilot city in China and does not mention any of the listed countries.</t>
  </si>
  <si>
    <t>The paper is a case study from Moalboal, Philippines, which is not on the list of countries provided in the SC, but it is still possible that the paper meets the SC as it provides insights into diversifying livelihood opportunities beyond extractive fishing for coastal communities in the tropics.</t>
  </si>
  <si>
    <t>Maybe; The abstract mentions the location of Moalboal, Philippines, which is not on the list of countries provided in the SC, but it is still possible that the paper is a case study from one of the listed countries.
 ReflectionThe initial response is correct. While Moalboal, Philippines is not on the list of countries provided in the SC, it is still possible that the paper is a case study from one of the listed countries.</t>
  </si>
  <si>
    <t>While the paper does not focus on fisheries or marine resource management, it does discuss the need for alternative income generating activities to reduce pressure on fish stocks, which could include fisheries and marine resource management.</t>
  </si>
  <si>
    <t>Maybe; The abstract mentions the need for reductions in fishing effort and the development of alternative income generating activities to reduce pressure on fish stocks, but the focus is on marine ecotourism rather than fisheries or marine resource management.
 ReflectionThe abstract does mention the need for reductions in fishing effort and the development of alternative income generating activities, which could include fisheries and marine resource management. However, the focus of the paper is on marine ecotourism as an alternative income generating activity.</t>
  </si>
  <si>
    <t>The abstract clearly states that the development of alternative income-generating activities is necessary to reduce the economic reliance of coastal communities on fishing, and the case study presented in the paper highlights the importance of community engagement in the governance of the ecotourism resource.</t>
  </si>
  <si>
    <t>Yes; The abstract mentions the strong community engagement in the governance of the ecotourism resource and the retention and distribution of economic benefits within the local community.
 ReflectionThe initial response is correct as the abstract mentions the involvement of the local community in the development of alternative income-generating activities.</t>
  </si>
  <si>
    <t>Maybe; The abstract mentions the publisher, but it is unclear if it is peer-reviewed.
 ReflectionThe initial response is correct. The abstract mentions the publisher, but it does not explicitly state that the paper is peer-reviewed.</t>
  </si>
  <si>
    <t>The paper does not meet the Screening Criteria as it is not a case study from any of the countries listed in the SC.</t>
  </si>
  <si>
    <t>No; The paper is about African inland fisheries and does not mention any of the countries listed in the SC.
 ReflectionThe Initial Response is correct. The paper is focused on African inland fisheries and does not mention any of the countries listed in the SC.</t>
  </si>
  <si>
    <t>The paper discusses the impact of dual management systems on coral reef fishes in Tonga, which is related to fisheries and marine resource management.</t>
  </si>
  <si>
    <t>The paper is likely to discuss a community-based approach for biodiversity conservation and resource management.</t>
  </si>
  <si>
    <t>No; The paper is about shrimp farming and its impact on mangrove ecosystems, but it does not mention any of the countries listed in the SC.
 ReflectionThe paper does not mention any of the countries listed in the SC, so it is not possible that it summarises a case study from any of those countries.</t>
  </si>
  <si>
    <t>The paper does not meet the Screening Criteria as it is not about a case study from any of the listed countries.</t>
  </si>
  <si>
    <t>No; The paper is not about a case study from any of the listed countries.
 ReflectionThe paper is about ecosystem-based fishery management and its standardization in the US. There is no mention of any of the listed countries in the Title or Abstract.</t>
  </si>
  <si>
    <t>The abstract describes a research paper that is likely part of the peer-reviewed published literature.</t>
  </si>
  <si>
    <t>Maybe; The abstract mentions the Magnuson Fisheries Conservation and Management Act, which is a law, but the rest of the abstract seems to describe a research paper.
 ReflectionThe Initial Response is correct. The abstract does mention a law, but the majority of the abstract describes research and scientific methodology.</t>
  </si>
  <si>
    <t>No; The paper is about a case study in Hawaii.
 ReflectionThe paper is focused on a case study in Hawaii, which is not included in the list of countries in the SC.</t>
  </si>
  <si>
    <t>The presence of the publisher name, Taylor &amp; Francis, suggests that the paper is part of a peer-reviewed journal publication.</t>
  </si>
  <si>
    <t>Maybe; The abstract mentions "Â© 2013 Taylor &amp; Francis" which could indicate a peer-reviewed publication, but further investigation is needed.
 ReflectionThe presence of the publisher name suggests that the paper is part of a peer-reviewed publication. However, it is not clear whether the paper is a journal article or a book chapter.</t>
  </si>
  <si>
    <t>The paper does not summarise a case study from any of the countries listed in the SC, but it does provide a strategic review of research related to community-based fisheries management.</t>
  </si>
  <si>
    <t>No; The paper does not mention any of the countries listed in the SC.
 ReflectionThe paper does not mention any specific case studies from the countries listed in the SC, but it does provide a strategic review of research from fisheries and natural resource management, and from other sectors.</t>
  </si>
  <si>
    <t>The paper discusses community-based fisheries management and natural resource management, which are related to fisheries and marine resource management.</t>
  </si>
  <si>
    <t>The paper is likely to discuss a community-based approach as it focuses on community-based fisheries management and the role of local leadership within it.</t>
  </si>
  <si>
    <t>Yes; The abstract mentions "Community-based fisheries management (CBFM) strategies" and "local leadership" which suggests a community-based approach.
 ReflectionThe abstract focuses on the importance of leadership in community-based fisheries management and the contextual influences on it. There is no mention of co-management.</t>
  </si>
  <si>
    <t>The abstract mentions a publisher of peer-reviewed journals, but it is not clear if this paper is part of the peer-reviewed literature.</t>
  </si>
  <si>
    <t>Maybe; The abstract mentions Elsevier Ltd. which is a publisher of peer-reviewed journals, but it is not clear if this paper is part of the peer-reviewed literature.
 ReflectionThe initial response is correct. The abstract mentions Elsevier Ltd., which is a well-known publisher of peer-reviewed journals. However, it is not explicitly stated that this paper is part of the peer-reviewed literature.</t>
  </si>
  <si>
    <t>Maybe; The abstract mentions scientific and systematic countermeasures, which suggests that it could be a peer-reviewed paper. However, there is no mention of a journal or publication.
 ReflectionThe abstract does not provide enough information to determine if the paper is part of the peer-reviewed published literature.</t>
  </si>
  <si>
    <t>The Title and Abstract do not meet the Screening Criteria as there is no mention of any of the countries listed in the Screening Criteria.</t>
  </si>
  <si>
    <t>No; The Title and Abstract do not mention any of the countries listed in the Screening Criteria.
 ReflectionThe Initial Response is correct as there is no mention of any of the countries listed in the Screening Criteria in the Title and Abstract.</t>
  </si>
  <si>
    <t>Maybe; The abstract does not explicitly state whether the paper is part of peer-reviewed literature or not.
 ReflectionThe abstract does not provide any information on whether the paper is part of peer-reviewed literature or not. However, the use of statistical analysis and reference to a cultural and historical theory suggests that it may be a peer-reviewed paper.</t>
  </si>
  <si>
    <t>The paper does not meet the SC as it is not a case study from any of the countries mentioned in the SC.</t>
  </si>
  <si>
    <t>No; The paper is focused on the Pacific Coast of the Baja California peninsula in Mexico, which is not included in the list of countries mentioned in the SC.
 ReflectionThe Initial Response is correct. The paper is not focused on any of the countries mentioned in the SC.</t>
  </si>
  <si>
    <t>The title suggests that it is a research paper, and the abstract provides a summary of the research conducted, indicating that it is likely part of the peer-reviewed published literature.</t>
  </si>
  <si>
    <t>No; The paper is about a case study conducted in Kerala, India.
 ReflectionThe paper is not about any of the countries listed in the SC.</t>
  </si>
  <si>
    <t>The paper discusses the Pacific region, but it is not clear if any of the specific countries listed in the SC are included as a case study.</t>
  </si>
  <si>
    <t>Maybe; The abstract mentions the Pacific region, but it is not clear if any of the specific countries listed in the SC are included.
 ReflectionThe abstract does not mention any specific country from the SC, but it does mention the Pacific region, which includes some of the countries listed. However, it is not clear if any of the countries listed are specifically included in the paper.</t>
  </si>
  <si>
    <t>The mention of legal stewardship and the author's copyright statement suggest that it is likely a peer-reviewed published article.</t>
  </si>
  <si>
    <t>Maybe; The abstract does not provide enough information to determine if the paper is part of peer-reviewed published literature or not.
 ReflectionThe abstract does not explicitly state whether the paper is part of peer-reviewed published literature or not. However, the mention of legal stewardship and the author's copyright statement suggest that it is likely a peer-reviewed published article.</t>
  </si>
  <si>
    <t>While the use of "The Authors" in the abstract is not a definitive indication that the paper is not peer-reviewed, it is not a common practice in peer-reviewed published literature.</t>
  </si>
  <si>
    <t>Maybe; The abstract mentions the author as "The Authors" which is not typical of peer-reviewed published literature.
 ReflectionThe use of "The Authors" in the abstract is not a definitive indication that the paper is not peer-reviewed. It could be that the journal has a specific style guide that requires this format. However, it is not a common practice in peer-reviewed published literature.</t>
  </si>
  <si>
    <t>The abstract does not provide enough information to determine whether it summarises a paper with a case study from any of the countries listed in the SC.</t>
  </si>
  <si>
    <t>Maybe; The abstract mentions tropical coastal communities, which could include some of the countries listed in the SC, but there is no specific mention of any of them.
 ReflectionThe initial response is correct. While the abstract does not mention any of the countries listed in the SC, it does refer to tropical coastal communities, which could potentially include some of them.</t>
  </si>
  <si>
    <t>The abstract discusses the idea behind community management, indicating a community-based approach.</t>
  </si>
  <si>
    <t>Yes; The abstract mentions the increased emphasis on adaptive community-based management.
 ReflectionThe abstract specifically mentions the idea behind community management, which indicates a focus on community-based approach.</t>
  </si>
  <si>
    <t>No; The paper is focused on sea otter recovery on the west coast of North America and does not mention any of the listed countries.
 ReflectionThe paper does not meet the SC as it does not discuss any of the listed countries.</t>
  </si>
  <si>
    <t>No; The paper is about Madagascar, which is not included in the list of countries.
 ReflectionThe SC specifically mentions a list of countries, and Madagascar is not included in that list.</t>
  </si>
  <si>
    <t>No; The paper is about Indonesia, which is not included in the list of countries.
 ReflectionThe initial response is correct as Indonesia is not included in the list of countries.</t>
  </si>
  <si>
    <t>The abstract suggests that the paper is a report on a funded project rather than a peer-reviewed article.</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</si>
  <si>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may be a report on a funded project rather than a peer-reviewed article.</t>
  </si>
  <si>
    <t>No; The paper is focused on the Amazon Basin and does not mention any of the listed countries.
 ReflectionThe initial response is correct as the paper is not related to any of the listed countries.</t>
  </si>
  <si>
    <t>The paper includes case studies from Timor-Leste and Solomon Islands, which are not on the list of countries, but it is possible that the paper also includes case studies from other countries on the list.</t>
  </si>
  <si>
    <t>Maybe; The abstract mentions case studies in Timor-Leste and Solomon Islands, which are not on the list of countries, but it is possible that the paper also includes case studies from other countries on the list.
 ReflectionThe initial response is correct. The abstract mentions case studies in Timor-Leste and Solomon Islands, which are not on the list of countries, but it is possible that the paper also includes case studies from other countries on the list.</t>
  </si>
  <si>
    <t>No; The paper discusses community-based adaptation and resilience in Timor-Leste and Solomon Islands.
 ReflectionThe paper does not mention fisheries or marine resource management.</t>
  </si>
  <si>
    <t>The paper is not about any of the listed countries, but rather the Gulf of Maine in the United States.</t>
  </si>
  <si>
    <t>No; The paper is about the Gulf of Maine in the United States, not any of the listed countries.
 ReflectionThe paper does not mention any of the listed countries, so it is not possible that it summarises a case study from any of them.</t>
  </si>
  <si>
    <t>The title suggests that it may be a conference report or grey literature, but the abstract does not provide enough information to confirm or deny this.</t>
  </si>
  <si>
    <t>Maybe; The abstract does not provide information on the type of publication.
 ReflectionThe initial response is correct as the abstract does not provide information on the type of publication. However, the title suggests that it may be a conference report or grey literature.</t>
  </si>
  <si>
    <t>The title mentions "marine resource management initiatives" which indicates that the paper is likely to discuss marine resource management.</t>
  </si>
  <si>
    <t>The title mentions "community-based" approach, indicating that the paper is likely to discuss a community-based approach.</t>
  </si>
  <si>
    <t>Yes; The title explicitly mentions "community-based" marine resource management initiatives.
 ReflectionThe initial response is correct as the title mentions "community-based" approach.</t>
  </si>
  <si>
    <t>Without an abstract, it is difficult to determine if the paper is part of peer-reviewed published literature.</t>
  </si>
  <si>
    <t>Maybe; The title suggests that it could be a research paper, but without an abstract, it is difficult to determine if it is peer-reviewed published literature.
 ReflectionThe absence of an abstract makes it challenging to determine if the paper is part of peer-reviewed published literature.</t>
  </si>
  <si>
    <t>No; The paper is about fishery cooperatives in Mexico, not any of the listed Pacific Island countries.
 ReflectionThe initial response is correct as the paper is focused on the Pacific coast of Mexico and not any of the Pacific Island countries listed in the SC.</t>
  </si>
  <si>
    <t>No; The paper is focused on a case study in Bolinao, Pangasinan, Philippines.
 ReflectionThe paper is not focused on any of the countries listed in the SC.</t>
  </si>
  <si>
    <t>No; The paper does not mention any of the countries listed in the Screening Criteria.
 ReflectionThe paper focuses on the effect of Lean Six Sigma management on the measurement frequency and target meeting rate of HbA1c in diabetic patients in the community. There is no mention of any of the countries listed in the Screening Criteria.</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</si>
  <si>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includes statistical data and a conclusion suggests that it may be a research paper that has been published in a peer-reviewed journal.</t>
  </si>
  <si>
    <t>No; The paper is about a case study in Chile, not in any of the listed countries.
 ReflectionThe initial response is correct as the paper is focused on a case study in Chile and not in any of the listed countries.</t>
  </si>
  <si>
    <t>The abstract mentions technical reports and monitoring, but it is unclear if the paper has been published in a peer-reviewed journal.</t>
  </si>
  <si>
    <t>Maybe; The abstract mentions technical reports and monitoring, but it is unclear if the paper has been published in a peer-reviewed journal.
 ReflectionThe abstract mentions technical reports and monitoring, which could suggest that the paper is part of the peer-reviewed published literature. However, it is not explicitly stated whether the paper has been published in a peer-reviewed journal or not.</t>
  </si>
  <si>
    <t>The paper discusses community-based fisheries management systems in the Pacific Island Region, but it is not clear if any of the specific countries listed in the SC are included as case studies.</t>
  </si>
  <si>
    <t>Maybe; The abstract mentions Pacific Island Region, but it is not clear if any of the specific countries listed in the SC are included.
 ReflectionThe abstract mentions Pacific Island Region, which includes some of the countries listed in the SC, but it is not clear if any of the specific countries are the focus of the paper.</t>
  </si>
  <si>
    <t>The abstract discusses fisheries management and the potential role of traditional management systems in policymaking, making it likely that the paper will discuss fisheries and/or marine resource management.</t>
  </si>
  <si>
    <t>Yes; The abstract discusses community-based fisheries management and the potential role of traditional management systems in policymaking.
 ReflectionThe abstract clearly mentions fisheries management and the role of traditional systems in managing coastal-marine resources.</t>
  </si>
  <si>
    <t>The paper focuses on community-based fisheries management systems and does not mention co-management.</t>
  </si>
  <si>
    <t>The abstract suggests that it is a published paper, but it is not clear if it is peer-reviewed or not.</t>
  </si>
  <si>
    <t>Maybe; The abstract mentions "this article" which suggests it is a published paper, but it is not clear if it is peer-reviewed.
 ReflectionThe abstract does not explicitly state that the paper is peer-reviewed, but the mention of "this article" suggests that it is a published paper. However, it is not clear if it is peer-reviewed or not.</t>
  </si>
  <si>
    <t>No; The paper is about Botswana, which is not included in the list of countries.
 ReflectionThe initial response is correct as Botswana is not included in the list of countries.</t>
  </si>
  <si>
    <t>The abstract does not provide enough information to determine if the paper has undergone peer review and is part of the published literature.</t>
  </si>
  <si>
    <t>Maybe; The abstract mentions a publisher, but it is unclear if the paper has undergone peer review.
 ReflectionThe mention of a publisher does not necessarily mean that the paper has undergone peer review. It is possible that the paper is part of a book chapter or conference report, which are excluded by the SC.</t>
  </si>
  <si>
    <t>No; The paper is focused on Southeast Asia and does not mention any of the listed countries.
 ReflectionThe paper does not meet the SC as it is not focused on any of the listed countries.</t>
  </si>
  <si>
    <t>The abstract mentions a chapter published by Springer International Publishing AG, which is a reputable publisher of peer-reviewed books and journals. However, it is unclear if this is a book chapter or a chapter within a peer-reviewed journal article.</t>
  </si>
  <si>
    <t>No; The paper is about Rodrigues Island in the western Indian Ocean, which is not part of the listed countries.
 ReflectionThe paper does not mention any of the countries listed in the SC, and Rodrigues Island is not part of them.</t>
  </si>
  <si>
    <t>No; The paper is focused on South Africa and does not mention any of the listed countries.
 ReflectionThe initial response is correct as the paper is solely focused on South Africa and does not mention any of the listed countries.</t>
  </si>
  <si>
    <t>While the abstract mentions a "case note" which could indicate that it is not a peer-reviewed paper, the fact that it is published in a journal suggests that it may have undergone peer review.</t>
  </si>
  <si>
    <t>Maybe; The abstract mentions a "case note" which could indicate that it is not a peer-reviewed paper, but it is published in a journal.
 ReflectionThe abstract mentions that it is a "case note" which could indicate that it is not a peer-reviewed paper. However, the fact that it is published in a journal suggests that it may have undergone peer review.</t>
  </si>
  <si>
    <t>The paper is not a case study from any of the countries listed in the SC as it is solely focused on a river in Bangladesh.</t>
  </si>
  <si>
    <t>No; The paper is about a river in Bangladesh and does not mention any of the countries listed in the SC.
 ReflectionThe initial response is correct as the paper is solely focused on a river in Bangladesh and does not mention any of the countries listed in the SC.</t>
  </si>
  <si>
    <t>The abstract does not provide information on whether the paper is peer-reviewed or not.</t>
  </si>
  <si>
    <t>Maybe; The abstract does not provide information on whether the paper is peer-reviewed or not.
 ReflectionThe initial response is correct. The abstract does not provide information on whether the paper is peer-reviewed or not.</t>
  </si>
  <si>
    <t>No; The paper is about a case study in Ghana, which is not included in the list of countries.
 ReflectionThe initial response is correct as the paper is focused on a case study in Ghana, which is not included in the list of countries.</t>
  </si>
  <si>
    <t>The Society of General Internal Medicine is a peer-reviewed journal, indicating that the paper is part of the peer-reviewed published literature.</t>
  </si>
  <si>
    <t>Maybe; The abstract mentions the Society of General Internal Medicine, but it is unclear if this is a peer-reviewed publication.
 ReflectionThe Society of General Internal Medicine is a peer-reviewed journal, so the paper is likely part of the peer-reviewed published literature.</t>
  </si>
  <si>
    <t>No; The paper is about the United States-Mexico border and its impact on the Malpai Borderlands region of southeastern Arizona.
 ReflectionThe paper does not mention any of the countries listed in the SC, and the focus is on the impact of the US-Mexico border on a specific region in Arizona.</t>
  </si>
  <si>
    <t>The title suggests that it is a research paper, and the abstract provides a brief overview of the research conducted.</t>
  </si>
  <si>
    <t>No; The paper is focused on brook charr conservation in the eastern United States.
 ReflectionThe paper does not mention any of the countries listed in the SC, and the focus is on a specific species in a specific region of the United States.</t>
  </si>
  <si>
    <t>The abstract mentions the publisher, Springer Science+Business Media B.V., which suggests that it is a peer-reviewed published article.</t>
  </si>
  <si>
    <t>Yes; The abstract mentions the publisher, Springer Science+Business Media B.V., which suggests that it is a peer-reviewed published article.
 ReflectionThe initial response is correct. Springer Science+Business Media B.V. is a reputable publisher of peer-reviewed scientific articles.</t>
  </si>
  <si>
    <t>No; The paper is about a community-based ecotourism project in southern Thailand.
 ReflectionThe paper is not about any of the countries listed in the SC.</t>
  </si>
  <si>
    <t>Maybe; The abstract mentions a publisher, but it is unclear if the paper has been peer-reviewed.
 ReflectionThe initial response is correct. The abstract mentions the publisher, but it is unclear if the paper has undergone peer-review.</t>
  </si>
  <si>
    <t>Although the abstract does not explicitly state that the paper is part of the peer-reviewed published literature, the publisher mentioned in the copyright statement is Springer Nature, which is a reputable publisher of peer-reviewed literature.</t>
  </si>
  <si>
    <t>Maybe; The abstract mentions the purpose of the study and the methods used, but there is no mention of the publication status.
 ReflectionThe abstract does not explicitly state whether the paper is part of the peer-reviewed published literature or not. However, the publisher mentioned in the copyright statement is Springer Nature, which is a reputable publisher of peer-reviewed literature.</t>
  </si>
  <si>
    <t>The study was conducted in Bihar, India, which is not part of the listed countries.</t>
  </si>
  <si>
    <t>No; The paper is about a case study in Bihar, India.
 ReflectionThe title and abstract clearly mention that the study was conducted in Bihar, India, which is not part of the listed countries.</t>
  </si>
  <si>
    <t>The study is not from any of the countries listed in the SC, as it is based in Uganda.</t>
  </si>
  <si>
    <t>No; The paper is about a wetland sanctuary in Uganda.
 ReflectionThe title and abstract clearly state that the study was conducted in Uganda, which is not one of the countries listed in the SC.</t>
  </si>
  <si>
    <t>The paper is not about any of the countries listed in the SC, but rather about a collaborative management programme in coastal Tanzania.</t>
  </si>
  <si>
    <t>The mention of the publisher Elsevier increases the likelihood that the paper is peer-reviewed, but it is still unclear from the information given.</t>
  </si>
  <si>
    <t>Maybe; The abstract mentions the publisher, but it is unclear if it is a peer-reviewed journal article or not.
 ReflectionThe mention of the publisher does not necessarily mean that the paper is peer-reviewed. However, the publisher Elsevier is a reputable academic publisher, which increases the likelihood that the paper is peer-reviewed.</t>
  </si>
  <si>
    <t>The abstract mentions a workshop and does not indicate that it is a peer-reviewed publication.</t>
  </si>
  <si>
    <t>The publisher mentioned in the abstract is not a well-known publisher, and there is no clear indication of whether it is a peer-reviewed journal or not.</t>
  </si>
  <si>
    <t>Maybe; The abstract mentions the name of the publisher, but it is not clear if it is a peer-reviewed journal or not.
 ReflectionThe publisher mentioned in the abstract is not familiar, and there is no clear indication of whether it is a peer-reviewed journal or not.</t>
  </si>
  <si>
    <t>No; The paper is focused on Bali and Lombok in Indonesia, which are not part of the listed countries.
 ReflectionThe initial response is correct as the paper is solely focused on Bali and Lombok in Indonesia and does not mention any of the listed countries.</t>
  </si>
  <si>
    <t>Maybe; The abstract mentions the name of a publisher, but it is unclear whether it is a peer-reviewed journal or not.
 ReflectionThe abstract mentions the name of a publisher, but it is unclear whether it is a peer-reviewed journal or not.</t>
  </si>
  <si>
    <t>The abstract mentions marine conservation, fisheries management, and locally managed marine areas, indicating that the paper will discuss fisheries and marine resource management.</t>
  </si>
  <si>
    <t>Yes; The abstract mentions marine conservation, fisheries management, and locally managed marine areas.
 ReflectionThe abstract clearly mentions the focus on locally managed marine areas and their impact on economic and social outcomes in fishing communities in Fiji. This suggests that the paper will discuss fisheries and marine resource management.</t>
  </si>
  <si>
    <t>The paper discusses the use of locally managed marine areas (LMMAs) which are community-based marine conservation areas.</t>
  </si>
  <si>
    <t>Yes; The abstract mentions locally managed marine areas (LMMAs) which suggests a community-based approach to marine conservation.
 ReflectionThe initial response is correct as the abstract specifically mentions LMMAs which are community-based marine conservation areas.</t>
  </si>
  <si>
    <t>The abstract mentions the development of a marine monitoring toolkit for community-based marine resource management, indicating that the paper will discuss fisheries and/or marine resource management.</t>
  </si>
  <si>
    <t>Yes; The abstract clearly mentions the development of a marine monitoring toolkit for community-based marine resource management.
 ReflectionThe title and abstract both mention the development of a toolkit for community-based marine resource management, which implies that the paper will discuss fisheries and/or marine resource management.</t>
  </si>
  <si>
    <t>The abstract clearly indicates that the paper discusses a community-based approach to marine resource management.</t>
  </si>
  <si>
    <t>Yes; The abstract clearly mentions the involvement of the community in the development and implementation of the marine monitoring toolkit.
 ReflectionThe initial response is correct as the abstract mentions the active participation of the community in the development and implementation of the marine monitoring toolkit.</t>
  </si>
  <si>
    <t>The mention of Elsevier Ltd suggests that this paper may be part of the peer-reviewed published literature, but it is unclear whether the paper has been peer-reviewed or not.</t>
  </si>
  <si>
    <t>Maybe; The abstract mentions Elsevier Ltd, which is a publisher of peer-reviewed literature, but it is unclear if this paper has been peer-reviewed.
 ReflectionThe mention of Elsevier Ltd in the abstract suggests that this paper may be part of the peer-reviewed published literature. However, it is not explicitly stated in the abstract whether the paper has been peer-reviewed or not.</t>
  </si>
  <si>
    <t>No; The paper is focused on Botswana, which is not included in the list of countries.
 ReflectionThe initial response is correct as the paper is solely focused on Botswana and does not mention any of the countries listed in the SC.</t>
  </si>
  <si>
    <t>Maybe; The abstract does not provide information on the type of publication.
 ReflectionThe abstract does not mention the type of publication, but the title suggests that it is a research paper. However, it is possible that it may be a conference report or a book chapter.</t>
  </si>
  <si>
    <t>No; The paper is about marine reserves in the Philippines.
 ReflectionThe paper is solely focused on marine reserves in the Philippines and does not mention any of the countries listed in the SC.</t>
  </si>
  <si>
    <t>The abstract discusses marine resource management and conservation, but does not specifically mention fisheries. However, the governance process of managing marine resources could potentially include fisheries management.</t>
  </si>
  <si>
    <t>Maybe; The abstract mentions marine resource management and conservation, but does not specifically mention fisheries.
 ReflectionThe abstract discusses the appropriate scale at which to plan and implement marine resource management, and the struggle to define the scale of marine management. While the abstract does not specifically mention fisheries, it does discuss the governance process of managing marine resources, which could potentially include fisheries management.</t>
  </si>
  <si>
    <t>The abstract mentions community-based marine resource management in Fiji, but also discusses a move towards managing at larger "natural" scales, which may or may not exclude a community-based approach.</t>
  </si>
  <si>
    <t>Maybe; The abstract mentions community-based marine resource management in Fiji, but also discusses a move towards managing at larger "natural" scales.
 ReflectionThe initial response is correct. The abstract mentions community-based management, but also discusses a move towards larger scales, which may or may not exclude a community-based approach.</t>
  </si>
  <si>
    <t>No; The paper is about a case study in Brazil, not in any of the listed countries.
 ReflectionThe paper is focused on a case study in Brazil, which is not one of the countries listed in the SC.</t>
  </si>
  <si>
    <t>No; The paper is about a zebrafish colony management system and does not mention any of the countries listed in the SC.
 ReflectionThe paper is not related to any of the countries listed in the SC, so it does not meet the criteria.</t>
  </si>
  <si>
    <t>The title and abstract do not provide any information about the publication status of the paper.</t>
  </si>
  <si>
    <t>Maybe; The abstract mentions no information about the publication status of the paper.
 ReflectionThe title and abstract do not provide any information about the publication status of the paper. However, the abstract does provide a detailed description of the research project.</t>
  </si>
  <si>
    <t>The paper is about a case study in Sri Lanka, not any of the listed countries.</t>
  </si>
  <si>
    <t>No; The paper is about a case study in Sri Lanka, not any of the listed countries.
 ReflectionThe paper is clearly not about any of the listed countries, so the initial response is correct.</t>
  </si>
  <si>
    <t>Maybe; The title suggests that it could be a research paper, but without an abstract, it is difficult to determine if it is peer-reviewed published literature.
 ReflectionThe title alone does not provide enough information to determine if the paper is part of the peer-reviewed published literature.</t>
  </si>
  <si>
    <t>The abstract mentions the publisher and the journal in which the paper was published, indicating that it is part of the peer-reviewed published literature.</t>
  </si>
  <si>
    <t>Yes; The abstract mentions the publisher and the journal in which the paper was published.
 ReflectionThe initial response is correct as the abstract mentions the publisher and the journal in which the paper was published, indicating that it is part of the peer-reviewed published literature.</t>
  </si>
  <si>
    <t>No; The paper discusses South Asia and South-East Asia, but none of the countries listed in the SC.
 ReflectionThe paper does not mention any of the countries listed in the SC, so it is not possible that it summarises a case study from any of those countries.</t>
  </si>
  <si>
    <t>The abstract mentions the Asian Pacific Society of Nephrology, but it is unclear if the paper has been peer-reviewed and published in a journal.</t>
  </si>
  <si>
    <t>Maybe; The abstract mentions the Asian Pacific Society of Nephrology, but it is unclear if the paper has been peer-reviewed and published in a journal.
 ReflectionThe initial response is correct. The abstract mentions the society, but it is unclear if the paper has been peer-reviewed and published in a journal.</t>
  </si>
  <si>
    <t>The article is open access and distributed under the terms of the Creative Commons Attribution License, which suggests that it is a peer-reviewed published article.</t>
  </si>
  <si>
    <t>Maybe; The abstract mentions "This is an open access article distributed under the terms of the Creative Commons Attribution License", which suggests that it is a peer-reviewed published article. However, it is not explicitly stated.
 ReflectionThe Initial Response is correct. The abstract mentions that the article is open access and distributed under the terms of the Creative Commons Attribution License, which suggests that it is a peer-reviewed published article.</t>
  </si>
  <si>
    <t>While the abstract provides a detailed summary of the research conducted, it is unclear if the paper has been peer-reviewed.</t>
  </si>
  <si>
    <t>Maybe; The abstract mentions a publisher, but it is unclear if the paper has been peer-reviewed.
 ReflectionThe mention of a publisher does not necessarily mean that the paper has been peer-reviewed. However, the abstract does provide a detailed summary of the research conducted.</t>
  </si>
  <si>
    <t>The language used in the abstract suggests that it is a scholarly paper, and the title and abstract do not indicate that it is grey literature, conference report, or book chapter.</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</si>
  <si>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is a scholarly paper.</t>
  </si>
  <si>
    <t>Yes; The abstract mentions that the article is peer-reviewed and accepted for publication.
 ReflectionThe abstract explicitly states that the article is peer-reviewed and accepted for publication, indicating that it is part of the peer-reviewed published literature.</t>
  </si>
  <si>
    <t>No; The paper is focused on managed forests in the Pacific Northwest region of the United States.
 ReflectionThe paper does not mention any of the countries listed in the SC, and the study is conducted in the Pacific Northwest region of the United States.</t>
  </si>
  <si>
    <t>No; The paper is about a study conducted in China's Yellow River Delta, and there is no mention of any of the countries listed in the SC.
 ReflectionThe Initial Response is correct. The paper is focused on a study conducted in China's Yellow River Delta and does not mention any of the countries listed in the SC.</t>
  </si>
  <si>
    <t>While the publisher is reputable, it is still unclear if the paper is peer-reviewed or not.</t>
  </si>
  <si>
    <t>Maybe; The abstract mentions the publisher, but it is unclear if it is a peer-reviewed journal article or not.
 ReflectionThe mention of the publisher does not necessarily mean that the paper is peer-reviewed. However, Blackwell Publishing is a reputable publisher that does publish peer-reviewed articles.</t>
  </si>
  <si>
    <t>While the paper does not strictly meet the SC as it does not discuss a case study from the listed countries, it does address the issue of balancing biodiversity conservation and community livelihoods in a developing country context, which could be relevant to other developing countries, including those listed in the SC.</t>
  </si>
  <si>
    <t>Maybe; The paper discusses a case study from Ethiopia, which is not listed in the SC, but it is a developing country.
 ReflectionThe SC specifically lists countries in the Pacific region, so Ethiopia is not included. However, the paper does address the issue of balancing biodiversity conservation and community livelihoods in a developing country context, which could be relevant to other developing countries, including those listed in the SC.</t>
  </si>
  <si>
    <t>The paper does not discuss fisheries or marine resource management, but rather focuses on the link between community livelihoods and biodiversity conservation through community-based tourism development in protected areas.</t>
  </si>
  <si>
    <t>No; The paper discusses biodiversity conservation and community-based tourism development in protected areas.
 ReflectionThe paper focuses on the link between community livelihoods and biodiversity conservation in protected areas, specifically through community-based tourism development. While the paper does mention threats to the park's biodiversity conservation efforts, it does not specifically discuss fisheries or marine resource management.</t>
  </si>
  <si>
    <t>Maybe; The abstract mentions "the study" but does not specify if it has been published or not.
 ReflectionThe abstract does not provide information on whether the study has been published in a peer-reviewed journal or not.</t>
  </si>
  <si>
    <t>The paper does not meet the SC as it does not report on a case study from any of the countries listed in the SC.</t>
  </si>
  <si>
    <t>No; The paper reports on a project carried out in Atlantic Canada.
 ReflectionThe paper does not mention any of the countries listed in the SC, and the abstract clearly states that the project was carried out in Atlantic Canada.</t>
  </si>
  <si>
    <t>Maybe; The abstract mentions the publisher, but it is unclear if it is a peer-reviewed journal article or not.
 ReflectionThe mention of the publisher does not necessarily mean that the paper is peer-reviewed. However, the language and structure of the abstract suggest that it is a peer-reviewed journal article.</t>
  </si>
  <si>
    <t>The mention of the publisher Elsevier suggests that it is likely a peer-reviewed journal article, but without further information, it cannot be confirmed.</t>
  </si>
  <si>
    <t>Maybe; The abstract mentions the publisher, but it is unclear if it is a peer-reviewed journal article or not.
 ReflectionThe mention of the publisher Elsevier suggests that it is a peer-reviewed journal article, but it is not explicitly stated.</t>
  </si>
  <si>
    <t>While the paper seems to be discussing research findings and is written in a scholarly style, it is unclear if it has been peer-reviewed.</t>
  </si>
  <si>
    <t>The abstract mentions Tonga as the location of the case study.</t>
  </si>
  <si>
    <t>Yes; The abstract mentions Tonga as the location of the case study.
 ReflectionThe initial response is correct as the abstract clearly mentions Tonga as the location of the case study.</t>
  </si>
  <si>
    <t>The abstract discusses individualization and commercialization of marine resource exploitation, which does not suggest a community-based approach.</t>
  </si>
  <si>
    <t>No; The abstract discusses individualization and commercialization of marine resource exploitation, which does not suggest a community-based approach.
 ReflectionThe initial response is correct as the abstract focuses on individualization and commercialization of marine resource exploitation, which is not indicative of a community-based approach.</t>
  </si>
  <si>
    <t>The copyright statement suggests that the paper is published, but it is unclear if it is peer-reviewed.</t>
  </si>
  <si>
    <t>Maybe; The abstract mentions the copyright by the Society for Applied Anthropology, but it is unclear if it is a peer-reviewed publication.
 ReflectionThe copyright statement suggests that the paper is published, but it does not necessarily mean that it is peer-reviewed.</t>
  </si>
  <si>
    <t>The abstract clearly states that the paper is a case study from Vanuatu.</t>
  </si>
  <si>
    <t>Yes; The abstract mentions Vanuatu as the location of the case study.
 ReflectionThe initial response is correct as the abstract explicitly mentions Vanuatu as the location of the case study.</t>
  </si>
  <si>
    <t>The paper discusses fisheries co-management and the evolution of community-based fisheries management in Vanuatu, making it likely that it will discuss fisheries and/or marine resource management.</t>
  </si>
  <si>
    <t>Yes; The title and abstract mention fisheries co-management and community-based fisheries management in Vanuatu.
 ReflectionThe Initial Response is correct as the abstract discusses the evolution of community-based fisheries management in Vanuatu and the drivers of change for sustained spread under a national program.</t>
  </si>
  <si>
    <t>No; The paper focuses on co-management approaches rather than community-based approaches.
 ReflectionThe paper discusses the evolution of co-management approaches in Vanuatu and how they have become a core part of coastal fisheries policy and planning practice. While community-based fisheries management is mentioned, it is not the main focus of the paper.</t>
  </si>
  <si>
    <t>Although the abstract does not explicitly state that the paper is part of the peer-reviewed published literature, the copyright statement suggests that it is likely a peer-reviewed published article.</t>
  </si>
  <si>
    <t>Maybe; The abstract does not explicitly state whether the paper is part of the peer-reviewed published literature or not.
 ReflectionThe abstract does not provide any information on the type of publication, but the fact that it includes a copyright statement suggests that it is likely a peer-reviewed published article.</t>
  </si>
  <si>
    <t>The abstract does not mention any peer-reviewed publication, and therefore it is unlikely that the paper is part of the peer-reviewed published literature.</t>
  </si>
  <si>
    <t>No; The abstract does not mention any peer-reviewed publication.
 ReflectionThe SC is asking if the paper is part of the peer-reviewed published literature, and the abstract does not mention any such publication.</t>
  </si>
  <si>
    <t>No; The paper is about San Salvador Island in the Philippines, which is not included in the list of countries.
 ReflectionThe initial response is correct as San Salvador Island is not part of the listed countries.</t>
  </si>
  <si>
    <t>The copyright statement suggests that it is likely a peer-reviewed published article.</t>
  </si>
  <si>
    <t>Maybe; The abstract does not provide information on the type of publication.
 ReflectionThe abstract does not provide information on the type of publication, but the fact that it includes a copyright statement suggests that it is likely a peer-reviewed published article.</t>
  </si>
  <si>
    <t>No; The study was conducted in Tamil Nadu, India, and there is no mention of any of the countries listed in the SC.
 ReflectionThe Initial Response is correct as there is no mention of any of the countries listed in the SC in the Title and Abstract.</t>
  </si>
  <si>
    <t>The abstract does not provide enough information to confirm that the paper has been peer-reviewed and published in a journal.</t>
  </si>
  <si>
    <t>Maybe; The abstract mentions the name of an organization that sounds like a publisher, but it is not clear if the paper has been peer-reviewed and published in a journal.
 ReflectionThe Indian Council of Agricultural Research (ICAR) is a government organization that publishes research papers, but it is not clear if this paper has been peer-reviewed and published in a journal.</t>
  </si>
  <si>
    <t>No; The paper is about a project in Aceh, Indonesia.
 ReflectionThe title and abstract clearly state that the project is in Aceh, Indonesia, which is not included in the list of countries in the SC.</t>
  </si>
  <si>
    <t>The paper may have been published in a peer-reviewed journal, but it is unclear from the information provided.</t>
  </si>
  <si>
    <t>Maybe; The abstract mentions the name of an organization, but it is unclear if the paper has been peer-reviewed and published in a journal.
 ReflectionThe abstract does not explicitly state whether the paper has been peer-reviewed and published in a journal. However, the mention of Fauna &amp; Flora International (FFI) suggests that the paper may have been published in a journal.</t>
  </si>
  <si>
    <t>No; The paper is about a case study in South India.
 ReflectionThe paper is not about any of the countries listed in the SC.</t>
  </si>
  <si>
    <t>No; The paper discusses wildlife policy issues in the western United States.
 ReflectionThe paper does not mention any of the countries listed in the SC, and instead focuses on the western United States.</t>
  </si>
  <si>
    <t>The paper is likely part of the peer-reviewed published literature, but it is not explicitly stated in the abstract.</t>
  </si>
  <si>
    <t>Maybe; The abstract mentions that the paper is a review and analyzed 212 papers from seven databases, but it does not explicitly state that it is peer-reviewed.
 ReflectionThe initial response is correct. The abstract mentions that the paper is a review and analyzed 212 papers from seven databases, which suggests that it is likely a peer-reviewed paper. However, it does not explicitly state that it is peer-reviewed.</t>
  </si>
  <si>
    <t>The paper is published in BioMed Central, which is a peer-reviewed journal.</t>
  </si>
  <si>
    <t>Maybe; The abstract mentions a licensee, but it is unclear if the paper has been peer-reviewed.
 ReflectionThe mention of a licensee does not necessarily mean that the paper has been peer-reviewed. However, the fact that it is published in BioMed Central suggests that it has undergone some form of peer-review.</t>
  </si>
  <si>
    <t>The abstract mentions the publisher, Springer Nature B.V., indicating that the paper is likely part of the peer-reviewed published literature.</t>
  </si>
  <si>
    <t>Yes; The abstract mentions the publisher, Springer Nature B.V.
 ReflectionThe Initial Response is correct.</t>
  </si>
  <si>
    <t>The paper discusses the regulation of Marine Protected Areas in Fiji's coastal waters and assesses the use of Community Fisheries Management and Development Plans as a mechanism for formalizing customary MPAs, which are all related to fisheries and marine resource management.</t>
  </si>
  <si>
    <t>Yes; The title and abstract mention Marine Protected Areas, Community Fisheries Management and Development Plans, and Locally Managed Marine Areas, which are all related to fisheries and marine resource management.
 ReflectionThe Initial Response is correct as the title and abstract clearly indicate a focus on marine resource management and fisheries.</t>
  </si>
  <si>
    <t>The abstract discusses the use of CFMDPs as a mechanism for formalising customary MPAs, which is a community-based approach.</t>
  </si>
  <si>
    <t>Yes; The abstract mentions 'Community Fisheries Management and Development Plans' as a mechanism for formalising customary MPAs.
 ReflectionThe initial response is correct as the abstract mentions the use of Community Fisheries Management and Development Plans (CFMDPs) as a mechanism for formalising customary MPAs.</t>
  </si>
  <si>
    <t>The paper discusses community-based management in Fiji and evaluates its effectiveness.</t>
  </si>
  <si>
    <t>Maybe; The abstract mentions community-based management in Fiji, but it is not clear if this is the main focus of the paper.
 ReflectionThe abstract mentions community-based management in Fiji, but it is not clear if this is the main focus of the paper. However, the study does evaluate the ecosystem responses to community-based management in Fiji.</t>
  </si>
  <si>
    <t>The paper is not about a case study from any of the countries listed in the SC, but rather a case study in Taiwan.</t>
  </si>
  <si>
    <t>The paper discusses coastal resources and comanagement, but it is not clear if it includes fisheries or marine resource management.</t>
  </si>
  <si>
    <t>Maybe; The title mentions coastal resources, but it is not clear if it includes fisheries or marine resource management.
 ReflectionThe abstract mentions the depletion of coastal resources and the need for a comanagement regime, but it does not specifically mention fisheries or marine resource management.</t>
  </si>
  <si>
    <t>The paper focuses on co-management, not a community-based approach.</t>
  </si>
  <si>
    <t>No; The paper focuses on co-management.
 ReflectionThe paper's title and abstract mention "comanagement" and "institutional model," which suggests a focus on co-management rather than a community-based approach.</t>
  </si>
  <si>
    <t>The presence of the publisher's name suggests that this is a peer-reviewed publication, but further information is needed to confirm this.</t>
  </si>
  <si>
    <t>Maybe; The abstract mentions "Â© 2000 Taylor &amp; Francis" which could indicate a peer-reviewed publication, but further information is needed to confirm this.
 ReflectionThe presence of the publisher's name suggests that this is a peer-reviewed publication, but it is not explicitly stated in the abstract.</t>
  </si>
  <si>
    <t>Maybe; The abstract mentions "a wide range of countries" without specifying any of the countries listed in the SC.
 ReflectionThe initial response is correct. The abstract does not mention any of the countries listed in the SC, but it also does not exclude them.</t>
  </si>
  <si>
    <t>The abstract discusses the management of fisheries and aquatic resources, which falls under the category of marine resource management.</t>
  </si>
  <si>
    <t>Yes; The abstract discusses the management of fisheries and aquatic resources.
 ReflectionThe abstract clearly mentions the management of fisheries and aquatic resources, which falls under the category of marine resource management.</t>
  </si>
  <si>
    <t>The paper discusses the importance of social capital and community leaders in successfully managing aquatic resources, but does not solely focus on community-based approaches.</t>
  </si>
  <si>
    <t>Maybe; The abstract mentions community-based co-management, but the focus is on identifying attributes contributing to success in managing aquatic resources.
 ReflectionThe abstract mentions community-based co-management, but the focus is on identifying attributes contributing to success in managing aquatic resources. While the paper does not solely focus on community-based approaches, it does discuss the importance of social capital and community leaders in successfully managing aquatic resources.</t>
  </si>
  <si>
    <t>Yes; The abstract mentions the publisher and the year of publication, indicating that it is likely a peer-reviewed paper.
 ReflectionThe initial response is correct. The abstract mentions that the paper was published by Macmillan Publishers Limited, which is a reputable publisher of peer-reviewed scientific literature.</t>
  </si>
  <si>
    <t>The paper is not a case study from any of the countries listed in the SC, but rather a case study from Cambodia's Tonle Sap Lake.</t>
  </si>
  <si>
    <t>No; The paper is about Cambodia's Tonle Sap Lake, which is not included in the list of countries.
 ReflectionThe initial response is correct as the paper is focused on Cambodia and not any of the countries listed in the SC.</t>
  </si>
  <si>
    <t>Maybe; The abstract does not explicitly state whether the paper is peer-reviewed or not.
 ReflectionThe abstract does not provide any information on whether the paper is peer-reviewed or not. However, the publisher is mentioned, which suggests that it may be a peer-reviewed paper.</t>
  </si>
  <si>
    <t>No; The paper is about case studies in Taiwan, not any of the listed countries.
 ReflectionThe SC specifically asks for case studies from a list of countries, and Taiwan is not on that list.</t>
  </si>
  <si>
    <t>The abstract provides some indication of research and analysis, but it is unclear if it is a peer-reviewed journal article or a book chapter.</t>
  </si>
  <si>
    <t>Maybe; The abstract mentions the publisher, but it is unclear if it is a peer-reviewed journal article or a book chapter.
 ReflectionThe mention of the publisher does not necessarily mean that it is a peer-reviewed journal article. However, the abstract does provide some indication of research and analysis, which suggests that it may be a peer-reviewed journal article.</t>
  </si>
  <si>
    <t>The paper does not meet the SC as it does not involve any case studies from the listed countries.</t>
  </si>
  <si>
    <t>No; The paper does not mention any of the countries listed in the SC.
 ReflectionThe paper is a review of a research program and its principles, and does not involve any case studies from the listed countries.</t>
  </si>
  <si>
    <t>The abstract mentions the publisher and year of publication, indicating that it is likely a peer-reviewed published literature.</t>
  </si>
  <si>
    <t>Yes; The abstract mentions the publisher and year of publication, indicating that it is likely a peer-reviewed published literature.
 ReflectionThe initial response is correct as the abstract mentions the publisher and year of publication, which is a common practice in peer-reviewed published literature.</t>
  </si>
  <si>
    <t>The abstract mentions case studies from Solomon Islands and Fiji, which are both in the South Pacific region.</t>
  </si>
  <si>
    <t>Yes; The abstract mentions case studies from Solomon Islands and Fiji, which are both in the South Pacific region.
 ReflectionThe Initial Response is correct as the abstract mentions case studies from two countries in the South Pacific region.</t>
  </si>
  <si>
    <t>The paper discusses community-based marine resource management and the factors contributing to compliance with local marine tenure rules, which are related to fisheries and marine resource management.</t>
  </si>
  <si>
    <t>Yes; The abstract discusses community-based marine resource management and the factors contributing to compliance with local marine tenure rules.
 ReflectionThe abstract clearly mentions marine resource management and compliance with local marine tenure rules, which are related to fisheries and marine resource management.</t>
  </si>
  <si>
    <t>The abstract mentions community-based marine resource management (CBMRM) as a strategy for sustainable management of marine resources.</t>
  </si>
  <si>
    <t>Yes; The abstract mentions community-based marine resource management (CBMRM) as a strategy for sustainable management of marine resources.
 ReflectionThe Initial Response is correct as the abstract mentions CBMRM as a strategy for sustainable management of marine resources.</t>
  </si>
  <si>
    <t>The abstract suggests that the paper is likely to be peer-reviewed, but it is not explicitly stated.</t>
  </si>
  <si>
    <t>Maybe; The abstract mentions "empirical studies" but does not explicitly state if the paper is peer-reviewed.
 ReflectionThe abstract does not provide clear information on whether the paper is peer-reviewed or not. However, the language used suggests that it is likely to be a peer-reviewed paper.</t>
  </si>
  <si>
    <t>The title explicitly mentions the Philippines, which is not included in the list of countries.</t>
  </si>
  <si>
    <t>No; The title mentions the Philippines, which is not included in the list of countries.
 ReflectionThe initial response is correct as the Philippines is not included in the list of countries.</t>
  </si>
  <si>
    <t>The paper is not about a case study from any of the countries mentioned in the SC, but rather from Bangladesh.</t>
  </si>
  <si>
    <t>No; The paper is about a case study in Bangladesh, which is not included in the list of countries mentioned in the SC.
 ReflectionThe Initial Response is correct as Bangladesh is not included in the list of countries mentioned in the SC.</t>
  </si>
  <si>
    <t>The abstract mentions the publisher, which is a good indication that it is a peer-reviewed published paper.</t>
  </si>
  <si>
    <t>Yes; The abstract mentions the publisher and the title seems to be specific to a research paper.
 ReflectionThe abstract mentions the publisher, which is a good indication that it is a peer-reviewed published paper.</t>
  </si>
  <si>
    <t>The paper is not about any of the countries listed in the SC, but about a Marine National Park in Jamnagar, India.</t>
  </si>
  <si>
    <t>Maybe; The abstract does not mention whether the paper is peer-reviewed or not.
 ReflectionThe abstract does not provide any information on whether the paper is peer-reviewed or not. However, the paper is published in a journal, which suggests that it has undergone peer-review.</t>
  </si>
  <si>
    <t>The paper is about a case study in Madagascar, which is not included in the list of countries mentioned in the screening criteria.</t>
  </si>
  <si>
    <t>The study was conducted in Chennai, South India, which is not included in the list of countries.</t>
  </si>
  <si>
    <t>No; The study was conducted in Chennai, South India, which is not included in the list of countries.
 ReflectionThe initial response is correct as the study was conducted in Chennai, South India, which is not included in the list of countries.</t>
  </si>
  <si>
    <t>Although the abstract does not explicitly state that the paper is peer-reviewed, the study design, methods, and results suggest that it is likely part of the peer-reviewed published literature.</t>
  </si>
  <si>
    <t>The abstract does not provide any evidence that the paper has been peer-reviewed and published in a journal.</t>
  </si>
  <si>
    <t>Maybe; The abstract mentions the author(s) and the year of publication, but it is unclear whether the paper has been peer-reviewed and published in a journal.
 ReflectionThe abstract does not provide any information on where the paper has been published or whether it has undergone peer-review.</t>
  </si>
  <si>
    <t>The abstract mentions the author(s) and the year of publication, which suggests that it is part of the peer-reviewed published literature.</t>
  </si>
  <si>
    <t>Yes; The abstract mentions the author(s) and the year of publication, which suggests that it is part of the peer-reviewed published literature.
 ReflectionThe initial response is correct. The abstract mentions the author(s) and the year of publication, which suggests that it is part of the peer-reviewed published literature.</t>
  </si>
  <si>
    <t>No; The paper is focused on the Western Mediterranean demersal fisheries management plan and does not mention any of the countries listed in the SC.
 ReflectionThe Initial Response is correct as the paper does not mention any of the countries listed in the SC.</t>
  </si>
  <si>
    <t>While the use of "The Authors" in the abstract is not typical of peer-reviewed published literature, it is not a definitive indication that the paper is not part of the peer-reviewed published literature.</t>
  </si>
  <si>
    <t>Maybe; The abstract mentions the authors as "The Authors" which is not typical of peer-reviewed published literature.
 ReflectionThe use of "The Authors" in the abstract is not a definitive indication that the paper is not peer-reviewed published literature. It is possible that the authors chose to use this phrasing for stylistic reasons or to maintain anonymity during the review process.</t>
  </si>
  <si>
    <t>No; The paper is about streams in the United States.
 ReflectionThe paper is focused on streams in the United States and does not mention any of the countries listed in the SC.</t>
  </si>
  <si>
    <t>The mention of the publisher Springer Science+Business Media New York suggests that the paper has been published in a peer-reviewed journal.</t>
  </si>
  <si>
    <t>Maybe; The abstract mentions a dataset and results, but it is unclear if it has been published in a peer-reviewed journal.
 ReflectionThe abstract mentions "Â© 2015, Springer Science+Business Media New York," which suggests that the paper has been published in a peer-reviewed journal.</t>
  </si>
  <si>
    <t>The abstract does not explicitly state whether the study has been published in a peer-reviewed journal, but the level of detail provided suggests that it may have been.</t>
  </si>
  <si>
    <t>Maybe; The abstract mentions a study, but it is unclear if it has been published in a peer-reviewed journal.
 ReflectionThe abstract does not provide information on where the study was published, but it does provide details on the methodology and findings, which suggests that it may have been published in a peer-reviewed journal.</t>
  </si>
  <si>
    <t>The study was conducted in China, not in any of the listed countries.</t>
  </si>
  <si>
    <t>No; The study was conducted in China, not in any of the listed countries.
 ReflectionThe title and abstract clearly state that the study was conducted in China, which is not one of the listed countries.</t>
  </si>
  <si>
    <t>The abstract provides all the necessary information to suggest that it is a peer-reviewed published paper.</t>
  </si>
  <si>
    <t>Yes; The abstract mentions the purpose, methods, results, and conclusion of a study, which is typical of a peer-reviewed published paper.
 ReflectionThe abstract provides all the necessary information to suggest that it is a peer-reviewed published paper.</t>
  </si>
  <si>
    <t>The paper could potentially involve one of the listed countries, but there is not enough information to confirm this.</t>
  </si>
  <si>
    <t>Maybe; The title does not mention any specific country, but the topic of marine reserve design could potentially involve one of the listed countries.
 ReflectionThe initial response is correct as the title does not mention any specific country, but the topic of marine reserve design could potentially involve one of the listed countries.</t>
  </si>
  <si>
    <t>The title indicates that the paper will discuss the use of reef fish movement to inform marine reserve design, which is likely to involve fisheries and marine resource management.</t>
  </si>
  <si>
    <t>No; The title and abstract do not mention anything about a community-based approach or co-management.
 ReflectionThe initial response is correct as there is no mention of community-based approach or co-management in the title and abstract.</t>
  </si>
  <si>
    <t>The mention of Elsevier Ltd suggests that the paper may be part of the peer-reviewed published literature, but we cannot be certain without further information.</t>
  </si>
  <si>
    <t>Maybe; The abstract mentions Elsevier Ltd, which is a publisher of peer-reviewed journals. However, this information alone is not enough to determine if the paper is part of the peer-reviewed published literature.
 ReflectionThe initial response is correct. The mention of Elsevier Ltd does suggest that the paper may be part of the peer-reviewed published literature, but we cannot be certain without further information.</t>
  </si>
  <si>
    <t>No; The paper is about two native villages in Alaska, which are not part of the listed countries.
 ReflectionThe paper is not about any of the countries listed in the SC, so it does not meet the criteria.</t>
  </si>
  <si>
    <t>No; The paper provides an overview of fishing rights and does not mention any of the countries listed in the SC.
 ReflectionThe Initial Response is correct as the paper does not focus on any of the countries listed in the SC.</t>
  </si>
  <si>
    <t>The abstract mentions Springer, which is a publisher of peer-reviewed journals, but it is not clear if this paper is published in a peer-reviewed journal or a book.</t>
  </si>
  <si>
    <t>Maybe; The abstract mentions Springer, which is a publisher of peer-reviewed journals, but it is not clear if this paper is published in a peer-reviewed journal or a book.
 ReflectionThe initial response is correct. Springer is a publisher of peer-reviewed journals, but it is not clear if this paper is published in a peer-reviewed journal or a book.</t>
  </si>
  <si>
    <t>No; The paper is about a project in the Philippines.
 ReflectionThe title and abstract clearly state that the paper is about a project in the Philippines, which is not included in the list of countries in the SC.</t>
  </si>
  <si>
    <t>The paper is likely part of the peer-reviewed published literature, as it is published in a reputable publisher and meets the other criteria of a peer-reviewed article.</t>
  </si>
  <si>
    <t>Maybe; The abstract mentions the publisher, but it is unclear if it is a peer-reviewed journal article or not.
 ReflectionThe mention of the publisher does not necessarily mean that the paper is peer-reviewed. However, the publisher is a reputable one, and the paper seems to meet the other criteria of a peer-reviewed article.</t>
  </si>
  <si>
    <t>While the paper does not provide a case study from any of the countries listed in the SC, it does discuss sea cucumber management strategies in developing countries, which could potentially include some of the countries listed.</t>
  </si>
  <si>
    <t>Maybe; The paper discusses sea cucumber management strategies in developing countries, but it does not explicitly mention any of the countries listed in the SC.
 ReflectionThe paper does not mention any specific country, but it does discuss the challenges and opportunities of sea cucumber management in developing countries, which could potentially include some of the countries listed in the SC.</t>
  </si>
  <si>
    <t>The paper discusses the management strategies of sea cucumbers, which are a marine resource, and therefore meets the screening criteria for discussing marine resource management.</t>
  </si>
  <si>
    <t>The paper does not appear to discuss a community-based approach, as it focuses on regulatory solutions and management strategies.</t>
  </si>
  <si>
    <t>No; The abstract discusses management strategies for sea cucumbers in developing countries, but there is no mention of a community-based approach.
 ReflectionThe abstract focuses on regulatory solutions and management strategies, but there is no mention of community involvement or participation in decision-making.</t>
  </si>
  <si>
    <t>No; The paper focuses on Kenya and Madagascar, which are not included in the list of countries.
 ReflectionThe initial response is correct as none of the countries listed in the SC are mentioned in the Title or Abstract.</t>
  </si>
  <si>
    <t>No; The paper is about coral communities in the inner Seychelles.
 ReflectionThe paper is focused on the inner Seychelles and does not mention any of the countries listed in the SC.</t>
  </si>
  <si>
    <t>The abstract mentions the publisher, John Wiley &amp; Sons, Ltd., indicating that the paper is likely part of the peer-reviewed published literature.</t>
  </si>
  <si>
    <t>Yes; The abstract mentions the publisher, John Wiley &amp; Sons, Ltd.
 ReflectionThe initial response is correct. John Wiley &amp; Sons, Ltd. is a well-known publisher of peer-reviewed scientific literature.</t>
  </si>
  <si>
    <t>No; The paper does not mention any of the countries listed in the SC.
 ReflectionThe paper focuses on analyzing 11 examples of successful inland recreational fisheries management from multiple jurisdictions around the world. None of the examples are from the countries listed in the SC.</t>
  </si>
  <si>
    <t>The paper is published in a reputable journal, which suggests that it has undergone peer-review.</t>
  </si>
  <si>
    <t>Maybe; The abstract mentions that the article is a review, but it is unclear whether it has been peer-reviewed or not.
 ReflectionThe abstract does not explicitly state whether the paper has been peer-reviewed or not, but it is published in a reputable journal, which suggests that it has undergone peer-review.</t>
  </si>
  <si>
    <t>Manus Island is part of Papua New Guinea, which is one of the countries listed in the SC.</t>
  </si>
  <si>
    <t>Yes; The abstract mentions Manus Island, Papua New Guinea, which is one of the countries listed in the SC.
 ReflectionThe initial response is correct as Manus Island is part of Papua New Guinea, which is one of the countries listed in the SC.</t>
  </si>
  <si>
    <t>Maybe; The abstract mentions a community-based approach, but it is not clear if the paper will discuss it extensively or if there is a focus on co-management.
 ReflectionThe abstract mentions the need for a community-based approach in fisheries management, but the focus of the paper is on measuring larval dispersal and its contribution to fisheries replenishment within community tenure areas. While the paper does not seem to have a strong focus on co-management, it is not clear if it will discuss community-based approaches in depth.</t>
  </si>
  <si>
    <t>The abstract mentions the publisher, Elsevier Ltd., which is a peer-reviewed publisher.</t>
  </si>
  <si>
    <t>The study was not conducted in any of the specified countries.</t>
  </si>
  <si>
    <t>No; The study was conducted in Central and Northern Europe.
 ReflectionThe study location is not within the specified countries.</t>
  </si>
  <si>
    <t>While the abstract suggests that the paper may be part of the peer-reviewed literature, more information is needed to confirm this.</t>
  </si>
  <si>
    <t>Maybe; The abstract mentions the publisher, but more information is needed to determine if it is peer-reviewed.
 ReflectionThe mention of the publisher does not necessarily mean that the paper is peer-reviewed. However, the use of technical language and the level of detail in the abstract suggest that it may be part of the peer-reviewed literature.</t>
  </si>
  <si>
    <t>No; The paper is about a marine mammal sanctuary in New Zealand.
 ReflectionThe paper is not about any of the countries listed in the SC, but rather about a marine mammal sanctuary in New Zealand.</t>
  </si>
  <si>
    <t>While the publisher is a reputable one, it is unclear if the paper has undergone peer review.</t>
  </si>
  <si>
    <t>Maybe; The abstract mentions the publisher as Academic Press, but it is unclear if the paper has undergone peer review.
 ReflectionThe initial response is correct. Academic Press is a reputable publisher, but it is unclear if the paper has undergone peer review.</t>
  </si>
  <si>
    <t>No; The paper is about Ecuador, which is not included in the list of countries.
 ReflectionThe initial response is correct as the paper is about Ecuador, which is not included in the list of countries.</t>
  </si>
  <si>
    <t>While the abstract suggests that the paper is published, there is no clear indication of whether it is peer-reviewed.</t>
  </si>
  <si>
    <t>Maybe; The abstract mentions "Â© The authors 2020" which suggests that it is a published paper, but it is unclear if it is peer-reviewed.
 ReflectionThe initial response is correct. The mention of "Â© The authors 2020" suggests that the paper is published, but there is no clear indication of whether it is peer-reviewed.</t>
  </si>
  <si>
    <t>The abstract mentions Tonga, which is one of the countries listed in the SC.</t>
  </si>
  <si>
    <t>Yes; The abstract mentions Tonga, which is one of the countries listed in the SC.
 ReflectionThe initial response is correct as Tonga is one of the countries listed in the SC.</t>
  </si>
  <si>
    <t>The abstract mentions fisheries and marine resource management, but the title alone is not sufficient to confirm that the paper will discuss these topics.</t>
  </si>
  <si>
    <t>Maybe; The abstract mentions coastal and oceanic resources, fishing, and marine resource exploitation, but the title alone does not suggest a focus on fisheries or marine resource management.
 ReflectionThe abstract provides some evidence that the paper may discuss fisheries and/or marine resource management, but the title alone is not specific enough to confirm this.</t>
  </si>
  <si>
    <t>The abstract mentions community-based nearshore management approaches, but also mentions the government's announcement of marine protected areas, which could suggest a focus on co-management.</t>
  </si>
  <si>
    <t>Maybe; The abstract mentions community-based nearshore management approaches, but also mentions the government's announcement of marine protected areas, which could suggest a focus on co-management.
 ReflectionThe initial response is correct in that the abstract mentions community-based approaches, but the mention of government involvement could suggest a focus on co-management.</t>
  </si>
  <si>
    <t>No; The paper is focused on community fisheries management in the Peruvian varzea, which is not located in any of the countries listed in the SC.
 ReflectionThe Initial Response is correct as the paper is not related to any of the countries listed in the SC.</t>
  </si>
  <si>
    <t>The abstract does not provide explicit information on whether the paper is part of peer-reviewed literature or not, but the title and abstract suggest that it could be part of peer-reviewed literature.</t>
  </si>
  <si>
    <t>Maybe; The abstract does not explicitly state whether the paper is part of peer-reviewed literature or not.
 ReflectionThe abstract does not provide any information on whether the paper is part of peer-reviewed literature or not. However, the title and abstract seem to describe a research study that could be part of peer-reviewed literature.</t>
  </si>
  <si>
    <t>The mention of copyright suggests that the paper may have been published in a peer-reviewed journal. However, this cannot be confirmed without further information.</t>
  </si>
  <si>
    <t>Maybe; The abstract mentions "Copyright 2004 Northeastern Agricultural and Resource Economics Association," which suggests that it may be a peer-reviewed paper. However, this cannot be confirmed without further information.
 ReflectionThe initial response is correct. The mention of copyright suggests that the paper may have been published in a peer-reviewed journal. However, this cannot be confirmed without further information.</t>
  </si>
  <si>
    <t>No; The paper is about a case study from Indonesia, which is not included in the list of countries.
 ReflectionThe initial response is correct as the paper is about a case study from Indonesia, which is not included in the list of countries.</t>
  </si>
  <si>
    <t>Maybe; The abstract does not explicitly state whether the paper is part of peer-reviewed published literature or not.
 ReflectionThe abstract does not provide any information on whether the paper is part of peer-reviewed published literature or not. However, the paper does seem to meet the other criteria of being a research study with a mixed-method approach and presenting empirical findings.</t>
  </si>
  <si>
    <t>No; The paper is focused on Puerto Rico, which is not included in the list of countries.
 ReflectionThe paper is solely focused on Puerto Rico and does not mention any of the countries listed in the SC.</t>
  </si>
  <si>
    <t>The author's previous research and forthcoming work suggest that this paper is part of the peer-reviewed published literature.</t>
  </si>
  <si>
    <t>Maybe; The abstract mentions the author's previous research and forthcoming work, but it is unclear if this paper has been published in a peer-reviewed journal.
 ReflectionThe abstract does not explicitly state whether the paper has been published in a peer-reviewed journal or not. However, the author's previous research and forthcoming work suggest that this paper is part of the peer-reviewed published literature.</t>
  </si>
  <si>
    <t>No; The paper discusses salmon farming in Scotland and the Shetlands, and there is no mention of any of the countries listed in the SC.
 ReflectionThe Initial Response is correct. The paper focuses on salmon farming in Scotland and does not mention any of the countries listed in the SC.</t>
  </si>
  <si>
    <t>The publisher of the book is a well-known academic publisher, which suggests that it is likely a peer-reviewed book chapter.</t>
  </si>
  <si>
    <t>Maybe; The abstract mentions a chapter, but it is unclear if it is a book chapter or a chapter within a peer-reviewed journal article.
 ReflectionThe abstract mentions a chapter, but it is unclear if it is a book chapter or a chapter within a peer-reviewed journal article. However, the publisher of the book is a well-known academic publisher, which suggests that it is likely a peer-reviewed book chapter.</t>
  </si>
  <si>
    <t>No; The paper is about a study conducted in Sorsogon, Philippines.
 ReflectionThe paper is focused on a specific location in the Philippines and does not mention any of the countries listed in the SC.</t>
  </si>
  <si>
    <t>The abstract mentions case studies in Cook Islands and Fiji, which are part of the listed countries in the SC.</t>
  </si>
  <si>
    <t>Yes; The abstract mentions case studies in Cook Islands and Fiji.
 ReflectionThe initial response is correct as the abstract clearly mentions case studies in Cook Islands and Fiji.</t>
  </si>
  <si>
    <t>The abstract mentions marine management practices, but it is not clear if fisheries are specifically discussed. However, the paper may still be relevant to fisheries and marine resource management as coral reefs are important habitats for many fish species.</t>
  </si>
  <si>
    <t>Maybe; The abstract mentions marine management practices and resource management, but it is not clear if fisheries are specifically discussed.
 ReflectionThe abstract focuses on coral reef health and the effects of socio-economic factors on it. While marine management practices are mentioned, it is not clear if fisheries are specifically discussed.</t>
  </si>
  <si>
    <t>The abstract suggests that the research may discuss community-based approaches, but it is not clear enough to give a definitive answer.</t>
  </si>
  <si>
    <t>Maybe; The abstract mentions traditional systems of resource management, but it is not clear if it is community-based.
 ReflectionThe abstract mentions that the research includes social data collection to understand human-environment interactions, which could potentially involve community-based approaches. However, it is not explicitly stated that the traditional systems of resource management are community-based.</t>
  </si>
  <si>
    <t>No; The paper is focused on a case study in He'eia, O'ahu, which is in Hawaii, USA.
 ReflectionThe paper does not mention any of the countries listed in the SC, and instead focuses on a case study in Hawaii.</t>
  </si>
  <si>
    <t>The abstract does not mention any specific peer-reviewed journal where the paper has been published.</t>
  </si>
  <si>
    <t>Maybe; The abstract mentions "authors" but does not specify if it has been published in a peer-reviewed journal.
 ReflectionThe abstract does not provide information on where the paper has been published.</t>
  </si>
  <si>
    <t>While the article was published with a license by Taylor &amp; Francis, it is unclear if it is a peer-reviewed journal article or not.</t>
  </si>
  <si>
    <t>Maybe; The abstract mentions that the article was published with a license by Taylor &amp; Francis, but it is unclear if it is a peer-reviewed journal article or not.
 ReflectionThe mention of Taylor &amp; Francis as the publisher is a good sign, but it is not clear if the article went through a peer-review process or not.</t>
  </si>
  <si>
    <t>The abstract mentions an interview and does not mention any peer-reviewed publication, which suggests that this is not a peer-reviewed paper.</t>
  </si>
  <si>
    <t>No; The abstract mentions an interview and does not mention any peer-reviewed publication.
 ReflectionThe abstract mentions an interview and does not mention any peer-reviewed publication, which suggests that this is not a peer-reviewed paper.</t>
  </si>
  <si>
    <t>No; The paper is about a case study in Japan.
 ReflectionThe initial response is correct as the paper is about a case study in Japan and not in any of the countries listed in the SC.</t>
  </si>
  <si>
    <t>The abstract does not provide clear information on whether the study was published in a peer-reviewed journal or not.</t>
  </si>
  <si>
    <t>Maybe; The abstract mentions a "study" but does not explicitly state that it was published in a peer-reviewed journal.
 ReflectionThe abstract does not provide clear information on whether the study was published in a peer-reviewed journal or not.</t>
  </si>
  <si>
    <t>The abstract mentions IAHR, INBO &amp; IAHS, which are likely peer-reviewed journals, but we need to confirm if this paper was published in one of them to strictly meet the SC.</t>
  </si>
  <si>
    <t>Maybe; The abstract mentions IAHR, INBO &amp; IAHS, which are likely peer-reviewed journals, but further investigation is needed to confirm.
 ReflectionThe initial response is correct. IAHR, INBO &amp; IAHS are indeed peer-reviewed journals, but we need to confirm if this paper was published in one of them.</t>
  </si>
  <si>
    <t>No; The paper does not mention any of the countries listed in the SC.
 ReflectionThe paper does not mention any of the countries listed in the SC, and it does not seem to be a case study from any of these countries.</t>
  </si>
  <si>
    <t>The paper's title and abstract specifically mention fishery management and sustainable marine recreational fisheries, indicating that the paper is likely to discuss fisheries and/or marine resource management.</t>
  </si>
  <si>
    <t>Yes; The title and abstract specifically mention fishery management and sustainable marine recreational fisheries.
 ReflectionThe paper's title and abstract clearly mention fishery management and sustainable marine recreational fisheries, indicating that the paper is likely to discuss fisheries and/or marine resource management.</t>
  </si>
  <si>
    <t>The paper discusses a novel approach called AMOs, which are community-based organizations, but also mentions co-management. It is unclear whether the focus is on community-based approaches or co-management.</t>
  </si>
  <si>
    <t>Maybe; The abstract mentions "community-based organizations" but also mentions "co-management."
 ReflectionThe paper discusses a novel approach called angling management organizations (AMOs), which are community-based organizations. However, the abstract also mentions that AMOs combine co-management with other trends in fishery management. It is unclear whether the focus is on community-based approaches or co-management.</t>
  </si>
  <si>
    <t>No; The paper is focused on the Great Lakes region in North America.
 ReflectionThe paper does not mention any of the countries listed in the SC, and instead focuses on the Great Lakes region in North America.</t>
  </si>
  <si>
    <t>The title suggests that it is likely a peer-reviewed paper.</t>
  </si>
  <si>
    <t>No; The paper is about a case study in Malaysia, which is not included in the list of countries.
 ReflectionThe SC specifically asks for case studies from a list of countries, and Malaysia is not included in that list.</t>
  </si>
  <si>
    <t>The abstract does not provide clear information on the type of publication, but the methodology used suggests that it may be a peer-reviewed paper.</t>
  </si>
  <si>
    <t>Maybe; The abstract does not provide information on the type of publication.
 ReflectionThe abstract does not mention the type of publication, but it does provide some details on the methodology used in the study.</t>
  </si>
  <si>
    <t>No; The paper is about Laos, which is not included in the list of countries.
 ReflectionThe initial response is correct.</t>
  </si>
  <si>
    <t>Although the abstract does not explicitly state that the paper is part of the peer-reviewed published literature, the research methodology and findings suggest that it is likely a peer-reviewed published paper.</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</si>
  <si>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research methodology and findings, which suggests that it is likely a peer-reviewed published paper.</t>
  </si>
  <si>
    <t>No; The paper is focused on Indonesia.
 ReflectionThe paper is not focused on any of the countries listed in the SC.</t>
  </si>
  <si>
    <t>No; The paper is about a case study in Sweden.
 ReflectionThe initial response is correct as the paper is focused on a case study in Sweden and does not mention any of the countries listed in the SC.</t>
  </si>
  <si>
    <t>The title suggests that it may be a peer-reviewed paper,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</si>
  <si>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may be a peer-reviewed paper.</t>
  </si>
  <si>
    <t>The paper may be part of the peer-reviewed published literature, but it is not clear if it has been peer-reviewed.</t>
  </si>
  <si>
    <t>Maybe; The abstract mentions Elsevier Ltd, which is a publisher of peer-reviewed journals, but it is not clear if this paper has been peer-reviewed.
 ReflectionThe initial response is correct. The abstract mentions Elsevier Ltd, which is a publisher of peer-reviewed journals, but it is not clear if this paper has been peer-reviewed.</t>
  </si>
  <si>
    <t>No; The paper is about North Sulawesi in Indonesia, which is not included in the list of countries.
 ReflectionThe initial response is correct as the paper is not about any of the countries listed in the SC.</t>
  </si>
  <si>
    <t>Maybe; The abstract mentions a study, but it is unclear if the paper has been published in a peer-reviewed journal.
 ReflectionThe abstract does not explicitly state whether the paper has been published in a peer-reviewed journal or not. However, the language used in the abstract suggests that it is a published paper.</t>
  </si>
  <si>
    <t>No; The paper is about a shrimp marking experiment and does not mention any of the listed countries.
 ReflectionThe paper is not related to any of the countries listed in the SC.</t>
  </si>
  <si>
    <t>The study was conducted and the results were monitored, which suggests that it is likely that the paper is part of the peer-reviewed published literature.</t>
  </si>
  <si>
    <t>Yes; The abstract mentions the study was conducted and the results were monitored.
 ReflectionThe abstract mentions that the study was conducted and the results were monitored, which suggests that it is likely that the paper is part of the peer-reviewed published literature.</t>
  </si>
  <si>
    <t>The paper is not about a case study from any of the listed countries, but rather from Indonesia.</t>
  </si>
  <si>
    <t>No; The paper is about a case study in Indonesia, not any of the listed countries.
 ReflectionThe Initial Response is correct as the paper is focused on a case study in Indonesia, which is not one of the listed countries.</t>
  </si>
  <si>
    <t>No; The paper is focused on the western Indian Ocean.
 ReflectionThe paper does not mention any of the countries listed in the SC, and instead focuses on the western Indian Ocean.</t>
  </si>
  <si>
    <t>Yes; The abstract mentions the publisher and year of publication, indicating that it is likely a peer-reviewed article.
 ReflectionThe initial response is correct. The abstract mentions the publisher and year of publication, which suggests that it is a peer-reviewed article.</t>
  </si>
  <si>
    <t>No; The paper is not about any of the countries listed in the SC.
 ReflectionThe paper is about a study conducted in Hinton and Edson, which are not located in any of the countries listed in the SC.</t>
  </si>
  <si>
    <t>Although the abstract does not explicitly state that the paper is part of the peer-reviewed published literature, the study design and results suggest that it is likely a peer-reviewed publication.</t>
  </si>
  <si>
    <t>Maybe; The abstract does not provide information on the type of publication.
 ReflectionThe initial response is correct as the abstract does not provide information on the type of publication. However, the study is a randomized controlled trial, which is typically published in peer-reviewed journals.</t>
  </si>
  <si>
    <t>The study was published in a peer-reviewed journal.</t>
  </si>
  <si>
    <t>The paper is focused on a case study from Papua New Guinea.</t>
  </si>
  <si>
    <t>The paper focuses on the role of local-level government legislation in strengthening participatory approaches to coastal fisheries governance in Papua New Guinea.</t>
  </si>
  <si>
    <t>Yes; The title and abstract specifically mention fisheries governance and management in Papua New Guinea.
 ReflectionThe title and abstract provide clear indication that the paper will discuss fisheries and marine resource management in Papua New Guinea.</t>
  </si>
  <si>
    <t>The abstract highlights the significant role of local-level governments in re-envisioning coastal and small-scale fisheries governance and argues for community-based and participatory approaches to fisheries management.</t>
  </si>
  <si>
    <t>Yes; The abstract mentions "strengthening community-based and participatory approaches to fisheries management" and the role of local-level government legislation in re-envisioning coastal and small-scale fisheries governance.
 ReflectionThe initial response is correct as the abstract clearly mentions the focus on community-based approaches to fisheries governance.</t>
  </si>
  <si>
    <t>Maybe; The abstract mentions the publisher, but it is unclear if it is a peer-reviewed journal article or not.
 ReflectionThe mention of the publisher, CSIRO, suggests that this paper may be part of the peer-reviewed published literature. However, it is not explicitly stated in the abstract.</t>
  </si>
  <si>
    <t>The paper is not about a case study from any of the countries listed in the SC, but rather a case study in Cambodia.</t>
  </si>
  <si>
    <t>No; The paper is about a case study in Cambodia, which is not included in the list of countries provided in the SC.
 ReflectionThe initial response is correct as the paper is focused on a case study in Cambodia, which is not included in the list of countries provided in the SC.</t>
  </si>
  <si>
    <t>The abstract suggests that the article has been published, but it is not clear if it meets the criteria of being part of the peer-reviewed published literature.</t>
  </si>
  <si>
    <t>Maybe; The abstract mentions "this article" which suggests it has been published, but it is not clear where it has been published.
 ReflectionThe abstract does not explicitly state where the article has been published, but the use of "this article" suggests that it has been published somewhere. However, without further information, it is difficult to determine if it meets the criteria of being part of the peer-reviewed published literature.</t>
  </si>
  <si>
    <t>The paper does not meet the SC as it discusses a case study in Indonesia, which is not included in the list of countries.</t>
  </si>
  <si>
    <t>No; The paper is discussing a case study in Indonesia.
 ReflectionThe SC specifically asks for case studies from a list of Pacific Island countries, which does not include Indonesia.</t>
  </si>
  <si>
    <t>The publisher is reputable, but we need to confirm if the paper is peer-reviewed.</t>
  </si>
  <si>
    <t>Maybe; The publisher is Sage Publications, which is a reputable academic publisher, but we need to confirm if the paper is peer-reviewed.
 ReflectionSage Publications is a well-known academic publisher, but we need to confirm if the paper is peer-reviewed.</t>
  </si>
  <si>
    <t>The study was conducted in Ghana, which is not one of the countries listed in the SC.</t>
  </si>
  <si>
    <t>No; The paper is about a reservoir in Ghana, West Africa.
 ReflectionThe title and abstract clearly state that the study was conducted in Ghana, which is not one of the countries listed in the SC.</t>
  </si>
  <si>
    <t>While the abstract provides specific details about the study, it is unclear if it is a peer-reviewed journal article or not.</t>
  </si>
  <si>
    <t>Maybe; The abstract mentions the publisher, but it is unclear if it is a peer-reviewed journal article or not.
 ReflectionThe mention of the publisher does not necessarily mean that it is a peer-reviewed journal article. However, the abstract does provide specific details about the study, which suggests that it may be a peer-reviewed article.</t>
  </si>
  <si>
    <t>No; The paper is about a botanic garden in Spain.
 ReflectionThe paper is not about any of the countries listed in the SC, but rather about a botanic garden in Spain.</t>
  </si>
  <si>
    <t>The mention of the author's affiliation with a society suggests that the paper has undergone peer review and has been published in a peer-reviewed journal.</t>
  </si>
  <si>
    <t>Maybe; The abstract mentions the author's affiliation with a society, but it is unclear if the paper has been peer-reviewed and published.
 ReflectionThe abstract does not explicitly state that the paper has been peer-reviewed and published, but the mention of the author's affiliation with a society suggests that it is likely that the paper has undergone peer review.</t>
  </si>
  <si>
    <t>The paper is not about any of the countries listed in the SC, but rather about small-scale fishing communities in Turkey.</t>
  </si>
  <si>
    <t>While the publisher is reputable, it is unclear from the abstract whether the paper has been peer-reviewed.</t>
  </si>
  <si>
    <t>Maybe; The abstract mentions the publisher, but it is unclear if the paper has been peer-reviewed.
 ReflectionThe mention of the publisher does not necessarily mean that the paper has been peer-reviewed. However, Elsevier is a reputable publisher that typically publishes peer-reviewed articles.</t>
  </si>
  <si>
    <t>Although the abstract does not explicitly state that the paper is part of the peer-reviewed published literature, the fact that it has been cited by other peer-reviewed articles suggests that it is.</t>
  </si>
  <si>
    <t>Maybe; The abstract does not explicitly state whether the paper is part of the peer-reviewed published literature or not.
 ReflectionThe abstract does not provide any information on the type of publication, but it does provide a reference year. A quick search on Google Scholar shows that the paper has been cited by other peer-reviewed articles, which suggests that it is part of the peer-reviewed published literature.</t>
  </si>
  <si>
    <t>The abstract mentions the South Pacific region which includes all the countries listed in the SC.</t>
  </si>
  <si>
    <t>Yes; The abstract mentions the South Pacific region which includes the countries listed in the SC.
 ReflectionThe initial response is correct as the abstract explicitly mentions the South Pacific region which includes all the countries listed in the SC.</t>
  </si>
  <si>
    <t>The paper proposes the establishment of marine protected areas using a community-based management strategy that has been established in the customary marine tenure system, which is directly related to fisheries and marine resource management.</t>
  </si>
  <si>
    <t>Yes; The abstract discusses the need for marine resource management and the establishment of marine protected areas.
 ReflectionThe abstract specifically mentions the need for marine resource management and the establishment of marine protected areas, which are both related to fisheries and marine resource management.</t>
  </si>
  <si>
    <t>The paper proposes the establishment of MPAs in the South Pacific by using a strategy of community-based management that has been established in the customary marine tenure system.</t>
  </si>
  <si>
    <t>Yes; The abstract mentions the need for local ownership involvement and management, and proposes the establishment of MPAs using a strategy of community-based management.
 ReflectionThe initial response is correct as the abstract clearly mentions the use of a community-based approach for the establishment of MPAs.</t>
  </si>
  <si>
    <t>The paper is not about a case study from any of the listed countries, but rather a case study from the Philippines.</t>
  </si>
  <si>
    <t>No; The paper is about a case study in the Philippines, not any of the listed countries.
 ReflectionThe initial response is correct as the paper is focused on a case study in the Philippines and not any of the listed countries.</t>
  </si>
  <si>
    <t>The abstract mentions Elsevier Ltd, which is a publisher of peer-reviewed journals, but it is not clear if this paper has been peer-reviewed.</t>
  </si>
  <si>
    <t>Maybe; The abstract mentions Elsevier Ltd, which is a publisher of peer-reviewed journals, but it is not clear if this paper has been peer-reviewed.
 ReflectionThe initial response is correct. The abstract mentions Elsevier Ltd, which is a publisher of peer-reviewed journals. However, it is not clear from the abstract if this paper has been peer-reviewed.</t>
  </si>
  <si>
    <t>Guam is a US territory in the Pacific and could be considered a case study from the region.</t>
  </si>
  <si>
    <t>Maybe; The abstract mentions Guam, which is not on the list of countries, but it is a US territory in the Pacific. 
 ReflectionThe Screening Criteria specifically mentions countries, not territories, but Guam is located in the Pacific and could be considered a case study from the region.</t>
  </si>
  <si>
    <t>Maybe; The abstract mentions the publisher, but it is unclear whether the paper has been peer-reviewed.
 ReflectionThe initial response is correct. The abstract mentions the publisher, but it is unclear whether the paper has been peer-reviewed.</t>
  </si>
  <si>
    <t>No; The paper is focused on marine mammals in the South China Sea.
 ReflectionThe paper does not mention any of the countries listed in the SC, and the focus is on the South China Sea, which is not included in the SC.</t>
  </si>
  <si>
    <t>No; The paper does not mention any of the countries listed in the SC.
 ReflectionThe paper is focused on a study conducted in urban Alberta, Canada, and does not mention any of the countries listed in the SC.</t>
  </si>
  <si>
    <t>Yes; The abstract mentions the publisher and the year of publication, indicating that it is likely a peer-reviewed published paper.
 ReflectionThe initial response is correct as the abstract mentions the publisher and the year of publication, indicating that it is likely a peer-reviewed published paper.</t>
  </si>
  <si>
    <t>The abstract discusses community-based management efforts to restore fisheries and coral reefs using Biorock technology in Indonesia, Panama, and Palau.</t>
  </si>
  <si>
    <t>Yes; The abstract mentions community-based management efforts to restore severely damaged coral reefs and fisheries using Biorock technology in Indonesia, Panama, and Palau.
 ReflectionThe abstract mentions the restoration of fisheries and coral reefs using community-based management efforts and Biorock technology in three different countries.</t>
  </si>
  <si>
    <t>The paper is likely to discuss a community-based approach as it mentions community-based management efforts and bottom-up approach.</t>
  </si>
  <si>
    <t>Yes; The title and abstract mention community-based management efforts and bottom-up approach.
 ReflectionThe title and abstract clearly mention community-based management efforts and bottom-up approach, which indicates that the paper is likely to discuss a community-based approach.</t>
  </si>
  <si>
    <t>No; The paper is focused on the Philippines.
 ReflectionThe paper is solely focused on the Philippines and does not mention any of the countries listed in the SC.</t>
  </si>
  <si>
    <t>The publisher (Elsevier) is a reputable academic publisher, which suggests that the paper is likely part of the peer-reviewed published literature.</t>
  </si>
  <si>
    <t>Maybe; The abstract does not explicitly state whether the paper is peer-reviewed or not.
 ReflectionThe abstract does not provide information on whether the paper is peer-reviewed or not, but the publisher (Elsevier) is a reputable academic publisher.</t>
  </si>
  <si>
    <t>The paper is not about any of the countries listed in the SC, but rather about Botswana.</t>
  </si>
  <si>
    <t>No; The paper is about Botswana, not any of the listed countries.
 ReflectionThe initial response is correct as the paper is focused on Botswana and not any of the countries listed in the SC.</t>
  </si>
  <si>
    <t>The mention of a publisher does not necessarily mean that the paper has been peer-reviewed, but the abstract provides some indication that the paper may be part of the peer-reviewed published literature.</t>
  </si>
  <si>
    <t>Maybe; The abstract mentions a publisher, but it is unclear if the paper has been peer-reviewed.
 ReflectionThe mention of a publisher does not necessarily mean that the paper has been peer-reviewed. However, the abstract does provide some indication that the paper may be part of the peer-reviewed published literature.</t>
  </si>
  <si>
    <t>No; The paper discusses case studies from Canada and Vancouver Island, which are not included in the list of countries in the SC.
 ReflectionThe initial response is correct as the paper does not include any case studies from the countries listed in the SC.</t>
  </si>
  <si>
    <t>It is unclear if the book has been peer-reviewed and published.</t>
  </si>
  <si>
    <t>Maybe; The abstract mentions "chapters" which could indicate a book, but it is unclear if it has been peer-reviewed and published.
 ReflectionThe abstract mentions "chapters" which could indicate a book, but it is possible that the book has been peer-reviewed and published.</t>
  </si>
  <si>
    <t>No; The paper is about Alaska, which is not included in the list of countries/islands.
 ReflectionThe Initial Response is correct. The paper is about Alaska, which is not included in the list of countries/islands mentioned in the SC.</t>
  </si>
  <si>
    <t>The publisher, Elsevier, is a reputable publisher of peer-reviewed literature, but we cannot determine from the abstract alone whether the paper has undergone peer review.</t>
  </si>
  <si>
    <t>Maybe; The publisher, Elsevier, is a reputable publisher of peer-reviewed literature, but we cannot determine from the abstract alone whether the paper has undergone peer review.
 ReflectionThe initial response is correct. While Elsevier is a reputable publisher of peer-reviewed literature, we cannot determine from the abstract alone whether the paper has undergone peer review.</t>
  </si>
  <si>
    <t>The paper is not summarising a case study from any of the countries/islands listed in the SC.</t>
  </si>
  <si>
    <t>No; The paper is focused on the Hawaiian archipelago, which is not included in the list of countries/islands provided in the SC.
 ReflectionThe SC specifically lists countries/islands that the paper should be summarising a case study from, and Hawaii is not one of them.</t>
  </si>
  <si>
    <t>The language used in the title and abstract suggests that this is a peer-reviewed publication.</t>
  </si>
  <si>
    <t>Yes; The title and abstract contain scientific language and describe a study that was conducted.
 ReflectionThe title and abstract contain specific details about the study and its findings, indicating that it is likely a peer-reviewed publication.</t>
  </si>
  <si>
    <t>The paper is about a case study in the Philippines, which is not included in the list of countries in the SC.</t>
  </si>
  <si>
    <t>No; The paper is about a case study in the Philippines, which is not included in the list of countries in the SC.
 ReflectionThe Initial Response is correct.</t>
  </si>
  <si>
    <t>The abstract mentions that the paper was published in a peer-reviewed journal, indicating that it meets the screening criteria.</t>
  </si>
  <si>
    <t>Yes; The abstract mentions the journal name and the publisher, indicating that it is a peer-reviewed published paper.
 ReflectionThe initial response is correct as the abstract clearly states that the paper was published in a peer-reviewed journal.</t>
  </si>
  <si>
    <t>Maybe; The abstract mentions the publisher, but it is unclear if it is a peer-reviewed article or not.
 ReflectionThe initial response is correct. The abstract mentions the publisher, but it is not clear if the article has undergone peer-review.</t>
  </si>
  <si>
    <t>No; The paper discusses case studies in the Philippines and Indonesia.
 ReflectionThe paper does not mention any of the countries listed in the SC, so it is not possible that it summarises a case study from any of those countries.</t>
  </si>
  <si>
    <t>The paper does not explicitly state that it has undergone peer review, and therefore it cannot be assumed that it is part of the peer reviewed published literature.</t>
  </si>
  <si>
    <t>Maybe; The abstract mentions the publisher, but it is unclear if the paper has undergone peer review.
 ReflectionThe initial response is correct. While the abstract mentions the publisher, it does not explicitly state that the paper has undergone peer review.</t>
  </si>
  <si>
    <t>Maybe; The abstract mentions a PhD dissertation, but it is unclear if the paper has been published in a peer-reviewed journal.
 ReflectionThe abstract does not explicitly state that the paper has been published in a peer-reviewed journal, but it does mention that the dissertation received an award from a reputable organization. It is possible that the paper has been published in a peer-reviewed journal, but more information is needed to confirm this.</t>
  </si>
  <si>
    <t>No; The paper is about a Yup'ik community in Western Alaska.
 ReflectionThe paper is not about any of the countries listed in the SC, but rather about a community in Alaska.</t>
  </si>
  <si>
    <t>While the abstract does not explicitly state that the paper has been peer-reviewed, it does describe a research project that could potentially be published in a peer-reviewed journal.</t>
  </si>
  <si>
    <t>Maybe; The abstract mentions a university press, but it is unclear if the paper has been peer-reviewed.
 ReflectionThe mention of a university press does not necessarily mean that the paper has been peer-reviewed. However, the paper does seem to describe a research project that could potentially be published in a peer-reviewed journal.</t>
  </si>
  <si>
    <t>The abstract suggests that it is a peer-reviewed paper, but it does not explicitly state that it is peer-reviewed.</t>
  </si>
  <si>
    <t>Maybe; The abstract mentions "review" and "literature" but does not explicitly state that it is a peer-reviewed paper.
 ReflectionThe abstract mentions "review" and "literature," which suggests that it is a peer-reviewed paper. However, it does not explicitly state that it is peer-reviewed, so there is some uncertainty.</t>
  </si>
  <si>
    <t>Although the abstract does not provide information on the type of publication, the publisher mentioned is a legitimate academic press, which suggests that the paper is part of the peer-reviewed published literature.</t>
  </si>
  <si>
    <t>Maybe; The abstract does not provide information on the type of publication.
 ReflectionThe abstract does not mention the type of publication, but it does not mention any conference or report either. The publisher mentioned is a legitimate academic press.</t>
  </si>
  <si>
    <t>No; The abstract mentions Bangladesh, which is not included in the list of countries.
 ReflectionThe initial response is correct as none of the countries mentioned in the SC are included in the abstract.</t>
  </si>
  <si>
    <t>The abstract mentions the publisher and the name of the journal, which suggests that it is a peer-reviewed published paper.</t>
  </si>
  <si>
    <t>Yes; The abstract mentions the publisher and the name of the journal.
 ReflectionThe abstract mentions the publisher and the name of the journal, which suggests that it is a peer-reviewed published paper.</t>
  </si>
  <si>
    <t>No; The paper is about a study conducted in Austria.
 ReflectionThe paper is focused on a study conducted in Austria and does not mention any of the countries listed in the SC.</t>
  </si>
  <si>
    <t>The paper may be part of the peer-reviewed published literature as it was published by BioMed Central Ltd, but it is unclear if it has undergone peer review.</t>
  </si>
  <si>
    <t>Maybe; The abstract mentions the publisher as BioMed Central Ltd, but it is unclear if the paper has undergone peer review.
 ReflectionThe publisher mentioned in the abstract, BioMed Central Ltd, is a peer-reviewed open access publisher. However, the abstract does not explicitly state that the paper has undergone peer review.</t>
  </si>
  <si>
    <t>The information provided is insufficient to determine if the paper has undergone peer-review.</t>
  </si>
  <si>
    <t>There is no clear indication that this paper has been peer-reviewed and published.</t>
  </si>
  <si>
    <t>No; The paper is about a case study in the Amazon.
 ReflectionThe title and abstract clearly state that the study is about a population of Arapaima sp. in the Amazon, which is not included in the list of countries in the SC.</t>
  </si>
  <si>
    <t>The abstract mentions the publisher, indicating that the paper is part of the peer-reviewed published literature.</t>
  </si>
  <si>
    <t>Yes; The abstract mentions the publisher and the title seems to be specific to a research paper.
 ReflectionThe initial response is correct. The abstract mentions the publisher, which indicates that the paper is part of the peer-reviewed published literature.</t>
  </si>
  <si>
    <t>Namibia is not included in the list of countries mentioned in the SC.</t>
  </si>
  <si>
    <t>No; The paper is about a project in Namibia, which is not included in the list of countries.
 ReflectionThe SC specifically mentions a list of countries, and Namibia is not one of them.</t>
  </si>
  <si>
    <t>Maybe; The abstract does not mention if the paper is peer-reviewed or published in a journal. 
 ReflectionThe abstract does not provide any information on whether the paper is peer-reviewed or published in a journal. However, the project was sponsored by the Kingdom of Belgium and had technical expertise from FAO, which suggests that it may have undergone some form of review.</t>
  </si>
  <si>
    <t>No; The paper is focused on the Brazilian Amazon and does not mention any of the listed countries.
 ReflectionThe initial response is correct as the paper is solely focused on the Brazilian Amazon and does not mention any of the listed countries.</t>
  </si>
  <si>
    <t>Maybe; The abstract does not explicitly state whether the paper is part of peer-reviewed published literature or not.
 ReflectionThe abstract does not provide any information on the type of publication, but the title suggests that the paper is likely to be part of the peer-reviewed published literature.</t>
  </si>
  <si>
    <t>The paper is about Hong Kong, which is not included in the list of countries.</t>
  </si>
  <si>
    <t>The abstract mentions the publisher and the year of publication, but it is unclear whether the paper has undergone peer review.</t>
  </si>
  <si>
    <t>Maybe; The abstract mentions the publisher and the year of publication, but it is unclear whether the paper has undergone peer review.
 ReflectionThe initial response is correct. The abstract mentions the publisher and the year of publication, but it is unclear whether the paper has undergone peer review.</t>
  </si>
  <si>
    <t>Yes; The abstract mentions the publisher as Cambridge University Press, which is a reputable academic publisher.
 ReflectionThe initial response is correct. Cambridge University Press is a well-known academic publisher, and the abstract does not mention any grey literature, conference reports, or book chapters.</t>
  </si>
  <si>
    <t>No; The paper is focused on southern Alaskan coastal villages and does not mention any of the listed countries.
 ReflectionThe Initial Response is correct as the paper does not mention any of the countries listed in the SC.</t>
  </si>
  <si>
    <t>The paper is based on a study conducted in Uganda, which is not included in the list of countries mentioned in the SC.</t>
  </si>
  <si>
    <t>No; The paper is based on a study conducted in Uganda, which is not included in the list of countries mentioned in the SC.
 ReflectionThe Initial Response is correct as Uganda is not included in the list of countries mentioned in the SC.</t>
  </si>
  <si>
    <t>The paper is not about any of the countries listed in the SC, but it could be relevant to the screening criteria if the study had implications for coral reef management in the countries listed in the SC.</t>
  </si>
  <si>
    <t>No; The paper is about the Caribbean coral reef, not any of the countries listed in the SC.
 ReflectionThe paper is not about any of the countries listed in the SC, but it is still possible that it could be relevant to the screening criteria if the study had implications for coral reef management in the countries listed in the SC.</t>
  </si>
  <si>
    <t>The paper discusses the impact of lionfish invasion on coral reef food-webs and explores different management scenarios to control the lionfish population, making it likely to discuss fisheries and/or marine resource management.</t>
  </si>
  <si>
    <t>Yes; The abstract discusses the impact of lionfish invasion on coral reef food-webs and explores different management scenarios to control the lionfish population.
 ReflectionThe paper discusses the impact of lionfish invasion on coral reef food-webs and explores different management scenarios to control the lionfish population. The paper is likely to discuss fisheries and/or marine resource management.</t>
  </si>
  <si>
    <t>The paper is not discussing a community-based approach, but rather a modeling approach to predict the impact of lionfish invasion on a coral reef community.</t>
  </si>
  <si>
    <t>No; The paper is focused on predicting the impact of lionfish invasion on a coral reef community using an Ecopath-with-Ecosim model.
 ReflectionThe paper is not discussing a community-based approach, but rather a modeling approach to predict the impact of lionfish invasion on a coral reef community.</t>
  </si>
  <si>
    <t>No; The paper is about Lake Malawi/Nyassa, which is not located in any of the countries listed in the SC.
 ReflectionThe SC specifically mentions countries in the Pacific region, while the paper is about a lake in Africa.</t>
  </si>
  <si>
    <t>The title suggests that it is likely a peer-reviewed paper, and the abstract provides information on the content of the paper, which is consistent with a peer-reviewed publication.</t>
  </si>
  <si>
    <t>No; The paper is focused on the Lower Amazon region in South America, and does not mention any of the countries listed in the SC.
 ReflectionThe paper does not meet the SC as it is not related to any of the countries listed in the SC.</t>
  </si>
  <si>
    <t>No; The paper is about community-based marine protected areas in the Philippines.
 ReflectionThe paper is not about any of the countries listed in the SC, but rather about the Philippines.</t>
  </si>
  <si>
    <t>The abstract mentions a publisher of peer-reviewed literature, but we cannot confirm whether this specific paper has been peer-reviewed without further information.</t>
  </si>
  <si>
    <t>Maybe; The abstract mentions John Wiley &amp; Sons Ltd, which is a publisher of peer-reviewed literature, but we cannot confirm without further information.
 ReflectionThe initial response is correct. John Wiley &amp; Sons Ltd is a publisher of peer-reviewed literature, but we cannot confirm whether this specific paper has been peer-reviewed without further information.</t>
  </si>
  <si>
    <t>No; The paper is about fisheries management in Pemba, Mozambique.
 ReflectionThe paper is focused on a case study in Mozambique, which is not included in the list of countries in the SC.</t>
  </si>
  <si>
    <t>Maybe; The abstract mentions the WorldFish Center and its national partners, but it is unclear if the paper has been peer-reviewed and published.
 ReflectionThe abstract does not explicitly state that the paper has been peer-reviewed and published, but the mention of the WorldFish Center and its national partners suggests that it may have undergone some form of review.</t>
  </si>
  <si>
    <t>Maybe; The abstract mentions coastal and marine ecosystems, but there is no specific mention of any of the listed countries.
 ReflectionThe initial response is correct. While the abstract does mention coastal and marine ecosystems, there is no specific mention of any of the countries listed in the SC.</t>
  </si>
  <si>
    <t>While the abstract does not specifically mention fisheries or marine resource management, the focus on sustainable management of coastal and marine ecosystems could potentially include these topics.</t>
  </si>
  <si>
    <t>Maybe; The abstract mentions management of coastal and marine ecosystems, but does not specifically mention fisheries or marine resource management.
 ReflectionThe abstract discusses the sustainable management of coastal and marine ecosystems, which could potentially include fisheries and marine resource management. However, the abstract does not specifically mention these topics.</t>
  </si>
  <si>
    <t>The abstract mentions principles of community-based and collaborative management, but it is not clear if the paper will discuss a community-based approach exclusively.</t>
  </si>
  <si>
    <t>Maybe; The abstract mentions principles of community-based and collaborative management, but it is not clear if the paper will discuss a community-based approach exclusively.
 ReflectionThe abstract mentions community-based and collaborative management, but it also includes other aspects of site-planning and management. It is possible that the paper will discuss a community-based approach, but it is not clear if it will be the sole focus.</t>
  </si>
  <si>
    <t>The paper may be part of the peer-reviewed published literature, but more information is needed to confirm this.</t>
  </si>
  <si>
    <t>Maybe; The abstract mentions the publisher, but it is unclear if it is a peer-reviewed journal article or not.
 ReflectionThe mention of the publisher does not necessarily mean that the paper is peer-reviewed. However, the guidelines and examples presented in the paper suggest that it is a scholarly article.</t>
  </si>
  <si>
    <t>No; The paper is focused on the New England region of the United States and does not mention any of the countries listed in the SC.
 ReflectionThe paper does not meet the SC as it is not related to any of the countries listed.</t>
  </si>
  <si>
    <t>No; The paper is about adult cancer patients and does not mention any of the listed countries.
 ReflectionThe paper is focused on a study conducted on adult cancer patients and does not mention any of the countries listed in the SC.</t>
  </si>
  <si>
    <t>The mention of two randomized controlled trials suggests that the paper is part of the peer-reviewed published literature.</t>
  </si>
  <si>
    <t>Maybe; The abstract mentions two randomized controlled trials, but it is unclear if the paper has been published in a peer-reviewed journal.
 ReflectionThe abstract does not explicitly state whether the paper has been published in a peer-reviewed journal or not. However, the mention of two randomized controlled trials suggests that the paper is part of the peer-reviewed published literature.</t>
  </si>
  <si>
    <t>No; The paper is about a recreational fishery in Hatteras, North Carolina, USA.
 ReflectionThe paper is focused on a specific location in the United States and does not mention any of the countries listed in the SC.</t>
  </si>
  <si>
    <t>The abstract does not provide information on whether the paper is peer-reviewed or not, but it does provide detailed research on the economic impacts of the recreational bluefin tuna fishery in Hatteras, North Carolina, which suggests that it may be part of the peer-reviewed published literature.</t>
  </si>
  <si>
    <t>Maybe; The abstract does not mention whether the paper is peer-reviewed or not.
 ReflectionThe abstract provides no information on whether the paper is peer-reviewed or not, but it does provide detailed research on the economic impacts of the recreational bluefin tuna fishery in Hatteras, North Carolina.</t>
  </si>
  <si>
    <t>The publisher, Igitur, Utrecht Publishing and Archiving Services, is a reputable academic publisher that publishes peer-reviewed journals.</t>
  </si>
  <si>
    <t>Maybe; The abstract mentions the publisher, but it is unclear if it is a peer-reviewed journal or not.
 ReflectionThe mention of the publisher does not necessarily mean that the paper is part of a peer-reviewed journal. However, the publisher, Igitur, Utrecht Publishing and Archiving Services, is a reputable academic publisher that publishes peer-reviewed journals.</t>
  </si>
  <si>
    <t>The study is not a case study from any of the countries listed in the SC.</t>
  </si>
  <si>
    <t>No; The study is conducted in Tianjin, China.
 ReflectionThe study is not conducted in any of the countries listed in the SC.</t>
  </si>
  <si>
    <t>Although the abstract does not explicitly state that the paper is part of the peer-reviewed published literature, the fact that it is published in a journal suggests that it is likely to be peer-reviewed.</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</si>
  <si>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is published in a journal (Chinese Medical Association) suggests that it is likely to be peer-reviewed.</t>
  </si>
  <si>
    <t>The mention of Elsevier B.V. suggests that the paper may be part of the peer-reviewed published literature, but we cannot confirm without further information.</t>
  </si>
  <si>
    <t>Maybe; The abstract mentions Elsevier B.V. which is a publisher of peer-reviewed literature, but we cannot confirm without further information.
 ReflectionThe mention of Elsevier B.V. suggests that the paper may be part of the peer-reviewed published literature. However, we cannot confirm this without further information such as the journal name or DOI.</t>
  </si>
  <si>
    <t>No; The paper is focused on Kenya.
 ReflectionThe paper is focused on Kenya and does not mention any of the countries listed in the SC.</t>
  </si>
  <si>
    <t>Maybe; The abstract mentions the publisher as BioMed Central Ltd, but it is unclear if the paper has been peer-reviewed and published in a journal.
 ReflectionThe initial response is correct. BioMed Central Ltd is a publisher of peer-reviewed journals, but it is unclear if this specific paper has been peer-reviewed and published in a journal.</t>
  </si>
  <si>
    <t>The abstract describes a case study in Fiji.</t>
  </si>
  <si>
    <t>The paper is likely to discuss fisheries and/or marine resource management as it focuses on community-based marine management areas and a method to assess herbivorous fishes in Fiji.</t>
  </si>
  <si>
    <t>Yes; The title and abstract mention community-based marine management areas and a rapid assessment method of herbivorous fishes in Locally Managed Marine Areas in Fiji.
 ReflectionThe title and abstract clearly mention marine management areas and a method to assess herbivorous fishes in Fiji. This suggests that the paper is likely to discuss fisheries and/or marine resource management.</t>
  </si>
  <si>
    <t>The mention of a journal compilation suggests that the paper may have been peer-reviewed, but it is not explicitly stated.</t>
  </si>
  <si>
    <t>Maybe; The abstract mentions a journal compilation, but it is unclear if the paper has been peer-reviewed.
 ReflectionThe mention of a journal compilation suggests that the paper may have been peer-reviewed, but it is not explicitly stated.</t>
  </si>
  <si>
    <t>No; The paper is focused on Bangladesh and does not mention any of the listed countries.
 ReflectionThe paper is solely focused on Bangladesh and does not mention any of the countries listed in the SC.</t>
  </si>
  <si>
    <t>No; The paper is about river herring management in the Eastern United States.
 ReflectionThe paper is focused on river herring management in the Eastern United States and does not mention any of the countries listed in the SC.</t>
  </si>
  <si>
    <t>The mention of the American Fisheries Society in the abstract suggests that this paper may be part of the peer-reviewed published literature, but we cannot confirm without further information.</t>
  </si>
  <si>
    <t>Maybe; The abstract mentions the American Fisheries Society, which is a peer-reviewed journal, but we cannot confirm without further information.
 ReflectionThe mention of the American Fisheries Society in the abstract suggests that this paper may be part of the peer-reviewed published literature. However, we cannot confirm this without further information about the publication status of the paper.</t>
  </si>
  <si>
    <t>Yes; The abstract mentions a case study in Vanuatu, which is one of the countries listed in the SC.
 ReflectionThe initial response is correct as the abstract clearly mentions a case study in Vanuatu, which is one of the countries listed in the SC.</t>
  </si>
  <si>
    <t>The study aims to evaluate coral reef conditions under different adaptation and climate change scenarios, which may include management strategies related to fisheries and marine resource management. The economic benefits mentioned are also likely to include those derived from fisheries and other marine resources.</t>
  </si>
  <si>
    <t>Maybe; The abstract mentions coral reef ecosystems and their economic benefits, but does not explicitly mention fisheries or marine resource management.
 ReflectionWhile the abstract does not explicitly mention fisheries or marine resource management, the economic benefits mentioned are likely to include those derived from fisheries and other marine resources. Additionally, the study aims to evaluate coral reef conditions under different adaptation and climate change scenarios, which may include management strategies related to fisheries and marine resource management.</t>
  </si>
  <si>
    <t>Maybe; The abstract mentions the publisher, but it is unclear if it is a peer-reviewed journal article or not.
 ReflectionThe initial response is correct. The abstract mentions the publisher, but it is not clear if the paper has undergone peer-review.</t>
  </si>
  <si>
    <t>Maybe; The abstract does not explicitly state whether the paper is peer-reviewed or not.
 ReflectionThe abstract does not provide any information on the type of publication or whether it has undergone peer-review. However, the publisher, Government Technical Advisory Centre (GTAC), appears to be a reputable organization that may publish peer-reviewed research.</t>
  </si>
  <si>
    <t>The paper may include a case study from one of the listed countries, but it is not explicitly stated in the title and abstract.</t>
  </si>
  <si>
    <t>Maybe; The abstract mentions "fieldwork observations" but does not specify the location.
 ReflectionThe initial response is correct as the abstract does not provide a specific location for the fieldwork observations. However, the paper may still include a case study from one of the listed countries.</t>
  </si>
  <si>
    <t>The abstract discusses the use of community-based management practices and the establishment of MPAs as a management approach to address the depletion of marine coastal resources.</t>
  </si>
  <si>
    <t>Yes; The abstract discusses the depletion of marine coastal resources and the establishment of marine protected areas as a management approach, as well as the incorporation of community-based management practices to improve MPA design and implementation.
 ReflectionThe initial response is correct as the abstract specifically mentions marine resource management and the establishment of MPAs as a management approach.</t>
  </si>
  <si>
    <t>The paper discusses a community-based approach to MPA implementation and the involvement of local communities in management.</t>
  </si>
  <si>
    <t>Yes; The title and abstract mention community-based management and the involvement of local communities in MPA implementation.
 ReflectionThe initial response is correct as the abstract discusses the incorporation of community-based management into MPA implementation and the need for appropriate frameworks to involve local communities in management.</t>
  </si>
  <si>
    <t>The copyright information suggests that it is a published paper, but it is still unclear if it is peer-reviewed or published in a journal.</t>
  </si>
  <si>
    <t>Maybe; The abstract mentions "studies" and "fieldwork observations" but it is unclear if the paper is peer-reviewed or published in a journal.
 ReflectionThe abstract mentions "Copyright Â© 2010 Foundation for Environmental Conservation" which suggests that it is a published paper. However, it is still unclear if it is peer-reviewed or published in a journal.</t>
  </si>
  <si>
    <t>No; The paper is about a case study in Indonesia, not any of the listed countries.
 ReflectionThe paper is not about any of the countries listed in the SC, but rather about a case study in Indonesia.</t>
  </si>
  <si>
    <t>The paper may be part of the peer-reviewed published literature, but it is not clear from the information provided.</t>
  </si>
  <si>
    <t>Maybe; The abstract mentions the publisher, but it is unclear if it is a peer-reviewed journal article or not.
 ReflectionThe publisher, Elsevier, is a reputable academic publisher, but it is not clear if the paper has undergone peer-review.</t>
  </si>
  <si>
    <t>The paper is not about a case study from any of the countries mentioned in the Screening Criteria.</t>
  </si>
  <si>
    <t>No; The paper is about a case study in Bangladesh, which is not included in the list of countries mentioned in the Screening Criteria.
 ReflectionThe initial response is correct as the paper is about a case study in Bangladesh, which is not included in the list of countries mentioned in the Screening Criteria.</t>
  </si>
  <si>
    <t>The title and abstract seem to describe a research paper that could be part of the peer-reviewed published literature, but there is no explicit mention of peer-review in the abstract.</t>
  </si>
  <si>
    <t>The abstract suggests that the paper may have been published in a peer-reviewed journal, but it is unclear from the information given.</t>
  </si>
  <si>
    <t>Maybe; The abstract mentions a research methodology, but it is unclear if the paper has been published in a peer-reviewed journal.
 ReflectionThe abstract does not explicitly state if the paper has been published in a peer-reviewed journal, but it does mention a research methodology, which suggests that it may have been published.</t>
  </si>
  <si>
    <t>The title suggests a potential case study from one of the listed countries, but the absence of an abstract makes it difficult to determine if the paper strictly meets the SC.</t>
  </si>
  <si>
    <t>Maybe; The title mentions "Community-Based Management of Coral Reefs" which could potentially be a case study from one of the listed countries.
 ReflectionThe title mentions "Customary Marine Tenure" which suggests a focus on traditional practices, which may or may not be present in the listed countries. However, the absence of an abstract makes it difficult to determine the specific focus of the paper.</t>
  </si>
  <si>
    <t>Yes; The title mentions management of coral reefs and certification of marine aquarium products, which are related to fisheries and marine resource management.
 ReflectionThe title specifically mentions "management of coral reefs" which is a key aspect of marine resource management. Additionally, the certification of marine aquarium products harvested from reefs under customary marine tenure implies a focus on sustainable fisheries practices.</t>
  </si>
  <si>
    <t>The title and abstract suggest a focus on community-based management, making it likely that the paper will discuss a community-based approach.</t>
  </si>
  <si>
    <t>Yes; The title explicitly mentions "Community-Based Management" and the abstract mentions "Customary Marine Tenure," which suggests a community-based approach.
 ReflectionThe initial response is correct as the title and abstract both suggest a focus on community-based management.</t>
  </si>
  <si>
    <t>The study area is not located in any of the countries listed in the Screening Criteria.</t>
  </si>
  <si>
    <t>No; The paper is focused on a marine reserve in the northwestern Mediterranean.
 ReflectionThe paper does not mention any of the countries listed in the Screening Criteria, and the study area is in the northwestern Mediterranean, which is not included in the list.</t>
  </si>
  <si>
    <t>The abstract mentions Elsevier Ltd, a reputable academic publisher, indicating that the paper is likely part of the peer-reviewed published literature.</t>
  </si>
  <si>
    <t>Yes; The abstract mentions the publisher, Elsevier Ltd, which is a reputable academic publisher.
 ReflectionThe initial response is correct. Elsevier Ltd is a well-known academic publisher that publishes peer-reviewed articles.</t>
  </si>
  <si>
    <t>No; The paper is about a case study with the Gitga'at First Nation in British Columbia, Canada.
 ReflectionThe paper is not about any of the countries listed in the SC, but rather about a First Nation in Canada.</t>
  </si>
  <si>
    <t>Maybe; The abstract mentions the publisher and the journal, but it is unclear if the paper has been peer-reviewed.
 ReflectionThe initial response is correct. The abstract mentions the publisher and the journal, but it is unclear if the paper has been peer-reviewed.</t>
  </si>
  <si>
    <t>No; The paper is about mapping reefs and subtidal rocky habitats using artificial neural networks, and there is no mention of any of the countries listed in the SC.
 ReflectionThe paper does not mention any of the countries listed in the SC, and the focus is on a methodology for mapping reefs and subtidal rocky habitats using artificial neural networks. Therefore, it is unlikely that this paper is a case study from any of the countries listed in the SC.</t>
  </si>
  <si>
    <t>The mention of the publisher, Elsevier B.V., suggests that this paper is likely part of the peer-reviewed published literature.</t>
  </si>
  <si>
    <t>Maybe; The abstract mentions the publisher, but it is unclear if it is a peer-reviewed journal article or not.
 ReflectionThe mention of the publisher, Elsevier B.V., suggests that this paper is likely part of the peer-reviewed published literature. However, it is not explicitly stated in the abstract.</t>
  </si>
  <si>
    <t>The copyright statement suggests that the paper may have been published, but it is unclear if it is part of the peer-reviewed published literature.</t>
  </si>
  <si>
    <t>Maybe; The abstract mentions a project and a survey, but it is unclear if the paper is part of the peer-reviewed published literature.
 ReflectionThe abstract mentions a project and a survey, but it is unclear if the paper is part of the peer-reviewed published literature. However, the fact that it includes a copyright statement suggests that it may have been published.</t>
  </si>
  <si>
    <t>No; The paper is focused on a sea urchin fishery in San Diego, California.
 ReflectionThe paper does not mention any of the countries listed in the SC, and instead focuses on a specific fishery in California.</t>
  </si>
  <si>
    <t>The abstract does not provide information on where the paper was published, but there are no indicators of grey literature, conference reports, or book chapters.</t>
  </si>
  <si>
    <t>Maybe; The abstract mentions the authors' names and the year of publication, but it does not specify where the paper was published.
 ReflectionThe initial response is correct. The abstract does not provide information on where the paper was published, but it does not mention any indicators of grey literature, conference reports, or book chapters.</t>
  </si>
  <si>
    <t>The title and content suggest that it may be a peer-reviewed article, but without further information, it cannot be confirmed.</t>
  </si>
  <si>
    <t>Maybe; The abstract does not provide information on the type of publication.
 ReflectionThe abstract does not provide information on the type of publication, but the title and content suggest that it may be a peer-reviewed article.</t>
  </si>
  <si>
    <t>No; The paper is focused on a case study in Kerala, India.
 ReflectionThe paper is not related to any of the countries mentioned in the SC.</t>
  </si>
  <si>
    <t>Maybe; The abstract mentions "academic literature in the field," but it is unclear whether the paper itself has been peer-reviewed and published.
 ReflectionThe mention of "academic literature in the field" suggests that the paper may be part of the peer-reviewed published literature, but it is not explicitly stated.</t>
  </si>
  <si>
    <t>The abstract suggests that the paper may be part of the peer-reviewed published literature, but it is not clear enough to give a definitive answer.</t>
  </si>
  <si>
    <t>Maybe; The abstract mentions the publisher, but it is unclear if the paper is peer-reviewed.
 ReflectionThe mention of the publisher does not necessarily mean that the paper is peer-reviewed. However, the abstract does provide enough information to suggest that it may be a peer-reviewed paper.</t>
  </si>
  <si>
    <t>The study focuses on Australia and New Zealand, but it is possible that the study includes one or more of the listed countries.</t>
  </si>
  <si>
    <t>Maybe; The abstract mentions Australia and New Zealand, which are not on the list of countries, but it is possible that the study includes one or more of the listed countries.
 ReflectionThe initial response is correct. The study investigates the use of citizen science data for monitoring fish species in Australia and New Zealand, but it is possible that the study includes one or more of the listed countries.</t>
  </si>
  <si>
    <t>The abstract discusses the use of citizen science projects to monitor fish species, including those that are commercially important and those that are protected or threatened, which falls under the scope of fisheries and marine resource management.</t>
  </si>
  <si>
    <t>Yes; The abstract discusses the use of citizen science projects to monitor fish species, including those that are commercially important and those that are protected or threatened.
 ReflectionThe abstract clearly mentions the need for data to support fisheries management and conservation efforts, and how citizen science projects can help fill this gap. The focus is on fish species, including those that are commercially important and those that are protected or threatened.</t>
  </si>
  <si>
    <t>The abstract mentions the use of community-based citizen science projects as a potential alternative for gathering data, indicating a community-based approach.</t>
  </si>
  <si>
    <t>Yes; The abstract mentions community-based citizen science projects as a potential alternative for gathering data.
 ReflectionThe initial response is correct as the abstract specifically mentions community-based citizen science projects as a potential alternative for gathering data.</t>
  </si>
  <si>
    <t>The paper is likely to discuss fisheries and livelihoods associated with it.</t>
  </si>
  <si>
    <t>Yes; The title and abstract clearly mention fisheries and livelihoods associated with it.
 ReflectionThe initial response is correct as the abstract discusses small-scale fisheries, poverty, vulnerability, and climate change in relation to fisheries livelihoods.</t>
  </si>
  <si>
    <t>The abstract mentions community-based regimes, but the paper's focus seems to be on fisheries livelihoods and vulnerabilities associated with them.</t>
  </si>
  <si>
    <t>Maybe; The abstract mentions state, community-based or collaborative regimes, but it is not clear if the paper will focus on a community-based approach.
 ReflectionThe abstract mentions small-scale fisheries managed through state, community-based or collaborative regimes, but it is not clear if the paper will focus on a community-based approach. The focus seems to be on fisheries livelihoods and vulnerabilities associated with them.</t>
  </si>
  <si>
    <t>The abstract explicitly states that it is a chapter in a book.</t>
  </si>
  <si>
    <t>Maybe; The abstract does not provide information on the type of publication.
 ReflectionThe abstract does not provide information on the type of publication, but the title suggests that it could be a chapter in a book.</t>
  </si>
  <si>
    <t>The abstract provides details on the research methodology and data collection, which are typical of peer-reviewed published literature.</t>
  </si>
  <si>
    <t>Maybe; The abstract does not provide information on the type of publication.
 ReflectionThe abstract does not mention the type of publication, but it does provide details on the research methodology and data collection, which are typical of peer-reviewed published literature.</t>
  </si>
  <si>
    <t>No; The paper is focused on Peninsular Malaysia, which is not included in the list of countries.
 ReflectionThe initial response is correct as the paper is not focused on any of the countries listed in the SC.</t>
  </si>
  <si>
    <t>The title suggests that it may be a research paper, but without further information on the type of publication, it is difficult to determine if it strictly meets the SC.</t>
  </si>
  <si>
    <t>The study is conducted in Bangladesh, which is not included in the list of countries mentioned in the SC.</t>
  </si>
  <si>
    <t>No; The paper is about a river in Bangladesh, which is not included in the list of countries.
 ReflectionThe SC specifically mentions a list of countries, and Bangladesh is not included in that list.</t>
  </si>
  <si>
    <t>Although the abstract does not explicitly state that the paper is peer-reviewed, the publisher mentioned at the end of the abstract, National Institute of Science Communication and Information Resources (NISCAIR), is a reputable publisher of peer-reviewed scientific journals.</t>
  </si>
  <si>
    <t>Maybe; The abstract does not mention whether the paper is peer-reviewed or not.
 ReflectionThe abstract does not provide any information on whether the paper is peer-reviewed or not. However, the publisher mentioned at the end of the abstract, National Institute of Science Communication and Information Resources (NISCAIR), is a reputable publisher of peer-reviewed scientific journals.</t>
  </si>
  <si>
    <t>While the publisher is reputable, it is unclear from the information given whether the paper is peer-reviewed or not.</t>
  </si>
  <si>
    <t>Maybe; The abstract mentions the publisher, but it is unclear if it is a peer-reviewed journal article or not.
 ReflectionThe mention of the publisher does not necessarily mean that the paper is peer-reviewed. However, the publisher, Taylor &amp; Francis Group, is a reputable academic publisher that does publish peer-reviewed articles.</t>
  </si>
  <si>
    <t>No; The paper does not mention any of the countries listed in the SC.
 ReflectionThe paper is not a case study from any of the countries listed in the SC. It is about developing environmental quality objectives for municipal wastewater effluents in Canada.</t>
  </si>
  <si>
    <t>The mention of Environment Canada suggests that it may be a government report rather than a peer-reviewed paper, which means it does not strictly meet the SC.</t>
  </si>
  <si>
    <t>Maybe; The abstract mentions Environment Canada, which suggests that it may be a government report rather than a peer-reviewed paper.
 ReflectionThe abstract does not explicitly state whether the paper is peer-reviewed or not, but the mention of Environment Canada does suggest that it may be a government report rather than a peer-reviewed paper.</t>
  </si>
  <si>
    <t>The title and abstract suggest that this is a research article that may be part of the peer-reviewed published literature.</t>
  </si>
  <si>
    <t>No; The paper does not mention any of the countries listed in the SC.
 ReflectionThe paper focuses on the drivers of community cohesion in small-scale fisheries and does not mention any specific case study countries.</t>
  </si>
  <si>
    <t>Maybe; The abstract does not mention where the paper was published.
 ReflectionThe abstract does not provide information on where the paper was published, but it does not mention any grey literature, conference reports, or book chapters either.</t>
  </si>
  <si>
    <t>No; The paper is about a case study from the Philippines.
 ReflectionThe title and abstract clearly state that the case study is from Negros Occidental, Philippines, which is not included in the list of countries in the SC.</t>
  </si>
  <si>
    <t>Maybe; The abstract mentions the publisher, but it is unclear if the paper has been peer-reviewed.
 ReflectionThe initial response is correct. The abstract mentions the publisher, but it does not explicitly state that the paper has been peer-reviewed.</t>
  </si>
  <si>
    <t>The study was conducted in Bali Barat National Park, Indonesia, which is not included in the list of countries in the SC.</t>
  </si>
  <si>
    <t>No; The paper is about Bali Barat National Park in Indonesia.
 ReflectionThe title and abstract clearly state that the study was conducted in Bali Barat National Park, Indonesia, which is not included in the list of countries in the SC.</t>
  </si>
  <si>
    <t>The paper is published in a scientific journal, which suggests that it is likely to be peer-reviewed.</t>
  </si>
  <si>
    <t>Maybe; The abstract does not explicitly state whether the paper is peer-reviewed or not.
 ReflectionThe abstract does not provide any information on whether the paper is peer-reviewed or not. However, the fact that it is published in a scientific journal (Smithsonian National Museum of Natural History) suggests that it is likely to be peer-reviewed.</t>
  </si>
  <si>
    <t>No; The paper is about a Mexican small-scale fishing community.
 ReflectionThe paper is not about any of the countries listed in the SC.</t>
  </si>
  <si>
    <t>While the publisher is reputable, it is still unclear if this is a peer-reviewed article or not.</t>
  </si>
  <si>
    <t>Maybe; The abstract mentions the publisher, but it is unclear if it is a peer-reviewed article or not.
 ReflectionThe publisher, Elsevier, is a reputable academic publisher, but it is still unclear if this is a peer-reviewed article or not.</t>
  </si>
  <si>
    <t>No; The paper is about a marine protected area in South Africa and does not mention any of the listed countries.
 ReflectionThe Initial Response is correct as the paper is focused on a marine protected area in South Africa and does not mention any of the listed countries.</t>
  </si>
  <si>
    <t>Yes; The abstract mentions the publisher and the year of publication, indicating that it is likely a peer-reviewed published paper.
 ReflectionThe initial response is correct. The abstract mentions the publisher and the year of publication, which are typical indicators of a peer-reviewed published paper.</t>
  </si>
  <si>
    <t>The abstract mentions a case study conducted in Solomon Islands, which is one of the countries listed in the SC.</t>
  </si>
  <si>
    <t>Yes; The abstract mentions a case study conducted in Solomon Islands.
 ReflectionThe initial response is correct as the abstract clearly states that the study was conducted in Solomon Islands.</t>
  </si>
  <si>
    <t>The paper discusses the perceptions of fishers and middlemen on reef fish decline and management strategies, which are directly related to fisheries and marine resource management.</t>
  </si>
  <si>
    <t>Yes; The abstract mentions the study of fishers and middlemen's perceptions of reef fish decline and management strategies, which implies a discussion of fisheries and marine resource management.
 ReflectionThe abstract clearly mentions the study of fishers and middlemen's perceptions of reef fish decline and management strategies, which are directly related to fisheries and marine resource management.</t>
  </si>
  <si>
    <t>No; The paper is about a case study in Sabang Island, which is located in Indonesia.
 ReflectionThe paper is not about any of the countries listed in the SC.</t>
  </si>
  <si>
    <t>The abstract mentions the name of a journal, but it is not clear if it is a peer-reviewed journal. Further investigation is needed to determine if it meets the screening criteria.</t>
  </si>
  <si>
    <t>Maybe; The abstract mentions the name of a journal, but further investigation is needed to determine if it is a peer-reviewed journal.
 ReflectionThe initial response is correct. The abstract mentions the name of a journal, but it is not clear if it is a peer-reviewed journal.</t>
  </si>
  <si>
    <t>The paper is not a case study from any of the listed countries, but rather a study conducted in Grenada.</t>
  </si>
  <si>
    <t>No; The paper is about Grenada, not any of the listed countries.
 ReflectionThe Initial Response is correct as the paper is focused on Grenada and not any of the listed countries.</t>
  </si>
  <si>
    <t>While the abstract does not explicitly state whether the paper has been published in a peer-reviewed journal or not, the study appears to have been conducted in a rigorous manner and the abstract includes specific details about the methods and results, which suggests that it may have been published in a peer-reviewed journal.</t>
  </si>
  <si>
    <t>The paper does not mention any of the countries listed in the SC, but it is possible that the study includes one or more of them.</t>
  </si>
  <si>
    <t>Maybe; The paper discusses a case study on the Island of Tenerife, which is not listed in the SC, but it is unclear if the study also includes any of the listed countries.
 ReflectionThe initial response is correct. The paper does not mention any of the countries listed in the SC, but it is possible that the study includes one or more of them.</t>
  </si>
  <si>
    <t>The paper discusses the sustainable management of artisanal fisheries on a small island and proposes policy enhancements to tackle issues related to overexploitation, poor self-management, and illegal fishing.</t>
  </si>
  <si>
    <t>Yes; The abstract discusses the sustainable management of artisanal fisheries on a small island.
 ReflectionThe title and abstract clearly mention the sustainable management of artisanal fisheries on a small island, which implies that the paper will discuss fisheries and/or marine resource management.</t>
  </si>
  <si>
    <t>The paper discusses a community-based approach to the sustainable management of artisanal fisheries on small islands, with the involvement of the local fishing community in decision-making processes and the identification of issues and solutions.</t>
  </si>
  <si>
    <t>Yes; The title and abstract mention the integration of a local fishing community into decision-making processes and the involvement of the community in identifying issues and proposing solutions.
 ReflectionThe initial response is correct as the paper focuses on the involvement of the local fishing community in decision-making processes and the identification of issues and solutions.</t>
  </si>
  <si>
    <t>The paper may or may not include a case study from one of the listed countries in the SC, as it is not explicitly stated in the abstract.</t>
  </si>
  <si>
    <t>Maybe; The abstract mentions five countries, but it is not clear if any of them are from the listed countries in the SC.
 ReflectionThe initial response is correct. The abstract mentions five countries, but none of them are explicitly listed in the SC. However, it is possible that one or more of the countries mentioned in the abstract are from the listed countries in the SC.</t>
  </si>
  <si>
    <t>The paper is likely to discuss fisheries and/or marine resource management as it is explicitly mentioned in the title and abstract.</t>
  </si>
  <si>
    <t>Yes; The title and abstract specifically mention fisheries and resource management.
 ReflectionThe title and abstract both explicitly mention fisheries and resource management, indicating that the paper is likely to discuss these topics.</t>
  </si>
  <si>
    <t>No; The paper focuses on co-management, which is excluded in the screening criteria.
 ReflectionThe initial response is correct. The abstract specifically mentions co-management and its effects on fisheries, which is not in line with the screening criteria.</t>
  </si>
  <si>
    <t>No; The paper is about a coastal town in Southeastern India and does not mention any of the countries listed in the SC.
 ReflectionThe Initial Response is correct as the paper is not about any of the countries listed in the SC.</t>
  </si>
  <si>
    <t>No; The paper is about southwest Madagascar, which is not included in the list of countries in the SC.
 ReflectionThe SC specifically mentions a list of countries, and Madagascar is not one of them. Therefore, the paper does not meet the SC.</t>
  </si>
  <si>
    <t>The paper does not meet the SC as it does not involve a case study from any of the Pacific Island countries listed.</t>
  </si>
  <si>
    <t>No; The paper is about a yoga intervention for people living with HIV in Halifax, Canada.
 ReflectionThe paper does not mention any of the countries listed in the SC, and the study is conducted in Halifax, Canada, which is not in the Pacific region.</t>
  </si>
  <si>
    <t>Although the abstract does not explicitly state that the trial has been published in a peer-reviewed journal, the detailed information provided about the trial design, methods, and expected results suggests that it is a published study.</t>
  </si>
  <si>
    <t>Maybe; The abstract mentions a randomized pilot trial, but it is unclear whether the trial has been published in a peer-reviewed journal.
 ReflectionThe abstract does not explicitly state whether the trial has been published in a peer-reviewed journal, but it does provide detailed information about the trial design, methods, and expected results, which suggests that it is a published study.</t>
  </si>
  <si>
    <t>No; The paper is focused on the Baltic Sea and does not mention any of the listed countries.
 ReflectionThe initial response is correct as the paper is not related to any of the listed countries.</t>
  </si>
  <si>
    <t>The title suggests that it could be a peer-reviewed paper, but without an abstract, it is impossible to determine with certainty.</t>
  </si>
  <si>
    <t>Maybe; The abstract mentions the publisher, but it is unclear if the paper is peer-reviewed.
 ReflectionThe mention of the publisher does not necessarily mean that the paper is peer-reviewed. However, the abstract does not mention any other type of publication.</t>
  </si>
  <si>
    <t>No; The paper is not about any of the mentioned countries.
 ReflectionThe paper is about shrimp farming and its environmental and social impacts, and it does not mention any of the countries listed in the SC.</t>
  </si>
  <si>
    <t>The abstract mentions Elsevier Ltd., a reputable publisher of peer-reviewed literature.</t>
  </si>
  <si>
    <t>Yes; The abstract mentions the publisher, Elsevier Ltd., which is a reputable publisher of peer-reviewed literature.
 ReflectionThe initial response is correct as Elsevier Ltd. is a well-known publisher of peer-reviewed literature.</t>
  </si>
  <si>
    <t>No; The paper is not about any of the countries listed in the SC.
 ReflectionThe paper is about weight management strategies in the Yorkshire Health Study, which is located in the United Kingdom. Therefore, it does not meet the SC.</t>
  </si>
  <si>
    <t>The paper is not about any of the countries listed in the SC, but rather a case study in Indonesia.</t>
  </si>
  <si>
    <t>No; The paper is about a case study in Indonesia.
 ReflectionThe Initial Response is correct as the paper is focused on a case study in Indonesia and not any of the countries listed in the SC.</t>
  </si>
  <si>
    <t>The title and abstract suggest that this is a research article that is likely part of the peer-reviewed published literature.</t>
  </si>
  <si>
    <t>Maybe; The abstract mentions a chapter, but it is unclear if it is part of a book or a peer-reviewed journal article.
 ReflectionThe abstract mentions a chapter, which could be part of a book or a peer-reviewed journal article. However, there is no clear indication of the publication type.</t>
  </si>
  <si>
    <t>While the abstract suggests that this is a research paper, it is unclear if it has been published in a peer-reviewed journal.</t>
  </si>
  <si>
    <t>Maybe; The abstract mentions causal inference techniques, which may indicate a research paper, but it is unclear if it has been published in a peer-reviewed journal.
 ReflectionThe abstract mentions the authors' use of causal inference techniques, which suggests that this is a research paper. However, there is no explicit mention of publication in a peer-reviewed journal.</t>
  </si>
  <si>
    <t>The study is from the Tuamotu Archipelago of French Polynesia, which is part of the larger region of Oceania and therefore meets the SC.</t>
  </si>
  <si>
    <t>Maybe; The abstract mentions a case study in the Tuamotu Archipelago of French Polynesia, which is not explicitly listed in the SC, but is part of the larger region of Oceania.
 ReflectionThe Tuamotu Archipelago is located in the South Pacific and is part of the larger region of Oceania, which includes the countries listed in the SC. Therefore, it is possible that the study is from one of the countries listed in the SC.</t>
  </si>
  <si>
    <t>The paper discusses the population dynamics of a fish species and its interaction with a fishery, leading to the creation of a managed marine area and seasonal closure, which are all related to fisheries and marine resource management.</t>
  </si>
  <si>
    <t>Yes; The abstract discusses the population dynamics of a fish species and its interaction with a fishery, leading to the creation of a managed marine area and seasonal closure.
 ReflectionThe abstract clearly mentions the use of mark-recapture to study the population dynamics of a fish species and its interaction with a fishery, which is a key aspect of fisheries management. The results of the study also led to the creation of a managed marine area and seasonal closure, which are management measures for marine resources.</t>
  </si>
  <si>
    <t>The paper discusses the creation of an Educational Managed Marine Area and the resurgence of rahui to manage the fishery, indicating a community-based approach.</t>
  </si>
  <si>
    <t>Yes; The title and abstract mention the creation of an Educational Managed Marine Area and the resurgence of rahui to manage the fishery.
 ReflectionThe mention of the creation of an Educational Managed Marine Area and the resurgence of rahui to manage the fishery indicates a community-based approach.</t>
  </si>
  <si>
    <t>Yes; The abstract mentions the publisher, John Wiley &amp; Sons Ltd, which is a reputable publisher of peer-reviewed literature.
 ReflectionThe initial response is correct. John Wiley &amp; Sons Ltd is a well-known publisher of peer-reviewed literature.</t>
  </si>
  <si>
    <t>No; The paper is about a case study in Kenya.
 ReflectionThe paper is focused on a case study in Kenya and does not mention any of the countries listed in the SC.</t>
  </si>
  <si>
    <t>The abstract does not provide clear evidence that the paper has been published in a peer-reviewed journal, but the copyright notice suggests that it has been published somewhere.</t>
  </si>
  <si>
    <t>Maybe; The abstract mentions a case study, but it is unclear if the paper has been published in a peer-reviewed journal.
 ReflectionThe abstract does not explicitly state whether the paper has been published in a peer-reviewed journal or not. However, the presence of a copyright notice suggests that the paper has been published somewhere.</t>
  </si>
  <si>
    <t>The article is published in a peer-reviewed journal, but it is unclear if it meets the exclusion criteria of excluding grey literature, conference reports, and book chapters.</t>
  </si>
  <si>
    <t>Maybe; The article is published in a peer-reviewed journal, but it is unclear if it meets the exclusion criteria.
 ReflectionThe article is published in a peer-reviewed journal, but it is unclear if it meets the exclusion criteria of excluding grey literature, conference reports, and book chapters.</t>
  </si>
  <si>
    <t>The paper does not include a case study from any of the countries listed in the SC.</t>
  </si>
  <si>
    <t>Maybe; The abstract mentions Southeast Asia, but it is unclear if any of the specific countries listed in the SC are included.
 ReflectionThe initial response is correct. The abstract mentions Southeast Asia, but it does not specifically mention any of the countries listed in the SC.</t>
  </si>
  <si>
    <t>The paper is likely to discuss fisheries and/or marine resource management, as indicated by the title and abstract.</t>
  </si>
  <si>
    <t>Yes; The title and abstract specifically mention sustainable coastal fisheries management in Southeast Asia.
 ReflectionThe title and abstract clearly mention fisheries management and the need for new institutional arrangements, indicating that the paper will discuss fisheries and/or marine resource management.</t>
  </si>
  <si>
    <t>The paper mentions both community-based management and co-management, so it is unclear which approach will be the focus of the paper.</t>
  </si>
  <si>
    <t>Maybe; The title and abstract mention both community-based management and co-management, so it is unclear which approach will be the focus of the paper.
 ReflectionThe initial response is correct as the title and abstract mention both community-based management and co-management, making it unclear which approach will be the focus of the paper.</t>
  </si>
  <si>
    <t>The title and abstract suggest that the paper could be part of the peer-reviewed literature, but we cannot confirm this without further information.</t>
  </si>
  <si>
    <t>Maybe; The abstract does not explicitly state whether the paper is peer-reviewed or not.
 ReflectionThe abstract does not provide any information on the type of publication, but the title and abstract seem to describe a research paper that could be part of the peer-reviewed literature.</t>
  </si>
  <si>
    <t>Maybe; The abstract mentions the authors and the publisher, but it is unclear whether the paper has been peer-reviewed.
 ReflectionThe initial response is correct. The abstract mentions the publisher, but it is unclear whether the paper has been peer-reviewed.</t>
  </si>
  <si>
    <t>No; The paper discusses indigenous peoples' claims to marine resources in New Zealand, Australia, United States, Canada, and Greenland, but does not mention any of the countries listed in the SC.
 ReflectionThe paper does not meet the SC as it does not mention any of the countries listed in the SC.</t>
  </si>
  <si>
    <t>The abstract mentions indigenous peoples' claims to marine resources and their rights to traditional uses of marine resources, and suggests that the paper may discuss marine resource management, but it is not clear if the paper will discuss fisheries or marine resource management specifically.</t>
  </si>
  <si>
    <t>The abstract mentions both community-based management and co-management, but the focus seems to be on the latter.</t>
  </si>
  <si>
    <t>Maybe; The abstract mentions "conservation benefits of community-based marine resource management" but also discusses the "extension of coastal state resource jurisdiction" which suggests a focus on co-management.
 ReflectionThe abstract mentions both community-based management and co-management, but the focus seems to be on the latter.</t>
  </si>
  <si>
    <t>The abstract does not provide clear evidence that the paper was published in a peer-reviewed journal, but the copyright year suggests that it may have been.</t>
  </si>
  <si>
    <t>Maybe; The abstract mentions the year of publication, but it is unclear if it was published in a peer-reviewed journal or not.
 ReflectionThe abstract does not provide information on where the paper was published, but the fact that it includes a copyright year suggests that it may have been published in a peer-reviewed journal.</t>
  </si>
  <si>
    <t>No; The paper is about a co-management initiative in Grenada, which is not included in the list of countries.
 ReflectionThe initial response is correct as Grenada is not included in the list of countries.</t>
  </si>
  <si>
    <t>The mention of the publisher (Elsevier) suggests that it is likely a peer-reviewed paper, but more information is needed to confirm.</t>
  </si>
  <si>
    <t>American Samoa is not explicitly listed in the SC, but it is a territory in the South Pacific that could potentially be included in the list of case study locations.</t>
  </si>
  <si>
    <t>Maybe; The abstract mentions American Samoa, which is not explicitly listed in the SC, but it is a territory of the United States located in the South Pacific.
 ReflectionThe initial response is correct. American Samoa is not explicitly listed in the SC, but it is a territory in the South Pacific that could potentially be included.</t>
  </si>
  <si>
    <t>The abstract mentions community-based fisheries management and evaluating the condition of reefs adjacent to watersheds, indicating that the paper is likely to discuss fisheries and/or marine resource management.</t>
  </si>
  <si>
    <t>Yes; The abstract mentions community-based fisheries management and evaluating the condition of reefs adjacent to watersheds.
 ReflectionThe abstract clearly mentions fisheries management and evaluating the condition of reefs, which suggests that the paper is likely to discuss fisheries and/or marine resource management.</t>
  </si>
  <si>
    <t>The title and abstract mention community-based management strategies for fisheries and natural resources.</t>
  </si>
  <si>
    <t>Yes; The title and abstract mention "community-based fisheries management" and "local ridge-to-reef management strategy."
 ReflectionThe mention of "ridge-to-reef" and "watershed" in the title and abstract suggest a focus on a community-based approach to managing natural resources.</t>
  </si>
  <si>
    <t>While the mention of Springer-Verlag GmbH Germany is a good sign, we cannot definitively determine if the paper is part of the peer-reviewed published literature without further information.</t>
  </si>
  <si>
    <t>Maybe; The abstract mentions Springer-Verlag GmbH Germany, which is a publisher of peer-reviewed literature. However, this information alone is not enough to determine if the paper is part of the peer-reviewed published literature.
 ReflectionThe initial response is correct. While the mention of Springer-Verlag GmbH Germany is a good sign, it is not enough to definitively determine if the paper is part of the peer-reviewed published literature.</t>
  </si>
  <si>
    <t>No; The paper is about community-based coastal resource management in the Philippines.
 ReflectionThe paper is focused on the Philippines and does not mention any of the countries listed in the SC.</t>
  </si>
  <si>
    <t>It is unclear from the information provided whether the paper summarizing the case studies has been peer-reviewed and published.</t>
  </si>
  <si>
    <t>Maybe; The abstract mentions that nine case studies have been published, but it is unclear whether the paper summarizing these case studies has been peer-reviewed and published.
 ReflectionThe initial response is correct. The abstract does not provide enough information to determine whether the paper has been peer-reviewed and published.</t>
  </si>
  <si>
    <t>No; The paper is based on a case study conducted in Uganda, which is not included in the list of countries mentioned in the SC.
 ReflectionThe Initial Response is correct as the paper is not based on a case study from any of the countries mentioned in the SC.</t>
  </si>
  <si>
    <t>Maybe; The abstract mentions the publisher, but it is unclear if it is a peer-reviewed journal article or not.
 ReflectionThe mention of the publisher does not necessarily mean that the paper is part of a peer-reviewed journal. However, the language and structure of the abstract suggest that it is likely a peer-reviewed article.</t>
  </si>
  <si>
    <t>The abstract mentions small-scale fisheries in developing countries, but does not provide specific information about any of the countries listed in the SC.</t>
  </si>
  <si>
    <t>Maybe; The abstract mentions small-scale fisheries in developing countries, but does not specifically mention any of the countries listed in the SC.
 ReflectionThe initial response is correct. The abstract mentions small-scale fisheries in developing countries, which could potentially include the countries listed in the SC, but there is no specific mention of any of those countries.</t>
  </si>
  <si>
    <t>The title and abstract discuss the process of community-based co-management of small-scale fisheries in developing and developed countries, making it highly likely that the paper will discuss fisheries and marine resource management.</t>
  </si>
  <si>
    <t>Yes; The title and abstract clearly mention fisheries and management of coastal resources.
 ReflectionThe initial response is correct as the title and abstract explicitly mention fisheries and management of coastal resources.</t>
  </si>
  <si>
    <t>The abstract focuses on co-management, which is excluded by the screening criteria.</t>
  </si>
  <si>
    <t>No; The title and abstract focus on co-management, which is excluded by the screening criteria.
 ReflectionThe initial response is correct. The abstract explicitly mentions co-management as the approach being discussed.</t>
  </si>
  <si>
    <t>The document is a handbook, which is not a peer-reviewed paper.</t>
  </si>
  <si>
    <t>No; The abstract mentions a handbook, which suggests that it is not a peer-reviewed paper.
 ReflectionThe initial response is correct. The abstract clearly states that the document is a handbook, which is not a peer-reviewed paper.</t>
  </si>
  <si>
    <t>No; The paper is about a project in the Philippines, which is not included in the list of countries.
 ReflectionThe initial response is correct as the paper is about a project in the Philippines, which is not included in the list of countries.</t>
  </si>
  <si>
    <t>While the publisher mentioned in the abstract is a reputable publisher of peer-reviewed journals, it is not explicitly stated in the abstract that the paper is part of a peer-reviewed journal.</t>
  </si>
  <si>
    <t>The abstract mentions previous works by the authors and references, but it is unclear if the paper itself has been peer-reviewed and published.</t>
  </si>
  <si>
    <t>Maybe; The abstract mentions authors and references, but it is unclear if the paper is part of peer-reviewed literature.
 ReflectionThe abstract mentions previous works by the authors and references, but it is unclear if the paper itself has been peer-reviewed and published.</t>
  </si>
  <si>
    <t>No; The paper does not mention any of the countries listed in the Screening Criteria.
 ReflectionThe Initial Response is correct as none of the countries listed in the Screening Criteria are mentioned in the paper.</t>
  </si>
  <si>
    <t>No; The paper is about a case study conducted in Nigeria.
 ReflectionThe title and abstract clearly state that the study was conducted in Nigeria, which is not one of the countries listed in the SC.</t>
  </si>
  <si>
    <t>Although the abstract does not mention whether the paper is peer-reviewed or not, the publisher, Academic Journals Inc., is a reputable publisher of peer-reviewed journals.</t>
  </si>
  <si>
    <t>Maybe; The abstract does not mention whether the paper is peer-reviewed or not.
 ReflectionThe abstract does not provide any information on whether the paper is peer-reviewed or not. However, the publisher, Academic Journals Inc., is a reputable publisher of peer-reviewed journals.</t>
  </si>
  <si>
    <t>The title suggests that it is likely a peer-reviewed paper, although the abstract does not provide explicit information on the type of publication.</t>
  </si>
  <si>
    <t>No; The paper is about the Okavango Delta in Botswana.
 ReflectionThe paper is focused on Botswana and does not mention any of the countries listed in the SC.</t>
  </si>
  <si>
    <t>The paper is not about any of the countries listed in the SC, but rather about Cambodia.</t>
  </si>
  <si>
    <t>No; The paper is about Cambodia, not any of the listed countries.
 ReflectionThe paper does not mention any of the countries listed in the SC, and instead focuses on Cambodia.</t>
  </si>
  <si>
    <t>The paper specifically discusses fisheries and resource management in Tonle Sap Lake and proposes governance priorities to address resource conflict and support community livelihoods.</t>
  </si>
  <si>
    <t>Yes; The title and abstract specifically mention fisheries and resource conflict in Tonle Sap Lake.
 ReflectionThe Initial Response is correct as the paper discusses the dynamics of resource conflict concerning fisheries and livelihoods in Tonle Sap Lake and strategies for institutional adaptation to address such conflicts equitably.</t>
  </si>
  <si>
    <t>The paper discusses a community-based approach to address challenges related to fisheries and livelihoods in Tonle Sap Lake, and identifies governance priorities to achieve this.</t>
  </si>
  <si>
    <t>Yes; The abstract mentions community-based fisheries management and the need for collective action by various actors to address challenges related to fisheries and livelihoods in Tonle Sap Lake.
 ReflectionThe initial response is correct as the abstract clearly mentions the need for collective action by various actors, including local fishers, civil society, development partners, and government, to address challenges related to fisheries and livelihoods in Tonle Sap Lake. The paper also identifies four governance priorities to address these challenges, which include strengthening partnerships for livelihoods development and integrating fisheries management into decentralised development planning.</t>
  </si>
  <si>
    <t>The paper discusses the management of marine resources through the establishment of community-based marine protected areas and their effectiveness in protecting fish populations, including those important for fisheries.</t>
  </si>
  <si>
    <t>Yes; The abstract discusses the establishment of community-based marine protected areas and their effectiveness in protecting fish spawning aggregations.
 ReflectionThe abstract specifically mentions the benefits of these protected areas for fisheries and biodiversity, and the study focuses on the recovery of fish populations that aggregate to spawn.</t>
  </si>
  <si>
    <t>The abstract discusses the establishment of community-based MPAs and their effectiveness in protecting fish spawning aggregations, indicating a community-based approach.</t>
  </si>
  <si>
    <t>Yes; The abstract clearly mentions the establishment of community-based marine protected areas (MPAs) and their effectiveness in protecting fish spawning aggregations.
 ReflectionThe initial response is correct as the abstract mentions the establishment of community-based MPAs and their effectiveness in protecting fish spawning aggregations.</t>
  </si>
  <si>
    <t>The paper mentions the publisher, but it is unclear if it is peer-reviewed.</t>
  </si>
  <si>
    <t>The paper does not meet the SC as it does not include any case studies from the Pacific Island countries listed.</t>
  </si>
  <si>
    <t>No; The paper focuses on case studies from three US states.
 ReflectionThe paper does not mention any of the Pacific Island countries listed in the SC, and instead focuses on case studies from three US states.</t>
  </si>
  <si>
    <t>Although it is not explicitly stated, the use of "this study" suggests that the paper has been published in a peer-reviewed journal.</t>
  </si>
  <si>
    <t>Maybe; The abstract mentions a mixed method design, but it is unclear if the paper has been published in a peer-reviewed journal.
 ReflectionThe abstract does not explicitly state whether the paper has been published in a peer-reviewed journal or not. However, the fact that the paper is referred to as "this study" suggests that it has been published.</t>
  </si>
  <si>
    <t>No; The paper is about a case study conducted in Khurda and Puri districts of Odisha, India.
 ReflectionThe paper does not mention any of the countries listed in the SC, and instead focuses on a case study conducted in India.</t>
  </si>
  <si>
    <t>Maybe; The abstract mentions the name of an institute, but it is unclear whether the paper has been peer-reviewed and published in a journal.
 ReflectionThe initial response is correct. The abstract mentions the name of an institute, but it is unclear whether the paper has been peer-reviewed and published in a journal.</t>
  </si>
  <si>
    <t>No; The paper is based on a study conducted in Uganda, which is not included in the list of countries.
 ReflectionThe paper does not meet the Screening Criteria as it is not based on any of the countries listed in the SC.</t>
  </si>
  <si>
    <t>The abstract does not provide any information that suggests the study was published in a peer-reviewed journal.</t>
  </si>
  <si>
    <t>Maybe; The abstract mentions the study was conducted as a randomized trial, but it does not explicitly state that it was published in a peer-reviewed journal.
 ReflectionThe initial response is correct. The abstract does not mention whether the study was published in a peer-reviewed journal or not.</t>
  </si>
  <si>
    <t>No; The paper is about a community-based fishery management system in Bangladesh.
 ReflectionThe paper is not about any of the countries listed in the SC.</t>
  </si>
  <si>
    <t>The title and abstract suggest that it is a research paper on community-based fishery management, which is likely to be part of the peer-reviewed published literature.</t>
  </si>
  <si>
    <t>The paper is not about any of the listed countries, but rather about the Northern Gulf of California.</t>
  </si>
  <si>
    <t>No; The paper is about marine protected areas in the Central Visayas Region of the Philippines.
 ReflectionThe title and abstract clearly state that the paper is about marine protected areas in the Central Visayas Region of the Philippines, which is not included in the list of countries in the screening criteria.</t>
  </si>
  <si>
    <t>It is unclear whether the article has been published in a peer-reviewed journal or not.</t>
  </si>
  <si>
    <t>Maybe; The abstract mentions "this article" but it is unclear whether it has been published in a peer-reviewed journal or not.
 ReflectionThe abstract does not provide any information about the publication status of the article.</t>
  </si>
  <si>
    <t>The mention of the Society of Wetland Scientists in the copyright statement suggests that the paper has been published in a peer-reviewed journal.</t>
  </si>
  <si>
    <t>Maybe; The abstract mentions the name of a society, but it is unclear whether the paper has been peer-reviewed and published in a journal.
 ReflectionThe mention of the Society of Wetland Scientists in the copyright statement suggests that the paper has been published in a peer-reviewed journal.</t>
  </si>
  <si>
    <t>The abstract mentions the Pacific Islands, which includes some of the countries listed in the SC, but it is not clear if any of the case studies specifically focus on those countries.</t>
  </si>
  <si>
    <t>Maybe; The abstract mentions the Pacific Islands, which includes some of the countries listed in the SC, but it is not clear if any of the case studies specifically focus on those countries.
 ReflectionThe initial response is correct. The abstract mentions the Pacific Islands, which includes some of the countries listed in the SC, but it does not provide enough information to confirm if any of the case studies specifically focus on those countries.</t>
  </si>
  <si>
    <t>Yes; The abstract mentions small-scale fisheries and their management, as well as the United Nations Sustainable Development Goals which include targets related to marine resources.
 ReflectionThe Initial Response is correct as the abstract clearly mentions small-scale fisheries and their management, as well as the United Nations Sustainable Development Goals which include targets related to marine resources.</t>
  </si>
  <si>
    <t>The abstract focuses on co-management and not community-based approaches.</t>
  </si>
  <si>
    <t>No; The abstract focuses on co-management and not community-based approaches.
 ReflectionThe initial response is correct as the abstract mentions co-management as the most appropriate form of governance for small-scale fisheries.</t>
  </si>
  <si>
    <t>Yes; The abstract mentions the publisher and the journal name, indicating that it is a peer-reviewed published literature.
 ReflectionThe initial response is correct as the abstract mentions the publisher and the journal name, indicating that it is a peer-reviewed published literature.</t>
  </si>
  <si>
    <t>No; The paper is about Marine Extractive Reserves in Brazil.
 ReflectionThe paper is focused on Brazil and does not mention any of the countries listed in the SC.</t>
  </si>
  <si>
    <t>No; The paper is about a project in Thailand.
 ReflectionThe initial response is correct as the paper is focused on a project in Thailand and does not mention any of the countries listed in the SC.</t>
  </si>
  <si>
    <t>While the involvement of universities and the FAO suggests that this paper may be part of the peer-reviewed published literature, it is not explicitly stated, so we cannot be certain.</t>
  </si>
  <si>
    <t>Maybe; The abstract mentions the involvement of universities and the FAO, which suggests that it may be a peer-reviewed paper, but it is not explicitly stated.
 ReflectionThe involvement of universities and the FAO does suggest that this paper may be part of the peer-reviewed published literature, but it is not explicitly stated.</t>
  </si>
  <si>
    <t>Maybe; The abstract does not provide enough information to determine if it is part of peer-reviewed literature.
 ReflectionThe abstract does not mention if the paper is peer-reviewed or not, but it does provide some information about the topic.</t>
  </si>
  <si>
    <t>Yes; The abstract discusses the implementation of community-based management schemes and their influence on water quality, herbivorous fish biomass, and reef condition in the Solomon Islands.
 ReflectionThe abstract mentions the potential for community-based management practices to improve damaged reefs, and the study investigates the effectiveness of these practices on the reef ecosystem. The focus is on the management of marine resources and the impact on fisheries.</t>
  </si>
  <si>
    <t>The abstract mentions the implementation of community-based resource management practices, indicating that the paper will discuss a community-based approach.</t>
  </si>
  <si>
    <t>Yes; The abstract mentions the implementation of community-based resource management practices.
 ReflectionThe initial response is correct as the abstract clearly mentions the implementation of community-based management practices.</t>
  </si>
  <si>
    <t>The title suggests that it is a research paper, and the abstract provides information on the study design and results, indicating that it is likely a peer-reviewed publication.</t>
  </si>
  <si>
    <t>The paper does not meet the SC as it is not focused on any of the countries/islands listed.</t>
  </si>
  <si>
    <t>No; The paper is focused on Alaska and Hawaii, which are not included in the list of countries/islands.
 ReflectionThe initial response is correct as the paper is not focused on any of the countries/islands listed in the SC.</t>
  </si>
  <si>
    <t>Maybe; The abstract mentions "this paper" but it is unclear whether the paper has been published or is still in progress.
 ReflectionThe abstract does not explicitly state whether the paper has been published or not, but it does mention "this paper" which suggests that it has been completed. However, there is no information on where the paper has been published.</t>
  </si>
  <si>
    <t>The paper is not related to any of the countries listed in the SC and is focused on Amazonian floodplains.</t>
  </si>
  <si>
    <t>No; The paper is focused on Amazonian floodplains and does not mention any of the countries listed in the SC.
 ReflectionThe initial response is correct as the paper is not related to any of the countries listed in the SC.</t>
  </si>
  <si>
    <t>Maybe; The abstract mentions the publisher, but it is unclear if it has been peer-reviewed.
 ReflectionThe mention of the publisher does not necessarily mean that the paper has been peer-reviewed. However, the language and structure of the abstract suggest that it is likely to be a peer-reviewed paper.</t>
  </si>
  <si>
    <t>No; The paper is about a species of fish in the Amazon Basin and does not mention any of the countries listed in the SC.
 ReflectionThe Initial Response is correct. The paper is focused on a species of fish in the Amazon Basin and does not mention any of the countries listed in the SC.</t>
  </si>
  <si>
    <t>No; The paper is focused on a case study in Gujarat, India.
 ReflectionThe title and abstract do not mention any of the countries listed in the SC.</t>
  </si>
  <si>
    <t>The abstract mentions "scholarly work" and cites two references, but it is unclear if the paper is peer-reviewed.</t>
  </si>
  <si>
    <t>Maybe; The abstract mentions "scholarly work" and cites two references, but it is unclear if the paper is peer-reviewed.
 ReflectionThe abstract mentions "scholarly work" and cites two references, but it is unclear if the paper is peer-reviewed. The references could be from peer-reviewed journals or other sources.</t>
  </si>
  <si>
    <t>No; The paper is about floodplain fisheries in Bangladesh.
 ReflectionThe paper is focused on Bangladesh and does not mention any of the countries listed in the SC.</t>
  </si>
  <si>
    <t>The abstract does not provide clear evidence that the paper has been peer-reviewed and published in a journal, but it is possible that it has been.</t>
  </si>
  <si>
    <t>Maybe; The abstract mentions the author(s) and the year of publication, but it is unclear whether the paper has been peer-reviewed and published in a journal.
 ReflectionThe initial response is correct. The abstract does not explicitly state whether the paper has been peer-reviewed and published in a journal.</t>
  </si>
  <si>
    <t>The abstract does not provide enough information to determine whether the paper is part of the peer-reviewed published literature or not. However, the publisher information at the end of the abstract suggests that it may be a published paper.</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</si>
  <si>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information at the end of the abstract suggests that it may be a published paper.</t>
  </si>
  <si>
    <t>No; The paper is about a case study in the Peruvian Amazon, which is not included in the list of countries mentioned in the Screening Criteria.
 ReflectionThe Initial Response is correct. The paper is not about any of the countries listed in the Screening Criteria.</t>
  </si>
  <si>
    <t>The title suggests that the paper is part of the peer-reviewed published literature, and the abstract provides evidence that it is a research paper with an analysis of a communal management system.</t>
  </si>
  <si>
    <t>No; The paper is focused on fishing communities in the South Brazil Bight and does not mention any of the listed countries.
 ReflectionThe initial response is correct as the paper is not related to any of the countries listed in the SC.</t>
  </si>
  <si>
    <t>The paper may be part of peer-reviewed literature, but it is unclear from the information provided.</t>
  </si>
  <si>
    <t>Maybe; The abstract mentions a comprehensive multi-scale vulnerability framework, but it is unclear if the paper is part of peer-reviewed literature.
 ReflectionThe abstract does not explicitly state whether the paper is part of peer-reviewed literature or not. However, the use of a comprehensive multi-scale vulnerability framework suggests that the paper may be part of peer-reviewed literature.</t>
  </si>
  <si>
    <t>No; The paper is focused on a community-based approach to disseminate health information on the hazards of prenatal mercury exposure in Brooklyn, NY.
 ReflectionThe paper does not mention any of the countries listed in the SC, and the study is conducted in Brooklyn, NY, which is not in any of the countries listed in the SC.</t>
  </si>
  <si>
    <t>Maybe; The abstract does not explicitly state whether the paper is part of the peer-reviewed published literature or not.
 ReflectionThe abstract does not provide any information on the type of publication or where it was published. However, the copyright statement at the end of the abstract suggests that it may have been published in a peer-reviewed journal.</t>
  </si>
  <si>
    <t>No; The paper is about a reservoir in Portugal.
 ReflectionThe paper is not related to any of the countries mentioned in the SC.</t>
  </si>
  <si>
    <t>The mention of a reputable publisher increases the likelihood that the paper has been peer-reviewed, but it is not explicitly stated in the abstract.</t>
  </si>
  <si>
    <t>No; The paper is about a case study in Chile.
 ReflectionThe paper is focused on a case study in Chile, which is not included in the list of countries in the SC.</t>
  </si>
  <si>
    <t>The abstract mentions that the paper was published by Wiley Periodicals LLC on behalf of Society for Conservation Biology, indicating that it is part of the peer-reviewed published literature.</t>
  </si>
  <si>
    <t>Yes; The abstract mentions that the paper was published by Wiley Periodicals LLC on behalf of Society for Conservation Biology, indicating that it is part of the peer-reviewed published literature.
 ReflectionThe initial response is correct.</t>
  </si>
  <si>
    <t>The abstract discusses community-based resource management and participatory management with community-based institutions, indicating a focus on community-based approaches to management.</t>
  </si>
  <si>
    <t>Yes; The abstract mentions community-based resource management and participatory management with community-based institutions.
 ReflectionThe initial response is correct as the abstract mentions community-based approaches to management.</t>
  </si>
  <si>
    <t>The paper does not meet the SC as it does not discuss any of the countries listed and focuses on a specific ecosystem in North America.</t>
  </si>
  <si>
    <t>No; The paper is focused on the Crown of the Continent Ecosystem in the Rocky Mountains of the United States and Canada.
 ReflectionThe paper does not mention any of the countries listed in the SC, and the focus is on a specific ecosystem in North America.</t>
  </si>
  <si>
    <t>Maybe; The abstract mentions a book, but it is unclear if the book is peer-reviewed or not.
 ReflectionThe book mentioned in the abstract could be a peer-reviewed publication, but it is not explicitly stated.</t>
  </si>
  <si>
    <t>No; The paper is about a project in Cuba.
 ReflectionThe paper is not about any of the countries listed in the SC.</t>
  </si>
  <si>
    <t>No; The paper is about India, not any of the listed countries.
 ReflectionThe paper does not mention any of the listed countries, and the focus is on India's food security and climate change.</t>
  </si>
  <si>
    <t>No; The paper is focused on the Visayas, Philippines and does not mention any of the listed countries.
 ReflectionThe paper is solely focused on the Visayas, Philippines and does not mention any of the countries listed in the SC.</t>
  </si>
  <si>
    <t>The title suggests that it is likely a peer-reviewed published literature,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</si>
  <si>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likely a peer-reviewed published literature.</t>
  </si>
  <si>
    <t>No; The paper is about shark population decline in four countries across eastern and southern Arabia (i.e. Kuwait, Bahrain, Oman and Yemen).
 ReflectionThe paper does not mention any of the countries listed in the SC.</t>
  </si>
  <si>
    <t>The study is conducted in Fukushima, Japan, which is not included in the list of countries in the SC.</t>
  </si>
  <si>
    <t>No; The paper is about a case study in Fukushima, Japan.
 ReflectionThe title and abstract clearly mention that the study is conducted in Fukushima, Japan, which is not included in the list of countries in the SC.</t>
  </si>
  <si>
    <t>Maybe; The abstract mentions a publisher, but it is unclear if the paper has been peer-reviewed.
 ReflectionThe initial response is correct. The abstract mentions the publisher, but it is unclear if the paper has undergone peer-review.</t>
  </si>
  <si>
    <t>The abstract does not provide any evidence that it is part of the peer-reviewed published literature.</t>
  </si>
  <si>
    <t>No; The abstract does not mention any publication or journal.
 ReflectionThe abstract only describes a restoration program and its initiatives, without any mention of a published paper or journal.</t>
  </si>
  <si>
    <t>No; The title and abstract mention Central Vietnam, which is not included in the list of countries.
 ReflectionThe initial response is correct as the title and abstract do not mention any of the countries listed in the SC.</t>
  </si>
  <si>
    <t>No; The paper is focused on Poland and does not mention any of the listed countries.
 ReflectionThe initial response is correct as the paper is solely focused on Poland and does not mention any of the listed countries.</t>
  </si>
  <si>
    <t>Maybe; The abstract does not explicitly state whether the paper is part of the peer-reviewed published literature or not.
 ReflectionThe abstract does not provide any information on the publication status of the paper. However, the fact that the abstract includes a copyright statement suggests that the paper has been published or is intended for publication.</t>
  </si>
  <si>
    <t>No; The paper is about a case study in southwest Madagascar, which is not included in the list of countries.
 ReflectionThe Initial Response is correct as the paper is focused on a case study in southwest Madagascar, which is not included in the list of countries.</t>
  </si>
  <si>
    <t>The abstract does not provide information on the publication status of the paper, so it is unclear whether it meets the screening criteria or not.</t>
  </si>
  <si>
    <t>Maybe; The abstract does not provide information on the publication status of the paper.
 ReflectionThe abstract does not provide information on whether the paper has been published in a peer-reviewed journal or not.</t>
  </si>
  <si>
    <t>The study was conducted in Brazil and is not related to any of the countries listed in the SC.</t>
  </si>
  <si>
    <t>The abstract mentions a peer-reviewed journal, but we cannot confirm if this paper was published in it without further investigation.</t>
  </si>
  <si>
    <t>Maybe; The abstract mentions the Chelonian Research Foundation, which is a peer-reviewed journal, but further investigation is needed to confirm if this paper was published in it.
 ReflectionThe Chelonian Research Foundation is a peer-reviewed journal, but we cannot confirm if this paper was published in it without further investigation.</t>
  </si>
  <si>
    <t>The abstract is a case study from Vanuatu, which is one of the countries listed in the screening criteria.</t>
  </si>
  <si>
    <t>Yes; The abstract discusses the marine environment in Vanuatu.
 ReflectionThe abstract specifically mentions Vanuatu, which is one of the countries listed in the screening criteria.</t>
  </si>
  <si>
    <t>The paper briefly discusses some aspects of fisheries and marine resource management, but it is not the main focus.</t>
  </si>
  <si>
    <t>Maybe; The abstract mentions over-exploitation of reef fish, decline of certain marine species, and community-based marine sanctuaries for replenishing overfished trochus and giant clams.
 ReflectionThe abstract mentions some aspects of fisheries and marine resource management, but it is not the main focus of the paper.</t>
  </si>
  <si>
    <t>The abstract mentions some community-based approaches, but also highlights the lack of resources to support them.</t>
  </si>
  <si>
    <t>Maybe; The abstract mentions community-based marine sanctuaries and village-based fishing restrictions, but also mentions the lack of finances and technical expertise to support monitoring programs or to implement and enforce legislation and policies.
 ReflectionThe abstract mentions some community-based approaches, but also highlights the lack of resources to support them.</t>
  </si>
  <si>
    <t>The abstract mentions that the sources are mainly unpublished, which indicates that the paper is not part of the peer-reviewed published literature.</t>
  </si>
  <si>
    <t>Maybe; The abstract mentions that the sources are mainly unpublished.
 ReflectionThe abstract mentions that the sources are mainly unpublished, which could indicate that the paper is not part of the peer-reviewed published literature. However, it is not clear whether the paper has been published or not.</t>
  </si>
  <si>
    <t>The title and abstract do not provide any information about the location of the case study, so it is unclear whether it includes any of the listed countries.</t>
  </si>
  <si>
    <t>Maybe; The title and abstract do not provide any specific information about the location of the case study.
 ReflectionThe initial response is correct as there is no mention of any specific location in the title and abstract.</t>
  </si>
  <si>
    <t>The title and absence of co-management in the abstract suggest that the paper will discuss a community-based approach.</t>
  </si>
  <si>
    <t>Yes; The title explicitly mentions a community-based approach.
 ReflectionThe title clearly indicates that the paper will discuss a community-based approach, which is further supported by the absence of any mention of co-management in the title or abstract.</t>
  </si>
  <si>
    <t>The lack of an abstract makes it difficult to determine if it is part of the peer-reviewed published literature.</t>
  </si>
  <si>
    <t>No; The paper is about a multicomponent clinical intervention initiative for tobacco screening in emergency departments and clinics at a community-based teaching hospital and health network in an unspecified location.
 ReflectionThe paper does not mention any of the countries listed in the SC, and the location of the study is not specified.</t>
  </si>
  <si>
    <t>The abstract does not explicitly state that it is a peer-reviewed paper, but the use of statistical analysis and SPSS suggests that it may be a peer-reviewed paper.</t>
  </si>
  <si>
    <t>Maybe; The abstract mentions statistical analysis and SPSS, which suggests that it may be a peer-reviewed paper. However, there is no mention of a journal or publication.
 ReflectionThe initial response is correct. The abstract does not mention a specific journal or publication, but the use of statistical analysis and SPSS suggests that it may be a peer-reviewed paper.</t>
  </si>
  <si>
    <t>The publisher mentioned in the abstract is Elsevier B.V., which is a reputable publisher of peer-reviewed journals. Therefore, it is likely that this paper is part of the peer-reviewed published literature.</t>
  </si>
  <si>
    <t>Maybe; The abstract mentions the publisher, but it is unclear if it is a peer-reviewed journal article or not.
 ReflectionThe publisher mentioned in the abstract is Elsevier B.V., which is a reputable publisher of peer-reviewed journals. However, it is still unclear if this specific paper has undergone peer-review.</t>
  </si>
  <si>
    <t>The paper is not about any of the listed countries, but rather about coastal management in the Philippines.</t>
  </si>
  <si>
    <t>No; The paper is about coastal management in the Philippines, not any of the listed countries.
 ReflectionThe paper does not mention any of the listed countries, so it is not possible that it summarises a case study from any of them.</t>
  </si>
  <si>
    <t>No; The paper is about a case study in coastal British Columbia, Canada.
 ReflectionThe paper is not about any of the countries listed in the SC.</t>
  </si>
  <si>
    <t>The abstract mentions the publisher and the journal, but it is unclear if it is a peer-reviewed article.</t>
  </si>
  <si>
    <t>Maybe; The abstract mentions the publisher and the journal, but it is unclear if it is a peer-reviewed article.
 ReflectionThe initial response is correct. The abstract mentions the publisher and the journal, but it is unclear if it is a peer-reviewed article.</t>
  </si>
  <si>
    <t>The paper was published by a reputable publisher, but it is unclear if it has undergone peer-review.</t>
  </si>
  <si>
    <t>Maybe; The abstract mentions a publisher, but it is unclear if the paper has been peer-reviewed.
 ReflectionThe abstract mentions that the paper was published by Taylor &amp; Francis Group, but it is unclear if the paper has undergone peer-review.</t>
  </si>
  <si>
    <t>No; The paper focuses on Cambodia and Lao PDR.
 ReflectionThe paper does not mention any of the countries listed in the SC, and instead focuses on Cambodia and Lao PDR.</t>
  </si>
  <si>
    <t>Maybe; The abstract mentions "this article" which suggests it has been published, but it is not clear where it has been published.
 ReflectionThe initial response is correct. The abstract mentions "this article" which suggests it has been published, but it is not clear where it has been published.</t>
  </si>
  <si>
    <t>No; The paper is about devil ray fishing practices in Bangladesh.
 ReflectionThe paper is focused on devil ray fishing practices in Bangladesh and does not mention any of the countries listed in the SC.</t>
  </si>
  <si>
    <t>The paper does not explicitly state that it has been peer-reviewed.</t>
  </si>
  <si>
    <t>The paper explicitly discusses community-based marine resource management in Solomon Islands and the process of its adoption.</t>
  </si>
  <si>
    <t>The abstract mentions community-based arrangements for marine resource management (CBRM) and the paper aims to address the process of how the idea leads to the adoption of a new resource management approach with supporting institutions.</t>
  </si>
  <si>
    <t>Yes; The abstract clearly mentions community-based arrangements for marine resource management (CBRM) and the paper aims to address the process of how the idea leads to the adoption of a new resource management approach with supporting institutions.
 ReflectionThe initial response is correct as the abstract mentions CBRM and the paper aims to address the process of how the idea leads to the adoption of a new resource management approach with supporting institutions.</t>
  </si>
  <si>
    <t>The paper appears to be based on original research and therefore is likely part of the peer-reviewed published literature.</t>
  </si>
  <si>
    <t>Maybe; The abstract mentions "Here we aim to address this gap by applying an explicit process-based approach drawing on innovation history methodology by mapping and analysing the initiation and emergence of CBRM in five fishing-dependent communities in Solomon Islands." which suggests that the paper may be based on original research.
 ReflectionThe abstract mentions that the paper aims to address a gap in the literature by applying a process-based approach to mapping and analyzing the initiation and emergence of CBRM in five fishing-dependent communities in Solomon Islands. This suggests that the paper may be based on original research and therefore may be part of the peer-reviewed published literature.</t>
  </si>
  <si>
    <t>No; The paper is focused on Canada and does not mention any of the listed countries.
 ReflectionThe initial response is correct as the paper is solely focused on Canada and does not mention any of the listed countries.</t>
  </si>
  <si>
    <t>The use of past tense verbs and the mention of "findings" suggest that the paper has been completed and published.</t>
  </si>
  <si>
    <t>Maybe; The abstract mentions "this paper" but it is unclear if the paper has been published or is still in progress.
 ReflectionThe abstract does not explicitly state whether the paper has been published or is still in progress. However, the use of past tense verbs and the mention of "findings" suggest that the paper has been completed and published.</t>
  </si>
  <si>
    <t>No; The paper is about a case study in Mexico.
 ReflectionThe paper is focused on a case study in Mexico and does not mention any of the countries listed in the SC.</t>
  </si>
  <si>
    <t>The paper has been published by Elsevier, but it is unclear if it has been peer-reviewed.</t>
  </si>
  <si>
    <t>No; The paper is about marine protected areas in the Philippines.
 ReflectionThe title and abstract clearly mention the Philippines, which is not included in the list of countries in the SC.</t>
  </si>
  <si>
    <t>No; The paper is focused on two rural communities in Indiana and North Carolina in the United States.
 ReflectionThe paper does not mention any of the countries listed in the SC, and instead focuses on rural communities in the United States.</t>
  </si>
  <si>
    <t>The paper does not include any case studies from the specific countries listed in the SC.</t>
  </si>
  <si>
    <t>Maybe; The abstract mentions the Indo-Pacific, but it is unclear if any of the specific countries listed are included in the case studies reviewed.
 ReflectionThe initial response is correct as the abstract does not mention any of the specific countries listed in the SC.</t>
  </si>
  <si>
    <t>The abstract discusses the use of marine closures for fisheries management and conservation, which meets the screening criteria.</t>
  </si>
  <si>
    <t>Yes; The abstract discusses the use of marine closures for marine resource management and conservation, specifically in relation to small-scale fisheries.
 ReflectionThe abstract specifically mentions the use of marine closures for fisheries management and conservation, which suggests that the paper will discuss fisheries and/or marine resource management.</t>
  </si>
  <si>
    <t>The abstract mentions community-based and co-management frameworks, but it is not clear if the paper will focus on a community-based approach or if it will discuss periodic closures more broadly.</t>
  </si>
  <si>
    <t>Maybe; The abstract mentions community-based and co-management frameworks, but it is not clear if the paper will focus on a community-based approach.
 ReflectionThe abstract mentions that periodic closures are a common measure within contemporary community-based and co-management frameworks, but it also highlights the need for better accounting of factors when promoting and implementing periodic closures for medium- to long-term fisheries management or conservation goals. It is not clear if the paper will focus on a community-based approach or if it will discuss periodic closures more broadly.</t>
  </si>
  <si>
    <t>No; The paper is about a Mexican fishery.
 ReflectionThe paper is not about any of the countries listed in the SC.</t>
  </si>
  <si>
    <t>No; The paper is about pearl culture in Tanzania, which is not included in the list of countries.
 ReflectionThe initial response is correct as Tanzania is not included in the list of countries.</t>
  </si>
  <si>
    <t>The abstract does not provide any information on whether the paper is peer-reviewed or not, but it appears to be a research article that presents findings and conclusions based on a study.</t>
  </si>
  <si>
    <t>Maybe; The abstract does not mention whether the paper is peer-reviewed or not.
 ReflectionThe abstract does not provide any information on whether the paper is peer-reviewed or not. However, the paper seems to be a research article that presents findings and conclusions based on a study.</t>
  </si>
  <si>
    <t>No; The paper is about citizen science and freshwater research, and does not mention any of the listed countries.
 ReflectionThe initial response is correct as the paper does not mention any of the listed countries in the title or abstract.</t>
  </si>
  <si>
    <t>The study was conducted in Maluku, Indonesia, which is not included in the list of countries in the SC.</t>
  </si>
  <si>
    <t>No; The paper is about a case study in Maluku, Indonesia.
 ReflectionThe title and abstract clearly state that the study was conducted in Maluku, Indonesia, which is not included in the list of countries in the SC.</t>
  </si>
  <si>
    <t>Although the abstract does not explicitly state that the paper is peer-reviewed, the publisher, BIOFLUX SRL, appears to be a peer-reviewed journal publisher.</t>
  </si>
  <si>
    <t>Maybe; The abstract does not explicitly state whether the paper is peer-reviewed or not.
 ReflectionThe abstract does not provide any information on whether the paper is peer-reviewed or not, but the publisher, BIOFLUX SRL, appears to be a peer-reviewed journal publisher.</t>
  </si>
  <si>
    <t>No; The paper is about community-based fisheries comanagement in Hawai'i and American Samoa.
 ReflectionThe paper does not mention any of the countries listed in the SC.</t>
  </si>
  <si>
    <t>The abstract includes a citation and suggests that the paper is part of the peer-reviewed published literature.</t>
  </si>
  <si>
    <t>Maybe; The abstract mentions the author(s) and the year of publication, but it is unclear if it has been peer-reviewed.
 ReflectionThe abstract does not explicitly state whether the paper has been peer-reviewed or not. However, the fact that it includes a citation suggests that it is part of the published literature.</t>
  </si>
  <si>
    <t>The abstract suggests that the research has been conducted in a rigorous manner, but it is unclear if the paper has been published in a peer-reviewed journal.</t>
  </si>
  <si>
    <t>Maybe; The abstract mentions data collection and statistical analysis, but it is unclear if the paper has been published in a peer-reviewed journal.
 ReflectionThe abstract does not explicitly state that the paper has been published in a peer-reviewed journal, but it does provide some indication that the research has been conducted in a rigorous manner.</t>
  </si>
  <si>
    <t>The abstract mentions a case study from the Solomon Islands, which is one of the countries listed in the screening criteria.</t>
  </si>
  <si>
    <t>Yes; The abstract mentions a case study from the Solomon Islands.
 ReflectionThe initial response is correct as the abstract explicitly mentions a case study from the Solomon Islands.</t>
  </si>
  <si>
    <t>The paper discusses fisheries management and compares centralised and community-based management systems in the context of coastal fisheries.</t>
  </si>
  <si>
    <t>Yes; The title and abstract mention fisheries management and compare centralised and community-based management systems.
 ReflectionThe initial response is correct as the abstract specifically mentions coastal fisheries and the comparison of management systems.</t>
  </si>
  <si>
    <t>The title mentions community-based fisheries management strategies, but the abstract also includes centralised management systems and the interaction between privatised and community-held access to resources, making it unclear whether the paper will focus solely on community-based approaches.</t>
  </si>
  <si>
    <t>The title suggests that it is likely a peer-reviewed paper, and the abstract provides information on the research conducted and the findings, which are typical of a peer-reviewed paper.</t>
  </si>
  <si>
    <t>The paper could potentially be relevant to the listed countries as it discusses the importance of local knowledge in the management of tropical coastal marine resources, but there is no specific mention of any of the countries.</t>
  </si>
  <si>
    <t>Maybe; The abstract mentions tropical coastal marine resources which could be found in the listed countries, but there is no specific mention of any of them.
 ReflectionThe initial response is correct as the abstract does not mention any specific country, but the topic of the paper could potentially be relevant to the listed countries.</t>
  </si>
  <si>
    <t>The abstract discusses the importance of local knowledge in the management of tropical coastal marine resources, indicating a focus on fisheries and/or marine resource management.</t>
  </si>
  <si>
    <t>Yes; The abstract mentions the importance of local knowledge in the management of marine resources and the blending of traditional knowledge with technical research.
 ReflectionThe abstract specifically mentions the management of tropical coastal marine resources, which suggests a focus on fisheries and/or marine resource management.</t>
  </si>
  <si>
    <t>The abstract mentions the relevance of local knowledge to traditional community-based management systems, indicating that the paper is likely to discuss a community-based approach.</t>
  </si>
  <si>
    <t>No; The paper is a review of design principles for community-based natural resource management, and does not mention any of the listed countries.
 ReflectionThe paper does not mention any of the listed countries, and the focus is on design principles rather than case studies.</t>
  </si>
  <si>
    <t>Yes; The abstract mentions the author(s) and the year of publication, indicating that it is likely a peer-reviewed published paper.
 ReflectionThe initial response is correct as the abstract mentions the year of publication and the author(s), which is a common practice in peer-reviewed published papers.</t>
  </si>
  <si>
    <t>No; The paper is focused on community fisheries management in the Lower Mekong Basin, which is not included in the list of countries.
 ReflectionThe initial response is correct as the Lower Mekong Basin is not included in the list of countries.</t>
  </si>
  <si>
    <t>The abstract focuses on a case study in Fiji, which is one of the countries listed in the SC.</t>
  </si>
  <si>
    <t>Yes; The abstract mentions Fiji in the South Pacific region.
 ReflectionThe initial response is correct as the abstract specifically mentions Fiji as the location of the case study.</t>
  </si>
  <si>
    <t>The paper discusses the challenges and developments of community-based marine resource management in Fiji, with a focus on the Locally Managed Marine Area (LMMA) approach and its impacts on the reef fishery.</t>
  </si>
  <si>
    <t>Yes; The abstract mentions investigating the Locally Managed Marine Area (LMMA) approach and community-based marine resource management in Fiji.
 ReflectionThe abstract specifically mentions the impacts of a small-scale marine closure on the harvesting patterns in a portion of the LMMA, related aspects of formal and informal enforcement, and villagersâ€™ views of the health of their reef fishery.</t>
  </si>
  <si>
    <t>The paper discusses the community-based approach through the LMMA approach in the context of Fiji's coastal fisheries management strategy and international ocean governance commitments.</t>
  </si>
  <si>
    <t>Yes; The abstract mentions "community-based marine resource management" and "Locally Managed Marine Area (LMMA) approach".
 ReflectionThe initial response is correct as the abstract clearly mentions the community-based approach through the LMMA approach.</t>
  </si>
  <si>
    <t>The mention of the publisher, Elsevier Ltd, suggests that this paper is likely part of the peer-reviewed published literature.</t>
  </si>
  <si>
    <t>Maybe; The abstract mentions the publisher, but it is unclear if it is a peer-reviewed journal article or not.
 ReflectionThe mention of the publisher, Elsevier Ltd, suggests that this paper is likely part of the peer-reviewed published literature. However, it is not explicitly stated in the abstract.</t>
  </si>
  <si>
    <t>Maybe; The abstract mentions a survey and an outcome assessment, but it is unclear if the paper has been published in a peer-reviewed journal.
 ReflectionThe abstract does not explicitly state whether the paper has been published in a peer-reviewed journal or not. However, the mention of an outcome assessment suggests that the paper may have undergone some form of review.</t>
  </si>
  <si>
    <t>No; The paper is about a case study in Northwest Alaska, which is not included in the list of countries in the SC.
 ReflectionThe Initial Response is correct. The paper is not about any of the countries listed in the SC.</t>
  </si>
  <si>
    <t>The publisher, Coastal Education &amp; Research Foundation, is a peer-reviewed journal publisher.</t>
  </si>
  <si>
    <t>Maybe; The abstract does not provide information on the type of publication.
 ReflectionThe abstract does not mention the type of publication, but the publisher, Coastal Education &amp; Research Foundation, is a peer-reviewed journal publisher.</t>
  </si>
  <si>
    <t>No; The paper is focused on Puerto Rico and the United States Virgin Islands, which are not included in the list of countries in the SC.
 ReflectionThe Initial Response is correct. The paper does not mention any of the countries listed in the SC.</t>
  </si>
  <si>
    <t>The abstract mentions a foundation for environmental conservation, but it is unclear if the paper has been peer-reviewed and published in a journal.</t>
  </si>
  <si>
    <t>Maybe; The abstract mentions a foundation for environmental conservation, but it is unclear if the paper has been peer-reviewed and published in a journal.
 ReflectionThe abstract mentions a foundation for environmental conservation, but it is unclear if the paper has been peer-reviewed and published in a journal.</t>
  </si>
  <si>
    <t>The paper is not about any of the listed countries, but about a case study conducted in Ethiopia.</t>
  </si>
  <si>
    <t>No; The paper is about a case study conducted in Ethiopia, not in any of the listed countries.
 ReflectionThe initial response is correct as the paper is not about any of the listed countries.</t>
  </si>
  <si>
    <t>The copyright statement at the end of the abstract suggests that the paper has been published in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</si>
  <si>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copyright statement at the end suggests that the paper has been published in a peer-reviewed journal.</t>
  </si>
  <si>
    <t>No; The paper is about a Canadian fishery.
 ReflectionThe paper is not about any of the countries listed in the SC.</t>
  </si>
  <si>
    <t>The paper is not about a case study in any of the listed countries, but rather in Brazil.</t>
  </si>
  <si>
    <t>No; The paper is about a case study in Brazil, not in any of the listed countries.
 ReflectionThe initial response is correct as the paper is about a case study in Brazil and not in any of the listed countries.</t>
  </si>
  <si>
    <t>No; The paper is about Newfoundland and Labrador, a province in Canada.
 ReflectionThe paper is not about any of the countries listed in the SC, but rather a province in Canada.</t>
  </si>
  <si>
    <t>No; The paper is about a case study in Indonesia, not in any of the listed countries.
 ReflectionThe paper is not about any of the countries listed in the SC, but rather about a case study in Indonesia.</t>
  </si>
  <si>
    <t>Maybe; The abstract does not explicitly state whether the paper is part of the peer-reviewed published literature or not.
 ReflectionThe abstract does not provide any information on the type of publication, but the methodology and findings suggest that it is a research paper.</t>
  </si>
  <si>
    <t>No; The paper is about a case study in Kolkata, India, which is not included in the list of countries mentioned in the SC.
 ReflectionThe initial response is correct as the paper is not about any of the countries mentioned in the SC.</t>
  </si>
  <si>
    <t>No; The paper is about coastal management in Tanzania, which is not included in the list of countries.
 ReflectionThe initial response is correct as Tanzania is not included in the list of countries mentioned in the SC.</t>
  </si>
  <si>
    <t>The paper is not about any of the countries listed in the SC, but rather about a marine protected area in Colombia.</t>
  </si>
  <si>
    <t>No; The paper is about the San Andres Archipelago, which is located in Colombia, not in any of the countries listed in the SC.
 ReflectionThe Initial Response is correct. The paper is not about any of the countries listed in the SC, but rather about a marine protected area in Colombia.</t>
  </si>
  <si>
    <t>The publisher, Elsevier, is reputable, but we cannot determine if the paper is peer-reviewed or not from the information given in the abstract.</t>
  </si>
  <si>
    <t>Maybe; The publisher is Elsevier, which is a reputable publisher, but we cannot determine if the paper is a peer-reviewed article or not from the information given in the abstract.
 ReflectionThe publisher, Elsevier, is a well-known and respected publisher of peer-reviewed articles. However, the abstract does not explicitly state that the paper is peer-reviewed.</t>
  </si>
  <si>
    <t>The absence of an abstract makes it difficult to determine if the paper includes a case study from any of the listed countries, but the title suggests that it is possible.</t>
  </si>
  <si>
    <t>The title explicitly mentions fisheries management and the focus on community-based management suggests a discussion of marine resource management.</t>
  </si>
  <si>
    <t>Yes; The title explicitly mentions community-based fisheries management.
 ReflectionThe title suggests that the paper will discuss community-based fisheries management in a globalizing world, which implies a focus on marine resource management.</t>
  </si>
  <si>
    <t>The title suggests a focus on community-based approaches in fisheries management.</t>
  </si>
  <si>
    <t>Yes; The title explicitly mentions "community-based fisheries management."
 ReflectionThe initial response is correct as the title mentions "community-based" and "learning communities," which suggests a focus on community-based approaches.</t>
  </si>
  <si>
    <t>The absence of an abstract makes it difficult to determine if it is peer-reviewed published literature, but the academic language in the title suggests it may be.</t>
  </si>
  <si>
    <t>The source of the paper is a reputable institution, but it is unclear if it is peer-reviewed.</t>
  </si>
  <si>
    <t>Maybe; The abstract mentions the source of the paper, but it is unclear if it is peer-reviewed.
 ReflectionThe abstract mentions the source of the paper, but it is unclear if it is peer-reviewed. However, the source is a reputable institution, which increases the likelihood that it is peer-reviewed.</t>
  </si>
  <si>
    <t>Yes; The paper is a case study from the Solomon Islands, which is one of the countries listed in the SC.
 ReflectionThe initial response is correct as the paper is a case study from the Solomon Islands, which is one of the countries listed in the SC.</t>
  </si>
  <si>
    <t>Yes; The title and abstract mention fisheries and the policy interface between fisheries and health sectors in the Solomon Islands.
 ReflectionThe initial response is correct as the abstract mentions the aim of the research to improve understanding of the policy interface between the fisheries and health sectors and identify opportunities to strengthen fish supply chain policy to improve domestic (particularly urban) access to fish in the Solomon Islands.</t>
  </si>
  <si>
    <t>While the paper does not focus solely on a community-based approach, it does acknowledge the importance of community-based fisheries management in the policy context.</t>
  </si>
  <si>
    <t>No; The paper focuses on policy interface between the fisheries and health sectors and supply chain approach.
 ReflectionThe paper does not explicitly mention a community-based approach, but it does mention community-based fisheries management as a key strength in the existing policy context.</t>
  </si>
  <si>
    <t>No; The paper is about environmental non-governmental organizations in the Fraser River Basin, Canada.
 ReflectionThe paper is not related to any of the countries mentioned in the SC.</t>
  </si>
  <si>
    <t>The abstract mentions that it is a chapter, which suggests that it is not part of the peer-reviewed published literature.</t>
  </si>
  <si>
    <t>No; The abstract mentions that it is a chapter, which suggests that it may be part of a book rather than a peer-reviewed journal article.
 ReflectionThe initial response is correct. The abstract explicitly states that it is a chapter, which is not part of the peer-reviewed published literature.</t>
  </si>
  <si>
    <t>East Timor is not included in the list of countries, so the paper does not meet the screening criteria.</t>
  </si>
  <si>
    <t>No; The paper is about East Timor, which is not included in the list of countries.
 ReflectionThe initial response is correct as East Timor is not included in the list of countries.</t>
  </si>
  <si>
    <t>The mention of the International Food and Agribusiness Management Association (IAMA) in the abstract suggests that this paper has been peer-reviewed and published in a journal.</t>
  </si>
  <si>
    <t>Maybe; The abstract mentions the International Food and Agribusiness Management Association (IAMA), but it is unclear if the paper has been peer-reviewed and published in a journal.
 ReflectionThe International Food and Agribusiness Management Association (IAMA) is a peer-reviewed journal, so it is likely that this paper has been peer-reviewed and published in a journal.</t>
  </si>
  <si>
    <t>The paper is likely part of the peer-reviewed published literature as it is published by Taylor &amp; Francis Group, a reputable publisher of peer-reviewed journals.</t>
  </si>
  <si>
    <t>Maybe; The abstract does not provide information on whether the paper is peer-reviewed or not.
 ReflectionThe abstract does not provide information on whether the paper is peer-reviewed or not, but it is published by Taylor &amp; Francis Group, which is a reputable publisher of peer-reviewed journals.</t>
  </si>
  <si>
    <t>No; The paper focuses on a case study in Hawaii, which is not included in the list of countries in the SC.
 ReflectionThe initial response is correct as the paper does not focus on any of the countries listed in the SC.</t>
  </si>
  <si>
    <t>The abstract suggests that the paper has been published, but it is unclear where it has been published.</t>
  </si>
  <si>
    <t>Maybe; The abstract mentions "Â© 2018 by the authors," which suggests that it has been published, but it is unclear where it has been published.
 ReflectionThe initial response is correct. The abstract mentions the year of publication and the authors, but it does not specify where it has been published.</t>
  </si>
  <si>
    <t>Maybe; The abstract mentions "this article" but it is unclear whether it has been published in a peer-reviewed journal or not.
 ReflectionThe abstract does not provide any information about the publication status of the article.</t>
  </si>
  <si>
    <t>The paper is a case study from the Solomon Islands.</t>
  </si>
  <si>
    <t>Yes; The paper is a case study from the Solomon Islands.
 ReflectionThe initial response is correct as the abstract clearly states that the study was conducted in the Gizo, Solomon Islands.</t>
  </si>
  <si>
    <t>The paper clearly discusses a gear-based assessment of a commercial inshore fishery in the Solomon Islands and the need for management decision making and community-based management approaches to control potential overfishing.</t>
  </si>
  <si>
    <t>Yes; The title and abstract mention a gear-specific assessment of a commercial inshore fishery in the Solomon Islands, and the abstract discusses the need for management decision making and community-based management approaches to control potential overfishing.
 ReflectionThe title and abstract provide clear indications that the paper will discuss fisheries and/or marine resource management, specifically in the context of a commercial inshore fishery in the Solomon Islands.</t>
  </si>
  <si>
    <t>The paper focuses on gear-based characterization of the fishery and the need for government enforcement to control potential overfishing, rather than community-based management.</t>
  </si>
  <si>
    <t>No; The abstract discusses the need for government enforcement to control potential overfishing, rather than community-based management.
 ReflectionThe abstract mentions the need for community engagement and voluntary fisher compliance, but it is not the main focus of the paper.</t>
  </si>
  <si>
    <t>No; The paper is about indigenous marine governance in British Columbia, Canada.
 ReflectionThe paper is not about any of the countries listed in the SC, but rather about a case study in British Columbia, Canada.</t>
  </si>
  <si>
    <t>The abstract does not provide enough information to determine if the paper is part of the peer-reviewed published literature, but it also does not mention any excluded types of literature.</t>
  </si>
  <si>
    <t>Maybe; The abstract does not mention if the paper is peer-reviewed or published in a journal.
 ReflectionThe abstract does not provide information on whether the paper is peer-reviewed or published in a journal, but it does not mention any of the excluded types of literature either.</t>
  </si>
  <si>
    <t>The paper does not summarise a case study from any of the countries listed in the SC, but rather provides a review of issues and adaptation opportunities related to coral reefs in the tropical Pacific region.</t>
  </si>
  <si>
    <t>While the abstract does not explicitly mention fisheries or marine resource management, these topics could be included in the discussion of community-based initiatives and governance systems.</t>
  </si>
  <si>
    <t>Maybe; The abstract mentions coral reefs and their socio-economic importance to Pacific communities, but does not explicitly mention fisheries or marine resource management.
 ReflectionThe abstract discusses the impacts of local and climate-driven pressures on coral reefs and the need for community-based initiatives and cross-sectoral cooperation to address these pressures and minimize climate change impacts. While the abstract does not explicitly mention fisheries or marine resource management, these topics could be included in the discussion of community-based initiatives and governance systems.</t>
  </si>
  <si>
    <t>The abstract mentions the potential for community-based initiatives to address local pressures and build reef resilience to climate change, indicating a focus on a community-based approach.</t>
  </si>
  <si>
    <t>Yes; The abstract mentions "traditional systems of resource governance in Pacific island nations" and "community-based initiatives" as potential solutions to address local pressures and minimize climate change impacts.
 ReflectionThe initial response is correct as the abstract specifically mentions the potential for community-based initiatives to address local pressures and build reef resilience to climate change.</t>
  </si>
  <si>
    <t>Maybe; The abstract mentions no specific publication venue, but the language and structure suggest it is a peer-reviewed article.
 ReflectionThe abstract does not explicitly state that the paper is peer-reviewed, but the language and structure suggest that it is a scholarly article.</t>
  </si>
  <si>
    <t>The paper is not a case study from any of the countries listed in the SC, but rather a case study from Bangladesh.</t>
  </si>
  <si>
    <t>No; The paper is about Canada's Atlantic Coastal Action Program (ACAP).
 ReflectionThe paper is not about any of the countries listed in the SC, but rather about a program in Canada.</t>
  </si>
  <si>
    <t>No; The paper is about an oil spill in Brazil and its impact on shellfish gatherers in the Jaguaribe River estuary, CearÃ¡.
 ReflectionThe paper is not about any of the countries listed in the SC, and the focus is on the impact of an oil spill on shellfish gatherers in Brazil.</t>
  </si>
  <si>
    <t>The title and abstract do not provide enough evidence to suggest that this is a peer-reviewed publication.</t>
  </si>
  <si>
    <t>Maybe; The abstract does not provide information on the type of publication.
 ReflectionThe abstract does not provide information on the type of publication, but the title is in Portuguese, which suggests that it may not be a peer-reviewed publication.</t>
  </si>
  <si>
    <t>No; The paper is focused on the New Zealand fishing industry.
 ReflectionThe paper is solely focused on the New Zealand fishing industry and does not mention any of the countries listed in the SC.</t>
  </si>
  <si>
    <t>The abstract mentions IOSH Services Limited, which is a professional body for occupational safety and health. However, it is unclear whether the paper has been peer-reviewed and published in a journal.</t>
  </si>
  <si>
    <t>Maybe; The abstract mentions IOSH Services Limited, which is a professional body for occupational safety and health. However, it is unclear whether the paper has been peer-reviewed and published in a journal.
 ReflectionThe initial response is correct. The abstract mentions IOSH Services Limited, which is a professional body for occupational safety and health. However, it is unclear whether the paper has been peer-reviewed and published in a journal.</t>
  </si>
  <si>
    <t>No; The paper is about a marine conservation program in Aceh, Indonesia.
 ReflectionThe paper is focused on a specific location in Indonesia and does not mention any of the countries listed in the SC.</t>
  </si>
  <si>
    <t>The paper has been published in a peer-reviewed journal, Fauna &amp; Flora International.</t>
  </si>
  <si>
    <t>Maybe; The abstract mentions a conservation planning programme initiated by the Government of Aceh, Indonesia, but it is unclear whether the paper has been peer-reviewed and published.
 ReflectionThe abstract does not explicitly state whether the paper has been peer-reviewed and published, but it does mention the name of a journal, Fauna &amp; Flora International. A quick search confirms that this is a peer-reviewed journal.</t>
  </si>
  <si>
    <t>The paper is not about any of the countries listed in the SC, but rather a case study in Jamaica.</t>
  </si>
  <si>
    <t>No; The paper is about a case study in Jamaica.
 ReflectionThe paper is not about any of the countries listed in the SC.</t>
  </si>
  <si>
    <t>No; The paper is about a university program in Tokyo Bay, Japan.
 ReflectionThe paper does not mention any of the countries listed in the SC, and instead focuses on a university program in Tokyo Bay, Japan.</t>
  </si>
  <si>
    <t>No; The paper is about fisheries management in Indonesia.
 ReflectionThe paper is focused on Indonesia and does not mention any of the countries listed in the SC.</t>
  </si>
  <si>
    <t>The abstract suggests that it is a research paper, but it is unclear if it is peer-reviewed or not.</t>
  </si>
  <si>
    <t>Maybe; The abstract mentions the publisher, but it is unclear if it is a peer-reviewed article or not.
 ReflectionThe mention of the publisher does not necessarily mean that the paper is peer-reviewed. However, the language and structure of the abstract suggest that it is a research paper.</t>
  </si>
  <si>
    <t>The abstract does not provide information on the type of publication, but the title suggests that it may be a research article.</t>
  </si>
  <si>
    <t>Maybe; The abstract does not provide information on the type of publication.
 ReflectionThe abstract does not provide information on the type of publication, but the title suggests that it may be a research article.</t>
  </si>
  <si>
    <t>No; The paper is focused on the Brazilian Amazonia and does not mention any of the countries listed in the SC.
 ReflectionThe paper does not meet the SC as it is not related to any of the countries listed in the SC.</t>
  </si>
  <si>
    <t>No; The paper is about a community-based data collection program for the red sea urchin fishery in California.
 ReflectionThe paper is not related to any of the countries listed in the SC.</t>
  </si>
  <si>
    <t>No; There is no mention of any of the countries listed in the Title or Abstract.
 ReflectionThe Title and Abstract do not mention any of the countries listed in the Screening Criteria.</t>
  </si>
  <si>
    <t>The paper is part of a conference proceedings, which is not peer-reviewed published literature.</t>
  </si>
  <si>
    <t>No; The title and abstract describe a conference proceedings containing multiple papers, which are not peer-reviewed published literature.
 ReflectionThe title and abstract clearly state that the paper is part of a conference proceedings, which is not considered peer-reviewed published literature.</t>
  </si>
  <si>
    <t>No; The paper does not mention any of the countries listed in the SC.
 ReflectionThe paper focuses on the development of libraries in a coastal area in Indonesia and does not mention any of the countries listed in the SC.</t>
  </si>
  <si>
    <t>Although the abstract does not mention whether the paper is peer-reviewed or not, the fact that it is published by IOP Publishing Ltd suggests that it is part of the peer-reviewed published literature.</t>
  </si>
  <si>
    <t>Maybe; The abstract does not mention whether the paper is peer-reviewed or not.
 ReflectionThe abstract does not provide any information on whether the paper is peer-reviewed or not. However, the paper is published by IOP Publishing Ltd, which is a reputable publisher of peer-reviewed scientific literature.</t>
  </si>
  <si>
    <t>The Society for Applied Anthropology is a peer-reviewed journal, indicating that the paper is likely part of the published literature.</t>
  </si>
  <si>
    <t>Maybe; The abstract mentions the Society for Applied Anthropology, but it is unclear if this is a peer-reviewed journal.
 ReflectionThe Society for Applied Anthropology is a peer-reviewed journal, so the initial response is incorrect.</t>
  </si>
  <si>
    <t>The paper is not about any of the countries listed in the SC, but rather about a case study in Japan.</t>
  </si>
  <si>
    <t>No; The paper is about Saroma Lake in Japan.
 ReflectionThe title and abstract clearly state that the paper is about fisheries management in Saroma Lake, which is located in Japan. There is no mention of any of the countries listed in the SC.</t>
  </si>
  <si>
    <t>Maybe; The abstract mentions a chapter, but it is unclear if it is part of a peer-reviewed book or not.
 ReflectionThe abstract does not provide enough information to determine if the chapter is part of a peer-reviewed book or not.</t>
  </si>
  <si>
    <t>No; The paper is about a community-based fisheries research program in the Northern Territory of Australia.
 ReflectionThe paper is focused on a research program in Australia and does not mention any of the countries listed in the SC.</t>
  </si>
  <si>
    <t>No; The paper is about Lao PDR, which is not included in the list of countries.
 ReflectionThe initial response is correct as Lao PDR is not included in the list of countries.</t>
  </si>
  <si>
    <t>Maybe; The abstract mentions "this paper" but it is unclear whether it has been published or is still in progress.
 ReflectionThe abstract does not explicitly state whether the paper has been published or is still in progress. However, the fact that it includes a copyright statement suggests that it has been published.</t>
  </si>
  <si>
    <t>The paper discusses the need for community-based marine resource monitoring in Fiji to manage overfishing and ensure the future availability of fish.</t>
  </si>
  <si>
    <t>Yes; The title and abstract mention overfishing, coral reefs, fishery management, and monitoring of fishing data.
 ReflectionThe title and abstract clearly mention the need for management of marine resources and monitoring of fishing data to ensure the future availability of fish.</t>
  </si>
  <si>
    <t>The abstract clearly indicates a focus on community-based approach for managing marine resources in Fiji.</t>
  </si>
  <si>
    <t>Yes; The abstract mentions the need for management to ensure the future availability of fish and the customary fishing rights system, which suggests a community-based approach.
 ReflectionThe abstract mentions the need for monitoring in most communities and the possibility of local fish catch monitoring on small islands, which further supports a community-based approach.</t>
  </si>
  <si>
    <t>The paper is not a case study from any of the countries listed in the SC, as it is focused on the Philippines.</t>
  </si>
  <si>
    <t>No; The paper is about a case study in British Columbia, Canada.
 ReflectionThe paper is not about any of the countries listed in the SC.</t>
  </si>
  <si>
    <t>No; The paper is about a case study in the central Philippines.
 ReflectionThe initial response is correct as the paper is focused on a case study in the central Philippines and does not mention any of the countries listed in the SC.</t>
  </si>
  <si>
    <t>The abstract mentions a publisher of peer-reviewed journals, but it is not clear if this paper has been peer-reviewed.</t>
  </si>
  <si>
    <t>Maybe; The abstract mentions Taylor &amp; Francis Group, LLC, which is a publisher of peer-reviewed journals, but it is not clear if this paper has been peer-reviewed.
 ReflectionThe initial response is correct. The abstract mentions a publisher of peer-reviewed journals, but it is not clear if this paper has been peer-reviewed.</t>
  </si>
  <si>
    <t>No; The paper is about a project in the Philippines.
 ReflectionThe paper is not about any of the countries listed in the Screening Criteria.</t>
  </si>
  <si>
    <t>No; The paper is about Thailand, not any of the listed countries.
 ReflectionThe paper does not mention any of the countries listed in the SC, so it is not possible that it summarises a case study from any of those countries.</t>
  </si>
  <si>
    <t>It is unclear if the chapter is part of a peer-reviewed published literature or a book chapter.</t>
  </si>
  <si>
    <t>Maybe; The abstract mentions a chapter, but it is unclear if it is a book chapter or a chapter within a peer-reviewed journal article.
 ReflectionThe abstract mentions that it is a chapter, but it is unclear if it is a book chapter or a chapter within a peer-reviewed journal article.</t>
  </si>
  <si>
    <t>No; The paper is about a hatchery monitoring and feeding management system for Nile Tilapia in the Philippines.
 ReflectionThe title and abstract clearly state that the study was conducted in the Philippines and there is no mention of any of the countries listed in the SC.</t>
  </si>
  <si>
    <t>While the abstract mentions the publisher, it is unclear if the paper has undergone peer-review. However, the use of the Waterfall model and statistical analysis suggest that it may have been peer-reviewed.</t>
  </si>
  <si>
    <t>Maybe; The abstract mentions the publisher, but it is unclear if the paper has been peer-reviewed.
 ReflectionThe mention of the publisher does not necessarily mean that the paper has been peer-reviewed. However, the mention of the Waterfall model and the use of statistical analysis suggest that the paper may have undergone peer-review.</t>
  </si>
  <si>
    <t>No; The paper is about a case study in Bali, Indonesia, which is not included in the list of countries.
 ReflectionThe initial response is correct as Bali, Indonesia is not included in the list of countries mentioned in the SC.</t>
  </si>
  <si>
    <t>While the paper mentions a publisher, it is unclear if it has undergone peer review. However, the paper does provide evidence of research methodology and findings, which suggests that it may have undergone peer review.</t>
  </si>
  <si>
    <t>Maybe; The abstract mentions the publisher, but it is unclear if the paper has been peer-reviewed.
 ReflectionThe mention of the publisher does not necessarily mean that the paper has been peer-reviewed. However, the paper does provide some evidence of research methodology and findings, which suggests that it may have undergone peer review.</t>
  </si>
  <si>
    <t>The publisher is Elsevier, which is a reputable academic publisher, but it is unclear if the paper has been peer-reviewed.</t>
  </si>
  <si>
    <t>Maybe; The abstract mentions a case study and the publisher is Elsevier, but it is unclear if the paper has been peer-reviewed.
 ReflectionThe initial response is correct. The abstract mentions a case study, which could indicate that the paper is not a general review or opinion piece. However, it is unclear if the paper has been peer-reviewed.</t>
  </si>
  <si>
    <t>No; The paper is about fisheries in Surin province, Thailand.
 ReflectionThe paper is focused on fisheries in Thailand and does not mention any of the countries listed in the SC.</t>
  </si>
  <si>
    <t>No; The paper is about a wetland management programme in Assam, India.
 ReflectionThe paper is focused on a specific location in India and does not mention any of the countries listed in the SC.</t>
  </si>
  <si>
    <t>The abstract does not provide information on whether the paper is peer-reviewed or not, but the language and structure suggest that it may be a research paper.</t>
  </si>
  <si>
    <t>Maybe; The abstract does not provide information on whether the paper is peer-reviewed or not.
 ReflectionThe abstract does not provide any information on whether the paper is peer-reviewed or not. However, the language and structure of the abstract suggest that it may be a research paper.</t>
  </si>
  <si>
    <t>The abstract mentions the author and year of publication, which suggests that it has been published in a peer-reviewed journal.</t>
  </si>
  <si>
    <t>Yes; The abstract mentions the author and year of publication, which suggests that it has been published in a peer-reviewed journal.
 ReflectionThe initial response is correct. The abstract mentions the author and year of publication, which suggests that it has been published in a peer-reviewed journal.</t>
  </si>
  <si>
    <t>The paper is published by BioMed Central Ltd, which is a publisher of peer-reviewed open access journals, but it is unclear if this specific paper has undergone peer-review.</t>
  </si>
  <si>
    <t>Maybe; The abstract mentions the publisher as BioMed Central Ltd, but it is unclear if the paper has been peer-reviewed.
 ReflectionThe initial response is correct. BioMed Central Ltd is a publisher of peer-reviewed open access journals, but it is unclear if this specific paper has undergone peer-review.</t>
  </si>
  <si>
    <t>The paper does not provide a case study from any of the countries listed in the SC, but it does discuss a topic that could be relevant to those countries.</t>
  </si>
  <si>
    <t>Maybe; The abstract discusses community-based marine resource management, but does not mention any specific country or location.
 ReflectionThe initial response is correct. The abstract does not mention any specific country or location, but it does discuss community-based marine resource management, which could potentially be implemented in any of the countries listed in the SC.</t>
  </si>
  <si>
    <t>Yes; The abstract discusses community-based marine resource management and proposes a new approach to increase participation and rehabilitation of marine resources.
 ReflectionThe abstract clearly mentions marine resource management and proposes a new approach to improve it.</t>
  </si>
  <si>
    <t>The paper focuses on community-based marine resource management and does not mention co-management.</t>
  </si>
  <si>
    <t>Yes; The title and abstract clearly mention community-based marine resource management.
 ReflectionThe paper discusses the role of perceptions in community-based marine resource management and proposes the introduction of Perception Experts to improve the management process. There is no mention of co-management.</t>
  </si>
  <si>
    <t>Maybe; The abstract mentions the authors and the year of publication, but it is unclear where the paper was published.
 ReflectionThe abstract does not explicitly state where the paper was published, but it does provide the names of the authors and the year of publication, which suggests that it may be part of the peer-reviewed published literature.</t>
  </si>
  <si>
    <t>The abstract clearly states that the case study is from Brazil, which is not included in the list of countries in the SC.</t>
  </si>
  <si>
    <t>Maybe; The abstract mentions the publisher, but it is unclear if the paper has been peer-reviewed.
 ReflectionThe mention of the publisher does not necessarily mean that the paper has been peer-reviewed. However, the language and structure of the abstract suggest that it is likely part of the peer-reviewed published literature.</t>
  </si>
  <si>
    <t>The paper is not about any of the countries listed in the SC, but rather a case study in western Alaska.</t>
  </si>
  <si>
    <t>While the abstract mentions the author(s) and the year of publication, it is unclear whether the paper has been peer-reviewed and published in a journal.</t>
  </si>
  <si>
    <t>Maybe; The abstract mentions the author(s) and the year of publication, but it is unclear whether the paper has been peer-reviewed and published in a journal.
 ReflectionThe abstract does not explicitly state whether the paper has been peer-reviewed and published in a journal, but the mention of the author(s) and the year of publication suggests that it may have been. However, this is not enough information to make a definitive determination.</t>
  </si>
  <si>
    <t>The abstract mentions the International Association for Ecology and Health, but it is unclear if the paper has been peer-reviewed and published in a journal.</t>
  </si>
  <si>
    <t>Maybe; The abstract mentions the International Association for Ecology and Health, but it is unclear if the paper has been peer-reviewed and published in a journal.
 ReflectionThe initial response is correct. The abstract mentions the International Association for Ecology and Health, but it is unclear if the paper has been peer-reviewed and published in a journal.</t>
  </si>
  <si>
    <t>No; The paper is about the Commonwealth of Dominica, which is not included in the list of countries in the SC.
 ReflectionThe Initial Response is correct. The paper is not about any of the countries listed in the SC.</t>
  </si>
  <si>
    <t>The abstract suggests that the paper may be part of the peer-reviewed published literature, but it is not explicitly stated.</t>
  </si>
  <si>
    <t>Maybe; The abstract mentions recent scholarship, but it is unclear if the paper is part of the peer-reviewed published literature.
 ReflectionThe abstract mentions "recent scholarship," which could suggest that the paper is part of the peer-reviewed published literature. However, it is not explicitly stated.</t>
  </si>
  <si>
    <t>The study is not from any of the countries listed in the SC, but from the Philippines.</t>
  </si>
  <si>
    <t>No; The paper is about a case study in the Philippines.
 ReflectionThe title and abstract clearly state that the study was conducted in Malalison Island, Philippines, and there is no mention of any of the countries listed in the SC.</t>
  </si>
  <si>
    <t>The publisher, Elsevier Science B.V., is a reputable publisher of peer-reviewed scientific literature, so it is likely that the paper is part of the peer-reviewed published literature.</t>
  </si>
  <si>
    <t>Maybe; The abstract does not provide information on whether the paper is peer-reviewed or not.
 ReflectionThe abstract does not provide any information on whether the paper is peer-reviewed or not, but the publisher, Elsevier Science B.V., is a reputable publisher of peer-reviewed scientific literature.</t>
  </si>
  <si>
    <t>The abstract does not provide information on the type of publication, so it is unclear if it is part of the peer-reviewed published literature.</t>
  </si>
  <si>
    <t>No; The paper does not mention any of the countries listed in the SC.
 ReflectionThe paper does not mention any of the countries listed in the SC, and the focus is on analyzing local leadership experiences of international SSF researchers and practitioners.</t>
  </si>
  <si>
    <t>Although the abstract does not explicitly state that the paper is part of the peer-reviewed published literature, the fact that the authors are identified as researchers and practitioners suggests that it is likely to be so.</t>
  </si>
  <si>
    <t>Maybe; The abstract does not explicitly state whether the paper is part of the peer-reviewed published literature or not.
 ReflectionThe abstract does not provide any information on the type of publication, but the fact that the authors are identified as researchers and practitioners suggests that the paper is likely to be part of the peer-reviewed published literature.</t>
  </si>
  <si>
    <t>The paper is not a case study from any of the countries listed in the SC, and the study was conducted in Zhenjiang city, China.</t>
  </si>
  <si>
    <t>No; The paper is about high-risk behaviors related to HIV infection in MSM recruited in Zhenjiang city, China.
 ReflectionThe paper does not mention any of the countries listed in the SC, and the study was conducted in Zhenjiang city, China.</t>
  </si>
  <si>
    <t>The language of the title and abstract suggests that it may not be published in English language peer-reviewed literature, but further investigation is needed to confirm this.</t>
  </si>
  <si>
    <t>Maybe; The language of the title and abstract suggests that it may not be published in English language peer-reviewed literature.
 ReflectionThe title and abstract are in Chinese, which suggests that it may not be published in English language peer-reviewed literature. However, it is possible that it has been translated and published in a peer-reviewed journal.</t>
  </si>
  <si>
    <t>The paper is not about any of the countries listed in the SC, but rather a case study in the Azores, Portugal.</t>
  </si>
  <si>
    <t>No; The paper is about a case study in the Azores, Portugal, which is not included in the list of countries mentioned in the SC.
 ReflectionThe initial response is correct as the paper is not about any of the countries listed in the SC.</t>
  </si>
  <si>
    <t>No; The paper is focused on Khuzestan Province in the north-west of Persian Gulf, which is not included in the list of countries/islands mentioned in the SC.
 ReflectionThe Initial Response is correct as the paper is not related to any of the countries/islands mentioned in the SC.</t>
  </si>
  <si>
    <t>The paper seems to have been published in a reputable journal, but it is unclear whether it has been peer-reviewed or not.</t>
  </si>
  <si>
    <t>Maybe; The abstract mentions the name of the publisher, but it is unclear whether the paper has been peer-reviewed or not.
 ReflectionThe mention of the publisher does not necessarily mean that the paper has been peer-reviewed. However, the paper does seem to have been published in a reputable journal.</t>
  </si>
  <si>
    <t>No; The paper is focused on HawaiÊ»i and does not mention any of the listed countries.
 ReflectionThe initial response is correct as the paper is solely focused on HawaiÊ»i and does not mention any of the listed countries.</t>
  </si>
  <si>
    <t>The paper is not about any of the countries listed in the SC, but rather a case study from the Brazilian Amazon.</t>
  </si>
  <si>
    <t>The paper does not meet the SC as it is not related to any of the countries mentioned.</t>
  </si>
  <si>
    <t>No; The paper is not related to any of the mentioned countries.
 ReflectionThe paper is focused on the Great Lakes nearshore fish communities and their relationship with anthropogenic shoreline factors. There is no mention of any of the countries listed in the SC.</t>
  </si>
  <si>
    <t>The paper is not about any of the countries listed in the SC, but about a case study in the Philippines.</t>
  </si>
  <si>
    <t>No; The paper is about a case study in the Philippines.
 ReflectionThe paper is not about any of the countries listed in the SC.</t>
  </si>
  <si>
    <t>Maybe; The abstract mentions Elsevier Ltd, which is a publisher of peer-reviewed journals, but it is not clear if this paper has been peer-reviewed.
 ReflectionThe initial response is correct. The abstract mentions Elsevier Ltd, which is a publisher of peer-reviewed journals. However, it is not clear from the abstract whether this paper has been peer-reviewed.</t>
  </si>
  <si>
    <t>Yes; The abstract mentions a case study from the Solomon Islands.
 ReflectionThe initial response is correct as the abstract clearly mentions a case study from the Solomon Islands.</t>
  </si>
  <si>
    <t>The paper discusses community-based fisheries management and the use of the social-ecological systems framework to strengthen post-hoc analysis, making it likely that it will discuss fisheries and/or marine resource management.</t>
  </si>
  <si>
    <t>Yes; The abstract discusses community-based fisheries management and sustainable small-scale fisheries.
 ReflectionThe abstract specifically mentions the study's exploration of the capacity of the social-ecological systems framework to strengthen post-hoc diagnosis of community-based fisheries management.</t>
  </si>
  <si>
    <t>The abstract discusses the capacity of Elinor Ostrom's social-ecological systems (SES) framework to strengthen post-hoc diagnosis of CBFM, which indicates a community-based approach. There is no mention of co-management.</t>
  </si>
  <si>
    <t>Yes; The abstract mentions community-based fisheries management (CBFM) as a promising approach for securing sustainable small-scale fisheries.
 ReflectionThe initial response is correct as the abstract mentions CBFM as a promising approach for securing sustainable small-scale fisheries.</t>
  </si>
  <si>
    <t>The abstract mentions grey literature as a source of data, but it is unclear if the paper itself is grey literature or peer-reviewed.</t>
  </si>
  <si>
    <t>Maybe; The abstract mentions "grey literature" as a source of data, but it is unclear if the paper itself is grey literature or peer-reviewed.
 ReflectionThe initial response is correct. The abstract mentions grey literature as a source of data, but it is unclear if the paper itself is grey literature or peer-reviewed.</t>
  </si>
  <si>
    <t>The abstract does not provide enough information to determine if it is part of peer-reviewed literature, but the author's affiliation with AESS suggests that it may be a peer-reviewed publication.</t>
  </si>
  <si>
    <t>Maybe; The abstract does not provide enough information to determine if it is part of peer-reviewed literature.
 ReflectionThe abstract does not mention if the paper is peer-reviewed or published in a journal. However, the author's affiliation with AESS (Association for Environmental Studies and Sciences) suggests that it may be a peer-reviewed publication.</t>
  </si>
  <si>
    <t>The abstract includes a literature review and references, but also mentions personal reflection and feedback from a retired farmer, which may not be considered peer-reviewed literature.</t>
  </si>
  <si>
    <t>Maybe; The abstract mentions personal reflection and feedback from a retired farmer, which may not be considered peer-reviewed literature. However, it also includes a literature review and references.
 ReflectionThe initial response is correct. While the abstract does include a literature review and references, it also mentions personal reflection and feedback from a retired farmer, which may not be considered peer-reviewed literature.</t>
  </si>
  <si>
    <t>No; The paper does not mention any of the countries listed in the SC.
 ReflectionThe paper is focused on a method to assess the sensitivity of sedimentary communities to fishing activities, and does not mention any specific case study locations.</t>
  </si>
  <si>
    <t>The paper was published by John Wiley &amp; Sons, Ltd., which is a reputable publisher of peer-reviewed scientific literature.</t>
  </si>
  <si>
    <t>Maybe; The abstract mentions that the paper was published by John Wiley &amp; Sons, Ltd., but it is unclear if it is a peer-reviewed publication.
 ReflectionThe initial response is correct. John Wiley &amp; Sons, Ltd. is a reputable publisher of peer-reviewed scientific literature.</t>
  </si>
  <si>
    <t>The paper discusses legal frameworks for MPAs in small island states in the Indo-Pacific region, but it is not clear if any of the specific countries listed in the SC are included.</t>
  </si>
  <si>
    <t>Maybe; The abstract mentions small island states in the Indo-Pacific region, but it is not clear if any of the specific countries listed in the SC are included.
 ReflectionThe initial response is correct. The abstract mentions small island states in the Indo-Pacific region, but it does not specifically mention any of the countries listed in the SC.</t>
  </si>
  <si>
    <t>The paper may discuss fisheries and/or marine resource management, but it is not the primary focus.</t>
  </si>
  <si>
    <t>Maybe; The abstract mentions marine conservation and management, marine protected areas, and marine resources, but it is not clear if fisheries will be discussed.
 ReflectionThe abstract focuses on the legal frameworks for marine protected areas and public participation in decision-making and management. While fisheries may be indirectly related to these topics, it is not clear if they will be a primary focus of the paper.</t>
  </si>
  <si>
    <t>The paper discusses the legal frameworks for MPAs in small island states across the Indo-Pacific region, but also includes a comparative analysis of the extent to which they provide for public participation and community-based management.</t>
  </si>
  <si>
    <t>Maybe; The abstract mentions public participation and community-based management, but it is not clear if it is the main focus of the paper.
 ReflectionThe abstract mentions the extent to which the law accommodates civil society interests and involvement in decision-making and management, which suggests a community-based approach. However, the main focus of the paper seems to be on the legal frameworks for MPAs in small island states across the Indo-Pacific region.</t>
  </si>
  <si>
    <t>Although the abstract does not explicitly state that the paper is peer-reviewed, the language and structure suggest that it is likely a peer-reviewed paper.</t>
  </si>
  <si>
    <t>The mention of a publisher suggests that the paper may be part of the peer-reviewed published literature, but it is unclear if the paper has been peer-reviewed.</t>
  </si>
  <si>
    <t>No; The paper does not mention any of the countries listed in the SC.
 ReflectionThe paper is not a case study from any of the countries listed in the SC.</t>
  </si>
  <si>
    <t>Yes; The abstract mentions the Ecological Society of America, which is a peer-reviewed journal.
 ReflectionThe initial response is correct.</t>
  </si>
  <si>
    <t>While the abstract suggests that the paper is summarizing peer-reviewed research, it is unclear whether the paper itself is peer-reviewed.</t>
  </si>
  <si>
    <t>Maybe; The abstract mentions a review of literature, but it is unclear if the paper itself is peer-reviewed.
 ReflectionThe abstract mentions a review of literature, which suggests that the paper is summarizing peer-reviewed research. However, it is not explicitly stated whether the paper itself is peer-reviewed.</t>
  </si>
  <si>
    <t>No; The paper is not about any of the countries listed in the SC.
 ReflectionThe paper is about Tilapia Lake Virus and its impact on tilapia farming in Sub-Saharan Africa. None of the countries listed in the SC are mentioned in the paper.</t>
  </si>
  <si>
    <t>The paper was published by Elsevier B.V., which is a reputable publisher of peer-reviewed scientific literature.</t>
  </si>
  <si>
    <t>Maybe; The abstract mentions a methodology based on an exhaustive search on several databases, but it is not clear if the paper has been peer-reviewed.
 ReflectionThe abstract mentions that the paper was published by Elsevier B.V., which is a reputable publisher of peer-reviewed scientific literature.</t>
  </si>
  <si>
    <t>No; The paper is about a case study in India, not in any of the listed countries.
 ReflectionThe initial response is correct as the paper is about a case study in India and not in any of the listed countries.</t>
  </si>
  <si>
    <t>The paper does not provide clear evidence that it has undergone peer-review.</t>
  </si>
  <si>
    <t>Maybe; The abstract mentions the publisher and license, but it is unclear if it is peer-reviewed.
 ReflectionThe initial response is correct. The abstract mentions the publisher and license, but it is unclear if the paper has undergone peer-review.</t>
  </si>
  <si>
    <t>The article was published by a reputable publisher, but it is unclear if it underwent peer-review.</t>
  </si>
  <si>
    <t>Maybe; The abstract mentions that the article was published by Blackwell Publishing, but it is unclear if it was peer-reviewed.
 ReflectionThe initial response is correct. Blackwell Publishing is a reputable publisher, but it is unclear if the article underwent peer-review.</t>
  </si>
  <si>
    <t>No; The paper is about a community-based coral reef conservation effort in the Bay Islands of Honduras.
 ReflectionThe paper is not about any of the countries listed in the SC.</t>
  </si>
  <si>
    <t>The paper focuses on community-based coral reef conservation rather than fisheries or marine resource management.</t>
  </si>
  <si>
    <t>Maybe; The abstract mentions the traditional fish and shrimping industries and the growth of reef-based tourism, but the focus is on community-based marine conservation.
 ReflectionThe initial response is correct. While the abstract mentions the impact on the coral reef ecosystem, the focus is on the community-based conservation effort rather than fisheries or marine resource management.</t>
  </si>
  <si>
    <t>Yes; The title and abstract clearly mention a community-based approach to coral reef conservation.
 ReflectionThe initial response is correct as the abstract mentions the evolution of a community-based marine conservation effort in the Bay Islands.</t>
  </si>
  <si>
    <t>The paper is a case study from the Kingdom of Tonga, which is one of the countries listed in the SC.</t>
  </si>
  <si>
    <t>Yes; The paper is a case study from the Kingdom of Tonga, which is one of the countries listed in the SC.
 ReflectionThe initial response is correct as the Kingdom of Tonga is one of the countries listed in the SC.</t>
  </si>
  <si>
    <t>The paper discusses fisheries and marine resource management in the context of a community-based co-management program in the Kingdom of Tonga.</t>
  </si>
  <si>
    <t>Yes; The abstract discusses the effectiveness of co-management on marine resources and socio-economic conditions in a community-based program in the Kingdom of Tonga.
 ReflectionThe abstract specifically mentions the study of a co-managed area in the Kingdom of Tonga and examines the changes in resource status and socio-economic conditions since the inception of co-management. The study also compares catch and catch-per-unit-effort estimates generated from landings and perception data.</t>
  </si>
  <si>
    <t>The paper focuses on co-management, not community-based approaches.</t>
  </si>
  <si>
    <t>No; The focus is on co-management.
 ReflectionThe abstract mentions both community-based and co-management approaches, but the focus is on the latter.</t>
  </si>
  <si>
    <t>The paper is not a case study from any of the listed countries as it is focused on Nigeria.</t>
  </si>
  <si>
    <t>No; The paper is about Nigeria, which is not included in the list of countries.
 ReflectionThe initial response is correct as the paper is focused on Nigeria, which is not part of the listed countries.</t>
  </si>
  <si>
    <t>No; The paper is about fisheries management in Zanzibar, Tanzania, which is not included in the list of countries.
 ReflectionThe initial response is correct as Zanzibar, Tanzania is not included in the list of countries mentioned in the SC.</t>
  </si>
  <si>
    <t>The abstract mentions Elsevier Ltd. which is a publisher of peer-reviewed journals, but it is unclear if this paper is peer-reviewed without further investigation.</t>
  </si>
  <si>
    <t>Maybe; The abstract mentions Elsevier Ltd. which is a publisher of peer-reviewed journals, but further investigation is needed to confirm if this paper is peer-reviewed.
 ReflectionThe initial response is correct. Elsevier Ltd. is a publisher of peer-reviewed journals, but we cannot confirm if this paper is peer-reviewed without further investigation.</t>
  </si>
  <si>
    <t>No; The paper is about the Halda river in Bangladesh.
 ReflectionThe paper is not about any of the countries listed in the SC, but rather about a river in Bangladesh.</t>
  </si>
  <si>
    <t>The paper discusses the collection of juvenile holothurians for restocking purposes and proposes a new conservation measure for endangered holothurian resources, which are both related to fisheries and marine resource management.</t>
  </si>
  <si>
    <t>Yes; The abstract discusses the collection of juvenile holothurians for restocking purposes, which is related to fisheries and marine resource management.
 ReflectionThe abstract clearly mentions the potential for restocking and the use of a new conservation measure for endangered holothurian resources, which are both related to fisheries and marine resource management.</t>
  </si>
  <si>
    <t>Maybe; The abstract mentions the involvement of local communities in managing the collectors, but it is not clear if the paper will discuss a community-based approach.
 ReflectionThe involvement of local communities in managing the collectors could be interpreted as a community-based approach, but it is not clear if this is the main focus of the paper.</t>
  </si>
  <si>
    <t>Maybe; The abstract mentions the publisher, but it is unclear if the paper has been peer-reviewed and published in a journal.
 ReflectionThe initial response is correct. While the abstract mentions the publisher, it does not explicitly state that the paper has been peer-reviewed and published in a journal.</t>
  </si>
  <si>
    <t>No; The paper is focused on a case study in Cilacap, Indonesia.
 ReflectionThe paper does not mention any of the countries listed in the Screening Criteria, and instead focuses on a specific location in Indonesia.</t>
  </si>
  <si>
    <t>Maybe; The abstract does not provide information on the type of publication.
 ReflectionThe abstract does not provide information on the type of publication, but the publisher's name suggests that it is a peer-reviewed journal.</t>
  </si>
  <si>
    <t>The paper does not meet the screening criteria as it does not include any case studies from the listed countries.</t>
  </si>
  <si>
    <t>No; The title and abstract do not mention any of the countries listed in the screening criteria.
 ReflectionThe title and abstract focus on the proceedings of a conference on adaptive management of ecosystems and climate change, but there is no indication that any of the case studies presented are from the listed countries.</t>
  </si>
  <si>
    <t>The paper does not appear to discuss fisheries or marine resource management.</t>
  </si>
  <si>
    <t>No; The title and abstract do not mention fisheries or marine resource management.
 ReflectionThe title and abstract focus on climate change, sustainable development, and ecosystem management, but do not mention fisheries or marine resource management.</t>
  </si>
  <si>
    <t>The paper is a conference proceeding and is excluded from the screening criteria.</t>
  </si>
  <si>
    <t>No; The title and abstract indicate that this is a conference proceeding.
 ReflectionThe title and abstract clearly state that this is a conference proceeding, which is excluded from the screening criteria.</t>
  </si>
  <si>
    <t>The paper is not about a case study from any of the countries listed in the SC, but rather a case study conducted in Kenya.</t>
  </si>
  <si>
    <t>No; The paper is about a case study conducted in Kenya.
 ReflectionThe title and abstract clearly state that the study was conducted in Kenya, which is not one of the countries listed in the SC.</t>
  </si>
  <si>
    <t>Although the abstract does not explicitly state the type of publication, the language and structure suggest that it is a peer-reviewed article.</t>
  </si>
  <si>
    <t>Maybe; The abstract mentions the publisher, but it is unclear if it is a peer-reviewed article or not.
 ReflectionThe mention of the publisher does not necessarily mean that the article is peer-reviewed. However, the language and structure of the abstract suggest that it is a scholarly article.</t>
  </si>
  <si>
    <t>The publisher mentioned in the abstract is Elsevier, which is a reputable publisher of peer-reviewed journals, and the abstract suggests that the paper has undergone peer-review.</t>
  </si>
  <si>
    <t>The abstract discusses Papua New Guinea and the Solomon Islands, which are part of the screening criteria, and provides a case study on their coastal ecosystems and fisheries.</t>
  </si>
  <si>
    <t>Maybe; The abstract mentions Papua New Guinea and the Solomon Islands, but also discusses other countries in the region.
 ReflectionThe abstract mentions Papua New Guinea and the Solomon Islands, which are part of the screening criteria, but it also discusses other countries in the region. However, the focus of the abstract seems to be on the coastal ecosystems and fisheries of Papua New Guinea and the Solomon Islands.</t>
  </si>
  <si>
    <t>The paper briefly discusses fisheries and marine resource management, but it is not the main focus.</t>
  </si>
  <si>
    <t>Maybe; The abstract mentions coastal ecosystems, pelagic tuna resource, coastal fisheries, and over-exploitation. However, the abstract also discusses other topics such as land sediment discharge and traditional agriculture.
 ReflectionThe abstract mentions several aspects related to fisheries and marine resource management, but it is not the main focus of the paper.</t>
  </si>
  <si>
    <t>While the abstract does mention community-based approaches, it is not clear if this will be the main focus of the paper.</t>
  </si>
  <si>
    <t>Maybe; The abstract mentions the promotion and support of community-based approaches, but there is no clear indication that the paper will focus solely on this approach.
 ReflectionThe mention of community-based approaches is not the main focus of the abstract, but it is still a significant aspect that may be discussed in the paper.</t>
  </si>
  <si>
    <t>While the paper does not focus on the countries listed in the SC, it does examine the role of community-based ecotourism in the blue economy, which is relevant to the SC. The study in Indonesia may provide insights that could be applicable to other countries in the Pacific region.</t>
  </si>
  <si>
    <t>Maybe; The abstract mentions a study in the coastal region of South Sulawesi Province, Indonesia, which is not on the list of countries in the SC.
 ReflectionThe SC specifically lists countries in the Pacific region, while the abstract mentions a study in Indonesia, which is not in the Pacific. However, Indonesia is a coastal country with a significant marine ecosystem, and the paper may still be relevant to the SC.</t>
  </si>
  <si>
    <t>The paper does not discuss fisheries or marine resource management, but rather focuses on community-based ecotourism and its role in the blue economy.</t>
  </si>
  <si>
    <t>No; The paper discusses community-based ecotourism and the blue economy, but does not mention fisheries or marine resource management.
 ReflectionThe paper focuses on the role of community-based ecotourism in the blue economy and its impact on local economic development and ecosystem services. While fisheries and marine resource management are related to the blue economy, they are not the main focus of the paper.</t>
  </si>
  <si>
    <t>The abstract mentions the publisher as Taylor &amp; Francis Group, but it is unclear if the paper has undergone peer review.</t>
  </si>
  <si>
    <t>Maybe; The abstract mentions the publisher as Taylor &amp; Francis Group, but it is unclear if the paper has undergone peer review.
 ReflectionThe initial response is correct. While the abstract mentions the publisher as Taylor &amp; Francis Group, it does not explicitly state that the paper has undergone peer review.</t>
  </si>
  <si>
    <t>No; The paper is about a case study in Zambia, which is not included in the list of countries.
 ReflectionThe initial response is correct as the paper is focused on a case study in Zambia, which is not included in the list of countries.</t>
  </si>
  <si>
    <t>The abstract does not provide information on the type of publication, but the study seems to have been conducted in a rigorous manner, suggesting that it may have been published in a peer-reviewed journal.</t>
  </si>
  <si>
    <t>Maybe; The abstract does not provide information on the type of publication.
 ReflectionThe abstract does not provide information on the type of publication, but the study seems to have been conducted in a rigorous manner, suggesting that it may have been published in a peer-reviewed journal.</t>
  </si>
  <si>
    <t>The language used in the abstract suggests that this is a primary research paper based on interviews with groundfish sector managers.</t>
  </si>
  <si>
    <t>Maybe; The abstract mentions interviews, but it is unclear if the paper is based on primary research or a literature review.
 ReflectionThe abstract does not explicitly state whether the paper is based on primary research or a literature review, but the language used suggests that it is likely a primary research paper.</t>
  </si>
  <si>
    <t>The abstract mentions Fiji as the location of the study, which is one of the countries listed in the SC.</t>
  </si>
  <si>
    <t>Yes; The abstract mentions locally managed marine areas (LMMAs) which suggests a community-based approach.
 ReflectionThe initial response is correct as the abstract mentions LMMAs which are community-based approaches to marine management.</t>
  </si>
  <si>
    <t>The publisher is reputable, but we cannot confirm if the paper has undergone peer-review.</t>
  </si>
  <si>
    <t>Maybe; The publisher is Taylor &amp; Francis, which is a reputable academic publisher, but we cannot confirm if the paper has undergone peer-review.
 ReflectionThe publisher, Taylor &amp; Francis, is a reputable academic publisher, but the abstract does not explicitly state that the paper has undergone peer-review.</t>
  </si>
  <si>
    <t>Maybe; The abstract does not provide information on the type of publication.
 ReflectionThe abstract does not mention the type of publication, but the title suggests that it is a research paper. However, we cannot be certain without further information.</t>
  </si>
  <si>
    <t>No; The paper does not mention any of the countries listed in the Screening Criteria.
 ReflectionThe paper discusses the global fishing industry and its social consequences, but does not focus on any specific country or case study.</t>
  </si>
  <si>
    <t>The article is part of the peer-reviewed published literature as it was published in the Natural Resources Forum journal.</t>
  </si>
  <si>
    <t>Maybe; The abstract mentions a journal article from Natural Resources Forum, but it is unclear if this article is peer-reviewed.
 ReflectionThe Natural Resources Forum is a peer-reviewed journal, so the initial response is incorrect.</t>
  </si>
  <si>
    <t>No; The paper is focused on the Canadian Arctic and does not mention any of the listed countries.
 ReflectionThe initial response is correct as the paper is not related to any of the listed countries.</t>
  </si>
  <si>
    <t>The abstract suggests that the paper is reporting on a study, but it is not explicitly stated whether the paper has been published in a peer-reviewed journal.</t>
  </si>
  <si>
    <t>Maybe; The abstract mentions "Here, we examine" which suggests that the paper is reporting on a study, but it is not explicitly stated whether the paper has been published in a peer-reviewed journal.
 ReflectionThe abstract does not explicitly state whether the paper has been published in a peer-reviewed journal, but the language used suggests that the paper is reporting on a study that has been conducted. However, it is possible that this is a conference abstract or a pre-print that has not yet been peer-reviewed.</t>
  </si>
  <si>
    <t>It is unclear if this chapter is part of a book or a peer-reviewed journal article.</t>
  </si>
  <si>
    <t>Maybe; The abstract mentions a chapter, but it is unclear if it is part of a book or a peer-reviewed journal article.
 ReflectionThe abstract mentions that this is a chapter, but it is unclear if it is part of a book or a peer-reviewed journal article.</t>
  </si>
  <si>
    <t>Maybe; The abstract mentions the name of a society, but it is unclear whether the paper has been peer-reviewed and published in a journal.
 ReflectionThe abstract mentions the name of a society, but it is unclear whether the paper has been peer-reviewed and published in a journal.</t>
  </si>
  <si>
    <t>No; The paper is about a case study in the Dutch river Waal.
 ReflectionThe paper is not about any of the countries listed in the SC, but rather about a case study in the Netherlands.</t>
  </si>
  <si>
    <t>The publisher is reputable, but we cannot determine from the abstract whether the paper has undergone peer-review.</t>
  </si>
  <si>
    <t>Maybe; The publisher is Elsevier, which is a reputable publisher of peer-reviewed literature. However, we cannot determine from the abstract whether the paper has undergone peer-review.
 ReflectionThe initial response is correct. The publisher is reputable, but we cannot determine from the abstract whether the paper has undergone peer-review.</t>
  </si>
  <si>
    <t>No; The paper is about a case study conducted in Iran, not in any of the listed countries.
 ReflectionThe initial response is correct as the paper is not related to any of the listed countries.</t>
  </si>
  <si>
    <t>The citation in the abstract indicates that the paper was published by a peer-reviewed open access journal, meeting the screening criteria.</t>
  </si>
  <si>
    <t>Maybe; The abstract does not provide information on the type of publication.
 ReflectionThe abstract does not mention the type of publication, but it does include a citation indicating that it was published by Librello, a publisher of peer-reviewed open access journals.</t>
  </si>
  <si>
    <t>The abstract mentions a case study in Palau, which is one of the countries listed in the screening criteria.</t>
  </si>
  <si>
    <t>Yes; The abstract mentions a case study in Palau, which is one of the countries listed in the screening criteria.
 ReflectionThe initial response is correct as the abstract explicitly mentions a case study in Palau, which is one of the countries listed in the screening criteria.</t>
  </si>
  <si>
    <t>The paper is likely to discuss fisheries and/or marine resource management as it focuses on the governance of small-scale fishing in Palau and identifies deficiencies in the institutional features of the polycentric governance system.</t>
  </si>
  <si>
    <t>Yes; The title and abstract mention fisheries governance and small-scale fishing in Palau.
 ReflectionThe mention of fisheries governance and small-scale fishing in Palau in the title and abstract indicates that the paper is likely to discuss fisheries and/or marine resource management.</t>
  </si>
  <si>
    <t>The paper focuses on polycentric governance systems and does not discuss community-based approach or co-management.</t>
  </si>
  <si>
    <t>No; The paper focuses on polycentric governance systems and does not mention community-based approach or co-management.
 ReflectionThe Initial Response is correct as the paper does not discuss community-based approach or co-management.</t>
  </si>
  <si>
    <t>No; The paper is focused on a case study from India.
 ReflectionThe paper is not related to any of the countries mentioned in the SC.</t>
  </si>
  <si>
    <t>The paper discusses gender inclusion in small-scale fisheries management and development in Melanesia.</t>
  </si>
  <si>
    <t>Yes; The abstract specifically mentions small-scale fisheries management and development in Melanesia.
 ReflectionThe title and abstract clearly mention fisheries management and development, specifically in the context of small-scale fisheries in Melanesia.</t>
  </si>
  <si>
    <t>Maybe; The abstract does not explicitly state whether the paper is part of peer-reviewed published literature or not.
 ReflectionThe abstract does not provide clear information on whether the paper is part of peer-reviewed published literature or not. However, the language and structure of the abstract suggest that it is likely a peer-reviewed paper.</t>
  </si>
  <si>
    <t>The paper is a case study from Vanuatu.</t>
  </si>
  <si>
    <t>Yes; The paper is a case study from Vanuatu.
 ReflectionThe title and abstract clearly mention Vanuatu as the location of the case study.</t>
  </si>
  <si>
    <t>The paper discusses the effectiveness of village-based marine reserves on reef invertebrates, which is a part of marine resource management.</t>
  </si>
  <si>
    <t>Yes; The abstract discusses the effects of village-based marine reserves on reef invertebrates and their ecological efficiency to restore or enhance reef invertebrate resources.
 ReflectionThe paper investigates the effects of marine reserves on reef invertebrates, which falls under the category of marine resource management.</t>
  </si>
  <si>
    <t>The paper discusses a community-based approach through village-based marine reserves.</t>
  </si>
  <si>
    <t>Yes; The abstract mentions "community-based marine conservation initiatives" and "village-based marine reserves".
 ReflectionThe paper focuses on the effectiveness of village-based marine reserves, which is a community-based approach. There is no mention of co-management.</t>
  </si>
  <si>
    <t>The abstract mentions the Foundation for Environmental Conservation, but it is unclear if the paper has been peer-reviewed and published in a journal.</t>
  </si>
  <si>
    <t>Maybe; The abstract mentions the Foundation for Environmental Conservation, but it is unclear if the paper has been peer-reviewed and published in a journal.
 ReflectionThe initial response is correct. The abstract mentions the Foundation for Environmental Conservation, but it is unclear if the paper has been peer-reviewed and published in a journal.</t>
  </si>
  <si>
    <t>The abstract does not provide clear evidence that the paper has been peer-reviewed, but it also does not exclude the possibility.</t>
  </si>
  <si>
    <t>Maybe; The abstract mentions the copyright year and the name of the publisher, but it is unclear whether the paper has been peer-reviewed or not.
 ReflectionThe initial response is correct. The abstract mentions the copyright year and the name of the publisher, but it does not explicitly state whether the paper has been peer-reviewed or not.</t>
  </si>
  <si>
    <t>While the abstract does not explicitly state whether the paper is peer-reviewed or not, the study appears to have been conducted in a rigorous manner, which suggests that it may have been published in a peer-reviewed journal.</t>
  </si>
  <si>
    <t>Maybe; The abstract does not mention whether the paper is peer-reviewed or not.
 ReflectionThe abstract does not provide any information on whether the paper is peer-reviewed or not. However, the study seems to have been conducted in a rigorous manner, with data collected through structured interviews and observational studies.</t>
  </si>
  <si>
    <t>No; The paper is focused on Hawai'i.
 ReflectionThe paper is focused on Hawai'i, which is not included in the list of countries in the SC.</t>
  </si>
  <si>
    <t>The abstract mentions the authors' names and the year of publication, which suggests that it has been published in a peer-reviewed journal.</t>
  </si>
  <si>
    <t>Maybe; The abstract mentions a case study and research, but it is unclear if it has been published in a peer-reviewed journal.
 ReflectionThe abstract mentions the authors' names and the year of publication, which suggests that it has been published in a peer-reviewed journal. However, this cannot be confirmed without further information.</t>
  </si>
  <si>
    <t>The abstract suggests that the paper has been published, but it is not clear where it has been published, so it is uncertain if it meets the screening criteria.</t>
  </si>
  <si>
    <t>Maybe; The abstract mentions "Â© 2023 The Authors," which suggests that the paper has been published, but it is not clear where it has been published.
 ReflectionThe initial response is correct. The abstract does not provide information on where the paper has been published, so it is unclear if it meets the screening criteria.</t>
  </si>
  <si>
    <t>The publisher is a well-known academic publisher and the abstract mentions that the paper was recently published.</t>
  </si>
  <si>
    <t>Yes; The abstract mentions that the paper was recently published and the publisher is a well-known academic publisher.
 ReflectionThe initial response is correct as the abstract mentions that the paper was recently published and the publisher is a well-known academic publisher.</t>
  </si>
  <si>
    <t>The mention of IOP Publishing Ltd suggests that the paper may have been peer-reviewed, but it is not explicitly stated in the abstract.</t>
  </si>
  <si>
    <t>Maybe; The abstract mentions the study was published under license by IOP Publishing Ltd, but it is unclear if it was peer-reviewed.
 ReflectionThe mention of IOP Publishing Ltd suggests that the paper may have been peer-reviewed, but it is not explicitly stated in the abstract.</t>
  </si>
  <si>
    <t>No; The paper is focused on a pilot feasibility evaluation of a school-based food co-op in Houston, TX, USA.
 ReflectionThe paper does not mention any of the countries listed in the SC, and the study was conducted in Houston, TX, USA.</t>
  </si>
  <si>
    <t>The abstract does not provide enough information to determine if it is peer-reviewed published literature or not, but the integrated research program suggests that it may be a peer-reviewed published literature.</t>
  </si>
  <si>
    <t>The paper does not meet the SC as it does not discuss any case studies from the Pacific Islands.</t>
  </si>
  <si>
    <t>No; The paper discusses CBM initiatives in Latin America, not in the Pacific Islands.
 ReflectionThe paper does not mention any of the Pacific Island countries listed in the SC, and instead focuses on CBM initiatives in Latin America.</t>
  </si>
  <si>
    <t>The mention of the publisher does not confirm that the paper is peer-reviewed, but the language and structure of the abstract suggest that it may be a peer-reviewed article.</t>
  </si>
  <si>
    <t>No; The paper is about St. Martin's Island in Bangladesh, which is not included in the list of countries.
 ReflectionThe SC specifically mentions a list of countries, and Bangladesh is not included in that list.</t>
  </si>
  <si>
    <t>The abstract mentions a publication by Springer Science + Business Media, Inc., but it is unclear whether the paper is peer-reviewed.</t>
  </si>
  <si>
    <t>Maybe; The abstract mentions a publication by Springer Science + Business Media, Inc., but it is unclear whether the paper is peer-reviewed.
 ReflectionThe initial response is correct. The abstract mentions a publication by Springer Science + Business Media, Inc., but it is unclear whether the paper is peer-reviewed.</t>
  </si>
  <si>
    <t>The paper is about Brazil, which is not included in the list of countries.</t>
  </si>
  <si>
    <t>No; The paper is about Brazil, which is not included in the list of countries.
 ReflectionThe initial response is correct as Brazil is not included in the list of countries.</t>
  </si>
  <si>
    <t>No; The paper discusses the conservation of sea turtles and does not mention fisheries or marine resource management.
 ReflectionThe paper focuses on the conservation of sea turtles and the efforts made to protect them, but there is no mention of fisheries or marine resource management.</t>
  </si>
  <si>
    <t>Maybe; The abstract does not mention if the paper is peer-reviewed or published in a journal.
 ReflectionThe abstract does not provide information on whether the paper is peer-reviewed or published in a journal. However, the title suggests that it may be a published paper.</t>
  </si>
  <si>
    <t>The title and abstract do not mention any of the countries listed in the screening criteria.</t>
  </si>
  <si>
    <t>The title suggests that the paper will discuss fisheries management, but without an abstract, it is unclear what specific aspects of fisheries management will be covered.</t>
  </si>
  <si>
    <t>Yes; The abstract mentions Pacific Island countries, which includes the countries listed in the SC.
 ReflectionThe initial response is correct as the abstract mentions the Pacific Island countries, which are the same as the countries listed in the SC.</t>
  </si>
  <si>
    <t>The paper discusses community-based marine resource management and its growth in various island countries.</t>
  </si>
  <si>
    <t>Yes; The title and abstract clearly mention community-based marine resource management.
 ReflectionThe abstract mentions the growth and reversal of the decline of community-based marine resource management in various island countries. It also mentions the methods being used and factors contributing to the upsurge. All of these indicate a focus on community-based approach.</t>
  </si>
  <si>
    <t>Yes; The abstract mentions Fiji as the location of the case study.
 ReflectionThe initial response is correct as the abstract clearly states that the case study was conducted in Fiji.</t>
  </si>
  <si>
    <t>The paper does not strictly meet the screening criteria as there is no clear indication that it will discuss a community-based approach.</t>
  </si>
  <si>
    <t>No; The paper focuses on comparing scientific and volunteer-based monitoring methods for reef fish in Fiji, but there is no clear indication that it will discuss a community-based approach.
 ReflectionThe paper does mention locally based and volunteer-based monitoring approaches, but it is not clear if these approaches are community-based or if they involve co-management. Therefore, the initial response is correct.</t>
  </si>
  <si>
    <t>The mention of publication by Springer Science+Business Media suggests that the paper has been peer-reviewed and published in a scientific journal.</t>
  </si>
  <si>
    <t>Maybe; The abstract mentions a scientific survey and a publication, but it is unclear if the paper itself has been peer-reviewed and published.
 ReflectionThe abstract mentions that the study was published by Springer Science+Business Media, which suggests that it has been peer-reviewed and published in a scientific journal.</t>
  </si>
  <si>
    <t>No; The paper focuses on the Philippines and other tropical countries.
 ReflectionThe initial response is correct as the paper does not mention any of the countries listed in the SC.</t>
  </si>
  <si>
    <t>The language used in the abstract suggests that it is a research paper, and the content is relevant to a peer-reviewed published literature.</t>
  </si>
  <si>
    <t>Maybe; The abstract does not provide information on the type of publication.
 ReflectionThe abstract does not mention the type of publication, but the language used suggests that it is a research paper.</t>
  </si>
  <si>
    <t>While the paper does not explicitly state that the case study took place in any of the countries listed in the SC, it is possible that the study was conducted in one of them based on the location of the study in Thailand, which is a neighboring country to some of the listed countries.</t>
  </si>
  <si>
    <t>Maybe; The paper does not mention any of the specific countries listed in the SC, but it is possible that the case study took place in one of them.
 ReflectionThe paper does not explicitly state that the case study took place in any of the countries listed in the SC, but it does mention that the study was conducted in two coastal fishing communities in Thailand. Thailand is not listed in the SC, but it is a neighboring country to some of the listed countries. Therefore, it is possible that the case study took place in one of the listed countries.</t>
  </si>
  <si>
    <t>The paper discusses a community-based approach for vulnerability analysis and adaptation planning in coastal communities.</t>
  </si>
  <si>
    <t>Yes; The title and abstract clearly mention the use of a community-based scenario planning process for vulnerability analysis and adaptation planning in coastal communities.
 ReflectionThe paper describes a modified community-based scenario planning process that was used for vulnerability analysis and adaptation planning within the context of multiple interacting stressors in two coastal fishing communities in Thailand. The paper also reflects on the process and outcomes to provide insights and suggest changes for future applications of community-based scenario planning that will lead to more effective learning, innovation and action in communities and related socialâ€“ecological systems.</t>
  </si>
  <si>
    <t>The publisher mentioned in the abstract, Springer Science+Business Media Dordrecht, is a reputable publisher of peer-reviewed scientific literature.</t>
  </si>
  <si>
    <t>Maybe; The abstract mentions the publisher, but it is unclear if it is peer-reviewed.
 ReflectionThe publisher mentioned in the abstract is Springer Science+Business Media Dordrecht, which is a reputable publisher of peer-reviewed scientific literature. However, the abstract does not explicitly state that the paper is peer-reviewed.</t>
  </si>
  <si>
    <t>The paper does not summarise a case study from any of the countries listed in the SC, as it focuses on coral reef fisheries in the Hawaiian Islands.</t>
  </si>
  <si>
    <t>No; The paper is about coral reef fisheries in the Hawaiian Islands, which are not included in the list of countries in the SC.
 ReflectionThe Initial Response is correct. The paper focuses on a case study from the Hawaiian Islands, which is not included in the list of countries in the SC.</t>
  </si>
  <si>
    <t>The title suggests a focus on community-based fishery management and restoration of traditional practices in the South Pacific, which falls under the umbrella of fisheries and marine resource management.</t>
  </si>
  <si>
    <t>Yes; The title explicitly mentions fishery management and traditional practices in the South Pacific, which suggests a focus on marine resource management.
 ReflectionThe title and abstract are limited, but the mention of fishery management and traditional practices in the South Pacific strongly suggests a focus on marine resource management.</t>
  </si>
  <si>
    <t>Maybe; The title suggests a research paper, but the absence of an abstract makes it difficult to determine if it is peer-reviewed published literature.
 ReflectionThe absence of an abstract makes it difficult to determine if the paper is part of the peer-reviewed published literature.</t>
  </si>
  <si>
    <t>Yes; The abstract mentions Fiji as the location of the case study.
 ReflectionThe initial response is correct as the abstract clearly states that the case study is based in Fiji.</t>
  </si>
  <si>
    <t>The paper discusses marine resource management through the exploration of financing mechanisms for Marine Protected Areas.</t>
  </si>
  <si>
    <t>Yes; The abstract mentions Marine Protected Areas and explores financing mechanisms for them.
 ReflectionThe Initial Response is correct as the abstract specifically mentions Marine Protected Areas and explores financing mechanisms for them, which is related to marine resource management.</t>
  </si>
  <si>
    <t>The use of a bottom-up governance system suggests a community-based approach, but there is no explicit mention of community-based approach or co-management.</t>
  </si>
  <si>
    <t>Maybe; The abstract mentions the use of a bottom-up governance system, which could suggest a community-based approach. However, there is no explicit mention of community-based approach or co-management.
 ReflectionThe initial response is correct as the abstract does not explicitly mention community-based approach or co-management. However, the use of a bottom-up governance system suggests a community-based approach.</t>
  </si>
  <si>
    <t>While the abstract mentions Inter-Research, it is not clear if this paper has been published in a peer-reviewed journal.</t>
  </si>
  <si>
    <t>Maybe; The abstract mentions Inter-Research, which is a publisher of peer-reviewed journals, but further investigation is needed to confirm if this paper has been published in a peer-reviewed journal.
 ReflectionInter-Research is a publisher of peer-reviewed journals, but it is not clear from the abstract if this paper has been published in one of their journals or any other peer-reviewed journal.</t>
  </si>
  <si>
    <t>The abstract mentions the name of a journal, but it is unclear if the paper has been peer-reviewed and published.</t>
  </si>
  <si>
    <t>Maybe; The abstract mentions the name of a journal, but it is unclear if the paper has been peer-reviewed and published.
 ReflectionThe initial response is correct. The abstract mentions the name of a journal, but it is unclear if the paper has been peer-reviewed and published.</t>
  </si>
  <si>
    <t>The abstract does not explicitly state that the paper has been published in a peer-reviewed journal, but the mention of the authors and copyright date suggests that it may have been. Further information is needed to determine if the paper strictly meets the SC.</t>
  </si>
  <si>
    <t>Maybe; The abstract mentions the authors and a copyright date, but it is unclear if the paper has been published in a peer-reviewed journal.
 ReflectionThe abstract does not explicitly state that the paper has been published in a peer-reviewed journal, but the mention of the authors and copyright date suggests that it may have been. However, without further information, it is difficult to determine if the paper strictly meets the SC.</t>
  </si>
  <si>
    <t>The paper is not a case study from any of the listed countries, but rather focuses on Madagascar.</t>
  </si>
  <si>
    <t>The paper discusses coastal management, which could include fisheries and marine resource management, but it is not explicitly stated.</t>
  </si>
  <si>
    <t>Maybe; The abstract mentions coastal management, but it is not clear if it includes fisheries or marine resource management.
 ReflectionThe abstract discusses the evolution of coastal management in tropical countries, including community-based and collaborative management. While it does not explicitly mention fisheries or marine resource management, these could be included in the broader concept of coastal management.</t>
  </si>
  <si>
    <t>The paper discusses community-based coastal management as one of the forms of management that evolved over time, indicating a community-based approach.</t>
  </si>
  <si>
    <t>Yes; The abstract mentions community-based coastal management as one of the forms of management that evolved over time.
 ReflectionThe initial response is correct as the abstract mentions community-based coastal management as one of the forms of management that evolved over time. However, it is important to note that the paper also discusses centralized and collaborative management approaches.</t>
  </si>
  <si>
    <t>Maybe; The abstract mentions Elsevier Ltd, which is a publisher of peer-reviewed journals, but we cannot confirm without further information.
 ReflectionThe mention of Elsevier Ltd suggests that the paper may be part of the peer-reviewed published literature. However, we cannot confirm this without further information such as the name of the journal or confirmation that the paper has been peer-reviewed.</t>
  </si>
  <si>
    <t>No; The paper is focused on Northern Chile and does not mention any of the countries listed in the SC.
 ReflectionThe Initial Response is correct as the paper is not related to any of the countries listed in the SC.</t>
  </si>
  <si>
    <t>The abstract does not explicitly state that the paper has been published in a peer-reviewed journal, but it does include the authors and year of publication, which suggests that it has been published. However, this is not conclusive evidence.</t>
  </si>
  <si>
    <t>Maybe; The abstract mentions the authors and the year of publication, but it is unclear if it has been published in a peer-reviewed journal.
 ReflectionThe abstract does not explicitly state that the paper has been published in a peer-reviewed journal, but it does include the authors and year of publication, which suggests that it has been published. However, this is not conclusive evidence.</t>
  </si>
  <si>
    <t>The abstract mentions case studies in Kiribati, Solomon Islands, and Vanuatu, which are all Pacific Island countries.</t>
  </si>
  <si>
    <t>Yes; The abstract mentions case studies in Kiribati, Solomon Islands, and Vanuatu.
 ReflectionThe initial response is correct as the abstract specifically mentions case studies in three Pacific Island countries.</t>
  </si>
  <si>
    <t>The title and abstract clearly indicate that the paper will discuss fisheries management in the Pacific region and the spread of supranational policies related to it.</t>
  </si>
  <si>
    <t>No; The paper does not mention community-based approach or co-management in the title or abstract.
 ReflectionThe initial response is correct as the paper does not mention community-based approach or co-management in the title or abstract.</t>
  </si>
  <si>
    <t>The abstract mentions a reputable academic publisher, but it is unclear whether the paper has been peer-reviewed.</t>
  </si>
  <si>
    <t>Maybe; The abstract mentions the publisher, but it is unclear whether the paper has been peer-reviewed.
 ReflectionThe abstract mentions the publisher, Elsevier Ltd, which is a reputable academic publisher. However, it is unclear whether the paper has been peer-reviewed as the abstract does not explicitly state this.</t>
  </si>
  <si>
    <t>The abstract does not provide enough information to determine if the paper is part of peer-reviewed published literature or not.</t>
  </si>
  <si>
    <t>Maybe; The abstract does not provide enough information to determine if the paper is part of peer-reviewed published literature or not.
 ReflectionThe abstract does not mention whether the paper is part of peer-reviewed published literature or not. However, the paper does focus on a specific topic and provides a brief overview of the historical background and implementation of the Marine Life Management Act. This suggests that the paper may be part of peer-reviewed published literature.</t>
  </si>
  <si>
    <t>No; The abstract discusses fisheries management in Tam Giang Lagoon, Central Vietnam.
 ReflectionThe paper does not mention any of the countries listed in the SC, and instead focuses on a specific case study in Vietnam.</t>
  </si>
  <si>
    <t>While the publisher mentioned is a well-known academic publisher that publishes peer-reviewed journals, it is still unclear if this specific paper is part of a peer-reviewed journal or not.</t>
  </si>
  <si>
    <t>Maybe; The abstract mentions the publisher, but it is unclear if it is a peer-reviewed journal article or not.
 ReflectionThe publisher mentioned in the abstract, Taylor and Francis Group, is a well-known academic publisher that publishes peer-reviewed journals. However, it is still unclear if this specific paper is part of a peer-reviewed journal or not.</t>
  </si>
  <si>
    <t>The abstract explicitly discusses the integration of traditional institutions into marine resource comanagement and the influence of institutional histories on adaptive capacity in two comanagement programs in Samoa.</t>
  </si>
  <si>
    <t>The paper discusses both community-based and co-management approaches, but the focus is not solely on community-based approaches.</t>
  </si>
  <si>
    <t>Maybe; The abstract mentions community-based fisheries management program (CBFMP) and marine protected area (MPA) program, but also discusses the influence of colonial legacies and integrated traditional governance on outcomes.
 ReflectionThe paper discusses the influence of colonial legacies and integrated traditional governance on outcomes, but also mentions the CBFMP, which is a community-based approach. However, the focus is not solely on community-based approaches, as there is also a comparison with the MPA program.</t>
  </si>
  <si>
    <t>The abstract mentions the publisher and the fact that it is peer-reviewed, but it is unclear whether it is a journal article or a book chapter.</t>
  </si>
  <si>
    <t>Maybe; The abstract mentions the publisher and the fact that it is peer-reviewed, but it is unclear whether it is a journal article or a book chapter.
 ReflectionThe initial response is correct. The abstract mentions that the paper is published by Springer-Verlag GmbH, which is a reputable publisher of peer-reviewed scientific literature. However, it is not clear from the abstract whether the paper is a journal article or a book chapter.</t>
  </si>
  <si>
    <t>No; The paper is about Malawi, which is not included in the list of countries.
 ReflectionThe Initial Response is correct as Malawi is not included in the list of countries.</t>
  </si>
  <si>
    <t>The article is published in a peer-reviewed journal by SAGE Publications.</t>
  </si>
  <si>
    <t>Yes; The article is published in a peer-reviewed journal by SAGE Publications.
 ReflectionThe initial response is correct.</t>
  </si>
  <si>
    <t>The abstract discusses traditional Pacific islander fisheries management systems, which could potentially include one or more of the countries listed in the SC, but does not explicitly mention any of them.</t>
  </si>
  <si>
    <t>Maybe; The abstract discusses traditional Pacific islander fisheries management systems, but does not explicitly mention any of the countries listed in the SC.
 ReflectionThe abstract does not mention any specific country, but it does discuss traditional fisheries management systems in the South Pacific, which could potentially include one or more of the countries listed in the SC.</t>
  </si>
  <si>
    <t>The abstract mentions traditional management systems and their progressive elements, but it is not clear if the paper will discuss modern fisheries and/or marine resource management.</t>
  </si>
  <si>
    <t>Maybe; The abstract mentions traditional Pacific islands coastal resource management system and traditional South Pacific islander fisheries management systems, but it is not clear if the paper will discuss modern fisheries and/or marine resource management.
 ReflectionThe abstract mentions traditional management systems and their progressive elements, but it is not clear if the paper will discuss modern management practices.</t>
  </si>
  <si>
    <t>The abstract does not provide enough information to determine whether the paper includes a case study from any of the countries listed in the SC.</t>
  </si>
  <si>
    <t>Maybe; The abstract mentions "several new approaches from around the world" but does not specifically mention any of the countries listed in the SC.
 ReflectionThe initial response is correct as the abstract does not mention any of the countries listed in the SC, but it does not explicitly exclude them either.</t>
  </si>
  <si>
    <t>The paper discusses fisheries management and sustainable methods for managing fish stocks, making it highly likely that it will discuss fisheries and/or marine resource management.</t>
  </si>
  <si>
    <t>Maybe; The abstract mentions "Community based fisheries" but also includes other approaches.
 ReflectionThe initial response is correct as the abstract mentions community-based fisheries, but it also includes other approaches.</t>
  </si>
  <si>
    <t>Maybe; The abstract mentions the publisher, but it is unclear if it is a peer-reviewed publication.
 ReflectionThe initial response is correct. The abstract mentions the publisher, but it does not explicitly state that it is a peer-reviewed publication.</t>
  </si>
  <si>
    <t>No; The paper is about Great Barrier Island, New Zealand.
 ReflectionThe paper is not about any of the countries listed in the SC.</t>
  </si>
  <si>
    <t>The abstract suggests that this is a published article, but it is not explicitly stated that it has been peer-reviewed.</t>
  </si>
  <si>
    <t>Maybe; The abstract mentions "article" and "research," but it is unclear if it has been peer-reviewed and published in a journal.
 ReflectionThe abstract mentions the American Geographical Society of New York, which is a reputable organization that publishes peer-reviewed journals. However, it is not explicitly stated that this paper has been peer-reviewed and published in a journal.</t>
  </si>
  <si>
    <t>No; The paper is focused on the Northeast U.S. fishing communities and does not mention any of the listed countries.
 ReflectionThe initial response is correct as the paper is not related to any of the countries listed in the SC.</t>
  </si>
  <si>
    <t>Although the abstract does not explicitly state that the paper is peer-reviewed, the content and methodology described suggest that it is likely a peer-reviewed research article.</t>
  </si>
  <si>
    <t>Yes; The abstract mentions a case study in rural Fiji.
 ReflectionThe abstract specifically mentions a case study in Fiji, which is one of the countries listed in the SC.</t>
  </si>
  <si>
    <t>The abstract provides clear evidence that the paper will discuss fisheries and marine resource management in the context of a fishing cooperative in rural Fiji.</t>
  </si>
  <si>
    <t>Yes; The abstract discusses a fishing cooperative in rural Fiji and the overfishing of the area.
 ReflectionThe abstract specifically mentions the problems encountered by a fishing cooperative and the overfishing of the area, indicating a focus on fisheries and marine resource management.</t>
  </si>
  <si>
    <t>The abstract mentions the potential for a community-based approach, but it also discusses the limitations and challenges of such an approach.</t>
  </si>
  <si>
    <t>Yes; The abstract discusses the potential for a community-based marine management program.
 ReflectionThe abstract mentions the potential for a community-based approach, but it also discusses the limitations and challenges of such an approach.</t>
  </si>
  <si>
    <t>Maybe; The abstract does not provide information on the type of publication.
 ReflectionThe abstract does not mention the type of publication, but it does mention the researchers' affiliations, which suggests that it may be a peer-reviewed publication.</t>
  </si>
  <si>
    <t>The abstract describes a case study from Marovo Lagoon, Solomon Islands, which is one of the countries listed in the screening criteria.</t>
  </si>
  <si>
    <t>Yes; The abstract mentions a case study from Marovo Lagoon, Solomon Islands.
 ReflectionThe initial response is correct as the abstract clearly mentions a case study from Solomon Islands.</t>
  </si>
  <si>
    <t>The title and abstract discuss traditional fisheries-related resource management through a case in which local communities handle development issues, indicating a community-based approach.</t>
  </si>
  <si>
    <t>Yes; The title and abstract mention "Community-based Fisheries Management" and "local communities" which suggests a community-based approach.
 ReflectionThe initial response is correct as the title and abstract clearly mention community-based fisheries management and local communities.</t>
  </si>
  <si>
    <t>The mention of the publisher does not confirm that it is a peer-reviewed journal article, but the title and abstract suggest that it could be a published article.</t>
  </si>
  <si>
    <t>Maybe; The abstract mentions the publisher, but it is unclear if it is a peer-reviewed journal article or not.
 ReflectionThe mention of the publisher does not necessarily mean that it is a peer-reviewed journal article. However, the title and abstract do suggest that it could be a published article.</t>
  </si>
  <si>
    <t>No; The paper is about a small-scale intertidal shellfishery in Uruguay.
 ReflectionThe paper is focused on a specific fishery in Uruguay and does not mention any of the countries listed in the SC.</t>
  </si>
  <si>
    <t>The paper was published in a peer-reviewed journal by a reputable publisher, Elsevier.</t>
  </si>
  <si>
    <t>No; The paper is about a case study in Tampa Bay, Florida, USA.
 ReflectionThe paper is clearly not about any of the countries listed in the SC.</t>
  </si>
  <si>
    <t>The abstract mentions the name of the journal where the study was published, which indicates that it is part of the peer-reviewed published literature.</t>
  </si>
  <si>
    <t>Yes; The abstract mentions the results of a study and the name of the journal where it was published.
 ReflectionThe abstract mentions the name of the journal where the study was published, which indicates that it is part of the peer-reviewed published literature.</t>
  </si>
  <si>
    <t>The paper does not meet the Screening Criteria as it does not mention any of the listed countries in the Title or Abstract.</t>
  </si>
  <si>
    <t>No; The paper focuses on the South China Sea and does not mention any of the listed countries.
 ReflectionThe paper does not meet the Screening Criteria as it does not mention any of the listed countries in the Title or Abstract.</t>
  </si>
  <si>
    <t>While the abstract suggests that the paper may be part of peer-reviewed literature, there is no explicit mention of it being published in a peer-reviewed journal.</t>
  </si>
  <si>
    <t>Maybe; The abstract mentions case studies and research priorities, but it is unclear if the paper is part of peer-reviewed literature.
 ReflectionThe abstract mentions that the paper presents case studies and research priorities, which suggests that it may be part of peer-reviewed literature. However, there is no explicit mention of the paper being published in a peer-reviewed journal.</t>
  </si>
  <si>
    <t>The abstract mentions Solomon Islands as a case study location.</t>
  </si>
  <si>
    <t>Yes; The abstract mentions Solomon Islands as a case study location.
 ReflectionThe initial response is correct as the abstract mentions Solomon Islands as a case study location.</t>
  </si>
  <si>
    <t>No; The paper focuses on co-management.
 ReflectionThe paper's title and abstract mention co-management as a key strategy to address the challenge of managing coastal resources in the Coral Triangle. Therefore, it is unlikely that the paper will discuss a community-based approach exclusively.</t>
  </si>
  <si>
    <t>The copyright statement from a foundation suggests that it may be a peer-reviewed publication, but without further information, it is difficult to determine with certainty.</t>
  </si>
  <si>
    <t>Maybe; The abstract does not provide information on the type of publication.
 ReflectionThe abstract does not mention the type of publication, but it does include a copyright statement from a foundation. This suggests that it may be a peer-reviewed publication.</t>
  </si>
  <si>
    <t>It is unclear from the information provided whether the paper has been published in a peer-reviewed journal.</t>
  </si>
  <si>
    <t>The paper discusses the use of partially protected areas as a management tool for coral reef fisheries and evaluates their benefits and risks.</t>
  </si>
  <si>
    <t>Yes; The title and abstract mention coral reef fisheries and evaluate the benefits and risks of partially protected areas as a management tool.
 ReflectionThe Initial Response is correct as the paper discusses the benefits and risks of partially protected coral reef fisheries as a management tool.</t>
  </si>
  <si>
    <t>The abstract mentions community-based management arrangements, but the focus of the paper is on evaluating the benefits and risks of partially protected coral reef fishery systems, so it is not clear if the paper will solely discuss a community-based approach.</t>
  </si>
  <si>
    <t>Maybe; The abstract mentions community-based management arrangements in three Pacific Island countries, but it is not clear if the paper will focus solely on this approach.
 ReflectionThe abstract mentions community-based management arrangements, which suggests a community-based approach may be discussed. However, the focus of the paper is on evaluating the benefits and risks of partially protected coral reef fishery systems, so it is not clear if the paper will solely discuss a community-based approach.</t>
  </si>
  <si>
    <t>Yes; The abstract mentions that the paper was published under license by the Resilience Alliance, which is a peer-reviewed journal.
 ReflectionThe initial response is correct. The Resilience Alliance is a peer-reviewed journal, and the abstract explicitly states that the paper was published under license by the journal.</t>
  </si>
  <si>
    <t>The abstract includes a case study from Vanuatu, which is one of the countries listed in the SC.</t>
  </si>
  <si>
    <t>Maybe; The abstract mentions a case study from Vanuatu, which is one of the countries listed in the SC.
 ReflectionThe abstract mentions a theoretical framework for scaling up community-based fisheries management, but it also provides an example of its application in Vanuatu. While the focus is not solely on Vanuatu, the paper does include a case study from one of the countries listed in the SC.</t>
  </si>
  <si>
    <t>The abstract discusses community-based fisheries management and provides a theoretical framework for scaling up such management.</t>
  </si>
  <si>
    <t>Yes; The abstract mentions community-based approaches to fisheries management and the development of community-based fisheries management in Vanuatu.
 ReflectionThe abstract clearly mentions fisheries management and provides a theoretical framework for scaling up community-based fisheries management.</t>
  </si>
  <si>
    <t>The title and abstract both focus on community-based fisheries management without any mention of co-management.</t>
  </si>
  <si>
    <t>While the paper is discussing research findings, it is unclear if it has been peer-reviewed.</t>
  </si>
  <si>
    <t>No; The paper is about Tonle Sap Lake in Cambodia, which is not included in the list of countries.
 ReflectionThe initial response is correct as the paper is focused on Tonle Sap Lake in Cambodia, which is not included in the list of countries.</t>
  </si>
  <si>
    <t>Maybe; The abstract mentions the publisher as Wiley Publishing Asia Pty Ltd, but it is unclear if the paper has undergone peer review.
 ReflectionThe initial response is correct as the abstract only mentions the publisher and not the peer review process.</t>
  </si>
  <si>
    <t>The paper does not meet the SC as it is not related to any of the mentioned countries.</t>
  </si>
  <si>
    <t>No; The paper is not related to any of the mentioned countries.
 ReflectionThe paper is focused on the fishing industry in New England, USA, and does not mention any of the countries listed in the SC.</t>
  </si>
  <si>
    <t>The paper does not summarise a case study from any of the countries in the screening criteria.</t>
  </si>
  <si>
    <t>No; The paper examines the Gulf of Thailand countries, which are not included in the list of countries in the screening criteria.
 ReflectionThe initial response is correct as the Gulf of Thailand countries are not included in the list of countries in the screening criteria.</t>
  </si>
  <si>
    <t>Maybe; The abstract mentions that the paper was published under license by IOP Publishing Ltd, but it is unclear if it was peer-reviewed.
 ReflectionThe initial response is correct. The fact that the paper was published under license by IOP Publishing Ltd does not necessarily mean that it was peer-reviewed.</t>
  </si>
  <si>
    <t>The study was conducted in Tanzania, which is not included in the list of countries mentioned in the SC.</t>
  </si>
  <si>
    <t>No; The paper is about the Fishery Sector Program of the Philippines, and there is no mention of any of the countries listed in the SC.
 ReflectionThe paper is focused on the Philippines and does not mention any of the countries listed in the SC.</t>
  </si>
  <si>
    <t>The abstract does not provide information on the publication type, so it is unclear if it is part of the peer-reviewed published literature.</t>
  </si>
  <si>
    <t>Maybe; The abstract does not provide information on the publication type.
 ReflectionThe initial response is correct as the abstract does not provide information on the publication type.</t>
  </si>
  <si>
    <t>The publisher, Pion Ltd, is a peer-reviewed journal publisher, indicating that the paper is likely part of the peer-reviewed published literature.</t>
  </si>
  <si>
    <t>Maybe; The abstract does not provide information on the type of publication.
 ReflectionThe abstract does not mention the type of publication, but the publisher, Pion Ltd, is a peer-reviewed journal publisher.</t>
  </si>
  <si>
    <t>Maybe; The abstract mentions the publisher, but it is unclear if it is a peer-reviewed journal article or not.
 ReflectionThe publisher, Taylor and Francis Group, is a reputable academic publisher, but it is still unclear if the paper is peer-reviewed or not.</t>
  </si>
  <si>
    <t>The abstract mentions a collaborative project in Kiribati, but it is not clear if it is a case study.</t>
  </si>
  <si>
    <t>Maybe; The abstract mentions a collaborative project with fisheries policy experts and communities in Kiribati.
 ReflectionThe abstract mentions a project in Kiribati, which is one of the countries listed in the SC. However, it is not clear if this project is a case study or just a collaborative project.</t>
  </si>
  <si>
    <t>While the abstract mentions a project with fisheries policy experts and communities in Kiribati, the focus of the chapter is on socially engaged art practice and collaboration across disciplines to investigate particular environmental situations, which may or may not be related to fisheries and/or marine resource management.</t>
  </si>
  <si>
    <t>Maybe; The abstract mentions a collaborative project with fisheries policy experts and communities in Kiribati, but the focus of the chapter is on socially engaged art practice and collaboration across disciplines to investigate particular environmental situations.
 ReflectionThe abstract mentions a project that involves fisheries policy experts and communities in Kiribati, which suggests that there may be some discussion of fisheries and/or marine resource management. However, the focus of the chapter is on socially engaged art practice and collaboration across disciplines to investigate particular environmental situations, which may not necessarily be related to fisheries and/or marine resource management.</t>
  </si>
  <si>
    <t>The abstract mentions collaboration with communities, but it is not clear if the approach is community-based or co-management. The focus seems to be on socially engaged art practice and collaboration across disciplines to investigate particular environmental situations.</t>
  </si>
  <si>
    <t>Maybe; The abstract mentions collaboration with communities, but it is not clear if it is community-based or co-management.
 ReflectionThe abstract mentions collaboration with communities, but it is not clear if the approach is community-based or co-management. The focus seems to be on socially engaged art practice and collaboration across disciplines to investigate particular environmental situations.</t>
  </si>
  <si>
    <t>The abstract explicitly states that this is a chapter, which suggests that this is a book chapter rather than a peer-reviewed article.</t>
  </si>
  <si>
    <t>No; The abstract mentions "chapter" and "contributors" which suggests that this is a book chapter rather than a peer-reviewed article.
 ReflectionThe initial response is correct. The abstract explicitly states that this is a chapter and mentions contributors, which suggests that this is a book chapter rather than a peer-reviewed article.</t>
  </si>
  <si>
    <t>No; The paper is about Sri Lanka, which is not included in the list of countries.
 ReflectionThe initial response is correct as Sri Lanka is not included in the list of countries.</t>
  </si>
  <si>
    <t>No; The paper is about a case study in the Philippines, which is not included in the list of countries in the SC.
 ReflectionThe SC specifically mentions a list of countries, and the paper is not about any of those countries.</t>
  </si>
  <si>
    <t>The paper does not strictly meet the SC as it does not provide a case study from any of the listed countries, but it does provide critical insights into resource management and conservation in Fiji, Solomon Islands, and Vanuatu.</t>
  </si>
  <si>
    <t>While the abstract mentions marine conservation and fisheries management, it is not clear if the paper will focus on these topics or provide only a brief analysis.</t>
  </si>
  <si>
    <t>The paper discusses community-based resource management in Melanesia, providing critical insights into factors impinging on conservation aspirations in these countries and offering alternative ways forward not currently considered by conservation practitioners.</t>
  </si>
  <si>
    <t>Yes; The abstract discusses community-based coastal management and community-based organizations.
 ReflectionThe abstract provides evidence of community-based resource management in Fiji and the Solomon Islands/Vanuatu.</t>
  </si>
  <si>
    <t>Maybe; The abstract mentions the authors and the publisher, but it is unclear if the paper has been peer-reviewed.
 ReflectionThe initial response is correct. The abstract mentions the publisher, but it is unclear if the paper has been peer-reviewed.</t>
  </si>
  <si>
    <t>Maybe; The abstract mentions the publisher, but more information is needed to determine if it is peer-reviewed.
 ReflectionThe mention of the publisher does not necessarily mean that the paper is peer-reviewed. However, it is possible that the paper is part of a peer-reviewed publication by Wageningen Academic Publishers.</t>
  </si>
  <si>
    <t>Yes; The abstract mentions that the interventions were identified from the peer-reviewed literature.
 ReflectionThe abstract clearly states that the interventions were identified from the peer-reviewed literature.</t>
  </si>
  <si>
    <t>The abstract mentions the publisher as Elsevier B.V., which is a peer-reviewed publisher. However, we cannot be certain if this paper has been peer-reviewed without further information.</t>
  </si>
  <si>
    <t>Maybe; The abstract mentions the publisher as Elsevier B.V., which is a peer-reviewed publisher. However, we cannot be certain without further information.
 ReflectionThe initial response is correct. Elsevier B.V. is a peer-reviewed publisher, but we cannot be certain if this paper has been peer-reviewed without further information.</t>
  </si>
  <si>
    <t>Maybe; The abstract mentions "research" but does not explicitly state whether the paper is peer-reviewed or published.
 ReflectionThe abstract mentions "this research," but it is unclear whether the research has been published in a peer-reviewed journal or is still in progress.</t>
  </si>
  <si>
    <t>The methodology and evaluation mentioned in the abstract suggest that it may be a peer-reviewed paper, but it is unclear if it has been published in a peer-reviewed journal.</t>
  </si>
  <si>
    <t>Maybe; The abstract mentions the publisher, but it is unclear if the paper has been peer-reviewed.
 ReflectionThe mention of the publisher does not necessarily indicate that the paper has been peer-reviewed. However, the methodology and evaluation mentioned in the abstract suggest that it may be a peer-reviewed paper.</t>
  </si>
  <si>
    <t>The paper does not meet the Screening Criteria as it does not discuss a case study from any of the listed countries.</t>
  </si>
  <si>
    <t>No; The paper does not mention any of the countries listed in the Screening Criteria.
 ReflectionThe paper does not mention any of the countries listed in the Screening Criteria, but it does discuss the association between seagrass and sea cucumbers in tropical ecosystems.</t>
  </si>
  <si>
    <t>While the abstract mentions searching literature from electronic databases, it is unclear if the paper is peer-reviewed.</t>
  </si>
  <si>
    <t>Maybe; The abstract mentions searching literature from electronic databases, but it is unclear if the paper is peer-reviewed.
 ReflectionThe abstract mentions searching literature from electronic databases, which could include peer-reviewed articles. However, it is not explicitly stated whether the paper is peer-reviewed or not.</t>
  </si>
  <si>
    <t>The title suggests that it is likely a peer-reviewed paper, although the abstract does not provide information on the type of publication.</t>
  </si>
  <si>
    <t>Maybe; The abstract does not provide information on the type of publication.
 ReflectionThe initial response is correct. The abstract does not provide information on the type of publication, but the title suggests that it is likely a peer-reviewed paper.</t>
  </si>
  <si>
    <t>The abstract clearly mentions the involvement of coastal Fijian communities in addressing ecological problems and incorporating traditional and community-based resource-use methods.</t>
  </si>
  <si>
    <t>Yes; The abstract mentions that coastal Fijian communities are addressing ecological problems associated with dwindling resources and are incorporating traditional and community-based resource-use methods into contemporary arrangements.
 ReflectionThe initial response is correct as the abstract clearly mentions the involvement of coastal Fijian communities in addressing ecological problems and incorporating traditional and community-based resource-use methods.</t>
  </si>
  <si>
    <t>The Title and Abstract do not meet the Screening Criteria as they do not summarise a paper with a case study from any of the listed countries.</t>
  </si>
  <si>
    <t>The abstract mentions a conference, but it is unclear if the paper is a conference report or a peer-reviewed article.</t>
  </si>
  <si>
    <t>Although the abstract does not explicitly state that the paper is part of peer-reviewed literature, the publisher, Inderscience Enterprises Ltd., is a reputable publisher of peer-reviewed journals.</t>
  </si>
  <si>
    <t>Maybe; The abstract mentions a case study and reviews the process of establishing the MCA, but it is unclear if the paper is part of peer-reviewed literature.
 ReflectionThe abstract does not explicitly state whether the paper is part of peer-reviewed literature or not. However, the publisher, Inderscience Enterprises Ltd., is a reputable publisher of peer-reviewed journals.</t>
  </si>
  <si>
    <t>Maybe; The abstract mentions that the study was conducted, but it is unclear whether the paper has been published in a peer-reviewed journal.
 ReflectionThe abstract does not explicitly state whether the paper has been published in a peer-reviewed journal or not. However, the publisher is mentioned, which suggests that it may have been published in a peer-reviewed journal.</t>
  </si>
  <si>
    <t>While the publisher mentioned in the abstract is known for publishing peer-reviewed articles, more information is needed to determine if the paper is part of the peer-reviewed published literature.</t>
  </si>
  <si>
    <t>The paper discusses the management and replenishment of a fishery resource through community-based management.</t>
  </si>
  <si>
    <t>Yes; The title mentions fishery replenishment and the abstract discusses the restocking of a depleted reef through community-based management.
 ReflectionThe title and abstract both mention the management and replenishment of a fishery resource, specifically the Trochus niloticus, and the abstract discusses the use of community-based management to restock depleted reefs.</t>
  </si>
  <si>
    <t>The paper does not discuss a community-based approach, and instead focuses on hatchery-produced juveniles and restocking of depleted reefs.</t>
  </si>
  <si>
    <t>While the abstract mentions "chapter," the fact that it is published by Springer, a reputable publisher of peer-reviewed literature, suggests that it is likely a peer-reviewed book chapter.</t>
  </si>
  <si>
    <t>Maybe; The abstract mentions "This chapter discusses" which suggests that it may be a book chapter. However, it is published by Springer, which is a reputable publisher of peer-reviewed literature.
 ReflectionThe mention of "chapter" in the abstract suggests that it may not be a peer-reviewed article. However, Springer is a reputable publisher of peer-reviewed literature, so it is possible that this is a peer-reviewed book chapter.</t>
  </si>
  <si>
    <t>No; The paper focuses on Vietnamese fishermen in Texas, United States.
 ReflectionThe paper does not mention any of the countries listed in the SC.</t>
  </si>
  <si>
    <t>The abstract mentions a reputable publisher of peer-reviewed journals, but it is unclear if this paper has been published in a peer-reviewed journal or if it is still in the manuscript stage.</t>
  </si>
  <si>
    <t>Maybe; The abstract mentions "Taylor &amp; Francis Group, LLC" which is a publisher of peer-reviewed journals, but it is unclear if this paper has been published in a peer-reviewed journal.
 ReflectionThe initial response is correct. The abstract mentions the publisher Taylor &amp; Francis Group, LLC, which is a reputable publisher of peer-reviewed journals. However, it is unclear from the abstract if this paper has been published in a peer-reviewed journal or if it is still in the manuscript stage.</t>
  </si>
  <si>
    <t>The abstract mentions the publisher, Elsevier Ltd., which is a reputable publisher of peer-reviewed literature.</t>
  </si>
  <si>
    <t>The paper is not a case study from any of the listed countries in the SC, but rather focuses on the Philippines.</t>
  </si>
  <si>
    <t>The paper was published in the peer-reviewed journal "Conservation Biology".</t>
  </si>
  <si>
    <t>Maybe; The abstract does not explicitly state whether the paper is peer-reviewed or not.
 ReflectionThe abstract does not provide any information on whether the paper is peer-reviewed or not. However, the fact that it was published in the journal "Conservation Biology" suggests that it is likely to be peer-reviewed.</t>
  </si>
  <si>
    <t>No; The paper is about a community-led conservation initiative in West Kalimantan, Indonesia.
 ReflectionThe paper is not about any of the countries listed in the SC.</t>
  </si>
  <si>
    <t>The paper is not about any of the countries listed in the SC, but rather about Kenya.</t>
  </si>
  <si>
    <t>No; The paper is about Kenya, which is not included in the list of countries.
 ReflectionThe initial response is correct as the paper is focused on Kenya and not any of the countries listed in the SC.</t>
  </si>
  <si>
    <t>No; The paper is about a study conducted in Washington, DC, USA.
 ReflectionThe paper is not about any of the countries listed in the SC.</t>
  </si>
  <si>
    <t>The publisher is a reputable academic publisher, and the abstract suggests that the paper is part of the peer-reviewed published literature.</t>
  </si>
  <si>
    <t>No; The paper is about a fishing community in the Dominican Republic.
 ReflectionThe paper is not about any of the countries listed in the SC.</t>
  </si>
  <si>
    <t>The type of publication is not specified in the title and abstract, so it is unclear if it meets the screening criteria.</t>
  </si>
  <si>
    <t>Maybe; The title and abstract do not provide information on the type of publication.
 ReflectionThe initial response is correct as the title and abstract do not provide information on the type of publication.</t>
  </si>
  <si>
    <t>The paper is not about any of the listed countries, but rather a case study in Norway.</t>
  </si>
  <si>
    <t>No; The paper is about a case study in Norway, not any of the listed countries.
 ReflectionThe initial response is correct as the paper is about a case study in Norway and not any of the listed countries.</t>
  </si>
  <si>
    <t>The paper does not provide clear evidence that it is part of the peer-reviewed published literature.</t>
  </si>
  <si>
    <t>Maybe; The abstract mentions a journal article by Wang, but it is unclear if this study is published in a peer-reviewed journal.
 ReflectionThe abstract mentions a journal article by Wang, but it is unclear if this study is published in a peer-reviewed journal. A quick search did not yield any results.</t>
  </si>
  <si>
    <t>The mention of "this article" suggests that it has been published, and it meets the criteria of being part of the peer-reviewed published literature.</t>
  </si>
  <si>
    <t>Maybe; The abstract mentions "this article" which suggests it is a published paper, but it does not explicitly state that it has been peer-reviewed.
 ReflectionThe initial response is correct. The abstract does not explicitly state that the paper has been peer-reviewed, but the mention of "this article" suggests that it has been published.</t>
  </si>
  <si>
    <t>The paper does not focus on any of the specific countries listed in the SC, but rather on Southeast Asia as a whole.</t>
  </si>
  <si>
    <t>Maybe; The abstract mentions Southeast Asia, but it is not clear if any of the specific countries listed in the SC are included.
 ReflectionThe initial response is correct. The abstract does not mention any of the specific countries listed in the SC, but it does mention Southeast Asia, which includes some of the countries in the SC.</t>
  </si>
  <si>
    <t>The abstract discusses the status and management of coral reefs in the ASEAN region, including destructive fishing and management approaches at the municipal level, which are related to fisheries and marine resource management.</t>
  </si>
  <si>
    <t>Yes; The abstract mentions destructive fishing and management approaches at the municipal level.
 ReflectionThe abstract specifically mentions destructive fishing and management approaches, which are related to fisheries and marine resource management.</t>
  </si>
  <si>
    <t>The title suggests that the paper is part of the peer-reviewed published literature, and the abstract provides information on the content of the paper, which is relevant to the title.</t>
  </si>
  <si>
    <t>The paper discusses the importance of understanding livelihoods for effective fisheries management strategies in Pacific Island coastal communities.</t>
  </si>
  <si>
    <t>Yes; The title and abstract mention fisheries management and the importance of inshore marine resources in Pacific Island coastal communities.
 ReflectionThe initial response is correct as the abstract specifically mentions the importance of understanding livelihoods for effective fisheries management strategies.</t>
  </si>
  <si>
    <t>While the paper mentions community-based resource management, it is not the main focus of the paper, which is on understanding household livelihoods and resource governance in fishing-dependent communities.</t>
  </si>
  <si>
    <t>Maybe; The abstract mentions "community-based resource management" but also discusses the importance of understanding household livelihoods and resource governance.
 ReflectionThe abstract mentions community-based resource management, but it is not the main focus of the paper. The paper is more focused on understanding household livelihoods and resource governance in fishing-dependent communities.</t>
  </si>
  <si>
    <t>The abstract suggests that the paper presents research findings, but it is unclear if it has undergone peer review and been published in a peer-reviewed journal.</t>
  </si>
  <si>
    <t>Maybe; The abstract mentions conducting semi-structured household interviews, but it is unclear if the paper has undergone peer review.
 ReflectionThe abstract does not explicitly state whether the paper has undergone peer review, but it does mention conducting research and presenting findings. It is possible that the paper has been published in a peer-reviewed journal, but more information is needed to confirm this.</t>
  </si>
  <si>
    <t>The paper is published in a peer-reviewed journal, but it is unclear if it has undergone peer-review.</t>
  </si>
  <si>
    <t>The abstract does not mention any peer-reviewed publication.</t>
  </si>
  <si>
    <t>No; The abstract does not mention any peer-reviewed publication.
 ReflectionThe abstract only describes the history and process of local working groups in western Colorado that were formed to develop Gunnison sage-grouse conservation plans. There is no mention of any peer-reviewed publication.</t>
  </si>
  <si>
    <t>No; The paper is about the Peruvian anchovy fishery, which is not located in any of the listed countries.
 ReflectionThe paper does not mention any of the listed countries, and the focus is on the Peruvian anchovy fishery, which is not located in any of the listed countries.</t>
  </si>
  <si>
    <t>Maybe; The abstract mentions the publisher, but it is unclear if it is a peer-reviewed journal.
 ReflectionThe initial response is correct. The publisher mentioned in the abstract, IGI Global, is a publisher of academic books and journals, but it is unclear if the paper has undergone peer review.</t>
  </si>
  <si>
    <t>Maybe; The publisher is Taylor &amp; Francis, which is a reputable academic publisher, but we cannot confirm if the paper has undergone peer-review.
 ReflectionThe publisher, Taylor &amp; Francis, is a reputable academic publisher, but we cannot confirm if the paper has undergone peer-review.</t>
  </si>
  <si>
    <t>The paper does not provide enough information to confirm whether the case study is located in one of the listed countries, but it is possible.</t>
  </si>
  <si>
    <t>Maybe; The paper discusses a small-scale coral reef fishery, but it is not clear if it is located in one of the listed countries.
 ReflectionThe paper does not explicitly state the location of the case study, but it does mention that the fishery provides benefits to communities worldwide. Therefore, it is possible that the case study is located in one of the listed countries.</t>
  </si>
  <si>
    <t>The paper discusses coral reef fisheries, seafood supply chains, and resource sustainability and food security, which are all related to fisheries and marine resource management.</t>
  </si>
  <si>
    <t>Yes; The title and abstract mention coral reef fisheries, seafood supply chains, and resource sustainability and food security, which are all related to fisheries and marine resource management.
 ReflectionThe initial response is correct as the title and abstract clearly indicate that the paper will discuss fisheries and marine resource management.</t>
  </si>
  <si>
    <t>Yes; The abstract mentions a "transferable community-based approach" to assess social and ecological factors affecting resource sustainability and food security in a small-scale, coral reef fishery.
 ReflectionThe initial response is correct as the abstract mentions a community-based approach.</t>
  </si>
  <si>
    <t>Although the abstract does not explicitly state that the paper is peer-reviewed published literature, the publisher, Foundation for Environmental Conservation, is a reputable publisher of peer-reviewed journals.</t>
  </si>
  <si>
    <t>Maybe; The abstract does not provide enough information to determine if it is peer-reviewed published literature or not.
 ReflectionThe abstract does not mention if the paper is peer-reviewed published literature or not. However, the publisher, Foundation for Environmental Conservation, is a reputable publisher of peer-reviewed journals.</t>
  </si>
  <si>
    <t>The paper is not about any of the countries/islands listed in the SC, but rather about Wallacea, which is not included in the list.</t>
  </si>
  <si>
    <t>No; The paper is about Wallacea, which is not included in the list of countries/islands.
 ReflectionThe initial response is correct as the paper is focused on Wallacea, which is not included in the list of countries/islands provided in the SC.</t>
  </si>
  <si>
    <t>The title suggests that it is likely a peer-reviewed published literature.</t>
  </si>
  <si>
    <t>No; The paper is about a marine protected area site selection in Sabah, Malaysia.
 ReflectionThe paper is focused on Sabah, Malaysia, which is not included in the list of countries in the SC.</t>
  </si>
  <si>
    <t>The paper is likely part of the peer-reviewed published literature based on the research findings discussed in the abstract and the publisher mentioned.</t>
  </si>
  <si>
    <t>Maybe; The abstract mentions the publisher, but it is unclear if the paper has been peer-reviewed.
 ReflectionThe mention of the publisher does not necessarily mean that the paper has been peer-reviewed. However, the paper does seem to be discussing research findings and is written in a style consistent with peer-reviewed literature.</t>
  </si>
  <si>
    <t>Maybe; The abstract does not explicitly state whether the paper is peer-reviewed or not.
 ReflectionThe abstract does not provide any information on whether the paper is peer-reviewed or not. However, the publisher, BIOFLUX SRL, appears to be a peer-reviewed journal publisher.</t>
  </si>
  <si>
    <t>The paper discusses the use of community-based marine protected areas for fisheries management and their potential benefits for exploited reef-fish stocks.</t>
  </si>
  <si>
    <t>Yes; The title and abstract discuss the effects of marine protected areas on exploited reef fishes and their potential benefits for sustaining and enhancing coral-reef fisheries.
 ReflectionThe title and abstract clearly mention the use of marine protected areas for fisheries management and provide details on the study's findings related to fish populations and catch diversity.</t>
  </si>
  <si>
    <t>The abstract does not provide enough information to determine whether the paper includes case studies from the listed countries.</t>
  </si>
  <si>
    <t>Maybe; The abstract discusses the status and future of the world's fisheries in general, but does not mention any specific case studies from the listed countries.
 ReflectionThe abstract does not provide any specific information about case studies from the listed countries, but it is possible that the paper may include such case studies in the main body.</t>
  </si>
  <si>
    <t>The paper discusses fisheries management and the need to learn from successful fisheries to move towards sustainability.</t>
  </si>
  <si>
    <t>Yes; The title and abstract mention fisheries management and rebuilding marine ecosystems.
 ReflectionThe abstract discusses the two views on the status and future of the world's fisheries and the need to apply lessons from successful fisheries to stop the decline and rebuild threatened fisheries.</t>
  </si>
  <si>
    <t>The paper may discuss a community-based approach, but it is not clear if this will be the main focus of the paper.</t>
  </si>
  <si>
    <t>Maybe; The abstract mentions community-based fishing rights as one of the tools to reset incentives for successful fisheries.
 ReflectionThe mention of community-based fishing rights suggests that the paper may discuss a community-based approach, but it is not clear if this will be the main focus of the paper.</t>
  </si>
  <si>
    <t>The Title and Abstract do not meet the Screening Criteria as they do not summarise a paper with a case study from any of the countries listed.</t>
  </si>
  <si>
    <t>The mention of the publisher suggests that the paper is part of the peer-reviewed published literature, but it is not explicitly stated in the abstract.</t>
  </si>
  <si>
    <t>Maybe; The abstract mentions the publisher as Wiley Periodicals, Inc., but it is unclear if the paper is peer-reviewed or not.
 ReflectionThe mention of the publisher does suggest that the paper is part of the peer-reviewed published literature. However, it is not explicitly stated in the abstract.</t>
  </si>
  <si>
    <t>The Asian Fisheries Society is a peer-reviewed journal, indicating that the paper is part of the peer-reviewed published literature.</t>
  </si>
  <si>
    <t>Maybe; The abstract mentions the Asian Fisheries Society, but it is unclear if this is a peer-reviewed publication.
 ReflectionThe Asian Fisheries Society is a peer-reviewed journal, so the paper is likely part of the peer-reviewed published literature.</t>
  </si>
  <si>
    <t>While the abstract does mention fisheries and coastlines, the primary focus of the title and abstract is on the multifunctional use and conservation of mangrove resources.</t>
  </si>
  <si>
    <t>Maybe; The abstract mentions protecting fisheries and coastlines, but the title and abstract focus more on the multifunctional use and conservation of mangrove resources.
 ReflectionThe abstract does mention the importance of mangroves in protecting fisheries and coastlines, but the title and abstract focus more on the multifunctional use and conservation of mangrove resources.</t>
  </si>
  <si>
    <t>Maybe; The abstract mentions the publisher, but it is unclear if the paper is peer-reviewed or not.
 ReflectionThe initial response is correct. The abstract mentions the publisher, but it is not clear if the paper has undergone peer-review.</t>
  </si>
  <si>
    <t>No; The paper is about Indonesia, which is not included in the list of countries.
 ReflectionThe initial response is correct as the paper is focused on Indonesia, which is not included in the list of countries mentioned in the SC.</t>
  </si>
  <si>
    <t>The paper does not explicitly state that it has been peer-reviewed, and the publisher alone is not enough to confirm that it has been.</t>
  </si>
  <si>
    <t>The report is referred to as a "Working Paper" and does not explicitly state that it has been peer-reviewed and published in a journal, indicating that it is not part of the peer-reviewed published literature.</t>
  </si>
  <si>
    <t>Maybe; The abstract mentions a "Working Paper" and does not explicitly state that it has been peer-reviewed and published in a journal.
 ReflectionThe abstract mentions that the research was conducted as part of a project, and the report is referred to as a "Working Paper." This suggests that the report may not have undergone peer-review and been published in a journal.</t>
  </si>
  <si>
    <t>The paper is based on a case study conducted in the central Philippines, which is not included in the list of countries in the SC.</t>
  </si>
  <si>
    <t>No; The paper is based on a case study conducted in the central Philippines.
 ReflectionThe initial response is correct as the paper is based on a case study conducted in the central Philippines, which is not included in the list of countries in the SC.</t>
  </si>
  <si>
    <t>The use of statistical methods commonly used in peer-reviewed research suggests that the paper is part of the peer-reviewed published literature.</t>
  </si>
  <si>
    <t>Yes; The abstract mentions the use of boosted regression trees to model the response of each fish group to predictor variables, which is a statistical method commonly used in peer-reviewed research.
 ReflectionThe initial response is correct. The abstract provides enough information to suggest that the paper is part of the peer-reviewed published literature.</t>
  </si>
  <si>
    <t>The abstract mentions case studies from countries outside the Pacific region, so it does not summarise a case study from any of the Pacific Island countries listed in the SC.</t>
  </si>
  <si>
    <t>No; The abstract mentions case studies from New Zealand, Cambodia, Norway, Canada, and the United States.
 ReflectionThe abstract mentions case studies from countries outside the Pacific region, so it is unlikely that the paper summarises a case study from any of the Pacific Island countries listed in the SC.</t>
  </si>
  <si>
    <t>While the publisher is reputable, it is still unclear if the paper has undergone peer-review.</t>
  </si>
  <si>
    <t>Maybe; The abstract mentions the publisher, but it is unclear if it is a peer-reviewed journal article or not.
 ReflectionThe publisher mentioned in the abstract is a reputable academic publisher, but it is still unclear if the paper has undergone peer-review.</t>
  </si>
  <si>
    <t>No; The paper is about a case study in the Philippines, which is not included in the list of countries.
 ReflectionThe initial response is correct as the paper is about a case study in the Philippines, which is not included in the list of countries.</t>
  </si>
  <si>
    <t>No; The paper is focused on a case study in Hawai'i.
 ReflectionThe paper does not mention any of the countries listed in the SC, and instead focuses on a case study in Hawai'i.</t>
  </si>
  <si>
    <t>No; The paper is about HPV vaccine information sources among diverse parents and caregivers in the United States.
 ReflectionThe paper is focused on HPV vaccine information sources among diverse parents and caregivers in the United States, and there is no mention of any of the countries listed in the SC.</t>
  </si>
  <si>
    <t>No; The paper is about a freshwater fishery in Venezuela.
 ReflectionThe initial response is correct as the paper is focused on a freshwater fishery in Venezuela and does not mention any of the countries listed in the SC.</t>
  </si>
  <si>
    <t>Yes; The abstract mentions the publisher and year of publication, indicating that it is likely a peer-reviewed published paper.
 ReflectionThe initial response is correct. The abstract mentions the publisher and year of publication, indicating that it is likely a peer-reviewed published paper.</t>
  </si>
  <si>
    <t>The paper does not focus on any of the countries listed in the SC, but the participatory approaches to management discussed could be applicable to those countries.</t>
  </si>
  <si>
    <t>Maybe; The abstract mentions Hawaii, which is not on the list of countries, but the paper discusses participatory approaches to management that incorporate local communities and customary knowledge, which could be applicable to the countries listed.
 ReflectionThe initial response is correct. While Hawaii is not on the list of countries, the paper discusses participatory approaches to management that could be applicable to the countries listed in the SC.</t>
  </si>
  <si>
    <t>The paper discusses the development of a method to assess fisheries and the use of traditional knowledge and modern scientific approaches to support sustainable fisheries management.</t>
  </si>
  <si>
    <t>Yes; The abstract discusses the development of a low-cost, low-tech method to assess the seasonal spawning peaks, lunar spawning cycles, and size at maturity for key targeted reef fish, combining traditional knowledge and practice with modern scientific approaches, including gonadosomatic index (GSI) and histology.
 ReflectionThe abstract clearly mentions the development of a method to assess fisheries and the use of traditional knowledge and modern scientific approaches to support sustainable fisheries management.</t>
  </si>
  <si>
    <t>The abstract describes a community-based approach to fisheries monitoring that incorporates traditional knowledge and practice with modern scientific approaches.</t>
  </si>
  <si>
    <t>Yes; The abstract mentions a collaboration between fishers, scientists, NGOs, and regulating agencies to develop a low-cost, low-tech method to assess the seasonal spawning peaks, lunar spawning cycles, and size at maturity for key targeted reef fish, combining traditional knowledge and practice with modern scientific approaches.
 ReflectionThe initial response is correct as the abstract mentions the involvement of local communities and traditional knowledge in the development of the monitoring method.</t>
  </si>
  <si>
    <t>The language and content suggest that it is likely a peer-reviewed article.</t>
  </si>
  <si>
    <t>Maybe; The abstract does not provide information on the type of publication.
 ReflectionThe abstract does not provide information on the type of publication, but the language and content suggest that it is likely a peer-reviewed article.</t>
  </si>
  <si>
    <t>Yes; The abstract mentions a case study from the Solomon Islands, which is one of the countries listed in the SC.
 ReflectionThe initial response is correct.</t>
  </si>
  <si>
    <t>The abstract discusses the effectiveness of customary sea tenure regimes at regulating marine resource use and proposes the integration of different management systems, indicating that the paper will discuss fisheries and/or marine resource management.</t>
  </si>
  <si>
    <t>Yes; The abstract mentions the effectiveness of customary sea tenure regimes at regulating marine resource use and access, and proposes the integration of community-based management and modern rights-based fishery management.
 ReflectionThe abstract clearly discusses the management of marine resources and proposes the integration of different management systems.</t>
  </si>
  <si>
    <t>The paper discusses both community-based management (CST) and co-management (integration of modern rights-based fishery management and government regulations), so it does not strictly meet the screening criteria.</t>
  </si>
  <si>
    <t>No; The title and abstract do not mention any of the countries listed in the screening criteria.
 ReflectionThe initial response is correct as the paper is focused on community-based fisheries in the Canadian Maritimes, which is not included in the screening criteria.</t>
  </si>
  <si>
    <t>French Polynesia is part of the Pacific Islands region, which is listed in the SC. Therefore, it is possible that the paper summarises a case study from one of the listed countries.</t>
  </si>
  <si>
    <t>The abstract discusses the use of traditional management practices to improve a fishery and the need for innovative approaches to adapt to contemporary societal needs and expectations.</t>
  </si>
  <si>
    <t>Yes; The title and abstract mention coral reef fisheries, community-based management, and the conservation of a fishery.
 ReflectionThe initial response is correct as the abstract discusses the management of a fishery and the use of traditional practices to improve it.</t>
  </si>
  <si>
    <t>The paper discusses a community-based approach to manage the fishery.</t>
  </si>
  <si>
    <t>Yes; The abstract mentions the community-based management and the efforts of the community to conserve the fishery.
 ReflectionThe abstract clearly mentions the community-based management approach and how the community's efforts were successful in managing the fishery.</t>
  </si>
  <si>
    <t>The abstract mentions ASCE 2005, which could indicate that it was published in a peer-reviewed journal, but we cannot confirm this without further information.</t>
  </si>
  <si>
    <t>Maybe; The abstract mentions ASCE 2005, which could indicate that it was published in a peer-reviewed journal, but it is not clear from the information provided.
 ReflectionThe initial response is correct. ASCE stands for American Society of Civil Engineers, which is a peer-reviewed journal. However, we cannot confirm this without further information.</t>
  </si>
  <si>
    <t>The Title and Abstract do not meet the SC as there is no mention of any of the countries listed in the SC.</t>
  </si>
  <si>
    <t>No; The Title and Abstract do not mention any of the countries listed in the SC.
 ReflectionThe Initial Response is correct as there is no mention of any of the countries listed in the SC in the Title and Abstract.</t>
  </si>
  <si>
    <t>The title and abstract refer to a book, which is not part of the peer-reviewed published literature.</t>
  </si>
  <si>
    <t>No; The title and abstract suggest that this is a book rather than a peer-reviewed paper.
 ReflectionThe title and abstract clearly state that this is a second edition of a book, which is not part of the peer-reviewed published literature.</t>
  </si>
  <si>
    <t>The paper is not about any of the countries listed in the SC, but about a lagoon in CuyutlÃ¡n, Mexico.</t>
  </si>
  <si>
    <t>No; The paper is about a lagoon in CuyutlÃ¡n, which is located in Mexico.
 ReflectionThe initial response is correct as the paper is not about any of the countries listed in the SC.</t>
  </si>
  <si>
    <t>The publisher, Fauna &amp; Flora International, is a reputable organization that publishes peer-reviewed research, making it likely that the paper is part of the peer-reviewed published literature.</t>
  </si>
  <si>
    <t>Maybe; The abstract does not provide information on the type of publication.
 ReflectionThe abstract does not provide information on the type of publication, but the publisher, Fauna &amp; Flora International, is a reputable organization that publishes peer-reviewed research.</t>
  </si>
  <si>
    <t>The paper does not summarise a case study from any of the listed countries as it is focused on the Indus River dolphin in Pakistan and India.</t>
  </si>
  <si>
    <t>No; The paper is about the Indus River dolphin in Pakistan and India, and does not mention any of the listed countries.
 ReflectionThe Initial Response is correct as the paper is focused on the Indus River dolphin in Pakistan and India, and there is no mention of any of the listed countries.</t>
  </si>
  <si>
    <t>The inclusion of non-peer-reviewed sources in the abstract suggests that the paper may not be part of the peer-reviewed published literature.</t>
  </si>
  <si>
    <t>Maybe; The abstract mentions "published current and historical literature" but also includes "newspaper articles and unpublished reports."
 ReflectionThe abstract mentions published literature, but it also includes non-peer-reviewed sources such as newspaper articles and unpublished reports. It is unclear whether the paper itself is peer-reviewed.</t>
  </si>
  <si>
    <t>The abstract does not provide enough evidence to suggest that the paper has been published in a peer-reviewed journal.</t>
  </si>
  <si>
    <t>The paper is based on a case study from southern Portugal and not from any of the countries listed in the SC.</t>
  </si>
  <si>
    <t>No; The paper is based on a case study from southern Portugal.
 ReflectionThe paper is not based on a case study from any of the countries listed in the SC.</t>
  </si>
  <si>
    <t>The paper is not a case study from any of the countries listed in the SC, but rather from the Philippines.</t>
  </si>
  <si>
    <t>The publisher, Springer-Verlag GmbH Germany, is a reputable publisher that does publish peer-reviewed articles.</t>
  </si>
  <si>
    <t>Maybe; The abstract mentions the publisher, but it is unclear if it is peer-reviewed.
 ReflectionThe mention of the publisher does not necessarily mean that the paper is peer-reviewed. However, Springer-Verlag GmbH Germany is a reputable publisher that does publish peer-reviewed articles.</t>
  </si>
  <si>
    <t>No; The paper is about a case study in Mallorca, which is not located in any of the listed countries.
 ReflectionThe initial response is correct as the paper is focused on a case study in Mallorca, which is not located in any of the listed countries.</t>
  </si>
  <si>
    <t>Yes; The title and abstract clearly mention community-based fisheries extension programme, village fisheries management plans, and village fish reserves, which are all related to fisheries and marine resource management.
 ReflectionThe initial response is correct as the title and abstract provide clear evidence of the paper discussing fisheries and marine resource management.</t>
  </si>
  <si>
    <t>Maybe; The abstract mentions the source of the paper, but it is unclear whether it is peer-reviewed or not.
 ReflectionThe abstract mentions that the paper is copyrighted by WWF-International and International Union for Conservation of Naturel and Natural Resources, but it is unclear whether it has been peer-reviewed or not.</t>
  </si>
  <si>
    <t>No; The paper is focused on the Central Amazon of Brazil and does not mention any of the countries listed in the SC.
 ReflectionThe Initial Response is correct as the paper is not related to any of the countries listed in the SC.</t>
  </si>
  <si>
    <t>The mention of the American Anthropological Association suggests that it may be a peer-reviewed publication, but it is unclear from the information given whether it is part of the peer-reviewed published literature.</t>
  </si>
  <si>
    <t>The paper discusses the use of local ecological knowledge to identify shark habitats in Fiji and how this information can improve community-based coastal resource management, including fisheries and marine resource management.</t>
  </si>
  <si>
    <t>Yes; The abstract mentions the potential of local ecological knowledge to improve community-based coastal resource management and identifies shark habitats in Fiji.
 ReflectionThe abstract specifically mentions the potential of local ecological knowledge to improve community-based coastal resource management, which includes fisheries and marine resource management. Additionally, the paper explores the potential of LEK and TEK to identify shark habitats in Fiji, which is directly related to marine resource management.</t>
  </si>
  <si>
    <t>The paper discusses the potential of LEK and TEK to improve community-based coastal resource management (CBCRM) and interviews representatives from 22 villages, communities, and fishing settlements.</t>
  </si>
  <si>
    <t>Yes; The abstract mentions community-based coastal resource management (CBCRM) and interviews with representatives from 22 villages, communities, and fishing settlements.
 ReflectionThe paper discusses the potential of local ecological knowledge (LEK) and traditional ecological knowledge (TEK) to improve community-based coastal resource management (CBCRM) by providing information about the presence, behaviour and ecology of species. The paper also explores the potential of LEK and TEK to identify shark river habitats in Fiji, learn how locals regard and use sharks, and capture ancestral legends and myths that shed light on relationships between these animals and local people. Therefore, it is likely that the paper will discuss a community-based approach.</t>
  </si>
  <si>
    <t>Maybe; The abstract mentions the copyright of the Foundation for Environmental Conservation, but it is unclear if the paper has undergone peer review.
 ReflectionThe copyright statement does not necessarily indicate that the paper has undergone peer review. However, the paper does not appear to be grey literature, a conference report, or a book chapter.</t>
  </si>
  <si>
    <t>No; The paper is about mangrove forest management in the Philippines.
 ReflectionThe title and abstract clearly state that the paper is about mangrove forest management in the Philippines, which is not included in the list of countries in the SC.</t>
  </si>
  <si>
    <t>While the abstract mentions a reputable publisher, it is unclear if the paper has undergone peer-review.</t>
  </si>
  <si>
    <t>Maybe; The abstract mentions "Plenum Publishing Corporation," but it is unclear if the paper is peer-reviewed.
 ReflectionPlenum Publishing Corporation is a reputable publisher of scientific journals, but it is unclear if this paper has undergone peer-review.</t>
  </si>
  <si>
    <t>No; The study is conducted in Brazil, which is not included in the list of countries.
 ReflectionThe SC specifically mentions a list of countries, and Brazil is not one of them. Therefore, the study cannot be summarised as a case study from any of the listed countries.</t>
  </si>
  <si>
    <t>The paper is published by a reputable publisher of peer-reviewed literature, and although it is not explicitly stated, it is likely that the paper has undergone peer-review.</t>
  </si>
  <si>
    <t>Maybe; The abstract mentions the author(s) and a publisher, but it is unclear if the paper has been peer-reviewed.
 ReflectionThe abstract mentions that the paper is published by Springer Nature Switzerland AG, which is a reputable publisher of peer-reviewed literature. However, it is not explicitly stated whether the paper has undergone peer-review.</t>
  </si>
  <si>
    <t>Only Papua New Guinea is mentioned as a case study in the paper.</t>
  </si>
  <si>
    <t>The abstract hints at the possibility of discussing fisheries and/or marine resource management, but does not provide enough information to confirm this.</t>
  </si>
  <si>
    <t>Maybe; The abstract mentions coral reef ecosystems and marine protected areas, but does not explicitly state that the paper will discuss fisheries or marine resource management.
 ReflectionThe abstract does not provide enough information to definitively say whether the paper will discuss fisheries or marine resource management. However, the mention of coral reef ecosystems and marine protected areas suggests that these topics may be discussed.</t>
  </si>
  <si>
    <t>Yes; The abstract clearly states that the paper discusses partnerships between scientists and local communities to increase research capacity and data delivery while improving management effectiveness through enhanced community participation.
 ReflectionThe initial response is correct as the abstract mentions the formation of partnerships between scientists and local communities to enhance research capacity and data delivery.</t>
  </si>
  <si>
    <t>The paper mentions a publisher, but it is unclear if it has undergone peer review.</t>
  </si>
  <si>
    <t>The paper is based on a case study in Kerala, India and not from any of the listed countries.</t>
  </si>
  <si>
    <t>No; The paper is based on a case study in Kerala, India.
 ReflectionThe paper is not based on a case study from any of the listed countries.</t>
  </si>
  <si>
    <t>No; The paper is about a case study in Hawaii, which is not included in the list of countries.
 ReflectionThe initial response is correct as the paper is about a case study in Hawaii, which is not included in the list of countries.</t>
  </si>
  <si>
    <t>While the University of Hawai'i Press is a reputable academic publisher, it is unclear from the abstract whether the paper has undergone peer review.</t>
  </si>
  <si>
    <t>Maybe; The abstract mentions the University of Hawai'i Press, but it is unclear if the paper has undergone peer review.
 ReflectionThe University of Hawai'i Press is a reputable academic publisher, but it is unclear from the abstract whether the paper has undergone peer review.</t>
  </si>
  <si>
    <t>While the abstract does not explicitly state whether the paper is peer-reviewed or not, the publisher, Forest Research and Training Centre, is a reputable organization that publishes peer-reviewed research.</t>
  </si>
  <si>
    <t>Maybe; The abstract does not explicitly state whether the paper is peer-reviewed or not.
 ReflectionThe abstract does not provide any information on whether the paper is peer-reviewed or not. However, the publisher, Forest Research and Training Centre, appears to be a reputable organization that publishes peer-reviewed research.</t>
  </si>
  <si>
    <t>The copyright statement suggests that the paper is part of the peer-reviewed published literature.</t>
  </si>
  <si>
    <t>Maybe; The abstract does not provide information on the type of publication.
 ReflectionThe abstract does not mention the type of publication, but the copyright statement suggests that it is a peer-reviewed paper.</t>
  </si>
  <si>
    <t>While the paper does not focus on any of the countries listed in the SC, it does discuss a topic that could potentially be relevant to those countries.</t>
  </si>
  <si>
    <t>Maybe; The paper discusses community-based aquaculture in the Western Indian Ocean, which does not include any of the countries listed in the SC.
 ReflectionThe paper does not mention any of the countries listed in the SC, but it does discuss community-based aquaculture, which could potentially be implemented in any of the countries listed in the SC.</t>
  </si>
  <si>
    <t>The paper discusses the challenges faced by coastal communities in the Western Indian Ocean and the implementation of community-based aquaculture as an alternative to overdependence on marine resources, indicating a focus on fisheries and marine resource management.</t>
  </si>
  <si>
    <t>Yes; The abstract discusses the challenges faced by coastal communities in the Western Indian Ocean and the implementation of community-based aquaculture as an alternative to overdependence on marine resources.
 ReflectionThe abstract clearly mentions the implementation of community-based aquaculture as an alternative to overdependence on marine resources, indicating a focus on marine resource management.</t>
  </si>
  <si>
    <t>The paper discusses community-based aquaculture as a means of promoting sustainable coastal livelihoods and biodiversity conservation.</t>
  </si>
  <si>
    <t>Yes; The abstract mentions community-based aquaculture as an alternative income-generating activity for coastal communities.
 ReflectionThe initial response is correct as the abstract specifically mentions community-based aquaculture as a means of promoting biodiversity conservation and breaking the cycle of poverty.</t>
  </si>
  <si>
    <t>The paper is not a case study from any of the listed countries, as it is focused on Cuba.</t>
  </si>
  <si>
    <t>Although the abstract does not explicitly state that it is a peer-reviewed publication, the copyright statement suggests that it is part of the peer-reviewed published literature.</t>
  </si>
  <si>
    <t>Maybe; The abstract does not provide information on the type of publication.
 ReflectionThe abstract does not mention the type of publication, but it does include a copyright statement indicating that it was published by the Rosenstiel School of Marine &amp; Atmospheric Science of the University of Miami.</t>
  </si>
  <si>
    <t>The abstract is discussing a news article and does not present original research, therefore it is not part of the peer-reviewed published literature.</t>
  </si>
  <si>
    <t>No; The paper is about Taiwan, which is not included in the list of countries.
 ReflectionThe SC specifically mentions a list of countries, and Taiwan is not included in that list.</t>
  </si>
  <si>
    <t>No; The paper is focused on a mangrove forest management case study in Riau, Indonesia.
 ReflectionThe paper is not related to any of the countries listed in the SC.</t>
  </si>
  <si>
    <t>While the abstract mentions an IOP Conference Series publication, it is unclear if the paper underwent peer-review.</t>
  </si>
  <si>
    <t>Maybe; The abstract mentions an IOP Conference Series publication, but it is unclear if it is peer-reviewed.
 ReflectionThe IOP Conference Series is a reputable publisher of conference proceedings, but it is unclear if the papers published in this series undergo peer-review.</t>
  </si>
  <si>
    <t>The paper is published by Elsevier, but it is not clear if it is a peer-reviewed journal article or not.</t>
  </si>
  <si>
    <t>No; The paper is about Uganda, which is not included in the list of countries.
 ReflectionThe initial response is correct as Uganda is not included in the list of countries.</t>
  </si>
  <si>
    <t>No; The paper is about mangrove conservation in the Philippines.
 ReflectionThe paper is focused on mangrove conservation in the Philippines and does not mention any of the countries listed in the SC.</t>
  </si>
  <si>
    <t>Although the abstract does not explicitly state that the paper is part of the peer-reviewed published literature, the publisher, BIOFLUX SRL, is a peer-reviewed journal publisher, which suggests that the paper is part of the peer-reviewed published literature.</t>
  </si>
  <si>
    <t>No; The paper does not mention any of the countries listed in the Screening Criteria.
 ReflectionThe paper does not mention any of the countries listed in the Screening Criteria, and it does not seem to be related to any case study from those countries.</t>
  </si>
  <si>
    <t>While the abstract mentions that the paper was presented at a conference, it is unclear whether the paper was subsequently published in a peer-reviewed journal.</t>
  </si>
  <si>
    <t>No; The abstract explicitly mentions that the paper was presented at a conference.
 ReflectionThe abstract mentions that the paper was presented at a conference, which is excluded from the screening criteria.</t>
  </si>
  <si>
    <t>No; The paper is about Taiwan, which is not included in the list of countries.
 ReflectionThe initial response is correct as Taiwan is not included in the list of countries.</t>
  </si>
  <si>
    <t>The publisher mentioned in the abstract is Elsevier Ltd, which is a reputable publisher of peer-reviewed journals, and it is likely that this paper has gone through the peer-review process.</t>
  </si>
  <si>
    <t>Maybe; The abstract mentions the publisher, but it is unclear if it is a peer-reviewed journal article or not.
 ReflectionThe publisher mentioned in the abstract is Elsevier Ltd, which is a reputable publisher of peer-reviewed journals. However, it is still unclear if this specific paper has gone through the peer-review process.</t>
  </si>
  <si>
    <t>The article is open access, which suggests that it has been published. However, it is unclear whether it has been peer-reviewed.</t>
  </si>
  <si>
    <t>Maybe; The abstract mentions "This is an open access article distributed under the terms of the Creative Commons Attribution License", which suggests that it is a published paper. However, it is unclear whether it has been peer-reviewed.
 ReflectionThe Initial Response is correct. The abstract mentions that the article is open access, which suggests that it has been published. However, it does not explicitly state whether it has been peer-reviewed.</t>
  </si>
  <si>
    <t>The abstract does not seem to describe a research paper and is more of a general overview of the Philippines.</t>
  </si>
  <si>
    <t>No; The abstract does not seem to describe a research paper.
 ReflectionThe abstract provides a description of the Philippines and its environmental situation, but it does not seem to be a research paper.</t>
  </si>
  <si>
    <t>Although it is not explicitly stated, the language used in the abstract suggests that this is a published paper in a peer-reviewed journal.</t>
  </si>
  <si>
    <t>Maybe; The abstract mentions a study and findings, but it is unclear if it has been published in a peer-reviewed journal.
 ReflectionThe abstract does not explicitly state whether the paper has been published in a peer-reviewed journal or not. However, the language used suggests that it is a published paper.</t>
  </si>
  <si>
    <t>No; The paper is about Torres Strait, which is not included in the list of countries/islands.
 ReflectionThe initial response is correct as Torres Strait is not included in the list of countries/islands.</t>
  </si>
  <si>
    <t>The abstract does not provide information on whether the paper is peer-reviewed or published in a journal, but the research conducted and the results obtained suggest that it is likely part of the peer-reviewed published literature.</t>
  </si>
  <si>
    <t>Maybe; The abstract does not mention if the paper is peer-reviewed or published in a journal.
 ReflectionThe abstract does not provide information on whether the paper is peer-reviewed or published in a journal, but it does provide details on the research conducted and the results obtained.</t>
  </si>
  <si>
    <t>The paper is not about any of the countries mentioned in the SC, but rather a case study in Thailand's Salween basin.</t>
  </si>
  <si>
    <t>No; The paper is about a case study in Thailand's Salween basin, which is not included in the list of countries mentioned in the SC.
 ReflectionThe initial response is correct as the paper is not about any of the countries mentioned in the SC.</t>
  </si>
  <si>
    <t>The abstract mentions the publisher, Springer Nature Limited, and the language and structure of the abstract suggest that it is a peer-reviewed paper.</t>
  </si>
  <si>
    <t>The paper is not about any of the countries listed in the SC, but rather about Japan's community-based coastal fisheries commons.</t>
  </si>
  <si>
    <t>No; The paper is about a case study in the Brazilian Amazon, which is not included in the list of countries in the Screening Criteria.
 ReflectionThe Screening Criteria specifically lists countries in the Pacific region, and the paper is not about any of those countries.</t>
  </si>
  <si>
    <t>The abstract suggests that it may be a research paper, but it is unclear if it has been peer-reviewed and published in a journal.</t>
  </si>
  <si>
    <t>Maybe; The abstract mentions "we provide an assessment" which suggests that it may be a research paper, but it is unclear if it has been peer-reviewed and published in a journal.
 ReflectionThe abstract does not explicitly state that the paper has been peer-reviewed and published in a journal, but the language used suggests that it may be a research paper. However, without further information, it is difficult to determine if it meets the screening criteria.</t>
  </si>
  <si>
    <t>No; The paper is about Korean fisheries and does not mention any of the countries listed in the SC.
 ReflectionThe Initial Response is correct as the paper is focused on Korean fisheries and does not mention any of the countries listed in the SC.</t>
  </si>
  <si>
    <t>The paper does not meet the SC as it does not involve any of the listed countries.</t>
  </si>
  <si>
    <t>No; The paper is focused on Bangladesh, which is not included in the list of countries.
 ReflectionThe paper does not mention any of the countries listed in the SC, and instead focuses on Bangladesh.</t>
  </si>
  <si>
    <t>Maybe; The abstract mentions the publisher, but it is unclear if it is a peer-reviewed journal or not.
 ReflectionThe initial response is correct. The abstract mentions the publisher, but it does not explicitly state whether it is a peer-reviewed journal or not.</t>
  </si>
  <si>
    <t>No; The paper is focused on vulnerable women in southwestern Uganda and does not mention any of the listed countries.
 ReflectionThe Initial Response is correct as the paper does not mention any of the listed countries in the context of a case study.</t>
  </si>
  <si>
    <t>Maybe; The abstract mentions a "commentary" and "recent community-based qualitative study" but does not explicitly state if it is peer-reviewed or published in a journal.
 ReflectionThe initial response is correct as the abstract does not provide clear information on whether the paper is part of the peer-reviewed published literature.</t>
  </si>
  <si>
    <t>Yes; The abstract mentions a case study in Tonga.
 ReflectionThe initial response is correct as the abstract explicitly mentions a case study in Tonga.</t>
  </si>
  <si>
    <t>The abstract discusses the efficacy of community-based marine reserves and their potential impact on fisheries management, meeting the screening criteria.</t>
  </si>
  <si>
    <t>Yes; The abstract discusses the efficacy of different strategies to manage marine resources, specifically community-based marine reserves, and compares their effectiveness in terms of conservation impact.
 ReflectionThe abstract explicitly mentions marine resources and marine protected areas, indicating a focus on marine resource management. The comparison of community-based and systematic approaches to establishing marine reserves also suggests a discussion of fisheries management.</t>
  </si>
  <si>
    <t>The abstract discusses the efficacy of community-based marine reserve design and compares it to a systematic configuration, indicating a focus on community-based approach.</t>
  </si>
  <si>
    <t>Yes; The abstract discusses the efficacy of community-based marine reserve design and compares it to a systematic configuration.
 ReflectionThe initial response is correct as the abstract explicitly mentions community-based marine reserves and their effectiveness.</t>
  </si>
  <si>
    <t>Yes; The abstract mentions the publisher and the journal name, indicating that it is a peer-reviewed published literature.
 ReflectionThe initial response is correct. The abstract mentions the publisher and the journal name, indicating that it is a peer-reviewed published literature.</t>
  </si>
  <si>
    <t>The paper is not about any of the countries listed in the SC, but rather the Philippines.</t>
  </si>
  <si>
    <t>The abstract clearly mentions a case study in the Solomon Islands.</t>
  </si>
  <si>
    <t>The paper discusses the use of GIS for designing marine protected areas and resource management strategies, making it highly likely that it will discuss fisheries and/or marine resource management.</t>
  </si>
  <si>
    <t>Yes; The title and abstract mention marine protected areas and resource management strategies.
 ReflectionThe paper discusses the use of GIS to incorporate socio-spatial information for designing marine protected areas, which is directly related to fisheries and marine resource management.</t>
  </si>
  <si>
    <t>While the abstract suggests a community-based approach through the incorporation of local knowledge and behavior, it is unclear whether co-management is excluded.</t>
  </si>
  <si>
    <t>Although the abstract does not explicitly state that the paper is part of the peer-reviewed published literature, the publisher, Forest and Society, is a peer-reviewed journal.</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</si>
  <si>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Forest and Society, is a peer-reviewed journal.</t>
  </si>
  <si>
    <t>The specific location of the case study is not mentioned in the title or abstract, and it cannot be confirmed that it is from any of the countries listed in the SC.</t>
  </si>
  <si>
    <t>Maybe; The abstract mentions Oceania, which includes some of the countries listed in the SC, but the specific location of the case study is not mentioned.
 ReflectionThe initial response is correct. The abstract mentions French Polynesia, which is not listed in the SC, but it is part of Oceania. However, the specific location of the case study is not mentioned in the title or abstract.</t>
  </si>
  <si>
    <t>The abstract discusses the life history of a species of bonefish and the need to balance competing fishing sectors, indicating a focus on fisheries and/or marine resource management.</t>
  </si>
  <si>
    <t>Yes; The abstract discusses the life history of Albula glossodonta, a species of bonefish, and the need to balance the demands of competing fishing sectors in Oceania.
 ReflectionThe abstract specifically mentions the importance of balancing competing fishing sectors, indicating a focus on fisheries and/or marine resource management.</t>
  </si>
  <si>
    <t>While the abstract does not explicitly mention a community-based approach, it is possible that the management approach involves the local community. However, there is not enough information to make a definitive conclusion.</t>
  </si>
  <si>
    <t>No; The abstract discusses the life history of Albula glossodonta and the need for management to protect the species during spawning season. There is no mention of community-based approach or co-management.
 ReflectionThe abstract focuses on the biological aspects of Albula glossodonta and the need for management to protect the species. While the management approach is not explicitly stated as community-based, it is possible that the management approach involves the local community. However, there is not enough information to make a definitive conclusion.</t>
  </si>
  <si>
    <t>The abstract mentions the publisher and the paper seems to be a research article, indicating that it is likely part of the peer-reviewed published literature.</t>
  </si>
  <si>
    <t>Maybe; The abstract does not mention any of the countries listed in the SC, but it does mention Madagascar, which is not on the list.
 ReflectionThe initial response is correct. The abstract does not mention any of the countries listed in the SC, but it does provide a case study from Madagascar, which is not on the list.</t>
  </si>
  <si>
    <t>Yes; The abstract discusses the use of fishing catch as a cost in marine conservation planning and the benefits of marine reserves for fisheries.
 ReflectionThe abstract clearly mentions fisheries and marine conservation planning, indicating that the paper is likely to discuss fisheries and/or marine resource management.</t>
  </si>
  <si>
    <t>Maybe; The abstract mentions community-based resource managers, but it is not clear if the paper will discuss a community-based approach.
 ReflectionThe mention of community-based resource managers suggests that the paper may discuss a community-based approach, but it is not explicitly stated in the abstract.</t>
  </si>
  <si>
    <t>Yes; The abstract mentions the publisher and the year of publication, indicating that it is likely a peer-reviewed paper.
 ReflectionThe initial response is correct. The abstract mentions Springer Science+Business Media New York as the publisher, which is a reputable publisher of peer-reviewed scientific literature.</t>
  </si>
  <si>
    <t>No; The paper is about marine policy in Panama, not any of the listed countries.
 ReflectionThe paper does not mention any of the listed countries, and the focus is on marine policy in Panama.</t>
  </si>
  <si>
    <t>The abstract mentions a reputable publisher of peer-reviewed literature, but it is unclear if this specific paper has undergone peer-review.</t>
  </si>
  <si>
    <t>Maybe; The abstract mentions Elsevier Ltd. which is a publisher of peer-reviewed literature, but it is unclear if this specific paper has been peer-reviewed.
 ReflectionThe initial response is correct. The abstract mentions Elsevier Ltd., which is a reputable publisher of peer-reviewed literature. However, it is unclear from the abstract whether this specific paper has undergone peer-review.</t>
  </si>
  <si>
    <t>No; The paper is focused on the Philippines, not any of the listed countries.
 ReflectionThe paper does not mention any of the countries listed in the SC, so it is not possible that it summarises a case study from any of those countries.</t>
  </si>
  <si>
    <t>Maybe; The abstract mentions the publisher, but it is unclear if it is a peer-reviewed journal article or not.
 ReflectionThe mention of the publisher does not necessarily mean that the paper is peer-reviewed. However, Taylor &amp; Francis Group is a well-known academic publisher that does publish peer-reviewed articles.</t>
  </si>
  <si>
    <t>The paper is likely to discuss a community-based approach as there is a model for fisheries management in a local community and no mention of co-management.</t>
  </si>
  <si>
    <t>Yes; The abstract discusses a model for fisheries management in a local community.
 ReflectionThe abstract mentions that the model is for a local community, which suggests a community-based approach. There is no mention of co-management, which is excluded by the SC.</t>
  </si>
  <si>
    <t>No; The paper is based on a field experiment conducted in Brazil.
 ReflectionThe paper is not based on a case study from any of the countries listed in the SC.</t>
  </si>
  <si>
    <t>The publisher mentioned in the abstract is a reputable publisher of peer-reviewed journals, but it is unclear if the paper is a peer-reviewed journal article or not.</t>
  </si>
  <si>
    <t>Maybe; The abstract mentions the publisher, but it is unclear if it is a peer-reviewed journal article or not.
 ReflectionThe publisher mentioned in the abstract is Elsevier B.V., which is a well-known publisher of peer-reviewed journals. However, the abstract does not explicitly state that the paper is a peer-reviewed journal article.</t>
  </si>
  <si>
    <t>The abstract does not provide clear information on whether the paper has been published in a peer-reviewed journal or not.</t>
  </si>
  <si>
    <t>Maybe; The abstract mentions a "paper" but does not explicitly state that it has been published in a peer-reviewed journal.
 ReflectionThe abstract does not provide clear information on whether the paper has been published in a peer-reviewed journal or not.</t>
  </si>
  <si>
    <t>No; The paper is focused on Australia and does not mention any of the countries listed in the SC.
 ReflectionThe paper is solely focused on the fishing industry in Australia and does not mention any of the countries listed in the SC.</t>
  </si>
  <si>
    <t>Although the abstract does not explicitly state that the paper is part of the peer-reviewed published literature, the paper is published by a reputable organization that publishes peer-reviewed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</si>
  <si>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paper is published by the National Rural Health Alliance Inc., which is a reputable organization that publishes peer-reviewed literature.</t>
  </si>
  <si>
    <t>The abstract mentions "reviewing relevant literature" but it is unclear whether the paper is part of the peer-reviewed published literature.</t>
  </si>
  <si>
    <t>Maybe; The abstract mentions "relevant literature" but it is unclear whether the paper is part of the peer-reviewed published literature.
 ReflectionThe abstract mentions "reviewing relevant literature" but it is unclear whether the paper is part of the peer-reviewed published literature.</t>
  </si>
  <si>
    <t>No; The paper is about local communities around Great Zimbabwe National Monument in Zimbabwe.
 ReflectionThe paper is focused on Zimbabwe and not any of the countries listed in the SC.</t>
  </si>
  <si>
    <t>No; The title and abstract do not mention fisheries or marine resource management.
 ReflectionThe paper focuses on pro-poor tourism and its benefits for local communities around the Great Zimbabwe National Monument. There is no mention of fisheries or marine resource management.</t>
  </si>
  <si>
    <t>No; The paper discusses the Australian Exclusive Economic Zone and does not mention any of the listed countries.
 ReflectionThe Initial Response is correct as the paper focuses on the Australian Exclusive Economic Zone and does not mention any of the listed countries.</t>
  </si>
  <si>
    <t>The paper is focused on Kenya, not any of the listed countries in the SC.</t>
  </si>
  <si>
    <t>No; The paper is focused on Kenya, not any of the listed countries.
 ReflectionThe paper does not mention any of the listed countries in the SC, and the focus is on Kenya, so it is not possible that this paper summarises a case study from any of the listed countries.</t>
  </si>
  <si>
    <t>It is unclear whether the paper has been published in a peer-reviewed journal or not.</t>
  </si>
  <si>
    <t>Maybe; The abstract mentions the authors and a copyright date, but it is unclear where the paper was published.
 ReflectionThe abstract does not explicitly state where the paper was published, but the mention of copyright suggests that it has been published in some form.</t>
  </si>
  <si>
    <t>No; The paper is about a case study in Galicia, NW Spain.
 ReflectionThe paper is focused on a specific location in Spain and does not mention any of the countries listed in the SC.</t>
  </si>
  <si>
    <t>The paper is not about any of the Pacific Island countries listed in the SC, but rather about the Gulf of Guinea in West Africa.</t>
  </si>
  <si>
    <t>No; The paper is about the Gulf of Guinea, which is located in West Africa and not in the Pacific Islands.
 ReflectionThe initial response is correct as the Gulf of Guinea is not located in the Pacific Islands.</t>
  </si>
  <si>
    <t>No; The paper is focused on the Eastern Caribbean, which is not included in the list of countries.
 ReflectionThe initial response is correct as the paper is not focused on any of the countries listed in the SC.</t>
  </si>
  <si>
    <t>No; The paper is about a summit held in Thailand.
 ReflectionThe paper is about a summit held in Thailand, which is not one of the countries listed in the SC.</t>
  </si>
  <si>
    <t>Yes; The abstract mentions a case study in the Solomon Islands.
 ReflectionThe initial response is correct as the abstract specifically mentions a case study in the Solomon Islands.</t>
  </si>
  <si>
    <t>Maybe; The abstract mentions local resource users' abilities to monitor long-term ecological change occurring to seagrass meadows near their communities, and how local observations of ecological change shape marine resource use and practices.
 ReflectionThe abstract mentions seagrass meadows, which are important habitats for many fish species, and how local observations of ecological change shape marine resource use and practices. However, the abstract does not explicitly mention fisheries or marine resource management.</t>
  </si>
  <si>
    <t>No; The paper is about a smoking cessation treatment study in London.
 ReflectionThe paper is not related to any of the countries listed in the SC.</t>
  </si>
  <si>
    <t>No; The paper is focused on Australia and does not mention any of the listed countries.
 ReflectionThe Initial Response is correct as the paper is solely focused on Australia and does not mention any of the listed countries.</t>
  </si>
  <si>
    <t>The abstract mentions a journal, but it is unclear if the paper has been peer-reviewed.</t>
  </si>
  <si>
    <t>Maybe; The abstract mentions a journal and the author(s), but it is unclear if the paper has been peer-reviewed.
 ReflectionThe abstract mentions that the paper was published in a journal, but it is unclear if the journal is peer-reviewed.</t>
  </si>
  <si>
    <t>No; The paper is about Eastern Indonesia, which is not included in the list of countries.
 ReflectionThe SC specifically mentions a list of countries, and Eastern Indonesia is not included in that list.</t>
  </si>
  <si>
    <t>The authors' names suggest that it is a peer-reviewed article.</t>
  </si>
  <si>
    <t>Maybe; The abstract does not provide information on the type of publication.
 ReflectionThe abstract does not provide information on the type of publication, but the authors' names suggest that it is a peer-reviewed article.</t>
  </si>
  <si>
    <t>The paper does not summarise a case study from any of the listed countries, as it is focused on Venezuela.</t>
  </si>
  <si>
    <t>No; The study was conducted in Indonesia, which is not included in the list of countries.
 ReflectionThe Initial Response is correct as the study was conducted in Indonesia, which is not included in the list of countries.</t>
  </si>
  <si>
    <t>No; The paper is about a case study in Taiwan.
 ReflectionThe title and abstract clearly state that the study was conducted in Taiwan, which is not included in the list of countries in the SC.</t>
  </si>
  <si>
    <t>The paper is based on a systematic review of published literature, indicating that it is part of the peer-reviewed published literature.</t>
  </si>
  <si>
    <t>Yes; The abstract mentions a systematic review of published literature.
 ReflectionThe abstract mentions that the study is based on a systematic review of published literature, which suggests that the paper is part of the peer-reviewed published literature.</t>
  </si>
  <si>
    <t>Maybe; The abstract mentions a publisher, but it is unclear if it is a peer-reviewed journal.
 ReflectionThe initial response is correct. The publisher mentioned in the abstract is IWA Publishing, which is a reputable publisher of peer-reviewed journals in the field of water management. However, it is not explicitly stated that the paper is published in a peer-reviewed journal.</t>
  </si>
  <si>
    <t>While the abstract mentions peer-reviewed literature, it is unclear if the paper itself is peer-reviewed.</t>
  </si>
  <si>
    <t>Maybe; The abstract mentions several references to peer-reviewed literature, but it is unclear if the paper itself is peer-reviewed.
 ReflectionThe abstract mentions several references to peer-reviewed literature, but it is unclear if the paper itself is peer-reviewed.</t>
  </si>
  <si>
    <t>No; The paper does not mention any of the countries listed in the SC.
 ReflectionThe paper focuses on the evaluation of tools for spatial management of fisheries and does not mention any of the countries listed in the SC.</t>
  </si>
  <si>
    <t>No; The paper is about a case study from Mexico, not any of the listed countries.
 ReflectionThe Initial Response is correct as the paper is about a case study from Mexico, which is not one of the listed countries.</t>
  </si>
  <si>
    <t>The mention of the publisher suggests that the paper may be part of the peer-reviewed published literature, but it is unclear if the paper has been peer-reviewed.</t>
  </si>
  <si>
    <t>Maybe; The abstract mentions the publisher, but it is unclear if the paper has been peer-reviewed.
 ReflectionThe mention of the publisher does not necessarily mean that the paper has been peer-reviewed. However, the abstract does provide some indication that the paper may be part of the peer-reviewed published literature.</t>
  </si>
  <si>
    <t>The title and abstract suggest that it is a research paper on decentralized coastal zone management in Malaysia and Indonesia, which is likely to be part of the peer-reviewed published literature.</t>
  </si>
  <si>
    <t>No; The paper is about a reservoir in Ghana, which is not included in the list of countries.
 ReflectionThe initial response is correct as the paper is not related to any of the countries mentioned in the SC.</t>
  </si>
  <si>
    <t>The title suggests that it is a research paper, but the abstract does not provide information on whether the paper is peer-reviewed or not.</t>
  </si>
  <si>
    <t>Maybe; The abstract does not provide information on whether the paper is peer-reviewed or not.
 ReflectionThe abstract does not provide information on whether the paper is peer-reviewed or not, but the title suggests that it is a research paper.</t>
  </si>
  <si>
    <t>The paper is not a case study from any of the listed countries as it is solely focused on the Philippines.</t>
  </si>
  <si>
    <t>The paper is not a case study from any of the listed countries, as it is focused on Ecuador.</t>
  </si>
  <si>
    <t>No; The paper is about Ecuador, which is not included in the list of countries.
 ReflectionThe initial response is correct as the paper is focused on Ecuador, which is not included in the list of countries.</t>
  </si>
  <si>
    <t>No; The paper is about a coastal area management case study in Torokeku Village, South Konawe Regency, Indonesia.
 ReflectionThe paper is not about any of the countries listed in the SC.</t>
  </si>
  <si>
    <t>No; The study was conducted in Kaligesing Sub-district, Purworejo Regency, Central Java, Indonesia.
 ReflectionThe study was conducted in Indonesia, which is not included in the list of countries in the SC.</t>
  </si>
  <si>
    <t>Maybe; The abstract does not provide information on the type of publication.
 ReflectionThe abstract does not mention the type of publication, but it does not mention any indicators of grey literature, conference reports, or book chapters.</t>
  </si>
  <si>
    <t>No; The paper is about Lake Tanganyika in Tanzania, which is not included in the list of countries.
 ReflectionThe initial response is correct as the paper is focused on Lake Tanganyika in Tanzania, which is not part of the listed countries.</t>
  </si>
  <si>
    <t>No; The paper is about small-scale fishing practices in Aceh, Indonesia.
 ReflectionThe paper is focused on a case study in Aceh, Indonesia, which is not included in the list of countries in the SC.</t>
  </si>
  <si>
    <t>The abstract mentions four cases in Micronesia, which includes Federated States of Micronesia and Palau, two of the countries listed in the SC.</t>
  </si>
  <si>
    <t>Yes; The abstract mentions four cases in Micronesia, which includes Federated States of Micronesia and Palau.
 ReflectionThe initial response is correct as the abstract mentions Federated States of Micronesia and Palau, which are part of the list of countries in the SC.</t>
  </si>
  <si>
    <t>The abstract mentions marine conservation and monitoring of marine food resources, but it is not clear if fisheries or marine resource management are the main focus.</t>
  </si>
  <si>
    <t>Maybe; The abstract mentions marine conservation and monitoring of marine food resources, but it is not clear if fisheries or marine resource management are the main focus.
 ReflectionThe abstract discusses the use of monitoring data to support conservation management and policy decisions in Micronesia, with examples of how monitoring has led to increased enforcement and outreach, new effective enforcement approaches, and actions that reduced land-based threats. While the abstract mentions overfishing and adjusting marine conservation area boundaries, it is not clear if fisheries or marine resource management are the main focus.</t>
  </si>
  <si>
    <t>No; The abstract discusses the use of monitoring data to support conservation management and policy decisions, but there is no mention of a community-based approach.
 ReflectionThe abstract focuses on the use of monitoring data to support conservation management and policy decisions, but there is no mention of community-based approaches or co-management.</t>
  </si>
  <si>
    <t>The abstract does not provide clear evidence that the paper has been published, but it also does not exclude the possibility.</t>
  </si>
  <si>
    <t>Maybe; The abstract mentions "our study" but it is unclear if the paper has been published.
 ReflectionThe abstract does not explicitly state whether the paper has been published or not, but it does mention "our study," which suggests that it has been published. However, this is not conclusive evidence.</t>
  </si>
  <si>
    <t>The abstract mentions the paper was published under license by the Resilience Alliance, but it is unclear if it was peer-reviewed.</t>
  </si>
  <si>
    <t>Maybe; The abstract mentions the paper was published under license by the Resilience Alliance, but it is unclear if it was peer-reviewed.
 ReflectionThe initial response is correct. The abstract mentions that the paper was published under license by the Resilience Alliance, but it does not explicitly state whether it was peer-reviewed.</t>
  </si>
  <si>
    <t>The abstract mentions the name of a journal, but it is unclear if it is a peer-reviewed journal.</t>
  </si>
  <si>
    <t>Maybe; The abstract mentions the name of a journal, but it is unclear if it is a peer-reviewed journal.
 ReflectionThe initial response is correct. The abstract mentions the name of a journal, but it is unclear if it is a peer-reviewed journal.</t>
  </si>
  <si>
    <t>The abstract explicitly states that the paper is a review of peer-reviewed literature.</t>
  </si>
  <si>
    <t>Yes; The abstract mentions "peer-reviewed literature".
 ReflectionThe initial response is correct.</t>
  </si>
  <si>
    <t>The study proposes a community-based approach to conservation that could potentially be applied in any of the listed countries, but does not provide a specific case study from any of them.</t>
  </si>
  <si>
    <t>Maybe; The abstract does not mention any specific country, but the study proposes a community-based approach to conservation that could potentially be applied in any of the listed countries.
 ReflectionThe initial response is correct. The abstract does not mention any specific country, but the proposed approach to conservation is applicable to any of the listed countries.</t>
  </si>
  <si>
    <t>The paper focuses on conservation incentives and revenue sharing rather than fisheries or marine resource management.</t>
  </si>
  <si>
    <t>No; The paper is about a case study in Nepal.
 ReflectionThe paper is about a case study in Nepal, which is not included in the list of countries in the SC.</t>
  </si>
  <si>
    <t>The publisher mentioned at the end of the abstract suggests that it may not be a peer-reviewed paper.</t>
  </si>
  <si>
    <t>Maybe; The abstract does not explicitly state whether the paper is peer-reviewed or not.
 ReflectionThe abstract does not provide any information on whether the paper is peer-reviewed or not. However, the publisher mentioned at the end of the abstract, "Â© 2020 by the author," suggests that it may not be a peer-reviewed paper.</t>
  </si>
  <si>
    <t>The study was conducted in Tanzania, which is not included in the list of countries provided in the SC.</t>
  </si>
  <si>
    <t>No; The paper is about a study conducted in Tanzania, which is not included in the list of countries provided in the SC.
 ReflectionThe Initial Response is correct as the paper is not about any of the countries listed in the SC.</t>
  </si>
  <si>
    <t>The abstract does not provide any information on whether the paper is peer-reviewed or not, but it does provide details on the study conducted and the results obtained.</t>
  </si>
  <si>
    <t>Maybe; The abstract does not mention whether the paper is peer-reviewed or not.
 ReflectionThe abstract does not provide any information on whether the paper is peer-reviewed or not, but it does provide details on the study conducted and the results obtained.</t>
  </si>
  <si>
    <t>No; The paper is about lobster fishing gear in the Bay of Fundy in Eastern Canada.
 ReflectionThe paper is not about any of the countries listed in the SC.</t>
  </si>
  <si>
    <t>The publisher is reputable, but we cannot determine if the paper has undergone peer review based on the information provided.</t>
  </si>
  <si>
    <t>Maybe; The publisher is Elsevier, which is a reputable publisher, but we cannot determine if the paper has undergone peer review based on the information provided.
 ReflectionThe publisher, Elsevier, is a reputable publisher of peer-reviewed literature. However, we cannot determine if this specific paper has undergone peer review based on the information provided in the title and abstract.</t>
  </si>
  <si>
    <t>No; The paper is about a case study in the Philippines.
 ReflectionThe title and abstract clearly state that the study was conducted in Taytay Bay, northwest Sulu Sea, Philippines.</t>
  </si>
  <si>
    <t>Maybe; The abstract does not provide information on whether the paper is peer-reviewed or not.
 ReflectionThe abstract does not provide information on whether the paper is peer-reviewed or not, but the publisher, BIOFLUX SRL, appears to be a peer-reviewed journal publisher.</t>
  </si>
  <si>
    <t>The abstract does not provide explicit information on whether the paper is part of the peer-reviewed published literature or not, but the mention of the publisher suggests that it may have been published in a peer-reviewed journal.</t>
  </si>
  <si>
    <t>While the abstract does not mention any specific case studies from the listed countries, it does suggest a need for a shift in social science understandings of fishing that could potentially include case studies from the listed countries.</t>
  </si>
  <si>
    <t>Maybe; The abstract discusses fisheries management in general, but does not mention any specific case studies from the listed countries.
 ReflectionThe abstract does not provide any specific information about case studies from the listed countries, but it does discuss the need for a shift in social science understandings of fishing towards context and interrelationships amongst and between fishermen and fishing communities. This could potentially include case studies from the listed countries.</t>
  </si>
  <si>
    <t>While the abstract mentions the need for a shift in social science understandings of fishing towards context and interrelationships amongst and between fishermen and fishing communities, there is no explicit mention of a community-based approach, and the focus seems to be more on an ecosystems-based approach.</t>
  </si>
  <si>
    <t>Maybe; The abstract mentions the need for a shift in social science understandings of fishing towards context and interrelationships amongst and between fishermen and fishing communities, and community-level data collections and analyses emerging from legislative mandates and community-based advocacy. However, there is no explicit mention of a community-based approach.
 ReflectionThe abstract mentions the need for a shift in social science understandings of fishing towards context and interrelationships amongst and between fishermen and fishing communities, which could be interpreted as a community-based approach. However, there is no explicit mention of a community-based approach, and the focus seems to be more on an ecosystems-based approach.</t>
  </si>
  <si>
    <t>Maybe; The abstract mentions Springer Science+Business Media, Inc. which is a publisher of peer-reviewed journals, but we cannot confirm without further information.
 ReflectionThe mention of Springer Science+Business Media, Inc. suggests that the paper may be part of the peer-reviewed published literature. However, we cannot confirm this without further information such as the name of the journal or confirmation that the paper has been peer-reviewed.</t>
  </si>
  <si>
    <t>The title suggests that the paper is part of the peer-reviewed published literature, and the abstract provides information on the content of the paper, which is likely to be a research article.</t>
  </si>
  <si>
    <t>Maybe; The abstract mentions the publisher, but it is unclear if it is a peer-reviewed article or not.
 ReflectionThe initial response is correct. The abstract mentions the publisher, but it is not clear if the article has been peer-reviewed or not.</t>
  </si>
  <si>
    <t>While the abstract suggests that the paper is likely part of the peer-reviewed published literature, it does not explicitly state this, so it is unclear.</t>
  </si>
  <si>
    <t>Maybe; The abstract mentions "article" and "academic uses" of the framework, but does not explicitly state that it is peer-reviewed.
 ReflectionThe abstract mentions "academic applications" and "the author(s)", which suggests that it is a peer-reviewed article. However, it does not explicitly state that it is peer-reviewed, so there is some uncertainty.</t>
  </si>
  <si>
    <t>The paper may be part of the peer-reviewed published literature, but we cannot confirm it based on the information provided.</t>
  </si>
  <si>
    <t>Maybe; The abstract mentions the name of a journal, but we cannot confirm if it is peer-reviewed or not.
 ReflectionThe mention of a journal name does not necessarily mean that the paper is peer-reviewed. However, Fauna and Flora International is a well-known conservation organization that publishes research in their own journal, Oryx, which is peer-reviewed.</t>
  </si>
  <si>
    <t>No; The paper is about a cooperative in Costa Rica.
 ReflectionThe paper is focused on a cooperative in Costa Rica and does not mention any of the countries listed in the SC.</t>
  </si>
  <si>
    <t>The title suggests that it is a research paper, and the abstract provides information on the research conducted, which is likely to have been published in a peer-reviewed journal.</t>
  </si>
  <si>
    <t>The paper does not meet the SC as it does not present a case study from any of the countries listed in the SC.</t>
  </si>
  <si>
    <t>No; The paper does not mention any of the countries listed in the SC.
 ReflectionThe paper does not mention any of the countries listed in the SC, and it does not present a case study from any of these countries.</t>
  </si>
  <si>
    <t>The paper was published in a peer-reviewed journal, Nature.</t>
  </si>
  <si>
    <t>Yes; The abstract mentions that the paper was published in Nature, which is a peer-reviewed journal.
 ReflectionThe initial response is correct as the abstract clearly states that the paper was published in a peer-reviewed journal.</t>
  </si>
  <si>
    <t>The abstract explicitly mentions community-based management as a focus of the paper.</t>
  </si>
  <si>
    <t>The abstract mentions "selection and editorial material" which suggests that it is a book, and therefore not part of the peer-reviewed published literature.</t>
  </si>
  <si>
    <t>Maybe; The abstract mentions "this chapter" which suggests that it may be a book chapter, but it is unclear whether the book is peer-reviewed or not.
 ReflectionThe abstract mentions "selection and editorial material" which suggests that it is a book. However, it is unclear whether the book is peer-reviewed or not.</t>
  </si>
  <si>
    <t>The title suggests that it is a research paper that may be part of the peer-reviewed published literature,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</si>
  <si>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is a research paper that may be part of the peer-reviewed published literature.</t>
  </si>
  <si>
    <t>The publisher mentioned in the abstract is Elsevier B.V., which is a reputable publisher of peer-reviewed journals, and the abstract suggests that the paper has undergone peer-review.</t>
  </si>
  <si>
    <t>No; The paper is about Ecuador's Rio Chone estuary, which is not included in the list of countries.
 ReflectionThe initial response is correct as the paper is not about any of the countries listed in the SC.</t>
  </si>
  <si>
    <t>No; The paper is about a demonstration project in the United States.
 ReflectionThe paper is focused on a project in the United States and does not mention any of the countries listed in the SC.</t>
  </si>
  <si>
    <t>Although the abstract does not explicitly state that the paper is a primary research article, the fact that it was published by the Association of Schools and Programs of Public Health suggests that it is likely a peer-reviewed article.</t>
  </si>
  <si>
    <t>Maybe; The abstract mentions a survey, but it is unclear if the paper is a primary research article or a review article.
 ReflectionThe abstract does not provide enough information to determine if the paper is a primary research article or a review article. However, the fact that it was published by the Association of Schools and Programs of Public Health suggests that it is likely a peer-reviewed article.</t>
  </si>
  <si>
    <t>The abstract does not provide information on whether the paper is part of the peer-reviewed published literature or not, but it is possible that it is.</t>
  </si>
  <si>
    <t>Maybe; The abstract does not provide information on whether the paper is part of the peer-reviewed published literature or not.
 ReflectionThe abstract does not provide any information on whether the paper is part of the peer-reviewed published literature or not. However, the absence of such information does not necessarily mean that the paper is not part of the peer-reviewed published literature.</t>
  </si>
  <si>
    <t>The mention of Elsevier Ltd. in the copyright statement suggests that the paper may have been published in a peer-reviewed journal, but we cannot be certain without further information.</t>
  </si>
  <si>
    <t>Maybe; The abstract mentions "Â© 2022 Elsevier Ltd" which suggests that it may be a peer-reviewed paper, but it is not explicitly stated.
 ReflectionThe mention of Elsevier Ltd. in the copyright statement suggests that the paper may have been published in a peer-reviewed journal. However, this is not explicitly stated in the abstract.</t>
  </si>
  <si>
    <t>The abstract mentions Solomon Islands as the location of the case study, meeting the screening criteria.</t>
  </si>
  <si>
    <t>The abstract mentions some aspects related to marine resource management, but it is not clear if the paper will focus on fisheries or provide detailed information on marine resource management.</t>
  </si>
  <si>
    <t>No; The paper is based on a case study conducted in Uganda.
 ReflectionThe paper does not mention any of the countries listed in the SC, and instead focuses on a case study conducted in Uganda.</t>
  </si>
  <si>
    <t>Maybe; The abstract does not explicitly state whether the paper is part of the peer-reviewed published literature or not.
 ReflectionThe abstract does not provide any information on whether the paper is part of the peer-reviewed published literature or not. However, the language and structure of the abstract suggest that it is likely a peer-reviewed published paper.</t>
  </si>
  <si>
    <t>No; The paper is about a case study in West Java, Indonesia.
 ReflectionThe title and abstract clearly state that the study is conducted in West Java, Indonesia, which is not included in the list of countries mentioned in the SC.</t>
  </si>
  <si>
    <t>Maybe; The abstract mentions the publisher, but it is unclear if it is a peer-reviewed journal or not.
 ReflectionThe mention of the publisher does not necessarily mean that the paper is part of a peer-reviewed journal. However, the abstract does not mention any of the excluded types of literature.</t>
  </si>
  <si>
    <t>The paper is not about any of the listed countries in the SC, but rather a case study in Ghana.</t>
  </si>
  <si>
    <t>No; The paper is about a case study in Ghana, not any of the listed countries.
 ReflectionThe paper does not mention any of the listed countries in the SC, and the case study is clearly set in Ghana.</t>
  </si>
  <si>
    <t>Maybe; The abstract mentions a chapter, but it is unclear if it is a book chapter or a chapter within a peer-reviewed journal article.
 ReflectionThe abstract mentions Nova Science Publishers, which is a publisher of academic books, but it is unclear if this is a book chapter or a chapter within a peer-reviewed journal article.</t>
  </si>
  <si>
    <t>The abstract mentions several Pacific Island countries and territories, indicating that the paper may include a case study from one or more of these locations.</t>
  </si>
  <si>
    <t>The abstract clearly discusses the need for adaptations in small-scale fisheries to maintain food security, indicating that the paper is likely to discuss fisheries and/or marine resource management.</t>
  </si>
  <si>
    <t>Yes; The abstract discusses the need for adaptations to maintain the contributions of small-scale fisheries to food security in Pacific Island countries and territories.
 ReflectionThe abstract specifically mentions the need for adaptations in small-scale fisheries to maintain food security, indicating that the paper is likely to discuss fisheries and/or marine resource management.</t>
  </si>
  <si>
    <t>The abstract mentions community-based approaches as a key measure to minimise the gap in fish supply, indicating that the paper will discuss a community-based approach.</t>
  </si>
  <si>
    <t>Yes; The abstract mentions "community-based approaches" as a key measure to minimise the gap in fish supply.
 ReflectionThe initial response is correct as the abstract specifically mentions community-based approaches as a key measure to minimise the gap in fish supply.</t>
  </si>
  <si>
    <t>Maybe; The abstract mentions "We conclude by outlining the policies needed to support the recommended adaptations." which suggests that it may be a research paper, but it is not clear if it has been peer-reviewed.
 ReflectionThe abstract does not explicitly state whether the paper has been peer-reviewed or not.</t>
  </si>
  <si>
    <t>No; The paper is about fisheries sustainability in two peri-urban impoundments in Zimbabwe.
 ReflectionThe paper does not mention any of the countries listed in the SC.</t>
  </si>
  <si>
    <t>Maybe; The abstract mentions the publisher, but it is unclear if it is a peer-reviewed journal article or not.
 ReflectionThe abstract mentions the publisher, but it is unclear if it is a peer-reviewed journal article or not.</t>
  </si>
  <si>
    <t>No; The paper is about Bangladesh, which is not included in the list of countries.
 ReflectionThe SC specifically mentions a list of countries, and Bangladesh is not included in that list.</t>
  </si>
  <si>
    <t>The paper is a case study from Solomon Islands.</t>
  </si>
  <si>
    <t>Yes; The paper is a case study from Solomon Islands.
 ReflectionThe paper's abstract clearly states that the study was conducted in Malaita province, Solomon Islands.</t>
  </si>
  <si>
    <t>The abstract provides clear evidence that the paper will discuss fisheries and/or marine resource management, including the use of data to create fisheries signatures and the identification of drivers of fishing patterns.</t>
  </si>
  <si>
    <t>Yes; The abstract clearly mentions coastal fisheries, fishing trips, catch per unit effort, and management recommendations in the context of community-based resource management.
 ReflectionThe abstract provides specific details about the study, including the use of data to create fisheries signatures and the identification of drivers of fishing patterns. These details suggest that the paper will discuss fisheries and/or marine resource management.</t>
  </si>
  <si>
    <t>Although the abstract does not explicitly state that the paper is part of the peer-reviewed published literature, the language and structure of the abstract suggest that it is likely a peer-reviewed published paper.</t>
  </si>
  <si>
    <t>The study is not about any of the countries listed in the SC, but about a case study from India.</t>
  </si>
  <si>
    <t>No; The paper is about a case study from India.
 ReflectionThe title and abstract clearly mention that the study is about the Kerala floods of 2018 in India, which is not included in the list of countries in the SC.</t>
  </si>
  <si>
    <t>The mention of Elsevier Ltd in the abstract suggests that the paper may have been published in a peer-reviewed journal, but this cannot be confirmed without further information.</t>
  </si>
  <si>
    <t>Maybe; The abstract mentions "Â© 2020 Elsevier Ltd" which suggests that it may have been published in a peer-reviewed journal, but this cannot be confirmed without further information.
 ReflectionThe mention of Elsevier Ltd in the abstract suggests that the paper may have been published in a peer-reviewed journal. However, this cannot be confirmed without further information such as the name of the journal.</t>
  </si>
  <si>
    <t>The paper is not about a case study from any of the countries listed in the SC, but rather a case study from Hawaii.</t>
  </si>
  <si>
    <t>No; The paper is about a case study in Hawaii, which is not included in the list of countries in the SC.
 ReflectionThe initial response is correct as the paper is about a case study in Hawaii, which is not included in the list of countries in the SC.</t>
  </si>
  <si>
    <t>The abstract does not provide clear information on the type of publication, but the content suggests that it could be a peer-reviewed paper.</t>
  </si>
  <si>
    <t>The paper is solely focused on Ghana and does not include any of the listed countries.</t>
  </si>
  <si>
    <t>No; The paper is about Ghana, not any of the listed countries.
 ReflectionThe paper does not mention any of the listed countries, so it is not possible that it summarises a case study from any of them.</t>
  </si>
  <si>
    <t>Although the abstract does not explicitly state that it is a peer-reviewed paper, the research methodology and findings suggest that it is likely a peer-reviewed paper.</t>
  </si>
  <si>
    <t>Maybe; The abstract does not provide information on the type of publication.
 ReflectionThe abstract does not mention the type of publication, but it does provide details on the research methodology and findings, which suggests that it may be a peer-reviewed paper.</t>
  </si>
  <si>
    <t>While the abstract does not explicitly state the publication status of the paper, the technical details and results suggest that it may be part of the peer-reviewed published literature.</t>
  </si>
  <si>
    <t>Maybe; The abstract mentions no information about the publication status of the paper.
 ReflectionThe abstract does not provide any information about the publication status of the paper, but it does contain technical details and results of a study, which suggests that it may be part of the peer-reviewed published literature.</t>
  </si>
  <si>
    <t>Maybe; The abstract mentions a publisher, but it is unclear if it is a peer-reviewed journal.
 ReflectionThe initial response is correct. The abstract mentions the publisher, but it is not clear if the paper is part of a peer-reviewed journal.</t>
  </si>
  <si>
    <t>The paper discusses a co-managed, multi-species reef fishery and analyses catch and effort data, as well as interviews with fishers and managers, to understand social, ecological, and management dynamics.</t>
  </si>
  <si>
    <t>Yes; The title and abstract mention a co-managed, multi-species reef fishery and the analysis of catch and effort data, as well as interviews with fishers and managers, to understand social, ecological, and management dynamics.
 ReflectionThe initial response is correct as the title and abstract clearly indicate that the paper will discuss fisheries and/or marine resource management.</t>
  </si>
  <si>
    <t>No; The paper focuses on co-management, which is not a community-based approach.
 ReflectionThe paper discusses co-management as a governance process, which involves collaboration between resource users and other collaborators. While it involves community members, it is not strictly a community-based approach.</t>
  </si>
  <si>
    <t>The abstract mentions the study as a published paper, indicating that it is part of the peer-reviewed published literature.</t>
  </si>
  <si>
    <t>Yes; The abstract mentions the study as a "research project" and the author(s) are mentioned as "The Author(s)" which suggests that it is a published paper.
 ReflectionThe initial response is correct as the abstract mentions the study as a published paper.</t>
  </si>
  <si>
    <t>The paper is not about any of the countries listed in the SC, but rather about a fishery in Canada.</t>
  </si>
  <si>
    <t>Yes; The abstract mentions the authors and the year of publication, indicating that it has been published in a peer-reviewed journal.
 ReflectionThe abstract mentions the authors and the year of publication, which suggests that the paper has been published in a peer-reviewed journal.</t>
  </si>
  <si>
    <t>No; The paper discusses case studies from Canada and Sri Lanka, which are not included in the list of countries in the SC.
 ReflectionThe Initial Response is correct as the paper does not include any of the countries listed in the SC.</t>
  </si>
  <si>
    <t>Although the abstract does not explicitly state that the paper is peer-reviewed, it is published in a reputable journal, which suggests that it has undergone peer-review.</t>
  </si>
  <si>
    <t>Maybe; The abstract does not explicitly state whether the paper is peer-reviewed or not.
 ReflectionThe abstract does not provide any information on whether the paper is peer-reviewed or not. However, the paper seems to have followed a rigorous research methodology, including a literature review, data collection, and analysis. The paper is published in a reputable journal, which suggests that it has undergone peer-review.</t>
  </si>
  <si>
    <t>The abstract does not provide clear information on the type of publication, but the study's details suggest that it may be a peer-reviewed article.</t>
  </si>
  <si>
    <t>Maybe; The abstract does not provide information on the type of publication.
 ReflectionThe abstract does not mention the type of publication, but it does provide some details about the study, which suggests that it may be a peer-reviewed article.</t>
  </si>
  <si>
    <t>No; The paper is about collective action and risk management in rural Ethiopia.
 ReflectionThe paper does not mention any of the countries listed in the SC, and the focus is on rural Ethiopia.</t>
  </si>
  <si>
    <t>The abstract references other peer-reviewed studies, but it is unclear if the paper itself has been peer-reviewed and published.</t>
  </si>
  <si>
    <t>Maybe; The abstract mentions several references to other studies, but it is unclear if the paper itself has been peer-reviewed and published.
 ReflectionThe abstract does not explicitly state whether the paper has been peer-reviewed and published, but it does reference other studies that have been. It is possible that this paper is part of the peer-reviewed published literature, but more information is needed to confirm this.</t>
  </si>
  <si>
    <t>No; The paper is focused on Greenpoint/Williamsburg neighborhood in Brooklyn, New York.
 ReflectionThe paper is not related to any of the countries mentioned in the SC.</t>
  </si>
  <si>
    <t>Maybe; The abstract does not explicitly state whether the paper is part of the peer-reviewed published literature or not.
 ReflectionThe abstract does not provide any information on whether the paper is part of the peer-reviewed published literature or not. However, the title suggests that the paper may be a research article.</t>
  </si>
  <si>
    <t>While the abstract does not explicitly state that the paper has been peer-reviewed and published, the mention of a research center suggests that it may have undergone a peer-review process. However, further information is needed to confirm this.</t>
  </si>
  <si>
    <t>Maybe; The abstract mentions the name of a research center, but it is unclear if the paper has been peer-reviewed and published.
 ReflectionThe abstract does not explicitly state whether the paper has been peer-reviewed and published, but it does mention the name of a research center, which suggests that it may have gone through a peer-review process.</t>
  </si>
  <si>
    <t>No; The paper is focused on a study conducted in Canada.
 ReflectionThe paper is focused on developing and validating a case definition for hearing loss among older adults in primary care in Canada. There is no mention of any of the countries listed in the SC.</t>
  </si>
  <si>
    <t>The abstract provides evidence of a detailed methodology and validation metrics, which suggests that the study has been published in a peer-reviewed journal.</t>
  </si>
  <si>
    <t>Maybe; The abstract mentions a study, but it is unclear if it has been published in a peer-reviewed journal.
 ReflectionThe abstract does not explicitly state whether the study has been published in a peer-reviewed journal or not. However, the fact that it includes a detailed methodology and validation metrics suggests that it is likely to have been published in a peer-reviewed journal.</t>
  </si>
  <si>
    <t>No; The paper is based on a case study from Canada.
 ReflectionThe paper is not based on a case study from any of the countries listed in the SC.</t>
  </si>
  <si>
    <t>The paper was published by a peer-reviewed publisher, but it is unclear if it underwent peer-review.</t>
  </si>
  <si>
    <t>Maybe; The abstract mentions that the paper was published under license by the Resilience Alliance, but it is unclear if it is peer-reviewed.
 ReflectionThe initial response is correct. The Resilience Alliance is a peer-reviewed publisher, but it is not explicitly stated in the abstract that this paper underwent peer-review.</t>
  </si>
  <si>
    <t>Maybe; The abstract does not provide information on the type of publication.
 ReflectionThe abstract does not mention the type of publication, but the title suggests that it could be a report on a project.</t>
  </si>
  <si>
    <t>No; The paper discusses experiences from African and Asian locations, but does not mention any of the Pacific Island countries listed in the SC.
 ReflectionThe Initial Response is correct. The paper does not mention any of the Pacific Island countries listed in the SC.</t>
  </si>
  <si>
    <t>The fact that the articles are in an issue of a journal suggests that they have been peer-reviewed and published, meeting the SC.</t>
  </si>
  <si>
    <t>Maybe; The abstract mentions a symposium, but it is unclear if the articles in this issue of Local Environment have been peer-reviewed and published.
 ReflectionThe symposium mentioned in the abstract could be a conference, which would not meet the SC. However, the fact that the articles are in an issue of a journal suggests that they have been peer-reviewed and published.</t>
  </si>
  <si>
    <t>No; The paper is about a case study from Peninsular Malaysia.
 ReflectionThe title and abstract clearly state that the study was carried out in Peninsular Malaysia, which is not included in the list of countries in the SC.</t>
  </si>
  <si>
    <t>The Society of Wetland Scientists is a peer-reviewed journal publisher, so it is likely that the paper is part of the peer-reviewed published literature.</t>
  </si>
  <si>
    <t>Maybe; The abstract mentions the name of the publisher, but it is unclear whether it is a peer-reviewed journal or not.
 ReflectionThe publisher mentioned in the abstract, Society of Wetland Scientists, is a peer-reviewed journal publisher.</t>
  </si>
  <si>
    <t>No; The paper is about a case study in South Sumatera, Indonesia.
 ReflectionThe paper is not about any of the countries listed in the SC.</t>
  </si>
  <si>
    <t>While the language and structure suggest it is a research paper, the lack of a specific publication or journal mentioned in the abstract makes it unclear whether it is part of the peer-reviewed published literature.</t>
  </si>
  <si>
    <t>Maybe; The abstract mentions no specific publication, but the language and structure suggest it is a research paper.
 ReflectionThe abstract provides a detailed description of the research conducted, including the methodology and results, which is typical of a research paper. However, there is no mention of a specific publication or journal, which could suggest that it is not part of the peer-reviewed published literature.</t>
  </si>
  <si>
    <t>The paper is about Antigua, which is not included in the list of countries.</t>
  </si>
  <si>
    <t>The paper is not about any of the countries listed in the SC, but rather a case study in Nepal.</t>
  </si>
  <si>
    <t>No; The paper is about a case study in Nepal, which is not included in the list of countries.
 ReflectionThe Initial Response is correct as the paper is focused on Nepal, which is not included in the list of countries mentioned in the SC.</t>
  </si>
  <si>
    <t>No; The paper is about coastal resource management in Canada's Maritime Provinces.
 ReflectionThe paper is focused on Canada's Maritime Provinces and does not mention any of the countries listed in the SC.</t>
  </si>
  <si>
    <t>Maybe; The abstract mentions "Crown Copyright" which suggests that it may be a government publication rather than a peer-reviewed article.
 ReflectionThe mention of "Crown Copyright" does suggest that this may be a government publication, but it is not clear whether it has undergone peer review or not.</t>
  </si>
  <si>
    <t>No; The paper is about mangrove areas in Brazil.
 ReflectionThe paper is focused on the mangrove areas in Brazil and does not mention any of the countries listed in the SC.</t>
  </si>
  <si>
    <t>Although the abstract does not explicitly state that the paper is part of the peer-reviewed published literature, the inclusion of a citation suggests that it is likely a peer-reviewed published paper.</t>
  </si>
  <si>
    <t>Maybe; The abstract does not explicitly state whether the paper is part of the peer-reviewed published literature or not.
 ReflectionThe abstract does not provide any information on the type of publication, but the fact that it includes a citation suggests that it is likely a peer-reviewed published paper.</t>
  </si>
  <si>
    <t>The paper seems to describe a research project that could be part of the peer-reviewed published literature, but it is unclear if the paper has been peer-reviewed.</t>
  </si>
  <si>
    <t>Maybe; The abstract mentions a publisher, but it is unclear if the paper has been peer-reviewed.
 ReflectionThe mention of a publisher does not necessarily mean that the paper has been peer-reviewed. However, the paper does seem to describe a research project that could be part of the peer-reviewed published literature.</t>
  </si>
  <si>
    <t>No; The paper is about a freshwater biomonitoring study in northern Portugal.
 ReflectionThe paper does not mention any of the countries listed in the SC, and the study was conducted in Portugal.</t>
  </si>
  <si>
    <t>The paper does not meet the SC as it does not summarise a case study from any of the listed countries or territories.</t>
  </si>
  <si>
    <t>No; The paper is about dolphin harassment in the Gulf of Mexico, which is not one of the listed countries or territories.
 ReflectionThe paper does not mention any of the countries or territories listed in the SC, so it is not possible that it summarises a case study from any of them.</t>
  </si>
  <si>
    <t>While the paper does not explicitly mention any of the countries listed in the SC, it is possible that the study was conducted in one of them or could be relevant to the screening criteria.</t>
  </si>
  <si>
    <t>Maybe; The paper does not explicitly mention any of the countries listed in the SC, but it is possible that the study was conducted in one of them.
 ReflectionThe paper does not mention any of the countries listed in the SC, but it does mention that the study was conducted in a rural Hawaiian community. While Hawaii is not explicitly listed in the SC, it is possible that the study could be relevant to the screening criteria.</t>
  </si>
  <si>
    <t>The paper discusses the use of science and technology to support traditional knowledge in identifying juvenile fish habitats for effective resource management, making it likely that it will discuss fisheries and/or marine resource management.</t>
  </si>
  <si>
    <t>Yes; The abstract discusses the need for effective, sustainable management of fish populations and the use of science and technology to support traditional knowledge in identifying juvenile fish habitats for effective resource management.
 ReflectionThe abstract specifically mentions the identification of juvenile fish habitats and the use of ecological surveys to assess fish-habitat relationships, which are key components of fisheries and marine resource management.</t>
  </si>
  <si>
    <t>While the abstract mentions a community-based fishery management plan, the use of science and technology to support traditional knowledge may not strictly fall under the definition of a community-based approach.</t>
  </si>
  <si>
    <t>Maybe; The abstract mentions a community-based fishery management plan, but it also discusses the use of science and technology to support traditional knowledge.
 ReflectionThe initial response is correct. The abstract mentions a community-based approach, but it also highlights the use of science and technology to support traditional knowledge, which may not strictly fall under the definition of a community-based approach.</t>
  </si>
  <si>
    <t>While the mention of the publisher suggests that it is a peer-reviewed journal article, we cannot confirm this without further information.</t>
  </si>
  <si>
    <t>Maybe; The abstract mentions the publisher, but it is unclear if it is a peer-reviewed journal article or not.
 ReflectionThe mention of the publisher Inter-Research in the abstract suggests that it is a peer-reviewed journal article. However, this cannot be confirmed without further information.</t>
  </si>
  <si>
    <t>The level of detail and technical language used in the abstract suggest that it is likely a peer-reviewed paper.</t>
  </si>
  <si>
    <t>Maybe; The abstract mentions the publisher, but it is unclear if the paper has been peer-reviewed.
 ReflectionThe mention of the publisher does not necessarily mean that the paper has been peer-reviewed. However, the level of detail and the use of technical language suggest that it is likely a peer-reviewed paper.</t>
  </si>
  <si>
    <t>No; The paper is focused on South Africa and does not mention any of the countries listed in the SC.
 ReflectionThe Initial Response is correct as the paper is solely focused on South Africa and does not mention any of the countries listed in the SC.</t>
  </si>
  <si>
    <t>The abstract does not provide clear evidence that the paper has been peer-reviewed and published in a journal, but the mention of copyright suggests that it has undergone some form of publication process.</t>
  </si>
  <si>
    <t>The discussion focuses on the Pacific region, which includes the countries listed in the SC, so it is possible that the paper summarises a case study from one of these countries.</t>
  </si>
  <si>
    <t>Maybe; The Title and Abstract do not mention any specific country, but the discussion focuses on examples of how aquaculture research and development can be a useful tool or strategy for resource management initiatives in the Pacific region.
 ReflectionThe Title and Abstract do not explicitly mention any of the countries listed in the SC, but the discussion focuses on the Pacific region, which includes the countries listed in the SC. Therefore, it is possible that the paper summarises a case study from one of these countries.</t>
  </si>
  <si>
    <t>The title hints at the possibility of discussing fisheries and marine resource management, but the abstract does not provide enough information to confirm this.</t>
  </si>
  <si>
    <t>Maybe; The title mentions natural resources and coastal management, which could include fisheries and marine resource management, but the abstract does not explicitly mention these topics.
 ReflectionThe initial response is correct. While the title suggests that the paper may discuss fisheries and marine resource management, the abstract does not provide enough information to confirm this.</t>
  </si>
  <si>
    <t>The abstract hints at the possibility of a community-based approach, but does not provide enough information to confirm it.</t>
  </si>
  <si>
    <t>Maybe; The abstract mentions the need to gain active participation from resource users, but does not explicitly mention a community-based approach.
 ReflectionThe abstract does not provide enough information to determine if a community-based approach will be discussed.</t>
  </si>
  <si>
    <t>No; The paper is about a case study in Brazil, not any of the listed countries.
 ReflectionThe initial response is correct as the paper is focused on a case study in Brazil and not any of the listed countries.</t>
  </si>
  <si>
    <t>The source mentioned in the abstract is "Latin American Perspectives," but it is unclear if this is a peer-reviewed journal or not.</t>
  </si>
  <si>
    <t>Maybe; The abstract mentions a source, but it is unclear if the paper has been peer-reviewed and published in a journal.
 ReflectionThe abstract mentions the source "Latin American Perspectives," but it is unclear if this is a peer-reviewed journal or not.</t>
  </si>
  <si>
    <t>The copyright information suggests that the paper has been published, but it is unclear if it has been peer-reviewed and published in a journal.</t>
  </si>
  <si>
    <t>Maybe; The abstract mentions that the paper is copyrighted by The Resilience Alliance, but it is unclear if it has been peer-reviewed and published in a journal.
 ReflectionThe copyright information suggests that the paper has been published, but it is not clear if it has been peer-reviewed or published in a journal.</t>
  </si>
  <si>
    <t>No; The paper does not mention any of the countries listed in the SC.
 ReflectionThe paper is focused on the ecological impact of bottom-trawl disturbance on seabed communities and does not mention any of the countries listed in the SC.</t>
  </si>
  <si>
    <t>While the paper was published by a reputable publisher, it is unclear if it has undergone peer-review.</t>
  </si>
  <si>
    <t>Maybe; The abstract mentions a publisher, but it is unclear if the paper has been peer-reviewed.
 ReflectionThe abstract mentions that the paper was published by Springer Science+Business Media, Inc. However, it is unclear if the paper has undergone peer-review.</t>
  </si>
  <si>
    <t>The abstract discusses the decline of fish populations and the need for co-management of the ridge-to-reef system, which are both related to fisheries and marine resource management.</t>
  </si>
  <si>
    <t>Yes; The abstract discusses community-based fisheries management and the decline of fish populations in Roviana Lagoon, Solomon Islands.
 ReflectionThe abstract specifically mentions the conservation of bumphead parrotfish and humphead wrasse, which are both fish species. The decline of these fish populations is attributed to fishing pressure and poor enforcement of community-based management measures, which are related to marine resource management.</t>
  </si>
  <si>
    <t>The paper discusses community-based management but also mentions the need for co-management, suggesting that it is not solely focused on community-based management.</t>
  </si>
  <si>
    <t>No; The paper discusses community-based management but also mentions co-management.
 ReflectionThe paper discusses community-based management as a solution to the failures of top-down fisheries management in the Pacific. However, it also mentions poor enforcement of community-based management measures and the need for urgent co-management of the ridge-to-reef system. This suggests that the paper is not solely focused on community-based management.</t>
  </si>
  <si>
    <t>The abstract does not explicitly state that it is a peer-reviewed publication, but the mention of the author(s) suggests that it is a published paper. However, it is possible that it is not peer-reviewed and falls under grey literature.</t>
  </si>
  <si>
    <t>Maybe; The abstract mentions the author(s) but does not explicitly state that it is a peer-reviewed publication.
 ReflectionThe abstract does not explicitly state that the paper is peer-reviewed, but it does mention the author(s), which suggests that it is a published paper. However, it is possible that it is not peer-reviewed and falls under grey literature.</t>
  </si>
  <si>
    <t>No; The paper is about a fishery in Mozambique and Tanzania, which are not included in the list of countries.
 ReflectionThe SC specifically asks for case studies from a list of countries, and Mozambique and Tanzania are not included in that list.</t>
  </si>
  <si>
    <t>No; The paper is about Arctic resource management and does not mention any of the listed countries.
 ReflectionThe paper does not mention any of the countries listed in the SC, and the focus is on Arctic resource management, which is not related to the Pacific Islands.</t>
  </si>
  <si>
    <t>Maybe; The abstract mentions the publisher, but it is unclear whether the paper has been peer-reviewed.
 ReflectionThe mention of the publisher does not necessarily indicate that the paper has been peer-reviewed. However, the abstract does provide enough information to suggest that it is likely a peer-reviewed paper.</t>
  </si>
  <si>
    <t>No; The paper is focused on a case study in Lake Huron, Canada.
 ReflectionThe paper does not mention any of the countries listed in the SC, and instead focuses on a case study in Canada.</t>
  </si>
  <si>
    <t>The abstract does not provide clear information on whether the paper has been published in the peer-reviewed literature, but the mention of the author(s) and year of publication suggests that it may be part of the peer-reviewed published literature.</t>
  </si>
  <si>
    <t>Maybe; The abstract mentions the author(s) and the year of publication, but it is unclear where the paper has been published.
 ReflectionThe abstract does not provide information on where the paper has been published, but it does mention the author(s) and the year of publication, which suggests that it may be part of the peer-reviewed published literature.</t>
  </si>
  <si>
    <t>No; The paper is about a community-based monitoring network in Nunavut, Canada.
 ReflectionThe paper is focused on a specific region in Canada and does not mention any of the countries listed in the SC.</t>
  </si>
  <si>
    <t>No; The paper is about Sri Lanka, Vietnam, and Lao PDR.
 ReflectionThe paper does not mention any of the countries listed in the SC, and instead focuses on Sri Lanka, Vietnam, and Lao PDR.</t>
  </si>
  <si>
    <t>No; The paper is about Sub-Saharan Africa, which is not included in the list of countries.
 ReflectionThe SC specifically mentions a list of countries, and Sub-Saharan Africa is not included in that list.</t>
  </si>
  <si>
    <t>The abstract does not provide enough information to determine if the paper is part of the peer-reviewed published literature, but the title and abstract suggest that it could be.</t>
  </si>
  <si>
    <t>Maybe; The abstract mentions the author as "The Authors" which is not specific enough to determine if it is peer-reviewed or not.
 ReflectionThe use of "The Authors" in the abstract is not enough to determine if the paper is peer-reviewed or not. However, the title and abstract do seem to describe a research paper that could be part of the peer-reviewed published literature.</t>
  </si>
  <si>
    <t>No; The paper is about Atlantic Canada and northeastern United States, not any of the listed countries.
 ReflectionThe Initial Response is correct as the paper is not about any of the listed countries.</t>
  </si>
  <si>
    <t>The paper discusses activities being carried out under the Integrated Coastal Watershed Management component of the Pacific International Waters Project (IWP) in 14 Pacific Island countries, but it is not clear if any of the countries listed in the SC are included.</t>
  </si>
  <si>
    <t>Maybe; The paper discusses activities being carried out under the Integrated Coastal Watershed Management component of the Pacific International Waters Project (IWP) in 14 Pacific Island countries, but it is not clear if any of the countries listed in the SC are included.
 ReflectionThe initial response is correct. The abstract mentions 14 Pacific Island countries, but it is not clear if any of the countries listed in the SC are included.</t>
  </si>
  <si>
    <t>The abstract mentions coastal fisheries and resource management, but it is not clear if the paper will discuss them in detail. The title suggests that the paper will discuss the Pacific International Waters Project, which may or may not be related to fisheries and marine resource management.</t>
  </si>
  <si>
    <t>Maybe; The abstract mentions coastal fisheries and resource management, but it is not clear if the paper will discuss them in detail.
 ReflectionThe abstract mentions coastal fisheries and resource management, but it is not clear if the paper will discuss them in detail. The title suggests that the paper will discuss the Pacific International Waters Project, which may or may not be related to fisheries and marine resource management.</t>
  </si>
  <si>
    <t>The paper mentions community-based resource management projects, but it also discusses the challenges of multi-sectoral stakeholder engagement and partnerships needed to support integrated coastal management.</t>
  </si>
  <si>
    <t>Maybe; The abstract mentions community-based resource management projects, but it also discusses multi-sectoral stakeholder engagement and partnerships.
 ReflectionThe paper discusses a two-pronged approach that includes national and local level activities focusing on coastal fisheries, waste management, and freshwater protection. The integrated strategic approach involves participatory planning processes, social analysis, resource economics, and communications in identifying environmental problems, their causes, and potential solutions for supporting behavioral change in relation to resource use and management. While the paper mentions community-based resource management projects, it also discusses the challenges of multi-sectoral stakeholder engagement and partnerships needed to support integrated coastal management.</t>
  </si>
  <si>
    <t>Insufficient information to determine if the paper was peer-reviewed or not.</t>
  </si>
  <si>
    <t>Maybe; The abstract mentions the paper was published in 2006, but it is unclear if it was peer-reviewed.
 ReflectionThe information provided in the abstract is not enough to determine if the paper was peer-reviewed or not.</t>
  </si>
  <si>
    <t>While the paper does not explicitly mention any of the countries listed in the SC, it is possible that it includes a case study from one of these countries given the geographic proximity of the Lower Mekong Basin.</t>
  </si>
  <si>
    <t>Maybe; The paper discusses freshwater protected areas in the Lower Mekong Basin, but it does not explicitly mention any of the countries listed in the SC.
 ReflectionThe paper does not mention any of the countries listed in the SC, but the Lower Mekong Basin is located in Southeast Asia, which is close to some of the countries listed in the SC. Therefore, it is possible that the paper could include a case study from one of these countries.</t>
  </si>
  <si>
    <t>While the title and abstract focus more on evaluating protected areas in general, the mention of community-managed freshwater protected areas as a community-based fisheries management approach in the Lower Mekong Basin suggests that fisheries management may be discussed.</t>
  </si>
  <si>
    <t>Maybe; The abstract mentions community-managed freshwater protected areas as a community-based fisheries management approach in the Lower Mekong Basin, but the title and abstract focus more on evaluating protected areas in general.
 ReflectionThe abstract does mention community-managed freshwater protected areas as a community-based fisheries management approach in the Lower Mekong Basin, but the title and abstract focus more on evaluating protected areas in general. However, the mention of evaluating freshwater protected areas in the context of community-based fisheries management suggests that fisheries management may be discussed.</t>
  </si>
  <si>
    <t>Yes; The abstract mentions community-managed freshwater protected areas in the Lower Mekong Basin.
 ReflectionThe initial response is correct as the abstract specifically mentions community-managed freshwater protected areas in the Lower Mekong Basin.</t>
  </si>
  <si>
    <t>The abstract does not provide enough information to determine if it is a peer-reviewed published literature.</t>
  </si>
  <si>
    <t>Maybe; The abstract does not provide information on the type of publication.
 ReflectionThe abstract does not mention the type of publication, but the title suggests that it might be a research paper.</t>
  </si>
  <si>
    <t>The paper does not meet the Screening Criteria as it does not involve any of the countries listed.</t>
  </si>
  <si>
    <t>No; The paper is about a multi-use marine protected area in the southern Caribbean.
 ReflectionThe paper does not mention any of the countries listed in the Screening Criteria, and instead focuses on a marine protected area in the southern Caribbean.</t>
  </si>
  <si>
    <t>The abstract mentions the study and results, but it is unclear if it has been published in a peer-reviewed journal.</t>
  </si>
  <si>
    <t>Maybe; The abstract mentions a study and results, but it is unclear if it has been published in a peer-reviewed journal.
 ReflectionThe abstract mentions the study was conducted and results were obtained, but it is unclear if the paper has been published in a peer-reviewed journal.</t>
  </si>
  <si>
    <t>No; The paper is about a case study in Indonesia.
 ReflectionThe paper is focused on a case study in Indonesia, which is not included in the list of countries provided in the screening criteria.</t>
  </si>
  <si>
    <t>No; The study was conducted on South Asian immigrants in the US.
 ReflectionThe Title and Abstract do not mention any of the countries listed in the SC.</t>
  </si>
  <si>
    <t>The copyright notice suggests that the paper has been published in a peer-reviewed journal.</t>
  </si>
  <si>
    <t>Maybe; The abstract mentions a community-based study, but it is unclear if the paper has been published in a peer-reviewed journal.
 ReflectionThe abstract does not explicitly state whether the paper has been published in a peer-reviewed journal or not. However, the fact that the abstract includes a copyright notice suggests that it has been published in a peer-reviewed journal.</t>
  </si>
  <si>
    <t>No; The paper is focused on the Danube Delta Biosphere Reserve in Romania.
 ReflectionThe paper does not mention any of the countries listed in the SC, and instead focuses on a specific location in Romania.</t>
  </si>
  <si>
    <t>Although it is not explicitly stated, the use of "This paper" in the abstract suggests that it has been published in the peer-reviewed literature.</t>
  </si>
  <si>
    <t>Maybe; The abstract mentions "This paper" but it is unclear whether it has been published or not.
 ReflectionThe abstract does not explicitly state whether the paper has been published or not, but it does mention "This paper" which suggests that it has been published.</t>
  </si>
  <si>
    <t>No; The paper does not mention any of the countries listed in the SC.
 ReflectionThe paper focuses on India and Nepal, which are not included in the SC.</t>
  </si>
  <si>
    <t>The paper's primary focus is on the gender composition of forest and fisheries management groups, with only a small portion of the studies focusing on fisheries and resource management.</t>
  </si>
  <si>
    <t>Maybe; The abstract mentions fisheries and resource management, but the focus is on gender composition in forest and fisheries management groups.
 ReflectionThe abstract mentions both fisheries and resource management, but the main focus is on the gender composition of management groups in forestry and fisheries sectors. While the paper may touch on fisheries and resource management, it is not the primary focus.</t>
  </si>
  <si>
    <t>The paper may discuss a community-based approach, but it is not clear from the abstract if this is the case.</t>
  </si>
  <si>
    <t>Maybe; The abstract mentions resource management groups, but it is unclear if they are community-based or co-management.
 ReflectionThe abstract does not explicitly mention community-based approaches, but the focus on resource management groups suggests a community-based approach may be discussed.</t>
  </si>
  <si>
    <t>While the abstract mentions a published protocol, it is unclear whether the paper itself has undergone peer-review.</t>
  </si>
  <si>
    <t>Maybe; The abstract mentions a published a priori protocol, but it is unclear if the paper itself has been peer-reviewed.
 ReflectionThe abstract mentions a published protocol, which suggests that the paper may have undergone some form of review. However, it is not explicitly stated whether the paper has been peer-reviewed or not.</t>
  </si>
  <si>
    <t>While the paper discusses community-based fisheries management in Vanuatu, it also highlights the need for a multi-scale co-management approach, which may not strictly meet the screening criteria.</t>
  </si>
  <si>
    <t>Yes; The title and abstract clearly mention community-based fisheries management in Vanuatu.
 ReflectionThe abstract mentions the analysis of community-based fisheries management in Vanuatu and the establishment of marine reserves as the most widespread and best enforced community rule for conservation, ecotourism, and/or fisheries. However, it also highlights the over-reliance on small marine reserves as a management tool and the need for new specific national regulations governing subsistence and commercial reef fisheries as part of a multi-scale co-management approach.</t>
  </si>
  <si>
    <t>No; The paper is about nitrogen removal from wastewater using anammox and DAMO microorganisms in a membrane biofilm reactor. 
 ReflectionThe paper does not mention any of the countries listed in the SC.</t>
  </si>
  <si>
    <t>While the American Chemical Society is a reputable publisher of peer-reviewed journals, it is not clear from the abstract if this paper was published in one of their peer-reviewed journals. Further investigation is needed to confirm if this paper meets the screening criteria.</t>
  </si>
  <si>
    <t>Maybe; The abstract mentions the American Chemical Society, which is a reputable publisher, but further investigation is needed to confirm if this paper was published in a peer-reviewed journal.
 ReflectionThe American Chemical Society is a well-known publisher of peer-reviewed journals, but it is not clear from the abstract if this paper was published in one of their peer-reviewed journals.</t>
  </si>
  <si>
    <t>No; The paper is focused on a case study from Thailand.
 ReflectionThe paper is solely focused on a case study from Thailand and does not mention any of the countries listed in the SC.</t>
  </si>
  <si>
    <t>The abstract does not provide information on whether the paper is peer-reviewed or not, but it seems to be a research article that presents a community-based study conducted in Thailand.</t>
  </si>
  <si>
    <t>Maybe; The abstract does not provide information on whether the paper is peer-reviewed or not.
 ReflectionThe abstract does not provide any information on whether the paper is peer-reviewed or not. However, the paper seems to be a research article that presents a community-based study conducted in Thailand.</t>
  </si>
  <si>
    <t>Maybe; The abstract does not explicitly state whether the paper is part of the peer-reviewed published literature or not.
 ReflectionThe abstract does not provide any information on the publication status of the paper. However, the study appears to be well-designed and conducted, and the author's name and affiliation are provided, which suggests that it may be part of the peer-reviewed published literature.</t>
  </si>
  <si>
    <t>The abstract provides some evidence that it could be a peer-reviewed article, but it is not conclusive.</t>
  </si>
  <si>
    <t>Maybe; The abstract mentions the publisher, but it is unclear if it is a peer-reviewed journal article or not.
 ReflectionThe mention of the publisher does not necessarily mean that it is a peer-reviewed journal article. However, the abstract does provide enough information to suggest that it could be a peer-reviewed article.</t>
  </si>
  <si>
    <t>Maybe; The abstract mentions the publisher, but it is unclear if the paper has undergone peer review.
 ReflectionThe mention of the publisher does not necessarily indicate that the paper has undergone peer review. However, the language and structure of the abstract suggest that it is likely a peer-reviewed paper.</t>
  </si>
  <si>
    <t>Although the abstract does not explicitly state that the paper is peer-reviewed published literature, the language and structure suggest that it is likely a peer-reviewed published paper.</t>
  </si>
  <si>
    <t>Maybe; The abstract does not provide enough information to determine if it is peer-reviewed published literature or not.
 ReflectionThe abstract does not mention if the paper is peer-reviewed published literature or not. However, the language and structure of the abstract suggest that it is likely a peer-reviewed published paper.</t>
  </si>
  <si>
    <t>The paper is not about any of the countries listed in the SC, but rather about a region in the Russian Arctic.</t>
  </si>
  <si>
    <t>No; The paper is about the Chukotka Peninsula in the Russian Arctic, which is not included in the list of countries in the SC.
 ReflectionThe SC specifically lists countries in the Pacific region, while the paper is about a region in the Arctic.</t>
  </si>
  <si>
    <t>The paper appears to be a scientific research article based on the study design, methods, and results presented, which are typical of peer-reviewed published literature.</t>
  </si>
  <si>
    <t>No; The paper is about inland fisheries in Mexico, not any of the listed countries.
 ReflectionThe initial response is correct as the paper is focused on inland fisheries in Mexico and does not mention any of the listed countries.</t>
  </si>
  <si>
    <t>No; The paper is focused on Indonesia, not any of the listed countries.
 ReflectionThe paper does not mention any of the listed countries in the SC, and the focus is solely on Indonesia.</t>
  </si>
  <si>
    <t>No; The paper is about a dam in South Africa, and there is no mention of any of the countries listed in the SC.
 ReflectionThe initial response is correct. The paper is focused on a dam in South Africa and does not mention any of the countries listed in the SC.</t>
  </si>
  <si>
    <t>The language used in the abstract suggests that it is a peer-reviewed scientific paper.</t>
  </si>
  <si>
    <t>Maybe; The abstract does not provide information on the type of publication.
 ReflectionThe abstract does not mention the type of publication, but the language used suggests that it is a scientific paper.</t>
  </si>
  <si>
    <t>No; The paper is focused on coastal-marine extractive reserves in Santa Catarina, Brazil.
 ReflectionThe paper does not mention any of the countries listed in the SC, and instead focuses on a specific location in Brazil.</t>
  </si>
  <si>
    <t>The mention of a university suggests that the paper may be part of the peer-reviewed published literature, but it is unclear whether it has been peer-reviewed and published.</t>
  </si>
  <si>
    <t>Maybe; The abstract mentions a university, but it is unclear if the paper has been peer-reviewed and published.
 ReflectionThe abstract does not explicitly state whether the paper has been peer-reviewed and published, but the mention of a university suggests that it may be part of the peer-reviewed published literature.</t>
  </si>
  <si>
    <t>The abstract mentions case studies from Fiji and Solomon Islands, which are both Pacific Island countries.</t>
  </si>
  <si>
    <t>Yes; The abstract mentions case studies from Fiji and Solomon Islands.
 ReflectionThe initial response is correct as the abstract explicitly mentions case studies from Fiji and Solomon Islands.</t>
  </si>
  <si>
    <t>The paper discusses the interaction between national marine governance frameworks and customary/community-based marine resource management in Fiji and Solomon Islands, which falls under the topic of fisheries and marine resource management.</t>
  </si>
  <si>
    <t>The paper discusses both community-based marine management efforts and legal pluralism, but the focus on legal pluralism does not necessarily exclude a community-based approach.</t>
  </si>
  <si>
    <t>Maybe; The abstract mentions community-based marine management efforts, but also discusses national marine governance frameworks and legal pluralism.
 ReflectionThe paper does discuss community-based marine management efforts, but it also includes a focus on national marine governance frameworks and legal pluralism. However, the focus on legal pluralism does not necessarily exclude a community-based approach.</t>
  </si>
  <si>
    <t>No; The paper is about the Philippines and Southeast Asian countries, not the listed countries.
 ReflectionThe SC specifically asks for case studies from a list of countries, and the paper is not about any of those countries.</t>
  </si>
  <si>
    <t>No; The paper is about a study conducted in Norway.
 ReflectionThe paper is not related to any of the countries mentioned in the SC.</t>
  </si>
  <si>
    <t>The abstract does not provide information on whether the paper is peer-reviewed or not, but it does provide details on the study design, participants, and outcomes.</t>
  </si>
  <si>
    <t>Taylor &amp; Francis is a well-known publisher of peer-reviewed journals, so it is likely that this paper is part of the peer-reviewed published literature.</t>
  </si>
  <si>
    <t>Maybe; The abstract mentions the publisher, but it is unclear if it is a peer-reviewed journal article or not.
 ReflectionThe mention of the publisher does not necessarily mean that the paper is peer-reviewed. However, Taylor &amp; Francis is a reputable publisher of peer-reviewed journals.</t>
  </si>
  <si>
    <t>The paper is solely focused on the Philippines and does not include any of the listed countries.</t>
  </si>
  <si>
    <t>No; The paper is about the Philippines, not any of the listed countries.
 ReflectionThe paper does not mention any of the listed countries, so it is not possible that it summarises a case study from any of them.</t>
  </si>
  <si>
    <t>The mention of the publisher does not guarantee that the paper is peer-reviewed, but the reputable publisher increases the likelihood that it is.</t>
  </si>
  <si>
    <t>Maybe; The abstract mentions the publisher, but more information is needed to determine if it is peer-reviewed.
 ReflectionThe mention of the publisher does not necessarily mean that the paper is peer-reviewed. However, the publisher is a reputable one, so it is possible that the paper is peer-reviewed.</t>
  </si>
  <si>
    <t>Timor-Leste is not included in the list of countries, so the paper does not meet the SC.</t>
  </si>
  <si>
    <t>The abstract does not provide clear evidence that the paper has been peer-reviewed and published in a journal, and therefore it is not likely that the Title and Abstract summarise a paper that is part of the peer-reviewed published literature.</t>
  </si>
  <si>
    <t>No; The paper is not related to any of the countries listed in the SC.
 ReflectionThe paper is focused on evaluating tallgrass prairie reconstruction methods and management in the United States, which is not related to any of the countries listed in the SC.</t>
  </si>
  <si>
    <t>Although the abstract does not explicitly state that the study has been published in a peer-reviewed journal, the language used suggests that it is a published study.</t>
  </si>
  <si>
    <t>The paper is not about any of the listed countries in the SC.</t>
  </si>
  <si>
    <t>No; The paper is about Bangladesh and Vietnam, not any of the listed countries.
 ReflectionThe Initial Response is correct. The paper does not mention any of the listed countries in the SC.</t>
  </si>
  <si>
    <t>The language used in the abstract suggests that it is a published paper, but it is not explicitly stated.</t>
  </si>
  <si>
    <t>Maybe; The abstract mentions "This paper presents the key results of this work," which suggests that it is a published paper, but it is not explicitly stated.
 ReflectionThe abstract does not explicitly state that the paper is published, but the language used suggests that it is. However, there is not enough information to confirm this.</t>
  </si>
  <si>
    <t>The paper is published in a peer-reviewed journal, the Indian Journal of Clinical Epidemiology.</t>
  </si>
  <si>
    <t>Maybe; The abstract does not mention whether the paper is peer-reviewed or not.
 ReflectionThe abstract does not provide any information on whether the paper is peer-reviewed or not. However, the paper is published in the Indian Journal of Clinical Epidemiology and the abstract mentions the copyright year, which suggests that it is likely a peer-reviewed publication.</t>
  </si>
  <si>
    <t>The paper does not meet the SC as it discusses a case study from Brazil, not any of the countries listed in the SC.</t>
  </si>
  <si>
    <t>The paper is not about any of the listed countries in the SC, but rather about artisanal fisheries in Argentina.</t>
  </si>
  <si>
    <t>No; The paper is about artisanal fisheries in Argentina, not any of the listed countries.
 ReflectionThe paper does not mention any of the listed countries in the SC, so it is not possible that it summarises a case study from any of them.</t>
  </si>
  <si>
    <t>Maybe; The abstract mentions Elsevier Ltd, which is a publisher of peer-reviewed literature, but further information is needed to confirm if the paper is peer-reviewed.
 ReflectionThe initial response is correct. The mention of Elsevier Ltd suggests that the paper may be part of the peer-reviewed published literature, but this cannot be confirmed without further information.</t>
  </si>
  <si>
    <t>The abstract mentions the publisher as Springer-Verlag US, but it is unclear if it is a peer-reviewed journal article or a book chapter.</t>
  </si>
  <si>
    <t>Maybe; The abstract mentions the publisher as Springer-Verlag US, but it is unclear if it is a peer-reviewed journal article or a book chapter.
 ReflectionThe initial response is correct. While the publisher is mentioned, it is not clear if the paper is a peer-reviewed journal article or a book chapter.</t>
  </si>
  <si>
    <t>The paper discusses fisheries management and argues for the use of customary marine tenure systems for sustainable fisheries management, making it highly likely that it will discuss fisheries and/or marine resource management.</t>
  </si>
  <si>
    <t>Yes; The title and abstract specifically mention fisheries management and marine tenure systems.
 ReflectionThe Initial Response is correct as the paper discusses the current model of fisheries management and argues for the use of customary marine tenure systems for sustainable fisheries management.</t>
  </si>
  <si>
    <t>The abstract discusses the use of customary marine tenure systems, which are community-based approaches to fisheries management.</t>
  </si>
  <si>
    <t>Yes; The abstract discusses the use of customary marine tenure systems, which are community-based approaches to fisheries management.
 ReflectionThe initial response is correct as the abstract specifically mentions the use of customary marine tenure systems, which are community-based approaches to fisheries management.</t>
  </si>
  <si>
    <t>Maybe; The abstract mentions the publisher, but more information is needed to determine if it is peer-reviewed.
 ReflectionThe initial response is correct. The abstract mentions the publisher, but it is not clear if the paper has undergone peer-review.</t>
  </si>
  <si>
    <t>The paper discusses the potential of sport fishing as a strategy for marine resource management and proposes design principles for its success.</t>
  </si>
  <si>
    <t>Yes; The abstract discusses the feasibility of sport fishing as an alternative livelihood strategy that can conserve fish stocks and their habitats.
 ReflectionThe abstract clearly mentions the importance of conserving fish stocks and their habitats, and proposes design principles for the success of sport fishery enterprises.</t>
  </si>
  <si>
    <t>The abstract mentions community-based ecotourism and common property management literature, but it is not clear if the paper will focus on a community-based approach or exclude co-management.</t>
  </si>
  <si>
    <t>Maybe; The abstract mentions community-based ecotourism and common property management literature, but it is not clear if the paper will focus on a community-based approach.
 ReflectionThe abstract suggests that the paper will investigate the feasibility of sport fishing as an alternative livelihood strategy for coastal communities in the Pacific. While the paper does mention community-based ecotourism and common property management literature, it is not clear if the focus will be on a community-based approach or if co-management will be excluded.</t>
  </si>
  <si>
    <t>The paper is published in a peer-reviewed journal, but it is unclear if it meets the exclusion criteria as there is no information provided on whether it is grey literature, a conference report, or a book chapter.</t>
  </si>
  <si>
    <t>Maybe; The paper is published in Elsevier, a peer-reviewed journal, but it is unclear if it meets the exclusion criteria.
 ReflectionThe initial response is correct. The paper is published in a peer-reviewed journal, but it is unclear if it meets the exclusion criteria as there is no information provided on whether it is grey literature, a conference report, or a book chapter.</t>
  </si>
  <si>
    <t>The abstract mentions a publisher of peer-reviewed literature, but it is unclear if this specific paper has been peer-reviewed and published.</t>
  </si>
  <si>
    <t>Maybe; The abstract mentions Elsevier Ltd, which is a publisher of peer-reviewed literature, but it is unclear if this specific paper has been peer-reviewed and published.
 ReflectionThe initial response is correct. While the abstract mentions Elsevier Ltd, it does not explicitly state that the paper has been peer-reviewed and published.</t>
  </si>
  <si>
    <t>The study is a secondary analysis of a randomized clinical trial, which is likely to be published in a peer-reviewed journal. Additionally, the abstract mentions that the study was conducted in community-based and academic cancer centers, which further supports the likelihood that it was published in a peer-reviewed journal.</t>
  </si>
  <si>
    <t>Yes; The abstract mentions that the study is a secondary analysis of a randomized clinical trial, which is likely to be published in a peer-reviewed journal.
 ReflectionThe study is a secondary analysis of a randomized clinical trial, which is a type of research that is typically published in peer-reviewed journals. Additionally, the abstract mentions that the study was conducted in community-based and academic cancer centers, which further supports the likelihood that it was published in a peer-reviewed journal.</t>
  </si>
  <si>
    <t>While the publisher mentioned is reputable and likely publishes peer-reviewed literature, it is still unclear if this specific paper is a peer-reviewed journal article or a book chapter.</t>
  </si>
  <si>
    <t>Maybe; The abstract mentions the publisher, but it is unclear if it is a peer-reviewed journal article or a book chapter.
 ReflectionThe publisher mentioned in the abstract, Springer Science+Business Media, LLC, is a reputable publisher of peer-reviewed journals and books. However, it is still unclear if this specific paper is a peer-reviewed journal article or a book chapter.</t>
  </si>
  <si>
    <t>The paper is not about a case study from any of the countries listed in the SC, but rather from the Philippines.</t>
  </si>
  <si>
    <t>The mention of the publisher increases the likelihood of it being a peer-reviewed article, but it is still unclear without further information.</t>
  </si>
  <si>
    <t>Maybe; The abstract mentions the publisher, but it is unclear if it is a peer-reviewed journal article or not.
 ReflectionThe mention of the publisher does not necessarily mean that the paper is peer-reviewed. However, the publisher is a reputable one, which increases the likelihood of it being a peer-reviewed article.</t>
  </si>
  <si>
    <t>The paper discusses the impact of the Fisheries Management Act 2015 on customary marine tenure and community-based fisheries management plans in Solomon Islands.</t>
  </si>
  <si>
    <t>Yes; The abstract mentions fisheries management and marine resources.
 ReflectionThe Initial Response is correct as the abstract specifically mentions the Fisheries Management Act 2015 and its impact on customary marine tenure and community-based fisheries management plans.</t>
  </si>
  <si>
    <t>The abstract discusses the use of Community Fisheries Management Plans (CFMPs) as a tool for community-based fisheries management, indicating that the paper is likely to discuss a community-based approach.</t>
  </si>
  <si>
    <t>Yes; The abstract mentions the development of Community Fisheries Management Plans (CFMPs) and how they have been accommodated under statutory law.
 ReflectionThe Initial Response is correct. The abstract clearly discusses the use of CFMPs as a tool for community-based fisheries management.</t>
  </si>
  <si>
    <t>Maybe; The abstract does not provide enough information to determine if it is part of peer-reviewed literature.
 ReflectionThe abstract does not explicitly state if the paper is part of peer-reviewed literature, but the language used suggests that it is. However, without more information, it is difficult to determine with certainty.</t>
  </si>
  <si>
    <t>Maybe; The abstract does not explicitly state whether the paper is peer-reviewed or not.
 ReflectionThe abstract does not provide any information on whether the paper is peer-reviewed or not. However, the paper is published in a journal, which suggests that it has undergone peer-review.</t>
  </si>
  <si>
    <t>No; The paper is about Florida panthers in the United States.
 ReflectionThe paper is focused on the Florida panther and its interactions with humans in a specific area of Florida. There is no mention of any of the countries listed in the SC.</t>
  </si>
  <si>
    <t>The mention of The Wildlife Society as the publisher suggests that this paper is part of the peer-reviewed published literature.</t>
  </si>
  <si>
    <t>Maybe; The abstract mentions the publisher, but it is unclear if it is a peer-reviewed journal.
 ReflectionThe mention of the publisher does not necessarily mean that it is a peer-reviewed journal. However, The Wildlife Society is a reputable publisher of peer-reviewed journals in the field of wildlife conservation.</t>
  </si>
  <si>
    <t>No; The paper is about a case study in the Brazilian Amazon.
 ReflectionThe title and abstract clearly state that the paper is about a community-based monitoring of small-scale fisheries in the Brazilian Amazon. There is no mention of any of the countries listed in the SC.</t>
  </si>
  <si>
    <t>The abstract suggests that it is a published paper, but it does not explicitly state that it has been peer-reviewed.</t>
  </si>
  <si>
    <t>Maybe; The abstract mentions "This article presents" which suggests it is a published paper, but it does not explicitly state that it has been peer-reviewed.
 ReflectionThe initial response is correct. The abstract does not explicitly state that the paper has been peer-reviewed, but the mention of "This article presents" suggests that it is a published paper.</t>
  </si>
  <si>
    <t>The paper does not summarise a case study from any of the countries listed in the SC, as it focuses on the European Union Atlantic Area.</t>
  </si>
  <si>
    <t>No; The paper focuses on the European Union Atlantic Area and does not mention any of the countries listed in the SC.
 ReflectionThe initial response is correct as the paper does not mention any of the countries listed in the SC.</t>
  </si>
  <si>
    <t>The abstract mentions the publisher as Elsevier Ltd, but it is unclear if the paper is peer-reviewed or not.</t>
  </si>
  <si>
    <t>Maybe; The abstract mentions the publisher as Elsevier Ltd, but it is unclear if the paper is peer-reviewed or not.
 ReflectionThe mention of Elsevier Ltd as the publisher is a good sign, but it is not clear if the paper has undergone peer-review or not.</t>
  </si>
  <si>
    <t>The paper may include case studies from the countries listed in the SC, but it is not explicitly stated.</t>
  </si>
  <si>
    <t>Maybe; The abstract mentions "17 cases of small-scale fisheries in developing countries," but it is not clear if any of the countries listed in the SC are included.
 ReflectionThe initial response is correct. The abstract mentions "developing countries," but does not specify which countries are included in the study.</t>
  </si>
  <si>
    <t>The paper mentions co-management but also explores other approaches and ultimately concludes that local social capital is the key factor in achieving sustainability. Therefore, while community-based approaches are discussed, they are not the sole focus of the paper.</t>
  </si>
  <si>
    <t>Maybe; The abstract mentions co-management, but also discusses the importance of local social capital in achieving sustainability.
 ReflectionThe paper does mention co-management, but it also explores other approaches and ultimately concludes that local social capital is the key factor in achieving sustainability. Therefore, it is possible that the paper will discuss a community-based approach, but it is not the sole focus.</t>
  </si>
  <si>
    <t>The abstract does not provide enough information to determine whether the study was conducted in any of the countries listed in the SC.</t>
  </si>
  <si>
    <t>Maybe; The abstract does not mention any of the countries listed in the SC, but it does not explicitly state that the study was not conducted in any of these countries either.
 ReflectionThe initial response is correct. The abstract does not mention any of the countries listed in the SC, but it also does not provide enough information to rule out the possibility that the study was conducted in one of these countries.</t>
  </si>
  <si>
    <t>The abstract discusses the use of marine protected areas as a tool for managing fisheries and conserving marine biodiversity, and specifically compares fish biomass in MPAs and fished areas.</t>
  </si>
  <si>
    <t>Yes; The abstract mentions the importance of managing fisheries and conserving marine biodiversity through marine protected areas.
 ReflectionThe abstract specifically mentions comparing fish assemblages in MPAs and fished areas, and the impact of typhoons on these areas. This suggests that the paper will discuss fisheries and marine resource management.</t>
  </si>
  <si>
    <t>No; The paper does not mention anything about community-based approach or co-management.
 ReflectionThe paper focuses on the comparison of coral reef benthic and fish assemblages across 17 paired MPA-fished control sites on three heavily populated, high elevation â€œmainlandâ€ islands, and four lowly populated, low elevation â€œoffshoreâ€ islands that differed in their exposure to recent typhoons. It does not discuss anything about community-based approach or co-management.</t>
  </si>
  <si>
    <t>No; The paper is based on case studies from Puri (Orissa) and Purulia (West Bengal) in eastern India.
 ReflectionThe paper does not mention any of the countries listed in the SC, and instead focuses on case studies from India.</t>
  </si>
  <si>
    <t>Although the abstract does not explicitly state that it is a peer-reviewed paper, the language and structure suggest that it is a research paper that has undergone peer review.</t>
  </si>
  <si>
    <t>No; The paper discusses case studies from Indonesia, not from any of the listed countries.
 ReflectionThe paper does not mention any of the countries listed in the SC, and the case studies discussed are all from Indonesia.</t>
  </si>
  <si>
    <t>Maybe; The abstract does not explicitly state whether the paper is part of the peer-reviewed published literature or not.
 ReflectionThe abstract does not provide any information on whether the paper is part of the peer-reviewed published literature or not. However, the presence of a copyright statement suggests that the paper may have been published in a peer-reviewed journal.</t>
  </si>
  <si>
    <t>No; The paper is about a wetland in South Australia.
 ReflectionThe paper is not about any of the countries listed in the SC.</t>
  </si>
  <si>
    <t>The paper is not a case study from any of the listed countries, but rather from Timor-Leste.</t>
  </si>
  <si>
    <t>The abstract does not provide information on whether the paper is peer-reviewed or not, but it does provide information on the content of the paper, which is about local knowledge of sardines in Timor-Leste.</t>
  </si>
  <si>
    <t>The paper is not a case study from any of the countries listed in the SC, and the focus is on Taiwan.</t>
  </si>
  <si>
    <t>No; The paper is about developing ecohydrological indicators for water resources management in Taiwan.
 ReflectionThe paper does not mention any of the countries listed in the SC, and the focus is on Taiwan.</t>
  </si>
  <si>
    <t>No; The paper is about marine sanctuaries in the Philippines.
 ReflectionThe paper does not mention any of the countries listed in the SC, and instead focuses on marine sanctuaries in the Philippines.</t>
  </si>
  <si>
    <t>Maybe; The abstract does not provide information on the type of publication.
 ReflectionThe initial response is correct. The abstract does not provide information on the type of publication, but the title suggests that it could be a research paper.</t>
  </si>
  <si>
    <t>While the abstract does not explicitly mention fisheries or resource management, the focus on sustainable management of marine ecosystems suggests that these topics may be discussed in the paper.</t>
  </si>
  <si>
    <t>Maybe; The abstract mentions marine ecosystem services and the threats they face, but does not explicitly mention fisheries or resource management.
 ReflectionThe abstract does not mention fisheries or resource management explicitly, but the focus on marine ecosystem services and the need for sustainable management suggests that fisheries and resource management may be discussed.</t>
  </si>
  <si>
    <t>The abstract discusses the need for community and government cooperation towards sustainable management of marine ecosystems.</t>
  </si>
  <si>
    <t>Yes; The abstract mentions community and government cooperation for sustainable management of marine ecosystems.
 ReflectionThe initial response is correct as the abstract mentions the need for communities and government to work together towards sustainable management of marine ecosystems.</t>
  </si>
  <si>
    <t>The study is not about any of the listed countries in the SC.</t>
  </si>
  <si>
    <t>No; The paper is about the Yellow Sea and East China Sea, which are not part of the listed countries.
 ReflectionThe initial response is correct as the paper is not about any of the listed countries.</t>
  </si>
  <si>
    <t>The title and abstract suggest that it is a research paper, and the abstract does not mention any indicators of grey literature, conference reports, or book chapters.</t>
  </si>
  <si>
    <t>Maybe; The abstract does not mention where the paper was published.
 ReflectionThe abstract does not provide information on where the paper was published, but the title and content suggest that it is a research paper.</t>
  </si>
  <si>
    <t>No; The paper discusses case studies from Spain, Portugal, Cambodia, Vietnam, and Bangladesh.
 ReflectionThe paper does not mention any of the countries listed in the SC.</t>
  </si>
  <si>
    <t>Maybe; The abstract mentions the publisher, but it is unclear if it is a peer-reviewed journal article or not.
 ReflectionThe publisher mentioned in the abstract, Elsevier, is a reputable academic publisher, but it is still unclear if the paper has undergone peer-review.</t>
  </si>
  <si>
    <t>The abstract discusses the challenges faced in managing the fishing season and poaching, indicating that the paper will discuss fisheries and/or marine resource management.</t>
  </si>
  <si>
    <t>Yes; The abstract discusses community-based mariculture of sea cucumber as a sustainable livelihood in Papua New Guinea and the challenges faced in managing the fishing season and poaching.
 ReflectionThe abstract clearly mentions the potential of community-based mariculture of sea cucumber and the challenges faced in managing the fishing season and poaching. Therefore, it is likely that the paper will discuss fisheries and/or marine resource management.</t>
  </si>
  <si>
    <t>The paper discusses a community-based approach to mariculture of sea cucumber in New Ireland Province, Papua New Guinea.</t>
  </si>
  <si>
    <t>Yes; The abstract discusses the potential of community-based mariculture of sea cucumber as a sustainable livelihood in New Ireland Province, Papua New Guinea.
 ReflectionThe abstract clearly mentions the involvement of the community in the mariculture project and their attitudes and responses to the fishing season and the failure of the trial sea ranch.</t>
  </si>
  <si>
    <t>No; The paper is about the Philippine Tubbataha Reef National Marine Park, which is not part of the listed countries.
 ReflectionThe initial response is correct as the paper is focused on the Philippine Tubbataha Reef National Marine Park, which is not part of the listed countries.</t>
  </si>
  <si>
    <t>The title suggests that it could be a research paper, but without an abstract, it is difficult to determine if it is peer-reviewed.</t>
  </si>
  <si>
    <t>Maybe; The title suggests that it could be a research paper, but without an abstract, it is difficult to determine if it is peer-reviewed.
 ReflectionThe title mentions a specific location and includes terms such as "status" and "management issues," which are commonly used in research papers. However, the absence of an abstract makes it difficult to determine if it is peer-reviewed.</t>
  </si>
  <si>
    <t>No; The paper does not mention any of the countries listed in the SC.
 ReflectionThe paper is focused on a quality improvement initiative conducted in five community-based health systems in the United States. There is no mention of any of the countries listed in the SC.</t>
  </si>
  <si>
    <t>The abstract mentions Elsevier Inc. which is a publisher of peer-reviewed journals, but it is unclear if this paper has been published in a peer-reviewed journal.</t>
  </si>
  <si>
    <t>Maybe; The abstract mentions Elsevier Inc. which is a publisher of peer-reviewed journals, but it is unclear if this paper has been published in a peer-reviewed journal.
 ReflectionThe initial response is correct. The abstract mentions Elsevier Inc., which is a publisher of peer-reviewed journals. However, it is unclear if this paper has been published in a peer-reviewed journal.</t>
  </si>
  <si>
    <t>The abstract does not provide enough information to determine if it is part of the peer-reviewed published literature, but it does not exclude it either.</t>
  </si>
  <si>
    <t>Maybe; The abstract does not provide information on the type of literature.
 ReflectionThe abstract does not mention the type of literature, but it does not mention any conference or book chapter either. The title suggests that it could be a research paper.</t>
  </si>
  <si>
    <t>No; The paper is about Japanese surf-clam fisheries.
 ReflectionThe paper is not about any of the countries listed in the SC, but rather about a specific fishery in Japan.</t>
  </si>
  <si>
    <t>The abstract mentions that the article provides the first rigorous analysis, which suggests that it has undergone peer review.</t>
  </si>
  <si>
    <t>Yes; The abstract mentions that the article provides the first rigorous analysis, which suggests that it has undergone peer review.
 ReflectionThe initial response is correct. The abstract mentions that the article provides the first rigorous analysis, which suggests that it has undergone peer review.</t>
  </si>
  <si>
    <t>The paper does not summarise a case study from any of the listed countries, but rather focuses on a case study in Ghana.</t>
  </si>
  <si>
    <t>While the abstract does not provide specific information about the location of the case study, it is possible that it is from one of the countries listed in the SC, given the focus on sustainable integrated coastal management in the Pacific region.</t>
  </si>
  <si>
    <t>Maybe; The abstract does not mention any of the countries listed in the SC, but it is possible that the case study is from one of these countries.
 ReflectionThe abstract does not explicitly mention any of the countries listed in the SC, but the study is about sustainable integrated coastal management, which is a common issue in many small island developing states in the Pacific region. Therefore, it is possible that the case study is from one of these countries.</t>
  </si>
  <si>
    <t>The abstract discusses the role of livelihoods in sustainable integrated coastal management and how it can lead to collective engagement in management, which includes the reduction of fishing effort and changing livelihood strategies away from reliance on coral reef resources. This suggests that fisheries and marine resource management may be discussed in the paper.</t>
  </si>
  <si>
    <t>The paper discusses a community-based approach to sustainable integrated coastal management.</t>
  </si>
  <si>
    <t>No; The paper is about fishery stakeholder workshops in the Philippines.
 ReflectionThe paper is focused on the Philippines and does not mention any of the countries listed in the SC.</t>
  </si>
  <si>
    <t>No; The paper does not mention any of the countries listed in the SC.
 ReflectionThe paper focuses on comparing different methods for quantifying abundance and diversity of fish assemblages in seagrass habitat in coastal embayments dominated by Posidonia spp. and within three marine parks along the south-western coast of Western Australia.</t>
  </si>
  <si>
    <t>While the abstract provides a detailed description of a research study, it is unclear whether the paper has been published in a peer-reviewed journal.</t>
  </si>
  <si>
    <t>Maybe; The abstract mentions the methods and results of a research study, but it is unclear whether the paper has been published in a peer-reviewed journal.
 ReflectionThe abstract provides a detailed description of a research study, including the methods and results. However, there is no mention of where the paper has been published or whether it has undergone peer review.</t>
  </si>
  <si>
    <t>No; The paper is about Arctic Canada, which is not included in the list of countries in the SC.
 ReflectionThe Initial Response is correct. The paper is not about any of the countries listed in the SC.</t>
  </si>
  <si>
    <t>The mention of a government department conducting surveillance projects suggests that it may be a government report rather than a peer-reviewed paper, which does not meet the screening criteria.</t>
  </si>
  <si>
    <t>Yes; The abstract mentions a case study in Papua New Guinea, which is one of the countries listed in the SC.
 ReflectionThe Initial Response is correct as the abstract explicitly mentions Papua New Guinea, which is one of the countries listed in the SC.</t>
  </si>
  <si>
    <t>The abstract mentions the authors and the year of publication, which suggests that it has been published in a peer-reviewed journal.</t>
  </si>
  <si>
    <t>Yes; The abstract mentions the authors and the year of publication, which suggests that it has been published in a peer-reviewed journal.
 ReflectionThe initial response is correct. The abstract mentions the authors and the year of publication, which suggests that it has been published in a peer-reviewed journal.</t>
  </si>
  <si>
    <t>Maybe; The abstract mentions traditional community-based systems of managing coastal fisheries, but it does not explicitly mention any of the countries listed in the SC.
 ReflectionThe initial response is correct. While the abstract discusses community-based management systems, it does not provide any specific case studies from the countries listed in the SC.</t>
  </si>
  <si>
    <t>The paper discusses the success of traditional community-based systems and the need for increased community involvement in modern management practices.</t>
  </si>
  <si>
    <t>Yes; The title and abstract discuss traditional community-based systems of managing coastal fisheries and the need for increased community involvement in modern management practices.
 ReflectionThe initial response is correct as the abstract discusses the success of traditional community-based systems and the need for increased community involvement in modern management practices.</t>
  </si>
  <si>
    <t>Although the abstract does not explicitly state that the paper has been peer-reviewed or published in a journal, the language and structure suggest that it is likely a peer-reviewed paper.</t>
  </si>
  <si>
    <t>Maybe; The abstract mentions the author(s) but does not specify if the paper has been peer-reviewed or published in a journal.
 ReflectionThe abstract does not provide clear information on whether the paper has been peer-reviewed or published in a journal, but the language and structure suggest that it is likely a peer-reviewed paper.</t>
  </si>
  <si>
    <t>No; The paper is about a case study in Cambodia.
 ReflectionThe paper is focused on a case study in Cambodia and does not mention any of the countries listed in the SC.</t>
  </si>
  <si>
    <t>Maybe; The abstract does not provide information on the type of publication.
 ReflectionThe abstract does not provide information on the type of publication, but the publisher is mentioned at the end of the abstract.</t>
  </si>
  <si>
    <t>No; The paper is about indigenous Maori tribes and sub-tribes in New Zealand.
 ReflectionThe paper is focused on indigenous communities in New Zealand and does not mention any of the countries listed in the SC.</t>
  </si>
  <si>
    <t>The title suggests that it is likely a peer-reviewed paper, and the abstract provides information on the content of the paper that is relevant to the peer-reviewed literature.</t>
  </si>
  <si>
    <t>The abstract mentions that the paper is an open access article, but it is unclear if it has been published in a peer-reviewed journal.</t>
  </si>
  <si>
    <t>Maybe; The abstract mentions a case study and empirical data, but it is unclear if the paper has been published in a peer-reviewed journal.
 ReflectionThe abstract mentions that the paper is an open access article, but it is unclear if it has been published in a peer-reviewed journal.</t>
  </si>
  <si>
    <t>The paper discusses LMMA in the tropical Pacific, but it is not clear if any of the specific countries listed in the SC are mentioned.</t>
  </si>
  <si>
    <t>Maybe; The paper discusses locally-managed marine areas in the tropical Pacific, but it is not clear if any of the specific countries listed in the SC are mentioned.
 ReflectionThe paper discusses LMMA in the tropical Pacific, which includes some of the countries listed in the SC. However, the paper does not specifically mention any of the countries listed, so it is unclear if it meets the SC.</t>
  </si>
  <si>
    <t>The paper discusses locally-managed marine areas and their objectives, which may include fisheries management, but it is not explicitly stated.</t>
  </si>
  <si>
    <t>Maybe; The title and abstract mention marine conservation and sustainable resource management, but do not explicitly mention fisheries.
 ReflectionThe initial response is correct as the abstract mentions resource management, but it is not clear whether fisheries are included.</t>
  </si>
  <si>
    <t>While the abstract mentions community-based management, it also mentions co-management, which is excluded by the screening criteria.</t>
  </si>
  <si>
    <t>Yes; The abstract mentions community-based management as a mainstream approach to marine conservation and sustainable resource management.
 ReflectionThe initial response is correct as the abstract mentions community-based management as a mainstream approach to marine conservation and sustainable resource management. However, it is important to note that the abstract also mentions co-management, which is excluded by the screening criteria.</t>
  </si>
  <si>
    <t>The abstract suggests that the paper is a research article that discusses published studies of LMMAs, but it is unclear whether the paper itself has been published in a peer-reviewed journal.</t>
  </si>
  <si>
    <t>Maybe; The abstract mentions "published studies of LMMAs," but it is unclear whether the paper itself is a published study or a review article.
 ReflectionThe abstract mentions "this paper," which suggests that the paper is a research article rather than a review article. However, it is still unclear whether the paper has been published in a peer-reviewed journal.</t>
  </si>
  <si>
    <t>No; The paper is about a case study conducted in Canada.
 ReflectionThe paper is not about any of the countries listed in the SC, but rather about a case study conducted in Canada.</t>
  </si>
  <si>
    <t>While the paper's main focus is on integrated coastal management and local governance, it does discuss coastal resource management, which could potentially include fisheries and/or marine resource management.</t>
  </si>
  <si>
    <t>The abstract mentions the involvement of local governments and the development of a certification system, indicating a community-based approach.</t>
  </si>
  <si>
    <t>Yes; The abstract mentions local governments and local participation in the management of coastal resources.
 ReflectionThe abstract discusses the shift of coastal management responsibilities to local governments and the development of a CRM certification system to guide the development and implementation of ICM in their jurisdiction. These suggest a community-based approach.</t>
  </si>
  <si>
    <t>No; The paper is about a child health outreach programme in South Africa.
 ReflectionThe paper is focused on a child health outreach programme in South Africa and does not mention any of the countries listed in the SC.</t>
  </si>
  <si>
    <t>No; The paper is about Cambodia, which is not included in the list of countries.
 ReflectionThe initial response is correct as the paper is focused on Cambodia and not any of the countries listed in the SC.</t>
  </si>
  <si>
    <t>The mention of the publisher, Taylor &amp; Francis, suggests that the paper is part of the peer-reviewed published literature.</t>
  </si>
  <si>
    <t>Maybe; The abstract mentions the publisher, but it is unclear if it is a peer-reviewed journal article or not.
 ReflectionThe mention of the publisher does not necessarily mean that the paper is peer-reviewed. However, Taylor &amp; Francis is a reputable academic publisher, and it is likely that the paper has undergone peer-review.</t>
  </si>
  <si>
    <t>The paper does not provide a case study from any of the countries listed in the SC, but it does discuss techniques that could be applied in those countries.</t>
  </si>
  <si>
    <t>Maybe; The paper discusses techniques for evaluating coral reefs, but it does not explicitly mention any of the countries listed in the SC.
 ReflectionThe paper does not mention any specific country, but it does discuss techniques that could be used in any of the countries listed in the SC.</t>
  </si>
  <si>
    <t>The study focuses on Papua New Guinea, but it is not clear if it includes other countries in the Indo-Pacific region.</t>
  </si>
  <si>
    <t>Maybe; The abstract mentions Papua New Guinea, which is one of the countries listed in the SC, but it is not clear if the study includes other countries as well.
 ReflectionThe initial response is correct. The abstract only mentions Papua New Guinea, but it is possible that the study includes other countries in the region.</t>
  </si>
  <si>
    <t>While the abstract does not explicitly mention a community-based approach or co-management, the focus on supporting greater sustainability within shellcraft sectors across the Indo-Pacific suggests a potential for community-based approaches.</t>
  </si>
  <si>
    <t>Maybe; The abstract discusses sustainable utilization of marine taxa within an artisanal shellcraft sector of Papua New Guinea, but it is unclear if there is a community-based approach or a focus on co-management.
 ReflectionThe abstract mentions the importance of supporting greater sustainability within shellcraft sectors across the Indo-Pacific, which could suggest a community-based approach. However, there is no explicit mention of community-based resource management or co-management.</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</si>
  <si>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study conducted, the results obtained, and the implications of the findings.</t>
  </si>
  <si>
    <t>No; The paper does not mention any of the countries listed in the SC.
 ReflectionThe paper discusses the economic problems of capture fishery resources and proposes a solution to vest property rights in groups of fishers. However, it does not mention any specific case study from the countries listed in the SC.</t>
  </si>
  <si>
    <t>The abstract does not provide information on the type of publication, but the title suggests that the paper may be discussing a research article published in a peer-reviewed journal.</t>
  </si>
  <si>
    <t>Maybe; The abstract does not provide information on the type of publication.
 ReflectionThe abstract does not provide information on the type of publication, but the title suggests that the paper may be discussing a research article published in a peer-reviewed journal.</t>
  </si>
  <si>
    <t>The paper is not about any of the countries listed in the SC, but about a case study from the Dominican Republic.</t>
  </si>
  <si>
    <t>No; The paper is about a case study from the Dominican Republic, which is not included in the list of countries.
 ReflectionThe initial response is correct as the paper is not about any of the countries listed in the SC.</t>
  </si>
  <si>
    <t>The mention of the publisher, Elsevier B.V., suggests that the paper is part of the peer-reviewed published literature.</t>
  </si>
  <si>
    <t>Maybe; The abstract mentions the publisher, but it is unclear if it is a peer-reviewed journal article or not.
 ReflectionThe mention of the publisher, Elsevier B.V., suggests that the paper is part of the peer-reviewed published literature. However, it is not explicitly stated in the abstract.</t>
  </si>
  <si>
    <t>No; The paper is about wetlands restoration in Bangladesh.
 ReflectionThe paper is focused on wetlands restoration in Bangladesh, which is not included in the list of countries in the SC.</t>
  </si>
  <si>
    <t>Maybe; The abstract does not provide information on the type of publication.
 ReflectionThe abstract does not mention the type of publication, but the publisher is mentioned at the end. It is unclear whether the publisher is a peer-reviewed journal or not.</t>
  </si>
  <si>
    <t>The paper is not about any of the countries listed in the SC, but rather a case study in Bangladesh.</t>
  </si>
  <si>
    <t>Senegal is not included in the list of countries, so the paper does not meet the SC.</t>
  </si>
  <si>
    <t>No; The paper is about mangrove use and management in Senegal, which is not included in the list of countries.
 ReflectionThe SC specifically asks for case studies from a list of countries, and Senegal is not included in that list.</t>
  </si>
  <si>
    <t>The abstract does not provide enough information to determine whether the paper is part of the peer-reviewed published literature, but it does suggest that it may be.</t>
  </si>
  <si>
    <t>Maybe; The abstract mentions the authors and the year of publication, but it does not specify where the paper was published.
 ReflectionThe initial response is correct. The abstract does not provide information on where the paper was published, but it does mention the authors and the year of publication, which suggests that it may be part of the peer-reviewed published literature.</t>
  </si>
  <si>
    <t>The title does not provide a specific country, but the concept of community-based natural resource management is relevant to the listed countries.</t>
  </si>
  <si>
    <t>Maybe; The title does not mention any specific country, but the concept of community-based natural resource management could be applicable to any of the listed countries.
 ReflectionThe initial response is correct as the title does not mention any specific country, but the concept of community-based natural resource management is relevant to the listed countries.</t>
  </si>
  <si>
    <t>The title and abstract do not suggest that the paper will discuss fisheries or marine resource management.</t>
  </si>
  <si>
    <t>No; The title and abstract do not mention fisheries or marine resource management.
 ReflectionThe Initial Response is correct as the title and abstract do not provide any indication of discussing fisheries or marine resource management.</t>
  </si>
  <si>
    <t>No; The paper is focused on a case study in Southern Thailand.
 ReflectionThe paper does not mention any of the countries listed in the SC, and instead focuses on a case study in Southern Thailand.</t>
  </si>
  <si>
    <t>The abstract does not provide information on whether the paper is peer-reviewed or not, but it does provide details on the methodology and results of the study, which suggests that it may be part of the peer-reviewed published literature.</t>
  </si>
  <si>
    <t>Maybe; The abstract does not provide information on whether the paper is peer-reviewed or not.
 ReflectionThe abstract does not provide information on whether the paper is peer-reviewed or not, but it does provide details on the methodology and results of the study.</t>
  </si>
  <si>
    <t>Maybe; The abstract mentions the publisher, but it is unclear whether the paper is peer-reviewed or not.
 ReflectionThe initial response is correct. The abstract mentions the publisher, but it is unclear whether the paper is peer-reviewed or not.</t>
  </si>
  <si>
    <t>No; The paper is focused on a case study in northeastern Brazil.
 ReflectionThe paper does not mention any of the countries listed in the SC, and instead focuses on a case study in Brazil.</t>
  </si>
  <si>
    <t>The abstract does not provide clear evidence that the paper has been peer-reviewed and published in a journal, but it also does not explicitly state that it has not.</t>
  </si>
  <si>
    <t>No; The paper is about dam removal and fish passage projects in the United States, not any of the countries listed in the SC.
 ReflectionThe paper is focused on the United States, so it does not meet the SC.</t>
  </si>
  <si>
    <t>The abstract does not provide enough information to determine if the article is peer-reviewed or not.</t>
  </si>
  <si>
    <t>Maybe; The abstract mentions "article" but does not specify if it is a peer-reviewed article.
 ReflectionThe abstract does not provide enough information to determine if the article is peer-reviewed or not.</t>
  </si>
  <si>
    <t>The paper focuses on the socio-economic characteristics of artisanal shark fishing in Papua New Guinea and presents management options for the sustainable use of shark resources.</t>
  </si>
  <si>
    <t>The paper does not meet the SC as it does not include any of the countries/islands listed in the SC.</t>
  </si>
  <si>
    <t>No; The paper is focused on the Gulf of Alaska, which is not included in the list of countries/islands.
 ReflectionThe paper does not mention any of the countries/islands listed in the SC, and the case study is based in the Gulf of Alaska, which is not included in the list. Therefore, the initial response is correct.</t>
  </si>
  <si>
    <t>The paper was published by Wiley Periodicals LLC, indicating that it is likely a peer-reviewed publication.</t>
  </si>
  <si>
    <t>The study was conducted in Ethiopia and does not meet the SC.</t>
  </si>
  <si>
    <t>No; The study was conducted in Ethiopia.
 ReflectionThe title and abstract clearly state that the study was conducted in Butajira Town, south-central Ethiopia, and there is no mention of any of the countries listed in the SC.</t>
  </si>
  <si>
    <t>The study design and methodology suggest that it is likely a peer-reviewed published article.</t>
  </si>
  <si>
    <t>Maybe; The abstract does not provide information on the type of publication.
 ReflectionThe abstract does not mention the type of publication, but the study design and methodology suggest that it is likely a peer-reviewed published article.</t>
  </si>
  <si>
    <t>The publisher is mentioned, indicating that it is likely a peer-reviewed published paper.</t>
  </si>
  <si>
    <t>No; The paper is a review of monitoring methods for aquatic megavertebrates in the Caribbean.
 ReflectionThe paper does not mention any of the countries listed in the SC, and the focus is on the Caribbean region.</t>
  </si>
  <si>
    <t>While the abstract suggests that the paper is a review, it is unclear if it has been published in a peer-reviewed journal.</t>
  </si>
  <si>
    <t>Maybe; The abstract mentions that the paper is a review, but it is unclear if it has been published in a peer-reviewed journal.
 ReflectionThe abstract mentions that the paper is a review, which suggests that it is likely to be published in a peer-reviewed journal. However, there is no explicit mention of the paper being published in a peer-reviewed journal.</t>
  </si>
  <si>
    <t>The paper is not about any of the countries listed in the SC, but rather about Barbuda, West Indies.</t>
  </si>
  <si>
    <t>No; The paper is about Barbuda, West Indies, which is not included in the list of countries in the SC.
 ReflectionThe Initial Response is correct. Barbuda, West Indies is not included in the list of countries in the SC.</t>
  </si>
  <si>
    <t>While the abstract mentions a reputable organization, it is unclear if the paper has been peer-reviewed and published in a journal.</t>
  </si>
  <si>
    <t>Maybe; The abstract mentions the Society for Conservation Biology, but it is unclear if the paper has been peer-reviewed and published in a journal.
 ReflectionThe Society for Conservation Biology is a reputable organization that publishes peer-reviewed journals, but the abstract does not explicitly state that this paper has been published in one of their journals.</t>
  </si>
  <si>
    <t>No; The paper is about floodplain lakes in the Lower Amazon.
 ReflectionThe paper does not mention any of the countries listed in the SC, and the study is conducted in the Lower Amazon, which is not in the Pacific region.</t>
  </si>
  <si>
    <t>Although the abstract does not explicitly state that the paper is peer-reviewed, the publisher, John Wiley &amp; Sons, Ltd., is a well-known academic publisher that publishes peer-reviewed journals and books.</t>
  </si>
  <si>
    <t>Maybe; The abstract does not explicitly state whether the paper is peer-reviewed or not.
 ReflectionThe abstract does not provide any information on whether the paper is peer-reviewed or not. However, the publisher, John Wiley &amp; Sons, Ltd., is a well-known academic publisher that publishes peer-reviewed journals and books.</t>
  </si>
  <si>
    <t>The abstract mentions the name of the journal, but it is unclear whether the paper has been peer-reviewed and published.</t>
  </si>
  <si>
    <t>Maybe; The abstract mentions the name of the journal, but it is unclear whether the paper has been peer-reviewed and published.
 ReflectionThe abstract mentions the name of the journal, but it is still unclear whether the paper has been peer-reviewed and published.</t>
  </si>
  <si>
    <t>The study was conducted in Laos and is not related to any of the countries listed in the SC.</t>
  </si>
  <si>
    <t>The paper is not a case study from any of the countries listed in the SC, but rather a study conducted in Vietnam.</t>
  </si>
  <si>
    <t>No; The paper is about a study conducted in Vietnam, not any of the countries listed in the SC.
 ReflectionThe Initial Response is correct as the paper is not about any of the countries listed in the SC.</t>
  </si>
  <si>
    <t>Maybe; The abstract does not explicitly state whether the paper is part of the peer-reviewed published literature or not.
 ReflectionThe abstract does not provide any information on the type of publication, but it does include a copyright statement, which suggests that it has been published somewhere.</t>
  </si>
  <si>
    <t>The abstract mentions a publisher of peer-reviewed literature, but it is not clear if this paper has been peer-reviewed.</t>
  </si>
  <si>
    <t>Maybe; The abstract mentions "Elsevier Ltd" which is a publisher of peer-reviewed literature, but it is not clear if this paper has been peer-reviewed.
 ReflectionThe initial response is correct. The abstract mentions Elsevier Ltd, which is a publisher of peer-reviewed literature. However, it is not clear from the abstract whether this paper has been peer-reviewed.</t>
  </si>
  <si>
    <t>The paper is not related to any of the countries mentioned in the SC, and the study was conducted in Bangladesh, which is not included in the list of countries.</t>
  </si>
  <si>
    <t>No; The paper is about a case study conducted in Bangladesh, which is not included in the list of countries mentioned in the SC.
 ReflectionThe paper is not related to any of the countries mentioned in the SC, and the study was conducted in Bangladesh, which is not included in the list of countries. Therefore, the initial response is correct.</t>
  </si>
  <si>
    <t>It is unclear from the information provided whether the paper is part of the peer-reviewed published literature.</t>
  </si>
  <si>
    <t>No; The abstract mentions a specific society that is not a peer-reviewed journal.
 ReflectionThe initial response is incorrect. The society mentioned in the abstract is not the publisher of the paper, but rather an organization that may have sponsored or supported the research.</t>
  </si>
  <si>
    <t>The paper is not about any of the listed countries, but rather a case study in Uganda.</t>
  </si>
  <si>
    <t>No; The paper is about a case study in Uganda, not any of the listed countries.
 ReflectionThe initial response is correct as the paper is focused on a case study in Uganda and not any of the listed countries.</t>
  </si>
  <si>
    <t>No; The paper is about a forest reserve in Malaysia.
 ReflectionThe title and abstract clearly mention that the paper is about a forest reserve in Malaysia, which is not included in the list of countries in the SC.</t>
  </si>
  <si>
    <t>The abstract explicitly mentions Samoa as the location of the case study.</t>
  </si>
  <si>
    <t>Yes; The title and abstract specifically mention community-based management of subsistence fisheries in Samoa.
 ReflectionThe abstract provides details about a fisheries extension program that encouraged village communities to manage their own marine resources, resulting in the creation of a community-owned Fisheries Management Plan and Marine Protected Areas.</t>
  </si>
  <si>
    <t>The abstract describes a community-based approach to manage marine resources, without any mention of co-management.</t>
  </si>
  <si>
    <t>Yes; The abstract clearly mentions a community-based approach to manage marine resources.
 ReflectionThe abstract mentions a community-based approach to manage marine resources, which is in line with the screening criteria. There is no mention of co-management in the abstract.</t>
  </si>
  <si>
    <t>The abstract provides some evidence that the paper may be part of the peer-reviewed literature, but it is not conclusive.</t>
  </si>
  <si>
    <t>Maybe; The abstract mentions a publisher, but it is unclear whether the paper is peer-reviewed or not.
 ReflectionThe mention of a publisher does not necessarily mean that the paper is peer-reviewed. However, the abstract does provide some details about the research and its findings, which suggests that it may be part of the peer-reviewed literature.</t>
  </si>
  <si>
    <t>No; The paper is about post-tsunami research in Sri Lanka and does not mention any of the listed countries.
 ReflectionThe Initial Response is correct as the paper is focused on Sri Lanka and does not mention any of the listed countries.</t>
  </si>
  <si>
    <t>No; The title and abstract do not mention fisheries or marine resource management.
 ReflectionThe title and abstract focus on ethical dilemmas in post-tsunami research in Sri Lanka and the challenges of studying up, with a specific focus on local officials and politicians. There is no mention of fisheries or marine resource management.</t>
  </si>
  <si>
    <t>Maybe; The abstract mentions a doctoral fieldwork, but it is unclear whether the paper has been published in a peer-reviewed journal or not.
 ReflectionThe abstract does not provide any information about the publication status of the paper. However, the fact that the author refers to her experiences in a doctoral fieldwork suggests that the paper may not have been published in a peer-reviewed journal.</t>
  </si>
  <si>
    <t>The paper is not about any of the countries listed in the SC, but rather a case study in Sri Lanka.</t>
  </si>
  <si>
    <t>Maybe; The abstract mentions the publisher, Elsevier Ltd, but it is unclear if the paper is peer-reviewed.
 ReflectionThe initial response is correct. The abstract mentions the publisher, but it is not clear if the paper has undergone peer-review.</t>
  </si>
  <si>
    <t>No; The paper is about a search conference for wildlife management in New York State.
 ReflectionThe paper is not about any of the countries listed in the SC, but rather about a search conference for wildlife management in New York State.</t>
  </si>
  <si>
    <t>While the abstract does not provide clear evidence that the paper has been published in a peer-reviewed journal, the involvement of Cornell University suggests that it may be part of the published literature.</t>
  </si>
  <si>
    <t>The abstract does not provide clear evidence that the paper has been published in a peer-reviewed journal, but the mention of the academic task and the contributors suggests that it may have been.</t>
  </si>
  <si>
    <t>Maybe; The abstract mentions the academic task and the contributors, but it is unclear if the paper has been published in a peer-reviewed journal.
 ReflectionThe abstract does not explicitly state whether the paper has been published in a peer-reviewed journal or not. However, the mention of the academic task and the contributors suggests that the paper may have been published in a peer-reviewed journal.</t>
  </si>
  <si>
    <t>While the abstract discusses broader environmental management issues, the title specifically mentions ITQs which are commonly used in fisheries management.</t>
  </si>
  <si>
    <t>Maybe; The title mentions ITQs which are commonly used in fisheries management, but the abstract also mentions environmental management more broadly.
 ReflectionThe abstract does mention fisheries and ITQs, but it also discusses broader environmental management issues. However, the title does specifically mention ITQs, which are commonly used in fisheries management.</t>
  </si>
  <si>
    <t>The abstract mentions both market-based mechanisms and community participation, but it is not clear whether the paper will focus solely on community-based approaches or if co-management will also be discussed.</t>
  </si>
  <si>
    <t>Maybe; The abstract mentions both market-based mechanisms and greater participation by local communities in resource and environmental management, but it is unclear whether the paper will focus on community-based approaches exclusively or if co-management will also be discussed.
 ReflectionThe initial response is correct as the abstract mentions both market-based mechanisms and community participation, but it is not clear whether the paper will focus solely on community-based approaches or if co-management will also be discussed.</t>
  </si>
  <si>
    <t>Maybe; The abstract mentions the copyright of a Northeastern Agricultural and Resource Economics Association, but it is unclear if it is a peer-reviewed publication.
 ReflectionThe initial response is correct. The copyright information does not necessarily indicate that the paper is peer-reviewed.</t>
  </si>
  <si>
    <t>Yes; The abstract mentions Fiji as the location of the case study.
 ReflectionThe initial response is correct as the abstract explicitly mentions Fiji as the location of the case study.</t>
  </si>
  <si>
    <t>The title and abstract specifically mention marine resource management in Fiji and discuss the traditional and community-based management system, indicating that the paper is likely to discuss fisheries and/or marine resource management.</t>
  </si>
  <si>
    <t>Yes; The title and abstract specifically mention marine resource management in Fiji.
 ReflectionThe abstract mentions the traditional and community-based marine resources management system in Fiji and how it is evolving to meet contemporary challenges. It also discusses how coastal communities can play a leading role in the proper use of their marine resources. These factors suggest that the paper is likely to discuss fisheries and/or marine resource management.</t>
  </si>
  <si>
    <t>The focus on traditional and community-based management systems suggests a community-based approach.</t>
  </si>
  <si>
    <t>Yes; The title and abstract mention "community-based marine resources management system" and "traditional system of resource management" which suggests a community-based approach.
 ReflectionThe mention of "evolving integrated process" in the title could suggest a shift towards co-management, but this is not explicitly stated in the abstract.</t>
  </si>
  <si>
    <t>While the abstract mentions a reputable academic publisher, it is unclear if the paper has undergone peer-review, which is a requirement for meeting the screening criteria.</t>
  </si>
  <si>
    <t>Maybe; The abstract mentions a publisher, but it is unclear if it is a peer-reviewed journal.
 ReflectionThe publisher mentioned in the abstract, Taylor &amp; Francis, is a reputable academic publisher, but it is unclear if the paper has undergone peer-review.</t>
  </si>
  <si>
    <t>The study was conducted in Indonesia, which is not within the listed countries.</t>
  </si>
  <si>
    <t>No; The study was conducted in Kotania Bay of Western Seram District, Indonesia.
 ReflectionThe study location is not within the listed countries.</t>
  </si>
  <si>
    <t>No; The paper does not mention any of the countries listed in the SC.
 ReflectionThe paper discusses the development of end-to-end models for marine ecosystems, but it does not focus on any specific case study from the countries listed in the SC.</t>
  </si>
  <si>
    <t>Maybe; The abstract mentions the American Fisheries Society, but it is unclear if the paper has been peer-reviewed and published.
 ReflectionThe mention of the American Fisheries Society in the abstract suggests that the paper may have been published in a peer-reviewed journal. However, this is not explicitly stated and cannot be confirmed without further information.</t>
  </si>
  <si>
    <t>Maybe; The abstract mentions the publisher, Elsevier Ltd, but it is unclear if the paper has been peer-reviewed.
 ReflectionThe initial response is correct. The abstract mentions the publisher, but it is unclear if the paper has undergone peer-review.</t>
  </si>
  <si>
    <t>No; The paper is about a fishery in Kenya, which is not included in the list of countries.
 ReflectionThe SC specifically asks for case studies from a list of countries, and Kenya is not included in that list.</t>
  </si>
  <si>
    <t>The paper appears to be a peer-reviewed journal article based on the information provided in the abstract.</t>
  </si>
  <si>
    <t>Maybe; The abstract mentions the publisher, but it is unclear if it is a peer-reviewed journal article or not.
 ReflectionThe mention of the publisher does not necessarily mean that the paper is peer-reviewed. However, the paper does seem to meet the other criteria of being a journal article rather than grey literature, conference report, or book chapter.</t>
  </si>
  <si>
    <t>The paper mentions the name of an institute, but it is unclear whether the paper has been peer-reviewed and published in a journal.</t>
  </si>
  <si>
    <t>No; The paper is based on a case study conducted in North Sulawesi, Indonesia.
 ReflectionThe paper is not based on a case study from any of the countries listed in the SC.</t>
  </si>
  <si>
    <t>The abstract mentions the publisher, Taylor &amp; Francis Inc., which is a reputable academic publisher, indicating that the paper is likely part of the peer-reviewed published literature.</t>
  </si>
  <si>
    <t>Yes; The abstract mentions the publisher, Taylor &amp; Francis Inc., which is a reputable academic publisher.
 ReflectionThe initial response is correct. Taylor &amp; Francis Inc. is a well-known academic publisher that publishes peer-reviewed articles.</t>
  </si>
  <si>
    <t>No; The paper is about Hawaiian Islands, which is not included in the list of countries/islands in the SC.
 ReflectionThe Initial Response is correct. The Hawaiian Islands are not included in the list of countries/islands in the SC.</t>
  </si>
  <si>
    <t>Maybe; The abstract provides a detailed overview of the Hawaiian Islands and its marine environment, but it is unclear whether it is part of the peer-reviewed published literature.
 ReflectionThe abstract does not provide any information on the source of the paper, and it is unclear whether it has been published in a peer-reviewed journal.</t>
  </si>
  <si>
    <t>The paper is not about a case study from any of the countries listed in the SC, but rather about small-scale fisheries management in the Amazon basin.</t>
  </si>
  <si>
    <t>No; The paper is about small-scale fisheries management in the Amazon basin, which is not included in the list of countries in the SC.
 ReflectionThe SC specifically mentions a list of countries in the Pacific region, and the paper is about small-scale fisheries management in the Amazon basin, which is not included in the list of countries in the SC.</t>
  </si>
  <si>
    <t>While the paper does not explicitly mention any of the listed countries, the focus on community-based tourism suggests that the case study may have taken place in one of the SIDS listed in the SC.</t>
  </si>
  <si>
    <t>Maybe; The paper does not explicitly mention any of the listed countries, but it is possible that the case study took place in one of them.
 ReflectionThe paper discusses community-based tourism, which is a concept that is often implemented in small island developing states (SIDS) such as those listed in the SC. Therefore, it is possible that the case study took place in one of these countries.</t>
  </si>
  <si>
    <t>No; The title and abstract do not mention fisheries or marine resource management.
 ReflectionThe paper focuses on community-based tourism and the impact of co-creation on tourist satisfaction. There is no mention of fisheries or marine resource management.</t>
  </si>
  <si>
    <t>While the abstract does not explicitly state that the paper has been peer-reviewed and published in a journal, the mention of statistical results from PLS-SEM suggests that the paper has undergone some form of analysis and review. However, more information is needed to determine if the paper meets the screening criteria.</t>
  </si>
  <si>
    <t>Maybe; The abstract mentions a survey design, but it is unclear if the paper has been peer-reviewed and published in a journal.
 ReflectionThe abstract does not explicitly state that the paper has been peer-reviewed and published in a journal, but it does mention statistical results from partial least squares structural equation modelling (PLS-SEM), which suggests that the paper has undergone some form of analysis and review.</t>
  </si>
  <si>
    <t>No; The paper does not mention any of the countries listed in the Screening Criteria.
 ReflectionThe paper is focused on discussing the challenges and issues faced by health professionals in working with unions and management-worker teams. There is no mention of any case study from the countries listed in the Screening Criteria.</t>
  </si>
  <si>
    <t>Maybe; The abstract mentions the publisher, but it is unclear if it is a peer-reviewed journal article or a book chapter.
 ReflectionThe mention of the publisher does not necessarily indicate that the paper is a peer-reviewed journal article. However, the abstract does not mention any other type of publication, so it is possible that it is a peer-reviewed journal article.</t>
  </si>
  <si>
    <t>No; The paper is about Oneida Lake, New York.
 ReflectionThe paper is not about any of the countries listed in the SC, but rather about a lake in New York.</t>
  </si>
  <si>
    <t>The American Fisheries Society is a peer-reviewed journal.</t>
  </si>
  <si>
    <t>No; The paper is about collaborative fisheries research in California.
 ReflectionThe paper is focused on collaborative fisheries research in California and does not mention any of the countries listed in the SC.</t>
  </si>
  <si>
    <t>While the mention of the American Fisheries Society suggests that the paper may have been published in a peer-reviewed journal, it is not explicitly stated in the abstract.</t>
  </si>
  <si>
    <t>Maybe; The abstract mentions the American Fisheries Society, but it is unclear if the paper has been peer-reviewed and published in a journal.
 ReflectionThe mention of the American Fisheries Society in the copyright statement suggests that the paper may have been published in a peer-reviewed journal, but this is not explicitly stated in the abstract.</t>
  </si>
  <si>
    <t>While Papua New Guinea is mentioned as a case study, it is unclear if any of the other listed countries are also included in the paper.</t>
  </si>
  <si>
    <t>Maybe; The abstract mentions Papua New Guinea as a case study, but it is unclear if any of the other listed countries are also included.
 ReflectionThe initial response is correct as the abstract only mentions Papua New Guinea and Indonesia as case studies, but it is possible that the other countries could be mentioned elsewhere in the paper.</t>
  </si>
  <si>
    <t>Maybe; The abstract mentions the harvesting of reef fish and the sustainable use of resources, but it is not clear if the paper will focus on fisheries or marine resource management.
 ReflectionThe abstract mentions the harvesting of reef fish, which is related to fisheries, but the paper's focus seems to be on indigenous resource management and sustainable development.</t>
  </si>
  <si>
    <t>Maybe; The abstract mentions community-based resource management practices in Maluku, Indonesia, but it is unclear if the paper will focus on this approach.
 ReflectionThe abstract mentions community-based resource management practices, but it is not clear if this will be the main focus of the paper or if co-management will also be discussed.</t>
  </si>
  <si>
    <t>While the publisher is mentioned, more information is needed to determine if the paper is peer-reviewed.</t>
  </si>
  <si>
    <t>Maybe; The abstract mentions the publisher, but more information is needed to determine if it is peer-reviewed.
 ReflectionThe mention of the publisher does not necessarily mean that the paper is peer-reviewed. However, the fact that it is published by a society suggests that it may be peer-reviewed.</t>
  </si>
  <si>
    <t>The publisher mentioned in the abstract, Elsevier Science Ltd, is a reputable publisher of peer-reviewed journals, and it is likely that this paper has undergone peer-review.</t>
  </si>
  <si>
    <t>Maybe; The abstract mentions the publisher, but it is unclear if it is a peer-reviewed journal article or not.
 ReflectionThe publisher mentioned in the abstract, Elsevier Science Ltd, is a reputable publisher of peer-reviewed journals. However, it is still unclear if this specific paper has undergone peer-review.</t>
  </si>
  <si>
    <t>The paper is not about any of the countries listed in the SC, but about a case study from Scotland, UK.</t>
  </si>
  <si>
    <t>No; The paper is about a case study from Scotland, UK.
 ReflectionThe paper is not about any of the countries listed in the SC.</t>
  </si>
  <si>
    <t>While the abstract does not explicitly state that the research has been published in a peer-reviewed journal, the mention of detailed research suggests that it is likely part of the peer-reviewed published literature.</t>
  </si>
  <si>
    <t>Maybe; The abstract mentions detailed research, but it is unclear if it has been published in a peer-reviewed journal.
 ReflectionThe abstract mentions the benefits of protection in an area where little such evidence is available, which suggests that there may be a published paper on the topic.</t>
  </si>
  <si>
    <t>The paper is not about any of the listed countries, but rather about a case study in Mexico.</t>
  </si>
  <si>
    <t>No; The paper is about a case study in Mexico.
 ReflectionThe title and abstract clearly mention that the case study is about Puerto Morelos reef in Mexico, which is not part of the listed countries.</t>
  </si>
  <si>
    <t>No; The paper is about a reservoir in Malaysia.
 ReflectionThe title and abstract clearly state that the paper is about a reservoir in Malaysia, which is not included in the list of countries in the screening criteria.</t>
  </si>
  <si>
    <t>While the publisher mentioned in the abstract is reputable, it is unclear if the paper has undergone peer-review.</t>
  </si>
  <si>
    <t>Maybe; The abstract mentions the publisher, but it is unclear if the paper has been peer-reviewed.
 ReflectionThe publisher mentioned in the abstract is Emerald Publishing Limited, which is a reputable publisher of academic journals. However, the abstract does not explicitly state that the paper has been peer-reviewed.</t>
  </si>
  <si>
    <t>No; The paper does not mention any of the countries listed in the SC.
 ReflectionThe paper focuses on the European fisheries and does not mention any of the countries listed in the SC.</t>
  </si>
  <si>
    <t>While the use of "The Author(s)" in the abstract is not typical of peer-reviewed published literature, it is not a definitive indication that the paper is not part of the peer-reviewed published literature.</t>
  </si>
  <si>
    <t>Maybe; The abstract mentions the author as "The Author(s)" which is not typical of peer-reviewed published literature.
 ReflectionThe use of "The Author(s)" in the abstract is not a definitive indication that the paper is not part of the peer-reviewed published literature. It could be a stylistic choice or a requirement of the journal. However, it is not a typical practice in peer-reviewed published literature.</t>
  </si>
  <si>
    <t>Maybe; The abstract mentions that the paper explores different aspects of community-based fisheries management from different continents and countries, but it is not clear if any of the countries listed in the SC are specifically mentioned.
 ReflectionThe initial response is correct. While the abstract mentions different countries, it does not specifically mention any of the countries listed in the SC.</t>
  </si>
  <si>
    <t>The title and abstract explicitly mention community-based fisheries management and discuss various aspects of fisheries management, indicating that the paper will likely discuss fisheries and/or marine resource management.</t>
  </si>
  <si>
    <t>Yes; The title and abstract specifically mention community-based fisheries management and the abstract discusses various aspects of fisheries management.
 ReflectionThe initial response is correct as the title and abstract clearly indicate that the paper will discuss fisheries and/or marine resource management.</t>
  </si>
  <si>
    <t>The title and abstract focus on community-based fisheries management and involve the local community in managing fishery resources.</t>
  </si>
  <si>
    <t>Yes; The title and abstract clearly mention "Community-Based Fisheries Management" and the abstract discusses the involvement of local communities in managing fishery resources.
 ReflectionThe initial response is correct as the title and abstract clearly indicate a focus on community-based fisheries management.</t>
  </si>
  <si>
    <t>While the publisher, Elsevier, is a reputable publisher of peer-reviewed literature, we cannot determine from the abstract alone if this is a peer-reviewed article or a book chapter.</t>
  </si>
  <si>
    <t>Maybe; The publisher, Elsevier, is a reputable publisher of peer-reviewed literature, but we cannot determine from the abstract alone if this is a peer-reviewed article or a book chapter.
 ReflectionThe publisher, Elsevier, is a well-known publisher of peer-reviewed literature, but the abstract does not explicitly state whether this is a peer-reviewed article or a book chapter.</t>
  </si>
  <si>
    <t>No; The paper is about a case study in Bangladesh.
 ReflectionThe paper is focused on a case study in Bangladesh, which is not included in the list of countries in the SC.</t>
  </si>
  <si>
    <t>The abstract does not provide information on whether the paper is peer-reviewed or not, but it does provide details on the research project and its implementation.</t>
  </si>
  <si>
    <t>No; The paper is about a case study in Kenya, which is not included in the list of countries.
 ReflectionThe initial response is correct as Kenya is not included in the list of countries.</t>
  </si>
  <si>
    <t>No; The paper is focused on North Carolina's commercial fishers and does not mention any of the listed countries.
 ReflectionThe initial response is correct as the paper is not related to any of the countries listed in the SC.</t>
  </si>
  <si>
    <t>The mention of the "Association for Politics and the Life Sciences" suggests that the paper is part of a peer-reviewed publication. However, we cannot be certain without further information.</t>
  </si>
  <si>
    <t>Maybe; The abstract mentions "Association for Politics and the Life Sciences," which suggests that it may be a peer-reviewed publication. However, we cannot be certain without further information.
 ReflectionThe initial response is correct. The mention of the "Association for Politics and the Life Sciences" suggests that the paper is part of a peer-reviewed publication. However, we cannot be certain without further information.</t>
  </si>
  <si>
    <t>The abstract mentions the source of the paper as the Royal Swedish Academy of Sciences, which is a reputable peer-reviewed publisher.</t>
  </si>
  <si>
    <t>Yes; The title and abstract are written in a formal and academic style, and the abstract mentions the source of the paper as the Royal Swedish Academy of Sciences.
 ReflectionThe initial response is correct. The abstract mentions the source of the paper as the Royal Swedish Academy of Sciences, which is a reputable peer-reviewed publisher.</t>
  </si>
  <si>
    <t>No; The paper is about a case study in Timor-Leste, which is not included in the list of countries.
 ReflectionThe initial response is correct as the paper is focused on a case study in Timor-Leste, which is not included in the list of countries.</t>
  </si>
  <si>
    <t>The abstract suggests that it is part of a published literature, but it is not clear whether it has been peer-reviewed or not.</t>
  </si>
  <si>
    <t>Maybe; The abstract mentions "this article" which suggests it is part of a published literature, but it is not explicitly stated.
 ReflectionThe abstract does not explicitly state that it is part of a published literature, but the use of the term "this article" suggests that it is. However, it is not clear whether it has been peer-reviewed or not.</t>
  </si>
  <si>
    <t>The abstract mentions the publisher, Elsevier B.V., which is a reputable publisher of peer-reviewed literature.</t>
  </si>
  <si>
    <t>Maybe; The abstract mentions a book authored by researchers and practitioners, but it is unclear if the book is peer-reviewed.
 ReflectionThe abstract mentions a book, but it is unclear if the book is peer-reviewed and published in a scholarly journal.</t>
  </si>
  <si>
    <t>No; The paper is about Great Bear Lake in Canada.
 ReflectionThe paper is clearly about a lake in Canada and does not mention any of the countries listed in the SC.</t>
  </si>
  <si>
    <t>The abstract suggests that it is a research paper, but it is unclear if it has been published in a peer-reviewed journal.</t>
  </si>
  <si>
    <t>No; The paper is focused on Buton Regency in Indonesia.
 ReflectionThe paper is focused on a specific region in Indonesia and does not mention any of the countries listed in the SC.</t>
  </si>
  <si>
    <t>The abstract does not provide information on the type of publication, so it is unclear whether it meets the screening criteria or not.</t>
  </si>
  <si>
    <t>Maybe; The abstract does not provide information on the type of publication.
 ReflectionThe abstract does not provide information on whether the paper is part of the peer-reviewed published literature or not.</t>
  </si>
  <si>
    <t>No; The paper is about fisheries in Japan and France, and there is no mention of any of the listed countries.
 ReflectionThe initial response is correct. The paper is solely focused on Japan and France and does not mention any of the countries listed in the SC.</t>
  </si>
  <si>
    <t>No; The paper is about a case study in Malaysia, not in any of the listed countries.
 ReflectionThe initial response is correct as the paper is focused on a case study in Malaysia, which is not one of the listed countries.</t>
  </si>
  <si>
    <t>Maybe; The abstract mentions the publisher, but it is unclear if the paper has been peer-reviewed.
 ReflectionThe mention of the publisher does not necessarily mean that the paper has been peer-reviewed. However, the paper does not mention any other type of publication such as a conference report or book chapter.</t>
  </si>
  <si>
    <t>While the abstract does not explicitly state that the paper is part of peer-reviewed published literature, the publisher IDOSI Publications is known for publishing peer-reviewed journals.</t>
  </si>
  <si>
    <t>Maybe; The abstract does not explicitly state whether the paper is part of peer-reviewed published literature or not.
 ReflectionThe abstract does not provide any information on whether the paper is part of peer-reviewed published literature or not. However, the publisher IDOSI Publications is known for publishing peer-reviewed journals.</t>
  </si>
  <si>
    <t>The paper is a case study from Cook Islands, as mentioned in the title and abstract.</t>
  </si>
  <si>
    <t>The paper focuses on coral reef management and mentions traditional marine social institutions as a conservation management tool, but it is not clear if fisheries will be discussed.</t>
  </si>
  <si>
    <t>Maybe; The title and abstract mention marine management practices and coral reef health, but it is not clear if fisheries will be discussed.
 ReflectionThe abstract mentions the implementation of traditional marine social institutions as a conservation management tool, which could potentially include fisheries management. However, the abstract does not explicitly mention fisheries.</t>
  </si>
  <si>
    <t>The mention of Elsevier Ltd suggests that it may be a published paper, but it is not clear if it has undergone peer review.</t>
  </si>
  <si>
    <t>Maybe; The abstract mentions "Â© 2023 Elsevier Ltd" which suggests that it may be a published paper, but it is not clear if it has undergone peer review.
 ReflectionThe initial response is correct. The mention of Elsevier Ltd suggests that it may be a published paper, but it is not clear if it has undergone peer review.</t>
  </si>
  <si>
    <t>The paper does not explicitly state that it has undergone peer review, which is a requirement for meeting the SC.</t>
  </si>
  <si>
    <t>Maybe; The abstract mentions the publisher as Springer Nature B.V., but it is unclear if the paper has undergone peer review.
 ReflectionThe initial response is correct. While the publisher is mentioned, it is not clear if the paper has undergone peer review, which is a requirement for meeting the SC.</t>
  </si>
  <si>
    <t>No; The paper is about Kenya, which is not included in the list of countries.
 ReflectionThe initial response is correct as Kenya is not included in the list of countries mentioned in the SC.</t>
  </si>
  <si>
    <t>Maybe; The abstract mentions the publisher, but it is unclear if it is a peer-reviewed journal article or not.
 ReflectionThe publisher mentioned in the abstract, Taylor &amp; Francis Group, is a well-known academic publisher that publishes peer-reviewed journals. However, it is still unclear if this specific paper is part of a peer-reviewed journal or not.</t>
  </si>
  <si>
    <t>The paper is part of the peer-reviewed published literature, but the content of the paper is not related to the screening criteria.</t>
  </si>
  <si>
    <t>No; The paper is published in Elsevier Ltd, which is a peer-reviewed journal. However, the content of the paper is not related to the screening criteria.
 ReflectionThe initial response is incorrect as the paper is part of the peer-reviewed published literature. However, the content of the paper is not related to the screening criteria.</t>
  </si>
  <si>
    <t>The paper does not explicitly mention any of the listed countries, but it discusses small-scale fishing communities, which could potentially be found in any of the listed countries.</t>
  </si>
  <si>
    <t>Maybe; The paper discusses small-scale fishing communities and their institutional arrangements and ecological factors, but it does not explicitly mention any of the listed countries.
 ReflectionThe paper does not mention any of the listed countries, but it does discuss small-scale fishing communities, which could potentially be found in any of the listed countries. However, the lack of explicit mention of any of the countries makes it difficult to determine if the paper is a case study from any of them.</t>
  </si>
  <si>
    <t>The paper discusses the role of institutional arrangements and ecological factors in facilitating successful self-governance of community-based fisheries.</t>
  </si>
  <si>
    <t>Yes; The title and abstract clearly mention small-scale fishing social-ecological systems and sustainable harvests.
 ReflectionThe abstract mentions the goal of improving understanding of institutional arrangements and ecological factors that facilitate the emergence and sustainability of successful collective action in small-scale fishing social-ecological systems.</t>
  </si>
  <si>
    <t>The paper discusses community-based fisheries and the role of institutional arrangements and ecological factors in facilitating successful collective action.</t>
  </si>
  <si>
    <t>Yes; The title and abstract clearly mention community-based fisheries and the abstract discusses the role of institutional arrangements and ecological factors in facilitating successful collective action in small-scale fishing social-ecological systems.
 ReflectionThe initial response is correct as the paper focuses on community-based fisheries and the role of institutional arrangements and ecological factors in facilitating successful collective action.</t>
  </si>
  <si>
    <t>No; The paper is about freshwater fisheries in Caprivi, Namibia.
 ReflectionThe paper is focused on a specific region in Namibia and does not mention any of the countries listed in the SC.</t>
  </si>
  <si>
    <t>No; The Title and Abstract are focused on Wisconsin, USA.
 ReflectionThe Title and Abstract do not mention any of the countries listed in the SC.</t>
  </si>
  <si>
    <t>The abstract does not provide clear information on the type of publication, but the content suggests that it may be a peer-reviewed paper.</t>
  </si>
  <si>
    <t>No; The paper is about California's Marine Life Protection Act Initiative.
 ReflectionThe paper is not about any of the countries listed in the SC, but rather about a marine protection initiative in California.</t>
  </si>
  <si>
    <t>The mention of "Conservation Biology Â©2010 Society for Conservation Biology" in the abstract suggests that it may be a peer-reviewed paper, but we cannot confirm without further information.</t>
  </si>
  <si>
    <t>Maybe; The abstract mentions "Conservation Biology Â©2010 Society for Conservation Biology," which suggests that it may be a peer-reviewed paper. However, we cannot be certain without further information.
 ReflectionThe mention of "Conservation Biology Â©2010 Society for Conservation Biology" in the abstract suggests that it may be a peer-reviewed paper. However, we cannot be certain without further information.</t>
  </si>
  <si>
    <t>No; The paper is about a CB-CRM project in the Philippines.
 ReflectionThe title and abstract clearly state that the paper is about a CB-CRM project in the Philippines, which is not included in the list of countries in the SC.</t>
  </si>
  <si>
    <t>No; The paper is about Taiwan, not any of the listed countries.
 ReflectionThe paper is not about any of the countries listed in the SC, so it does not meet the criteria.</t>
  </si>
  <si>
    <t>No; The paper is about a reservoir in Zimbabwe.
 ReflectionThe paper is focused on a reservoir in Zimbabwe and does not mention any of the countries listed in the SC.</t>
  </si>
  <si>
    <t>No; The paper is about mangroves in Southeast Asia, not any of the listed countries.
 ReflectionThe paper does not mention any of the listed countries in the title or abstract, and instead focuses on the Sundaic biogeography region in Southeast Asia.</t>
  </si>
  <si>
    <t>The information provided is not sufficient to determine whether the paper meets the screening criteria.</t>
  </si>
  <si>
    <t>Maybe; The abstract mentions "Â© 2022 Elsevier Ltd," which suggests that it may be a peer-reviewed paper, but it is not clear from the information provided whether it is a journal article or a book chapter.
 ReflectionThe initial response is correct. The mention of Elsevier Ltd suggests that the paper may be a peer-reviewed journal article, but it is not clear from the information provided whether it meets all the criteria for inclusion.</t>
  </si>
  <si>
    <t>The publisher mentioned in the abstract is Taylor &amp; Francis, which is a reputable publisher of peer-reviewed journals.</t>
  </si>
  <si>
    <t>No; The paper is focused on the Caribbean Community (CARICOM) and not on any of the countries listed in the SC.
 ReflectionThe Initial Response is correct as the paper is not related to any of the countries listed in the SC.</t>
  </si>
  <si>
    <t>Yes; The abstract mentions the publisher and year of publication, indicating that it is likely a peer-reviewed paper.
 ReflectionThe initial response is correct. The abstract mentions the publisher and year of publication, which suggests that it is a peer-reviewed paper.</t>
  </si>
  <si>
    <t>While the use of "The Authors" is not a definitive indication that the paper is not peer-reviewed, there is no clear indication that the paper is peer-reviewed.</t>
  </si>
  <si>
    <t>No; The paper is focused on the Gulf Coast of the United States, not any of the listed countries.
 ReflectionThe initial response is correct as the paper is focused on the Gulf Coast of the United States and not any of the listed countries.</t>
  </si>
  <si>
    <t>While the presence of the copyright symbol is not enough to confirm that the paper is peer-reviewed, the description of the research project suggests that it may have been published in a peer-reviewed journal.</t>
  </si>
  <si>
    <t>Maybe; The abstract mentions "Â© The Author(s) 2018" but it is unclear if this is a peer-reviewed publication or not.
 ReflectionThe presence of the copyright symbol does not necessarily indicate that the paper is peer-reviewed. However, the paper does seem to describe a research project with a clear methodology and results, which suggests that it may have been published in a peer-reviewed journal.</t>
  </si>
  <si>
    <t>Maybe; The abstract mentions the Canadian Association of Geographers, but it is unclear if the paper has been peer-reviewed and published in a journal.
 ReflectionThe initial response is correct. The abstract mentions the Canadian Association of Geographers, which suggests that the paper may have been published in a peer-reviewed journal. However, it is not explicitly stated in the abstract, so it is unclear.</t>
  </si>
  <si>
    <t>Maybe; The abstract does not explicitly state whether the paper is part of the peer-reviewed published literature or not.
 ReflectionThe abstract does not provide any information on the publication status of the paper, but the title suggests that it may be a research article.</t>
  </si>
  <si>
    <t>The abstract mentions case studies from countries not explicitly listed in the SC, but it is possible that some of these countries are included under different names.</t>
  </si>
  <si>
    <t>Maybe; The abstract mentions case studies from Indonesia, Philippines, Caribbean, Thailand, and Florida Keys, but it is unclear if any of these countries are included in the list of countries in the SC.
 ReflectionThe initial response is correct. None of the countries mentioned in the abstract are explicitly listed in the SC, but it is possible that some of them are included in the list under different names (e.g. Indonesia could be considered part of the Federated States of Micronesia).</t>
  </si>
  <si>
    <t>The abstract mentions community-based coral reef/fisheries management in one of the case studies, but it is not clear if fisheries will be discussed in the other case studies or in the practical how-to guide.</t>
  </si>
  <si>
    <t>The paper discusses community-based management of coral reefs and presents case studies of successful community involvement in coral reef management.</t>
  </si>
  <si>
    <t>Yes; The title and abstract clearly mention community-based management of coral reefs.
 ReflectionThe initial response is correct as the abstract mentions the importance of community participation in effective management of coral reefs and presents case studies of community-based coral reef management.</t>
  </si>
  <si>
    <t>The paper does not meet the SC as it is not about any of the countries mentioned in the SC.</t>
  </si>
  <si>
    <t>No; The paper is about a case study in Sabah, Malaysia, which is not included in the list of countries mentioned in the SC.
 ReflectionThe paper is not about any of the countries mentioned in the SC, but rather about a case study in Sabah, Malaysia.</t>
  </si>
  <si>
    <t>No; The paper is about a mangrove rehabilitation project in Indonesia.
 ReflectionThe paper is solely focused on a mangrove rehabilitation project in Indonesia and does not mention any of the countries listed in the SC.</t>
  </si>
  <si>
    <t>The abstract mentions references to other works, but it is unclear if the paper has been peer-reviewed and published.</t>
  </si>
  <si>
    <t>Maybe; The abstract mentions references to other works, but it is unclear if the paper has been peer-reviewed and published.
 ReflectionThe abstract mentions references to other works, but it is unclear if the paper has been peer-reviewed and published.</t>
  </si>
  <si>
    <t>Maybe; The abstract mentions in-depth interviews, but it is unclear if the paper has been peer-reviewed.
 ReflectionThe abstract does not explicitly state whether the paper has been peer-reviewed or not. However, the fact that the authors have conducted in-depth interviews suggests that the paper is based on original research and may have undergone peer-review.</t>
  </si>
  <si>
    <t>The paper is not about any of the countries listed in the SC, but about Bangladesh.</t>
  </si>
  <si>
    <t>While the abstract does not explicitly state whether the paper has been peer-reviewed, the information provided suggests that it may be part of the peer-reviewed published literature.</t>
  </si>
  <si>
    <t>Maybe; The abstract mentions the publisher, but it is unclear whether the paper has been peer-reviewed or not.
 ReflectionThe mention of the publisher does not necessarily mean that the paper has been peer-reviewed. However, the abstract does provide some information on the methodology and results of the study, which suggests that it may be a peer-reviewed paper.</t>
  </si>
  <si>
    <t>No; The paper is about St Lawrence Island, Alaska, which is not included in the list of countries/islands.
 ReflectionThe initial response is correct as St Lawrence Island is not part of the listed countries/islands.</t>
  </si>
  <si>
    <t>No; The paper is focused on the Mesoamerican barrier reef ecosystem in the Caribbean region.
 ReflectionThe paper does not mention any of the countries listed in the SC, and instead focuses on a different region.</t>
  </si>
  <si>
    <t>The paper is not a case study from any of the listed countries, but rather a study conducted in Cameroon.</t>
  </si>
  <si>
    <t>No; The paper is about a study conducted in Cameroon, not any of the listed countries.
 ReflectionThe paper is clearly about a study conducted in Cameroon, which is not one of the countries listed in the SC.</t>
  </si>
  <si>
    <t>The abstract does not provide information on whether the paper is peer-reviewed or not, but the study appears to be a research article based on the methodology and results presented.</t>
  </si>
  <si>
    <t>Maybe; The abstract does not provide information on whether the paper is peer-reviewed or not.
 ReflectionThe abstract does not provide any information on whether the paper is peer-reviewed or not, but the study appears to be a research article based on the methodology and results presented.</t>
  </si>
  <si>
    <t>Maybe; The abstract mentions the publisher, but it is unclear if it is a peer-reviewed journal article or a book chapter.
 ReflectionThe mention of the publisher does not necessarily mean that the paper is a peer-reviewed journal article. However, the abstract does not mention any other type of publication, so it is possible that it is a peer-reviewed journal article.</t>
  </si>
  <si>
    <t>The study was conducted in Southern Thailand and does not meet the SC.</t>
  </si>
  <si>
    <t>No; The study was conducted in Southern Thailand and does not mention any of the countries listed in the SC.
 ReflectionThe Initial Response is correct as the study was conducted in Southern Thailand and does not meet the SC.</t>
  </si>
  <si>
    <t>The study area is limited to the eastern Pacific Ocean, and none of the countries listed in the SC are located in this region.</t>
  </si>
  <si>
    <t>No; The paper is focused on the eastern Pacific Ocean, and none of the mentioned countries are located in this region.
 ReflectionThe paper does not mention any of the countries listed in the SC, and the study area is limited to the eastern Pacific Ocean. Therefore, it is unlikely that this paper summarises a case study from any of the listed countries.</t>
  </si>
  <si>
    <t>No; The paper does not mention any of the countries listed in the SC.
 ReflectionThe paper focuses on small-scale fisheries management in Brazil, Indonesia, and the Philippines, which are not included in the SC.</t>
  </si>
  <si>
    <t>The abstract mentions that the paper was published by Wiley Periodicals, Inc. on behalf of Society for Conservation Biology, but it is unclear if it is a peer-reviewed publication.</t>
  </si>
  <si>
    <t>Maybe; The abstract mentions that the paper was published by Wiley Periodicals, Inc. on behalf of Society for Conservation Biology, but it is unclear if it is a peer-reviewed publication.
 ReflectionThe initial response is correct. The abstract mentions that the paper was published by Wiley Periodicals, Inc. on behalf of Society for Conservation Biology, but it is unclear if it is a peer-reviewed publication.</t>
  </si>
  <si>
    <t>There is no clear indication that the paper has been peer-reviewed.</t>
  </si>
  <si>
    <t>The study was conducted in Bangladesh, which is not included in the list of countries.</t>
  </si>
  <si>
    <t>No; The study was conducted in Bangladesh, which is not included in the list of countries.
 ReflectionThe Initial Response is correct as Bangladesh is not included in the list of countries.</t>
  </si>
  <si>
    <t>No; The paper is about Thailand, not any of the listed countries.
 ReflectionThe paper is not about any of the countries listed in the SC, so it does not meet the criteria.</t>
  </si>
  <si>
    <t>The abstract does not provide information on the publication status of the paper, but the title suggests that it is a research paper.</t>
  </si>
  <si>
    <t>The lack of information in the abstract makes it difficult to determine if it is part of the peer-reviewed published literature.</t>
  </si>
  <si>
    <t>Maybe; The abstract does not provide enough information to determine if it is part of the peer-reviewed published literature.
 ReflectionThe abstract mentions the National Conservation Strategy of Pakistan, which suggests that it may be a government report rather than a peer-reviewed publication. However, this cannot be confirmed without further information.</t>
  </si>
  <si>
    <t>While the abstract provides some details about the research methodology and findings, it is unclear if the paper has been peer-reviewed.</t>
  </si>
  <si>
    <t>Maybe; The abstract mentions the publisher, but it is unclear if the paper has been peer-reviewed.
 ReflectionThe mention of the publisher does not necessarily mean that the paper has been peer-reviewed. However, the abstract does provide some details about the research methodology and findings, which suggests that it may be a peer-reviewed paper.</t>
  </si>
  <si>
    <t>No; The paper is about a community-led reforestation project in the Philippines.
 ReflectionThe paper does not mention any of the countries listed in the SC.</t>
  </si>
  <si>
    <t>Maybe; The abstract mentions a survey, but it is unclear if the paper has been peer-reviewed.
 ReflectionThe abstract does not explicitly state whether the paper has been peer-reviewed or not, but it does mention a survey, which suggests that the paper may have undergone some form of review.</t>
  </si>
  <si>
    <t>The abstract mentions the journal name, but it is unclear if the paper has been peer-reviewed.</t>
  </si>
  <si>
    <t>Maybe; The abstract mentions the journal name, but it is unclear if the paper has been peer-reviewed.
 ReflectionThe initial response is correct. The abstract mentions the journal name, but it is unclear if the paper has been peer-reviewed.</t>
  </si>
  <si>
    <t>No; The paper is focused on Bangladesh, which is not included in the list of countries.
 ReflectionThe initial response is correct as Bangladesh is not included in the list of countries.</t>
  </si>
  <si>
    <t>No; The title and abstract do not mention any of the countries listed in the Screening Criteria.
 ReflectionThe Initial Response is correct. The paper is focused on a case study in Tanzania, which is not one of the countries listed in the Screening Criteria.</t>
  </si>
  <si>
    <t>The title suggests that it may be a research article published in a peer-reviewed journal, but the abstract does not provide information on the type of publication.</t>
  </si>
  <si>
    <t>Maybe; The abstract does not provide information on the type of publication.
 ReflectionThe initial response is correct as the abstract does not provide information on the type of publication. However, the title suggests that it may be a research article published in a peer-reviewed journal.</t>
  </si>
  <si>
    <t>While the abstract does not mention any of the countries listed in the Screening Criteria, it does contain case studies related to aquatic sciences and resources management, which is within the scope of the Screening Criteria.</t>
  </si>
  <si>
    <t>Maybe; The abstract does not mention any of the countries listed in the Screening Criteria, but it does mention Indonesia which is not on the list.
 ReflectionThe Screening Criteria specifically lists countries in the Pacific region, and Indonesia is not included. However, the abstract does contain case studies related to aquatic sciences and resources management, which is within the scope of the Screening Criteria.</t>
  </si>
  <si>
    <t>While the title suggests that the paper may discuss fisheries and marine resource management, the abstract only provides a list of topics discussed without explicitly mentioning these topics.</t>
  </si>
  <si>
    <t>The paper does not appear to focus on a community-based approach.</t>
  </si>
  <si>
    <t>No; The title and abstract do not mention community-based approach or co-management.
 ReflectionThe papers mentioned in the abstract cover a range of topics related to aquatic sciences and resources management, but there is no clear indication of a community-based approach.</t>
  </si>
  <si>
    <t>The use of the term "proceedings" suggests that the papers were published, but it is unclear whether they were peer-reviewed.</t>
  </si>
  <si>
    <t>Maybe; The title suggests that it could be a conference report, but the abstract mentions "proceedings" which could indicate a published collection of papers.
 ReflectionThe use of the term "proceedings" suggests that the papers were published, but it is unclear whether they were peer-reviewed.</t>
  </si>
  <si>
    <t>No; The paper is focused on Inuit food security in Canada and does not mention any of the listed countries.
 ReflectionThe Initial Response is correct as the paper is not related to any of the listed countries.</t>
  </si>
  <si>
    <t>The mention of the publisher and society suggests that it is likely a peer-reviewed paper, but we cannot confirm this without further information.</t>
  </si>
  <si>
    <t>Maybe; The abstract mentions "Â© 2017, Springer Science+Business Media Dordrecht and International Society for Plant Pathology" which suggests that it may be a peer-reviewed paper, but more information is needed to confirm this.
 ReflectionThe initial response is correct. The mention of the publisher and society suggests that it is a peer-reviewed paper, but we cannot be certain without further information.</t>
  </si>
  <si>
    <t>The mention of Springer Science+Business Media suggests that it is likely a peer-reviewed paper, but it is not clear from the information provided whether it is a journal article or a book chapter.</t>
  </si>
  <si>
    <t>Maybe; The abstract mentions "Â© 2014 Springer Science+Business Media" which suggests that it may be a peer-reviewed paper, but it is not clear from the information provided whether it is a journal article or a book chapter.
 ReflectionThe initial response is correct. The mention of Springer Science+Business Media suggests that it is a peer-reviewed paper, but it is not clear from the information provided whether it is a journal article or a book chapter.</t>
  </si>
  <si>
    <t>The paper reports on a community-based rapid vulnerability assessment methodology developed and applied in eight small-scale fishing communities in the Benguela Current Large Marine Ecosystem region, which is not listed in the SC, but it is possible that one of the three countries involved in the study is from the SC list.</t>
  </si>
  <si>
    <t>Maybe; The abstract mentions the Benguela Current Large Marine Ecosystem region, which is not listed in the SC, but it is possible that one of the three countries involved in the study is from the SC list.
 ReflectionThe initial response is correct. The abstract does not mention any of the countries listed in the SC, but it is possible that one of the three countries involved in the study is from the SC list.</t>
  </si>
  <si>
    <t>While the paper discusses the vulnerability of small-scale fishing communities in the BCLME region, the focus is on the methodology of the vulnerability assessment rather than fisheries or marine resource management.</t>
  </si>
  <si>
    <t>Maybe; The abstract mentions small-scale fishing communities and marine ecosystems, but the focus is on vulnerability assessment rather than fisheries or marine resource management.
 ReflectionThe initial response is correct. While the paper does discuss the vulnerability of small-scale fishing communities in the BCLME region, the focus is on the methodology of the vulnerability assessment rather than fisheries or marine resource management.</t>
  </si>
  <si>
    <t>No; The paper is about subarachnoid hemorrhage outcomes in Miyagi Prefecture, Japan in 1984 and 1991.
 ReflectionThe paper does not mention any of the countries listed in the Screening Criteria.</t>
  </si>
  <si>
    <t>Although the abstract does not explicitly state whether the paper is part of the peer-reviewed published literature or not, the fact that the paper presents findings from a comparative analysis of SAH outcomes in Miyagi Prefecture based on a community-based stroke register suggests that it is likely to be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</si>
  <si>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paper seems to be a research article that presents findings from a comparative analysis of SAH outcomes in Miyagi Prefecture. The fact that the paper is based on a community-based stroke register suggests that it is likely to be part of the peer-reviewed published literature.</t>
  </si>
  <si>
    <t>The study mentioned in the abstract is conducted in Papua New Guinea, which is one of the countries listed in the SC.</t>
  </si>
  <si>
    <t>The paper does not discuss fisheries or marine resource management, but rather focuses on the provision of public goods in a fishing community in Papua New Guinea.</t>
  </si>
  <si>
    <t>The information provided in the abstract is not sufficient to determine whether the paper is part of the peer-reviewed published literature or not.</t>
  </si>
  <si>
    <t>Maybe; The abstract mentions that the study was conducted in a 'lab in the field' experimental setting, which could suggest that it is not a peer-reviewed published literature.
 ReflectionThe mention of a 'lab in the field' experimental setting does not necessarily mean that the paper is not part of the peer-reviewed published literature. It is possible that the study was conducted in a controlled environment that mimics a natural setting.</t>
  </si>
  <si>
    <t>No; The paper is about small-scale mud crab aquaculture in East Africa.
 ReflectionThe paper is not about any of the countries listed in the SC, but rather about a case study in East Africa.</t>
  </si>
  <si>
    <t>While the publisher is reputable, it is unclear from the information provided whether the paper has undergone peer review.</t>
  </si>
  <si>
    <t>Maybe; The publisher is a reputable academic publisher, but more information is needed to determine if the paper is peer-reviewed.
 ReflectionThe publisher, World Scientific Publishing Company, is a reputable academic publisher, but it is unclear from the information provided whether the paper has undergone peer review.</t>
  </si>
  <si>
    <t>No; The paper is about a wetland management project in Bangladesh.
 ReflectionThe paper is clearly about a project in Bangladesh and does not mention any of the countries listed in the SC.</t>
  </si>
  <si>
    <t>The abstract does not provide information on whether the paper is peer-reviewed or not, but it does not mention any conference or book chapter.</t>
  </si>
  <si>
    <t>Maybe; The abstract does not provide information on whether the paper is peer-reviewed or not.
 ReflectionThe abstract does not provide any information on whether the paper is peer-reviewed or not. However, the abstract does not mention any conference or book chapter, which is a good sign.</t>
  </si>
  <si>
    <t>The title mentions marine resource management, but without an abstract, it is unclear whether the paper will discuss fisheries or other aspects of marine resource management.</t>
  </si>
  <si>
    <t>Maybe; The title mentions marine resource management, but there is no abstract to confirm the content of the paper.
 ReflectionThe title suggests that the paper may discuss marine resource management, but without an abstract, it is difficult to determine the scope of the paper.</t>
  </si>
  <si>
    <t>The title suggests a community-based approach, but without an abstract, it is unclear if co-management is also a focus.</t>
  </si>
  <si>
    <t>Maybe; The title suggests a community-based approach, but without an abstract, it is difficult to determine if co-management is also a focus.
 ReflectionThe title mentions "social attitudes" which implies a community-based approach, but it is unclear if co-management is also a focus without an abstract.</t>
  </si>
  <si>
    <t>Maybe; The title suggests a research paper, but the absence of an abstract makes it difficult to determine if it is peer-reviewed published literature.
 ReflectionThe title suggests that the paper is a research article, but the absence of an abstract makes it difficult to determine if it is peer-reviewed published literature.</t>
  </si>
  <si>
    <t>The abstract does not provide information on the type of publication, but there is no indication that it is not peer-reviewed.</t>
  </si>
  <si>
    <t>No; The paper is about Kenya and Zanzibar-Tanzania, which are not included in the list of countries.
 ReflectionThe Initial Response is correct as the paper is not about any of the countries listed in the SC.</t>
  </si>
  <si>
    <t>The title suggests that it is likely a peer-reviewed paper, and the abstract provides information on the research findings, which is typical of peer-reviewed papers.</t>
  </si>
  <si>
    <t>The abstract mentions a reputable publisher, but it is still unclear if this specific paper is peer-reviewed or not.</t>
  </si>
  <si>
    <t>Maybe; The abstract mentions the publisher, but it is unclear if it is a peer-reviewed journal article or not.
 ReflectionThe publisher mentioned in the abstract is Elsevier, which is a reputable publisher of peer-reviewed journals. However, it is still unclear if this specific paper is peer-reviewed or not.</t>
  </si>
  <si>
    <t>The abstract does not provide clear information on the publication status of the paper, but it is possible that it is part of a peer-reviewed journal.</t>
  </si>
  <si>
    <t>Maybe; The abstract mentions the aim of the paper and the study area, but there is no mention of the journal or publication status.
 ReflectionThe abstract does not provide information on the publication status of the paper, but it does mention the name of the society that holds the copyright. It is possible that this paper is part of a peer-reviewed journal, but we cannot be certain.</t>
  </si>
  <si>
    <t>The information provided is insufficient to determine if the paper is part of the peer-reviewed published literature.</t>
  </si>
  <si>
    <t>Maybe; The abstract mentions a chapter, but it is unclear if it is a book chapter or a chapter within a larger paper.
 ReflectionThe abstract mentions a chapter, but it is not clear if it is a book chapter or a chapter within a larger paper. Further information is needed to determine if it is part of the peer-reviewed published literature.</t>
  </si>
  <si>
    <t>The abstract mentions the paper as a review, which is a common type of peer-reviewed publication.</t>
  </si>
  <si>
    <t>Yes; The abstract mentions the paper as a review, which is a common type of peer-reviewed publication.
 ReflectionThe initial response is correct as the abstract mentions the paper as a review, which is a common type of peer-reviewed publication.</t>
  </si>
  <si>
    <t>No; The paper is about a marine conservation planning and zoning in Jor Bay, Indonesia.
 ReflectionThe paper is focused on a case study in Indonesia, which is not included in the list of countries in the SC.</t>
  </si>
  <si>
    <t>While the paper is published by a reputable publisher, it is unclear whether it has undergone peer-review.</t>
  </si>
  <si>
    <t>Maybe; The abstract mentions that the paper is published under license by IOP Publishing Ltd, but it is unclear whether it is peer-reviewed.
 ReflectionThe initial response is correct. While the paper is published by a reputable publisher, it is unclear whether it has undergone peer-review.</t>
  </si>
  <si>
    <t>The mention of the publisher and the journal suggests that it is likely a peer-reviewed article, but without further information, it cannot be confirmed.</t>
  </si>
  <si>
    <t>Maybe; The abstract mentions the publisher and the journal, but it is unclear if it is a peer-reviewed article.
 ReflectionThe mention of the publisher and the journal suggests that it is a peer-reviewed article, but it is not explicitly stated in the abstract.</t>
  </si>
  <si>
    <t>The paper provides a review of octopus fisheries, ecology, cultural importance, and management in several Pacific Island Countries and Territories, but it does not focus on a specific case study.</t>
  </si>
  <si>
    <t>Maybe; The abstract mentions several Pacific Island Countries and Territories (PICTs), but it is not clear if any of them are a case study.
 ReflectionThe abstract mentions several PICTs, but it does not provide a detailed case study of any of them. However, it does provide a review of octopus fisheries, ecology, cultural importance, and management in the region.</t>
  </si>
  <si>
    <t>Yes; The abstract discusses the exploitation, utilization, and management of octopuses in the Pacific Island region.
 ReflectionThe abstract specifically mentions the need to address knowledge gaps on octopus taxonomy, stock assessment, and fishery management, indicating that the paper will discuss marine resource management.</t>
  </si>
  <si>
    <t>The abstract mentions community-based management efforts, but it is not clear if it is the main focus of the paper.</t>
  </si>
  <si>
    <t>Maybe; The abstract mentions community-based management efforts but does not specify if it is the main focus of the paper.
 ReflectionThe abstract mentions community-based management efforts as an effective platform in sustaining octopus stocks, but it is not clear if the paper will discuss it in detail or if it is the main focus.</t>
  </si>
  <si>
    <t>Maybe; The abstract mentions a literature review, but it is unclear if the paper is part of peer-reviewed published literature.
 ReflectionThe abstract mentions conducting a literature review, but it is unclear if the sources reviewed were peer-reviewed published literature.</t>
  </si>
  <si>
    <t>Maybe; The abstract mentions the Canadian Association of Geographers, but it is unclear if the paper has been peer-reviewed and published in a journal.
 ReflectionThe initial response is correct. The abstract mentions the Canadian Association of Geographers, which suggests that the paper may have been published in a peer-reviewed journal. However, this is not explicitly stated, so it is unclear.</t>
  </si>
  <si>
    <t>While the publisher mentioned is a well-known academic publisher that publishes peer-reviewed journals, the abstract does not explicitly state that the paper is a peer-reviewed journal article.</t>
  </si>
  <si>
    <t>Maybe; The abstract mentions the publisher, but it is unclear if it is a peer-reviewed journal article or not.
 ReflectionThe publisher mentioned in the abstract, Taylor &amp; Francis Group, is a well-known academic publisher that publishes peer-reviewed journals. However, the abstract does not explicitly state that the paper is a peer-reviewed journal article.</t>
  </si>
  <si>
    <t>The publisher, Elsevier, is a reputable academic publisher, and the absence of any mention of grey literature, conference reports, or book chapters suggests that the paper is part of the peer-reviewed published literature.</t>
  </si>
  <si>
    <t>Maybe; The abstract does not mention whether the paper is peer-reviewed or not.
 ReflectionThe abstract does not provide any information on whether the paper is peer-reviewed or not, but the publisher, Elsevier, is a reputable academic publisher.</t>
  </si>
  <si>
    <t>The paper includes a case study in Indonesia, which is not on the list of countries mentioned in the SC, but it is possible that the paper also includes a case study from one of the listed countries.</t>
  </si>
  <si>
    <t>Maybe; The abstract mentions a case study in Indonesia, which is not on the list of countries mentioned in the SC, but it is possible that the paper also includes a case study from one of the listed countries.
 ReflectionThe initial response is correct. The abstract mentions a case study in Indonesia, which is not on the list of countries mentioned in the SC. However, it is possible that the paper also includes a case study from one of the listed countries.</t>
  </si>
  <si>
    <t>The paper discusses the implementation of a fisheries management plan in a locally managed marine area, indicating a focus on marine resource management.</t>
  </si>
  <si>
    <t>Yes; The abstract mentions a case study of a locally managed marine area in Indonesia and the implementation of a fisheries management plan.
 ReflectionThe abstract specifically mentions the implementation of a fisheries management plan in a locally managed marine area, indicating a focus on marine resource management.</t>
  </si>
  <si>
    <t>The abstract clearly discusses a community-based approach to resource management.</t>
  </si>
  <si>
    <t>Yes; The abstract mentions "community-based interventions" and "collaborative arrangements for resource management between communities and external agencies."
 ReflectionThe abstract specifically mentions a "locally managed marine area" and the role of "community brokers" and "institutional bricolage" in implementing strategies to overcome social-ecological traps. These all suggest a community-based approach.</t>
  </si>
  <si>
    <t>Maybe; The abstract mentions a case study, but it is unclear if the paper is part of peer-reviewed literature.
 ReflectionThe abstract does not explicitly state if the paper is part of peer-reviewed literature, but it does mention that the study draws from rural development studies. This suggests that the paper may be part of peer-reviewed literature.</t>
  </si>
  <si>
    <t>No; The paper is about seahorses in the central Philippines.
 ReflectionThe initial response is correct as the paper is focused on seahorses in the central Philippines and does not mention any of the countries listed in the SC.</t>
  </si>
  <si>
    <t>The language and structure of the abstract suggest that it is likely a published paper, despite the lack of clear indication.</t>
  </si>
  <si>
    <t>Maybe; The abstract mentions the Foundation for Environmental Conservation, but it is unclear if the paper has been peer-reviewed and published in a journal.
 ReflectionThe Foundation for Environmental Conservation is not a clear indicator of peer-reviewed publication, but the language and structure of the abstract suggest that it is likely a published paper.</t>
  </si>
  <si>
    <t>Yes; The abstract discusses the sustainability of fishing in periodically-harvested closures in the context of small-scale fisheries in the Solomon Islands.
 ReflectionThe abstract specifically mentions fishing effort, yield, gear and method use, periodicity of harvesting, controls placed on harvesting, and resource owners' decisions to open and close fishing grounds, all of which are related to fisheries and marine resource management.</t>
  </si>
  <si>
    <t>The copyright statement suggests that the article was published in a peer-reviewed journal, which meets the SC.</t>
  </si>
  <si>
    <t>Maybe; The abstract mentions "Â© 2007 Canadian Association of Geographers / L'Association canadienne des gÃ©ographes," which suggests that it may be a peer-reviewed article. However, this is not definitive evidence.
 ReflectionThe Initial Response is correct. The copyright statement indicates that the article was published in a peer-reviewed journal, but it is possible that the journal also publishes conference reports or book reviews.</t>
  </si>
  <si>
    <t>The paper is not about any of the countries listed in the SC, but rather about Chile's coastal frontier.</t>
  </si>
  <si>
    <t>No; The paper is about Chile's coastal frontier and does not mention any of the countries listed in the SC.
 ReflectionThe Initial Response is correct. The paper is focused on Chile and does not mention any of the countries listed in the SC.</t>
  </si>
  <si>
    <t>No; The paper is not related to any of the countries mentioned in the SC.
 ReflectionThe paper is about the effects of computerized physician order entry on medication turnaround time and orders requiring pharmacist intervention in a community-based medical center. There is no mention of any of the countries listed in the SC.</t>
  </si>
  <si>
    <t>The involvement of local communities in conservation planning indicates a community-based approach, and there is no mention of co-management.</t>
  </si>
  <si>
    <t>Yes; The abstract mentions the involvement of local communities in conservation planning.
 ReflectionThe abstract mentions the involvement of local communities in conservation planning, which is a characteristic of community-based approaches. There is no mention of co-management, which is excluded by the SC.</t>
  </si>
  <si>
    <t>The content of the abstract suggests that it is a peer-reviewed research paper.</t>
  </si>
  <si>
    <t>Maybe; The abstract does not provide information on the type of publication.
 ReflectionThe abstract does not mention the type of publication, but the content suggests that it is a research paper.</t>
  </si>
  <si>
    <t>Yes; The abstract mentions the publisher, John Wiley &amp; Sons, Ltd.
 ReflectionThe initial response is correct as the abstract mentions the publisher, which indicates that the paper is likely part of the peer-reviewed published literature.</t>
  </si>
  <si>
    <t>No; The paper is focused on the Canadian Arctic and does not mention any of the listed countries.
 ReflectionThe paper does not meet the Screening Criteria as it is not related to any of the listed countries.</t>
  </si>
  <si>
    <t>The abstract does not provide information on the type of publication, so it is unclear whether it is peer-reviewed or not.</t>
  </si>
  <si>
    <t>Maybe; The abstract does not provide information on the type of publication.
 ReflectionThe initial response is correct. The abstract does not provide information on the type of publication, so it is unclear whether it is peer-reviewed or not.</t>
  </si>
  <si>
    <t>While the abstract mentions governmental laws and policies, there is no clear indication of whether the paper has been published in a peer-reviewed journal or not.</t>
  </si>
  <si>
    <t>Maybe; The abstract mentions governmental laws and policies, which could indicate that it is a peer-reviewed paper. However, there is no clear indication of whether it has been published in a peer-reviewed journal or not.
 ReflectionThe abstract does not provide any clear indication of whether the paper has been published in a peer-reviewed journal or not. However, the mention of governmental laws and policies could suggest that it is a peer-reviewed paper.</t>
  </si>
  <si>
    <t>The abstract mentions that the article is a review of human studies published in English and identified from Medline databases, which indicates that it is part of the peer-reviewed published literature.</t>
  </si>
  <si>
    <t>The paper is not about a case study from any of the countries listed in the Screening Criteria.</t>
  </si>
  <si>
    <t>No; The paper is about a case study in Comoros, which is not included in the list of countries.
 ReflectionThe Initial Response is correct. Comoros is not included in the list of countries provided in the Screening Criteria.</t>
  </si>
  <si>
    <t>Maybe; The abstract mentions "case studies" but does not specify any of the countries listed in the SC.
 ReflectionThe initial response is correct. The abstract mentions case studies but does not provide any specific country names.</t>
  </si>
  <si>
    <t>The abstract discusses the role of coastal communities and small-scale fishers in ocean conservation and reviews the historical evolution of ocean conservation with a focus on ecosystem-based and integrated management, which are related to fisheries and marine resource management.</t>
  </si>
  <si>
    <t>Yes; The abstract mentions the role of coastal communities and small-scale fishers in ocean conservation and reviews the historical evolution of ocean conservation with a focus on ecosystem-based and integrated management.
 ReflectionThe abstract clearly mentions the role of coastal communities and small-scale fishers in ocean conservation and discusses the evolution of ocean conservation with a focus on ecosystem-based and integrated management, which are related to fisheries and marine resource management.</t>
  </si>
  <si>
    <t>Yes; The abstract discusses the role of coastal communities and small-scale fishers in ocean conservation.
 ReflectionThe abstract specifically mentions the role of local-level coastal communities and small-scale fishers in ocean conservation, which suggests a community-based approach.</t>
  </si>
  <si>
    <t>Although the abstract mentions a chapter, it is likely that this chapter is part of a peer-reviewed book or journal article given the focus on assessing opportunities in ocean conservation practice and policy.</t>
  </si>
  <si>
    <t>Maybe; The abstract mentions a Centre for Natural Resources Studies (CNRS) and a book by Dr. M. Youssouf Ali, but it is unclear if the paper is part of the peer-reviewed published literature.
 ReflectionThe abstract does not explicitly state whether the paper is part of the peer-reviewed published literature, but the mention of a book by Dr. M. Youssouf Ali suggests that it may not be. However, the CNRS is a research organization, so it is possible that the paper is part of the peer-reviewed published literature.</t>
  </si>
  <si>
    <t>The title and abstract discuss fishery management and regulations, and the abstract delves into the social elements of fishery management, making it likely that the paper will discuss fisheries and/or marine resource management.</t>
  </si>
  <si>
    <t>The abstract does not suggest a community-based approach, as it primarily discusses regulations and social dimensions of fishery management.</t>
  </si>
  <si>
    <t>No; The abstract mentions regulations and management activities, but there is no clear indication of a community-based approach.
 ReflectionThe abstract focuses on the social elements of fishery management, but there is no mention of community-based approaches or involvement.</t>
  </si>
  <si>
    <t>The abstract does not provide enough information to determine if this article is part of the peer-reviewed published literature.</t>
  </si>
  <si>
    <t>Maybe; The abstract mentions "Elsevier Inc." which is a publisher of peer-reviewed journals, but it is not clear if this article is part of a peer-reviewed journal or another type of publication.
 ReflectionThe initial response is correct. While Elsevier is a publisher of peer-reviewed journals, the abstract does not explicitly state that this article is part of a peer-reviewed journal.</t>
  </si>
  <si>
    <t>The mention of the University of Miami suggests that the paper is part of the peer-reviewed literature.</t>
  </si>
  <si>
    <t>Maybe; The abstract mentions theoretical work and empirical studies, but it is unclear if the paper is part of peer-reviewed literature.
 ReflectionThe abstract mentions the University of Miami, which suggests that the paper may be part of the peer-reviewed literature.</t>
  </si>
  <si>
    <t>Yes; The abstract discusses collaborative efforts to conserve fish spawning aggregations and the use of local knowledge to maximise returns from fishing.
 ReflectionThe title and abstract both mention fishing, local knowledge, and marine conservation efforts, which are all related to fisheries and marine resource management.</t>
  </si>
  <si>
    <t>The paper is not about a case study from any of the listed countries, but rather a case study from Thailand.</t>
  </si>
  <si>
    <t>Maybe; The abstract does not explicitly state whether the paper is part of peer-reviewed literature or not.
 ReflectionThe abstract does not provide any information on whether the paper is part of peer-reviewed literature or not. However, the affiliation of the authors with Chulalongkorn University - Environmental Research Institute suggests that the paper may have undergone peer-review.</t>
  </si>
  <si>
    <t>The paper does not meet the Screening Criteria as it does not provide any case study related to fisheries policy in any of the countries listed in the SC.</t>
  </si>
  <si>
    <t>No; The paper does not mention any of the countries listed in the SC.
 ReflectionThe Initial Response is correct. The paper does not mention any of the countries listed in the SC, nor does it provide any case study related to fisheries policy in any of these countries.</t>
  </si>
  <si>
    <t>Yes; The abstract mentions the publisher and year of publication, indicating that it is likely a peer-reviewed article.
 ReflectionThe initial response is correct. The abstract mentions the publisher and year of publication, which are typical indicators of a peer-reviewed article.</t>
  </si>
  <si>
    <t>Maybe; The abstract mentions the paper was published under license by the Resilience Alliance, but it is unclear if it is peer-reviewed.
 ReflectionThe Initial Response is correct. The abstract mentions that the paper was published under license by the Resilience Alliance, but it is unclear if it is peer-reviewed.</t>
  </si>
  <si>
    <t>Maybe; The abstract mentions a partnership with the Medical College of Wisconsin and the Johns Hopkins University Press is mentioned as the publisher, but it is unclear if the paper has been peer-reviewed.
 ReflectionThe initial response is correct. While the abstract mentions a partnership with the Medical College of Wisconsin, it is unclear if the paper has been peer-reviewed.</t>
  </si>
  <si>
    <t>No; The paper is focused on a pilot city in China and does not mention any of the countries listed in the SC.
 ReflectionThe initial response is correct as the paper is not related to any of the countries listed in the SC.</t>
  </si>
  <si>
    <t>The paper focuses on a case study in the Philippines, which is not on the list of countries, but it is possible that it also includes case studies from other countries on the list.</t>
  </si>
  <si>
    <t>Maybe; The abstract mentions a case study in the Philippines, which is not on the list of countries, but it is possible that the paper also includes case studies from other countries on the list.
 ReflectionThe initial response is correct. The paper focuses on a case study in the Philippines, but it is possible that it also includes case studies from other countries on the list.</t>
  </si>
  <si>
    <t>While the paper does not directly discuss fisheries or marine resource management, it does address the issue of overharvest and the need for alternative income generating activities to reduce pressure on fish stocks, which is relevant to fisheries and marine resource management.</t>
  </si>
  <si>
    <t>Maybe; The paper discusses the need for reductions in fishing effort and the development of alternative income generating activities to reduce pressure on fish stocks.
 ReflectionThe paper does not directly discuss fisheries or marine resource management, but it does address the issue of overharvest and the need for alternative income generating activities to reduce pressure on fish stocks.</t>
  </si>
  <si>
    <t>The article is published by Springer Science+Business Media B.V., but it is unclear if it is peer-reviewed.</t>
  </si>
  <si>
    <t>Maybe; The abstract mentions the publisher, but it is unclear if it is peer-reviewed.
 ReflectionThe initial response is correct. The abstract mentions the publisher, but it is unclear if the article has undergone peer-review.</t>
  </si>
  <si>
    <t>No; The paper is about inland fisheries in tropical Africa.
 ReflectionThe paper is focused on African inland fisheries and does not mention any of the countries listed in the SC.</t>
  </si>
  <si>
    <t>The paper discusses the impact of community management on coral reef fishes in Tonga, which is related to fisheries and marine resource management.</t>
  </si>
  <si>
    <t>Yes; The title and abstract mention community management, marine reserves, and impact evaluation on coral reef fishes in Tonga, which are all related to fisheries and marine resource management.
 ReflectionThe initial response is correct as the title and abstract clearly mention the relevant keywords related to fisheries and marine resource management.</t>
  </si>
  <si>
    <t>The paper discusses the use of community management for achieving positive impacts on coral reef fishes in Tonga through the implementation of no-take areas and exclusive fishing rights, which meets the SC.</t>
  </si>
  <si>
    <t>Yes; The title and abstract discuss the use of community management for achieving positive impacts on coral reef fishes in Tonga.
 ReflectionThe paper discusses the use of community management for achieving positive impacts on coral reef fishes in Tonga through the implementation of no-take areas and exclusive fishing rights. This aligns with the SC.</t>
  </si>
  <si>
    <t>While the abstract suggests that the paper is based on research, it is unclear if it has been peer-reviewed.</t>
  </si>
  <si>
    <t>Maybe; The abstract mentions a publisher, but it is unclear if the paper has been peer-reviewed.
 ReflectionThe mention of a publisher does not necessarily mean that the paper has been peer-reviewed. However, the abstract does provide a detailed overview of the topic and suggests that it is based on research.</t>
  </si>
  <si>
    <t>No; The paper is not about a case study from any of the listed countries.
 ReflectionThe paper is about ecosystem-based fishery management and its standardization in the US. There is no mention of any of the listed countries in the title or abstract.</t>
  </si>
  <si>
    <t>The abstract mentions a peer-reviewed publication, but does not explicitly state that the paper is part of the peer-reviewed published literature.</t>
  </si>
  <si>
    <t>Maybe; The abstract mentions the Magnuson Fisheries Conservation and Management Act, which is a peer-reviewed publication. However, the abstract does not explicitly state that the paper is part of the peer-reviewed published literature.
 ReflectionThe Initial Response is correct. The Magnuson Fisheries Conservation and Management Act is a peer-reviewed publication, but the abstract does not explicitly state that the paper is part of the peer-reviewed published literature.</t>
  </si>
  <si>
    <t>The mention of the publisher Taylor &amp; Francis suggests that the paper has been published in a peer-reviewed journal.</t>
  </si>
  <si>
    <t>Maybe; The abstract mentions "This article reports findings" but it is unclear if it has been published in a peer-reviewed journal.
 ReflectionThe abstract mentions "Â© 2013 Taylor &amp; Francis" which suggests that it has been published in a peer-reviewed journal.</t>
  </si>
  <si>
    <t>The abstract does not provide enough information to determine if the paper includes a case study from any of the listed countries.</t>
  </si>
  <si>
    <t>Maybe; The abstract mentions over 30 case studies, but it is not clear if any of them are from the listed countries.
 ReflectionThe abstract does not provide specific information about the location of the case studies, so it is difficult to determine if any of them are from the listed countries.</t>
  </si>
  <si>
    <t>The paper aims to identify knowledge gaps in leadership in community-based fisheries management and reviews research from fisheries and natural resource management, indicating that the paper will discuss fisheries and marine resource management.</t>
  </si>
  <si>
    <t>The paper discusses community-based fisheries management and local leadership in that context.</t>
  </si>
  <si>
    <t>Yes; The abstract mentions "Community-based fisheries management (CBFM) strategies" and "local leadership" in the context of CBFM.
 ReflectionThe initial response is correct as the abstract clearly mentions community-based fisheries management and local leadership in that context.</t>
  </si>
  <si>
    <t>The mention of "Elsevier Ltd." suggests that this paper may be part of the peer-reviewed published literature, but further information is needed to confirm if this paper is peer-reviewed.</t>
  </si>
  <si>
    <t>Maybe; The abstract mentions "Elsevier Ltd." which is a publisher of peer-reviewed journals, but further information is needed to confirm if this paper is peer-reviewed.
 ReflectionThe mention of "Elsevier Ltd." suggests that this paper may be part of the peer-reviewed published literature. However, it is not explicitly stated in the abstract whether the paper has undergone peer-review.</t>
  </si>
  <si>
    <t>Maybe; The abstract does not provide enough information to determine if the paper is part of the peer-reviewed published literature.
 ReflectionThe abstract mentions scientific and systematic countermeasures, which suggests that the paper may be part of the peer-reviewed published literature. However, there is not enough information to confirm this.</t>
  </si>
  <si>
    <t>The paper does not meet the Screening Criteria as there is no mention of any of the countries listed in the Screening Criteria.</t>
  </si>
  <si>
    <t>Maybe; The abstract does not explicitly state whether the paper is part of peer-reviewed published literature or not.
 ReflectionThe abstract does not provide any information on whether the paper is part of peer-reviewed published literature or not. However, the use of statistical analysis and reference to a cultural and historical theory suggests that it may be a peer-reviewed paper.</t>
  </si>
  <si>
    <t>No; The paper is focused on the Pacific Coast of the Baja California peninsula in Mexico.
 ReflectionThe paper does not mention any of the countries listed in the SC.</t>
  </si>
  <si>
    <t>The abstract does not provide clear evidence that the paper is part of the peer-reviewed published literature, but the presence of data and analysis suggests that it may have undergone a peer-review process.</t>
  </si>
  <si>
    <t>Maybe; The abstract does not mention if the paper is peer-reviewed or published in a journal.
 ReflectionThe abstract does not provide information on whether the paper is peer-reviewed or published in a journal. However, the paper presents data and analysis, which suggests that it may have undergone a peer-review process.</t>
  </si>
  <si>
    <t>No; The paper is about South Africa and does not mention any of the listed countries.
 ReflectionThe Initial Response is correct as the paper is focused on South Africa and does not mention any of the listed countries.</t>
  </si>
  <si>
    <t>Maybe; The abstract mentions the Pacific region, but it is not clear if any of the specific countries listed in the SC are included.
 ReflectionThe initial response is correct as the abstract mentions the Pacific region but does not specify any of the countries listed in the SC.</t>
  </si>
  <si>
    <t>The title and abstract mention fisheries governance and sustainable management of fishery resources, indicating that the paper is likely to discuss fisheries and/or marine resource management.</t>
  </si>
  <si>
    <t>Yes; The title and abstract mention fisheries governance and sustainable management of fishery resources.
 ReflectionThe title and abstract clearly mention fisheries governance and sustainable management of fishery resources, indicating that the paper is likely to discuss fisheries and/or marine resource management.</t>
  </si>
  <si>
    <t>The abstract does not mention a community-based approach, but rather focuses on a rights-based approach to fisheries governance.</t>
  </si>
  <si>
    <t>No; The abstract mentions a rights-based approach to fisheries governance, but does not specifically mention a community-based approach.
 ReflectionThe initial response is correct. While the abstract does mention the incorporation of a rights-based approach to fisheries governance, it does not specifically mention a community-based approach.</t>
  </si>
  <si>
    <t>The title suggests that it may be a peer-reviewed article, but without further information, it is unclear if it meets the screening criteria.</t>
  </si>
  <si>
    <t>Maybe; The abstract mentions the author as "The Authors" which is not specific enough to determine if it is peer-reviewed or not.
 ReflectionThe use of "The Authors" is not specific enough to determine if the paper is peer-reviewed or not. However, the language and structure of the abstract suggest that it is likely to be a peer-reviewed paper.</t>
  </si>
  <si>
    <t>The paper will discuss a community-based approach.</t>
  </si>
  <si>
    <t>Yes; The abstract mentions the increased emphasis on adaptive community-based management.
 ReflectionThe abstract clearly states that the paper will explore the idea behind community management.</t>
  </si>
  <si>
    <t>The abstract does not provide clear information on the type of publication, but it is possible that it is a report on a funded project that may have been published in a peer-reviewed journal.</t>
  </si>
  <si>
    <t>Maybe; The abstract does not provide information on the type of publication.
 ReflectionThe abstract does not provide information on the type of publication, but the content suggests that it may be a report on a funded project.</t>
  </si>
  <si>
    <t>The paper does not meet the Screening Criteria as it is not related to any of the listed countries.</t>
  </si>
  <si>
    <t>No; The paper is focused on the Amazon Basin and does not mention any of the listed countries.
 ReflectionThe Initial Response is correct as the paper is not related to any of the listed countries.</t>
  </si>
  <si>
    <t>The abstract mentions the journal name and volume number, indicating that it is part of the peer-reviewed published literature.</t>
  </si>
  <si>
    <t>Yes; The abstract mentions the journal name and volume number, indicating that it is part of the peer-reviewed published literature.
 ReflectionThe initial response is correct.</t>
  </si>
  <si>
    <t>While the abstract mentions case studies in Timor-Leste and Solomon Islands, which are not on the list of countries in the SC, Timor-Leste is geographically close to the listed countries and may be considered part of the region.</t>
  </si>
  <si>
    <t>Yes; The abstract mentions case studies in Timor-Leste and Solomon Islands.
 ReflectionThe abstract mentions case studies in Timor-Leste and Solomon Islands, which are not on the list of countries in the SC. However, Timor-Leste is geographically close to the listed countries and may be considered part of the region.</t>
  </si>
  <si>
    <t>The mention of the publisher suggests that this paper is part of the peer-reviewed published literature, but it is not explicitly stated in the abstract that the paper has been peer-reviewed.</t>
  </si>
  <si>
    <t>Maybe; The abstract mentions "Â© 2016 Informa UK Limited, trading as Taylor &amp; Francis Group," which suggests that it may be a peer-reviewed paper.
 ReflectionThe mention of the publisher does suggest that this paper is part of the peer-reviewed published literature. However, it is not explicitly stated in the abstract that the paper has been peer-reviewed.</t>
  </si>
  <si>
    <t>No; The paper is about the Gulf of Maine in the United States.
 ReflectionThe paper is focused on the Gulf of Maine in the United States and does not mention any of the countries listed in the SC.</t>
  </si>
  <si>
    <t>The abstract does not provide information on whether the paper is peer-reviewed or not, but it does describe the paper's content in detail.</t>
  </si>
  <si>
    <t>Maybe; The abstract does not provide information on whether the paper is peer-reviewed or not.
 ReflectionThe abstract does not provide information on whether the paper is peer-reviewed or not, but it does provide a detailed description of the paper's content.</t>
  </si>
  <si>
    <t>The title mentions marine resource management initiatives, indicating that the paper is likely to discuss fisheries and/or marine resource management.</t>
  </si>
  <si>
    <t>Yes; The title mentions marine resource management initiatives.
 ReflectionThe title explicitly mentions marine resource management initiatives, which suggests that the paper will discuss this topic.</t>
  </si>
  <si>
    <t>The title indicates that the paper will discuss community-based marine resource management initiatives in Fiji.</t>
  </si>
  <si>
    <t>Yes; The title mentions "community-based" marine resource management initiatives.
 ReflectionThe title suggests that the paper will discuss community-based approaches to marine resource management, which aligns with the screening criteria.</t>
  </si>
  <si>
    <t>The title suggests that it could be a peer-reviewed published paper, but without an abstract, it is impossible to confirm.</t>
  </si>
  <si>
    <t>Maybe; The title suggests that it could be a research paper, but without an abstract, it is difficult to determine if it is peer-reviewed published literature.
 ReflectionThe title includes specific details about the research, which suggests that it could be a peer-reviewed published paper. However, the lack of an abstract makes it difficult to confirm this.</t>
  </si>
  <si>
    <t>While the publisher is reputable, it is still unclear if the paper is part of the peer-reviewed published literature.</t>
  </si>
  <si>
    <t>Maybe; The abstract mentions the publisher, but it is unclear if it is a peer-reviewed journal article or not.
 ReflectionThe mention of the publisher does not necessarily mean that it is a peer-reviewed journal article. However, Elsevier is a reputable publisher of peer-reviewed journals.</t>
  </si>
  <si>
    <t>No; The paper is focused on a case study in Bolinao, Pangasinan in the Philippines.
 ReflectionThe title and abstract do not mention any of the countries listed in the SC, and instead focus on a specific location in the Philippines.</t>
  </si>
  <si>
    <t>Maybe; The abstract does not explicitly state whether the paper is part of the peer-reviewed published literature or not.
 ReflectionThe abstract does not provide any information on the publication status of the paper. However, the title and abstract seem to describe a research study that could be part of the peer-reviewed published literature.</t>
  </si>
  <si>
    <t>No; The paper does not mention any of the countries listed in the SC.
 ReflectionThe paper focuses on the effect of Lean Six Sigma management on the measurement frequency and target meeting rate of HbA1c in diabetic patients in the community. There is no mention of any of the countries listed in the SC.</t>
  </si>
  <si>
    <t>While the abstract does not explicitly state whether the results have been published in a peer-reviewed journal, the inclusion of statistical analysis and a conclusion suggests that it may have been published. However, without further information, it is unclear whether the paper strictly meets the SC.</t>
  </si>
  <si>
    <t>Maybe; The abstract mentions a trial conducted between January 2017 and December 2018, but it is unclear whether the results have been published in a peer-reviewed journal.
 ReflectionThe abstract does not explicitly state whether the results have been published in a peer-reviewed journal, but it does include statistical analysis and a conclusion, which suggests that it may have been published.</t>
  </si>
  <si>
    <t>The abstract mentions the Pacific Island Region, which includes some of the countries listed in the SC, but it does not specifically mention any of them.</t>
  </si>
  <si>
    <t>Maybe; The abstract mentions the Pacific Island Region, but it is unclear if any of the specific countries listed in the SC are included.
 ReflectionThe initial response is correct. The abstract mentions the Pacific Island Region, which includes some of the countries listed in the SC, but it does not specifically mention any of them.</t>
  </si>
  <si>
    <t>The abstract clearly discusses fisheries and marine resource management, specifically community-based management systems and their potential role in policymaking.</t>
  </si>
  <si>
    <t>Yes; The abstract discusses community-based fisheries management and the potential role of traditional management systems in policymaking.
 ReflectionThe abstract specifically mentions coastal-marine fisheries and the Pacific Island Region, indicating a focus on marine resource management.</t>
  </si>
  <si>
    <t>The paper is likely to discuss a community-based approach as it focuses on traditional community-based fisheries management systems and their potential role in future coastal fisheries management.</t>
  </si>
  <si>
    <t>Yes; The abstract discusses community-based fisheries management systems in the Pacific Islands and their potential role in future coastal fisheries management.
 ReflectionThe abstract focuses on traditional community-based systems for managing coastal-marine fisheries and other resources, and how they can be adapted to fulfill modern requirements. There is no mention of co-management.</t>
  </si>
  <si>
    <t>Maybe; The abstract mentions "this article" which suggests it is a published paper, but it is not clear if it is peer-reviewed.
 ReflectionThe abstract does not explicitly state that the paper is peer-reviewed, but the mention of "this article" suggests that it is a published paper. However, it is still unclear if it is peer-reviewed or not.</t>
  </si>
  <si>
    <t>No; The paper is about a case study in Botswana.
 ReflectionThe paper is focused on Botswana, which is not included in the list of countries in the SC.</t>
  </si>
  <si>
    <t>No; The paper is focused on Southeast Asia and does not mention any of the listed countries.
 ReflectionThe initial response is correct as the paper is not focused on any of the listed countries.</t>
  </si>
  <si>
    <t>While the publisher is reputable, it is still unclear if the chapter is part of a peer-reviewed journal article or a book chapter.</t>
  </si>
  <si>
    <t>The paper is not about any of the listed countries in the SC, but rather about Rodrigues Island in the western Indian Ocean.</t>
  </si>
  <si>
    <t>Maybe; The abstract mentions Elsevier Ltd, which is a publisher of peer-reviewed journals, but further information is needed to confirm if the paper is peer-reviewed.
 ReflectionThe mention of Elsevier Ltd suggests that the paper may be part of the peer-reviewed published literature. However, this is not enough information to confirm if the paper is peer-reviewed.</t>
  </si>
  <si>
    <t>No; The paper is about a river in Bangladesh, which is not included in the list of countries.
 ReflectionThe initial response is correct as Bangladesh is not included in the list of countries mentioned in the SC.</t>
  </si>
  <si>
    <t>The abstract does not provide explicit information on whether the paper is part of the peer-reviewed published literature or not, but the detailed information on the study conducted suggests that it may be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</si>
  <si>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detailed information on the study conducted, which suggests that it may be part of the peer-reviewed published literature.</t>
  </si>
  <si>
    <t>The paper is not about any of the listed countries, but rather a case study in Ghana.</t>
  </si>
  <si>
    <t>Maybe; The abstract does not explicitly state whether the paper is part of peer-reviewed literature or not.
 ReflectionThe abstract does not provide any information on whether the paper is part of peer-reviewed literature or not. However, the title and abstract do not suggest that it is grey literature, conference report, or book chapter.</t>
  </si>
  <si>
    <t>No; The paper is about a case study in Central Java, Indonesia.
 ReflectionThe paper does not mention any of the countries listed in the SC, and instead focuses on a case study in Indonesia.</t>
  </si>
  <si>
    <t>The Society of General Internal Medicine is a peer-reviewed journal, but it is unclear if this specific paper was published in it.</t>
  </si>
  <si>
    <t>Maybe; The abstract mentions the Society of General Internal Medicine, but it is unclear if this is a peer-reviewed publication.
 ReflectionThe Society of General Internal Medicine is a peer-reviewed journal, but it is unclear if this specific paper was published in it.</t>
  </si>
  <si>
    <t>The mention of the Royal Swedish Academy of Sciences suggests that the paper may have been peer-reviewed and published, but it is not explicitly stated in the abstract.</t>
  </si>
  <si>
    <t>Maybe; The abstract mentions the Royal Swedish Academy of Sciences, but it is unclear if the paper has been peer-reviewed and published.
 ReflectionThe mention of the Royal Swedish Academy of Sciences does suggest that the paper may have been peer-reviewed and published, but it is not explicitly stated in the abstract.</t>
  </si>
  <si>
    <t>No; The paper is about the United States-Mexico border and its impact on the Malpai Borderlands region in southeastern Arizona.
 ReflectionThe paper does not mention any of the countries listed in the SC, and the focus is on the impact of the US-Mexico border on a specific region in Arizona.</t>
  </si>
  <si>
    <t>The abstract mentions the Society for Conservation Biology, which is a peer-reviewed journal, but it is unclear if this specific paper has been published in the journal.</t>
  </si>
  <si>
    <t>Maybe; The abstract mentions the Society for Conservation Biology, but it is unclear if the paper has been peer-reviewed and published.
 ReflectionThe initial response is correct. The abstract mentions the Society for Conservation Biology, which is a peer-reviewed journal. However, it is unclear if this specific paper has been published in the journal.</t>
  </si>
  <si>
    <t>The abstract mentions the publisher, Springer Science+Business Media B.V., which indicates that it is likely a peer-reviewed published article.</t>
  </si>
  <si>
    <t>Yes; The abstract mentions the publisher, Springer Science+Business Media B.V., which indicates that it is likely a peer-reviewed published article.
 ReflectionThe initial response is correct. Springer Science+Business Media B.V. is a reputable publisher of peer-reviewed scientific articles.</t>
  </si>
  <si>
    <t>The abstract does not explicitly state whether the paper is part of the peer-reviewed published literature, but the study outcome and the potential to generate knowledge to protect the services of the wetland suggest that it may be part of the peer-reviewed published literature.</t>
  </si>
  <si>
    <t>Maybe; The abstract mentions the purpose of the study and the methods used, but it does not explicitly state whether the paper is part of the peer-reviewed published literature.
 ReflectionThe abstract does not provide clear information on whether the paper is part of the peer-reviewed published literature, but it does mention the study outcome and the potential to generate knowledge to protect the services of the wetland, which suggests that it may be part of the peer-reviewed published literature.</t>
  </si>
  <si>
    <t>The paper is not about any of the countries mentioned in the SC, but rather a case study in Bihar, India.</t>
  </si>
  <si>
    <t>No; The paper is about a case study in Bihar, India, which is not included in the list of countries mentioned in the SC.
 ReflectionThe Initial Response is correct as the paper is not about any of the countries mentioned in the SC.</t>
  </si>
  <si>
    <t>While it is unclear whether the paper was published in a peer-reviewed journal, the citation suggests that it may have been.</t>
  </si>
  <si>
    <t>Maybe; The abstract mentions a study conducted from 2001 to 2003, but it is unclear if the results were published in a peer-reviewed journal.
 ReflectionThe abstract does not explicitly state whether the results were published in a peer-reviewed journal or not. However, the fact that the paper is cited as Â© 2006 FFI suggests that it may have been published in a peer-reviewed journal.</t>
  </si>
  <si>
    <t>No; The paper is about artisanal fisheries in extreme southern Brazil, and does not mention any of the listed countries.
 ReflectionThe initial response is correct as the paper is focused on a specific region in Brazil and does not mention any of the listed countries.</t>
  </si>
  <si>
    <t>The abstract provides enough evidence to suggest that it is likely a peer-reviewed paper.</t>
  </si>
  <si>
    <t>Maybe; The abstract mentions the publisher, Elsevier Science Ltd, but it is unclear if the paper has been peer-reviewed and published in a journal.
 ReflectionThe mention of the publisher does not necessarily mean that the paper has been peer-reviewed and published in a journal. However, the level of detail and language used in the abstract suggests that it is likely a peer-reviewed paper.</t>
  </si>
  <si>
    <t>The paper is not about a case study from any of the countries listed in the SC, but rather a conflict management training workshop in Laos.</t>
  </si>
  <si>
    <t>No; The paper is about a conflict management training workshop in Laos.
 ReflectionThe title and abstract clearly state that the paper is about a workshop in Laos, which is not one of the countries listed in the SC.</t>
  </si>
  <si>
    <t>No; The abstract mentions a workshop and does not indicate that it is a peer-reviewed publication.
 ReflectionThe abstract mentions that it is a report on a workshop, which suggests that it is not a peer-reviewed publication.</t>
  </si>
  <si>
    <t>Maybe; The abstract mentions the publisher, but it is unclear if it is a peer-reviewed journal or not.
 ReflectionThe mention of the publisher does not necessarily mean that it is a peer-reviewed journal. However, the language and structure of the abstract suggest that it is likely a peer-reviewed paper.</t>
  </si>
  <si>
    <t>No; The paper is about Bali and Lombok in Indonesia, which are not part of the listed countries.
 ReflectionThe paper does not mention any of the countries listed in the SC, and instead focuses on Bali and Lombok in Indonesia.</t>
  </si>
  <si>
    <t>While the abstract does not explicitly state whether the paper is peer-reviewed or not, the publisher, Advanced Scientific Research, appears to be a legitimate publisher of peer-reviewed journals.</t>
  </si>
  <si>
    <t>Maybe; The abstract does not explicitly state whether the paper is peer-reviewed or not.
 ReflectionThe abstract does not provide any information on whether the paper is peer-reviewed or not. However, the publisher, Advanced Scientific Research, appears to be a legitimate publisher of peer-reviewed journals.</t>
  </si>
  <si>
    <t>The abstract describes a case study conducted in Kadavu, Fiji, which is one of the countries listed in the SC.</t>
  </si>
  <si>
    <t>Yes; The abstract mentions a case study in Kadavu, Fiji, which is one of the countries listed in the SC.
 ReflectionThe initial response is correct as the abstract clearly mentions a case study in Fiji, which is one of the countries listed in the SC.</t>
  </si>
  <si>
    <t>The paper discusses the use of locally managed marine areas for fisheries management and the economic and social impacts of having a tabu area within the LMMA.</t>
  </si>
  <si>
    <t>Yes; The abstract mentions marine conservation, fisheries management, and locally managed marine areas.
 ReflectionThe abstract clearly mentions the use of locally managed marine areas as a form of marine conservation and fisheries management, and the study focuses on the economic and social impacts of having a tabu area within the LMMA.</t>
  </si>
  <si>
    <t>The paper discusses the use of locally managed marine areas (LMMAs) which are community-based approaches to marine conservation.</t>
  </si>
  <si>
    <t>Yes; The abstract mentions locally managed marine areas (LMMAs) which are community-based approaches to marine conservation.
 ReflectionThe initial response is correct as the abstract explicitly mentions LMMAs which are community-based approaches to marine conservation.</t>
  </si>
  <si>
    <t>The paper discusses the development and implementation of a marine monitoring toolkit for community-based marine resource management.</t>
  </si>
  <si>
    <t>Yes; The title and abstract specifically mention community-based marine resource management and the development of a marine monitoring toolkit.
 ReflectionThe initial response is correct as the abstract discusses the development of a marine monitoring toolkit to inform local management actions and the benefits of using the toolkit for community-led environmental outreach, local monitoring and management, and expansion of traditional marine managed areas.</t>
  </si>
  <si>
    <t>The abstract mentions the involvement of the community in the development and implementation of the marine monitoring toolkit, indicating a community-based approach.</t>
  </si>
  <si>
    <t>Yes; The abstract clearly mentions the involvement of the community in the development and implementation of the marine monitoring toolkit.
 ReflectionThe initial response is correct as the abstract highlights the importance of community engagement and participation in the development of the marine monitoring toolkit.</t>
  </si>
  <si>
    <t>The mention of Elsevier Ltd suggests that this paper may be part of the peer-reviewed published literature, but it is unclear if the paper has undergone peer review.</t>
  </si>
  <si>
    <t>Maybe; The abstract mentions Elsevier Ltd, which is a publisher of peer-reviewed literature, but it is unclear if this paper is peer-reviewed.
 ReflectionThe mention of Elsevier Ltd in the abstract suggests that this paper may be part of the peer-reviewed published literature. However, it is not explicitly stated that the paper has undergone peer review.</t>
  </si>
  <si>
    <t>No; The paper is focused on Botswana, which is not included in the list of countries.
 ReflectionThe initial response is correct as the paper is focused on Botswana, which is not included in the list of countries.</t>
  </si>
  <si>
    <t>Maybe; The abstract does not provide information on whether the paper is peer-reviewed or not.
 ReflectionThe abstract does not provide information on whether the paper is peer-reviewed or not, but the title and abstract suggest that the paper is likely to be part of the peer-reviewed published literature.</t>
  </si>
  <si>
    <t>No; The paper is about marine reserves in the Philippines.
 ReflectionThe paper is clearly about marine reserves in the Philippines and does not mention any of the countries listed in the SC.</t>
  </si>
  <si>
    <t>While the abstract does not explicitly mention fisheries, the discussion of marine resource management and conservation could potentially include fisheries management.</t>
  </si>
  <si>
    <t>Maybe; The abstract mentions marine resource management and conservation, but there is no clear indication of a focus on fisheries.
 ReflectionThe abstract discusses the appropriate scale for marine resource management and the struggle to define it, which could potentially include fisheries management. However, there is no explicit mention of fisheries in the abstract.</t>
  </si>
  <si>
    <t>The paper mentions both community-based and larger-scale management approaches, so it is unclear whether it will strictly discuss a community-based approach.</t>
  </si>
  <si>
    <t>Maybe; The abstract mentions community-based marine resource management in Fiji, but also discusses a move towards managing at larger "natural" scales.
 ReflectionThe paper discusses the emergence of large-scale management and conservation in Fiji, but also mentions the successful example of community-based marine resource management in the country. It is unclear whether the paper will focus solely on community-based approaches or also discuss larger-scale management.</t>
  </si>
  <si>
    <t>The mention of the publisher, Elsevier Ltd., suggests that this paper is likely part of the peer-reviewed published literature.</t>
  </si>
  <si>
    <t>Maybe; The abstract mentions the publisher, but it is unclear if it is a peer-reviewed journal article or not.
 ReflectionThe mention of the publisher, Elsevier Ltd., suggests that this paper is likely part of the peer-reviewed published literature. However, it is not explicitly stated in the abstract.</t>
  </si>
  <si>
    <t>Maybe; The abstract does not explicitly state whether the paper is part of peer-reviewed published literature or not.
 ReflectionThe abstract does not provide any information on whether the paper is part of peer-reviewed published literature or not. However, the fact that it is published by a university press suggests that it may be part of the peer-reviewed published literature.</t>
  </si>
  <si>
    <t>No; The paper is about a database for managing zebrafish husbandry and maintenance, and there is no mention of any of the countries listed in the SC.
 ReflectionThe Initial Response is correct. The paper is focused on the development of a database for managing zebrafish husbandry and maintenance, and there is no indication that it involves any of the countries listed in the SC.</t>
  </si>
  <si>
    <t>The paper is not about any of the listed countries in the SC, but rather a case study in Sri Lanka.</t>
  </si>
  <si>
    <t>No; The paper is about a case study in Sri Lanka, not any of the listed countries.
 ReflectionThe paper does not mention any of the listed countries in the SC, and the case study is clearly focused on Sri Lanka.</t>
  </si>
  <si>
    <t>The paper is not about any of the listed countries, but rather about the Philippines.</t>
  </si>
  <si>
    <t>No; The paper is about the Philippines, not any of the listed countries.
 ReflectionThe initial response is correct as the title and abstract clearly state that the paper is about the Philippines and not any of the listed countries.</t>
  </si>
  <si>
    <t>The title suggests that it could be a peer-reviewed paper, but without an abstract, it cannot be determined if it meets the screening criteria.</t>
  </si>
  <si>
    <t>Maybe; The title suggests that it could be a research paper, but without an abstract, it is difficult to determine if it is peer-reviewed or not.
 ReflectionThe title does suggest that it could be a research paper, but the lack of an abstract makes it difficult to determine if it meets the screening criteria.</t>
  </si>
  <si>
    <t>No; The paper does not mention any of the countries listed in the SC.
 ReflectionThe paper focuses on South Asia and South-East Asia, which are not included in the list of countries in the SC.</t>
  </si>
  <si>
    <t>Although the abstract does not explicitly state that the paper is part of the peer-reviewed published literature, the fact that it is published by the Asian Pacific Society of Nephrology suggests that it is likely to be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</si>
  <si>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fact that it is published by the Asian Pacific Society of Nephrology suggests that it is likely to be part of the peer-reviewed published literature.</t>
  </si>
  <si>
    <t>No; The paper is about South America, not any of the listed countries.
 ReflectionThe paper does not mention any of the countries listed in the SC, so it is not possible that it summarises a case study from any of them.</t>
  </si>
  <si>
    <t>No; The paper is about wetlands in Bangladesh.
 ReflectionThe paper is not about any of the countries listed in the SC, but rather about wetlands in Bangladesh.</t>
  </si>
  <si>
    <t>No; The paper is about a case study in Indonesia.
 ReflectionThe title and abstract clearly state that the case study is from 'Southeast' Maluku, Indonesia, which is not included in the list of countries in the SC.</t>
  </si>
  <si>
    <t>No; The paper is about an Amazonian fish species and does not mention any of the countries listed in the SC.
 ReflectionThe paper is focused on the Arapaima fish species in the Amazon, which is not located in any of the countries listed in the SC.</t>
  </si>
  <si>
    <t>Yes; The abstract mentions that the article is peer-reviewed and accepted for publication.
 ReflectionThe abstract explicitly states that the article is peer-reviewed and accepted for publication, indicating that it is part of the peer-reviewed published literature.</t>
  </si>
  <si>
    <t>No; The paper is focused on managed forests in the Pacific Northwest of the United States.
 ReflectionThe paper does not mention any of the countries listed in the SC, and the study is conducted in the Pacific Northwest of the United States, which is not included in the SC.</t>
  </si>
  <si>
    <t>The title and abstract suggest that it is a research paper on plant communities in managed forests, which is likely to be part of the peer-reviewed published literature.</t>
  </si>
  <si>
    <t>The type of publication is unclear from the abstract, but a search for the author and publisher may provide more information.</t>
  </si>
  <si>
    <t>Maybe; The abstract does not provide information on the type of publication.
 ReflectionThe abstract does not provide information on the type of publication, but it does mention the author and publisher. A search for the author and publisher may provide more information on the type of publication.</t>
  </si>
  <si>
    <t>No; The paper is about a study conducted in China's Yellow River Delta, which is not included in the list of countries mentioned in the SC.
 ReflectionThe initial response is correct as the study was conducted in China and not in any of the countries mentioned in the SC.</t>
  </si>
  <si>
    <t>The language and level of detail in the abstract suggest that it is likely a peer-reviewed paper, despite the lack of explicit mention of peer review.</t>
  </si>
  <si>
    <t>Maybe; The abstract mentions the publisher, but it is unclear if the paper has undergone peer review.
 ReflectionThe mention of the publisher does not necessarily mean that the paper has undergone peer review. However, the level of detail and the language used in the abstract suggest that it is likely a peer-reviewed paper.</t>
  </si>
  <si>
    <t>No; The paper is about a case study in Ethiopia, not any of the listed countries.
 ReflectionThe paper does not mention any of the listed countries in the SC, and instead focuses on a case study in Ethiopia.</t>
  </si>
  <si>
    <t>The paper does not discuss fisheries or marine resource management, but rather focuses on the connection between biodiversity conservation and community livelihoods through community-based tourism development.</t>
  </si>
  <si>
    <t>No; The paper focuses on biodiversity conservation and community-based tourism development.
 ReflectionThe paper does not mention fisheries or marine resource management, but rather focuses on the connection between biodiversity conservation and community livelihoods through community-based tourism development.</t>
  </si>
  <si>
    <t>Maybe; The abstract mentions the author(s) and the year of publication, but it is unclear whether the paper has been peer-reviewed and published in a journal.
 ReflectionThe abstract does not explicitly state whether the paper has been peer-reviewed and published in a journal, but it does mention the author(s) and the year of publication, which suggests that it may have been published. However, this is not enough information to confirm that it is part of the peer-reviewed published literature.</t>
  </si>
  <si>
    <t>The paper is not about a case study from any of the listed countries, but rather from Madagascar.</t>
  </si>
  <si>
    <t>The paper is not about any of the countries listed in the SC, but about the Northern shrimp fishery in Canada.</t>
  </si>
  <si>
    <t>No; The paper is about Newfoundland and Labrador's Inshore Shrimp Industry in Canada.
 ReflectionThe Initial Response is correct as the paper is not about any of the countries listed in the SC.</t>
  </si>
  <si>
    <t>The paper mentions marine resource exploitation and sustainable strategies, but it is not clear if fisheries or marine resource management will be the main focus.</t>
  </si>
  <si>
    <t>Maybe; The title mentions marine resource exploitation and the abstract discusses access to marine resources and sustainable strategies, but it is not clear if fisheries or marine resource management will be the main focus of the paper.
 ReflectionThe initial response is correct. The title and abstract mention marine resources and sustainable strategies, but the paper may not focus solely on fisheries or marine resource management.</t>
  </si>
  <si>
    <t>The abstract does not suggest a community-based approach, as it discusses individualization and commercialization of marine resource exploitation.</t>
  </si>
  <si>
    <t>While the author's affiliation with the Society for Applied Anthropology suggests that the paper may have undergone peer review, it is unclear from the abstract whether the paper has been published in a peer-reviewed journal.</t>
  </si>
  <si>
    <t>Maybe; The abstract mentions the author's affiliation with the Society for Applied Anthropology, but it is unclear if the paper has been peer-reviewed and published.
 ReflectionThe mention of the author's affiliation with the Society for Applied Anthropology suggests that the paper may have undergone peer review, but this is not explicitly stated in the abstract.</t>
  </si>
  <si>
    <t>Yes; The paper is specifically about Vanuatu, which is one of the countries listed in the SC.
 ReflectionThe initial response is correct as the abstract mentions Vanuatu, which is one of the countries listed in the SC.</t>
  </si>
  <si>
    <t>The title and abstract mention coastal fisheries policy, community-based fisheries management, and a theory of scaling for CBFM, indicating a focus on fisheries and/or marine resource management.</t>
  </si>
  <si>
    <t>Yes; The title and abstract mention coastal fisheries policy, community-based fisheries management, and a theory of scaling for CBFM, indicating a focus on fisheries and/or marine resource management.
 ReflectionThe initial response is correct as the title and abstract provide clear indications of a focus on fisheries and/or marine resource management.</t>
  </si>
  <si>
    <t>The paper's focus is on co-management, not community-based approaches.</t>
  </si>
  <si>
    <t>No; The focus is on co-management.
 ReflectionThe paper's title and abstract focus on fisheries co-management in Vanuatu, which is not strictly community-based.</t>
  </si>
  <si>
    <t>No; The paper is not related to any of the mentioned countries.
 ReflectionThe paper is focused on recreational angling NGOs in the United States and does not mention any of the countries listed in the SC.</t>
  </si>
  <si>
    <t>While the abstract does not explicitly state that the paper is part of the peer-reviewed published literature, the title and content suggest that it is likely to be so.</t>
  </si>
  <si>
    <t>No; The abstract does not mention if the paper is peer-reviewed or published in a journal.
 ReflectionThe abstract does not provide any information on whether the paper is peer-reviewed or published in a journal. However, the title and abstract suggest that the paper is likely to be part of the peer-reviewed published literature.</t>
  </si>
  <si>
    <t>The title suggests that it may be a research paper, but the abstract does not provide enough information to confirm if it is part of the peer-reviewed published literature.</t>
  </si>
  <si>
    <t>The abstract mentions the name of a publisher, but it is unclear whether this paper has been peer-reviewed and published in a journal or if it is a conference report or book chapter.</t>
  </si>
  <si>
    <t>Maybe; The abstract mentions the name of an organization that sounds like a publisher, but further investigation is needed.
 ReflectionThe Indian Council of Agricultural Research (ICAR) is mentioned in the abstract, which is a government organization that publishes research. However, it is unclear whether this paper has been peer-reviewed and published in a journal or if it is a conference report or book chapter.</t>
  </si>
  <si>
    <t>The abstract does not provide any information that suggests that the paper has been published in a peer-reviewed journal.</t>
  </si>
  <si>
    <t>Maybe; The abstract mentions the name of an organization, but it is unclear if the paper has been published in a peer-reviewed journal.
 ReflectionThe initial response is correct. The abstract mentions the name of an organization, but it is unclear if the paper has been published in a peer-reviewed journal.</t>
  </si>
  <si>
    <t>The mention of the publisher Elsevier increases the likelihood that the article is peer-reviewed, but it is still unclear from the information given.</t>
  </si>
  <si>
    <t>Maybe; The abstract mentions the publisher, but it is unclear if it is a peer-reviewed article or not.
 ReflectionThe mention of the publisher does not necessarily mean that the article is peer-reviewed. However, the publisher Elsevier is a reputable academic publisher, which increases the likelihood that the article is peer-reviewed.</t>
  </si>
  <si>
    <t>The abstract mentions a chapter, which suggests that it is part of a book and not a peer-reviewed journal article.</t>
  </si>
  <si>
    <t>The paper is published in a peer-reviewed journal, but we do not have enough information to determine if the paper is a research article or a review article.</t>
  </si>
  <si>
    <t>Maybe; The paper is published in Elsevier Ltd, which is a peer-reviewed journal publisher. However, we do not have enough information to determine if the paper is a research article or a review article.
 ReflectionThe initial response is correct. Elsevier Ltd is a peer-reviewed journal publisher, but we need more information to determine if the paper is a research article or a review article.</t>
  </si>
  <si>
    <t>While the publisher is reputable, it is still unclear if the article is peer-reviewed or not.</t>
  </si>
  <si>
    <t>Maybe; The abstract mentions the publisher, but it is unclear if it is a peer-reviewed journal article or not.
 ReflectionThe publisher, Elsevier, is a reputable academic publisher, but it is still unclear if the article is peer-reviewed or not.</t>
  </si>
  <si>
    <t>The paper is a case study on bonefish spawning aggregations in Anaa Atoll, which is located in French Polynesia, a territory of France in the South Pacific. While French Polynesia is not one of the listed countries, it is located in the same region.</t>
  </si>
  <si>
    <t>Maybe; The paper is a case study on bonefish spawning aggregations in Anaa Atoll, which is located in French Polynesia, a territory of France in the South Pacific. While French Polynesia is not one of the listed countries, it is located in the same region.
 ReflectionThe initial response is correct. French Polynesia is not one of the listed countries, but it is located in the same region as the listed countries.</t>
  </si>
  <si>
    <t>The abstract mentions the need for community-based management and the establishment of an Educational Managed Marine Area by the local government.</t>
  </si>
  <si>
    <t>Yes; The abstract mentions "community-based management" and "local government established an Educational Managed Marine Area".
 ReflectionThe initial response is correct as the abstract clearly mentions community-based management.</t>
  </si>
  <si>
    <t>The level of detail and the use of scientific language suggest that it is likely to be part of the peer-reviewed published literature.</t>
  </si>
  <si>
    <t>Maybe; The abstract mentions the publisher, but it is unclear if it has been peer-reviewed.
 ReflectionThe mention of the publisher does not necessarily mean that the paper has been peer-reviewed. However, the level of detail and the use of scientific language suggest that it is likely to be part of the peer-reviewed published literature.</t>
  </si>
  <si>
    <t>The paper is about a case study from Fiji, which is one of the countries listed in the SC.</t>
  </si>
  <si>
    <t>Yes; The paper is about Marine Protected Areas in Fiji, which is one of the countries listed in the SC.
 ReflectionThe initial response is correct as Fiji is one of the countries listed in the SC.</t>
  </si>
  <si>
    <t>The paper discusses the regulation of MPAs in Fiji's coastal waters and the use of Community Fisheries Management and Development Plans to formalize customary MPAs, which are both related to fisheries and marine resource management.</t>
  </si>
  <si>
    <t>Yes; The title and abstract mention Marine Protected Areas, Community Fisheries Management, and Locally Managed Marine Areas, which are all related to fisheries and marine resource management.
 ReflectionThe Initial Response is correct as the title and abstract clearly mention the regulation of MPAs in Fiji's coastal waters and the use of Community Fisheries Management and Development Plans to formalize customary MPAs.</t>
  </si>
  <si>
    <t>The use of CFMDPs as a mechanism for formalizing customary MPAs suggests a community-based approach.</t>
  </si>
  <si>
    <t>Yes; The abstract mentions "Community Fisheries Management and Development Plans" as a mechanism for formalizing customary MPAs.
 ReflectionThe abstract discusses the use of Community Fisheries Management and Development Plans (CFMDPs) as a mechanism for formalizing customary MPAs, which suggests a community-based approach.</t>
  </si>
  <si>
    <t>The abstract suggests that the paper may discuss fisheries and/or marine resource management, but it is not clear enough to give a definitive answer.</t>
  </si>
  <si>
    <t>The paper does not seem to focus on community-based approaches, but rather on evaluating coral reef management effectiveness using different metrics.</t>
  </si>
  <si>
    <t>Maybe; The abstract mentions community-based management, but it is not clear if it is the main focus of the paper.
 ReflectionThe abstract mentions community-based management in passing, but the main focus of the paper seems to be on evaluating coral reef management effectiveness using conventional versus resilience-based metrics.</t>
  </si>
  <si>
    <t>The title suggests that the paper may discuss fisheries and marine resource management, but the abstract does not provide enough information to confirm this.</t>
  </si>
  <si>
    <t>Maybe; The title mentions coastal resources, which could include fisheries and marine resource management, but the abstract does not explicitly mention these topics.
 ReflectionThe initial response is correct. While the title suggests that the paper may discuss fisheries and marine resource management, the abstract does not provide enough information to confirm this.</t>
  </si>
  <si>
    <t>The presence of the publisher name suggests that the paper is part of a peer-reviewed publication, but we cannot be certain without further investigation.</t>
  </si>
  <si>
    <t>Maybe; The abstract mentions "Â© 2000 Taylor &amp; Francis" which could indicate a peer-reviewed publication, but further investigation is needed.
 ReflectionThe presence of the publisher name suggests that the paper is part of a peer-reviewed publication, but it is not explicitly stated in the abstract.</t>
  </si>
  <si>
    <t>The paper discusses the importance of community leaders and social capital in successfully managing aquatic resources, but does not solely focus on community-based approaches.</t>
  </si>
  <si>
    <t>Maybe; The abstract mentions community-based co-management, but the focus is on identifying attributes contributing to success in managing aquatic resources.
 ReflectionThe abstract mentions community-based co-management, but the focus is on identifying attributes contributing to success in managing aquatic resources. While the paper does not solely focus on community-based approaches, it does discuss the importance of community leaders and social capital in successfully managing aquatic resources.</t>
  </si>
  <si>
    <t>No; The paper is about Cambodia's Tonle Sap Lake, which is not included in the list of countries.
 ReflectionThe initial response is correct as the paper is focused on Cambodia, which is not included in the list of countries.</t>
  </si>
  <si>
    <t>Maybe; The abstract does not explicitly state whether the paper is part of the peer-reviewed published literature or not.
 ReflectionThe abstract does not provide any information on the type of publication, but it does mention the author(s) and the year of publication, which suggests that it may be a peer-reviewed published paper.</t>
  </si>
  <si>
    <t>While the publisher mentioned is reputable, it is unclear from the abstract whether the paper is peer-reviewed or not.</t>
  </si>
  <si>
    <t>Maybe; The abstract mentions a publisher, but it is unclear if the paper is peer-reviewed.
 ReflectionThe mention of a publisher does not necessarily mean that the paper is peer-reviewed. However, Springer Science+Business Media is a reputable publisher that does publish peer-reviewed articles.</t>
  </si>
  <si>
    <t>No; The paper is about case studies in Taiwan.
 ReflectionThe initial response is correct as the paper is about case studies in Taiwan, which is not included in the list of countries in the SC.</t>
  </si>
  <si>
    <t>No; The paper does not mention any of the countries listed in the SC.
 ReflectionThe paper is a review of the design principles for sustainable community-based natural resource management. It does not mention any specific case studies from the countries listed in the SC.</t>
  </si>
  <si>
    <t>Yes; The abstract mentions the publisher and year of publication, indicating that it is likely a peer-reviewed published literature.
 ReflectionThe initial response is correct. The abstract mentions Oxford University Press, which is a reputable academic publisher, and the year of publication, indicating that it has gone through the peer-review process.</t>
  </si>
  <si>
    <t>The abstract explicitly mentions case studies from Solomon Islands and Fiji, which are both in the South Pacific region.</t>
  </si>
  <si>
    <t>Yes; The abstract mentions case studies from Solomon Islands and Fiji, which are both in the South Pacific region.
 ReflectionThe initial response is correct as the abstract mentions case studies from two countries in the South Pacific region.</t>
  </si>
  <si>
    <t>The paper focuses on community-based marine resource management and compliance with local marine tenure rules, making it highly likely that it will discuss fisheries and/or marine resource management.</t>
  </si>
  <si>
    <t>Yes; The abstract discusses community-based marine resource management and the factors contributing to compliance with local marine tenure rules.
 ReflectionThe title and abstract clearly mention marine resource management and the abstract provides specific details about community-based management and compliance with local rules.</t>
  </si>
  <si>
    <t>The abstract mentions CBMRM as a strategy for sustainable management of marine resources, indicating a community-based approach.</t>
  </si>
  <si>
    <t>Yes; The abstract mentions community-based marine resource management (CBMRM) as a strategy for sustainable management of marine resources.
 ReflectionThe initial response is correct as the abstract mentions CBMRM as a strategy for sustainable management of marine resources.</t>
  </si>
  <si>
    <t>The abstract suggests that the paper is based on empirical research, but it does not explicitly state if the paper is peer-reviewed.</t>
  </si>
  <si>
    <t>Maybe; The abstract mentions "empirical studies" but does not explicitly state if the paper is peer-reviewed.
 ReflectionThe abstract mentions "empirical studies," which suggests that the paper is based on research that has been conducted and analyzed. However, it does not explicitly state if the paper is peer-reviewed.</t>
  </si>
  <si>
    <t>No; The paper is about the Philippines, not any of the listed countries.
 ReflectionThe initial response is correct as the paper is specifically about the Philippines and not any of the listed countries.</t>
  </si>
  <si>
    <t>Maybe; The title suggests that it could be a peer-reviewed paper, but without an abstract, it is difficult to determine.
 ReflectionThe title includes specific details about the study, which could indicate that it is a peer-reviewed paper. However, the lack of an abstract makes it difficult to confirm.</t>
  </si>
  <si>
    <t>No; The paper is about a Marine National Park in Jamnagar, India.
 ReflectionThe paper is focused on a Marine National Park in India and does not mention any of the countries listed in the SC.</t>
  </si>
  <si>
    <t>Maybe; The abstract mentions the authors and a year, but it is unclear if this is a peer-reviewed publication or not.
 ReflectionThe abstract does not explicitly state whether the paper is peer-reviewed or not, but it does mention the authors and a year, which suggests that it may be a published paper. However, without further information, it is difficult to determine if it is peer-reviewed or not.</t>
  </si>
  <si>
    <t>While the abstract does not explicitly state whether the paper is part of the peer-reviewed published literature or not, the study design, methodology, and results presented are typical of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</si>
  <si>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details on the study design, methodology, and results, which are typical of peer-reviewed published literature.</t>
  </si>
  <si>
    <t>The study was conducted in Chennai, South India and does not meet the SC.</t>
  </si>
  <si>
    <t>Maybe; The abstract mentions the study was conducted, but it does not explicitly state if the paper has been published in a peer-reviewed journal.
 ReflectionThe abstract does not provide information on whether the paper has been published in a peer-reviewed journal or not.</t>
  </si>
  <si>
    <t>The abstract suggests that the paper may have been peer-reviewed and published in a journal, but it is not explicitly stated.</t>
  </si>
  <si>
    <t>Maybe; The abstract mentions the author(s) and the year of publication, but it is unclear whether the paper has been peer-reviewed and published in a journal.
 ReflectionThe abstract does not explicitly state whether the paper has been peer-reviewed and published in a journal. However, the use of references and the mention of the author(s) and year of publication suggest that the paper may have gone through a peer-review process and been published in a journal.</t>
  </si>
  <si>
    <t>No; The paper is focused on the Western Mediterranean and does not mention any of the listed countries.
 ReflectionThe initial response is correct as the paper is not related to any of the listed countries.</t>
  </si>
  <si>
    <t>While the paper was published by a reputable publisher, it is unclear if it underwent peer-review.</t>
  </si>
  <si>
    <t>Maybe; The abstract mentions a publisher, but it is unclear if the paper is peer-reviewed.
 ReflectionThe abstract mentions that the paper was published by Springer Science+Business Media New York, which is a reputable publisher. However, it is unclear if the paper underwent peer-review.</t>
  </si>
  <si>
    <t>The abstract does not provide clear evidence that the study has been published in a peer-reviewed journal, but it does provide details of the study and its findings.</t>
  </si>
  <si>
    <t>Maybe; The abstract mentions a study, but it is unclear if it has been published in a peer-reviewed journal.
 ReflectionThe abstract does not explicitly state if the study has been published in a peer-reviewed journal, but it does provide details of the study and its findings.</t>
  </si>
  <si>
    <t>The abstract does not provide information on the type of publication, but the title suggests that it is a research paper. However, it is unclear whether it has been published in a peer-reviewed journal or not.</t>
  </si>
  <si>
    <t>The language and level of detail in the abstract suggest that it is likely a peer-reviewed paper.</t>
  </si>
  <si>
    <t>No; The title and abstract do not mention any of the countries listed in the SC.
 ReflectionThe title and abstract only mention Madagascar, which is not one of the countries listed in the SC.</t>
  </si>
  <si>
    <t>Yes; The abstract mentions the publisher, Elsevier Ltd.
 ReflectionThe initial response is correct. Elsevier Ltd. is a well-known publisher of peer-reviewed scientific literature.</t>
  </si>
  <si>
    <t>The paper is not about any of the countries listed in the SC, but rather about two native villages in Alaska.</t>
  </si>
  <si>
    <t>No; The paper is about two native villages in Alaska.
 ReflectionThe paper is not about any of the countries listed in the SC.</t>
  </si>
  <si>
    <t>Although the abstract does not explicitly state that the paper has been published in a peer-reviewed journal, the mention of the authors suggests that it is likely a published paper.</t>
  </si>
  <si>
    <t>No; The paper provides an overview of fishing rights and controversies surrounding it, but it does not mention any specific case study from the listed countries.
 ReflectionThe initial response is correct as the paper does not provide any case study from the listed countries.</t>
  </si>
  <si>
    <t>While the abstract mentions Springer, which is a publisher of peer-reviewed articles, it is unclear if this paper is peer-reviewed.</t>
  </si>
  <si>
    <t>Maybe; The abstract mentions Springer, which is a publisher of peer-reviewed articles, but more information is needed to confirm if this paper is peer-reviewed.
 ReflectionThe initial response is correct. While Springer is a publisher of peer-reviewed articles, the abstract does not explicitly state that this paper is peer-reviewed.</t>
  </si>
  <si>
    <t>The paper is not a case study from any of the countries listed in the screening criteria.</t>
  </si>
  <si>
    <t>The mention of the publisher increases the likelihood that it is a peer-reviewed article, but it is still unclear from the information given.</t>
  </si>
  <si>
    <t>Maybe; The abstract mentions the publisher, but it is unclear if it is a peer-reviewed journal article or not.
 ReflectionThe mention of the publisher does not necessarily mean that the paper is peer-reviewed. However, the publisher is a reputable one, which increases the likelihood that it is a peer-reviewed article.</t>
  </si>
  <si>
    <t>While the paper does not provide a case study from any of the countries listed in the SC, it does discuss sea cucumber management strategies in developing countries, which could potentially include some of the countries listed in the SC.</t>
  </si>
  <si>
    <t>The paper discusses the management strategies of a marine resource, sea cucumbers, which falls under the category of marine resource management.</t>
  </si>
  <si>
    <t>The paper does not discuss a community-based approach, but rather focuses on management strategies for sea cucumbers in developing countries.</t>
  </si>
  <si>
    <t>No; The abstract discusses management strategies for sea cucumbers in developing countries, but there is no mention of a community-based approach.
 ReflectionThe abstract focuses on regulatory solutions and management strategies, rather than community-based approaches.</t>
  </si>
  <si>
    <t>No; The paper focuses on Kenya and Madagascar, which are not included in the list of countries.
 ReflectionThe initial response is correct as none of the countries listed in the SC are mentioned in the Title and Abstract.</t>
  </si>
  <si>
    <t>The abstract mentions the publisher, but it is unclear if it is a peer-reviewed journal article. Further investigation is needed to confirm.</t>
  </si>
  <si>
    <t>Maybe; The abstract mentions the publisher, but further investigation is needed to confirm if it is a peer-reviewed journal article.
 ReflectionThe initial response is correct. The abstract mentions the publisher, but it is not clear if it is a peer-reviewed journal article.</t>
  </si>
  <si>
    <t>No; The paper is about coral communities in the inner Seychelles.
 ReflectionThe paper is not about any of the countries listed in the SC.</t>
  </si>
  <si>
    <t>The paper does not summarise a case study from any of the countries listed in the SC, but rather discusses success stories in inland recreational fisheries management from multiple jurisdictions around the world.</t>
  </si>
  <si>
    <t>No; The paper discusses success stories in inland recreational fisheries management from multiple jurisdictions around the world, but does not specifically mention any of the countries listed in the SC.
 ReflectionThe Initial Response is correct as the paper does not focus on any of the countries listed in the SC.</t>
  </si>
  <si>
    <t>The abstract provides a detailed summary of the paper's content, which suggests that it is likely to be part of the peer-reviewed published literature.</t>
  </si>
  <si>
    <t>Maybe; The abstract mentions the publisher, but it is unclear if the paper has been peer-reviewed.
 ReflectionThe mention of the publisher does not necessarily mean that the paper has been peer-reviewed. However, the abstract does provide a detailed summary of the paper's content, which suggests that it is likely to be part of the peer-reviewed published literature.</t>
  </si>
  <si>
    <t>The paper mentions a community-based approach, but it is not the main focus of the study.</t>
  </si>
  <si>
    <t>Maybe; The abstract mentions a community-based approach, but it is not clear if the paper will discuss it extensively or if there is a focus on co-management.
 ReflectionThe paper does mention a community-based approach, but it is not the main focus of the study. The study is more about measuring larval dispersal and its contribution to fisheries replenishment within community tenure areas.</t>
  </si>
  <si>
    <t>Maybe; The abstract mentions the publisher, but it is unclear if it is peer-reviewed.
 ReflectionThe mention of the publisher does not necessarily mean that the paper is peer-reviewed. However, the language and structure of the abstract suggest that it is likely to be a peer-reviewed paper.</t>
  </si>
  <si>
    <t>No; The paper is focused on freshwater mussels and fishes in European rivers.
 ReflectionThe paper does not mention any of the countries listed in the SC, and the location mentioned is in Europe.</t>
  </si>
  <si>
    <t>No; The paper is about Ecuador, which is not included in the list of countries.
 ReflectionThe SC specifically asks for case studies from a list of countries, and Ecuador is not included in that list.</t>
  </si>
  <si>
    <t>The abstract does not provide clear evidence that the paper is part of the peer-reviewed published literature, but the citation suggests that it is.</t>
  </si>
  <si>
    <t>Maybe; The abstract does not mention where the paper was published.
 ReflectionThe abstract does not provide information on where the paper was published, but it does include a citation to the authors and year of publication.</t>
  </si>
  <si>
    <t>The abstract is solely focused on Tonga and its marine resources, making it a case study from Tonga.</t>
  </si>
  <si>
    <t>The abstract mentions relevant topics, but the title alone is not sufficient to confirm a focus on fisheries or marine resource management.</t>
  </si>
  <si>
    <t>Maybe; The abstract mentions coastal and oceanic resources, fishing, and marine resource exploitation, but the title alone does not suggest a focus on fisheries or marine resource management.
 ReflectionThe abstract provides some indication that the paper may discuss fisheries and/or marine resource management, but the title alone is not specific enough to confirm this.</t>
  </si>
  <si>
    <t>The abstract mentions community-based nearshore management approaches, but it is unclear if the paper will solely focus on this approach or if it will also discuss other approaches such as government-led initiatives.</t>
  </si>
  <si>
    <t>Maybe; The abstract mentions community-based nearshore management approaches, but it also discusses the government's announcement of marine protected areas, which may not be community-based.
 ReflectionThe initial response is correct in that the abstract mentions community-based approaches, but it is unclear if the paper will focus solely on this approach or if it will also discuss other approaches such as government-led initiatives.</t>
  </si>
  <si>
    <t>No; The paper is focused on community fisheries management in the Peruvian varzea, which is not located in any of the countries listed in the SC.
 ReflectionThe Initial Response is correct. The paper is not related to any of the countries listed in the SC.</t>
  </si>
  <si>
    <t>The title and abstract do not suggest that it is grey literature, conference report, or book chapter, but it is not explicitly stated whether the paper is part of peer-reviewed literature or not.</t>
  </si>
  <si>
    <t>No; The paper is about a case study from Indonesia, not from any of the listed countries.
 ReflectionThe initial response is correct as the paper is focused on a case study from Indonesia, which is not one of the listed countries.</t>
  </si>
  <si>
    <t>No; The paper is focused on Puerto Rico, which is not included in the list of countries.
 ReflectionThe initial response is correct as the paper is solely focused on Puerto Rico and does not mention any of the countries listed in the SC.</t>
  </si>
  <si>
    <t>While the abstract does not provide clear evidence that the paper has been published in a peer-reviewed journal, the author's mention of previous and forthcoming research suggests that it is likely part of a larger body of work that has undergone peer review.</t>
  </si>
  <si>
    <t>Maybe; The abstract mentions the author's previous research and forthcoming work, but it is unclear if this paper has been published in a peer-reviewed journal.
 ReflectionThe abstract does not explicitly state whether the paper has been published in a peer-reviewed journal or not. However, the author's mention of previous and forthcoming research suggests that this paper may be part of a larger body of work that has undergone peer review.</t>
  </si>
  <si>
    <t>No; The paper discusses salmon farming in Scotland and the Shetlands, and does not mention any of the listed countries.
 ReflectionThe paper focuses on salmon farming in Scotland and the Shetlands, which are not part of the listed countries.</t>
  </si>
  <si>
    <t>No; The paper is about a case study in the Philippines, not any of the listed countries.
 ReflectionThe initial response is correct. The paper is focused on a case study in the Philippines and does not mention any of the listed countries.</t>
  </si>
  <si>
    <t>The abstract does not provide information on the publication status of the paper, but the title and abstract do not suggest that the paper is grey literature, conference report, or book chapter.</t>
  </si>
  <si>
    <t>Maybe; The abstract does not provide information on the publication status of the paper.
 ReflectionThe abstract does not provide information on whether the paper is part of the peer-reviewed published literature or not. However, the title and abstract do not suggest that the paper is grey literature, conference report, or book chapter.</t>
  </si>
  <si>
    <t>The paper may discuss marine resource management, but it is not clear if fisheries are specifically discussed.</t>
  </si>
  <si>
    <t>The language used in the abstract suggests that it is a research paper, but it is unclear if it has been published in a peer-reviewed journal.</t>
  </si>
  <si>
    <t>Maybe; The abstract mentions "our results" which suggests that there is a study that has been conducted, but it is unclear if it has been published in a peer-reviewed journal.
 ReflectionThe abstract mentions "our results" which suggests that there is a study that has been conducted, but it is unclear if it has been published in a peer-reviewed journal. However, the language used in the abstract suggests that it is a research paper.</t>
  </si>
  <si>
    <t>The abstract mentions that the article was published with a license by Taylor &amp; Francis, but it is unclear whether it is a peer-reviewed journal article or not.</t>
  </si>
  <si>
    <t>Maybe; The abstract mentions that the article was published with a license by Taylor &amp; Francis, but it is unclear whether it is a peer-reviewed journal article or not.
 ReflectionThe initial response is correct. While the abstract mentions that the article was published with a license by Taylor &amp; Francis, it does not explicitly state that it is a peer-reviewed journal article.</t>
  </si>
  <si>
    <t>The paper is unlikely to be part of the peer-reviewed published literature as it is an interview and does not mention any peer-reviewed publication.</t>
  </si>
  <si>
    <t>No; The abstract mentions an interview and does not mention any peer-reviewed publication.
 ReflectionThe abstract mentions an interview and does not mention any peer-reviewed publication. Therefore, it is unlikely that the paper is part of the peer-reviewed published literature.</t>
  </si>
  <si>
    <t>The language used in the abstract suggests that the study has been published, even though the specific publication is not mentioned.</t>
  </si>
  <si>
    <t>Maybe; The abstract mentions "This study reports" but it is unclear where it was published.
 ReflectionThe abstract does not explicitly state where the study was published, but it does use language that suggests it has been published.</t>
  </si>
  <si>
    <t>The mention of IAHR, INBO &amp; IAHS suggests that the paper is part of the peer-reviewed published literature, but further investigation is needed to confirm if the paper was actually published in one of these journals.</t>
  </si>
  <si>
    <t>Maybe; The abstract mentions IAHR, INBO &amp; IAHS, which are likely peer-reviewed journals, but further investigation is needed to confirm.
 ReflectionThe mention of IAHR, INBO &amp; IAHS suggests that the paper is part of the peer-reviewed published literature, but it is not clear if the paper was actually published in one of these journals.</t>
  </si>
  <si>
    <t>The paper discusses fishery management and marine recreational fisheries, and ways to improve their sustainability and value.</t>
  </si>
  <si>
    <t>Yes; The title and abstract specifically mention fishery management and marine recreational fisheries.
 ReflectionThe paper discusses the integration of recreational sector into fishery management and ways to improve sustainability and value of marine recreational fisheries.</t>
  </si>
  <si>
    <t>The paper discusses a novel approach called angling management organizations (AMOs), which are community-based organizations. However, the abstract also mentions that AMOs combine co-management with other trends in fishery management. It is unclear whether the focus is on community-based approaches or co-management.</t>
  </si>
  <si>
    <t>Maybe; The abstract mentions "community-based organizations" but also mentions "co-management".
 ReflectionThe paper discusses a novel approach called angling management organizations (AMOs), which are community-based organizations. However, the abstract also mentions that AMOs combine co-management with other trends in fishery management. It is unclear whether the focus is on community-based approaches or co-management.</t>
  </si>
  <si>
    <t>No; The paper is focused on the Great Lakes in North America and does not mention any of the listed countries.
 ReflectionThe paper is not related to any of the countries listed in the SC.</t>
  </si>
  <si>
    <t>No; The paper is focused on a case study in Malaysia, which is not included in the list of countries provided in the SC.
 ReflectionThe initial response is correct as the paper is solely focused on a case study in Malaysia and does not mention any of the countries listed in the SC.</t>
  </si>
  <si>
    <t>No; The paper is about a case study in Indonesia, which is not included in the list of countries.
 ReflectionThe initial response is correct as the paper is focused on a case study in Indonesia, which is not included in the list of countries.</t>
  </si>
  <si>
    <t>No; The paper is about a case study in Mozambique, which is not included in the list of countries.
 ReflectionThe initial response is correct as Mozambique is not included in the list of countries.</t>
  </si>
  <si>
    <t>No; The paper is about a case study in Sweden.
 ReflectionThe paper is focused on a case study in Sweden and does not mention any of the countries listed in the SC.</t>
  </si>
  <si>
    <t>The abstract does not explicitly state that the paper has been published in a peer-reviewed journal, but it does suggest that the research has been conducted and analyzed. It is possible that this paper has been published in a peer-reviewed journal, but there is not enough information to confirm this.</t>
  </si>
  <si>
    <t>Maybe; The abstract mentions "paper" and "results" but does not explicitly state that it has been published in a peer-reviewed journal.
 ReflectionThe abstract does not explicitly state that the paper has been published in a peer-reviewed journal, but it does use language that suggests that the research has been conducted and analyzed. It is possible that this paper has been published in a peer-reviewed journal, but there is not enough information to confirm this.</t>
  </si>
  <si>
    <t>Maybe; The abstract mentions a study, but it is unclear if it has been published in a peer-reviewed journal.
 ReflectionThe abstract does not explicitly state whether the study has been published in a peer-reviewed journal or not. However, the language used suggests that it may have been published.</t>
  </si>
  <si>
    <t>No; The paper is about tiger shrimp Penaeus monodon juveniles and does not mention any of the countries listed in the SC.
 ReflectionThe paper is not related to any of the countries listed in the SC, and the study is not a case study.</t>
  </si>
  <si>
    <t>The abstract mentions the study was conducted and results were obtained, indicating that it is likely that the paper is part of the peer-reviewed published literature.</t>
  </si>
  <si>
    <t>Yes; The abstract mentions the study was conducted and results were obtained.
 ReflectionThe abstract mentions that a study was conducted and results were obtained, indicating that it is likely that the paper is part of the peer-reviewed published literature.</t>
  </si>
  <si>
    <t>No; The paper is focused on a case study in Raja Ampat, Indonesia, which is not included in the list of countries in the SC.
 ReflectionThe Initial Response is correct. The paper is solely focused on a case study in Raja Ampat, Indonesia, and does not mention any of the countries listed in the SC.</t>
  </si>
  <si>
    <t>The paper was published by Blackwell Publishing Ltd, but it is unclear if it has been peer-reviewed.</t>
  </si>
  <si>
    <t>No; The paper is focused on the western Indian Ocean and does not mention any of the listed countries.
 ReflectionThe paper does not mention any of the countries listed in the SC, so it is not possible that it summarises a case study from any of them.</t>
  </si>
  <si>
    <t>The abstract mentions that the study was published by Inter-Research, a peer-reviewed scientific publisher.</t>
  </si>
  <si>
    <t>Yes; The abstract mentions the publisher, Inter-Research, which is a peer-reviewed scientific publisher.
 ReflectionThe initial response is correct. Inter-Research is a peer-reviewed scientific publisher, and the abstract mentions that the study was published by them.</t>
  </si>
  <si>
    <t>No; The paper is not about any of the countries listed in the Screening Criteria.
 ReflectionThe paper is about a study conducted in Hinton and Edson, which are not located in any of the countries listed in the Screening Criteria.</t>
  </si>
  <si>
    <t>Maybe; The abstract mentions the American Academy of Pediatrics, but it is unclear if the paper has been peer-reviewed and published.
 ReflectionThe initial response is correct. The abstract mentions the American Academy of Pediatrics, but it is unclear if the paper has been peer-reviewed and published.</t>
  </si>
  <si>
    <t>The paper discusses the role of local-level government legislation in strengthening community-based and participatory approaches to fisheries management in Papua New Guinea.</t>
  </si>
  <si>
    <t>Yes; The title and abstract specifically mention fisheries governance and management.
 ReflectionThe initial response is correct as the title and abstract explicitly mention fisheries governance and management in Papua New Guinea.</t>
  </si>
  <si>
    <t>The abstract highlights the significant role of local-level governments in re-envisioning coastal and small-scale fisheries governance and argues that such local-level legislative authorities provide an opportunity to progress the nation's coastal fisheries governance.</t>
  </si>
  <si>
    <t>The presence of the copyright symbol suggests that it is a peer-reviewed published article.</t>
  </si>
  <si>
    <t>Maybe; The abstract does not provide information on the type of publication.
 ReflectionThe abstract does not mention the type of publication, but the presence of the copyright symbol suggests that it is a peer-reviewed published article.</t>
  </si>
  <si>
    <t>The paper does not meet the Screening Criteria as it is solely focused on Cambodia and does not mention any of the listed countries.</t>
  </si>
  <si>
    <t>No; The paper is focused on Cambodia and does not mention any of the listed countries.
 ReflectionThe paper does not meet the Screening Criteria as it is solely focused on Cambodia and does not mention any of the listed countries.</t>
  </si>
  <si>
    <t>Although the abstract does not explicitly state that the article has been published in a peer-reviewed journal, the language used suggests that it has been published.</t>
  </si>
  <si>
    <t>The publisher is reputable, but we need to confirm if the article is a peer-reviewed journal article or not.</t>
  </si>
  <si>
    <t>Maybe; The publisher is Sage Publications, which is a reputable academic publisher, but we need to confirm if the article is a peer-reviewed journal article or not.
 ReflectionSage Publications is a well-known academic publisher, but we need to confirm if the article is a peer-reviewed journal article or not.</t>
  </si>
  <si>
    <t>The presence of the copyright notice suggests that the article has been published in a peer-reviewed journal.</t>
  </si>
  <si>
    <t>Maybe; The abstract mentions "this article" but it is unclear if it has been published in a peer-reviewed journal.
 ReflectionThe abstract does not explicitly state whether the article has been published in a peer-reviewed journal or not. However, the presence of the copyright notice at the end of the abstract suggests that it has been published in a peer-reviewed journal.</t>
  </si>
  <si>
    <t>No; The paper is about a case study in Ghana, West Africa.
 ReflectionThe title and abstract clearly state that the study was conducted in Ghana, which is not one of the countries listed in the SC.</t>
  </si>
  <si>
    <t>No; The paper is about coastal Cambodia, which is not included in the list of countries.
 ReflectionThe initial response is correct as Cambodia is not included in the list of countries.</t>
  </si>
  <si>
    <t>No; The paper is about a botanic garden in Spain and does not mention any of the countries listed in the SC.
 ReflectionThe Initial Response is correct as the paper is focused on a botanic garden in Spain and does not mention any of the countries listed in the SC.</t>
  </si>
  <si>
    <t>No; The paper is about a case study in Jamaica, which is not included in the list of countries.
 ReflectionThe initial response is correct as Jamaica is not included in the list of countries.</t>
  </si>
  <si>
    <t>The abstract does not provide enough information to determine if the paper was part of the peer-reviewed published literature.</t>
  </si>
  <si>
    <t>Maybe; The abstract mentions the paper was published in 2015, but it does not specify if it was peer-reviewed.
 ReflectionThe initial response is correct. The abstract does not provide enough information to determine if the paper was peer-reviewed.</t>
  </si>
  <si>
    <t>Yes; The abstract mentions the South Pacific region which includes the countries listed in the SC.
 ReflectionThe Initial Response is correct as the abstract mentions the South Pacific region which includes the countries listed in the SC.</t>
  </si>
  <si>
    <t>The abstract clearly discusses the need for marine resource management and the establishment of marine protected areas in the South Pacific, indicating that the paper will likely discuss fisheries and/or marine resource management.</t>
  </si>
  <si>
    <t>Yes; The abstract discusses the need for marine resource management and the establishment of marine protected areas in the South Pacific.
 ReflectionThe abstract specifically mentions the need for marine resource management and the establishment of marine protected areas in the South Pacific, which suggests that the paper will discuss fisheries and/or marine resource management.</t>
  </si>
  <si>
    <t>The title suggests that the paper is likely to be part of the peer-reviewed published literature, and the abstract does not provide any information to contradict this.</t>
  </si>
  <si>
    <t>The paper does not summarise a case study from any of the countries listed in the SC as it is solely focused on the Philippines.</t>
  </si>
  <si>
    <t>The paper does not strictly meet the SC, but it could be considered a case study from the Pacific Islands as Guam is a US territory in the Pacific region.</t>
  </si>
  <si>
    <t>Maybe; The abstract mentions Guam, which is not on the list of countries, but it is a US territory in the Pacific region.
 ReflectionThe initial response is correct. Guam is not on the list of countries, but it is a US territory in the Pacific region, so it could be considered a case study from the Pacific Islands.</t>
  </si>
  <si>
    <t>The paper does not discuss fisheries or marine resource management, but rather focuses on the impact of watershed restoration on coral reef resilience.</t>
  </si>
  <si>
    <t>No; The paper discusses watershed restoration and its impact on coral reef resilience against climate change and other human impacts.
 ReflectionThe paper focuses on the impact of watershed restoration on coral reef resilience and does not discuss fisheries or marine resource management.</t>
  </si>
  <si>
    <t>The abstract provides detailed research findings, but it is unclear whether the paper has undergone peer-review.</t>
  </si>
  <si>
    <t>Maybe; The abstract mentions the publisher, but it is unclear whether the paper has been peer-reviewed.
 ReflectionThe mention of the publisher does not necessarily mean that the paper has been peer-reviewed. However, the abstract does provide detailed research findings, which suggests that it may have undergone peer-review.</t>
  </si>
  <si>
    <t>Yes; The abstract mentions the publisher and the year of publication, indicating that it is likely a peer-reviewed published paper.
 ReflectionThe initial response is correct. The abstract mentions that the paper is published by Springer Science+Business Media, LLC, which is a reputable publisher of peer-reviewed scientific literature.</t>
  </si>
  <si>
    <t>Palau is mentioned in the abstract as a location where the Global Coral Reef Alliance is working on community-based restoration efforts.</t>
  </si>
  <si>
    <t>The abstract clearly mentions the restoration of fisheries and coral reefs using community-based management efforts, which indicates that the paper will discuss fisheries and marine resource management.</t>
  </si>
  <si>
    <t>Yes; The title and abstract mention community-based management efforts and bottom-up approach to coral reef and fisheries restoration.
 ReflectionThe initial response is correct as the abstract mentions the involvement of communities in coral reef and fisheries restoration efforts.</t>
  </si>
  <si>
    <t>The level of detail and the use of technical terms suggest that this is likely a peer-reviewed paper.</t>
  </si>
  <si>
    <t>Maybe; The abstract mentions the publisher, but it is unclear if the paper has been peer-reviewed.
 ReflectionThe mention of the publisher does not necessarily mean that the paper has been peer-reviewed. However, the level of detail and the use of technical terms suggest that it is likely to be a peer-reviewed paper.</t>
  </si>
  <si>
    <t>While the abstract does not explicitly state that the study has been published in a peer-reviewed journal, the level of detail provided suggests that it may have been.</t>
  </si>
  <si>
    <t>Maybe; The abstract mentions a study, but it is unclear if it has been published in a peer-reviewed journal.
 ReflectionThe abstract does not explicitly state if the study has been published in a peer-reviewed journal, but it does provide some details about the methodology and results, which suggests that it may have been published.</t>
  </si>
  <si>
    <t>The abstract suggests that the paper is part of a peer-reviewed book or journal, as it discusses topics that are typically covered in peer-reviewed literature.</t>
  </si>
  <si>
    <t>Maybe; The abstract mentions "chapters" which could indicate a book, but it is unclear if it has been peer-reviewed.
 ReflectionThe abstract does not explicitly state whether the paper is part of a book or a peer-reviewed journal. However, the fact that it discusses "environmental impact assessment" and "guidelines for the conduct of participatory community research" suggests that it is more likely to be a peer-reviewed paper.</t>
  </si>
  <si>
    <t>The mention of the publisher, Elsevier Ltd, suggests that this paper is part of the peer-reviewed published literature.</t>
  </si>
  <si>
    <t>Maybe; The abstract mentions the publisher, but it is unclear if it is a peer-reviewed journal article or not.
 ReflectionThe mention of the publisher, Elsevier Ltd, suggests that this paper is part of the peer-reviewed published literature. However, it is not explicitly stated in the abstract.</t>
  </si>
  <si>
    <t>The abstract mentions the journal name and publisher, indicating that it is likely a peer-reviewed published paper.</t>
  </si>
  <si>
    <t>Yes; The abstract mentions the journal name and publisher, indicating that it is likely a peer-reviewed published paper.
 ReflectionThe initial response is correct as the abstract mentions the journal name and publisher, which is a strong indication that it is a peer-reviewed published paper.</t>
  </si>
  <si>
    <t>No; The paper is about a case study in the Mexican Caribbean.
 ReflectionThe initial response is correct as the paper is focused on a case study in the Mexican Caribbean, which is not included in the list of countries in the SC.</t>
  </si>
  <si>
    <t>No; The paper is about Bangladesh and the Mekong Delta, which are not included in the list of countries.
 ReflectionThe initial response is correct as the paper does not mention any of the countries listed in the SC.</t>
  </si>
  <si>
    <t>The abstract provides a detailed description of the research methodology and findings, which suggests that it is a peer-reviewed article.</t>
  </si>
  <si>
    <t>Maybe; The abstract mentions that the paper is a PhD dissertation, but it is unclear if it has been published in a peer-reviewed journal.
 ReflectionThe initial response is correct. The abstract does not explicitly state whether the paper has been published in a peer-reviewed journal.</t>
  </si>
  <si>
    <t>The paper may be part of the peer-reviewed published literature, but it is not explicitly stated in the abstract.</t>
  </si>
  <si>
    <t>Maybe; The abstract mentions "review" and "literature" but does not explicitly state if it is peer-reviewed.
 ReflectionThe abstract mentions "review" and "literature," which suggests that it may be a peer-reviewed paper. However, it does not explicitly state that it is peer-reviewed, so there is some uncertainty.</t>
  </si>
  <si>
    <t>The mention of the publisher, Elsevier, suggests that the paper may be part of the peer-reviewed published literature, but this cannot be confirmed without further information.</t>
  </si>
  <si>
    <t>No; The paper is about home care in Austria and does not mention any of the countries listed in the SC.
 ReflectionThe paper is focused on home care in Austria and does not mention any of the countries listed in the SC. Therefore, it is not possible that the paper summarises a case study from any of these countries.</t>
  </si>
  <si>
    <t>The abstract does not provide clear evidence that the study was published in a peer-reviewed journal, but the timeframe and publisher suggest that it may have been.</t>
  </si>
  <si>
    <t>Maybe; The abstract does not mention where the study was published or if it was peer-reviewed.
 ReflectionThe abstract does not provide information on where the study was published or if it was peer-reviewed. However, the study was conducted in 1997 and 2004, and the abstract was published in 2006, which suggests that the study may have been published in a peer-reviewed journal.</t>
  </si>
  <si>
    <t>Maybe; The abstract mentions the author's previous technical papers, but it is unclear if this paper has been peer-reviewed and published.
 ReflectionThe abstract does not explicitly state whether the paper has been peer-reviewed and published, but it does mention the author's previous technical papers. It is possible that this paper is part of the author's published work, but it is not certain.</t>
  </si>
  <si>
    <t>No; The paper is about a case study in the Amazon.
 ReflectionThe Initial Response is correct. The paper is focused on a case study in the Amazon, which is not included in the list of countries in the Screening Criteria.</t>
  </si>
  <si>
    <t>The abstract mentions the publisher, and the title seems relevant to a peer-reviewed journal article.</t>
  </si>
  <si>
    <t>Yes; The abstract mentions the publisher and the title seems relevant to a peer-reviewed journal article.
 ReflectionThe abstract mentions the publisher, which is a good indication that it is a peer-reviewed article. The title also seems relevant to a peer-reviewed journal article.</t>
  </si>
  <si>
    <t>No; The paper is about a project in Namibia, which is not included in the list of countries.
 ReflectionThe SC specifically asks for case studies from a list of countries, and Namibia is not included in that list.</t>
  </si>
  <si>
    <t>While the abstract does not provide clear evidence that the project was published in a peer-reviewed journal, the involvement of FAO suggests that the project may have been documented in some form of literature.</t>
  </si>
  <si>
    <t>Maybe; The abstract mentions technical expertise from FAO, which is a reputable organization, but it is unclear if the project was published in a peer-reviewed journal.
 ReflectionThe abstract does not explicitly state whether the project was published in a peer-reviewed journal or not, but the involvement of FAO suggests that the project may have been documented in some form of literature.</t>
  </si>
  <si>
    <t>The title suggests that the paper is part of the peer-reviewed published literature, but the abstract does not provide explicit information on the type of publication.</t>
  </si>
  <si>
    <t>Maybe; The abstract does not explicitly state whether the paper is part of the peer-reviewed published literature or not.
 ReflectionThe abstract does not provide any information on the type of publication, but the title suggests that it may be a research paper published in a peer-reviewed journal.</t>
  </si>
  <si>
    <t>The mention of Elsevier Science Ltd suggests that the paper is part of the peer-reviewed published literature. However, we cannot be certain without further information.</t>
  </si>
  <si>
    <t>Maybe; The abstract mentions that the paper was published by Elsevier Science Ltd, which is a publisher of peer-reviewed journals. However, we cannot be certain without further information.
 ReflectionThe initial response is correct. The mention of Elsevier Science Ltd suggests that the paper is part of the peer-reviewed published literature. However, we cannot be certain without further information.</t>
  </si>
  <si>
    <t>No; The paper is focused on a case study in Kerala, India.
 ReflectionThe title and abstract do not mention any of the countries listed in the SC, and instead focus on a community institution for fishery management in Kerala, India.</t>
  </si>
  <si>
    <t>The mention of Cambridge University Press suggests that it is a peer-reviewed journal article.</t>
  </si>
  <si>
    <t>Maybe; The abstract mentions the publisher, but it is unclear if it is a peer-reviewed journal article or a book chapter.
 ReflectionThe mention of Cambridge University Press in the abstract suggests that it is a peer-reviewed journal article. However, it is not explicitly stated in the abstract.</t>
  </si>
  <si>
    <t>No; The paper is focused on southern Alaskan coastal villages and does not mention any of the listed countries.
 ReflectionThe Initial Response is correct as the paper does not mention any of the listed countries in the SC.</t>
  </si>
  <si>
    <t>While the abstract suggests that it is a research paper, it is unclear if it has been peer-reviewed.</t>
  </si>
  <si>
    <t>Maybe; The abstract mentions the publisher, but it is unclear if the paper has been peer-reviewed.
 ReflectionThe mention of the publisher does not necessarily mean that the paper has been peer-reviewed. However, the language and structure of the abstract suggest that it is a research paper that could potentially be part of the peer-reviewed published literature.</t>
  </si>
  <si>
    <t>No; The paper is based on a study conducted in Uganda, which is not included in the list of countries.
 ReflectionThe initial response is correct as the paper is based on a study conducted in Uganda, which is not included in the list of countries.</t>
  </si>
  <si>
    <t>The paper is not about any of the countries listed in the SC, but rather about the Caribbean coral reef.</t>
  </si>
  <si>
    <t>No; The paper is about the Caribbean coral reef, not any of the countries listed in the SC.
 ReflectionThe Initial Response is correct as the paper is not about any of the countries listed in the SC.</t>
  </si>
  <si>
    <t>The paper does not discuss a community-based approach, but rather focuses on predicting the impact of lionfish invasion and exploring different management scenarios.</t>
  </si>
  <si>
    <t>No; The paper focuses on predicting the impact of lionfish invasion on a coral reef community using an Ecopath-with-Ecosim model and exploring different management scenarios.
 ReflectionThe paper does not seem to focus on a community-based approach, but rather on predicting the impact of lionfish invasion and exploring different management scenarios.</t>
  </si>
  <si>
    <t>The mention of the publisher suggests that the paper is part of the peer-reviewed published literature, but more information is needed to confirm.</t>
  </si>
  <si>
    <t>Maybe; The abstract mentions the publisher, but more information is needed to determine if it is peer-reviewed.
 ReflectionThe mention of the publisher, Elsevier Inc., suggests that the paper is part of the peer-reviewed published literature. However, this cannot be confirmed without further information.</t>
  </si>
  <si>
    <t>No; The paper is about Lake Malawi/Nyassa in Africa.
 ReflectionThe SC specifically asks for case studies from Pacific Island countries, which are not mentioned in the paper.</t>
  </si>
  <si>
    <t>No; The paper is focused on the Lower Amazon region in South America, and does not mention any of the countries listed in the SC.
 ReflectionThe Initial Response is correct as the paper is not related to any of the countries listed in the SC.</t>
  </si>
  <si>
    <t>No; The paper is based on a study conducted in the Philippines.
 ReflectionThe paper does not mention any of the countries listed in the SC, and instead focuses on a study conducted in the Philippines.</t>
  </si>
  <si>
    <t>The abstract mentions John Wiley &amp; Sons Ltd, which is a publisher of peer-reviewed literature. However, we cannot confirm if this paper has been peer-reviewed without further information.</t>
  </si>
  <si>
    <t>Maybe; The abstract mentions John Wiley &amp; Sons Ltd, which is a publisher of peer-reviewed literature. However, we cannot be certain without further information.
 ReflectionThe initial response is correct. John Wiley &amp; Sons Ltd is a publisher of peer-reviewed literature, but we cannot be certain if this paper has been peer-reviewed without further information.</t>
  </si>
  <si>
    <t>No; The paper is about fisheries management in Pemba, Mozambique, which is not included in the list of countries.
 ReflectionThe SC specifically asks for case studies from a list of countries, and Mozambique is not included in that list.</t>
  </si>
  <si>
    <t>The abstract mentions NISC (Pty) Ltd, which is a publisher of peer-reviewed journals, but it is unclear if this paper has been published in one of their journals.</t>
  </si>
  <si>
    <t>Maybe; The abstract mentions NISC (Pty) Ltd, which is a publisher of peer-reviewed journals, but it is unclear if this paper has been published in one of their journals.
 ReflectionThe initial response is correct. The abstract mentions NISC (Pty) Ltd, which is a publisher of peer-reviewed journals, but it is unclear if this paper has been published in one of their journals.</t>
  </si>
  <si>
    <t>While the abstract does not explicitly state that the paper has been peer-reviewed and published, the specific details provided about the research conducted and the results obtained suggest that it may have been published.</t>
  </si>
  <si>
    <t>Maybe; The abstract mentions the WorldFish Center and its national partners, but it is unclear if the paper has been peer-reviewed and published.
 ReflectionThe abstract does not explicitly state that the paper has been peer-reviewed and published, but it does provide specific details about the research conducted and the results obtained, which suggests that it may have been published.</t>
  </si>
  <si>
    <t>While the abstract discusses guidelines that could be applied in any of the listed countries, there is no specific mention of any of the countries, so it is unclear whether the paper includes a case study from any of them.</t>
  </si>
  <si>
    <t>Maybe; The abstract mentions coastal and marine ecosystems, but there is no specific mention of any of the listed countries.
 ReflectionThe abstract discusses guidelines for coastal and marine site-planning and management intervention tools, which could potentially be applied in any of the listed countries. However, there is no specific mention of any of the countries, so it is uncertain whether the paper includes a case study from any of them.</t>
  </si>
  <si>
    <t>The abstract mentions community-based and collaborative management principles, but it is not clear if this will be the sole focus of the paper or if other approaches will also be discussed.</t>
  </si>
  <si>
    <t>Maybe; The abstract mentions principles of community-based and collaborative management, but it is not clear if the paper will focus solely on this approach.
 ReflectionThe abstract mentions community-based management, but it is not clear if this will be the sole focus of the paper or if other approaches will also be discussed.</t>
  </si>
  <si>
    <t>Maybe; The abstract mentions the publisher, but it is unclear if it is a peer-reviewed journal article or not.
 ReflectionThe mention of the publisher, Elsevier Science Ltd., suggests that this paper may be part of the peer-reviewed published literature. However, it is not explicitly stated in the abstract.</t>
  </si>
  <si>
    <t>No; The paper is focused on the New England region of the United States and does not mention any of the listed countries.
 ReflectionThe paper does not meet the Screening Criteria as it is not related to any of the listed countries.</t>
  </si>
  <si>
    <t>No; The paper is about adult cancer patients and does not mention any of the listed countries.
 ReflectionThe paper is focused on adult cancer patients and does not mention any of the countries listed in the SC.</t>
  </si>
  <si>
    <t>The abstract does not provide evidence that the paper has been published in a peer-reviewed journal.</t>
  </si>
  <si>
    <t>Maybe; The abstract mentions two randomized controlled trials, but it is unclear if the paper has been published in a peer-reviewed journal.
 ReflectionThe abstract does not explicitly state whether the paper has been published in a peer-reviewed journal or not. However, the fact that the study is described as "present" suggests that it has not yet been published.</t>
  </si>
  <si>
    <t>No; The paper is about a recreational fishery for bluefin tuna in Hatteras, North Carolina, USA.
 ReflectionThe paper is not about any of the countries listed in the SC.</t>
  </si>
  <si>
    <t>The abstract does not provide any information on whether the paper is peer-reviewed or not, but the paper seems to be a research article that presents findings from a study conducted by the authors.</t>
  </si>
  <si>
    <t>Maybe; The abstract does not mention whether the paper is peer-reviewed or not.
 ReflectionThe abstract does not provide any information on whether the paper is peer-reviewed or not. However, the paper seems to be a research article that presents findings from a study conducted by the authors.</t>
  </si>
  <si>
    <t>The paper is about Hawaiâ€˜i, which is not included in the list of countries.</t>
  </si>
  <si>
    <t>No; The paper is about Hawaiâ€˜i, which is not included in the list of countries.
 ReflectionThe initial response is correct as Hawaiâ€˜i is not included in the list of countries.</t>
  </si>
  <si>
    <t>No; The paper is about HIV-1 infection in men who have sex with men in Tianjin, China.
 ReflectionThe paper is not related to any of the countries listed in the SC.</t>
  </si>
  <si>
    <t>No; The paper is focused on Kenya and does not mention any of the listed countries.
 ReflectionThe paper is clearly focused on Kenya and does not mention any of the countries listed in the SC.</t>
  </si>
  <si>
    <t>The paper discusses a community-based approach to marine management in Fiji using ecological indicators.</t>
  </si>
  <si>
    <t>Yes; The abstract mentions community-based management and the use of ecological indicators to support it.
 ReflectionThe initial response is correct as the abstract clearly mentions community-based management.</t>
  </si>
  <si>
    <t>No; The paper is about Bangladesh, not any of the listed countries.
 ReflectionThe initial response is correct as the paper is focused on Bangladesh and not any of the listed countries.</t>
  </si>
  <si>
    <t>No; The paper is about river herring management in the Eastern United States.
 ReflectionThe paper is not related to any of the countries listed in the SC.</t>
  </si>
  <si>
    <t>The abstract mentions the American Fisheries Society, but it is unclear if the paper has been peer-reviewed and published in one of their journals.</t>
  </si>
  <si>
    <t>Maybe; The abstract mentions the American Fisheries Society, but it is unclear if the paper has been peer-reviewed and published.
 ReflectionThe American Fisheries Society is a professional organization that publishes peer-reviewed journals, but it is not clear from the abstract if this paper has been published in one of their journals.</t>
  </si>
  <si>
    <t>Yes; The abstract mentions a case study in Vanuatu, which is one of the countries listed in the SC.
 ReflectionThe Initial Response is correct.</t>
  </si>
  <si>
    <t>The abstract mentions community-based conservation management strategies, but it is not clear if the paper will focus solely on this approach or if co-management will also be discussed.</t>
  </si>
  <si>
    <t>Maybe; The abstract mentions "sustainable community-based conservation management strategies" but does not explicitly state a focus on community-based approach or exclude co-management.
 ReflectionThe initial response is correct as the abstract mentions community-based conservation management strategies, but it is not clear if the paper will focus solely on this approach or if co-management will also be discussed.</t>
  </si>
  <si>
    <t>The paper may provide suggestions on how to involve local communities in MPA design and implementation in the listed countries, but it is unclear if any of the studies or fieldwork observations were conducted in those countries.</t>
  </si>
  <si>
    <t>Maybe; The abstract mentions a review of studies on MPA design and community-based marine resource management, but it is unclear if any of the studies are from the listed countries.
 ReflectionThe abstract does not explicitly mention any of the listed countries, but it does suggest that the paper may provide suggestions on how to address current socioeconomic shortcomings in MPA design and implementation in order to provide a better local basis for effective larger MPA networks. It is possible that some of the studies reviewed or fieldwork observations were conducted in the listed countries.</t>
  </si>
  <si>
    <t>The paper discusses marine resource management and the establishment of marine protected areas as approaches to address depletion of marine coastal resources.</t>
  </si>
  <si>
    <t>Yes; The abstract mentions community-based management and marine protected areas as approaches to address depletion of marine coastal resources.
 ReflectionThe initial response is correct as the abstract specifically mentions marine resource management and the establishment of marine protected areas.</t>
  </si>
  <si>
    <t>Yes; The title and abstract mention community-based management and the involvement of local communities in MPA implementation.
 ReflectionThe initial response is correct as the abstract discusses the incorporation of community-based management into MPA implementation and the involvement of local communities in management.</t>
  </si>
  <si>
    <t>The abstract does not provide information on whether the paper is part of the peer-reviewed published literature or not, but the title and abstract do not suggest that it is grey literature, conference reports, or book chapters.</t>
  </si>
  <si>
    <t>Maybe; The abstract does not provide information on whether the paper is part of the peer-reviewed published literature or not.
 ReflectionThe abstract does not provide any information on whether the paper is part of the peer-reviewed published literature or not. However, the title and abstract do not suggest that it is grey literature, conference reports, or book chapters.</t>
  </si>
  <si>
    <t>No; The paper is about a participatory research project on fish consumption in the Brazilian Amazon.
 ReflectionThe paper is not about any of the countries listed in the SC, but rather about a research project in the Brazilian Amazon.</t>
  </si>
  <si>
    <t>The publisher mentioned in the abstract, Elsevier, is a reputable academic publisher, but it is unclear if this is a peer-reviewed journal article or not.</t>
  </si>
  <si>
    <t>Maybe; The abstract mentions the publisher, but it is unclear if it is a peer-reviewed journal article or not.
 ReflectionThe publisher mentioned in the abstract, Elsevier, is a reputable academic publisher, but they also publish conference proceedings and book chapters. Further investigation is needed to determine if this is a peer-reviewed journal article.</t>
  </si>
  <si>
    <t>The mention of the Institute of Biological Science suggests that it is a peer-reviewed journal article.</t>
  </si>
  <si>
    <t>Maybe; The abstract does not provide information on the type of publication.
 ReflectionThe abstract does not mention the type of publication, but the mention of the Institute of Biological Science suggests that it is a peer-reviewed journal article.</t>
  </si>
  <si>
    <t>The title suggests a potential case study from one of the listed countries, but without an abstract it is impossible to confirm.</t>
  </si>
  <si>
    <t>Maybe; The title mentions "Community-Based Management of Coral Reefs" which could potentially be a case study from one of the listed countries.
 ReflectionThe title mentions "Customary Marine Tenure" which suggests a focus on local management practices, which is common in Pacific Island countries. However, without an abstract it is difficult to determine if the paper includes a case study from one of the listed countries.</t>
  </si>
  <si>
    <t>The title suggests that the paper will discuss fisheries and/or marine resource management, but without an abstract, it is unclear what specific aspects will be covered.</t>
  </si>
  <si>
    <t>Yes; The title mentions management of coral reefs and certification of marine aquarium products, which are related to fisheries and marine resource management.
 ReflectionThe title mentions coral reefs and marine tenure, which are both related to fisheries and marine resource management. However, without an abstract, it is difficult to determine the exact focus of the paper.</t>
  </si>
  <si>
    <t>The absence of an abstract makes it difficult to determine if it is part of the peer-reviewed published literature.</t>
  </si>
  <si>
    <t>Maybe; The title suggests a research paper, but the absence of an abstract makes it difficult to determine if it is peer-reviewed.
 ReflectionThe title includes technical language and suggests a research paper, but the lack of an abstract makes it difficult to determine if it meets the SC.</t>
  </si>
  <si>
    <t>The abstract mentions the publisher, but it is unclear if the article is peer-reviewed.</t>
  </si>
  <si>
    <t>Maybe; The abstract mentions the publisher and indicates that the article is published, but it is unclear if it is peer-reviewed.
 ReflectionThe initial response is correct. The abstract mentions the publisher, but it is unclear if the article is peer-reviewed.</t>
  </si>
  <si>
    <t>No; The paper is about mapping reefs and subtidal rocky habitats using artificial neural networks, and does not mention any of the listed countries.
 ReflectionThe paper does not mention any of the listed countries, and the focus is on a methodology rather than a case study.</t>
  </si>
  <si>
    <t>While the abstract does not explicitly state that the paper is peer-reviewed, the scientific nature of the study and the mention of the publisher suggest that it may be part of the peer-reviewed literature.</t>
  </si>
  <si>
    <t>Maybe; The abstract mentions the publisher, but it is unclear if the paper is peer-reviewed.
 ReflectionThe mention of the publisher does not necessarily mean that the paper is peer-reviewed. However, the paper does seem to describe a scientific study and the methods used, which suggests that it may be part of the peer-reviewed literature.</t>
  </si>
  <si>
    <t>The abstract does not provide enough information to determine if the paper has been peer-reviewed and published, but it is possible that it has been.</t>
  </si>
  <si>
    <t>Maybe; The abstract mentions a project and a survey, but it is unclear if the paper has been peer-reviewed and published.
 ReflectionThe abstract does not explicitly state whether the paper has been peer-reviewed and published, but it does mention a project and a survey, which suggests that it may have been published.</t>
  </si>
  <si>
    <t>Yes; The abstract mentions the authors and the year of publication, indicating that it has been published in a peer-reviewed journal.
 ReflectionThe initial response is correct. The abstract mentions the authors and the year of publication, which suggests that it has been published in a peer-reviewed journal.</t>
  </si>
  <si>
    <t>The paper does not meet the Screening Criteria as it does not contain a case study from any of the listed countries.</t>
  </si>
  <si>
    <t>The title and content suggest that it may be a peer-reviewed article, although the abstract does not provide information on the type of publication.</t>
  </si>
  <si>
    <t>The paper includes grey literature and is therefore excluded from the screening criteria.</t>
  </si>
  <si>
    <t>Maybe; The abstract mentions "academic literature in the field" but it is unclear whether the paper is peer-reviewed or not.
 ReflectionThe abstract mentions "reports from governments, public agencies, international organisations" which suggests that it may not be peer-reviewed.</t>
  </si>
  <si>
    <t>No; The paper does not mention any of the countries listed in the SC.
 ReflectionThe paper focuses on the use of citizen science projects to monitor fish species in Australia and New Zealand, and does not mention any of the countries listed in the SC.</t>
  </si>
  <si>
    <t>The paper discusses the use of citizen science projects to monitor fish species, including those that are commercially important and those that are protected or threatened, and therefore meets the screening criteria.</t>
  </si>
  <si>
    <t>The abstract discusses the use of community-based citizen science projects to gather data for fisheries management, indicating a community-based approach. There is no mention of co-management.</t>
  </si>
  <si>
    <t>Yes; The abstract discusses the use of community-based citizen science projects to gather data for fisheries management.
 ReflectionThe abstract specifically mentions "community-based citizen science projects" as a potential alternative for gathering data, indicating a focus on community-based approaches. There is no mention of co-management.</t>
  </si>
  <si>
    <t>The mention of the publisher suggests that the paper may have been published in a peer-reviewed journal, but it is unclear whether the paper has undergone peer-review.</t>
  </si>
  <si>
    <t>Maybe; The abstract mentions the publisher, but it is unclear if the paper has been peer-reviewed.
 ReflectionThe mention of the publisher in the abstract suggests that the paper may have been published in a peer-reviewed journal. However, it is not explicitly stated whether the paper has undergone peer-review.</t>
  </si>
  <si>
    <t>The abstract does not provide a case study from any of the countries listed in the SC.</t>
  </si>
  <si>
    <t>Maybe; The abstract mentions "Global South" but does not specifically mention any of the countries listed in the SC.
 ReflectionThe initial response is correct. The abstract does not mention any of the countries listed in the SC, but it does mention the "Global South," which includes some of the countries listed in the SC.</t>
  </si>
  <si>
    <t>The abstract discusses various aspects of fisheries and their management, making it likely that the paper will discuss fisheries and/or marine resource management.</t>
  </si>
  <si>
    <t>Yes; The title and abstract clearly mention fisheries and livelihoods associated with it.
 ReflectionThe Initial Response is correct as the abstract discusses small-scale fisheries, poverty within fisheries, vulnerability associated with fisheries livelihoods, and the need for effective management and governance to secure livelihoods, food and nutrition, and ecosystem sustainability.</t>
  </si>
  <si>
    <t>The paper may discuss community-based approaches, but it is not clear if it will focus on this approach exclusively.</t>
  </si>
  <si>
    <t>Maybe; The abstract mentions small-scale fisheries managed through state, community-based or collaborative regimes, but it is not clear if the paper will focus on community-based approaches exclusively.
 ReflectionThe abstract mentions community-based approaches, but it is not clear if the paper will focus on this approach exclusively or if it will also discuss other management regimes.</t>
  </si>
  <si>
    <t>Although the abstract does not explicitly state that the paper is part of peer-reviewed literature, the publisher, Oxford University Press, is a reputable academic publisher, which suggests that the paper is likely to be part of the peer-reviewed published literature.</t>
  </si>
  <si>
    <t>Maybe; The abstract does not explicitly state whether the paper is part of peer-reviewed literature or not.
 ReflectionThe abstract does not provide any information on whether the paper is part of peer-reviewed literature or not. However, the publisher, Oxford University Press, is a reputable academic publisher, which suggests that the paper is likely to be part of the peer-reviewed published literature.</t>
  </si>
  <si>
    <t>No; The paper is focused on Oregon, USA.
 ReflectionThe paper is not related to any of the countries listed in the SC.</t>
  </si>
  <si>
    <t>The title suggests that it is a research paper, and the abstract provides information on the research methodology and findings, indicating that it is likely a peer-reviewed published literature.</t>
  </si>
  <si>
    <t>The title suggests that it may be a research paper, but without further information, it is unclear if it meets the criteria for peer-reviewed published literature.</t>
  </si>
  <si>
    <t>The paper is not a case study from any of the countries mentioned in the SC, as it is about a river in Bangladesh.</t>
  </si>
  <si>
    <t>No; The paper is about a river in Bangladesh, which is not included in the list of countries mentioned in the SC.
 ReflectionThe initial response is correct as Bangladesh is not included in the list of countries mentioned in the SC.</t>
  </si>
  <si>
    <t>The abstract does not provide clear information on whether the paper is peer-reviewed or not, but the publisher mentioned is a reputable scientific publisher in India, which suggests that it is likely to be peer-reviewed.</t>
  </si>
  <si>
    <t>Maybe; The abstract does not mention whether the paper is peer-reviewed or not.
 ReflectionThe abstract does not provide any information on whether the paper is peer-reviewed or not, but it does mention the name of the publisher, which is a reputable scientific publisher in India.</t>
  </si>
  <si>
    <t>No; The paper is focused on Vietnamese Americans in coastal Mississippi, USA.
 ReflectionThe paper is not related to any of the countries listed in the SC.</t>
  </si>
  <si>
    <t>Maybe; The abstract mentions the paper was published by Informa UK Limited, trading as Taylor &amp; Francis Group, but it is unclear if it is peer-reviewed.
 ReflectionThe initial response is correct. While the abstract mentions the publisher, it does not explicitly state that the paper is peer-reviewed.</t>
  </si>
  <si>
    <t>No; The paper does not mention any of the countries listed in the SC.
 ReflectionThe paper is focused on developing environmental quality objectives for municipal wastewater effluents in Canada and does not mention any of the countries listed in the SC.</t>
  </si>
  <si>
    <t>The title suggests that it is likely a peer-reviewed published article.</t>
  </si>
  <si>
    <t>Maybe; The abstract does not provide information on the type of publication.
 ReflectionThe abstract does not provide information on the type of publication, but the title suggests that it is likely a peer-reviewed published article.</t>
  </si>
  <si>
    <t>No; The paper does not mention any of the countries listed in the Screening Criteria.
 ReflectionThe Initial Response is correct. The paper focuses on a case study from Jamaica, which is not included in the Screening Criteria.</t>
  </si>
  <si>
    <t>No; The paper is about a case study from the Philippines.
 ReflectionThe title and abstract clearly mention that the case study is from Negros Occidental, Philippines, which is not included in the list of countries in the SC.</t>
  </si>
  <si>
    <t>Although the abstract does not explicitly state that the paper is peer-reviewed, the publisher, Smithsonian National Museum of Natural History, is a reputable institution that publishes peer-reviewed research.</t>
  </si>
  <si>
    <t>Maybe; The abstract does not explicitly state whether the paper is peer-reviewed or not.
 ReflectionThe abstract does not provide any information on whether the paper is peer-reviewed or not. However, the publisher, Smithsonian National Museum of Natural History, is a reputable institution that publishes peer-reviewed research.</t>
  </si>
  <si>
    <t>No; The paper is about a lake in Bangladesh, which is not included in the list of countries in the SC.
 ReflectionThe paper is not related to any of the countries listed in the SC.</t>
  </si>
  <si>
    <t>Maybe; The abstract mentions the publisher, but it is unclear if it is a peer-reviewed journal.
 ReflectionThe initial response is correct. The abstract mentions the publisher, but it is unclear if it is a peer-reviewed journal.</t>
  </si>
  <si>
    <t>While the publisher is reputable, we cannot determine from the information given whether the paper has undergone peer review.</t>
  </si>
  <si>
    <t>Maybe; The publisher is a reputable academic publisher, but we do not have enough information to determine if the paper is peer-reviewed.
 ReflectionThe publisher, Taylor &amp; Francis, is a reputable academic publisher, but we cannot determine from the information given whether the paper has undergone peer review.</t>
  </si>
  <si>
    <t>No; The Title and Abstract do not mention any of the countries listed in the SC.
 ReflectionThe Initial Response is correct as the Title and Abstract do not mention any of the countries listed in the SC.</t>
  </si>
  <si>
    <t>The mention of the publisher suggests that it is likely a peer-reviewed article, but without explicit confirmation, it cannot be determined with certainty.</t>
  </si>
  <si>
    <t>Maybe; The abstract mentions the publisher, but it is unclear if it is a peer-reviewed article or not.
 ReflectionThe mention of the publisher Elsevier Ltd. suggests that it is a peer-reviewed article, but it is not explicitly stated.</t>
  </si>
  <si>
    <t>No; The paper is focused on a marine protected area in South Africa and does not mention any of the listed countries.
 ReflectionThe Initial Response is correct as the paper does not mention any of the listed countries in the Title or Abstract.</t>
  </si>
  <si>
    <t>The abstract discusses the study of fishers and middlemen's perceptions of reef fish decline and management strategies, which are directly related to fisheries and marine resource management.</t>
  </si>
  <si>
    <t>Yes; The abstract mentions the study of fishers and middlemen's perceptions of reef fish decline and management strategies, which implies a discussion of fisheries and marine resource management.
 ReflectionThe abstract clearly mentions the study of fishers and middlemen's perceptions of reef fish decline and management strategies, which are directly related to fisheries and marine resource management. Therefore, the initial response is correct.</t>
  </si>
  <si>
    <t>The mention of "Elsevier Ltd." suggests that the paper may be part of the peer-reviewed published literature, but further information is needed to confirm this.</t>
  </si>
  <si>
    <t>Maybe; The abstract mentions "Elsevier Ltd." which is a publisher of peer-reviewed journals, but further information is needed to confirm if this paper is part of the peer-reviewed published literature.
 ReflectionThe initial response is correct. The mention of "Elsevier Ltd." suggests that the paper may be part of the peer-reviewed published literature, but we need more information to confirm this.</t>
  </si>
  <si>
    <t>The abstract mentions a journal, but it is unclear if it is a peer-reviewed journal. Further investigation is needed.</t>
  </si>
  <si>
    <t>No; The paper is focused on Grenada, not any of the listed countries.
 ReflectionThe initial response is correct as the paper is solely focused on Grenada and does not mention any of the listed countries.</t>
  </si>
  <si>
    <t>The paper discusses sustainable management of artisanal fisheries and marine resource management through the integration of a local fishing community into decision-making processes and the identification of obstacles impeding the sustainable development of the artisanal fishing sector on the island.</t>
  </si>
  <si>
    <t>Yes; The title and abstract clearly mention sustainable management of artisanal fisheries and marine resources.
 ReflectionThe paper focuses on the integration of a local fishing community into decision-making processes to potentiate artisanal fishing and preserve the marine ecosystem. The abstract also mentions the identification of obstacles impeding the sustainable development of the artisanal fishing sector on the island and the discussion of collective proposals with policy implications.</t>
  </si>
  <si>
    <t>The paper discusses a community-based approach for sustainable management of artisanal fisheries on small islands.</t>
  </si>
  <si>
    <t>Yes; The title and abstract mention a "local community-based approach" for sustainable management of artisanal fisheries on small islands.
 ReflectionThe initial response is correct as the paper focuses on the integration of a local fishing community into decision-making processes to promote the socio-economic development of traditional CofradÃ­as.</t>
  </si>
  <si>
    <t>The paper is likely to discuss fisheries and/or marine resource management as it is the main focus of the title and abstract.</t>
  </si>
  <si>
    <t>Yes; The title and abstract specifically mention fisheries and resource management.
 ReflectionThe title and abstract both mention fisheries and resource management, which directly meets the SC.</t>
  </si>
  <si>
    <t>The paper is not likely to discuss a community-based approach as it is focused on co-management.</t>
  </si>
  <si>
    <t>No; The paper focuses on co-management, not community-based approach.
 ReflectionThe paper is focused on co-management, which is not the same as community-based approach.</t>
  </si>
  <si>
    <t>The paper is not related to any of the countries listed in the SC, and the focus is on a specific coastal town in India.</t>
  </si>
  <si>
    <t>The abstract does not provide information on whether the paper is peer-reviewed or not, but it does provide information on the content of the paper. Therefore, it is not clear whether the paper is part of the peer-reviewed published literature or not.</t>
  </si>
  <si>
    <t>No; The paper is focused on a pilot randomized trial in Halifax, Canada, and does not mention any of the countries listed in the SC.
 ReflectionThe Initial Response is correct. The paper is not related to any of the countries listed in the SC.</t>
  </si>
  <si>
    <t>The abstract does not provide evidence that the trial has been published in a peer-reviewed journal.</t>
  </si>
  <si>
    <t>Maybe; The abstract mentions a randomized pilot trial, but it is unclear if the trial has been published in a peer-reviewed journal.
 ReflectionThe abstract does not explicitly state whether the trial has been published in a peer-reviewed journal or not. However, the language used in the abstract suggests that the trial is ongoing and results are expected in October 2019, which implies that the trial has not yet been published.</t>
  </si>
  <si>
    <t>The title suggests that it could be a peer-reviewed paper, but without an abstract, it is difficult to determine.</t>
  </si>
  <si>
    <t>Maybe; The abstract mentions a mapping project and participatory interviews, but it is unclear if the paper is published in a peer-reviewed journal.
 ReflectionThe abstract does not explicitly state whether the paper is published in a peer-reviewed journal or not. However, the mention of the Society for Human Ecology suggests that it may be a peer-reviewed publication.</t>
  </si>
  <si>
    <t>Maybe; The abstract mentions a study and a publisher, but it is unclear if the paper has been peer-reviewed.
 ReflectionThe initial response is correct. The abstract mentions a study and a publisher, but it is unclear if the paper has been peer-reviewed.</t>
  </si>
  <si>
    <t>The abstract mentions the publisher, but it is unclear if the paper is part of the peer-reviewed published literature.</t>
  </si>
  <si>
    <t>No; The paper is not about any of the mentioned countries.
 ReflectionThe paper is about shrimp farming in Southern Thailand, which is not included in the list of countries mentioned in the SC.</t>
  </si>
  <si>
    <t>No; The paper is focused on Negros Occidental in the Philippines, and does not mention any of the listed countries.
 ReflectionThe initial response is correct as the paper is solely focused on Negros Occidental in the Philippines and does not mention any of the listed countries.</t>
  </si>
  <si>
    <t>The abstract does not explicitly state whether the paper has been peer-reviewed and published in a journal, but the mention of the authors and the year of publication suggests that it may have been published in a peer-reviewed journal.</t>
  </si>
  <si>
    <t>Maybe; The abstract mentions the authors and the year of publication, but it is unclear whether the paper has been peer-reviewed and published in a journal.
 ReflectionThe abstract does not explicitly state whether the paper has been peer-reviewed and published in a journal. However, the mention of the authors and the year of publication suggests that it may have been published in a peer-reviewed journal.</t>
  </si>
  <si>
    <t>The references cited in the abstract are from peer-reviewed journals, indicating that the paper is likely part of the peer-reviewed published literature.</t>
  </si>
  <si>
    <t>Maybe; The abstract mentions a chapter, but it is unclear if it is part of a book or a peer-reviewed journal article.
 ReflectionThe abstract mentions a chapter, but it is not clear if it is part of a book or a peer-reviewed journal article. However, the references cited in the abstract are from peer-reviewed journals.</t>
  </si>
  <si>
    <t>The abstract does not explicitly state that the paper is peer-reviewed or published in a journal, but the use of causal inference techniques suggests that it is a research article.</t>
  </si>
  <si>
    <t>Maybe; The abstract mentions causal inference techniques, which suggests that the paper may be a research article. However, there is no explicit mention of the paper being peer-reviewed or published in a journal.
 ReflectionThe initial response is correct. The abstract does not explicitly state that the paper is peer-reviewed or published in a journal, but the use of causal inference techniques suggests that it is a research article.</t>
  </si>
  <si>
    <t>The paper discusses the population dynamics of a fish species and its interaction with a fishery, leading to the creation of a managed marine area, which falls under the purview of fisheries and marine resource management.</t>
  </si>
  <si>
    <t>Yes; The abstract discusses the population dynamics of a fish species and its interaction with a fishery, leading to the creation of a managed marine area.
 ReflectionThe abstract clearly mentions the use of mark-recapture to understand the population dynamics of a fish species and its interaction with a fishery. The results of the study have implications for the management of the fishery, leading to the creation of a managed marine area.</t>
  </si>
  <si>
    <t>The paper discusses the use of a community-based approach to manage a fishery.</t>
  </si>
  <si>
    <t>Yes; The title and abstract mention the use of a community-based approach to manage a fishery.
 ReflectionThe abstract mentions the creation of an Educational Managed Marine Area and the resurgence of rahui (seasonal closure) to manage the fishery, which suggests a community-based approach.</t>
  </si>
  <si>
    <t>The paper is published by John Wiley &amp; Sons Ltd, but it is unclear if it is peer-reviewed.</t>
  </si>
  <si>
    <t>The paper is not about a case study from any of the countries listed in the SC, but rather a case study from Kenya.</t>
  </si>
  <si>
    <t>No; The paper is about a case study in Kenya.
 ReflectionThe title and abstract clearly state that the paper is about a case study in Busia County, Kenya, and there is no mention of any of the countries listed in the SC.</t>
  </si>
  <si>
    <t>The Title and Abstract do not meet the Screening Criteria as they do not relate to any of the countries listed.</t>
  </si>
  <si>
    <t>While the publisher mentioned is reputable, it is still unclear if the article has undergone peer-review.</t>
  </si>
  <si>
    <t>Maybe; The abstract mentions the publisher, but it is unclear if it is a peer-reviewed journal article or not.
 ReflectionThe publisher mentioned in the abstract, Taylor and Francis Group, is a reputable academic publisher. However, it is still unclear if the article has undergone peer-review.</t>
  </si>
  <si>
    <t>The paper does not mention any of the specific countries listed in the SC, so it does not meet the screening criteria.</t>
  </si>
  <si>
    <t>Maybe; The abstract mentions Southeast Asia, but it is unclear if any of the specific countries listed in the SC are included.
 ReflectionThe initial response is correct as the abstract mentions Southeast Asia, but none of the specific countries listed in the SC are explicitly mentioned.</t>
  </si>
  <si>
    <t>The paper discusses community-based and co-management institutions for sustainable coastal fisheries management in Southeast Asia.</t>
  </si>
  <si>
    <t>Yes; The title and abstract clearly mention community-based and co-management institutions for sustainable coastal fisheries management in Southeast Asia.
 ReflectionThe initial response is correct as the title and abstract explicitly mention fisheries management in Southeast Asia.</t>
  </si>
  <si>
    <t>The title suggests that the paper is likely to be part of the peer-reviewed published literature, although the abstract does not provide clear information on the type of publication.</t>
  </si>
  <si>
    <t>No; The paper is about a study conducted in Quebec, Canada.
 ReflectionThe paper is not related to any of the countries mentioned in the SC.</t>
  </si>
  <si>
    <t>The abstract does not provide clear evidence that the paper has been peer-reviewed.</t>
  </si>
  <si>
    <t>Maybe; The abstract mentions indigenous peoples' claims to marine resources throughout the Pacific, but specific case studies from the listed countries are not mentioned.
 ReflectionThe initial response is correct. While the abstract mentions indigenous peoples' claims to marine resources throughout the Pacific, it does not specifically mention any of the listed countries.</t>
  </si>
  <si>
    <t>The abstract mentions indigenous peoples' claims to marine resources and their rights to traditional uses of marine resources, and suggests that the paper may discuss marine resource management, but it is not clear if the paper will discuss fisheries specifically.</t>
  </si>
  <si>
    <t>Maybe; The abstract mentions indigenous peoples' claims to marine resources and their rights to traditional uses of marine resources, but it is not clear if the paper will discuss fisheries or marine resource management specifically.
 ReflectionThe abstract mentions the extension of coastal state resource jurisdiction into the marine sphere and the attendant management responsibilities, which suggests that the paper may discuss marine resource management. However, the abstract does not provide enough information to confirm whether the paper will discuss fisheries specifically.</t>
  </si>
  <si>
    <t>While the abstract mentions community-based marine resource management, it is not the sole focus of the paper and there is also a discussion of gains made by indigenous groups in gaining rights to traditional uses of marine resources, which may not necessarily involve a community-based approach.</t>
  </si>
  <si>
    <t>Maybe; The abstract mentions "conservation benefits of community-based marine resource management," but it also discusses gains made by indigenous groups in gaining rights to traditional uses of marine resources, which may not necessarily involve a community-based approach.
 ReflectionThe initial response is correct. While the abstract does mention community-based marine resource management, it is not the sole focus of the paper. The paper also discusses gains made by indigenous groups in gaining rights to traditional uses of marine resources, which may not necessarily involve a community-based approach.</t>
  </si>
  <si>
    <t>Maybe; The abstract mentions the year of publication, but it is unclear whether the paper is peer-reviewed or not.
 ReflectionThe abstract does not provide any information on whether the paper is peer-reviewed or not. However, the fact that it includes a copyright year suggests that it may have been published in a peer-reviewed journal.</t>
  </si>
  <si>
    <t>Maybe; The abstract mentions the publisher, but it is unclear if it is a peer-reviewed journal article or not.
 ReflectionThe publisher, Elsevier, is a reputable academic publisher, but it is still unclear if the paper is peer-reviewed or not.</t>
  </si>
  <si>
    <t>The paper discusses a framework for evaluating the condition of reefs adjacent to watersheds and aims to guide a local ridge-to-reef management strategy, which includes community-based fisheries management.</t>
  </si>
  <si>
    <t>Yes; The title and abstract mention community-based fisheries management and evaluating the condition of reefs adjacent to watersheds.
 ReflectionThe mention of community-based fisheries management and evaluating the condition of reefs adjacent to watersheds suggests that the paper will discuss fisheries and/or marine resource management.</t>
  </si>
  <si>
    <t>The language and structure of the abstract suggest that it is a peer-reviewed research article.</t>
  </si>
  <si>
    <t>No; The paper is focused on community-based coastal resource management in the Philippines.
 ReflectionThe initial response is correct as the paper is solely focused on community-based coastal resource management in the Philippines and does not mention any of the countries listed in the SC.</t>
  </si>
  <si>
    <t>The abstract mentions that nine case studies have been published, but it is unclear whether the paper summarizing them has been published in a peer-reviewed journal.</t>
  </si>
  <si>
    <t>Maybe; The abstract mentions that nine case studies have been published, but it is unclear whether the paper summarizing them has been published in a peer-reviewed journal.
 ReflectionThe initial response is correct. The abstract does not explicitly state whether the paper has been published in a peer-reviewed journal.</t>
  </si>
  <si>
    <t>No; The paper is based on a study carried out in two communities on Lake Victoria, Uganda.
 ReflectionThe paper does not mention any of the countries listed in the SC.</t>
  </si>
  <si>
    <t>The paper mentions the publisher, but it is unclear if it is a peer-reviewed journal article or not.</t>
  </si>
  <si>
    <t>Maybe; The abstract mentions the publisher, but it is unclear if it is a peer-reviewed journal article or not.
 ReflectionThe initial response is correct. The abstract mentions the publisher, Routledge, but it is unclear if the paper is a peer-reviewed journal article or not.</t>
  </si>
  <si>
    <t>Maybe; The abstract mentions small-scale fisheries in developing countries, but does not specifically mention any of the countries listed in the SC.
 ReflectionThe initial response is correct. While the abstract mentions small-scale fisheries in developing countries, it does not provide any specific case studies from the countries listed in the SC.</t>
  </si>
  <si>
    <t>The paper discusses fisheries and marine resource management, specifically the process of community-based co-management in small-scale fisheries.</t>
  </si>
  <si>
    <t>Yes; The title and abstract clearly mention fisheries and management of coastal resources.
 ReflectionThe abstract provides a detailed description of the process of community-based co-management of small-scale fisheries in developing countries, which is a form of fisheries and marine resource management.</t>
  </si>
  <si>
    <t>The abstract mentions a handbook, which could be a book chapter, but it is unclear if it has been peer-reviewed and published.</t>
  </si>
  <si>
    <t>Maybe; The abstract mentions a handbook, which could be a book chapter, but it is unclear if it has been peer-reviewed and published.
 ReflectionThe initial response is correct. The abstract mentions a handbook, which could be a book chapter, but it is unclear if it has been peer-reviewed and published.</t>
  </si>
  <si>
    <t>No; The paper is about a fishery study in Nigeria.
 ReflectionThe title and abstract clearly state that the study was conducted in Nigeria, which is not one of the countries listed in the SC.</t>
  </si>
  <si>
    <t>Although the abstract does not explicitly state that the paper is peer-reviewed or published in a journal, the language and structure of the abstract suggest that it is likely part of the peer-reviewed published literature.</t>
  </si>
  <si>
    <t>Maybe; The abstract does not mention if the paper is peer-reviewed or published in a journal.
 ReflectionThe abstract does not provide information on whether the paper is peer-reviewed or published in a journal, but the language and structure of the abstract suggest that it is likely part of the peer-reviewed published literature.</t>
  </si>
  <si>
    <t>The title and abstract do not suggest that it is grey literature, conference reports, or book chapters, but there is no information on whether the paper is peer-reviewed or not.</t>
  </si>
  <si>
    <t>Maybe; The abstract does not explicitly state whether the paper is part of the peer-reviewed published literature or not.
 ReflectionThe abstract does not provide any information on whether the paper is part of the peer-reviewed published literature or not. However, the title and abstract suggest that the paper is likely to be part of the peer-reviewed published literature.</t>
  </si>
  <si>
    <t>No; The paper is about the Okavango Delta in Botswana, which is not included in the list of countries.
 ReflectionThe initial response is correct as the paper is focused on the Okavango Delta in Botswana, which is not included in the list of countries.</t>
  </si>
  <si>
    <t>The paper is not about any of the countries listed in the SC, but it is relevant to the broader Southeast Asian region and could provide insights for similar contexts.</t>
  </si>
  <si>
    <t>No; The paper is about Cambodia, not any of the listed countries.
 ReflectionThe paper is not about any of the countries listed in the SC, but it is still possible that it could be relevant to the screening criteria if the SC is expanded to include other countries in Southeast Asia.</t>
  </si>
  <si>
    <t>The paper discusses a community-based approach to fisheries management and livelihoods development.</t>
  </si>
  <si>
    <t>Yes; The abstract mentions community-based fisheries management and livelihoods development.
 ReflectionThe paper discusses the challenges faced by the community in managing fisheries and livelihoods in Tonle Sap Lake. It identifies the need for collective action by all key actors, including local fishers, civil society, development partners, and government, to address these challenges. The paper also identifies four governance priorities that focus on strengthening partnerships for livelihoods development and integrating fisheries management into decentralised development planning.</t>
  </si>
  <si>
    <t>The source is cited as a peer-reviewed journal, indicating that the paper is likely part of the peer-reviewed published literature.</t>
  </si>
  <si>
    <t>Maybe; The abstract mentions "action research" which could indicate non-peer reviewed literature, but the source is cited as a peer-reviewed journal.
 ReflectionThe mention of "action research" in the abstract could indicate that the paper is not peer-reviewed. However, the source is cited as a peer-reviewed journal, which suggests that the paper has undergone peer review.</t>
  </si>
  <si>
    <t>Yes; The abstract mentions Papua New Guinea as the location of the case study.
 ReflectionThe Initial Response is correct as the abstract clearly mentions Papua New Guinea as the location of the case study.</t>
  </si>
  <si>
    <t>The paper discusses the management of marine resources through the establishment of community-based marine protected areas and their effectiveness in protecting fish spawning aggregations.</t>
  </si>
  <si>
    <t>Yes; The abstract discusses the establishment of community-based marine protected areas and their effectiveness in protecting fish spawning aggregations.
 ReflectionThe abstract specifically mentions the benefits of community-based marine protected areas for fisheries and biodiversity, and the study focuses on the recovery of populations of vulnerable fish species that aggregate to spawn.</t>
  </si>
  <si>
    <t>The paper discusses the use of community-based marine protected areas for managing coral reefs in developing nations, which is a community-based approach. There is no mention of co-management.</t>
  </si>
  <si>
    <t>Yes; The title and abstract clearly mention the use of community-based marine protected areas for managing coral reefs in developing nations.
 ReflectionThe paper discusses the use of community-based marine protected areas for managing coral reefs in developing nations, which is a community-based approach. There is no mention of co-management.</t>
  </si>
  <si>
    <t>No; The paper is focused on case studies from three locations in the United States.
 ReflectionThe paper does not mention any of the countries listed in the SC, and instead focuses on case studies from three locations in the United States.</t>
  </si>
  <si>
    <t>The paper is published in a peer-reviewed journal, as indicated by the copyright statement at the end of the abstract.</t>
  </si>
  <si>
    <t>Maybe; The abstract does not explicitly state whether the paper is part of the peer-reviewed published literature or not.
 ReflectionThe abstract does not provide any information on whether the paper is part of the peer-reviewed published literature or not. However, the paper is published in a peer-reviewed journal, as indicated by the copyright statement at the end of the abstract.</t>
  </si>
  <si>
    <t>The abstract does not provide any information that suggests that the paper has been peer-reviewed and published.</t>
  </si>
  <si>
    <t>Maybe; The abstract mentions the name of an institute, but it is unclear whether the paper has been peer-reviewed and published.
 ReflectionThe initial response is correct. The abstract mentions the name of an institute, but it is unclear whether the paper has been peer-reviewed and published.</t>
  </si>
  <si>
    <t>No; The paper is about a study conducted in Uganda, which is not included in the list of countries.
 ReflectionThe paper is not related to any of the countries listed in the SC.</t>
  </si>
  <si>
    <t>The abstract does not mention whether the paper has been published in a peer-reviewed journal.</t>
  </si>
  <si>
    <t>Maybe; The abstract mentions the study was conducted as a randomized trial, but it does not explicitly state whether the paper has been published in a peer-reviewed journal.
 ReflectionThe initial response is correct. The abstract does not mention whether the paper has been published in a peer-reviewed journal.</t>
  </si>
  <si>
    <t>The study is not conducted in any of the countries mentioned in the screening criteria.</t>
  </si>
  <si>
    <t>No; The paper is about marine protected areas in the Central Visayas Region of the Philippines.
 ReflectionThe paper is focused on the Central Visayas Region of the Philippines and does not mention any of the countries listed in the SC.</t>
  </si>
  <si>
    <t>The abstract does not provide any evidence that the article has been published in a peer-reviewed journal.</t>
  </si>
  <si>
    <t>Maybe; The abstract mentions "this article" but it is unclear whether it has been published in a peer-reviewed journal or not.
 ReflectionThe abstract does not provide any information about where the article has been published.</t>
  </si>
  <si>
    <t>Maybe; The abstract mentions the Society of Wetland Scientists, but it is unclear if the paper has been peer-reviewed and published in a journal.
 ReflectionThe mention of the Society of Wetland Scientists suggests that the paper may have been published in a peer-reviewed journal, but this is not explicitly stated in the abstract.</t>
  </si>
  <si>
    <t>The paper discusses case studies from the Pacific Islands, which includes some of the countries listed in the SC, but it is not clear if any of the case studies specifically focus on those countries.</t>
  </si>
  <si>
    <t>Maybe; The abstract mentions the Pacific Islands, which includes some of the countries listed in the SC, but it is not clear if any of the case studies specifically focus on those countries.
 ReflectionThe initial response is correct. The abstract mentions the Pacific Islands, which includes some of the countries listed in the SC, but it is not clear if any of the case studies specifically focus on those countries.</t>
  </si>
  <si>
    <t>The abstract discusses small-scale fisheries management and its relationship to the United Nations Sustainable Development Goals.</t>
  </si>
  <si>
    <t>Yes; The abstract mentions small-scale fisheries and their management, as well as the United Nations Sustainable Development Goals.
 ReflectionThe initial response is correct as the abstract clearly mentions small-scale fisheries and their management, as well as the United Nations Sustainable Development Goals.</t>
  </si>
  <si>
    <t>Yes; The abstract mentions the publisher and the journal name, indicating that it is a peer-reviewed published paper.
 ReflectionThe initial response is correct. The abstract clearly states that the paper was published in a peer-reviewed journal.</t>
  </si>
  <si>
    <t>The paper is not about any of the countries listed in the SC, but about a case study from NW Portugal.</t>
  </si>
  <si>
    <t>No; The paper is about a case study from NW Portugal, which is not included in the list of countries.
 ReflectionThe initial response is correct as the paper is not about any of the countries listed in the SC.</t>
  </si>
  <si>
    <t>The paper is not a case study from any of the countries listed in the SC, but rather focuses on Marine Extractive Reserves in Brazil.</t>
  </si>
  <si>
    <t>Maybe; The abstract does not provide enough information to determine if it is part of peer-reviewed literature.
 ReflectionThe abstract does not explicitly state whether the paper is part of peer-reviewed literature or not. However, the language used in the abstract suggests that it is a research paper and the title is in Portuguese, which may indicate that it is from a non-English speaking country.</t>
  </si>
  <si>
    <t>No; The paper is about a project in Thailand, which is not included in the list of countries.
 ReflectionThe initial response is correct as Thailand is not included in the list of countries mentioned in the SC.</t>
  </si>
  <si>
    <t>While the partnerships with universities and the FAO suggest that the paper may have undergone peer-review, it is not explicitly stated in the abstract, so we cannot be certain.</t>
  </si>
  <si>
    <t>Maybe; The abstract mentions partnerships with universities and the FAO, which suggests that it may be a peer-reviewed paper, but it is not explicitly stated.
 ReflectionThe mention of partnerships with universities and the FAO suggests that the paper may have undergone peer-review, but it is not explicitly stated in the abstract.</t>
  </si>
  <si>
    <t>Maybe; The abstract does not provide enough information to determine if the paper is part of the peer-reviewed published literature.
 ReflectionThe abstract mentions contributors, but it is unclear if they are authors of the paper or if they are referring to the community tourism project.</t>
  </si>
  <si>
    <t>The paper is a case study from the Solomon Islands, which is one of the Pacific Island countries listed in the SC.</t>
  </si>
  <si>
    <t>Yes; The paper is a case study from the Solomon Islands, which is one of the Pacific Island countries listed in the SC.
 ReflectionThe Initial Response is correct as the paper is a case study from one of the Pacific Island countries listed in the SC.</t>
  </si>
  <si>
    <t>The paper discusses the implementation of community-based management schemes and their influence on fisheries and marine resource management in the Solomon Islands.</t>
  </si>
  <si>
    <t>Yes; The abstract discusses the implementation of community-based management schemes and their influence on water quality, herbivorous fish biomass, and reef condition in the Solomon Islands.
 ReflectionThe abstract mentions the importance of herbivorous fish biomass and reef health, which are both related to fisheries and marine resource management.</t>
  </si>
  <si>
    <t>The title suggests that it is a research paper, and the abstract provides information on the study design, methods, and results, which are typical of a peer-reviewed published literature.</t>
  </si>
  <si>
    <t>The paper does not summarise a case study from any of the countries/islands listed in the SC.</t>
  </si>
  <si>
    <t>The abstract does not explicitly state that the paper has been peer-reviewed, but the mention of "this paper" suggests that it is a published paper.</t>
  </si>
  <si>
    <t>Maybe; The abstract mentions "this paper" which suggests it is a published paper, but it does not explicitly state that it has been peer-reviewed.
 ReflectionThe initial response is correct. The abstract does not explicitly state that the paper has been peer-reviewed, but the mention of "this paper" suggests that it is a published paper.</t>
  </si>
  <si>
    <t>No; The paper is focused on a case study in the Amazonian floodplain mosaic.
 ReflectionThe Title and Abstract do not mention any of the countries listed in the Screening Criteria, and instead focus on a specific location in the Amazonian floodplain mosaic.</t>
  </si>
  <si>
    <t>The level of detail and language used in the abstract suggests that it is likely to be part of the peer-reviewed published literature.</t>
  </si>
  <si>
    <t>Maybe; The abstract mentions the publisher, but it is unclear if it has been peer-reviewed.
 ReflectionThe mention of the publisher does not necessarily mean that the paper has been peer-reviewed. However, the level of detail and language used in the abstract suggests that it is likely to be part of the peer-reviewed published literature.</t>
  </si>
  <si>
    <t>No; The paper is about a species endemic to the Amazon Basin and does not mention any of the countries listed in the SC.
 ReflectionThe paper is focused on a specific species in a specific region and does not mention any of the countries listed in the SC.</t>
  </si>
  <si>
    <t>The paper does not meet the SC as it does not focus on any of the Pacific Island countries listed.</t>
  </si>
  <si>
    <t>No; The paper is focused on a case study in Gujarat, India.
 ReflectionThe paper is clearly focused on a case study in India and does not mention any of the Pacific Island countries listed in the SC.</t>
  </si>
  <si>
    <t>The mention of "chapter" in the abstract suggests that this is a book chapter rather than a peer-reviewed article, which does not meet the screening criteria.</t>
  </si>
  <si>
    <t>Maybe; The abstract mentions "chapter" which could indicate a book chapter rather than a peer-reviewed article.
 ReflectionThe abstract does not explicitly state whether the paper is a book chapter or a peer-reviewed article. However, the mention of "chapter" does suggest that it could be a book chapter rather than a peer-reviewed article.</t>
  </si>
  <si>
    <t>No; The paper discusses community-based resource management and gender inclusivity in decision-making processes.
 ReflectionThe paper does not focus on fisheries or marine resource management, but rather on community-based resource management and gender inclusivity in decision-making processes.</t>
  </si>
  <si>
    <t>The abstract does not provide conclusive evidence on whether the paper is part of the peer-reviewed published literature.</t>
  </si>
  <si>
    <t>Maybe; The abstract does not explicitly state whether the paper is part of the peer-reviewed published literature or not.
 ReflectionThe abstract does not provide any information on whether the paper is part of the peer-reviewed published literature or not. However, the publisher mentioned at the end of the abstract, Springer-Verlag Berlin Heidelberg, is a reputable publisher of scientific literature.</t>
  </si>
  <si>
    <t>Maybe; The abstract does not explicitly state whether the paper is part of the peer-reviewed published literature or not.
 ReflectionThe abstract does not provide any information on the type of publication or whether it has undergone peer-review. However, the title and abstract suggest that the paper is likely to be a research article published in a peer-reviewed journal.</t>
  </si>
  <si>
    <t>No; The paper is focused on fishing communities in South Brazil Bight.
 ReflectionThe paper does not mention any of the countries listed in the SC, and the study is conducted in South Brazil Bight, which is not included in the list.</t>
  </si>
  <si>
    <t>The abstract provides some indication that the paper may be part of the peer-reviewed published literature, but it is unclear without further information.</t>
  </si>
  <si>
    <t>Maybe; The abstract mentions a comprehensive multi-scale vulnerability framework, but it is unclear if the paper has been peer-reviewed and published.
 ReflectionThe abstract does not explicitly state whether the paper has been peer-reviewed and published, but it does provide some indication that the research has been conducted using a comprehensive framework. However, this is not enough information to determine whether the paper is part of the peer-reviewed published literature.</t>
  </si>
  <si>
    <t>The abstract does not provide enough information to determine if the paper was published in a peer-reviewed journal or not.</t>
  </si>
  <si>
    <t>Maybe; The abstract mentions the year of publication but does not specify if it was published in a peer-reviewed journal.
 ReflectionThe initial response is correct. The abstract does not provide information on whether the paper was published in a peer-reviewed journal or not.</t>
  </si>
  <si>
    <t>No; The paper is about a reservoir in Portugal, which is not included in the list of countries.
 ReflectionThe initial response is correct as the paper is not related to any of the countries mentioned in the SC.</t>
  </si>
  <si>
    <t>The mention of a reputable publisher increases the likelihood that the paper has been peer-reviewed, but it is still unclear from the information provided.</t>
  </si>
  <si>
    <t>No; The paper is about a case study in Chile, not in any of the listed countries.
 ReflectionThe initial response is correct as the paper is focused on a case study in Chile and not in any of the countries listed in the SC.</t>
  </si>
  <si>
    <t>Yes; The abstract mentions the publisher and the journal in which the paper was published.
 ReflectionThe initial response is correct. The abstract clearly states that the paper was published in a peer-reviewed journal.</t>
  </si>
  <si>
    <t>The abstract does not explicitly mention any of the listed countries, but the focus on small-scale fisheries suggests that it could be a case study from one of these countries.</t>
  </si>
  <si>
    <t>Maybe; The abstract mentions small-scale fisheries as an example, but it does not explicitly mention any of the listed countries.
 ReflectionThe initial response is correct. While the abstract does not mention any of the listed countries, it does mention small-scale fisheries, which could potentially be found in any of the listed countries.</t>
  </si>
  <si>
    <t>Yes; The title and abstract specifically mention small-scale fisheries and alternative management approaches.
 ReflectionThe initial response is correct as the title and abstract clearly mention small-scale fisheries and alternative management approaches that are relevant to fisheries and marine resource management.</t>
  </si>
  <si>
    <t>The title suggests that it is a peer-reviewed article, and the abstract provides information on community-based resource management, which is a topic that is commonly discussed in peer-reviewed literature.</t>
  </si>
  <si>
    <t>Maybe; The abstract does not provide information on the type of publication.
 ReflectionThe abstract does not mention the type of publication, but the title suggests that it is likely a peer-reviewed article.</t>
  </si>
  <si>
    <t>No; The paper is focused on the Crown of the Continent Ecosystem in the Rocky Mountains of the United States and Canada.
 ReflectionThe paper does not mention any of the countries listed in the SC, and instead focuses on a specific ecosystem in North America.</t>
  </si>
  <si>
    <t>The publisher, Resources for the Future, is a well-known academic publisher that publishes peer-reviewed books and journals.</t>
  </si>
  <si>
    <t>Maybe; The abstract mentions a book, but it is unclear if the book is peer-reviewed or not.
 ReflectionThe abstract mentions a book, but it is unclear if the book is peer-reviewed or not. However, the publisher, Resources for the Future, is a well-known academic publisher that publishes peer-reviewed books and journals.</t>
  </si>
  <si>
    <t>Maybe; The abstract does not mention if the paper is peer-reviewed or published in a journal.
 ReflectionThe abstract does not provide any information on whether the paper is peer-reviewed or published in a journal. However, the title and abstract suggest that the paper is likely to be part of the peer-reviewed published literature.</t>
  </si>
  <si>
    <t>The abstract provides a detailed overview of the research, but it is unclear if the paper has undergone peer-review.</t>
  </si>
  <si>
    <t>Maybe; The abstract does not provide enough information to determine if the paper is part of the peer-reviewed published literature.
 ReflectionThe abstract does not mention if the paper is part of the peer-reviewed published literature or not. However, the language used in the abstract suggests that it is likely a peer-reviewed paper.</t>
  </si>
  <si>
    <t>No; The paper is about a case study in Fukushima, Japan.
 ReflectionThe paper is not about any of the countries listed in the SC.</t>
  </si>
  <si>
    <t>Maybe; The abstract mentions a fish market survey, but it is unclear if the paper is published in a peer-reviewed journal.
 ReflectionThe abstract does not explicitly state that the paper is published in a peer-reviewed journal, but it does mention a fish market survey, which could suggest that the paper is based on research that has been published. However, it is also possible that the survey was conducted by the authors themselves and not published separately.</t>
  </si>
  <si>
    <t>The paper does not meet the screening criteria as it is not a case study from any of the listed Pacific Island countries.</t>
  </si>
  <si>
    <t>Maybe; The title suggests that it could be a research paper, but without an abstract, it is difficult to determine if it is peer-reviewed or not.
 ReflectionThe title suggests that it could be a research paper, but the absence of an abstract makes it difficult to determine if it meets the SC.</t>
  </si>
  <si>
    <t>The paper is about Hawai'i, which is not included in the list of countries/islands.</t>
  </si>
  <si>
    <t>No; The paper is about Hawai'i, which is not included in the list of countries/islands.
 ReflectionThe initial response is correct as Hawai'i is not included in the list of countries/islands.</t>
  </si>
  <si>
    <t>The abstract mentions the University of Hawai'i Press, but it is unclear if the paper is a peer-reviewed article or a book chapter.</t>
  </si>
  <si>
    <t>Maybe; The abstract mentions the University of Hawai'i Press, but it is unclear if the paper is a peer-reviewed article or a book chapter.
 ReflectionThe University of Hawai'i Press publishes both peer-reviewed articles and books, so it is unclear if this paper is part of the peer-reviewed published literature.</t>
  </si>
  <si>
    <t>No; The paper is focused on Poland and does not mention any of the countries listed in the SC.
 ReflectionThe paper is clearly focused on Poland and does not mention any of the countries listed in the SC.</t>
  </si>
  <si>
    <t>The abstract does not provide information on the type of publication, but the study seems to be based on original research, which suggests that it may have been published in a peer-reviewed journal.</t>
  </si>
  <si>
    <t>Maybe; The abstract does not provide information on the type of publication.
 ReflectionThe initial response is correct as the abstract does not provide information on the type of publication. However, the study seems to be based on original research, which suggests that it may have been published in a peer-reviewed journal.</t>
  </si>
  <si>
    <t>The paper is not about any of the countries listed in the SC, but rather a case study in southwest Madagascar.</t>
  </si>
  <si>
    <t>No; The paper is about a case study in southwest Madagascar, which is not included in the list of countries mentioned in the SC.
 ReflectionThe Initial Response is correct as the paper is not about any of the countries listed in the SC.</t>
  </si>
  <si>
    <t>The abstract mentions the Chelonian Research Foundation, which is a peer-reviewed journal, but we cannot confirm if this paper was published in it without further investigation.</t>
  </si>
  <si>
    <t>While the paper does touch on some aspects of fisheries and marine resource management, it is not the main focus of the paper.</t>
  </si>
  <si>
    <t>Maybe; The abstract mentions over-exploitation of reef fish, decline of certain marine species, and community-based marine sanctuaries for replenishing overfished trochus and giant clams.
 ReflectionThe abstract does mention some aspects of fisheries and marine resource management, but it is not the main focus of the paper. The paper is more about the condition of the marine environment in Vanuatu and the lack of management and resources to address environmental concerns.</t>
  </si>
  <si>
    <t>The abstract does not discuss a community-based approach or co-management. It focuses on the condition of the marine environment in Vanuatu and the lack of management and resources to support monitoring programs or to implement and enforce legislation and policies pertaining to the marine environment.</t>
  </si>
  <si>
    <t>No; The abstract discusses the condition of the marine environment in Vanuatu and the lack of management and resources to support monitoring programs or to implement and enforce legislation and policies pertaining to the marine environment.
 ReflectionThe abstract does not mention a community-based approach or co-management. It focuses on the condition of the marine environment in Vanuatu and the lack of management and resources to support monitoring programs or to implement and enforce legislation and policies pertaining to the marine environment.</t>
  </si>
  <si>
    <t>The title suggests a potential focus on case studies from the listed countries, but without an abstract it is difficult to determine if any specific countries are included.</t>
  </si>
  <si>
    <t>Maybe; The title suggests a focus on small-scale fisheries management and development, which could potentially include case studies from the listed countries.
 ReflectionThe title does not explicitly mention any of the listed countries, but the focus on community-based approaches to fisheries management could be relevant to some of the countries listed.</t>
  </si>
  <si>
    <t>The title explicitly mentions fisheries management and development, indicating that the paper will discuss marine resource management.</t>
  </si>
  <si>
    <t>Yes; The title explicitly mentions fisheries management and development.
 ReflectionThe title clearly indicates that the paper will discuss fisheries management and development, which falls under the category of marine resource management.</t>
  </si>
  <si>
    <t>The title suggests that it could be a peer-reviewed paper, but without an abstract, it cannot be confirmed.</t>
  </si>
  <si>
    <t>Maybe; The title suggests that it could be a peer-reviewed paper, but without an abstract, it is difficult to determine.
 ReflectionThe title does not explicitly state that it is a peer-reviewed paper, but it does suggest that it could be. However, the lack of an abstract makes it difficult to determine if it meets the screening criteria.</t>
  </si>
  <si>
    <t>The paper does not meet the SC as it does not involve a case study from any of the countries listed.</t>
  </si>
  <si>
    <t>The abstract does not explicitly state that the paper was published in a peer-reviewed journal, but the use of statistical analysis and SPSS suggests that it may be a peer-reviewed paper.</t>
  </si>
  <si>
    <t>Maybe; The abstract mentions statistical analysis and SPSS, which suggests that it may be a peer-reviewed paper, but it is unclear if it was published in a peer-reviewed journal.
 ReflectionThe abstract does not explicitly state that the paper was published in a peer-reviewed journal, but the use of statistical analysis and SPSS suggests that it may be a peer-reviewed paper.</t>
  </si>
  <si>
    <t>While the publisher mentioned in the abstract is a well-known publisher of peer-reviewed scientific journals, it is unclear from the information given whether the paper is peer-reviewed or not.</t>
  </si>
  <si>
    <t>Maybe; The abstract mentions the publisher, but it is unclear if it is a peer-reviewed journal article or not.
 ReflectionThe publisher mentioned in the abstract is Elsevier B.V., which is a well-known publisher of peer-reviewed scientific journals. However, this information alone is not enough to confirm that the paper is peer-reviewed.</t>
  </si>
  <si>
    <t>Maybe; The abstract does not provide information on the type of publication.
 ReflectionThe abstract does not mention the type of publication, but it does provide details on the content of the paper, which suggests that it could be a peer-reviewed article.</t>
  </si>
  <si>
    <t>No; The paper focuses on Cambodia and Lao PDR, which are not included in the list of countries.
 ReflectionThe initial response is correct as the paper does not mention any of the countries listed in the SC.</t>
  </si>
  <si>
    <t>Maybe; The abstract mentions "analysis of the national green economy strategies and expert interviews with the government, academia, private sector and international and national development organizations," but it is unclear if the paper has been published in a peer-reviewed journal.
 ReflectionThe initial response is correct. The abstract mentions expert interviews, but it is unclear if the paper has been published in a peer-reviewed journal.</t>
  </si>
  <si>
    <t>The abstract explicitly mentions a case study in Solomon Islands, which is one of the countries listed in the SC.</t>
  </si>
  <si>
    <t>The paper discusses community-based marine resource management and the process of how it is introduced and developed in a community.</t>
  </si>
  <si>
    <t>Yes; The abstract discusses community-based arrangements for marine resource management and the process of how the idea leads to the adoption of a new resource management approach with supporting institutions.
 ReflectionThe abstract clearly mentions the topic of marine resource management and how it is introduced and developed in a community.</t>
  </si>
  <si>
    <t>The abstract suggests that the paper is based on original research, which makes it likely to be part of the peer-reviewed published literature.</t>
  </si>
  <si>
    <t>Maybe; The abstract mentions "Here we aim to address this gap by applying an explicit process-based approach drawing on innovation history methodology by mapping and analysing the initiation and emergence of CBRM in five fishing-dependent communities in Solomon Islands." which suggests that the paper may be based on original research.
 ReflectionThe abstract mentions that the authors applied a process-based approach to map and analyze the initiation and emergence of CBRM in five fishing-dependent communities in Solomon Islands. This suggests that the paper may be based on original research, which would make it likely to be part of the peer-reviewed published literature.</t>
  </si>
  <si>
    <t>The paper is likely part of the peer-reviewed published literature based on the use of technical terms, citation of other scholars, and the rigorous review process.</t>
  </si>
  <si>
    <t>Maybe; The abstract mentions no specific publication venue, but the content suggests it is a peer-reviewed article.
 ReflectionThe abstract does not mention a specific publication venue, but the content suggests that it is a peer-reviewed article. The author uses technical terms and cites other scholars, which indicates that the paper has undergone a rigorous review process.</t>
  </si>
  <si>
    <t>No; The paper is about a case study in Mexico.
 ReflectionThe paper is focused on a case study in Mexico, which is not included in the list of countries in the SC.</t>
  </si>
  <si>
    <t>The abstract mentions the Indo-Pacific, but it is unclear if any of the specific countries listed in the SC are included in the case studies reviewed.</t>
  </si>
  <si>
    <t>Maybe; The abstract mentions the Indo-Pacific, but it is unclear if any of the specific countries listed are included in the case studies.
 ReflectionThe initial response is correct as the abstract mentions the Indo-Pacific, which includes some of the countries listed in the SC, but it is not clear if any of those countries are specifically included in the case studies reviewed.</t>
  </si>
  <si>
    <t>The abstract mentions the publisher, but it is unclear if it is a peer-reviewed journal article.</t>
  </si>
  <si>
    <t>Maybe; The abstract mentions the publisher, but it is unclear if it is a peer-reviewed journal article.
 ReflectionThe initial response is correct. The abstract mentions the publisher, but it is not clear if the paper is peer-reviewed.</t>
  </si>
  <si>
    <t>Maybe; The abstract mentions "pilot research studies" and "the aim of this study", but it is unclear whether the study has been published in a peer-reviewed journal.
 ReflectionThe abstract mentions "our results provide a valuable source of information for prospective pearl farmers, donors, funding bodies and other stakeholders, and valuable extension information supporting further development of pearl culture in Tanzania." This suggests that the study has been published in a peer-reviewed journal.</t>
  </si>
  <si>
    <t>No; The paper does not mention any of the countries listed in the SC.
 ReflectionThe paper focuses on citizen science and freshwater research, and does not mention any specific case studies from the countries listed in the SC.</t>
  </si>
  <si>
    <t>While the mention of a "special series" suggests that this paper is part of a peer-reviewed publication, it is not explicitly stated, so it is unclear.</t>
  </si>
  <si>
    <t>Maybe; The abstract mentions a "special series" of papers, but it is unclear if this is a peer-reviewed publication or not.
 ReflectionThe mention of a "special series" could indicate that this paper is part of a peer-reviewed publication, but it is not explicitly stated.</t>
  </si>
  <si>
    <t>The paper is not about a case study from any of the countries mentioned in the SC, but rather from Maluku, Indonesia.</t>
  </si>
  <si>
    <t>No; The paper is about a case study in Maluku, Indonesia, which is not included in the list of countries mentioned in the SC.
 ReflectionThe initial response is correct as Maluku, Indonesia is not included in the list of countries mentioned in the SC.</t>
  </si>
  <si>
    <t>The publisher's name suggests that it may be a peer-reviewed journal, but there is not enough information to confirm this.</t>
  </si>
  <si>
    <t>Maybe; The abstract does not provide information on the type of publication.
 ReflectionThe abstract does not provide information on the type of publication, but the publisher's name suggests that it may be a peer-reviewed journal.</t>
  </si>
  <si>
    <t>Although the abstract does not explicitly state that the paper has been published in a peer-reviewed journal, the mention of the author(s) and year of publication suggests that it is likely a published paper.</t>
  </si>
  <si>
    <t>Maybe; The abstract mentions the author(s) and the year of publication, but it is unclear if it has been published in a peer-reviewed journal.
 ReflectionThe abstract does not explicitly state whether the paper has been published in a peer-reviewed journal or not. However, the fact that the author(s) and year of publication are mentioned suggests that it is likely a published paper.</t>
  </si>
  <si>
    <t>The paper is not a case study from any of the listed countries as it is focused on the Philippines.</t>
  </si>
  <si>
    <t>The abstract does not provide enough information to determine if the paper is part of the peer-reviewed published literature, but the language used suggests that it is a scholarly paper.</t>
  </si>
  <si>
    <t>Maybe; The abstract does not provide enough information to determine if the paper is part of the peer-reviewed published literature.
 ReflectionThe abstract does not explicitly state whether the paper is part of the peer-reviewed published literature or not. However, the language used in the abstract suggests that it is a scholarly paper.</t>
  </si>
  <si>
    <t>Maybe; The abstract does not mention where the paper was published.
 ReflectionThe abstract does not provide information on where the paper was published, but it does not mention any indicators of grey literature, conference reports, or book chapters.</t>
  </si>
  <si>
    <t>The paper discusses and compares centralised and community-based fisheries management strategies in two fisheries dependent archipelagos.</t>
  </si>
  <si>
    <t>Yes; The title and abstract mention fisheries management and coastal fisheries.
 ReflectionThe initial response is correct as the title and abstract explicitly mention fisheries management and coastal fisheries.</t>
  </si>
  <si>
    <t>The title and abstract mention both community-based and centralised management systems, making it unclear whether the paper will strictly discuss a community-based approach.</t>
  </si>
  <si>
    <t>Maybe; The title mentions community-based fisheries management strategies, but the abstract also mentions centralised management systems and the interaction between privatised and community-held access to resources.
 ReflectionThe initial response is correct as the abstract mentions both community-based and centralised management systems. However, it is unclear whether the paper will focus solely on community-based approaches or also include centralised approaches.</t>
  </si>
  <si>
    <t>Maybe; The abstract does not explicitly state whether the paper is part of the peer-reviewed published literature or not.
 ReflectionThe abstract does not provide any information on the publication status of the paper. However, the title suggests that the paper is likely to be part of the peer-reviewed published literature.</t>
  </si>
  <si>
    <t>The abstract does not specifically mention any of the countries listed in the SC, but the mention of "most of the world" suggests that one or more of the countries could be included.</t>
  </si>
  <si>
    <t>Maybe; The abstract mentions "most of the world" but does not specifically mention any of the countries listed in the SC.
 ReflectionThe initial response is correct as the abstract does not mention any of the countries listed in the SC. However, the mention of "most of the world" leaves open the possibility that one or more of the countries listed in the SC could be included.</t>
  </si>
  <si>
    <t>The abstract clearly indicates that the paper will discuss the management of tropical coastal marine resources, including fisheries, and the importance of local knowledge in this context.</t>
  </si>
  <si>
    <t>No; The paper is focused on community fisheries management in the Lower Mekong Basin, which is not included in the list of countries mentioned in the Screening Criteria.
 ReflectionThe Initial Response is correct. The Lower Mekong Basin is not included in the list of countries mentioned in the Screening Criteria.</t>
  </si>
  <si>
    <t>The abstract focuses on a case study in Fiji.</t>
  </si>
  <si>
    <t>The paper discusses fisheries and marine resource management in Fiji, with a focus on the implementation and challenges of community-based marine resource management and the impacts of a small-scale marine closure on the harvesting patterns in a portion of the Locally Managed Marine Area (LMMA).</t>
  </si>
  <si>
    <t>Yes; The abstract mentions investigating the Locally Managed Marine Area (LMMA) approach and community-based marine resource management in Fiji, with a focus on the impacts of a small-scale marine closure on the harvesting patterns in a portion of this LMMA, related aspects of formal and informal enforcement, and villagersâ€™ views of the health of their reef fishery.
 ReflectionThe paper discusses the implementation and challenges of community-based marine resource management in Fiji, with a focus on the impacts of a small-scale marine closure on the harvesting patterns in a portion of this LMMA, related aspects of formal and informal enforcement, and villagersâ€™ views of the health of their reef fishery. The paper also highlights the sociopolitical complexities of the LMMA approach and its articulation between conservation and extraction of marine resources.</t>
  </si>
  <si>
    <t>The abstract mentions the Locally Managed Marine Area (LMMA) approach, which is a community-based approach to marine resource management, and the paper investigates the developments and challenges of community-based marine resource management over time.</t>
  </si>
  <si>
    <t>Yes; The abstract mentions the Locally Managed Marine Area (LMMA) approach, which is a community-based approach to marine resource management.
 ReflectionThe LMMA approach is a community-based approach to marine resource management, and the abstract specifically mentions the implementation of this approach in a specific island setting. Therefore, it is likely that the paper will discuss a community-based approach.</t>
  </si>
  <si>
    <t>Maybe; The abstract mentions the publisher, but it is unclear if it is peer-reviewed.
 ReflectionThe initial response is correct. The abstract mentions the publisher, Elsevier Ltd, which is a reputable publisher of peer-reviewed journals. However, it is not explicitly stated whether the paper has undergone peer-review.</t>
  </si>
  <si>
    <t>The paper is about St. Kitts, West Indies, which is not included in the list of countries.</t>
  </si>
  <si>
    <t>No; The paper is about southwest Madagascar, which is not included in the list of countries.
 ReflectionThe initial response is correct as the paper is focused on southwest Madagascar, which is not included in the list of countries mentioned in the SC.</t>
  </si>
  <si>
    <t>The title suggests that the paper is likely to be part of the peer-reviewed published literature, although the abstract does not provide information on the type of publication.</t>
  </si>
  <si>
    <t>The mention of a journal name in the abstract suggests that the paper may have been published in a peer-reviewed journal, but it is unclear whether the paper has been peer-reviewed and published.</t>
  </si>
  <si>
    <t>Maybe; The abstract mentions a journal name, but it is unclear if the paper has been peer-reviewed and published.
 ReflectionThe mention of a journal name in the abstract suggests that the paper may have been published in a peer-reviewed journal. However, it is not explicitly stated in the abstract whether the paper has been peer-reviewed and published.</t>
  </si>
  <si>
    <t>No; The paper is focused on Puerto Rico and the US Virgin Islands, which are not included in the list of countries in the SC.
 ReflectionThe Initial Response is correct. The paper does not mention any of the countries listed in the SC.</t>
  </si>
  <si>
    <t>Although the abstract does not explicitly state that the paper is peer-reviewed, it is published by a reputable organization that publishes peer-reviewed articles.</t>
  </si>
  <si>
    <t>Maybe; The abstract does not mention if the paper is peer-reviewed or published in a journal.
 ReflectionThe abstract does not provide any information on whether the paper is peer-reviewed or published in a journal. However, the paper is published by the Foundation for Environmental Conservation, which is a reputable organization that publishes peer-reviewed articles.</t>
  </si>
  <si>
    <t>The paper does not summarise a case study from any of the countries mentioned in the Screening Criteria, as it is about a case study conducted in Ethiopia.</t>
  </si>
  <si>
    <t>No; The paper is about a case study conducted in Ethiopia, which is not included in the list of countries mentioned in the Screening Criteria.
 ReflectionThe Initial Response is correct as the study was conducted in Ethiopia, which is not included in the list of countries mentioned in the Screening Criteria.</t>
  </si>
  <si>
    <t>Maybe; The abstract does not explicitly state whether the paper is part of the peer-reviewed published literature or not.
 ReflectionThe abstract does not provide any information on whether the paper is part of the peer-reviewed published literature or not. However, the abstract does provide some details on the study design and findings, which suggests that it may be a research paper.</t>
  </si>
  <si>
    <t>No; The paper is about fisheries management in Costa Rica.
 ReflectionThe paper does not mention any of the countries listed in the SC, and instead focuses on Costa Rica.</t>
  </si>
  <si>
    <t>The abstract mentions the publisher, but it is unclear if it is a peer-reviewed journal article or not. Further investigation is needed to determine if it meets the screening criteria.</t>
  </si>
  <si>
    <t>Maybe; The abstract mentions the publisher, but it is unclear if it is a peer-reviewed journal article or not.
 ReflectionThe initial response is correct. The abstract mentions the publisher, but it does not explicitly state that it is a peer-reviewed journal article.</t>
  </si>
  <si>
    <t>Maybe; The abstract mentions the publisher, but it is unclear whether the paper is peer-reviewed or not.
 ReflectionThe mention of the publisher does not necessarily mean that the paper is peer-reviewed. However, the language and structure of the abstract suggest that it is likely to be a peer-reviewed paper.</t>
  </si>
  <si>
    <t>The publisher mentioned in the abstract is a reputable publisher of peer-reviewed scientific literature.</t>
  </si>
  <si>
    <t>Maybe; The abstract does not provide information on the type of publication.
 ReflectionThe abstract does not mention the type of publication, but the publisher is mentioned. IOP Publishing Ltd is a reputable publisher of peer-reviewed scientific literature.</t>
  </si>
  <si>
    <t>No; The paper is about a case study in Kolkata, India.
 ReflectionThe initial response is correct as the paper is focused on a case study in Kolkata, India, which is not part of the listed countries.</t>
  </si>
  <si>
    <t>Insufficient information to determine if this is a peer-reviewed paper or grey literature.</t>
  </si>
  <si>
    <t>Maybe; The abstract mentions a city and a wetland ecosystem, but it is unclear if this is a peer-reviewed paper or grey literature.
 ReflectionThe abstract does not provide enough information to determine if this is a peer-reviewed paper or grey literature.</t>
  </si>
  <si>
    <t>The paper is not about any of the countries listed in the SC, but rather about the San Andres Archipelago, which is located in Colombia.</t>
  </si>
  <si>
    <t>No; The paper is about the San Andres Archipelago, which is located in Colombia, not in any of the countries listed in the SC.
 ReflectionThe Initial Response is correct. The paper is not about any of the countries listed in the SC, but rather about the San Andres Archipelago, which is located in Colombia.</t>
  </si>
  <si>
    <t>The publisher mentioned in the abstract, Elsevier Ltd., is a peer-reviewed publisher.</t>
  </si>
  <si>
    <t>The paper does not meet the screening criteria as there is no indication of a case study from any of the listed countries in the title or abstract.</t>
  </si>
  <si>
    <t>No; The title and abstract do not mention any of the countries listed in the screening criteria.
 ReflectionThe initial response is correct as there is no mention of any of the countries listed in the screening criteria in the title or abstract.</t>
  </si>
  <si>
    <t>The title suggests that the paper will discuss community-based fisheries management, which is a form of marine resource management.</t>
  </si>
  <si>
    <t>The title and the use of "community-based" suggest that the paper will discuss a community-based approach.</t>
  </si>
  <si>
    <t>Yes; The title explicitly mentions "community-based fisheries management".
 ReflectionThe initial response is correct as the title mentions "community-based" and "learning communities".</t>
  </si>
  <si>
    <t>The source, Rosenstiel School of Marine and Atmospheric Science, is a peer-reviewed publication.</t>
  </si>
  <si>
    <t>Maybe; The abstract mentions the source as a school of the University of Miami, but it is unclear if it is a peer-reviewed publication.
 ReflectionThe source, Rosenstiel School of Marine and Atmospheric Science, is a research institution affiliated with the University of Miami and publishes peer-reviewed articles. However, the abstract does not explicitly state that this paper is peer-reviewed.</t>
  </si>
  <si>
    <t>The paper is likely to discuss fisheries and/or marine resource management as it focuses on the policy interface between the fisheries and health sectors in the Solomon Islands and aims to identify opportunities to strengthen fish supply chain policy to improve domestic access to fish.</t>
  </si>
  <si>
    <t>Yes; The title and abstract mention fisheries and the policy interface between the fisheries and health sectors in the Solomon Islands.
 ReflectionThe title and abstract clearly mention fisheries and the policy interface between the fisheries and health sectors in the Solomon Islands, indicating that the paper is likely to discuss fisheries and/or marine resource management.</t>
  </si>
  <si>
    <t>While the paper does not explicitly mention a community-based approach, it does highlight community-based fisheries management approaches as a key strength in the existing policy context, which suggests that a community-based approach may be discussed in the paper.</t>
  </si>
  <si>
    <t>No; The paper focuses on policy interface between the fisheries and health sectors and does not explicitly mention a community-based approach.
 ReflectionThe initial response is correct as the paper does not explicitly mention a community-based approach, but it does mention community-based fisheries management approaches as a key strength in the existing policy context.</t>
  </si>
  <si>
    <t>No; The paper is about environmental non-governmental organizations in the Fraser River Basin, Canada.
 ReflectionThe paper is focused on a specific region in Canada and does not mention any of the countries listed in the SC.</t>
  </si>
  <si>
    <t>The mention of IAMA suggests that the paper may be peer-reviewed, but we cannot confirm this without additional information such as the journal name or publication details.</t>
  </si>
  <si>
    <t>Maybe; The abstract mentions the International Food and Agribusiness Management Association (IAMA), which suggests that it may be a peer-reviewed paper. However, we cannot be certain without further information.
 ReflectionThe mention of IAMA suggests that the paper may be peer-reviewed, but we cannot confirm this without additional information such as the journal name or publication details.</t>
  </si>
  <si>
    <t>The paper is not about any of the countries listed in the SC, but rather about South Africa.</t>
  </si>
  <si>
    <t>No; The paper is about South Africa, which is not included in the list of countries.
 ReflectionThe Initial Response is correct as the paper is focused on South Africa, which is not included in the list of countries.</t>
  </si>
  <si>
    <t>Maybe; The abstract does not explicitly state whether the paper is peer-reviewed or not.
 ReflectionThe abstract does not provide any information on whether the paper is peer-reviewed or not, but it is published by a reputable publisher, Taylor &amp; Francis Group.</t>
  </si>
  <si>
    <t>The paper does not meet the SC as it does not describe a case study from any of the countries listed.</t>
  </si>
  <si>
    <t>No; The paper describes case studies from Nicaragua and Tanzania, which are not included in the list of countries.
 ReflectionThe initial response is correct as the paper does not mention any of the countries listed in the SC.</t>
  </si>
  <si>
    <t>The abstract mentions the Solomon Islands which is one of the countries listed in the Screening Criteria.</t>
  </si>
  <si>
    <t>Yes; The abstract mentions the Solomon Islands which is one of the countries listed in the Screening Criteria.
 ReflectionThe Initial Response is correct as the abstract mentions the Solomon Islands which is one of the countries listed in the Screening Criteria.</t>
  </si>
  <si>
    <t>The paper focuses on a specific fishery and discusses the need for management, indicating that it is likely to discuss fisheries and/or marine resource management.</t>
  </si>
  <si>
    <t>Yes; The title and abstract mention a gear-specific assessment of a commercial inshore fishery in the Solomon Islands, and the abstract discusses the need for management to control potential overfishing.
 ReflectionThe paper focuses on a specific fishery and discusses the need for management, indicating that it is likely to discuss fisheries and/or marine resource management.</t>
  </si>
  <si>
    <t>While the abstract mentions the need for community engagement, the paper does not appear to have a primary focus on a community-based approach.</t>
  </si>
  <si>
    <t>No; The abstract discusses the need for community engagement and voluntary fisher compliance, but there is no clear indication that the paper will focus on a community-based approach.
 ReflectionThe abstract mentions the need for community engagement, but it is not clear if this will be the main focus of the paper. The title and abstract primarily focus on a gear-based assessment of the fishery.</t>
  </si>
  <si>
    <t>The abstract mentions Elsevier B.V. which is a publisher of peer-reviewed journals, but it is not clear if this paper has been published in a peer-reviewed journal.</t>
  </si>
  <si>
    <t>Maybe; The abstract mentions Elsevier B.V. which is a publisher of peer-reviewed journals, but it is not clear if this paper has been published in a peer-reviewed journal.
 ReflectionThe initial response is correct. The abstract mentions Elsevier B.V. which is a publisher of peer-reviewed journals, but it is not clear if this paper has been published in a peer-reviewed journal.</t>
  </si>
  <si>
    <t>The abstract does not provide enough information to determine if the paper has been peer-reviewed and published in a journal.</t>
  </si>
  <si>
    <t>Maybe; The abstract mentions the author(s), but it is unclear if the paper has been peer-reviewed and published in a journal.
 ReflectionThe abstract does not explicitly state that the paper has been peer-reviewed and published in a journal, but it does mention the author(s), which suggests that it may have been published. However, this is not enough information to make a definitive determination.</t>
  </si>
  <si>
    <t>Maybe; The abstract mentions the Pacific region, but does not specifically mention any of the countries listed in the SC.
 ReflectionThe initial response is correct. The abstract mentions the Pacific region in general, but does not provide any specific case studies from the countries listed in the SC.</t>
  </si>
  <si>
    <t>The paper may discuss fisheries and/or marine resource management strategies, but this cannot be confirmed without further information.</t>
  </si>
  <si>
    <t>Maybe; The abstract mentions coral reefs and their socio-economic importance to Pacific communities, but does not explicitly mention fisheries or marine resource management.
 ReflectionWhile the abstract does not explicitly mention fisheries or marine resource management, the mention of coral reefs and their importance to Pacific communities suggests that the paper may discuss management strategies for these resources.</t>
  </si>
  <si>
    <t>The abstract explicitly mentions the importance of community-based initiatives and traditional knowledge in addressing local pressures and building reef resilience to climate change.</t>
  </si>
  <si>
    <t>Yes; The abstract mentions "traditional systems of resource governance in Pacific island nations" and "community-based initiatives" as solutions to address local pressures and minimize climate change impacts.
 ReflectionThe initial response is correct as the abstract clearly mentions the importance of community-based initiatives and traditional knowledge in addressing local pressures and building reef resilience to climate change.</t>
  </si>
  <si>
    <t>Although the abstract does not explicitly state that the paper is peer-reviewed, the fact that it has a copyright year suggests that it has been published in a peer-reviewed journal.</t>
  </si>
  <si>
    <t>Maybe; The abstract does not explicitly state whether the paper is peer-reviewed or not.
 ReflectionThe abstract does not provide any information on whether the paper is peer-reviewed or not. However, the fact that it has a copyright year suggests that it has been published in some form.</t>
  </si>
  <si>
    <t>Although the abstract does not explicitly state that the paper is peer-reviewed, the publisher mentioned at the end of the abstract, Igitur, Utrecht Publishing and Archiving Services, is a reputable publisher of peer-reviewed journals.</t>
  </si>
  <si>
    <t>Maybe; The abstract does not explicitly state whether the paper is peer-reviewed or not.
 ReflectionThe abstract does not provide any information on whether the paper is peer-reviewed or not. However, the publisher mentioned at the end of the abstract, Igitur, Utrecht Publishing and Archiving Services, is a reputable publisher of peer-reviewed journals.</t>
  </si>
  <si>
    <t>The abstract does not provide enough information to determine if it is a peer-reviewed paper or grey literature report.</t>
  </si>
  <si>
    <t>Maybe; The abstract does not provide information on the type of publication.
 ReflectionThe abstract does not mention the type of publication, but the title suggests that it may be a report on a community-based planning program. It is possible that it is a peer-reviewed paper, but it could also be a grey literature report.</t>
  </si>
  <si>
    <t>No; The paper is about an oil spill in Brazil and its impact on shellfish gatherers.
 ReflectionThe paper is focused on the impact of an oil spill on shellfish gatherers in Brazil, and there is no mention of any of the countries listed in the SC.</t>
  </si>
  <si>
    <t>Although the abstract does not provide information on the type of publication, the publisher mentioned in the abstract seems to be a legitimate one, and there is no mention of conference or book chapter.</t>
  </si>
  <si>
    <t>Maybe; The abstract does not provide information on the type of publication.
 ReflectionThe abstract does not provide information on the type of publication, but it does not mention any conference or book chapter. The publisher mentioned in the abstract seems to be a legitimate one.</t>
  </si>
  <si>
    <t>Although the abstract does not explicitly state that the paper has been published in a peer-reviewed journal, the copyright statement from IOSH Services Limited suggests that it has been published in a peer-reviewed journal.</t>
  </si>
  <si>
    <t>Maybe; The abstract mentions that the paper reports on findings, but it is unclear whether it has been published in a peer-reviewed journal or not.
 ReflectionThe abstract does not explicitly state whether the paper has been published in a peer-reviewed journal or not. However, the fact that it includes a copyright statement from IOSH Services Limited suggests that it may have been published in a peer-reviewed journal.</t>
  </si>
  <si>
    <t>No; The paper is about a marine conservation programme in Aceh, Indonesia.
 ReflectionThe paper is focused on a marine conservation programme in Aceh, Indonesia, which is not one of the countries listed in the SC.</t>
  </si>
  <si>
    <t>The abstract mentions a journal name, but it is unclear if the paper has been peer-reviewed.</t>
  </si>
  <si>
    <t>Maybe; The abstract mentions a journal name, but it is unclear if the paper has been peer-reviewed.
 ReflectionThe abstract mentions the journal name, but it is unclear if the paper has been peer-reviewed or not.</t>
  </si>
  <si>
    <t>No; The paper is about a case study in Jamaica.
 ReflectionThe title and abstract clearly state that the paper is about a case study in Jamaica, which is not included in the list of countries in the SC.</t>
  </si>
  <si>
    <t>No; The paper is about a university program in Tokyo Bay.
 ReflectionThe title and abstract do not mention any of the countries listed in the SC.</t>
  </si>
  <si>
    <t>The title suggests that it is a research paper, but the abstract does not provide enough information to confirm if it is part of the peer-reviewed published literature.</t>
  </si>
  <si>
    <t>The paper is not about any of the countries listed in the SC, but rather about a community-based data collection program for the San Diego red sea urchin fishery in California.</t>
  </si>
  <si>
    <t>No; The paper is about a community-based data collection program for the San Diego red sea urchin fishery in California.
 ReflectionThe paper is not about any of the countries listed in the SC.</t>
  </si>
  <si>
    <t>The abstract clearly states that this is a conference proceedings and not a peer-reviewed published paper.</t>
  </si>
  <si>
    <t>Maybe; The abstract mentions the copyright by the Society for Applied Anthropology, but it is unclear if it is a peer-reviewed journal article or not.
 ReflectionThe initial response is correct. The copyright information does not necessarily indicate that the paper is peer-reviewed.</t>
  </si>
  <si>
    <t>No; The paper is about Saroma Lake in Japan.
 ReflectionThe paper is not about any of the countries listed in the SC.</t>
  </si>
  <si>
    <t>The abstract explicitly states that it is a chapter, which is not part of the peer-reviewed published literature.</t>
  </si>
  <si>
    <t>No; The abstract mentions that it is a chapter, which suggests that it is part of a book rather than a peer-reviewed journal article.
 ReflectionThe Initial Response is correct. The abstract clearly states that it is a chapter, which is not typically found in peer-reviewed journals.</t>
  </si>
  <si>
    <t>The paper is not about any of the countries listed in the SC, but rather about a community-based fisheries research program in the Northern Territory of Australia.</t>
  </si>
  <si>
    <t>No; The paper is about a community-based fisheries research program in the Northern Territory of Australia.
 ReflectionThe paper does not mention any of the countries listed in the SC, and the research program was conducted in Australia.</t>
  </si>
  <si>
    <t>No; The paper is about Lao PDR, which is not included in the list of countries.
 ReflectionThe SC specifically asks for case studies from a list of countries, and Lao PDR is not included in that list.</t>
  </si>
  <si>
    <t>The paper is a case study from Fiji on community-based marine resource monitoring.</t>
  </si>
  <si>
    <t>The abstract clearly discusses the need for management of fishery resources and the lack of monitoring in most communities, indicating that the paper is likely to discuss fisheries and/or marine resource management.</t>
  </si>
  <si>
    <t>Yes; The abstract discusses the need for management of fishery resources in Fiji and the lack of monitoring in most communities.
 ReflectionThe abstract specifically mentions "fishery" and "monitoring" which are key terms related to fisheries and marine resource management.</t>
  </si>
  <si>
    <t>The abstract clearly focuses on the need for community-based monitoring in Fiji.</t>
  </si>
  <si>
    <t>Yes; The abstract mentions the need for management actions and monitoring in communities.
 ReflectionThe abstract specifically mentions "community-based marine resource monitoring" and discusses the challenges and possibilities of monitoring in local communities.</t>
  </si>
  <si>
    <t>The mention of Elsevier B.V. suggests that it is likely a peer-reviewed paper, but without further information, it cannot be confirmed.</t>
  </si>
  <si>
    <t>Maybe; The abstract mentions the publisher, but it is unclear if it is a peer-reviewed journal article or not.
 ReflectionThe publisher mentioned in the abstract, Elsevier B.V., is a reputable publisher of peer-reviewed journals. However, it is still unclear if this specific paper is part of a peer-reviewed journal or not.</t>
  </si>
  <si>
    <t>The publisher, Elsevier, is a reputable academic publisher that publishes peer-reviewed articles.</t>
  </si>
  <si>
    <t>Maybe; The abstract does not explicitly state whether the paper is peer-reviewed or not.
 ReflectionThe abstract does not provide any information on whether the paper is peer-reviewed or not. However, the publisher, Elsevier, is a reputable academic publisher that publishes peer-reviewed articles.</t>
  </si>
  <si>
    <t>No; The paper is about a case study in British Columbia, Canada.
 ReflectionThe title and abstract clearly mention that the paper is about a case study in British Columbia, Canada, and there is no mention of any of the countries listed in the SC.</t>
  </si>
  <si>
    <t>While the abstract mentions a publisher of peer-reviewed journals, it is unclear if this paper has been peer-reviewed and published.</t>
  </si>
  <si>
    <t>Maybe; The abstract mentions Taylor &amp; Francis Group, LLC, which is a publisher of peer-reviewed journals, but further information is needed to confirm if this paper is part of the peer-reviewed published literature.
 ReflectionThe initial response is correct. While the abstract mentions a publisher of peer-reviewed journals, it does not explicitly state that the paper has been peer-reviewed and published.</t>
  </si>
  <si>
    <t>No; The paper is about a marine conservation project in the Philippines.
 ReflectionThe paper is focused on a specific project in the Philippines and does not mention any of the countries listed in the SC.</t>
  </si>
  <si>
    <t>Maybe; The abstract does not explicitly state whether the paper is part of peer-reviewed literature or not.
 ReflectionThe abstract does not provide any information on whether the paper is part of peer-reviewed literature or not. However, the fact that the paper describes a two-year project and presents measurable changes in reef quality suggests that it may have undergone some form of review.</t>
  </si>
  <si>
    <t>No; The paper is about a study conducted in the Philippines.
 ReflectionThe paper is not related to any of the countries listed in the SC.</t>
  </si>
  <si>
    <t>While the mention of IEEE suggests that the paper may have been published in a peer-reviewed journal, there is not enough information to confirm this.</t>
  </si>
  <si>
    <t>Maybe; The abstract mentions the publisher (IEEE), but it is unclear if the paper has been peer-reviewed and published in a journal.
 ReflectionThe mention of IEEE in the abstract suggests that the paper may have been published in a peer-reviewed journal. However, this is not explicitly stated and there is no information on the specific journal or publication date.</t>
  </si>
  <si>
    <t>While the paper does not explicitly state that it has been peer-reviewed, it does provide a clear research question, methodology, and findings, which are typical of peer-reviewed papers.</t>
  </si>
  <si>
    <t>Maybe; The abstract mentions the publisher, but it is unclear if the paper has been peer-reviewed.
 ReflectionThe mention of the publisher does not necessarily mean that the paper has been peer-reviewed. However, the paper does provide a clear research question, methodology, and findings, which are typical of peer-reviewed papers.</t>
  </si>
  <si>
    <t>The publisher is reputable, but we cannot determine if the paper is peer-reviewed from the information given.</t>
  </si>
  <si>
    <t>Maybe; The publisher is Elsevier, which is a reputable publisher, but we cannot determine if the paper is peer-reviewed from the information given.
 ReflectionThe initial response is correct. While Elsevier is a reputable publisher, we cannot determine if the paper is peer-reviewed from the information given.</t>
  </si>
  <si>
    <t>The title suggests that it may be a research paper, but the abstract does not provide any information on whether it is peer-reviewed or not.</t>
  </si>
  <si>
    <t>Maybe; The abstract does not provide information on whether the paper is peer-reviewed or not.
 ReflectionThe abstract does not provide any information on the type of publication or whether it is peer-reviewed or not. However, the title suggests that it may be a research paper.</t>
  </si>
  <si>
    <t>The paper does not summarise a case study from any of the listed countries as it is solely focused on India's coastal zone management policies.</t>
  </si>
  <si>
    <t>No; The paper is focused on India's coastal zone management policies and does not mention any of the listed countries.
 ReflectionThe initial response is correct as the paper is solely focused on India's coastal zone management policies and does not mention any of the listed countries.</t>
  </si>
  <si>
    <t>The mention of Springer Science+Business Media Dordrecht suggests that the paper may be part of the peer-reviewed published literature, but we cannot confirm this without further information.</t>
  </si>
  <si>
    <t>Maybe; The abstract mentions Springer Science+Business Media Dordrecht, which is a publisher of peer-reviewed journals. However, we cannot confirm without further information.
 ReflectionThe mention of Springer Science+Business Media Dordrecht in the abstract suggests that the paper may be part of the peer-reviewed published literature. However, we cannot confirm this without further information about the specific journal and publication.</t>
  </si>
  <si>
    <t>The abstract does not provide information on whether the paper is part of peer-reviewed published literature or not.</t>
  </si>
  <si>
    <t>The abstract mentions the authors' findings and references previous research, indicating that it is likely a peer-reviewed paper.</t>
  </si>
  <si>
    <t>Yes; The abstract mentions the authors' findings and references previous research, indicating that it is likely a peer-reviewed paper.
 ReflectionThe abstract mentions the authors' research methods and findings, which suggests that it is a peer-reviewed paper.</t>
  </si>
  <si>
    <t>The abstract mentions the publisher as BioMed Central Ltd, which is a publisher of peer-reviewed open access journals, but further investigation is needed to confirm if this specific paper has undergone peer-review.</t>
  </si>
  <si>
    <t>Maybe; The abstract mentions the publisher as BioMed Central Ltd, but further investigation is needed to confirm if it is a peer-reviewed journal.
 ReflectionThe initial response is correct. BioMed Central is a publisher of peer-reviewed open access journals, but further investigation is needed to confirm if this specific paper has undergone peer-review.</t>
  </si>
  <si>
    <t>While the abstract does not mention any specific country, the paper could potentially include a case study from one of the listed countries.</t>
  </si>
  <si>
    <t>Maybe; The abstract discusses community-based marine resource management, but does not mention any specific country.
 ReflectionThe abstract provides a general overview of the psychology of perception in community-based marine resource management, without any specific case study mentioned. However, the paper could potentially include a case study from one of the listed countries.</t>
  </si>
  <si>
    <t>Yes; The abstract discusses community-based marine resource management and proposes a new approach to increase participation and rehabilitation of marine resources.
 ReflectionThe abstract specifically mentions marine resource management and proposes a new approach to improve it.</t>
  </si>
  <si>
    <t>Yes; The title and abstract clearly mention community-based marine resource management.
 ReflectionThe paper discusses the role of perceptions in community-based marine resource management and proposes the introduction of Perception Experts to improve the management process.</t>
  </si>
  <si>
    <t>Maybe; The abstract mentions the publisher, but it is unclear if the paper has been peer-reviewed.
 ReflectionThe mention of the publisher does not necessarily mean that the paper has been peer-reviewed. However, the language and structure of the abstract suggest that it is a research paper.</t>
  </si>
  <si>
    <t>No; The paper is about a case study in the Kuskokwim River Basin of western Alaska, which is not included in the list of countries in the SC.
 ReflectionThe Initial Response is correct. The paper is focused on a case study in Alaska and does not mention any of the countries listed in the SC.</t>
  </si>
  <si>
    <t>The abstract does not provide clear evidence that the paper has been peer-reviewed and published in a journal, but the mention of the author(s) suggests that it is a scholarly work.</t>
  </si>
  <si>
    <t>Maybe; The abstract mentions the author(s) but does not explicitly state that the paper has been peer-reviewed and published in a journal.
 ReflectionThe abstract does not provide clear evidence that the paper has been peer-reviewed and published in a journal. However, the mention of the author(s) suggests that it is a scholarly work.</t>
  </si>
  <si>
    <t>No; The paper is about the Commonwealth of Dominica, which is not on the list of countries in the SC.
 ReflectionThe Initial Response is correct. The paper is focused on the Commonwealth of Dominica, which is not included in the list of countries in the SC.</t>
  </si>
  <si>
    <t>The abstract suggests that this is a research paper, but it is unclear whether it has been published in a peer-reviewed journal.</t>
  </si>
  <si>
    <t>Maybe; The abstract mentions recent scholarship, but it is unclear if the paper is part of the peer-reviewed published literature.
 ReflectionThe abstract mentions "Data were collected" and "Interview transcripts were coded inductively for salient themes," which suggests that this is a research paper. However, it is not explicitly stated whether the paper has been published in a peer-reviewed journal.</t>
  </si>
  <si>
    <t>No; The paper is about fish resources and fishing communities in Korea.
 ReflectionThe paper is focused on Korea and does not mention any of the countries listed in the SC.</t>
  </si>
  <si>
    <t>Although the abstract does not explicitly state the type of publication, the title suggests that it is a research paper published in a peer-reviewed journal.</t>
  </si>
  <si>
    <t>The paper is not about any of the countries listed in the SC, but about a case study in North Sulawesi, Indonesia.</t>
  </si>
  <si>
    <t>The title suggests that the paper is likely part of the peer-reviewed published literature.</t>
  </si>
  <si>
    <t>Maybe; The abstract does not provide information on the type of publication.
 ReflectionThe abstract does not mention the type of publication, but the title suggests that it could be a research article published in a peer-reviewed journal.</t>
  </si>
  <si>
    <t>Although the abstract does not explicitly state that the paper is part of the peer-reviewed published literature, the authors' presentation of research findings and citation of previous research suggests that it is likely to be a peer-reviewed published paper.</t>
  </si>
  <si>
    <t>Maybe; The abstract does not explicitly state whether the paper is part of the peer-reviewed published literature or not.
 ReflectionThe abstract does not provide any information on the type of publication, but the fact that the authors are presenting research findings and have cited previous research suggests that it is likely to be a peer-reviewed published paper.</t>
  </si>
  <si>
    <t>No; The paper is about high-risk behaviors related to HIV infection in men who have sex with men recruited by different methods in Zhenjiang city, China.
 ReflectionThe paper is focused on a specific location in China and does not mention any of the countries listed in the SC.</t>
  </si>
  <si>
    <t>The language of the title and abstract suggests that the paper may not be in English, which could indicate that it is not part of the peer-reviewed published literature. However, this cannot be determined with certainty without further information.</t>
  </si>
  <si>
    <t>Maybe; The language of the title and abstract suggests that the paper may not be in English, which could indicate that it is not part of the peer-reviewed published literature. However, this cannot be determined with certainty without further information.
 ReflectionThe initial response is correct. The language of the title and abstract is not specified, but the presence of Chinese characters suggests that it may not be in English. While it is possible that the paper is part of the peer-reviewed published literature, it cannot be determined with certainty without further information.</t>
  </si>
  <si>
    <t>No; The paper is about a case study in the Azores, Portugal, which is not included in the list of countries mentioned in the SC.
 ReflectionThe Initial Response is correct as the paper is not about any of the countries listed in the SC.</t>
  </si>
  <si>
    <t>The abstract mentions Elsevier Ltd, a reputable publisher of peer-reviewed journals.</t>
  </si>
  <si>
    <t>Yes; The abstract mentions the publisher, Elsevier Ltd, which is a reputable publisher of peer-reviewed journals.
 ReflectionThe initial response is correct. Elsevier Ltd is a well-known publisher of peer-reviewed journals.</t>
  </si>
  <si>
    <t>No; The paper is about Khuzestan Province in Iran, which is not included in the list of countries mentioned in the SC.
 ReflectionThe SC specifically mentions a list of countries, and Iran is not one of them. Therefore, the paper does not meet the SC.</t>
  </si>
  <si>
    <t>The mention of the publisher does not confirm that the article is peer-reviewed. Further investigation is needed to determine if it meets the screening criteria.</t>
  </si>
  <si>
    <t>Maybe; The abstract mentions the publisher, but further investigation is needed to confirm if it is a peer-reviewed journal article.
 ReflectionThe mention of the publisher does not necessarily mean that the article is peer-reviewed. A closer look at the journal is needed to confirm.</t>
  </si>
  <si>
    <t>No; The paper is focused on HawaiÊ»i and does not mention any of the listed countries.
 ReflectionThe Initial Response is correct as the paper is solely focused on HawaiÊ»i and does not mention any of the listed countries.</t>
  </si>
  <si>
    <t>No; The paper is about a case study from the Brazilian Amazon.
 ReflectionThe initial response is correct as the paper is focused on a case study from the Brazilian Amazon, which is not included in the list of countries in the SC.</t>
  </si>
  <si>
    <t>No; The paper is focused on Klaipeda seaport in Lithuania, which is not located in any of the listed countries.
 ReflectionThe paper does not mention any of the countries listed in the SC, and instead focuses on a seaport in Lithuania.</t>
  </si>
  <si>
    <t>The paper is about a case study in the Philippines and not any of the countries listed in the SC.</t>
  </si>
  <si>
    <t>The abstract mentions Elsevier Ltd, which is a publisher of peer-reviewed journals, but it is not clear from the abstract whether this paper has been peer-reviewed.</t>
  </si>
  <si>
    <t>The abstract describes a case study from the Solomon Islands.</t>
  </si>
  <si>
    <t>Yes; The abstract mentions a CBFM project in five Solomon Island villages.
 ReflectionThe initial response is correct as the abstract clearly mentions a CBFM project in the Solomon Islands.</t>
  </si>
  <si>
    <t>The paper discusses community-based fisheries management and how the social-ecological systems framework can strengthen post-hoc analysis of CBFM, contributing towards more sustainable small-scale fisheries.</t>
  </si>
  <si>
    <t>The paper discusses community-based fisheries management and does not mention co-management.</t>
  </si>
  <si>
    <t>Yes; The abstract discusses community-based fisheries management.
 ReflectionThe abstract clearly mentions community-based fisheries management as the focus of the study.</t>
  </si>
  <si>
    <t>Maybe; The abstract mentions "grey literature" as a source of data, but it is unclear if the paper itself is grey literature or peer-reviewed.
 ReflectionThe abstract mentions that the study draws on data from published and grey literature, but it is not clear if the paper itself is peer-reviewed or grey literature.</t>
  </si>
  <si>
    <t>No; The abstract does not provide any indication that the paper is part of the peer-reviewed published literature.
 ReflectionThe abstract does not mention any journal or publisher, nor does it provide any indication that the paper has undergone peer-review.</t>
  </si>
  <si>
    <t>The paper has not been published in the peer-reviewed literature yet.</t>
  </si>
  <si>
    <t>Maybe; The abstract mentions a literature review, but it is unclear if the paper has been peer-reviewed and published.
 ReflectionThe abstract mentions a literature review, but it is unclear if the paper has been peer-reviewed and published. The reference to the author's article being accepted for publication in a journal suggests that it has not yet been published.</t>
  </si>
  <si>
    <t>No; The paper is not about a case study from any of the listed countries.
 ReflectionThe paper is about a method to assess the sensitivity of sedimentary communities to fishing activities, and it does not mention any of the listed countries.</t>
  </si>
  <si>
    <t>The abstract mentions the publisher and the copyright, but it is unclear whether the paper is peer-reviewed or not.</t>
  </si>
  <si>
    <t>Maybe; The abstract mentions the publisher and the copyright, but it is unclear whether the paper is peer-reviewed or not.
 ReflectionThe initial response is correct. The abstract mentions the publisher and the copyright, but it is unclear whether the paper is peer-reviewed or not.</t>
  </si>
  <si>
    <t>The paper discusses legal frameworks for marine protected areas in small island states across the Indo-Pacific region, including those listed in the SC.</t>
  </si>
  <si>
    <t>Yes; The abstract mentions small island states in the Indo-Pacific region, which includes the countries listed in the SC.
 ReflectionThe initial response is correct as the abstract mentions small island states in the Indo-Pacific region, which includes the countries listed in the SC.</t>
  </si>
  <si>
    <t>The paper may discuss fisheries as a part of marine resource management, but it is not explicitly mentioned in the abstract.</t>
  </si>
  <si>
    <t>Maybe; The abstract mentions marine conservation and management, marine protected areas, and marine management in island states, but does not explicitly mention fisheries.
 ReflectionThe paper may discuss fisheries as a part of marine resource management, but it is not clear from the abstract.</t>
  </si>
  <si>
    <t>Although the abstract does not explicitly state that the paper is peer-reviewed, the content and structure of the abstract suggest that it is likely a peer-reviewed research article.</t>
  </si>
  <si>
    <t>Maybe; The abstract does not explicitly state whether the paper is peer-reviewed or not.
 ReflectionThe abstract does not provide any information on whether the paper is peer-reviewed or not. However, the paper seems to be a research article that presents original research and analysis, which is typically published in peer-reviewed journals.</t>
  </si>
  <si>
    <t>No; The paper is about a case study from Alaska, USA.
 ReflectionThe paper is not about any of the countries listed in the SC, but rather about a case study from Alaska, USA.</t>
  </si>
  <si>
    <t>While the abstract mentions a publisher, it is unclear if the paper has been peer-reviewed. However, the formal style and research findings suggest that it may have undergone peer review.</t>
  </si>
  <si>
    <t>Maybe; The abstract mentions a publisher, but it is unclear if the paper has been peer-reviewed.
 ReflectionThe mention of a publisher does not necessarily mean that the paper has been peer-reviewed. However, the paper does seem to be discussing research findings and is written in a formal style, which suggests that it may have undergone peer review.</t>
  </si>
  <si>
    <t>No; The paper is not about any of the listed countries.
 ReflectionThe paper is about designing effective reserve networks for marine communities, and does not mention any of the listed countries.</t>
  </si>
  <si>
    <t>Yes; The abstract mentions the Ecological Society of America, which is a peer-reviewed journal.
 ReflectionThe Initial Response is correct. The Ecological Society of America is a peer-reviewed journal.</t>
  </si>
  <si>
    <t>While the abstract mentions a review of literature, it is unclear whether the paper itself is part of the peer-reviewed published literature.</t>
  </si>
  <si>
    <t>Maybe; The abstract mentions a review of literature, but it is unclear if the paper itself is peer-reviewed.
 ReflectionThe abstract mentions a review of literature, which suggests that the paper may be part of the peer-reviewed published literature. However, it is not explicitly stated whether the paper itself is peer-reviewed.</t>
  </si>
  <si>
    <t>No; The paper does not mention any of the countries listed in the SC.
 ReflectionThe paper focuses on the Tilapia Lake Virus and its impact on tilapia farming in Sub-Saharan Africa. There is no mention of any of the countries listed in the SC.</t>
  </si>
  <si>
    <t>The abstract mentions an exhaustive search on TiLV in various databases, but it is unclear if the paper has been published in a peer-reviewed journal.</t>
  </si>
  <si>
    <t>Maybe; The abstract mentions an exhaustive search on TiLV in PubMed, Web of Science, Scopus, Google Scholar and ResearchGate, but it is unclear if the paper has been published in a peer-reviewed journal.
 ReflectionThe abstract mentions that the study was conducted and results were obtained, but it is unclear if the paper has been published in a peer-reviewed journal.</t>
  </si>
  <si>
    <t>The paper is not about a case study from any of the listed countries, but rather about a case study in India.</t>
  </si>
  <si>
    <t>No; The paper is about a case study in India, not in any of the listed countries.
 ReflectionThe paper is clearly about a case study in India, which is not one of the listed countries.</t>
  </si>
  <si>
    <t>The abstract does not provide clear evidence that the paper has undergone peer review.</t>
  </si>
  <si>
    <t>No; The paper is about natural resources assessment in the Okavango Delta, Botswana.
 ReflectionThe paper is focused on Botswana, which is not one of the countries listed in the SC.</t>
  </si>
  <si>
    <t>Yes; The abstract mentions that the article was published by Blackwell Publishing, which is a peer-reviewed publisher.
 ReflectionThe initial response is correct. Blackwell Publishing is a peer-reviewed publisher, and the abstract mentions that the article was published by them.</t>
  </si>
  <si>
    <t>While the paper is not about any of the countries listed in the SC, it is possible that it could be relevant to the screening criteria if it includes a comparison or reference to any of the countries listed.</t>
  </si>
  <si>
    <t>No; The paper is about a community-based coral reef conservation effort in the Bay Islands of Honduras, which is not included in the list of countries in the SC.
 ReflectionThe paper is not about any of the countries listed in the SC, but it is still possible that it could be relevant to the screening criteria if the paper includes a comparison or reference to any of the countries listed.</t>
  </si>
  <si>
    <t>The paper focuses on community-based marine conservation and the creation and management of a marine protected area, rather than fisheries and/or marine resource management.</t>
  </si>
  <si>
    <t>Maybe; The abstract mentions the traditional fish and shrimping industries and the growth of reef-based tourism, but the focus is on community-based marine conservation.
 ReflectionThe initial response is correct. While the abstract mentions the traditional fish and shrimping industries and the growth of reef-based tourism, the focus is on community-based marine conservation and the creation and management of a marine protected area.</t>
  </si>
  <si>
    <t>Yes; The title and abstract clearly mention a community-based approach to coral reef conservation.
 ReflectionThe abstract mentions that two communities organized among themselves to create and manage a marine protected area, indicating a community-based approach.</t>
  </si>
  <si>
    <t>The paper summarises a case study from the Kingdom of Tonga, which is one of the countries listed in the screening criteria.</t>
  </si>
  <si>
    <t>Yes; The title and abstract mention a case study from the Kingdom of Tonga, which is one of the countries listed in the screening criteria.
 ReflectionThe initial response is correct as the Kingdom of Tonga is one of the countries listed in the screening criteria.</t>
  </si>
  <si>
    <t>The paper discusses fisheries and marine resource management in the context of co-management and community-based approaches.</t>
  </si>
  <si>
    <t>Yes; The title and abstract mention co-management, marine conservation, sustainable management, fishing activities, catches, changes in resource status, and socio-economic conditions.
 ReflectionThe title and abstract clearly mention fisheries and marine resource management, specifically in the context of co-management and community-based approaches.</t>
  </si>
  <si>
    <t>The paper focuses on co-management rather than community-based approaches.</t>
  </si>
  <si>
    <t>No; The focus is on co-management.
 ReflectionThe abstract mentions that the study is about the first community-based, co-managed area in the Kingdom of Tonga, but the title and abstract focus on detecting fisheries trends in a co-managed area. The abstract also discusses the effectiveness of co-management on marine resources and socio-economic conditions. Therefore, the focus is on co-management rather than solely on community-based approaches.</t>
  </si>
  <si>
    <t>The paper is not a case study from any of the countries listed in the SC, but rather a synopsis of interventions for sustainable land use in Nigeria's dry belt.</t>
  </si>
  <si>
    <t>No; The paper is about interventions for sustainable land use in Nigeria's dry belt, and does not mention any of the countries listed in the SC.
 ReflectionThe initial response is correct. The paper is focused on Nigeria and does not mention any of the countries listed in the SC.</t>
  </si>
  <si>
    <t>No; The paper is about a fishery management survey in Zanzibar, Tanzania, which is not included in the list of countries in the SC.
 ReflectionThe SC specifically mentions a list of countries, and Tanzania is not one of them. Therefore, the Initial Response is correct.</t>
  </si>
  <si>
    <t>Maybe; The abstract mentions Elsevier Ltd. which is a publisher of peer-reviewed journals, but we cannot confirm without further information.
 ReflectionThe mention of Elsevier Ltd. suggests that the paper may be part of the peer-reviewed published literature. However, we cannot confirm this without further information such as the name of the journal or confirmation from the authors.</t>
  </si>
  <si>
    <t>No; The paper is about a river in Bangladesh.
 ReflectionThe paper is not about any of the countries listed in the SC.</t>
  </si>
  <si>
    <t>The mention of the International Association for Hydro-Environment Engineering and Research suggests that this paper may be part of the peer-reviewed published literature, but this cannot be confirmed without further information.</t>
  </si>
  <si>
    <t>Maybe; The abstract mentions "International Association for Hydro-Environment Engineering and Research" which suggests it may be a peer-reviewed publication, but this cannot be confirmed without further information.
 ReflectionThe initial response is correct. The mention of the International Association for Hydro-Environment Engineering and Research suggests that this paper may be part of the peer-reviewed published literature, but this cannot be confirmed without further information.</t>
  </si>
  <si>
    <t>Yes; The paper is a case study from Solomon Islands.
 ReflectionThe initial response is correct as the paper is a case study from Solomon Islands, which is one of the countries listed in the SC.</t>
  </si>
  <si>
    <t>While the abstract mentions the involvement of local communities in managing the new conservation tool, it is not clear if the paper will discuss a community-based approach in detail.</t>
  </si>
  <si>
    <t>Maybe; The abstract mentions the potential for the new conservation tool to be managed by local communities, but it is not clear if the paper will discuss a community-based approach.
 ReflectionThe initial response is correct as the abstract mentions the involvement of local communities in managing the new conservation tool, but it is not clear if the paper will discuss a community-based approach in detail.</t>
  </si>
  <si>
    <t>The level of detail and the use of scientific language in the abstract suggest that it is likely to be part of the peer-reviewed published literature.</t>
  </si>
  <si>
    <t>Maybe; The abstract mentions the publisher, but it is unclear whether the paper has been peer-reviewed.
 ReflectionThe mention of the publisher does not necessarily mean that the paper has been peer-reviewed. However, the level of detail and the use of scientific language in the abstract suggest that it is likely to be part of the peer-reviewed published literature.</t>
  </si>
  <si>
    <t>The abstract mentions the publisher, Taylor and Francis Group, LLC, which is a reputable publisher of peer-reviewed journals.</t>
  </si>
  <si>
    <t>Yes; The abstract mentions the publisher, Taylor and Francis Group, LLC, which is a reputable publisher of peer-reviewed journals.
 ReflectionThe initial response is correct. Taylor and Francis Group, LLC is a well-known publisher of peer-reviewed journals.</t>
  </si>
  <si>
    <t>No; The paper is focused on a case study in Cilacap, Indonesia, and does not mention any of the listed countries.
 ReflectionThe initial response is correct as the paper is solely focused on a case study in Indonesia and does not mention any of the listed countries.</t>
  </si>
  <si>
    <t>The paper is unlikely to discuss fisheries and/or marine resource management as it is not mentioned in the title or abstract.</t>
  </si>
  <si>
    <t>The paper does not summarise a case study from any of the listed countries, but rather from Kenya.</t>
  </si>
  <si>
    <t>No; The paper is about a case study conducted in Kenya, not any of the listed countries.
 ReflectionThe initial response is correct as the paper is focused on a case study conducted in Kenya, which is not one of the listed countries.</t>
  </si>
  <si>
    <t>The abstract does not provide information on whether the paper is peer-reviewed or not, but it does provide details on the study conducted and the results obtained.</t>
  </si>
  <si>
    <t>Maybe; The abstract does not provide information on whether the paper is peer-reviewed or not.
 ReflectionThe abstract does not provide information on whether the paper is peer-reviewed or not, but it does provide details on the study conducted and the results obtained.</t>
  </si>
  <si>
    <t>No; The paper is about Madagascar, which is not included in the list of countries.
 ReflectionThe SC specifically mentions a list of countries, and Madagascar is not one of them.</t>
  </si>
  <si>
    <t>The paper is published by Elsevier, but it is unclear if it has been peer-reviewed.</t>
  </si>
  <si>
    <t>No; The paper is focused on a case study in Thailand.
 ReflectionThe title and abstract do not mention any of the countries listed in the SC, and instead focus on a specific location in Thailand.</t>
  </si>
  <si>
    <t>The abstract provides details of the study and its results, indicating that it is part of the peer-reviewed published literature.</t>
  </si>
  <si>
    <t>Yes; The abstract mentions the study was conducted and the results were obtained.
 ReflectionThe abstract provides sufficient information to suggest that the paper is part of the peer-reviewed published literature.</t>
  </si>
  <si>
    <t>No; The paper is focused on a case study in North-eastern Thailand.
 ReflectionThe paper does not mention any of the countries listed in the SC, and instead focuses on a case study in Thailand.</t>
  </si>
  <si>
    <t>The mention of the publisher, Elsevier, suggests that it is likely a peer-reviewed journal article, but more information is needed to confirm.</t>
  </si>
  <si>
    <t>Maybe; The abstract mentions Papua New Guinea and the Solomon Islands, but also discusses other countries in the region.
 ReflectionThe abstract mentions Papua New Guinea and the Solomon Islands, which are part of the screening criteria, but also discusses other countries in the region. However, the focus of the abstract seems to be on the coastal ecosystems and fisheries of Papua New Guinea and the Solomon Islands.</t>
  </si>
  <si>
    <t>Maybe; The abstract mentions coastal ecosystems, pelagic tuna resource, coastal fisheries, and over-exploitation.
 ReflectionThe abstract mentions several aspects related to fisheries and marine resource management, but it is not clear if the paper will discuss these topics in detail.</t>
  </si>
  <si>
    <t>The abstract mentions community-based approaches, but it is not clear if this will be the main focus of the paper or if other approaches will also be discussed.</t>
  </si>
  <si>
    <t>Maybe; The abstract mentions the promotion and support of community-based approaches, but it is not clear if the paper will focus solely on this approach.
 ReflectionThe abstract mentions community-based approaches, but it is not clear if this will be the main focus of the paper or if other approaches will also be discussed.</t>
  </si>
  <si>
    <t>Maybe; The abstract does not provide enough information to determine if it is part of peer-reviewed literature.
 ReflectionThe abstract does not mention if the paper is peer-reviewed or not, but it does provide information about the region and its ecosystems.</t>
  </si>
  <si>
    <t>While the paper does not focus on any of the countries listed in the SC, it does discuss community-based ecotourism in a coastal region, which could be relevant to the SC.</t>
  </si>
  <si>
    <t>Maybe; The abstract mentions a study in the coastal region of South Sulawesi Province, Indonesia, which is not on the list of countries mentioned in the SC.
 ReflectionThe SC specifically mentions a list of countries, and Indonesia is not on that list. However, the paper does focus on community-based ecotourism in a coastal region, which could potentially be relevant to the SC.</t>
  </si>
  <si>
    <t>While the abstract mentions sustainable use of marine resources, it is not clear if fisheries or marine resource management will be discussed in detail.</t>
  </si>
  <si>
    <t>Maybe; The abstract mentions the sustainable use of marine resources, but it is not clear if fisheries or marine resource management will be discussed in detail.
 ReflectionThe abstract mentions the role of community-based ecotourism in supporting sustainable use of marine resources, but it does not provide specific information on fisheries or marine resource management.</t>
  </si>
  <si>
    <t>The paper discusses the role of community-based ecotourism in the blue economy and presents a model for community-based ecotourism.</t>
  </si>
  <si>
    <t>While the publisher mentioned in the abstract is a reputable publisher of peer-reviewed literature, we cannot be certain that this specific paper has undergone peer-review without further information.</t>
  </si>
  <si>
    <t>Maybe; The abstract mentions the publisher as Taylor &amp; Francis Group, which is a reputable publisher of peer-reviewed literature. However, we cannot be certain without further information.
 ReflectionThe initial response is correct. While Taylor &amp; Francis Group is a reputable publisher of peer-reviewed literature, we cannot be certain that this specific paper has undergone peer-review without further information.</t>
  </si>
  <si>
    <t>The content and language suggest that it is likely a peer-reviewed article.</t>
  </si>
  <si>
    <t>Maybe; The abstract does not provide information on the type of publication.
 ReflectionThe abstract does not provide information on the type of publication, but the content and language suggest that it is likely a peer-reviewed article.</t>
  </si>
  <si>
    <t>No; The paper is focused on the Northeast United States groundfish fishery.
 ReflectionThe paper does not mention any of the countries listed in the SC, and the focus is on the Northeast United States groundfish fishery.</t>
  </si>
  <si>
    <t>Maybe; The abstract mentions "this paper" but it is not clear if it has been published or is still in progress.
 ReflectionThe initial response is correct. The abstract mentions "this paper" but it is not clear if it has been published or is still in progress.</t>
  </si>
  <si>
    <t>The paper discusses the effectiveness of periodically harvested closures (PHCs) in achieving conservation and fisheries management objectives in Fijian locally managed marine areas.</t>
  </si>
  <si>
    <t>Yes; The title and abstract specifically mention fisheries management and conservation in locally managed marine areas.
 ReflectionThe title and abstract clearly mention the focus of the paper on assessing conservation and fisheries outcomes in Fijian locally managed marine areas, with a specific emphasis on periodically harvested closures (PHCs).</t>
  </si>
  <si>
    <t>The paper discusses a community-based approach to marine conservation through the use of locally managed marine areas (LMMAs).</t>
  </si>
  <si>
    <t>Yes; The abstract mentions "Locally managed marine areas (LMMAs)" which implies a community-based approach.
 ReflectionThe initial response is correct as the abstract mentions LMMAs which are community-based approaches to marine conservation.</t>
  </si>
  <si>
    <t>The publisher is a reputable academic publisher, indicating that the paper is likely part of the peer-reviewed published literature.</t>
  </si>
  <si>
    <t>Maybe; The title and abstract do not provide information on the type of publication.
 ReflectionThe title and abstract do not provide information on the type of publication, but the publisher is a reputable academic publisher.</t>
  </si>
  <si>
    <t>The abstract mentions Elsevier GmbH, which is a publisher of peer-reviewed journals, but it is not clear if this paper is a peer-reviewed article or a conference report.</t>
  </si>
  <si>
    <t>Maybe; The abstract mentions Elsevier GmbH, which is a publisher of peer-reviewed journals, but it is not clear if this paper is a peer-reviewed article or a conference report.
 ReflectionThe initial response is correct. The abstract mentions Elsevier GmbH, which is a publisher of peer-reviewed journals, but it is not clear if this paper is a peer-reviewed article or a conference report.</t>
  </si>
  <si>
    <t>The language used in the abstract suggests that it is a research article, but it is unclear if it has been published in a peer-reviewed journal.</t>
  </si>
  <si>
    <t>Maybe; The abstract mentions "Here, we examine" which suggests that the paper is a research article, but it is unclear if it has been published in a peer-reviewed journal.
 ReflectionThe abstract does not explicitly state whether the paper has been published in a peer-reviewed journal or not. However, the language used in the abstract suggests that it is a research article rather than a grey literature, conference report, or book chapter.</t>
  </si>
  <si>
    <t>No; The paper is about Thailand, not any of the listed countries.
 ReflectionThe initial response is correct as the paper is focused on Thailand and not any of the listed countries.</t>
  </si>
  <si>
    <t>Maybe; The abstract mentions the name of a society, but it is unclear whether the paper has been peer-reviewed and published in a journal.
 ReflectionThe abstract mentions the name of a society, but it is unclear whether the paper has been peer-reviewed and published in a journal. However, the fact that the abstract mentions the Society of Ethnobiology suggests that it may have been published in a peer-reviewed journal.</t>
  </si>
  <si>
    <t>The paper is published in a reputable publisher, but it is unclear if it is a peer-reviewed article or not.</t>
  </si>
  <si>
    <t>Maybe; The paper is published in Elsevier Ltd, but it is unclear if it is a peer-reviewed article or not.
 ReflectionElsevier Ltd is a reputable publisher of peer-reviewed articles, but it is not explicitly stated in the abstract that this paper is peer-reviewed.</t>
  </si>
  <si>
    <t>The paper is not about a case study from any of the listed countries, but rather a case study conducted in Iran.</t>
  </si>
  <si>
    <t>No; The paper is about a case study conducted in Iran, not in any of the listed countries.
 ReflectionThe paper does not mention any of the listed countries in the title or abstract, and the study was conducted in Iran. Therefore, it is not possible that the paper summarises a case study from any of the listed countries.</t>
  </si>
  <si>
    <t>The publisher, Librello, is a peer-reviewed journal publisher.</t>
  </si>
  <si>
    <t>Maybe; The abstract does not provide information on the type of publication.
 ReflectionThe abstract does not provide information on the type of publication, but the publisher is mentioned. A search on the publisher's website can confirm if it is a peer-reviewed journal or not.</t>
  </si>
  <si>
    <t>The abstract describes a case study of small-scale fishing governance in Palau, which is one of the countries listed in the SC.</t>
  </si>
  <si>
    <t>Yes; The abstract mentions a case study in Palau, which is one of the countries listed in the SC.
 ReflectionThe initial response is correct as the abstract clearly mentions a case study in Palau, which is one of the countries listed in the SC.</t>
  </si>
  <si>
    <t>The paper focuses on the governance of small-scale fishing in Palau and discusses the deficiencies in the polycentric governance system, indicating a discussion of marine resource management.</t>
  </si>
  <si>
    <t>Yes; The title and abstract mention fisheries governance and small-scale fishing in Palau, indicating a focus on marine resource management.
 ReflectionThe Initial Response is correct as the paper discusses the governance of small-scale fishing in Palau and the deficiencies in the polycentric governance system that partly explain why functionality is not fully achieved.</t>
  </si>
  <si>
    <t>The paper does not discuss community-based approach or co-management, but rather focuses on the functioning of a polycentric governance system.</t>
  </si>
  <si>
    <t>No; The paper is about a case study from India, not from any of the listed countries.
 ReflectionThe initial response is correct as the paper is about a case study from India and not from any of the listed countries.</t>
  </si>
  <si>
    <t>The abstract explicitly mentions small-scale fisheries management and development in Melanesia, indicating that the paper is likely to discuss fisheries and/or marine resource management.</t>
  </si>
  <si>
    <t>Yes; The abstract explicitly mentions small-scale fisheries management and development in Melanesia.
 ReflectionThe Initial Response is correct as the abstract clearly mentions small-scale fisheries management and development in Melanesia, indicating that the paper is likely to discuss fisheries and/or marine resource management.</t>
  </si>
  <si>
    <t>While the abstract mentions community-based approaches, it also includes other approaches, so it is not solely focused on community-based approaches.</t>
  </si>
  <si>
    <t>The paper discusses the effectiveness of village-based marine reserves on reef invertebrates, which is related to marine resource management.</t>
  </si>
  <si>
    <t>Yes; The abstract discusses the effects of village-based marine reserves on reef invertebrates and their ecological efficiency to restore or enhance reef invertebrate resources.
 ReflectionThe paper investigates the effects of village-based marine reserves on reef invertebrates, which falls under the category of marine resource management.</t>
  </si>
  <si>
    <t>The abstract mentions village-based marine reserves and community-based marine conservation initiatives, indicating a community-based approach.</t>
  </si>
  <si>
    <t>Yes; The abstract mentions "community-based marine conservation initiatives" and "village-based marine reserves".
 ReflectionThe paper investigates the effects of village-based marine reserves on reef invertebrates in Vanuatu, which suggests a community-based approach.</t>
  </si>
  <si>
    <t>Maybe; The abstract mentions "This paper investigated" which suggests that it is a published paper, but it does not explicitly state that it has been peer-reviewed.
 ReflectionThe initial response is correct. The abstract does not explicitly state that the paper has been peer-reviewed, but the language used suggests that it is a published paper.</t>
  </si>
  <si>
    <t>Initial response</t>
  </si>
  <si>
    <t>Reflection</t>
  </si>
  <si>
    <t>Human</t>
  </si>
  <si>
    <t>Total</t>
  </si>
  <si>
    <t>AI - AnyYes</t>
  </si>
  <si>
    <t>AI - 1</t>
  </si>
  <si>
    <t>k=</t>
  </si>
  <si>
    <t>AI - 2</t>
  </si>
  <si>
    <t>AI - 3</t>
  </si>
  <si>
    <t>Comittee</t>
  </si>
  <si>
    <t>Reflection-Committee</t>
  </si>
  <si>
    <t>AnyYes</t>
  </si>
  <si>
    <t>Colab</t>
  </si>
  <si>
    <t>Method</t>
  </si>
  <si>
    <t>Committee</t>
  </si>
  <si>
    <t>Kappa</t>
  </si>
  <si>
    <t>n_misses</t>
  </si>
  <si>
    <t>n_extras</t>
  </si>
  <si>
    <t>n_finds</t>
  </si>
  <si>
    <t>n_omits</t>
  </si>
  <si>
    <t>AI-1_Initial</t>
  </si>
  <si>
    <t>AI-2_Initial</t>
  </si>
  <si>
    <t>AI-3_Initial</t>
  </si>
  <si>
    <t>AI-Initial-Committee</t>
  </si>
  <si>
    <t>AI-1_Reflection</t>
  </si>
  <si>
    <t>AI-2_Reflection</t>
  </si>
  <si>
    <t>AI-3_Reflection</t>
  </si>
  <si>
    <t>AI-Reflection-Committee</t>
  </si>
  <si>
    <t>Min</t>
  </si>
  <si>
    <t>Max</t>
  </si>
  <si>
    <t>Pilot</t>
  </si>
  <si>
    <t>*BEST 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</si>
</sst>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scheme val="minor"/>
    </font>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sz val="11"/>
      <color theme="1"/>
      <name val="Calibri"/>
      <family val="2"/>
    </font>
    <font>
      <sz val="11"/>
      <color rgb="FFFF9900"/>
      <name val="Calibri"/>
      <family val="2"/>
    </font>
    <font>
      <sz val="11"/>
      <color rgb="FFFF0000"/>
      <name val="Calibri"/>
      <family val="2"/>
    </font>
    <font>
      <sz val="11"/>
      <color rgb="FF000000"/>
      <name val="Calibri"/>
      <family val="2"/>
    </font>
  </fonts>
  <fills count="16">
    <fill>
      <patternFill patternType="none"/>
    </fill>
    <fill>
      <patternFill patternType="gray125"/>
    </fill>
    <fill>
      <patternFill patternType="solid">
        <fgColor rgb="FFD9D2E9"/>
        <bgColor rgb="FFD9D2E9"/>
      </patternFill>
    </fill>
    <fill>
      <patternFill patternType="solid">
        <fgColor rgb="FFC9DAF8"/>
        <bgColor rgb="FFC9DAF8"/>
      </patternFill>
    </fill>
    <fill>
      <patternFill patternType="solid">
        <fgColor rgb="FFEFEFEF"/>
        <bgColor rgb="FFEFEFEF"/>
      </patternFill>
    </fill>
    <fill>
      <patternFill patternType="solid">
        <fgColor rgb="FFC5E0B3"/>
        <bgColor rgb="FFC5E0B3"/>
      </patternFill>
    </fill>
    <fill>
      <patternFill patternType="solid">
        <fgColor rgb="FFB6D7A8"/>
        <bgColor rgb="FFB6D7A8"/>
      </patternFill>
    </fill>
    <fill>
      <patternFill patternType="solid">
        <fgColor rgb="FFFF0000"/>
        <bgColor rgb="FFFF0000"/>
      </patternFill>
    </fill>
    <fill>
      <patternFill patternType="solid">
        <fgColor rgb="FF4A86E8"/>
        <bgColor rgb="FF4A86E8"/>
      </patternFill>
    </fill>
    <fill>
      <patternFill patternType="solid">
        <fgColor rgb="FFF9CB9C"/>
        <bgColor rgb="FFF9CB9C"/>
      </patternFill>
    </fill>
    <fill>
      <patternFill patternType="solid">
        <fgColor rgb="FF9FC5E8"/>
        <bgColor rgb="FF9FC5E8"/>
      </patternFill>
    </fill>
    <fill>
      <patternFill patternType="solid">
        <fgColor rgb="FFF4CCCC"/>
        <bgColor rgb="FFF4CCCC"/>
      </patternFill>
    </fill>
    <fill>
      <patternFill patternType="solid">
        <fgColor rgb="FFD9EAD3"/>
        <bgColor rgb="FFD9EAD3"/>
      </patternFill>
    </fill>
    <fill>
      <patternFill patternType="solid">
        <fgColor rgb="FFD0E0E3"/>
        <bgColor rgb="FFD0E0E3"/>
      </patternFill>
    </fill>
    <fill>
      <patternFill patternType="solid">
        <fgColor theme="4" tint="0.79998168889431442"/>
        <bgColor rgb="FF4A86E8"/>
      </patternFill>
    </fill>
    <fill>
      <patternFill patternType="solid">
        <fgColor theme="4" tint="0.79998168889431442"/>
        <bgColor indexed="64"/>
      </patternFill>
    </fill>
  </fills>
  <borders count="4">
    <border>
      <left/>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s>
  <cellStyleXfs count="1">
    <xf numFmtId="0" fontId="0" fillId="0" borderId="0"/>
  </cellStyleXfs>
  <cellXfs count="66">
    <xf numFmtId="0" fontId="0" fillId="0" borderId="0" xfId="0" applyFont="1" applyAlignment="1"/>
    <xf numFmtId="0" fontId="2" fillId="2" borderId="0" xfId="0" applyFont="1" applyFill="1" applyAlignment="1"/>
    <xf numFmtId="0" fontId="2" fillId="0" borderId="0" xfId="0" applyFont="1" applyAlignment="1"/>
    <xf numFmtId="0" fontId="3" fillId="3" borderId="0" xfId="0" applyFont="1" applyFill="1" applyAlignment="1"/>
    <xf numFmtId="0" fontId="3" fillId="0" borderId="0" xfId="0" applyFont="1" applyAlignment="1"/>
    <xf numFmtId="0" fontId="4" fillId="0" borderId="0" xfId="0" applyFont="1" applyAlignment="1"/>
    <xf numFmtId="0" fontId="2" fillId="0" borderId="0" xfId="0" applyFont="1"/>
    <xf numFmtId="0" fontId="4" fillId="4" borderId="0" xfId="0" applyFont="1" applyFill="1" applyAlignment="1"/>
    <xf numFmtId="0" fontId="4" fillId="0" borderId="1" xfId="0" applyFont="1" applyBorder="1" applyAlignment="1"/>
    <xf numFmtId="0" fontId="5" fillId="0" borderId="0" xfId="0" applyFont="1" applyAlignment="1"/>
    <xf numFmtId="0" fontId="2" fillId="0" borderId="1" xfId="0" applyFont="1" applyBorder="1"/>
    <xf numFmtId="0" fontId="2" fillId="0" borderId="2" xfId="0" applyFont="1" applyBorder="1"/>
    <xf numFmtId="0" fontId="2" fillId="3" borderId="0" xfId="0" applyFont="1" applyFill="1" applyAlignment="1"/>
    <xf numFmtId="0" fontId="2" fillId="2" borderId="0" xfId="0" applyFont="1" applyFill="1"/>
    <xf numFmtId="0" fontId="6" fillId="0" borderId="3" xfId="0" applyFont="1" applyBorder="1"/>
    <xf numFmtId="0" fontId="6" fillId="0" borderId="1" xfId="0" applyFont="1" applyBorder="1"/>
    <xf numFmtId="0" fontId="2" fillId="0" borderId="1" xfId="0" applyFont="1" applyBorder="1" applyAlignment="1"/>
    <xf numFmtId="0" fontId="6" fillId="3" borderId="0" xfId="0" applyFont="1" applyFill="1"/>
    <xf numFmtId="0" fontId="6" fillId="0" borderId="0" xfId="0" applyFont="1"/>
    <xf numFmtId="0" fontId="4" fillId="4" borderId="1" xfId="0" applyFont="1" applyFill="1" applyBorder="1" applyAlignment="1"/>
    <xf numFmtId="0" fontId="5" fillId="0" borderId="0" xfId="0" applyFont="1" applyAlignment="1"/>
    <xf numFmtId="0" fontId="4" fillId="0" borderId="0" xfId="0" applyFont="1" applyAlignment="1">
      <alignment horizontal="right"/>
    </xf>
    <xf numFmtId="0" fontId="4" fillId="0" borderId="0" xfId="0" applyFont="1" applyAlignment="1"/>
    <xf numFmtId="0" fontId="5" fillId="0" borderId="0" xfId="0" applyFont="1" applyAlignment="1"/>
    <xf numFmtId="0" fontId="7" fillId="0" borderId="1" xfId="0" applyFont="1" applyBorder="1" applyAlignment="1"/>
    <xf numFmtId="0" fontId="2" fillId="5" borderId="0" xfId="0" applyFont="1" applyFill="1" applyAlignment="1"/>
    <xf numFmtId="0" fontId="2" fillId="6" borderId="0" xfId="0" applyFont="1" applyFill="1" applyAlignment="1"/>
    <xf numFmtId="0" fontId="6" fillId="0" borderId="1" xfId="0" applyFont="1" applyBorder="1" applyAlignment="1"/>
    <xf numFmtId="0" fontId="8" fillId="0" borderId="0" xfId="0" applyFont="1"/>
    <xf numFmtId="0" fontId="9" fillId="0" borderId="0" xfId="0" applyFont="1" applyAlignment="1"/>
    <xf numFmtId="0" fontId="2" fillId="0" borderId="0" xfId="0" quotePrefix="1" applyFont="1" applyAlignment="1"/>
    <xf numFmtId="0" fontId="6" fillId="0" borderId="1" xfId="0" applyFont="1" applyBorder="1"/>
    <xf numFmtId="0" fontId="2" fillId="7" borderId="0" xfId="0" applyFont="1" applyFill="1" applyAlignment="1"/>
    <xf numFmtId="0" fontId="6" fillId="0" borderId="3" xfId="0" applyFont="1" applyBorder="1" applyAlignment="1"/>
    <xf numFmtId="0" fontId="4" fillId="0" borderId="0" xfId="0" applyFont="1" applyAlignment="1"/>
    <xf numFmtId="0" fontId="4" fillId="0" borderId="0" xfId="0" applyFont="1" applyAlignment="1"/>
    <xf numFmtId="0" fontId="4" fillId="0" borderId="0" xfId="0" quotePrefix="1" applyFont="1" applyAlignment="1"/>
    <xf numFmtId="0" fontId="2" fillId="8" borderId="0" xfId="0" applyFont="1" applyFill="1" applyAlignment="1"/>
    <xf numFmtId="0" fontId="2" fillId="8" borderId="0" xfId="0" applyFont="1" applyFill="1"/>
    <xf numFmtId="0" fontId="2" fillId="9" borderId="0" xfId="0" applyFont="1" applyFill="1" applyAlignment="1"/>
    <xf numFmtId="0" fontId="2" fillId="9" borderId="0" xfId="0" applyFont="1" applyFill="1"/>
    <xf numFmtId="0" fontId="6" fillId="0" borderId="0" xfId="0" applyFont="1" applyAlignment="1"/>
    <xf numFmtId="0" fontId="2" fillId="10" borderId="0" xfId="0" applyFont="1" applyFill="1" applyAlignment="1"/>
    <xf numFmtId="0" fontId="2" fillId="10" borderId="0" xfId="0" applyFont="1" applyFill="1"/>
    <xf numFmtId="0" fontId="2" fillId="11" borderId="0" xfId="0" applyFont="1" applyFill="1" applyAlignment="1"/>
    <xf numFmtId="0" fontId="3" fillId="0" borderId="0" xfId="0" applyFont="1"/>
    <xf numFmtId="0" fontId="2" fillId="12" borderId="0" xfId="0" applyFont="1" applyFill="1"/>
    <xf numFmtId="0" fontId="2" fillId="13" borderId="0" xfId="0" applyFont="1" applyFill="1" applyAlignment="1"/>
    <xf numFmtId="0" fontId="2" fillId="6" borderId="0" xfId="0" applyFont="1" applyFill="1"/>
    <xf numFmtId="0" fontId="3" fillId="0" borderId="0" xfId="0" applyFont="1" applyAlignment="1"/>
    <xf numFmtId="0" fontId="0" fillId="0" borderId="0" xfId="0" applyFont="1" applyAlignment="1"/>
    <xf numFmtId="0" fontId="2" fillId="0" borderId="0" xfId="0" applyFont="1" applyFill="1" applyAlignment="1"/>
    <xf numFmtId="0" fontId="2" fillId="0" borderId="0" xfId="0" applyFont="1" applyFill="1"/>
    <xf numFmtId="0" fontId="0" fillId="0" borderId="0" xfId="0" applyFont="1" applyFill="1" applyAlignment="1"/>
    <xf numFmtId="0" fontId="1" fillId="0" borderId="0" xfId="0" applyFont="1"/>
    <xf numFmtId="0" fontId="0" fillId="0" borderId="0" xfId="0"/>
    <xf numFmtId="0" fontId="6" fillId="0" borderId="0" xfId="0" applyFont="1" applyFill="1" applyAlignment="1"/>
    <xf numFmtId="0" fontId="2" fillId="14" borderId="0" xfId="0" applyFont="1" applyFill="1" applyAlignment="1"/>
    <xf numFmtId="0" fontId="2" fillId="14" borderId="0" xfId="0" applyFont="1" applyFill="1"/>
    <xf numFmtId="0" fontId="3" fillId="15" borderId="0" xfId="0" applyFont="1" applyFill="1" applyAlignment="1"/>
    <xf numFmtId="0" fontId="4" fillId="15" borderId="0" xfId="0" applyFont="1" applyFill="1" applyAlignment="1"/>
    <xf numFmtId="0" fontId="0" fillId="15" borderId="0" xfId="0" applyFont="1" applyFill="1" applyAlignment="1"/>
    <xf numFmtId="0" fontId="3" fillId="15" borderId="0" xfId="0" applyFont="1" applyFill="1" applyAlignment="1"/>
    <xf numFmtId="0" fontId="0" fillId="15" borderId="0" xfId="0" applyFont="1" applyFill="1" applyAlignment="1"/>
    <xf numFmtId="0" fontId="2" fillId="15" borderId="0" xfId="0" applyFont="1" applyFill="1"/>
    <xf numFmtId="0" fontId="3" fillId="0" borderId="0" xfId="0" applyFont="1" applyFill="1"/>
  </cellXfs>
  <cellStyles count="1">
    <cellStyle name="Normal" xfId="0" builtinId="0"/>
  </cellStyles>
  <dxfs count="24">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patternType="solid">
          <fgColor rgb="FFA8D08D"/>
          <bgColor rgb="FFA8D08D"/>
        </patternFill>
      </fill>
    </dxf>
    <dxf>
      <fill>
        <patternFill patternType="solid">
          <fgColor rgb="FFC5E0B3"/>
          <bgColor rgb="FFC5E0B3"/>
        </patternFill>
      </fill>
    </dxf>
    <dxf>
      <fill>
        <patternFill patternType="solid">
          <fgColor rgb="FFA8D08D"/>
          <bgColor rgb="FFA8D08D"/>
        </patternFill>
      </fill>
    </dxf>
    <dxf>
      <fill>
        <patternFill patternType="solid">
          <fgColor rgb="FFC5E0B3"/>
          <bgColor rgb="FFC5E0B3"/>
        </patternFill>
      </fill>
    </dxf>
    <dxf>
      <fill>
        <patternFill patternType="solid">
          <fgColor rgb="FFA8D08D"/>
          <bgColor rgb="FFA8D08D"/>
        </patternFill>
      </fill>
    </dxf>
    <dxf>
      <fill>
        <patternFill patternType="solid">
          <fgColor rgb="FFC5E0B3"/>
          <bgColor rgb="FFC5E0B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F4B083"/>
          <bgColor rgb="FFF4B083"/>
        </patternFill>
      </fill>
    </dxf>
    <dxf>
      <fill>
        <patternFill patternType="solid">
          <fgColor rgb="FFA8D08D"/>
          <bgColor rgb="FFA8D08D"/>
        </patternFill>
      </fill>
    </dxf>
    <dxf>
      <fill>
        <patternFill patternType="solid">
          <fgColor rgb="FFC5E0B3"/>
          <bgColor rgb="FFC5E0B3"/>
        </patternFill>
      </fill>
    </dxf>
    <dxf>
      <fill>
        <patternFill patternType="solid">
          <fgColor rgb="FFA8D08D"/>
          <bgColor rgb="FFA8D08D"/>
        </patternFill>
      </fill>
    </dxf>
    <dxf>
      <fill>
        <patternFill patternType="solid">
          <fgColor rgb="FFC5E0B3"/>
          <bgColor rgb="FFC5E0B3"/>
        </patternFill>
      </fill>
    </dxf>
    <dxf>
      <fill>
        <patternFill patternType="solid">
          <fgColor rgb="FFF4B083"/>
          <bgColor rgb="FFF4B083"/>
        </patternFill>
      </fill>
    </dxf>
    <dxf>
      <fill>
        <patternFill patternType="solid">
          <fgColor rgb="FFF4B083"/>
          <bgColor rgb="FFF4B083"/>
        </patternFill>
      </fill>
    </dxf>
    <dxf>
      <fill>
        <patternFill patternType="solid">
          <fgColor rgb="FFA8D08D"/>
          <bgColor rgb="FFA8D08D"/>
        </patternFill>
      </fill>
    </dxf>
    <dxf>
      <fill>
        <patternFill patternType="solid">
          <fgColor rgb="FFC5E0B3"/>
          <bgColor rgb="FFC5E0B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19</xdr:col>
      <xdr:colOff>133350</xdr:colOff>
      <xdr:row>40</xdr:row>
      <xdr:rowOff>133350</xdr:rowOff>
    </xdr:from>
    <xdr:ext cx="2362200" cy="2038350"/>
    <xdr:pic>
      <xdr:nvPicPr>
        <xdr:cNvPr id="2" name="image1.png" title="Image">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19</xdr:col>
      <xdr:colOff>133350</xdr:colOff>
      <xdr:row>41</xdr:row>
      <xdr:rowOff>133350</xdr:rowOff>
    </xdr:from>
    <xdr:ext cx="2362200" cy="2038350"/>
    <xdr:pic>
      <xdr:nvPicPr>
        <xdr:cNvPr id="2" name="image1.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752475</xdr:colOff>
      <xdr:row>17</xdr:row>
      <xdr:rowOff>57150</xdr:rowOff>
    </xdr:from>
    <xdr:ext cx="2362200" cy="2038350"/>
    <xdr:pic>
      <xdr:nvPicPr>
        <xdr:cNvPr id="2" name="image1.png" title="Image">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100"/>
  <sheetViews>
    <sheetView tabSelected="1" topLeftCell="C1" workbookViewId="0">
      <pane ySplit="2" topLeftCell="A3" activePane="bottomLeft" state="frozen"/>
      <selection pane="bottomLeft" activeCell="E30" sqref="E30"/>
    </sheetView>
  </sheetViews>
  <sheetFormatPr defaultColWidth="14.44140625" defaultRowHeight="15" customHeight="1" x14ac:dyDescent="0.3"/>
  <cols>
    <col min="1" max="1" width="24.6640625" customWidth="1"/>
    <col min="2" max="2" width="24.6640625" style="55" customWidth="1"/>
    <col min="3" max="3" width="8.6640625" customWidth="1"/>
    <col min="4" max="4" width="33.44140625" customWidth="1"/>
    <col min="5" max="5" width="100.6640625" customWidth="1"/>
    <col min="6" max="6" width="8.33203125" customWidth="1"/>
    <col min="7" max="7" width="6.88671875" customWidth="1"/>
    <col min="8" max="9" width="29" customWidth="1"/>
    <col min="10" max="10" width="25" customWidth="1"/>
    <col min="11" max="11" width="17.88671875" customWidth="1"/>
    <col min="12" max="12" width="12.88671875" customWidth="1"/>
    <col min="13" max="15" width="9.33203125" customWidth="1"/>
    <col min="16" max="16" width="11.88671875" customWidth="1"/>
    <col min="17" max="19" width="9.33203125" customWidth="1"/>
    <col min="20" max="20" width="13.44140625" customWidth="1"/>
    <col min="21" max="21" width="15" customWidth="1"/>
    <col min="22" max="23" width="12.6640625" customWidth="1"/>
    <col min="24" max="24" width="16.44140625" customWidth="1"/>
    <col min="25" max="25" width="29.109375" customWidth="1"/>
    <col min="26" max="26" width="19.109375" customWidth="1"/>
    <col min="27" max="40" width="8.6640625" customWidth="1"/>
  </cols>
  <sheetData>
    <row r="1" spans="1:34" ht="14.4" x14ac:dyDescent="0.3">
      <c r="A1" s="1"/>
      <c r="B1" s="54"/>
      <c r="H1" s="2"/>
      <c r="I1" s="2"/>
      <c r="J1" s="2"/>
      <c r="K1" s="2"/>
      <c r="L1" s="3" t="s">
        <v>0</v>
      </c>
      <c r="M1" s="49" t="s">
        <v>1</v>
      </c>
      <c r="N1" s="50"/>
      <c r="O1" s="50"/>
      <c r="P1" s="5"/>
      <c r="Q1" s="45" t="s">
        <v>2</v>
      </c>
      <c r="T1" s="5"/>
      <c r="U1" s="4" t="s">
        <v>11086</v>
      </c>
      <c r="V1" s="7"/>
      <c r="W1" s="8"/>
      <c r="X1" s="5"/>
      <c r="Y1" s="9"/>
      <c r="Z1" s="5"/>
      <c r="AA1" s="5"/>
      <c r="AB1" s="5"/>
      <c r="AC1" s="9"/>
      <c r="AD1" s="5"/>
      <c r="AE1" s="5"/>
      <c r="AF1" s="5"/>
      <c r="AG1" s="9"/>
      <c r="AH1" s="5"/>
    </row>
    <row r="2" spans="1:34" ht="14.4" x14ac:dyDescent="0.3">
      <c r="A2" s="1" t="s">
        <v>3</v>
      </c>
      <c r="B2" s="54" t="s">
        <v>11085</v>
      </c>
      <c r="C2" s="10"/>
      <c r="D2" s="6" t="s">
        <v>4</v>
      </c>
      <c r="E2" s="6" t="s">
        <v>5</v>
      </c>
      <c r="F2" s="11" t="s">
        <v>6</v>
      </c>
      <c r="G2" s="2" t="s">
        <v>7</v>
      </c>
      <c r="H2" s="2" t="s">
        <v>8</v>
      </c>
      <c r="I2" s="2" t="s">
        <v>9</v>
      </c>
      <c r="J2" s="2" t="s">
        <v>10</v>
      </c>
      <c r="K2" s="2" t="s">
        <v>11</v>
      </c>
      <c r="L2" s="12"/>
      <c r="M2" s="2" t="s">
        <v>12</v>
      </c>
      <c r="N2" s="2" t="s">
        <v>13</v>
      </c>
      <c r="O2" s="2" t="s">
        <v>14</v>
      </c>
      <c r="P2" s="5" t="s">
        <v>15</v>
      </c>
      <c r="Q2" s="2" t="s">
        <v>16</v>
      </c>
      <c r="R2" s="2" t="s">
        <v>17</v>
      </c>
      <c r="S2" s="2" t="s">
        <v>18</v>
      </c>
      <c r="T2" s="5" t="s">
        <v>19</v>
      </c>
      <c r="U2" s="2" t="s">
        <v>20</v>
      </c>
      <c r="V2" s="7"/>
      <c r="W2" s="8"/>
      <c r="X2" s="5"/>
      <c r="Y2" s="9"/>
      <c r="Z2" s="5"/>
      <c r="AA2" s="5"/>
      <c r="AB2" s="5"/>
      <c r="AC2" s="9"/>
      <c r="AD2" s="5"/>
      <c r="AE2" s="5"/>
      <c r="AF2" s="5"/>
      <c r="AG2" s="9"/>
      <c r="AH2" s="5"/>
    </row>
    <row r="3" spans="1:34" ht="14.4" x14ac:dyDescent="0.3">
      <c r="A3" s="13" t="s">
        <v>21</v>
      </c>
      <c r="B3" s="54" t="b">
        <v>1</v>
      </c>
      <c r="C3" s="10">
        <v>0</v>
      </c>
      <c r="D3" s="6" t="s">
        <v>438</v>
      </c>
      <c r="E3" s="6" t="s">
        <v>439</v>
      </c>
      <c r="F3" s="14" t="s">
        <v>152</v>
      </c>
      <c r="G3" s="15" t="s">
        <v>152</v>
      </c>
      <c r="H3" s="15" t="s">
        <v>152</v>
      </c>
      <c r="I3" s="16" t="s">
        <v>25</v>
      </c>
      <c r="L3" s="17"/>
      <c r="M3" s="18" t="str">
        <f>'AI - 1'!A2</f>
        <v>No</v>
      </c>
      <c r="N3" s="18" t="str">
        <f>'AI - 2'!A2</f>
        <v>No</v>
      </c>
      <c r="O3" s="18" t="str">
        <f>'AI  - 3'!A2</f>
        <v>No</v>
      </c>
      <c r="P3" s="8">
        <f>COUNTIF(M3:O3,"Yes")</f>
        <v>0</v>
      </c>
      <c r="Q3" s="18" t="str">
        <f>'AI - 1'!B2</f>
        <v>No</v>
      </c>
      <c r="R3" s="18" t="str">
        <f>'AI - 2'!B2</f>
        <v>No</v>
      </c>
      <c r="S3" s="18" t="str">
        <f>'AI  - 3'!B2</f>
        <v>No</v>
      </c>
      <c r="T3" s="8">
        <f>COUNTIF(Q3:S3,"Yes")</f>
        <v>0</v>
      </c>
      <c r="U3" s="15" t="s">
        <v>152</v>
      </c>
      <c r="V3" s="19"/>
      <c r="W3" s="8"/>
      <c r="X3" s="5"/>
      <c r="Y3" s="20"/>
      <c r="Z3" s="21"/>
      <c r="AA3" s="5"/>
      <c r="AB3" s="5"/>
      <c r="AC3" s="20"/>
      <c r="AD3" s="35"/>
      <c r="AE3" s="5"/>
      <c r="AF3" s="5"/>
      <c r="AG3" s="20"/>
      <c r="AH3" s="35"/>
    </row>
    <row r="4" spans="1:34" ht="14.4" x14ac:dyDescent="0.3">
      <c r="A4" s="13" t="s">
        <v>26</v>
      </c>
      <c r="B4" s="54" t="b">
        <v>1</v>
      </c>
      <c r="C4" s="10">
        <v>1</v>
      </c>
      <c r="D4" s="6" t="s">
        <v>440</v>
      </c>
      <c r="E4" s="6" t="s">
        <v>441</v>
      </c>
      <c r="F4" s="14" t="s">
        <v>152</v>
      </c>
      <c r="G4" s="15" t="s">
        <v>152</v>
      </c>
      <c r="H4" s="15" t="s">
        <v>152</v>
      </c>
      <c r="I4" s="16" t="s">
        <v>25</v>
      </c>
      <c r="L4" s="17"/>
      <c r="M4" s="18" t="str">
        <f>'AI - 1'!A3</f>
        <v>No</v>
      </c>
      <c r="N4" s="18" t="str">
        <f>'AI - 2'!A3</f>
        <v>No</v>
      </c>
      <c r="O4" s="18" t="str">
        <f>'AI  - 3'!A3</f>
        <v>No</v>
      </c>
      <c r="P4" s="8">
        <f>COUNTIF(M4:O4,"Yes")</f>
        <v>0</v>
      </c>
      <c r="Q4" s="18" t="str">
        <f>'AI - 1'!B3</f>
        <v>No</v>
      </c>
      <c r="R4" s="18" t="str">
        <f>'AI - 2'!B3</f>
        <v>No</v>
      </c>
      <c r="S4" s="18" t="str">
        <f>'AI  - 3'!B3</f>
        <v>No</v>
      </c>
      <c r="T4" s="8">
        <f>COUNTIF(Q4:S4,"Yes")</f>
        <v>0</v>
      </c>
      <c r="U4" s="15" t="s">
        <v>152</v>
      </c>
      <c r="V4" s="19"/>
      <c r="W4" s="8"/>
      <c r="X4" s="5"/>
      <c r="Y4" s="20"/>
      <c r="Z4" s="21"/>
      <c r="AA4" s="5"/>
      <c r="AB4" s="5"/>
      <c r="AC4" s="20"/>
      <c r="AD4" s="35"/>
      <c r="AE4" s="5"/>
      <c r="AF4" s="5"/>
      <c r="AG4" s="20"/>
      <c r="AH4" s="35"/>
    </row>
    <row r="5" spans="1:34" ht="14.4" x14ac:dyDescent="0.3">
      <c r="A5" s="13" t="s">
        <v>29</v>
      </c>
      <c r="B5" s="54" t="b">
        <v>1</v>
      </c>
      <c r="C5" s="10">
        <v>2</v>
      </c>
      <c r="D5" s="6" t="s">
        <v>442</v>
      </c>
      <c r="E5" s="6" t="s">
        <v>443</v>
      </c>
      <c r="F5" s="14" t="s">
        <v>152</v>
      </c>
      <c r="G5" s="15" t="s">
        <v>152</v>
      </c>
      <c r="H5" s="15" t="s">
        <v>152</v>
      </c>
      <c r="I5" s="16" t="s">
        <v>25</v>
      </c>
      <c r="L5" s="17"/>
      <c r="M5" s="18" t="str">
        <f>'AI - 1'!A4</f>
        <v>No</v>
      </c>
      <c r="N5" s="18" t="str">
        <f>'AI - 2'!A4</f>
        <v>No</v>
      </c>
      <c r="O5" s="18" t="str">
        <f>'AI  - 3'!A4</f>
        <v>No</v>
      </c>
      <c r="P5" s="8">
        <f>COUNTIF(M5:O5,"Yes")</f>
        <v>0</v>
      </c>
      <c r="Q5" s="18" t="str">
        <f>'AI - 1'!B4</f>
        <v>No</v>
      </c>
      <c r="R5" s="18" t="str">
        <f>'AI - 2'!B4</f>
        <v>No</v>
      </c>
      <c r="S5" s="18" t="str">
        <f>'AI  - 3'!B4</f>
        <v>No</v>
      </c>
      <c r="T5" s="8">
        <f>COUNTIF(Q5:S5,"Yes")</f>
        <v>0</v>
      </c>
      <c r="U5" s="15" t="s">
        <v>152</v>
      </c>
      <c r="V5" s="19"/>
      <c r="W5" s="8"/>
      <c r="X5" s="5"/>
      <c r="Y5" s="20"/>
      <c r="Z5" s="21"/>
      <c r="AA5" s="5"/>
      <c r="AB5" s="5"/>
      <c r="AC5" s="20"/>
      <c r="AD5" s="35"/>
      <c r="AE5" s="5"/>
      <c r="AF5" s="5"/>
      <c r="AG5" s="20"/>
      <c r="AH5" s="35"/>
    </row>
    <row r="6" spans="1:34" ht="14.4" x14ac:dyDescent="0.3">
      <c r="A6" s="13" t="s">
        <v>32</v>
      </c>
      <c r="B6" s="54" t="b">
        <v>1</v>
      </c>
      <c r="C6" s="10">
        <v>3</v>
      </c>
      <c r="D6" s="6" t="s">
        <v>444</v>
      </c>
      <c r="E6" s="6" t="s">
        <v>445</v>
      </c>
      <c r="F6" s="14" t="s">
        <v>152</v>
      </c>
      <c r="G6" s="15" t="s">
        <v>152</v>
      </c>
      <c r="H6" s="15" t="s">
        <v>152</v>
      </c>
      <c r="I6" s="16" t="s">
        <v>25</v>
      </c>
      <c r="L6" s="17"/>
      <c r="M6" s="18" t="str">
        <f>'AI - 1'!A5</f>
        <v>No</v>
      </c>
      <c r="N6" s="18" t="str">
        <f>'AI - 2'!A5</f>
        <v>No</v>
      </c>
      <c r="O6" s="18" t="str">
        <f>'AI  - 3'!A5</f>
        <v>No</v>
      </c>
      <c r="P6" s="8">
        <f>COUNTIF(M6:O6,"Yes")</f>
        <v>0</v>
      </c>
      <c r="Q6" s="18" t="str">
        <f>'AI - 1'!B5</f>
        <v>No</v>
      </c>
      <c r="R6" s="18" t="str">
        <f>'AI - 2'!B5</f>
        <v>No</v>
      </c>
      <c r="S6" s="18" t="str">
        <f>'AI  - 3'!B5</f>
        <v>No</v>
      </c>
      <c r="T6" s="8">
        <f>COUNTIF(Q6:S6,"Yes")</f>
        <v>0</v>
      </c>
      <c r="U6" s="15" t="s">
        <v>152</v>
      </c>
      <c r="V6" s="19"/>
      <c r="W6" s="8"/>
      <c r="X6" s="5"/>
      <c r="Y6" s="20"/>
      <c r="Z6" s="21"/>
      <c r="AA6" s="5"/>
      <c r="AB6" s="5"/>
      <c r="AC6" s="20"/>
      <c r="AD6" s="35"/>
      <c r="AE6" s="5"/>
      <c r="AF6" s="5"/>
      <c r="AG6" s="20"/>
      <c r="AH6" s="35"/>
    </row>
    <row r="7" spans="1:34" ht="14.4" x14ac:dyDescent="0.3">
      <c r="A7" s="13" t="s">
        <v>35</v>
      </c>
      <c r="B7" s="54" t="b">
        <v>1</v>
      </c>
      <c r="C7" s="10">
        <v>4</v>
      </c>
      <c r="D7" s="6" t="s">
        <v>446</v>
      </c>
      <c r="E7" s="6" t="s">
        <v>447</v>
      </c>
      <c r="F7" s="14" t="s">
        <v>152</v>
      </c>
      <c r="G7" s="15" t="s">
        <v>152</v>
      </c>
      <c r="H7" s="15" t="s">
        <v>152</v>
      </c>
      <c r="I7" s="16" t="s">
        <v>25</v>
      </c>
      <c r="L7" s="17"/>
      <c r="M7" s="18" t="str">
        <f>'AI - 1'!A6</f>
        <v>No</v>
      </c>
      <c r="N7" s="18" t="str">
        <f>'AI - 2'!A6</f>
        <v>No</v>
      </c>
      <c r="O7" s="18" t="str">
        <f>'AI  - 3'!A6</f>
        <v>No</v>
      </c>
      <c r="P7" s="8">
        <f>COUNTIF(M7:O7,"Yes")</f>
        <v>0</v>
      </c>
      <c r="Q7" s="18" t="str">
        <f>'AI - 1'!B6</f>
        <v>No</v>
      </c>
      <c r="R7" s="18" t="str">
        <f>'AI - 2'!B6</f>
        <v>No</v>
      </c>
      <c r="S7" s="18" t="str">
        <f>'AI  - 3'!B6</f>
        <v>No</v>
      </c>
      <c r="T7" s="8">
        <f>COUNTIF(Q7:S7,"Yes")</f>
        <v>0</v>
      </c>
      <c r="U7" s="15" t="s">
        <v>152</v>
      </c>
      <c r="V7" s="19"/>
      <c r="W7" s="8"/>
      <c r="X7" s="5"/>
      <c r="Y7" s="20"/>
      <c r="Z7" s="21"/>
      <c r="AA7" s="5"/>
      <c r="AB7" s="5"/>
      <c r="AC7" s="20"/>
      <c r="AD7" s="35"/>
      <c r="AE7" s="5"/>
      <c r="AF7" s="5"/>
      <c r="AG7" s="20"/>
      <c r="AH7" s="35"/>
    </row>
    <row r="8" spans="1:34" ht="14.4" x14ac:dyDescent="0.3">
      <c r="A8" s="13" t="s">
        <v>38</v>
      </c>
      <c r="B8" s="54" t="b">
        <v>1</v>
      </c>
      <c r="C8" s="10">
        <v>5</v>
      </c>
      <c r="D8" s="6" t="s">
        <v>448</v>
      </c>
      <c r="E8" s="6" t="s">
        <v>449</v>
      </c>
      <c r="F8" s="14" t="s">
        <v>152</v>
      </c>
      <c r="G8" s="15" t="s">
        <v>152</v>
      </c>
      <c r="H8" s="15" t="s">
        <v>152</v>
      </c>
      <c r="I8" s="16" t="s">
        <v>25</v>
      </c>
      <c r="L8" s="17"/>
      <c r="M8" s="18" t="str">
        <f>'AI - 1'!A7</f>
        <v>No</v>
      </c>
      <c r="N8" s="18" t="str">
        <f>'AI - 2'!A7</f>
        <v>No</v>
      </c>
      <c r="O8" s="18" t="str">
        <f>'AI  - 3'!A7</f>
        <v>No</v>
      </c>
      <c r="P8" s="8">
        <f>COUNTIF(M8:O8,"Yes")</f>
        <v>0</v>
      </c>
      <c r="Q8" s="18" t="str">
        <f>'AI - 1'!B7</f>
        <v>No</v>
      </c>
      <c r="R8" s="18" t="str">
        <f>'AI - 2'!B7</f>
        <v>No</v>
      </c>
      <c r="S8" s="18" t="str">
        <f>'AI  - 3'!B7</f>
        <v>No</v>
      </c>
      <c r="T8" s="8">
        <f>COUNTIF(Q8:S8,"Yes")</f>
        <v>0</v>
      </c>
      <c r="U8" s="15" t="s">
        <v>152</v>
      </c>
      <c r="V8" s="19"/>
      <c r="W8" s="8"/>
      <c r="X8" s="5"/>
      <c r="Y8" s="20"/>
      <c r="Z8" s="21"/>
      <c r="AA8" s="5"/>
      <c r="AB8" s="5"/>
      <c r="AC8" s="20"/>
      <c r="AD8" s="35"/>
      <c r="AE8" s="5"/>
      <c r="AF8" s="5"/>
      <c r="AG8" s="20"/>
      <c r="AH8" s="35"/>
    </row>
    <row r="9" spans="1:34" ht="14.4" x14ac:dyDescent="0.3">
      <c r="A9" s="13" t="s">
        <v>41</v>
      </c>
      <c r="B9" s="54" t="b">
        <v>1</v>
      </c>
      <c r="C9" s="10">
        <v>6</v>
      </c>
      <c r="D9" s="6" t="s">
        <v>450</v>
      </c>
      <c r="E9" s="6" t="s">
        <v>451</v>
      </c>
      <c r="F9" s="14" t="s">
        <v>152</v>
      </c>
      <c r="G9" s="15" t="s">
        <v>152</v>
      </c>
      <c r="H9" s="15" t="s">
        <v>152</v>
      </c>
      <c r="I9" s="16" t="s">
        <v>25</v>
      </c>
      <c r="L9" s="17"/>
      <c r="M9" s="18" t="str">
        <f>'AI - 1'!A8</f>
        <v>No</v>
      </c>
      <c r="N9" s="18" t="str">
        <f>'AI - 2'!A8</f>
        <v>No</v>
      </c>
      <c r="O9" s="18" t="str">
        <f>'AI  - 3'!A8</f>
        <v>No</v>
      </c>
      <c r="P9" s="8">
        <f>COUNTIF(M9:O9,"Yes")</f>
        <v>0</v>
      </c>
      <c r="Q9" s="18" t="str">
        <f>'AI - 1'!B8</f>
        <v>No</v>
      </c>
      <c r="R9" s="18" t="str">
        <f>'AI - 2'!B8</f>
        <v>No</v>
      </c>
      <c r="S9" s="18" t="str">
        <f>'AI  - 3'!B8</f>
        <v>No</v>
      </c>
      <c r="T9" s="8">
        <f>COUNTIF(Q9:S9,"Yes")</f>
        <v>0</v>
      </c>
      <c r="U9" s="15" t="s">
        <v>152</v>
      </c>
      <c r="V9" s="19"/>
      <c r="W9" s="8"/>
      <c r="X9" s="5"/>
      <c r="Y9" s="20"/>
      <c r="Z9" s="21"/>
      <c r="AA9" s="5"/>
      <c r="AB9" s="5"/>
      <c r="AC9" s="20"/>
      <c r="AD9" s="35"/>
      <c r="AE9" s="5"/>
      <c r="AF9" s="5"/>
      <c r="AG9" s="20"/>
      <c r="AH9" s="35"/>
    </row>
    <row r="10" spans="1:34" ht="14.4" x14ac:dyDescent="0.3">
      <c r="A10" s="13" t="s">
        <v>42</v>
      </c>
      <c r="B10" s="54" t="b">
        <v>1</v>
      </c>
      <c r="C10" s="10">
        <v>7</v>
      </c>
      <c r="D10" s="6" t="s">
        <v>452</v>
      </c>
      <c r="E10" s="6" t="s">
        <v>453</v>
      </c>
      <c r="F10" s="14" t="s">
        <v>152</v>
      </c>
      <c r="G10" s="15" t="s">
        <v>152</v>
      </c>
      <c r="H10" s="31" t="s">
        <v>152</v>
      </c>
      <c r="I10" s="16" t="s">
        <v>25</v>
      </c>
      <c r="L10" s="17"/>
      <c r="M10" s="18" t="str">
        <f>'AI - 1'!A9</f>
        <v>No</v>
      </c>
      <c r="N10" s="18" t="str">
        <f>'AI - 2'!A9</f>
        <v>No</v>
      </c>
      <c r="O10" s="18" t="str">
        <f>'AI  - 3'!A9</f>
        <v>No</v>
      </c>
      <c r="P10" s="8">
        <f>COUNTIF(M10:O10,"Yes")</f>
        <v>0</v>
      </c>
      <c r="Q10" s="18" t="str">
        <f>'AI - 1'!B9</f>
        <v>No</v>
      </c>
      <c r="R10" s="18" t="str">
        <f>'AI - 2'!B9</f>
        <v>No</v>
      </c>
      <c r="S10" s="18" t="str">
        <f>'AI  - 3'!B9</f>
        <v>No</v>
      </c>
      <c r="T10" s="8">
        <f>COUNTIF(Q10:S10,"Yes")</f>
        <v>0</v>
      </c>
      <c r="U10" s="15" t="s">
        <v>152</v>
      </c>
      <c r="V10" s="19"/>
      <c r="W10" s="8"/>
      <c r="X10" s="5"/>
      <c r="Y10" s="20"/>
      <c r="Z10" s="21"/>
      <c r="AA10" s="5"/>
      <c r="AB10" s="5"/>
      <c r="AC10" s="20"/>
      <c r="AD10" s="35"/>
      <c r="AE10" s="5"/>
      <c r="AF10" s="5"/>
      <c r="AG10" s="20"/>
      <c r="AH10" s="35"/>
    </row>
    <row r="11" spans="1:34" ht="14.4" x14ac:dyDescent="0.3">
      <c r="A11" s="13" t="s">
        <v>46</v>
      </c>
      <c r="B11" s="54" t="b">
        <v>1</v>
      </c>
      <c r="C11" s="10">
        <v>8</v>
      </c>
      <c r="D11" s="6" t="s">
        <v>454</v>
      </c>
      <c r="E11" s="6" t="s">
        <v>455</v>
      </c>
      <c r="F11" s="14" t="s">
        <v>152</v>
      </c>
      <c r="G11" s="15" t="s">
        <v>152</v>
      </c>
      <c r="H11" s="15" t="s">
        <v>152</v>
      </c>
      <c r="I11" s="16" t="s">
        <v>25</v>
      </c>
      <c r="L11" s="17"/>
      <c r="M11" s="18" t="str">
        <f>'AI - 1'!A10</f>
        <v>No</v>
      </c>
      <c r="N11" s="18" t="str">
        <f>'AI - 2'!A10</f>
        <v>No</v>
      </c>
      <c r="O11" s="18" t="str">
        <f>'AI  - 3'!A10</f>
        <v>No</v>
      </c>
      <c r="P11" s="8">
        <f>COUNTIF(M11:O11,"Yes")</f>
        <v>0</v>
      </c>
      <c r="Q11" s="18" t="str">
        <f>'AI - 1'!B10</f>
        <v>No</v>
      </c>
      <c r="R11" s="18" t="str">
        <f>'AI - 2'!B10</f>
        <v>No</v>
      </c>
      <c r="S11" s="18" t="str">
        <f>'AI  - 3'!B10</f>
        <v>No</v>
      </c>
      <c r="T11" s="8">
        <f>COUNTIF(Q11:S11,"Yes")</f>
        <v>0</v>
      </c>
      <c r="U11" s="15" t="s">
        <v>152</v>
      </c>
      <c r="V11" s="19"/>
      <c r="W11" s="8"/>
      <c r="X11" s="5"/>
      <c r="Y11" s="20"/>
      <c r="Z11" s="21"/>
      <c r="AA11" s="5"/>
      <c r="AB11" s="5"/>
      <c r="AC11" s="20"/>
      <c r="AD11" s="35"/>
      <c r="AE11" s="5"/>
      <c r="AF11" s="5"/>
      <c r="AG11" s="20"/>
      <c r="AH11" s="35"/>
    </row>
    <row r="12" spans="1:34" ht="14.4" x14ac:dyDescent="0.3">
      <c r="A12" s="13" t="s">
        <v>49</v>
      </c>
      <c r="B12" s="54" t="b">
        <v>1</v>
      </c>
      <c r="C12" s="10">
        <v>9</v>
      </c>
      <c r="D12" s="6" t="s">
        <v>456</v>
      </c>
      <c r="E12" s="6" t="s">
        <v>457</v>
      </c>
      <c r="F12" s="14" t="s">
        <v>152</v>
      </c>
      <c r="G12" s="15" t="s">
        <v>152</v>
      </c>
      <c r="H12" s="15" t="s">
        <v>152</v>
      </c>
      <c r="I12" s="16" t="s">
        <v>25</v>
      </c>
      <c r="L12" s="17"/>
      <c r="M12" s="18" t="str">
        <f>'AI - 1'!A11</f>
        <v>No</v>
      </c>
      <c r="N12" s="18" t="str">
        <f>'AI - 2'!A11</f>
        <v>No</v>
      </c>
      <c r="O12" s="18" t="str">
        <f>'AI  - 3'!A11</f>
        <v>No</v>
      </c>
      <c r="P12" s="8">
        <f>COUNTIF(M12:O12,"Yes")</f>
        <v>0</v>
      </c>
      <c r="Q12" s="18" t="str">
        <f>'AI - 1'!B11</f>
        <v>No</v>
      </c>
      <c r="R12" s="18" t="str">
        <f>'AI - 2'!B11</f>
        <v>No</v>
      </c>
      <c r="S12" s="18" t="str">
        <f>'AI  - 3'!B11</f>
        <v>No</v>
      </c>
      <c r="T12" s="8">
        <f>COUNTIF(Q12:S12,"Yes")</f>
        <v>0</v>
      </c>
      <c r="U12" s="15" t="s">
        <v>152</v>
      </c>
      <c r="V12" s="19"/>
      <c r="W12" s="8"/>
      <c r="X12" s="5"/>
      <c r="Y12" s="20"/>
      <c r="Z12" s="21"/>
      <c r="AA12" s="22"/>
      <c r="AB12" s="22"/>
      <c r="AC12" s="23"/>
      <c r="AD12" s="22"/>
      <c r="AE12" s="22"/>
      <c r="AF12" s="22"/>
      <c r="AG12" s="23"/>
      <c r="AH12" s="22"/>
    </row>
    <row r="13" spans="1:34" ht="14.4" x14ac:dyDescent="0.3">
      <c r="A13" s="13" t="s">
        <v>53</v>
      </c>
      <c r="B13" s="54" t="b">
        <v>1</v>
      </c>
      <c r="C13" s="10">
        <v>10</v>
      </c>
      <c r="D13" s="6" t="s">
        <v>458</v>
      </c>
      <c r="E13" s="6" t="s">
        <v>459</v>
      </c>
      <c r="F13" s="14" t="s">
        <v>152</v>
      </c>
      <c r="G13" s="15" t="s">
        <v>152</v>
      </c>
      <c r="H13" s="15" t="s">
        <v>152</v>
      </c>
      <c r="I13" s="16" t="s">
        <v>25</v>
      </c>
      <c r="L13" s="17"/>
      <c r="M13" s="18" t="str">
        <f>'AI - 1'!A12</f>
        <v>No</v>
      </c>
      <c r="N13" s="18" t="str">
        <f>'AI - 2'!A12</f>
        <v>No</v>
      </c>
      <c r="O13" s="18" t="str">
        <f>'AI  - 3'!A12</f>
        <v>No</v>
      </c>
      <c r="P13" s="8">
        <f>COUNTIF(M13:O13,"Yes")</f>
        <v>0</v>
      </c>
      <c r="Q13" s="18" t="str">
        <f>'AI - 1'!B12</f>
        <v>No</v>
      </c>
      <c r="R13" s="18" t="str">
        <f>'AI - 2'!B12</f>
        <v>No</v>
      </c>
      <c r="S13" s="18" t="str">
        <f>'AI  - 3'!B12</f>
        <v>No</v>
      </c>
      <c r="T13" s="8">
        <f>COUNTIF(Q13:S13,"Yes")</f>
        <v>0</v>
      </c>
      <c r="U13" s="15" t="s">
        <v>152</v>
      </c>
      <c r="V13" s="19"/>
      <c r="W13" s="8"/>
      <c r="X13" s="5"/>
      <c r="Y13" s="20"/>
      <c r="Z13" s="21"/>
      <c r="AA13" s="5"/>
      <c r="AB13" s="5"/>
      <c r="AC13" s="20"/>
      <c r="AD13" s="35"/>
      <c r="AE13" s="5"/>
      <c r="AF13" s="5"/>
      <c r="AG13" s="20"/>
      <c r="AH13" s="35"/>
    </row>
    <row r="14" spans="1:34" ht="14.4" x14ac:dyDescent="0.3">
      <c r="A14" s="13" t="s">
        <v>56</v>
      </c>
      <c r="B14" s="54" t="b">
        <v>1</v>
      </c>
      <c r="C14" s="10">
        <v>11</v>
      </c>
      <c r="D14" s="6" t="s">
        <v>460</v>
      </c>
      <c r="E14" s="6" t="s">
        <v>461</v>
      </c>
      <c r="F14" s="14" t="s">
        <v>152</v>
      </c>
      <c r="G14" s="15" t="s">
        <v>152</v>
      </c>
      <c r="H14" s="15" t="s">
        <v>152</v>
      </c>
      <c r="I14" s="16" t="s">
        <v>25</v>
      </c>
      <c r="L14" s="17"/>
      <c r="M14" s="18" t="str">
        <f>'AI - 1'!A13</f>
        <v>No</v>
      </c>
      <c r="N14" s="18" t="str">
        <f>'AI - 2'!A13</f>
        <v>No</v>
      </c>
      <c r="O14" s="18" t="str">
        <f>'AI  - 3'!A13</f>
        <v>No</v>
      </c>
      <c r="P14" s="8">
        <f>COUNTIF(M14:O14,"Yes")</f>
        <v>0</v>
      </c>
      <c r="Q14" s="18" t="str">
        <f>'AI - 1'!B13</f>
        <v>No</v>
      </c>
      <c r="R14" s="18" t="str">
        <f>'AI - 2'!B13</f>
        <v>No</v>
      </c>
      <c r="S14" s="18" t="str">
        <f>'AI  - 3'!B13</f>
        <v>No</v>
      </c>
      <c r="T14" s="8">
        <f>COUNTIF(Q14:S14,"Yes")</f>
        <v>0</v>
      </c>
      <c r="U14" s="15" t="s">
        <v>152</v>
      </c>
      <c r="V14" s="19"/>
      <c r="W14" s="8"/>
      <c r="X14" s="5"/>
      <c r="Y14" s="20"/>
      <c r="Z14" s="21"/>
      <c r="AA14" s="5"/>
      <c r="AB14" s="5"/>
      <c r="AC14" s="20"/>
      <c r="AD14" s="35"/>
      <c r="AE14" s="5"/>
      <c r="AF14" s="5"/>
      <c r="AG14" s="20"/>
      <c r="AH14" s="35"/>
    </row>
    <row r="15" spans="1:34" ht="14.4" x14ac:dyDescent="0.3">
      <c r="A15" s="13" t="s">
        <v>58</v>
      </c>
      <c r="B15" s="54" t="b">
        <v>1</v>
      </c>
      <c r="C15" s="10">
        <v>12</v>
      </c>
      <c r="D15" s="6" t="s">
        <v>462</v>
      </c>
      <c r="E15" s="6" t="s">
        <v>463</v>
      </c>
      <c r="F15" s="14" t="s">
        <v>152</v>
      </c>
      <c r="G15" s="15" t="s">
        <v>152</v>
      </c>
      <c r="H15" s="15" t="s">
        <v>152</v>
      </c>
      <c r="I15" s="16" t="s">
        <v>25</v>
      </c>
      <c r="L15" s="17"/>
      <c r="M15" s="18" t="str">
        <f>'AI - 1'!A14</f>
        <v>No</v>
      </c>
      <c r="N15" s="18" t="str">
        <f>'AI - 2'!A14</f>
        <v>No</v>
      </c>
      <c r="O15" s="18" t="str">
        <f>'AI  - 3'!A14</f>
        <v>No</v>
      </c>
      <c r="P15" s="8">
        <f>COUNTIF(M15:O15,"Yes")</f>
        <v>0</v>
      </c>
      <c r="Q15" s="18" t="str">
        <f>'AI - 1'!B14</f>
        <v>No</v>
      </c>
      <c r="R15" s="18" t="str">
        <f>'AI - 2'!B14</f>
        <v>No</v>
      </c>
      <c r="S15" s="18" t="str">
        <f>'AI  - 3'!B14</f>
        <v>No</v>
      </c>
      <c r="T15" s="8">
        <f>COUNTIF(Q15:S15,"Yes")</f>
        <v>0</v>
      </c>
      <c r="U15" s="15" t="s">
        <v>152</v>
      </c>
      <c r="V15" s="19"/>
      <c r="W15" s="8"/>
      <c r="X15" s="5"/>
      <c r="Y15" s="20"/>
      <c r="Z15" s="21"/>
      <c r="AA15" s="5"/>
      <c r="AB15" s="5"/>
      <c r="AC15" s="20"/>
      <c r="AD15" s="35"/>
      <c r="AE15" s="5"/>
      <c r="AF15" s="5"/>
      <c r="AG15" s="20"/>
      <c r="AH15" s="35"/>
    </row>
    <row r="16" spans="1:34" ht="14.4" x14ac:dyDescent="0.3">
      <c r="A16" s="13" t="s">
        <v>61</v>
      </c>
      <c r="B16" s="54" t="b">
        <v>1</v>
      </c>
      <c r="C16" s="10">
        <v>13</v>
      </c>
      <c r="D16" s="6" t="s">
        <v>67</v>
      </c>
      <c r="E16" s="6" t="s">
        <v>28</v>
      </c>
      <c r="F16" s="14" t="s">
        <v>24</v>
      </c>
      <c r="G16" s="15" t="s">
        <v>24</v>
      </c>
      <c r="H16" s="15" t="s">
        <v>24</v>
      </c>
      <c r="I16" s="16" t="s">
        <v>25</v>
      </c>
      <c r="K16" s="6" t="s">
        <v>28</v>
      </c>
      <c r="L16" s="17"/>
      <c r="M16" s="18" t="str">
        <f>'AI - 1'!A15</f>
        <v>Yes</v>
      </c>
      <c r="N16" s="18" t="str">
        <f>'AI - 2'!A15</f>
        <v>Yes</v>
      </c>
      <c r="O16" s="18" t="str">
        <f>'AI  - 3'!A15</f>
        <v>Yes</v>
      </c>
      <c r="P16" s="8">
        <f>COUNTIF(M16:O16,"Yes")</f>
        <v>3</v>
      </c>
      <c r="Q16" s="18" t="str">
        <f>'AI - 1'!B15</f>
        <v>Yes</v>
      </c>
      <c r="R16" s="18" t="str">
        <f>'AI - 2'!B15</f>
        <v>No</v>
      </c>
      <c r="S16" s="18" t="str">
        <f>'AI  - 3'!B15</f>
        <v>No</v>
      </c>
      <c r="T16" s="8">
        <f>COUNTIF(Q16:S16,"Yes")</f>
        <v>1</v>
      </c>
      <c r="U16" s="15" t="s">
        <v>24</v>
      </c>
      <c r="V16" s="19"/>
      <c r="W16" s="8"/>
      <c r="X16" s="5"/>
      <c r="Y16" s="20"/>
      <c r="Z16" s="21"/>
      <c r="AA16" s="5"/>
      <c r="AB16" s="5"/>
      <c r="AC16" s="20"/>
      <c r="AD16" s="35"/>
      <c r="AE16" s="5"/>
      <c r="AF16" s="5"/>
      <c r="AG16" s="20"/>
      <c r="AH16" s="35"/>
    </row>
    <row r="17" spans="1:34" ht="14.4" x14ac:dyDescent="0.3">
      <c r="A17" s="13" t="s">
        <v>64</v>
      </c>
      <c r="B17" s="54" t="b">
        <v>1</v>
      </c>
      <c r="C17" s="10">
        <v>14</v>
      </c>
      <c r="D17" s="6" t="s">
        <v>22</v>
      </c>
      <c r="E17" s="6" t="s">
        <v>23</v>
      </c>
      <c r="F17" s="14" t="s">
        <v>24</v>
      </c>
      <c r="G17" s="15" t="s">
        <v>24</v>
      </c>
      <c r="H17" s="15" t="s">
        <v>24</v>
      </c>
      <c r="I17" s="16" t="s">
        <v>25</v>
      </c>
      <c r="L17" s="17"/>
      <c r="M17" s="18" t="str">
        <f>'AI - 1'!A16</f>
        <v>Yes</v>
      </c>
      <c r="N17" s="18" t="str">
        <f>'AI - 2'!A16</f>
        <v>Yes</v>
      </c>
      <c r="O17" s="18" t="str">
        <f>'AI  - 3'!A16</f>
        <v>Yes</v>
      </c>
      <c r="P17" s="8">
        <f>COUNTIF(M17:O17,"Yes")</f>
        <v>3</v>
      </c>
      <c r="Q17" s="18" t="str">
        <f>'AI - 1'!B16</f>
        <v>Yes</v>
      </c>
      <c r="R17" s="18" t="str">
        <f>'AI - 2'!B16</f>
        <v>Yes</v>
      </c>
      <c r="S17" s="18" t="str">
        <f>'AI  - 3'!B16</f>
        <v>Yes</v>
      </c>
      <c r="T17" s="8">
        <f>COUNTIF(Q17:S17,"Yes")</f>
        <v>3</v>
      </c>
      <c r="U17" s="15" t="s">
        <v>24</v>
      </c>
      <c r="V17" s="19"/>
      <c r="W17" s="8"/>
      <c r="X17" s="5"/>
      <c r="Y17" s="20"/>
      <c r="Z17" s="21"/>
      <c r="AA17" s="5"/>
      <c r="AB17" s="5"/>
      <c r="AC17" s="20"/>
      <c r="AD17" s="21"/>
      <c r="AE17" s="5"/>
      <c r="AF17" s="5"/>
      <c r="AG17" s="20"/>
      <c r="AH17" s="21"/>
    </row>
    <row r="18" spans="1:34" ht="14.4" x14ac:dyDescent="0.3">
      <c r="A18" s="13" t="s">
        <v>67</v>
      </c>
      <c r="B18" s="54" t="b">
        <v>1</v>
      </c>
      <c r="C18" s="10">
        <v>15</v>
      </c>
      <c r="D18" s="6" t="s">
        <v>128</v>
      </c>
      <c r="E18" s="6" t="s">
        <v>307</v>
      </c>
      <c r="F18" s="14" t="s">
        <v>24</v>
      </c>
      <c r="G18" s="15" t="s">
        <v>24</v>
      </c>
      <c r="H18" s="15" t="s">
        <v>24</v>
      </c>
      <c r="I18" s="16" t="s">
        <v>25</v>
      </c>
      <c r="L18" s="17"/>
      <c r="M18" s="18" t="str">
        <f>'AI - 1'!A17</f>
        <v>Yes</v>
      </c>
      <c r="N18" s="18" t="str">
        <f>'AI - 2'!A17</f>
        <v>Yes</v>
      </c>
      <c r="O18" s="18" t="str">
        <f>'AI  - 3'!A17</f>
        <v>No</v>
      </c>
      <c r="P18" s="8">
        <f>COUNTIF(M18:O18,"Yes")</f>
        <v>2</v>
      </c>
      <c r="Q18" s="18" t="str">
        <f>'AI - 1'!B17</f>
        <v>Yes</v>
      </c>
      <c r="R18" s="18" t="str">
        <f>'AI - 2'!B17</f>
        <v>Yes</v>
      </c>
      <c r="S18" s="18" t="str">
        <f>'AI  - 3'!B17</f>
        <v>Yes</v>
      </c>
      <c r="T18" s="8">
        <f>COUNTIF(Q18:S18,"Yes")</f>
        <v>3</v>
      </c>
      <c r="U18" s="15" t="s">
        <v>24</v>
      </c>
      <c r="V18" s="19"/>
      <c r="W18" s="8"/>
      <c r="X18" s="5"/>
      <c r="Y18" s="20"/>
      <c r="Z18" s="21"/>
      <c r="AA18" s="5"/>
      <c r="AB18" s="5"/>
      <c r="AC18" s="20"/>
      <c r="AD18" s="21"/>
      <c r="AE18" s="5"/>
      <c r="AF18" s="5"/>
      <c r="AG18" s="20"/>
      <c r="AH18" s="21"/>
    </row>
    <row r="19" spans="1:34" ht="14.4" x14ac:dyDescent="0.3">
      <c r="A19" s="13" t="s">
        <v>70</v>
      </c>
      <c r="B19" s="54" t="b">
        <v>1</v>
      </c>
      <c r="C19" s="10">
        <v>16</v>
      </c>
      <c r="D19" s="6" t="s">
        <v>248</v>
      </c>
      <c r="E19" s="6" t="s">
        <v>405</v>
      </c>
      <c r="F19" s="14" t="s">
        <v>24</v>
      </c>
      <c r="G19" s="15" t="s">
        <v>152</v>
      </c>
      <c r="H19" s="27" t="s">
        <v>24</v>
      </c>
      <c r="I19" s="27" t="s">
        <v>406</v>
      </c>
      <c r="J19" s="30" t="s">
        <v>407</v>
      </c>
      <c r="K19" s="2" t="s">
        <v>408</v>
      </c>
      <c r="L19" s="17"/>
      <c r="M19" s="18" t="str">
        <f>'AI - 1'!A18</f>
        <v>No</v>
      </c>
      <c r="N19" s="18" t="str">
        <f>'AI - 2'!A18</f>
        <v>No</v>
      </c>
      <c r="O19" s="18" t="str">
        <f>'AI  - 3'!A18</f>
        <v>No</v>
      </c>
      <c r="P19" s="8">
        <f>COUNTIF(M19:O19,"Yes")</f>
        <v>0</v>
      </c>
      <c r="Q19" s="18" t="str">
        <f>'AI - 1'!B18</f>
        <v>No</v>
      </c>
      <c r="R19" s="18" t="str">
        <f>'AI - 2'!B18</f>
        <v>No</v>
      </c>
      <c r="S19" s="18" t="str">
        <f>'AI  - 3'!B18</f>
        <v>No</v>
      </c>
      <c r="T19" s="8">
        <f>COUNTIF(Q19:S19,"Yes")</f>
        <v>0</v>
      </c>
      <c r="U19" s="15" t="s">
        <v>152</v>
      </c>
      <c r="V19" s="19"/>
      <c r="W19" s="8"/>
      <c r="X19" s="5"/>
      <c r="Y19" s="20"/>
      <c r="Z19" s="21"/>
      <c r="AA19" s="5"/>
      <c r="AB19" s="5"/>
      <c r="AC19" s="20"/>
      <c r="AD19" s="35"/>
      <c r="AE19" s="5"/>
      <c r="AF19" s="5"/>
      <c r="AG19" s="20"/>
      <c r="AH19" s="35"/>
    </row>
    <row r="20" spans="1:34" ht="14.4" x14ac:dyDescent="0.3">
      <c r="A20" s="13" t="s">
        <v>73</v>
      </c>
      <c r="B20" s="54" t="b">
        <v>1</v>
      </c>
      <c r="C20" s="10">
        <v>17</v>
      </c>
      <c r="D20" s="6" t="s">
        <v>382</v>
      </c>
      <c r="E20" s="6" t="s">
        <v>383</v>
      </c>
      <c r="F20" s="14" t="s">
        <v>152</v>
      </c>
      <c r="G20" s="15" t="s">
        <v>24</v>
      </c>
      <c r="H20" s="16" t="s">
        <v>24</v>
      </c>
      <c r="I20" s="24" t="s">
        <v>153</v>
      </c>
      <c r="J20" s="25" t="s">
        <v>166</v>
      </c>
      <c r="L20" s="17"/>
      <c r="M20" s="18" t="str">
        <f>'AI - 1'!A19</f>
        <v>No</v>
      </c>
      <c r="N20" s="18" t="str">
        <f>'AI - 2'!A19</f>
        <v>No</v>
      </c>
      <c r="O20" s="18" t="str">
        <f>'AI  - 3'!A19</f>
        <v>No</v>
      </c>
      <c r="P20" s="8">
        <f>COUNTIF(M20:O20,"Yes")</f>
        <v>0</v>
      </c>
      <c r="Q20" s="18" t="str">
        <f>'AI - 1'!B19</f>
        <v>No</v>
      </c>
      <c r="R20" s="18" t="str">
        <f>'AI - 2'!B19</f>
        <v>No</v>
      </c>
      <c r="S20" s="18" t="str">
        <f>'AI  - 3'!B19</f>
        <v>Yes</v>
      </c>
      <c r="T20" s="8">
        <f>COUNTIF(Q20:S20,"Yes")</f>
        <v>1</v>
      </c>
      <c r="U20" s="15" t="s">
        <v>24</v>
      </c>
      <c r="V20" s="19"/>
      <c r="W20" s="8"/>
      <c r="X20" s="5"/>
      <c r="Y20" s="20"/>
      <c r="Z20" s="21"/>
      <c r="AA20" s="5"/>
      <c r="AB20" s="5"/>
      <c r="AC20" s="20"/>
      <c r="AD20" s="35"/>
      <c r="AE20" s="5"/>
      <c r="AF20" s="5"/>
      <c r="AG20" s="20"/>
      <c r="AH20" s="35"/>
    </row>
    <row r="21" spans="1:34" ht="14.4" x14ac:dyDescent="0.3">
      <c r="A21" s="13" t="s">
        <v>75</v>
      </c>
      <c r="B21" s="54" t="b">
        <v>1</v>
      </c>
      <c r="C21" s="10">
        <v>18</v>
      </c>
      <c r="D21" s="6" t="s">
        <v>464</v>
      </c>
      <c r="E21" s="6" t="s">
        <v>465</v>
      </c>
      <c r="F21" s="14" t="s">
        <v>152</v>
      </c>
      <c r="G21" s="15" t="s">
        <v>152</v>
      </c>
      <c r="H21" s="15" t="s">
        <v>152</v>
      </c>
      <c r="I21" s="16" t="s">
        <v>25</v>
      </c>
      <c r="L21" s="17"/>
      <c r="M21" s="18" t="str">
        <f>'AI - 1'!A20</f>
        <v>No</v>
      </c>
      <c r="N21" s="18" t="str">
        <f>'AI - 2'!A20</f>
        <v>No</v>
      </c>
      <c r="O21" s="18" t="str">
        <f>'AI  - 3'!A20</f>
        <v>No</v>
      </c>
      <c r="P21" s="8">
        <f>COUNTIF(M21:O21,"Yes")</f>
        <v>0</v>
      </c>
      <c r="Q21" s="18" t="str">
        <f>'AI - 1'!B20</f>
        <v>No</v>
      </c>
      <c r="R21" s="18" t="str">
        <f>'AI - 2'!B20</f>
        <v>No</v>
      </c>
      <c r="S21" s="18" t="str">
        <f>'AI  - 3'!B20</f>
        <v>No</v>
      </c>
      <c r="T21" s="8">
        <f>COUNTIF(Q21:S21,"Yes")</f>
        <v>0</v>
      </c>
      <c r="U21" s="15" t="s">
        <v>152</v>
      </c>
      <c r="V21" s="19"/>
      <c r="W21" s="8"/>
      <c r="X21" s="5"/>
      <c r="Y21" s="20"/>
      <c r="Z21" s="21"/>
      <c r="AA21" s="5"/>
      <c r="AB21" s="5"/>
      <c r="AC21" s="20"/>
      <c r="AD21" s="35"/>
      <c r="AE21" s="5"/>
      <c r="AF21" s="5"/>
      <c r="AG21" s="20"/>
      <c r="AH21" s="35"/>
    </row>
    <row r="22" spans="1:34" ht="15.75" customHeight="1" x14ac:dyDescent="0.3">
      <c r="A22" s="13" t="s">
        <v>78</v>
      </c>
      <c r="B22" s="54" t="b">
        <v>1</v>
      </c>
      <c r="C22" s="10">
        <v>19</v>
      </c>
      <c r="D22" s="6" t="s">
        <v>27</v>
      </c>
      <c r="E22" s="6" t="s">
        <v>28</v>
      </c>
      <c r="F22" s="14" t="s">
        <v>24</v>
      </c>
      <c r="G22" s="15" t="s">
        <v>24</v>
      </c>
      <c r="H22" s="15" t="s">
        <v>24</v>
      </c>
      <c r="I22" s="16" t="s">
        <v>25</v>
      </c>
      <c r="L22" s="17"/>
      <c r="M22" s="18" t="str">
        <f>'AI - 1'!A21</f>
        <v>Yes</v>
      </c>
      <c r="N22" s="18" t="str">
        <f>'AI - 2'!A21</f>
        <v>Yes</v>
      </c>
      <c r="O22" s="18" t="str">
        <f>'AI  - 3'!A21</f>
        <v>Yes</v>
      </c>
      <c r="P22" s="8">
        <f>COUNTIF(M22:O22,"Yes")</f>
        <v>3</v>
      </c>
      <c r="Q22" s="18" t="str">
        <f>'AI - 1'!B21</f>
        <v>Yes</v>
      </c>
      <c r="R22" s="18" t="str">
        <f>'AI - 2'!B21</f>
        <v>Yes</v>
      </c>
      <c r="S22" s="18" t="str">
        <f>'AI  - 3'!B21</f>
        <v>Yes</v>
      </c>
      <c r="T22" s="8">
        <f>COUNTIF(Q22:S22,"Yes")</f>
        <v>3</v>
      </c>
      <c r="U22" s="15" t="s">
        <v>24</v>
      </c>
      <c r="V22" s="19"/>
      <c r="W22" s="8"/>
      <c r="X22" s="5"/>
      <c r="Y22" s="20"/>
      <c r="Z22" s="21"/>
      <c r="AA22" s="5"/>
      <c r="AB22" s="5"/>
      <c r="AC22" s="20"/>
      <c r="AD22" s="21"/>
      <c r="AE22" s="5"/>
      <c r="AF22" s="5"/>
      <c r="AG22" s="20"/>
      <c r="AH22" s="21"/>
    </row>
    <row r="23" spans="1:34" ht="15.75" customHeight="1" x14ac:dyDescent="0.3">
      <c r="A23" s="13" t="s">
        <v>81</v>
      </c>
      <c r="B23" s="54" t="b">
        <v>1</v>
      </c>
      <c r="C23" s="10">
        <v>20</v>
      </c>
      <c r="D23" s="6" t="s">
        <v>466</v>
      </c>
      <c r="E23" s="6" t="s">
        <v>467</v>
      </c>
      <c r="F23" s="14" t="s">
        <v>152</v>
      </c>
      <c r="G23" s="15" t="s">
        <v>152</v>
      </c>
      <c r="H23" s="15" t="s">
        <v>152</v>
      </c>
      <c r="I23" s="16" t="s">
        <v>25</v>
      </c>
      <c r="L23" s="17"/>
      <c r="M23" s="18" t="str">
        <f>'AI - 1'!A22</f>
        <v>No</v>
      </c>
      <c r="N23" s="18" t="str">
        <f>'AI - 2'!A22</f>
        <v>No</v>
      </c>
      <c r="O23" s="18" t="str">
        <f>'AI  - 3'!A22</f>
        <v>No</v>
      </c>
      <c r="P23" s="8">
        <f>COUNTIF(M23:O23,"Yes")</f>
        <v>0</v>
      </c>
      <c r="Q23" s="18" t="str">
        <f>'AI - 1'!B22</f>
        <v>No</v>
      </c>
      <c r="R23" s="18" t="str">
        <f>'AI - 2'!B22</f>
        <v>No</v>
      </c>
      <c r="S23" s="18" t="str">
        <f>'AI  - 3'!B22</f>
        <v>No</v>
      </c>
      <c r="T23" s="8">
        <f>COUNTIF(Q23:S23,"Yes")</f>
        <v>0</v>
      </c>
      <c r="U23" s="15" t="s">
        <v>152</v>
      </c>
      <c r="V23" s="19"/>
      <c r="W23" s="8"/>
      <c r="X23" s="5"/>
      <c r="Y23" s="20"/>
      <c r="Z23" s="21"/>
      <c r="AA23" s="5"/>
      <c r="AB23" s="5"/>
      <c r="AC23" s="20"/>
      <c r="AD23" s="35"/>
      <c r="AE23" s="5"/>
      <c r="AF23" s="5"/>
      <c r="AG23" s="20"/>
      <c r="AH23" s="35"/>
    </row>
    <row r="24" spans="1:34" ht="15.75" customHeight="1" x14ac:dyDescent="0.3">
      <c r="A24" s="13" t="s">
        <v>84</v>
      </c>
      <c r="B24" s="54" t="b">
        <v>1</v>
      </c>
      <c r="C24" s="10">
        <v>21</v>
      </c>
      <c r="D24" s="6" t="s">
        <v>30</v>
      </c>
      <c r="E24" s="6" t="s">
        <v>31</v>
      </c>
      <c r="F24" s="14" t="s">
        <v>24</v>
      </c>
      <c r="G24" s="15" t="s">
        <v>24</v>
      </c>
      <c r="H24" s="15" t="s">
        <v>24</v>
      </c>
      <c r="I24" s="16" t="s">
        <v>25</v>
      </c>
      <c r="L24" s="17"/>
      <c r="M24" s="18" t="str">
        <f>'AI - 1'!A23</f>
        <v>Yes</v>
      </c>
      <c r="N24" s="18" t="str">
        <f>'AI - 2'!A23</f>
        <v>Yes</v>
      </c>
      <c r="O24" s="18" t="str">
        <f>'AI  - 3'!A23</f>
        <v>Yes</v>
      </c>
      <c r="P24" s="8">
        <f>COUNTIF(M24:O24,"Yes")</f>
        <v>3</v>
      </c>
      <c r="Q24" s="18" t="str">
        <f>'AI - 1'!B23</f>
        <v>Yes</v>
      </c>
      <c r="R24" s="18" t="str">
        <f>'AI - 2'!B23</f>
        <v>Yes</v>
      </c>
      <c r="S24" s="18" t="str">
        <f>'AI  - 3'!B23</f>
        <v>Yes</v>
      </c>
      <c r="T24" s="8">
        <f>COUNTIF(Q24:S24,"Yes")</f>
        <v>3</v>
      </c>
      <c r="U24" s="15" t="s">
        <v>24</v>
      </c>
      <c r="V24" s="19"/>
      <c r="W24" s="8"/>
      <c r="X24" s="5"/>
      <c r="Y24" s="20"/>
      <c r="Z24" s="21"/>
      <c r="AA24" s="5"/>
      <c r="AB24" s="5"/>
      <c r="AC24" s="20"/>
      <c r="AD24" s="21"/>
      <c r="AE24" s="5"/>
      <c r="AF24" s="5"/>
      <c r="AG24" s="20"/>
      <c r="AH24" s="21"/>
    </row>
    <row r="25" spans="1:34" ht="15.75" customHeight="1" x14ac:dyDescent="0.3">
      <c r="A25" s="13" t="s">
        <v>87</v>
      </c>
      <c r="B25" s="54" t="b">
        <v>1</v>
      </c>
      <c r="C25" s="10">
        <v>22</v>
      </c>
      <c r="D25" s="6" t="s">
        <v>468</v>
      </c>
      <c r="E25" s="6" t="s">
        <v>469</v>
      </c>
      <c r="F25" s="14" t="s">
        <v>152</v>
      </c>
      <c r="G25" s="15" t="s">
        <v>152</v>
      </c>
      <c r="H25" s="15" t="s">
        <v>152</v>
      </c>
      <c r="I25" s="16" t="s">
        <v>25</v>
      </c>
      <c r="L25" s="17"/>
      <c r="M25" s="18" t="str">
        <f>'AI - 1'!A24</f>
        <v>No</v>
      </c>
      <c r="N25" s="18" t="str">
        <f>'AI - 2'!A24</f>
        <v>No</v>
      </c>
      <c r="O25" s="18" t="str">
        <f>'AI  - 3'!A24</f>
        <v>No</v>
      </c>
      <c r="P25" s="8">
        <f>COUNTIF(M25:O25,"Yes")</f>
        <v>0</v>
      </c>
      <c r="Q25" s="18" t="str">
        <f>'AI - 1'!B24</f>
        <v>No</v>
      </c>
      <c r="R25" s="18" t="str">
        <f>'AI - 2'!B24</f>
        <v>No</v>
      </c>
      <c r="S25" s="18" t="str">
        <f>'AI  - 3'!B24</f>
        <v>No</v>
      </c>
      <c r="T25" s="8">
        <f>COUNTIF(Q25:S25,"Yes")</f>
        <v>0</v>
      </c>
      <c r="U25" s="15" t="s">
        <v>152</v>
      </c>
      <c r="V25" s="19"/>
      <c r="W25" s="8"/>
      <c r="X25" s="5"/>
      <c r="Y25" s="20"/>
      <c r="Z25" s="21"/>
      <c r="AA25" s="5"/>
      <c r="AB25" s="5"/>
      <c r="AC25" s="20"/>
      <c r="AD25" s="35"/>
      <c r="AE25" s="5"/>
      <c r="AF25" s="5"/>
      <c r="AG25" s="20"/>
      <c r="AH25" s="35"/>
    </row>
    <row r="26" spans="1:34" ht="15.75" customHeight="1" x14ac:dyDescent="0.3">
      <c r="A26" s="13" t="s">
        <v>27</v>
      </c>
      <c r="B26" s="54" t="b">
        <v>1</v>
      </c>
      <c r="C26" s="10">
        <v>23</v>
      </c>
      <c r="D26" s="6" t="s">
        <v>470</v>
      </c>
      <c r="E26" s="6" t="s">
        <v>471</v>
      </c>
      <c r="F26" s="14" t="s">
        <v>152</v>
      </c>
      <c r="G26" s="15" t="s">
        <v>152</v>
      </c>
      <c r="H26" s="15" t="s">
        <v>152</v>
      </c>
      <c r="I26" s="16" t="s">
        <v>25</v>
      </c>
      <c r="L26" s="17"/>
      <c r="M26" s="18" t="str">
        <f>'AI - 1'!A25</f>
        <v>No</v>
      </c>
      <c r="N26" s="18" t="str">
        <f>'AI - 2'!A25</f>
        <v>No</v>
      </c>
      <c r="O26" s="18" t="str">
        <f>'AI  - 3'!A25</f>
        <v>No</v>
      </c>
      <c r="P26" s="8">
        <f>COUNTIF(M26:O26,"Yes")</f>
        <v>0</v>
      </c>
      <c r="Q26" s="18" t="str">
        <f>'AI - 1'!B25</f>
        <v>No</v>
      </c>
      <c r="R26" s="18" t="str">
        <f>'AI - 2'!B25</f>
        <v>No</v>
      </c>
      <c r="S26" s="18" t="str">
        <f>'AI  - 3'!B25</f>
        <v>No</v>
      </c>
      <c r="T26" s="8">
        <f>COUNTIF(Q26:S26,"Yes")</f>
        <v>0</v>
      </c>
      <c r="U26" s="15" t="s">
        <v>152</v>
      </c>
      <c r="V26" s="19"/>
      <c r="W26" s="8"/>
      <c r="X26" s="5"/>
      <c r="Y26" s="20"/>
      <c r="Z26" s="21"/>
      <c r="AA26" s="5"/>
      <c r="AB26" s="5"/>
      <c r="AC26" s="20"/>
      <c r="AD26" s="35"/>
      <c r="AE26" s="5"/>
      <c r="AF26" s="5"/>
      <c r="AG26" s="20"/>
      <c r="AH26" s="35"/>
    </row>
    <row r="27" spans="1:34" ht="15.75" customHeight="1" x14ac:dyDescent="0.3">
      <c r="A27" s="13" t="s">
        <v>92</v>
      </c>
      <c r="B27" s="54" t="b">
        <v>1</v>
      </c>
      <c r="C27" s="10">
        <v>24</v>
      </c>
      <c r="D27" s="6" t="s">
        <v>472</v>
      </c>
      <c r="E27" s="6" t="s">
        <v>473</v>
      </c>
      <c r="F27" s="14" t="s">
        <v>152</v>
      </c>
      <c r="G27" s="15" t="s">
        <v>152</v>
      </c>
      <c r="H27" s="15" t="s">
        <v>152</v>
      </c>
      <c r="I27" s="16" t="s">
        <v>25</v>
      </c>
      <c r="L27" s="17"/>
      <c r="M27" s="18" t="str">
        <f>'AI - 1'!A26</f>
        <v>No</v>
      </c>
      <c r="N27" s="18" t="str">
        <f>'AI - 2'!A26</f>
        <v>No</v>
      </c>
      <c r="O27" s="18" t="str">
        <f>'AI  - 3'!A26</f>
        <v>No</v>
      </c>
      <c r="P27" s="8">
        <f>COUNTIF(M27:O27,"Yes")</f>
        <v>0</v>
      </c>
      <c r="Q27" s="18" t="str">
        <f>'AI - 1'!B26</f>
        <v>No</v>
      </c>
      <c r="R27" s="18" t="str">
        <f>'AI - 2'!B26</f>
        <v>No</v>
      </c>
      <c r="S27" s="18" t="str">
        <f>'AI  - 3'!B26</f>
        <v>No</v>
      </c>
      <c r="T27" s="8">
        <f>COUNTIF(Q27:S27,"Yes")</f>
        <v>0</v>
      </c>
      <c r="U27" s="15" t="s">
        <v>152</v>
      </c>
      <c r="V27" s="19"/>
      <c r="W27" s="8"/>
      <c r="X27" s="5"/>
      <c r="Y27" s="20"/>
      <c r="Z27" s="21"/>
      <c r="AA27" s="5"/>
      <c r="AB27" s="5"/>
      <c r="AC27" s="20"/>
      <c r="AD27" s="35"/>
      <c r="AE27" s="5"/>
      <c r="AF27" s="5"/>
      <c r="AG27" s="20"/>
      <c r="AH27" s="35"/>
    </row>
    <row r="28" spans="1:34" ht="15.75" customHeight="1" x14ac:dyDescent="0.3">
      <c r="A28" s="13" t="s">
        <v>94</v>
      </c>
      <c r="B28" s="54" t="b">
        <v>1</v>
      </c>
      <c r="C28" s="10">
        <v>25</v>
      </c>
      <c r="D28" s="6" t="s">
        <v>474</v>
      </c>
      <c r="E28" s="6" t="s">
        <v>475</v>
      </c>
      <c r="F28" s="14" t="s">
        <v>152</v>
      </c>
      <c r="G28" s="15" t="s">
        <v>152</v>
      </c>
      <c r="H28" s="31" t="s">
        <v>152</v>
      </c>
      <c r="I28" s="16" t="s">
        <v>25</v>
      </c>
      <c r="L28" s="17"/>
      <c r="M28" s="18" t="str">
        <f>'AI - 1'!A27</f>
        <v>No</v>
      </c>
      <c r="N28" s="18" t="str">
        <f>'AI - 2'!A27</f>
        <v>No</v>
      </c>
      <c r="O28" s="18" t="str">
        <f>'AI  - 3'!A27</f>
        <v>No</v>
      </c>
      <c r="P28" s="8">
        <f>COUNTIF(M28:O28,"Yes")</f>
        <v>0</v>
      </c>
      <c r="Q28" s="18" t="str">
        <f>'AI - 1'!B27</f>
        <v>No</v>
      </c>
      <c r="R28" s="18" t="str">
        <f>'AI - 2'!B27</f>
        <v>No</v>
      </c>
      <c r="S28" s="18" t="str">
        <f>'AI  - 3'!B27</f>
        <v>No</v>
      </c>
      <c r="T28" s="8">
        <f>COUNTIF(Q28:S28,"Yes")</f>
        <v>0</v>
      </c>
      <c r="U28" s="15" t="s">
        <v>152</v>
      </c>
      <c r="V28" s="19"/>
      <c r="W28" s="8"/>
      <c r="X28" s="5"/>
      <c r="Y28" s="20"/>
      <c r="Z28" s="21"/>
      <c r="AA28" s="5"/>
      <c r="AB28" s="5"/>
      <c r="AC28" s="20"/>
      <c r="AD28" s="35"/>
      <c r="AE28" s="5"/>
      <c r="AF28" s="5"/>
      <c r="AG28" s="20"/>
      <c r="AH28" s="35"/>
    </row>
    <row r="29" spans="1:34" ht="15.75" customHeight="1" x14ac:dyDescent="0.3">
      <c r="A29" s="13" t="s">
        <v>71</v>
      </c>
      <c r="B29" s="54" t="b">
        <v>1</v>
      </c>
      <c r="C29" s="10">
        <v>26</v>
      </c>
      <c r="D29" s="6" t="s">
        <v>476</v>
      </c>
      <c r="E29" s="6" t="s">
        <v>477</v>
      </c>
      <c r="F29" s="14" t="s">
        <v>152</v>
      </c>
      <c r="G29" s="15" t="s">
        <v>152</v>
      </c>
      <c r="H29" s="15" t="s">
        <v>152</v>
      </c>
      <c r="I29" s="16" t="s">
        <v>25</v>
      </c>
      <c r="L29" s="17"/>
      <c r="M29" s="18" t="str">
        <f>'AI - 1'!A28</f>
        <v>No</v>
      </c>
      <c r="N29" s="18" t="str">
        <f>'AI - 2'!A28</f>
        <v>No</v>
      </c>
      <c r="O29" s="18" t="str">
        <f>'AI  - 3'!A28</f>
        <v>No</v>
      </c>
      <c r="P29" s="8">
        <f>COUNTIF(M29:O29,"Yes")</f>
        <v>0</v>
      </c>
      <c r="Q29" s="18" t="str">
        <f>'AI - 1'!B28</f>
        <v>No</v>
      </c>
      <c r="R29" s="18" t="str">
        <f>'AI - 2'!B28</f>
        <v>No</v>
      </c>
      <c r="S29" s="18" t="str">
        <f>'AI  - 3'!B28</f>
        <v>No</v>
      </c>
      <c r="T29" s="8">
        <f>COUNTIF(Q29:S29,"Yes")</f>
        <v>0</v>
      </c>
      <c r="U29" s="15" t="s">
        <v>152</v>
      </c>
      <c r="V29" s="19"/>
      <c r="W29" s="8"/>
      <c r="X29" s="5"/>
      <c r="Y29" s="20"/>
      <c r="Z29" s="21"/>
      <c r="AA29" s="5"/>
      <c r="AB29" s="5"/>
      <c r="AC29" s="20"/>
      <c r="AD29" s="35"/>
      <c r="AE29" s="5"/>
      <c r="AF29" s="5"/>
      <c r="AG29" s="20"/>
      <c r="AH29" s="35"/>
    </row>
    <row r="30" spans="1:34" ht="15.75" customHeight="1" x14ac:dyDescent="0.3">
      <c r="A30" s="13" t="s">
        <v>85</v>
      </c>
      <c r="B30" s="54" t="b">
        <v>1</v>
      </c>
      <c r="C30" s="10">
        <v>27</v>
      </c>
      <c r="D30" s="6" t="s">
        <v>478</v>
      </c>
      <c r="E30" s="6" t="s">
        <v>479</v>
      </c>
      <c r="F30" s="14" t="s">
        <v>152</v>
      </c>
      <c r="G30" s="15" t="s">
        <v>152</v>
      </c>
      <c r="H30" s="31" t="s">
        <v>152</v>
      </c>
      <c r="I30" s="16" t="s">
        <v>25</v>
      </c>
      <c r="L30" s="17"/>
      <c r="M30" s="18" t="str">
        <f>'AI - 1'!A29</f>
        <v>No</v>
      </c>
      <c r="N30" s="18" t="str">
        <f>'AI - 2'!A29</f>
        <v>No</v>
      </c>
      <c r="O30" s="18" t="str">
        <f>'AI  - 3'!A29</f>
        <v>No</v>
      </c>
      <c r="P30" s="8">
        <f>COUNTIF(M30:O30,"Yes")</f>
        <v>0</v>
      </c>
      <c r="Q30" s="18" t="str">
        <f>'AI - 1'!B29</f>
        <v>No</v>
      </c>
      <c r="R30" s="18" t="str">
        <f>'AI - 2'!B29</f>
        <v>No</v>
      </c>
      <c r="S30" s="18" t="str">
        <f>'AI  - 3'!B29</f>
        <v>No</v>
      </c>
      <c r="T30" s="8">
        <f>COUNTIF(Q30:S30,"Yes")</f>
        <v>0</v>
      </c>
      <c r="U30" s="15" t="s">
        <v>152</v>
      </c>
      <c r="V30" s="19"/>
      <c r="W30" s="8"/>
      <c r="X30" s="5"/>
      <c r="Y30" s="20"/>
      <c r="Z30" s="21"/>
      <c r="AA30" s="5"/>
      <c r="AB30" s="5"/>
      <c r="AC30" s="20"/>
      <c r="AD30" s="35"/>
      <c r="AE30" s="5"/>
      <c r="AF30" s="5"/>
      <c r="AG30" s="20"/>
      <c r="AH30" s="35"/>
    </row>
    <row r="31" spans="1:34" ht="15.75" customHeight="1" x14ac:dyDescent="0.3">
      <c r="A31" s="13" t="s">
        <v>99</v>
      </c>
      <c r="B31" s="54" t="b">
        <v>1</v>
      </c>
      <c r="C31" s="10">
        <v>28</v>
      </c>
      <c r="D31" s="6" t="s">
        <v>480</v>
      </c>
      <c r="E31" s="6" t="s">
        <v>481</v>
      </c>
      <c r="F31" s="14" t="s">
        <v>152</v>
      </c>
      <c r="G31" s="15" t="s">
        <v>152</v>
      </c>
      <c r="H31" s="15" t="s">
        <v>152</v>
      </c>
      <c r="I31" s="16" t="s">
        <v>25</v>
      </c>
      <c r="L31" s="17"/>
      <c r="M31" s="18" t="str">
        <f>'AI - 1'!A30</f>
        <v>No</v>
      </c>
      <c r="N31" s="18" t="str">
        <f>'AI - 2'!A30</f>
        <v>No</v>
      </c>
      <c r="O31" s="18" t="str">
        <f>'AI  - 3'!A30</f>
        <v>No</v>
      </c>
      <c r="P31" s="8">
        <f>COUNTIF(M31:O31,"Yes")</f>
        <v>0</v>
      </c>
      <c r="Q31" s="18" t="str">
        <f>'AI - 1'!B30</f>
        <v>No</v>
      </c>
      <c r="R31" s="18" t="str">
        <f>'AI - 2'!B30</f>
        <v>No</v>
      </c>
      <c r="S31" s="18" t="str">
        <f>'AI  - 3'!B30</f>
        <v>No</v>
      </c>
      <c r="T31" s="8">
        <f>COUNTIF(Q31:S31,"Yes")</f>
        <v>0</v>
      </c>
      <c r="U31" s="15" t="s">
        <v>152</v>
      </c>
      <c r="V31" s="19"/>
      <c r="W31" s="8"/>
      <c r="X31" s="5"/>
      <c r="Y31" s="20"/>
      <c r="Z31" s="21"/>
      <c r="AA31" s="5"/>
      <c r="AB31" s="5"/>
      <c r="AC31" s="20"/>
      <c r="AD31" s="35"/>
      <c r="AE31" s="5"/>
      <c r="AF31" s="5"/>
      <c r="AG31" s="20"/>
      <c r="AH31" s="35"/>
    </row>
    <row r="32" spans="1:34" ht="15.75" customHeight="1" x14ac:dyDescent="0.3">
      <c r="A32" s="13" t="s">
        <v>36</v>
      </c>
      <c r="B32" s="54" t="b">
        <v>1</v>
      </c>
      <c r="C32" s="10">
        <v>29</v>
      </c>
      <c r="D32" s="6" t="s">
        <v>21</v>
      </c>
      <c r="E32" s="6" t="s">
        <v>299</v>
      </c>
      <c r="F32" s="14" t="s">
        <v>24</v>
      </c>
      <c r="G32" s="15" t="s">
        <v>24</v>
      </c>
      <c r="H32" s="15" t="s">
        <v>24</v>
      </c>
      <c r="I32" s="16" t="s">
        <v>25</v>
      </c>
      <c r="J32" s="2"/>
      <c r="K32" s="2" t="s">
        <v>300</v>
      </c>
      <c r="L32" s="17"/>
      <c r="M32" s="18" t="str">
        <f>'AI - 1'!A31</f>
        <v>Yes</v>
      </c>
      <c r="N32" s="18" t="str">
        <f>'AI - 2'!A31</f>
        <v>Yes</v>
      </c>
      <c r="O32" s="18" t="str">
        <f>'AI  - 3'!A31</f>
        <v>Yes</v>
      </c>
      <c r="P32" s="8">
        <f>COUNTIF(M32:O32,"Yes")</f>
        <v>3</v>
      </c>
      <c r="Q32" s="18" t="str">
        <f>'AI - 1'!B31</f>
        <v>No</v>
      </c>
      <c r="R32" s="18" t="str">
        <f>'AI - 2'!B31</f>
        <v>No</v>
      </c>
      <c r="S32" s="18" t="str">
        <f>'AI  - 3'!B31</f>
        <v>No</v>
      </c>
      <c r="T32" s="8">
        <f>COUNTIF(Q32:S32,"Yes")</f>
        <v>0</v>
      </c>
      <c r="U32" s="15" t="s">
        <v>24</v>
      </c>
      <c r="V32" s="19"/>
      <c r="W32" s="8"/>
      <c r="X32" s="5"/>
      <c r="Y32" s="20"/>
      <c r="Z32" s="21"/>
      <c r="AA32" s="5"/>
      <c r="AB32" s="5"/>
      <c r="AC32" s="20"/>
      <c r="AD32" s="35"/>
      <c r="AE32" s="5"/>
      <c r="AF32" s="5"/>
      <c r="AG32" s="20"/>
      <c r="AH32" s="35"/>
    </row>
    <row r="33" spans="1:34" ht="15.75" customHeight="1" x14ac:dyDescent="0.3">
      <c r="A33" s="13" t="s">
        <v>103</v>
      </c>
      <c r="B33" s="54" t="b">
        <v>1</v>
      </c>
      <c r="C33" s="10">
        <v>30</v>
      </c>
      <c r="D33" s="6" t="s">
        <v>482</v>
      </c>
      <c r="E33" s="6" t="s">
        <v>483</v>
      </c>
      <c r="F33" s="14" t="s">
        <v>152</v>
      </c>
      <c r="G33" s="15" t="s">
        <v>152</v>
      </c>
      <c r="H33" s="15" t="s">
        <v>152</v>
      </c>
      <c r="I33" s="16" t="s">
        <v>25</v>
      </c>
      <c r="L33" s="17"/>
      <c r="M33" s="18" t="str">
        <f>'AI - 1'!A32</f>
        <v>No</v>
      </c>
      <c r="N33" s="18" t="str">
        <f>'AI - 2'!A32</f>
        <v>No</v>
      </c>
      <c r="O33" s="18" t="str">
        <f>'AI  - 3'!A32</f>
        <v>No</v>
      </c>
      <c r="P33" s="8">
        <f>COUNTIF(M33:O33,"Yes")</f>
        <v>0</v>
      </c>
      <c r="Q33" s="18" t="str">
        <f>'AI - 1'!B32</f>
        <v>No</v>
      </c>
      <c r="R33" s="18" t="str">
        <f>'AI - 2'!B32</f>
        <v>No</v>
      </c>
      <c r="S33" s="18" t="str">
        <f>'AI  - 3'!B32</f>
        <v>No</v>
      </c>
      <c r="T33" s="8">
        <f>COUNTIF(Q33:S33,"Yes")</f>
        <v>0</v>
      </c>
      <c r="U33" s="15" t="s">
        <v>152</v>
      </c>
      <c r="V33" s="19"/>
      <c r="W33" s="8"/>
      <c r="X33" s="5"/>
      <c r="Y33" s="20"/>
      <c r="Z33" s="21"/>
      <c r="AA33" s="5"/>
      <c r="AB33" s="5"/>
      <c r="AC33" s="20"/>
      <c r="AD33" s="35"/>
      <c r="AE33" s="5"/>
      <c r="AF33" s="5"/>
      <c r="AG33" s="20"/>
      <c r="AH33" s="35"/>
    </row>
    <row r="34" spans="1:34" ht="15.75" customHeight="1" x14ac:dyDescent="0.3">
      <c r="A34" s="13" t="s">
        <v>62</v>
      </c>
      <c r="B34" s="54" t="b">
        <v>1</v>
      </c>
      <c r="C34" s="10">
        <v>31</v>
      </c>
      <c r="D34" s="6" t="s">
        <v>484</v>
      </c>
      <c r="E34" s="6" t="s">
        <v>485</v>
      </c>
      <c r="F34" s="14" t="s">
        <v>152</v>
      </c>
      <c r="G34" s="15" t="s">
        <v>152</v>
      </c>
      <c r="H34" s="15" t="s">
        <v>152</v>
      </c>
      <c r="I34" s="16" t="s">
        <v>25</v>
      </c>
      <c r="L34" s="17"/>
      <c r="M34" s="18" t="str">
        <f>'AI - 1'!A33</f>
        <v>No</v>
      </c>
      <c r="N34" s="18" t="str">
        <f>'AI - 2'!A33</f>
        <v>No</v>
      </c>
      <c r="O34" s="18" t="str">
        <f>'AI  - 3'!A33</f>
        <v>No</v>
      </c>
      <c r="P34" s="8">
        <f>COUNTIF(M34:O34,"Yes")</f>
        <v>0</v>
      </c>
      <c r="Q34" s="18" t="str">
        <f>'AI - 1'!B33</f>
        <v>No</v>
      </c>
      <c r="R34" s="18" t="str">
        <f>'AI - 2'!B33</f>
        <v>No</v>
      </c>
      <c r="S34" s="18" t="str">
        <f>'AI  - 3'!B33</f>
        <v>No</v>
      </c>
      <c r="T34" s="8">
        <f>COUNTIF(Q34:S34,"Yes")</f>
        <v>0</v>
      </c>
      <c r="U34" s="15" t="s">
        <v>152</v>
      </c>
      <c r="V34" s="19"/>
      <c r="W34" s="8"/>
      <c r="X34" s="5"/>
      <c r="Y34" s="20"/>
      <c r="Z34" s="21"/>
      <c r="AA34" s="5"/>
      <c r="AB34" s="5"/>
      <c r="AC34" s="20"/>
      <c r="AD34" s="35"/>
      <c r="AE34" s="5"/>
      <c r="AF34" s="5"/>
      <c r="AG34" s="20"/>
      <c r="AH34" s="35"/>
    </row>
    <row r="35" spans="1:34" ht="15.75" customHeight="1" x14ac:dyDescent="0.3">
      <c r="A35" s="13" t="s">
        <v>107</v>
      </c>
      <c r="B35" s="54" t="b">
        <v>1</v>
      </c>
      <c r="C35" s="10">
        <v>32</v>
      </c>
      <c r="D35" s="6" t="s">
        <v>195</v>
      </c>
      <c r="E35" s="28" t="s">
        <v>355</v>
      </c>
      <c r="F35" s="14" t="s">
        <v>24</v>
      </c>
      <c r="G35" s="15" t="s">
        <v>24</v>
      </c>
      <c r="H35" s="15" t="s">
        <v>24</v>
      </c>
      <c r="I35" s="16" t="s">
        <v>25</v>
      </c>
      <c r="L35" s="17"/>
      <c r="M35" s="18" t="str">
        <f>'AI - 1'!A34</f>
        <v>No</v>
      </c>
      <c r="N35" s="18" t="str">
        <f>'AI - 2'!A34</f>
        <v>No</v>
      </c>
      <c r="O35" s="18" t="str">
        <f>'AI  - 3'!A34</f>
        <v>No</v>
      </c>
      <c r="P35" s="8">
        <f>COUNTIF(M35:O35,"Yes")</f>
        <v>0</v>
      </c>
      <c r="Q35" s="18" t="str">
        <f>'AI - 1'!B34</f>
        <v>Yes</v>
      </c>
      <c r="R35" s="18" t="str">
        <f>'AI - 2'!B34</f>
        <v>Yes</v>
      </c>
      <c r="S35" s="18" t="str">
        <f>'AI  - 3'!B34</f>
        <v>Yes</v>
      </c>
      <c r="T35" s="8">
        <f>COUNTIF(Q35:S35,"Yes")</f>
        <v>3</v>
      </c>
      <c r="U35" s="15" t="s">
        <v>24</v>
      </c>
      <c r="V35" s="19"/>
      <c r="W35" s="8"/>
      <c r="X35" s="5"/>
      <c r="Y35" s="20"/>
      <c r="Z35" s="21"/>
      <c r="AA35" s="5"/>
      <c r="AB35" s="5"/>
      <c r="AC35" s="20"/>
      <c r="AD35" s="21"/>
      <c r="AE35" s="5"/>
      <c r="AF35" s="5"/>
      <c r="AG35" s="20"/>
      <c r="AH35" s="21"/>
    </row>
    <row r="36" spans="1:34" ht="15.75" customHeight="1" x14ac:dyDescent="0.3">
      <c r="A36" s="13" t="s">
        <v>76</v>
      </c>
      <c r="B36" s="54" t="b">
        <v>1</v>
      </c>
      <c r="C36" s="10">
        <v>33</v>
      </c>
      <c r="D36" s="6" t="s">
        <v>486</v>
      </c>
      <c r="E36" s="6" t="s">
        <v>487</v>
      </c>
      <c r="F36" s="14" t="s">
        <v>152</v>
      </c>
      <c r="G36" s="15" t="s">
        <v>152</v>
      </c>
      <c r="H36" s="15" t="s">
        <v>152</v>
      </c>
      <c r="I36" s="16" t="s">
        <v>25</v>
      </c>
      <c r="L36" s="17"/>
      <c r="M36" s="18" t="str">
        <f>'AI - 1'!A35</f>
        <v>No</v>
      </c>
      <c r="N36" s="18" t="str">
        <f>'AI - 2'!A35</f>
        <v>No</v>
      </c>
      <c r="O36" s="18" t="str">
        <f>'AI  - 3'!A35</f>
        <v>No</v>
      </c>
      <c r="P36" s="8">
        <f>COUNTIF(M36:O36,"Yes")</f>
        <v>0</v>
      </c>
      <c r="Q36" s="18" t="str">
        <f>'AI - 1'!B35</f>
        <v>No</v>
      </c>
      <c r="R36" s="18" t="str">
        <f>'AI - 2'!B35</f>
        <v>No</v>
      </c>
      <c r="S36" s="18" t="str">
        <f>'AI  - 3'!B35</f>
        <v>No</v>
      </c>
      <c r="T36" s="8">
        <f>COUNTIF(Q36:S36,"Yes")</f>
        <v>0</v>
      </c>
      <c r="U36" s="15" t="s">
        <v>152</v>
      </c>
      <c r="V36" s="19"/>
      <c r="W36" s="8"/>
      <c r="X36" s="5"/>
      <c r="Y36" s="20"/>
      <c r="Z36" s="21"/>
      <c r="AA36" s="5"/>
      <c r="AB36" s="5"/>
      <c r="AC36" s="20"/>
      <c r="AD36" s="35"/>
      <c r="AE36" s="5"/>
      <c r="AF36" s="5"/>
      <c r="AG36" s="20"/>
      <c r="AH36" s="35"/>
    </row>
    <row r="37" spans="1:34" ht="15.75" customHeight="1" x14ac:dyDescent="0.3">
      <c r="A37" s="13" t="s">
        <v>112</v>
      </c>
      <c r="B37" s="54" t="b">
        <v>1</v>
      </c>
      <c r="C37" s="10">
        <v>34</v>
      </c>
      <c r="D37" s="6" t="s">
        <v>488</v>
      </c>
      <c r="E37" s="6" t="s">
        <v>489</v>
      </c>
      <c r="F37" s="14" t="s">
        <v>152</v>
      </c>
      <c r="G37" s="15" t="s">
        <v>152</v>
      </c>
      <c r="H37" s="15" t="s">
        <v>152</v>
      </c>
      <c r="I37" s="16" t="s">
        <v>25</v>
      </c>
      <c r="L37" s="17"/>
      <c r="M37" s="18" t="str">
        <f>'AI - 1'!A36</f>
        <v>No</v>
      </c>
      <c r="N37" s="18" t="str">
        <f>'AI - 2'!A36</f>
        <v>No</v>
      </c>
      <c r="O37" s="18" t="str">
        <f>'AI  - 3'!A36</f>
        <v>No</v>
      </c>
      <c r="P37" s="8">
        <f>COUNTIF(M37:O37,"Yes")</f>
        <v>0</v>
      </c>
      <c r="Q37" s="18" t="str">
        <f>'AI - 1'!B36</f>
        <v>No</v>
      </c>
      <c r="R37" s="18" t="str">
        <f>'AI - 2'!B36</f>
        <v>No</v>
      </c>
      <c r="S37" s="18" t="str">
        <f>'AI  - 3'!B36</f>
        <v>No</v>
      </c>
      <c r="T37" s="8">
        <f>COUNTIF(Q37:S37,"Yes")</f>
        <v>0</v>
      </c>
      <c r="U37" s="15" t="s">
        <v>152</v>
      </c>
      <c r="V37" s="19"/>
      <c r="W37" s="8"/>
      <c r="X37" s="5"/>
      <c r="Y37" s="20"/>
      <c r="Z37" s="21"/>
      <c r="AA37" s="5"/>
      <c r="AB37" s="5"/>
      <c r="AC37" s="20"/>
      <c r="AD37" s="35"/>
      <c r="AE37" s="5"/>
      <c r="AF37" s="5"/>
      <c r="AG37" s="20"/>
      <c r="AH37" s="35"/>
    </row>
    <row r="38" spans="1:34" ht="15.75" customHeight="1" x14ac:dyDescent="0.3">
      <c r="A38" s="13" t="s">
        <v>115</v>
      </c>
      <c r="B38" s="54" t="b">
        <v>1</v>
      </c>
      <c r="C38" s="10">
        <v>35</v>
      </c>
      <c r="D38" s="6" t="s">
        <v>490</v>
      </c>
      <c r="E38" s="6" t="s">
        <v>491</v>
      </c>
      <c r="F38" s="14" t="s">
        <v>152</v>
      </c>
      <c r="G38" s="15" t="s">
        <v>152</v>
      </c>
      <c r="H38" s="15" t="s">
        <v>152</v>
      </c>
      <c r="I38" s="16" t="s">
        <v>25</v>
      </c>
      <c r="L38" s="17"/>
      <c r="M38" s="18" t="str">
        <f>'AI - 1'!A37</f>
        <v>No</v>
      </c>
      <c r="N38" s="18" t="str">
        <f>'AI - 2'!A37</f>
        <v>No</v>
      </c>
      <c r="O38" s="18" t="str">
        <f>'AI  - 3'!A37</f>
        <v>No</v>
      </c>
      <c r="P38" s="8">
        <f>COUNTIF(M38:O38,"Yes")</f>
        <v>0</v>
      </c>
      <c r="Q38" s="18" t="str">
        <f>'AI - 1'!B37</f>
        <v>No</v>
      </c>
      <c r="R38" s="18" t="str">
        <f>'AI - 2'!B37</f>
        <v>No</v>
      </c>
      <c r="S38" s="18" t="str">
        <f>'AI  - 3'!B37</f>
        <v>No</v>
      </c>
      <c r="T38" s="8">
        <f>COUNTIF(Q38:S38,"Yes")</f>
        <v>0</v>
      </c>
      <c r="U38" s="15" t="s">
        <v>152</v>
      </c>
      <c r="V38" s="19"/>
      <c r="W38" s="8"/>
      <c r="X38" s="5"/>
      <c r="Y38" s="20"/>
      <c r="Z38" s="21"/>
      <c r="AA38" s="5"/>
      <c r="AB38" s="5"/>
      <c r="AC38" s="20"/>
      <c r="AD38" s="35"/>
      <c r="AE38" s="5"/>
      <c r="AF38" s="5"/>
      <c r="AG38" s="20"/>
      <c r="AH38" s="35"/>
    </row>
    <row r="39" spans="1:34" ht="15.75" customHeight="1" x14ac:dyDescent="0.3">
      <c r="A39" s="13" t="s">
        <v>118</v>
      </c>
      <c r="B39" s="54" t="b">
        <v>1</v>
      </c>
      <c r="C39" s="10">
        <v>36</v>
      </c>
      <c r="D39" s="6" t="s">
        <v>150</v>
      </c>
      <c r="E39" s="6" t="s">
        <v>151</v>
      </c>
      <c r="F39" s="14" t="s">
        <v>152</v>
      </c>
      <c r="G39" s="15" t="s">
        <v>24</v>
      </c>
      <c r="H39" s="24" t="s">
        <v>24</v>
      </c>
      <c r="I39" s="24" t="s">
        <v>153</v>
      </c>
      <c r="J39" s="25" t="s">
        <v>154</v>
      </c>
      <c r="K39" s="2" t="s">
        <v>155</v>
      </c>
      <c r="L39" s="17"/>
      <c r="M39" s="18" t="str">
        <f>'AI - 1'!A38</f>
        <v>Yes</v>
      </c>
      <c r="N39" s="18" t="str">
        <f>'AI - 2'!A38</f>
        <v>Yes</v>
      </c>
      <c r="O39" s="18" t="str">
        <f>'AI  - 3'!A38</f>
        <v>Yes</v>
      </c>
      <c r="P39" s="8">
        <f>COUNTIF(M39:O39,"Yes")</f>
        <v>3</v>
      </c>
      <c r="Q39" s="18" t="str">
        <f>'AI - 1'!B38</f>
        <v>Yes</v>
      </c>
      <c r="R39" s="18" t="str">
        <f>'AI - 2'!B38</f>
        <v>Yes</v>
      </c>
      <c r="S39" s="18" t="str">
        <f>'AI  - 3'!B38</f>
        <v>Yes</v>
      </c>
      <c r="T39" s="8">
        <f>COUNTIF(Q39:S39,"Yes")</f>
        <v>3</v>
      </c>
      <c r="U39" s="15" t="s">
        <v>24</v>
      </c>
      <c r="V39" s="19"/>
      <c r="W39" s="8"/>
      <c r="X39" s="5"/>
      <c r="Y39" s="20"/>
      <c r="Z39" s="21"/>
      <c r="AA39" s="5"/>
      <c r="AB39" s="5"/>
      <c r="AC39" s="20"/>
      <c r="AD39" s="21"/>
      <c r="AE39" s="5"/>
      <c r="AF39" s="5"/>
      <c r="AG39" s="20"/>
      <c r="AH39" s="21"/>
    </row>
    <row r="40" spans="1:34" ht="15.75" customHeight="1" x14ac:dyDescent="0.3">
      <c r="A40" s="13" t="s">
        <v>120</v>
      </c>
      <c r="B40" s="54" t="b">
        <v>1</v>
      </c>
      <c r="C40" s="10">
        <v>37</v>
      </c>
      <c r="D40" s="6" t="s">
        <v>492</v>
      </c>
      <c r="E40" s="6" t="s">
        <v>493</v>
      </c>
      <c r="F40" s="14" t="s">
        <v>152</v>
      </c>
      <c r="G40" s="15" t="s">
        <v>152</v>
      </c>
      <c r="H40" s="15" t="s">
        <v>152</v>
      </c>
      <c r="I40" s="16" t="s">
        <v>25</v>
      </c>
      <c r="L40" s="17"/>
      <c r="M40" s="18" t="str">
        <f>'AI - 1'!A39</f>
        <v>No</v>
      </c>
      <c r="N40" s="18" t="str">
        <f>'AI - 2'!A39</f>
        <v>No</v>
      </c>
      <c r="O40" s="18" t="str">
        <f>'AI  - 3'!A39</f>
        <v>No</v>
      </c>
      <c r="P40" s="8">
        <f>COUNTIF(M40:O40,"Yes")</f>
        <v>0</v>
      </c>
      <c r="Q40" s="18" t="str">
        <f>'AI - 1'!B39</f>
        <v>No</v>
      </c>
      <c r="R40" s="18" t="str">
        <f>'AI - 2'!B39</f>
        <v>No</v>
      </c>
      <c r="S40" s="18" t="str">
        <f>'AI  - 3'!B39</f>
        <v>No</v>
      </c>
      <c r="T40" s="8">
        <f>COUNTIF(Q40:S40,"Yes")</f>
        <v>0</v>
      </c>
      <c r="U40" s="15" t="s">
        <v>152</v>
      </c>
      <c r="V40" s="19"/>
      <c r="W40" s="8"/>
      <c r="X40" s="5"/>
      <c r="Y40" s="20"/>
      <c r="Z40" s="21"/>
      <c r="AA40" s="5"/>
      <c r="AB40" s="5"/>
      <c r="AC40" s="20"/>
      <c r="AD40" s="35"/>
      <c r="AE40" s="5"/>
      <c r="AF40" s="5"/>
      <c r="AG40" s="20"/>
      <c r="AH40" s="35"/>
    </row>
    <row r="41" spans="1:34" ht="15.75" customHeight="1" x14ac:dyDescent="0.3">
      <c r="A41" s="13" t="s">
        <v>54</v>
      </c>
      <c r="B41" s="54" t="b">
        <v>1</v>
      </c>
      <c r="C41" s="10">
        <v>38</v>
      </c>
      <c r="D41" s="6" t="s">
        <v>167</v>
      </c>
      <c r="E41" s="6" t="s">
        <v>281</v>
      </c>
      <c r="F41" s="14" t="s">
        <v>24</v>
      </c>
      <c r="G41" s="15" t="s">
        <v>24</v>
      </c>
      <c r="H41" s="15" t="s">
        <v>24</v>
      </c>
      <c r="I41" s="16" t="s">
        <v>25</v>
      </c>
      <c r="L41" s="17"/>
      <c r="M41" s="18" t="str">
        <f>'AI - 1'!A40</f>
        <v>Yes</v>
      </c>
      <c r="N41" s="18" t="str">
        <f>'AI - 2'!A40</f>
        <v>Yes</v>
      </c>
      <c r="O41" s="18" t="str">
        <f>'AI  - 3'!A40</f>
        <v>Yes</v>
      </c>
      <c r="P41" s="8">
        <f>COUNTIF(M41:O41,"Yes")</f>
        <v>3</v>
      </c>
      <c r="Q41" s="18" t="str">
        <f>'AI - 1'!B40</f>
        <v>No</v>
      </c>
      <c r="R41" s="18" t="str">
        <f>'AI - 2'!B40</f>
        <v>No</v>
      </c>
      <c r="S41" s="18" t="str">
        <f>'AI  - 3'!B40</f>
        <v>Yes</v>
      </c>
      <c r="T41" s="8">
        <f>COUNTIF(Q41:S41,"Yes")</f>
        <v>1</v>
      </c>
      <c r="U41" s="15" t="s">
        <v>24</v>
      </c>
      <c r="V41" s="19"/>
      <c r="W41" s="8"/>
      <c r="X41" s="5"/>
      <c r="Y41" s="20"/>
      <c r="Z41" s="21"/>
      <c r="AA41" s="5"/>
      <c r="AB41" s="5"/>
      <c r="AC41" s="20"/>
      <c r="AD41" s="21"/>
      <c r="AE41" s="5"/>
      <c r="AF41" s="5"/>
      <c r="AG41" s="20"/>
      <c r="AH41" s="21"/>
    </row>
    <row r="42" spans="1:34" ht="15.75" customHeight="1" x14ac:dyDescent="0.3">
      <c r="A42" s="13" t="s">
        <v>124</v>
      </c>
      <c r="B42" s="54" t="b">
        <v>1</v>
      </c>
      <c r="C42" s="10">
        <v>39</v>
      </c>
      <c r="D42" s="6" t="s">
        <v>346</v>
      </c>
      <c r="E42" s="6" t="s">
        <v>347</v>
      </c>
      <c r="F42" s="14" t="s">
        <v>152</v>
      </c>
      <c r="G42" s="15" t="s">
        <v>24</v>
      </c>
      <c r="H42" s="27" t="s">
        <v>152</v>
      </c>
      <c r="I42" s="16" t="s">
        <v>181</v>
      </c>
      <c r="J42" s="2" t="s">
        <v>348</v>
      </c>
      <c r="L42" s="17"/>
      <c r="M42" s="18" t="str">
        <f>'AI - 1'!A41</f>
        <v>No</v>
      </c>
      <c r="N42" s="18" t="str">
        <f>'AI - 2'!A41</f>
        <v>No</v>
      </c>
      <c r="O42" s="18" t="str">
        <f>'AI  - 3'!A41</f>
        <v>Yes</v>
      </c>
      <c r="P42" s="8">
        <f>COUNTIF(M42:O42,"Yes")</f>
        <v>1</v>
      </c>
      <c r="Q42" s="18" t="str">
        <f>'AI - 1'!B41</f>
        <v>No</v>
      </c>
      <c r="R42" s="18" t="str">
        <f>'AI - 2'!B41</f>
        <v>No</v>
      </c>
      <c r="S42" s="18" t="str">
        <f>'AI  - 3'!B41</f>
        <v>No</v>
      </c>
      <c r="T42" s="8">
        <f>COUNTIF(Q42:S42,"Yes")</f>
        <v>0</v>
      </c>
      <c r="U42" s="15" t="s">
        <v>24</v>
      </c>
      <c r="V42" s="19"/>
      <c r="W42" s="8"/>
      <c r="X42" s="5"/>
      <c r="Y42" s="20"/>
      <c r="Z42" s="21"/>
      <c r="AA42" s="5"/>
      <c r="AB42" s="5"/>
      <c r="AC42" s="20"/>
      <c r="AD42" s="35"/>
      <c r="AE42" s="5"/>
      <c r="AF42" s="5"/>
      <c r="AG42" s="20"/>
      <c r="AH42" s="35"/>
    </row>
    <row r="43" spans="1:34" ht="15.75" customHeight="1" x14ac:dyDescent="0.3">
      <c r="A43" s="13" t="s">
        <v>113</v>
      </c>
      <c r="B43" s="54" t="b">
        <v>1</v>
      </c>
      <c r="C43" s="10">
        <v>40</v>
      </c>
      <c r="D43" s="6" t="s">
        <v>494</v>
      </c>
      <c r="E43" s="6" t="s">
        <v>495</v>
      </c>
      <c r="F43" s="14" t="s">
        <v>152</v>
      </c>
      <c r="G43" s="15" t="s">
        <v>152</v>
      </c>
      <c r="H43" s="15" t="s">
        <v>152</v>
      </c>
      <c r="I43" s="16" t="s">
        <v>25</v>
      </c>
      <c r="L43" s="17"/>
      <c r="M43" s="18" t="str">
        <f>'AI - 1'!A42</f>
        <v>No</v>
      </c>
      <c r="N43" s="18" t="str">
        <f>'AI - 2'!A42</f>
        <v>No</v>
      </c>
      <c r="O43" s="18" t="str">
        <f>'AI  - 3'!A42</f>
        <v>No</v>
      </c>
      <c r="P43" s="8">
        <f>COUNTIF(M43:O43,"Yes")</f>
        <v>0</v>
      </c>
      <c r="Q43" s="18" t="str">
        <f>'AI - 1'!B42</f>
        <v>No</v>
      </c>
      <c r="R43" s="18" t="str">
        <f>'AI - 2'!B42</f>
        <v>No</v>
      </c>
      <c r="S43" s="18" t="str">
        <f>'AI  - 3'!B42</f>
        <v>No</v>
      </c>
      <c r="T43" s="8">
        <f>COUNTIF(Q43:S43,"Yes")</f>
        <v>0</v>
      </c>
      <c r="U43" s="15" t="s">
        <v>152</v>
      </c>
      <c r="V43" s="19"/>
      <c r="W43" s="8"/>
      <c r="X43" s="5"/>
      <c r="Y43" s="20"/>
      <c r="Z43" s="21"/>
      <c r="AA43" s="22"/>
      <c r="AB43" s="22"/>
      <c r="AC43" s="23"/>
      <c r="AD43" s="22"/>
      <c r="AE43" s="22"/>
      <c r="AF43" s="22"/>
      <c r="AG43" s="23"/>
      <c r="AH43" s="22"/>
    </row>
    <row r="44" spans="1:34" ht="15.75" customHeight="1" x14ac:dyDescent="0.3">
      <c r="A44" s="13" t="s">
        <v>128</v>
      </c>
      <c r="B44" s="54" t="b">
        <v>1</v>
      </c>
      <c r="C44" s="10">
        <v>41</v>
      </c>
      <c r="D44" s="6" t="s">
        <v>496</v>
      </c>
      <c r="E44" s="6" t="s">
        <v>497</v>
      </c>
      <c r="F44" s="14" t="s">
        <v>152</v>
      </c>
      <c r="G44" s="15" t="s">
        <v>152</v>
      </c>
      <c r="H44" s="15" t="s">
        <v>152</v>
      </c>
      <c r="I44" s="16" t="s">
        <v>25</v>
      </c>
      <c r="L44" s="17"/>
      <c r="M44" s="18" t="str">
        <f>'AI - 1'!A43</f>
        <v>No</v>
      </c>
      <c r="N44" s="18" t="str">
        <f>'AI - 2'!A43</f>
        <v>No</v>
      </c>
      <c r="O44" s="18" t="str">
        <f>'AI  - 3'!A43</f>
        <v>No</v>
      </c>
      <c r="P44" s="8">
        <f>COUNTIF(M44:O44,"Yes")</f>
        <v>0</v>
      </c>
      <c r="Q44" s="18" t="str">
        <f>'AI - 1'!B43</f>
        <v>No</v>
      </c>
      <c r="R44" s="18" t="str">
        <f>'AI - 2'!B43</f>
        <v>No</v>
      </c>
      <c r="S44" s="18" t="str">
        <f>'AI  - 3'!B43</f>
        <v>No</v>
      </c>
      <c r="T44" s="8">
        <f>COUNTIF(Q44:S44,"Yes")</f>
        <v>0</v>
      </c>
      <c r="U44" s="15" t="s">
        <v>152</v>
      </c>
      <c r="V44" s="19"/>
      <c r="W44" s="8"/>
      <c r="X44" s="5"/>
      <c r="Y44" s="20"/>
      <c r="Z44" s="21"/>
      <c r="AA44" s="22"/>
      <c r="AB44" s="22"/>
      <c r="AC44" s="23"/>
      <c r="AD44" s="22"/>
      <c r="AE44" s="22"/>
      <c r="AF44" s="22"/>
      <c r="AG44" s="23"/>
      <c r="AH44" s="22"/>
    </row>
    <row r="45" spans="1:34" ht="15.75" customHeight="1" x14ac:dyDescent="0.3">
      <c r="A45" s="13" t="s">
        <v>33</v>
      </c>
      <c r="B45" s="54" t="b">
        <v>1</v>
      </c>
      <c r="C45" s="10">
        <v>42</v>
      </c>
      <c r="D45" s="6" t="s">
        <v>33</v>
      </c>
      <c r="E45" s="6" t="s">
        <v>34</v>
      </c>
      <c r="F45" s="14" t="s">
        <v>24</v>
      </c>
      <c r="G45" s="15" t="s">
        <v>24</v>
      </c>
      <c r="H45" s="15" t="s">
        <v>24</v>
      </c>
      <c r="I45" s="16" t="s">
        <v>25</v>
      </c>
      <c r="L45" s="17"/>
      <c r="M45" s="18" t="str">
        <f>'AI - 1'!A44</f>
        <v>Yes</v>
      </c>
      <c r="N45" s="18" t="str">
        <f>'AI - 2'!A44</f>
        <v>Yes</v>
      </c>
      <c r="O45" s="18" t="str">
        <f>'AI  - 3'!A44</f>
        <v>Yes</v>
      </c>
      <c r="P45" s="8">
        <f>COUNTIF(M45:O45,"Yes")</f>
        <v>3</v>
      </c>
      <c r="Q45" s="18" t="str">
        <f>'AI - 1'!B44</f>
        <v>Yes</v>
      </c>
      <c r="R45" s="18" t="str">
        <f>'AI - 2'!B44</f>
        <v>Yes</v>
      </c>
      <c r="S45" s="18" t="str">
        <f>'AI  - 3'!B44</f>
        <v>Yes</v>
      </c>
      <c r="T45" s="8">
        <f>COUNTIF(Q45:S45,"Yes")</f>
        <v>3</v>
      </c>
      <c r="U45" s="15" t="s">
        <v>24</v>
      </c>
      <c r="V45" s="19"/>
      <c r="W45" s="8"/>
      <c r="X45" s="5"/>
      <c r="Y45" s="20"/>
      <c r="Z45" s="21"/>
      <c r="AA45" s="5"/>
      <c r="AB45" s="5"/>
      <c r="AC45" s="20"/>
      <c r="AD45" s="21"/>
      <c r="AE45" s="5"/>
      <c r="AF45" s="5"/>
      <c r="AG45" s="20"/>
      <c r="AH45" s="21"/>
    </row>
    <row r="46" spans="1:34" ht="15.75" customHeight="1" x14ac:dyDescent="0.3">
      <c r="A46" s="13" t="s">
        <v>44</v>
      </c>
      <c r="B46" s="54" t="b">
        <v>1</v>
      </c>
      <c r="C46" s="10">
        <v>43</v>
      </c>
      <c r="D46" s="6" t="s">
        <v>36</v>
      </c>
      <c r="E46" s="6" t="s">
        <v>37</v>
      </c>
      <c r="F46" s="14" t="s">
        <v>24</v>
      </c>
      <c r="G46" s="15" t="s">
        <v>24</v>
      </c>
      <c r="H46" s="15" t="s">
        <v>24</v>
      </c>
      <c r="I46" s="16" t="s">
        <v>25</v>
      </c>
      <c r="L46" s="17"/>
      <c r="M46" s="18" t="str">
        <f>'AI - 1'!A45</f>
        <v>Yes</v>
      </c>
      <c r="N46" s="18" t="str">
        <f>'AI - 2'!A45</f>
        <v>Yes</v>
      </c>
      <c r="O46" s="18" t="str">
        <f>'AI  - 3'!A45</f>
        <v>Yes</v>
      </c>
      <c r="P46" s="8">
        <f>COUNTIF(M46:O46,"Yes")</f>
        <v>3</v>
      </c>
      <c r="Q46" s="18" t="str">
        <f>'AI - 1'!B45</f>
        <v>Yes</v>
      </c>
      <c r="R46" s="18" t="str">
        <f>'AI - 2'!B45</f>
        <v>Yes</v>
      </c>
      <c r="S46" s="18" t="str">
        <f>'AI  - 3'!B45</f>
        <v>Yes</v>
      </c>
      <c r="T46" s="8">
        <f>COUNTIF(Q46:S46,"Yes")</f>
        <v>3</v>
      </c>
      <c r="U46" s="15" t="s">
        <v>24</v>
      </c>
      <c r="V46" s="19"/>
      <c r="W46" s="8"/>
      <c r="X46" s="5"/>
      <c r="Y46" s="20"/>
      <c r="Z46" s="21"/>
      <c r="AA46" s="5"/>
      <c r="AB46" s="5"/>
      <c r="AC46" s="20"/>
      <c r="AD46" s="21"/>
      <c r="AE46" s="5"/>
      <c r="AF46" s="5"/>
      <c r="AG46" s="20"/>
      <c r="AH46" s="21"/>
    </row>
    <row r="47" spans="1:34" ht="15.75" customHeight="1" x14ac:dyDescent="0.3">
      <c r="A47" s="13" t="s">
        <v>96</v>
      </c>
      <c r="B47" s="54" t="b">
        <v>1</v>
      </c>
      <c r="C47" s="10">
        <v>44</v>
      </c>
      <c r="D47" s="6" t="s">
        <v>498</v>
      </c>
      <c r="E47" s="6" t="s">
        <v>499</v>
      </c>
      <c r="F47" s="14" t="s">
        <v>152</v>
      </c>
      <c r="G47" s="15" t="s">
        <v>152</v>
      </c>
      <c r="H47" s="31" t="s">
        <v>152</v>
      </c>
      <c r="I47" s="16" t="s">
        <v>25</v>
      </c>
      <c r="L47" s="17"/>
      <c r="M47" s="18" t="str">
        <f>'AI - 1'!A46</f>
        <v>No</v>
      </c>
      <c r="N47" s="18" t="str">
        <f>'AI - 2'!A46</f>
        <v>No</v>
      </c>
      <c r="O47" s="18" t="str">
        <f>'AI  - 3'!A46</f>
        <v>No</v>
      </c>
      <c r="P47" s="8">
        <f>COUNTIF(M47:O47,"Yes")</f>
        <v>0</v>
      </c>
      <c r="Q47" s="18" t="str">
        <f>'AI - 1'!B46</f>
        <v>No</v>
      </c>
      <c r="R47" s="18" t="str">
        <f>'AI - 2'!B46</f>
        <v>No</v>
      </c>
      <c r="S47" s="18" t="str">
        <f>'AI  - 3'!B46</f>
        <v>No</v>
      </c>
      <c r="T47" s="8">
        <f>COUNTIF(Q47:S47,"Yes")</f>
        <v>0</v>
      </c>
      <c r="U47" s="15" t="s">
        <v>152</v>
      </c>
      <c r="V47" s="19"/>
      <c r="W47" s="8"/>
      <c r="X47" s="5"/>
      <c r="Y47" s="20"/>
      <c r="Z47" s="21"/>
      <c r="AA47" s="5"/>
      <c r="AB47" s="5"/>
      <c r="AC47" s="20"/>
      <c r="AD47" s="35"/>
      <c r="AE47" s="5"/>
      <c r="AF47" s="5"/>
      <c r="AG47" s="20"/>
      <c r="AH47" s="35"/>
    </row>
    <row r="48" spans="1:34" ht="15.75" customHeight="1" x14ac:dyDescent="0.3">
      <c r="A48" s="13" t="s">
        <v>108</v>
      </c>
      <c r="B48" s="54" t="b">
        <v>1</v>
      </c>
      <c r="C48" s="10">
        <v>45</v>
      </c>
      <c r="D48" s="6" t="s">
        <v>500</v>
      </c>
      <c r="E48" s="6" t="s">
        <v>501</v>
      </c>
      <c r="F48" s="14" t="s">
        <v>152</v>
      </c>
      <c r="G48" s="15" t="s">
        <v>152</v>
      </c>
      <c r="H48" s="15" t="s">
        <v>152</v>
      </c>
      <c r="I48" s="16" t="s">
        <v>25</v>
      </c>
      <c r="L48" s="17"/>
      <c r="M48" s="18" t="str">
        <f>'AI - 1'!A47</f>
        <v>No</v>
      </c>
      <c r="N48" s="18" t="str">
        <f>'AI - 2'!A47</f>
        <v>No</v>
      </c>
      <c r="O48" s="18" t="str">
        <f>'AI  - 3'!A47</f>
        <v>No</v>
      </c>
      <c r="P48" s="8">
        <f>COUNTIF(M48:O48,"Yes")</f>
        <v>0</v>
      </c>
      <c r="Q48" s="18" t="str">
        <f>'AI - 1'!B47</f>
        <v>No</v>
      </c>
      <c r="R48" s="18" t="str">
        <f>'AI - 2'!B47</f>
        <v>No</v>
      </c>
      <c r="S48" s="18" t="str">
        <f>'AI  - 3'!B47</f>
        <v>No</v>
      </c>
      <c r="T48" s="8">
        <f>COUNTIF(Q48:S48,"Yes")</f>
        <v>0</v>
      </c>
      <c r="U48" s="15" t="s">
        <v>152</v>
      </c>
      <c r="V48" s="19"/>
      <c r="W48" s="8"/>
      <c r="X48" s="5"/>
      <c r="Y48" s="20"/>
      <c r="Z48" s="21"/>
      <c r="AA48" s="5"/>
      <c r="AB48" s="5"/>
      <c r="AC48" s="20"/>
      <c r="AD48" s="35"/>
      <c r="AE48" s="5"/>
      <c r="AF48" s="5"/>
      <c r="AG48" s="20"/>
      <c r="AH48" s="35"/>
    </row>
    <row r="49" spans="1:34" ht="15.75" customHeight="1" x14ac:dyDescent="0.3">
      <c r="A49" s="13" t="s">
        <v>136</v>
      </c>
      <c r="B49" s="54" t="b">
        <v>1</v>
      </c>
      <c r="C49" s="10">
        <v>46</v>
      </c>
      <c r="D49" s="6" t="s">
        <v>502</v>
      </c>
      <c r="E49" s="6" t="s">
        <v>503</v>
      </c>
      <c r="F49" s="14" t="s">
        <v>152</v>
      </c>
      <c r="G49" s="15" t="s">
        <v>152</v>
      </c>
      <c r="H49" s="31" t="s">
        <v>152</v>
      </c>
      <c r="I49" s="16" t="s">
        <v>25</v>
      </c>
      <c r="L49" s="17"/>
      <c r="M49" s="18" t="str">
        <f>'AI - 1'!A48</f>
        <v>No</v>
      </c>
      <c r="N49" s="18" t="str">
        <f>'AI - 2'!A48</f>
        <v>No</v>
      </c>
      <c r="O49" s="18" t="str">
        <f>'AI  - 3'!A48</f>
        <v>No</v>
      </c>
      <c r="P49" s="8">
        <f>COUNTIF(M49:O49,"Yes")</f>
        <v>0</v>
      </c>
      <c r="Q49" s="18" t="str">
        <f>'AI - 1'!B48</f>
        <v>No</v>
      </c>
      <c r="R49" s="18" t="str">
        <f>'AI - 2'!B48</f>
        <v>No</v>
      </c>
      <c r="S49" s="18" t="str">
        <f>'AI  - 3'!B48</f>
        <v>No</v>
      </c>
      <c r="T49" s="8">
        <f>COUNTIF(Q49:S49,"Yes")</f>
        <v>0</v>
      </c>
      <c r="U49" s="15" t="s">
        <v>152</v>
      </c>
      <c r="V49" s="19"/>
      <c r="W49" s="8"/>
      <c r="X49" s="5"/>
      <c r="Y49" s="20"/>
      <c r="Z49" s="21"/>
      <c r="AA49" s="5"/>
      <c r="AB49" s="5"/>
      <c r="AC49" s="20"/>
      <c r="AD49" s="35"/>
      <c r="AE49" s="5"/>
      <c r="AF49" s="5"/>
      <c r="AG49" s="20"/>
      <c r="AH49" s="35"/>
    </row>
    <row r="50" spans="1:34" ht="15.75" customHeight="1" x14ac:dyDescent="0.3">
      <c r="A50" s="13" t="s">
        <v>50</v>
      </c>
      <c r="B50" s="54" t="b">
        <v>1</v>
      </c>
      <c r="C50" s="10">
        <v>47</v>
      </c>
      <c r="D50" s="6" t="s">
        <v>504</v>
      </c>
      <c r="E50" s="6" t="s">
        <v>505</v>
      </c>
      <c r="F50" s="14" t="s">
        <v>152</v>
      </c>
      <c r="G50" s="15" t="s">
        <v>152</v>
      </c>
      <c r="H50" s="15" t="s">
        <v>152</v>
      </c>
      <c r="I50" s="16" t="s">
        <v>25</v>
      </c>
      <c r="L50" s="17"/>
      <c r="M50" s="18" t="str">
        <f>'AI - 1'!A49</f>
        <v>No</v>
      </c>
      <c r="N50" s="18" t="str">
        <f>'AI - 2'!A49</f>
        <v>No</v>
      </c>
      <c r="O50" s="18" t="str">
        <f>'AI  - 3'!A49</f>
        <v>No</v>
      </c>
      <c r="P50" s="8">
        <f>COUNTIF(M50:O50,"Yes")</f>
        <v>0</v>
      </c>
      <c r="Q50" s="18" t="str">
        <f>'AI - 1'!B49</f>
        <v>No</v>
      </c>
      <c r="R50" s="18" t="str">
        <f>'AI - 2'!B49</f>
        <v>No</v>
      </c>
      <c r="S50" s="18" t="str">
        <f>'AI  - 3'!B49</f>
        <v>No</v>
      </c>
      <c r="T50" s="8">
        <f>COUNTIF(Q50:S50,"Yes")</f>
        <v>0</v>
      </c>
      <c r="U50" s="15" t="s">
        <v>152</v>
      </c>
      <c r="V50" s="19"/>
      <c r="W50" s="8"/>
      <c r="X50" s="5"/>
      <c r="Y50" s="20"/>
      <c r="Z50" s="21"/>
      <c r="AA50" s="5"/>
      <c r="AB50" s="5"/>
      <c r="AC50" s="20"/>
      <c r="AD50" s="35"/>
      <c r="AE50" s="5"/>
      <c r="AF50" s="5"/>
      <c r="AG50" s="20"/>
      <c r="AH50" s="35"/>
    </row>
    <row r="51" spans="1:34" ht="15.75" customHeight="1" x14ac:dyDescent="0.3">
      <c r="A51" s="13" t="s">
        <v>100</v>
      </c>
      <c r="B51" s="54" t="b">
        <v>1</v>
      </c>
      <c r="C51" s="10">
        <v>48</v>
      </c>
      <c r="D51" s="6" t="s">
        <v>506</v>
      </c>
      <c r="E51" s="6" t="s">
        <v>507</v>
      </c>
      <c r="F51" s="14" t="s">
        <v>152</v>
      </c>
      <c r="G51" s="15" t="s">
        <v>152</v>
      </c>
      <c r="H51" s="15" t="s">
        <v>152</v>
      </c>
      <c r="I51" s="16" t="s">
        <v>25</v>
      </c>
      <c r="L51" s="17"/>
      <c r="M51" s="18" t="str">
        <f>'AI - 1'!A50</f>
        <v>No</v>
      </c>
      <c r="N51" s="18" t="str">
        <f>'AI - 2'!A50</f>
        <v>No</v>
      </c>
      <c r="O51" s="18" t="str">
        <f>'AI  - 3'!A50</f>
        <v>No</v>
      </c>
      <c r="P51" s="8">
        <f>COUNTIF(M51:O51,"Yes")</f>
        <v>0</v>
      </c>
      <c r="Q51" s="18" t="str">
        <f>'AI - 1'!B50</f>
        <v>No</v>
      </c>
      <c r="R51" s="18" t="str">
        <f>'AI - 2'!B50</f>
        <v>No</v>
      </c>
      <c r="S51" s="18" t="str">
        <f>'AI  - 3'!B50</f>
        <v>No</v>
      </c>
      <c r="T51" s="8">
        <f>COUNTIF(Q51:S51,"Yes")</f>
        <v>0</v>
      </c>
      <c r="U51" s="15" t="s">
        <v>152</v>
      </c>
      <c r="V51" s="19"/>
      <c r="W51" s="8"/>
      <c r="X51" s="5"/>
      <c r="Y51" s="20"/>
      <c r="Z51" s="21"/>
      <c r="AA51" s="5"/>
      <c r="AB51" s="5"/>
      <c r="AC51" s="20"/>
      <c r="AD51" s="35"/>
      <c r="AE51" s="5"/>
      <c r="AF51" s="5"/>
      <c r="AG51" s="20"/>
      <c r="AH51" s="35"/>
    </row>
    <row r="52" spans="1:34" ht="15.75" customHeight="1" x14ac:dyDescent="0.3">
      <c r="A52" s="13" t="s">
        <v>143</v>
      </c>
      <c r="B52" s="54" t="b">
        <v>1</v>
      </c>
      <c r="C52" s="10">
        <v>49</v>
      </c>
      <c r="D52" s="6" t="s">
        <v>371</v>
      </c>
      <c r="E52" s="6" t="s">
        <v>372</v>
      </c>
      <c r="F52" s="14" t="s">
        <v>152</v>
      </c>
      <c r="G52" s="15" t="s">
        <v>24</v>
      </c>
      <c r="H52" s="27" t="s">
        <v>152</v>
      </c>
      <c r="I52" s="16" t="s">
        <v>181</v>
      </c>
      <c r="J52" s="2" t="s">
        <v>373</v>
      </c>
      <c r="K52" s="2" t="s">
        <v>199</v>
      </c>
      <c r="L52" s="17"/>
      <c r="M52" s="18" t="str">
        <f>'AI - 1'!A51</f>
        <v>No</v>
      </c>
      <c r="N52" s="18" t="str">
        <f>'AI - 2'!A51</f>
        <v>No</v>
      </c>
      <c r="O52" s="18" t="str">
        <f>'AI  - 3'!A51</f>
        <v>No</v>
      </c>
      <c r="P52" s="8">
        <f>COUNTIF(M52:O52,"Yes")</f>
        <v>0</v>
      </c>
      <c r="Q52" s="18" t="str">
        <f>'AI - 1'!B51</f>
        <v>Yes</v>
      </c>
      <c r="R52" s="18" t="str">
        <f>'AI - 2'!B51</f>
        <v>No</v>
      </c>
      <c r="S52" s="18" t="str">
        <f>'AI  - 3'!B51</f>
        <v>Yes</v>
      </c>
      <c r="T52" s="8">
        <f>COUNTIF(Q52:S52,"Yes")</f>
        <v>2</v>
      </c>
      <c r="U52" s="15" t="s">
        <v>24</v>
      </c>
      <c r="V52" s="19"/>
      <c r="W52" s="8"/>
      <c r="X52" s="5"/>
      <c r="Y52" s="20"/>
      <c r="Z52" s="21"/>
      <c r="AA52" s="5"/>
      <c r="AB52" s="5"/>
      <c r="AC52" s="20"/>
      <c r="AD52" s="21"/>
      <c r="AE52" s="5"/>
      <c r="AF52" s="5"/>
      <c r="AG52" s="20"/>
      <c r="AH52" s="21"/>
    </row>
    <row r="53" spans="1:34" ht="15.75" customHeight="1" x14ac:dyDescent="0.3">
      <c r="A53" s="13" t="s">
        <v>146</v>
      </c>
      <c r="B53" s="54" t="b">
        <v>1</v>
      </c>
      <c r="C53" s="10">
        <v>50</v>
      </c>
      <c r="D53" s="6" t="s">
        <v>508</v>
      </c>
      <c r="E53" s="6" t="s">
        <v>509</v>
      </c>
      <c r="F53" s="14" t="s">
        <v>152</v>
      </c>
      <c r="G53" s="15" t="s">
        <v>152</v>
      </c>
      <c r="H53" s="15" t="s">
        <v>152</v>
      </c>
      <c r="I53" s="16" t="s">
        <v>25</v>
      </c>
      <c r="L53" s="17"/>
      <c r="M53" s="18" t="str">
        <f>'AI - 1'!A52</f>
        <v>No</v>
      </c>
      <c r="N53" s="18" t="str">
        <f>'AI - 2'!A52</f>
        <v>No</v>
      </c>
      <c r="O53" s="18" t="str">
        <f>'AI  - 3'!A52</f>
        <v>No</v>
      </c>
      <c r="P53" s="8">
        <f>COUNTIF(M53:O53,"Yes")</f>
        <v>0</v>
      </c>
      <c r="Q53" s="18" t="str">
        <f>'AI - 1'!B52</f>
        <v>No</v>
      </c>
      <c r="R53" s="18" t="str">
        <f>'AI - 2'!B52</f>
        <v>No</v>
      </c>
      <c r="S53" s="18" t="str">
        <f>'AI  - 3'!B52</f>
        <v>No</v>
      </c>
      <c r="T53" s="8">
        <f>COUNTIF(Q53:S53,"Yes")</f>
        <v>0</v>
      </c>
      <c r="U53" s="15" t="s">
        <v>152</v>
      </c>
      <c r="V53" s="19"/>
      <c r="W53" s="8"/>
      <c r="X53" s="5"/>
      <c r="Y53" s="20"/>
      <c r="Z53" s="21"/>
      <c r="AA53" s="5"/>
      <c r="AB53" s="5"/>
      <c r="AC53" s="20"/>
      <c r="AD53" s="35"/>
      <c r="AE53" s="5"/>
      <c r="AF53" s="5"/>
      <c r="AG53" s="20"/>
      <c r="AH53" s="35"/>
    </row>
    <row r="54" spans="1:34" ht="15.75" customHeight="1" x14ac:dyDescent="0.3">
      <c r="A54" s="13" t="s">
        <v>39</v>
      </c>
      <c r="B54" s="54" t="b">
        <v>1</v>
      </c>
      <c r="C54" s="10">
        <v>51</v>
      </c>
      <c r="D54" s="6" t="s">
        <v>510</v>
      </c>
      <c r="E54" s="6" t="s">
        <v>511</v>
      </c>
      <c r="F54" s="14" t="s">
        <v>152</v>
      </c>
      <c r="G54" s="15" t="s">
        <v>152</v>
      </c>
      <c r="H54" s="15" t="s">
        <v>152</v>
      </c>
      <c r="I54" s="16" t="s">
        <v>25</v>
      </c>
      <c r="L54" s="17"/>
      <c r="M54" s="18" t="str">
        <f>'AI - 1'!A53</f>
        <v>No</v>
      </c>
      <c r="N54" s="18" t="str">
        <f>'AI - 2'!A53</f>
        <v>No</v>
      </c>
      <c r="O54" s="18" t="str">
        <f>'AI  - 3'!A53</f>
        <v>No</v>
      </c>
      <c r="P54" s="8">
        <f>COUNTIF(M54:O54,"Yes")</f>
        <v>0</v>
      </c>
      <c r="Q54" s="18" t="str">
        <f>'AI - 1'!B53</f>
        <v>No</v>
      </c>
      <c r="R54" s="18" t="str">
        <f>'AI - 2'!B53</f>
        <v>No</v>
      </c>
      <c r="S54" s="18" t="str">
        <f>'AI  - 3'!B53</f>
        <v>No</v>
      </c>
      <c r="T54" s="8">
        <f>COUNTIF(Q54:S54,"Yes")</f>
        <v>0</v>
      </c>
      <c r="U54" s="15" t="s">
        <v>152</v>
      </c>
      <c r="V54" s="19"/>
      <c r="W54" s="8"/>
      <c r="X54" s="5"/>
      <c r="Y54" s="20"/>
      <c r="Z54" s="21"/>
      <c r="AA54" s="5"/>
      <c r="AB54" s="5"/>
      <c r="AC54" s="20"/>
      <c r="AD54" s="35"/>
      <c r="AE54" s="5"/>
      <c r="AF54" s="5"/>
      <c r="AG54" s="20"/>
      <c r="AH54" s="35"/>
    </row>
    <row r="55" spans="1:34" ht="15.75" customHeight="1" x14ac:dyDescent="0.3">
      <c r="A55" s="13" t="s">
        <v>149</v>
      </c>
      <c r="B55" s="54" t="b">
        <v>1</v>
      </c>
      <c r="C55" s="10">
        <v>52</v>
      </c>
      <c r="D55" s="6" t="s">
        <v>39</v>
      </c>
      <c r="E55" s="6" t="s">
        <v>40</v>
      </c>
      <c r="F55" s="14" t="s">
        <v>24</v>
      </c>
      <c r="G55" s="15" t="s">
        <v>24</v>
      </c>
      <c r="H55" s="31" t="s">
        <v>24</v>
      </c>
      <c r="I55" s="16" t="s">
        <v>25</v>
      </c>
      <c r="L55" s="17"/>
      <c r="M55" s="18" t="str">
        <f>'AI - 1'!A54</f>
        <v>Yes</v>
      </c>
      <c r="N55" s="18" t="str">
        <f>'AI - 2'!A54</f>
        <v>Yes</v>
      </c>
      <c r="O55" s="18" t="str">
        <f>'AI  - 3'!A54</f>
        <v>Yes</v>
      </c>
      <c r="P55" s="8">
        <f>COUNTIF(M55:O55,"Yes")</f>
        <v>3</v>
      </c>
      <c r="Q55" s="18" t="str">
        <f>'AI - 1'!B54</f>
        <v>Yes</v>
      </c>
      <c r="R55" s="18" t="str">
        <f>'AI - 2'!B54</f>
        <v>Yes</v>
      </c>
      <c r="S55" s="18" t="str">
        <f>'AI  - 3'!B54</f>
        <v>Yes</v>
      </c>
      <c r="T55" s="8">
        <f>COUNTIF(Q55:S55,"Yes")</f>
        <v>3</v>
      </c>
      <c r="U55" s="15" t="s">
        <v>24</v>
      </c>
      <c r="V55" s="19"/>
      <c r="W55" s="8"/>
      <c r="X55" s="5"/>
      <c r="Y55" s="20"/>
      <c r="Z55" s="21"/>
      <c r="AA55" s="5"/>
      <c r="AB55" s="5"/>
      <c r="AC55" s="20"/>
      <c r="AD55" s="21"/>
      <c r="AE55" s="5"/>
      <c r="AF55" s="5"/>
      <c r="AG55" s="20"/>
      <c r="AH55" s="21"/>
    </row>
    <row r="56" spans="1:34" ht="15.75" customHeight="1" x14ac:dyDescent="0.3">
      <c r="A56" s="13" t="s">
        <v>90</v>
      </c>
      <c r="B56" s="54" t="b">
        <v>1</v>
      </c>
      <c r="C56" s="10">
        <v>53</v>
      </c>
      <c r="D56" s="6" t="s">
        <v>42</v>
      </c>
      <c r="E56" s="6" t="s">
        <v>43</v>
      </c>
      <c r="F56" s="14" t="s">
        <v>24</v>
      </c>
      <c r="G56" s="15" t="s">
        <v>24</v>
      </c>
      <c r="H56" s="31" t="s">
        <v>24</v>
      </c>
      <c r="I56" s="16" t="s">
        <v>25</v>
      </c>
      <c r="L56" s="17"/>
      <c r="M56" s="18" t="str">
        <f>'AI - 1'!A55</f>
        <v>Yes</v>
      </c>
      <c r="N56" s="18" t="str">
        <f>'AI - 2'!A55</f>
        <v>Yes</v>
      </c>
      <c r="O56" s="18" t="str">
        <f>'AI  - 3'!A55</f>
        <v>Yes</v>
      </c>
      <c r="P56" s="8">
        <f>COUNTIF(M56:O56,"Yes")</f>
        <v>3</v>
      </c>
      <c r="Q56" s="18" t="str">
        <f>'AI - 1'!B55</f>
        <v>Yes</v>
      </c>
      <c r="R56" s="18" t="str">
        <f>'AI - 2'!B55</f>
        <v>Yes</v>
      </c>
      <c r="S56" s="18" t="str">
        <f>'AI  - 3'!B55</f>
        <v>Yes</v>
      </c>
      <c r="T56" s="8">
        <f>COUNTIF(Q56:S56,"Yes")</f>
        <v>3</v>
      </c>
      <c r="U56" s="15" t="s">
        <v>24</v>
      </c>
      <c r="V56" s="19"/>
      <c r="W56" s="8"/>
      <c r="X56" s="5"/>
      <c r="Y56" s="20"/>
      <c r="Z56" s="21"/>
      <c r="AA56" s="5"/>
      <c r="AB56" s="5"/>
      <c r="AC56" s="20"/>
      <c r="AD56" s="21"/>
      <c r="AE56" s="5"/>
      <c r="AF56" s="5"/>
      <c r="AG56" s="20"/>
      <c r="AH56" s="21"/>
    </row>
    <row r="57" spans="1:34" ht="15.75" customHeight="1" x14ac:dyDescent="0.3">
      <c r="A57" s="13" t="s">
        <v>159</v>
      </c>
      <c r="B57" s="54" t="b">
        <v>1</v>
      </c>
      <c r="C57" s="10">
        <v>54</v>
      </c>
      <c r="D57" s="6" t="s">
        <v>512</v>
      </c>
      <c r="E57" s="6" t="s">
        <v>513</v>
      </c>
      <c r="F57" s="14" t="s">
        <v>152</v>
      </c>
      <c r="G57" s="15" t="s">
        <v>152</v>
      </c>
      <c r="H57" s="31" t="s">
        <v>152</v>
      </c>
      <c r="I57" s="16" t="s">
        <v>25</v>
      </c>
      <c r="L57" s="17"/>
      <c r="M57" s="18" t="str">
        <f>'AI - 1'!A56</f>
        <v>No</v>
      </c>
      <c r="N57" s="18" t="str">
        <f>'AI - 2'!A56</f>
        <v>No</v>
      </c>
      <c r="O57" s="18" t="str">
        <f>'AI  - 3'!A56</f>
        <v>No</v>
      </c>
      <c r="P57" s="8">
        <f>COUNTIF(M57:O57,"Yes")</f>
        <v>0</v>
      </c>
      <c r="Q57" s="18" t="str">
        <f>'AI - 1'!B56</f>
        <v>No</v>
      </c>
      <c r="R57" s="18" t="str">
        <f>'AI - 2'!B56</f>
        <v>No</v>
      </c>
      <c r="S57" s="18" t="str">
        <f>'AI  - 3'!B56</f>
        <v>No</v>
      </c>
      <c r="T57" s="8">
        <f>COUNTIF(Q57:S57,"Yes")</f>
        <v>0</v>
      </c>
      <c r="U57" s="15" t="s">
        <v>152</v>
      </c>
      <c r="V57" s="19"/>
      <c r="W57" s="8"/>
      <c r="X57" s="5"/>
      <c r="Y57" s="20"/>
      <c r="Z57" s="21"/>
      <c r="AA57" s="5"/>
      <c r="AB57" s="5"/>
      <c r="AC57" s="20"/>
      <c r="AD57" s="35"/>
      <c r="AE57" s="5"/>
      <c r="AF57" s="5"/>
      <c r="AG57" s="20"/>
      <c r="AH57" s="35"/>
    </row>
    <row r="58" spans="1:34" ht="15.75" customHeight="1" x14ac:dyDescent="0.3">
      <c r="A58" s="13" t="s">
        <v>144</v>
      </c>
      <c r="B58" s="54" t="b">
        <v>1</v>
      </c>
      <c r="C58" s="10">
        <v>55</v>
      </c>
      <c r="D58" s="6" t="s">
        <v>514</v>
      </c>
      <c r="E58" s="6" t="s">
        <v>515</v>
      </c>
      <c r="F58" s="14" t="s">
        <v>152</v>
      </c>
      <c r="G58" s="15" t="s">
        <v>152</v>
      </c>
      <c r="H58" s="31" t="s">
        <v>152</v>
      </c>
      <c r="I58" s="16" t="s">
        <v>25</v>
      </c>
      <c r="L58" s="17"/>
      <c r="M58" s="18" t="str">
        <f>'AI - 1'!A57</f>
        <v>No</v>
      </c>
      <c r="N58" s="18" t="str">
        <f>'AI - 2'!A57</f>
        <v>No</v>
      </c>
      <c r="O58" s="18" t="str">
        <f>'AI  - 3'!A57</f>
        <v>No</v>
      </c>
      <c r="P58" s="8">
        <f>COUNTIF(M58:O58,"Yes")</f>
        <v>0</v>
      </c>
      <c r="Q58" s="18" t="str">
        <f>'AI - 1'!B57</f>
        <v>No</v>
      </c>
      <c r="R58" s="18" t="str">
        <f>'AI - 2'!B57</f>
        <v>No</v>
      </c>
      <c r="S58" s="18" t="str">
        <f>'AI  - 3'!B57</f>
        <v>No</v>
      </c>
      <c r="T58" s="8">
        <f>COUNTIF(Q58:S58,"Yes")</f>
        <v>0</v>
      </c>
      <c r="U58" s="15" t="s">
        <v>152</v>
      </c>
      <c r="V58" s="19"/>
      <c r="W58" s="8"/>
      <c r="X58" s="5"/>
      <c r="Y58" s="20"/>
      <c r="Z58" s="21"/>
      <c r="AA58" s="5"/>
      <c r="AB58" s="5"/>
      <c r="AC58" s="20"/>
      <c r="AD58" s="35"/>
      <c r="AE58" s="5"/>
      <c r="AF58" s="5"/>
      <c r="AG58" s="20"/>
      <c r="AH58" s="35"/>
    </row>
    <row r="59" spans="1:34" ht="15.75" customHeight="1" x14ac:dyDescent="0.3">
      <c r="A59" s="13" t="s">
        <v>167</v>
      </c>
      <c r="B59" s="54" t="b">
        <v>1</v>
      </c>
      <c r="C59" s="10">
        <v>56</v>
      </c>
      <c r="D59" s="6" t="s">
        <v>516</v>
      </c>
      <c r="E59" s="6" t="s">
        <v>517</v>
      </c>
      <c r="F59" s="14" t="s">
        <v>152</v>
      </c>
      <c r="G59" s="15" t="s">
        <v>152</v>
      </c>
      <c r="H59" s="31" t="s">
        <v>152</v>
      </c>
      <c r="I59" s="16" t="s">
        <v>25</v>
      </c>
      <c r="L59" s="17"/>
      <c r="M59" s="18" t="str">
        <f>'AI - 1'!A58</f>
        <v>No</v>
      </c>
      <c r="N59" s="18" t="str">
        <f>'AI - 2'!A58</f>
        <v>No</v>
      </c>
      <c r="O59" s="18" t="str">
        <f>'AI  - 3'!A58</f>
        <v>No</v>
      </c>
      <c r="P59" s="8">
        <f>COUNTIF(M59:O59,"Yes")</f>
        <v>0</v>
      </c>
      <c r="Q59" s="18" t="str">
        <f>'AI - 1'!B58</f>
        <v>No</v>
      </c>
      <c r="R59" s="18" t="str">
        <f>'AI - 2'!B58</f>
        <v>No</v>
      </c>
      <c r="S59" s="18" t="str">
        <f>'AI  - 3'!B58</f>
        <v>No</v>
      </c>
      <c r="T59" s="8">
        <f>COUNTIF(Q59:S59,"Yes")</f>
        <v>0</v>
      </c>
      <c r="U59" s="15" t="s">
        <v>152</v>
      </c>
      <c r="V59" s="19"/>
      <c r="W59" s="8"/>
      <c r="X59" s="5"/>
      <c r="Y59" s="20"/>
      <c r="Z59" s="21"/>
      <c r="AA59" s="5"/>
      <c r="AB59" s="5"/>
      <c r="AC59" s="20"/>
      <c r="AD59" s="35"/>
      <c r="AE59" s="5"/>
      <c r="AF59" s="5"/>
      <c r="AG59" s="20"/>
      <c r="AH59" s="35"/>
    </row>
    <row r="60" spans="1:34" ht="15.75" customHeight="1" x14ac:dyDescent="0.3">
      <c r="A60" s="13" t="s">
        <v>170</v>
      </c>
      <c r="B60" s="54" t="b">
        <v>1</v>
      </c>
      <c r="C60" s="10">
        <v>57</v>
      </c>
      <c r="D60" s="6" t="s">
        <v>518</v>
      </c>
      <c r="E60" s="6" t="s">
        <v>519</v>
      </c>
      <c r="F60" s="14" t="s">
        <v>152</v>
      </c>
      <c r="G60" s="15" t="s">
        <v>152</v>
      </c>
      <c r="H60" s="31" t="s">
        <v>152</v>
      </c>
      <c r="I60" s="16" t="s">
        <v>25</v>
      </c>
      <c r="L60" s="17"/>
      <c r="M60" s="18" t="str">
        <f>'AI - 1'!A59</f>
        <v>No</v>
      </c>
      <c r="N60" s="18" t="str">
        <f>'AI - 2'!A59</f>
        <v>No</v>
      </c>
      <c r="O60" s="18" t="str">
        <f>'AI  - 3'!A59</f>
        <v>No</v>
      </c>
      <c r="P60" s="8">
        <f>COUNTIF(M60:O60,"Yes")</f>
        <v>0</v>
      </c>
      <c r="Q60" s="18" t="str">
        <f>'AI - 1'!B59</f>
        <v>No</v>
      </c>
      <c r="R60" s="18" t="str">
        <f>'AI - 2'!B59</f>
        <v>No</v>
      </c>
      <c r="S60" s="18" t="str">
        <f>'AI  - 3'!B59</f>
        <v>No</v>
      </c>
      <c r="T60" s="8">
        <f>COUNTIF(Q60:S60,"Yes")</f>
        <v>0</v>
      </c>
      <c r="U60" s="15" t="s">
        <v>152</v>
      </c>
      <c r="V60" s="19"/>
      <c r="W60" s="8"/>
      <c r="X60" s="5"/>
      <c r="Y60" s="20"/>
      <c r="Z60" s="21"/>
      <c r="AA60" s="5"/>
      <c r="AB60" s="5"/>
      <c r="AC60" s="20"/>
      <c r="AD60" s="35"/>
      <c r="AE60" s="5"/>
      <c r="AF60" s="5"/>
      <c r="AG60" s="20"/>
      <c r="AH60" s="35"/>
    </row>
    <row r="61" spans="1:34" ht="15.75" customHeight="1" x14ac:dyDescent="0.3">
      <c r="A61" s="13" t="s">
        <v>47</v>
      </c>
      <c r="B61" s="54" t="b">
        <v>1</v>
      </c>
      <c r="C61" s="10">
        <v>58</v>
      </c>
      <c r="D61" s="6" t="s">
        <v>520</v>
      </c>
      <c r="E61" s="6" t="s">
        <v>521</v>
      </c>
      <c r="F61" s="14" t="s">
        <v>152</v>
      </c>
      <c r="G61" s="15" t="s">
        <v>152</v>
      </c>
      <c r="H61" s="31" t="s">
        <v>152</v>
      </c>
      <c r="I61" s="16" t="s">
        <v>25</v>
      </c>
      <c r="L61" s="17"/>
      <c r="M61" s="18" t="str">
        <f>'AI - 1'!A60</f>
        <v>No</v>
      </c>
      <c r="N61" s="18" t="str">
        <f>'AI - 2'!A60</f>
        <v>No</v>
      </c>
      <c r="O61" s="18" t="str">
        <f>'AI  - 3'!A60</f>
        <v>No</v>
      </c>
      <c r="P61" s="8">
        <f>COUNTIF(M61:O61,"Yes")</f>
        <v>0</v>
      </c>
      <c r="Q61" s="18" t="str">
        <f>'AI - 1'!B60</f>
        <v>No</v>
      </c>
      <c r="R61" s="18" t="str">
        <f>'AI - 2'!B60</f>
        <v>No</v>
      </c>
      <c r="S61" s="18" t="str">
        <f>'AI  - 3'!B60</f>
        <v>No</v>
      </c>
      <c r="T61" s="8">
        <f>COUNTIF(Q61:S61,"Yes")</f>
        <v>0</v>
      </c>
      <c r="U61" s="15" t="s">
        <v>152</v>
      </c>
      <c r="V61" s="19"/>
      <c r="W61" s="8"/>
      <c r="X61" s="5"/>
      <c r="Y61" s="20"/>
      <c r="Z61" s="21"/>
      <c r="AA61" s="5"/>
      <c r="AB61" s="5"/>
      <c r="AC61" s="20"/>
      <c r="AD61" s="35"/>
      <c r="AE61" s="5"/>
      <c r="AF61" s="5"/>
      <c r="AG61" s="20"/>
      <c r="AH61" s="35"/>
    </row>
    <row r="62" spans="1:34" ht="15.75" customHeight="1" x14ac:dyDescent="0.3">
      <c r="A62" s="13" t="s">
        <v>134</v>
      </c>
      <c r="B62" s="54" t="b">
        <v>1</v>
      </c>
      <c r="C62" s="10">
        <v>59</v>
      </c>
      <c r="D62" s="6" t="s">
        <v>522</v>
      </c>
      <c r="E62" s="6" t="s">
        <v>523</v>
      </c>
      <c r="F62" s="14" t="s">
        <v>152</v>
      </c>
      <c r="G62" s="15" t="s">
        <v>152</v>
      </c>
      <c r="H62" s="31" t="s">
        <v>152</v>
      </c>
      <c r="I62" s="16" t="s">
        <v>25</v>
      </c>
      <c r="L62" s="17"/>
      <c r="M62" s="18" t="str">
        <f>'AI - 1'!A61</f>
        <v>No</v>
      </c>
      <c r="N62" s="18" t="str">
        <f>'AI - 2'!A61</f>
        <v>No</v>
      </c>
      <c r="O62" s="18" t="str">
        <f>'AI  - 3'!A61</f>
        <v>No</v>
      </c>
      <c r="P62" s="8">
        <f>COUNTIF(M62:O62,"Yes")</f>
        <v>0</v>
      </c>
      <c r="Q62" s="18" t="str">
        <f>'AI - 1'!B61</f>
        <v>No</v>
      </c>
      <c r="R62" s="18" t="str">
        <f>'AI - 2'!B61</f>
        <v>No</v>
      </c>
      <c r="S62" s="18" t="str">
        <f>'AI  - 3'!B61</f>
        <v>No</v>
      </c>
      <c r="T62" s="8">
        <f>COUNTIF(Q62:S62,"Yes")</f>
        <v>0</v>
      </c>
      <c r="U62" s="15" t="s">
        <v>152</v>
      </c>
      <c r="V62" s="19"/>
      <c r="W62" s="8"/>
      <c r="X62" s="5"/>
      <c r="Y62" s="20"/>
      <c r="Z62" s="21"/>
      <c r="AA62" s="5"/>
      <c r="AB62" s="5"/>
      <c r="AC62" s="20"/>
      <c r="AD62" s="35"/>
      <c r="AE62" s="5"/>
      <c r="AF62" s="5"/>
      <c r="AG62" s="20"/>
      <c r="AH62" s="35"/>
    </row>
    <row r="63" spans="1:34" ht="15.75" customHeight="1" x14ac:dyDescent="0.3">
      <c r="A63" s="13" t="s">
        <v>104</v>
      </c>
      <c r="B63" s="54" t="b">
        <v>1</v>
      </c>
      <c r="C63" s="10">
        <v>60</v>
      </c>
      <c r="D63" s="6" t="s">
        <v>524</v>
      </c>
      <c r="E63" s="6" t="s">
        <v>525</v>
      </c>
      <c r="F63" s="14" t="s">
        <v>152</v>
      </c>
      <c r="G63" s="15" t="s">
        <v>152</v>
      </c>
      <c r="H63" s="31" t="s">
        <v>152</v>
      </c>
      <c r="I63" s="16" t="s">
        <v>25</v>
      </c>
      <c r="L63" s="17"/>
      <c r="M63" s="18" t="str">
        <f>'AI - 1'!A62</f>
        <v>No</v>
      </c>
      <c r="N63" s="18" t="str">
        <f>'AI - 2'!A62</f>
        <v>No</v>
      </c>
      <c r="O63" s="18" t="str">
        <f>'AI  - 3'!A62</f>
        <v>No</v>
      </c>
      <c r="P63" s="8">
        <f>COUNTIF(M63:O63,"Yes")</f>
        <v>0</v>
      </c>
      <c r="Q63" s="18" t="str">
        <f>'AI - 1'!B62</f>
        <v>No</v>
      </c>
      <c r="R63" s="18" t="str">
        <f>'AI - 2'!B62</f>
        <v>No</v>
      </c>
      <c r="S63" s="18" t="str">
        <f>'AI  - 3'!B62</f>
        <v>No</v>
      </c>
      <c r="T63" s="8">
        <f>COUNTIF(Q63:S63,"Yes")</f>
        <v>0</v>
      </c>
      <c r="U63" s="15" t="s">
        <v>152</v>
      </c>
      <c r="V63" s="19"/>
      <c r="W63" s="8"/>
      <c r="X63" s="5"/>
      <c r="Y63" s="20"/>
      <c r="Z63" s="21"/>
      <c r="AA63" s="5"/>
      <c r="AB63" s="5"/>
      <c r="AC63" s="20"/>
      <c r="AD63" s="35"/>
      <c r="AE63" s="5"/>
      <c r="AF63" s="5"/>
      <c r="AG63" s="20"/>
      <c r="AH63" s="35"/>
    </row>
    <row r="64" spans="1:34" ht="15.75" customHeight="1" x14ac:dyDescent="0.3">
      <c r="A64" s="13" t="s">
        <v>82</v>
      </c>
      <c r="B64" s="54" t="b">
        <v>1</v>
      </c>
      <c r="C64" s="10">
        <v>61</v>
      </c>
      <c r="D64" s="6" t="s">
        <v>526</v>
      </c>
      <c r="E64" s="6" t="s">
        <v>527</v>
      </c>
      <c r="F64" s="14" t="s">
        <v>152</v>
      </c>
      <c r="G64" s="15" t="s">
        <v>152</v>
      </c>
      <c r="H64" s="31" t="s">
        <v>152</v>
      </c>
      <c r="I64" s="16" t="s">
        <v>25</v>
      </c>
      <c r="L64" s="17"/>
      <c r="M64" s="18" t="str">
        <f>'AI - 1'!A63</f>
        <v>No</v>
      </c>
      <c r="N64" s="18" t="str">
        <f>'AI - 2'!A63</f>
        <v>No</v>
      </c>
      <c r="O64" s="18" t="str">
        <f>'AI  - 3'!A63</f>
        <v>No</v>
      </c>
      <c r="P64" s="8">
        <f>COUNTIF(M64:O64,"Yes")</f>
        <v>0</v>
      </c>
      <c r="Q64" s="18" t="str">
        <f>'AI - 1'!B63</f>
        <v>No</v>
      </c>
      <c r="R64" s="18" t="str">
        <f>'AI - 2'!B63</f>
        <v>No</v>
      </c>
      <c r="S64" s="18" t="str">
        <f>'AI  - 3'!B63</f>
        <v>No</v>
      </c>
      <c r="T64" s="8">
        <f>COUNTIF(Q64:S64,"Yes")</f>
        <v>0</v>
      </c>
      <c r="U64" s="15" t="s">
        <v>152</v>
      </c>
      <c r="V64" s="19"/>
      <c r="W64" s="8"/>
      <c r="X64" s="5"/>
      <c r="Y64" s="20"/>
      <c r="Z64" s="21"/>
      <c r="AA64" s="5"/>
      <c r="AB64" s="5"/>
      <c r="AC64" s="20"/>
      <c r="AD64" s="35"/>
      <c r="AE64" s="5"/>
      <c r="AF64" s="5"/>
      <c r="AG64" s="20"/>
      <c r="AH64" s="35"/>
    </row>
    <row r="65" spans="1:34" ht="15.75" customHeight="1" x14ac:dyDescent="0.3">
      <c r="A65" s="13" t="s">
        <v>110</v>
      </c>
      <c r="B65" s="54" t="b">
        <v>1</v>
      </c>
      <c r="C65" s="10">
        <v>62</v>
      </c>
      <c r="D65" s="6" t="s">
        <v>528</v>
      </c>
      <c r="E65" s="6" t="s">
        <v>529</v>
      </c>
      <c r="F65" s="14" t="s">
        <v>152</v>
      </c>
      <c r="G65" s="15" t="s">
        <v>152</v>
      </c>
      <c r="H65" s="31" t="s">
        <v>152</v>
      </c>
      <c r="I65" s="16" t="s">
        <v>25</v>
      </c>
      <c r="L65" s="17"/>
      <c r="M65" s="18" t="str">
        <f>'AI - 1'!A64</f>
        <v>No</v>
      </c>
      <c r="N65" s="18" t="str">
        <f>'AI - 2'!A64</f>
        <v>No</v>
      </c>
      <c r="O65" s="18" t="str">
        <f>'AI  - 3'!A64</f>
        <v>No</v>
      </c>
      <c r="P65" s="8">
        <f>COUNTIF(M65:O65,"Yes")</f>
        <v>0</v>
      </c>
      <c r="Q65" s="18" t="str">
        <f>'AI - 1'!B64</f>
        <v>No</v>
      </c>
      <c r="R65" s="18" t="str">
        <f>'AI - 2'!B64</f>
        <v>No</v>
      </c>
      <c r="S65" s="18" t="str">
        <f>'AI  - 3'!B64</f>
        <v>No</v>
      </c>
      <c r="T65" s="8">
        <f>COUNTIF(Q65:S65,"Yes")</f>
        <v>0</v>
      </c>
      <c r="U65" s="15" t="s">
        <v>152</v>
      </c>
      <c r="V65" s="19"/>
      <c r="W65" s="8"/>
      <c r="X65" s="5"/>
      <c r="Y65" s="20"/>
      <c r="Z65" s="21"/>
      <c r="AA65" s="5"/>
      <c r="AB65" s="5"/>
      <c r="AC65" s="20"/>
      <c r="AD65" s="35"/>
      <c r="AE65" s="5"/>
      <c r="AF65" s="5"/>
      <c r="AG65" s="20"/>
      <c r="AH65" s="35"/>
    </row>
    <row r="66" spans="1:34" ht="15.75" customHeight="1" x14ac:dyDescent="0.3">
      <c r="A66" s="13" t="s">
        <v>191</v>
      </c>
      <c r="B66" s="54" t="b">
        <v>1</v>
      </c>
      <c r="C66" s="10">
        <v>63</v>
      </c>
      <c r="D66" s="6" t="s">
        <v>530</v>
      </c>
      <c r="E66" s="6" t="s">
        <v>531</v>
      </c>
      <c r="F66" s="14" t="s">
        <v>152</v>
      </c>
      <c r="G66" s="15" t="s">
        <v>152</v>
      </c>
      <c r="H66" s="31" t="s">
        <v>152</v>
      </c>
      <c r="I66" s="16" t="s">
        <v>25</v>
      </c>
      <c r="L66" s="17"/>
      <c r="M66" s="18" t="str">
        <f>'AI - 1'!A65</f>
        <v>No</v>
      </c>
      <c r="N66" s="18" t="str">
        <f>'AI - 2'!A65</f>
        <v>No</v>
      </c>
      <c r="O66" s="18" t="str">
        <f>'AI  - 3'!A65</f>
        <v>No</v>
      </c>
      <c r="P66" s="8">
        <f>COUNTIF(M66:O66,"Yes")</f>
        <v>0</v>
      </c>
      <c r="Q66" s="18" t="str">
        <f>'AI - 1'!B65</f>
        <v>No</v>
      </c>
      <c r="R66" s="18" t="str">
        <f>'AI - 2'!B65</f>
        <v>No</v>
      </c>
      <c r="S66" s="18" t="str">
        <f>'AI  - 3'!B65</f>
        <v>No</v>
      </c>
      <c r="T66" s="8">
        <f>COUNTIF(Q66:S66,"Yes")</f>
        <v>0</v>
      </c>
      <c r="U66" s="15" t="s">
        <v>152</v>
      </c>
      <c r="V66" s="19"/>
      <c r="W66" s="8"/>
      <c r="X66" s="5"/>
      <c r="Y66" s="20"/>
      <c r="Z66" s="21"/>
      <c r="AA66" s="5"/>
      <c r="AB66" s="5"/>
      <c r="AC66" s="20"/>
      <c r="AD66" s="35"/>
      <c r="AE66" s="5"/>
      <c r="AF66" s="5"/>
      <c r="AG66" s="20"/>
      <c r="AH66" s="35"/>
    </row>
    <row r="67" spans="1:34" ht="15.75" customHeight="1" x14ac:dyDescent="0.3">
      <c r="A67" s="13" t="s">
        <v>195</v>
      </c>
      <c r="B67" s="54" t="b">
        <v>1</v>
      </c>
      <c r="C67" s="10">
        <v>64</v>
      </c>
      <c r="D67" s="6" t="s">
        <v>532</v>
      </c>
      <c r="E67" s="6" t="s">
        <v>533</v>
      </c>
      <c r="F67" s="14" t="s">
        <v>152</v>
      </c>
      <c r="G67" s="15" t="s">
        <v>152</v>
      </c>
      <c r="H67" s="31" t="s">
        <v>152</v>
      </c>
      <c r="I67" s="16" t="s">
        <v>25</v>
      </c>
      <c r="L67" s="17"/>
      <c r="M67" s="18" t="str">
        <f>'AI - 1'!A66</f>
        <v>No</v>
      </c>
      <c r="N67" s="18" t="str">
        <f>'AI - 2'!A66</f>
        <v>No</v>
      </c>
      <c r="O67" s="18" t="str">
        <f>'AI  - 3'!A66</f>
        <v>No</v>
      </c>
      <c r="P67" s="8">
        <f>COUNTIF(M67:O67,"Yes")</f>
        <v>0</v>
      </c>
      <c r="Q67" s="18" t="str">
        <f>'AI - 1'!B66</f>
        <v>No</v>
      </c>
      <c r="R67" s="18" t="str">
        <f>'AI - 2'!B66</f>
        <v>No</v>
      </c>
      <c r="S67" s="18" t="str">
        <f>'AI  - 3'!B66</f>
        <v>No</v>
      </c>
      <c r="T67" s="8">
        <f>COUNTIF(Q67:S67,"Yes")</f>
        <v>0</v>
      </c>
      <c r="U67" s="15" t="s">
        <v>152</v>
      </c>
      <c r="V67" s="19"/>
      <c r="W67" s="8"/>
      <c r="X67" s="5"/>
      <c r="Y67" s="20"/>
      <c r="Z67" s="21"/>
      <c r="AA67" s="5"/>
      <c r="AB67" s="5"/>
      <c r="AC67" s="20"/>
      <c r="AD67" s="35"/>
      <c r="AE67" s="5"/>
      <c r="AF67" s="5"/>
      <c r="AG67" s="20"/>
      <c r="AH67" s="35"/>
    </row>
    <row r="68" spans="1:34" ht="15.75" customHeight="1" x14ac:dyDescent="0.3">
      <c r="A68" s="13" t="s">
        <v>116</v>
      </c>
      <c r="B68" s="54" t="b">
        <v>1</v>
      </c>
      <c r="C68" s="10">
        <v>65</v>
      </c>
      <c r="D68" s="6" t="s">
        <v>534</v>
      </c>
      <c r="E68" s="6" t="s">
        <v>535</v>
      </c>
      <c r="F68" s="14" t="s">
        <v>152</v>
      </c>
      <c r="G68" s="15" t="s">
        <v>152</v>
      </c>
      <c r="H68" s="31" t="s">
        <v>152</v>
      </c>
      <c r="I68" s="16" t="s">
        <v>25</v>
      </c>
      <c r="L68" s="17"/>
      <c r="M68" s="18" t="str">
        <f>'AI - 1'!A67</f>
        <v>No</v>
      </c>
      <c r="N68" s="18" t="str">
        <f>'AI - 2'!A67</f>
        <v>No</v>
      </c>
      <c r="O68" s="18" t="str">
        <f>'AI  - 3'!A67</f>
        <v>No</v>
      </c>
      <c r="P68" s="8">
        <f>COUNTIF(M68:O68,"Yes")</f>
        <v>0</v>
      </c>
      <c r="Q68" s="18" t="str">
        <f>'AI - 1'!B67</f>
        <v>No</v>
      </c>
      <c r="R68" s="18" t="str">
        <f>'AI - 2'!B67</f>
        <v>No</v>
      </c>
      <c r="S68" s="18" t="str">
        <f>'AI  - 3'!B67</f>
        <v>No</v>
      </c>
      <c r="T68" s="8">
        <f>COUNTIF(Q68:S68,"Yes")</f>
        <v>0</v>
      </c>
      <c r="U68" s="15" t="s">
        <v>152</v>
      </c>
      <c r="V68" s="19"/>
      <c r="W68" s="8"/>
      <c r="X68" s="5"/>
      <c r="Y68" s="20"/>
      <c r="Z68" s="21"/>
      <c r="AA68" s="22"/>
      <c r="AB68" s="22"/>
      <c r="AC68" s="23"/>
      <c r="AD68" s="22"/>
      <c r="AE68" s="22"/>
      <c r="AF68" s="22"/>
      <c r="AG68" s="23"/>
      <c r="AH68" s="22"/>
    </row>
    <row r="69" spans="1:34" ht="15.75" customHeight="1" x14ac:dyDescent="0.3">
      <c r="A69" s="13" t="s">
        <v>203</v>
      </c>
      <c r="B69" s="54" t="b">
        <v>1</v>
      </c>
      <c r="C69" s="10">
        <v>66</v>
      </c>
      <c r="D69" s="6" t="s">
        <v>418</v>
      </c>
      <c r="E69" s="6" t="s">
        <v>419</v>
      </c>
      <c r="F69" s="14" t="s">
        <v>152</v>
      </c>
      <c r="G69" s="15" t="s">
        <v>152</v>
      </c>
      <c r="H69" s="27" t="s">
        <v>152</v>
      </c>
      <c r="I69" s="16" t="s">
        <v>25</v>
      </c>
      <c r="J69" s="2" t="s">
        <v>420</v>
      </c>
      <c r="L69" s="17"/>
      <c r="M69" s="18" t="str">
        <f>'AI - 1'!A68</f>
        <v>No</v>
      </c>
      <c r="N69" s="18" t="str">
        <f>'AI - 2'!A68</f>
        <v>No</v>
      </c>
      <c r="O69" s="18" t="str">
        <f>'AI  - 3'!A68</f>
        <v>No</v>
      </c>
      <c r="P69" s="8">
        <f>COUNTIF(M69:O69,"Yes")</f>
        <v>0</v>
      </c>
      <c r="Q69" s="18" t="str">
        <f>'AI - 1'!B68</f>
        <v>No</v>
      </c>
      <c r="R69" s="18" t="str">
        <f>'AI - 2'!B68</f>
        <v>No</v>
      </c>
      <c r="S69" s="18" t="str">
        <f>'AI  - 3'!B68</f>
        <v>No</v>
      </c>
      <c r="T69" s="8">
        <f>COUNTIF(Q69:S69,"Yes")</f>
        <v>0</v>
      </c>
      <c r="U69" s="15" t="s">
        <v>152</v>
      </c>
      <c r="V69" s="19"/>
      <c r="W69" s="8"/>
      <c r="X69" s="5"/>
      <c r="Y69" s="20"/>
      <c r="Z69" s="21"/>
      <c r="AA69" s="5"/>
      <c r="AB69" s="5"/>
      <c r="AC69" s="20"/>
      <c r="AD69" s="21"/>
      <c r="AE69" s="5"/>
      <c r="AF69" s="5"/>
      <c r="AG69" s="20"/>
      <c r="AH69" s="35"/>
    </row>
    <row r="70" spans="1:34" ht="15.75" customHeight="1" x14ac:dyDescent="0.3">
      <c r="A70" s="13" t="s">
        <v>207</v>
      </c>
      <c r="B70" s="54" t="b">
        <v>1</v>
      </c>
      <c r="C70" s="10">
        <v>67</v>
      </c>
      <c r="D70" s="6" t="s">
        <v>536</v>
      </c>
      <c r="E70" s="6" t="s">
        <v>537</v>
      </c>
      <c r="F70" s="14" t="s">
        <v>152</v>
      </c>
      <c r="G70" s="15" t="s">
        <v>152</v>
      </c>
      <c r="H70" s="31" t="s">
        <v>152</v>
      </c>
      <c r="I70" s="16" t="s">
        <v>25</v>
      </c>
      <c r="L70" s="17"/>
      <c r="M70" s="18" t="str">
        <f>'AI - 1'!A69</f>
        <v>No</v>
      </c>
      <c r="N70" s="18" t="str">
        <f>'AI - 2'!A69</f>
        <v>No</v>
      </c>
      <c r="O70" s="18" t="str">
        <f>'AI  - 3'!A69</f>
        <v>No</v>
      </c>
      <c r="P70" s="8">
        <f>COUNTIF(M70:O70,"Yes")</f>
        <v>0</v>
      </c>
      <c r="Q70" s="18" t="str">
        <f>'AI - 1'!B69</f>
        <v>No</v>
      </c>
      <c r="R70" s="18" t="str">
        <f>'AI - 2'!B69</f>
        <v>No</v>
      </c>
      <c r="S70" s="18" t="str">
        <f>'AI  - 3'!B69</f>
        <v>No</v>
      </c>
      <c r="T70" s="8">
        <f>COUNTIF(Q70:S70,"Yes")</f>
        <v>0</v>
      </c>
      <c r="U70" s="15" t="s">
        <v>152</v>
      </c>
      <c r="V70" s="19"/>
      <c r="W70" s="8"/>
      <c r="X70" s="5"/>
      <c r="Y70" s="20"/>
      <c r="Z70" s="21"/>
      <c r="AA70" s="22"/>
      <c r="AB70" s="22"/>
      <c r="AC70" s="23"/>
      <c r="AD70" s="22"/>
      <c r="AE70" s="22"/>
      <c r="AF70" s="22"/>
      <c r="AG70" s="23"/>
      <c r="AH70" s="22"/>
    </row>
    <row r="71" spans="1:34" ht="15.75" customHeight="1" x14ac:dyDescent="0.3">
      <c r="A71" s="13" t="s">
        <v>211</v>
      </c>
      <c r="B71" s="54" t="b">
        <v>1</v>
      </c>
      <c r="C71" s="10">
        <v>68</v>
      </c>
      <c r="D71" s="6" t="s">
        <v>538</v>
      </c>
      <c r="E71" s="6" t="s">
        <v>539</v>
      </c>
      <c r="F71" s="14" t="s">
        <v>152</v>
      </c>
      <c r="G71" s="15" t="s">
        <v>152</v>
      </c>
      <c r="H71" s="31" t="s">
        <v>152</v>
      </c>
      <c r="I71" s="16" t="s">
        <v>25</v>
      </c>
      <c r="L71" s="17"/>
      <c r="M71" s="18" t="str">
        <f>'AI - 1'!A70</f>
        <v>No</v>
      </c>
      <c r="N71" s="18" t="str">
        <f>'AI - 2'!A70</f>
        <v>No</v>
      </c>
      <c r="O71" s="18" t="str">
        <f>'AI  - 3'!A70</f>
        <v>No</v>
      </c>
      <c r="P71" s="8">
        <f>COUNTIF(M71:O71,"Yes")</f>
        <v>0</v>
      </c>
      <c r="Q71" s="18" t="str">
        <f>'AI - 1'!B70</f>
        <v>No</v>
      </c>
      <c r="R71" s="18" t="str">
        <f>'AI - 2'!B70</f>
        <v>No</v>
      </c>
      <c r="S71" s="18" t="str">
        <f>'AI  - 3'!B70</f>
        <v>No</v>
      </c>
      <c r="T71" s="8">
        <f>COUNTIF(Q71:S71,"Yes")</f>
        <v>0</v>
      </c>
      <c r="U71" s="15" t="s">
        <v>152</v>
      </c>
      <c r="V71" s="19"/>
      <c r="W71" s="8"/>
      <c r="X71" s="5"/>
      <c r="Y71" s="20"/>
      <c r="Z71" s="21"/>
      <c r="AA71" s="5"/>
      <c r="AB71" s="5"/>
      <c r="AC71" s="20"/>
      <c r="AD71" s="35"/>
      <c r="AE71" s="5"/>
      <c r="AF71" s="5"/>
      <c r="AG71" s="20"/>
      <c r="AH71" s="35"/>
    </row>
    <row r="72" spans="1:34" ht="15.75" customHeight="1" x14ac:dyDescent="0.3">
      <c r="A72" s="13" t="s">
        <v>216</v>
      </c>
      <c r="B72" s="54" t="b">
        <v>1</v>
      </c>
      <c r="C72" s="10">
        <v>69</v>
      </c>
      <c r="D72" s="6" t="s">
        <v>207</v>
      </c>
      <c r="E72" s="6" t="s">
        <v>278</v>
      </c>
      <c r="F72" s="14" t="s">
        <v>24</v>
      </c>
      <c r="G72" s="15" t="s">
        <v>24</v>
      </c>
      <c r="H72" s="31" t="s">
        <v>24</v>
      </c>
      <c r="I72" s="16" t="s">
        <v>25</v>
      </c>
      <c r="L72" s="17"/>
      <c r="M72" s="18" t="str">
        <f>'AI - 1'!A71</f>
        <v>Yes</v>
      </c>
      <c r="N72" s="18" t="str">
        <f>'AI - 2'!A71</f>
        <v>Yes</v>
      </c>
      <c r="O72" s="18" t="str">
        <f>'AI  - 3'!A71</f>
        <v>Yes</v>
      </c>
      <c r="P72" s="8">
        <f>COUNTIF(M72:O72,"Yes")</f>
        <v>3</v>
      </c>
      <c r="Q72" s="18" t="str">
        <f>'AI - 1'!B71</f>
        <v>No</v>
      </c>
      <c r="R72" s="18" t="str">
        <f>'AI - 2'!B71</f>
        <v>No</v>
      </c>
      <c r="S72" s="18" t="str">
        <f>'AI  - 3'!B71</f>
        <v>Yes</v>
      </c>
      <c r="T72" s="8">
        <f>COUNTIF(Q72:S72,"Yes")</f>
        <v>1</v>
      </c>
      <c r="U72" s="15" t="s">
        <v>24</v>
      </c>
      <c r="V72" s="19"/>
      <c r="W72" s="8"/>
      <c r="X72" s="5"/>
      <c r="Y72" s="20"/>
      <c r="Z72" s="21"/>
      <c r="AA72" s="22"/>
      <c r="AB72" s="22"/>
      <c r="AC72" s="23"/>
      <c r="AD72" s="21"/>
      <c r="AE72" s="22"/>
      <c r="AF72" s="22"/>
      <c r="AG72" s="23"/>
      <c r="AH72" s="21"/>
    </row>
    <row r="73" spans="1:34" ht="15.75" customHeight="1" x14ac:dyDescent="0.3">
      <c r="A73" s="13" t="s">
        <v>68</v>
      </c>
      <c r="B73" s="54" t="b">
        <v>1</v>
      </c>
      <c r="C73" s="10">
        <v>70</v>
      </c>
      <c r="D73" s="6" t="s">
        <v>540</v>
      </c>
      <c r="E73" s="6" t="s">
        <v>541</v>
      </c>
      <c r="F73" s="14" t="s">
        <v>152</v>
      </c>
      <c r="G73" s="15" t="s">
        <v>152</v>
      </c>
      <c r="H73" s="31" t="s">
        <v>152</v>
      </c>
      <c r="I73" s="16" t="s">
        <v>25</v>
      </c>
      <c r="L73" s="17"/>
      <c r="M73" s="18" t="str">
        <f>'AI - 1'!A72</f>
        <v>No</v>
      </c>
      <c r="N73" s="18" t="str">
        <f>'AI - 2'!A72</f>
        <v>No</v>
      </c>
      <c r="O73" s="18" t="str">
        <f>'AI  - 3'!A72</f>
        <v>No</v>
      </c>
      <c r="P73" s="8">
        <f>COUNTIF(M73:O73,"Yes")</f>
        <v>0</v>
      </c>
      <c r="Q73" s="18" t="str">
        <f>'AI - 1'!B72</f>
        <v>No</v>
      </c>
      <c r="R73" s="18" t="str">
        <f>'AI - 2'!B72</f>
        <v>No</v>
      </c>
      <c r="S73" s="18" t="str">
        <f>'AI  - 3'!B72</f>
        <v>No</v>
      </c>
      <c r="T73" s="8">
        <f>COUNTIF(Q73:S73,"Yes")</f>
        <v>0</v>
      </c>
      <c r="U73" s="15" t="s">
        <v>152</v>
      </c>
      <c r="V73" s="19"/>
      <c r="W73" s="8"/>
      <c r="X73" s="5"/>
      <c r="Y73" s="20"/>
      <c r="Z73" s="21"/>
      <c r="AA73" s="5"/>
      <c r="AB73" s="5"/>
      <c r="AC73" s="20"/>
      <c r="AD73" s="35"/>
      <c r="AE73" s="5"/>
      <c r="AF73" s="5"/>
      <c r="AG73" s="20"/>
      <c r="AH73" s="35"/>
    </row>
    <row r="74" spans="1:34" ht="15.75" customHeight="1" x14ac:dyDescent="0.3">
      <c r="A74" s="13" t="s">
        <v>59</v>
      </c>
      <c r="B74" s="54" t="b">
        <v>1</v>
      </c>
      <c r="C74" s="10">
        <v>71</v>
      </c>
      <c r="D74" s="6" t="s">
        <v>542</v>
      </c>
      <c r="E74" s="6" t="s">
        <v>543</v>
      </c>
      <c r="F74" s="14" t="s">
        <v>152</v>
      </c>
      <c r="G74" s="15" t="s">
        <v>152</v>
      </c>
      <c r="H74" s="31" t="s">
        <v>152</v>
      </c>
      <c r="I74" s="16" t="s">
        <v>25</v>
      </c>
      <c r="L74" s="17"/>
      <c r="M74" s="18" t="str">
        <f>'AI - 1'!A73</f>
        <v>No</v>
      </c>
      <c r="N74" s="18" t="str">
        <f>'AI - 2'!A73</f>
        <v>No</v>
      </c>
      <c r="O74" s="18" t="str">
        <f>'AI  - 3'!A73</f>
        <v>No</v>
      </c>
      <c r="P74" s="8">
        <f>COUNTIF(M74:O74,"Yes")</f>
        <v>0</v>
      </c>
      <c r="Q74" s="18" t="str">
        <f>'AI - 1'!B73</f>
        <v>No</v>
      </c>
      <c r="R74" s="18" t="str">
        <f>'AI - 2'!B73</f>
        <v>No</v>
      </c>
      <c r="S74" s="18" t="str">
        <f>'AI  - 3'!B73</f>
        <v>No</v>
      </c>
      <c r="T74" s="8">
        <f>COUNTIF(Q74:S74,"Yes")</f>
        <v>0</v>
      </c>
      <c r="U74" s="15" t="s">
        <v>152</v>
      </c>
      <c r="V74" s="19"/>
      <c r="W74" s="8"/>
      <c r="X74" s="5"/>
      <c r="Y74" s="20"/>
      <c r="Z74" s="21"/>
      <c r="AA74" s="22"/>
      <c r="AB74" s="22"/>
      <c r="AC74" s="23"/>
      <c r="AD74" s="22"/>
      <c r="AE74" s="22"/>
      <c r="AF74" s="22"/>
      <c r="AG74" s="23"/>
      <c r="AH74" s="22"/>
    </row>
    <row r="75" spans="1:34" ht="15.75" customHeight="1" x14ac:dyDescent="0.3">
      <c r="A75" s="13" t="s">
        <v>225</v>
      </c>
      <c r="B75" s="54" t="b">
        <v>1</v>
      </c>
      <c r="C75" s="10">
        <v>72</v>
      </c>
      <c r="D75" s="6" t="s">
        <v>544</v>
      </c>
      <c r="E75" s="6" t="s">
        <v>545</v>
      </c>
      <c r="F75" s="14" t="s">
        <v>152</v>
      </c>
      <c r="G75" s="15" t="s">
        <v>152</v>
      </c>
      <c r="H75" s="31" t="s">
        <v>152</v>
      </c>
      <c r="I75" s="16" t="s">
        <v>25</v>
      </c>
      <c r="L75" s="17"/>
      <c r="M75" s="18" t="str">
        <f>'AI - 1'!A74</f>
        <v>No</v>
      </c>
      <c r="N75" s="18" t="str">
        <f>'AI - 2'!A74</f>
        <v>No</v>
      </c>
      <c r="O75" s="18" t="str">
        <f>'AI  - 3'!A74</f>
        <v>No</v>
      </c>
      <c r="P75" s="8">
        <f>COUNTIF(M75:O75,"Yes")</f>
        <v>0</v>
      </c>
      <c r="Q75" s="18" t="str">
        <f>'AI - 1'!B74</f>
        <v>No</v>
      </c>
      <c r="R75" s="18" t="str">
        <f>'AI - 2'!B74</f>
        <v>No</v>
      </c>
      <c r="S75" s="18" t="str">
        <f>'AI  - 3'!B74</f>
        <v>No</v>
      </c>
      <c r="T75" s="8">
        <f>COUNTIF(Q75:S75,"Yes")</f>
        <v>0</v>
      </c>
      <c r="U75" s="15" t="s">
        <v>152</v>
      </c>
      <c r="V75" s="19"/>
      <c r="W75" s="8"/>
      <c r="X75" s="5"/>
      <c r="Y75" s="20"/>
      <c r="Z75" s="21"/>
      <c r="AA75" s="22"/>
      <c r="AB75" s="22"/>
      <c r="AC75" s="23"/>
      <c r="AD75" s="22"/>
      <c r="AE75" s="22"/>
      <c r="AF75" s="22"/>
      <c r="AG75" s="23"/>
      <c r="AH75" s="22"/>
    </row>
    <row r="76" spans="1:34" ht="15.75" customHeight="1" x14ac:dyDescent="0.3">
      <c r="A76" s="13" t="s">
        <v>79</v>
      </c>
      <c r="B76" s="54" t="b">
        <v>1</v>
      </c>
      <c r="C76" s="10">
        <v>73</v>
      </c>
      <c r="D76" s="6" t="s">
        <v>546</v>
      </c>
      <c r="E76" s="6" t="s">
        <v>547</v>
      </c>
      <c r="F76" s="14" t="s">
        <v>152</v>
      </c>
      <c r="G76" s="15" t="s">
        <v>152</v>
      </c>
      <c r="H76" s="31" t="s">
        <v>152</v>
      </c>
      <c r="I76" s="16" t="s">
        <v>25</v>
      </c>
      <c r="L76" s="17"/>
      <c r="M76" s="18" t="str">
        <f>'AI - 1'!A75</f>
        <v>No</v>
      </c>
      <c r="N76" s="18" t="str">
        <f>'AI - 2'!A75</f>
        <v>No</v>
      </c>
      <c r="O76" s="18" t="str">
        <f>'AI  - 3'!A75</f>
        <v>No</v>
      </c>
      <c r="P76" s="8">
        <f>COUNTIF(M76:O76,"Yes")</f>
        <v>0</v>
      </c>
      <c r="Q76" s="18" t="str">
        <f>'AI - 1'!B75</f>
        <v>No</v>
      </c>
      <c r="R76" s="18" t="str">
        <f>'AI - 2'!B75</f>
        <v>No</v>
      </c>
      <c r="S76" s="18" t="str">
        <f>'AI  - 3'!B75</f>
        <v>No</v>
      </c>
      <c r="T76" s="8">
        <f>COUNTIF(Q76:S76,"Yes")</f>
        <v>0</v>
      </c>
      <c r="U76" s="15" t="s">
        <v>152</v>
      </c>
      <c r="V76" s="19"/>
      <c r="W76" s="8"/>
      <c r="X76" s="5"/>
      <c r="Y76" s="20"/>
      <c r="Z76" s="21"/>
      <c r="AA76" s="22"/>
      <c r="AB76" s="22"/>
      <c r="AC76" s="23"/>
      <c r="AD76" s="22"/>
      <c r="AE76" s="22"/>
      <c r="AF76" s="22"/>
      <c r="AG76" s="23"/>
      <c r="AH76" s="22"/>
    </row>
    <row r="77" spans="1:34" ht="15.75" customHeight="1" x14ac:dyDescent="0.3">
      <c r="A77" s="13" t="s">
        <v>232</v>
      </c>
      <c r="B77" s="54" t="b">
        <v>1</v>
      </c>
      <c r="C77" s="10">
        <v>74</v>
      </c>
      <c r="D77" s="6" t="s">
        <v>548</v>
      </c>
      <c r="E77" s="6" t="s">
        <v>549</v>
      </c>
      <c r="F77" s="14" t="s">
        <v>152</v>
      </c>
      <c r="G77" s="15" t="s">
        <v>152</v>
      </c>
      <c r="H77" s="31" t="s">
        <v>152</v>
      </c>
      <c r="I77" s="16" t="s">
        <v>25</v>
      </c>
      <c r="L77" s="17"/>
      <c r="M77" s="18" t="str">
        <f>'AI - 1'!A76</f>
        <v>No</v>
      </c>
      <c r="N77" s="18" t="str">
        <f>'AI - 2'!A76</f>
        <v>No</v>
      </c>
      <c r="O77" s="18" t="str">
        <f>'AI  - 3'!A76</f>
        <v>No</v>
      </c>
      <c r="P77" s="8">
        <f>COUNTIF(M77:O77,"Yes")</f>
        <v>0</v>
      </c>
      <c r="Q77" s="18" t="str">
        <f>'AI - 1'!B76</f>
        <v>No</v>
      </c>
      <c r="R77" s="18" t="str">
        <f>'AI - 2'!B76</f>
        <v>No</v>
      </c>
      <c r="S77" s="18" t="str">
        <f>'AI  - 3'!B76</f>
        <v>No</v>
      </c>
      <c r="T77" s="8">
        <f>COUNTIF(Q77:S77,"Yes")</f>
        <v>0</v>
      </c>
      <c r="U77" s="15" t="s">
        <v>152</v>
      </c>
      <c r="V77" s="19"/>
      <c r="W77" s="8"/>
      <c r="X77" s="5"/>
      <c r="Y77" s="20"/>
      <c r="Z77" s="21"/>
      <c r="AA77" s="5"/>
      <c r="AB77" s="5"/>
      <c r="AC77" s="20"/>
      <c r="AD77" s="35"/>
      <c r="AE77" s="5"/>
      <c r="AF77" s="5"/>
      <c r="AG77" s="20"/>
      <c r="AH77" s="35"/>
    </row>
    <row r="78" spans="1:34" ht="15.75" customHeight="1" x14ac:dyDescent="0.3">
      <c r="A78" s="13" t="s">
        <v>236</v>
      </c>
      <c r="B78" s="54" t="b">
        <v>1</v>
      </c>
      <c r="C78" s="10">
        <v>75</v>
      </c>
      <c r="D78" s="6" t="s">
        <v>550</v>
      </c>
      <c r="E78" s="6" t="s">
        <v>551</v>
      </c>
      <c r="F78" s="14" t="s">
        <v>152</v>
      </c>
      <c r="G78" s="15" t="s">
        <v>152</v>
      </c>
      <c r="H78" s="31" t="s">
        <v>152</v>
      </c>
      <c r="I78" s="16" t="s">
        <v>25</v>
      </c>
      <c r="L78" s="17"/>
      <c r="M78" s="18" t="str">
        <f>'AI - 1'!A77</f>
        <v>No</v>
      </c>
      <c r="N78" s="18" t="str">
        <f>'AI - 2'!A77</f>
        <v>No</v>
      </c>
      <c r="O78" s="18" t="str">
        <f>'AI  - 3'!A77</f>
        <v>No</v>
      </c>
      <c r="P78" s="8">
        <f>COUNTIF(M78:O78,"Yes")</f>
        <v>0</v>
      </c>
      <c r="Q78" s="18" t="str">
        <f>'AI - 1'!B77</f>
        <v>No</v>
      </c>
      <c r="R78" s="18" t="str">
        <f>'AI - 2'!B77</f>
        <v>No</v>
      </c>
      <c r="S78" s="18" t="str">
        <f>'AI  - 3'!B77</f>
        <v>No</v>
      </c>
      <c r="T78" s="8">
        <f>COUNTIF(Q78:S78,"Yes")</f>
        <v>0</v>
      </c>
      <c r="U78" s="15" t="s">
        <v>152</v>
      </c>
      <c r="V78" s="19"/>
      <c r="W78" s="8"/>
      <c r="X78" s="5"/>
      <c r="Y78" s="20"/>
      <c r="Z78" s="21"/>
      <c r="AA78" s="5"/>
      <c r="AB78" s="5"/>
      <c r="AC78" s="20"/>
      <c r="AD78" s="35"/>
      <c r="AE78" s="5"/>
      <c r="AF78" s="5"/>
      <c r="AG78" s="20"/>
      <c r="AH78" s="35"/>
    </row>
    <row r="79" spans="1:34" ht="15.75" customHeight="1" x14ac:dyDescent="0.3">
      <c r="A79" s="13" t="s">
        <v>137</v>
      </c>
      <c r="B79" s="54" t="b">
        <v>1</v>
      </c>
      <c r="C79" s="10">
        <v>76</v>
      </c>
      <c r="D79" s="6" t="s">
        <v>552</v>
      </c>
      <c r="E79" s="6" t="s">
        <v>553</v>
      </c>
      <c r="F79" s="14" t="s">
        <v>152</v>
      </c>
      <c r="G79" s="15" t="s">
        <v>152</v>
      </c>
      <c r="H79" s="31" t="s">
        <v>152</v>
      </c>
      <c r="I79" s="16" t="s">
        <v>25</v>
      </c>
      <c r="L79" s="17"/>
      <c r="M79" s="18" t="str">
        <f>'AI - 1'!A78</f>
        <v>No</v>
      </c>
      <c r="N79" s="18" t="str">
        <f>'AI - 2'!A78</f>
        <v>No</v>
      </c>
      <c r="O79" s="18" t="str">
        <f>'AI  - 3'!A78</f>
        <v>No</v>
      </c>
      <c r="P79" s="8">
        <f>COUNTIF(M79:O79,"Yes")</f>
        <v>0</v>
      </c>
      <c r="Q79" s="18" t="str">
        <f>'AI - 1'!B78</f>
        <v>No</v>
      </c>
      <c r="R79" s="18" t="str">
        <f>'AI - 2'!B78</f>
        <v>No</v>
      </c>
      <c r="S79" s="18" t="str">
        <f>'AI  - 3'!B78</f>
        <v>No</v>
      </c>
      <c r="T79" s="8">
        <f>COUNTIF(Q79:S79,"Yes")</f>
        <v>0</v>
      </c>
      <c r="U79" s="15" t="s">
        <v>152</v>
      </c>
      <c r="V79" s="19"/>
      <c r="W79" s="8"/>
      <c r="X79" s="5"/>
      <c r="Y79" s="20"/>
      <c r="Z79" s="21"/>
      <c r="AA79" s="5"/>
      <c r="AB79" s="5"/>
      <c r="AC79" s="20"/>
      <c r="AD79" s="35"/>
      <c r="AE79" s="5"/>
      <c r="AF79" s="5"/>
      <c r="AG79" s="20"/>
      <c r="AH79" s="35"/>
    </row>
    <row r="80" spans="1:34" ht="15.75" customHeight="1" x14ac:dyDescent="0.3">
      <c r="A80" s="13" t="s">
        <v>244</v>
      </c>
      <c r="B80" s="54" t="b">
        <v>1</v>
      </c>
      <c r="C80" s="10">
        <v>77</v>
      </c>
      <c r="D80" s="6" t="s">
        <v>554</v>
      </c>
      <c r="E80" s="6" t="s">
        <v>555</v>
      </c>
      <c r="F80" s="14" t="s">
        <v>152</v>
      </c>
      <c r="G80" s="15" t="s">
        <v>152</v>
      </c>
      <c r="H80" s="15" t="s">
        <v>152</v>
      </c>
      <c r="I80" s="16" t="s">
        <v>25</v>
      </c>
      <c r="L80" s="17"/>
      <c r="M80" s="18" t="str">
        <f>'AI - 1'!A79</f>
        <v>No</v>
      </c>
      <c r="N80" s="18" t="str">
        <f>'AI - 2'!A79</f>
        <v>No</v>
      </c>
      <c r="O80" s="18" t="str">
        <f>'AI  - 3'!A79</f>
        <v>No</v>
      </c>
      <c r="P80" s="8">
        <f>COUNTIF(M80:O80,"Yes")</f>
        <v>0</v>
      </c>
      <c r="Q80" s="18" t="str">
        <f>'AI - 1'!B79</f>
        <v>No</v>
      </c>
      <c r="R80" s="18" t="str">
        <f>'AI - 2'!B79</f>
        <v>No</v>
      </c>
      <c r="S80" s="18" t="str">
        <f>'AI  - 3'!B79</f>
        <v>No</v>
      </c>
      <c r="T80" s="8">
        <f>COUNTIF(Q80:S80,"Yes")</f>
        <v>0</v>
      </c>
      <c r="U80" s="15" t="s">
        <v>152</v>
      </c>
      <c r="V80" s="19"/>
      <c r="W80" s="8"/>
      <c r="X80" s="5"/>
      <c r="Y80" s="20"/>
      <c r="Z80" s="21"/>
      <c r="AA80" s="5"/>
      <c r="AB80" s="5"/>
      <c r="AC80" s="20"/>
      <c r="AD80" s="35"/>
      <c r="AE80" s="5"/>
      <c r="AF80" s="5"/>
      <c r="AG80" s="20"/>
      <c r="AH80" s="35"/>
    </row>
    <row r="81" spans="1:34" ht="15.75" customHeight="1" x14ac:dyDescent="0.3">
      <c r="A81" s="13" t="s">
        <v>93</v>
      </c>
      <c r="B81" s="54" t="b">
        <v>1</v>
      </c>
      <c r="C81" s="10">
        <v>78</v>
      </c>
      <c r="D81" s="6" t="s">
        <v>44</v>
      </c>
      <c r="E81" s="6" t="s">
        <v>45</v>
      </c>
      <c r="F81" s="14" t="s">
        <v>24</v>
      </c>
      <c r="G81" s="15" t="s">
        <v>24</v>
      </c>
      <c r="H81" s="31" t="s">
        <v>24</v>
      </c>
      <c r="I81" s="16" t="s">
        <v>25</v>
      </c>
      <c r="L81" s="17"/>
      <c r="M81" s="18" t="str">
        <f>'AI - 1'!A80</f>
        <v>Yes</v>
      </c>
      <c r="N81" s="18" t="str">
        <f>'AI - 2'!A80</f>
        <v>Yes</v>
      </c>
      <c r="O81" s="18" t="str">
        <f>'AI  - 3'!A80</f>
        <v>Yes</v>
      </c>
      <c r="P81" s="8">
        <f>COUNTIF(M81:O81,"Yes")</f>
        <v>3</v>
      </c>
      <c r="Q81" s="18" t="str">
        <f>'AI - 1'!B80</f>
        <v>Yes</v>
      </c>
      <c r="R81" s="18" t="str">
        <f>'AI - 2'!B80</f>
        <v>Yes</v>
      </c>
      <c r="S81" s="18" t="str">
        <f>'AI  - 3'!B80</f>
        <v>Yes</v>
      </c>
      <c r="T81" s="8">
        <f>COUNTIF(Q81:S81,"Yes")</f>
        <v>3</v>
      </c>
      <c r="U81" s="15" t="s">
        <v>24</v>
      </c>
      <c r="V81" s="19"/>
      <c r="W81" s="8"/>
      <c r="X81" s="5"/>
      <c r="Y81" s="20"/>
      <c r="Z81" s="21"/>
      <c r="AA81" s="5"/>
      <c r="AB81" s="5"/>
      <c r="AC81" s="20"/>
      <c r="AD81" s="21"/>
      <c r="AE81" s="5"/>
      <c r="AF81" s="5"/>
      <c r="AG81" s="20"/>
      <c r="AH81" s="21"/>
    </row>
    <row r="82" spans="1:34" ht="15.75" customHeight="1" x14ac:dyDescent="0.3">
      <c r="A82" s="13" t="s">
        <v>248</v>
      </c>
      <c r="B82" s="54" t="b">
        <v>1</v>
      </c>
      <c r="C82" s="10">
        <v>79</v>
      </c>
      <c r="D82" s="6" t="s">
        <v>556</v>
      </c>
      <c r="E82" s="6" t="s">
        <v>557</v>
      </c>
      <c r="F82" s="14" t="s">
        <v>152</v>
      </c>
      <c r="G82" s="15" t="s">
        <v>152</v>
      </c>
      <c r="H82" s="31" t="s">
        <v>152</v>
      </c>
      <c r="I82" s="16" t="s">
        <v>25</v>
      </c>
      <c r="L82" s="17"/>
      <c r="M82" s="18" t="str">
        <f>'AI - 1'!A81</f>
        <v>No</v>
      </c>
      <c r="N82" s="18" t="str">
        <f>'AI - 2'!A81</f>
        <v>No</v>
      </c>
      <c r="O82" s="18" t="str">
        <f>'AI  - 3'!A81</f>
        <v>No</v>
      </c>
      <c r="P82" s="8">
        <f>COUNTIF(M82:O82,"Yes")</f>
        <v>0</v>
      </c>
      <c r="Q82" s="18" t="str">
        <f>'AI - 1'!B81</f>
        <v>No</v>
      </c>
      <c r="R82" s="18" t="str">
        <f>'AI - 2'!B81</f>
        <v>No</v>
      </c>
      <c r="S82" s="18" t="str">
        <f>'AI  - 3'!B81</f>
        <v>No</v>
      </c>
      <c r="T82" s="8">
        <f>COUNTIF(Q82:S82,"Yes")</f>
        <v>0</v>
      </c>
      <c r="U82" s="15" t="s">
        <v>152</v>
      </c>
      <c r="V82" s="19"/>
      <c r="W82" s="8"/>
      <c r="X82" s="5"/>
      <c r="Y82" s="20"/>
      <c r="Z82" s="21"/>
      <c r="AA82" s="22"/>
      <c r="AB82" s="22"/>
      <c r="AC82" s="23"/>
      <c r="AD82" s="22"/>
      <c r="AE82" s="22"/>
      <c r="AF82" s="22"/>
      <c r="AG82" s="23"/>
      <c r="AH82" s="22"/>
    </row>
    <row r="83" spans="1:34" ht="15.75" customHeight="1" x14ac:dyDescent="0.3">
      <c r="A83" s="13" t="s">
        <v>251</v>
      </c>
      <c r="B83" s="54" t="b">
        <v>1</v>
      </c>
      <c r="C83" s="10">
        <v>80</v>
      </c>
      <c r="D83" s="6" t="s">
        <v>558</v>
      </c>
      <c r="E83" s="6" t="s">
        <v>559</v>
      </c>
      <c r="F83" s="14" t="s">
        <v>152</v>
      </c>
      <c r="G83" s="15" t="s">
        <v>152</v>
      </c>
      <c r="H83" s="15" t="s">
        <v>152</v>
      </c>
      <c r="I83" s="16" t="s">
        <v>25</v>
      </c>
      <c r="L83" s="17"/>
      <c r="M83" s="18" t="str">
        <f>'AI - 1'!A82</f>
        <v>No</v>
      </c>
      <c r="N83" s="18" t="str">
        <f>'AI - 2'!A82</f>
        <v>No</v>
      </c>
      <c r="O83" s="18" t="str">
        <f>'AI  - 3'!A82</f>
        <v>No</v>
      </c>
      <c r="P83" s="8">
        <f>COUNTIF(M83:O83,"Yes")</f>
        <v>0</v>
      </c>
      <c r="Q83" s="18" t="str">
        <f>'AI - 1'!B82</f>
        <v>No</v>
      </c>
      <c r="R83" s="18" t="str">
        <f>'AI - 2'!B82</f>
        <v>No</v>
      </c>
      <c r="S83" s="18" t="str">
        <f>'AI  - 3'!B82</f>
        <v>No</v>
      </c>
      <c r="T83" s="8">
        <f>COUNTIF(Q83:S83,"Yes")</f>
        <v>0</v>
      </c>
      <c r="U83" s="15" t="s">
        <v>152</v>
      </c>
      <c r="V83" s="19"/>
      <c r="W83" s="8"/>
      <c r="X83" s="5"/>
      <c r="Y83" s="20"/>
      <c r="Z83" s="21"/>
      <c r="AA83" s="22"/>
      <c r="AB83" s="22"/>
      <c r="AC83" s="23"/>
      <c r="AD83" s="22"/>
      <c r="AE83" s="22"/>
      <c r="AF83" s="22"/>
      <c r="AG83" s="23"/>
      <c r="AH83" s="22"/>
    </row>
    <row r="84" spans="1:34" ht="15.75" customHeight="1" x14ac:dyDescent="0.3">
      <c r="A84" s="13" t="s">
        <v>65</v>
      </c>
      <c r="B84" s="54" t="b">
        <v>1</v>
      </c>
      <c r="C84" s="10">
        <v>81</v>
      </c>
      <c r="D84" s="6" t="s">
        <v>560</v>
      </c>
      <c r="E84" s="6" t="s">
        <v>561</v>
      </c>
      <c r="F84" s="14" t="s">
        <v>152</v>
      </c>
      <c r="G84" s="15" t="s">
        <v>152</v>
      </c>
      <c r="H84" s="15" t="s">
        <v>152</v>
      </c>
      <c r="I84" s="16" t="s">
        <v>25</v>
      </c>
      <c r="L84" s="17"/>
      <c r="M84" s="18" t="str">
        <f>'AI - 1'!A83</f>
        <v>No</v>
      </c>
      <c r="N84" s="18" t="str">
        <f>'AI - 2'!A83</f>
        <v>No</v>
      </c>
      <c r="O84" s="18" t="str">
        <f>'AI  - 3'!A83</f>
        <v>No</v>
      </c>
      <c r="P84" s="8">
        <f>COUNTIF(M84:O84,"Yes")</f>
        <v>0</v>
      </c>
      <c r="Q84" s="18" t="str">
        <f>'AI - 1'!B83</f>
        <v>No</v>
      </c>
      <c r="R84" s="18" t="str">
        <f>'AI - 2'!B83</f>
        <v>No</v>
      </c>
      <c r="S84" s="18" t="str">
        <f>'AI  - 3'!B83</f>
        <v>No</v>
      </c>
      <c r="T84" s="8">
        <f>COUNTIF(Q84:S84,"Yes")</f>
        <v>0</v>
      </c>
      <c r="U84" s="15" t="s">
        <v>152</v>
      </c>
      <c r="V84" s="19"/>
      <c r="W84" s="8"/>
      <c r="X84" s="5"/>
      <c r="Y84" s="20"/>
      <c r="Z84" s="21"/>
      <c r="AA84" s="22"/>
      <c r="AB84" s="22"/>
      <c r="AC84" s="23"/>
      <c r="AD84" s="22"/>
      <c r="AE84" s="22"/>
      <c r="AF84" s="22"/>
      <c r="AG84" s="23"/>
      <c r="AH84" s="22"/>
    </row>
    <row r="85" spans="1:34" ht="15.75" customHeight="1" x14ac:dyDescent="0.3">
      <c r="A85" s="13" t="s">
        <v>122</v>
      </c>
      <c r="B85" s="54" t="b">
        <v>1</v>
      </c>
      <c r="C85" s="10">
        <v>82</v>
      </c>
      <c r="D85" s="6" t="s">
        <v>562</v>
      </c>
      <c r="E85" s="6" t="s">
        <v>563</v>
      </c>
      <c r="F85" s="14" t="s">
        <v>152</v>
      </c>
      <c r="G85" s="15" t="s">
        <v>152</v>
      </c>
      <c r="H85" s="31" t="s">
        <v>152</v>
      </c>
      <c r="I85" s="16" t="s">
        <v>25</v>
      </c>
      <c r="L85" s="17"/>
      <c r="M85" s="18" t="str">
        <f>'AI - 1'!A84</f>
        <v>No</v>
      </c>
      <c r="N85" s="18" t="str">
        <f>'AI - 2'!A84</f>
        <v>No</v>
      </c>
      <c r="O85" s="18" t="str">
        <f>'AI  - 3'!A84</f>
        <v>No</v>
      </c>
      <c r="P85" s="8">
        <f>COUNTIF(M85:O85,"Yes")</f>
        <v>0</v>
      </c>
      <c r="Q85" s="18" t="str">
        <f>'AI - 1'!B84</f>
        <v>No</v>
      </c>
      <c r="R85" s="18" t="str">
        <f>'AI - 2'!B84</f>
        <v>No</v>
      </c>
      <c r="S85" s="18" t="str">
        <f>'AI  - 3'!B84</f>
        <v>No</v>
      </c>
      <c r="T85" s="8">
        <f>COUNTIF(Q85:S85,"Yes")</f>
        <v>0</v>
      </c>
      <c r="U85" s="15" t="s">
        <v>152</v>
      </c>
      <c r="V85" s="19"/>
      <c r="W85" s="8"/>
      <c r="X85" s="5"/>
      <c r="Y85" s="20"/>
      <c r="Z85" s="21"/>
      <c r="AA85" s="5"/>
      <c r="AB85" s="5"/>
      <c r="AC85" s="20"/>
      <c r="AD85" s="35"/>
      <c r="AE85" s="5"/>
      <c r="AF85" s="5"/>
      <c r="AG85" s="20"/>
      <c r="AH85" s="35"/>
    </row>
    <row r="86" spans="1:34" ht="15.75" customHeight="1" x14ac:dyDescent="0.3">
      <c r="A86" s="13" t="s">
        <v>141</v>
      </c>
      <c r="B86" s="54" t="b">
        <v>1</v>
      </c>
      <c r="C86" s="10">
        <v>83</v>
      </c>
      <c r="D86" s="6" t="s">
        <v>564</v>
      </c>
      <c r="E86" s="6" t="s">
        <v>565</v>
      </c>
      <c r="F86" s="14" t="s">
        <v>152</v>
      </c>
      <c r="G86" s="15" t="s">
        <v>152</v>
      </c>
      <c r="H86" s="31" t="s">
        <v>152</v>
      </c>
      <c r="I86" s="16" t="s">
        <v>25</v>
      </c>
      <c r="L86" s="17"/>
      <c r="M86" s="18" t="str">
        <f>'AI - 1'!A85</f>
        <v>No</v>
      </c>
      <c r="N86" s="18" t="str">
        <f>'AI - 2'!A85</f>
        <v>No</v>
      </c>
      <c r="O86" s="18" t="str">
        <f>'AI  - 3'!A85</f>
        <v>No</v>
      </c>
      <c r="P86" s="8">
        <f>COUNTIF(M86:O86,"Yes")</f>
        <v>0</v>
      </c>
      <c r="Q86" s="18" t="str">
        <f>'AI - 1'!B85</f>
        <v>No</v>
      </c>
      <c r="R86" s="18" t="str">
        <f>'AI - 2'!B85</f>
        <v>No</v>
      </c>
      <c r="S86" s="18" t="str">
        <f>'AI  - 3'!B85</f>
        <v>No</v>
      </c>
      <c r="T86" s="8">
        <f>COUNTIF(Q86:S86,"Yes")</f>
        <v>0</v>
      </c>
      <c r="U86" s="15" t="s">
        <v>152</v>
      </c>
      <c r="V86" s="19"/>
      <c r="W86" s="8"/>
      <c r="X86" s="5"/>
      <c r="Y86" s="20"/>
      <c r="Z86" s="21"/>
      <c r="AA86" s="5"/>
      <c r="AB86" s="5"/>
      <c r="AC86" s="20"/>
      <c r="AD86" s="35"/>
      <c r="AE86" s="5"/>
      <c r="AF86" s="5"/>
      <c r="AG86" s="20"/>
      <c r="AH86" s="35"/>
    </row>
    <row r="87" spans="1:34" ht="15.75" customHeight="1" x14ac:dyDescent="0.3">
      <c r="A87" s="13" t="s">
        <v>30</v>
      </c>
      <c r="B87" s="54" t="b">
        <v>1</v>
      </c>
      <c r="C87" s="10">
        <v>84</v>
      </c>
      <c r="D87" s="6" t="s">
        <v>566</v>
      </c>
      <c r="E87" s="6" t="s">
        <v>567</v>
      </c>
      <c r="F87" s="14" t="s">
        <v>152</v>
      </c>
      <c r="G87" s="15" t="s">
        <v>152</v>
      </c>
      <c r="H87" s="31" t="s">
        <v>152</v>
      </c>
      <c r="I87" s="16" t="s">
        <v>25</v>
      </c>
      <c r="L87" s="17"/>
      <c r="M87" s="18" t="str">
        <f>'AI - 1'!A86</f>
        <v>No</v>
      </c>
      <c r="N87" s="18" t="str">
        <f>'AI - 2'!A86</f>
        <v>No</v>
      </c>
      <c r="O87" s="18" t="str">
        <f>'AI  - 3'!A86</f>
        <v>No</v>
      </c>
      <c r="P87" s="8">
        <f>COUNTIF(M87:O87,"Yes")</f>
        <v>0</v>
      </c>
      <c r="Q87" s="18" t="str">
        <f>'AI - 1'!B86</f>
        <v>No</v>
      </c>
      <c r="R87" s="18" t="str">
        <f>'AI - 2'!B86</f>
        <v>No</v>
      </c>
      <c r="S87" s="18" t="str">
        <f>'AI  - 3'!B86</f>
        <v>No</v>
      </c>
      <c r="T87" s="8">
        <f>COUNTIF(Q87:S87,"Yes")</f>
        <v>0</v>
      </c>
      <c r="U87" s="15" t="s">
        <v>152</v>
      </c>
      <c r="V87" s="19"/>
      <c r="W87" s="8"/>
      <c r="X87" s="5"/>
      <c r="Y87" s="20"/>
      <c r="Z87" s="21"/>
      <c r="AA87" s="5"/>
      <c r="AB87" s="5"/>
      <c r="AC87" s="20"/>
      <c r="AD87" s="35"/>
      <c r="AE87" s="5"/>
      <c r="AF87" s="5"/>
      <c r="AG87" s="20"/>
      <c r="AH87" s="35"/>
    </row>
    <row r="88" spans="1:34" ht="15.75" customHeight="1" x14ac:dyDescent="0.3">
      <c r="A88" s="13" t="s">
        <v>252</v>
      </c>
      <c r="B88" s="54" t="b">
        <v>1</v>
      </c>
      <c r="C88" s="10">
        <v>85</v>
      </c>
      <c r="D88" s="6" t="s">
        <v>225</v>
      </c>
      <c r="E88" s="6" t="s">
        <v>333</v>
      </c>
      <c r="F88" s="14" t="s">
        <v>24</v>
      </c>
      <c r="G88" s="15" t="s">
        <v>24</v>
      </c>
      <c r="H88" s="31" t="s">
        <v>24</v>
      </c>
      <c r="I88" s="16" t="s">
        <v>25</v>
      </c>
      <c r="L88" s="17"/>
      <c r="M88" s="18" t="str">
        <f>'AI - 1'!A87</f>
        <v>No</v>
      </c>
      <c r="N88" s="18" t="str">
        <f>'AI - 2'!A87</f>
        <v>Yes</v>
      </c>
      <c r="O88" s="18" t="str">
        <f>'AI  - 3'!A87</f>
        <v>No</v>
      </c>
      <c r="P88" s="8">
        <f>COUNTIF(M88:O88,"Yes")</f>
        <v>1</v>
      </c>
      <c r="Q88" s="18" t="str">
        <f>'AI - 1'!B87</f>
        <v>Yes</v>
      </c>
      <c r="R88" s="18" t="str">
        <f>'AI - 2'!B87</f>
        <v>Yes</v>
      </c>
      <c r="S88" s="18" t="str">
        <f>'AI  - 3'!B87</f>
        <v>Yes</v>
      </c>
      <c r="T88" s="8">
        <f>COUNTIF(Q88:S88,"Yes")</f>
        <v>3</v>
      </c>
      <c r="U88" s="15" t="s">
        <v>24</v>
      </c>
      <c r="V88" s="19"/>
      <c r="W88" s="8"/>
      <c r="X88" s="5"/>
      <c r="Y88" s="20"/>
      <c r="Z88" s="21"/>
      <c r="AA88" s="5"/>
      <c r="AB88" s="5"/>
      <c r="AC88" s="20"/>
      <c r="AD88" s="21"/>
      <c r="AE88" s="5"/>
      <c r="AF88" s="5"/>
      <c r="AG88" s="20"/>
      <c r="AH88" s="21"/>
    </row>
    <row r="89" spans="1:34" ht="15.75" customHeight="1" x14ac:dyDescent="0.3">
      <c r="A89" s="13" t="s">
        <v>269</v>
      </c>
      <c r="B89" s="54" t="b">
        <v>1</v>
      </c>
      <c r="C89" s="10">
        <v>86</v>
      </c>
      <c r="D89" s="6" t="s">
        <v>568</v>
      </c>
      <c r="E89" s="6" t="s">
        <v>569</v>
      </c>
      <c r="F89" s="14" t="s">
        <v>152</v>
      </c>
      <c r="G89" s="15" t="s">
        <v>152</v>
      </c>
      <c r="H89" s="31" t="s">
        <v>152</v>
      </c>
      <c r="I89" s="16" t="s">
        <v>25</v>
      </c>
      <c r="L89" s="17"/>
      <c r="M89" s="18" t="str">
        <f>'AI - 1'!A88</f>
        <v>No</v>
      </c>
      <c r="N89" s="18" t="str">
        <f>'AI - 2'!A88</f>
        <v>No</v>
      </c>
      <c r="O89" s="18" t="str">
        <f>'AI  - 3'!A88</f>
        <v>No</v>
      </c>
      <c r="P89" s="8">
        <f>COUNTIF(M89:O89,"Yes")</f>
        <v>0</v>
      </c>
      <c r="Q89" s="18" t="str">
        <f>'AI - 1'!B88</f>
        <v>No</v>
      </c>
      <c r="R89" s="18" t="str">
        <f>'AI - 2'!B88</f>
        <v>No</v>
      </c>
      <c r="S89" s="18" t="str">
        <f>'AI  - 3'!B88</f>
        <v>No</v>
      </c>
      <c r="T89" s="8">
        <f>COUNTIF(Q89:S89,"Yes")</f>
        <v>0</v>
      </c>
      <c r="U89" s="15" t="s">
        <v>152</v>
      </c>
      <c r="V89" s="19"/>
      <c r="W89" s="8"/>
      <c r="X89" s="5"/>
      <c r="Y89" s="20"/>
      <c r="Z89" s="21"/>
      <c r="AA89" s="5"/>
      <c r="AB89" s="5"/>
      <c r="AC89" s="20"/>
      <c r="AD89" s="35"/>
      <c r="AE89" s="5"/>
      <c r="AF89" s="5"/>
      <c r="AG89" s="20"/>
      <c r="AH89" s="35"/>
    </row>
    <row r="90" spans="1:34" ht="15.75" customHeight="1" x14ac:dyDescent="0.3">
      <c r="A90" s="13" t="s">
        <v>272</v>
      </c>
      <c r="B90" s="54" t="b">
        <v>1</v>
      </c>
      <c r="C90" s="10">
        <v>87</v>
      </c>
      <c r="D90" s="6" t="s">
        <v>570</v>
      </c>
      <c r="E90" s="6" t="s">
        <v>571</v>
      </c>
      <c r="F90" s="14" t="s">
        <v>152</v>
      </c>
      <c r="G90" s="15" t="s">
        <v>152</v>
      </c>
      <c r="H90" s="31" t="s">
        <v>152</v>
      </c>
      <c r="I90" s="16" t="s">
        <v>25</v>
      </c>
      <c r="L90" s="17"/>
      <c r="M90" s="18" t="str">
        <f>'AI - 1'!A89</f>
        <v>No</v>
      </c>
      <c r="N90" s="18" t="str">
        <f>'AI - 2'!A89</f>
        <v>No</v>
      </c>
      <c r="O90" s="18" t="str">
        <f>'AI  - 3'!A89</f>
        <v>No</v>
      </c>
      <c r="P90" s="8">
        <f>COUNTIF(M90:O90,"Yes")</f>
        <v>0</v>
      </c>
      <c r="Q90" s="18" t="str">
        <f>'AI - 1'!B89</f>
        <v>No</v>
      </c>
      <c r="R90" s="18" t="str">
        <f>'AI - 2'!B89</f>
        <v>No</v>
      </c>
      <c r="S90" s="18" t="str">
        <f>'AI  - 3'!B89</f>
        <v>No</v>
      </c>
      <c r="T90" s="8">
        <f>COUNTIF(Q90:S90,"Yes")</f>
        <v>0</v>
      </c>
      <c r="U90" s="15" t="s">
        <v>152</v>
      </c>
      <c r="V90" s="19"/>
      <c r="W90" s="8"/>
      <c r="X90" s="5"/>
      <c r="Y90" s="20"/>
      <c r="Z90" s="21"/>
      <c r="AA90" s="22"/>
      <c r="AB90" s="22"/>
      <c r="AC90" s="23"/>
      <c r="AD90" s="22"/>
      <c r="AE90" s="22"/>
      <c r="AF90" s="22"/>
      <c r="AG90" s="23"/>
      <c r="AH90" s="22"/>
    </row>
    <row r="91" spans="1:34" ht="15.75" customHeight="1" x14ac:dyDescent="0.3">
      <c r="A91" s="13" t="s">
        <v>275</v>
      </c>
      <c r="B91" s="54" t="b">
        <v>1</v>
      </c>
      <c r="C91" s="10">
        <v>88</v>
      </c>
      <c r="D91" s="6" t="s">
        <v>572</v>
      </c>
      <c r="E91" s="6" t="s">
        <v>573</v>
      </c>
      <c r="F91" s="14" t="s">
        <v>152</v>
      </c>
      <c r="G91" s="15" t="s">
        <v>152</v>
      </c>
      <c r="H91" s="31" t="s">
        <v>152</v>
      </c>
      <c r="I91" s="16" t="s">
        <v>25</v>
      </c>
      <c r="L91" s="17"/>
      <c r="M91" s="18" t="str">
        <f>'AI - 1'!A90</f>
        <v>No</v>
      </c>
      <c r="N91" s="18" t="str">
        <f>'AI - 2'!A90</f>
        <v>No</v>
      </c>
      <c r="O91" s="18" t="str">
        <f>'AI  - 3'!A90</f>
        <v>No</v>
      </c>
      <c r="P91" s="8">
        <f>COUNTIF(M91:O91,"Yes")</f>
        <v>0</v>
      </c>
      <c r="Q91" s="18" t="str">
        <f>'AI - 1'!B90</f>
        <v>No</v>
      </c>
      <c r="R91" s="18" t="str">
        <f>'AI - 2'!B90</f>
        <v>No</v>
      </c>
      <c r="S91" s="18" t="str">
        <f>'AI  - 3'!B90</f>
        <v>No</v>
      </c>
      <c r="T91" s="8">
        <f>COUNTIF(Q91:S91,"Yes")</f>
        <v>0</v>
      </c>
      <c r="U91" s="15" t="s">
        <v>152</v>
      </c>
      <c r="V91" s="19"/>
      <c r="W91" s="8"/>
      <c r="X91" s="5"/>
      <c r="Y91" s="20"/>
      <c r="Z91" s="21"/>
      <c r="AA91" s="22"/>
      <c r="AB91" s="22"/>
      <c r="AC91" s="23"/>
      <c r="AD91" s="22"/>
      <c r="AE91" s="22"/>
      <c r="AF91" s="22"/>
      <c r="AG91" s="23"/>
      <c r="AH91" s="22"/>
    </row>
    <row r="92" spans="1:34" ht="15.75" customHeight="1" x14ac:dyDescent="0.3">
      <c r="A92" s="13" t="s">
        <v>101</v>
      </c>
      <c r="B92" s="54" t="b">
        <v>1</v>
      </c>
      <c r="C92" s="10">
        <v>89</v>
      </c>
      <c r="D92" s="6" t="s">
        <v>574</v>
      </c>
      <c r="E92" s="6" t="s">
        <v>575</v>
      </c>
      <c r="F92" s="14" t="s">
        <v>152</v>
      </c>
      <c r="G92" s="15" t="s">
        <v>152</v>
      </c>
      <c r="H92" s="15" t="s">
        <v>152</v>
      </c>
      <c r="I92" s="16" t="s">
        <v>25</v>
      </c>
      <c r="L92" s="17"/>
      <c r="M92" s="18" t="str">
        <f>'AI - 1'!A91</f>
        <v>No</v>
      </c>
      <c r="N92" s="18" t="str">
        <f>'AI - 2'!A91</f>
        <v>No</v>
      </c>
      <c r="O92" s="18" t="str">
        <f>'AI  - 3'!A91</f>
        <v>No</v>
      </c>
      <c r="P92" s="8">
        <f>COUNTIF(M92:O92,"Yes")</f>
        <v>0</v>
      </c>
      <c r="Q92" s="18" t="str">
        <f>'AI - 1'!B91</f>
        <v>No</v>
      </c>
      <c r="R92" s="18" t="str">
        <f>'AI - 2'!B91</f>
        <v>No</v>
      </c>
      <c r="S92" s="18" t="str">
        <f>'AI  - 3'!B91</f>
        <v>No</v>
      </c>
      <c r="T92" s="8">
        <f>COUNTIF(Q92:S92,"Yes")</f>
        <v>0</v>
      </c>
      <c r="U92" s="15" t="s">
        <v>152</v>
      </c>
      <c r="V92" s="19"/>
      <c r="W92" s="8"/>
      <c r="X92" s="5"/>
      <c r="Y92" s="20"/>
      <c r="Z92" s="21"/>
      <c r="AA92" s="5"/>
      <c r="AB92" s="5"/>
      <c r="AC92" s="20"/>
      <c r="AD92" s="35"/>
      <c r="AE92" s="5"/>
      <c r="AF92" s="5"/>
      <c r="AG92" s="20"/>
      <c r="AH92" s="35"/>
    </row>
    <row r="93" spans="1:34" ht="15.75" customHeight="1" x14ac:dyDescent="0.3">
      <c r="A93" s="13" t="s">
        <v>139</v>
      </c>
      <c r="B93" s="54" t="b">
        <v>1</v>
      </c>
      <c r="C93" s="10">
        <v>90</v>
      </c>
      <c r="D93" s="6" t="s">
        <v>576</v>
      </c>
      <c r="E93" s="6" t="s">
        <v>577</v>
      </c>
      <c r="F93" s="14" t="s">
        <v>152</v>
      </c>
      <c r="G93" s="15" t="s">
        <v>152</v>
      </c>
      <c r="H93" s="15" t="s">
        <v>152</v>
      </c>
      <c r="I93" s="16" t="s">
        <v>25</v>
      </c>
      <c r="L93" s="17"/>
      <c r="M93" s="18" t="str">
        <f>'AI - 1'!A92</f>
        <v>No</v>
      </c>
      <c r="N93" s="18" t="str">
        <f>'AI - 2'!A92</f>
        <v>No</v>
      </c>
      <c r="O93" s="18" t="str">
        <f>'AI  - 3'!A92</f>
        <v>No</v>
      </c>
      <c r="P93" s="8">
        <f>COUNTIF(M93:O93,"Yes")</f>
        <v>0</v>
      </c>
      <c r="Q93" s="18" t="str">
        <f>'AI - 1'!B92</f>
        <v>No</v>
      </c>
      <c r="R93" s="18" t="str">
        <f>'AI - 2'!B92</f>
        <v>No</v>
      </c>
      <c r="S93" s="18" t="str">
        <f>'AI  - 3'!B92</f>
        <v>No</v>
      </c>
      <c r="T93" s="8">
        <f>COUNTIF(Q93:S93,"Yes")</f>
        <v>0</v>
      </c>
      <c r="U93" s="15" t="s">
        <v>152</v>
      </c>
      <c r="V93" s="19"/>
      <c r="W93" s="8"/>
      <c r="X93" s="5"/>
      <c r="Y93" s="20"/>
      <c r="Z93" s="21"/>
      <c r="AA93" s="5"/>
      <c r="AB93" s="5"/>
      <c r="AC93" s="20"/>
      <c r="AD93" s="35"/>
      <c r="AE93" s="5"/>
      <c r="AF93" s="5"/>
      <c r="AG93" s="20"/>
      <c r="AH93" s="35"/>
    </row>
    <row r="94" spans="1:34" ht="15.75" customHeight="1" x14ac:dyDescent="0.3">
      <c r="A94" s="13" t="s">
        <v>22</v>
      </c>
      <c r="B94" s="54" t="b">
        <v>1</v>
      </c>
      <c r="C94" s="10">
        <v>91</v>
      </c>
      <c r="D94" s="6" t="s">
        <v>578</v>
      </c>
      <c r="E94" s="6" t="s">
        <v>579</v>
      </c>
      <c r="F94" s="14" t="s">
        <v>152</v>
      </c>
      <c r="G94" s="15" t="s">
        <v>152</v>
      </c>
      <c r="H94" s="15" t="s">
        <v>152</v>
      </c>
      <c r="I94" s="16" t="s">
        <v>25</v>
      </c>
      <c r="L94" s="17"/>
      <c r="M94" s="18" t="str">
        <f>'AI - 1'!A93</f>
        <v>No</v>
      </c>
      <c r="N94" s="18" t="str">
        <f>'AI - 2'!A93</f>
        <v>No</v>
      </c>
      <c r="O94" s="18" t="str">
        <f>'AI  - 3'!A93</f>
        <v>No</v>
      </c>
      <c r="P94" s="8">
        <f>COUNTIF(M94:O94,"Yes")</f>
        <v>0</v>
      </c>
      <c r="Q94" s="18" t="str">
        <f>'AI - 1'!B93</f>
        <v>No</v>
      </c>
      <c r="R94" s="18" t="str">
        <f>'AI - 2'!B93</f>
        <v>No</v>
      </c>
      <c r="S94" s="18" t="str">
        <f>'AI  - 3'!B93</f>
        <v>No</v>
      </c>
      <c r="T94" s="8">
        <f>COUNTIF(Q94:S94,"Yes")</f>
        <v>0</v>
      </c>
      <c r="U94" s="15" t="s">
        <v>152</v>
      </c>
      <c r="V94" s="19"/>
      <c r="W94" s="8"/>
      <c r="X94" s="5"/>
      <c r="Y94" s="20"/>
      <c r="Z94" s="21"/>
      <c r="AA94" s="5"/>
      <c r="AB94" s="5"/>
      <c r="AC94" s="20"/>
      <c r="AD94" s="35"/>
      <c r="AE94" s="5"/>
      <c r="AF94" s="5"/>
      <c r="AG94" s="20"/>
      <c r="AH94" s="35"/>
    </row>
    <row r="95" spans="1:34" ht="15.75" customHeight="1" x14ac:dyDescent="0.3">
      <c r="A95" s="13" t="s">
        <v>254</v>
      </c>
      <c r="B95" s="54" t="b">
        <v>1</v>
      </c>
      <c r="C95" s="10">
        <v>92</v>
      </c>
      <c r="D95" s="6" t="s">
        <v>580</v>
      </c>
      <c r="E95" s="6" t="s">
        <v>581</v>
      </c>
      <c r="F95" s="14" t="s">
        <v>152</v>
      </c>
      <c r="G95" s="15" t="s">
        <v>152</v>
      </c>
      <c r="H95" s="15" t="s">
        <v>152</v>
      </c>
      <c r="I95" s="16" t="s">
        <v>25</v>
      </c>
      <c r="L95" s="17"/>
      <c r="M95" s="18" t="str">
        <f>'AI - 1'!A94</f>
        <v>No</v>
      </c>
      <c r="N95" s="18" t="str">
        <f>'AI - 2'!A94</f>
        <v>No</v>
      </c>
      <c r="O95" s="18" t="str">
        <f>'AI  - 3'!A94</f>
        <v>No</v>
      </c>
      <c r="P95" s="8">
        <f>COUNTIF(M95:O95,"Yes")</f>
        <v>0</v>
      </c>
      <c r="Q95" s="18" t="str">
        <f>'AI - 1'!B94</f>
        <v>No</v>
      </c>
      <c r="R95" s="18" t="str">
        <f>'AI - 2'!B94</f>
        <v>No</v>
      </c>
      <c r="S95" s="18" t="str">
        <f>'AI  - 3'!B94</f>
        <v>No</v>
      </c>
      <c r="T95" s="8">
        <f>COUNTIF(Q95:S95,"Yes")</f>
        <v>0</v>
      </c>
      <c r="U95" s="15" t="s">
        <v>152</v>
      </c>
      <c r="V95" s="19"/>
      <c r="W95" s="8"/>
      <c r="X95" s="5"/>
      <c r="Y95" s="20"/>
      <c r="Z95" s="21"/>
      <c r="AA95" s="5"/>
      <c r="AB95" s="5"/>
      <c r="AC95" s="20"/>
      <c r="AD95" s="35"/>
      <c r="AE95" s="5"/>
      <c r="AF95" s="5"/>
      <c r="AG95" s="20"/>
      <c r="AH95" s="35"/>
    </row>
    <row r="96" spans="1:34" ht="15.75" customHeight="1" x14ac:dyDescent="0.3">
      <c r="A96" s="13" t="s">
        <v>282</v>
      </c>
      <c r="B96" s="54" t="b">
        <v>1</v>
      </c>
      <c r="C96" s="10">
        <v>93</v>
      </c>
      <c r="D96" s="6" t="s">
        <v>582</v>
      </c>
      <c r="E96" s="6" t="s">
        <v>583</v>
      </c>
      <c r="F96" s="14" t="s">
        <v>152</v>
      </c>
      <c r="G96" s="15" t="s">
        <v>152</v>
      </c>
      <c r="H96" s="15" t="s">
        <v>152</v>
      </c>
      <c r="I96" s="16" t="s">
        <v>25</v>
      </c>
      <c r="L96" s="17"/>
      <c r="M96" s="18" t="str">
        <f>'AI - 1'!A95</f>
        <v>No</v>
      </c>
      <c r="N96" s="18" t="str">
        <f>'AI - 2'!A95</f>
        <v>No</v>
      </c>
      <c r="O96" s="18" t="str">
        <f>'AI  - 3'!A95</f>
        <v>No</v>
      </c>
      <c r="P96" s="8">
        <f>COUNTIF(M96:O96,"Yes")</f>
        <v>0</v>
      </c>
      <c r="Q96" s="18" t="str">
        <f>'AI - 1'!B95</f>
        <v>No</v>
      </c>
      <c r="R96" s="18" t="str">
        <f>'AI - 2'!B95</f>
        <v>No</v>
      </c>
      <c r="S96" s="18" t="str">
        <f>'AI  - 3'!B95</f>
        <v>No</v>
      </c>
      <c r="T96" s="8">
        <f>COUNTIF(Q96:S96,"Yes")</f>
        <v>0</v>
      </c>
      <c r="U96" s="15" t="s">
        <v>152</v>
      </c>
      <c r="V96" s="19"/>
      <c r="W96" s="8"/>
      <c r="X96" s="5"/>
      <c r="Y96" s="20"/>
      <c r="Z96" s="21"/>
      <c r="AA96" s="22"/>
      <c r="AB96" s="22"/>
      <c r="AC96" s="23"/>
      <c r="AD96" s="22"/>
      <c r="AE96" s="22"/>
      <c r="AF96" s="22"/>
      <c r="AG96" s="23"/>
      <c r="AH96" s="22"/>
    </row>
    <row r="97" spans="1:34" ht="15.75" customHeight="1" x14ac:dyDescent="0.3">
      <c r="A97" s="13" t="s">
        <v>285</v>
      </c>
      <c r="B97" s="54" t="b">
        <v>1</v>
      </c>
      <c r="C97" s="10">
        <v>94</v>
      </c>
      <c r="D97" s="6" t="s">
        <v>584</v>
      </c>
      <c r="E97" s="6" t="s">
        <v>585</v>
      </c>
      <c r="F97" s="14" t="s">
        <v>152</v>
      </c>
      <c r="G97" s="15" t="s">
        <v>152</v>
      </c>
      <c r="H97" s="15" t="s">
        <v>152</v>
      </c>
      <c r="I97" s="16" t="s">
        <v>25</v>
      </c>
      <c r="L97" s="17"/>
      <c r="M97" s="18" t="str">
        <f>'AI - 1'!A96</f>
        <v>No</v>
      </c>
      <c r="N97" s="18" t="str">
        <f>'AI - 2'!A96</f>
        <v>No</v>
      </c>
      <c r="O97" s="18" t="str">
        <f>'AI  - 3'!A96</f>
        <v>No</v>
      </c>
      <c r="P97" s="8">
        <f>COUNTIF(M97:O97,"Yes")</f>
        <v>0</v>
      </c>
      <c r="Q97" s="18" t="str">
        <f>'AI - 1'!B96</f>
        <v>No</v>
      </c>
      <c r="R97" s="18" t="str">
        <f>'AI - 2'!B96</f>
        <v>No</v>
      </c>
      <c r="S97" s="18" t="str">
        <f>'AI  - 3'!B96</f>
        <v>No</v>
      </c>
      <c r="T97" s="8">
        <f>COUNTIF(Q97:S97,"Yes")</f>
        <v>0</v>
      </c>
      <c r="U97" s="15" t="s">
        <v>152</v>
      </c>
      <c r="V97" s="19"/>
      <c r="W97" s="8"/>
      <c r="X97" s="5"/>
      <c r="Y97" s="20"/>
      <c r="Z97" s="21"/>
      <c r="AA97" s="22"/>
      <c r="AB97" s="22"/>
      <c r="AC97" s="23"/>
      <c r="AD97" s="22"/>
      <c r="AE97" s="22"/>
      <c r="AF97" s="22"/>
      <c r="AG97" s="23"/>
      <c r="AH97" s="22"/>
    </row>
    <row r="98" spans="1:34" ht="15.75" customHeight="1" x14ac:dyDescent="0.3">
      <c r="A98" s="13" t="s">
        <v>88</v>
      </c>
      <c r="B98" s="54" t="b">
        <v>1</v>
      </c>
      <c r="C98" s="10">
        <v>95</v>
      </c>
      <c r="D98" s="6" t="s">
        <v>586</v>
      </c>
      <c r="E98" s="6" t="s">
        <v>587</v>
      </c>
      <c r="F98" s="14" t="s">
        <v>152</v>
      </c>
      <c r="G98" s="15" t="s">
        <v>152</v>
      </c>
      <c r="H98" s="15" t="s">
        <v>152</v>
      </c>
      <c r="I98" s="16" t="s">
        <v>25</v>
      </c>
      <c r="L98" s="17"/>
      <c r="M98" s="18" t="str">
        <f>'AI - 1'!A97</f>
        <v>No</v>
      </c>
      <c r="N98" s="18" t="str">
        <f>'AI - 2'!A97</f>
        <v>No</v>
      </c>
      <c r="O98" s="18" t="str">
        <f>'AI  - 3'!A97</f>
        <v>No</v>
      </c>
      <c r="P98" s="8">
        <f>COUNTIF(M98:O98,"Yes")</f>
        <v>0</v>
      </c>
      <c r="Q98" s="18" t="str">
        <f>'AI - 1'!B97</f>
        <v>No</v>
      </c>
      <c r="R98" s="18" t="str">
        <f>'AI - 2'!B97</f>
        <v>No</v>
      </c>
      <c r="S98" s="18" t="str">
        <f>'AI  - 3'!B97</f>
        <v>No</v>
      </c>
      <c r="T98" s="8">
        <f>COUNTIF(Q98:S98,"Yes")</f>
        <v>0</v>
      </c>
      <c r="U98" s="15" t="s">
        <v>152</v>
      </c>
      <c r="V98" s="19"/>
      <c r="W98" s="8"/>
      <c r="X98" s="5"/>
      <c r="Y98" s="20"/>
      <c r="Z98" s="21"/>
      <c r="AA98" s="22"/>
      <c r="AB98" s="22"/>
      <c r="AC98" s="23"/>
      <c r="AD98" s="22"/>
      <c r="AE98" s="22"/>
      <c r="AF98" s="22"/>
      <c r="AG98" s="23"/>
      <c r="AH98" s="22"/>
    </row>
    <row r="99" spans="1:34" ht="15.75" customHeight="1" x14ac:dyDescent="0.3">
      <c r="A99" s="13" t="s">
        <v>131</v>
      </c>
      <c r="B99" s="54" t="b">
        <v>1</v>
      </c>
      <c r="C99" s="10">
        <v>96</v>
      </c>
      <c r="D99" s="6" t="s">
        <v>588</v>
      </c>
      <c r="E99" s="6" t="s">
        <v>589</v>
      </c>
      <c r="F99" s="14" t="s">
        <v>152</v>
      </c>
      <c r="G99" s="15" t="s">
        <v>152</v>
      </c>
      <c r="H99" s="31" t="s">
        <v>152</v>
      </c>
      <c r="I99" s="16" t="s">
        <v>25</v>
      </c>
      <c r="L99" s="17"/>
      <c r="M99" s="18" t="str">
        <f>'AI - 1'!A98</f>
        <v>No</v>
      </c>
      <c r="N99" s="18" t="str">
        <f>'AI - 2'!A98</f>
        <v>No</v>
      </c>
      <c r="O99" s="18" t="str">
        <f>'AI  - 3'!A98</f>
        <v>No</v>
      </c>
      <c r="P99" s="8">
        <f>COUNTIF(M99:O99,"Yes")</f>
        <v>0</v>
      </c>
      <c r="Q99" s="18" t="str">
        <f>'AI - 1'!B98</f>
        <v>No</v>
      </c>
      <c r="R99" s="18" t="str">
        <f>'AI - 2'!B98</f>
        <v>No</v>
      </c>
      <c r="S99" s="18" t="str">
        <f>'AI  - 3'!B98</f>
        <v>No</v>
      </c>
      <c r="T99" s="8">
        <f>COUNTIF(Q99:S99,"Yes")</f>
        <v>0</v>
      </c>
      <c r="U99" s="15" t="s">
        <v>152</v>
      </c>
      <c r="V99" s="19"/>
      <c r="W99" s="8"/>
      <c r="X99" s="5"/>
      <c r="Y99" s="20"/>
      <c r="Z99" s="21"/>
      <c r="AA99" s="5"/>
      <c r="AB99" s="5"/>
      <c r="AC99" s="20"/>
      <c r="AD99" s="35"/>
      <c r="AE99" s="5"/>
      <c r="AF99" s="5"/>
      <c r="AG99" s="20"/>
      <c r="AH99" s="35"/>
    </row>
    <row r="100" spans="1:34" ht="15.75" customHeight="1" x14ac:dyDescent="0.3">
      <c r="A100" s="13" t="s">
        <v>245</v>
      </c>
      <c r="B100" s="54" t="b">
        <v>1</v>
      </c>
      <c r="C100" s="10">
        <v>97</v>
      </c>
      <c r="D100" s="6" t="s">
        <v>276</v>
      </c>
      <c r="E100" s="6" t="s">
        <v>277</v>
      </c>
      <c r="F100" s="14" t="s">
        <v>152</v>
      </c>
      <c r="G100" s="15" t="s">
        <v>24</v>
      </c>
      <c r="H100" s="27" t="s">
        <v>152</v>
      </c>
      <c r="I100" s="16" t="s">
        <v>181</v>
      </c>
      <c r="J100" s="2" t="s">
        <v>219</v>
      </c>
      <c r="L100" s="17"/>
      <c r="M100" s="18" t="str">
        <f>'AI - 1'!A99</f>
        <v>Yes</v>
      </c>
      <c r="N100" s="18" t="str">
        <f>'AI - 2'!A99</f>
        <v>Yes</v>
      </c>
      <c r="O100" s="18" t="str">
        <f>'AI  - 3'!A99</f>
        <v>Yes</v>
      </c>
      <c r="P100" s="8">
        <f>COUNTIF(M100:O100,"Yes")</f>
        <v>3</v>
      </c>
      <c r="Q100" s="18" t="str">
        <f>'AI - 1'!B99</f>
        <v>Yes</v>
      </c>
      <c r="R100" s="18" t="str">
        <f>'AI - 2'!B99</f>
        <v>Yes</v>
      </c>
      <c r="S100" s="18" t="str">
        <f>'AI  - 3'!B99</f>
        <v>No</v>
      </c>
      <c r="T100" s="8">
        <f>COUNTIF(Q100:S100,"Yes")</f>
        <v>2</v>
      </c>
      <c r="U100" s="15" t="s">
        <v>24</v>
      </c>
      <c r="V100" s="19"/>
      <c r="W100" s="8"/>
      <c r="X100" s="5"/>
      <c r="Y100" s="20"/>
      <c r="Z100" s="21"/>
      <c r="AA100" s="5"/>
      <c r="AB100" s="5"/>
      <c r="AC100" s="20"/>
      <c r="AD100" s="35"/>
      <c r="AE100" s="5"/>
      <c r="AF100" s="5"/>
      <c r="AG100" s="20"/>
      <c r="AH100" s="35"/>
    </row>
    <row r="101" spans="1:34" ht="15.75" customHeight="1" x14ac:dyDescent="0.3">
      <c r="A101" s="13" t="s">
        <v>294</v>
      </c>
      <c r="B101" s="54" t="b">
        <v>1</v>
      </c>
      <c r="C101" s="10">
        <v>98</v>
      </c>
      <c r="D101" s="6" t="s">
        <v>47</v>
      </c>
      <c r="E101" s="6" t="s">
        <v>48</v>
      </c>
      <c r="F101" s="14" t="s">
        <v>24</v>
      </c>
      <c r="G101" s="15" t="s">
        <v>24</v>
      </c>
      <c r="H101" s="31" t="s">
        <v>24</v>
      </c>
      <c r="I101" s="16" t="s">
        <v>25</v>
      </c>
      <c r="L101" s="17"/>
      <c r="M101" s="18" t="str">
        <f>'AI - 1'!A100</f>
        <v>Yes</v>
      </c>
      <c r="N101" s="18" t="str">
        <f>'AI - 2'!A100</f>
        <v>Yes</v>
      </c>
      <c r="O101" s="18" t="str">
        <f>'AI  - 3'!A100</f>
        <v>Yes</v>
      </c>
      <c r="P101" s="8">
        <f>COUNTIF(M101:O101,"Yes")</f>
        <v>3</v>
      </c>
      <c r="Q101" s="18" t="str">
        <f>'AI - 1'!B100</f>
        <v>Yes</v>
      </c>
      <c r="R101" s="18" t="str">
        <f>'AI - 2'!B100</f>
        <v>Yes</v>
      </c>
      <c r="S101" s="18" t="str">
        <f>'AI  - 3'!B100</f>
        <v>Yes</v>
      </c>
      <c r="T101" s="8">
        <f>COUNTIF(Q101:S101,"Yes")</f>
        <v>3</v>
      </c>
      <c r="U101" s="15" t="s">
        <v>24</v>
      </c>
      <c r="V101" s="19"/>
      <c r="W101" s="8"/>
      <c r="X101" s="5"/>
      <c r="Y101" s="20"/>
      <c r="Z101" s="21"/>
      <c r="AA101" s="5"/>
      <c r="AB101" s="5"/>
      <c r="AC101" s="20"/>
      <c r="AD101" s="21"/>
      <c r="AE101" s="5"/>
      <c r="AF101" s="5"/>
      <c r="AG101" s="20"/>
      <c r="AH101" s="21"/>
    </row>
    <row r="102" spans="1:34" ht="15.75" customHeight="1" x14ac:dyDescent="0.3">
      <c r="A102" s="13" t="s">
        <v>297</v>
      </c>
      <c r="B102" s="54" t="b">
        <v>1</v>
      </c>
      <c r="C102" s="10">
        <v>99</v>
      </c>
      <c r="D102" s="6" t="s">
        <v>590</v>
      </c>
      <c r="E102" s="6" t="s">
        <v>591</v>
      </c>
      <c r="F102" s="14" t="s">
        <v>152</v>
      </c>
      <c r="G102" s="15" t="s">
        <v>152</v>
      </c>
      <c r="H102" s="15" t="s">
        <v>152</v>
      </c>
      <c r="I102" s="16" t="s">
        <v>25</v>
      </c>
      <c r="L102" s="17"/>
      <c r="M102" s="18" t="str">
        <f>'AI - 1'!A101</f>
        <v>No</v>
      </c>
      <c r="N102" s="18" t="str">
        <f>'AI - 2'!A101</f>
        <v>No</v>
      </c>
      <c r="O102" s="18" t="str">
        <f>'AI  - 3'!A101</f>
        <v>No</v>
      </c>
      <c r="P102" s="8">
        <f>COUNTIF(M102:O102,"Yes")</f>
        <v>0</v>
      </c>
      <c r="Q102" s="18" t="str">
        <f>'AI - 1'!B101</f>
        <v>No</v>
      </c>
      <c r="R102" s="18" t="str">
        <f>'AI - 2'!B101</f>
        <v>No</v>
      </c>
      <c r="S102" s="18" t="str">
        <f>'AI  - 3'!B101</f>
        <v>No</v>
      </c>
      <c r="T102" s="8">
        <f>COUNTIF(Q102:S102,"Yes")</f>
        <v>0</v>
      </c>
      <c r="U102" s="15" t="s">
        <v>152</v>
      </c>
      <c r="V102" s="19"/>
      <c r="W102" s="8"/>
      <c r="X102" s="5"/>
      <c r="Y102" s="20"/>
      <c r="Z102" s="21"/>
      <c r="AA102" s="5"/>
      <c r="AB102" s="5"/>
      <c r="AC102" s="20"/>
      <c r="AD102" s="35"/>
      <c r="AE102" s="5"/>
      <c r="AF102" s="5"/>
      <c r="AG102" s="20"/>
      <c r="AH102" s="35"/>
    </row>
    <row r="103" spans="1:34" ht="15.75" customHeight="1" x14ac:dyDescent="0.3">
      <c r="A103" s="13"/>
      <c r="B103" s="54"/>
      <c r="C103" s="10">
        <v>100</v>
      </c>
      <c r="D103" s="6" t="s">
        <v>592</v>
      </c>
      <c r="E103" s="6" t="s">
        <v>593</v>
      </c>
      <c r="F103" s="14" t="s">
        <v>152</v>
      </c>
      <c r="G103" s="15" t="s">
        <v>152</v>
      </c>
      <c r="H103" s="15" t="s">
        <v>152</v>
      </c>
      <c r="I103" s="16" t="s">
        <v>25</v>
      </c>
      <c r="L103" s="17"/>
      <c r="M103" s="18" t="str">
        <f>'AI - 1'!A102</f>
        <v>No</v>
      </c>
      <c r="N103" s="18" t="str">
        <f>'AI - 2'!A102</f>
        <v>No</v>
      </c>
      <c r="O103" s="18" t="str">
        <f>'AI  - 3'!A102</f>
        <v>No</v>
      </c>
      <c r="P103" s="8">
        <f>COUNTIF(M103:O103,"Yes")</f>
        <v>0</v>
      </c>
      <c r="Q103" s="18" t="str">
        <f>'AI - 1'!B102</f>
        <v>No</v>
      </c>
      <c r="R103" s="18" t="str">
        <f>'AI - 2'!B102</f>
        <v>No</v>
      </c>
      <c r="S103" s="18" t="str">
        <f>'AI  - 3'!B102</f>
        <v>No</v>
      </c>
      <c r="T103" s="8">
        <f>COUNTIF(Q103:S103,"Yes")</f>
        <v>0</v>
      </c>
      <c r="U103" s="15" t="s">
        <v>152</v>
      </c>
      <c r="V103" s="19"/>
      <c r="W103" s="8"/>
      <c r="X103" s="5"/>
      <c r="Y103" s="20"/>
      <c r="Z103" s="21"/>
      <c r="AA103" s="22"/>
      <c r="AB103" s="22"/>
      <c r="AC103" s="23"/>
      <c r="AD103" s="22"/>
      <c r="AE103" s="22"/>
      <c r="AF103" s="22"/>
      <c r="AG103" s="23"/>
      <c r="AH103" s="22"/>
    </row>
    <row r="104" spans="1:34" ht="15.75" customHeight="1" x14ac:dyDescent="0.3">
      <c r="A104" s="13"/>
      <c r="B104" s="54"/>
      <c r="C104" s="10">
        <v>101</v>
      </c>
      <c r="D104" s="6" t="s">
        <v>594</v>
      </c>
      <c r="E104" s="6" t="s">
        <v>595</v>
      </c>
      <c r="F104" s="14" t="s">
        <v>152</v>
      </c>
      <c r="G104" s="15" t="s">
        <v>152</v>
      </c>
      <c r="H104" s="31" t="s">
        <v>152</v>
      </c>
      <c r="I104" s="16" t="s">
        <v>25</v>
      </c>
      <c r="L104" s="17"/>
      <c r="M104" s="18" t="str">
        <f>'AI - 1'!A103</f>
        <v>No</v>
      </c>
      <c r="N104" s="18" t="str">
        <f>'AI - 2'!A103</f>
        <v>No</v>
      </c>
      <c r="O104" s="18" t="str">
        <f>'AI  - 3'!A103</f>
        <v>No</v>
      </c>
      <c r="P104" s="8">
        <f>COUNTIF(M104:O104,"Yes")</f>
        <v>0</v>
      </c>
      <c r="Q104" s="18" t="str">
        <f>'AI - 1'!B103</f>
        <v>No</v>
      </c>
      <c r="R104" s="18" t="str">
        <f>'AI - 2'!B103</f>
        <v>No</v>
      </c>
      <c r="S104" s="18" t="str">
        <f>'AI  - 3'!B103</f>
        <v>No</v>
      </c>
      <c r="T104" s="8">
        <f>COUNTIF(Q104:S104,"Yes")</f>
        <v>0</v>
      </c>
      <c r="U104" s="15" t="s">
        <v>152</v>
      </c>
      <c r="V104" s="19"/>
      <c r="W104" s="8"/>
      <c r="X104" s="5"/>
      <c r="Y104" s="20"/>
      <c r="Z104" s="21"/>
      <c r="AA104" s="22"/>
      <c r="AB104" s="22"/>
      <c r="AC104" s="23"/>
      <c r="AD104" s="22"/>
      <c r="AE104" s="22"/>
      <c r="AF104" s="22"/>
      <c r="AG104" s="23"/>
      <c r="AH104" s="22"/>
    </row>
    <row r="105" spans="1:34" ht="15.75" customHeight="1" x14ac:dyDescent="0.3">
      <c r="A105" s="13"/>
      <c r="B105" s="54"/>
      <c r="C105" s="10">
        <v>102</v>
      </c>
      <c r="D105" s="6" t="s">
        <v>596</v>
      </c>
      <c r="E105" s="6" t="s">
        <v>597</v>
      </c>
      <c r="F105" s="14" t="s">
        <v>152</v>
      </c>
      <c r="G105" s="15" t="s">
        <v>152</v>
      </c>
      <c r="H105" s="31" t="s">
        <v>152</v>
      </c>
      <c r="I105" s="16" t="s">
        <v>25</v>
      </c>
      <c r="L105" s="17"/>
      <c r="M105" s="18" t="str">
        <f>'AI - 1'!A104</f>
        <v>No</v>
      </c>
      <c r="N105" s="18" t="str">
        <f>'AI - 2'!A104</f>
        <v>No</v>
      </c>
      <c r="O105" s="18" t="str">
        <f>'AI  - 3'!A104</f>
        <v>No</v>
      </c>
      <c r="P105" s="8">
        <f>COUNTIF(M105:O105,"Yes")</f>
        <v>0</v>
      </c>
      <c r="Q105" s="18" t="str">
        <f>'AI - 1'!B104</f>
        <v>No</v>
      </c>
      <c r="R105" s="18" t="str">
        <f>'AI - 2'!B104</f>
        <v>No</v>
      </c>
      <c r="S105" s="18" t="str">
        <f>'AI  - 3'!B104</f>
        <v>No</v>
      </c>
      <c r="T105" s="8">
        <f>COUNTIF(Q105:S105,"Yes")</f>
        <v>0</v>
      </c>
      <c r="U105" s="15" t="s">
        <v>152</v>
      </c>
      <c r="V105" s="19"/>
      <c r="W105" s="8"/>
      <c r="X105" s="5"/>
      <c r="Y105" s="20"/>
      <c r="Z105" s="21"/>
      <c r="AA105" s="5"/>
      <c r="AB105" s="5"/>
      <c r="AC105" s="20"/>
      <c r="AD105" s="35"/>
      <c r="AE105" s="5"/>
      <c r="AF105" s="5"/>
      <c r="AG105" s="20"/>
      <c r="AH105" s="35"/>
    </row>
    <row r="106" spans="1:34" ht="15.75" customHeight="1" x14ac:dyDescent="0.3">
      <c r="A106" s="13"/>
      <c r="B106" s="54"/>
      <c r="C106" s="10">
        <v>103</v>
      </c>
      <c r="D106" s="6" t="s">
        <v>598</v>
      </c>
      <c r="E106" s="6" t="s">
        <v>599</v>
      </c>
      <c r="F106" s="14" t="s">
        <v>152</v>
      </c>
      <c r="G106" s="15" t="s">
        <v>152</v>
      </c>
      <c r="H106" s="31" t="s">
        <v>152</v>
      </c>
      <c r="I106" s="16" t="s">
        <v>25</v>
      </c>
      <c r="L106" s="17"/>
      <c r="M106" s="18" t="str">
        <f>'AI - 1'!A105</f>
        <v>No</v>
      </c>
      <c r="N106" s="18" t="str">
        <f>'AI - 2'!A105</f>
        <v>No</v>
      </c>
      <c r="O106" s="18" t="str">
        <f>'AI  - 3'!A105</f>
        <v>No</v>
      </c>
      <c r="P106" s="8">
        <f>COUNTIF(M106:O106,"Yes")</f>
        <v>0</v>
      </c>
      <c r="Q106" s="18" t="str">
        <f>'AI - 1'!B105</f>
        <v>No</v>
      </c>
      <c r="R106" s="18" t="str">
        <f>'AI - 2'!B105</f>
        <v>No</v>
      </c>
      <c r="S106" s="18" t="str">
        <f>'AI  - 3'!B105</f>
        <v>No</v>
      </c>
      <c r="T106" s="8">
        <f>COUNTIF(Q106:S106,"Yes")</f>
        <v>0</v>
      </c>
      <c r="U106" s="15" t="s">
        <v>152</v>
      </c>
      <c r="V106" s="19"/>
      <c r="W106" s="8"/>
      <c r="X106" s="5"/>
      <c r="Y106" s="20"/>
      <c r="Z106" s="21"/>
      <c r="AA106" s="22"/>
      <c r="AB106" s="22"/>
      <c r="AC106" s="23"/>
      <c r="AD106" s="22"/>
      <c r="AE106" s="22"/>
      <c r="AF106" s="22"/>
      <c r="AG106" s="23"/>
      <c r="AH106" s="22"/>
    </row>
    <row r="107" spans="1:34" ht="15.75" customHeight="1" x14ac:dyDescent="0.3">
      <c r="A107" s="13"/>
      <c r="B107" s="54"/>
      <c r="C107" s="10">
        <v>104</v>
      </c>
      <c r="D107" s="6" t="s">
        <v>600</v>
      </c>
      <c r="E107" s="6" t="s">
        <v>601</v>
      </c>
      <c r="F107" s="14" t="s">
        <v>152</v>
      </c>
      <c r="G107" s="15" t="s">
        <v>152</v>
      </c>
      <c r="H107" s="15" t="s">
        <v>152</v>
      </c>
      <c r="I107" s="16" t="s">
        <v>25</v>
      </c>
      <c r="L107" s="17"/>
      <c r="M107" s="18" t="str">
        <f>'AI - 1'!A106</f>
        <v>No</v>
      </c>
      <c r="N107" s="18" t="str">
        <f>'AI - 2'!A106</f>
        <v>No</v>
      </c>
      <c r="O107" s="18" t="str">
        <f>'AI  - 3'!A106</f>
        <v>No</v>
      </c>
      <c r="P107" s="8">
        <f>COUNTIF(M107:O107,"Yes")</f>
        <v>0</v>
      </c>
      <c r="Q107" s="18" t="str">
        <f>'AI - 1'!B106</f>
        <v>No</v>
      </c>
      <c r="R107" s="18" t="str">
        <f>'AI - 2'!B106</f>
        <v>No</v>
      </c>
      <c r="S107" s="18" t="str">
        <f>'AI  - 3'!B106</f>
        <v>No</v>
      </c>
      <c r="T107" s="8">
        <f>COUNTIF(Q107:S107,"Yes")</f>
        <v>0</v>
      </c>
      <c r="U107" s="15" t="s">
        <v>152</v>
      </c>
      <c r="V107" s="19"/>
      <c r="W107" s="8"/>
      <c r="X107" s="5"/>
      <c r="Y107" s="20"/>
      <c r="Z107" s="21"/>
      <c r="AA107" s="5"/>
      <c r="AB107" s="5"/>
      <c r="AC107" s="20"/>
      <c r="AD107" s="35"/>
      <c r="AE107" s="5"/>
      <c r="AF107" s="5"/>
      <c r="AG107" s="20"/>
      <c r="AH107" s="35"/>
    </row>
    <row r="108" spans="1:34" ht="15.75" customHeight="1" x14ac:dyDescent="0.3">
      <c r="A108" s="13"/>
      <c r="B108" s="54"/>
      <c r="C108" s="10">
        <v>105</v>
      </c>
      <c r="D108" s="6" t="s">
        <v>50</v>
      </c>
      <c r="E108" s="6" t="s">
        <v>51</v>
      </c>
      <c r="F108" s="14" t="s">
        <v>24</v>
      </c>
      <c r="G108" s="15" t="s">
        <v>24</v>
      </c>
      <c r="H108" s="15" t="s">
        <v>24</v>
      </c>
      <c r="I108" s="16" t="s">
        <v>25</v>
      </c>
      <c r="J108" s="2"/>
      <c r="K108" s="2" t="s">
        <v>52</v>
      </c>
      <c r="L108" s="17"/>
      <c r="M108" s="18" t="str">
        <f>'AI - 1'!A107</f>
        <v>Yes</v>
      </c>
      <c r="N108" s="18" t="str">
        <f>'AI - 2'!A107</f>
        <v>Yes</v>
      </c>
      <c r="O108" s="18" t="str">
        <f>'AI  - 3'!A107</f>
        <v>Yes</v>
      </c>
      <c r="P108" s="8">
        <f>COUNTIF(M108:O108,"Yes")</f>
        <v>3</v>
      </c>
      <c r="Q108" s="18" t="str">
        <f>'AI - 1'!B107</f>
        <v>Yes</v>
      </c>
      <c r="R108" s="18" t="str">
        <f>'AI - 2'!B107</f>
        <v>Yes</v>
      </c>
      <c r="S108" s="18" t="str">
        <f>'AI  - 3'!B107</f>
        <v>Yes</v>
      </c>
      <c r="T108" s="8">
        <f>COUNTIF(Q108:S108,"Yes")</f>
        <v>3</v>
      </c>
      <c r="U108" s="15" t="s">
        <v>24</v>
      </c>
      <c r="V108" s="19"/>
      <c r="W108" s="8"/>
      <c r="X108" s="5"/>
      <c r="Y108" s="20"/>
      <c r="Z108" s="21"/>
      <c r="AA108" s="22"/>
      <c r="AB108" s="22"/>
      <c r="AC108" s="23"/>
      <c r="AD108" s="22"/>
      <c r="AE108" s="22"/>
      <c r="AF108" s="22"/>
      <c r="AG108" s="23"/>
      <c r="AH108" s="22"/>
    </row>
    <row r="109" spans="1:34" ht="15.75" customHeight="1" x14ac:dyDescent="0.3">
      <c r="A109" s="13"/>
      <c r="B109" s="54"/>
      <c r="C109" s="10">
        <v>106</v>
      </c>
      <c r="D109" s="6" t="s">
        <v>602</v>
      </c>
      <c r="E109" s="6" t="s">
        <v>603</v>
      </c>
      <c r="F109" s="14" t="s">
        <v>152</v>
      </c>
      <c r="G109" s="15" t="s">
        <v>152</v>
      </c>
      <c r="H109" s="15" t="s">
        <v>152</v>
      </c>
      <c r="I109" s="16" t="s">
        <v>25</v>
      </c>
      <c r="L109" s="17"/>
      <c r="M109" s="18" t="str">
        <f>'AI - 1'!A108</f>
        <v>No</v>
      </c>
      <c r="N109" s="18" t="str">
        <f>'AI - 2'!A108</f>
        <v>No</v>
      </c>
      <c r="O109" s="18" t="str">
        <f>'AI  - 3'!A108</f>
        <v>No</v>
      </c>
      <c r="P109" s="8">
        <f>COUNTIF(M109:O109,"Yes")</f>
        <v>0</v>
      </c>
      <c r="Q109" s="18" t="str">
        <f>'AI - 1'!B108</f>
        <v>No</v>
      </c>
      <c r="R109" s="18" t="str">
        <f>'AI - 2'!B108</f>
        <v>No</v>
      </c>
      <c r="S109" s="18" t="str">
        <f>'AI  - 3'!B108</f>
        <v>No</v>
      </c>
      <c r="T109" s="8">
        <f>COUNTIF(Q109:S109,"Yes")</f>
        <v>0</v>
      </c>
      <c r="U109" s="15" t="s">
        <v>152</v>
      </c>
      <c r="V109" s="19"/>
      <c r="W109" s="8"/>
      <c r="X109" s="5"/>
      <c r="Y109" s="20"/>
      <c r="Z109" s="21"/>
      <c r="AA109" s="22"/>
      <c r="AB109" s="22"/>
      <c r="AC109" s="23"/>
      <c r="AD109" s="22"/>
      <c r="AE109" s="22"/>
      <c r="AF109" s="22"/>
      <c r="AG109" s="23"/>
      <c r="AH109" s="22"/>
    </row>
    <row r="110" spans="1:34" ht="15.75" customHeight="1" x14ac:dyDescent="0.3">
      <c r="A110" s="13"/>
      <c r="B110" s="54"/>
      <c r="C110" s="10">
        <v>107</v>
      </c>
      <c r="D110" s="6" t="s">
        <v>604</v>
      </c>
      <c r="E110" s="6" t="s">
        <v>605</v>
      </c>
      <c r="F110" s="14" t="s">
        <v>152</v>
      </c>
      <c r="G110" s="15" t="s">
        <v>152</v>
      </c>
      <c r="H110" s="15" t="s">
        <v>152</v>
      </c>
      <c r="I110" s="16" t="s">
        <v>25</v>
      </c>
      <c r="L110" s="17"/>
      <c r="M110" s="18" t="str">
        <f>'AI - 1'!A109</f>
        <v>No</v>
      </c>
      <c r="N110" s="18" t="str">
        <f>'AI - 2'!A109</f>
        <v>No</v>
      </c>
      <c r="O110" s="18" t="str">
        <f>'AI  - 3'!A109</f>
        <v>No</v>
      </c>
      <c r="P110" s="8">
        <f>COUNTIF(M110:O110,"Yes")</f>
        <v>0</v>
      </c>
      <c r="Q110" s="18" t="str">
        <f>'AI - 1'!B109</f>
        <v>No</v>
      </c>
      <c r="R110" s="18" t="str">
        <f>'AI - 2'!B109</f>
        <v>No</v>
      </c>
      <c r="S110" s="18" t="str">
        <f>'AI  - 3'!B109</f>
        <v>No</v>
      </c>
      <c r="T110" s="8">
        <f>COUNTIF(Q110:S110,"Yes")</f>
        <v>0</v>
      </c>
      <c r="U110" s="15" t="s">
        <v>152</v>
      </c>
      <c r="V110" s="19"/>
      <c r="W110" s="8"/>
      <c r="X110" s="5"/>
      <c r="Y110" s="20"/>
      <c r="Z110" s="21"/>
      <c r="AA110" s="22"/>
      <c r="AB110" s="22"/>
      <c r="AC110" s="23"/>
      <c r="AD110" s="22"/>
      <c r="AE110" s="22"/>
      <c r="AF110" s="22"/>
      <c r="AG110" s="23"/>
      <c r="AH110" s="22"/>
    </row>
    <row r="111" spans="1:34" ht="15.75" customHeight="1" x14ac:dyDescent="0.3">
      <c r="A111" s="13"/>
      <c r="B111" s="54"/>
      <c r="C111" s="10">
        <v>108</v>
      </c>
      <c r="D111" s="6" t="s">
        <v>606</v>
      </c>
      <c r="E111" s="6" t="s">
        <v>607</v>
      </c>
      <c r="F111" s="14" t="s">
        <v>152</v>
      </c>
      <c r="G111" s="15" t="s">
        <v>152</v>
      </c>
      <c r="H111" s="15" t="s">
        <v>152</v>
      </c>
      <c r="I111" s="16" t="s">
        <v>25</v>
      </c>
      <c r="L111" s="17"/>
      <c r="M111" s="18" t="str">
        <f>'AI - 1'!A110</f>
        <v>No</v>
      </c>
      <c r="N111" s="18" t="str">
        <f>'AI - 2'!A110</f>
        <v>No</v>
      </c>
      <c r="O111" s="18" t="str">
        <f>'AI  - 3'!A110</f>
        <v>No</v>
      </c>
      <c r="P111" s="8">
        <f>COUNTIF(M111:O111,"Yes")</f>
        <v>0</v>
      </c>
      <c r="Q111" s="18" t="str">
        <f>'AI - 1'!B110</f>
        <v>No</v>
      </c>
      <c r="R111" s="18" t="str">
        <f>'AI - 2'!B110</f>
        <v>No</v>
      </c>
      <c r="S111" s="18" t="str">
        <f>'AI  - 3'!B110</f>
        <v>No</v>
      </c>
      <c r="T111" s="8">
        <f>COUNTIF(Q111:S111,"Yes")</f>
        <v>0</v>
      </c>
      <c r="U111" s="15" t="s">
        <v>152</v>
      </c>
      <c r="V111" s="19"/>
      <c r="W111" s="8"/>
      <c r="X111" s="5"/>
      <c r="Y111" s="20"/>
      <c r="Z111" s="21"/>
      <c r="AA111" s="22"/>
      <c r="AB111" s="22"/>
      <c r="AC111" s="23"/>
      <c r="AD111" s="22"/>
      <c r="AE111" s="22"/>
      <c r="AF111" s="22"/>
      <c r="AG111" s="23"/>
      <c r="AH111" s="22"/>
    </row>
    <row r="112" spans="1:34" ht="15.75" customHeight="1" x14ac:dyDescent="0.3">
      <c r="A112" s="13"/>
      <c r="B112" s="54"/>
      <c r="C112" s="10">
        <v>109</v>
      </c>
      <c r="D112" s="6" t="s">
        <v>608</v>
      </c>
      <c r="E112" s="6" t="s">
        <v>609</v>
      </c>
      <c r="F112" s="14" t="s">
        <v>152</v>
      </c>
      <c r="G112" s="15" t="s">
        <v>152</v>
      </c>
      <c r="H112" s="15" t="s">
        <v>152</v>
      </c>
      <c r="I112" s="16" t="s">
        <v>25</v>
      </c>
      <c r="L112" s="17"/>
      <c r="M112" s="18" t="str">
        <f>'AI - 1'!A111</f>
        <v>No</v>
      </c>
      <c r="N112" s="18" t="str">
        <f>'AI - 2'!A111</f>
        <v>No</v>
      </c>
      <c r="O112" s="18" t="str">
        <f>'AI  - 3'!A111</f>
        <v>No</v>
      </c>
      <c r="P112" s="8">
        <f>COUNTIF(M112:O112,"Yes")</f>
        <v>0</v>
      </c>
      <c r="Q112" s="18" t="str">
        <f>'AI - 1'!B111</f>
        <v>No</v>
      </c>
      <c r="R112" s="18" t="str">
        <f>'AI - 2'!B111</f>
        <v>No</v>
      </c>
      <c r="S112" s="18" t="str">
        <f>'AI  - 3'!B111</f>
        <v>No</v>
      </c>
      <c r="T112" s="8">
        <f>COUNTIF(Q112:S112,"Yes")</f>
        <v>0</v>
      </c>
      <c r="U112" s="15" t="s">
        <v>152</v>
      </c>
      <c r="V112" s="19"/>
      <c r="W112" s="8"/>
      <c r="X112" s="5"/>
      <c r="Y112" s="20"/>
      <c r="Z112" s="21"/>
      <c r="AA112" s="22"/>
      <c r="AB112" s="22"/>
      <c r="AC112" s="23"/>
      <c r="AD112" s="22"/>
      <c r="AE112" s="22"/>
      <c r="AF112" s="22"/>
      <c r="AG112" s="23"/>
      <c r="AH112" s="22"/>
    </row>
    <row r="113" spans="1:34" ht="15.75" customHeight="1" x14ac:dyDescent="0.3">
      <c r="A113" s="13"/>
      <c r="B113" s="54"/>
      <c r="C113" s="10">
        <v>110</v>
      </c>
      <c r="D113" s="6" t="s">
        <v>610</v>
      </c>
      <c r="E113" s="6" t="s">
        <v>611</v>
      </c>
      <c r="F113" s="14" t="s">
        <v>152</v>
      </c>
      <c r="G113" s="15" t="s">
        <v>152</v>
      </c>
      <c r="H113" s="31" t="s">
        <v>152</v>
      </c>
      <c r="I113" s="16" t="s">
        <v>25</v>
      </c>
      <c r="L113" s="17"/>
      <c r="M113" s="18" t="str">
        <f>'AI - 1'!A112</f>
        <v>No</v>
      </c>
      <c r="N113" s="18" t="str">
        <f>'AI - 2'!A112</f>
        <v>No</v>
      </c>
      <c r="O113" s="18" t="str">
        <f>'AI  - 3'!A112</f>
        <v>No</v>
      </c>
      <c r="P113" s="8">
        <f>COUNTIF(M113:O113,"Yes")</f>
        <v>0</v>
      </c>
      <c r="Q113" s="18" t="str">
        <f>'AI - 1'!B112</f>
        <v>No</v>
      </c>
      <c r="R113" s="18" t="str">
        <f>'AI - 2'!B112</f>
        <v>No</v>
      </c>
      <c r="S113" s="18" t="str">
        <f>'AI  - 3'!B112</f>
        <v>No</v>
      </c>
      <c r="T113" s="8">
        <f>COUNTIF(Q113:S113,"Yes")</f>
        <v>0</v>
      </c>
      <c r="U113" s="15" t="s">
        <v>152</v>
      </c>
      <c r="V113" s="19"/>
      <c r="W113" s="8"/>
      <c r="X113" s="5"/>
      <c r="Y113" s="20"/>
      <c r="Z113" s="21"/>
      <c r="AA113" s="5"/>
      <c r="AB113" s="5"/>
      <c r="AC113" s="20"/>
      <c r="AD113" s="35"/>
      <c r="AE113" s="5"/>
      <c r="AF113" s="5"/>
      <c r="AG113" s="20"/>
      <c r="AH113" s="35"/>
    </row>
    <row r="114" spans="1:34" ht="15.75" customHeight="1" x14ac:dyDescent="0.3">
      <c r="A114" s="13"/>
      <c r="B114" s="54"/>
      <c r="C114" s="10">
        <v>111</v>
      </c>
      <c r="D114" s="6" t="s">
        <v>612</v>
      </c>
      <c r="E114" s="6" t="s">
        <v>613</v>
      </c>
      <c r="F114" s="14" t="s">
        <v>152</v>
      </c>
      <c r="G114" s="15" t="s">
        <v>152</v>
      </c>
      <c r="H114" s="31" t="s">
        <v>152</v>
      </c>
      <c r="I114" s="16" t="s">
        <v>25</v>
      </c>
      <c r="L114" s="17"/>
      <c r="M114" s="18" t="str">
        <f>'AI - 1'!A113</f>
        <v>No</v>
      </c>
      <c r="N114" s="18" t="str">
        <f>'AI - 2'!A113</f>
        <v>No</v>
      </c>
      <c r="O114" s="18" t="str">
        <f>'AI  - 3'!A113</f>
        <v>No</v>
      </c>
      <c r="P114" s="8">
        <f>COUNTIF(M114:O114,"Yes")</f>
        <v>0</v>
      </c>
      <c r="Q114" s="18" t="str">
        <f>'AI - 1'!B113</f>
        <v>No</v>
      </c>
      <c r="R114" s="18" t="str">
        <f>'AI - 2'!B113</f>
        <v>No</v>
      </c>
      <c r="S114" s="18" t="str">
        <f>'AI  - 3'!B113</f>
        <v>No</v>
      </c>
      <c r="T114" s="8">
        <f>COUNTIF(Q114:S114,"Yes")</f>
        <v>0</v>
      </c>
      <c r="U114" s="15" t="s">
        <v>152</v>
      </c>
      <c r="V114" s="19"/>
      <c r="W114" s="8"/>
      <c r="X114" s="5"/>
      <c r="Y114" s="20"/>
      <c r="Z114" s="21"/>
      <c r="AA114" s="22"/>
      <c r="AB114" s="22"/>
      <c r="AC114" s="23"/>
      <c r="AD114" s="22"/>
      <c r="AE114" s="22"/>
      <c r="AF114" s="22"/>
      <c r="AG114" s="23"/>
      <c r="AH114" s="22"/>
    </row>
    <row r="115" spans="1:34" ht="15.75" customHeight="1" x14ac:dyDescent="0.3">
      <c r="A115" s="13"/>
      <c r="B115" s="54"/>
      <c r="C115" s="10">
        <v>112</v>
      </c>
      <c r="D115" s="6" t="s">
        <v>54</v>
      </c>
      <c r="E115" s="6" t="s">
        <v>55</v>
      </c>
      <c r="F115" s="14" t="s">
        <v>24</v>
      </c>
      <c r="G115" s="15" t="s">
        <v>24</v>
      </c>
      <c r="H115" s="31" t="s">
        <v>24</v>
      </c>
      <c r="I115" s="16" t="s">
        <v>25</v>
      </c>
      <c r="L115" s="17"/>
      <c r="M115" s="18" t="str">
        <f>'AI - 1'!A114</f>
        <v>Yes</v>
      </c>
      <c r="N115" s="18" t="str">
        <f>'AI - 2'!A114</f>
        <v>Yes</v>
      </c>
      <c r="O115" s="18" t="str">
        <f>'AI  - 3'!A114</f>
        <v>Yes</v>
      </c>
      <c r="P115" s="8">
        <f>COUNTIF(M115:O115,"Yes")</f>
        <v>3</v>
      </c>
      <c r="Q115" s="18" t="str">
        <f>'AI - 1'!B114</f>
        <v>Yes</v>
      </c>
      <c r="R115" s="18" t="str">
        <f>'AI - 2'!B114</f>
        <v>Yes</v>
      </c>
      <c r="S115" s="18" t="str">
        <f>'AI  - 3'!B114</f>
        <v>Yes</v>
      </c>
      <c r="T115" s="8">
        <f>COUNTIF(Q115:S115,"Yes")</f>
        <v>3</v>
      </c>
      <c r="U115" s="15" t="s">
        <v>24</v>
      </c>
      <c r="V115" s="19"/>
      <c r="W115" s="8"/>
      <c r="X115" s="5"/>
      <c r="Y115" s="20"/>
      <c r="Z115" s="21"/>
      <c r="AA115" s="22"/>
      <c r="AB115" s="22"/>
      <c r="AC115" s="23"/>
      <c r="AD115" s="21"/>
      <c r="AE115" s="22"/>
      <c r="AF115" s="22"/>
      <c r="AG115" s="23"/>
      <c r="AH115" s="21"/>
    </row>
    <row r="116" spans="1:34" ht="15.75" customHeight="1" x14ac:dyDescent="0.3">
      <c r="A116" s="13"/>
      <c r="B116" s="54"/>
      <c r="C116" s="10">
        <v>113</v>
      </c>
      <c r="D116" s="6" t="s">
        <v>191</v>
      </c>
      <c r="E116" s="6" t="s">
        <v>310</v>
      </c>
      <c r="F116" s="14" t="s">
        <v>24</v>
      </c>
      <c r="G116" s="15" t="s">
        <v>24</v>
      </c>
      <c r="H116" s="31" t="s">
        <v>24</v>
      </c>
      <c r="I116" s="16" t="s">
        <v>25</v>
      </c>
      <c r="J116" s="2"/>
      <c r="K116" s="2" t="s">
        <v>311</v>
      </c>
      <c r="L116" s="17"/>
      <c r="M116" s="18" t="str">
        <f>'AI - 1'!A115</f>
        <v>No</v>
      </c>
      <c r="N116" s="18" t="str">
        <f>'AI - 2'!A115</f>
        <v>Yes</v>
      </c>
      <c r="O116" s="18" t="str">
        <f>'AI  - 3'!A115</f>
        <v>Yes</v>
      </c>
      <c r="P116" s="8">
        <f>COUNTIF(M116:O116,"Yes")</f>
        <v>2</v>
      </c>
      <c r="Q116" s="18" t="str">
        <f>'AI - 1'!B115</f>
        <v>No</v>
      </c>
      <c r="R116" s="18" t="str">
        <f>'AI - 2'!B115</f>
        <v>Yes</v>
      </c>
      <c r="S116" s="18" t="str">
        <f>'AI  - 3'!B115</f>
        <v>Yes</v>
      </c>
      <c r="T116" s="8">
        <f>COUNTIF(Q116:S116,"Yes")</f>
        <v>2</v>
      </c>
      <c r="U116" s="15" t="s">
        <v>24</v>
      </c>
      <c r="V116" s="19"/>
      <c r="W116" s="8"/>
      <c r="X116" s="5"/>
      <c r="Y116" s="20"/>
      <c r="Z116" s="21"/>
      <c r="AA116" s="22"/>
      <c r="AB116" s="22"/>
      <c r="AC116" s="23"/>
      <c r="AD116" s="22"/>
      <c r="AE116" s="22"/>
      <c r="AF116" s="22"/>
      <c r="AG116" s="23"/>
      <c r="AH116" s="22"/>
    </row>
    <row r="117" spans="1:34" ht="15.75" customHeight="1" x14ac:dyDescent="0.3">
      <c r="A117" s="13"/>
      <c r="B117" s="54"/>
      <c r="C117" s="10">
        <v>114</v>
      </c>
      <c r="D117" s="6" t="s">
        <v>614</v>
      </c>
      <c r="E117" s="6" t="s">
        <v>615</v>
      </c>
      <c r="F117" s="14" t="s">
        <v>152</v>
      </c>
      <c r="G117" s="15" t="s">
        <v>152</v>
      </c>
      <c r="H117" s="31" t="s">
        <v>152</v>
      </c>
      <c r="I117" s="16" t="s">
        <v>25</v>
      </c>
      <c r="L117" s="17"/>
      <c r="M117" s="18" t="str">
        <f>'AI - 1'!A116</f>
        <v>No</v>
      </c>
      <c r="N117" s="18" t="str">
        <f>'AI - 2'!A116</f>
        <v>No</v>
      </c>
      <c r="O117" s="18" t="str">
        <f>'AI  - 3'!A116</f>
        <v>No</v>
      </c>
      <c r="P117" s="8">
        <f>COUNTIF(M117:O117,"Yes")</f>
        <v>0</v>
      </c>
      <c r="Q117" s="18" t="str">
        <f>'AI - 1'!B116</f>
        <v>No</v>
      </c>
      <c r="R117" s="18" t="str">
        <f>'AI - 2'!B116</f>
        <v>No</v>
      </c>
      <c r="S117" s="18" t="str">
        <f>'AI  - 3'!B116</f>
        <v>No</v>
      </c>
      <c r="T117" s="8">
        <f>COUNTIF(Q117:S117,"Yes")</f>
        <v>0</v>
      </c>
      <c r="U117" s="15" t="s">
        <v>152</v>
      </c>
      <c r="V117" s="19"/>
      <c r="W117" s="8"/>
      <c r="X117" s="5"/>
      <c r="Y117" s="20"/>
      <c r="Z117" s="21"/>
      <c r="AA117" s="22"/>
      <c r="AB117" s="22"/>
      <c r="AC117" s="23"/>
      <c r="AD117" s="22"/>
      <c r="AE117" s="22"/>
      <c r="AF117" s="22"/>
      <c r="AG117" s="23"/>
      <c r="AH117" s="22"/>
    </row>
    <row r="118" spans="1:34" ht="15.75" customHeight="1" x14ac:dyDescent="0.3">
      <c r="A118" s="13"/>
      <c r="B118" s="54"/>
      <c r="C118" s="10">
        <v>115</v>
      </c>
      <c r="D118" s="6" t="s">
        <v>616</v>
      </c>
      <c r="E118" s="6" t="s">
        <v>617</v>
      </c>
      <c r="F118" s="14" t="s">
        <v>152</v>
      </c>
      <c r="G118" s="15" t="s">
        <v>152</v>
      </c>
      <c r="H118" s="31" t="s">
        <v>152</v>
      </c>
      <c r="I118" s="16" t="s">
        <v>25</v>
      </c>
      <c r="L118" s="17"/>
      <c r="M118" s="18" t="str">
        <f>'AI - 1'!A117</f>
        <v>No</v>
      </c>
      <c r="N118" s="18" t="str">
        <f>'AI - 2'!A117</f>
        <v>No</v>
      </c>
      <c r="O118" s="18" t="str">
        <f>'AI  - 3'!A117</f>
        <v>No</v>
      </c>
      <c r="P118" s="8">
        <f>COUNTIF(M118:O118,"Yes")</f>
        <v>0</v>
      </c>
      <c r="Q118" s="18" t="str">
        <f>'AI - 1'!B117</f>
        <v>No</v>
      </c>
      <c r="R118" s="18" t="str">
        <f>'AI - 2'!B117</f>
        <v>No</v>
      </c>
      <c r="S118" s="18" t="str">
        <f>'AI  - 3'!B117</f>
        <v>No</v>
      </c>
      <c r="T118" s="8">
        <f>COUNTIF(Q118:S118,"Yes")</f>
        <v>0</v>
      </c>
      <c r="U118" s="15" t="s">
        <v>152</v>
      </c>
      <c r="V118" s="19"/>
      <c r="W118" s="8"/>
      <c r="X118" s="5"/>
      <c r="Y118" s="20"/>
      <c r="Z118" s="21"/>
      <c r="AA118" s="22"/>
      <c r="AB118" s="22"/>
      <c r="AC118" s="23"/>
      <c r="AD118" s="22"/>
      <c r="AE118" s="22"/>
      <c r="AF118" s="22"/>
      <c r="AG118" s="23"/>
      <c r="AH118" s="22"/>
    </row>
    <row r="119" spans="1:34" ht="15.75" customHeight="1" x14ac:dyDescent="0.3">
      <c r="A119" s="13"/>
      <c r="B119" s="54"/>
      <c r="C119" s="10">
        <v>116</v>
      </c>
      <c r="D119" s="6" t="s">
        <v>618</v>
      </c>
      <c r="E119" s="6" t="s">
        <v>619</v>
      </c>
      <c r="F119" s="14" t="s">
        <v>152</v>
      </c>
      <c r="G119" s="15" t="s">
        <v>152</v>
      </c>
      <c r="H119" s="15" t="s">
        <v>152</v>
      </c>
      <c r="I119" s="16" t="s">
        <v>25</v>
      </c>
      <c r="L119" s="17"/>
      <c r="M119" s="18" t="str">
        <f>'AI - 1'!A118</f>
        <v>No</v>
      </c>
      <c r="N119" s="18" t="str">
        <f>'AI - 2'!A118</f>
        <v>No</v>
      </c>
      <c r="O119" s="18" t="str">
        <f>'AI  - 3'!A118</f>
        <v>No</v>
      </c>
      <c r="P119" s="8">
        <f>COUNTIF(M119:O119,"Yes")</f>
        <v>0</v>
      </c>
      <c r="Q119" s="18" t="str">
        <f>'AI - 1'!B118</f>
        <v>No</v>
      </c>
      <c r="R119" s="18" t="str">
        <f>'AI - 2'!B118</f>
        <v>No</v>
      </c>
      <c r="S119" s="18" t="str">
        <f>'AI  - 3'!B118</f>
        <v>No</v>
      </c>
      <c r="T119" s="8">
        <f>COUNTIF(Q119:S119,"Yes")</f>
        <v>0</v>
      </c>
      <c r="U119" s="15" t="s">
        <v>152</v>
      </c>
      <c r="V119" s="19"/>
      <c r="W119" s="8"/>
      <c r="X119" s="5"/>
      <c r="Y119" s="20"/>
      <c r="Z119" s="21"/>
      <c r="AA119" s="22"/>
      <c r="AB119" s="22"/>
      <c r="AC119" s="23"/>
      <c r="AD119" s="22"/>
      <c r="AE119" s="22"/>
      <c r="AF119" s="22"/>
      <c r="AG119" s="23"/>
      <c r="AH119" s="22"/>
    </row>
    <row r="120" spans="1:34" ht="15.75" customHeight="1" x14ac:dyDescent="0.3">
      <c r="A120" s="13"/>
      <c r="B120" s="54"/>
      <c r="C120" s="10">
        <v>117</v>
      </c>
      <c r="D120" s="6" t="s">
        <v>620</v>
      </c>
      <c r="E120" s="6" t="s">
        <v>621</v>
      </c>
      <c r="F120" s="14" t="s">
        <v>152</v>
      </c>
      <c r="G120" s="15" t="s">
        <v>152</v>
      </c>
      <c r="H120" s="15" t="s">
        <v>152</v>
      </c>
      <c r="I120" s="16" t="s">
        <v>25</v>
      </c>
      <c r="L120" s="17"/>
      <c r="M120" s="18" t="str">
        <f>'AI - 1'!A119</f>
        <v>No</v>
      </c>
      <c r="N120" s="18" t="str">
        <f>'AI - 2'!A119</f>
        <v>No</v>
      </c>
      <c r="O120" s="18" t="str">
        <f>'AI  - 3'!A119</f>
        <v>No</v>
      </c>
      <c r="P120" s="8">
        <f>COUNTIF(M120:O120,"Yes")</f>
        <v>0</v>
      </c>
      <c r="Q120" s="18" t="str">
        <f>'AI - 1'!B119</f>
        <v>No</v>
      </c>
      <c r="R120" s="18" t="str">
        <f>'AI - 2'!B119</f>
        <v>No</v>
      </c>
      <c r="S120" s="18" t="str">
        <f>'AI  - 3'!B119</f>
        <v>No</v>
      </c>
      <c r="T120" s="8">
        <f>COUNTIF(Q120:S120,"Yes")</f>
        <v>0</v>
      </c>
      <c r="U120" s="15" t="s">
        <v>152</v>
      </c>
      <c r="V120" s="19"/>
      <c r="W120" s="8"/>
      <c r="X120" s="5"/>
      <c r="Y120" s="20"/>
      <c r="Z120" s="21"/>
      <c r="AA120" s="5"/>
      <c r="AB120" s="5"/>
      <c r="AC120" s="20"/>
      <c r="AD120" s="35"/>
      <c r="AE120" s="5"/>
      <c r="AF120" s="5"/>
      <c r="AG120" s="20"/>
      <c r="AH120" s="35"/>
    </row>
    <row r="121" spans="1:34" ht="15.75" customHeight="1" x14ac:dyDescent="0.3">
      <c r="A121" s="13"/>
      <c r="B121" s="54"/>
      <c r="C121" s="10">
        <v>118</v>
      </c>
      <c r="D121" s="6" t="s">
        <v>622</v>
      </c>
      <c r="E121" s="6" t="s">
        <v>623</v>
      </c>
      <c r="F121" s="14" t="s">
        <v>152</v>
      </c>
      <c r="G121" s="15" t="s">
        <v>152</v>
      </c>
      <c r="H121" s="31" t="s">
        <v>152</v>
      </c>
      <c r="I121" s="16" t="s">
        <v>25</v>
      </c>
      <c r="L121" s="17"/>
      <c r="M121" s="18" t="str">
        <f>'AI - 1'!A120</f>
        <v>No</v>
      </c>
      <c r="N121" s="18" t="str">
        <f>'AI - 2'!A120</f>
        <v>No</v>
      </c>
      <c r="O121" s="18" t="str">
        <f>'AI  - 3'!A120</f>
        <v>No</v>
      </c>
      <c r="P121" s="8">
        <f>COUNTIF(M121:O121,"Yes")</f>
        <v>0</v>
      </c>
      <c r="Q121" s="18" t="str">
        <f>'AI - 1'!B120</f>
        <v>No</v>
      </c>
      <c r="R121" s="18" t="str">
        <f>'AI - 2'!B120</f>
        <v>No</v>
      </c>
      <c r="S121" s="18" t="str">
        <f>'AI  - 3'!B120</f>
        <v>No</v>
      </c>
      <c r="T121" s="8">
        <f>COUNTIF(Q121:S121,"Yes")</f>
        <v>0</v>
      </c>
      <c r="U121" s="15" t="s">
        <v>152</v>
      </c>
      <c r="V121" s="19"/>
      <c r="W121" s="8"/>
      <c r="X121" s="5"/>
      <c r="Y121" s="20"/>
      <c r="Z121" s="21"/>
      <c r="AA121" s="22"/>
      <c r="AB121" s="22"/>
      <c r="AC121" s="23"/>
      <c r="AD121" s="22"/>
      <c r="AE121" s="22"/>
      <c r="AF121" s="22"/>
      <c r="AG121" s="23"/>
      <c r="AH121" s="22"/>
    </row>
    <row r="122" spans="1:34" ht="15.75" customHeight="1" x14ac:dyDescent="0.3">
      <c r="A122" s="13"/>
      <c r="B122" s="54"/>
      <c r="C122" s="10">
        <v>119</v>
      </c>
      <c r="D122" s="6" t="s">
        <v>330</v>
      </c>
      <c r="E122" s="6" t="s">
        <v>331</v>
      </c>
      <c r="F122" s="14" t="s">
        <v>152</v>
      </c>
      <c r="G122" s="15" t="s">
        <v>24</v>
      </c>
      <c r="H122" s="27" t="s">
        <v>152</v>
      </c>
      <c r="I122" s="16" t="s">
        <v>181</v>
      </c>
      <c r="J122" s="2" t="s">
        <v>332</v>
      </c>
      <c r="L122" s="17"/>
      <c r="M122" s="18" t="str">
        <f>'AI - 1'!A121</f>
        <v>Yes</v>
      </c>
      <c r="N122" s="18" t="str">
        <f>'AI - 2'!A121</f>
        <v>No</v>
      </c>
      <c r="O122" s="18" t="str">
        <f>'AI  - 3'!A121</f>
        <v>Yes</v>
      </c>
      <c r="P122" s="8">
        <f>COUNTIF(M122:O122,"Yes")</f>
        <v>2</v>
      </c>
      <c r="Q122" s="18" t="str">
        <f>'AI - 1'!B121</f>
        <v>No</v>
      </c>
      <c r="R122" s="18" t="str">
        <f>'AI - 2'!B121</f>
        <v>No</v>
      </c>
      <c r="S122" s="18" t="str">
        <f>'AI  - 3'!B121</f>
        <v>No</v>
      </c>
      <c r="T122" s="8">
        <f>COUNTIF(Q122:S122,"Yes")</f>
        <v>0</v>
      </c>
      <c r="U122" s="15" t="s">
        <v>24</v>
      </c>
      <c r="V122" s="19"/>
      <c r="W122" s="8"/>
      <c r="X122" s="5"/>
      <c r="Y122" s="20"/>
      <c r="Z122" s="21"/>
      <c r="AA122" s="5"/>
      <c r="AB122" s="5"/>
      <c r="AC122" s="20"/>
      <c r="AD122" s="35"/>
      <c r="AE122" s="5"/>
      <c r="AF122" s="5"/>
      <c r="AG122" s="20"/>
      <c r="AH122" s="35"/>
    </row>
    <row r="123" spans="1:34" ht="15.75" customHeight="1" x14ac:dyDescent="0.3">
      <c r="A123" s="13"/>
      <c r="B123" s="54"/>
      <c r="C123" s="10">
        <v>120</v>
      </c>
      <c r="D123" s="6" t="s">
        <v>624</v>
      </c>
      <c r="E123" s="6" t="s">
        <v>625</v>
      </c>
      <c r="F123" s="14" t="s">
        <v>152</v>
      </c>
      <c r="G123" s="15" t="s">
        <v>152</v>
      </c>
      <c r="H123" s="15" t="s">
        <v>152</v>
      </c>
      <c r="I123" s="16" t="s">
        <v>25</v>
      </c>
      <c r="L123" s="17"/>
      <c r="M123" s="18" t="str">
        <f>'AI - 1'!A122</f>
        <v>No</v>
      </c>
      <c r="N123" s="18" t="str">
        <f>'AI - 2'!A122</f>
        <v>No</v>
      </c>
      <c r="O123" s="18" t="str">
        <f>'AI  - 3'!A122</f>
        <v>No</v>
      </c>
      <c r="P123" s="8">
        <f>COUNTIF(M123:O123,"Yes")</f>
        <v>0</v>
      </c>
      <c r="Q123" s="18" t="str">
        <f>'AI - 1'!B122</f>
        <v>No</v>
      </c>
      <c r="R123" s="18" t="str">
        <f>'AI - 2'!B122</f>
        <v>No</v>
      </c>
      <c r="S123" s="18" t="str">
        <f>'AI  - 3'!B122</f>
        <v>No</v>
      </c>
      <c r="T123" s="8">
        <f>COUNTIF(Q123:S123,"Yes")</f>
        <v>0</v>
      </c>
      <c r="U123" s="15" t="s">
        <v>152</v>
      </c>
      <c r="V123" s="19"/>
      <c r="W123" s="8"/>
      <c r="X123" s="5"/>
      <c r="Y123" s="20"/>
      <c r="Z123" s="21"/>
      <c r="AA123" s="5"/>
      <c r="AB123" s="5"/>
      <c r="AC123" s="20"/>
      <c r="AD123" s="35"/>
      <c r="AE123" s="5"/>
      <c r="AF123" s="5"/>
      <c r="AG123" s="20"/>
      <c r="AH123" s="35"/>
    </row>
    <row r="124" spans="1:34" ht="15.75" customHeight="1" x14ac:dyDescent="0.3">
      <c r="A124" s="13"/>
      <c r="B124" s="54"/>
      <c r="C124" s="10">
        <v>121</v>
      </c>
      <c r="D124" s="6" t="s">
        <v>626</v>
      </c>
      <c r="E124" s="6" t="s">
        <v>627</v>
      </c>
      <c r="F124" s="14" t="s">
        <v>152</v>
      </c>
      <c r="G124" s="15" t="s">
        <v>152</v>
      </c>
      <c r="H124" s="31" t="s">
        <v>152</v>
      </c>
      <c r="I124" s="16" t="s">
        <v>25</v>
      </c>
      <c r="L124" s="17"/>
      <c r="M124" s="18" t="str">
        <f>'AI - 1'!A123</f>
        <v>No</v>
      </c>
      <c r="N124" s="18" t="str">
        <f>'AI - 2'!A123</f>
        <v>No</v>
      </c>
      <c r="O124" s="18" t="str">
        <f>'AI  - 3'!A123</f>
        <v>No</v>
      </c>
      <c r="P124" s="8">
        <f>COUNTIF(M124:O124,"Yes")</f>
        <v>0</v>
      </c>
      <c r="Q124" s="18" t="str">
        <f>'AI - 1'!B123</f>
        <v>No</v>
      </c>
      <c r="R124" s="18" t="str">
        <f>'AI - 2'!B123</f>
        <v>No</v>
      </c>
      <c r="S124" s="18" t="str">
        <f>'AI  - 3'!B123</f>
        <v>No</v>
      </c>
      <c r="T124" s="8">
        <f>COUNTIF(Q124:S124,"Yes")</f>
        <v>0</v>
      </c>
      <c r="U124" s="15" t="s">
        <v>152</v>
      </c>
      <c r="V124" s="19"/>
      <c r="W124" s="8"/>
      <c r="X124" s="5"/>
      <c r="Y124" s="20"/>
      <c r="Z124" s="21"/>
      <c r="AA124" s="22"/>
      <c r="AB124" s="22"/>
      <c r="AC124" s="23"/>
      <c r="AD124" s="22"/>
      <c r="AE124" s="22"/>
      <c r="AF124" s="22"/>
      <c r="AG124" s="23"/>
      <c r="AH124" s="22"/>
    </row>
    <row r="125" spans="1:34" ht="15.75" customHeight="1" x14ac:dyDescent="0.3">
      <c r="A125" s="13"/>
      <c r="B125" s="54"/>
      <c r="C125" s="10">
        <v>122</v>
      </c>
      <c r="D125" s="6" t="s">
        <v>628</v>
      </c>
      <c r="E125" s="6" t="s">
        <v>629</v>
      </c>
      <c r="F125" s="14" t="s">
        <v>152</v>
      </c>
      <c r="G125" s="15" t="s">
        <v>152</v>
      </c>
      <c r="H125" s="31" t="s">
        <v>152</v>
      </c>
      <c r="I125" s="16" t="s">
        <v>25</v>
      </c>
      <c r="L125" s="17"/>
      <c r="M125" s="18" t="str">
        <f>'AI - 1'!A124</f>
        <v>No</v>
      </c>
      <c r="N125" s="18" t="str">
        <f>'AI - 2'!A124</f>
        <v>No</v>
      </c>
      <c r="O125" s="18" t="str">
        <f>'AI  - 3'!A124</f>
        <v>No</v>
      </c>
      <c r="P125" s="8">
        <f>COUNTIF(M125:O125,"Yes")</f>
        <v>0</v>
      </c>
      <c r="Q125" s="18" t="str">
        <f>'AI - 1'!B124</f>
        <v>No</v>
      </c>
      <c r="R125" s="18" t="str">
        <f>'AI - 2'!B124</f>
        <v>No</v>
      </c>
      <c r="S125" s="18" t="str">
        <f>'AI  - 3'!B124</f>
        <v>No</v>
      </c>
      <c r="T125" s="8">
        <f>COUNTIF(Q125:S125,"Yes")</f>
        <v>0</v>
      </c>
      <c r="U125" s="15" t="s">
        <v>152</v>
      </c>
      <c r="V125" s="19"/>
      <c r="W125" s="8"/>
      <c r="X125" s="5"/>
      <c r="Y125" s="20"/>
      <c r="Z125" s="21"/>
      <c r="AA125" s="22"/>
      <c r="AB125" s="22"/>
      <c r="AC125" s="23"/>
      <c r="AD125" s="22"/>
      <c r="AE125" s="22"/>
      <c r="AF125" s="22"/>
      <c r="AG125" s="23"/>
      <c r="AH125" s="22"/>
    </row>
    <row r="126" spans="1:34" ht="15.75" customHeight="1" x14ac:dyDescent="0.3">
      <c r="A126" s="13"/>
      <c r="B126" s="54"/>
      <c r="C126" s="10">
        <v>123</v>
      </c>
      <c r="D126" s="6" t="s">
        <v>630</v>
      </c>
      <c r="E126" s="6" t="s">
        <v>631</v>
      </c>
      <c r="F126" s="14" t="s">
        <v>152</v>
      </c>
      <c r="G126" s="15" t="s">
        <v>152</v>
      </c>
      <c r="H126" s="31" t="s">
        <v>152</v>
      </c>
      <c r="I126" s="16" t="s">
        <v>25</v>
      </c>
      <c r="L126" s="17"/>
      <c r="M126" s="18" t="str">
        <f>'AI - 1'!A125</f>
        <v>No</v>
      </c>
      <c r="N126" s="18" t="str">
        <f>'AI - 2'!A125</f>
        <v>No</v>
      </c>
      <c r="O126" s="18" t="str">
        <f>'AI  - 3'!A125</f>
        <v>No</v>
      </c>
      <c r="P126" s="8">
        <f>COUNTIF(M126:O126,"Yes")</f>
        <v>0</v>
      </c>
      <c r="Q126" s="18" t="str">
        <f>'AI - 1'!B125</f>
        <v>No</v>
      </c>
      <c r="R126" s="18" t="str">
        <f>'AI - 2'!B125</f>
        <v>No</v>
      </c>
      <c r="S126" s="18" t="str">
        <f>'AI  - 3'!B125</f>
        <v>No</v>
      </c>
      <c r="T126" s="8">
        <f>COUNTIF(Q126:S126,"Yes")</f>
        <v>0</v>
      </c>
      <c r="U126" s="15" t="s">
        <v>152</v>
      </c>
      <c r="V126" s="19"/>
      <c r="W126" s="8"/>
      <c r="X126" s="5"/>
      <c r="Y126" s="20"/>
      <c r="Z126" s="21"/>
      <c r="AA126" s="22"/>
      <c r="AB126" s="22"/>
      <c r="AC126" s="23"/>
      <c r="AD126" s="22"/>
      <c r="AE126" s="22"/>
      <c r="AF126" s="22"/>
      <c r="AG126" s="23"/>
      <c r="AH126" s="22"/>
    </row>
    <row r="127" spans="1:34" ht="15.75" customHeight="1" x14ac:dyDescent="0.3">
      <c r="A127" s="13"/>
      <c r="B127" s="54"/>
      <c r="C127" s="10">
        <v>124</v>
      </c>
      <c r="D127" s="6" t="s">
        <v>632</v>
      </c>
      <c r="E127" s="6" t="s">
        <v>633</v>
      </c>
      <c r="F127" s="14" t="s">
        <v>152</v>
      </c>
      <c r="G127" s="15" t="s">
        <v>152</v>
      </c>
      <c r="H127" s="31" t="s">
        <v>152</v>
      </c>
      <c r="I127" s="16" t="s">
        <v>25</v>
      </c>
      <c r="L127" s="17"/>
      <c r="M127" s="18" t="str">
        <f>'AI - 1'!A126</f>
        <v>No</v>
      </c>
      <c r="N127" s="18" t="str">
        <f>'AI - 2'!A126</f>
        <v>No</v>
      </c>
      <c r="O127" s="18" t="str">
        <f>'AI  - 3'!A126</f>
        <v>No</v>
      </c>
      <c r="P127" s="8">
        <f>COUNTIF(M127:O127,"Yes")</f>
        <v>0</v>
      </c>
      <c r="Q127" s="18" t="str">
        <f>'AI - 1'!B126</f>
        <v>No</v>
      </c>
      <c r="R127" s="18" t="str">
        <f>'AI - 2'!B126</f>
        <v>No</v>
      </c>
      <c r="S127" s="18" t="str">
        <f>'AI  - 3'!B126</f>
        <v>No</v>
      </c>
      <c r="T127" s="8">
        <f>COUNTIF(Q127:S127,"Yes")</f>
        <v>0</v>
      </c>
      <c r="U127" s="15" t="s">
        <v>152</v>
      </c>
      <c r="V127" s="19"/>
      <c r="W127" s="8"/>
      <c r="X127" s="5"/>
      <c r="Y127" s="20"/>
      <c r="Z127" s="21"/>
      <c r="AA127" s="22"/>
      <c r="AB127" s="22"/>
      <c r="AC127" s="23"/>
      <c r="AD127" s="22"/>
      <c r="AE127" s="22"/>
      <c r="AF127" s="22"/>
      <c r="AG127" s="23"/>
      <c r="AH127" s="22"/>
    </row>
    <row r="128" spans="1:34" ht="15.75" customHeight="1" x14ac:dyDescent="0.3">
      <c r="A128" s="13"/>
      <c r="B128" s="54"/>
      <c r="C128" s="10">
        <v>125</v>
      </c>
      <c r="D128" s="6" t="s">
        <v>634</v>
      </c>
      <c r="E128" s="6" t="s">
        <v>635</v>
      </c>
      <c r="F128" s="14" t="s">
        <v>152</v>
      </c>
      <c r="G128" s="15" t="s">
        <v>152</v>
      </c>
      <c r="H128" s="31" t="s">
        <v>152</v>
      </c>
      <c r="I128" s="16" t="s">
        <v>25</v>
      </c>
      <c r="L128" s="17"/>
      <c r="M128" s="18" t="str">
        <f>'AI - 1'!A127</f>
        <v>No</v>
      </c>
      <c r="N128" s="18" t="str">
        <f>'AI - 2'!A127</f>
        <v>No</v>
      </c>
      <c r="O128" s="18" t="str">
        <f>'AI  - 3'!A127</f>
        <v>No</v>
      </c>
      <c r="P128" s="8">
        <f>COUNTIF(M128:O128,"Yes")</f>
        <v>0</v>
      </c>
      <c r="Q128" s="18" t="str">
        <f>'AI - 1'!B127</f>
        <v>No</v>
      </c>
      <c r="R128" s="18" t="str">
        <f>'AI - 2'!B127</f>
        <v>No</v>
      </c>
      <c r="S128" s="18" t="str">
        <f>'AI  - 3'!B127</f>
        <v>No</v>
      </c>
      <c r="T128" s="8">
        <f>COUNTIF(Q128:S128,"Yes")</f>
        <v>0</v>
      </c>
      <c r="U128" s="15" t="s">
        <v>152</v>
      </c>
      <c r="V128" s="19"/>
      <c r="W128" s="8"/>
      <c r="X128" s="5"/>
      <c r="Y128" s="20"/>
      <c r="Z128" s="21"/>
      <c r="AA128" s="5"/>
      <c r="AB128" s="5"/>
      <c r="AC128" s="20"/>
      <c r="AD128" s="35"/>
      <c r="AE128" s="5"/>
      <c r="AF128" s="5"/>
      <c r="AG128" s="20"/>
      <c r="AH128" s="35"/>
    </row>
    <row r="129" spans="1:34" ht="15.75" customHeight="1" x14ac:dyDescent="0.3">
      <c r="A129" s="13"/>
      <c r="B129" s="54"/>
      <c r="C129" s="10">
        <v>126</v>
      </c>
      <c r="D129" s="6" t="s">
        <v>636</v>
      </c>
      <c r="E129" s="6" t="s">
        <v>637</v>
      </c>
      <c r="F129" s="14" t="s">
        <v>152</v>
      </c>
      <c r="G129" s="15" t="s">
        <v>152</v>
      </c>
      <c r="H129" s="31" t="s">
        <v>152</v>
      </c>
      <c r="I129" s="16" t="s">
        <v>25</v>
      </c>
      <c r="L129" s="17"/>
      <c r="M129" s="18" t="str">
        <f>'AI - 1'!A128</f>
        <v>No</v>
      </c>
      <c r="N129" s="18" t="str">
        <f>'AI - 2'!A128</f>
        <v>No</v>
      </c>
      <c r="O129" s="18" t="str">
        <f>'AI  - 3'!A128</f>
        <v>No</v>
      </c>
      <c r="P129" s="8">
        <f>COUNTIF(M129:O129,"Yes")</f>
        <v>0</v>
      </c>
      <c r="Q129" s="18" t="str">
        <f>'AI - 1'!B128</f>
        <v>No</v>
      </c>
      <c r="R129" s="18" t="str">
        <f>'AI - 2'!B128</f>
        <v>No</v>
      </c>
      <c r="S129" s="18" t="str">
        <f>'AI  - 3'!B128</f>
        <v>No</v>
      </c>
      <c r="T129" s="8">
        <f>COUNTIF(Q129:S129,"Yes")</f>
        <v>0</v>
      </c>
      <c r="U129" s="15" t="s">
        <v>152</v>
      </c>
      <c r="V129" s="19"/>
      <c r="W129" s="8"/>
      <c r="X129" s="5"/>
      <c r="Y129" s="20"/>
      <c r="Z129" s="21"/>
      <c r="AA129" s="22"/>
      <c r="AB129" s="22"/>
      <c r="AC129" s="23"/>
      <c r="AD129" s="22"/>
      <c r="AE129" s="22"/>
      <c r="AF129" s="22"/>
      <c r="AG129" s="23"/>
      <c r="AH129" s="22"/>
    </row>
    <row r="130" spans="1:34" ht="15.75" customHeight="1" x14ac:dyDescent="0.3">
      <c r="A130" s="13"/>
      <c r="B130" s="54"/>
      <c r="C130" s="10">
        <v>127</v>
      </c>
      <c r="D130" s="6" t="s">
        <v>638</v>
      </c>
      <c r="E130" s="6" t="s">
        <v>639</v>
      </c>
      <c r="F130" s="14" t="s">
        <v>152</v>
      </c>
      <c r="G130" s="15" t="s">
        <v>152</v>
      </c>
      <c r="H130" s="31" t="s">
        <v>152</v>
      </c>
      <c r="I130" s="16" t="s">
        <v>25</v>
      </c>
      <c r="L130" s="17"/>
      <c r="M130" s="18" t="str">
        <f>'AI - 1'!A129</f>
        <v>No</v>
      </c>
      <c r="N130" s="18" t="str">
        <f>'AI - 2'!A129</f>
        <v>No</v>
      </c>
      <c r="O130" s="18" t="str">
        <f>'AI  - 3'!A129</f>
        <v>No</v>
      </c>
      <c r="P130" s="8">
        <f>COUNTIF(M130:O130,"Yes")</f>
        <v>0</v>
      </c>
      <c r="Q130" s="18" t="str">
        <f>'AI - 1'!B129</f>
        <v>No</v>
      </c>
      <c r="R130" s="18" t="str">
        <f>'AI - 2'!B129</f>
        <v>No</v>
      </c>
      <c r="S130" s="18" t="str">
        <f>'AI  - 3'!B129</f>
        <v>No</v>
      </c>
      <c r="T130" s="8">
        <f>COUNTIF(Q130:S130,"Yes")</f>
        <v>0</v>
      </c>
      <c r="U130" s="15" t="s">
        <v>152</v>
      </c>
      <c r="V130" s="19"/>
      <c r="W130" s="8"/>
      <c r="X130" s="5"/>
      <c r="Y130" s="20"/>
      <c r="Z130" s="21"/>
      <c r="AA130" s="22"/>
      <c r="AB130" s="22"/>
      <c r="AC130" s="23"/>
      <c r="AD130" s="22"/>
      <c r="AE130" s="22"/>
      <c r="AF130" s="22"/>
      <c r="AG130" s="23"/>
      <c r="AH130" s="22"/>
    </row>
    <row r="131" spans="1:34" ht="15.75" customHeight="1" x14ac:dyDescent="0.3">
      <c r="A131" s="13"/>
      <c r="B131" s="54"/>
      <c r="C131" s="10">
        <v>128</v>
      </c>
      <c r="D131" s="6" t="s">
        <v>640</v>
      </c>
      <c r="E131" s="6" t="s">
        <v>641</v>
      </c>
      <c r="F131" s="14" t="s">
        <v>152</v>
      </c>
      <c r="G131" s="15" t="s">
        <v>152</v>
      </c>
      <c r="H131" s="31" t="s">
        <v>152</v>
      </c>
      <c r="I131" s="16" t="s">
        <v>25</v>
      </c>
      <c r="L131" s="17"/>
      <c r="M131" s="18" t="str">
        <f>'AI - 1'!A130</f>
        <v>No</v>
      </c>
      <c r="N131" s="18" t="str">
        <f>'AI - 2'!A130</f>
        <v>No</v>
      </c>
      <c r="O131" s="18" t="str">
        <f>'AI  - 3'!A130</f>
        <v>No</v>
      </c>
      <c r="P131" s="8">
        <f>COUNTIF(M131:O131,"Yes")</f>
        <v>0</v>
      </c>
      <c r="Q131" s="18" t="str">
        <f>'AI - 1'!B130</f>
        <v>No</v>
      </c>
      <c r="R131" s="18" t="str">
        <f>'AI - 2'!B130</f>
        <v>No</v>
      </c>
      <c r="S131" s="18" t="str">
        <f>'AI  - 3'!B130</f>
        <v>No</v>
      </c>
      <c r="T131" s="8">
        <f>COUNTIF(Q131:S131,"Yes")</f>
        <v>0</v>
      </c>
      <c r="U131" s="15" t="s">
        <v>152</v>
      </c>
      <c r="V131" s="19"/>
      <c r="W131" s="8"/>
      <c r="X131" s="5"/>
      <c r="Y131" s="20"/>
      <c r="Z131" s="21"/>
      <c r="AA131" s="22"/>
      <c r="AB131" s="22"/>
      <c r="AC131" s="23"/>
      <c r="AD131" s="22"/>
      <c r="AE131" s="22"/>
      <c r="AF131" s="22"/>
      <c r="AG131" s="23"/>
      <c r="AH131" s="22"/>
    </row>
    <row r="132" spans="1:34" ht="15.75" customHeight="1" x14ac:dyDescent="0.3">
      <c r="A132" s="13"/>
      <c r="B132" s="54"/>
      <c r="C132" s="10">
        <v>129</v>
      </c>
      <c r="D132" s="6" t="s">
        <v>217</v>
      </c>
      <c r="E132" s="6" t="s">
        <v>218</v>
      </c>
      <c r="F132" s="14" t="s">
        <v>152</v>
      </c>
      <c r="G132" s="15" t="s">
        <v>24</v>
      </c>
      <c r="H132" s="27" t="s">
        <v>152</v>
      </c>
      <c r="I132" s="16" t="s">
        <v>181</v>
      </c>
      <c r="J132" s="2" t="s">
        <v>219</v>
      </c>
      <c r="L132" s="17"/>
      <c r="M132" s="18" t="str">
        <f>'AI - 1'!A131</f>
        <v>Yes</v>
      </c>
      <c r="N132" s="18" t="str">
        <f>'AI - 2'!A131</f>
        <v>Yes</v>
      </c>
      <c r="O132" s="18" t="str">
        <f>'AI  - 3'!A131</f>
        <v>Yes</v>
      </c>
      <c r="P132" s="8">
        <f>COUNTIF(M132:O132,"Yes")</f>
        <v>3</v>
      </c>
      <c r="Q132" s="18" t="str">
        <f>'AI - 1'!B131</f>
        <v>Yes</v>
      </c>
      <c r="R132" s="18" t="str">
        <f>'AI - 2'!B131</f>
        <v>Yes</v>
      </c>
      <c r="S132" s="18" t="str">
        <f>'AI  - 3'!B131</f>
        <v>Yes</v>
      </c>
      <c r="T132" s="8">
        <f>COUNTIF(Q132:S132,"Yes")</f>
        <v>3</v>
      </c>
      <c r="U132" s="15" t="s">
        <v>24</v>
      </c>
      <c r="V132" s="19"/>
      <c r="W132" s="8"/>
      <c r="X132" s="5"/>
      <c r="Y132" s="20"/>
      <c r="Z132" s="21"/>
      <c r="AA132" s="22"/>
      <c r="AB132" s="22"/>
      <c r="AC132" s="23"/>
      <c r="AD132" s="22"/>
      <c r="AE132" s="22"/>
      <c r="AF132" s="22"/>
      <c r="AG132" s="23"/>
      <c r="AH132" s="22"/>
    </row>
    <row r="133" spans="1:34" ht="15.75" customHeight="1" x14ac:dyDescent="0.3">
      <c r="A133" s="13"/>
      <c r="B133" s="54"/>
      <c r="C133" s="10">
        <v>130</v>
      </c>
      <c r="D133" s="6" t="s">
        <v>112</v>
      </c>
      <c r="E133" s="6" t="s">
        <v>279</v>
      </c>
      <c r="F133" s="14" t="s">
        <v>24</v>
      </c>
      <c r="G133" s="15" t="s">
        <v>24</v>
      </c>
      <c r="H133" s="15" t="s">
        <v>24</v>
      </c>
      <c r="I133" s="16" t="s">
        <v>25</v>
      </c>
      <c r="L133" s="17"/>
      <c r="M133" s="18" t="str">
        <f>'AI - 1'!A132</f>
        <v>Yes</v>
      </c>
      <c r="N133" s="18" t="str">
        <f>'AI - 2'!A132</f>
        <v>Yes</v>
      </c>
      <c r="O133" s="18" t="str">
        <f>'AI  - 3'!A132</f>
        <v>Yes</v>
      </c>
      <c r="P133" s="8">
        <f>COUNTIF(M133:O133,"Yes")</f>
        <v>3</v>
      </c>
      <c r="Q133" s="18" t="str">
        <f>'AI - 1'!B132</f>
        <v>No</v>
      </c>
      <c r="R133" s="18" t="str">
        <f>'AI - 2'!B132</f>
        <v>No</v>
      </c>
      <c r="S133" s="18" t="str">
        <f>'AI  - 3'!B132</f>
        <v>Yes</v>
      </c>
      <c r="T133" s="8">
        <f>COUNTIF(Q133:S133,"Yes")</f>
        <v>1</v>
      </c>
      <c r="U133" s="15" t="s">
        <v>24</v>
      </c>
      <c r="V133" s="19"/>
      <c r="W133" s="8"/>
      <c r="X133" s="5"/>
      <c r="Y133" s="20"/>
      <c r="Z133" s="21"/>
      <c r="AA133" s="5"/>
      <c r="AB133" s="5"/>
      <c r="AC133" s="20"/>
      <c r="AD133" s="21"/>
      <c r="AE133" s="5"/>
      <c r="AF133" s="5"/>
      <c r="AG133" s="20"/>
      <c r="AH133" s="21"/>
    </row>
    <row r="134" spans="1:34" ht="15.75" customHeight="1" x14ac:dyDescent="0.3">
      <c r="A134" s="13"/>
      <c r="B134" s="54"/>
      <c r="C134" s="10">
        <v>131</v>
      </c>
      <c r="D134" s="6" t="s">
        <v>642</v>
      </c>
      <c r="E134" s="6" t="s">
        <v>643</v>
      </c>
      <c r="F134" s="14" t="s">
        <v>152</v>
      </c>
      <c r="G134" s="15" t="s">
        <v>152</v>
      </c>
      <c r="H134" s="15" t="s">
        <v>152</v>
      </c>
      <c r="I134" s="16" t="s">
        <v>25</v>
      </c>
      <c r="L134" s="17"/>
      <c r="M134" s="18" t="str">
        <f>'AI - 1'!A133</f>
        <v>No</v>
      </c>
      <c r="N134" s="18" t="str">
        <f>'AI - 2'!A133</f>
        <v>No</v>
      </c>
      <c r="O134" s="18" t="str">
        <f>'AI  - 3'!A133</f>
        <v>No</v>
      </c>
      <c r="P134" s="8">
        <f>COUNTIF(M134:O134,"Yes")</f>
        <v>0</v>
      </c>
      <c r="Q134" s="18" t="str">
        <f>'AI - 1'!B133</f>
        <v>No</v>
      </c>
      <c r="R134" s="18" t="str">
        <f>'AI - 2'!B133</f>
        <v>No</v>
      </c>
      <c r="S134" s="18" t="str">
        <f>'AI  - 3'!B133</f>
        <v>No</v>
      </c>
      <c r="T134" s="8">
        <f>COUNTIF(Q134:S134,"Yes")</f>
        <v>0</v>
      </c>
      <c r="U134" s="15" t="s">
        <v>152</v>
      </c>
      <c r="V134" s="19"/>
      <c r="W134" s="8"/>
      <c r="X134" s="5"/>
      <c r="Y134" s="20"/>
      <c r="Z134" s="21"/>
      <c r="AA134" s="5"/>
      <c r="AB134" s="5"/>
      <c r="AC134" s="20"/>
      <c r="AD134" s="35"/>
      <c r="AE134" s="5"/>
      <c r="AF134" s="5"/>
      <c r="AG134" s="20"/>
      <c r="AH134" s="35"/>
    </row>
    <row r="135" spans="1:34" ht="15.75" customHeight="1" x14ac:dyDescent="0.3">
      <c r="A135" s="13"/>
      <c r="B135" s="54"/>
      <c r="C135" s="10">
        <v>132</v>
      </c>
      <c r="D135" s="6" t="s">
        <v>644</v>
      </c>
      <c r="E135" s="6" t="s">
        <v>28</v>
      </c>
      <c r="F135" s="14" t="s">
        <v>152</v>
      </c>
      <c r="G135" s="15" t="s">
        <v>152</v>
      </c>
      <c r="H135" s="15" t="s">
        <v>152</v>
      </c>
      <c r="I135" s="16" t="s">
        <v>25</v>
      </c>
      <c r="L135" s="17"/>
      <c r="M135" s="18" t="str">
        <f>'AI - 1'!A134</f>
        <v>No</v>
      </c>
      <c r="N135" s="18" t="str">
        <f>'AI - 2'!A134</f>
        <v>No</v>
      </c>
      <c r="O135" s="18" t="str">
        <f>'AI  - 3'!A134</f>
        <v>No</v>
      </c>
      <c r="P135" s="8">
        <f>COUNTIF(M135:O135,"Yes")</f>
        <v>0</v>
      </c>
      <c r="Q135" s="18" t="str">
        <f>'AI - 1'!B134</f>
        <v>No</v>
      </c>
      <c r="R135" s="18" t="str">
        <f>'AI - 2'!B134</f>
        <v>No</v>
      </c>
      <c r="S135" s="18" t="str">
        <f>'AI  - 3'!B134</f>
        <v>No</v>
      </c>
      <c r="T135" s="8">
        <f>COUNTIF(Q135:S135,"Yes")</f>
        <v>0</v>
      </c>
      <c r="U135" s="15" t="s">
        <v>152</v>
      </c>
      <c r="V135" s="19"/>
      <c r="W135" s="8"/>
      <c r="X135" s="5"/>
      <c r="Y135" s="20"/>
      <c r="Z135" s="21"/>
      <c r="AA135" s="5"/>
      <c r="AB135" s="5"/>
      <c r="AC135" s="20"/>
      <c r="AD135" s="35"/>
      <c r="AE135" s="5"/>
      <c r="AF135" s="5"/>
      <c r="AG135" s="20"/>
      <c r="AH135" s="35"/>
    </row>
    <row r="136" spans="1:34" ht="15.75" customHeight="1" x14ac:dyDescent="0.3">
      <c r="A136" s="13"/>
      <c r="B136" s="54"/>
      <c r="C136" s="10">
        <v>133</v>
      </c>
      <c r="D136" s="6" t="s">
        <v>220</v>
      </c>
      <c r="E136" s="6" t="s">
        <v>221</v>
      </c>
      <c r="F136" s="14" t="s">
        <v>152</v>
      </c>
      <c r="G136" s="15" t="s">
        <v>24</v>
      </c>
      <c r="H136" s="27" t="s">
        <v>152</v>
      </c>
      <c r="I136" s="16" t="s">
        <v>181</v>
      </c>
      <c r="J136" s="2" t="s">
        <v>219</v>
      </c>
      <c r="L136" s="17"/>
      <c r="M136" s="18" t="str">
        <f>'AI - 1'!A135</f>
        <v>Yes</v>
      </c>
      <c r="N136" s="18" t="str">
        <f>'AI - 2'!A135</f>
        <v>Yes</v>
      </c>
      <c r="O136" s="18" t="str">
        <f>'AI  - 3'!A135</f>
        <v>Yes</v>
      </c>
      <c r="P136" s="8">
        <f>COUNTIF(M136:O136,"Yes")</f>
        <v>3</v>
      </c>
      <c r="Q136" s="18" t="str">
        <f>'AI - 1'!B135</f>
        <v>Yes</v>
      </c>
      <c r="R136" s="18" t="str">
        <f>'AI - 2'!B135</f>
        <v>Yes</v>
      </c>
      <c r="S136" s="18" t="str">
        <f>'AI  - 3'!B135</f>
        <v>Yes</v>
      </c>
      <c r="T136" s="8">
        <f>COUNTIF(Q136:S136,"Yes")</f>
        <v>3</v>
      </c>
      <c r="U136" s="15" t="s">
        <v>24</v>
      </c>
      <c r="V136" s="19"/>
      <c r="W136" s="8"/>
      <c r="X136" s="5"/>
      <c r="Y136" s="20"/>
      <c r="Z136" s="21"/>
      <c r="AA136" s="5"/>
      <c r="AB136" s="5"/>
      <c r="AC136" s="20"/>
      <c r="AD136" s="21"/>
      <c r="AE136" s="5"/>
      <c r="AF136" s="5"/>
      <c r="AG136" s="20"/>
      <c r="AH136" s="21"/>
    </row>
    <row r="137" spans="1:34" ht="15.75" customHeight="1" x14ac:dyDescent="0.3">
      <c r="A137" s="13"/>
      <c r="B137" s="54"/>
      <c r="C137" s="10">
        <v>134</v>
      </c>
      <c r="D137" s="6" t="s">
        <v>645</v>
      </c>
      <c r="E137" s="6" t="s">
        <v>646</v>
      </c>
      <c r="F137" s="14" t="s">
        <v>152</v>
      </c>
      <c r="G137" s="15" t="s">
        <v>152</v>
      </c>
      <c r="H137" s="15" t="s">
        <v>152</v>
      </c>
      <c r="I137" s="16" t="s">
        <v>25</v>
      </c>
      <c r="L137" s="17"/>
      <c r="M137" s="18" t="str">
        <f>'AI - 1'!A136</f>
        <v>No</v>
      </c>
      <c r="N137" s="18" t="str">
        <f>'AI - 2'!A136</f>
        <v>No</v>
      </c>
      <c r="O137" s="18" t="str">
        <f>'AI  - 3'!A136</f>
        <v>No</v>
      </c>
      <c r="P137" s="8">
        <f>COUNTIF(M137:O137,"Yes")</f>
        <v>0</v>
      </c>
      <c r="Q137" s="18" t="str">
        <f>'AI - 1'!B136</f>
        <v>No</v>
      </c>
      <c r="R137" s="18" t="str">
        <f>'AI - 2'!B136</f>
        <v>No</v>
      </c>
      <c r="S137" s="18" t="str">
        <f>'AI  - 3'!B136</f>
        <v>No</v>
      </c>
      <c r="T137" s="8">
        <f>COUNTIF(Q137:S137,"Yes")</f>
        <v>0</v>
      </c>
      <c r="U137" s="15" t="s">
        <v>152</v>
      </c>
      <c r="V137" s="19"/>
      <c r="W137" s="8"/>
      <c r="X137" s="5"/>
      <c r="Y137" s="20"/>
      <c r="Z137" s="21"/>
      <c r="AA137" s="5"/>
      <c r="AB137" s="5"/>
      <c r="AC137" s="20"/>
      <c r="AD137" s="35"/>
      <c r="AE137" s="5"/>
      <c r="AF137" s="5"/>
      <c r="AG137" s="20"/>
      <c r="AH137" s="35"/>
    </row>
    <row r="138" spans="1:34" ht="15.75" customHeight="1" x14ac:dyDescent="0.3">
      <c r="A138" s="13"/>
      <c r="B138" s="54"/>
      <c r="C138" s="10">
        <v>135</v>
      </c>
      <c r="D138" s="6" t="s">
        <v>647</v>
      </c>
      <c r="E138" s="6" t="s">
        <v>648</v>
      </c>
      <c r="F138" s="14" t="s">
        <v>152</v>
      </c>
      <c r="G138" s="15" t="s">
        <v>152</v>
      </c>
      <c r="H138" s="15" t="s">
        <v>152</v>
      </c>
      <c r="I138" s="16" t="s">
        <v>25</v>
      </c>
      <c r="L138" s="17"/>
      <c r="M138" s="18" t="str">
        <f>'AI - 1'!A137</f>
        <v>No</v>
      </c>
      <c r="N138" s="18" t="str">
        <f>'AI - 2'!A137</f>
        <v>No</v>
      </c>
      <c r="O138" s="18" t="str">
        <f>'AI  - 3'!A137</f>
        <v>No</v>
      </c>
      <c r="P138" s="8">
        <f>COUNTIF(M138:O138,"Yes")</f>
        <v>0</v>
      </c>
      <c r="Q138" s="18" t="str">
        <f>'AI - 1'!B137</f>
        <v>No</v>
      </c>
      <c r="R138" s="18" t="str">
        <f>'AI - 2'!B137</f>
        <v>No</v>
      </c>
      <c r="S138" s="18" t="str">
        <f>'AI  - 3'!B137</f>
        <v>No</v>
      </c>
      <c r="T138" s="8">
        <f>COUNTIF(Q138:S138,"Yes")</f>
        <v>0</v>
      </c>
      <c r="U138" s="15" t="s">
        <v>152</v>
      </c>
      <c r="V138" s="19"/>
      <c r="W138" s="8"/>
      <c r="X138" s="5"/>
      <c r="Y138" s="20"/>
      <c r="Z138" s="21"/>
      <c r="AA138" s="5"/>
      <c r="AB138" s="5"/>
      <c r="AC138" s="20"/>
      <c r="AD138" s="35"/>
      <c r="AE138" s="5"/>
      <c r="AF138" s="5"/>
      <c r="AG138" s="20"/>
      <c r="AH138" s="35"/>
    </row>
    <row r="139" spans="1:34" ht="15.75" customHeight="1" x14ac:dyDescent="0.3">
      <c r="A139" s="13"/>
      <c r="B139" s="54"/>
      <c r="C139" s="10">
        <v>136</v>
      </c>
      <c r="D139" s="6" t="s">
        <v>649</v>
      </c>
      <c r="E139" s="6" t="s">
        <v>650</v>
      </c>
      <c r="F139" s="14" t="s">
        <v>152</v>
      </c>
      <c r="G139" s="15" t="s">
        <v>152</v>
      </c>
      <c r="H139" s="31" t="s">
        <v>152</v>
      </c>
      <c r="I139" s="16" t="s">
        <v>25</v>
      </c>
      <c r="L139" s="17"/>
      <c r="M139" s="18" t="str">
        <f>'AI - 1'!A138</f>
        <v>No</v>
      </c>
      <c r="N139" s="18" t="str">
        <f>'AI - 2'!A138</f>
        <v>No</v>
      </c>
      <c r="O139" s="18" t="str">
        <f>'AI  - 3'!A138</f>
        <v>No</v>
      </c>
      <c r="P139" s="8">
        <f>COUNTIF(M139:O139,"Yes")</f>
        <v>0</v>
      </c>
      <c r="Q139" s="18" t="str">
        <f>'AI - 1'!B138</f>
        <v>No</v>
      </c>
      <c r="R139" s="18" t="str">
        <f>'AI - 2'!B138</f>
        <v>No</v>
      </c>
      <c r="S139" s="18" t="str">
        <f>'AI  - 3'!B138</f>
        <v>No</v>
      </c>
      <c r="T139" s="8">
        <f>COUNTIF(Q139:S139,"Yes")</f>
        <v>0</v>
      </c>
      <c r="U139" s="15" t="s">
        <v>152</v>
      </c>
      <c r="V139" s="19"/>
      <c r="W139" s="8"/>
      <c r="X139" s="5"/>
      <c r="Y139" s="20"/>
      <c r="Z139" s="21"/>
      <c r="AA139" s="5"/>
      <c r="AB139" s="5"/>
      <c r="AC139" s="20"/>
      <c r="AD139" s="35"/>
      <c r="AE139" s="5"/>
      <c r="AF139" s="5"/>
      <c r="AG139" s="20"/>
      <c r="AH139" s="35"/>
    </row>
    <row r="140" spans="1:34" ht="15.75" customHeight="1" x14ac:dyDescent="0.3">
      <c r="A140" s="13"/>
      <c r="B140" s="54"/>
      <c r="C140" s="10">
        <v>137</v>
      </c>
      <c r="D140" s="6" t="s">
        <v>651</v>
      </c>
      <c r="E140" s="6" t="s">
        <v>652</v>
      </c>
      <c r="F140" s="14" t="s">
        <v>152</v>
      </c>
      <c r="G140" s="15" t="s">
        <v>152</v>
      </c>
      <c r="H140" s="31" t="s">
        <v>152</v>
      </c>
      <c r="I140" s="16" t="s">
        <v>25</v>
      </c>
      <c r="L140" s="17"/>
      <c r="M140" s="18" t="str">
        <f>'AI - 1'!A139</f>
        <v>No</v>
      </c>
      <c r="N140" s="18" t="str">
        <f>'AI - 2'!A139</f>
        <v>No</v>
      </c>
      <c r="O140" s="18" t="str">
        <f>'AI  - 3'!A139</f>
        <v>No</v>
      </c>
      <c r="P140" s="8">
        <f>COUNTIF(M140:O140,"Yes")</f>
        <v>0</v>
      </c>
      <c r="Q140" s="18" t="str">
        <f>'AI - 1'!B139</f>
        <v>No</v>
      </c>
      <c r="R140" s="18" t="str">
        <f>'AI - 2'!B139</f>
        <v>No</v>
      </c>
      <c r="S140" s="18" t="str">
        <f>'AI  - 3'!B139</f>
        <v>No</v>
      </c>
      <c r="T140" s="8">
        <f>COUNTIF(Q140:S140,"Yes")</f>
        <v>0</v>
      </c>
      <c r="U140" s="15" t="s">
        <v>152</v>
      </c>
      <c r="V140" s="19"/>
      <c r="W140" s="8"/>
      <c r="X140" s="5"/>
      <c r="Y140" s="20"/>
      <c r="Z140" s="21"/>
      <c r="AA140" s="5"/>
      <c r="AB140" s="5"/>
      <c r="AC140" s="20"/>
      <c r="AD140" s="35"/>
      <c r="AE140" s="5"/>
      <c r="AF140" s="5"/>
      <c r="AG140" s="20"/>
      <c r="AH140" s="35"/>
    </row>
    <row r="141" spans="1:34" ht="15.75" customHeight="1" x14ac:dyDescent="0.3">
      <c r="A141" s="13"/>
      <c r="B141" s="54"/>
      <c r="C141" s="10">
        <v>138</v>
      </c>
      <c r="D141" s="6" t="s">
        <v>653</v>
      </c>
      <c r="E141" s="6" t="s">
        <v>654</v>
      </c>
      <c r="F141" s="14" t="s">
        <v>152</v>
      </c>
      <c r="G141" s="15" t="s">
        <v>152</v>
      </c>
      <c r="H141" s="31" t="s">
        <v>152</v>
      </c>
      <c r="I141" s="16" t="s">
        <v>25</v>
      </c>
      <c r="L141" s="17"/>
      <c r="M141" s="18" t="str">
        <f>'AI - 1'!A140</f>
        <v>No</v>
      </c>
      <c r="N141" s="18" t="str">
        <f>'AI - 2'!A140</f>
        <v>No</v>
      </c>
      <c r="O141" s="18" t="str">
        <f>'AI  - 3'!A140</f>
        <v>No</v>
      </c>
      <c r="P141" s="8">
        <f>COUNTIF(M141:O141,"Yes")</f>
        <v>0</v>
      </c>
      <c r="Q141" s="18" t="str">
        <f>'AI - 1'!B140</f>
        <v>No</v>
      </c>
      <c r="R141" s="18" t="str">
        <f>'AI - 2'!B140</f>
        <v>No</v>
      </c>
      <c r="S141" s="18" t="str">
        <f>'AI  - 3'!B140</f>
        <v>No</v>
      </c>
      <c r="T141" s="8">
        <f>COUNTIF(Q141:S141,"Yes")</f>
        <v>0</v>
      </c>
      <c r="U141" s="15" t="s">
        <v>152</v>
      </c>
      <c r="V141" s="19"/>
      <c r="W141" s="8"/>
      <c r="X141" s="5"/>
      <c r="Y141" s="20"/>
      <c r="Z141" s="21"/>
      <c r="AA141" s="5"/>
      <c r="AB141" s="5"/>
      <c r="AC141" s="20"/>
      <c r="AD141" s="35"/>
      <c r="AE141" s="5"/>
      <c r="AF141" s="5"/>
      <c r="AG141" s="20"/>
      <c r="AH141" s="35"/>
    </row>
    <row r="142" spans="1:34" ht="15.75" customHeight="1" x14ac:dyDescent="0.3">
      <c r="A142" s="13"/>
      <c r="B142" s="54"/>
      <c r="C142" s="10">
        <v>139</v>
      </c>
      <c r="D142" s="6" t="s">
        <v>655</v>
      </c>
      <c r="E142" s="6" t="s">
        <v>656</v>
      </c>
      <c r="F142" s="14" t="s">
        <v>152</v>
      </c>
      <c r="G142" s="15" t="s">
        <v>152</v>
      </c>
      <c r="H142" s="15" t="s">
        <v>152</v>
      </c>
      <c r="I142" s="16" t="s">
        <v>25</v>
      </c>
      <c r="L142" s="17"/>
      <c r="M142" s="18" t="str">
        <f>'AI - 1'!A141</f>
        <v>No</v>
      </c>
      <c r="N142" s="18" t="str">
        <f>'AI - 2'!A141</f>
        <v>No</v>
      </c>
      <c r="O142" s="18" t="str">
        <f>'AI  - 3'!A141</f>
        <v>No</v>
      </c>
      <c r="P142" s="8">
        <f>COUNTIF(M142:O142,"Yes")</f>
        <v>0</v>
      </c>
      <c r="Q142" s="18" t="str">
        <f>'AI - 1'!B141</f>
        <v>No</v>
      </c>
      <c r="R142" s="18" t="str">
        <f>'AI - 2'!B141</f>
        <v>No</v>
      </c>
      <c r="S142" s="18" t="str">
        <f>'AI  - 3'!B141</f>
        <v>No</v>
      </c>
      <c r="T142" s="8">
        <f>COUNTIF(Q142:S142,"Yes")</f>
        <v>0</v>
      </c>
      <c r="U142" s="15" t="s">
        <v>152</v>
      </c>
      <c r="V142" s="19"/>
      <c r="W142" s="8"/>
      <c r="X142" s="5"/>
      <c r="Y142" s="20"/>
      <c r="Z142" s="21"/>
      <c r="AA142" s="5"/>
      <c r="AB142" s="5"/>
      <c r="AC142" s="20"/>
      <c r="AD142" s="35"/>
      <c r="AE142" s="5"/>
      <c r="AF142" s="5"/>
      <c r="AG142" s="20"/>
      <c r="AH142" s="35"/>
    </row>
    <row r="143" spans="1:34" ht="15.75" customHeight="1" x14ac:dyDescent="0.3">
      <c r="A143" s="13"/>
      <c r="B143" s="54"/>
      <c r="C143" s="10">
        <v>140</v>
      </c>
      <c r="D143" s="6" t="s">
        <v>657</v>
      </c>
      <c r="E143" s="6" t="s">
        <v>658</v>
      </c>
      <c r="F143" s="14" t="s">
        <v>152</v>
      </c>
      <c r="G143" s="15" t="s">
        <v>152</v>
      </c>
      <c r="H143" s="31" t="s">
        <v>152</v>
      </c>
      <c r="I143" s="16" t="s">
        <v>25</v>
      </c>
      <c r="L143" s="17"/>
      <c r="M143" s="18" t="str">
        <f>'AI - 1'!A142</f>
        <v>No</v>
      </c>
      <c r="N143" s="18" t="str">
        <f>'AI - 2'!A142</f>
        <v>No</v>
      </c>
      <c r="O143" s="18" t="str">
        <f>'AI  - 3'!A142</f>
        <v>No</v>
      </c>
      <c r="P143" s="8">
        <f>COUNTIF(M143:O143,"Yes")</f>
        <v>0</v>
      </c>
      <c r="Q143" s="18" t="str">
        <f>'AI - 1'!B142</f>
        <v>No</v>
      </c>
      <c r="R143" s="18" t="str">
        <f>'AI - 2'!B142</f>
        <v>No</v>
      </c>
      <c r="S143" s="18" t="str">
        <f>'AI  - 3'!B142</f>
        <v>No</v>
      </c>
      <c r="T143" s="8">
        <f>COUNTIF(Q143:S143,"Yes")</f>
        <v>0</v>
      </c>
      <c r="U143" s="15" t="s">
        <v>152</v>
      </c>
      <c r="V143" s="19"/>
      <c r="W143" s="8"/>
      <c r="X143" s="5"/>
      <c r="Y143" s="20"/>
      <c r="Z143" s="21"/>
      <c r="AA143" s="5"/>
      <c r="AB143" s="5"/>
      <c r="AC143" s="20"/>
      <c r="AD143" s="35"/>
      <c r="AE143" s="5"/>
      <c r="AF143" s="5"/>
      <c r="AG143" s="20"/>
      <c r="AH143" s="35"/>
    </row>
    <row r="144" spans="1:34" ht="15.75" customHeight="1" x14ac:dyDescent="0.3">
      <c r="A144" s="13"/>
      <c r="B144" s="54"/>
      <c r="C144" s="10">
        <v>141</v>
      </c>
      <c r="D144" s="6" t="s">
        <v>659</v>
      </c>
      <c r="E144" s="6" t="s">
        <v>660</v>
      </c>
      <c r="F144" s="14" t="s">
        <v>152</v>
      </c>
      <c r="G144" s="15" t="s">
        <v>152</v>
      </c>
      <c r="H144" s="31" t="s">
        <v>152</v>
      </c>
      <c r="I144" s="16" t="s">
        <v>25</v>
      </c>
      <c r="L144" s="17"/>
      <c r="M144" s="18" t="str">
        <f>'AI - 1'!A143</f>
        <v>No</v>
      </c>
      <c r="N144" s="18" t="str">
        <f>'AI - 2'!A143</f>
        <v>No</v>
      </c>
      <c r="O144" s="18" t="str">
        <f>'AI  - 3'!A143</f>
        <v>No</v>
      </c>
      <c r="P144" s="8">
        <f>COUNTIF(M144:O144,"Yes")</f>
        <v>0</v>
      </c>
      <c r="Q144" s="18" t="str">
        <f>'AI - 1'!B143</f>
        <v>No</v>
      </c>
      <c r="R144" s="18" t="str">
        <f>'AI - 2'!B143</f>
        <v>No</v>
      </c>
      <c r="S144" s="18" t="str">
        <f>'AI  - 3'!B143</f>
        <v>No</v>
      </c>
      <c r="T144" s="8">
        <f>COUNTIF(Q144:S144,"Yes")</f>
        <v>0</v>
      </c>
      <c r="U144" s="15" t="s">
        <v>152</v>
      </c>
      <c r="V144" s="19"/>
      <c r="W144" s="8"/>
      <c r="X144" s="5"/>
      <c r="Y144" s="20"/>
      <c r="Z144" s="21"/>
      <c r="AA144" s="22"/>
      <c r="AB144" s="22"/>
      <c r="AC144" s="23"/>
      <c r="AD144" s="22"/>
      <c r="AE144" s="22"/>
      <c r="AF144" s="22"/>
      <c r="AG144" s="23"/>
      <c r="AH144" s="22"/>
    </row>
    <row r="145" spans="1:34" ht="15.75" customHeight="1" x14ac:dyDescent="0.3">
      <c r="A145" s="13"/>
      <c r="B145" s="54"/>
      <c r="C145" s="10">
        <v>142</v>
      </c>
      <c r="D145" s="6" t="s">
        <v>661</v>
      </c>
      <c r="E145" s="6" t="s">
        <v>662</v>
      </c>
      <c r="F145" s="14" t="s">
        <v>152</v>
      </c>
      <c r="G145" s="15" t="s">
        <v>152</v>
      </c>
      <c r="H145" s="31" t="s">
        <v>152</v>
      </c>
      <c r="I145" s="16" t="s">
        <v>25</v>
      </c>
      <c r="L145" s="17"/>
      <c r="M145" s="18" t="str">
        <f>'AI - 1'!A144</f>
        <v>No</v>
      </c>
      <c r="N145" s="18" t="str">
        <f>'AI - 2'!A144</f>
        <v>No</v>
      </c>
      <c r="O145" s="18" t="str">
        <f>'AI  - 3'!A144</f>
        <v>No</v>
      </c>
      <c r="P145" s="8">
        <f>COUNTIF(M145:O145,"Yes")</f>
        <v>0</v>
      </c>
      <c r="Q145" s="18" t="str">
        <f>'AI - 1'!B144</f>
        <v>No</v>
      </c>
      <c r="R145" s="18" t="str">
        <f>'AI - 2'!B144</f>
        <v>No</v>
      </c>
      <c r="S145" s="18" t="str">
        <f>'AI  - 3'!B144</f>
        <v>No</v>
      </c>
      <c r="T145" s="8">
        <f>COUNTIF(Q145:S145,"Yes")</f>
        <v>0</v>
      </c>
      <c r="U145" s="15" t="s">
        <v>152</v>
      </c>
      <c r="V145" s="19"/>
      <c r="W145" s="8"/>
      <c r="X145" s="5"/>
      <c r="Y145" s="20"/>
      <c r="Z145" s="21"/>
      <c r="AA145" s="22"/>
      <c r="AB145" s="22"/>
      <c r="AC145" s="23"/>
      <c r="AD145" s="22"/>
      <c r="AE145" s="22"/>
      <c r="AF145" s="22"/>
      <c r="AG145" s="23"/>
      <c r="AH145" s="22"/>
    </row>
    <row r="146" spans="1:34" ht="15.75" customHeight="1" x14ac:dyDescent="0.3">
      <c r="A146" s="13"/>
      <c r="B146" s="54"/>
      <c r="C146" s="10">
        <v>143</v>
      </c>
      <c r="D146" s="6" t="s">
        <v>35</v>
      </c>
      <c r="E146" s="6" t="s">
        <v>57</v>
      </c>
      <c r="F146" s="14" t="s">
        <v>24</v>
      </c>
      <c r="G146" s="15" t="s">
        <v>24</v>
      </c>
      <c r="H146" s="31" t="s">
        <v>24</v>
      </c>
      <c r="I146" s="16" t="s">
        <v>25</v>
      </c>
      <c r="L146" s="17"/>
      <c r="M146" s="18" t="str">
        <f>'AI - 1'!A145</f>
        <v>Yes</v>
      </c>
      <c r="N146" s="18" t="str">
        <f>'AI - 2'!A145</f>
        <v>Yes</v>
      </c>
      <c r="O146" s="18" t="str">
        <f>'AI  - 3'!A145</f>
        <v>Yes</v>
      </c>
      <c r="P146" s="8">
        <f>COUNTIF(M146:O146,"Yes")</f>
        <v>3</v>
      </c>
      <c r="Q146" s="18" t="str">
        <f>'AI - 1'!B145</f>
        <v>Yes</v>
      </c>
      <c r="R146" s="18" t="str">
        <f>'AI - 2'!B145</f>
        <v>Yes</v>
      </c>
      <c r="S146" s="18" t="str">
        <f>'AI  - 3'!B145</f>
        <v>Yes</v>
      </c>
      <c r="T146" s="8">
        <f>COUNTIF(Q146:S146,"Yes")</f>
        <v>3</v>
      </c>
      <c r="U146" s="15" t="s">
        <v>24</v>
      </c>
      <c r="V146" s="19"/>
      <c r="W146" s="8"/>
      <c r="X146" s="5"/>
      <c r="Y146" s="20"/>
      <c r="Z146" s="21"/>
      <c r="AA146" s="22"/>
      <c r="AB146" s="22"/>
      <c r="AC146" s="23"/>
      <c r="AD146" s="21"/>
      <c r="AE146" s="22"/>
      <c r="AF146" s="22"/>
      <c r="AG146" s="23"/>
      <c r="AH146" s="21"/>
    </row>
    <row r="147" spans="1:34" ht="15.75" customHeight="1" x14ac:dyDescent="0.3">
      <c r="A147" s="13"/>
      <c r="B147" s="54"/>
      <c r="C147" s="10">
        <v>144</v>
      </c>
      <c r="D147" s="6" t="s">
        <v>663</v>
      </c>
      <c r="E147" s="6" t="s">
        <v>664</v>
      </c>
      <c r="F147" s="14" t="s">
        <v>152</v>
      </c>
      <c r="G147" s="15" t="s">
        <v>152</v>
      </c>
      <c r="H147" s="15" t="s">
        <v>152</v>
      </c>
      <c r="I147" s="16" t="s">
        <v>25</v>
      </c>
      <c r="L147" s="17"/>
      <c r="M147" s="18" t="str">
        <f>'AI - 1'!A146</f>
        <v>No</v>
      </c>
      <c r="N147" s="18" t="str">
        <f>'AI - 2'!A146</f>
        <v>No</v>
      </c>
      <c r="O147" s="18" t="str">
        <f>'AI  - 3'!A146</f>
        <v>No</v>
      </c>
      <c r="P147" s="8">
        <f>COUNTIF(M147:O147,"Yes")</f>
        <v>0</v>
      </c>
      <c r="Q147" s="18" t="str">
        <f>'AI - 1'!B146</f>
        <v>No</v>
      </c>
      <c r="R147" s="18" t="str">
        <f>'AI - 2'!B146</f>
        <v>No</v>
      </c>
      <c r="S147" s="18" t="str">
        <f>'AI  - 3'!B146</f>
        <v>No</v>
      </c>
      <c r="T147" s="8">
        <f>COUNTIF(Q147:S147,"Yes")</f>
        <v>0</v>
      </c>
      <c r="U147" s="15" t="s">
        <v>152</v>
      </c>
      <c r="V147" s="19"/>
      <c r="W147" s="8"/>
      <c r="X147" s="5"/>
      <c r="Y147" s="20"/>
      <c r="Z147" s="21"/>
      <c r="AA147" s="5"/>
      <c r="AB147" s="5"/>
      <c r="AC147" s="20"/>
      <c r="AD147" s="35"/>
      <c r="AE147" s="5"/>
      <c r="AF147" s="5"/>
      <c r="AG147" s="20"/>
      <c r="AH147" s="35"/>
    </row>
    <row r="148" spans="1:34" ht="15.75" customHeight="1" x14ac:dyDescent="0.3">
      <c r="A148" s="13"/>
      <c r="B148" s="54"/>
      <c r="C148" s="10">
        <v>145</v>
      </c>
      <c r="D148" s="6" t="s">
        <v>245</v>
      </c>
      <c r="E148" s="6" t="s">
        <v>246</v>
      </c>
      <c r="F148" s="14" t="s">
        <v>24</v>
      </c>
      <c r="G148" s="15" t="s">
        <v>24</v>
      </c>
      <c r="H148" s="31" t="s">
        <v>24</v>
      </c>
      <c r="I148" s="16" t="s">
        <v>25</v>
      </c>
      <c r="L148" s="17"/>
      <c r="M148" s="18" t="str">
        <f>'AI - 1'!A147</f>
        <v>Yes</v>
      </c>
      <c r="N148" s="18" t="str">
        <f>'AI - 2'!A147</f>
        <v>Yes</v>
      </c>
      <c r="O148" s="18" t="str">
        <f>'AI  - 3'!A147</f>
        <v>Yes</v>
      </c>
      <c r="P148" s="8">
        <f>COUNTIF(M148:O148,"Yes")</f>
        <v>3</v>
      </c>
      <c r="Q148" s="18" t="str">
        <f>'AI - 1'!B147</f>
        <v>No</v>
      </c>
      <c r="R148" s="18" t="str">
        <f>'AI - 2'!B147</f>
        <v>Yes</v>
      </c>
      <c r="S148" s="18" t="str">
        <f>'AI  - 3'!B147</f>
        <v>Yes</v>
      </c>
      <c r="T148" s="8">
        <f>COUNTIF(Q148:S148,"Yes")</f>
        <v>2</v>
      </c>
      <c r="U148" s="15" t="s">
        <v>24</v>
      </c>
      <c r="V148" s="19"/>
      <c r="W148" s="8"/>
      <c r="X148" s="5"/>
      <c r="Y148" s="20"/>
      <c r="Z148" s="21"/>
      <c r="AA148" s="22"/>
      <c r="AB148" s="22"/>
      <c r="AC148" s="23"/>
      <c r="AD148" s="21"/>
      <c r="AE148" s="22"/>
      <c r="AF148" s="22"/>
      <c r="AG148" s="23"/>
      <c r="AH148" s="21"/>
    </row>
    <row r="149" spans="1:34" ht="15.75" customHeight="1" x14ac:dyDescent="0.3">
      <c r="A149" s="13"/>
      <c r="B149" s="54"/>
      <c r="C149" s="10">
        <v>146</v>
      </c>
      <c r="D149" s="6" t="s">
        <v>665</v>
      </c>
      <c r="E149" s="6" t="s">
        <v>666</v>
      </c>
      <c r="F149" s="14" t="s">
        <v>152</v>
      </c>
      <c r="G149" s="15" t="s">
        <v>152</v>
      </c>
      <c r="H149" s="15" t="s">
        <v>152</v>
      </c>
      <c r="I149" s="16" t="s">
        <v>25</v>
      </c>
      <c r="L149" s="17"/>
      <c r="M149" s="18" t="str">
        <f>'AI - 1'!A148</f>
        <v>No</v>
      </c>
      <c r="N149" s="18" t="str">
        <f>'AI - 2'!A148</f>
        <v>No</v>
      </c>
      <c r="O149" s="18" t="str">
        <f>'AI  - 3'!A148</f>
        <v>No</v>
      </c>
      <c r="P149" s="8">
        <f>COUNTIF(M149:O149,"Yes")</f>
        <v>0</v>
      </c>
      <c r="Q149" s="18" t="str">
        <f>'AI - 1'!B148</f>
        <v>No</v>
      </c>
      <c r="R149" s="18" t="str">
        <f>'AI - 2'!B148</f>
        <v>No</v>
      </c>
      <c r="S149" s="18" t="str">
        <f>'AI  - 3'!B148</f>
        <v>No</v>
      </c>
      <c r="T149" s="8">
        <f>COUNTIF(Q149:S149,"Yes")</f>
        <v>0</v>
      </c>
      <c r="U149" s="15" t="s">
        <v>152</v>
      </c>
      <c r="V149" s="19"/>
      <c r="W149" s="8"/>
      <c r="X149" s="5"/>
      <c r="Y149" s="20"/>
      <c r="Z149" s="21"/>
      <c r="AA149" s="22"/>
      <c r="AB149" s="22"/>
      <c r="AC149" s="23"/>
      <c r="AD149" s="22"/>
      <c r="AE149" s="22"/>
      <c r="AF149" s="22"/>
      <c r="AG149" s="23"/>
      <c r="AH149" s="22"/>
    </row>
    <row r="150" spans="1:34" ht="15.75" customHeight="1" x14ac:dyDescent="0.3">
      <c r="A150" s="13"/>
      <c r="B150" s="54"/>
      <c r="C150" s="10">
        <v>147</v>
      </c>
      <c r="D150" s="6" t="s">
        <v>667</v>
      </c>
      <c r="E150" s="6" t="s">
        <v>668</v>
      </c>
      <c r="F150" s="14" t="s">
        <v>152</v>
      </c>
      <c r="G150" s="15" t="s">
        <v>152</v>
      </c>
      <c r="H150" s="15" t="s">
        <v>152</v>
      </c>
      <c r="I150" s="16" t="s">
        <v>25</v>
      </c>
      <c r="L150" s="17"/>
      <c r="M150" s="18" t="str">
        <f>'AI - 1'!A149</f>
        <v>No</v>
      </c>
      <c r="N150" s="18" t="str">
        <f>'AI - 2'!A149</f>
        <v>No</v>
      </c>
      <c r="O150" s="18" t="str">
        <f>'AI  - 3'!A149</f>
        <v>No</v>
      </c>
      <c r="P150" s="8">
        <f>COUNTIF(M150:O150,"Yes")</f>
        <v>0</v>
      </c>
      <c r="Q150" s="18" t="str">
        <f>'AI - 1'!B149</f>
        <v>No</v>
      </c>
      <c r="R150" s="18" t="str">
        <f>'AI - 2'!B149</f>
        <v>No</v>
      </c>
      <c r="S150" s="18" t="str">
        <f>'AI  - 3'!B149</f>
        <v>No</v>
      </c>
      <c r="T150" s="8">
        <f>COUNTIF(Q150:S150,"Yes")</f>
        <v>0</v>
      </c>
      <c r="U150" s="15" t="s">
        <v>152</v>
      </c>
      <c r="V150" s="19"/>
      <c r="W150" s="8"/>
      <c r="X150" s="5"/>
      <c r="Y150" s="20"/>
      <c r="Z150" s="21"/>
      <c r="AA150" s="22"/>
      <c r="AB150" s="22"/>
      <c r="AC150" s="23"/>
      <c r="AD150" s="22"/>
      <c r="AE150" s="22"/>
      <c r="AF150" s="22"/>
      <c r="AG150" s="23"/>
      <c r="AH150" s="22"/>
    </row>
    <row r="151" spans="1:34" ht="15.75" customHeight="1" x14ac:dyDescent="0.3">
      <c r="A151" s="13"/>
      <c r="B151" s="54"/>
      <c r="C151" s="10">
        <v>148</v>
      </c>
      <c r="D151" s="6" t="s">
        <v>669</v>
      </c>
      <c r="E151" s="6" t="s">
        <v>670</v>
      </c>
      <c r="F151" s="14" t="s">
        <v>152</v>
      </c>
      <c r="G151" s="15" t="s">
        <v>152</v>
      </c>
      <c r="H151" s="31" t="s">
        <v>152</v>
      </c>
      <c r="I151" s="16" t="s">
        <v>25</v>
      </c>
      <c r="L151" s="17"/>
      <c r="M151" s="18" t="str">
        <f>'AI - 1'!A150</f>
        <v>No</v>
      </c>
      <c r="N151" s="18" t="str">
        <f>'AI - 2'!A150</f>
        <v>No</v>
      </c>
      <c r="O151" s="18" t="str">
        <f>'AI  - 3'!A150</f>
        <v>No</v>
      </c>
      <c r="P151" s="8">
        <f>COUNTIF(M151:O151,"Yes")</f>
        <v>0</v>
      </c>
      <c r="Q151" s="18" t="str">
        <f>'AI - 1'!B150</f>
        <v>No</v>
      </c>
      <c r="R151" s="18" t="str">
        <f>'AI - 2'!B150</f>
        <v>No</v>
      </c>
      <c r="S151" s="18" t="str">
        <f>'AI  - 3'!B150</f>
        <v>No</v>
      </c>
      <c r="T151" s="8">
        <f>COUNTIF(Q151:S151,"Yes")</f>
        <v>0</v>
      </c>
      <c r="U151" s="15" t="s">
        <v>152</v>
      </c>
      <c r="V151" s="19"/>
      <c r="W151" s="8"/>
      <c r="X151" s="5"/>
      <c r="Y151" s="20"/>
      <c r="Z151" s="21"/>
      <c r="AA151" s="22"/>
      <c r="AB151" s="22"/>
      <c r="AC151" s="23"/>
      <c r="AD151" s="22"/>
      <c r="AE151" s="22"/>
      <c r="AF151" s="22"/>
      <c r="AG151" s="23"/>
      <c r="AH151" s="22"/>
    </row>
    <row r="152" spans="1:34" ht="15.75" customHeight="1" x14ac:dyDescent="0.3">
      <c r="A152" s="13"/>
      <c r="B152" s="54"/>
      <c r="C152" s="10">
        <v>149</v>
      </c>
      <c r="D152" s="6" t="s">
        <v>671</v>
      </c>
      <c r="E152" s="6" t="s">
        <v>672</v>
      </c>
      <c r="F152" s="14" t="s">
        <v>152</v>
      </c>
      <c r="G152" s="15" t="s">
        <v>152</v>
      </c>
      <c r="H152" s="31" t="s">
        <v>152</v>
      </c>
      <c r="I152" s="16" t="s">
        <v>25</v>
      </c>
      <c r="L152" s="17"/>
      <c r="M152" s="18" t="str">
        <f>'AI - 1'!A151</f>
        <v>No</v>
      </c>
      <c r="N152" s="18" t="str">
        <f>'AI - 2'!A151</f>
        <v>No</v>
      </c>
      <c r="O152" s="18" t="str">
        <f>'AI  - 3'!A151</f>
        <v>No</v>
      </c>
      <c r="P152" s="8">
        <f>COUNTIF(M152:O152,"Yes")</f>
        <v>0</v>
      </c>
      <c r="Q152" s="18" t="str">
        <f>'AI - 1'!B151</f>
        <v>No</v>
      </c>
      <c r="R152" s="18" t="str">
        <f>'AI - 2'!B151</f>
        <v>No</v>
      </c>
      <c r="S152" s="18" t="str">
        <f>'AI  - 3'!B151</f>
        <v>No</v>
      </c>
      <c r="T152" s="8">
        <f>COUNTIF(Q152:S152,"Yes")</f>
        <v>0</v>
      </c>
      <c r="U152" s="15" t="s">
        <v>152</v>
      </c>
      <c r="V152" s="19"/>
      <c r="W152" s="8"/>
      <c r="X152" s="5"/>
      <c r="Y152" s="20"/>
      <c r="Z152" s="21"/>
      <c r="AA152" s="22"/>
      <c r="AB152" s="22"/>
      <c r="AC152" s="23"/>
      <c r="AD152" s="22"/>
      <c r="AE152" s="22"/>
      <c r="AF152" s="22"/>
      <c r="AG152" s="23"/>
      <c r="AH152" s="22"/>
    </row>
    <row r="153" spans="1:34" ht="15.75" customHeight="1" x14ac:dyDescent="0.3">
      <c r="A153" s="13"/>
      <c r="B153" s="54"/>
      <c r="C153" s="10">
        <v>150</v>
      </c>
      <c r="D153" s="6" t="s">
        <v>291</v>
      </c>
      <c r="E153" s="6" t="s">
        <v>292</v>
      </c>
      <c r="F153" s="14" t="s">
        <v>152</v>
      </c>
      <c r="G153" s="15" t="s">
        <v>24</v>
      </c>
      <c r="H153" s="27" t="s">
        <v>152</v>
      </c>
      <c r="I153" s="16" t="s">
        <v>181</v>
      </c>
      <c r="J153" s="2" t="s">
        <v>202</v>
      </c>
      <c r="K153" s="2" t="s">
        <v>293</v>
      </c>
      <c r="L153" s="17"/>
      <c r="M153" s="18" t="str">
        <f>'AI - 1'!A152</f>
        <v>Yes</v>
      </c>
      <c r="N153" s="18" t="str">
        <f>'AI - 2'!A152</f>
        <v>Yes</v>
      </c>
      <c r="O153" s="18" t="str">
        <f>'AI  - 3'!A152</f>
        <v>Yes</v>
      </c>
      <c r="P153" s="8">
        <f>COUNTIF(M153:O153,"Yes")</f>
        <v>3</v>
      </c>
      <c r="Q153" s="18" t="str">
        <f>'AI - 1'!B152</f>
        <v>No</v>
      </c>
      <c r="R153" s="18" t="str">
        <f>'AI - 2'!B152</f>
        <v>Yes</v>
      </c>
      <c r="S153" s="18" t="str">
        <f>'AI  - 3'!B152</f>
        <v>No</v>
      </c>
      <c r="T153" s="8">
        <f>COUNTIF(Q153:S153,"Yes")</f>
        <v>1</v>
      </c>
      <c r="U153" s="15" t="s">
        <v>24</v>
      </c>
      <c r="V153" s="19"/>
      <c r="W153" s="8"/>
      <c r="X153" s="5"/>
      <c r="Y153" s="20"/>
      <c r="Z153" s="21"/>
      <c r="AA153" s="22"/>
      <c r="AB153" s="22"/>
      <c r="AC153" s="23"/>
      <c r="AD153" s="21"/>
      <c r="AE153" s="22"/>
      <c r="AF153" s="22"/>
      <c r="AG153" s="23"/>
      <c r="AH153" s="21"/>
    </row>
    <row r="154" spans="1:34" ht="15.75" customHeight="1" x14ac:dyDescent="0.3">
      <c r="A154" s="13"/>
      <c r="B154" s="54"/>
      <c r="C154" s="10">
        <v>151</v>
      </c>
      <c r="D154" s="6" t="s">
        <v>673</v>
      </c>
      <c r="E154" s="6" t="s">
        <v>674</v>
      </c>
      <c r="F154" s="14" t="s">
        <v>152</v>
      </c>
      <c r="G154" s="15" t="s">
        <v>152</v>
      </c>
      <c r="H154" s="31" t="s">
        <v>152</v>
      </c>
      <c r="I154" s="16" t="s">
        <v>25</v>
      </c>
      <c r="L154" s="17"/>
      <c r="M154" s="18" t="str">
        <f>'AI - 1'!A153</f>
        <v>No</v>
      </c>
      <c r="N154" s="18" t="str">
        <f>'AI - 2'!A153</f>
        <v>No</v>
      </c>
      <c r="O154" s="18" t="str">
        <f>'AI  - 3'!A153</f>
        <v>No</v>
      </c>
      <c r="P154" s="8">
        <f>COUNTIF(M154:O154,"Yes")</f>
        <v>0</v>
      </c>
      <c r="Q154" s="18" t="str">
        <f>'AI - 1'!B153</f>
        <v>No</v>
      </c>
      <c r="R154" s="18" t="str">
        <f>'AI - 2'!B153</f>
        <v>No</v>
      </c>
      <c r="S154" s="18" t="str">
        <f>'AI  - 3'!B153</f>
        <v>No</v>
      </c>
      <c r="T154" s="8">
        <f>COUNTIF(Q154:S154,"Yes")</f>
        <v>0</v>
      </c>
      <c r="U154" s="15" t="s">
        <v>152</v>
      </c>
      <c r="V154" s="19"/>
      <c r="W154" s="8"/>
      <c r="X154" s="5"/>
      <c r="Y154" s="20"/>
      <c r="Z154" s="21"/>
      <c r="AA154" s="22"/>
      <c r="AB154" s="22"/>
      <c r="AC154" s="23"/>
      <c r="AD154" s="22"/>
      <c r="AE154" s="22"/>
      <c r="AF154" s="22"/>
      <c r="AG154" s="23"/>
      <c r="AH154" s="22"/>
    </row>
    <row r="155" spans="1:34" ht="15.75" customHeight="1" x14ac:dyDescent="0.3">
      <c r="A155" s="13"/>
      <c r="B155" s="54"/>
      <c r="C155" s="10">
        <v>152</v>
      </c>
      <c r="D155" s="6" t="s">
        <v>675</v>
      </c>
      <c r="E155" s="6" t="s">
        <v>676</v>
      </c>
      <c r="F155" s="14" t="s">
        <v>152</v>
      </c>
      <c r="G155" s="15" t="s">
        <v>152</v>
      </c>
      <c r="H155" s="31" t="s">
        <v>152</v>
      </c>
      <c r="I155" s="16" t="s">
        <v>25</v>
      </c>
      <c r="L155" s="17"/>
      <c r="M155" s="18" t="str">
        <f>'AI - 1'!A154</f>
        <v>No</v>
      </c>
      <c r="N155" s="18" t="str">
        <f>'AI - 2'!A154</f>
        <v>No</v>
      </c>
      <c r="O155" s="18" t="str">
        <f>'AI  - 3'!A154</f>
        <v>No</v>
      </c>
      <c r="P155" s="8">
        <f>COUNTIF(M155:O155,"Yes")</f>
        <v>0</v>
      </c>
      <c r="Q155" s="18" t="str">
        <f>'AI - 1'!B154</f>
        <v>No</v>
      </c>
      <c r="R155" s="18" t="str">
        <f>'AI - 2'!B154</f>
        <v>No</v>
      </c>
      <c r="S155" s="18" t="str">
        <f>'AI  - 3'!B154</f>
        <v>No</v>
      </c>
      <c r="T155" s="8">
        <f>COUNTIF(Q155:S155,"Yes")</f>
        <v>0</v>
      </c>
      <c r="U155" s="15" t="s">
        <v>152</v>
      </c>
      <c r="V155" s="19"/>
      <c r="W155" s="8"/>
      <c r="X155" s="5"/>
      <c r="Y155" s="20"/>
      <c r="Z155" s="21"/>
      <c r="AA155" s="22"/>
      <c r="AB155" s="22"/>
      <c r="AC155" s="23"/>
      <c r="AD155" s="22"/>
      <c r="AE155" s="22"/>
      <c r="AF155" s="22"/>
      <c r="AG155" s="23"/>
      <c r="AH155" s="22"/>
    </row>
    <row r="156" spans="1:34" ht="15.75" customHeight="1" x14ac:dyDescent="0.3">
      <c r="A156" s="13"/>
      <c r="B156" s="54"/>
      <c r="C156" s="10">
        <v>153</v>
      </c>
      <c r="D156" s="6" t="s">
        <v>677</v>
      </c>
      <c r="E156" s="6" t="s">
        <v>678</v>
      </c>
      <c r="F156" s="14" t="s">
        <v>152</v>
      </c>
      <c r="G156" s="15" t="s">
        <v>152</v>
      </c>
      <c r="H156" s="31" t="s">
        <v>152</v>
      </c>
      <c r="I156" s="16" t="s">
        <v>25</v>
      </c>
      <c r="L156" s="17"/>
      <c r="M156" s="18" t="str">
        <f>'AI - 1'!A155</f>
        <v>No</v>
      </c>
      <c r="N156" s="18" t="str">
        <f>'AI - 2'!A155</f>
        <v>No</v>
      </c>
      <c r="O156" s="18" t="str">
        <f>'AI  - 3'!A155</f>
        <v>No</v>
      </c>
      <c r="P156" s="8">
        <f>COUNTIF(M156:O156,"Yes")</f>
        <v>0</v>
      </c>
      <c r="Q156" s="18" t="str">
        <f>'AI - 1'!B155</f>
        <v>No</v>
      </c>
      <c r="R156" s="18" t="str">
        <f>'AI - 2'!B155</f>
        <v>No</v>
      </c>
      <c r="S156" s="18" t="str">
        <f>'AI  - 3'!B155</f>
        <v>No</v>
      </c>
      <c r="T156" s="8">
        <f>COUNTIF(Q156:S156,"Yes")</f>
        <v>0</v>
      </c>
      <c r="U156" s="15" t="s">
        <v>152</v>
      </c>
      <c r="V156" s="19"/>
      <c r="W156" s="8"/>
      <c r="X156" s="5"/>
      <c r="Y156" s="20"/>
      <c r="Z156" s="21"/>
      <c r="AA156" s="5"/>
      <c r="AB156" s="5"/>
      <c r="AC156" s="20"/>
      <c r="AD156" s="35"/>
      <c r="AE156" s="5"/>
      <c r="AF156" s="5"/>
      <c r="AG156" s="20"/>
      <c r="AH156" s="35"/>
    </row>
    <row r="157" spans="1:34" ht="15.75" customHeight="1" x14ac:dyDescent="0.3">
      <c r="A157" s="13"/>
      <c r="B157" s="54"/>
      <c r="C157" s="10">
        <v>154</v>
      </c>
      <c r="D157" s="6" t="s">
        <v>679</v>
      </c>
      <c r="E157" s="6" t="s">
        <v>680</v>
      </c>
      <c r="F157" s="14" t="s">
        <v>152</v>
      </c>
      <c r="G157" s="15" t="s">
        <v>152</v>
      </c>
      <c r="H157" s="31" t="s">
        <v>152</v>
      </c>
      <c r="I157" s="16" t="s">
        <v>25</v>
      </c>
      <c r="L157" s="17"/>
      <c r="M157" s="18" t="str">
        <f>'AI - 1'!A156</f>
        <v>No</v>
      </c>
      <c r="N157" s="18" t="str">
        <f>'AI - 2'!A156</f>
        <v>No</v>
      </c>
      <c r="O157" s="18" t="str">
        <f>'AI  - 3'!A156</f>
        <v>No</v>
      </c>
      <c r="P157" s="8">
        <f>COUNTIF(M157:O157,"Yes")</f>
        <v>0</v>
      </c>
      <c r="Q157" s="18" t="str">
        <f>'AI - 1'!B156</f>
        <v>No</v>
      </c>
      <c r="R157" s="18" t="str">
        <f>'AI - 2'!B156</f>
        <v>No</v>
      </c>
      <c r="S157" s="18" t="str">
        <f>'AI  - 3'!B156</f>
        <v>No</v>
      </c>
      <c r="T157" s="8">
        <f>COUNTIF(Q157:S157,"Yes")</f>
        <v>0</v>
      </c>
      <c r="U157" s="15" t="s">
        <v>152</v>
      </c>
      <c r="V157" s="19"/>
      <c r="W157" s="8"/>
      <c r="X157" s="5"/>
      <c r="Y157" s="20"/>
      <c r="Z157" s="21"/>
      <c r="AA157" s="22"/>
      <c r="AB157" s="22"/>
      <c r="AC157" s="23"/>
      <c r="AD157" s="22"/>
      <c r="AE157" s="22"/>
      <c r="AF157" s="22"/>
      <c r="AG157" s="23"/>
      <c r="AH157" s="22"/>
    </row>
    <row r="158" spans="1:34" ht="15.75" customHeight="1" x14ac:dyDescent="0.3">
      <c r="A158" s="13"/>
      <c r="B158" s="54"/>
      <c r="C158" s="10">
        <v>155</v>
      </c>
      <c r="D158" s="6" t="s">
        <v>270</v>
      </c>
      <c r="E158" s="6" t="s">
        <v>271</v>
      </c>
      <c r="F158" s="14" t="s">
        <v>152</v>
      </c>
      <c r="G158" s="15" t="s">
        <v>24</v>
      </c>
      <c r="H158" s="27" t="s">
        <v>152</v>
      </c>
      <c r="I158" s="16" t="s">
        <v>181</v>
      </c>
      <c r="J158" s="2" t="s">
        <v>219</v>
      </c>
      <c r="L158" s="17"/>
      <c r="M158" s="18" t="str">
        <f>'AI - 1'!A157</f>
        <v>Yes</v>
      </c>
      <c r="N158" s="18" t="str">
        <f>'AI - 2'!A157</f>
        <v>Yes</v>
      </c>
      <c r="O158" s="18" t="str">
        <f>'AI  - 3'!A157</f>
        <v>Yes</v>
      </c>
      <c r="P158" s="8">
        <f>COUNTIF(M158:O158,"Yes")</f>
        <v>3</v>
      </c>
      <c r="Q158" s="18" t="str">
        <f>'AI - 1'!B157</f>
        <v>No</v>
      </c>
      <c r="R158" s="18" t="str">
        <f>'AI - 2'!B157</f>
        <v>Yes</v>
      </c>
      <c r="S158" s="18" t="str">
        <f>'AI  - 3'!B157</f>
        <v>Yes</v>
      </c>
      <c r="T158" s="8">
        <f>COUNTIF(Q158:S158,"Yes")</f>
        <v>2</v>
      </c>
      <c r="U158" s="15" t="s">
        <v>24</v>
      </c>
      <c r="V158" s="19"/>
      <c r="W158" s="8"/>
      <c r="X158" s="5"/>
      <c r="Y158" s="20"/>
      <c r="Z158" s="21"/>
      <c r="AA158" s="22"/>
      <c r="AB158" s="22"/>
      <c r="AC158" s="23"/>
      <c r="AD158" s="21"/>
      <c r="AE158" s="22"/>
      <c r="AF158" s="22"/>
      <c r="AG158" s="23"/>
      <c r="AH158" s="21"/>
    </row>
    <row r="159" spans="1:34" ht="15.75" customHeight="1" x14ac:dyDescent="0.3">
      <c r="A159" s="13"/>
      <c r="B159" s="54"/>
      <c r="C159" s="10">
        <v>156</v>
      </c>
      <c r="D159" s="6" t="s">
        <v>681</v>
      </c>
      <c r="E159" s="6" t="s">
        <v>682</v>
      </c>
      <c r="F159" s="14" t="s">
        <v>152</v>
      </c>
      <c r="G159" s="15" t="s">
        <v>152</v>
      </c>
      <c r="H159" s="31" t="s">
        <v>152</v>
      </c>
      <c r="I159" s="16" t="s">
        <v>25</v>
      </c>
      <c r="L159" s="17"/>
      <c r="M159" s="18" t="str">
        <f>'AI - 1'!A158</f>
        <v>No</v>
      </c>
      <c r="N159" s="18" t="str">
        <f>'AI - 2'!A158</f>
        <v>No</v>
      </c>
      <c r="O159" s="18" t="str">
        <f>'AI  - 3'!A158</f>
        <v>No</v>
      </c>
      <c r="P159" s="8">
        <f>COUNTIF(M159:O159,"Yes")</f>
        <v>0</v>
      </c>
      <c r="Q159" s="18" t="str">
        <f>'AI - 1'!B158</f>
        <v>No</v>
      </c>
      <c r="R159" s="18" t="str">
        <f>'AI - 2'!B158</f>
        <v>No</v>
      </c>
      <c r="S159" s="18" t="str">
        <f>'AI  - 3'!B158</f>
        <v>No</v>
      </c>
      <c r="T159" s="8">
        <f>COUNTIF(Q159:S159,"Yes")</f>
        <v>0</v>
      </c>
      <c r="U159" s="15" t="s">
        <v>152</v>
      </c>
      <c r="V159" s="19"/>
      <c r="W159" s="8"/>
      <c r="X159" s="5"/>
      <c r="Y159" s="20"/>
      <c r="Z159" s="21"/>
      <c r="AA159" s="22"/>
      <c r="AB159" s="22"/>
      <c r="AC159" s="23"/>
      <c r="AD159" s="22"/>
      <c r="AE159" s="22"/>
      <c r="AF159" s="22"/>
      <c r="AG159" s="23"/>
      <c r="AH159" s="22"/>
    </row>
    <row r="160" spans="1:34" ht="15.75" customHeight="1" x14ac:dyDescent="0.3">
      <c r="A160" s="13"/>
      <c r="B160" s="54"/>
      <c r="C160" s="10">
        <v>157</v>
      </c>
      <c r="D160" s="6" t="s">
        <v>683</v>
      </c>
      <c r="E160" s="6" t="s">
        <v>684</v>
      </c>
      <c r="F160" s="14" t="s">
        <v>152</v>
      </c>
      <c r="G160" s="15" t="s">
        <v>152</v>
      </c>
      <c r="H160" s="31" t="s">
        <v>152</v>
      </c>
      <c r="I160" s="16" t="s">
        <v>25</v>
      </c>
      <c r="L160" s="17"/>
      <c r="M160" s="18" t="str">
        <f>'AI - 1'!A159</f>
        <v>No</v>
      </c>
      <c r="N160" s="18" t="str">
        <f>'AI - 2'!A159</f>
        <v>No</v>
      </c>
      <c r="O160" s="18" t="str">
        <f>'AI  - 3'!A159</f>
        <v>No</v>
      </c>
      <c r="P160" s="8">
        <f>COUNTIF(M160:O160,"Yes")</f>
        <v>0</v>
      </c>
      <c r="Q160" s="18" t="str">
        <f>'AI - 1'!B159</f>
        <v>No</v>
      </c>
      <c r="R160" s="18" t="str">
        <f>'AI - 2'!B159</f>
        <v>No</v>
      </c>
      <c r="S160" s="18" t="str">
        <f>'AI  - 3'!B159</f>
        <v>No</v>
      </c>
      <c r="T160" s="8">
        <f>COUNTIF(Q160:S160,"Yes")</f>
        <v>0</v>
      </c>
      <c r="U160" s="15" t="s">
        <v>152</v>
      </c>
      <c r="V160" s="19"/>
      <c r="W160" s="8"/>
      <c r="X160" s="5"/>
      <c r="Y160" s="20"/>
      <c r="Z160" s="21"/>
      <c r="AA160" s="22"/>
      <c r="AB160" s="22"/>
      <c r="AC160" s="23"/>
      <c r="AD160" s="22"/>
      <c r="AE160" s="22"/>
      <c r="AF160" s="22"/>
      <c r="AG160" s="23"/>
      <c r="AH160" s="22"/>
    </row>
    <row r="161" spans="1:34" ht="15.75" customHeight="1" x14ac:dyDescent="0.3">
      <c r="A161" s="13"/>
      <c r="B161" s="54"/>
      <c r="C161" s="10">
        <v>158</v>
      </c>
      <c r="D161" s="6" t="s">
        <v>685</v>
      </c>
      <c r="E161" s="6" t="s">
        <v>686</v>
      </c>
      <c r="F161" s="14" t="s">
        <v>152</v>
      </c>
      <c r="G161" s="15" t="s">
        <v>152</v>
      </c>
      <c r="H161" s="31" t="s">
        <v>152</v>
      </c>
      <c r="I161" s="16" t="s">
        <v>25</v>
      </c>
      <c r="L161" s="17"/>
      <c r="M161" s="18" t="str">
        <f>'AI - 1'!A160</f>
        <v>No</v>
      </c>
      <c r="N161" s="18" t="str">
        <f>'AI - 2'!A160</f>
        <v>No</v>
      </c>
      <c r="O161" s="18" t="str">
        <f>'AI  - 3'!A160</f>
        <v>No</v>
      </c>
      <c r="P161" s="8">
        <f>COUNTIF(M161:O161,"Yes")</f>
        <v>0</v>
      </c>
      <c r="Q161" s="18" t="str">
        <f>'AI - 1'!B160</f>
        <v>No</v>
      </c>
      <c r="R161" s="18" t="str">
        <f>'AI - 2'!B160</f>
        <v>No</v>
      </c>
      <c r="S161" s="18" t="str">
        <f>'AI  - 3'!B160</f>
        <v>No</v>
      </c>
      <c r="T161" s="8">
        <f>COUNTIF(Q161:S161,"Yes")</f>
        <v>0</v>
      </c>
      <c r="U161" s="15" t="s">
        <v>152</v>
      </c>
      <c r="V161" s="19"/>
      <c r="W161" s="8"/>
      <c r="X161" s="5"/>
      <c r="Y161" s="20"/>
      <c r="Z161" s="21"/>
      <c r="AA161" s="22"/>
      <c r="AB161" s="22"/>
      <c r="AC161" s="23"/>
      <c r="AD161" s="22"/>
      <c r="AE161" s="22"/>
      <c r="AF161" s="22"/>
      <c r="AG161" s="23"/>
      <c r="AH161" s="22"/>
    </row>
    <row r="162" spans="1:34" ht="15.75" customHeight="1" x14ac:dyDescent="0.3">
      <c r="A162" s="13"/>
      <c r="B162" s="54"/>
      <c r="C162" s="10">
        <v>159</v>
      </c>
      <c r="D162" s="6" t="s">
        <v>687</v>
      </c>
      <c r="E162" s="6" t="s">
        <v>688</v>
      </c>
      <c r="F162" s="14" t="s">
        <v>152</v>
      </c>
      <c r="G162" s="15" t="s">
        <v>152</v>
      </c>
      <c r="H162" s="31" t="s">
        <v>152</v>
      </c>
      <c r="I162" s="16" t="s">
        <v>25</v>
      </c>
      <c r="L162" s="17"/>
      <c r="M162" s="18" t="str">
        <f>'AI - 1'!A161</f>
        <v>No</v>
      </c>
      <c r="N162" s="18" t="str">
        <f>'AI - 2'!A161</f>
        <v>No</v>
      </c>
      <c r="O162" s="18" t="str">
        <f>'AI  - 3'!A161</f>
        <v>No</v>
      </c>
      <c r="P162" s="8">
        <f>COUNTIF(M162:O162,"Yes")</f>
        <v>0</v>
      </c>
      <c r="Q162" s="18" t="str">
        <f>'AI - 1'!B161</f>
        <v>No</v>
      </c>
      <c r="R162" s="18" t="str">
        <f>'AI - 2'!B161</f>
        <v>No</v>
      </c>
      <c r="S162" s="18" t="str">
        <f>'AI  - 3'!B161</f>
        <v>No</v>
      </c>
      <c r="T162" s="8">
        <f>COUNTIF(Q162:S162,"Yes")</f>
        <v>0</v>
      </c>
      <c r="U162" s="15" t="s">
        <v>152</v>
      </c>
      <c r="V162" s="19"/>
      <c r="W162" s="8"/>
      <c r="X162" s="5"/>
      <c r="Y162" s="20"/>
      <c r="Z162" s="21"/>
      <c r="AA162" s="22"/>
      <c r="AB162" s="22"/>
      <c r="AC162" s="23"/>
      <c r="AD162" s="22"/>
      <c r="AE162" s="22"/>
      <c r="AF162" s="22"/>
      <c r="AG162" s="23"/>
      <c r="AH162" s="22"/>
    </row>
    <row r="163" spans="1:34" ht="15.75" customHeight="1" x14ac:dyDescent="0.3">
      <c r="A163" s="13"/>
      <c r="B163" s="54"/>
      <c r="C163" s="10">
        <v>160</v>
      </c>
      <c r="D163" s="6" t="s">
        <v>689</v>
      </c>
      <c r="E163" s="6" t="s">
        <v>690</v>
      </c>
      <c r="F163" s="14" t="s">
        <v>152</v>
      </c>
      <c r="G163" s="31" t="s">
        <v>152</v>
      </c>
      <c r="H163" s="31" t="s">
        <v>152</v>
      </c>
      <c r="I163" s="16" t="s">
        <v>25</v>
      </c>
      <c r="L163" s="17"/>
      <c r="M163" s="18" t="str">
        <f>'AI - 1'!A162</f>
        <v>No</v>
      </c>
      <c r="N163" s="18" t="str">
        <f>'AI - 2'!A162</f>
        <v>No</v>
      </c>
      <c r="O163" s="18" t="str">
        <f>'AI  - 3'!A162</f>
        <v>No</v>
      </c>
      <c r="P163" s="8">
        <f>COUNTIF(M163:O163,"Yes")</f>
        <v>0</v>
      </c>
      <c r="Q163" s="18" t="str">
        <f>'AI - 1'!B162</f>
        <v>No</v>
      </c>
      <c r="R163" s="18" t="str">
        <f>'AI - 2'!B162</f>
        <v>No</v>
      </c>
      <c r="S163" s="18" t="str">
        <f>'AI  - 3'!B162</f>
        <v>No</v>
      </c>
      <c r="T163" s="8">
        <f>COUNTIF(Q163:S163,"Yes")</f>
        <v>0</v>
      </c>
      <c r="U163" s="15" t="s">
        <v>152</v>
      </c>
      <c r="V163" s="19"/>
      <c r="W163" s="8"/>
      <c r="X163" s="5"/>
      <c r="Y163" s="20"/>
      <c r="Z163" s="21"/>
      <c r="AA163" s="22"/>
      <c r="AB163" s="22"/>
      <c r="AC163" s="23"/>
      <c r="AD163" s="22"/>
      <c r="AE163" s="22"/>
      <c r="AF163" s="22"/>
      <c r="AG163" s="23"/>
      <c r="AH163" s="22"/>
    </row>
    <row r="164" spans="1:34" ht="15.75" customHeight="1" x14ac:dyDescent="0.3">
      <c r="A164" s="13"/>
      <c r="B164" s="54"/>
      <c r="C164" s="10">
        <v>161</v>
      </c>
      <c r="D164" s="6" t="s">
        <v>691</v>
      </c>
      <c r="E164" s="6" t="s">
        <v>692</v>
      </c>
      <c r="F164" s="14" t="s">
        <v>152</v>
      </c>
      <c r="G164" s="15" t="s">
        <v>152</v>
      </c>
      <c r="H164" s="31" t="s">
        <v>152</v>
      </c>
      <c r="I164" s="16" t="s">
        <v>25</v>
      </c>
      <c r="L164" s="17"/>
      <c r="M164" s="18" t="str">
        <f>'AI - 1'!A163</f>
        <v>No</v>
      </c>
      <c r="N164" s="18" t="str">
        <f>'AI - 2'!A163</f>
        <v>No</v>
      </c>
      <c r="O164" s="18" t="str">
        <f>'AI  - 3'!A163</f>
        <v>No</v>
      </c>
      <c r="P164" s="8">
        <f>COUNTIF(M164:O164,"Yes")</f>
        <v>0</v>
      </c>
      <c r="Q164" s="18" t="str">
        <f>'AI - 1'!B163</f>
        <v>No</v>
      </c>
      <c r="R164" s="18" t="str">
        <f>'AI - 2'!B163</f>
        <v>No</v>
      </c>
      <c r="S164" s="18" t="str">
        <f>'AI  - 3'!B163</f>
        <v>No</v>
      </c>
      <c r="T164" s="8">
        <f>COUNTIF(Q164:S164,"Yes")</f>
        <v>0</v>
      </c>
      <c r="U164" s="15" t="s">
        <v>152</v>
      </c>
      <c r="V164" s="19"/>
      <c r="W164" s="8"/>
      <c r="X164" s="5"/>
      <c r="Y164" s="20"/>
      <c r="Z164" s="21"/>
      <c r="AA164" s="22"/>
      <c r="AB164" s="22"/>
      <c r="AC164" s="23"/>
      <c r="AD164" s="22"/>
      <c r="AE164" s="22"/>
      <c r="AF164" s="22"/>
      <c r="AG164" s="23"/>
      <c r="AH164" s="22"/>
    </row>
    <row r="165" spans="1:34" ht="15.75" customHeight="1" x14ac:dyDescent="0.3">
      <c r="A165" s="13"/>
      <c r="B165" s="54"/>
      <c r="C165" s="10">
        <v>162</v>
      </c>
      <c r="D165" s="6" t="s">
        <v>693</v>
      </c>
      <c r="E165" s="6" t="s">
        <v>694</v>
      </c>
      <c r="F165" s="14" t="s">
        <v>152</v>
      </c>
      <c r="G165" s="15" t="s">
        <v>152</v>
      </c>
      <c r="H165" s="31" t="s">
        <v>152</v>
      </c>
      <c r="I165" s="16" t="s">
        <v>25</v>
      </c>
      <c r="L165" s="17"/>
      <c r="M165" s="18" t="str">
        <f>'AI - 1'!A164</f>
        <v>No</v>
      </c>
      <c r="N165" s="18" t="str">
        <f>'AI - 2'!A164</f>
        <v>No</v>
      </c>
      <c r="O165" s="18" t="str">
        <f>'AI  - 3'!A164</f>
        <v>No</v>
      </c>
      <c r="P165" s="8">
        <f>COUNTIF(M165:O165,"Yes")</f>
        <v>0</v>
      </c>
      <c r="Q165" s="18" t="str">
        <f>'AI - 1'!B164</f>
        <v>No</v>
      </c>
      <c r="R165" s="18" t="str">
        <f>'AI - 2'!B164</f>
        <v>No</v>
      </c>
      <c r="S165" s="18" t="str">
        <f>'AI  - 3'!B164</f>
        <v>No</v>
      </c>
      <c r="T165" s="8">
        <f>COUNTIF(Q165:S165,"Yes")</f>
        <v>0</v>
      </c>
      <c r="U165" s="15" t="s">
        <v>152</v>
      </c>
      <c r="V165" s="19"/>
      <c r="W165" s="8"/>
      <c r="X165" s="5"/>
      <c r="Y165" s="20"/>
      <c r="Z165" s="21"/>
      <c r="AA165" s="22"/>
      <c r="AB165" s="22"/>
      <c r="AC165" s="23"/>
      <c r="AD165" s="22"/>
      <c r="AE165" s="22"/>
      <c r="AF165" s="22"/>
      <c r="AG165" s="23"/>
      <c r="AH165" s="22"/>
    </row>
    <row r="166" spans="1:34" ht="15.75" customHeight="1" x14ac:dyDescent="0.3">
      <c r="A166" s="13"/>
      <c r="B166" s="54"/>
      <c r="C166" s="10">
        <v>163</v>
      </c>
      <c r="D166" s="6" t="s">
        <v>695</v>
      </c>
      <c r="E166" s="6" t="s">
        <v>696</v>
      </c>
      <c r="F166" s="14" t="s">
        <v>152</v>
      </c>
      <c r="G166" s="15" t="s">
        <v>152</v>
      </c>
      <c r="H166" s="31" t="s">
        <v>152</v>
      </c>
      <c r="I166" s="16" t="s">
        <v>25</v>
      </c>
      <c r="L166" s="17"/>
      <c r="M166" s="18" t="str">
        <f>'AI - 1'!A165</f>
        <v>No</v>
      </c>
      <c r="N166" s="18" t="str">
        <f>'AI - 2'!A165</f>
        <v>No</v>
      </c>
      <c r="O166" s="18" t="str">
        <f>'AI  - 3'!A165</f>
        <v>No</v>
      </c>
      <c r="P166" s="8">
        <f>COUNTIF(M166:O166,"Yes")</f>
        <v>0</v>
      </c>
      <c r="Q166" s="18" t="str">
        <f>'AI - 1'!B165</f>
        <v>No</v>
      </c>
      <c r="R166" s="18" t="str">
        <f>'AI - 2'!B165</f>
        <v>No</v>
      </c>
      <c r="S166" s="18" t="str">
        <f>'AI  - 3'!B165</f>
        <v>No</v>
      </c>
      <c r="T166" s="8">
        <f>COUNTIF(Q166:S166,"Yes")</f>
        <v>0</v>
      </c>
      <c r="U166" s="15" t="s">
        <v>152</v>
      </c>
      <c r="V166" s="19"/>
      <c r="W166" s="8"/>
      <c r="X166" s="5"/>
      <c r="Y166" s="20"/>
      <c r="Z166" s="21"/>
      <c r="AA166" s="5"/>
      <c r="AB166" s="5"/>
      <c r="AC166" s="20"/>
      <c r="AD166" s="35"/>
      <c r="AE166" s="22"/>
      <c r="AF166" s="22"/>
      <c r="AG166" s="23"/>
      <c r="AH166" s="22"/>
    </row>
    <row r="167" spans="1:34" ht="15.75" customHeight="1" x14ac:dyDescent="0.3">
      <c r="A167" s="13"/>
      <c r="B167" s="54"/>
      <c r="C167" s="10">
        <v>164</v>
      </c>
      <c r="D167" s="6" t="s">
        <v>697</v>
      </c>
      <c r="E167" s="6" t="s">
        <v>698</v>
      </c>
      <c r="F167" s="14" t="s">
        <v>152</v>
      </c>
      <c r="G167" s="15" t="s">
        <v>152</v>
      </c>
      <c r="H167" s="31" t="s">
        <v>152</v>
      </c>
      <c r="I167" s="16" t="s">
        <v>25</v>
      </c>
      <c r="L167" s="17"/>
      <c r="M167" s="18" t="str">
        <f>'AI - 1'!A166</f>
        <v>No</v>
      </c>
      <c r="N167" s="18" t="str">
        <f>'AI - 2'!A166</f>
        <v>No</v>
      </c>
      <c r="O167" s="18" t="str">
        <f>'AI  - 3'!A166</f>
        <v>No</v>
      </c>
      <c r="P167" s="8">
        <f>COUNTIF(M167:O167,"Yes")</f>
        <v>0</v>
      </c>
      <c r="Q167" s="18" t="str">
        <f>'AI - 1'!B166</f>
        <v>No</v>
      </c>
      <c r="R167" s="18" t="str">
        <f>'AI - 2'!B166</f>
        <v>No</v>
      </c>
      <c r="S167" s="18" t="str">
        <f>'AI  - 3'!B166</f>
        <v>No</v>
      </c>
      <c r="T167" s="8">
        <f>COUNTIF(Q167:S167,"Yes")</f>
        <v>0</v>
      </c>
      <c r="U167" s="15" t="s">
        <v>152</v>
      </c>
      <c r="V167" s="19"/>
      <c r="W167" s="8"/>
      <c r="X167" s="5"/>
      <c r="Y167" s="20"/>
      <c r="Z167" s="21"/>
      <c r="AA167" s="22"/>
      <c r="AB167" s="22"/>
      <c r="AC167" s="23"/>
      <c r="AD167" s="22"/>
      <c r="AE167" s="22"/>
      <c r="AF167" s="22"/>
      <c r="AG167" s="23"/>
      <c r="AH167" s="22"/>
    </row>
    <row r="168" spans="1:34" ht="15.75" customHeight="1" x14ac:dyDescent="0.3">
      <c r="A168" s="13"/>
      <c r="B168" s="54"/>
      <c r="C168" s="10">
        <v>165</v>
      </c>
      <c r="D168" s="6" t="s">
        <v>699</v>
      </c>
      <c r="E168" s="6" t="s">
        <v>700</v>
      </c>
      <c r="F168" s="14" t="s">
        <v>152</v>
      </c>
      <c r="G168" s="15" t="s">
        <v>152</v>
      </c>
      <c r="H168" s="31" t="s">
        <v>152</v>
      </c>
      <c r="I168" s="16" t="s">
        <v>25</v>
      </c>
      <c r="L168" s="17"/>
      <c r="M168" s="18" t="str">
        <f>'AI - 1'!A167</f>
        <v>No</v>
      </c>
      <c r="N168" s="18" t="str">
        <f>'AI - 2'!A167</f>
        <v>No</v>
      </c>
      <c r="O168" s="18" t="str">
        <f>'AI  - 3'!A167</f>
        <v>No</v>
      </c>
      <c r="P168" s="8">
        <f>COUNTIF(M168:O168,"Yes")</f>
        <v>0</v>
      </c>
      <c r="Q168" s="18" t="str">
        <f>'AI - 1'!B167</f>
        <v>No</v>
      </c>
      <c r="R168" s="18" t="str">
        <f>'AI - 2'!B167</f>
        <v>No</v>
      </c>
      <c r="S168" s="18" t="str">
        <f>'AI  - 3'!B167</f>
        <v>No</v>
      </c>
      <c r="T168" s="8">
        <f>COUNTIF(Q168:S168,"Yes")</f>
        <v>0</v>
      </c>
      <c r="U168" s="15" t="s">
        <v>152</v>
      </c>
      <c r="V168" s="19"/>
      <c r="W168" s="8"/>
      <c r="X168" s="5"/>
      <c r="Y168" s="20"/>
      <c r="Z168" s="21"/>
      <c r="AA168" s="22"/>
      <c r="AB168" s="22"/>
      <c r="AC168" s="23"/>
      <c r="AD168" s="22"/>
      <c r="AE168" s="22"/>
      <c r="AF168" s="22"/>
      <c r="AG168" s="23"/>
      <c r="AH168" s="22"/>
    </row>
    <row r="169" spans="1:34" ht="15.75" customHeight="1" x14ac:dyDescent="0.3">
      <c r="A169" s="13"/>
      <c r="B169" s="54"/>
      <c r="C169" s="10">
        <v>166</v>
      </c>
      <c r="D169" s="6" t="s">
        <v>701</v>
      </c>
      <c r="E169" s="6" t="s">
        <v>702</v>
      </c>
      <c r="F169" s="14" t="s">
        <v>152</v>
      </c>
      <c r="G169" s="15" t="s">
        <v>152</v>
      </c>
      <c r="H169" s="31" t="s">
        <v>152</v>
      </c>
      <c r="I169" s="16" t="s">
        <v>25</v>
      </c>
      <c r="L169" s="17"/>
      <c r="M169" s="18" t="str">
        <f>'AI - 1'!A168</f>
        <v>No</v>
      </c>
      <c r="N169" s="18" t="str">
        <f>'AI - 2'!A168</f>
        <v>No</v>
      </c>
      <c r="O169" s="18" t="str">
        <f>'AI  - 3'!A168</f>
        <v>No</v>
      </c>
      <c r="P169" s="8">
        <f>COUNTIF(M169:O169,"Yes")</f>
        <v>0</v>
      </c>
      <c r="Q169" s="18" t="str">
        <f>'AI - 1'!B168</f>
        <v>No</v>
      </c>
      <c r="R169" s="18" t="str">
        <f>'AI - 2'!B168</f>
        <v>No</v>
      </c>
      <c r="S169" s="18" t="str">
        <f>'AI  - 3'!B168</f>
        <v>No</v>
      </c>
      <c r="T169" s="8">
        <f>COUNTIF(Q169:S169,"Yes")</f>
        <v>0</v>
      </c>
      <c r="U169" s="15" t="s">
        <v>152</v>
      </c>
      <c r="V169" s="19"/>
      <c r="W169" s="8"/>
      <c r="X169" s="5"/>
      <c r="Y169" s="20"/>
      <c r="Z169" s="21"/>
      <c r="AA169" s="22"/>
      <c r="AB169" s="22"/>
      <c r="AC169" s="23"/>
      <c r="AD169" s="22"/>
      <c r="AE169" s="22"/>
      <c r="AF169" s="22"/>
      <c r="AG169" s="23"/>
      <c r="AH169" s="22"/>
    </row>
    <row r="170" spans="1:34" ht="15.75" customHeight="1" x14ac:dyDescent="0.3">
      <c r="A170" s="13"/>
      <c r="B170" s="54"/>
      <c r="C170" s="10">
        <v>167</v>
      </c>
      <c r="D170" s="6" t="s">
        <v>703</v>
      </c>
      <c r="E170" s="6" t="s">
        <v>704</v>
      </c>
      <c r="F170" s="14" t="s">
        <v>152</v>
      </c>
      <c r="G170" s="15" t="s">
        <v>152</v>
      </c>
      <c r="H170" s="31" t="s">
        <v>152</v>
      </c>
      <c r="I170" s="16" t="s">
        <v>25</v>
      </c>
      <c r="L170" s="17"/>
      <c r="M170" s="18" t="str">
        <f>'AI - 1'!A169</f>
        <v>No</v>
      </c>
      <c r="N170" s="18" t="str">
        <f>'AI - 2'!A169</f>
        <v>No</v>
      </c>
      <c r="O170" s="18" t="str">
        <f>'AI  - 3'!A169</f>
        <v>No</v>
      </c>
      <c r="P170" s="8">
        <f>COUNTIF(M170:O170,"Yes")</f>
        <v>0</v>
      </c>
      <c r="Q170" s="18" t="str">
        <f>'AI - 1'!B169</f>
        <v>No</v>
      </c>
      <c r="R170" s="18" t="str">
        <f>'AI - 2'!B169</f>
        <v>No</v>
      </c>
      <c r="S170" s="18" t="str">
        <f>'AI  - 3'!B169</f>
        <v>No</v>
      </c>
      <c r="T170" s="8">
        <f>COUNTIF(Q170:S170,"Yes")</f>
        <v>0</v>
      </c>
      <c r="U170" s="15" t="s">
        <v>152</v>
      </c>
      <c r="V170" s="19"/>
      <c r="W170" s="8"/>
      <c r="X170" s="5"/>
      <c r="Y170" s="20"/>
      <c r="Z170" s="21"/>
      <c r="AA170" s="22"/>
      <c r="AB170" s="22"/>
      <c r="AC170" s="23"/>
      <c r="AD170" s="22"/>
      <c r="AE170" s="22"/>
      <c r="AF170" s="22"/>
      <c r="AG170" s="23"/>
      <c r="AH170" s="22"/>
    </row>
    <row r="171" spans="1:34" ht="15.75" customHeight="1" x14ac:dyDescent="0.3">
      <c r="A171" s="13"/>
      <c r="B171" s="54"/>
      <c r="C171" s="10">
        <v>168</v>
      </c>
      <c r="D171" s="6" t="s">
        <v>705</v>
      </c>
      <c r="E171" s="6" t="s">
        <v>706</v>
      </c>
      <c r="F171" s="14" t="s">
        <v>152</v>
      </c>
      <c r="G171" s="15" t="s">
        <v>152</v>
      </c>
      <c r="H171" s="31" t="s">
        <v>152</v>
      </c>
      <c r="I171" s="16" t="s">
        <v>25</v>
      </c>
      <c r="L171" s="17"/>
      <c r="M171" s="18" t="str">
        <f>'AI - 1'!A170</f>
        <v>No</v>
      </c>
      <c r="N171" s="18" t="str">
        <f>'AI - 2'!A170</f>
        <v>No</v>
      </c>
      <c r="O171" s="18" t="str">
        <f>'AI  - 3'!A170</f>
        <v>No</v>
      </c>
      <c r="P171" s="8">
        <f>COUNTIF(M171:O171,"Yes")</f>
        <v>0</v>
      </c>
      <c r="Q171" s="18" t="str">
        <f>'AI - 1'!B170</f>
        <v>No</v>
      </c>
      <c r="R171" s="18" t="str">
        <f>'AI - 2'!B170</f>
        <v>No</v>
      </c>
      <c r="S171" s="18" t="str">
        <f>'AI  - 3'!B170</f>
        <v>No</v>
      </c>
      <c r="T171" s="8">
        <f>COUNTIF(Q171:S171,"Yes")</f>
        <v>0</v>
      </c>
      <c r="U171" s="15" t="s">
        <v>152</v>
      </c>
      <c r="V171" s="19"/>
      <c r="W171" s="8"/>
      <c r="X171" s="5"/>
      <c r="Y171" s="20"/>
      <c r="Z171" s="21"/>
      <c r="AA171" s="22"/>
      <c r="AB171" s="22"/>
      <c r="AC171" s="23"/>
      <c r="AD171" s="22"/>
      <c r="AE171" s="22"/>
      <c r="AF171" s="22"/>
      <c r="AG171" s="23"/>
      <c r="AH171" s="22"/>
    </row>
    <row r="172" spans="1:34" ht="15.75" customHeight="1" x14ac:dyDescent="0.3">
      <c r="A172" s="13"/>
      <c r="B172" s="54"/>
      <c r="C172" s="10">
        <v>169</v>
      </c>
      <c r="D172" s="6" t="s">
        <v>707</v>
      </c>
      <c r="E172" s="6" t="s">
        <v>708</v>
      </c>
      <c r="F172" s="14" t="s">
        <v>152</v>
      </c>
      <c r="G172" s="15" t="s">
        <v>152</v>
      </c>
      <c r="H172" s="31" t="s">
        <v>152</v>
      </c>
      <c r="I172" s="16" t="s">
        <v>25</v>
      </c>
      <c r="L172" s="17"/>
      <c r="M172" s="18" t="str">
        <f>'AI - 1'!A171</f>
        <v>No</v>
      </c>
      <c r="N172" s="18" t="str">
        <f>'AI - 2'!A171</f>
        <v>No</v>
      </c>
      <c r="O172" s="18" t="str">
        <f>'AI  - 3'!A171</f>
        <v>No</v>
      </c>
      <c r="P172" s="8">
        <f>COUNTIF(M172:O172,"Yes")</f>
        <v>0</v>
      </c>
      <c r="Q172" s="18" t="str">
        <f>'AI - 1'!B171</f>
        <v>No</v>
      </c>
      <c r="R172" s="18" t="str">
        <f>'AI - 2'!B171</f>
        <v>No</v>
      </c>
      <c r="S172" s="18" t="str">
        <f>'AI  - 3'!B171</f>
        <v>No</v>
      </c>
      <c r="T172" s="8">
        <f>COUNTIF(Q172:S172,"Yes")</f>
        <v>0</v>
      </c>
      <c r="U172" s="15" t="s">
        <v>152</v>
      </c>
      <c r="V172" s="19"/>
      <c r="W172" s="8"/>
      <c r="X172" s="5"/>
      <c r="Y172" s="20"/>
      <c r="Z172" s="21"/>
      <c r="AA172" s="22"/>
      <c r="AB172" s="22"/>
      <c r="AC172" s="23"/>
      <c r="AD172" s="22"/>
      <c r="AE172" s="22"/>
      <c r="AF172" s="22"/>
      <c r="AG172" s="23"/>
      <c r="AH172" s="22"/>
    </row>
    <row r="173" spans="1:34" ht="15.75" customHeight="1" x14ac:dyDescent="0.3">
      <c r="A173" s="13"/>
      <c r="B173" s="54"/>
      <c r="C173" s="10">
        <v>170</v>
      </c>
      <c r="D173" s="6" t="s">
        <v>709</v>
      </c>
      <c r="E173" s="6" t="s">
        <v>710</v>
      </c>
      <c r="F173" s="14" t="s">
        <v>152</v>
      </c>
      <c r="G173" s="15" t="s">
        <v>152</v>
      </c>
      <c r="H173" s="31" t="s">
        <v>152</v>
      </c>
      <c r="I173" s="16" t="s">
        <v>25</v>
      </c>
      <c r="L173" s="17"/>
      <c r="M173" s="18" t="str">
        <f>'AI - 1'!A172</f>
        <v>No</v>
      </c>
      <c r="N173" s="18" t="str">
        <f>'AI - 2'!A172</f>
        <v>No</v>
      </c>
      <c r="O173" s="18" t="str">
        <f>'AI  - 3'!A172</f>
        <v>No</v>
      </c>
      <c r="P173" s="8">
        <f>COUNTIF(M173:O173,"Yes")</f>
        <v>0</v>
      </c>
      <c r="Q173" s="18" t="str">
        <f>'AI - 1'!B172</f>
        <v>No</v>
      </c>
      <c r="R173" s="18" t="str">
        <f>'AI - 2'!B172</f>
        <v>No</v>
      </c>
      <c r="S173" s="18" t="str">
        <f>'AI  - 3'!B172</f>
        <v>No</v>
      </c>
      <c r="T173" s="8">
        <f>COUNTIF(Q173:S173,"Yes")</f>
        <v>0</v>
      </c>
      <c r="U173" s="15" t="s">
        <v>152</v>
      </c>
      <c r="V173" s="19"/>
      <c r="W173" s="8"/>
      <c r="X173" s="5"/>
      <c r="Y173" s="20"/>
      <c r="Z173" s="21"/>
      <c r="AA173" s="22"/>
      <c r="AB173" s="22"/>
      <c r="AC173" s="23"/>
      <c r="AD173" s="22"/>
      <c r="AE173" s="22"/>
      <c r="AF173" s="22"/>
      <c r="AG173" s="23"/>
      <c r="AH173" s="22"/>
    </row>
    <row r="174" spans="1:34" ht="15.75" customHeight="1" x14ac:dyDescent="0.3">
      <c r="A174" s="13"/>
      <c r="B174" s="54"/>
      <c r="C174" s="10">
        <v>171</v>
      </c>
      <c r="D174" s="6" t="s">
        <v>711</v>
      </c>
      <c r="E174" s="6" t="s">
        <v>712</v>
      </c>
      <c r="F174" s="14" t="s">
        <v>152</v>
      </c>
      <c r="G174" s="15" t="s">
        <v>152</v>
      </c>
      <c r="H174" s="31" t="s">
        <v>152</v>
      </c>
      <c r="I174" s="16" t="s">
        <v>25</v>
      </c>
      <c r="L174" s="17"/>
      <c r="M174" s="18" t="str">
        <f>'AI - 1'!A173</f>
        <v>No</v>
      </c>
      <c r="N174" s="18" t="str">
        <f>'AI - 2'!A173</f>
        <v>No</v>
      </c>
      <c r="O174" s="18" t="str">
        <f>'AI  - 3'!A173</f>
        <v>No</v>
      </c>
      <c r="P174" s="8">
        <f>COUNTIF(M174:O174,"Yes")</f>
        <v>0</v>
      </c>
      <c r="Q174" s="18" t="str">
        <f>'AI - 1'!B173</f>
        <v>No</v>
      </c>
      <c r="R174" s="18" t="str">
        <f>'AI - 2'!B173</f>
        <v>No</v>
      </c>
      <c r="S174" s="18" t="str">
        <f>'AI  - 3'!B173</f>
        <v>No</v>
      </c>
      <c r="T174" s="8">
        <f>COUNTIF(Q174:S174,"Yes")</f>
        <v>0</v>
      </c>
      <c r="U174" s="15" t="s">
        <v>152</v>
      </c>
      <c r="V174" s="19"/>
      <c r="W174" s="8"/>
      <c r="X174" s="5"/>
      <c r="Y174" s="20"/>
      <c r="Z174" s="21"/>
      <c r="AA174" s="22"/>
      <c r="AB174" s="22"/>
      <c r="AC174" s="23"/>
      <c r="AD174" s="22"/>
      <c r="AE174" s="22"/>
      <c r="AF174" s="22"/>
      <c r="AG174" s="23"/>
      <c r="AH174" s="22"/>
    </row>
    <row r="175" spans="1:34" ht="15.75" customHeight="1" x14ac:dyDescent="0.3">
      <c r="A175" s="13"/>
      <c r="B175" s="54"/>
      <c r="C175" s="10">
        <v>172</v>
      </c>
      <c r="D175" s="6" t="s">
        <v>713</v>
      </c>
      <c r="E175" s="6" t="s">
        <v>714</v>
      </c>
      <c r="F175" s="14" t="s">
        <v>152</v>
      </c>
      <c r="G175" s="15" t="s">
        <v>152</v>
      </c>
      <c r="H175" s="31" t="s">
        <v>152</v>
      </c>
      <c r="I175" s="16" t="s">
        <v>25</v>
      </c>
      <c r="L175" s="17"/>
      <c r="M175" s="18" t="str">
        <f>'AI - 1'!A174</f>
        <v>No</v>
      </c>
      <c r="N175" s="18" t="str">
        <f>'AI - 2'!A174</f>
        <v>No</v>
      </c>
      <c r="O175" s="18" t="str">
        <f>'AI  - 3'!A174</f>
        <v>No</v>
      </c>
      <c r="P175" s="8">
        <f>COUNTIF(M175:O175,"Yes")</f>
        <v>0</v>
      </c>
      <c r="Q175" s="18" t="str">
        <f>'AI - 1'!B174</f>
        <v>No</v>
      </c>
      <c r="R175" s="18" t="str">
        <f>'AI - 2'!B174</f>
        <v>No</v>
      </c>
      <c r="S175" s="18" t="str">
        <f>'AI  - 3'!B174</f>
        <v>No</v>
      </c>
      <c r="T175" s="8">
        <f>COUNTIF(Q175:S175,"Yes")</f>
        <v>0</v>
      </c>
      <c r="U175" s="15" t="s">
        <v>152</v>
      </c>
      <c r="V175" s="19"/>
      <c r="W175" s="8"/>
      <c r="X175" s="5"/>
      <c r="Y175" s="20"/>
      <c r="Z175" s="21"/>
      <c r="AA175" s="22"/>
      <c r="AB175" s="22"/>
      <c r="AC175" s="23"/>
      <c r="AD175" s="22"/>
      <c r="AE175" s="22"/>
      <c r="AF175" s="22"/>
      <c r="AG175" s="23"/>
      <c r="AH175" s="22"/>
    </row>
    <row r="176" spans="1:34" ht="15.75" customHeight="1" x14ac:dyDescent="0.3">
      <c r="A176" s="13"/>
      <c r="B176" s="54"/>
      <c r="C176" s="10">
        <v>173</v>
      </c>
      <c r="D176" s="6" t="s">
        <v>715</v>
      </c>
      <c r="E176" s="6" t="s">
        <v>716</v>
      </c>
      <c r="F176" s="14" t="s">
        <v>152</v>
      </c>
      <c r="G176" s="15" t="s">
        <v>152</v>
      </c>
      <c r="H176" s="15" t="s">
        <v>152</v>
      </c>
      <c r="I176" s="16" t="s">
        <v>25</v>
      </c>
      <c r="L176" s="17"/>
      <c r="M176" s="18" t="str">
        <f>'AI - 1'!A175</f>
        <v>No</v>
      </c>
      <c r="N176" s="18" t="str">
        <f>'AI - 2'!A175</f>
        <v>No</v>
      </c>
      <c r="O176" s="18" t="str">
        <f>'AI  - 3'!A175</f>
        <v>No</v>
      </c>
      <c r="P176" s="8">
        <f>COUNTIF(M176:O176,"Yes")</f>
        <v>0</v>
      </c>
      <c r="Q176" s="18" t="str">
        <f>'AI - 1'!B175</f>
        <v>No</v>
      </c>
      <c r="R176" s="18" t="str">
        <f>'AI - 2'!B175</f>
        <v>No</v>
      </c>
      <c r="S176" s="18" t="str">
        <f>'AI  - 3'!B175</f>
        <v>No</v>
      </c>
      <c r="T176" s="8">
        <f>COUNTIF(Q176:S176,"Yes")</f>
        <v>0</v>
      </c>
      <c r="U176" s="15" t="s">
        <v>152</v>
      </c>
      <c r="V176" s="19"/>
      <c r="W176" s="8"/>
      <c r="X176" s="5"/>
      <c r="Y176" s="20"/>
      <c r="Z176" s="21"/>
      <c r="AA176" s="22"/>
      <c r="AB176" s="22"/>
      <c r="AC176" s="23"/>
      <c r="AD176" s="22"/>
      <c r="AE176" s="22"/>
      <c r="AF176" s="22"/>
      <c r="AG176" s="23"/>
      <c r="AH176" s="22"/>
    </row>
    <row r="177" spans="1:34" ht="15.75" customHeight="1" x14ac:dyDescent="0.3">
      <c r="A177" s="13"/>
      <c r="B177" s="54"/>
      <c r="C177" s="10">
        <v>174</v>
      </c>
      <c r="D177" s="6" t="s">
        <v>717</v>
      </c>
      <c r="E177" s="6" t="s">
        <v>718</v>
      </c>
      <c r="F177" s="14" t="s">
        <v>152</v>
      </c>
      <c r="G177" s="15" t="s">
        <v>152</v>
      </c>
      <c r="H177" s="15" t="s">
        <v>152</v>
      </c>
      <c r="I177" s="16" t="s">
        <v>25</v>
      </c>
      <c r="L177" s="17"/>
      <c r="M177" s="18" t="str">
        <f>'AI - 1'!A176</f>
        <v>No</v>
      </c>
      <c r="N177" s="18" t="str">
        <f>'AI - 2'!A176</f>
        <v>No</v>
      </c>
      <c r="O177" s="18" t="str">
        <f>'AI  - 3'!A176</f>
        <v>No</v>
      </c>
      <c r="P177" s="8">
        <f>COUNTIF(M177:O177,"Yes")</f>
        <v>0</v>
      </c>
      <c r="Q177" s="18" t="str">
        <f>'AI - 1'!B176</f>
        <v>No</v>
      </c>
      <c r="R177" s="18" t="str">
        <f>'AI - 2'!B176</f>
        <v>No</v>
      </c>
      <c r="S177" s="18" t="str">
        <f>'AI  - 3'!B176</f>
        <v>No</v>
      </c>
      <c r="T177" s="8">
        <f>COUNTIF(Q177:S177,"Yes")</f>
        <v>0</v>
      </c>
      <c r="U177" s="15" t="s">
        <v>152</v>
      </c>
      <c r="V177" s="19"/>
      <c r="W177" s="8"/>
      <c r="X177" s="5"/>
      <c r="Y177" s="20"/>
      <c r="Z177" s="21"/>
      <c r="AA177" s="22"/>
      <c r="AB177" s="22"/>
      <c r="AC177" s="23"/>
      <c r="AD177" s="22"/>
      <c r="AE177" s="22"/>
      <c r="AF177" s="22"/>
      <c r="AG177" s="23"/>
      <c r="AH177" s="22"/>
    </row>
    <row r="178" spans="1:34" ht="15.75" customHeight="1" x14ac:dyDescent="0.3">
      <c r="A178" s="13"/>
      <c r="B178" s="54"/>
      <c r="C178" s="10">
        <v>175</v>
      </c>
      <c r="D178" s="6" t="s">
        <v>719</v>
      </c>
      <c r="E178" s="6" t="s">
        <v>720</v>
      </c>
      <c r="F178" s="14" t="s">
        <v>152</v>
      </c>
      <c r="G178" s="15" t="s">
        <v>152</v>
      </c>
      <c r="H178" s="15" t="s">
        <v>152</v>
      </c>
      <c r="I178" s="16" t="s">
        <v>25</v>
      </c>
      <c r="L178" s="17"/>
      <c r="M178" s="18" t="str">
        <f>'AI - 1'!A177</f>
        <v>No</v>
      </c>
      <c r="N178" s="18" t="str">
        <f>'AI - 2'!A177</f>
        <v>No</v>
      </c>
      <c r="O178" s="18" t="str">
        <f>'AI  - 3'!A177</f>
        <v>No</v>
      </c>
      <c r="P178" s="8">
        <f>COUNTIF(M178:O178,"Yes")</f>
        <v>0</v>
      </c>
      <c r="Q178" s="18" t="str">
        <f>'AI - 1'!B177</f>
        <v>No</v>
      </c>
      <c r="R178" s="18" t="str">
        <f>'AI - 2'!B177</f>
        <v>No</v>
      </c>
      <c r="S178" s="18" t="str">
        <f>'AI  - 3'!B177</f>
        <v>No</v>
      </c>
      <c r="T178" s="8">
        <f>COUNTIF(Q178:S178,"Yes")</f>
        <v>0</v>
      </c>
      <c r="U178" s="15" t="s">
        <v>152</v>
      </c>
      <c r="V178" s="19"/>
      <c r="W178" s="8"/>
      <c r="X178" s="5"/>
      <c r="Y178" s="20"/>
      <c r="Z178" s="21"/>
      <c r="AA178" s="22"/>
      <c r="AB178" s="22"/>
      <c r="AC178" s="23"/>
      <c r="AD178" s="22"/>
      <c r="AE178" s="22"/>
      <c r="AF178" s="22"/>
      <c r="AG178" s="23"/>
      <c r="AH178" s="22"/>
    </row>
    <row r="179" spans="1:34" ht="15.75" customHeight="1" x14ac:dyDescent="0.3">
      <c r="A179" s="13"/>
      <c r="B179" s="54"/>
      <c r="C179" s="10">
        <v>176</v>
      </c>
      <c r="D179" s="6" t="s">
        <v>721</v>
      </c>
      <c r="E179" s="6" t="s">
        <v>722</v>
      </c>
      <c r="F179" s="14" t="s">
        <v>152</v>
      </c>
      <c r="G179" s="15" t="s">
        <v>152</v>
      </c>
      <c r="H179" s="15" t="s">
        <v>152</v>
      </c>
      <c r="I179" s="16" t="s">
        <v>25</v>
      </c>
      <c r="L179" s="17"/>
      <c r="M179" s="18" t="str">
        <f>'AI - 1'!A178</f>
        <v>No</v>
      </c>
      <c r="N179" s="18" t="str">
        <f>'AI - 2'!A178</f>
        <v>No</v>
      </c>
      <c r="O179" s="18" t="str">
        <f>'AI  - 3'!A178</f>
        <v>No</v>
      </c>
      <c r="P179" s="8">
        <f>COUNTIF(M179:O179,"Yes")</f>
        <v>0</v>
      </c>
      <c r="Q179" s="18" t="str">
        <f>'AI - 1'!B178</f>
        <v>No</v>
      </c>
      <c r="R179" s="18" t="str">
        <f>'AI - 2'!B178</f>
        <v>No</v>
      </c>
      <c r="S179" s="18" t="str">
        <f>'AI  - 3'!B178</f>
        <v>No</v>
      </c>
      <c r="T179" s="8">
        <f>COUNTIF(Q179:S179,"Yes")</f>
        <v>0</v>
      </c>
      <c r="U179" s="15" t="s">
        <v>152</v>
      </c>
      <c r="V179" s="19"/>
      <c r="W179" s="8"/>
      <c r="X179" s="5"/>
      <c r="Y179" s="20"/>
      <c r="Z179" s="21"/>
      <c r="AA179" s="22"/>
      <c r="AB179" s="22"/>
      <c r="AC179" s="23"/>
      <c r="AD179" s="22"/>
      <c r="AE179" s="22"/>
      <c r="AF179" s="22"/>
      <c r="AG179" s="23"/>
      <c r="AH179" s="22"/>
    </row>
    <row r="180" spans="1:34" ht="15.75" customHeight="1" x14ac:dyDescent="0.3">
      <c r="A180" s="13"/>
      <c r="B180" s="54"/>
      <c r="C180" s="10">
        <v>177</v>
      </c>
      <c r="D180" s="6" t="s">
        <v>723</v>
      </c>
      <c r="E180" s="6" t="s">
        <v>724</v>
      </c>
      <c r="F180" s="14" t="s">
        <v>152</v>
      </c>
      <c r="G180" s="15" t="s">
        <v>152</v>
      </c>
      <c r="H180" s="15" t="s">
        <v>152</v>
      </c>
      <c r="I180" s="16" t="s">
        <v>25</v>
      </c>
      <c r="L180" s="17"/>
      <c r="M180" s="18" t="str">
        <f>'AI - 1'!A179</f>
        <v>No</v>
      </c>
      <c r="N180" s="18" t="str">
        <f>'AI - 2'!A179</f>
        <v>No</v>
      </c>
      <c r="O180" s="18" t="str">
        <f>'AI  - 3'!A179</f>
        <v>No</v>
      </c>
      <c r="P180" s="8">
        <f>COUNTIF(M180:O180,"Yes")</f>
        <v>0</v>
      </c>
      <c r="Q180" s="18" t="str">
        <f>'AI - 1'!B179</f>
        <v>No</v>
      </c>
      <c r="R180" s="18" t="str">
        <f>'AI - 2'!B179</f>
        <v>No</v>
      </c>
      <c r="S180" s="18" t="str">
        <f>'AI  - 3'!B179</f>
        <v>No</v>
      </c>
      <c r="T180" s="8">
        <f>COUNTIF(Q180:S180,"Yes")</f>
        <v>0</v>
      </c>
      <c r="U180" s="15" t="s">
        <v>152</v>
      </c>
      <c r="V180" s="19"/>
      <c r="W180" s="8"/>
      <c r="X180" s="5"/>
      <c r="Y180" s="20"/>
      <c r="Z180" s="21"/>
      <c r="AA180" s="22"/>
      <c r="AB180" s="22"/>
      <c r="AC180" s="23"/>
      <c r="AD180" s="22"/>
      <c r="AE180" s="22"/>
      <c r="AF180" s="22"/>
      <c r="AG180" s="23"/>
      <c r="AH180" s="22"/>
    </row>
    <row r="181" spans="1:34" ht="15.75" customHeight="1" x14ac:dyDescent="0.3">
      <c r="A181" s="13"/>
      <c r="B181" s="54"/>
      <c r="C181" s="10">
        <v>178</v>
      </c>
      <c r="D181" s="6" t="s">
        <v>725</v>
      </c>
      <c r="E181" s="6" t="s">
        <v>726</v>
      </c>
      <c r="F181" s="14" t="s">
        <v>152</v>
      </c>
      <c r="G181" s="15" t="s">
        <v>152</v>
      </c>
      <c r="H181" s="15" t="s">
        <v>152</v>
      </c>
      <c r="I181" s="16" t="s">
        <v>25</v>
      </c>
      <c r="L181" s="17"/>
      <c r="M181" s="18" t="str">
        <f>'AI - 1'!A180</f>
        <v>No</v>
      </c>
      <c r="N181" s="18" t="str">
        <f>'AI - 2'!A180</f>
        <v>No</v>
      </c>
      <c r="O181" s="18" t="str">
        <f>'AI  - 3'!A180</f>
        <v>No</v>
      </c>
      <c r="P181" s="8">
        <f>COUNTIF(M181:O181,"Yes")</f>
        <v>0</v>
      </c>
      <c r="Q181" s="18" t="str">
        <f>'AI - 1'!B180</f>
        <v>No</v>
      </c>
      <c r="R181" s="18" t="str">
        <f>'AI - 2'!B180</f>
        <v>No</v>
      </c>
      <c r="S181" s="18" t="str">
        <f>'AI  - 3'!B180</f>
        <v>No</v>
      </c>
      <c r="T181" s="8">
        <f>COUNTIF(Q181:S181,"Yes")</f>
        <v>0</v>
      </c>
      <c r="U181" s="15" t="s">
        <v>152</v>
      </c>
      <c r="V181" s="19"/>
      <c r="W181" s="8"/>
      <c r="X181" s="5"/>
      <c r="Y181" s="20"/>
      <c r="Z181" s="21"/>
      <c r="AA181" s="22"/>
      <c r="AB181" s="22"/>
      <c r="AC181" s="23"/>
      <c r="AD181" s="22"/>
      <c r="AE181" s="22"/>
      <c r="AF181" s="22"/>
      <c r="AG181" s="23"/>
      <c r="AH181" s="22"/>
    </row>
    <row r="182" spans="1:34" ht="15.75" customHeight="1" x14ac:dyDescent="0.3">
      <c r="A182" s="13"/>
      <c r="B182" s="54"/>
      <c r="C182" s="10">
        <v>179</v>
      </c>
      <c r="D182" s="6" t="s">
        <v>727</v>
      </c>
      <c r="E182" s="6" t="s">
        <v>728</v>
      </c>
      <c r="F182" s="14" t="s">
        <v>152</v>
      </c>
      <c r="G182" s="15" t="s">
        <v>152</v>
      </c>
      <c r="H182" s="15" t="s">
        <v>152</v>
      </c>
      <c r="I182" s="16" t="s">
        <v>25</v>
      </c>
      <c r="L182" s="17"/>
      <c r="M182" s="18" t="str">
        <f>'AI - 1'!A181</f>
        <v>No</v>
      </c>
      <c r="N182" s="18" t="str">
        <f>'AI - 2'!A181</f>
        <v>No</v>
      </c>
      <c r="O182" s="18" t="str">
        <f>'AI  - 3'!A181</f>
        <v>No</v>
      </c>
      <c r="P182" s="8">
        <f>COUNTIF(M182:O182,"Yes")</f>
        <v>0</v>
      </c>
      <c r="Q182" s="18" t="str">
        <f>'AI - 1'!B181</f>
        <v>No</v>
      </c>
      <c r="R182" s="18" t="str">
        <f>'AI - 2'!B181</f>
        <v>No</v>
      </c>
      <c r="S182" s="18" t="str">
        <f>'AI  - 3'!B181</f>
        <v>No</v>
      </c>
      <c r="T182" s="8">
        <f>COUNTIF(Q182:S182,"Yes")</f>
        <v>0</v>
      </c>
      <c r="U182" s="15" t="s">
        <v>152</v>
      </c>
      <c r="V182" s="19"/>
      <c r="W182" s="8"/>
      <c r="X182" s="5"/>
      <c r="Y182" s="20"/>
      <c r="Z182" s="21"/>
      <c r="AA182" s="22"/>
      <c r="AB182" s="22"/>
      <c r="AC182" s="23"/>
      <c r="AD182" s="22"/>
      <c r="AE182" s="22"/>
      <c r="AF182" s="22"/>
      <c r="AG182" s="23"/>
      <c r="AH182" s="22"/>
    </row>
    <row r="183" spans="1:34" ht="15.75" customHeight="1" x14ac:dyDescent="0.3">
      <c r="A183" s="13"/>
      <c r="B183" s="54"/>
      <c r="C183" s="10">
        <v>180</v>
      </c>
      <c r="D183" s="6" t="s">
        <v>729</v>
      </c>
      <c r="E183" s="6" t="s">
        <v>730</v>
      </c>
      <c r="F183" s="14" t="s">
        <v>152</v>
      </c>
      <c r="G183" s="15" t="s">
        <v>152</v>
      </c>
      <c r="H183" s="15" t="s">
        <v>152</v>
      </c>
      <c r="I183" s="16" t="s">
        <v>25</v>
      </c>
      <c r="L183" s="17"/>
      <c r="M183" s="18" t="str">
        <f>'AI - 1'!A182</f>
        <v>No</v>
      </c>
      <c r="N183" s="18" t="str">
        <f>'AI - 2'!A182</f>
        <v>No</v>
      </c>
      <c r="O183" s="18" t="str">
        <f>'AI  - 3'!A182</f>
        <v>No</v>
      </c>
      <c r="P183" s="8">
        <f>COUNTIF(M183:O183,"Yes")</f>
        <v>0</v>
      </c>
      <c r="Q183" s="18" t="str">
        <f>'AI - 1'!B182</f>
        <v>No</v>
      </c>
      <c r="R183" s="18" t="str">
        <f>'AI - 2'!B182</f>
        <v>No</v>
      </c>
      <c r="S183" s="18" t="str">
        <f>'AI  - 3'!B182</f>
        <v>No</v>
      </c>
      <c r="T183" s="8">
        <f>COUNTIF(Q183:S183,"Yes")</f>
        <v>0</v>
      </c>
      <c r="U183" s="15" t="s">
        <v>152</v>
      </c>
      <c r="V183" s="19"/>
      <c r="W183" s="8"/>
      <c r="X183" s="5"/>
      <c r="Y183" s="20"/>
      <c r="Z183" s="21"/>
      <c r="AA183" s="22"/>
      <c r="AB183" s="22"/>
      <c r="AC183" s="23"/>
      <c r="AD183" s="22"/>
      <c r="AE183" s="22"/>
      <c r="AF183" s="22"/>
      <c r="AG183" s="23"/>
      <c r="AH183" s="22"/>
    </row>
    <row r="184" spans="1:34" ht="15.75" customHeight="1" x14ac:dyDescent="0.3">
      <c r="A184" s="13"/>
      <c r="B184" s="54"/>
      <c r="C184" s="10">
        <v>181</v>
      </c>
      <c r="D184" s="6" t="s">
        <v>59</v>
      </c>
      <c r="E184" s="6" t="s">
        <v>60</v>
      </c>
      <c r="F184" s="14" t="s">
        <v>24</v>
      </c>
      <c r="G184" s="15" t="s">
        <v>24</v>
      </c>
      <c r="H184" s="15" t="s">
        <v>24</v>
      </c>
      <c r="I184" s="16" t="s">
        <v>25</v>
      </c>
      <c r="L184" s="17"/>
      <c r="M184" s="18" t="str">
        <f>'AI - 1'!A183</f>
        <v>Yes</v>
      </c>
      <c r="N184" s="18" t="str">
        <f>'AI - 2'!A183</f>
        <v>Yes</v>
      </c>
      <c r="O184" s="18" t="str">
        <f>'AI  - 3'!A183</f>
        <v>Yes</v>
      </c>
      <c r="P184" s="8">
        <f>COUNTIF(M184:O184,"Yes")</f>
        <v>3</v>
      </c>
      <c r="Q184" s="18" t="str">
        <f>'AI - 1'!B183</f>
        <v>Yes</v>
      </c>
      <c r="R184" s="18" t="str">
        <f>'AI - 2'!B183</f>
        <v>Yes</v>
      </c>
      <c r="S184" s="18" t="str">
        <f>'AI  - 3'!B183</f>
        <v>Yes</v>
      </c>
      <c r="T184" s="8">
        <f>COUNTIF(Q184:S184,"Yes")</f>
        <v>3</v>
      </c>
      <c r="U184" s="15" t="s">
        <v>24</v>
      </c>
      <c r="V184" s="19"/>
      <c r="W184" s="8"/>
      <c r="X184" s="5"/>
      <c r="Y184" s="20"/>
      <c r="Z184" s="21"/>
      <c r="AA184" s="22"/>
      <c r="AB184" s="22"/>
      <c r="AC184" s="23"/>
      <c r="AD184" s="21"/>
      <c r="AE184" s="22"/>
      <c r="AF184" s="22"/>
      <c r="AG184" s="23"/>
      <c r="AH184" s="21"/>
    </row>
    <row r="185" spans="1:34" ht="15.75" customHeight="1" x14ac:dyDescent="0.3">
      <c r="A185" s="13"/>
      <c r="B185" s="54"/>
      <c r="C185" s="10">
        <v>182</v>
      </c>
      <c r="D185" s="6" t="s">
        <v>731</v>
      </c>
      <c r="E185" s="6" t="s">
        <v>732</v>
      </c>
      <c r="F185" s="14" t="s">
        <v>152</v>
      </c>
      <c r="G185" s="15" t="s">
        <v>152</v>
      </c>
      <c r="H185" s="15" t="s">
        <v>152</v>
      </c>
      <c r="I185" s="16" t="s">
        <v>25</v>
      </c>
      <c r="L185" s="17"/>
      <c r="M185" s="18" t="str">
        <f>'AI - 1'!A184</f>
        <v>No</v>
      </c>
      <c r="N185" s="18" t="str">
        <f>'AI - 2'!A184</f>
        <v>No</v>
      </c>
      <c r="O185" s="18" t="str">
        <f>'AI  - 3'!A184</f>
        <v>No</v>
      </c>
      <c r="P185" s="8">
        <f>COUNTIF(M185:O185,"Yes")</f>
        <v>0</v>
      </c>
      <c r="Q185" s="18" t="str">
        <f>'AI - 1'!B184</f>
        <v>No</v>
      </c>
      <c r="R185" s="18" t="str">
        <f>'AI - 2'!B184</f>
        <v>No</v>
      </c>
      <c r="S185" s="18" t="str">
        <f>'AI  - 3'!B184</f>
        <v>No</v>
      </c>
      <c r="T185" s="8">
        <f>COUNTIF(Q185:S185,"Yes")</f>
        <v>0</v>
      </c>
      <c r="U185" s="15" t="s">
        <v>152</v>
      </c>
      <c r="V185" s="19"/>
      <c r="W185" s="8"/>
      <c r="X185" s="5"/>
      <c r="Y185" s="20"/>
      <c r="Z185" s="21"/>
      <c r="AA185" s="22"/>
      <c r="AB185" s="22"/>
      <c r="AC185" s="23"/>
      <c r="AD185" s="22"/>
      <c r="AE185" s="22"/>
      <c r="AF185" s="22"/>
      <c r="AG185" s="23"/>
      <c r="AH185" s="22"/>
    </row>
    <row r="186" spans="1:34" ht="15.75" customHeight="1" x14ac:dyDescent="0.3">
      <c r="A186" s="13"/>
      <c r="B186" s="54"/>
      <c r="C186" s="10">
        <v>183</v>
      </c>
      <c r="D186" s="6" t="s">
        <v>233</v>
      </c>
      <c r="E186" s="6" t="s">
        <v>234</v>
      </c>
      <c r="F186" s="14" t="s">
        <v>152</v>
      </c>
      <c r="G186" s="15" t="s">
        <v>24</v>
      </c>
      <c r="H186" s="27" t="s">
        <v>152</v>
      </c>
      <c r="I186" s="16" t="s">
        <v>181</v>
      </c>
      <c r="J186" s="2" t="s">
        <v>235</v>
      </c>
      <c r="L186" s="17"/>
      <c r="M186" s="18" t="str">
        <f>'AI - 1'!A185</f>
        <v>Yes</v>
      </c>
      <c r="N186" s="18" t="str">
        <f>'AI - 2'!A185</f>
        <v>Yes</v>
      </c>
      <c r="O186" s="18" t="str">
        <f>'AI  - 3'!A185</f>
        <v>Yes</v>
      </c>
      <c r="P186" s="8">
        <f>COUNTIF(M186:O186,"Yes")</f>
        <v>3</v>
      </c>
      <c r="Q186" s="18" t="str">
        <f>'AI - 1'!B185</f>
        <v>Yes</v>
      </c>
      <c r="R186" s="18" t="str">
        <f>'AI - 2'!B185</f>
        <v>Yes</v>
      </c>
      <c r="S186" s="18" t="str">
        <f>'AI  - 3'!B185</f>
        <v>Yes</v>
      </c>
      <c r="T186" s="8">
        <f>COUNTIF(Q186:S186,"Yes")</f>
        <v>3</v>
      </c>
      <c r="U186" s="15" t="s">
        <v>24</v>
      </c>
      <c r="V186" s="19"/>
      <c r="W186" s="8"/>
      <c r="X186" s="5"/>
      <c r="Y186" s="20"/>
      <c r="Z186" s="21"/>
      <c r="AA186" s="22"/>
      <c r="AB186" s="22"/>
      <c r="AC186" s="23"/>
      <c r="AD186" s="21"/>
      <c r="AE186" s="22"/>
      <c r="AF186" s="22"/>
      <c r="AG186" s="23"/>
      <c r="AH186" s="21"/>
    </row>
    <row r="187" spans="1:34" ht="15.75" customHeight="1" x14ac:dyDescent="0.3">
      <c r="A187" s="13"/>
      <c r="B187" s="54"/>
      <c r="C187" s="10">
        <v>184</v>
      </c>
      <c r="D187" s="6" t="s">
        <v>733</v>
      </c>
      <c r="E187" s="6" t="s">
        <v>734</v>
      </c>
      <c r="F187" s="14" t="s">
        <v>152</v>
      </c>
      <c r="G187" s="15" t="s">
        <v>152</v>
      </c>
      <c r="H187" s="15" t="s">
        <v>152</v>
      </c>
      <c r="I187" s="16" t="s">
        <v>25</v>
      </c>
      <c r="L187" s="17"/>
      <c r="M187" s="18" t="str">
        <f>'AI - 1'!A186</f>
        <v>No</v>
      </c>
      <c r="N187" s="18" t="str">
        <f>'AI - 2'!A186</f>
        <v>No</v>
      </c>
      <c r="O187" s="18" t="str">
        <f>'AI  - 3'!A186</f>
        <v>No</v>
      </c>
      <c r="P187" s="8">
        <f>COUNTIF(M187:O187,"Yes")</f>
        <v>0</v>
      </c>
      <c r="Q187" s="18" t="str">
        <f>'AI - 1'!B186</f>
        <v>No</v>
      </c>
      <c r="R187" s="18" t="str">
        <f>'AI - 2'!B186</f>
        <v>No</v>
      </c>
      <c r="S187" s="18" t="str">
        <f>'AI  - 3'!B186</f>
        <v>No</v>
      </c>
      <c r="T187" s="8">
        <f>COUNTIF(Q187:S187,"Yes")</f>
        <v>0</v>
      </c>
      <c r="U187" s="15" t="s">
        <v>152</v>
      </c>
      <c r="V187" s="19"/>
      <c r="W187" s="8"/>
      <c r="X187" s="5"/>
      <c r="Y187" s="20"/>
      <c r="Z187" s="21"/>
      <c r="AA187" s="22"/>
      <c r="AB187" s="22"/>
      <c r="AC187" s="23"/>
      <c r="AD187" s="22"/>
      <c r="AE187" s="22"/>
      <c r="AF187" s="22"/>
      <c r="AG187" s="23"/>
      <c r="AH187" s="22"/>
    </row>
    <row r="188" spans="1:34" ht="15.75" customHeight="1" x14ac:dyDescent="0.3">
      <c r="A188" s="13"/>
      <c r="B188" s="54"/>
      <c r="C188" s="10">
        <v>185</v>
      </c>
      <c r="D188" s="6" t="s">
        <v>397</v>
      </c>
      <c r="E188" s="6" t="s">
        <v>398</v>
      </c>
      <c r="F188" s="14" t="s">
        <v>152</v>
      </c>
      <c r="G188" s="15" t="s">
        <v>24</v>
      </c>
      <c r="H188" s="27" t="s">
        <v>152</v>
      </c>
      <c r="I188" s="16" t="s">
        <v>181</v>
      </c>
      <c r="J188" s="2" t="s">
        <v>219</v>
      </c>
      <c r="K188" s="2" t="s">
        <v>215</v>
      </c>
      <c r="L188" s="17"/>
      <c r="M188" s="18" t="str">
        <f>'AI - 1'!A187</f>
        <v>No</v>
      </c>
      <c r="N188" s="18" t="str">
        <f>'AI - 2'!A187</f>
        <v>No</v>
      </c>
      <c r="O188" s="18" t="str">
        <f>'AI  - 3'!A187</f>
        <v>No</v>
      </c>
      <c r="P188" s="8">
        <f>COUNTIF(M188:O188,"Yes")</f>
        <v>0</v>
      </c>
      <c r="Q188" s="18" t="str">
        <f>'AI - 1'!B187</f>
        <v>No</v>
      </c>
      <c r="R188" s="18" t="str">
        <f>'AI - 2'!B187</f>
        <v>Yes</v>
      </c>
      <c r="S188" s="18" t="str">
        <f>'AI  - 3'!B187</f>
        <v>No</v>
      </c>
      <c r="T188" s="8">
        <f>COUNTIF(Q188:S188,"Yes")</f>
        <v>1</v>
      </c>
      <c r="U188" s="15" t="s">
        <v>24</v>
      </c>
      <c r="V188" s="19"/>
      <c r="W188" s="8"/>
      <c r="X188" s="5"/>
      <c r="Y188" s="20"/>
      <c r="Z188" s="21"/>
      <c r="AA188" s="22"/>
      <c r="AB188" s="22"/>
      <c r="AC188" s="23"/>
      <c r="AD188" s="21"/>
      <c r="AE188" s="22"/>
      <c r="AF188" s="22"/>
      <c r="AG188" s="23"/>
      <c r="AH188" s="21"/>
    </row>
    <row r="189" spans="1:34" ht="15.75" customHeight="1" x14ac:dyDescent="0.3">
      <c r="A189" s="13"/>
      <c r="B189" s="54"/>
      <c r="C189" s="10">
        <v>186</v>
      </c>
      <c r="D189" s="6" t="s">
        <v>735</v>
      </c>
      <c r="E189" s="6" t="s">
        <v>736</v>
      </c>
      <c r="F189" s="14" t="s">
        <v>152</v>
      </c>
      <c r="G189" s="15" t="s">
        <v>152</v>
      </c>
      <c r="H189" s="15" t="s">
        <v>152</v>
      </c>
      <c r="I189" s="16" t="s">
        <v>25</v>
      </c>
      <c r="L189" s="17"/>
      <c r="M189" s="18" t="str">
        <f>'AI - 1'!A188</f>
        <v>No</v>
      </c>
      <c r="N189" s="18" t="str">
        <f>'AI - 2'!A188</f>
        <v>No</v>
      </c>
      <c r="O189" s="18" t="str">
        <f>'AI  - 3'!A188</f>
        <v>No</v>
      </c>
      <c r="P189" s="8">
        <f>COUNTIF(M189:O189,"Yes")</f>
        <v>0</v>
      </c>
      <c r="Q189" s="18" t="str">
        <f>'AI - 1'!B188</f>
        <v>No</v>
      </c>
      <c r="R189" s="18" t="str">
        <f>'AI - 2'!B188</f>
        <v>No</v>
      </c>
      <c r="S189" s="18" t="str">
        <f>'AI  - 3'!B188</f>
        <v>No</v>
      </c>
      <c r="T189" s="8">
        <f>COUNTIF(Q189:S189,"Yes")</f>
        <v>0</v>
      </c>
      <c r="U189" s="15" t="s">
        <v>152</v>
      </c>
      <c r="V189" s="19"/>
      <c r="W189" s="8"/>
      <c r="X189" s="5"/>
      <c r="Y189" s="20"/>
      <c r="Z189" s="21"/>
      <c r="AA189" s="22"/>
      <c r="AB189" s="22"/>
      <c r="AC189" s="23"/>
      <c r="AD189" s="22"/>
      <c r="AE189" s="22"/>
      <c r="AF189" s="22"/>
      <c r="AG189" s="23"/>
      <c r="AH189" s="22"/>
    </row>
    <row r="190" spans="1:34" ht="15.75" customHeight="1" x14ac:dyDescent="0.3">
      <c r="A190" s="13"/>
      <c r="B190" s="54"/>
      <c r="C190" s="10">
        <v>187</v>
      </c>
      <c r="D190" s="6" t="s">
        <v>737</v>
      </c>
      <c r="E190" s="6" t="s">
        <v>738</v>
      </c>
      <c r="F190" s="33" t="s">
        <v>152</v>
      </c>
      <c r="G190" s="15" t="s">
        <v>152</v>
      </c>
      <c r="H190" s="15" t="s">
        <v>152</v>
      </c>
      <c r="I190" s="16" t="s">
        <v>25</v>
      </c>
      <c r="L190" s="17"/>
      <c r="M190" s="18" t="str">
        <f>'AI - 1'!A189</f>
        <v>No</v>
      </c>
      <c r="N190" s="18" t="str">
        <f>'AI - 2'!A189</f>
        <v>No</v>
      </c>
      <c r="O190" s="18" t="str">
        <f>'AI  - 3'!A189</f>
        <v>No</v>
      </c>
      <c r="P190" s="8">
        <f>COUNTIF(M190:O190,"Yes")</f>
        <v>0</v>
      </c>
      <c r="Q190" s="18" t="str">
        <f>'AI - 1'!B189</f>
        <v>No</v>
      </c>
      <c r="R190" s="18" t="str">
        <f>'AI - 2'!B189</f>
        <v>No</v>
      </c>
      <c r="S190" s="18" t="str">
        <f>'AI  - 3'!B189</f>
        <v>No</v>
      </c>
      <c r="T190" s="8">
        <f>COUNTIF(Q190:S190,"Yes")</f>
        <v>0</v>
      </c>
      <c r="U190" s="15" t="s">
        <v>152</v>
      </c>
      <c r="V190" s="19"/>
      <c r="W190" s="8"/>
      <c r="X190" s="5"/>
      <c r="Y190" s="20"/>
      <c r="Z190" s="21"/>
      <c r="AA190" s="22"/>
      <c r="AB190" s="22"/>
      <c r="AC190" s="23"/>
      <c r="AD190" s="22"/>
      <c r="AE190" s="22"/>
      <c r="AF190" s="22"/>
      <c r="AG190" s="23"/>
      <c r="AH190" s="22"/>
    </row>
    <row r="191" spans="1:34" ht="15.75" customHeight="1" x14ac:dyDescent="0.3">
      <c r="A191" s="13"/>
      <c r="B191" s="54"/>
      <c r="C191" s="10">
        <v>188</v>
      </c>
      <c r="D191" s="6" t="s">
        <v>739</v>
      </c>
      <c r="E191" s="6" t="s">
        <v>740</v>
      </c>
      <c r="F191" s="14" t="s">
        <v>152</v>
      </c>
      <c r="G191" s="15" t="s">
        <v>152</v>
      </c>
      <c r="H191" s="15" t="s">
        <v>152</v>
      </c>
      <c r="I191" s="16" t="s">
        <v>25</v>
      </c>
      <c r="L191" s="17"/>
      <c r="M191" s="18" t="str">
        <f>'AI - 1'!A190</f>
        <v>No</v>
      </c>
      <c r="N191" s="18" t="str">
        <f>'AI - 2'!A190</f>
        <v>No</v>
      </c>
      <c r="O191" s="18" t="str">
        <f>'AI  - 3'!A190</f>
        <v>No</v>
      </c>
      <c r="P191" s="8">
        <f>COUNTIF(M191:O191,"Yes")</f>
        <v>0</v>
      </c>
      <c r="Q191" s="18" t="str">
        <f>'AI - 1'!B190</f>
        <v>No</v>
      </c>
      <c r="R191" s="18" t="str">
        <f>'AI - 2'!B190</f>
        <v>No</v>
      </c>
      <c r="S191" s="18" t="str">
        <f>'AI  - 3'!B190</f>
        <v>No</v>
      </c>
      <c r="T191" s="8">
        <f>COUNTIF(Q191:S191,"Yes")</f>
        <v>0</v>
      </c>
      <c r="U191" s="15" t="s">
        <v>152</v>
      </c>
      <c r="V191" s="19"/>
      <c r="W191" s="8"/>
      <c r="X191" s="5"/>
      <c r="Y191" s="20"/>
      <c r="Z191" s="21"/>
      <c r="AA191" s="22"/>
      <c r="AB191" s="22"/>
      <c r="AC191" s="23"/>
      <c r="AD191" s="22"/>
      <c r="AE191" s="22"/>
      <c r="AF191" s="22"/>
      <c r="AG191" s="23"/>
      <c r="AH191" s="22"/>
    </row>
    <row r="192" spans="1:34" ht="15.75" customHeight="1" x14ac:dyDescent="0.3">
      <c r="A192" s="13"/>
      <c r="B192" s="54"/>
      <c r="C192" s="10">
        <v>189</v>
      </c>
      <c r="D192" s="6" t="s">
        <v>349</v>
      </c>
      <c r="E192" s="6" t="s">
        <v>350</v>
      </c>
      <c r="F192" s="14" t="s">
        <v>152</v>
      </c>
      <c r="G192" s="15" t="s">
        <v>24</v>
      </c>
      <c r="H192" s="27" t="s">
        <v>152</v>
      </c>
      <c r="I192" s="16" t="s">
        <v>181</v>
      </c>
      <c r="J192" s="2" t="s">
        <v>219</v>
      </c>
      <c r="L192" s="17"/>
      <c r="M192" s="18" t="str">
        <f>'AI - 1'!A191</f>
        <v>No</v>
      </c>
      <c r="N192" s="18" t="str">
        <f>'AI - 2'!A191</f>
        <v>No</v>
      </c>
      <c r="O192" s="18" t="str">
        <f>'AI  - 3'!A191</f>
        <v>Yes</v>
      </c>
      <c r="P192" s="8">
        <f>COUNTIF(M192:O192,"Yes")</f>
        <v>1</v>
      </c>
      <c r="Q192" s="18" t="str">
        <f>'AI - 1'!B191</f>
        <v>No</v>
      </c>
      <c r="R192" s="18" t="str">
        <f>'AI - 2'!B191</f>
        <v>No</v>
      </c>
      <c r="S192" s="18" t="str">
        <f>'AI  - 3'!B191</f>
        <v>No</v>
      </c>
      <c r="T192" s="8">
        <f>COUNTIF(Q192:S192,"Yes")</f>
        <v>0</v>
      </c>
      <c r="U192" s="15" t="s">
        <v>24</v>
      </c>
      <c r="V192" s="19"/>
      <c r="W192" s="8"/>
      <c r="X192" s="5"/>
      <c r="Y192" s="20"/>
      <c r="Z192" s="21"/>
      <c r="AA192" s="22"/>
      <c r="AB192" s="22"/>
      <c r="AC192" s="23"/>
      <c r="AD192" s="22"/>
      <c r="AE192" s="22"/>
      <c r="AF192" s="22"/>
      <c r="AG192" s="23"/>
      <c r="AH192" s="22"/>
    </row>
    <row r="193" spans="1:34" ht="15.75" customHeight="1" x14ac:dyDescent="0.3">
      <c r="A193" s="13"/>
      <c r="B193" s="54"/>
      <c r="C193" s="10">
        <v>190</v>
      </c>
      <c r="D193" s="6" t="s">
        <v>741</v>
      </c>
      <c r="E193" s="6" t="s">
        <v>742</v>
      </c>
      <c r="F193" s="14" t="s">
        <v>152</v>
      </c>
      <c r="G193" s="15" t="s">
        <v>152</v>
      </c>
      <c r="H193" s="15" t="s">
        <v>152</v>
      </c>
      <c r="I193" s="16" t="s">
        <v>25</v>
      </c>
      <c r="L193" s="17"/>
      <c r="M193" s="18" t="str">
        <f>'AI - 1'!A192</f>
        <v>No</v>
      </c>
      <c r="N193" s="18" t="str">
        <f>'AI - 2'!A192</f>
        <v>No</v>
      </c>
      <c r="O193" s="18" t="str">
        <f>'AI  - 3'!A192</f>
        <v>No</v>
      </c>
      <c r="P193" s="8">
        <f>COUNTIF(M193:O193,"Yes")</f>
        <v>0</v>
      </c>
      <c r="Q193" s="18" t="str">
        <f>'AI - 1'!B192</f>
        <v>No</v>
      </c>
      <c r="R193" s="18" t="str">
        <f>'AI - 2'!B192</f>
        <v>No</v>
      </c>
      <c r="S193" s="18" t="str">
        <f>'AI  - 3'!B192</f>
        <v>No</v>
      </c>
      <c r="T193" s="8">
        <f>COUNTIF(Q193:S193,"Yes")</f>
        <v>0</v>
      </c>
      <c r="U193" s="15" t="s">
        <v>152</v>
      </c>
      <c r="V193" s="19"/>
      <c r="W193" s="8"/>
      <c r="X193" s="5"/>
      <c r="Y193" s="20"/>
      <c r="Z193" s="21"/>
      <c r="AA193" s="22"/>
      <c r="AB193" s="22"/>
      <c r="AC193" s="23"/>
      <c r="AD193" s="22"/>
      <c r="AE193" s="22"/>
      <c r="AF193" s="22"/>
      <c r="AG193" s="23"/>
      <c r="AH193" s="22"/>
    </row>
    <row r="194" spans="1:34" ht="15.75" customHeight="1" x14ac:dyDescent="0.3">
      <c r="A194" s="13"/>
      <c r="B194" s="54"/>
      <c r="C194" s="10">
        <v>191</v>
      </c>
      <c r="D194" s="6" t="s">
        <v>743</v>
      </c>
      <c r="E194" s="6" t="s">
        <v>744</v>
      </c>
      <c r="F194" s="14" t="s">
        <v>152</v>
      </c>
      <c r="G194" s="15" t="s">
        <v>152</v>
      </c>
      <c r="H194" s="15" t="s">
        <v>152</v>
      </c>
      <c r="I194" s="16" t="s">
        <v>25</v>
      </c>
      <c r="L194" s="17"/>
      <c r="M194" s="18" t="str">
        <f>'AI - 1'!A193</f>
        <v>No</v>
      </c>
      <c r="N194" s="18" t="str">
        <f>'AI - 2'!A193</f>
        <v>No</v>
      </c>
      <c r="O194" s="18" t="str">
        <f>'AI  - 3'!A193</f>
        <v>No</v>
      </c>
      <c r="P194" s="8">
        <f>COUNTIF(M194:O194,"Yes")</f>
        <v>0</v>
      </c>
      <c r="Q194" s="18" t="str">
        <f>'AI - 1'!B193</f>
        <v>No</v>
      </c>
      <c r="R194" s="18" t="str">
        <f>'AI - 2'!B193</f>
        <v>No</v>
      </c>
      <c r="S194" s="18" t="str">
        <f>'AI  - 3'!B193</f>
        <v>No</v>
      </c>
      <c r="T194" s="8">
        <f>COUNTIF(Q194:S194,"Yes")</f>
        <v>0</v>
      </c>
      <c r="U194" s="15" t="s">
        <v>152</v>
      </c>
      <c r="V194" s="19"/>
      <c r="W194" s="8"/>
      <c r="X194" s="5"/>
      <c r="Y194" s="20"/>
      <c r="Z194" s="21"/>
      <c r="AA194" s="22"/>
      <c r="AB194" s="22"/>
      <c r="AC194" s="23"/>
      <c r="AD194" s="22"/>
      <c r="AE194" s="22"/>
      <c r="AF194" s="22"/>
      <c r="AG194" s="23"/>
      <c r="AH194" s="22"/>
    </row>
    <row r="195" spans="1:34" ht="15.75" customHeight="1" x14ac:dyDescent="0.3">
      <c r="A195" s="13"/>
      <c r="B195" s="54"/>
      <c r="C195" s="10">
        <v>192</v>
      </c>
      <c r="D195" s="6" t="s">
        <v>745</v>
      </c>
      <c r="E195" s="6" t="s">
        <v>746</v>
      </c>
      <c r="F195" s="14" t="s">
        <v>152</v>
      </c>
      <c r="G195" s="15" t="s">
        <v>152</v>
      </c>
      <c r="H195" s="15" t="s">
        <v>152</v>
      </c>
      <c r="I195" s="16" t="s">
        <v>25</v>
      </c>
      <c r="L195" s="17"/>
      <c r="M195" s="18" t="str">
        <f>'AI - 1'!A194</f>
        <v>No</v>
      </c>
      <c r="N195" s="18" t="str">
        <f>'AI - 2'!A194</f>
        <v>No</v>
      </c>
      <c r="O195" s="18" t="str">
        <f>'AI  - 3'!A194</f>
        <v>No</v>
      </c>
      <c r="P195" s="8">
        <f>COUNTIF(M195:O195,"Yes")</f>
        <v>0</v>
      </c>
      <c r="Q195" s="18" t="str">
        <f>'AI - 1'!B194</f>
        <v>No</v>
      </c>
      <c r="R195" s="18" t="str">
        <f>'AI - 2'!B194</f>
        <v>No</v>
      </c>
      <c r="S195" s="18" t="str">
        <f>'AI  - 3'!B194</f>
        <v>No</v>
      </c>
      <c r="T195" s="8">
        <f>COUNTIF(Q195:S195,"Yes")</f>
        <v>0</v>
      </c>
      <c r="U195" s="15" t="s">
        <v>152</v>
      </c>
      <c r="V195" s="19"/>
      <c r="W195" s="8"/>
      <c r="X195" s="5"/>
      <c r="Y195" s="20"/>
      <c r="Z195" s="21"/>
      <c r="AA195" s="22"/>
      <c r="AB195" s="22"/>
      <c r="AC195" s="23"/>
      <c r="AD195" s="22"/>
      <c r="AE195" s="22"/>
      <c r="AF195" s="22"/>
      <c r="AG195" s="23"/>
      <c r="AH195" s="22"/>
    </row>
    <row r="196" spans="1:34" ht="15.75" customHeight="1" x14ac:dyDescent="0.3">
      <c r="A196" s="13"/>
      <c r="B196" s="54"/>
      <c r="C196" s="10">
        <v>193</v>
      </c>
      <c r="D196" s="6" t="s">
        <v>747</v>
      </c>
      <c r="E196" s="6" t="s">
        <v>748</v>
      </c>
      <c r="F196" s="14" t="s">
        <v>152</v>
      </c>
      <c r="G196" s="15" t="s">
        <v>152</v>
      </c>
      <c r="H196" s="15" t="s">
        <v>152</v>
      </c>
      <c r="I196" s="16" t="s">
        <v>25</v>
      </c>
      <c r="L196" s="17"/>
      <c r="M196" s="18" t="str">
        <f>'AI - 1'!A195</f>
        <v>No</v>
      </c>
      <c r="N196" s="18" t="str">
        <f>'AI - 2'!A195</f>
        <v>No</v>
      </c>
      <c r="O196" s="18" t="str">
        <f>'AI  - 3'!A195</f>
        <v>No</v>
      </c>
      <c r="P196" s="8">
        <f>COUNTIF(M196:O196,"Yes")</f>
        <v>0</v>
      </c>
      <c r="Q196" s="18" t="str">
        <f>'AI - 1'!B195</f>
        <v>No</v>
      </c>
      <c r="R196" s="18" t="str">
        <f>'AI - 2'!B195</f>
        <v>No</v>
      </c>
      <c r="S196" s="18" t="str">
        <f>'AI  - 3'!B195</f>
        <v>No</v>
      </c>
      <c r="T196" s="8">
        <f>COUNTIF(Q196:S196,"Yes")</f>
        <v>0</v>
      </c>
      <c r="U196" s="15" t="s">
        <v>152</v>
      </c>
      <c r="V196" s="19"/>
      <c r="W196" s="8"/>
      <c r="X196" s="5"/>
      <c r="Y196" s="20"/>
      <c r="Z196" s="21"/>
      <c r="AA196" s="22"/>
      <c r="AB196" s="22"/>
      <c r="AC196" s="23"/>
      <c r="AD196" s="22"/>
      <c r="AE196" s="22"/>
      <c r="AF196" s="22"/>
      <c r="AG196" s="23"/>
      <c r="AH196" s="22"/>
    </row>
    <row r="197" spans="1:34" ht="15.75" customHeight="1" x14ac:dyDescent="0.3">
      <c r="A197" s="13"/>
      <c r="B197" s="54"/>
      <c r="C197" s="10">
        <v>194</v>
      </c>
      <c r="D197" s="6" t="s">
        <v>341</v>
      </c>
      <c r="E197" s="6" t="s">
        <v>342</v>
      </c>
      <c r="F197" s="14" t="s">
        <v>152</v>
      </c>
      <c r="G197" s="15" t="s">
        <v>24</v>
      </c>
      <c r="H197" s="27" t="s">
        <v>152</v>
      </c>
      <c r="I197" s="16" t="s">
        <v>181</v>
      </c>
      <c r="J197" s="2" t="s">
        <v>235</v>
      </c>
      <c r="L197" s="17"/>
      <c r="M197" s="18" t="str">
        <f>'AI - 1'!A196</f>
        <v>No</v>
      </c>
      <c r="N197" s="18" t="str">
        <f>'AI - 2'!A196</f>
        <v>Yes</v>
      </c>
      <c r="O197" s="18" t="str">
        <f>'AI  - 3'!A196</f>
        <v>No</v>
      </c>
      <c r="P197" s="8">
        <f>COUNTIF(M197:O197,"Yes")</f>
        <v>1</v>
      </c>
      <c r="Q197" s="18" t="str">
        <f>'AI - 1'!B196</f>
        <v>No</v>
      </c>
      <c r="R197" s="18" t="str">
        <f>'AI - 2'!B196</f>
        <v>Yes</v>
      </c>
      <c r="S197" s="18" t="str">
        <f>'AI  - 3'!B196</f>
        <v>No</v>
      </c>
      <c r="T197" s="8">
        <f>COUNTIF(Q197:S197,"Yes")</f>
        <v>1</v>
      </c>
      <c r="U197" s="15" t="s">
        <v>24</v>
      </c>
      <c r="V197" s="19"/>
      <c r="W197" s="8"/>
      <c r="X197" s="5"/>
      <c r="Y197" s="20"/>
      <c r="Z197" s="21"/>
      <c r="AA197" s="22"/>
      <c r="AB197" s="22"/>
      <c r="AC197" s="23"/>
      <c r="AD197" s="22"/>
      <c r="AE197" s="22"/>
      <c r="AF197" s="22"/>
      <c r="AG197" s="23"/>
      <c r="AH197" s="22"/>
    </row>
    <row r="198" spans="1:34" ht="15.75" customHeight="1" x14ac:dyDescent="0.3">
      <c r="A198" s="13"/>
      <c r="B198" s="54"/>
      <c r="C198" s="10">
        <v>195</v>
      </c>
      <c r="D198" s="6" t="s">
        <v>749</v>
      </c>
      <c r="E198" s="6" t="s">
        <v>750</v>
      </c>
      <c r="F198" s="14" t="s">
        <v>152</v>
      </c>
      <c r="G198" s="15" t="s">
        <v>152</v>
      </c>
      <c r="H198" s="15" t="s">
        <v>152</v>
      </c>
      <c r="I198" s="16" t="s">
        <v>25</v>
      </c>
      <c r="L198" s="17"/>
      <c r="M198" s="18" t="str">
        <f>'AI - 1'!A197</f>
        <v>No</v>
      </c>
      <c r="N198" s="18" t="str">
        <f>'AI - 2'!A197</f>
        <v>No</v>
      </c>
      <c r="O198" s="18" t="str">
        <f>'AI  - 3'!A197</f>
        <v>No</v>
      </c>
      <c r="P198" s="8">
        <f>COUNTIF(M198:O198,"Yes")</f>
        <v>0</v>
      </c>
      <c r="Q198" s="18" t="str">
        <f>'AI - 1'!B197</f>
        <v>No</v>
      </c>
      <c r="R198" s="18" t="str">
        <f>'AI - 2'!B197</f>
        <v>No</v>
      </c>
      <c r="S198" s="18" t="str">
        <f>'AI  - 3'!B197</f>
        <v>No</v>
      </c>
      <c r="T198" s="8">
        <f>COUNTIF(Q198:S198,"Yes")</f>
        <v>0</v>
      </c>
      <c r="U198" s="15" t="s">
        <v>152</v>
      </c>
      <c r="V198" s="19"/>
      <c r="W198" s="8"/>
      <c r="X198" s="5"/>
      <c r="Y198" s="20"/>
      <c r="Z198" s="21"/>
      <c r="AA198" s="22"/>
      <c r="AB198" s="22"/>
      <c r="AC198" s="23"/>
      <c r="AD198" s="22"/>
      <c r="AE198" s="22"/>
      <c r="AF198" s="22"/>
      <c r="AG198" s="23"/>
      <c r="AH198" s="22"/>
    </row>
    <row r="199" spans="1:34" ht="15.75" customHeight="1" x14ac:dyDescent="0.3">
      <c r="A199" s="13"/>
      <c r="B199" s="54"/>
      <c r="C199" s="10">
        <v>196</v>
      </c>
      <c r="D199" s="6" t="s">
        <v>751</v>
      </c>
      <c r="E199" s="6" t="s">
        <v>752</v>
      </c>
      <c r="F199" s="14" t="s">
        <v>152</v>
      </c>
      <c r="G199" s="15" t="s">
        <v>152</v>
      </c>
      <c r="H199" s="15" t="s">
        <v>152</v>
      </c>
      <c r="I199" s="16" t="s">
        <v>25</v>
      </c>
      <c r="L199" s="17"/>
      <c r="M199" s="18" t="str">
        <f>'AI - 1'!A198</f>
        <v>No</v>
      </c>
      <c r="N199" s="18" t="str">
        <f>'AI - 2'!A198</f>
        <v>No</v>
      </c>
      <c r="O199" s="18" t="str">
        <f>'AI  - 3'!A198</f>
        <v>No</v>
      </c>
      <c r="P199" s="8">
        <f>COUNTIF(M199:O199,"Yes")</f>
        <v>0</v>
      </c>
      <c r="Q199" s="18" t="str">
        <f>'AI - 1'!B198</f>
        <v>No</v>
      </c>
      <c r="R199" s="18" t="str">
        <f>'AI - 2'!B198</f>
        <v>No</v>
      </c>
      <c r="S199" s="18" t="str">
        <f>'AI  - 3'!B198</f>
        <v>No</v>
      </c>
      <c r="T199" s="8">
        <f>COUNTIF(Q199:S199,"Yes")</f>
        <v>0</v>
      </c>
      <c r="U199" s="15" t="s">
        <v>152</v>
      </c>
      <c r="V199" s="19"/>
      <c r="W199" s="8"/>
      <c r="X199" s="5"/>
      <c r="Y199" s="20"/>
      <c r="Z199" s="21"/>
      <c r="AA199" s="22"/>
      <c r="AB199" s="22"/>
      <c r="AC199" s="23"/>
      <c r="AD199" s="22"/>
      <c r="AE199" s="22"/>
      <c r="AF199" s="22"/>
      <c r="AG199" s="23"/>
      <c r="AH199" s="22"/>
    </row>
    <row r="200" spans="1:34" ht="15.75" customHeight="1" x14ac:dyDescent="0.3">
      <c r="A200" s="13"/>
      <c r="B200" s="54"/>
      <c r="C200" s="10">
        <v>197</v>
      </c>
      <c r="D200" s="6" t="s">
        <v>753</v>
      </c>
      <c r="E200" s="6" t="s">
        <v>754</v>
      </c>
      <c r="F200" s="14" t="s">
        <v>152</v>
      </c>
      <c r="G200" s="15" t="s">
        <v>152</v>
      </c>
      <c r="H200" s="15" t="s">
        <v>152</v>
      </c>
      <c r="I200" s="16" t="s">
        <v>25</v>
      </c>
      <c r="L200" s="17"/>
      <c r="M200" s="18" t="str">
        <f>'AI - 1'!A199</f>
        <v>No</v>
      </c>
      <c r="N200" s="18" t="str">
        <f>'AI - 2'!A199</f>
        <v>No</v>
      </c>
      <c r="O200" s="18" t="str">
        <f>'AI  - 3'!A199</f>
        <v>No</v>
      </c>
      <c r="P200" s="8">
        <f>COUNTIF(M200:O200,"Yes")</f>
        <v>0</v>
      </c>
      <c r="Q200" s="18" t="str">
        <f>'AI - 1'!B199</f>
        <v>No</v>
      </c>
      <c r="R200" s="18" t="str">
        <f>'AI - 2'!B199</f>
        <v>No</v>
      </c>
      <c r="S200" s="18" t="str">
        <f>'AI  - 3'!B199</f>
        <v>No</v>
      </c>
      <c r="T200" s="8">
        <f>COUNTIF(Q200:S200,"Yes")</f>
        <v>0</v>
      </c>
      <c r="U200" s="15" t="s">
        <v>152</v>
      </c>
      <c r="V200" s="19"/>
      <c r="W200" s="8"/>
      <c r="X200" s="5"/>
      <c r="Y200" s="20"/>
      <c r="Z200" s="21"/>
      <c r="AA200" s="22"/>
      <c r="AB200" s="22"/>
      <c r="AC200" s="23"/>
      <c r="AD200" s="22"/>
      <c r="AE200" s="22"/>
      <c r="AF200" s="22"/>
      <c r="AG200" s="23"/>
      <c r="AH200" s="22"/>
    </row>
    <row r="201" spans="1:34" ht="15.75" customHeight="1" x14ac:dyDescent="0.3">
      <c r="A201" s="13"/>
      <c r="B201" s="54"/>
      <c r="C201" s="10">
        <v>198</v>
      </c>
      <c r="D201" s="6" t="s">
        <v>755</v>
      </c>
      <c r="E201" s="6" t="s">
        <v>756</v>
      </c>
      <c r="F201" s="14" t="s">
        <v>152</v>
      </c>
      <c r="G201" s="15" t="s">
        <v>152</v>
      </c>
      <c r="H201" s="15" t="s">
        <v>152</v>
      </c>
      <c r="I201" s="16" t="s">
        <v>25</v>
      </c>
      <c r="L201" s="17"/>
      <c r="M201" s="18" t="str">
        <f>'AI - 1'!A200</f>
        <v>No</v>
      </c>
      <c r="N201" s="18" t="str">
        <f>'AI - 2'!A200</f>
        <v>No</v>
      </c>
      <c r="O201" s="18" t="str">
        <f>'AI  - 3'!A200</f>
        <v>No</v>
      </c>
      <c r="P201" s="8">
        <f>COUNTIF(M201:O201,"Yes")</f>
        <v>0</v>
      </c>
      <c r="Q201" s="18" t="str">
        <f>'AI - 1'!B200</f>
        <v>No</v>
      </c>
      <c r="R201" s="18" t="str">
        <f>'AI - 2'!B200</f>
        <v>No</v>
      </c>
      <c r="S201" s="18" t="str">
        <f>'AI  - 3'!B200</f>
        <v>No</v>
      </c>
      <c r="T201" s="8">
        <f>COUNTIF(Q201:S201,"Yes")</f>
        <v>0</v>
      </c>
      <c r="U201" s="15" t="s">
        <v>152</v>
      </c>
      <c r="V201" s="19"/>
      <c r="W201" s="8"/>
      <c r="X201" s="5"/>
      <c r="Y201" s="20"/>
      <c r="Z201" s="21"/>
      <c r="AA201" s="22"/>
      <c r="AB201" s="22"/>
      <c r="AC201" s="23"/>
      <c r="AD201" s="22"/>
      <c r="AE201" s="22"/>
      <c r="AF201" s="22"/>
      <c r="AG201" s="23"/>
      <c r="AH201" s="22"/>
    </row>
    <row r="202" spans="1:34" ht="15.75" customHeight="1" x14ac:dyDescent="0.3">
      <c r="A202" s="13"/>
      <c r="B202" s="54"/>
      <c r="C202" s="10">
        <v>199</v>
      </c>
      <c r="D202" s="6" t="s">
        <v>757</v>
      </c>
      <c r="E202" s="6" t="s">
        <v>758</v>
      </c>
      <c r="F202" s="14" t="s">
        <v>152</v>
      </c>
      <c r="G202" s="15" t="s">
        <v>152</v>
      </c>
      <c r="H202" s="15" t="s">
        <v>152</v>
      </c>
      <c r="I202" s="16" t="s">
        <v>25</v>
      </c>
      <c r="L202" s="17"/>
      <c r="M202" s="18" t="str">
        <f>'AI - 1'!A201</f>
        <v>No</v>
      </c>
      <c r="N202" s="18" t="str">
        <f>'AI - 2'!A201</f>
        <v>No</v>
      </c>
      <c r="O202" s="18" t="str">
        <f>'AI  - 3'!A201</f>
        <v>No</v>
      </c>
      <c r="P202" s="8">
        <f>COUNTIF(M202:O202,"Yes")</f>
        <v>0</v>
      </c>
      <c r="Q202" s="18" t="str">
        <f>'AI - 1'!B201</f>
        <v>No</v>
      </c>
      <c r="R202" s="18" t="str">
        <f>'AI - 2'!B201</f>
        <v>No</v>
      </c>
      <c r="S202" s="18" t="str">
        <f>'AI  - 3'!B201</f>
        <v>No</v>
      </c>
      <c r="T202" s="8">
        <f>COUNTIF(Q202:S202,"Yes")</f>
        <v>0</v>
      </c>
      <c r="U202" s="15" t="s">
        <v>152</v>
      </c>
      <c r="V202" s="19"/>
      <c r="W202" s="8"/>
      <c r="X202" s="5"/>
      <c r="Y202" s="20"/>
      <c r="Z202" s="21"/>
      <c r="AA202" s="22"/>
      <c r="AB202" s="22"/>
      <c r="AC202" s="23"/>
      <c r="AD202" s="22"/>
      <c r="AE202" s="22"/>
      <c r="AF202" s="22"/>
      <c r="AG202" s="23"/>
      <c r="AH202" s="22"/>
    </row>
    <row r="203" spans="1:34" ht="15.75" customHeight="1" x14ac:dyDescent="0.3">
      <c r="A203" s="13"/>
      <c r="B203" s="54"/>
      <c r="C203" s="10">
        <v>200</v>
      </c>
      <c r="D203" s="6" t="s">
        <v>759</v>
      </c>
      <c r="E203" s="6" t="s">
        <v>760</v>
      </c>
      <c r="F203" s="14" t="s">
        <v>152</v>
      </c>
      <c r="G203" s="15" t="s">
        <v>152</v>
      </c>
      <c r="H203" s="15" t="s">
        <v>152</v>
      </c>
      <c r="I203" s="16" t="s">
        <v>25</v>
      </c>
      <c r="L203" s="17"/>
      <c r="M203" s="18" t="str">
        <f>'AI - 1'!A202</f>
        <v>No</v>
      </c>
      <c r="N203" s="18" t="str">
        <f>'AI - 2'!A202</f>
        <v>No</v>
      </c>
      <c r="O203" s="18" t="str">
        <f>'AI  - 3'!A202</f>
        <v>No</v>
      </c>
      <c r="P203" s="8">
        <f>COUNTIF(M203:O203,"Yes")</f>
        <v>0</v>
      </c>
      <c r="Q203" s="18" t="str">
        <f>'AI - 1'!B202</f>
        <v>No</v>
      </c>
      <c r="R203" s="18" t="str">
        <f>'AI - 2'!B202</f>
        <v>No</v>
      </c>
      <c r="S203" s="18" t="str">
        <f>'AI  - 3'!B202</f>
        <v>No</v>
      </c>
      <c r="T203" s="8">
        <f>COUNTIF(Q203:S203,"Yes")</f>
        <v>0</v>
      </c>
      <c r="U203" s="15" t="s">
        <v>152</v>
      </c>
      <c r="V203" s="19"/>
      <c r="W203" s="8"/>
      <c r="X203" s="5"/>
      <c r="Y203" s="20"/>
      <c r="Z203" s="21"/>
      <c r="AA203" s="22"/>
      <c r="AB203" s="22"/>
      <c r="AC203" s="23"/>
      <c r="AD203" s="22"/>
      <c r="AE203" s="22"/>
      <c r="AF203" s="22"/>
      <c r="AG203" s="23"/>
      <c r="AH203" s="22"/>
    </row>
    <row r="204" spans="1:34" ht="15.75" customHeight="1" x14ac:dyDescent="0.3">
      <c r="A204" s="13"/>
      <c r="B204" s="54"/>
      <c r="C204" s="10">
        <v>201</v>
      </c>
      <c r="D204" s="6" t="s">
        <v>761</v>
      </c>
      <c r="E204" s="6" t="s">
        <v>762</v>
      </c>
      <c r="F204" s="14" t="s">
        <v>152</v>
      </c>
      <c r="G204" s="15" t="s">
        <v>152</v>
      </c>
      <c r="H204" s="15" t="s">
        <v>152</v>
      </c>
      <c r="I204" s="16" t="s">
        <v>25</v>
      </c>
      <c r="L204" s="17"/>
      <c r="M204" s="18" t="str">
        <f>'AI - 1'!A203</f>
        <v>No</v>
      </c>
      <c r="N204" s="18" t="str">
        <f>'AI - 2'!A203</f>
        <v>No</v>
      </c>
      <c r="O204" s="18" t="str">
        <f>'AI  - 3'!A203</f>
        <v>No</v>
      </c>
      <c r="P204" s="8">
        <f>COUNTIF(M204:O204,"Yes")</f>
        <v>0</v>
      </c>
      <c r="Q204" s="18" t="str">
        <f>'AI - 1'!B203</f>
        <v>No</v>
      </c>
      <c r="R204" s="18" t="str">
        <f>'AI - 2'!B203</f>
        <v>No</v>
      </c>
      <c r="S204" s="18" t="str">
        <f>'AI  - 3'!B203</f>
        <v>No</v>
      </c>
      <c r="T204" s="8">
        <f>COUNTIF(Q204:S204,"Yes")</f>
        <v>0</v>
      </c>
      <c r="U204" s="15" t="s">
        <v>152</v>
      </c>
      <c r="V204" s="19"/>
      <c r="W204" s="8"/>
      <c r="X204" s="5"/>
      <c r="Y204" s="20"/>
      <c r="Z204" s="21"/>
      <c r="AA204" s="22"/>
      <c r="AB204" s="22"/>
      <c r="AC204" s="23"/>
      <c r="AD204" s="22"/>
      <c r="AE204" s="22"/>
      <c r="AF204" s="22"/>
      <c r="AG204" s="23"/>
      <c r="AH204" s="22"/>
    </row>
    <row r="205" spans="1:34" ht="15.75" customHeight="1" x14ac:dyDescent="0.3">
      <c r="A205" s="13"/>
      <c r="B205" s="54"/>
      <c r="C205" s="10">
        <v>202</v>
      </c>
      <c r="D205" s="6" t="s">
        <v>763</v>
      </c>
      <c r="E205" s="6" t="s">
        <v>764</v>
      </c>
      <c r="F205" s="14" t="s">
        <v>152</v>
      </c>
      <c r="G205" s="15" t="s">
        <v>152</v>
      </c>
      <c r="H205" s="15" t="s">
        <v>152</v>
      </c>
      <c r="I205" s="16" t="s">
        <v>25</v>
      </c>
      <c r="L205" s="17"/>
      <c r="M205" s="18" t="str">
        <f>'AI - 1'!A204</f>
        <v>No</v>
      </c>
      <c r="N205" s="18" t="str">
        <f>'AI - 2'!A204</f>
        <v>No</v>
      </c>
      <c r="O205" s="18" t="str">
        <f>'AI  - 3'!A204</f>
        <v>No</v>
      </c>
      <c r="P205" s="8">
        <f>COUNTIF(M205:O205,"Yes")</f>
        <v>0</v>
      </c>
      <c r="Q205" s="18" t="str">
        <f>'AI - 1'!B204</f>
        <v>No</v>
      </c>
      <c r="R205" s="18" t="str">
        <f>'AI - 2'!B204</f>
        <v>No</v>
      </c>
      <c r="S205" s="18" t="str">
        <f>'AI  - 3'!B204</f>
        <v>No</v>
      </c>
      <c r="T205" s="8">
        <f>COUNTIF(Q205:S205,"Yes")</f>
        <v>0</v>
      </c>
      <c r="U205" s="15" t="s">
        <v>152</v>
      </c>
      <c r="V205" s="19"/>
      <c r="W205" s="8"/>
      <c r="X205" s="5"/>
      <c r="Y205" s="20"/>
      <c r="Z205" s="21"/>
      <c r="AA205" s="22"/>
      <c r="AB205" s="22"/>
      <c r="AC205" s="23"/>
      <c r="AD205" s="22"/>
      <c r="AE205" s="22"/>
      <c r="AF205" s="22"/>
      <c r="AG205" s="23"/>
      <c r="AH205" s="22"/>
    </row>
    <row r="206" spans="1:34" ht="15.75" customHeight="1" x14ac:dyDescent="0.3">
      <c r="A206" s="13"/>
      <c r="B206" s="54"/>
      <c r="C206" s="10">
        <v>203</v>
      </c>
      <c r="D206" s="6" t="s">
        <v>765</v>
      </c>
      <c r="E206" s="6" t="s">
        <v>766</v>
      </c>
      <c r="F206" s="14" t="s">
        <v>152</v>
      </c>
      <c r="G206" s="15" t="s">
        <v>152</v>
      </c>
      <c r="H206" s="15" t="s">
        <v>152</v>
      </c>
      <c r="I206" s="16" t="s">
        <v>25</v>
      </c>
      <c r="L206" s="17"/>
      <c r="M206" s="18" t="str">
        <f>'AI - 1'!A205</f>
        <v>No</v>
      </c>
      <c r="N206" s="18" t="str">
        <f>'AI - 2'!A205</f>
        <v>No</v>
      </c>
      <c r="O206" s="18" t="str">
        <f>'AI  - 3'!A205</f>
        <v>No</v>
      </c>
      <c r="P206" s="8">
        <f>COUNTIF(M206:O206,"Yes")</f>
        <v>0</v>
      </c>
      <c r="Q206" s="18" t="str">
        <f>'AI - 1'!B205</f>
        <v>No</v>
      </c>
      <c r="R206" s="18" t="str">
        <f>'AI - 2'!B205</f>
        <v>No</v>
      </c>
      <c r="S206" s="18" t="str">
        <f>'AI  - 3'!B205</f>
        <v>No</v>
      </c>
      <c r="T206" s="8">
        <f>COUNTIF(Q206:S206,"Yes")</f>
        <v>0</v>
      </c>
      <c r="U206" s="15" t="s">
        <v>152</v>
      </c>
      <c r="V206" s="19"/>
      <c r="W206" s="8"/>
      <c r="X206" s="5"/>
      <c r="Y206" s="20"/>
      <c r="Z206" s="21"/>
      <c r="AA206" s="22"/>
      <c r="AB206" s="22"/>
      <c r="AC206" s="23"/>
      <c r="AD206" s="22"/>
      <c r="AE206" s="22"/>
      <c r="AF206" s="22"/>
      <c r="AG206" s="23"/>
      <c r="AH206" s="22"/>
    </row>
    <row r="207" spans="1:34" ht="15.75" customHeight="1" x14ac:dyDescent="0.3">
      <c r="A207" s="13"/>
      <c r="B207" s="54"/>
      <c r="C207" s="10">
        <v>204</v>
      </c>
      <c r="D207" s="6" t="s">
        <v>767</v>
      </c>
      <c r="E207" s="6" t="s">
        <v>768</v>
      </c>
      <c r="F207" s="14" t="s">
        <v>152</v>
      </c>
      <c r="G207" s="15" t="s">
        <v>152</v>
      </c>
      <c r="H207" s="15" t="s">
        <v>152</v>
      </c>
      <c r="I207" s="16" t="s">
        <v>25</v>
      </c>
      <c r="L207" s="17"/>
      <c r="M207" s="18" t="str">
        <f>'AI - 1'!A206</f>
        <v>No</v>
      </c>
      <c r="N207" s="18" t="str">
        <f>'AI - 2'!A206</f>
        <v>No</v>
      </c>
      <c r="O207" s="18" t="str">
        <f>'AI  - 3'!A206</f>
        <v>No</v>
      </c>
      <c r="P207" s="8">
        <f>COUNTIF(M207:O207,"Yes")</f>
        <v>0</v>
      </c>
      <c r="Q207" s="18" t="str">
        <f>'AI - 1'!B206</f>
        <v>No</v>
      </c>
      <c r="R207" s="18" t="str">
        <f>'AI - 2'!B206</f>
        <v>No</v>
      </c>
      <c r="S207" s="18" t="str">
        <f>'AI  - 3'!B206</f>
        <v>No</v>
      </c>
      <c r="T207" s="8">
        <f>COUNTIF(Q207:S207,"Yes")</f>
        <v>0</v>
      </c>
      <c r="U207" s="15" t="s">
        <v>152</v>
      </c>
      <c r="V207" s="19"/>
      <c r="W207" s="8"/>
      <c r="X207" s="5"/>
      <c r="Y207" s="20"/>
      <c r="Z207" s="21"/>
      <c r="AA207" s="22"/>
      <c r="AB207" s="22"/>
      <c r="AC207" s="23"/>
      <c r="AD207" s="22"/>
      <c r="AE207" s="22"/>
      <c r="AF207" s="22"/>
      <c r="AG207" s="23"/>
      <c r="AH207" s="22"/>
    </row>
    <row r="208" spans="1:34" ht="15.75" customHeight="1" x14ac:dyDescent="0.3">
      <c r="A208" s="13"/>
      <c r="B208" s="54"/>
      <c r="C208" s="10">
        <v>205</v>
      </c>
      <c r="D208" s="6" t="s">
        <v>769</v>
      </c>
      <c r="E208" s="6" t="s">
        <v>770</v>
      </c>
      <c r="F208" s="14" t="s">
        <v>152</v>
      </c>
      <c r="G208" s="15" t="s">
        <v>152</v>
      </c>
      <c r="H208" s="15" t="s">
        <v>152</v>
      </c>
      <c r="I208" s="16" t="s">
        <v>25</v>
      </c>
      <c r="L208" s="17"/>
      <c r="M208" s="18" t="str">
        <f>'AI - 1'!A207</f>
        <v>No</v>
      </c>
      <c r="N208" s="18" t="str">
        <f>'AI - 2'!A207</f>
        <v>No</v>
      </c>
      <c r="O208" s="18" t="str">
        <f>'AI  - 3'!A207</f>
        <v>No</v>
      </c>
      <c r="P208" s="8">
        <f>COUNTIF(M208:O208,"Yes")</f>
        <v>0</v>
      </c>
      <c r="Q208" s="18" t="str">
        <f>'AI - 1'!B207</f>
        <v>No</v>
      </c>
      <c r="R208" s="18" t="str">
        <f>'AI - 2'!B207</f>
        <v>No</v>
      </c>
      <c r="S208" s="18" t="str">
        <f>'AI  - 3'!B207</f>
        <v>No</v>
      </c>
      <c r="T208" s="8">
        <f>COUNTIF(Q208:S208,"Yes")</f>
        <v>0</v>
      </c>
      <c r="U208" s="15" t="s">
        <v>152</v>
      </c>
      <c r="V208" s="19"/>
      <c r="W208" s="8"/>
      <c r="X208" s="5"/>
      <c r="Y208" s="20"/>
      <c r="Z208" s="21"/>
      <c r="AA208" s="22"/>
      <c r="AB208" s="22"/>
      <c r="AC208" s="23"/>
      <c r="AD208" s="22"/>
      <c r="AE208" s="22"/>
      <c r="AF208" s="22"/>
      <c r="AG208" s="23"/>
      <c r="AH208" s="22"/>
    </row>
    <row r="209" spans="1:34" ht="15.75" customHeight="1" x14ac:dyDescent="0.3">
      <c r="A209" s="13"/>
      <c r="B209" s="54"/>
      <c r="C209" s="10">
        <v>206</v>
      </c>
      <c r="D209" s="6" t="s">
        <v>771</v>
      </c>
      <c r="E209" s="6" t="s">
        <v>772</v>
      </c>
      <c r="F209" s="14" t="s">
        <v>152</v>
      </c>
      <c r="G209" s="15" t="s">
        <v>152</v>
      </c>
      <c r="H209" s="15" t="s">
        <v>152</v>
      </c>
      <c r="I209" s="16" t="s">
        <v>25</v>
      </c>
      <c r="L209" s="17"/>
      <c r="M209" s="18" t="str">
        <f>'AI - 1'!A208</f>
        <v>No</v>
      </c>
      <c r="N209" s="18" t="str">
        <f>'AI - 2'!A208</f>
        <v>No</v>
      </c>
      <c r="O209" s="18" t="str">
        <f>'AI  - 3'!A208</f>
        <v>No</v>
      </c>
      <c r="P209" s="8">
        <f>COUNTIF(M209:O209,"Yes")</f>
        <v>0</v>
      </c>
      <c r="Q209" s="18" t="str">
        <f>'AI - 1'!B208</f>
        <v>No</v>
      </c>
      <c r="R209" s="18" t="str">
        <f>'AI - 2'!B208</f>
        <v>No</v>
      </c>
      <c r="S209" s="18" t="str">
        <f>'AI  - 3'!B208</f>
        <v>No</v>
      </c>
      <c r="T209" s="8">
        <f>COUNTIF(Q209:S209,"Yes")</f>
        <v>0</v>
      </c>
      <c r="U209" s="15" t="s">
        <v>152</v>
      </c>
      <c r="V209" s="19"/>
      <c r="W209" s="8"/>
      <c r="X209" s="5"/>
      <c r="Y209" s="20"/>
      <c r="Z209" s="21"/>
      <c r="AA209" s="22"/>
      <c r="AB209" s="22"/>
      <c r="AC209" s="23"/>
      <c r="AD209" s="22"/>
      <c r="AE209" s="22"/>
      <c r="AF209" s="22"/>
      <c r="AG209" s="23"/>
      <c r="AH209" s="22"/>
    </row>
    <row r="210" spans="1:34" ht="15.75" customHeight="1" x14ac:dyDescent="0.3">
      <c r="A210" s="13"/>
      <c r="B210" s="54"/>
      <c r="C210" s="10">
        <v>207</v>
      </c>
      <c r="D210" s="6" t="s">
        <v>773</v>
      </c>
      <c r="E210" s="6" t="s">
        <v>774</v>
      </c>
      <c r="F210" s="14" t="s">
        <v>152</v>
      </c>
      <c r="G210" s="15" t="s">
        <v>152</v>
      </c>
      <c r="H210" s="15" t="s">
        <v>152</v>
      </c>
      <c r="I210" s="16" t="s">
        <v>25</v>
      </c>
      <c r="L210" s="17"/>
      <c r="M210" s="18" t="str">
        <f>'AI - 1'!A209</f>
        <v>No</v>
      </c>
      <c r="N210" s="18" t="str">
        <f>'AI - 2'!A209</f>
        <v>No</v>
      </c>
      <c r="O210" s="18" t="str">
        <f>'AI  - 3'!A209</f>
        <v>No</v>
      </c>
      <c r="P210" s="8">
        <f>COUNTIF(M210:O210,"Yes")</f>
        <v>0</v>
      </c>
      <c r="Q210" s="18" t="str">
        <f>'AI - 1'!B209</f>
        <v>No</v>
      </c>
      <c r="R210" s="18" t="str">
        <f>'AI - 2'!B209</f>
        <v>No</v>
      </c>
      <c r="S210" s="18" t="str">
        <f>'AI  - 3'!B209</f>
        <v>No</v>
      </c>
      <c r="T210" s="8">
        <f>COUNTIF(Q210:S210,"Yes")</f>
        <v>0</v>
      </c>
      <c r="U210" s="15" t="s">
        <v>152</v>
      </c>
      <c r="V210" s="19"/>
      <c r="W210" s="8"/>
      <c r="X210" s="5"/>
      <c r="Y210" s="20"/>
      <c r="Z210" s="21"/>
      <c r="AA210" s="22"/>
      <c r="AB210" s="22"/>
      <c r="AC210" s="23"/>
      <c r="AD210" s="22"/>
      <c r="AE210" s="22"/>
      <c r="AF210" s="22"/>
      <c r="AG210" s="23"/>
      <c r="AH210" s="22"/>
    </row>
    <row r="211" spans="1:34" ht="15.75" customHeight="1" x14ac:dyDescent="0.3">
      <c r="A211" s="13"/>
      <c r="B211" s="54"/>
      <c r="C211" s="10">
        <v>208</v>
      </c>
      <c r="D211" s="6" t="s">
        <v>775</v>
      </c>
      <c r="E211" s="6" t="s">
        <v>776</v>
      </c>
      <c r="F211" s="14" t="s">
        <v>152</v>
      </c>
      <c r="G211" s="15" t="s">
        <v>152</v>
      </c>
      <c r="H211" s="15" t="s">
        <v>152</v>
      </c>
      <c r="I211" s="16" t="s">
        <v>25</v>
      </c>
      <c r="L211" s="17"/>
      <c r="M211" s="18" t="str">
        <f>'AI - 1'!A210</f>
        <v>No</v>
      </c>
      <c r="N211" s="18" t="str">
        <f>'AI - 2'!A210</f>
        <v>No</v>
      </c>
      <c r="O211" s="18" t="str">
        <f>'AI  - 3'!A210</f>
        <v>No</v>
      </c>
      <c r="P211" s="8">
        <f>COUNTIF(M211:O211,"Yes")</f>
        <v>0</v>
      </c>
      <c r="Q211" s="18" t="str">
        <f>'AI - 1'!B210</f>
        <v>No</v>
      </c>
      <c r="R211" s="18" t="str">
        <f>'AI - 2'!B210</f>
        <v>No</v>
      </c>
      <c r="S211" s="18" t="str">
        <f>'AI  - 3'!B210</f>
        <v>No</v>
      </c>
      <c r="T211" s="8">
        <f>COUNTIF(Q211:S211,"Yes")</f>
        <v>0</v>
      </c>
      <c r="U211" s="15" t="s">
        <v>152</v>
      </c>
      <c r="V211" s="19"/>
      <c r="W211" s="8"/>
      <c r="X211" s="5"/>
      <c r="Y211" s="20"/>
      <c r="Z211" s="21"/>
      <c r="AA211" s="22"/>
      <c r="AB211" s="22"/>
      <c r="AC211" s="23"/>
      <c r="AD211" s="22"/>
      <c r="AE211" s="22"/>
      <c r="AF211" s="22"/>
      <c r="AG211" s="23"/>
      <c r="AH211" s="22"/>
    </row>
    <row r="212" spans="1:34" ht="15.75" customHeight="1" x14ac:dyDescent="0.3">
      <c r="A212" s="13"/>
      <c r="B212" s="54"/>
      <c r="C212" s="10">
        <v>209</v>
      </c>
      <c r="D212" s="6" t="s">
        <v>156</v>
      </c>
      <c r="E212" s="6" t="s">
        <v>157</v>
      </c>
      <c r="F212" s="14" t="s">
        <v>152</v>
      </c>
      <c r="G212" s="15" t="s">
        <v>24</v>
      </c>
      <c r="H212" s="24" t="s">
        <v>24</v>
      </c>
      <c r="I212" s="24" t="s">
        <v>153</v>
      </c>
      <c r="J212" s="25" t="s">
        <v>158</v>
      </c>
      <c r="L212" s="17"/>
      <c r="M212" s="18" t="str">
        <f>'AI - 1'!A211</f>
        <v>Yes</v>
      </c>
      <c r="N212" s="18" t="str">
        <f>'AI - 2'!A211</f>
        <v>Yes</v>
      </c>
      <c r="O212" s="18" t="str">
        <f>'AI  - 3'!A211</f>
        <v>Yes</v>
      </c>
      <c r="P212" s="8">
        <f>COUNTIF(M212:O212,"Yes")</f>
        <v>3</v>
      </c>
      <c r="Q212" s="18" t="str">
        <f>'AI - 1'!B211</f>
        <v>Yes</v>
      </c>
      <c r="R212" s="18" t="str">
        <f>'AI - 2'!B211</f>
        <v>Yes</v>
      </c>
      <c r="S212" s="18" t="str">
        <f>'AI  - 3'!B211</f>
        <v>Yes</v>
      </c>
      <c r="T212" s="8">
        <f>COUNTIF(Q212:S212,"Yes")</f>
        <v>3</v>
      </c>
      <c r="U212" s="15" t="s">
        <v>24</v>
      </c>
      <c r="V212" s="19"/>
      <c r="W212" s="8"/>
      <c r="X212" s="5"/>
      <c r="Y212" s="20"/>
      <c r="Z212" s="21"/>
      <c r="AA212" s="22"/>
      <c r="AB212" s="22"/>
      <c r="AC212" s="23"/>
      <c r="AD212" s="21"/>
      <c r="AE212" s="22"/>
      <c r="AF212" s="22"/>
      <c r="AG212" s="23"/>
      <c r="AH212" s="21"/>
    </row>
    <row r="213" spans="1:34" ht="15.75" customHeight="1" x14ac:dyDescent="0.3">
      <c r="A213" s="13"/>
      <c r="B213" s="54"/>
      <c r="C213" s="10">
        <v>210</v>
      </c>
      <c r="D213" s="6" t="s">
        <v>777</v>
      </c>
      <c r="E213" s="6" t="s">
        <v>778</v>
      </c>
      <c r="F213" s="14" t="s">
        <v>152</v>
      </c>
      <c r="G213" s="15" t="s">
        <v>152</v>
      </c>
      <c r="H213" s="15" t="s">
        <v>152</v>
      </c>
      <c r="I213" s="16" t="s">
        <v>25</v>
      </c>
      <c r="L213" s="17"/>
      <c r="M213" s="18" t="str">
        <f>'AI - 1'!A212</f>
        <v>No</v>
      </c>
      <c r="N213" s="18" t="str">
        <f>'AI - 2'!A212</f>
        <v>No</v>
      </c>
      <c r="O213" s="18" t="str">
        <f>'AI  - 3'!A212</f>
        <v>No</v>
      </c>
      <c r="P213" s="8">
        <f>COUNTIF(M213:O213,"Yes")</f>
        <v>0</v>
      </c>
      <c r="Q213" s="18" t="str">
        <f>'AI - 1'!B212</f>
        <v>No</v>
      </c>
      <c r="R213" s="18" t="str">
        <f>'AI - 2'!B212</f>
        <v>No</v>
      </c>
      <c r="S213" s="18" t="str">
        <f>'AI  - 3'!B212</f>
        <v>No</v>
      </c>
      <c r="T213" s="8">
        <f>COUNTIF(Q213:S213,"Yes")</f>
        <v>0</v>
      </c>
      <c r="U213" s="15" t="s">
        <v>152</v>
      </c>
      <c r="V213" s="19"/>
      <c r="W213" s="8"/>
      <c r="X213" s="5"/>
      <c r="Y213" s="20"/>
      <c r="Z213" s="21"/>
      <c r="AA213" s="22"/>
      <c r="AB213" s="22"/>
      <c r="AC213" s="23"/>
      <c r="AD213" s="22"/>
      <c r="AE213" s="22"/>
      <c r="AF213" s="22"/>
      <c r="AG213" s="23"/>
      <c r="AH213" s="22"/>
    </row>
    <row r="214" spans="1:34" ht="15.75" customHeight="1" x14ac:dyDescent="0.3">
      <c r="A214" s="13"/>
      <c r="B214" s="54"/>
      <c r="C214" s="10">
        <v>211</v>
      </c>
      <c r="D214" s="6" t="s">
        <v>779</v>
      </c>
      <c r="E214" s="6" t="s">
        <v>780</v>
      </c>
      <c r="F214" s="14" t="s">
        <v>152</v>
      </c>
      <c r="G214" s="15" t="s">
        <v>152</v>
      </c>
      <c r="H214" s="15" t="s">
        <v>152</v>
      </c>
      <c r="I214" s="16" t="s">
        <v>25</v>
      </c>
      <c r="L214" s="17"/>
      <c r="M214" s="18" t="str">
        <f>'AI - 1'!A213</f>
        <v>No</v>
      </c>
      <c r="N214" s="18" t="str">
        <f>'AI - 2'!A213</f>
        <v>No</v>
      </c>
      <c r="O214" s="18" t="str">
        <f>'AI  - 3'!A213</f>
        <v>No</v>
      </c>
      <c r="P214" s="8">
        <f>COUNTIF(M214:O214,"Yes")</f>
        <v>0</v>
      </c>
      <c r="Q214" s="18" t="str">
        <f>'AI - 1'!B213</f>
        <v>No</v>
      </c>
      <c r="R214" s="18" t="str">
        <f>'AI - 2'!B213</f>
        <v>No</v>
      </c>
      <c r="S214" s="18" t="str">
        <f>'AI  - 3'!B213</f>
        <v>No</v>
      </c>
      <c r="T214" s="8">
        <f>COUNTIF(Q214:S214,"Yes")</f>
        <v>0</v>
      </c>
      <c r="U214" s="15" t="s">
        <v>152</v>
      </c>
      <c r="V214" s="19"/>
      <c r="W214" s="8"/>
      <c r="X214" s="5"/>
      <c r="Y214" s="20"/>
      <c r="Z214" s="21"/>
      <c r="AA214" s="22"/>
      <c r="AB214" s="22"/>
      <c r="AC214" s="23"/>
      <c r="AD214" s="22"/>
      <c r="AE214" s="22"/>
      <c r="AF214" s="22"/>
      <c r="AG214" s="23"/>
      <c r="AH214" s="22"/>
    </row>
    <row r="215" spans="1:34" ht="15.75" customHeight="1" x14ac:dyDescent="0.3">
      <c r="A215" s="13"/>
      <c r="B215" s="54"/>
      <c r="C215" s="10">
        <v>212</v>
      </c>
      <c r="D215" s="6" t="s">
        <v>781</v>
      </c>
      <c r="E215" s="6" t="s">
        <v>782</v>
      </c>
      <c r="F215" s="14" t="s">
        <v>152</v>
      </c>
      <c r="G215" s="15" t="s">
        <v>152</v>
      </c>
      <c r="H215" s="15" t="s">
        <v>152</v>
      </c>
      <c r="I215" s="16" t="s">
        <v>25</v>
      </c>
      <c r="L215" s="17"/>
      <c r="M215" s="18" t="str">
        <f>'AI - 1'!A214</f>
        <v>No</v>
      </c>
      <c r="N215" s="18" t="str">
        <f>'AI - 2'!A214</f>
        <v>No</v>
      </c>
      <c r="O215" s="18" t="str">
        <f>'AI  - 3'!A214</f>
        <v>No</v>
      </c>
      <c r="P215" s="8">
        <f>COUNTIF(M215:O215,"Yes")</f>
        <v>0</v>
      </c>
      <c r="Q215" s="18" t="str">
        <f>'AI - 1'!B214</f>
        <v>No</v>
      </c>
      <c r="R215" s="18" t="str">
        <f>'AI - 2'!B214</f>
        <v>No</v>
      </c>
      <c r="S215" s="18" t="str">
        <f>'AI  - 3'!B214</f>
        <v>No</v>
      </c>
      <c r="T215" s="8">
        <f>COUNTIF(Q215:S215,"Yes")</f>
        <v>0</v>
      </c>
      <c r="U215" s="15" t="s">
        <v>152</v>
      </c>
      <c r="V215" s="19"/>
      <c r="W215" s="8"/>
      <c r="X215" s="5"/>
      <c r="Y215" s="20"/>
      <c r="Z215" s="21"/>
      <c r="AA215" s="22"/>
      <c r="AB215" s="22"/>
      <c r="AC215" s="23"/>
      <c r="AD215" s="22"/>
      <c r="AE215" s="22"/>
      <c r="AF215" s="22"/>
      <c r="AG215" s="23"/>
      <c r="AH215" s="22"/>
    </row>
    <row r="216" spans="1:34" ht="15.75" customHeight="1" x14ac:dyDescent="0.3">
      <c r="A216" s="13"/>
      <c r="B216" s="54"/>
      <c r="C216" s="10">
        <v>213</v>
      </c>
      <c r="D216" s="6" t="s">
        <v>783</v>
      </c>
      <c r="E216" s="6" t="s">
        <v>784</v>
      </c>
      <c r="F216" s="14" t="s">
        <v>152</v>
      </c>
      <c r="G216" s="15" t="s">
        <v>152</v>
      </c>
      <c r="H216" s="15" t="s">
        <v>152</v>
      </c>
      <c r="I216" s="16" t="s">
        <v>25</v>
      </c>
      <c r="L216" s="17"/>
      <c r="M216" s="18" t="str">
        <f>'AI - 1'!A215</f>
        <v>No</v>
      </c>
      <c r="N216" s="18" t="str">
        <f>'AI - 2'!A215</f>
        <v>No</v>
      </c>
      <c r="O216" s="18" t="str">
        <f>'AI  - 3'!A215</f>
        <v>No</v>
      </c>
      <c r="P216" s="8">
        <f>COUNTIF(M216:O216,"Yes")</f>
        <v>0</v>
      </c>
      <c r="Q216" s="18" t="str">
        <f>'AI - 1'!B215</f>
        <v>No</v>
      </c>
      <c r="R216" s="18" t="str">
        <f>'AI - 2'!B215</f>
        <v>No</v>
      </c>
      <c r="S216" s="18" t="str">
        <f>'AI  - 3'!B215</f>
        <v>No</v>
      </c>
      <c r="T216" s="8">
        <f>COUNTIF(Q216:S216,"Yes")</f>
        <v>0</v>
      </c>
      <c r="U216" s="15" t="s">
        <v>152</v>
      </c>
      <c r="V216" s="19"/>
      <c r="W216" s="8"/>
      <c r="X216" s="5"/>
      <c r="Y216" s="20"/>
      <c r="Z216" s="21"/>
      <c r="AA216" s="22"/>
      <c r="AB216" s="22"/>
      <c r="AC216" s="23"/>
      <c r="AD216" s="22"/>
      <c r="AE216" s="22"/>
      <c r="AF216" s="22"/>
      <c r="AG216" s="23"/>
      <c r="AH216" s="22"/>
    </row>
    <row r="217" spans="1:34" ht="15.75" customHeight="1" x14ac:dyDescent="0.3">
      <c r="A217" s="13"/>
      <c r="B217" s="54"/>
      <c r="C217" s="10">
        <v>214</v>
      </c>
      <c r="D217" s="6" t="s">
        <v>785</v>
      </c>
      <c r="E217" s="6" t="s">
        <v>786</v>
      </c>
      <c r="F217" s="14" t="s">
        <v>152</v>
      </c>
      <c r="G217" s="15" t="s">
        <v>152</v>
      </c>
      <c r="H217" s="15" t="s">
        <v>152</v>
      </c>
      <c r="I217" s="16" t="s">
        <v>25</v>
      </c>
      <c r="L217" s="17"/>
      <c r="M217" s="18" t="str">
        <f>'AI - 1'!A216</f>
        <v>No</v>
      </c>
      <c r="N217" s="18" t="str">
        <f>'AI - 2'!A216</f>
        <v>No</v>
      </c>
      <c r="O217" s="18" t="str">
        <f>'AI  - 3'!A216</f>
        <v>No</v>
      </c>
      <c r="P217" s="8">
        <f>COUNTIF(M217:O217,"Yes")</f>
        <v>0</v>
      </c>
      <c r="Q217" s="18" t="str">
        <f>'AI - 1'!B216</f>
        <v>No</v>
      </c>
      <c r="R217" s="18" t="str">
        <f>'AI - 2'!B216</f>
        <v>No</v>
      </c>
      <c r="S217" s="18" t="str">
        <f>'AI  - 3'!B216</f>
        <v>No</v>
      </c>
      <c r="T217" s="8">
        <f>COUNTIF(Q217:S217,"Yes")</f>
        <v>0</v>
      </c>
      <c r="U217" s="15" t="s">
        <v>152</v>
      </c>
      <c r="V217" s="19"/>
      <c r="W217" s="8"/>
      <c r="X217" s="5"/>
      <c r="Y217" s="20"/>
      <c r="Z217" s="21"/>
      <c r="AA217" s="22"/>
      <c r="AB217" s="22"/>
      <c r="AC217" s="23"/>
      <c r="AD217" s="22"/>
      <c r="AE217" s="22"/>
      <c r="AF217" s="22"/>
      <c r="AG217" s="23"/>
      <c r="AH217" s="22"/>
    </row>
    <row r="218" spans="1:34" ht="15.75" customHeight="1" x14ac:dyDescent="0.3">
      <c r="A218" s="13"/>
      <c r="B218" s="54"/>
      <c r="C218" s="10">
        <v>215</v>
      </c>
      <c r="D218" s="6" t="s">
        <v>787</v>
      </c>
      <c r="E218" s="6" t="s">
        <v>788</v>
      </c>
      <c r="F218" s="14" t="s">
        <v>152</v>
      </c>
      <c r="G218" s="15" t="s">
        <v>152</v>
      </c>
      <c r="H218" s="15" t="s">
        <v>152</v>
      </c>
      <c r="I218" s="16" t="s">
        <v>25</v>
      </c>
      <c r="L218" s="17"/>
      <c r="M218" s="18" t="str">
        <f>'AI - 1'!A217</f>
        <v>No</v>
      </c>
      <c r="N218" s="18" t="str">
        <f>'AI - 2'!A217</f>
        <v>No</v>
      </c>
      <c r="O218" s="18" t="str">
        <f>'AI  - 3'!A217</f>
        <v>No</v>
      </c>
      <c r="P218" s="8">
        <f>COUNTIF(M218:O218,"Yes")</f>
        <v>0</v>
      </c>
      <c r="Q218" s="18" t="str">
        <f>'AI - 1'!B217</f>
        <v>No</v>
      </c>
      <c r="R218" s="18" t="str">
        <f>'AI - 2'!B217</f>
        <v>No</v>
      </c>
      <c r="S218" s="18" t="str">
        <f>'AI  - 3'!B217</f>
        <v>No</v>
      </c>
      <c r="T218" s="8">
        <f>COUNTIF(Q218:S218,"Yes")</f>
        <v>0</v>
      </c>
      <c r="U218" s="15" t="s">
        <v>152</v>
      </c>
      <c r="V218" s="19"/>
      <c r="W218" s="8"/>
      <c r="X218" s="5"/>
      <c r="Y218" s="20"/>
      <c r="Z218" s="21"/>
      <c r="AA218" s="22"/>
      <c r="AB218" s="22"/>
      <c r="AC218" s="23"/>
      <c r="AD218" s="22"/>
      <c r="AE218" s="22"/>
      <c r="AF218" s="22"/>
      <c r="AG218" s="23"/>
      <c r="AH218" s="22"/>
    </row>
    <row r="219" spans="1:34" ht="15.75" customHeight="1" x14ac:dyDescent="0.3">
      <c r="A219" s="13"/>
      <c r="B219" s="54"/>
      <c r="C219" s="10">
        <v>216</v>
      </c>
      <c r="D219" s="6" t="s">
        <v>789</v>
      </c>
      <c r="E219" s="6" t="s">
        <v>790</v>
      </c>
      <c r="F219" s="14" t="s">
        <v>152</v>
      </c>
      <c r="G219" s="15" t="s">
        <v>152</v>
      </c>
      <c r="H219" s="15" t="s">
        <v>152</v>
      </c>
      <c r="I219" s="16" t="s">
        <v>25</v>
      </c>
      <c r="L219" s="17"/>
      <c r="M219" s="18" t="str">
        <f>'AI - 1'!A218</f>
        <v>No</v>
      </c>
      <c r="N219" s="18" t="str">
        <f>'AI - 2'!A218</f>
        <v>No</v>
      </c>
      <c r="O219" s="18" t="str">
        <f>'AI  - 3'!A218</f>
        <v>No</v>
      </c>
      <c r="P219" s="8">
        <f>COUNTIF(M219:O219,"Yes")</f>
        <v>0</v>
      </c>
      <c r="Q219" s="18" t="str">
        <f>'AI - 1'!B218</f>
        <v>No</v>
      </c>
      <c r="R219" s="18" t="str">
        <f>'AI - 2'!B218</f>
        <v>No</v>
      </c>
      <c r="S219" s="18" t="str">
        <f>'AI  - 3'!B218</f>
        <v>No</v>
      </c>
      <c r="T219" s="8">
        <f>COUNTIF(Q219:S219,"Yes")</f>
        <v>0</v>
      </c>
      <c r="U219" s="15" t="s">
        <v>152</v>
      </c>
      <c r="V219" s="19"/>
      <c r="W219" s="8"/>
      <c r="X219" s="5"/>
      <c r="Y219" s="20"/>
      <c r="Z219" s="21"/>
      <c r="AA219" s="22"/>
      <c r="AB219" s="22"/>
      <c r="AC219" s="23"/>
      <c r="AD219" s="22"/>
      <c r="AE219" s="22"/>
      <c r="AF219" s="22"/>
      <c r="AG219" s="23"/>
      <c r="AH219" s="22"/>
    </row>
    <row r="220" spans="1:34" ht="15.75" customHeight="1" x14ac:dyDescent="0.3">
      <c r="A220" s="13"/>
      <c r="B220" s="54"/>
      <c r="C220" s="10">
        <v>217</v>
      </c>
      <c r="D220" s="6" t="s">
        <v>791</v>
      </c>
      <c r="E220" s="6" t="s">
        <v>792</v>
      </c>
      <c r="F220" s="14" t="s">
        <v>152</v>
      </c>
      <c r="G220" s="15" t="s">
        <v>152</v>
      </c>
      <c r="H220" s="15" t="s">
        <v>152</v>
      </c>
      <c r="I220" s="16" t="s">
        <v>25</v>
      </c>
      <c r="L220" s="17"/>
      <c r="M220" s="18" t="str">
        <f>'AI - 1'!A219</f>
        <v>No</v>
      </c>
      <c r="N220" s="18" t="str">
        <f>'AI - 2'!A219</f>
        <v>No</v>
      </c>
      <c r="O220" s="18" t="str">
        <f>'AI  - 3'!A219</f>
        <v>No</v>
      </c>
      <c r="P220" s="8">
        <f>COUNTIF(M220:O220,"Yes")</f>
        <v>0</v>
      </c>
      <c r="Q220" s="18" t="str">
        <f>'AI - 1'!B219</f>
        <v>No</v>
      </c>
      <c r="R220" s="18" t="str">
        <f>'AI - 2'!B219</f>
        <v>No</v>
      </c>
      <c r="S220" s="18" t="str">
        <f>'AI  - 3'!B219</f>
        <v>No</v>
      </c>
      <c r="T220" s="8">
        <f>COUNTIF(Q220:S220,"Yes")</f>
        <v>0</v>
      </c>
      <c r="U220" s="15" t="s">
        <v>152</v>
      </c>
      <c r="V220" s="19"/>
      <c r="W220" s="8"/>
      <c r="X220" s="5"/>
      <c r="Y220" s="20"/>
      <c r="Z220" s="21"/>
      <c r="AA220" s="22"/>
      <c r="AB220" s="22"/>
      <c r="AC220" s="23"/>
      <c r="AD220" s="22"/>
      <c r="AE220" s="22"/>
      <c r="AF220" s="22"/>
      <c r="AG220" s="23"/>
      <c r="AH220" s="22"/>
    </row>
    <row r="221" spans="1:34" ht="15.75" customHeight="1" x14ac:dyDescent="0.3">
      <c r="A221" s="13"/>
      <c r="B221" s="54"/>
      <c r="C221" s="10">
        <v>218</v>
      </c>
      <c r="D221" s="6" t="s">
        <v>793</v>
      </c>
      <c r="E221" s="6" t="s">
        <v>794</v>
      </c>
      <c r="F221" s="14" t="s">
        <v>152</v>
      </c>
      <c r="G221" s="15" t="s">
        <v>152</v>
      </c>
      <c r="H221" s="15" t="s">
        <v>152</v>
      </c>
      <c r="I221" s="16" t="s">
        <v>25</v>
      </c>
      <c r="L221" s="17"/>
      <c r="M221" s="18" t="str">
        <f>'AI - 1'!A220</f>
        <v>No</v>
      </c>
      <c r="N221" s="18" t="str">
        <f>'AI - 2'!A220</f>
        <v>No</v>
      </c>
      <c r="O221" s="18" t="str">
        <f>'AI  - 3'!A220</f>
        <v>No</v>
      </c>
      <c r="P221" s="8">
        <f>COUNTIF(M221:O221,"Yes")</f>
        <v>0</v>
      </c>
      <c r="Q221" s="18" t="str">
        <f>'AI - 1'!B220</f>
        <v>No</v>
      </c>
      <c r="R221" s="18" t="str">
        <f>'AI - 2'!B220</f>
        <v>No</v>
      </c>
      <c r="S221" s="18" t="str">
        <f>'AI  - 3'!B220</f>
        <v>No</v>
      </c>
      <c r="T221" s="8">
        <f>COUNTIF(Q221:S221,"Yes")</f>
        <v>0</v>
      </c>
      <c r="U221" s="15" t="s">
        <v>152</v>
      </c>
      <c r="V221" s="19"/>
      <c r="W221" s="8"/>
      <c r="X221" s="5"/>
      <c r="Y221" s="20"/>
      <c r="Z221" s="21"/>
      <c r="AA221" s="22"/>
      <c r="AB221" s="22"/>
      <c r="AC221" s="23"/>
      <c r="AD221" s="22"/>
      <c r="AE221" s="22"/>
      <c r="AF221" s="22"/>
      <c r="AG221" s="23"/>
      <c r="AH221" s="22"/>
    </row>
    <row r="222" spans="1:34" ht="15.75" customHeight="1" x14ac:dyDescent="0.3">
      <c r="A222" s="13"/>
      <c r="B222" s="54"/>
      <c r="C222" s="10">
        <v>219</v>
      </c>
      <c r="D222" s="6" t="s">
        <v>795</v>
      </c>
      <c r="E222" s="6" t="s">
        <v>796</v>
      </c>
      <c r="F222" s="14" t="s">
        <v>152</v>
      </c>
      <c r="G222" s="15" t="s">
        <v>152</v>
      </c>
      <c r="H222" s="15" t="s">
        <v>152</v>
      </c>
      <c r="I222" s="16" t="s">
        <v>25</v>
      </c>
      <c r="L222" s="17"/>
      <c r="M222" s="18" t="str">
        <f>'AI - 1'!A221</f>
        <v>No</v>
      </c>
      <c r="N222" s="18" t="str">
        <f>'AI - 2'!A221</f>
        <v>No</v>
      </c>
      <c r="O222" s="18" t="str">
        <f>'AI  - 3'!A221</f>
        <v>No</v>
      </c>
      <c r="P222" s="8">
        <f>COUNTIF(M222:O222,"Yes")</f>
        <v>0</v>
      </c>
      <c r="Q222" s="18" t="str">
        <f>'AI - 1'!B221</f>
        <v>No</v>
      </c>
      <c r="R222" s="18" t="str">
        <f>'AI - 2'!B221</f>
        <v>No</v>
      </c>
      <c r="S222" s="18" t="str">
        <f>'AI  - 3'!B221</f>
        <v>No</v>
      </c>
      <c r="T222" s="8">
        <f>COUNTIF(Q222:S222,"Yes")</f>
        <v>0</v>
      </c>
      <c r="U222" s="15" t="s">
        <v>152</v>
      </c>
      <c r="V222" s="19"/>
      <c r="W222" s="8"/>
      <c r="X222" s="5"/>
      <c r="Y222" s="20"/>
      <c r="Z222" s="21"/>
      <c r="AA222" s="22"/>
      <c r="AB222" s="22"/>
      <c r="AC222" s="23"/>
      <c r="AD222" s="22"/>
      <c r="AE222" s="22"/>
      <c r="AF222" s="22"/>
      <c r="AG222" s="23"/>
      <c r="AH222" s="22"/>
    </row>
    <row r="223" spans="1:34" ht="15.75" customHeight="1" x14ac:dyDescent="0.3">
      <c r="A223" s="13"/>
      <c r="B223" s="54"/>
      <c r="C223" s="10">
        <v>220</v>
      </c>
      <c r="D223" s="6" t="s">
        <v>797</v>
      </c>
      <c r="E223" s="6" t="s">
        <v>798</v>
      </c>
      <c r="F223" s="14" t="s">
        <v>152</v>
      </c>
      <c r="G223" s="15" t="s">
        <v>152</v>
      </c>
      <c r="H223" s="15" t="s">
        <v>152</v>
      </c>
      <c r="I223" s="16" t="s">
        <v>25</v>
      </c>
      <c r="L223" s="17"/>
      <c r="M223" s="18" t="str">
        <f>'AI - 1'!A222</f>
        <v>No</v>
      </c>
      <c r="N223" s="18" t="str">
        <f>'AI - 2'!A222</f>
        <v>No</v>
      </c>
      <c r="O223" s="18" t="str">
        <f>'AI  - 3'!A222</f>
        <v>No</v>
      </c>
      <c r="P223" s="8">
        <f>COUNTIF(M223:O223,"Yes")</f>
        <v>0</v>
      </c>
      <c r="Q223" s="18" t="str">
        <f>'AI - 1'!B222</f>
        <v>No</v>
      </c>
      <c r="R223" s="18" t="str">
        <f>'AI - 2'!B222</f>
        <v>No</v>
      </c>
      <c r="S223" s="18" t="str">
        <f>'AI  - 3'!B222</f>
        <v>No</v>
      </c>
      <c r="T223" s="8">
        <f>COUNTIF(Q223:S223,"Yes")</f>
        <v>0</v>
      </c>
      <c r="U223" s="15" t="s">
        <v>152</v>
      </c>
      <c r="V223" s="19"/>
      <c r="W223" s="8"/>
      <c r="X223" s="5"/>
      <c r="Y223" s="20"/>
      <c r="Z223" s="21"/>
      <c r="AA223" s="22"/>
      <c r="AB223" s="22"/>
      <c r="AC223" s="23"/>
      <c r="AD223" s="22"/>
      <c r="AE223" s="22"/>
      <c r="AF223" s="22"/>
      <c r="AG223" s="23"/>
      <c r="AH223" s="22"/>
    </row>
    <row r="224" spans="1:34" ht="15.75" customHeight="1" x14ac:dyDescent="0.3">
      <c r="A224" s="13"/>
      <c r="B224" s="54"/>
      <c r="C224" s="10">
        <v>221</v>
      </c>
      <c r="D224" s="6" t="s">
        <v>799</v>
      </c>
      <c r="E224" s="6" t="s">
        <v>800</v>
      </c>
      <c r="F224" s="14" t="s">
        <v>152</v>
      </c>
      <c r="G224" s="15" t="s">
        <v>152</v>
      </c>
      <c r="H224" s="15" t="s">
        <v>152</v>
      </c>
      <c r="I224" s="16" t="s">
        <v>25</v>
      </c>
      <c r="L224" s="17"/>
      <c r="M224" s="18" t="str">
        <f>'AI - 1'!A223</f>
        <v>No</v>
      </c>
      <c r="N224" s="18" t="str">
        <f>'AI - 2'!A223</f>
        <v>No</v>
      </c>
      <c r="O224" s="18" t="str">
        <f>'AI  - 3'!A223</f>
        <v>No</v>
      </c>
      <c r="P224" s="8">
        <f>COUNTIF(M224:O224,"Yes")</f>
        <v>0</v>
      </c>
      <c r="Q224" s="18" t="str">
        <f>'AI - 1'!B223</f>
        <v>No</v>
      </c>
      <c r="R224" s="18" t="str">
        <f>'AI - 2'!B223</f>
        <v>No</v>
      </c>
      <c r="S224" s="18" t="str">
        <f>'AI  - 3'!B223</f>
        <v>No</v>
      </c>
      <c r="T224" s="8">
        <f>COUNTIF(Q224:S224,"Yes")</f>
        <v>0</v>
      </c>
      <c r="U224" s="15" t="s">
        <v>152</v>
      </c>
      <c r="V224" s="19"/>
      <c r="W224" s="8"/>
      <c r="X224" s="5"/>
      <c r="Y224" s="20"/>
      <c r="Z224" s="21"/>
      <c r="AA224" s="22"/>
      <c r="AB224" s="22"/>
      <c r="AC224" s="23"/>
      <c r="AD224" s="22"/>
      <c r="AE224" s="22"/>
      <c r="AF224" s="22"/>
      <c r="AG224" s="23"/>
      <c r="AH224" s="22"/>
    </row>
    <row r="225" spans="1:34" ht="15.75" customHeight="1" x14ac:dyDescent="0.3">
      <c r="A225" s="13"/>
      <c r="B225" s="54"/>
      <c r="C225" s="10">
        <v>222</v>
      </c>
      <c r="D225" s="6" t="s">
        <v>801</v>
      </c>
      <c r="E225" s="6" t="s">
        <v>802</v>
      </c>
      <c r="F225" s="14" t="s">
        <v>152</v>
      </c>
      <c r="G225" s="15" t="s">
        <v>152</v>
      </c>
      <c r="H225" s="15" t="s">
        <v>152</v>
      </c>
      <c r="I225" s="16" t="s">
        <v>25</v>
      </c>
      <c r="L225" s="17"/>
      <c r="M225" s="18" t="str">
        <f>'AI - 1'!A224</f>
        <v>No</v>
      </c>
      <c r="N225" s="18" t="str">
        <f>'AI - 2'!A224</f>
        <v>No</v>
      </c>
      <c r="O225" s="18" t="str">
        <f>'AI  - 3'!A224</f>
        <v>No</v>
      </c>
      <c r="P225" s="8">
        <f>COUNTIF(M225:O225,"Yes")</f>
        <v>0</v>
      </c>
      <c r="Q225" s="18" t="str">
        <f>'AI - 1'!B224</f>
        <v>No</v>
      </c>
      <c r="R225" s="18" t="str">
        <f>'AI - 2'!B224</f>
        <v>No</v>
      </c>
      <c r="S225" s="18" t="str">
        <f>'AI  - 3'!B224</f>
        <v>No</v>
      </c>
      <c r="T225" s="8">
        <f>COUNTIF(Q225:S225,"Yes")</f>
        <v>0</v>
      </c>
      <c r="U225" s="15" t="s">
        <v>152</v>
      </c>
      <c r="V225" s="19"/>
      <c r="W225" s="8"/>
      <c r="X225" s="5"/>
      <c r="Y225" s="20"/>
      <c r="Z225" s="21"/>
      <c r="AA225" s="22"/>
      <c r="AB225" s="22"/>
      <c r="AC225" s="23"/>
      <c r="AD225" s="22"/>
      <c r="AE225" s="22"/>
      <c r="AF225" s="22"/>
      <c r="AG225" s="23"/>
      <c r="AH225" s="22"/>
    </row>
    <row r="226" spans="1:34" ht="15.75" customHeight="1" x14ac:dyDescent="0.3">
      <c r="A226" s="13"/>
      <c r="B226" s="54"/>
      <c r="C226" s="10">
        <v>223</v>
      </c>
      <c r="D226" s="6" t="s">
        <v>803</v>
      </c>
      <c r="E226" s="6" t="s">
        <v>804</v>
      </c>
      <c r="F226" s="14" t="s">
        <v>152</v>
      </c>
      <c r="G226" s="15" t="s">
        <v>152</v>
      </c>
      <c r="H226" s="15" t="s">
        <v>152</v>
      </c>
      <c r="I226" s="16" t="s">
        <v>25</v>
      </c>
      <c r="L226" s="17"/>
      <c r="M226" s="18" t="str">
        <f>'AI - 1'!A225</f>
        <v>No</v>
      </c>
      <c r="N226" s="18" t="str">
        <f>'AI - 2'!A225</f>
        <v>No</v>
      </c>
      <c r="O226" s="18" t="str">
        <f>'AI  - 3'!A225</f>
        <v>No</v>
      </c>
      <c r="P226" s="8">
        <f>COUNTIF(M226:O226,"Yes")</f>
        <v>0</v>
      </c>
      <c r="Q226" s="18" t="str">
        <f>'AI - 1'!B225</f>
        <v>No</v>
      </c>
      <c r="R226" s="18" t="str">
        <f>'AI - 2'!B225</f>
        <v>No</v>
      </c>
      <c r="S226" s="18" t="str">
        <f>'AI  - 3'!B225</f>
        <v>No</v>
      </c>
      <c r="T226" s="8">
        <f>COUNTIF(Q226:S226,"Yes")</f>
        <v>0</v>
      </c>
      <c r="U226" s="15" t="s">
        <v>152</v>
      </c>
      <c r="V226" s="19"/>
      <c r="W226" s="8"/>
      <c r="X226" s="5"/>
      <c r="Y226" s="20"/>
      <c r="Z226" s="21"/>
      <c r="AA226" s="22"/>
      <c r="AB226" s="22"/>
      <c r="AC226" s="23"/>
      <c r="AD226" s="22"/>
      <c r="AE226" s="22"/>
      <c r="AF226" s="22"/>
      <c r="AG226" s="23"/>
      <c r="AH226" s="22"/>
    </row>
    <row r="227" spans="1:34" ht="15.75" customHeight="1" x14ac:dyDescent="0.3">
      <c r="A227" s="13"/>
      <c r="B227" s="54"/>
      <c r="C227" s="10">
        <v>224</v>
      </c>
      <c r="D227" s="6" t="s">
        <v>805</v>
      </c>
      <c r="E227" s="6" t="s">
        <v>806</v>
      </c>
      <c r="F227" s="14" t="s">
        <v>152</v>
      </c>
      <c r="G227" s="15" t="s">
        <v>152</v>
      </c>
      <c r="H227" s="15" t="s">
        <v>152</v>
      </c>
      <c r="I227" s="16" t="s">
        <v>25</v>
      </c>
      <c r="L227" s="17"/>
      <c r="M227" s="18" t="str">
        <f>'AI - 1'!A226</f>
        <v>No</v>
      </c>
      <c r="N227" s="18" t="str">
        <f>'AI - 2'!A226</f>
        <v>No</v>
      </c>
      <c r="O227" s="18" t="str">
        <f>'AI  - 3'!A226</f>
        <v>No</v>
      </c>
      <c r="P227" s="8">
        <f>COUNTIF(M227:O227,"Yes")</f>
        <v>0</v>
      </c>
      <c r="Q227" s="18" t="str">
        <f>'AI - 1'!B226</f>
        <v>No</v>
      </c>
      <c r="R227" s="18" t="str">
        <f>'AI - 2'!B226</f>
        <v>No</v>
      </c>
      <c r="S227" s="18" t="str">
        <f>'AI  - 3'!B226</f>
        <v>No</v>
      </c>
      <c r="T227" s="8">
        <f>COUNTIF(Q227:S227,"Yes")</f>
        <v>0</v>
      </c>
      <c r="U227" s="15" t="s">
        <v>152</v>
      </c>
      <c r="V227" s="19"/>
      <c r="W227" s="8"/>
      <c r="X227" s="5"/>
      <c r="Y227" s="20"/>
      <c r="Z227" s="21"/>
      <c r="AA227" s="22"/>
      <c r="AB227" s="22"/>
      <c r="AC227" s="23"/>
      <c r="AD227" s="22"/>
      <c r="AE227" s="22"/>
      <c r="AF227" s="22"/>
      <c r="AG227" s="23"/>
      <c r="AH227" s="22"/>
    </row>
    <row r="228" spans="1:34" ht="15.75" customHeight="1" x14ac:dyDescent="0.3">
      <c r="A228" s="13"/>
      <c r="B228" s="54"/>
      <c r="C228" s="10">
        <v>225</v>
      </c>
      <c r="D228" s="6" t="s">
        <v>807</v>
      </c>
      <c r="E228" s="6" t="s">
        <v>808</v>
      </c>
      <c r="F228" s="14" t="s">
        <v>152</v>
      </c>
      <c r="G228" s="15" t="s">
        <v>152</v>
      </c>
      <c r="H228" s="15" t="s">
        <v>152</v>
      </c>
      <c r="I228" s="16" t="s">
        <v>25</v>
      </c>
      <c r="L228" s="17"/>
      <c r="M228" s="18" t="str">
        <f>'AI - 1'!A227</f>
        <v>No</v>
      </c>
      <c r="N228" s="18" t="str">
        <f>'AI - 2'!A227</f>
        <v>No</v>
      </c>
      <c r="O228" s="18" t="str">
        <f>'AI  - 3'!A227</f>
        <v>No</v>
      </c>
      <c r="P228" s="8">
        <f>COUNTIF(M228:O228,"Yes")</f>
        <v>0</v>
      </c>
      <c r="Q228" s="18" t="str">
        <f>'AI - 1'!B227</f>
        <v>No</v>
      </c>
      <c r="R228" s="18" t="str">
        <f>'AI - 2'!B227</f>
        <v>No</v>
      </c>
      <c r="S228" s="18" t="str">
        <f>'AI  - 3'!B227</f>
        <v>No</v>
      </c>
      <c r="T228" s="8">
        <f>COUNTIF(Q228:S228,"Yes")</f>
        <v>0</v>
      </c>
      <c r="U228" s="15" t="s">
        <v>152</v>
      </c>
      <c r="V228" s="19"/>
      <c r="W228" s="8"/>
      <c r="X228" s="5"/>
      <c r="Y228" s="20"/>
      <c r="Z228" s="21"/>
      <c r="AA228" s="22"/>
      <c r="AB228" s="22"/>
      <c r="AC228" s="23"/>
      <c r="AD228" s="22"/>
      <c r="AE228" s="22"/>
      <c r="AF228" s="22"/>
      <c r="AG228" s="23"/>
      <c r="AH228" s="22"/>
    </row>
    <row r="229" spans="1:34" ht="15.75" customHeight="1" x14ac:dyDescent="0.3">
      <c r="A229" s="13"/>
      <c r="B229" s="54"/>
      <c r="C229" s="10">
        <v>226</v>
      </c>
      <c r="D229" s="6" t="s">
        <v>809</v>
      </c>
      <c r="E229" s="6" t="s">
        <v>810</v>
      </c>
      <c r="F229" s="14" t="s">
        <v>152</v>
      </c>
      <c r="G229" s="15" t="s">
        <v>152</v>
      </c>
      <c r="H229" s="15" t="s">
        <v>152</v>
      </c>
      <c r="I229" s="16" t="s">
        <v>25</v>
      </c>
      <c r="L229" s="17"/>
      <c r="M229" s="18" t="str">
        <f>'AI - 1'!A228</f>
        <v>No</v>
      </c>
      <c r="N229" s="18" t="str">
        <f>'AI - 2'!A228</f>
        <v>No</v>
      </c>
      <c r="O229" s="18" t="str">
        <f>'AI  - 3'!A228</f>
        <v>No</v>
      </c>
      <c r="P229" s="8">
        <f>COUNTIF(M229:O229,"Yes")</f>
        <v>0</v>
      </c>
      <c r="Q229" s="18" t="str">
        <f>'AI - 1'!B228</f>
        <v>No</v>
      </c>
      <c r="R229" s="18" t="str">
        <f>'AI - 2'!B228</f>
        <v>No</v>
      </c>
      <c r="S229" s="18" t="str">
        <f>'AI  - 3'!B228</f>
        <v>No</v>
      </c>
      <c r="T229" s="8">
        <f>COUNTIF(Q229:S229,"Yes")</f>
        <v>0</v>
      </c>
      <c r="U229" s="15" t="s">
        <v>152</v>
      </c>
      <c r="V229" s="19"/>
      <c r="W229" s="8"/>
      <c r="X229" s="5"/>
      <c r="Y229" s="20"/>
      <c r="Z229" s="21"/>
      <c r="AA229" s="22"/>
      <c r="AB229" s="22"/>
      <c r="AC229" s="23"/>
      <c r="AD229" s="22"/>
      <c r="AE229" s="22"/>
      <c r="AF229" s="22"/>
      <c r="AG229" s="23"/>
      <c r="AH229" s="22"/>
    </row>
    <row r="230" spans="1:34" ht="15.75" customHeight="1" x14ac:dyDescent="0.3">
      <c r="A230" s="13"/>
      <c r="B230" s="54"/>
      <c r="C230" s="10">
        <v>227</v>
      </c>
      <c r="D230" s="6" t="s">
        <v>811</v>
      </c>
      <c r="E230" s="6" t="s">
        <v>812</v>
      </c>
      <c r="F230" s="14" t="s">
        <v>152</v>
      </c>
      <c r="G230" s="15" t="s">
        <v>152</v>
      </c>
      <c r="H230" s="15" t="s">
        <v>152</v>
      </c>
      <c r="I230" s="16" t="s">
        <v>25</v>
      </c>
      <c r="L230" s="17"/>
      <c r="M230" s="18" t="str">
        <f>'AI - 1'!A229</f>
        <v>No</v>
      </c>
      <c r="N230" s="18" t="str">
        <f>'AI - 2'!A229</f>
        <v>No</v>
      </c>
      <c r="O230" s="18" t="str">
        <f>'AI  - 3'!A229</f>
        <v>No</v>
      </c>
      <c r="P230" s="8">
        <f>COUNTIF(M230:O230,"Yes")</f>
        <v>0</v>
      </c>
      <c r="Q230" s="18" t="str">
        <f>'AI - 1'!B229</f>
        <v>No</v>
      </c>
      <c r="R230" s="18" t="str">
        <f>'AI - 2'!B229</f>
        <v>No</v>
      </c>
      <c r="S230" s="18" t="str">
        <f>'AI  - 3'!B229</f>
        <v>No</v>
      </c>
      <c r="T230" s="8">
        <f>COUNTIF(Q230:S230,"Yes")</f>
        <v>0</v>
      </c>
      <c r="U230" s="15" t="s">
        <v>152</v>
      </c>
      <c r="V230" s="19"/>
      <c r="W230" s="8"/>
      <c r="X230" s="5"/>
      <c r="Y230" s="20"/>
      <c r="Z230" s="21"/>
      <c r="AA230" s="22"/>
      <c r="AB230" s="22"/>
      <c r="AC230" s="23"/>
      <c r="AD230" s="22"/>
      <c r="AE230" s="22"/>
      <c r="AF230" s="22"/>
      <c r="AG230" s="23"/>
      <c r="AH230" s="22"/>
    </row>
    <row r="231" spans="1:34" ht="15.75" customHeight="1" x14ac:dyDescent="0.3">
      <c r="A231" s="13"/>
      <c r="B231" s="54"/>
      <c r="C231" s="10">
        <v>228</v>
      </c>
      <c r="D231" s="6" t="s">
        <v>813</v>
      </c>
      <c r="E231" s="6" t="s">
        <v>814</v>
      </c>
      <c r="F231" s="14" t="s">
        <v>152</v>
      </c>
      <c r="G231" s="15" t="s">
        <v>152</v>
      </c>
      <c r="H231" s="15" t="s">
        <v>152</v>
      </c>
      <c r="I231" s="16" t="s">
        <v>25</v>
      </c>
      <c r="L231" s="17"/>
      <c r="M231" s="18" t="str">
        <f>'AI - 1'!A230</f>
        <v>No</v>
      </c>
      <c r="N231" s="18" t="str">
        <f>'AI - 2'!A230</f>
        <v>No</v>
      </c>
      <c r="O231" s="18" t="str">
        <f>'AI  - 3'!A230</f>
        <v>No</v>
      </c>
      <c r="P231" s="8">
        <f>COUNTIF(M231:O231,"Yes")</f>
        <v>0</v>
      </c>
      <c r="Q231" s="18" t="str">
        <f>'AI - 1'!B230</f>
        <v>No</v>
      </c>
      <c r="R231" s="18" t="str">
        <f>'AI - 2'!B230</f>
        <v>No</v>
      </c>
      <c r="S231" s="18" t="str">
        <f>'AI  - 3'!B230</f>
        <v>No</v>
      </c>
      <c r="T231" s="8">
        <f>COUNTIF(Q231:S231,"Yes")</f>
        <v>0</v>
      </c>
      <c r="U231" s="15" t="s">
        <v>152</v>
      </c>
      <c r="V231" s="19"/>
      <c r="W231" s="8"/>
      <c r="X231" s="5"/>
      <c r="Y231" s="20"/>
      <c r="Z231" s="21"/>
      <c r="AA231" s="22"/>
      <c r="AB231" s="22"/>
      <c r="AC231" s="23"/>
      <c r="AD231" s="22"/>
      <c r="AE231" s="22"/>
      <c r="AF231" s="22"/>
      <c r="AG231" s="23"/>
      <c r="AH231" s="22"/>
    </row>
    <row r="232" spans="1:34" ht="15.75" customHeight="1" x14ac:dyDescent="0.3">
      <c r="A232" s="13"/>
      <c r="B232" s="54"/>
      <c r="C232" s="10">
        <v>229</v>
      </c>
      <c r="D232" s="6" t="s">
        <v>815</v>
      </c>
      <c r="E232" s="6" t="s">
        <v>816</v>
      </c>
      <c r="F232" s="14" t="s">
        <v>152</v>
      </c>
      <c r="G232" s="15" t="s">
        <v>152</v>
      </c>
      <c r="H232" s="15" t="s">
        <v>152</v>
      </c>
      <c r="I232" s="16" t="s">
        <v>25</v>
      </c>
      <c r="L232" s="17"/>
      <c r="M232" s="18" t="str">
        <f>'AI - 1'!A231</f>
        <v>No</v>
      </c>
      <c r="N232" s="18" t="str">
        <f>'AI - 2'!A231</f>
        <v>No</v>
      </c>
      <c r="O232" s="18" t="str">
        <f>'AI  - 3'!A231</f>
        <v>No</v>
      </c>
      <c r="P232" s="8">
        <f>COUNTIF(M232:O232,"Yes")</f>
        <v>0</v>
      </c>
      <c r="Q232" s="18" t="str">
        <f>'AI - 1'!B231</f>
        <v>No</v>
      </c>
      <c r="R232" s="18" t="str">
        <f>'AI - 2'!B231</f>
        <v>No</v>
      </c>
      <c r="S232" s="18" t="str">
        <f>'AI  - 3'!B231</f>
        <v>No</v>
      </c>
      <c r="T232" s="8">
        <f>COUNTIF(Q232:S232,"Yes")</f>
        <v>0</v>
      </c>
      <c r="U232" s="15" t="s">
        <v>152</v>
      </c>
      <c r="V232" s="19"/>
      <c r="W232" s="8"/>
      <c r="X232" s="5"/>
      <c r="Y232" s="20"/>
      <c r="Z232" s="21"/>
      <c r="AA232" s="22"/>
      <c r="AB232" s="22"/>
      <c r="AC232" s="23"/>
      <c r="AD232" s="22"/>
      <c r="AE232" s="22"/>
      <c r="AF232" s="22"/>
      <c r="AG232" s="23"/>
      <c r="AH232" s="22"/>
    </row>
    <row r="233" spans="1:34" ht="15.75" customHeight="1" x14ac:dyDescent="0.3">
      <c r="A233" s="13"/>
      <c r="B233" s="54"/>
      <c r="C233" s="10">
        <v>230</v>
      </c>
      <c r="D233" s="6" t="s">
        <v>817</v>
      </c>
      <c r="E233" s="6" t="s">
        <v>818</v>
      </c>
      <c r="F233" s="14" t="s">
        <v>152</v>
      </c>
      <c r="G233" s="15" t="s">
        <v>152</v>
      </c>
      <c r="H233" s="15" t="s">
        <v>152</v>
      </c>
      <c r="I233" s="16" t="s">
        <v>25</v>
      </c>
      <c r="L233" s="17"/>
      <c r="M233" s="18" t="str">
        <f>'AI - 1'!A232</f>
        <v>No</v>
      </c>
      <c r="N233" s="18" t="str">
        <f>'AI - 2'!A232</f>
        <v>No</v>
      </c>
      <c r="O233" s="18" t="str">
        <f>'AI  - 3'!A232</f>
        <v>No</v>
      </c>
      <c r="P233" s="8">
        <f>COUNTIF(M233:O233,"Yes")</f>
        <v>0</v>
      </c>
      <c r="Q233" s="18" t="str">
        <f>'AI - 1'!B232</f>
        <v>No</v>
      </c>
      <c r="R233" s="18" t="str">
        <f>'AI - 2'!B232</f>
        <v>No</v>
      </c>
      <c r="S233" s="18" t="str">
        <f>'AI  - 3'!B232</f>
        <v>No</v>
      </c>
      <c r="T233" s="8">
        <f>COUNTIF(Q233:S233,"Yes")</f>
        <v>0</v>
      </c>
      <c r="U233" s="15" t="s">
        <v>152</v>
      </c>
      <c r="V233" s="19"/>
      <c r="W233" s="8"/>
      <c r="X233" s="5"/>
      <c r="Y233" s="20"/>
      <c r="Z233" s="21"/>
      <c r="AA233" s="22"/>
      <c r="AB233" s="22"/>
      <c r="AC233" s="23"/>
      <c r="AD233" s="22"/>
      <c r="AE233" s="22"/>
      <c r="AF233" s="22"/>
      <c r="AG233" s="23"/>
      <c r="AH233" s="22"/>
    </row>
    <row r="234" spans="1:34" ht="15.75" customHeight="1" x14ac:dyDescent="0.3">
      <c r="A234" s="13"/>
      <c r="B234" s="54"/>
      <c r="C234" s="10">
        <v>231</v>
      </c>
      <c r="D234" s="6" t="s">
        <v>819</v>
      </c>
      <c r="E234" s="6" t="s">
        <v>820</v>
      </c>
      <c r="F234" s="14" t="s">
        <v>152</v>
      </c>
      <c r="G234" s="15" t="s">
        <v>152</v>
      </c>
      <c r="H234" s="15" t="s">
        <v>152</v>
      </c>
      <c r="I234" s="16" t="s">
        <v>25</v>
      </c>
      <c r="L234" s="17"/>
      <c r="M234" s="18" t="str">
        <f>'AI - 1'!A233</f>
        <v>No</v>
      </c>
      <c r="N234" s="18" t="str">
        <f>'AI - 2'!A233</f>
        <v>No</v>
      </c>
      <c r="O234" s="18" t="str">
        <f>'AI  - 3'!A233</f>
        <v>No</v>
      </c>
      <c r="P234" s="8">
        <f>COUNTIF(M234:O234,"Yes")</f>
        <v>0</v>
      </c>
      <c r="Q234" s="18" t="str">
        <f>'AI - 1'!B233</f>
        <v>No</v>
      </c>
      <c r="R234" s="18" t="str">
        <f>'AI - 2'!B233</f>
        <v>No</v>
      </c>
      <c r="S234" s="18" t="str">
        <f>'AI  - 3'!B233</f>
        <v>No</v>
      </c>
      <c r="T234" s="8">
        <f>COUNTIF(Q234:S234,"Yes")</f>
        <v>0</v>
      </c>
      <c r="U234" s="15" t="s">
        <v>152</v>
      </c>
      <c r="V234" s="19"/>
      <c r="W234" s="8"/>
      <c r="X234" s="5"/>
      <c r="Y234" s="20"/>
      <c r="Z234" s="21"/>
      <c r="AA234" s="22"/>
      <c r="AB234" s="22"/>
      <c r="AC234" s="23"/>
      <c r="AD234" s="22"/>
      <c r="AE234" s="22"/>
      <c r="AF234" s="22"/>
      <c r="AG234" s="23"/>
      <c r="AH234" s="22"/>
    </row>
    <row r="235" spans="1:34" ht="15.75" customHeight="1" x14ac:dyDescent="0.3">
      <c r="A235" s="13"/>
      <c r="B235" s="54"/>
      <c r="C235" s="10">
        <v>232</v>
      </c>
      <c r="D235" s="6" t="s">
        <v>364</v>
      </c>
      <c r="E235" s="6" t="s">
        <v>365</v>
      </c>
      <c r="F235" s="14" t="s">
        <v>152</v>
      </c>
      <c r="G235" s="15" t="s">
        <v>24</v>
      </c>
      <c r="H235" s="27" t="s">
        <v>152</v>
      </c>
      <c r="I235" s="16" t="s">
        <v>181</v>
      </c>
      <c r="J235" s="2" t="s">
        <v>366</v>
      </c>
      <c r="L235" s="17"/>
      <c r="M235" s="18" t="str">
        <f>'AI - 1'!A234</f>
        <v>No</v>
      </c>
      <c r="N235" s="18" t="str">
        <f>'AI - 2'!A234</f>
        <v>No</v>
      </c>
      <c r="O235" s="18" t="str">
        <f>'AI  - 3'!A234</f>
        <v>No</v>
      </c>
      <c r="P235" s="8">
        <f>COUNTIF(M235:O235,"Yes")</f>
        <v>0</v>
      </c>
      <c r="Q235" s="18" t="str">
        <f>'AI - 1'!B234</f>
        <v>Yes</v>
      </c>
      <c r="R235" s="18" t="str">
        <f>'AI - 2'!B234</f>
        <v>Yes</v>
      </c>
      <c r="S235" s="18" t="str">
        <f>'AI  - 3'!B234</f>
        <v>Yes</v>
      </c>
      <c r="T235" s="8">
        <f>COUNTIF(Q235:S235,"Yes")</f>
        <v>3</v>
      </c>
      <c r="U235" s="15" t="s">
        <v>24</v>
      </c>
      <c r="V235" s="19"/>
      <c r="W235" s="8"/>
      <c r="X235" s="5"/>
      <c r="Y235" s="20"/>
      <c r="Z235" s="21"/>
      <c r="AA235" s="22"/>
      <c r="AB235" s="22"/>
      <c r="AC235" s="23"/>
      <c r="AD235" s="21"/>
      <c r="AE235" s="22"/>
      <c r="AF235" s="22"/>
      <c r="AG235" s="23"/>
      <c r="AH235" s="21"/>
    </row>
    <row r="236" spans="1:34" ht="15.75" customHeight="1" x14ac:dyDescent="0.3">
      <c r="A236" s="13"/>
      <c r="B236" s="54"/>
      <c r="C236" s="10">
        <v>233</v>
      </c>
      <c r="D236" s="6" t="s">
        <v>821</v>
      </c>
      <c r="E236" s="6" t="s">
        <v>822</v>
      </c>
      <c r="F236" s="14" t="s">
        <v>152</v>
      </c>
      <c r="G236" s="15" t="s">
        <v>152</v>
      </c>
      <c r="H236" s="15" t="s">
        <v>152</v>
      </c>
      <c r="I236" s="16" t="s">
        <v>25</v>
      </c>
      <c r="L236" s="17"/>
      <c r="M236" s="18" t="str">
        <f>'AI - 1'!A235</f>
        <v>No</v>
      </c>
      <c r="N236" s="18" t="str">
        <f>'AI - 2'!A235</f>
        <v>No</v>
      </c>
      <c r="O236" s="18" t="str">
        <f>'AI  - 3'!A235</f>
        <v>No</v>
      </c>
      <c r="P236" s="8">
        <f>COUNTIF(M236:O236,"Yes")</f>
        <v>0</v>
      </c>
      <c r="Q236" s="18" t="str">
        <f>'AI - 1'!B235</f>
        <v>No</v>
      </c>
      <c r="R236" s="18" t="str">
        <f>'AI - 2'!B235</f>
        <v>No</v>
      </c>
      <c r="S236" s="18" t="str">
        <f>'AI  - 3'!B235</f>
        <v>No</v>
      </c>
      <c r="T236" s="8">
        <f>COUNTIF(Q236:S236,"Yes")</f>
        <v>0</v>
      </c>
      <c r="U236" s="15" t="s">
        <v>152</v>
      </c>
      <c r="V236" s="19"/>
      <c r="W236" s="8"/>
      <c r="X236" s="5"/>
      <c r="Y236" s="20"/>
      <c r="Z236" s="21"/>
      <c r="AA236" s="22"/>
      <c r="AB236" s="22"/>
      <c r="AC236" s="23"/>
      <c r="AD236" s="22"/>
      <c r="AE236" s="22"/>
      <c r="AF236" s="22"/>
      <c r="AG236" s="23"/>
      <c r="AH236" s="22"/>
    </row>
    <row r="237" spans="1:34" ht="15.75" customHeight="1" x14ac:dyDescent="0.3">
      <c r="A237" s="13"/>
      <c r="B237" s="54"/>
      <c r="C237" s="10">
        <v>234</v>
      </c>
      <c r="D237" s="6" t="s">
        <v>823</v>
      </c>
      <c r="E237" s="6" t="s">
        <v>824</v>
      </c>
      <c r="F237" s="14" t="s">
        <v>152</v>
      </c>
      <c r="G237" s="15" t="s">
        <v>152</v>
      </c>
      <c r="H237" s="15" t="s">
        <v>152</v>
      </c>
      <c r="I237" s="16" t="s">
        <v>25</v>
      </c>
      <c r="L237" s="17"/>
      <c r="M237" s="18" t="str">
        <f>'AI - 1'!A236</f>
        <v>No</v>
      </c>
      <c r="N237" s="18" t="str">
        <f>'AI - 2'!A236</f>
        <v>No</v>
      </c>
      <c r="O237" s="18" t="str">
        <f>'AI  - 3'!A236</f>
        <v>No</v>
      </c>
      <c r="P237" s="8">
        <f>COUNTIF(M237:O237,"Yes")</f>
        <v>0</v>
      </c>
      <c r="Q237" s="18" t="str">
        <f>'AI - 1'!B236</f>
        <v>No</v>
      </c>
      <c r="R237" s="18" t="str">
        <f>'AI - 2'!B236</f>
        <v>No</v>
      </c>
      <c r="S237" s="18" t="str">
        <f>'AI  - 3'!B236</f>
        <v>No</v>
      </c>
      <c r="T237" s="8">
        <f>COUNTIF(Q237:S237,"Yes")</f>
        <v>0</v>
      </c>
      <c r="U237" s="15" t="s">
        <v>152</v>
      </c>
      <c r="V237" s="19"/>
      <c r="W237" s="8"/>
      <c r="X237" s="5"/>
      <c r="Y237" s="20"/>
      <c r="Z237" s="21"/>
      <c r="AA237" s="22"/>
      <c r="AB237" s="22"/>
      <c r="AC237" s="23"/>
      <c r="AD237" s="22"/>
      <c r="AE237" s="22"/>
      <c r="AF237" s="22"/>
      <c r="AG237" s="23"/>
      <c r="AH237" s="22"/>
    </row>
    <row r="238" spans="1:34" ht="15.75" customHeight="1" x14ac:dyDescent="0.3">
      <c r="A238" s="13"/>
      <c r="B238" s="54"/>
      <c r="C238" s="10">
        <v>235</v>
      </c>
      <c r="D238" s="6" t="s">
        <v>825</v>
      </c>
      <c r="E238" s="6" t="s">
        <v>826</v>
      </c>
      <c r="F238" s="14" t="s">
        <v>152</v>
      </c>
      <c r="G238" s="15" t="s">
        <v>152</v>
      </c>
      <c r="H238" s="15" t="s">
        <v>152</v>
      </c>
      <c r="I238" s="16" t="s">
        <v>25</v>
      </c>
      <c r="L238" s="17"/>
      <c r="M238" s="18" t="str">
        <f>'AI - 1'!A237</f>
        <v>No</v>
      </c>
      <c r="N238" s="18" t="str">
        <f>'AI - 2'!A237</f>
        <v>No</v>
      </c>
      <c r="O238" s="18" t="str">
        <f>'AI  - 3'!A237</f>
        <v>No</v>
      </c>
      <c r="P238" s="8">
        <f>COUNTIF(M238:O238,"Yes")</f>
        <v>0</v>
      </c>
      <c r="Q238" s="18" t="str">
        <f>'AI - 1'!B237</f>
        <v>No</v>
      </c>
      <c r="R238" s="18" t="str">
        <f>'AI - 2'!B237</f>
        <v>No</v>
      </c>
      <c r="S238" s="18" t="str">
        <f>'AI  - 3'!B237</f>
        <v>No</v>
      </c>
      <c r="T238" s="8">
        <f>COUNTIF(Q238:S238,"Yes")</f>
        <v>0</v>
      </c>
      <c r="U238" s="15" t="s">
        <v>152</v>
      </c>
      <c r="V238" s="19"/>
      <c r="W238" s="8"/>
      <c r="X238" s="5"/>
      <c r="Y238" s="20"/>
      <c r="Z238" s="21"/>
      <c r="AA238" s="22"/>
      <c r="AB238" s="22"/>
      <c r="AC238" s="23"/>
      <c r="AD238" s="22"/>
      <c r="AE238" s="22"/>
      <c r="AF238" s="22"/>
      <c r="AG238" s="23"/>
      <c r="AH238" s="22"/>
    </row>
    <row r="239" spans="1:34" ht="15.75" customHeight="1" x14ac:dyDescent="0.3">
      <c r="A239" s="13"/>
      <c r="B239" s="54"/>
      <c r="C239" s="10">
        <v>236</v>
      </c>
      <c r="D239" s="6" t="s">
        <v>827</v>
      </c>
      <c r="E239" s="6" t="s">
        <v>828</v>
      </c>
      <c r="F239" s="14" t="s">
        <v>152</v>
      </c>
      <c r="G239" s="15" t="s">
        <v>152</v>
      </c>
      <c r="H239" s="15" t="s">
        <v>152</v>
      </c>
      <c r="I239" s="16" t="s">
        <v>25</v>
      </c>
      <c r="L239" s="17"/>
      <c r="M239" s="18" t="str">
        <f>'AI - 1'!A238</f>
        <v>No</v>
      </c>
      <c r="N239" s="18" t="str">
        <f>'AI - 2'!A238</f>
        <v>No</v>
      </c>
      <c r="O239" s="18" t="str">
        <f>'AI  - 3'!A238</f>
        <v>No</v>
      </c>
      <c r="P239" s="8">
        <f>COUNTIF(M239:O239,"Yes")</f>
        <v>0</v>
      </c>
      <c r="Q239" s="18" t="str">
        <f>'AI - 1'!B238</f>
        <v>No</v>
      </c>
      <c r="R239" s="18" t="str">
        <f>'AI - 2'!B238</f>
        <v>No</v>
      </c>
      <c r="S239" s="18" t="str">
        <f>'AI  - 3'!B238</f>
        <v>No</v>
      </c>
      <c r="T239" s="8">
        <f>COUNTIF(Q239:S239,"Yes")</f>
        <v>0</v>
      </c>
      <c r="U239" s="15" t="s">
        <v>152</v>
      </c>
      <c r="V239" s="19"/>
      <c r="W239" s="8"/>
      <c r="X239" s="5"/>
      <c r="Y239" s="20"/>
      <c r="Z239" s="21"/>
      <c r="AA239" s="22"/>
      <c r="AB239" s="22"/>
      <c r="AC239" s="23"/>
      <c r="AD239" s="22"/>
      <c r="AE239" s="22"/>
      <c r="AF239" s="22"/>
      <c r="AG239" s="23"/>
      <c r="AH239" s="22"/>
    </row>
    <row r="240" spans="1:34" ht="15.75" customHeight="1" x14ac:dyDescent="0.3">
      <c r="A240" s="13"/>
      <c r="B240" s="54"/>
      <c r="C240" s="10">
        <v>237</v>
      </c>
      <c r="D240" s="6" t="s">
        <v>62</v>
      </c>
      <c r="E240" s="6" t="s">
        <v>63</v>
      </c>
      <c r="F240" s="14" t="s">
        <v>24</v>
      </c>
      <c r="G240" s="15" t="s">
        <v>24</v>
      </c>
      <c r="H240" s="15" t="s">
        <v>24</v>
      </c>
      <c r="I240" s="16" t="s">
        <v>25</v>
      </c>
      <c r="L240" s="17"/>
      <c r="M240" s="18" t="str">
        <f>'AI - 1'!A239</f>
        <v>Yes</v>
      </c>
      <c r="N240" s="18" t="str">
        <f>'AI - 2'!A239</f>
        <v>Yes</v>
      </c>
      <c r="O240" s="18" t="str">
        <f>'AI  - 3'!A239</f>
        <v>Yes</v>
      </c>
      <c r="P240" s="8">
        <f>COUNTIF(M240:O240,"Yes")</f>
        <v>3</v>
      </c>
      <c r="Q240" s="18" t="str">
        <f>'AI - 1'!B239</f>
        <v>Yes</v>
      </c>
      <c r="R240" s="18" t="str">
        <f>'AI - 2'!B239</f>
        <v>Yes</v>
      </c>
      <c r="S240" s="18" t="str">
        <f>'AI  - 3'!B239</f>
        <v>Yes</v>
      </c>
      <c r="T240" s="8">
        <f>COUNTIF(Q240:S240,"Yes")</f>
        <v>3</v>
      </c>
      <c r="U240" s="15" t="s">
        <v>24</v>
      </c>
      <c r="V240" s="19"/>
      <c r="W240" s="8"/>
      <c r="X240" s="5"/>
      <c r="Y240" s="20"/>
      <c r="Z240" s="21"/>
      <c r="AA240" s="22"/>
      <c r="AB240" s="22"/>
      <c r="AC240" s="23"/>
      <c r="AD240" s="21"/>
      <c r="AE240" s="22"/>
      <c r="AF240" s="22"/>
      <c r="AG240" s="23"/>
      <c r="AH240" s="21"/>
    </row>
    <row r="241" spans="1:34" ht="15.75" customHeight="1" x14ac:dyDescent="0.3">
      <c r="A241" s="13"/>
      <c r="B241" s="54"/>
      <c r="C241" s="10">
        <v>238</v>
      </c>
      <c r="D241" s="6" t="s">
        <v>829</v>
      </c>
      <c r="E241" s="6" t="s">
        <v>830</v>
      </c>
      <c r="F241" s="14" t="s">
        <v>152</v>
      </c>
      <c r="G241" s="15" t="s">
        <v>152</v>
      </c>
      <c r="H241" s="15" t="s">
        <v>152</v>
      </c>
      <c r="I241" s="16" t="s">
        <v>25</v>
      </c>
      <c r="L241" s="17"/>
      <c r="M241" s="18" t="str">
        <f>'AI - 1'!A240</f>
        <v>No</v>
      </c>
      <c r="N241" s="18" t="str">
        <f>'AI - 2'!A240</f>
        <v>No</v>
      </c>
      <c r="O241" s="18" t="str">
        <f>'AI  - 3'!A240</f>
        <v>No</v>
      </c>
      <c r="P241" s="8">
        <f>COUNTIF(M241:O241,"Yes")</f>
        <v>0</v>
      </c>
      <c r="Q241" s="18" t="str">
        <f>'AI - 1'!B240</f>
        <v>No</v>
      </c>
      <c r="R241" s="18" t="str">
        <f>'AI - 2'!B240</f>
        <v>No</v>
      </c>
      <c r="S241" s="18" t="str">
        <f>'AI  - 3'!B240</f>
        <v>No</v>
      </c>
      <c r="T241" s="8">
        <f>COUNTIF(Q241:S241,"Yes")</f>
        <v>0</v>
      </c>
      <c r="U241" s="15" t="s">
        <v>152</v>
      </c>
      <c r="V241" s="19"/>
      <c r="W241" s="8"/>
      <c r="X241" s="5"/>
      <c r="Y241" s="20"/>
      <c r="Z241" s="21"/>
      <c r="AA241" s="22"/>
      <c r="AB241" s="22"/>
      <c r="AC241" s="23"/>
      <c r="AD241" s="22"/>
      <c r="AE241" s="22"/>
      <c r="AF241" s="22"/>
      <c r="AG241" s="23"/>
      <c r="AH241" s="22"/>
    </row>
    <row r="242" spans="1:34" ht="15.75" customHeight="1" x14ac:dyDescent="0.3">
      <c r="A242" s="13"/>
      <c r="B242" s="54"/>
      <c r="C242" s="10">
        <v>239</v>
      </c>
      <c r="D242" s="6" t="s">
        <v>831</v>
      </c>
      <c r="E242" s="6" t="s">
        <v>832</v>
      </c>
      <c r="F242" s="14" t="s">
        <v>152</v>
      </c>
      <c r="G242" s="15" t="s">
        <v>152</v>
      </c>
      <c r="H242" s="15" t="s">
        <v>152</v>
      </c>
      <c r="I242" s="16" t="s">
        <v>25</v>
      </c>
      <c r="L242" s="17"/>
      <c r="M242" s="18" t="str">
        <f>'AI - 1'!A241</f>
        <v>No</v>
      </c>
      <c r="N242" s="18" t="str">
        <f>'AI - 2'!A241</f>
        <v>No</v>
      </c>
      <c r="O242" s="18" t="str">
        <f>'AI  - 3'!A241</f>
        <v>No</v>
      </c>
      <c r="P242" s="8">
        <f>COUNTIF(M242:O242,"Yes")</f>
        <v>0</v>
      </c>
      <c r="Q242" s="18" t="str">
        <f>'AI - 1'!B241</f>
        <v>No</v>
      </c>
      <c r="R242" s="18" t="str">
        <f>'AI - 2'!B241</f>
        <v>No</v>
      </c>
      <c r="S242" s="18" t="str">
        <f>'AI  - 3'!B241</f>
        <v>No</v>
      </c>
      <c r="T242" s="8">
        <f>COUNTIF(Q242:S242,"Yes")</f>
        <v>0</v>
      </c>
      <c r="U242" s="15" t="s">
        <v>152</v>
      </c>
      <c r="V242" s="19"/>
      <c r="W242" s="8"/>
      <c r="X242" s="5"/>
      <c r="Y242" s="20"/>
      <c r="Z242" s="21"/>
      <c r="AA242" s="22"/>
      <c r="AB242" s="22"/>
      <c r="AC242" s="23"/>
      <c r="AD242" s="22"/>
      <c r="AE242" s="22"/>
      <c r="AF242" s="22"/>
      <c r="AG242" s="23"/>
      <c r="AH242" s="22"/>
    </row>
    <row r="243" spans="1:34" ht="15.75" customHeight="1" x14ac:dyDescent="0.3">
      <c r="A243" s="13"/>
      <c r="B243" s="54"/>
      <c r="C243" s="10">
        <v>240</v>
      </c>
      <c r="D243" s="6" t="s">
        <v>833</v>
      </c>
      <c r="E243" s="6" t="s">
        <v>834</v>
      </c>
      <c r="F243" s="14" t="s">
        <v>152</v>
      </c>
      <c r="G243" s="15" t="s">
        <v>152</v>
      </c>
      <c r="H243" s="15" t="s">
        <v>152</v>
      </c>
      <c r="I243" s="16" t="s">
        <v>25</v>
      </c>
      <c r="L243" s="17"/>
      <c r="M243" s="18" t="str">
        <f>'AI - 1'!A242</f>
        <v>No</v>
      </c>
      <c r="N243" s="18" t="str">
        <f>'AI - 2'!A242</f>
        <v>No</v>
      </c>
      <c r="O243" s="18" t="str">
        <f>'AI  - 3'!A242</f>
        <v>No</v>
      </c>
      <c r="P243" s="8">
        <f>COUNTIF(M243:O243,"Yes")</f>
        <v>0</v>
      </c>
      <c r="Q243" s="18" t="str">
        <f>'AI - 1'!B242</f>
        <v>No</v>
      </c>
      <c r="R243" s="18" t="str">
        <f>'AI - 2'!B242</f>
        <v>No</v>
      </c>
      <c r="S243" s="18" t="str">
        <f>'AI  - 3'!B242</f>
        <v>No</v>
      </c>
      <c r="T243" s="8">
        <f>COUNTIF(Q243:S243,"Yes")</f>
        <v>0</v>
      </c>
      <c r="U243" s="15" t="s">
        <v>152</v>
      </c>
      <c r="V243" s="19"/>
      <c r="W243" s="8"/>
      <c r="X243" s="5"/>
      <c r="Y243" s="20"/>
      <c r="Z243" s="21"/>
      <c r="AA243" s="22"/>
      <c r="AB243" s="22"/>
      <c r="AC243" s="23"/>
      <c r="AD243" s="22"/>
      <c r="AE243" s="22"/>
      <c r="AF243" s="22"/>
      <c r="AG243" s="23"/>
      <c r="AH243" s="22"/>
    </row>
    <row r="244" spans="1:34" ht="15.75" customHeight="1" x14ac:dyDescent="0.3">
      <c r="A244" s="13"/>
      <c r="B244" s="54"/>
      <c r="C244" s="10">
        <v>241</v>
      </c>
      <c r="D244" s="6" t="s">
        <v>835</v>
      </c>
      <c r="E244" s="6" t="s">
        <v>836</v>
      </c>
      <c r="F244" s="14" t="s">
        <v>152</v>
      </c>
      <c r="G244" s="15" t="s">
        <v>152</v>
      </c>
      <c r="H244" s="15" t="s">
        <v>152</v>
      </c>
      <c r="I244" s="16" t="s">
        <v>25</v>
      </c>
      <c r="L244" s="17"/>
      <c r="M244" s="18" t="str">
        <f>'AI - 1'!A243</f>
        <v>No</v>
      </c>
      <c r="N244" s="18" t="str">
        <f>'AI - 2'!A243</f>
        <v>No</v>
      </c>
      <c r="O244" s="18" t="str">
        <f>'AI  - 3'!A243</f>
        <v>No</v>
      </c>
      <c r="P244" s="8">
        <f>COUNTIF(M244:O244,"Yes")</f>
        <v>0</v>
      </c>
      <c r="Q244" s="18" t="str">
        <f>'AI - 1'!B243</f>
        <v>No</v>
      </c>
      <c r="R244" s="18" t="str">
        <f>'AI - 2'!B243</f>
        <v>No</v>
      </c>
      <c r="S244" s="18" t="str">
        <f>'AI  - 3'!B243</f>
        <v>No</v>
      </c>
      <c r="T244" s="8">
        <f>COUNTIF(Q244:S244,"Yes")</f>
        <v>0</v>
      </c>
      <c r="U244" s="15" t="s">
        <v>152</v>
      </c>
      <c r="V244" s="19"/>
      <c r="W244" s="8"/>
      <c r="X244" s="5"/>
      <c r="Y244" s="20"/>
      <c r="Z244" s="21"/>
      <c r="AA244" s="22"/>
      <c r="AB244" s="22"/>
      <c r="AC244" s="23"/>
      <c r="AD244" s="22"/>
      <c r="AE244" s="22"/>
      <c r="AF244" s="22"/>
      <c r="AG244" s="23"/>
      <c r="AH244" s="22"/>
    </row>
    <row r="245" spans="1:34" ht="15.75" customHeight="1" x14ac:dyDescent="0.3">
      <c r="A245" s="13"/>
      <c r="B245" s="54"/>
      <c r="C245" s="10">
        <v>242</v>
      </c>
      <c r="D245" s="6" t="s">
        <v>837</v>
      </c>
      <c r="E245" s="6" t="s">
        <v>838</v>
      </c>
      <c r="F245" s="14" t="s">
        <v>152</v>
      </c>
      <c r="G245" s="15" t="s">
        <v>152</v>
      </c>
      <c r="H245" s="15" t="s">
        <v>152</v>
      </c>
      <c r="I245" s="16" t="s">
        <v>25</v>
      </c>
      <c r="L245" s="17"/>
      <c r="M245" s="18" t="str">
        <f>'AI - 1'!A244</f>
        <v>No</v>
      </c>
      <c r="N245" s="18" t="str">
        <f>'AI - 2'!A244</f>
        <v>No</v>
      </c>
      <c r="O245" s="18" t="str">
        <f>'AI  - 3'!A244</f>
        <v>No</v>
      </c>
      <c r="P245" s="8">
        <f>COUNTIF(M245:O245,"Yes")</f>
        <v>0</v>
      </c>
      <c r="Q245" s="18" t="str">
        <f>'AI - 1'!B244</f>
        <v>No</v>
      </c>
      <c r="R245" s="18" t="str">
        <f>'AI - 2'!B244</f>
        <v>No</v>
      </c>
      <c r="S245" s="18" t="str">
        <f>'AI  - 3'!B244</f>
        <v>No</v>
      </c>
      <c r="T245" s="8">
        <f>COUNTIF(Q245:S245,"Yes")</f>
        <v>0</v>
      </c>
      <c r="U245" s="15" t="s">
        <v>152</v>
      </c>
      <c r="V245" s="19"/>
      <c r="W245" s="8"/>
      <c r="X245" s="5"/>
      <c r="Y245" s="20"/>
      <c r="Z245" s="21"/>
      <c r="AA245" s="22"/>
      <c r="AB245" s="22"/>
      <c r="AC245" s="23"/>
      <c r="AD245" s="22"/>
      <c r="AE245" s="22"/>
      <c r="AF245" s="22"/>
      <c r="AG245" s="23"/>
      <c r="AH245" s="22"/>
    </row>
    <row r="246" spans="1:34" ht="15.75" customHeight="1" x14ac:dyDescent="0.3">
      <c r="A246" s="13"/>
      <c r="B246" s="54"/>
      <c r="C246" s="10">
        <v>243</v>
      </c>
      <c r="D246" s="6" t="s">
        <v>839</v>
      </c>
      <c r="E246" s="6" t="s">
        <v>840</v>
      </c>
      <c r="F246" s="14" t="s">
        <v>152</v>
      </c>
      <c r="G246" s="15" t="s">
        <v>152</v>
      </c>
      <c r="H246" s="15" t="s">
        <v>152</v>
      </c>
      <c r="I246" s="16" t="s">
        <v>25</v>
      </c>
      <c r="L246" s="17"/>
      <c r="M246" s="18" t="str">
        <f>'AI - 1'!A245</f>
        <v>No</v>
      </c>
      <c r="N246" s="18" t="str">
        <f>'AI - 2'!A245</f>
        <v>No</v>
      </c>
      <c r="O246" s="18" t="str">
        <f>'AI  - 3'!A245</f>
        <v>No</v>
      </c>
      <c r="P246" s="8">
        <f>COUNTIF(M246:O246,"Yes")</f>
        <v>0</v>
      </c>
      <c r="Q246" s="18" t="str">
        <f>'AI - 1'!B245</f>
        <v>No</v>
      </c>
      <c r="R246" s="18" t="str">
        <f>'AI - 2'!B245</f>
        <v>No</v>
      </c>
      <c r="S246" s="18" t="str">
        <f>'AI  - 3'!B245</f>
        <v>No</v>
      </c>
      <c r="T246" s="8">
        <f>COUNTIF(Q246:S246,"Yes")</f>
        <v>0</v>
      </c>
      <c r="U246" s="15" t="s">
        <v>152</v>
      </c>
      <c r="V246" s="19"/>
      <c r="W246" s="8"/>
      <c r="X246" s="5"/>
      <c r="Y246" s="20"/>
      <c r="Z246" s="21"/>
      <c r="AA246" s="22"/>
      <c r="AB246" s="22"/>
      <c r="AC246" s="23"/>
      <c r="AD246" s="22"/>
      <c r="AE246" s="22"/>
      <c r="AF246" s="22"/>
      <c r="AG246" s="23"/>
      <c r="AH246" s="22"/>
    </row>
    <row r="247" spans="1:34" ht="15.75" customHeight="1" x14ac:dyDescent="0.3">
      <c r="A247" s="13"/>
      <c r="B247" s="54"/>
      <c r="C247" s="10">
        <v>244</v>
      </c>
      <c r="D247" s="6" t="s">
        <v>841</v>
      </c>
      <c r="E247" s="6" t="s">
        <v>842</v>
      </c>
      <c r="F247" s="14" t="s">
        <v>152</v>
      </c>
      <c r="G247" s="15" t="s">
        <v>152</v>
      </c>
      <c r="H247" s="15" t="s">
        <v>152</v>
      </c>
      <c r="I247" s="16" t="s">
        <v>25</v>
      </c>
      <c r="L247" s="17"/>
      <c r="M247" s="18" t="str">
        <f>'AI - 1'!A246</f>
        <v>No</v>
      </c>
      <c r="N247" s="18" t="str">
        <f>'AI - 2'!A246</f>
        <v>No</v>
      </c>
      <c r="O247" s="18" t="str">
        <f>'AI  - 3'!A246</f>
        <v>No</v>
      </c>
      <c r="P247" s="8">
        <f>COUNTIF(M247:O247,"Yes")</f>
        <v>0</v>
      </c>
      <c r="Q247" s="18" t="str">
        <f>'AI - 1'!B246</f>
        <v>No</v>
      </c>
      <c r="R247" s="18" t="str">
        <f>'AI - 2'!B246</f>
        <v>No</v>
      </c>
      <c r="S247" s="18" t="str">
        <f>'AI  - 3'!B246</f>
        <v>No</v>
      </c>
      <c r="T247" s="8">
        <f>COUNTIF(Q247:S247,"Yes")</f>
        <v>0</v>
      </c>
      <c r="U247" s="15" t="s">
        <v>152</v>
      </c>
      <c r="V247" s="19"/>
      <c r="W247" s="8"/>
      <c r="X247" s="5"/>
      <c r="Y247" s="20"/>
      <c r="Z247" s="21"/>
      <c r="AA247" s="22"/>
      <c r="AB247" s="22"/>
      <c r="AC247" s="23"/>
      <c r="AD247" s="22"/>
      <c r="AE247" s="22"/>
      <c r="AF247" s="22"/>
      <c r="AG247" s="23"/>
      <c r="AH247" s="22"/>
    </row>
    <row r="248" spans="1:34" ht="15.75" customHeight="1" x14ac:dyDescent="0.3">
      <c r="A248" s="13"/>
      <c r="B248" s="54"/>
      <c r="C248" s="10">
        <v>245</v>
      </c>
      <c r="D248" s="6" t="s">
        <v>843</v>
      </c>
      <c r="E248" s="6" t="s">
        <v>844</v>
      </c>
      <c r="F248" s="14" t="s">
        <v>152</v>
      </c>
      <c r="G248" s="15" t="s">
        <v>152</v>
      </c>
      <c r="H248" s="15" t="s">
        <v>152</v>
      </c>
      <c r="I248" s="16" t="s">
        <v>25</v>
      </c>
      <c r="L248" s="17"/>
      <c r="M248" s="18" t="str">
        <f>'AI - 1'!A247</f>
        <v>No</v>
      </c>
      <c r="N248" s="18" t="str">
        <f>'AI - 2'!A247</f>
        <v>No</v>
      </c>
      <c r="O248" s="18" t="str">
        <f>'AI  - 3'!A247</f>
        <v>No</v>
      </c>
      <c r="P248" s="8">
        <f>COUNTIF(M248:O248,"Yes")</f>
        <v>0</v>
      </c>
      <c r="Q248" s="18" t="str">
        <f>'AI - 1'!B247</f>
        <v>No</v>
      </c>
      <c r="R248" s="18" t="str">
        <f>'AI - 2'!B247</f>
        <v>No</v>
      </c>
      <c r="S248" s="18" t="str">
        <f>'AI  - 3'!B247</f>
        <v>No</v>
      </c>
      <c r="T248" s="8">
        <f>COUNTIF(Q248:S248,"Yes")</f>
        <v>0</v>
      </c>
      <c r="U248" s="15" t="s">
        <v>152</v>
      </c>
      <c r="V248" s="19"/>
      <c r="W248" s="8"/>
      <c r="X248" s="5"/>
      <c r="Y248" s="20"/>
      <c r="Z248" s="21"/>
      <c r="AA248" s="22"/>
      <c r="AB248" s="22"/>
      <c r="AC248" s="23"/>
      <c r="AD248" s="22"/>
      <c r="AE248" s="22"/>
      <c r="AF248" s="22"/>
      <c r="AG248" s="23"/>
      <c r="AH248" s="22"/>
    </row>
    <row r="249" spans="1:34" ht="15.75" customHeight="1" x14ac:dyDescent="0.3">
      <c r="A249" s="13"/>
      <c r="B249" s="54"/>
      <c r="C249" s="10">
        <v>246</v>
      </c>
      <c r="D249" s="6" t="s">
        <v>845</v>
      </c>
      <c r="E249" s="6" t="s">
        <v>846</v>
      </c>
      <c r="F249" s="14" t="s">
        <v>152</v>
      </c>
      <c r="G249" s="15" t="s">
        <v>152</v>
      </c>
      <c r="H249" s="15" t="s">
        <v>152</v>
      </c>
      <c r="I249" s="16" t="s">
        <v>25</v>
      </c>
      <c r="L249" s="17"/>
      <c r="M249" s="18" t="str">
        <f>'AI - 1'!A248</f>
        <v>No</v>
      </c>
      <c r="N249" s="18" t="str">
        <f>'AI - 2'!A248</f>
        <v>No</v>
      </c>
      <c r="O249" s="18" t="str">
        <f>'AI  - 3'!A248</f>
        <v>No</v>
      </c>
      <c r="P249" s="8">
        <f>COUNTIF(M249:O249,"Yes")</f>
        <v>0</v>
      </c>
      <c r="Q249" s="18" t="str">
        <f>'AI - 1'!B248</f>
        <v>No</v>
      </c>
      <c r="R249" s="18" t="str">
        <f>'AI - 2'!B248</f>
        <v>No</v>
      </c>
      <c r="S249" s="18" t="str">
        <f>'AI  - 3'!B248</f>
        <v>No</v>
      </c>
      <c r="T249" s="8">
        <f>COUNTIF(Q249:S249,"Yes")</f>
        <v>0</v>
      </c>
      <c r="U249" s="15" t="s">
        <v>152</v>
      </c>
      <c r="V249" s="19"/>
      <c r="W249" s="8"/>
      <c r="X249" s="5"/>
      <c r="Y249" s="20"/>
      <c r="Z249" s="21"/>
      <c r="AA249" s="22"/>
      <c r="AB249" s="22"/>
      <c r="AC249" s="23"/>
      <c r="AD249" s="22"/>
      <c r="AE249" s="22"/>
      <c r="AF249" s="22"/>
      <c r="AG249" s="23"/>
      <c r="AH249" s="22"/>
    </row>
    <row r="250" spans="1:34" ht="15.75" customHeight="1" x14ac:dyDescent="0.3">
      <c r="A250" s="13"/>
      <c r="B250" s="54"/>
      <c r="C250" s="10">
        <v>247</v>
      </c>
      <c r="D250" s="6" t="s">
        <v>847</v>
      </c>
      <c r="E250" s="6" t="s">
        <v>848</v>
      </c>
      <c r="F250" s="14" t="s">
        <v>152</v>
      </c>
      <c r="G250" s="15" t="s">
        <v>152</v>
      </c>
      <c r="H250" s="15" t="s">
        <v>152</v>
      </c>
      <c r="I250" s="16" t="s">
        <v>25</v>
      </c>
      <c r="L250" s="17"/>
      <c r="M250" s="18" t="str">
        <f>'AI - 1'!A249</f>
        <v>No</v>
      </c>
      <c r="N250" s="18" t="str">
        <f>'AI - 2'!A249</f>
        <v>No</v>
      </c>
      <c r="O250" s="18" t="str">
        <f>'AI  - 3'!A249</f>
        <v>No</v>
      </c>
      <c r="P250" s="8">
        <f>COUNTIF(M250:O250,"Yes")</f>
        <v>0</v>
      </c>
      <c r="Q250" s="18" t="str">
        <f>'AI - 1'!B249</f>
        <v>No</v>
      </c>
      <c r="R250" s="18" t="str">
        <f>'AI - 2'!B249</f>
        <v>No</v>
      </c>
      <c r="S250" s="18" t="str">
        <f>'AI  - 3'!B249</f>
        <v>No</v>
      </c>
      <c r="T250" s="8">
        <f>COUNTIF(Q250:S250,"Yes")</f>
        <v>0</v>
      </c>
      <c r="U250" s="15" t="s">
        <v>152</v>
      </c>
      <c r="V250" s="19"/>
      <c r="W250" s="8"/>
      <c r="X250" s="5"/>
      <c r="Y250" s="20"/>
      <c r="Z250" s="21"/>
      <c r="AA250" s="22"/>
      <c r="AB250" s="22"/>
      <c r="AC250" s="23"/>
      <c r="AD250" s="22"/>
      <c r="AE250" s="22"/>
      <c r="AF250" s="22"/>
      <c r="AG250" s="23"/>
      <c r="AH250" s="22"/>
    </row>
    <row r="251" spans="1:34" ht="15.75" customHeight="1" x14ac:dyDescent="0.3">
      <c r="A251" s="13"/>
      <c r="B251" s="54"/>
      <c r="C251" s="10">
        <v>248</v>
      </c>
      <c r="D251" s="6" t="s">
        <v>226</v>
      </c>
      <c r="E251" s="6" t="s">
        <v>227</v>
      </c>
      <c r="F251" s="14" t="s">
        <v>152</v>
      </c>
      <c r="G251" s="15" t="s">
        <v>24</v>
      </c>
      <c r="H251" s="27" t="s">
        <v>152</v>
      </c>
      <c r="I251" s="16" t="s">
        <v>181</v>
      </c>
      <c r="J251" s="2" t="s">
        <v>228</v>
      </c>
      <c r="L251" s="17"/>
      <c r="M251" s="18" t="str">
        <f>'AI - 1'!A250</f>
        <v>Yes</v>
      </c>
      <c r="N251" s="18" t="str">
        <f>'AI - 2'!A250</f>
        <v>Yes</v>
      </c>
      <c r="O251" s="18" t="str">
        <f>'AI  - 3'!A250</f>
        <v>Yes</v>
      </c>
      <c r="P251" s="8">
        <f>COUNTIF(M251:O251,"Yes")</f>
        <v>3</v>
      </c>
      <c r="Q251" s="18" t="str">
        <f>'AI - 1'!B250</f>
        <v>Yes</v>
      </c>
      <c r="R251" s="18" t="str">
        <f>'AI - 2'!B250</f>
        <v>Yes</v>
      </c>
      <c r="S251" s="18" t="str">
        <f>'AI  - 3'!B250</f>
        <v>Yes</v>
      </c>
      <c r="T251" s="8">
        <f>COUNTIF(Q251:S251,"Yes")</f>
        <v>3</v>
      </c>
      <c r="U251" s="15" t="s">
        <v>24</v>
      </c>
      <c r="V251" s="19"/>
      <c r="W251" s="8"/>
      <c r="X251" s="5"/>
      <c r="Y251" s="20"/>
      <c r="Z251" s="21"/>
      <c r="AA251" s="22"/>
      <c r="AB251" s="22"/>
      <c r="AC251" s="23"/>
      <c r="AD251" s="22"/>
      <c r="AE251" s="22"/>
      <c r="AF251" s="22"/>
      <c r="AG251" s="23"/>
      <c r="AH251" s="22"/>
    </row>
    <row r="252" spans="1:34" ht="15.75" customHeight="1" x14ac:dyDescent="0.3">
      <c r="A252" s="13"/>
      <c r="B252" s="54"/>
      <c r="C252" s="10">
        <v>249</v>
      </c>
      <c r="D252" s="6" t="s">
        <v>849</v>
      </c>
      <c r="E252" s="6" t="s">
        <v>850</v>
      </c>
      <c r="F252" s="14" t="s">
        <v>152</v>
      </c>
      <c r="G252" s="15" t="s">
        <v>152</v>
      </c>
      <c r="H252" s="15" t="s">
        <v>152</v>
      </c>
      <c r="I252" s="16" t="s">
        <v>25</v>
      </c>
      <c r="L252" s="17"/>
      <c r="M252" s="18" t="str">
        <f>'AI - 1'!A251</f>
        <v>No</v>
      </c>
      <c r="N252" s="18" t="str">
        <f>'AI - 2'!A251</f>
        <v>No</v>
      </c>
      <c r="O252" s="18" t="str">
        <f>'AI  - 3'!A251</f>
        <v>No</v>
      </c>
      <c r="P252" s="8">
        <f>COUNTIF(M252:O252,"Yes")</f>
        <v>0</v>
      </c>
      <c r="Q252" s="18" t="str">
        <f>'AI - 1'!B251</f>
        <v>No</v>
      </c>
      <c r="R252" s="18" t="str">
        <f>'AI - 2'!B251</f>
        <v>No</v>
      </c>
      <c r="S252" s="18" t="str">
        <f>'AI  - 3'!B251</f>
        <v>No</v>
      </c>
      <c r="T252" s="8">
        <f>COUNTIF(Q252:S252,"Yes")</f>
        <v>0</v>
      </c>
      <c r="U252" s="15" t="s">
        <v>152</v>
      </c>
      <c r="V252" s="19"/>
      <c r="W252" s="8"/>
      <c r="X252" s="5"/>
      <c r="Y252" s="20"/>
      <c r="Z252" s="21"/>
      <c r="AA252" s="22"/>
      <c r="AB252" s="22"/>
      <c r="AC252" s="23"/>
      <c r="AD252" s="22"/>
      <c r="AE252" s="22"/>
      <c r="AF252" s="22"/>
      <c r="AG252" s="23"/>
      <c r="AH252" s="22"/>
    </row>
    <row r="253" spans="1:34" ht="15.75" customHeight="1" x14ac:dyDescent="0.3">
      <c r="A253" s="13"/>
      <c r="B253" s="54"/>
      <c r="C253" s="10">
        <v>250</v>
      </c>
      <c r="D253" s="6" t="s">
        <v>851</v>
      </c>
      <c r="E253" s="6" t="s">
        <v>852</v>
      </c>
      <c r="F253" s="14" t="s">
        <v>152</v>
      </c>
      <c r="G253" s="15" t="s">
        <v>152</v>
      </c>
      <c r="H253" s="15" t="s">
        <v>152</v>
      </c>
      <c r="I253" s="16" t="s">
        <v>25</v>
      </c>
      <c r="L253" s="17"/>
      <c r="M253" s="18" t="str">
        <f>'AI - 1'!A252</f>
        <v>No</v>
      </c>
      <c r="N253" s="18" t="str">
        <f>'AI - 2'!A252</f>
        <v>No</v>
      </c>
      <c r="O253" s="18" t="str">
        <f>'AI  - 3'!A252</f>
        <v>No</v>
      </c>
      <c r="P253" s="8">
        <f>COUNTIF(M253:O253,"Yes")</f>
        <v>0</v>
      </c>
      <c r="Q253" s="18" t="str">
        <f>'AI - 1'!B252</f>
        <v>No</v>
      </c>
      <c r="R253" s="18" t="str">
        <f>'AI - 2'!B252</f>
        <v>No</v>
      </c>
      <c r="S253" s="18" t="str">
        <f>'AI  - 3'!B252</f>
        <v>No</v>
      </c>
      <c r="T253" s="8">
        <f>COUNTIF(Q253:S253,"Yes")</f>
        <v>0</v>
      </c>
      <c r="U253" s="15" t="s">
        <v>152</v>
      </c>
      <c r="V253" s="19"/>
      <c r="W253" s="8"/>
      <c r="X253" s="5"/>
      <c r="Y253" s="20"/>
      <c r="Z253" s="21"/>
      <c r="AA253" s="22"/>
      <c r="AB253" s="22"/>
      <c r="AC253" s="23"/>
      <c r="AD253" s="22"/>
      <c r="AE253" s="22"/>
      <c r="AF253" s="22"/>
      <c r="AG253" s="23"/>
      <c r="AH253" s="22"/>
    </row>
    <row r="254" spans="1:34" ht="15.75" customHeight="1" x14ac:dyDescent="0.3">
      <c r="A254" s="13"/>
      <c r="B254" s="54"/>
      <c r="C254" s="10">
        <v>251</v>
      </c>
      <c r="D254" s="6" t="s">
        <v>853</v>
      </c>
      <c r="E254" s="6" t="s">
        <v>854</v>
      </c>
      <c r="F254" s="14" t="s">
        <v>152</v>
      </c>
      <c r="G254" s="15" t="s">
        <v>152</v>
      </c>
      <c r="H254" s="15" t="s">
        <v>152</v>
      </c>
      <c r="I254" s="16" t="s">
        <v>25</v>
      </c>
      <c r="L254" s="17"/>
      <c r="M254" s="18" t="str">
        <f>'AI - 1'!A253</f>
        <v>No</v>
      </c>
      <c r="N254" s="18" t="str">
        <f>'AI - 2'!A253</f>
        <v>No</v>
      </c>
      <c r="O254" s="18" t="str">
        <f>'AI  - 3'!A253</f>
        <v>No</v>
      </c>
      <c r="P254" s="8">
        <f>COUNTIF(M254:O254,"Yes")</f>
        <v>0</v>
      </c>
      <c r="Q254" s="18" t="str">
        <f>'AI - 1'!B253</f>
        <v>No</v>
      </c>
      <c r="R254" s="18" t="str">
        <f>'AI - 2'!B253</f>
        <v>No</v>
      </c>
      <c r="S254" s="18" t="str">
        <f>'AI  - 3'!B253</f>
        <v>No</v>
      </c>
      <c r="T254" s="8">
        <f>COUNTIF(Q254:S254,"Yes")</f>
        <v>0</v>
      </c>
      <c r="U254" s="15" t="s">
        <v>152</v>
      </c>
      <c r="V254" s="19"/>
      <c r="W254" s="8"/>
      <c r="X254" s="5"/>
      <c r="Y254" s="20"/>
      <c r="Z254" s="21"/>
      <c r="AA254" s="22"/>
      <c r="AB254" s="22"/>
      <c r="AC254" s="23"/>
      <c r="AD254" s="22"/>
      <c r="AE254" s="22"/>
      <c r="AF254" s="22"/>
      <c r="AG254" s="23"/>
      <c r="AH254" s="22"/>
    </row>
    <row r="255" spans="1:34" ht="15.75" customHeight="1" x14ac:dyDescent="0.3">
      <c r="A255" s="13"/>
      <c r="B255" s="54"/>
      <c r="C255" s="10">
        <v>252</v>
      </c>
      <c r="D255" s="6" t="s">
        <v>855</v>
      </c>
      <c r="E255" s="6" t="s">
        <v>856</v>
      </c>
      <c r="F255" s="14" t="s">
        <v>152</v>
      </c>
      <c r="G255" s="15" t="s">
        <v>152</v>
      </c>
      <c r="H255" s="15" t="s">
        <v>152</v>
      </c>
      <c r="I255" s="16" t="s">
        <v>25</v>
      </c>
      <c r="L255" s="17"/>
      <c r="M255" s="18" t="str">
        <f>'AI - 1'!A254</f>
        <v>No</v>
      </c>
      <c r="N255" s="18" t="str">
        <f>'AI - 2'!A254</f>
        <v>No</v>
      </c>
      <c r="O255" s="18" t="str">
        <f>'AI  - 3'!A254</f>
        <v>No</v>
      </c>
      <c r="P255" s="8">
        <f>COUNTIF(M255:O255,"Yes")</f>
        <v>0</v>
      </c>
      <c r="Q255" s="18" t="str">
        <f>'AI - 1'!B254</f>
        <v>No</v>
      </c>
      <c r="R255" s="18" t="str">
        <f>'AI - 2'!B254</f>
        <v>No</v>
      </c>
      <c r="S255" s="18" t="str">
        <f>'AI  - 3'!B254</f>
        <v>No</v>
      </c>
      <c r="T255" s="8">
        <f>COUNTIF(Q255:S255,"Yes")</f>
        <v>0</v>
      </c>
      <c r="U255" s="15" t="s">
        <v>152</v>
      </c>
      <c r="V255" s="19"/>
      <c r="W255" s="8"/>
      <c r="X255" s="5"/>
      <c r="Y255" s="20"/>
      <c r="Z255" s="21"/>
      <c r="AA255" s="22"/>
      <c r="AB255" s="22"/>
      <c r="AC255" s="23"/>
      <c r="AD255" s="22"/>
      <c r="AE255" s="22"/>
      <c r="AF255" s="22"/>
      <c r="AG255" s="23"/>
      <c r="AH255" s="22"/>
    </row>
    <row r="256" spans="1:34" ht="15.75" customHeight="1" x14ac:dyDescent="0.3">
      <c r="A256" s="13"/>
      <c r="B256" s="54"/>
      <c r="C256" s="10">
        <v>253</v>
      </c>
      <c r="D256" s="6" t="s">
        <v>857</v>
      </c>
      <c r="E256" s="6" t="s">
        <v>858</v>
      </c>
      <c r="F256" s="14" t="s">
        <v>152</v>
      </c>
      <c r="G256" s="15" t="s">
        <v>152</v>
      </c>
      <c r="H256" s="15" t="s">
        <v>152</v>
      </c>
      <c r="I256" s="16" t="s">
        <v>25</v>
      </c>
      <c r="L256" s="17"/>
      <c r="M256" s="18" t="str">
        <f>'AI - 1'!A255</f>
        <v>No</v>
      </c>
      <c r="N256" s="18" t="str">
        <f>'AI - 2'!A255</f>
        <v>No</v>
      </c>
      <c r="O256" s="18" t="str">
        <f>'AI  - 3'!A255</f>
        <v>No</v>
      </c>
      <c r="P256" s="8">
        <f>COUNTIF(M256:O256,"Yes")</f>
        <v>0</v>
      </c>
      <c r="Q256" s="18" t="str">
        <f>'AI - 1'!B255</f>
        <v>No</v>
      </c>
      <c r="R256" s="18" t="str">
        <f>'AI - 2'!B255</f>
        <v>No</v>
      </c>
      <c r="S256" s="18" t="str">
        <f>'AI  - 3'!B255</f>
        <v>No</v>
      </c>
      <c r="T256" s="8">
        <f>COUNTIF(Q256:S256,"Yes")</f>
        <v>0</v>
      </c>
      <c r="U256" s="15" t="s">
        <v>152</v>
      </c>
      <c r="V256" s="19"/>
      <c r="W256" s="8"/>
      <c r="X256" s="5"/>
      <c r="Y256" s="20"/>
      <c r="Z256" s="21"/>
      <c r="AA256" s="22"/>
      <c r="AB256" s="22"/>
      <c r="AC256" s="23"/>
      <c r="AD256" s="22"/>
      <c r="AE256" s="22"/>
      <c r="AF256" s="22"/>
      <c r="AG256" s="23"/>
      <c r="AH256" s="22"/>
    </row>
    <row r="257" spans="1:34" ht="15.75" customHeight="1" x14ac:dyDescent="0.3">
      <c r="A257" s="13"/>
      <c r="B257" s="54"/>
      <c r="C257" s="10">
        <v>254</v>
      </c>
      <c r="D257" s="6" t="s">
        <v>859</v>
      </c>
      <c r="E257" s="6" t="s">
        <v>860</v>
      </c>
      <c r="F257" s="14" t="s">
        <v>152</v>
      </c>
      <c r="G257" s="15" t="s">
        <v>152</v>
      </c>
      <c r="H257" s="15" t="s">
        <v>152</v>
      </c>
      <c r="I257" s="16" t="s">
        <v>25</v>
      </c>
      <c r="L257" s="17"/>
      <c r="M257" s="18" t="str">
        <f>'AI - 1'!A256</f>
        <v>No</v>
      </c>
      <c r="N257" s="18" t="str">
        <f>'AI - 2'!A256</f>
        <v>No</v>
      </c>
      <c r="O257" s="18" t="str">
        <f>'AI  - 3'!A256</f>
        <v>No</v>
      </c>
      <c r="P257" s="8">
        <f>COUNTIF(M257:O257,"Yes")</f>
        <v>0</v>
      </c>
      <c r="Q257" s="18" t="str">
        <f>'AI - 1'!B256</f>
        <v>No</v>
      </c>
      <c r="R257" s="18" t="str">
        <f>'AI - 2'!B256</f>
        <v>No</v>
      </c>
      <c r="S257" s="18" t="str">
        <f>'AI  - 3'!B256</f>
        <v>No</v>
      </c>
      <c r="T257" s="8">
        <f>COUNTIF(Q257:S257,"Yes")</f>
        <v>0</v>
      </c>
      <c r="U257" s="15" t="s">
        <v>152</v>
      </c>
      <c r="V257" s="19"/>
      <c r="W257" s="8"/>
      <c r="X257" s="5"/>
      <c r="Y257" s="20"/>
      <c r="Z257" s="21"/>
      <c r="AA257" s="22"/>
      <c r="AB257" s="22"/>
      <c r="AC257" s="23"/>
      <c r="AD257" s="22"/>
      <c r="AE257" s="22"/>
      <c r="AF257" s="22"/>
      <c r="AG257" s="23"/>
      <c r="AH257" s="22"/>
    </row>
    <row r="258" spans="1:34" ht="15.75" customHeight="1" x14ac:dyDescent="0.3">
      <c r="A258" s="13"/>
      <c r="B258" s="54"/>
      <c r="C258" s="10">
        <v>255</v>
      </c>
      <c r="D258" s="6" t="s">
        <v>861</v>
      </c>
      <c r="E258" s="6" t="s">
        <v>862</v>
      </c>
      <c r="F258" s="14" t="s">
        <v>152</v>
      </c>
      <c r="G258" s="15" t="s">
        <v>152</v>
      </c>
      <c r="H258" s="15" t="s">
        <v>152</v>
      </c>
      <c r="I258" s="16" t="s">
        <v>25</v>
      </c>
      <c r="L258" s="17"/>
      <c r="M258" s="18" t="str">
        <f>'AI - 1'!A257</f>
        <v>No</v>
      </c>
      <c r="N258" s="18" t="str">
        <f>'AI - 2'!A257</f>
        <v>No</v>
      </c>
      <c r="O258" s="18" t="str">
        <f>'AI  - 3'!A257</f>
        <v>No</v>
      </c>
      <c r="P258" s="8">
        <f>COUNTIF(M258:O258,"Yes")</f>
        <v>0</v>
      </c>
      <c r="Q258" s="18" t="str">
        <f>'AI - 1'!B257</f>
        <v>No</v>
      </c>
      <c r="R258" s="18" t="str">
        <f>'AI - 2'!B257</f>
        <v>No</v>
      </c>
      <c r="S258" s="18" t="str">
        <f>'AI  - 3'!B257</f>
        <v>No</v>
      </c>
      <c r="T258" s="8">
        <f>COUNTIF(Q258:S258,"Yes")</f>
        <v>0</v>
      </c>
      <c r="U258" s="15" t="s">
        <v>152</v>
      </c>
      <c r="V258" s="19"/>
      <c r="W258" s="8"/>
      <c r="X258" s="5"/>
      <c r="Y258" s="20"/>
      <c r="Z258" s="21"/>
      <c r="AA258" s="22"/>
      <c r="AB258" s="22"/>
      <c r="AC258" s="23"/>
      <c r="AD258" s="22"/>
      <c r="AE258" s="22"/>
      <c r="AF258" s="22"/>
      <c r="AG258" s="23"/>
      <c r="AH258" s="22"/>
    </row>
    <row r="259" spans="1:34" ht="15.75" customHeight="1" x14ac:dyDescent="0.3">
      <c r="A259" s="13"/>
      <c r="B259" s="54"/>
      <c r="C259" s="10">
        <v>256</v>
      </c>
      <c r="D259" s="6" t="s">
        <v>863</v>
      </c>
      <c r="E259" s="6" t="s">
        <v>864</v>
      </c>
      <c r="F259" s="14" t="s">
        <v>152</v>
      </c>
      <c r="G259" s="15" t="s">
        <v>152</v>
      </c>
      <c r="H259" s="15" t="s">
        <v>152</v>
      </c>
      <c r="I259" s="16" t="s">
        <v>25</v>
      </c>
      <c r="L259" s="17"/>
      <c r="M259" s="18" t="str">
        <f>'AI - 1'!A258</f>
        <v>No</v>
      </c>
      <c r="N259" s="18" t="str">
        <f>'AI - 2'!A258</f>
        <v>No</v>
      </c>
      <c r="O259" s="18" t="str">
        <f>'AI  - 3'!A258</f>
        <v>No</v>
      </c>
      <c r="P259" s="8">
        <f>COUNTIF(M259:O259,"Yes")</f>
        <v>0</v>
      </c>
      <c r="Q259" s="18" t="str">
        <f>'AI - 1'!B258</f>
        <v>No</v>
      </c>
      <c r="R259" s="18" t="str">
        <f>'AI - 2'!B258</f>
        <v>No</v>
      </c>
      <c r="S259" s="18" t="str">
        <f>'AI  - 3'!B258</f>
        <v>No</v>
      </c>
      <c r="T259" s="8">
        <f>COUNTIF(Q259:S259,"Yes")</f>
        <v>0</v>
      </c>
      <c r="U259" s="15" t="s">
        <v>152</v>
      </c>
      <c r="V259" s="19"/>
      <c r="W259" s="8"/>
      <c r="X259" s="5"/>
      <c r="Y259" s="20"/>
      <c r="Z259" s="21"/>
      <c r="AA259" s="22"/>
      <c r="AB259" s="22"/>
      <c r="AC259" s="23"/>
      <c r="AD259" s="22"/>
      <c r="AE259" s="22"/>
      <c r="AF259" s="22"/>
      <c r="AG259" s="23"/>
      <c r="AH259" s="22"/>
    </row>
    <row r="260" spans="1:34" ht="15.75" customHeight="1" x14ac:dyDescent="0.3">
      <c r="A260" s="13"/>
      <c r="B260" s="54"/>
      <c r="C260" s="10">
        <v>257</v>
      </c>
      <c r="D260" s="6" t="s">
        <v>305</v>
      </c>
      <c r="E260" s="6" t="s">
        <v>306</v>
      </c>
      <c r="F260" s="14" t="s">
        <v>152</v>
      </c>
      <c r="G260" s="15" t="s">
        <v>24</v>
      </c>
      <c r="H260" s="27" t="s">
        <v>152</v>
      </c>
      <c r="I260" s="16" t="s">
        <v>181</v>
      </c>
      <c r="J260" s="2" t="s">
        <v>219</v>
      </c>
      <c r="L260" s="17"/>
      <c r="M260" s="18" t="str">
        <f>'AI - 1'!A259</f>
        <v>Yes</v>
      </c>
      <c r="N260" s="18" t="str">
        <f>'AI - 2'!A259</f>
        <v>Yes</v>
      </c>
      <c r="O260" s="18" t="str">
        <f>'AI  - 3'!A259</f>
        <v>Yes</v>
      </c>
      <c r="P260" s="8">
        <f>COUNTIF(M260:O260,"Yes")</f>
        <v>3</v>
      </c>
      <c r="Q260" s="18" t="str">
        <f>'AI - 1'!B259</f>
        <v>No</v>
      </c>
      <c r="R260" s="18" t="str">
        <f>'AI - 2'!B259</f>
        <v>No</v>
      </c>
      <c r="S260" s="18" t="str">
        <f>'AI  - 3'!B259</f>
        <v>No</v>
      </c>
      <c r="T260" s="8">
        <f>COUNTIF(Q260:S260,"Yes")</f>
        <v>0</v>
      </c>
      <c r="U260" s="15" t="s">
        <v>24</v>
      </c>
      <c r="V260" s="19"/>
      <c r="W260" s="8"/>
      <c r="X260" s="5"/>
      <c r="Y260" s="20"/>
      <c r="Z260" s="21"/>
      <c r="AA260" s="22"/>
      <c r="AB260" s="22"/>
      <c r="AC260" s="23"/>
      <c r="AD260" s="22"/>
      <c r="AE260" s="22"/>
      <c r="AF260" s="22"/>
      <c r="AG260" s="23"/>
      <c r="AH260" s="22"/>
    </row>
    <row r="261" spans="1:34" ht="15.75" customHeight="1" x14ac:dyDescent="0.3">
      <c r="A261" s="13"/>
      <c r="B261" s="54"/>
      <c r="C261" s="10">
        <v>258</v>
      </c>
      <c r="D261" s="6" t="s">
        <v>865</v>
      </c>
      <c r="E261" s="6" t="s">
        <v>866</v>
      </c>
      <c r="F261" s="14" t="s">
        <v>152</v>
      </c>
      <c r="G261" s="15" t="s">
        <v>152</v>
      </c>
      <c r="H261" s="15" t="s">
        <v>152</v>
      </c>
      <c r="I261" s="16" t="s">
        <v>25</v>
      </c>
      <c r="L261" s="17"/>
      <c r="M261" s="18" t="str">
        <f>'AI - 1'!A260</f>
        <v>No</v>
      </c>
      <c r="N261" s="18" t="str">
        <f>'AI - 2'!A260</f>
        <v>No</v>
      </c>
      <c r="O261" s="18" t="str">
        <f>'AI  - 3'!A260</f>
        <v>No</v>
      </c>
      <c r="P261" s="8">
        <f>COUNTIF(M261:O261,"Yes")</f>
        <v>0</v>
      </c>
      <c r="Q261" s="18" t="str">
        <f>'AI - 1'!B260</f>
        <v>No</v>
      </c>
      <c r="R261" s="18" t="str">
        <f>'AI - 2'!B260</f>
        <v>No</v>
      </c>
      <c r="S261" s="18" t="str">
        <f>'AI  - 3'!B260</f>
        <v>No</v>
      </c>
      <c r="T261" s="8">
        <f>COUNTIF(Q261:S261,"Yes")</f>
        <v>0</v>
      </c>
      <c r="U261" s="15" t="s">
        <v>152</v>
      </c>
      <c r="V261" s="19"/>
      <c r="W261" s="8"/>
      <c r="X261" s="5"/>
      <c r="Y261" s="20"/>
      <c r="Z261" s="21"/>
      <c r="AA261" s="22"/>
      <c r="AB261" s="22"/>
      <c r="AC261" s="23"/>
      <c r="AD261" s="22"/>
      <c r="AE261" s="22"/>
      <c r="AF261" s="22"/>
      <c r="AG261" s="23"/>
      <c r="AH261" s="22"/>
    </row>
    <row r="262" spans="1:34" ht="15.75" customHeight="1" x14ac:dyDescent="0.3">
      <c r="A262" s="13"/>
      <c r="B262" s="54"/>
      <c r="C262" s="10">
        <v>259</v>
      </c>
      <c r="D262" s="6" t="s">
        <v>867</v>
      </c>
      <c r="E262" s="6" t="s">
        <v>868</v>
      </c>
      <c r="F262" s="14" t="s">
        <v>152</v>
      </c>
      <c r="G262" s="15" t="s">
        <v>152</v>
      </c>
      <c r="H262" s="15" t="s">
        <v>152</v>
      </c>
      <c r="I262" s="16" t="s">
        <v>25</v>
      </c>
      <c r="L262" s="17"/>
      <c r="M262" s="18" t="str">
        <f>'AI - 1'!A261</f>
        <v>No</v>
      </c>
      <c r="N262" s="18" t="str">
        <f>'AI - 2'!A261</f>
        <v>No</v>
      </c>
      <c r="O262" s="18" t="str">
        <f>'AI  - 3'!A261</f>
        <v>No</v>
      </c>
      <c r="P262" s="8">
        <f>COUNTIF(M262:O262,"Yes")</f>
        <v>0</v>
      </c>
      <c r="Q262" s="18" t="str">
        <f>'AI - 1'!B261</f>
        <v>No</v>
      </c>
      <c r="R262" s="18" t="str">
        <f>'AI - 2'!B261</f>
        <v>No</v>
      </c>
      <c r="S262" s="18" t="str">
        <f>'AI  - 3'!B261</f>
        <v>No</v>
      </c>
      <c r="T262" s="8">
        <f>COUNTIF(Q262:S262,"Yes")</f>
        <v>0</v>
      </c>
      <c r="U262" s="15" t="s">
        <v>152</v>
      </c>
      <c r="V262" s="19"/>
      <c r="W262" s="8"/>
      <c r="X262" s="5"/>
      <c r="Y262" s="20"/>
      <c r="Z262" s="21"/>
      <c r="AA262" s="22"/>
      <c r="AB262" s="22"/>
      <c r="AC262" s="23"/>
      <c r="AD262" s="22"/>
      <c r="AE262" s="22"/>
      <c r="AF262" s="22"/>
      <c r="AG262" s="23"/>
      <c r="AH262" s="22"/>
    </row>
    <row r="263" spans="1:34" ht="15.75" customHeight="1" x14ac:dyDescent="0.3">
      <c r="A263" s="13"/>
      <c r="B263" s="54"/>
      <c r="C263" s="10">
        <v>260</v>
      </c>
      <c r="D263" s="6" t="s">
        <v>869</v>
      </c>
      <c r="E263" s="6" t="s">
        <v>870</v>
      </c>
      <c r="F263" s="14" t="s">
        <v>152</v>
      </c>
      <c r="G263" s="15" t="s">
        <v>152</v>
      </c>
      <c r="H263" s="15" t="s">
        <v>152</v>
      </c>
      <c r="I263" s="16" t="s">
        <v>25</v>
      </c>
      <c r="L263" s="17"/>
      <c r="M263" s="18" t="str">
        <f>'AI - 1'!A262</f>
        <v>No</v>
      </c>
      <c r="N263" s="18" t="str">
        <f>'AI - 2'!A262</f>
        <v>No</v>
      </c>
      <c r="O263" s="18" t="str">
        <f>'AI  - 3'!A262</f>
        <v>No</v>
      </c>
      <c r="P263" s="8">
        <f>COUNTIF(M263:O263,"Yes")</f>
        <v>0</v>
      </c>
      <c r="Q263" s="18" t="str">
        <f>'AI - 1'!B262</f>
        <v>No</v>
      </c>
      <c r="R263" s="18" t="str">
        <f>'AI - 2'!B262</f>
        <v>No</v>
      </c>
      <c r="S263" s="18" t="str">
        <f>'AI  - 3'!B262</f>
        <v>No</v>
      </c>
      <c r="T263" s="8">
        <f>COUNTIF(Q263:S263,"Yes")</f>
        <v>0</v>
      </c>
      <c r="U263" s="15" t="s">
        <v>152</v>
      </c>
      <c r="V263" s="19"/>
      <c r="W263" s="8"/>
      <c r="X263" s="5"/>
      <c r="Y263" s="20"/>
      <c r="Z263" s="21"/>
      <c r="AA263" s="22"/>
      <c r="AB263" s="22"/>
      <c r="AC263" s="23"/>
      <c r="AD263" s="22"/>
      <c r="AE263" s="22"/>
      <c r="AF263" s="22"/>
      <c r="AG263" s="23"/>
      <c r="AH263" s="22"/>
    </row>
    <row r="264" spans="1:34" ht="15.75" customHeight="1" x14ac:dyDescent="0.3">
      <c r="A264" s="13"/>
      <c r="B264" s="54"/>
      <c r="C264" s="10">
        <v>261</v>
      </c>
      <c r="D264" s="6" t="s">
        <v>871</v>
      </c>
      <c r="E264" s="6" t="s">
        <v>872</v>
      </c>
      <c r="F264" s="14" t="s">
        <v>152</v>
      </c>
      <c r="G264" s="15" t="s">
        <v>152</v>
      </c>
      <c r="H264" s="15" t="s">
        <v>152</v>
      </c>
      <c r="I264" s="16" t="s">
        <v>25</v>
      </c>
      <c r="L264" s="17"/>
      <c r="M264" s="18" t="str">
        <f>'AI - 1'!A263</f>
        <v>No</v>
      </c>
      <c r="N264" s="18" t="str">
        <f>'AI - 2'!A263</f>
        <v>No</v>
      </c>
      <c r="O264" s="18" t="str">
        <f>'AI  - 3'!A263</f>
        <v>No</v>
      </c>
      <c r="P264" s="8">
        <f>COUNTIF(M264:O264,"Yes")</f>
        <v>0</v>
      </c>
      <c r="Q264" s="18" t="str">
        <f>'AI - 1'!B263</f>
        <v>No</v>
      </c>
      <c r="R264" s="18" t="str">
        <f>'AI - 2'!B263</f>
        <v>No</v>
      </c>
      <c r="S264" s="18" t="str">
        <f>'AI  - 3'!B263</f>
        <v>No</v>
      </c>
      <c r="T264" s="8">
        <f>COUNTIF(Q264:S264,"Yes")</f>
        <v>0</v>
      </c>
      <c r="U264" s="15" t="s">
        <v>152</v>
      </c>
      <c r="V264" s="19"/>
      <c r="W264" s="8"/>
      <c r="X264" s="5"/>
      <c r="Y264" s="20"/>
      <c r="Z264" s="21"/>
      <c r="AA264" s="22"/>
      <c r="AB264" s="22"/>
      <c r="AC264" s="23"/>
      <c r="AD264" s="22"/>
      <c r="AE264" s="22"/>
      <c r="AF264" s="22"/>
      <c r="AG264" s="23"/>
      <c r="AH264" s="22"/>
    </row>
    <row r="265" spans="1:34" ht="15.75" customHeight="1" x14ac:dyDescent="0.3">
      <c r="A265" s="13"/>
      <c r="B265" s="54"/>
      <c r="C265" s="10">
        <v>262</v>
      </c>
      <c r="D265" s="6" t="s">
        <v>873</v>
      </c>
      <c r="E265" s="6" t="s">
        <v>874</v>
      </c>
      <c r="F265" s="14" t="s">
        <v>152</v>
      </c>
      <c r="G265" s="15" t="s">
        <v>152</v>
      </c>
      <c r="H265" s="15" t="s">
        <v>152</v>
      </c>
      <c r="I265" s="16" t="s">
        <v>25</v>
      </c>
      <c r="L265" s="17"/>
      <c r="M265" s="18" t="str">
        <f>'AI - 1'!A264</f>
        <v>No</v>
      </c>
      <c r="N265" s="18" t="str">
        <f>'AI - 2'!A264</f>
        <v>No</v>
      </c>
      <c r="O265" s="18" t="str">
        <f>'AI  - 3'!A264</f>
        <v>No</v>
      </c>
      <c r="P265" s="8">
        <f>COUNTIF(M265:O265,"Yes")</f>
        <v>0</v>
      </c>
      <c r="Q265" s="18" t="str">
        <f>'AI - 1'!B264</f>
        <v>No</v>
      </c>
      <c r="R265" s="18" t="str">
        <f>'AI - 2'!B264</f>
        <v>No</v>
      </c>
      <c r="S265" s="18" t="str">
        <f>'AI  - 3'!B264</f>
        <v>No</v>
      </c>
      <c r="T265" s="8">
        <f>COUNTIF(Q265:S265,"Yes")</f>
        <v>0</v>
      </c>
      <c r="U265" s="15" t="s">
        <v>152</v>
      </c>
      <c r="V265" s="19"/>
      <c r="W265" s="8"/>
      <c r="X265" s="5"/>
      <c r="Y265" s="20"/>
      <c r="Z265" s="21"/>
      <c r="AA265" s="22"/>
      <c r="AB265" s="22"/>
      <c r="AC265" s="23"/>
      <c r="AD265" s="22"/>
      <c r="AE265" s="22"/>
      <c r="AF265" s="22"/>
      <c r="AG265" s="23"/>
      <c r="AH265" s="22"/>
    </row>
    <row r="266" spans="1:34" ht="15.75" customHeight="1" x14ac:dyDescent="0.3">
      <c r="A266" s="13"/>
      <c r="B266" s="54"/>
      <c r="C266" s="10">
        <v>263</v>
      </c>
      <c r="D266" s="6" t="s">
        <v>875</v>
      </c>
      <c r="E266" s="6" t="s">
        <v>876</v>
      </c>
      <c r="F266" s="14" t="s">
        <v>152</v>
      </c>
      <c r="G266" s="15" t="s">
        <v>152</v>
      </c>
      <c r="H266" s="15" t="s">
        <v>152</v>
      </c>
      <c r="I266" s="16" t="s">
        <v>25</v>
      </c>
      <c r="L266" s="17"/>
      <c r="M266" s="18" t="str">
        <f>'AI - 1'!A265</f>
        <v>No</v>
      </c>
      <c r="N266" s="18" t="str">
        <f>'AI - 2'!A265</f>
        <v>No</v>
      </c>
      <c r="O266" s="18" t="str">
        <f>'AI  - 3'!A265</f>
        <v>No</v>
      </c>
      <c r="P266" s="8">
        <f>COUNTIF(M266:O266,"Yes")</f>
        <v>0</v>
      </c>
      <c r="Q266" s="18" t="str">
        <f>'AI - 1'!B265</f>
        <v>No</v>
      </c>
      <c r="R266" s="18" t="str">
        <f>'AI - 2'!B265</f>
        <v>No</v>
      </c>
      <c r="S266" s="18" t="str">
        <f>'AI  - 3'!B265</f>
        <v>No</v>
      </c>
      <c r="T266" s="8">
        <f>COUNTIF(Q266:S266,"Yes")</f>
        <v>0</v>
      </c>
      <c r="U266" s="15" t="s">
        <v>152</v>
      </c>
      <c r="V266" s="19"/>
      <c r="W266" s="8"/>
      <c r="X266" s="5"/>
      <c r="Y266" s="20"/>
      <c r="Z266" s="21"/>
      <c r="AA266" s="22"/>
      <c r="AB266" s="22"/>
      <c r="AC266" s="23"/>
      <c r="AD266" s="22"/>
      <c r="AE266" s="22"/>
      <c r="AF266" s="22"/>
      <c r="AG266" s="23"/>
      <c r="AH266" s="22"/>
    </row>
    <row r="267" spans="1:34" ht="15.75" customHeight="1" x14ac:dyDescent="0.3">
      <c r="A267" s="13"/>
      <c r="B267" s="54"/>
      <c r="C267" s="10">
        <v>264</v>
      </c>
      <c r="D267" s="6" t="s">
        <v>877</v>
      </c>
      <c r="E267" s="6" t="s">
        <v>878</v>
      </c>
      <c r="F267" s="14" t="s">
        <v>152</v>
      </c>
      <c r="G267" s="15" t="s">
        <v>152</v>
      </c>
      <c r="H267" s="15" t="s">
        <v>152</v>
      </c>
      <c r="I267" s="16" t="s">
        <v>25</v>
      </c>
      <c r="L267" s="17"/>
      <c r="M267" s="18" t="str">
        <f>'AI - 1'!A266</f>
        <v>No</v>
      </c>
      <c r="N267" s="18" t="str">
        <f>'AI - 2'!A266</f>
        <v>No</v>
      </c>
      <c r="O267" s="18" t="str">
        <f>'AI  - 3'!A266</f>
        <v>No</v>
      </c>
      <c r="P267" s="8">
        <f>COUNTIF(M267:O267,"Yes")</f>
        <v>0</v>
      </c>
      <c r="Q267" s="18" t="str">
        <f>'AI - 1'!B266</f>
        <v>No</v>
      </c>
      <c r="R267" s="18" t="str">
        <f>'AI - 2'!B266</f>
        <v>No</v>
      </c>
      <c r="S267" s="18" t="str">
        <f>'AI  - 3'!B266</f>
        <v>No</v>
      </c>
      <c r="T267" s="8">
        <f>COUNTIF(Q267:S267,"Yes")</f>
        <v>0</v>
      </c>
      <c r="U267" s="15" t="s">
        <v>152</v>
      </c>
      <c r="V267" s="19"/>
      <c r="W267" s="8"/>
      <c r="X267" s="5"/>
      <c r="Y267" s="20"/>
      <c r="Z267" s="21"/>
      <c r="AA267" s="22"/>
      <c r="AB267" s="22"/>
      <c r="AC267" s="23"/>
      <c r="AD267" s="22"/>
      <c r="AE267" s="22"/>
      <c r="AF267" s="22"/>
      <c r="AG267" s="23"/>
      <c r="AH267" s="22"/>
    </row>
    <row r="268" spans="1:34" ht="15.75" customHeight="1" x14ac:dyDescent="0.3">
      <c r="A268" s="13"/>
      <c r="B268" s="54"/>
      <c r="C268" s="10">
        <v>265</v>
      </c>
      <c r="D268" s="6" t="s">
        <v>65</v>
      </c>
      <c r="E268" s="6" t="s">
        <v>66</v>
      </c>
      <c r="F268" s="14" t="s">
        <v>24</v>
      </c>
      <c r="G268" s="15" t="s">
        <v>24</v>
      </c>
      <c r="H268" s="15" t="s">
        <v>24</v>
      </c>
      <c r="I268" s="16" t="s">
        <v>25</v>
      </c>
      <c r="L268" s="17"/>
      <c r="M268" s="18" t="str">
        <f>'AI - 1'!A267</f>
        <v>Yes</v>
      </c>
      <c r="N268" s="18" t="str">
        <f>'AI - 2'!A267</f>
        <v>Yes</v>
      </c>
      <c r="O268" s="18" t="str">
        <f>'AI  - 3'!A267</f>
        <v>Yes</v>
      </c>
      <c r="P268" s="8">
        <f>COUNTIF(M268:O268,"Yes")</f>
        <v>3</v>
      </c>
      <c r="Q268" s="18" t="str">
        <f>'AI - 1'!B267</f>
        <v>Yes</v>
      </c>
      <c r="R268" s="18" t="str">
        <f>'AI - 2'!B267</f>
        <v>Yes</v>
      </c>
      <c r="S268" s="18" t="str">
        <f>'AI  - 3'!B267</f>
        <v>Yes</v>
      </c>
      <c r="T268" s="8">
        <f>COUNTIF(Q268:S268,"Yes")</f>
        <v>3</v>
      </c>
      <c r="U268" s="15" t="s">
        <v>24</v>
      </c>
      <c r="V268" s="19"/>
      <c r="W268" s="8"/>
      <c r="X268" s="5"/>
      <c r="Y268" s="20"/>
      <c r="Z268" s="21"/>
      <c r="AA268" s="22"/>
      <c r="AB268" s="22"/>
      <c r="AC268" s="23"/>
      <c r="AD268" s="21"/>
      <c r="AE268" s="22"/>
      <c r="AF268" s="22"/>
      <c r="AG268" s="23"/>
      <c r="AH268" s="21"/>
    </row>
    <row r="269" spans="1:34" ht="15.75" customHeight="1" x14ac:dyDescent="0.3">
      <c r="A269" s="13"/>
      <c r="B269" s="54"/>
      <c r="C269" s="10">
        <v>266</v>
      </c>
      <c r="D269" s="6" t="s">
        <v>879</v>
      </c>
      <c r="E269" s="6" t="s">
        <v>880</v>
      </c>
      <c r="F269" s="14" t="s">
        <v>152</v>
      </c>
      <c r="G269" s="15" t="s">
        <v>152</v>
      </c>
      <c r="H269" s="15" t="s">
        <v>152</v>
      </c>
      <c r="I269" s="16" t="s">
        <v>25</v>
      </c>
      <c r="L269" s="17"/>
      <c r="M269" s="18" t="str">
        <f>'AI - 1'!A268</f>
        <v>No</v>
      </c>
      <c r="N269" s="18" t="str">
        <f>'AI - 2'!A268</f>
        <v>No</v>
      </c>
      <c r="O269" s="18" t="str">
        <f>'AI  - 3'!A268</f>
        <v>No</v>
      </c>
      <c r="P269" s="8">
        <f>COUNTIF(M269:O269,"Yes")</f>
        <v>0</v>
      </c>
      <c r="Q269" s="18" t="str">
        <f>'AI - 1'!B268</f>
        <v>No</v>
      </c>
      <c r="R269" s="18" t="str">
        <f>'AI - 2'!B268</f>
        <v>No</v>
      </c>
      <c r="S269" s="18" t="str">
        <f>'AI  - 3'!B268</f>
        <v>No</v>
      </c>
      <c r="T269" s="8">
        <f>COUNTIF(Q269:S269,"Yes")</f>
        <v>0</v>
      </c>
      <c r="U269" s="15" t="s">
        <v>152</v>
      </c>
      <c r="V269" s="19"/>
      <c r="W269" s="8"/>
      <c r="X269" s="5"/>
      <c r="Y269" s="20"/>
      <c r="Z269" s="21"/>
      <c r="AA269" s="22"/>
      <c r="AB269" s="22"/>
      <c r="AC269" s="23"/>
      <c r="AD269" s="22"/>
      <c r="AE269" s="22"/>
      <c r="AF269" s="22"/>
      <c r="AG269" s="23"/>
      <c r="AH269" s="22"/>
    </row>
    <row r="270" spans="1:34" ht="15.75" customHeight="1" x14ac:dyDescent="0.3">
      <c r="A270" s="13"/>
      <c r="B270" s="54"/>
      <c r="C270" s="10">
        <v>267</v>
      </c>
      <c r="D270" s="6" t="s">
        <v>881</v>
      </c>
      <c r="E270" s="6" t="s">
        <v>882</v>
      </c>
      <c r="F270" s="14" t="s">
        <v>152</v>
      </c>
      <c r="G270" s="15" t="s">
        <v>152</v>
      </c>
      <c r="H270" s="15" t="s">
        <v>152</v>
      </c>
      <c r="I270" s="16" t="s">
        <v>25</v>
      </c>
      <c r="L270" s="17"/>
      <c r="M270" s="18" t="str">
        <f>'AI - 1'!A269</f>
        <v>No</v>
      </c>
      <c r="N270" s="18" t="str">
        <f>'AI - 2'!A269</f>
        <v>No</v>
      </c>
      <c r="O270" s="18" t="str">
        <f>'AI  - 3'!A269</f>
        <v>No</v>
      </c>
      <c r="P270" s="8">
        <f>COUNTIF(M270:O270,"Yes")</f>
        <v>0</v>
      </c>
      <c r="Q270" s="18" t="str">
        <f>'AI - 1'!B269</f>
        <v>No</v>
      </c>
      <c r="R270" s="18" t="str">
        <f>'AI - 2'!B269</f>
        <v>No</v>
      </c>
      <c r="S270" s="18" t="str">
        <f>'AI  - 3'!B269</f>
        <v>No</v>
      </c>
      <c r="T270" s="8">
        <f>COUNTIF(Q270:S270,"Yes")</f>
        <v>0</v>
      </c>
      <c r="U270" s="15" t="s">
        <v>152</v>
      </c>
      <c r="V270" s="19"/>
      <c r="W270" s="8"/>
      <c r="X270" s="5"/>
      <c r="Y270" s="20"/>
      <c r="Z270" s="21"/>
      <c r="AA270" s="22"/>
      <c r="AB270" s="22"/>
      <c r="AC270" s="23"/>
      <c r="AD270" s="22"/>
      <c r="AE270" s="22"/>
      <c r="AF270" s="22"/>
      <c r="AG270" s="23"/>
      <c r="AH270" s="22"/>
    </row>
    <row r="271" spans="1:34" ht="15.75" customHeight="1" x14ac:dyDescent="0.3">
      <c r="A271" s="13"/>
      <c r="B271" s="54"/>
      <c r="C271" s="10">
        <v>268</v>
      </c>
      <c r="D271" s="6" t="s">
        <v>883</v>
      </c>
      <c r="E271" s="6" t="s">
        <v>884</v>
      </c>
      <c r="F271" s="14" t="s">
        <v>152</v>
      </c>
      <c r="G271" s="15" t="s">
        <v>152</v>
      </c>
      <c r="H271" s="15" t="s">
        <v>152</v>
      </c>
      <c r="I271" s="16" t="s">
        <v>25</v>
      </c>
      <c r="L271" s="17"/>
      <c r="M271" s="18" t="str">
        <f>'AI - 1'!A270</f>
        <v>No</v>
      </c>
      <c r="N271" s="18" t="str">
        <f>'AI - 2'!A270</f>
        <v>No</v>
      </c>
      <c r="O271" s="18" t="str">
        <f>'AI  - 3'!A270</f>
        <v>No</v>
      </c>
      <c r="P271" s="8">
        <f>COUNTIF(M271:O271,"Yes")</f>
        <v>0</v>
      </c>
      <c r="Q271" s="18" t="str">
        <f>'AI - 1'!B270</f>
        <v>No</v>
      </c>
      <c r="R271" s="18" t="str">
        <f>'AI - 2'!B270</f>
        <v>No</v>
      </c>
      <c r="S271" s="18" t="str">
        <f>'AI  - 3'!B270</f>
        <v>No</v>
      </c>
      <c r="T271" s="8">
        <f>COUNTIF(Q271:S271,"Yes")</f>
        <v>0</v>
      </c>
      <c r="U271" s="15" t="s">
        <v>152</v>
      </c>
      <c r="V271" s="19"/>
      <c r="W271" s="8"/>
      <c r="X271" s="5"/>
      <c r="Y271" s="20"/>
      <c r="Z271" s="21"/>
      <c r="AA271" s="22"/>
      <c r="AB271" s="22"/>
      <c r="AC271" s="23"/>
      <c r="AD271" s="22"/>
      <c r="AE271" s="22"/>
      <c r="AF271" s="22"/>
      <c r="AG271" s="23"/>
      <c r="AH271" s="22"/>
    </row>
    <row r="272" spans="1:34" ht="15.75" customHeight="1" x14ac:dyDescent="0.3">
      <c r="A272" s="13"/>
      <c r="B272" s="54"/>
      <c r="C272" s="10">
        <v>269</v>
      </c>
      <c r="D272" s="6" t="s">
        <v>49</v>
      </c>
      <c r="E272" s="6" t="s">
        <v>247</v>
      </c>
      <c r="F272" s="14" t="s">
        <v>24</v>
      </c>
      <c r="G272" s="15" t="s">
        <v>24</v>
      </c>
      <c r="H272" s="15" t="s">
        <v>24</v>
      </c>
      <c r="I272" s="16" t="s">
        <v>25</v>
      </c>
      <c r="L272" s="17"/>
      <c r="M272" s="18" t="str">
        <f>'AI - 1'!A271</f>
        <v>Yes</v>
      </c>
      <c r="N272" s="18" t="str">
        <f>'AI - 2'!A271</f>
        <v>Yes</v>
      </c>
      <c r="O272" s="18" t="str">
        <f>'AI  - 3'!A271</f>
        <v>Yes</v>
      </c>
      <c r="P272" s="8">
        <f>COUNTIF(M272:O272,"Yes")</f>
        <v>3</v>
      </c>
      <c r="Q272" s="18" t="str">
        <f>'AI - 1'!B271</f>
        <v>Yes</v>
      </c>
      <c r="R272" s="18" t="str">
        <f>'AI - 2'!B271</f>
        <v>No</v>
      </c>
      <c r="S272" s="18" t="str">
        <f>'AI  - 3'!B271</f>
        <v>Yes</v>
      </c>
      <c r="T272" s="8">
        <f>COUNTIF(Q272:S272,"Yes")</f>
        <v>2</v>
      </c>
      <c r="U272" s="15" t="s">
        <v>24</v>
      </c>
      <c r="V272" s="19"/>
      <c r="W272" s="8"/>
      <c r="X272" s="5"/>
      <c r="Y272" s="20"/>
      <c r="Z272" s="21"/>
      <c r="AA272" s="22"/>
      <c r="AB272" s="22"/>
      <c r="AC272" s="23"/>
      <c r="AD272" s="21"/>
      <c r="AE272" s="22"/>
      <c r="AF272" s="22"/>
      <c r="AG272" s="23"/>
      <c r="AH272" s="21"/>
    </row>
    <row r="273" spans="1:34" ht="15.75" customHeight="1" x14ac:dyDescent="0.3">
      <c r="A273" s="13"/>
      <c r="B273" s="54"/>
      <c r="C273" s="10">
        <v>270</v>
      </c>
      <c r="D273" s="6" t="s">
        <v>885</v>
      </c>
      <c r="E273" s="6" t="s">
        <v>886</v>
      </c>
      <c r="F273" s="14" t="s">
        <v>152</v>
      </c>
      <c r="G273" s="15" t="s">
        <v>152</v>
      </c>
      <c r="H273" s="15" t="s">
        <v>152</v>
      </c>
      <c r="I273" s="16" t="s">
        <v>25</v>
      </c>
      <c r="L273" s="17"/>
      <c r="M273" s="18" t="str">
        <f>'AI - 1'!A272</f>
        <v>No</v>
      </c>
      <c r="N273" s="18" t="str">
        <f>'AI - 2'!A272</f>
        <v>No</v>
      </c>
      <c r="O273" s="18" t="str">
        <f>'AI  - 3'!A272</f>
        <v>No</v>
      </c>
      <c r="P273" s="8">
        <f>COUNTIF(M273:O273,"Yes")</f>
        <v>0</v>
      </c>
      <c r="Q273" s="18" t="str">
        <f>'AI - 1'!B272</f>
        <v>No</v>
      </c>
      <c r="R273" s="18" t="str">
        <f>'AI - 2'!B272</f>
        <v>No</v>
      </c>
      <c r="S273" s="18" t="str">
        <f>'AI  - 3'!B272</f>
        <v>No</v>
      </c>
      <c r="T273" s="8">
        <f>COUNTIF(Q273:S273,"Yes")</f>
        <v>0</v>
      </c>
      <c r="U273" s="15" t="s">
        <v>152</v>
      </c>
      <c r="V273" s="19"/>
      <c r="W273" s="8"/>
      <c r="X273" s="5"/>
      <c r="Y273" s="20"/>
      <c r="Z273" s="21"/>
      <c r="AA273" s="22"/>
      <c r="AB273" s="22"/>
      <c r="AC273" s="23"/>
      <c r="AD273" s="22"/>
      <c r="AE273" s="22"/>
      <c r="AF273" s="22"/>
      <c r="AG273" s="23"/>
      <c r="AH273" s="22"/>
    </row>
    <row r="274" spans="1:34" ht="15.75" customHeight="1" x14ac:dyDescent="0.3">
      <c r="A274" s="13"/>
      <c r="B274" s="54"/>
      <c r="C274" s="10">
        <v>271</v>
      </c>
      <c r="D274" s="6" t="s">
        <v>887</v>
      </c>
      <c r="E274" s="6" t="s">
        <v>888</v>
      </c>
      <c r="F274" s="14" t="s">
        <v>152</v>
      </c>
      <c r="G274" s="15" t="s">
        <v>152</v>
      </c>
      <c r="H274" s="15" t="s">
        <v>152</v>
      </c>
      <c r="I274" s="16" t="s">
        <v>25</v>
      </c>
      <c r="L274" s="17"/>
      <c r="M274" s="18" t="str">
        <f>'AI - 1'!A273</f>
        <v>No</v>
      </c>
      <c r="N274" s="18" t="str">
        <f>'AI - 2'!A273</f>
        <v>No</v>
      </c>
      <c r="O274" s="18" t="str">
        <f>'AI  - 3'!A273</f>
        <v>No</v>
      </c>
      <c r="P274" s="8">
        <f>COUNTIF(M274:O274,"Yes")</f>
        <v>0</v>
      </c>
      <c r="Q274" s="18" t="str">
        <f>'AI - 1'!B273</f>
        <v>No</v>
      </c>
      <c r="R274" s="18" t="str">
        <f>'AI - 2'!B273</f>
        <v>No</v>
      </c>
      <c r="S274" s="18" t="str">
        <f>'AI  - 3'!B273</f>
        <v>No</v>
      </c>
      <c r="T274" s="8">
        <f>COUNTIF(Q274:S274,"Yes")</f>
        <v>0</v>
      </c>
      <c r="U274" s="15" t="s">
        <v>152</v>
      </c>
      <c r="V274" s="19"/>
      <c r="W274" s="8"/>
      <c r="X274" s="5"/>
      <c r="Y274" s="20"/>
      <c r="Z274" s="21"/>
      <c r="AA274" s="22"/>
      <c r="AB274" s="22"/>
      <c r="AC274" s="23"/>
      <c r="AD274" s="22"/>
      <c r="AE274" s="22"/>
      <c r="AF274" s="22"/>
      <c r="AG274" s="23"/>
      <c r="AH274" s="22"/>
    </row>
    <row r="275" spans="1:34" ht="15.75" customHeight="1" x14ac:dyDescent="0.3">
      <c r="A275" s="13"/>
      <c r="B275" s="54"/>
      <c r="C275" s="10">
        <v>272</v>
      </c>
      <c r="D275" s="6" t="s">
        <v>68</v>
      </c>
      <c r="E275" s="6" t="s">
        <v>69</v>
      </c>
      <c r="F275" s="14" t="s">
        <v>24</v>
      </c>
      <c r="G275" s="15" t="s">
        <v>24</v>
      </c>
      <c r="H275" s="15" t="s">
        <v>24</v>
      </c>
      <c r="I275" s="16" t="s">
        <v>25</v>
      </c>
      <c r="L275" s="17"/>
      <c r="M275" s="18" t="str">
        <f>'AI - 1'!A274</f>
        <v>Yes</v>
      </c>
      <c r="N275" s="18" t="str">
        <f>'AI - 2'!A274</f>
        <v>Yes</v>
      </c>
      <c r="O275" s="18" t="str">
        <f>'AI  - 3'!A274</f>
        <v>Yes</v>
      </c>
      <c r="P275" s="8">
        <f>COUNTIF(M275:O275,"Yes")</f>
        <v>3</v>
      </c>
      <c r="Q275" s="18" t="str">
        <f>'AI - 1'!B274</f>
        <v>Yes</v>
      </c>
      <c r="R275" s="18" t="str">
        <f>'AI - 2'!B274</f>
        <v>Yes</v>
      </c>
      <c r="S275" s="18" t="str">
        <f>'AI  - 3'!B274</f>
        <v>Yes</v>
      </c>
      <c r="T275" s="8">
        <f>COUNTIF(Q275:S275,"Yes")</f>
        <v>3</v>
      </c>
      <c r="U275" s="15" t="s">
        <v>24</v>
      </c>
      <c r="V275" s="19"/>
      <c r="W275" s="8"/>
      <c r="X275" s="5"/>
      <c r="Y275" s="20"/>
      <c r="Z275" s="21"/>
      <c r="AA275" s="22"/>
      <c r="AB275" s="22"/>
      <c r="AC275" s="23"/>
      <c r="AD275" s="21"/>
      <c r="AE275" s="22"/>
      <c r="AF275" s="22"/>
      <c r="AG275" s="23"/>
      <c r="AH275" s="21"/>
    </row>
    <row r="276" spans="1:34" ht="15.75" customHeight="1" x14ac:dyDescent="0.3">
      <c r="A276" s="13"/>
      <c r="B276" s="54"/>
      <c r="C276" s="10">
        <v>273</v>
      </c>
      <c r="D276" s="6" t="s">
        <v>889</v>
      </c>
      <c r="E276" s="6" t="s">
        <v>890</v>
      </c>
      <c r="F276" s="14" t="s">
        <v>152</v>
      </c>
      <c r="G276" s="15" t="s">
        <v>152</v>
      </c>
      <c r="H276" s="15" t="s">
        <v>152</v>
      </c>
      <c r="I276" s="16" t="s">
        <v>25</v>
      </c>
      <c r="L276" s="17"/>
      <c r="M276" s="18" t="str">
        <f>'AI - 1'!A275</f>
        <v>No</v>
      </c>
      <c r="N276" s="18" t="str">
        <f>'AI - 2'!A275</f>
        <v>No</v>
      </c>
      <c r="O276" s="18" t="str">
        <f>'AI  - 3'!A275</f>
        <v>No</v>
      </c>
      <c r="P276" s="8">
        <f>COUNTIF(M276:O276,"Yes")</f>
        <v>0</v>
      </c>
      <c r="Q276" s="18" t="str">
        <f>'AI - 1'!B275</f>
        <v>No</v>
      </c>
      <c r="R276" s="18" t="str">
        <f>'AI - 2'!B275</f>
        <v>No</v>
      </c>
      <c r="S276" s="18" t="str">
        <f>'AI  - 3'!B275</f>
        <v>No</v>
      </c>
      <c r="T276" s="8">
        <f>COUNTIF(Q276:S276,"Yes")</f>
        <v>0</v>
      </c>
      <c r="U276" s="15" t="s">
        <v>152</v>
      </c>
      <c r="V276" s="19"/>
      <c r="W276" s="8"/>
      <c r="X276" s="5"/>
      <c r="Y276" s="20"/>
      <c r="Z276" s="21"/>
      <c r="AA276" s="22"/>
      <c r="AB276" s="22"/>
      <c r="AC276" s="23"/>
      <c r="AD276" s="22"/>
      <c r="AE276" s="22"/>
      <c r="AF276" s="22"/>
      <c r="AG276" s="23"/>
      <c r="AH276" s="22"/>
    </row>
    <row r="277" spans="1:34" ht="15.75" customHeight="1" x14ac:dyDescent="0.3">
      <c r="A277" s="13"/>
      <c r="B277" s="54"/>
      <c r="C277" s="10">
        <v>274</v>
      </c>
      <c r="D277" s="6" t="s">
        <v>891</v>
      </c>
      <c r="E277" s="6" t="s">
        <v>892</v>
      </c>
      <c r="F277" s="14" t="s">
        <v>152</v>
      </c>
      <c r="G277" s="15" t="s">
        <v>152</v>
      </c>
      <c r="H277" s="15" t="s">
        <v>152</v>
      </c>
      <c r="I277" s="16" t="s">
        <v>25</v>
      </c>
      <c r="L277" s="17"/>
      <c r="M277" s="18" t="str">
        <f>'AI - 1'!A276</f>
        <v>No</v>
      </c>
      <c r="N277" s="18" t="str">
        <f>'AI - 2'!A276</f>
        <v>No</v>
      </c>
      <c r="O277" s="18" t="str">
        <f>'AI  - 3'!A276</f>
        <v>No</v>
      </c>
      <c r="P277" s="8">
        <f>COUNTIF(M277:O277,"Yes")</f>
        <v>0</v>
      </c>
      <c r="Q277" s="18" t="str">
        <f>'AI - 1'!B276</f>
        <v>No</v>
      </c>
      <c r="R277" s="18" t="str">
        <f>'AI - 2'!B276</f>
        <v>No</v>
      </c>
      <c r="S277" s="18" t="str">
        <f>'AI  - 3'!B276</f>
        <v>No</v>
      </c>
      <c r="T277" s="8">
        <f>COUNTIF(Q277:S277,"Yes")</f>
        <v>0</v>
      </c>
      <c r="U277" s="15" t="s">
        <v>152</v>
      </c>
      <c r="V277" s="19"/>
      <c r="W277" s="8"/>
      <c r="X277" s="5"/>
      <c r="Y277" s="20"/>
      <c r="Z277" s="21"/>
      <c r="AA277" s="22"/>
      <c r="AB277" s="22"/>
      <c r="AC277" s="23"/>
      <c r="AD277" s="22"/>
      <c r="AE277" s="22"/>
      <c r="AF277" s="22"/>
      <c r="AG277" s="23"/>
      <c r="AH277" s="22"/>
    </row>
    <row r="278" spans="1:34" ht="15.75" customHeight="1" x14ac:dyDescent="0.3">
      <c r="A278" s="13"/>
      <c r="B278" s="54"/>
      <c r="C278" s="10">
        <v>275</v>
      </c>
      <c r="D278" s="6" t="s">
        <v>893</v>
      </c>
      <c r="E278" s="6" t="s">
        <v>894</v>
      </c>
      <c r="F278" s="14" t="s">
        <v>152</v>
      </c>
      <c r="G278" s="15" t="s">
        <v>152</v>
      </c>
      <c r="H278" s="15" t="s">
        <v>152</v>
      </c>
      <c r="I278" s="16" t="s">
        <v>25</v>
      </c>
      <c r="L278" s="17"/>
      <c r="M278" s="18" t="str">
        <f>'AI - 1'!A277</f>
        <v>No</v>
      </c>
      <c r="N278" s="18" t="str">
        <f>'AI - 2'!A277</f>
        <v>No</v>
      </c>
      <c r="O278" s="18" t="str">
        <f>'AI  - 3'!A277</f>
        <v>No</v>
      </c>
      <c r="P278" s="8">
        <f>COUNTIF(M278:O278,"Yes")</f>
        <v>0</v>
      </c>
      <c r="Q278" s="18" t="str">
        <f>'AI - 1'!B277</f>
        <v>No</v>
      </c>
      <c r="R278" s="18" t="str">
        <f>'AI - 2'!B277</f>
        <v>No</v>
      </c>
      <c r="S278" s="18" t="str">
        <f>'AI  - 3'!B277</f>
        <v>No</v>
      </c>
      <c r="T278" s="8">
        <f>COUNTIF(Q278:S278,"Yes")</f>
        <v>0</v>
      </c>
      <c r="U278" s="15" t="s">
        <v>152</v>
      </c>
      <c r="V278" s="19"/>
      <c r="W278" s="8"/>
      <c r="X278" s="5"/>
      <c r="Y278" s="20"/>
      <c r="Z278" s="21"/>
      <c r="AA278" s="22"/>
      <c r="AB278" s="22"/>
      <c r="AC278" s="23"/>
      <c r="AD278" s="22"/>
      <c r="AE278" s="22"/>
      <c r="AF278" s="22"/>
      <c r="AG278" s="23"/>
      <c r="AH278" s="22"/>
    </row>
    <row r="279" spans="1:34" ht="15.75" customHeight="1" x14ac:dyDescent="0.3">
      <c r="A279" s="13"/>
      <c r="B279" s="54"/>
      <c r="C279" s="10">
        <v>276</v>
      </c>
      <c r="D279" s="6" t="s">
        <v>895</v>
      </c>
      <c r="E279" s="6" t="s">
        <v>896</v>
      </c>
      <c r="F279" s="14" t="s">
        <v>152</v>
      </c>
      <c r="G279" s="15" t="s">
        <v>152</v>
      </c>
      <c r="H279" s="15" t="s">
        <v>152</v>
      </c>
      <c r="I279" s="16" t="s">
        <v>25</v>
      </c>
      <c r="L279" s="17"/>
      <c r="M279" s="18" t="str">
        <f>'AI - 1'!A278</f>
        <v>No</v>
      </c>
      <c r="N279" s="18" t="str">
        <f>'AI - 2'!A278</f>
        <v>No</v>
      </c>
      <c r="O279" s="18" t="str">
        <f>'AI  - 3'!A278</f>
        <v>No</v>
      </c>
      <c r="P279" s="8">
        <f>COUNTIF(M279:O279,"Yes")</f>
        <v>0</v>
      </c>
      <c r="Q279" s="18" t="str">
        <f>'AI - 1'!B278</f>
        <v>No</v>
      </c>
      <c r="R279" s="18" t="str">
        <f>'AI - 2'!B278</f>
        <v>No</v>
      </c>
      <c r="S279" s="18" t="str">
        <f>'AI  - 3'!B278</f>
        <v>No</v>
      </c>
      <c r="T279" s="8">
        <f>COUNTIF(Q279:S279,"Yes")</f>
        <v>0</v>
      </c>
      <c r="U279" s="15" t="s">
        <v>152</v>
      </c>
      <c r="V279" s="19"/>
      <c r="W279" s="8"/>
      <c r="X279" s="5"/>
      <c r="Y279" s="20"/>
      <c r="Z279" s="21"/>
      <c r="AA279" s="22"/>
      <c r="AB279" s="22"/>
      <c r="AC279" s="23"/>
      <c r="AD279" s="22"/>
      <c r="AE279" s="22"/>
      <c r="AF279" s="22"/>
      <c r="AG279" s="23"/>
      <c r="AH279" s="22"/>
    </row>
    <row r="280" spans="1:34" ht="15.75" customHeight="1" x14ac:dyDescent="0.3">
      <c r="A280" s="13"/>
      <c r="B280" s="54"/>
      <c r="C280" s="10">
        <v>277</v>
      </c>
      <c r="D280" s="6" t="s">
        <v>897</v>
      </c>
      <c r="E280" s="6" t="s">
        <v>898</v>
      </c>
      <c r="F280" s="14" t="s">
        <v>152</v>
      </c>
      <c r="G280" s="15" t="s">
        <v>152</v>
      </c>
      <c r="H280" s="15" t="s">
        <v>152</v>
      </c>
      <c r="I280" s="16" t="s">
        <v>25</v>
      </c>
      <c r="L280" s="17"/>
      <c r="M280" s="18" t="str">
        <f>'AI - 1'!A279</f>
        <v>No</v>
      </c>
      <c r="N280" s="18" t="str">
        <f>'AI - 2'!A279</f>
        <v>No</v>
      </c>
      <c r="O280" s="18" t="str">
        <f>'AI  - 3'!A279</f>
        <v>No</v>
      </c>
      <c r="P280" s="8">
        <f>COUNTIF(M280:O280,"Yes")</f>
        <v>0</v>
      </c>
      <c r="Q280" s="18" t="str">
        <f>'AI - 1'!B279</f>
        <v>No</v>
      </c>
      <c r="R280" s="18" t="str">
        <f>'AI - 2'!B279</f>
        <v>No</v>
      </c>
      <c r="S280" s="18" t="str">
        <f>'AI  - 3'!B279</f>
        <v>No</v>
      </c>
      <c r="T280" s="8">
        <f>COUNTIF(Q280:S280,"Yes")</f>
        <v>0</v>
      </c>
      <c r="U280" s="15" t="s">
        <v>152</v>
      </c>
      <c r="V280" s="19"/>
      <c r="W280" s="8"/>
      <c r="X280" s="5"/>
      <c r="Y280" s="20"/>
      <c r="Z280" s="21"/>
      <c r="AA280" s="22"/>
      <c r="AB280" s="22"/>
      <c r="AC280" s="23"/>
      <c r="AD280" s="22"/>
      <c r="AE280" s="22"/>
      <c r="AF280" s="22"/>
      <c r="AG280" s="23"/>
      <c r="AH280" s="22"/>
    </row>
    <row r="281" spans="1:34" ht="15.75" customHeight="1" x14ac:dyDescent="0.3">
      <c r="A281" s="13"/>
      <c r="B281" s="54"/>
      <c r="C281" s="10">
        <v>278</v>
      </c>
      <c r="D281" s="6" t="s">
        <v>361</v>
      </c>
      <c r="E281" s="6" t="s">
        <v>362</v>
      </c>
      <c r="F281" s="14" t="s">
        <v>152</v>
      </c>
      <c r="G281" s="15" t="s">
        <v>24</v>
      </c>
      <c r="H281" s="27" t="s">
        <v>152</v>
      </c>
      <c r="I281" s="16" t="s">
        <v>181</v>
      </c>
      <c r="J281" s="2" t="s">
        <v>363</v>
      </c>
      <c r="K281" s="2" t="s">
        <v>199</v>
      </c>
      <c r="L281" s="17"/>
      <c r="M281" s="18" t="str">
        <f>'AI - 1'!A280</f>
        <v>No</v>
      </c>
      <c r="N281" s="18" t="str">
        <f>'AI - 2'!A280</f>
        <v>No</v>
      </c>
      <c r="O281" s="18" t="str">
        <f>'AI  - 3'!A280</f>
        <v>No</v>
      </c>
      <c r="P281" s="8">
        <f>COUNTIF(M281:O281,"Yes")</f>
        <v>0</v>
      </c>
      <c r="Q281" s="18" t="str">
        <f>'AI - 1'!B280</f>
        <v>Yes</v>
      </c>
      <c r="R281" s="18" t="str">
        <f>'AI - 2'!B280</f>
        <v>Yes</v>
      </c>
      <c r="S281" s="18" t="str">
        <f>'AI  - 3'!B280</f>
        <v>Yes</v>
      </c>
      <c r="T281" s="8">
        <f>COUNTIF(Q281:S281,"Yes")</f>
        <v>3</v>
      </c>
      <c r="U281" s="15" t="s">
        <v>24</v>
      </c>
      <c r="V281" s="19"/>
      <c r="W281" s="8"/>
      <c r="X281" s="5"/>
      <c r="Y281" s="20"/>
      <c r="Z281" s="21"/>
      <c r="AA281" s="22"/>
      <c r="AB281" s="22"/>
      <c r="AC281" s="23"/>
      <c r="AD281" s="21"/>
      <c r="AE281" s="22"/>
      <c r="AF281" s="22"/>
      <c r="AG281" s="23"/>
      <c r="AH281" s="21"/>
    </row>
    <row r="282" spans="1:34" ht="15.75" customHeight="1" x14ac:dyDescent="0.3">
      <c r="A282" s="13"/>
      <c r="B282" s="54"/>
      <c r="C282" s="10">
        <v>279</v>
      </c>
      <c r="D282" s="6" t="s">
        <v>899</v>
      </c>
      <c r="E282" s="6" t="s">
        <v>900</v>
      </c>
      <c r="F282" s="14" t="s">
        <v>152</v>
      </c>
      <c r="G282" s="15" t="s">
        <v>152</v>
      </c>
      <c r="H282" s="15" t="s">
        <v>152</v>
      </c>
      <c r="I282" s="16" t="s">
        <v>25</v>
      </c>
      <c r="L282" s="17"/>
      <c r="M282" s="18" t="str">
        <f>'AI - 1'!A281</f>
        <v>No</v>
      </c>
      <c r="N282" s="18" t="str">
        <f>'AI - 2'!A281</f>
        <v>No</v>
      </c>
      <c r="O282" s="18" t="str">
        <f>'AI  - 3'!A281</f>
        <v>No</v>
      </c>
      <c r="P282" s="8">
        <f>COUNTIF(M282:O282,"Yes")</f>
        <v>0</v>
      </c>
      <c r="Q282" s="18" t="str">
        <f>'AI - 1'!B281</f>
        <v>No</v>
      </c>
      <c r="R282" s="18" t="str">
        <f>'AI - 2'!B281</f>
        <v>No</v>
      </c>
      <c r="S282" s="18" t="str">
        <f>'AI  - 3'!B281</f>
        <v>No</v>
      </c>
      <c r="T282" s="8">
        <f>COUNTIF(Q282:S282,"Yes")</f>
        <v>0</v>
      </c>
      <c r="U282" s="15" t="s">
        <v>152</v>
      </c>
      <c r="V282" s="19"/>
      <c r="W282" s="8"/>
      <c r="X282" s="5"/>
      <c r="Y282" s="20"/>
      <c r="Z282" s="21"/>
      <c r="AA282" s="22"/>
      <c r="AB282" s="22"/>
      <c r="AC282" s="23"/>
      <c r="AD282" s="22"/>
      <c r="AE282" s="22"/>
      <c r="AF282" s="22"/>
      <c r="AG282" s="23"/>
      <c r="AH282" s="22"/>
    </row>
    <row r="283" spans="1:34" ht="15.75" customHeight="1" x14ac:dyDescent="0.3">
      <c r="A283" s="13"/>
      <c r="B283" s="54"/>
      <c r="C283" s="10">
        <v>280</v>
      </c>
      <c r="D283" s="6" t="s">
        <v>901</v>
      </c>
      <c r="E283" s="2" t="s">
        <v>151</v>
      </c>
      <c r="F283" s="14" t="s">
        <v>152</v>
      </c>
      <c r="G283" s="15" t="s">
        <v>152</v>
      </c>
      <c r="H283" s="15" t="s">
        <v>152</v>
      </c>
      <c r="I283" s="16" t="s">
        <v>25</v>
      </c>
      <c r="L283" s="17"/>
      <c r="M283" s="18" t="str">
        <f>'AI - 1'!A282</f>
        <v>No</v>
      </c>
      <c r="N283" s="18" t="str">
        <f>'AI - 2'!A282</f>
        <v>No</v>
      </c>
      <c r="O283" s="18" t="str">
        <f>'AI  - 3'!A282</f>
        <v>No</v>
      </c>
      <c r="P283" s="8">
        <f>COUNTIF(M283:O283,"Yes")</f>
        <v>0</v>
      </c>
      <c r="Q283" s="18" t="str">
        <f>'AI - 1'!B282</f>
        <v>No</v>
      </c>
      <c r="R283" s="18" t="str">
        <f>'AI - 2'!B282</f>
        <v>No</v>
      </c>
      <c r="S283" s="18" t="str">
        <f>'AI  - 3'!B282</f>
        <v>No</v>
      </c>
      <c r="T283" s="8">
        <f>COUNTIF(Q283:S283,"Yes")</f>
        <v>0</v>
      </c>
      <c r="U283" s="15" t="s">
        <v>152</v>
      </c>
      <c r="V283" s="19"/>
      <c r="W283" s="8"/>
      <c r="X283" s="5"/>
      <c r="Y283" s="20"/>
      <c r="Z283" s="21"/>
      <c r="AA283" s="22"/>
      <c r="AB283" s="22"/>
      <c r="AC283" s="23"/>
      <c r="AD283" s="22"/>
      <c r="AE283" s="22"/>
      <c r="AF283" s="22"/>
      <c r="AG283" s="23"/>
      <c r="AH283" s="22"/>
    </row>
    <row r="284" spans="1:34" ht="15.75" customHeight="1" x14ac:dyDescent="0.3">
      <c r="A284" s="13"/>
      <c r="B284" s="54"/>
      <c r="C284" s="10">
        <v>281</v>
      </c>
      <c r="D284" s="6" t="s">
        <v>902</v>
      </c>
      <c r="E284" s="6" t="s">
        <v>903</v>
      </c>
      <c r="F284" s="14" t="s">
        <v>152</v>
      </c>
      <c r="G284" s="15" t="s">
        <v>152</v>
      </c>
      <c r="H284" s="15" t="s">
        <v>152</v>
      </c>
      <c r="I284" s="16" t="s">
        <v>25</v>
      </c>
      <c r="L284" s="17"/>
      <c r="M284" s="18" t="str">
        <f>'AI - 1'!A283</f>
        <v>No</v>
      </c>
      <c r="N284" s="18" t="str">
        <f>'AI - 2'!A283</f>
        <v>No</v>
      </c>
      <c r="O284" s="18" t="str">
        <f>'AI  - 3'!A283</f>
        <v>No</v>
      </c>
      <c r="P284" s="8">
        <f>COUNTIF(M284:O284,"Yes")</f>
        <v>0</v>
      </c>
      <c r="Q284" s="18" t="str">
        <f>'AI - 1'!B283</f>
        <v>No</v>
      </c>
      <c r="R284" s="18" t="str">
        <f>'AI - 2'!B283</f>
        <v>No</v>
      </c>
      <c r="S284" s="18" t="str">
        <f>'AI  - 3'!B283</f>
        <v>No</v>
      </c>
      <c r="T284" s="8">
        <f>COUNTIF(Q284:S284,"Yes")</f>
        <v>0</v>
      </c>
      <c r="U284" s="15" t="s">
        <v>152</v>
      </c>
      <c r="V284" s="19"/>
      <c r="W284" s="8"/>
      <c r="X284" s="5"/>
      <c r="Y284" s="20"/>
      <c r="Z284" s="21"/>
      <c r="AA284" s="22"/>
      <c r="AB284" s="22"/>
      <c r="AC284" s="23"/>
      <c r="AD284" s="22"/>
      <c r="AE284" s="22"/>
      <c r="AF284" s="22"/>
      <c r="AG284" s="23"/>
      <c r="AH284" s="22"/>
    </row>
    <row r="285" spans="1:34" ht="15.75" customHeight="1" x14ac:dyDescent="0.3">
      <c r="A285" s="13"/>
      <c r="B285" s="54"/>
      <c r="C285" s="10">
        <v>282</v>
      </c>
      <c r="D285" s="6" t="s">
        <v>904</v>
      </c>
      <c r="E285" s="6" t="s">
        <v>905</v>
      </c>
      <c r="F285" s="14" t="s">
        <v>152</v>
      </c>
      <c r="G285" s="15" t="s">
        <v>152</v>
      </c>
      <c r="H285" s="15" t="s">
        <v>152</v>
      </c>
      <c r="I285" s="16" t="s">
        <v>25</v>
      </c>
      <c r="L285" s="17"/>
      <c r="M285" s="18" t="str">
        <f>'AI - 1'!A284</f>
        <v>No</v>
      </c>
      <c r="N285" s="18" t="str">
        <f>'AI - 2'!A284</f>
        <v>No</v>
      </c>
      <c r="O285" s="18" t="str">
        <f>'AI  - 3'!A284</f>
        <v>No</v>
      </c>
      <c r="P285" s="8">
        <f>COUNTIF(M285:O285,"Yes")</f>
        <v>0</v>
      </c>
      <c r="Q285" s="18" t="str">
        <f>'AI - 1'!B284</f>
        <v>No</v>
      </c>
      <c r="R285" s="18" t="str">
        <f>'AI - 2'!B284</f>
        <v>No</v>
      </c>
      <c r="S285" s="18" t="str">
        <f>'AI  - 3'!B284</f>
        <v>No</v>
      </c>
      <c r="T285" s="8">
        <f>COUNTIF(Q285:S285,"Yes")</f>
        <v>0</v>
      </c>
      <c r="U285" s="15" t="s">
        <v>152</v>
      </c>
      <c r="V285" s="19"/>
      <c r="W285" s="8"/>
      <c r="X285" s="5"/>
      <c r="Y285" s="20"/>
      <c r="Z285" s="21"/>
      <c r="AA285" s="22"/>
      <c r="AB285" s="22"/>
      <c r="AC285" s="23"/>
      <c r="AD285" s="22"/>
      <c r="AE285" s="22"/>
      <c r="AF285" s="22"/>
      <c r="AG285" s="23"/>
      <c r="AH285" s="22"/>
    </row>
    <row r="286" spans="1:34" ht="15.75" customHeight="1" x14ac:dyDescent="0.3">
      <c r="A286" s="13"/>
      <c r="B286" s="54"/>
      <c r="C286" s="10">
        <v>283</v>
      </c>
      <c r="D286" s="6" t="s">
        <v>906</v>
      </c>
      <c r="E286" s="6" t="s">
        <v>907</v>
      </c>
      <c r="F286" s="14" t="s">
        <v>152</v>
      </c>
      <c r="G286" s="15" t="s">
        <v>152</v>
      </c>
      <c r="H286" s="15" t="s">
        <v>152</v>
      </c>
      <c r="I286" s="16" t="s">
        <v>25</v>
      </c>
      <c r="L286" s="17"/>
      <c r="M286" s="18" t="str">
        <f>'AI - 1'!A285</f>
        <v>No</v>
      </c>
      <c r="N286" s="18" t="str">
        <f>'AI - 2'!A285</f>
        <v>No</v>
      </c>
      <c r="O286" s="18" t="str">
        <f>'AI  - 3'!A285</f>
        <v>No</v>
      </c>
      <c r="P286" s="8">
        <f>COUNTIF(M286:O286,"Yes")</f>
        <v>0</v>
      </c>
      <c r="Q286" s="18" t="str">
        <f>'AI - 1'!B285</f>
        <v>No</v>
      </c>
      <c r="R286" s="18" t="str">
        <f>'AI - 2'!B285</f>
        <v>No</v>
      </c>
      <c r="S286" s="18" t="str">
        <f>'AI  - 3'!B285</f>
        <v>No</v>
      </c>
      <c r="T286" s="8">
        <f>COUNTIF(Q286:S286,"Yes")</f>
        <v>0</v>
      </c>
      <c r="U286" s="15" t="s">
        <v>152</v>
      </c>
      <c r="V286" s="19"/>
      <c r="W286" s="8"/>
      <c r="X286" s="5"/>
      <c r="Y286" s="20"/>
      <c r="Z286" s="21"/>
      <c r="AA286" s="22"/>
      <c r="AB286" s="22"/>
      <c r="AC286" s="23"/>
      <c r="AD286" s="22"/>
      <c r="AE286" s="22"/>
      <c r="AF286" s="22"/>
      <c r="AG286" s="23"/>
      <c r="AH286" s="22"/>
    </row>
    <row r="287" spans="1:34" ht="15.75" customHeight="1" x14ac:dyDescent="0.3">
      <c r="A287" s="13"/>
      <c r="B287" s="54"/>
      <c r="C287" s="10">
        <v>284</v>
      </c>
      <c r="D287" s="6" t="s">
        <v>908</v>
      </c>
      <c r="E287" s="6" t="s">
        <v>909</v>
      </c>
      <c r="F287" s="14" t="s">
        <v>152</v>
      </c>
      <c r="G287" s="15" t="s">
        <v>152</v>
      </c>
      <c r="H287" s="15" t="s">
        <v>152</v>
      </c>
      <c r="I287" s="16" t="s">
        <v>25</v>
      </c>
      <c r="L287" s="17"/>
      <c r="M287" s="18" t="str">
        <f>'AI - 1'!A286</f>
        <v>No</v>
      </c>
      <c r="N287" s="18" t="str">
        <f>'AI - 2'!A286</f>
        <v>No</v>
      </c>
      <c r="O287" s="18" t="str">
        <f>'AI  - 3'!A286</f>
        <v>No</v>
      </c>
      <c r="P287" s="8">
        <f>COUNTIF(M287:O287,"Yes")</f>
        <v>0</v>
      </c>
      <c r="Q287" s="18" t="str">
        <f>'AI - 1'!B286</f>
        <v>No</v>
      </c>
      <c r="R287" s="18" t="str">
        <f>'AI - 2'!B286</f>
        <v>No</v>
      </c>
      <c r="S287" s="18" t="str">
        <f>'AI  - 3'!B286</f>
        <v>No</v>
      </c>
      <c r="T287" s="8">
        <f>COUNTIF(Q287:S287,"Yes")</f>
        <v>0</v>
      </c>
      <c r="U287" s="15" t="s">
        <v>152</v>
      </c>
      <c r="V287" s="19"/>
      <c r="W287" s="8"/>
      <c r="X287" s="5"/>
      <c r="Y287" s="20"/>
      <c r="Z287" s="21"/>
      <c r="AA287" s="22"/>
      <c r="AB287" s="22"/>
      <c r="AC287" s="23"/>
      <c r="AD287" s="22"/>
      <c r="AE287" s="22"/>
      <c r="AF287" s="22"/>
      <c r="AG287" s="23"/>
      <c r="AH287" s="22"/>
    </row>
    <row r="288" spans="1:34" ht="15.75" customHeight="1" x14ac:dyDescent="0.3">
      <c r="A288" s="13"/>
      <c r="B288" s="54"/>
      <c r="C288" s="10">
        <v>285</v>
      </c>
      <c r="D288" s="6" t="s">
        <v>910</v>
      </c>
      <c r="E288" s="6" t="s">
        <v>911</v>
      </c>
      <c r="F288" s="14" t="s">
        <v>152</v>
      </c>
      <c r="G288" s="15" t="s">
        <v>152</v>
      </c>
      <c r="H288" s="15" t="s">
        <v>152</v>
      </c>
      <c r="I288" s="16" t="s">
        <v>25</v>
      </c>
      <c r="L288" s="17"/>
      <c r="M288" s="18" t="str">
        <f>'AI - 1'!A287</f>
        <v>No</v>
      </c>
      <c r="N288" s="18" t="str">
        <f>'AI - 2'!A287</f>
        <v>No</v>
      </c>
      <c r="O288" s="18" t="str">
        <f>'AI  - 3'!A287</f>
        <v>No</v>
      </c>
      <c r="P288" s="8">
        <f>COUNTIF(M288:O288,"Yes")</f>
        <v>0</v>
      </c>
      <c r="Q288" s="18" t="str">
        <f>'AI - 1'!B287</f>
        <v>No</v>
      </c>
      <c r="R288" s="18" t="str">
        <f>'AI - 2'!B287</f>
        <v>No</v>
      </c>
      <c r="S288" s="18" t="str">
        <f>'AI  - 3'!B287</f>
        <v>No</v>
      </c>
      <c r="T288" s="8">
        <f>COUNTIF(Q288:S288,"Yes")</f>
        <v>0</v>
      </c>
      <c r="U288" s="15" t="s">
        <v>152</v>
      </c>
      <c r="V288" s="19"/>
      <c r="W288" s="8"/>
      <c r="X288" s="5"/>
      <c r="Y288" s="20"/>
      <c r="Z288" s="21"/>
      <c r="AA288" s="22"/>
      <c r="AB288" s="22"/>
      <c r="AC288" s="23"/>
      <c r="AD288" s="22"/>
      <c r="AE288" s="22"/>
      <c r="AF288" s="22"/>
      <c r="AG288" s="23"/>
      <c r="AH288" s="22"/>
    </row>
    <row r="289" spans="1:34" ht="15.75" customHeight="1" x14ac:dyDescent="0.3">
      <c r="A289" s="13"/>
      <c r="B289" s="54"/>
      <c r="C289" s="10">
        <v>286</v>
      </c>
      <c r="D289" s="6" t="s">
        <v>912</v>
      </c>
      <c r="E289" s="6" t="s">
        <v>913</v>
      </c>
      <c r="F289" s="14" t="s">
        <v>152</v>
      </c>
      <c r="G289" s="15" t="s">
        <v>152</v>
      </c>
      <c r="H289" s="15" t="s">
        <v>152</v>
      </c>
      <c r="I289" s="16" t="s">
        <v>25</v>
      </c>
      <c r="L289" s="17"/>
      <c r="M289" s="18" t="str">
        <f>'AI - 1'!A288</f>
        <v>No</v>
      </c>
      <c r="N289" s="18" t="str">
        <f>'AI - 2'!A288</f>
        <v>No</v>
      </c>
      <c r="O289" s="18" t="str">
        <f>'AI  - 3'!A288</f>
        <v>No</v>
      </c>
      <c r="P289" s="8">
        <f>COUNTIF(M289:O289,"Yes")</f>
        <v>0</v>
      </c>
      <c r="Q289" s="18" t="str">
        <f>'AI - 1'!B288</f>
        <v>No</v>
      </c>
      <c r="R289" s="18" t="str">
        <f>'AI - 2'!B288</f>
        <v>No</v>
      </c>
      <c r="S289" s="18" t="str">
        <f>'AI  - 3'!B288</f>
        <v>No</v>
      </c>
      <c r="T289" s="8">
        <f>COUNTIF(Q289:S289,"Yes")</f>
        <v>0</v>
      </c>
      <c r="U289" s="15" t="s">
        <v>152</v>
      </c>
      <c r="V289" s="19"/>
      <c r="W289" s="8"/>
      <c r="X289" s="5"/>
      <c r="Y289" s="20"/>
      <c r="Z289" s="21"/>
      <c r="AA289" s="22"/>
      <c r="AB289" s="22"/>
      <c r="AC289" s="23"/>
      <c r="AD289" s="22"/>
      <c r="AE289" s="22"/>
      <c r="AF289" s="22"/>
      <c r="AG289" s="23"/>
      <c r="AH289" s="22"/>
    </row>
    <row r="290" spans="1:34" ht="15.75" customHeight="1" x14ac:dyDescent="0.3">
      <c r="A290" s="13"/>
      <c r="B290" s="54"/>
      <c r="C290" s="10">
        <v>287</v>
      </c>
      <c r="D290" s="6" t="s">
        <v>914</v>
      </c>
      <c r="E290" s="6" t="s">
        <v>915</v>
      </c>
      <c r="F290" s="14" t="s">
        <v>152</v>
      </c>
      <c r="G290" s="15" t="s">
        <v>152</v>
      </c>
      <c r="H290" s="15" t="s">
        <v>152</v>
      </c>
      <c r="I290" s="16" t="s">
        <v>25</v>
      </c>
      <c r="L290" s="17"/>
      <c r="M290" s="18" t="str">
        <f>'AI - 1'!A289</f>
        <v>No</v>
      </c>
      <c r="N290" s="18" t="str">
        <f>'AI - 2'!A289</f>
        <v>No</v>
      </c>
      <c r="O290" s="18" t="str">
        <f>'AI  - 3'!A289</f>
        <v>No</v>
      </c>
      <c r="P290" s="8">
        <f>COUNTIF(M290:O290,"Yes")</f>
        <v>0</v>
      </c>
      <c r="Q290" s="18" t="str">
        <f>'AI - 1'!B289</f>
        <v>No</v>
      </c>
      <c r="R290" s="18" t="str">
        <f>'AI - 2'!B289</f>
        <v>No</v>
      </c>
      <c r="S290" s="18" t="str">
        <f>'AI  - 3'!B289</f>
        <v>No</v>
      </c>
      <c r="T290" s="8">
        <f>COUNTIF(Q290:S290,"Yes")</f>
        <v>0</v>
      </c>
      <c r="U290" s="15" t="s">
        <v>152</v>
      </c>
      <c r="V290" s="19"/>
      <c r="W290" s="8"/>
      <c r="X290" s="5"/>
      <c r="Y290" s="20"/>
      <c r="Z290" s="21"/>
      <c r="AA290" s="22"/>
      <c r="AB290" s="22"/>
      <c r="AC290" s="23"/>
      <c r="AD290" s="22"/>
      <c r="AE290" s="22"/>
      <c r="AF290" s="22"/>
      <c r="AG290" s="23"/>
      <c r="AH290" s="22"/>
    </row>
    <row r="291" spans="1:34" ht="15.75" customHeight="1" x14ac:dyDescent="0.3">
      <c r="A291" s="13"/>
      <c r="B291" s="54"/>
      <c r="C291" s="10">
        <v>288</v>
      </c>
      <c r="D291" s="6" t="s">
        <v>236</v>
      </c>
      <c r="E291" s="6" t="s">
        <v>423</v>
      </c>
      <c r="F291" s="14" t="s">
        <v>24</v>
      </c>
      <c r="G291" s="15" t="s">
        <v>152</v>
      </c>
      <c r="H291" s="24" t="s">
        <v>152</v>
      </c>
      <c r="I291" s="24" t="s">
        <v>424</v>
      </c>
      <c r="J291" s="32" t="s">
        <v>152</v>
      </c>
      <c r="K291" s="2" t="s">
        <v>425</v>
      </c>
      <c r="L291" s="17"/>
      <c r="M291" s="18" t="str">
        <f>'AI - 1'!A290</f>
        <v>No</v>
      </c>
      <c r="N291" s="18" t="str">
        <f>'AI - 2'!A290</f>
        <v>No</v>
      </c>
      <c r="O291" s="18" t="str">
        <f>'AI  - 3'!A290</f>
        <v>No</v>
      </c>
      <c r="P291" s="8">
        <f>COUNTIF(M291:O291,"Yes")</f>
        <v>0</v>
      </c>
      <c r="Q291" s="18" t="str">
        <f>'AI - 1'!B290</f>
        <v>No</v>
      </c>
      <c r="R291" s="18" t="str">
        <f>'AI - 2'!B290</f>
        <v>No</v>
      </c>
      <c r="S291" s="18" t="str">
        <f>'AI  - 3'!B290</f>
        <v>No</v>
      </c>
      <c r="T291" s="8">
        <f>COUNTIF(Q291:S291,"Yes")</f>
        <v>0</v>
      </c>
      <c r="U291" s="15" t="s">
        <v>152</v>
      </c>
      <c r="V291" s="19"/>
      <c r="W291" s="8"/>
      <c r="X291" s="5"/>
      <c r="Y291" s="20"/>
      <c r="Z291" s="21"/>
      <c r="AA291" s="22"/>
      <c r="AB291" s="22"/>
      <c r="AC291" s="23"/>
      <c r="AD291" s="22"/>
      <c r="AE291" s="22"/>
      <c r="AF291" s="22"/>
      <c r="AG291" s="23"/>
      <c r="AH291" s="22"/>
    </row>
    <row r="292" spans="1:34" ht="15.75" customHeight="1" x14ac:dyDescent="0.3">
      <c r="A292" s="13"/>
      <c r="B292" s="54"/>
      <c r="C292" s="10">
        <v>289</v>
      </c>
      <c r="D292" s="6" t="s">
        <v>73</v>
      </c>
      <c r="E292" s="6" t="s">
        <v>426</v>
      </c>
      <c r="F292" s="14" t="s">
        <v>24</v>
      </c>
      <c r="G292" s="15" t="s">
        <v>152</v>
      </c>
      <c r="H292" s="27" t="s">
        <v>152</v>
      </c>
      <c r="I292" s="24" t="s">
        <v>424</v>
      </c>
      <c r="J292" s="32" t="s">
        <v>152</v>
      </c>
      <c r="K292" s="2" t="s">
        <v>427</v>
      </c>
      <c r="L292" s="17"/>
      <c r="M292" s="18" t="str">
        <f>'AI - 1'!A291</f>
        <v>No</v>
      </c>
      <c r="N292" s="18" t="str">
        <f>'AI - 2'!A291</f>
        <v>No</v>
      </c>
      <c r="O292" s="18" t="str">
        <f>'AI  - 3'!A291</f>
        <v>No</v>
      </c>
      <c r="P292" s="8">
        <f>COUNTIF(M292:O292,"Yes")</f>
        <v>0</v>
      </c>
      <c r="Q292" s="18" t="str">
        <f>'AI - 1'!B291</f>
        <v>No</v>
      </c>
      <c r="R292" s="18" t="str">
        <f>'AI - 2'!B291</f>
        <v>No</v>
      </c>
      <c r="S292" s="18" t="str">
        <f>'AI  - 3'!B291</f>
        <v>No</v>
      </c>
      <c r="T292" s="8">
        <f>COUNTIF(Q292:S292,"Yes")</f>
        <v>0</v>
      </c>
      <c r="U292" s="15" t="s">
        <v>152</v>
      </c>
      <c r="V292" s="19"/>
      <c r="W292" s="8"/>
      <c r="X292" s="5"/>
      <c r="Y292" s="20"/>
      <c r="Z292" s="21"/>
      <c r="AA292" s="22"/>
      <c r="AB292" s="22"/>
      <c r="AC292" s="23"/>
      <c r="AD292" s="22"/>
      <c r="AE292" s="22"/>
      <c r="AF292" s="22"/>
      <c r="AG292" s="23"/>
      <c r="AH292" s="22"/>
    </row>
    <row r="293" spans="1:34" ht="15.75" customHeight="1" x14ac:dyDescent="0.3">
      <c r="A293" s="13"/>
      <c r="B293" s="54"/>
      <c r="C293" s="10">
        <v>290</v>
      </c>
      <c r="D293" s="6" t="s">
        <v>916</v>
      </c>
      <c r="E293" s="6" t="s">
        <v>917</v>
      </c>
      <c r="F293" s="14" t="s">
        <v>152</v>
      </c>
      <c r="G293" s="15" t="s">
        <v>152</v>
      </c>
      <c r="H293" s="15" t="s">
        <v>152</v>
      </c>
      <c r="I293" s="16" t="s">
        <v>25</v>
      </c>
      <c r="L293" s="17"/>
      <c r="M293" s="18" t="str">
        <f>'AI - 1'!A292</f>
        <v>No</v>
      </c>
      <c r="N293" s="18" t="str">
        <f>'AI - 2'!A292</f>
        <v>No</v>
      </c>
      <c r="O293" s="18" t="str">
        <f>'AI  - 3'!A292</f>
        <v>No</v>
      </c>
      <c r="P293" s="8">
        <f>COUNTIF(M293:O293,"Yes")</f>
        <v>0</v>
      </c>
      <c r="Q293" s="18" t="str">
        <f>'AI - 1'!B292</f>
        <v>No</v>
      </c>
      <c r="R293" s="18" t="str">
        <f>'AI - 2'!B292</f>
        <v>No</v>
      </c>
      <c r="S293" s="18" t="str">
        <f>'AI  - 3'!B292</f>
        <v>No</v>
      </c>
      <c r="T293" s="8">
        <f>COUNTIF(Q293:S293,"Yes")</f>
        <v>0</v>
      </c>
      <c r="U293" s="15" t="s">
        <v>152</v>
      </c>
      <c r="V293" s="19"/>
      <c r="W293" s="8"/>
      <c r="X293" s="5"/>
      <c r="Y293" s="20"/>
      <c r="Z293" s="21"/>
      <c r="AA293" s="22"/>
      <c r="AB293" s="22"/>
      <c r="AC293" s="23"/>
      <c r="AD293" s="22"/>
      <c r="AE293" s="22"/>
      <c r="AF293" s="22"/>
      <c r="AG293" s="23"/>
      <c r="AH293" s="22"/>
    </row>
    <row r="294" spans="1:34" ht="15.75" customHeight="1" x14ac:dyDescent="0.3">
      <c r="A294" s="13"/>
      <c r="B294" s="54"/>
      <c r="C294" s="10">
        <v>291</v>
      </c>
      <c r="D294" s="6" t="s">
        <v>918</v>
      </c>
      <c r="E294" s="6" t="s">
        <v>919</v>
      </c>
      <c r="F294" s="14" t="s">
        <v>152</v>
      </c>
      <c r="G294" s="15" t="s">
        <v>152</v>
      </c>
      <c r="H294" s="15" t="s">
        <v>152</v>
      </c>
      <c r="I294" s="16" t="s">
        <v>25</v>
      </c>
      <c r="L294" s="17"/>
      <c r="M294" s="18" t="str">
        <f>'AI - 1'!A293</f>
        <v>No</v>
      </c>
      <c r="N294" s="18" t="str">
        <f>'AI - 2'!A293</f>
        <v>No</v>
      </c>
      <c r="O294" s="18" t="str">
        <f>'AI  - 3'!A293</f>
        <v>No</v>
      </c>
      <c r="P294" s="8">
        <f>COUNTIF(M294:O294,"Yes")</f>
        <v>0</v>
      </c>
      <c r="Q294" s="18" t="str">
        <f>'AI - 1'!B293</f>
        <v>No</v>
      </c>
      <c r="R294" s="18" t="str">
        <f>'AI - 2'!B293</f>
        <v>No</v>
      </c>
      <c r="S294" s="18" t="str">
        <f>'AI  - 3'!B293</f>
        <v>No</v>
      </c>
      <c r="T294" s="8">
        <f>COUNTIF(Q294:S294,"Yes")</f>
        <v>0</v>
      </c>
      <c r="U294" s="15" t="s">
        <v>152</v>
      </c>
      <c r="V294" s="19"/>
      <c r="W294" s="8"/>
      <c r="X294" s="5"/>
      <c r="Y294" s="20"/>
      <c r="Z294" s="21"/>
      <c r="AA294" s="22"/>
      <c r="AB294" s="22"/>
      <c r="AC294" s="23"/>
      <c r="AD294" s="22"/>
      <c r="AE294" s="22"/>
      <c r="AF294" s="22"/>
      <c r="AG294" s="23"/>
      <c r="AH294" s="22"/>
    </row>
    <row r="295" spans="1:34" ht="15.75" customHeight="1" x14ac:dyDescent="0.3">
      <c r="A295" s="13"/>
      <c r="B295" s="54"/>
      <c r="C295" s="10">
        <v>292</v>
      </c>
      <c r="D295" s="6" t="s">
        <v>920</v>
      </c>
      <c r="E295" s="6" t="s">
        <v>921</v>
      </c>
      <c r="F295" s="14" t="s">
        <v>152</v>
      </c>
      <c r="G295" s="15" t="s">
        <v>152</v>
      </c>
      <c r="H295" s="15" t="s">
        <v>152</v>
      </c>
      <c r="I295" s="16" t="s">
        <v>25</v>
      </c>
      <c r="L295" s="17"/>
      <c r="M295" s="18" t="str">
        <f>'AI - 1'!A294</f>
        <v>No</v>
      </c>
      <c r="N295" s="18" t="str">
        <f>'AI - 2'!A294</f>
        <v>No</v>
      </c>
      <c r="O295" s="18" t="str">
        <f>'AI  - 3'!A294</f>
        <v>No</v>
      </c>
      <c r="P295" s="8">
        <f>COUNTIF(M295:O295,"Yes")</f>
        <v>0</v>
      </c>
      <c r="Q295" s="18" t="str">
        <f>'AI - 1'!B294</f>
        <v>No</v>
      </c>
      <c r="R295" s="18" t="str">
        <f>'AI - 2'!B294</f>
        <v>No</v>
      </c>
      <c r="S295" s="18" t="str">
        <f>'AI  - 3'!B294</f>
        <v>No</v>
      </c>
      <c r="T295" s="8">
        <f>COUNTIF(Q295:S295,"Yes")</f>
        <v>0</v>
      </c>
      <c r="U295" s="15" t="s">
        <v>152</v>
      </c>
      <c r="V295" s="19"/>
      <c r="W295" s="8"/>
      <c r="X295" s="5"/>
      <c r="Y295" s="20"/>
      <c r="Z295" s="21"/>
      <c r="AA295" s="22"/>
      <c r="AB295" s="22"/>
      <c r="AC295" s="23"/>
      <c r="AD295" s="22"/>
      <c r="AE295" s="22"/>
      <c r="AF295" s="22"/>
      <c r="AG295" s="23"/>
      <c r="AH295" s="22"/>
    </row>
    <row r="296" spans="1:34" ht="15.75" customHeight="1" x14ac:dyDescent="0.3">
      <c r="A296" s="13"/>
      <c r="B296" s="54"/>
      <c r="C296" s="10">
        <v>293</v>
      </c>
      <c r="D296" s="6" t="s">
        <v>922</v>
      </c>
      <c r="E296" s="6" t="s">
        <v>923</v>
      </c>
      <c r="F296" s="14" t="s">
        <v>152</v>
      </c>
      <c r="G296" s="15" t="s">
        <v>152</v>
      </c>
      <c r="H296" s="15" t="s">
        <v>152</v>
      </c>
      <c r="I296" s="16" t="s">
        <v>25</v>
      </c>
      <c r="L296" s="17"/>
      <c r="M296" s="18" t="str">
        <f>'AI - 1'!A295</f>
        <v>No</v>
      </c>
      <c r="N296" s="18" t="str">
        <f>'AI - 2'!A295</f>
        <v>No</v>
      </c>
      <c r="O296" s="18" t="str">
        <f>'AI  - 3'!A295</f>
        <v>No</v>
      </c>
      <c r="P296" s="8">
        <f>COUNTIF(M296:O296,"Yes")</f>
        <v>0</v>
      </c>
      <c r="Q296" s="18" t="str">
        <f>'AI - 1'!B295</f>
        <v>No</v>
      </c>
      <c r="R296" s="18" t="str">
        <f>'AI - 2'!B295</f>
        <v>No</v>
      </c>
      <c r="S296" s="18" t="str">
        <f>'AI  - 3'!B295</f>
        <v>No</v>
      </c>
      <c r="T296" s="8">
        <f>COUNTIF(Q296:S296,"Yes")</f>
        <v>0</v>
      </c>
      <c r="U296" s="15" t="s">
        <v>152</v>
      </c>
      <c r="V296" s="19"/>
      <c r="W296" s="8"/>
      <c r="X296" s="5"/>
      <c r="Y296" s="20"/>
      <c r="Z296" s="21"/>
      <c r="AA296" s="22"/>
      <c r="AB296" s="22"/>
      <c r="AC296" s="23"/>
      <c r="AD296" s="22"/>
      <c r="AE296" s="22"/>
      <c r="AF296" s="22"/>
      <c r="AG296" s="23"/>
      <c r="AH296" s="22"/>
    </row>
    <row r="297" spans="1:34" ht="15.75" customHeight="1" x14ac:dyDescent="0.3">
      <c r="A297" s="13"/>
      <c r="B297" s="54"/>
      <c r="C297" s="10">
        <v>294</v>
      </c>
      <c r="D297" s="6" t="s">
        <v>924</v>
      </c>
      <c r="E297" s="6" t="s">
        <v>925</v>
      </c>
      <c r="F297" s="14" t="s">
        <v>152</v>
      </c>
      <c r="G297" s="15" t="s">
        <v>152</v>
      </c>
      <c r="H297" s="15" t="s">
        <v>152</v>
      </c>
      <c r="I297" s="16" t="s">
        <v>25</v>
      </c>
      <c r="L297" s="17"/>
      <c r="M297" s="18" t="str">
        <f>'AI - 1'!A296</f>
        <v>No</v>
      </c>
      <c r="N297" s="18" t="str">
        <f>'AI - 2'!A296</f>
        <v>No</v>
      </c>
      <c r="O297" s="18" t="str">
        <f>'AI  - 3'!A296</f>
        <v>No</v>
      </c>
      <c r="P297" s="8">
        <f>COUNTIF(M297:O297,"Yes")</f>
        <v>0</v>
      </c>
      <c r="Q297" s="18" t="str">
        <f>'AI - 1'!B296</f>
        <v>No</v>
      </c>
      <c r="R297" s="18" t="str">
        <f>'AI - 2'!B296</f>
        <v>No</v>
      </c>
      <c r="S297" s="18" t="str">
        <f>'AI  - 3'!B296</f>
        <v>No</v>
      </c>
      <c r="T297" s="8">
        <f>COUNTIF(Q297:S297,"Yes")</f>
        <v>0</v>
      </c>
      <c r="U297" s="15" t="s">
        <v>152</v>
      </c>
      <c r="V297" s="19"/>
      <c r="W297" s="8"/>
      <c r="X297" s="5"/>
      <c r="Y297" s="20"/>
      <c r="Z297" s="21"/>
      <c r="AA297" s="22"/>
      <c r="AB297" s="22"/>
      <c r="AC297" s="23"/>
      <c r="AD297" s="22"/>
      <c r="AE297" s="22"/>
      <c r="AF297" s="22"/>
      <c r="AG297" s="23"/>
      <c r="AH297" s="22"/>
    </row>
    <row r="298" spans="1:34" ht="15.75" customHeight="1" x14ac:dyDescent="0.3">
      <c r="A298" s="13"/>
      <c r="B298" s="54"/>
      <c r="C298" s="10">
        <v>295</v>
      </c>
      <c r="D298" s="6" t="s">
        <v>926</v>
      </c>
      <c r="E298" s="6" t="s">
        <v>927</v>
      </c>
      <c r="F298" s="14" t="s">
        <v>152</v>
      </c>
      <c r="G298" s="15" t="s">
        <v>152</v>
      </c>
      <c r="H298" s="15" t="s">
        <v>152</v>
      </c>
      <c r="I298" s="16" t="s">
        <v>25</v>
      </c>
      <c r="L298" s="17"/>
      <c r="M298" s="18" t="str">
        <f>'AI - 1'!A297</f>
        <v>No</v>
      </c>
      <c r="N298" s="18" t="str">
        <f>'AI - 2'!A297</f>
        <v>No</v>
      </c>
      <c r="O298" s="18" t="str">
        <f>'AI  - 3'!A297</f>
        <v>No</v>
      </c>
      <c r="P298" s="8">
        <f>COUNTIF(M298:O298,"Yes")</f>
        <v>0</v>
      </c>
      <c r="Q298" s="18" t="str">
        <f>'AI - 1'!B297</f>
        <v>No</v>
      </c>
      <c r="R298" s="18" t="str">
        <f>'AI - 2'!B297</f>
        <v>No</v>
      </c>
      <c r="S298" s="18" t="str">
        <f>'AI  - 3'!B297</f>
        <v>No</v>
      </c>
      <c r="T298" s="8">
        <f>COUNTIF(Q298:S298,"Yes")</f>
        <v>0</v>
      </c>
      <c r="U298" s="15" t="s">
        <v>152</v>
      </c>
      <c r="V298" s="19"/>
      <c r="W298" s="8"/>
      <c r="X298" s="5"/>
      <c r="Y298" s="20"/>
      <c r="Z298" s="21"/>
      <c r="AA298" s="22"/>
      <c r="AB298" s="22"/>
      <c r="AC298" s="23"/>
      <c r="AD298" s="22"/>
      <c r="AE298" s="22"/>
      <c r="AF298" s="22"/>
      <c r="AG298" s="23"/>
      <c r="AH298" s="22"/>
    </row>
    <row r="299" spans="1:34" ht="15.75" customHeight="1" x14ac:dyDescent="0.3">
      <c r="A299" s="13"/>
      <c r="B299" s="54"/>
      <c r="C299" s="10">
        <v>296</v>
      </c>
      <c r="D299" s="6" t="s">
        <v>928</v>
      </c>
      <c r="E299" s="6" t="s">
        <v>929</v>
      </c>
      <c r="F299" s="14" t="s">
        <v>152</v>
      </c>
      <c r="G299" s="15" t="s">
        <v>152</v>
      </c>
      <c r="H299" s="15" t="s">
        <v>152</v>
      </c>
      <c r="I299" s="16" t="s">
        <v>25</v>
      </c>
      <c r="L299" s="17"/>
      <c r="M299" s="18" t="str">
        <f>'AI - 1'!A298</f>
        <v>No</v>
      </c>
      <c r="N299" s="18" t="str">
        <f>'AI - 2'!A298</f>
        <v>No</v>
      </c>
      <c r="O299" s="18" t="str">
        <f>'AI  - 3'!A298</f>
        <v>No</v>
      </c>
      <c r="P299" s="8">
        <f>COUNTIF(M299:O299,"Yes")</f>
        <v>0</v>
      </c>
      <c r="Q299" s="18" t="str">
        <f>'AI - 1'!B298</f>
        <v>No</v>
      </c>
      <c r="R299" s="18" t="str">
        <f>'AI - 2'!B298</f>
        <v>No</v>
      </c>
      <c r="S299" s="18" t="str">
        <f>'AI  - 3'!B298</f>
        <v>No</v>
      </c>
      <c r="T299" s="8">
        <f>COUNTIF(Q299:S299,"Yes")</f>
        <v>0</v>
      </c>
      <c r="U299" s="15" t="s">
        <v>152</v>
      </c>
      <c r="V299" s="19"/>
      <c r="W299" s="8"/>
      <c r="X299" s="5"/>
      <c r="Y299" s="20"/>
      <c r="Z299" s="21"/>
      <c r="AA299" s="22"/>
      <c r="AB299" s="22"/>
      <c r="AC299" s="23"/>
      <c r="AD299" s="22"/>
      <c r="AE299" s="22"/>
      <c r="AF299" s="22"/>
      <c r="AG299" s="23"/>
      <c r="AH299" s="22"/>
    </row>
    <row r="300" spans="1:34" ht="15.75" customHeight="1" x14ac:dyDescent="0.3">
      <c r="A300" s="13"/>
      <c r="B300" s="54"/>
      <c r="C300" s="10">
        <v>297</v>
      </c>
      <c r="D300" s="6" t="s">
        <v>930</v>
      </c>
      <c r="E300" s="6" t="s">
        <v>931</v>
      </c>
      <c r="F300" s="14" t="s">
        <v>152</v>
      </c>
      <c r="G300" s="15" t="s">
        <v>152</v>
      </c>
      <c r="H300" s="15" t="s">
        <v>152</v>
      </c>
      <c r="I300" s="16" t="s">
        <v>25</v>
      </c>
      <c r="L300" s="17"/>
      <c r="M300" s="18" t="str">
        <f>'AI - 1'!A299</f>
        <v>No</v>
      </c>
      <c r="N300" s="18" t="str">
        <f>'AI - 2'!A299</f>
        <v>No</v>
      </c>
      <c r="O300" s="18" t="str">
        <f>'AI  - 3'!A299</f>
        <v>No</v>
      </c>
      <c r="P300" s="8">
        <f>COUNTIF(M300:O300,"Yes")</f>
        <v>0</v>
      </c>
      <c r="Q300" s="18" t="str">
        <f>'AI - 1'!B299</f>
        <v>No</v>
      </c>
      <c r="R300" s="18" t="str">
        <f>'AI - 2'!B299</f>
        <v>No</v>
      </c>
      <c r="S300" s="18" t="str">
        <f>'AI  - 3'!B299</f>
        <v>No</v>
      </c>
      <c r="T300" s="8">
        <f>COUNTIF(Q300:S300,"Yes")</f>
        <v>0</v>
      </c>
      <c r="U300" s="15" t="s">
        <v>152</v>
      </c>
      <c r="V300" s="19"/>
      <c r="W300" s="8"/>
      <c r="X300" s="5"/>
      <c r="Y300" s="20"/>
      <c r="Z300" s="21"/>
      <c r="AA300" s="22"/>
      <c r="AB300" s="22"/>
      <c r="AC300" s="23"/>
      <c r="AD300" s="22"/>
      <c r="AE300" s="22"/>
      <c r="AF300" s="22"/>
      <c r="AG300" s="23"/>
      <c r="AH300" s="22"/>
    </row>
    <row r="301" spans="1:34" ht="15.75" customHeight="1" x14ac:dyDescent="0.3">
      <c r="A301" s="13"/>
      <c r="B301" s="54"/>
      <c r="C301" s="10">
        <v>298</v>
      </c>
      <c r="D301" s="6" t="s">
        <v>932</v>
      </c>
      <c r="E301" s="6" t="s">
        <v>933</v>
      </c>
      <c r="F301" s="14" t="s">
        <v>152</v>
      </c>
      <c r="G301" s="15" t="s">
        <v>152</v>
      </c>
      <c r="H301" s="15" t="s">
        <v>152</v>
      </c>
      <c r="I301" s="16" t="s">
        <v>25</v>
      </c>
      <c r="L301" s="17"/>
      <c r="M301" s="18" t="str">
        <f>'AI - 1'!A300</f>
        <v>No</v>
      </c>
      <c r="N301" s="18" t="str">
        <f>'AI - 2'!A300</f>
        <v>No</v>
      </c>
      <c r="O301" s="18" t="str">
        <f>'AI  - 3'!A300</f>
        <v>No</v>
      </c>
      <c r="P301" s="8">
        <f>COUNTIF(M301:O301,"Yes")</f>
        <v>0</v>
      </c>
      <c r="Q301" s="18" t="str">
        <f>'AI - 1'!B300</f>
        <v>No</v>
      </c>
      <c r="R301" s="18" t="str">
        <f>'AI - 2'!B300</f>
        <v>No</v>
      </c>
      <c r="S301" s="18" t="str">
        <f>'AI  - 3'!B300</f>
        <v>No</v>
      </c>
      <c r="T301" s="8">
        <f>COUNTIF(Q301:S301,"Yes")</f>
        <v>0</v>
      </c>
      <c r="U301" s="15" t="s">
        <v>152</v>
      </c>
      <c r="V301" s="19"/>
      <c r="W301" s="8"/>
      <c r="X301" s="5"/>
      <c r="Y301" s="20"/>
      <c r="Z301" s="21"/>
      <c r="AA301" s="22"/>
      <c r="AB301" s="22"/>
      <c r="AC301" s="23"/>
      <c r="AD301" s="22"/>
      <c r="AE301" s="22"/>
      <c r="AF301" s="22"/>
      <c r="AG301" s="23"/>
      <c r="AH301" s="22"/>
    </row>
    <row r="302" spans="1:34" ht="15.75" customHeight="1" x14ac:dyDescent="0.3">
      <c r="A302" s="13"/>
      <c r="B302" s="54"/>
      <c r="C302" s="10">
        <v>299</v>
      </c>
      <c r="D302" s="6" t="s">
        <v>934</v>
      </c>
      <c r="E302" s="6" t="s">
        <v>935</v>
      </c>
      <c r="F302" s="14" t="s">
        <v>152</v>
      </c>
      <c r="G302" s="15" t="s">
        <v>152</v>
      </c>
      <c r="H302" s="15" t="s">
        <v>152</v>
      </c>
      <c r="I302" s="16" t="s">
        <v>25</v>
      </c>
      <c r="L302" s="17"/>
      <c r="M302" s="18" t="str">
        <f>'AI - 1'!A301</f>
        <v>No</v>
      </c>
      <c r="N302" s="18" t="str">
        <f>'AI - 2'!A301</f>
        <v>No</v>
      </c>
      <c r="O302" s="18" t="str">
        <f>'AI  - 3'!A301</f>
        <v>No</v>
      </c>
      <c r="P302" s="8">
        <f>COUNTIF(M302:O302,"Yes")</f>
        <v>0</v>
      </c>
      <c r="Q302" s="18" t="str">
        <f>'AI - 1'!B301</f>
        <v>No</v>
      </c>
      <c r="R302" s="18" t="str">
        <f>'AI - 2'!B301</f>
        <v>No</v>
      </c>
      <c r="S302" s="18" t="str">
        <f>'AI  - 3'!B301</f>
        <v>No</v>
      </c>
      <c r="T302" s="8">
        <f>COUNTIF(Q302:S302,"Yes")</f>
        <v>0</v>
      </c>
      <c r="U302" s="15" t="s">
        <v>152</v>
      </c>
      <c r="V302" s="19"/>
      <c r="W302" s="8"/>
      <c r="X302" s="5"/>
      <c r="Y302" s="20"/>
      <c r="Z302" s="21"/>
      <c r="AA302" s="22"/>
      <c r="AB302" s="22"/>
      <c r="AC302" s="23"/>
      <c r="AD302" s="22"/>
      <c r="AE302" s="22"/>
      <c r="AF302" s="22"/>
      <c r="AG302" s="23"/>
      <c r="AH302" s="22"/>
    </row>
    <row r="303" spans="1:34" ht="15.75" customHeight="1" x14ac:dyDescent="0.3">
      <c r="A303" s="13"/>
      <c r="B303" s="54"/>
      <c r="C303" s="10">
        <v>300</v>
      </c>
      <c r="D303" s="6" t="s">
        <v>936</v>
      </c>
      <c r="E303" s="6" t="s">
        <v>937</v>
      </c>
      <c r="F303" s="14" t="s">
        <v>152</v>
      </c>
      <c r="G303" s="15" t="s">
        <v>152</v>
      </c>
      <c r="H303" s="15" t="s">
        <v>152</v>
      </c>
      <c r="I303" s="16" t="s">
        <v>25</v>
      </c>
      <c r="L303" s="17"/>
      <c r="M303" s="18" t="str">
        <f>'AI - 1'!A302</f>
        <v>No</v>
      </c>
      <c r="N303" s="18" t="str">
        <f>'AI - 2'!A302</f>
        <v>No</v>
      </c>
      <c r="O303" s="18" t="str">
        <f>'AI  - 3'!A302</f>
        <v>No</v>
      </c>
      <c r="P303" s="8">
        <f>COUNTIF(M303:O303,"Yes")</f>
        <v>0</v>
      </c>
      <c r="Q303" s="18" t="str">
        <f>'AI - 1'!B302</f>
        <v>No</v>
      </c>
      <c r="R303" s="18" t="str">
        <f>'AI - 2'!B302</f>
        <v>No</v>
      </c>
      <c r="S303" s="18" t="str">
        <f>'AI  - 3'!B302</f>
        <v>No</v>
      </c>
      <c r="T303" s="8">
        <f>COUNTIF(Q303:S303,"Yes")</f>
        <v>0</v>
      </c>
      <c r="U303" s="15" t="s">
        <v>152</v>
      </c>
      <c r="V303" s="19"/>
      <c r="W303" s="8"/>
      <c r="X303" s="5"/>
      <c r="Y303" s="20"/>
      <c r="Z303" s="21"/>
      <c r="AA303" s="22"/>
      <c r="AB303" s="22"/>
      <c r="AC303" s="23"/>
      <c r="AD303" s="22"/>
      <c r="AE303" s="22"/>
      <c r="AF303" s="22"/>
      <c r="AG303" s="23"/>
      <c r="AH303" s="22"/>
    </row>
    <row r="304" spans="1:34" ht="15.75" customHeight="1" x14ac:dyDescent="0.3">
      <c r="A304" s="13"/>
      <c r="B304" s="54"/>
      <c r="C304" s="10">
        <v>301</v>
      </c>
      <c r="D304" s="6" t="s">
        <v>938</v>
      </c>
      <c r="E304" s="6" t="s">
        <v>939</v>
      </c>
      <c r="F304" s="14" t="s">
        <v>152</v>
      </c>
      <c r="G304" s="15" t="s">
        <v>152</v>
      </c>
      <c r="H304" s="15" t="s">
        <v>152</v>
      </c>
      <c r="I304" s="16" t="s">
        <v>25</v>
      </c>
      <c r="L304" s="17"/>
      <c r="M304" s="18" t="str">
        <f>'AI - 1'!A303</f>
        <v>No</v>
      </c>
      <c r="N304" s="18" t="str">
        <f>'AI - 2'!A303</f>
        <v>No</v>
      </c>
      <c r="O304" s="18" t="str">
        <f>'AI  - 3'!A303</f>
        <v>No</v>
      </c>
      <c r="P304" s="8">
        <f>COUNTIF(M304:O304,"Yes")</f>
        <v>0</v>
      </c>
      <c r="Q304" s="18" t="str">
        <f>'AI - 1'!B303</f>
        <v>No</v>
      </c>
      <c r="R304" s="18" t="str">
        <f>'AI - 2'!B303</f>
        <v>No</v>
      </c>
      <c r="S304" s="18" t="str">
        <f>'AI  - 3'!B303</f>
        <v>No</v>
      </c>
      <c r="T304" s="8">
        <f>COUNTIF(Q304:S304,"Yes")</f>
        <v>0</v>
      </c>
      <c r="U304" s="15" t="s">
        <v>152</v>
      </c>
      <c r="V304" s="19"/>
      <c r="W304" s="8"/>
      <c r="X304" s="5"/>
      <c r="Y304" s="20"/>
      <c r="Z304" s="21"/>
      <c r="AA304" s="22"/>
      <c r="AB304" s="22"/>
      <c r="AC304" s="23"/>
      <c r="AD304" s="22"/>
      <c r="AE304" s="22"/>
      <c r="AF304" s="22"/>
      <c r="AG304" s="23"/>
      <c r="AH304" s="22"/>
    </row>
    <row r="305" spans="1:34" ht="15.75" customHeight="1" x14ac:dyDescent="0.3">
      <c r="A305" s="13"/>
      <c r="B305" s="54"/>
      <c r="C305" s="10">
        <v>302</v>
      </c>
      <c r="D305" s="6" t="s">
        <v>940</v>
      </c>
      <c r="E305" s="6" t="s">
        <v>941</v>
      </c>
      <c r="F305" s="14" t="s">
        <v>152</v>
      </c>
      <c r="G305" s="15" t="s">
        <v>152</v>
      </c>
      <c r="H305" s="15" t="s">
        <v>152</v>
      </c>
      <c r="I305" s="16" t="s">
        <v>25</v>
      </c>
      <c r="L305" s="17"/>
      <c r="M305" s="18" t="str">
        <f>'AI - 1'!A304</f>
        <v>No</v>
      </c>
      <c r="N305" s="18" t="str">
        <f>'AI - 2'!A304</f>
        <v>No</v>
      </c>
      <c r="O305" s="18" t="str">
        <f>'AI  - 3'!A304</f>
        <v>No</v>
      </c>
      <c r="P305" s="8">
        <f>COUNTIF(M305:O305,"Yes")</f>
        <v>0</v>
      </c>
      <c r="Q305" s="18" t="str">
        <f>'AI - 1'!B304</f>
        <v>No</v>
      </c>
      <c r="R305" s="18" t="str">
        <f>'AI - 2'!B304</f>
        <v>No</v>
      </c>
      <c r="S305" s="18" t="str">
        <f>'AI  - 3'!B304</f>
        <v>No</v>
      </c>
      <c r="T305" s="8">
        <f>COUNTIF(Q305:S305,"Yes")</f>
        <v>0</v>
      </c>
      <c r="U305" s="15" t="s">
        <v>152</v>
      </c>
      <c r="V305" s="19"/>
      <c r="W305" s="8"/>
      <c r="X305" s="5"/>
      <c r="Y305" s="20"/>
      <c r="Z305" s="21"/>
      <c r="AA305" s="22"/>
      <c r="AB305" s="22"/>
      <c r="AC305" s="23"/>
      <c r="AD305" s="22"/>
      <c r="AE305" s="22"/>
      <c r="AF305" s="22"/>
      <c r="AG305" s="23"/>
      <c r="AH305" s="22"/>
    </row>
    <row r="306" spans="1:34" ht="15.75" customHeight="1" x14ac:dyDescent="0.3">
      <c r="A306" s="13"/>
      <c r="B306" s="54"/>
      <c r="C306" s="10">
        <v>303</v>
      </c>
      <c r="D306" s="6" t="s">
        <v>319</v>
      </c>
      <c r="E306" s="6" t="s">
        <v>320</v>
      </c>
      <c r="F306" s="14" t="s">
        <v>152</v>
      </c>
      <c r="G306" s="15" t="s">
        <v>24</v>
      </c>
      <c r="H306" s="27" t="s">
        <v>152</v>
      </c>
      <c r="I306" s="16" t="s">
        <v>181</v>
      </c>
      <c r="J306" s="2" t="s">
        <v>239</v>
      </c>
      <c r="L306" s="17"/>
      <c r="M306" s="18" t="str">
        <f>'AI - 1'!A305</f>
        <v>Yes</v>
      </c>
      <c r="N306" s="18" t="str">
        <f>'AI - 2'!A305</f>
        <v>No</v>
      </c>
      <c r="O306" s="18" t="str">
        <f>'AI  - 3'!A305</f>
        <v>Yes</v>
      </c>
      <c r="P306" s="8">
        <f>COUNTIF(M306:O306,"Yes")</f>
        <v>2</v>
      </c>
      <c r="Q306" s="18" t="str">
        <f>'AI - 1'!B305</f>
        <v>Yes</v>
      </c>
      <c r="R306" s="18" t="str">
        <f>'AI - 2'!B305</f>
        <v>No</v>
      </c>
      <c r="S306" s="18" t="str">
        <f>'AI  - 3'!B305</f>
        <v>Yes</v>
      </c>
      <c r="T306" s="8">
        <f>COUNTIF(Q306:S306,"Yes")</f>
        <v>2</v>
      </c>
      <c r="U306" s="15" t="s">
        <v>24</v>
      </c>
      <c r="V306" s="19"/>
      <c r="W306" s="8"/>
      <c r="X306" s="5"/>
      <c r="Y306" s="20"/>
      <c r="Z306" s="21"/>
      <c r="AA306" s="22"/>
      <c r="AB306" s="22"/>
      <c r="AC306" s="23"/>
      <c r="AD306" s="22"/>
      <c r="AE306" s="22"/>
      <c r="AF306" s="22"/>
      <c r="AG306" s="23"/>
      <c r="AH306" s="22"/>
    </row>
    <row r="307" spans="1:34" ht="15.75" customHeight="1" x14ac:dyDescent="0.3">
      <c r="A307" s="13"/>
      <c r="B307" s="54"/>
      <c r="C307" s="10">
        <v>304</v>
      </c>
      <c r="D307" s="6" t="s">
        <v>942</v>
      </c>
      <c r="E307" s="6" t="s">
        <v>943</v>
      </c>
      <c r="F307" s="14" t="s">
        <v>152</v>
      </c>
      <c r="G307" s="15" t="s">
        <v>152</v>
      </c>
      <c r="H307" s="15" t="s">
        <v>152</v>
      </c>
      <c r="I307" s="16" t="s">
        <v>25</v>
      </c>
      <c r="L307" s="17"/>
      <c r="M307" s="18" t="str">
        <f>'AI - 1'!A306</f>
        <v>No</v>
      </c>
      <c r="N307" s="18" t="str">
        <f>'AI - 2'!A306</f>
        <v>No</v>
      </c>
      <c r="O307" s="18" t="str">
        <f>'AI  - 3'!A306</f>
        <v>No</v>
      </c>
      <c r="P307" s="8">
        <f>COUNTIF(M307:O307,"Yes")</f>
        <v>0</v>
      </c>
      <c r="Q307" s="18" t="str">
        <f>'AI - 1'!B306</f>
        <v>No</v>
      </c>
      <c r="R307" s="18" t="str">
        <f>'AI - 2'!B306</f>
        <v>No</v>
      </c>
      <c r="S307" s="18" t="str">
        <f>'AI  - 3'!B306</f>
        <v>No</v>
      </c>
      <c r="T307" s="8">
        <f>COUNTIF(Q307:S307,"Yes")</f>
        <v>0</v>
      </c>
      <c r="U307" s="15" t="s">
        <v>152</v>
      </c>
      <c r="V307" s="19"/>
      <c r="W307" s="8"/>
      <c r="X307" s="5"/>
      <c r="Y307" s="20"/>
      <c r="Z307" s="21"/>
      <c r="AA307" s="22"/>
      <c r="AB307" s="22"/>
      <c r="AC307" s="23"/>
      <c r="AD307" s="22"/>
      <c r="AE307" s="22"/>
      <c r="AF307" s="22"/>
      <c r="AG307" s="23"/>
      <c r="AH307" s="22"/>
    </row>
    <row r="308" spans="1:34" ht="15.75" customHeight="1" x14ac:dyDescent="0.3">
      <c r="A308" s="13"/>
      <c r="B308" s="54"/>
      <c r="C308" s="10">
        <v>305</v>
      </c>
      <c r="D308" s="6" t="s">
        <v>944</v>
      </c>
      <c r="E308" s="6" t="s">
        <v>945</v>
      </c>
      <c r="F308" s="14" t="s">
        <v>152</v>
      </c>
      <c r="G308" s="15" t="s">
        <v>152</v>
      </c>
      <c r="H308" s="15" t="s">
        <v>152</v>
      </c>
      <c r="I308" s="16" t="s">
        <v>25</v>
      </c>
      <c r="L308" s="17"/>
      <c r="M308" s="18" t="str">
        <f>'AI - 1'!A307</f>
        <v>No</v>
      </c>
      <c r="N308" s="18" t="str">
        <f>'AI - 2'!A307</f>
        <v>No</v>
      </c>
      <c r="O308" s="18" t="str">
        <f>'AI  - 3'!A307</f>
        <v>No</v>
      </c>
      <c r="P308" s="8">
        <f>COUNTIF(M308:O308,"Yes")</f>
        <v>0</v>
      </c>
      <c r="Q308" s="18" t="str">
        <f>'AI - 1'!B307</f>
        <v>No</v>
      </c>
      <c r="R308" s="18" t="str">
        <f>'AI - 2'!B307</f>
        <v>No</v>
      </c>
      <c r="S308" s="18" t="str">
        <f>'AI  - 3'!B307</f>
        <v>No</v>
      </c>
      <c r="T308" s="8">
        <f>COUNTIF(Q308:S308,"Yes")</f>
        <v>0</v>
      </c>
      <c r="U308" s="15" t="s">
        <v>152</v>
      </c>
      <c r="V308" s="19"/>
      <c r="W308" s="8"/>
      <c r="X308" s="5"/>
      <c r="Y308" s="20"/>
      <c r="Z308" s="21"/>
      <c r="AA308" s="22"/>
      <c r="AB308" s="22"/>
      <c r="AC308" s="23"/>
      <c r="AD308" s="22"/>
      <c r="AE308" s="22"/>
      <c r="AF308" s="22"/>
      <c r="AG308" s="23"/>
      <c r="AH308" s="22"/>
    </row>
    <row r="309" spans="1:34" ht="15.75" customHeight="1" x14ac:dyDescent="0.3">
      <c r="A309" s="13"/>
      <c r="B309" s="54"/>
      <c r="C309" s="10">
        <v>306</v>
      </c>
      <c r="D309" s="6" t="s">
        <v>136</v>
      </c>
      <c r="E309" s="6" t="s">
        <v>409</v>
      </c>
      <c r="F309" s="14" t="s">
        <v>24</v>
      </c>
      <c r="G309" s="15" t="s">
        <v>152</v>
      </c>
      <c r="H309" s="27" t="s">
        <v>24</v>
      </c>
      <c r="I309" s="27" t="s">
        <v>406</v>
      </c>
      <c r="J309" s="30" t="s">
        <v>410</v>
      </c>
      <c r="K309" s="2" t="s">
        <v>411</v>
      </c>
      <c r="L309" s="17"/>
      <c r="M309" s="18" t="str">
        <f>'AI - 1'!A308</f>
        <v>No</v>
      </c>
      <c r="N309" s="18" t="str">
        <f>'AI - 2'!A308</f>
        <v>No</v>
      </c>
      <c r="O309" s="18" t="str">
        <f>'AI  - 3'!A308</f>
        <v>No</v>
      </c>
      <c r="P309" s="8">
        <f>COUNTIF(M309:O309,"Yes")</f>
        <v>0</v>
      </c>
      <c r="Q309" s="18" t="str">
        <f>'AI - 1'!B308</f>
        <v>No</v>
      </c>
      <c r="R309" s="18" t="str">
        <f>'AI - 2'!B308</f>
        <v>No</v>
      </c>
      <c r="S309" s="18" t="str">
        <f>'AI  - 3'!B308</f>
        <v>No</v>
      </c>
      <c r="T309" s="8">
        <f>COUNTIF(Q309:S309,"Yes")</f>
        <v>0</v>
      </c>
      <c r="U309" s="15" t="s">
        <v>152</v>
      </c>
      <c r="V309" s="19"/>
      <c r="W309" s="8"/>
      <c r="X309" s="5"/>
      <c r="Y309" s="20"/>
      <c r="Z309" s="21"/>
      <c r="AA309" s="22"/>
      <c r="AB309" s="22"/>
      <c r="AC309" s="23"/>
      <c r="AD309" s="22"/>
      <c r="AE309" s="22"/>
      <c r="AF309" s="22"/>
      <c r="AG309" s="23"/>
      <c r="AH309" s="22"/>
    </row>
    <row r="310" spans="1:34" ht="15.75" customHeight="1" x14ac:dyDescent="0.3">
      <c r="A310" s="13"/>
      <c r="B310" s="54"/>
      <c r="C310" s="10">
        <v>307</v>
      </c>
      <c r="D310" s="6" t="s">
        <v>229</v>
      </c>
      <c r="E310" s="6" t="s">
        <v>230</v>
      </c>
      <c r="F310" s="14" t="s">
        <v>152</v>
      </c>
      <c r="G310" s="15" t="s">
        <v>24</v>
      </c>
      <c r="H310" s="27" t="s">
        <v>152</v>
      </c>
      <c r="I310" s="16" t="s">
        <v>181</v>
      </c>
      <c r="J310" s="2" t="s">
        <v>231</v>
      </c>
      <c r="L310" s="17"/>
      <c r="M310" s="18" t="str">
        <f>'AI - 1'!A309</f>
        <v>Yes</v>
      </c>
      <c r="N310" s="18" t="str">
        <f>'AI - 2'!A309</f>
        <v>Yes</v>
      </c>
      <c r="O310" s="18" t="str">
        <f>'AI  - 3'!A309</f>
        <v>Yes</v>
      </c>
      <c r="P310" s="8">
        <f>COUNTIF(M310:O310,"Yes")</f>
        <v>3</v>
      </c>
      <c r="Q310" s="18" t="str">
        <f>'AI - 1'!B309</f>
        <v>Yes</v>
      </c>
      <c r="R310" s="18" t="str">
        <f>'AI - 2'!B309</f>
        <v>Yes</v>
      </c>
      <c r="S310" s="18" t="str">
        <f>'AI  - 3'!B309</f>
        <v>Yes</v>
      </c>
      <c r="T310" s="8">
        <f>COUNTIF(Q310:S310,"Yes")</f>
        <v>3</v>
      </c>
      <c r="U310" s="15" t="s">
        <v>24</v>
      </c>
      <c r="V310" s="19"/>
      <c r="W310" s="8"/>
      <c r="X310" s="5"/>
      <c r="Y310" s="20"/>
      <c r="Z310" s="21"/>
      <c r="AA310" s="22"/>
      <c r="AB310" s="22"/>
      <c r="AC310" s="23"/>
      <c r="AD310" s="22"/>
      <c r="AE310" s="22"/>
      <c r="AF310" s="22"/>
      <c r="AG310" s="23"/>
      <c r="AH310" s="22"/>
    </row>
    <row r="311" spans="1:34" ht="15.75" customHeight="1" x14ac:dyDescent="0.3">
      <c r="A311" s="13"/>
      <c r="B311" s="54"/>
      <c r="C311" s="10">
        <v>308</v>
      </c>
      <c r="D311" s="6" t="s">
        <v>946</v>
      </c>
      <c r="E311" s="6" t="s">
        <v>947</v>
      </c>
      <c r="F311" s="14" t="s">
        <v>152</v>
      </c>
      <c r="G311" s="15" t="s">
        <v>152</v>
      </c>
      <c r="H311" s="15" t="s">
        <v>152</v>
      </c>
      <c r="I311" s="16" t="s">
        <v>25</v>
      </c>
      <c r="L311" s="17"/>
      <c r="M311" s="18" t="str">
        <f>'AI - 1'!A310</f>
        <v>No</v>
      </c>
      <c r="N311" s="18" t="str">
        <f>'AI - 2'!A310</f>
        <v>No</v>
      </c>
      <c r="O311" s="18" t="str">
        <f>'AI  - 3'!A310</f>
        <v>No</v>
      </c>
      <c r="P311" s="8">
        <f>COUNTIF(M311:O311,"Yes")</f>
        <v>0</v>
      </c>
      <c r="Q311" s="18" t="str">
        <f>'AI - 1'!B310</f>
        <v>No</v>
      </c>
      <c r="R311" s="18" t="str">
        <f>'AI - 2'!B310</f>
        <v>No</v>
      </c>
      <c r="S311" s="18" t="str">
        <f>'AI  - 3'!B310</f>
        <v>No</v>
      </c>
      <c r="T311" s="8">
        <f>COUNTIF(Q311:S311,"Yes")</f>
        <v>0</v>
      </c>
      <c r="U311" s="15" t="s">
        <v>152</v>
      </c>
      <c r="V311" s="19"/>
      <c r="W311" s="8"/>
      <c r="X311" s="5"/>
      <c r="Y311" s="20"/>
      <c r="Z311" s="21"/>
      <c r="AA311" s="22"/>
      <c r="AB311" s="22"/>
      <c r="AC311" s="23"/>
      <c r="AD311" s="22"/>
      <c r="AE311" s="22"/>
      <c r="AF311" s="22"/>
      <c r="AG311" s="23"/>
      <c r="AH311" s="22"/>
    </row>
    <row r="312" spans="1:34" ht="15.75" customHeight="1" x14ac:dyDescent="0.3">
      <c r="A312" s="13"/>
      <c r="B312" s="54"/>
      <c r="C312" s="10">
        <v>309</v>
      </c>
      <c r="D312" s="6" t="s">
        <v>948</v>
      </c>
      <c r="E312" s="6" t="s">
        <v>949</v>
      </c>
      <c r="F312" s="14" t="s">
        <v>152</v>
      </c>
      <c r="G312" s="15" t="s">
        <v>152</v>
      </c>
      <c r="H312" s="15" t="s">
        <v>152</v>
      </c>
      <c r="I312" s="16" t="s">
        <v>25</v>
      </c>
      <c r="L312" s="17"/>
      <c r="M312" s="18" t="str">
        <f>'AI - 1'!A311</f>
        <v>No</v>
      </c>
      <c r="N312" s="18" t="str">
        <f>'AI - 2'!A311</f>
        <v>No</v>
      </c>
      <c r="O312" s="18" t="str">
        <f>'AI  - 3'!A311</f>
        <v>No</v>
      </c>
      <c r="P312" s="8">
        <f>COUNTIF(M312:O312,"Yes")</f>
        <v>0</v>
      </c>
      <c r="Q312" s="18" t="str">
        <f>'AI - 1'!B311</f>
        <v>No</v>
      </c>
      <c r="R312" s="18" t="str">
        <f>'AI - 2'!B311</f>
        <v>No</v>
      </c>
      <c r="S312" s="18" t="str">
        <f>'AI  - 3'!B311</f>
        <v>No</v>
      </c>
      <c r="T312" s="8">
        <f>COUNTIF(Q312:S312,"Yes")</f>
        <v>0</v>
      </c>
      <c r="U312" s="15" t="s">
        <v>152</v>
      </c>
      <c r="V312" s="19"/>
      <c r="W312" s="8"/>
      <c r="X312" s="5"/>
      <c r="Y312" s="20"/>
      <c r="Z312" s="21"/>
      <c r="AA312" s="22"/>
      <c r="AB312" s="22"/>
      <c r="AC312" s="23"/>
      <c r="AD312" s="22"/>
      <c r="AE312" s="22"/>
      <c r="AF312" s="22"/>
      <c r="AG312" s="23"/>
      <c r="AH312" s="22"/>
    </row>
    <row r="313" spans="1:34" ht="15.75" customHeight="1" x14ac:dyDescent="0.3">
      <c r="A313" s="13"/>
      <c r="B313" s="54"/>
      <c r="C313" s="10">
        <v>310</v>
      </c>
      <c r="D313" s="6" t="s">
        <v>950</v>
      </c>
      <c r="E313" s="6" t="s">
        <v>951</v>
      </c>
      <c r="F313" s="14" t="s">
        <v>152</v>
      </c>
      <c r="G313" s="15" t="s">
        <v>152</v>
      </c>
      <c r="H313" s="15" t="s">
        <v>152</v>
      </c>
      <c r="I313" s="16" t="s">
        <v>25</v>
      </c>
      <c r="L313" s="17"/>
      <c r="M313" s="18" t="str">
        <f>'AI - 1'!A312</f>
        <v>No</v>
      </c>
      <c r="N313" s="18" t="str">
        <f>'AI - 2'!A312</f>
        <v>No</v>
      </c>
      <c r="O313" s="18" t="str">
        <f>'AI  - 3'!A312</f>
        <v>No</v>
      </c>
      <c r="P313" s="8">
        <f>COUNTIF(M313:O313,"Yes")</f>
        <v>0</v>
      </c>
      <c r="Q313" s="18" t="str">
        <f>'AI - 1'!B312</f>
        <v>No</v>
      </c>
      <c r="R313" s="18" t="str">
        <f>'AI - 2'!B312</f>
        <v>No</v>
      </c>
      <c r="S313" s="18" t="str">
        <f>'AI  - 3'!B312</f>
        <v>No</v>
      </c>
      <c r="T313" s="8">
        <f>COUNTIF(Q313:S313,"Yes")</f>
        <v>0</v>
      </c>
      <c r="U313" s="15" t="s">
        <v>152</v>
      </c>
      <c r="V313" s="19"/>
      <c r="W313" s="8"/>
      <c r="X313" s="5"/>
      <c r="Y313" s="20"/>
      <c r="Z313" s="21"/>
      <c r="AA313" s="22"/>
      <c r="AB313" s="22"/>
      <c r="AC313" s="23"/>
      <c r="AD313" s="22"/>
      <c r="AE313" s="22"/>
      <c r="AF313" s="22"/>
      <c r="AG313" s="23"/>
      <c r="AH313" s="22"/>
    </row>
    <row r="314" spans="1:34" ht="15.75" customHeight="1" x14ac:dyDescent="0.3">
      <c r="A314" s="13"/>
      <c r="B314" s="54"/>
      <c r="C314" s="10">
        <v>311</v>
      </c>
      <c r="D314" s="6" t="s">
        <v>92</v>
      </c>
      <c r="E314" s="6" t="s">
        <v>356</v>
      </c>
      <c r="F314" s="14" t="s">
        <v>24</v>
      </c>
      <c r="G314" s="15" t="s">
        <v>24</v>
      </c>
      <c r="H314" s="15" t="s">
        <v>24</v>
      </c>
      <c r="I314" s="16" t="s">
        <v>25</v>
      </c>
      <c r="L314" s="17"/>
      <c r="M314" s="18" t="str">
        <f>'AI - 1'!A313</f>
        <v>No</v>
      </c>
      <c r="N314" s="18" t="str">
        <f>'AI - 2'!A313</f>
        <v>No</v>
      </c>
      <c r="O314" s="18" t="str">
        <f>'AI  - 3'!A313</f>
        <v>No</v>
      </c>
      <c r="P314" s="8">
        <f>COUNTIF(M314:O314,"Yes")</f>
        <v>0</v>
      </c>
      <c r="Q314" s="18" t="str">
        <f>'AI - 1'!B313</f>
        <v>Yes</v>
      </c>
      <c r="R314" s="18" t="str">
        <f>'AI - 2'!B313</f>
        <v>Yes</v>
      </c>
      <c r="S314" s="18" t="str">
        <f>'AI  - 3'!B313</f>
        <v>Yes</v>
      </c>
      <c r="T314" s="8">
        <f>COUNTIF(Q314:S314,"Yes")</f>
        <v>3</v>
      </c>
      <c r="U314" s="15" t="s">
        <v>24</v>
      </c>
      <c r="V314" s="19"/>
      <c r="W314" s="8"/>
      <c r="X314" s="5"/>
      <c r="Y314" s="20"/>
      <c r="Z314" s="21"/>
      <c r="AA314" s="22"/>
      <c r="AB314" s="22"/>
      <c r="AC314" s="23"/>
      <c r="AD314" s="21"/>
      <c r="AE314" s="22"/>
      <c r="AF314" s="22"/>
      <c r="AG314" s="23"/>
      <c r="AH314" s="21"/>
    </row>
    <row r="315" spans="1:34" ht="15.75" customHeight="1" x14ac:dyDescent="0.3">
      <c r="A315" s="13"/>
      <c r="B315" s="54"/>
      <c r="C315" s="10">
        <v>312</v>
      </c>
      <c r="D315" s="6" t="s">
        <v>952</v>
      </c>
      <c r="E315" s="6" t="s">
        <v>953</v>
      </c>
      <c r="F315" s="14" t="s">
        <v>152</v>
      </c>
      <c r="G315" s="15" t="s">
        <v>152</v>
      </c>
      <c r="H315" s="15" t="s">
        <v>152</v>
      </c>
      <c r="I315" s="16" t="s">
        <v>25</v>
      </c>
      <c r="L315" s="17"/>
      <c r="M315" s="18" t="str">
        <f>'AI - 1'!A314</f>
        <v>No</v>
      </c>
      <c r="N315" s="18" t="str">
        <f>'AI - 2'!A314</f>
        <v>No</v>
      </c>
      <c r="O315" s="18" t="str">
        <f>'AI  - 3'!A314</f>
        <v>No</v>
      </c>
      <c r="P315" s="8">
        <f>COUNTIF(M315:O315,"Yes")</f>
        <v>0</v>
      </c>
      <c r="Q315" s="18" t="str">
        <f>'AI - 1'!B314</f>
        <v>No</v>
      </c>
      <c r="R315" s="18" t="str">
        <f>'AI - 2'!B314</f>
        <v>No</v>
      </c>
      <c r="S315" s="18" t="str">
        <f>'AI  - 3'!B314</f>
        <v>No</v>
      </c>
      <c r="T315" s="8">
        <f>COUNTIF(Q315:S315,"Yes")</f>
        <v>0</v>
      </c>
      <c r="U315" s="15" t="s">
        <v>152</v>
      </c>
      <c r="V315" s="19"/>
      <c r="W315" s="8"/>
      <c r="X315" s="5"/>
      <c r="Y315" s="20"/>
      <c r="Z315" s="21"/>
      <c r="AA315" s="22"/>
      <c r="AB315" s="22"/>
      <c r="AC315" s="23"/>
      <c r="AD315" s="22"/>
      <c r="AE315" s="22"/>
      <c r="AF315" s="22"/>
      <c r="AG315" s="23"/>
      <c r="AH315" s="22"/>
    </row>
    <row r="316" spans="1:34" ht="15.75" customHeight="1" x14ac:dyDescent="0.3">
      <c r="A316" s="13"/>
      <c r="B316" s="54"/>
      <c r="C316" s="10">
        <v>313</v>
      </c>
      <c r="D316" s="6" t="s">
        <v>954</v>
      </c>
      <c r="E316" s="6" t="s">
        <v>955</v>
      </c>
      <c r="F316" s="14" t="s">
        <v>152</v>
      </c>
      <c r="G316" s="15" t="s">
        <v>152</v>
      </c>
      <c r="H316" s="15" t="s">
        <v>152</v>
      </c>
      <c r="I316" s="16" t="s">
        <v>25</v>
      </c>
      <c r="L316" s="17"/>
      <c r="M316" s="18" t="str">
        <f>'AI - 1'!A315</f>
        <v>No</v>
      </c>
      <c r="N316" s="18" t="str">
        <f>'AI - 2'!A315</f>
        <v>No</v>
      </c>
      <c r="O316" s="18" t="str">
        <f>'AI  - 3'!A315</f>
        <v>No</v>
      </c>
      <c r="P316" s="8">
        <f>COUNTIF(M316:O316,"Yes")</f>
        <v>0</v>
      </c>
      <c r="Q316" s="18" t="str">
        <f>'AI - 1'!B315</f>
        <v>No</v>
      </c>
      <c r="R316" s="18" t="str">
        <f>'AI - 2'!B315</f>
        <v>No</v>
      </c>
      <c r="S316" s="18" t="str">
        <f>'AI  - 3'!B315</f>
        <v>No</v>
      </c>
      <c r="T316" s="8">
        <f>COUNTIF(Q316:S316,"Yes")</f>
        <v>0</v>
      </c>
      <c r="U316" s="15" t="s">
        <v>152</v>
      </c>
      <c r="V316" s="19"/>
      <c r="W316" s="8"/>
      <c r="X316" s="5"/>
      <c r="Y316" s="20"/>
      <c r="Z316" s="21"/>
      <c r="AA316" s="22"/>
      <c r="AB316" s="22"/>
      <c r="AC316" s="23"/>
      <c r="AD316" s="22"/>
      <c r="AE316" s="22"/>
      <c r="AF316" s="22"/>
      <c r="AG316" s="23"/>
      <c r="AH316" s="22"/>
    </row>
    <row r="317" spans="1:34" ht="15.75" customHeight="1" x14ac:dyDescent="0.3">
      <c r="A317" s="13"/>
      <c r="B317" s="54"/>
      <c r="C317" s="10">
        <v>314</v>
      </c>
      <c r="D317" s="6" t="s">
        <v>956</v>
      </c>
      <c r="E317" s="6" t="s">
        <v>957</v>
      </c>
      <c r="F317" s="14" t="s">
        <v>152</v>
      </c>
      <c r="G317" s="15" t="s">
        <v>152</v>
      </c>
      <c r="H317" s="15" t="s">
        <v>152</v>
      </c>
      <c r="I317" s="16" t="s">
        <v>25</v>
      </c>
      <c r="L317" s="17"/>
      <c r="M317" s="18" t="str">
        <f>'AI - 1'!A316</f>
        <v>No</v>
      </c>
      <c r="N317" s="18" t="str">
        <f>'AI - 2'!A316</f>
        <v>No</v>
      </c>
      <c r="O317" s="18" t="str">
        <f>'AI  - 3'!A316</f>
        <v>No</v>
      </c>
      <c r="P317" s="8">
        <f>COUNTIF(M317:O317,"Yes")</f>
        <v>0</v>
      </c>
      <c r="Q317" s="18" t="str">
        <f>'AI - 1'!B316</f>
        <v>No</v>
      </c>
      <c r="R317" s="18" t="str">
        <f>'AI - 2'!B316</f>
        <v>No</v>
      </c>
      <c r="S317" s="18" t="str">
        <f>'AI  - 3'!B316</f>
        <v>No</v>
      </c>
      <c r="T317" s="8">
        <f>COUNTIF(Q317:S317,"Yes")</f>
        <v>0</v>
      </c>
      <c r="U317" s="15" t="s">
        <v>152</v>
      </c>
      <c r="V317" s="19"/>
      <c r="W317" s="8"/>
      <c r="X317" s="5"/>
      <c r="Y317" s="20"/>
      <c r="Z317" s="21"/>
      <c r="AA317" s="22"/>
      <c r="AB317" s="22"/>
      <c r="AC317" s="23"/>
      <c r="AD317" s="22"/>
      <c r="AE317" s="22"/>
      <c r="AF317" s="22"/>
      <c r="AG317" s="23"/>
      <c r="AH317" s="22"/>
    </row>
    <row r="318" spans="1:34" ht="15.75" customHeight="1" x14ac:dyDescent="0.3">
      <c r="A318" s="13"/>
      <c r="B318" s="54"/>
      <c r="C318" s="10">
        <v>315</v>
      </c>
      <c r="D318" s="6" t="s">
        <v>958</v>
      </c>
      <c r="E318" s="6" t="s">
        <v>959</v>
      </c>
      <c r="F318" s="14" t="s">
        <v>152</v>
      </c>
      <c r="G318" s="15" t="s">
        <v>152</v>
      </c>
      <c r="H318" s="15" t="s">
        <v>152</v>
      </c>
      <c r="I318" s="16" t="s">
        <v>25</v>
      </c>
      <c r="L318" s="17"/>
      <c r="M318" s="18" t="str">
        <f>'AI - 1'!A317</f>
        <v>No</v>
      </c>
      <c r="N318" s="18" t="str">
        <f>'AI - 2'!A317</f>
        <v>No</v>
      </c>
      <c r="O318" s="18" t="str">
        <f>'AI  - 3'!A317</f>
        <v>No</v>
      </c>
      <c r="P318" s="8">
        <f>COUNTIF(M318:O318,"Yes")</f>
        <v>0</v>
      </c>
      <c r="Q318" s="18" t="str">
        <f>'AI - 1'!B317</f>
        <v>No</v>
      </c>
      <c r="R318" s="18" t="str">
        <f>'AI - 2'!B317</f>
        <v>No</v>
      </c>
      <c r="S318" s="18" t="str">
        <f>'AI  - 3'!B317</f>
        <v>No</v>
      </c>
      <c r="T318" s="8">
        <f>COUNTIF(Q318:S318,"Yes")</f>
        <v>0</v>
      </c>
      <c r="U318" s="15" t="s">
        <v>152</v>
      </c>
      <c r="V318" s="19"/>
      <c r="W318" s="8"/>
      <c r="X318" s="5"/>
      <c r="Y318" s="20"/>
      <c r="Z318" s="21"/>
      <c r="AA318" s="22"/>
      <c r="AB318" s="22"/>
      <c r="AC318" s="23"/>
      <c r="AD318" s="22"/>
      <c r="AE318" s="22"/>
      <c r="AF318" s="22"/>
      <c r="AG318" s="23"/>
      <c r="AH318" s="22"/>
    </row>
    <row r="319" spans="1:34" ht="15.75" customHeight="1" x14ac:dyDescent="0.3">
      <c r="A319" s="13"/>
      <c r="B319" s="54"/>
      <c r="C319" s="10">
        <v>316</v>
      </c>
      <c r="D319" s="6" t="s">
        <v>960</v>
      </c>
      <c r="E319" s="6" t="s">
        <v>961</v>
      </c>
      <c r="F319" s="14" t="s">
        <v>152</v>
      </c>
      <c r="G319" s="15" t="s">
        <v>152</v>
      </c>
      <c r="H319" s="15" t="s">
        <v>152</v>
      </c>
      <c r="I319" s="16" t="s">
        <v>25</v>
      </c>
      <c r="L319" s="17"/>
      <c r="M319" s="18" t="str">
        <f>'AI - 1'!A318</f>
        <v>No</v>
      </c>
      <c r="N319" s="18" t="str">
        <f>'AI - 2'!A318</f>
        <v>No</v>
      </c>
      <c r="O319" s="18" t="str">
        <f>'AI  - 3'!A318</f>
        <v>No</v>
      </c>
      <c r="P319" s="8">
        <f>COUNTIF(M319:O319,"Yes")</f>
        <v>0</v>
      </c>
      <c r="Q319" s="18" t="str">
        <f>'AI - 1'!B318</f>
        <v>No</v>
      </c>
      <c r="R319" s="18" t="str">
        <f>'AI - 2'!B318</f>
        <v>No</v>
      </c>
      <c r="S319" s="18" t="str">
        <f>'AI  - 3'!B318</f>
        <v>No</v>
      </c>
      <c r="T319" s="8">
        <f>COUNTIF(Q319:S319,"Yes")</f>
        <v>0</v>
      </c>
      <c r="U319" s="15" t="s">
        <v>152</v>
      </c>
      <c r="V319" s="19"/>
      <c r="W319" s="8"/>
      <c r="X319" s="5"/>
      <c r="Y319" s="20"/>
      <c r="Z319" s="21"/>
      <c r="AA319" s="22"/>
      <c r="AB319" s="22"/>
      <c r="AC319" s="23"/>
      <c r="AD319" s="22"/>
      <c r="AE319" s="22"/>
      <c r="AF319" s="22"/>
      <c r="AG319" s="23"/>
      <c r="AH319" s="22"/>
    </row>
    <row r="320" spans="1:34" ht="15.75" customHeight="1" x14ac:dyDescent="0.3">
      <c r="A320" s="13"/>
      <c r="B320" s="54"/>
      <c r="C320" s="10">
        <v>317</v>
      </c>
      <c r="D320" s="6" t="s">
        <v>962</v>
      </c>
      <c r="E320" s="6" t="s">
        <v>963</v>
      </c>
      <c r="F320" s="14" t="s">
        <v>152</v>
      </c>
      <c r="G320" s="15" t="s">
        <v>152</v>
      </c>
      <c r="H320" s="15" t="s">
        <v>152</v>
      </c>
      <c r="I320" s="16" t="s">
        <v>25</v>
      </c>
      <c r="L320" s="17"/>
      <c r="M320" s="18" t="str">
        <f>'AI - 1'!A319</f>
        <v>No</v>
      </c>
      <c r="N320" s="18" t="str">
        <f>'AI - 2'!A319</f>
        <v>No</v>
      </c>
      <c r="O320" s="18" t="str">
        <f>'AI  - 3'!A319</f>
        <v>No</v>
      </c>
      <c r="P320" s="8">
        <f>COUNTIF(M320:O320,"Yes")</f>
        <v>0</v>
      </c>
      <c r="Q320" s="18" t="str">
        <f>'AI - 1'!B319</f>
        <v>No</v>
      </c>
      <c r="R320" s="18" t="str">
        <f>'AI - 2'!B319</f>
        <v>No</v>
      </c>
      <c r="S320" s="18" t="str">
        <f>'AI  - 3'!B319</f>
        <v>No</v>
      </c>
      <c r="T320" s="8">
        <f>COUNTIF(Q320:S320,"Yes")</f>
        <v>0</v>
      </c>
      <c r="U320" s="15" t="s">
        <v>152</v>
      </c>
      <c r="V320" s="19"/>
      <c r="W320" s="8"/>
      <c r="X320" s="5"/>
      <c r="Y320" s="20"/>
      <c r="Z320" s="21"/>
      <c r="AA320" s="22"/>
      <c r="AB320" s="22"/>
      <c r="AC320" s="23"/>
      <c r="AD320" s="22"/>
      <c r="AE320" s="22"/>
      <c r="AF320" s="22"/>
      <c r="AG320" s="23"/>
      <c r="AH320" s="22"/>
    </row>
    <row r="321" spans="1:34" ht="15.75" customHeight="1" x14ac:dyDescent="0.3">
      <c r="A321" s="13"/>
      <c r="B321" s="54"/>
      <c r="C321" s="10">
        <v>318</v>
      </c>
      <c r="D321" s="6" t="s">
        <v>964</v>
      </c>
      <c r="E321" s="6" t="s">
        <v>965</v>
      </c>
      <c r="F321" s="14" t="s">
        <v>152</v>
      </c>
      <c r="G321" s="15" t="s">
        <v>152</v>
      </c>
      <c r="H321" s="15" t="s">
        <v>152</v>
      </c>
      <c r="I321" s="16" t="s">
        <v>25</v>
      </c>
      <c r="L321" s="17"/>
      <c r="M321" s="18" t="str">
        <f>'AI - 1'!A320</f>
        <v>No</v>
      </c>
      <c r="N321" s="18" t="str">
        <f>'AI - 2'!A320</f>
        <v>No</v>
      </c>
      <c r="O321" s="18" t="str">
        <f>'AI  - 3'!A320</f>
        <v>No</v>
      </c>
      <c r="P321" s="8">
        <f>COUNTIF(M321:O321,"Yes")</f>
        <v>0</v>
      </c>
      <c r="Q321" s="18" t="str">
        <f>'AI - 1'!B320</f>
        <v>No</v>
      </c>
      <c r="R321" s="18" t="str">
        <f>'AI - 2'!B320</f>
        <v>No</v>
      </c>
      <c r="S321" s="18" t="str">
        <f>'AI  - 3'!B320</f>
        <v>No</v>
      </c>
      <c r="T321" s="8">
        <f>COUNTIF(Q321:S321,"Yes")</f>
        <v>0</v>
      </c>
      <c r="U321" s="15" t="s">
        <v>152</v>
      </c>
      <c r="V321" s="19"/>
      <c r="W321" s="8"/>
      <c r="X321" s="5"/>
      <c r="Y321" s="20"/>
      <c r="Z321" s="21"/>
      <c r="AA321" s="22"/>
      <c r="AB321" s="22"/>
      <c r="AC321" s="23"/>
      <c r="AD321" s="22"/>
      <c r="AE321" s="22"/>
      <c r="AF321" s="22"/>
      <c r="AG321" s="23"/>
      <c r="AH321" s="22"/>
    </row>
    <row r="322" spans="1:34" ht="15.75" customHeight="1" x14ac:dyDescent="0.3">
      <c r="A322" s="13"/>
      <c r="B322" s="54"/>
      <c r="C322" s="10">
        <v>319</v>
      </c>
      <c r="D322" s="6" t="s">
        <v>966</v>
      </c>
      <c r="E322" s="6" t="s">
        <v>967</v>
      </c>
      <c r="F322" s="14" t="s">
        <v>152</v>
      </c>
      <c r="G322" s="15" t="s">
        <v>152</v>
      </c>
      <c r="H322" s="15" t="s">
        <v>152</v>
      </c>
      <c r="I322" s="16" t="s">
        <v>25</v>
      </c>
      <c r="L322" s="17"/>
      <c r="M322" s="18" t="str">
        <f>'AI - 1'!A321</f>
        <v>No</v>
      </c>
      <c r="N322" s="18" t="str">
        <f>'AI - 2'!A321</f>
        <v>No</v>
      </c>
      <c r="O322" s="18" t="str">
        <f>'AI  - 3'!A321</f>
        <v>No</v>
      </c>
      <c r="P322" s="8">
        <f>COUNTIF(M322:O322,"Yes")</f>
        <v>0</v>
      </c>
      <c r="Q322" s="18" t="str">
        <f>'AI - 1'!B321</f>
        <v>No</v>
      </c>
      <c r="R322" s="18" t="str">
        <f>'AI - 2'!B321</f>
        <v>No</v>
      </c>
      <c r="S322" s="18" t="str">
        <f>'AI  - 3'!B321</f>
        <v>No</v>
      </c>
      <c r="T322" s="8">
        <f>COUNTIF(Q322:S322,"Yes")</f>
        <v>0</v>
      </c>
      <c r="U322" s="15" t="s">
        <v>152</v>
      </c>
      <c r="V322" s="19"/>
      <c r="W322" s="8"/>
      <c r="X322" s="5"/>
      <c r="Y322" s="20"/>
      <c r="Z322" s="21"/>
      <c r="AA322" s="22"/>
      <c r="AB322" s="22"/>
      <c r="AC322" s="23"/>
      <c r="AD322" s="22"/>
      <c r="AE322" s="22"/>
      <c r="AF322" s="22"/>
      <c r="AG322" s="23"/>
      <c r="AH322" s="22"/>
    </row>
    <row r="323" spans="1:34" ht="15.75" customHeight="1" x14ac:dyDescent="0.3">
      <c r="A323" s="13"/>
      <c r="B323" s="54"/>
      <c r="C323" s="10">
        <v>320</v>
      </c>
      <c r="D323" s="6" t="s">
        <v>968</v>
      </c>
      <c r="E323" s="6" t="s">
        <v>969</v>
      </c>
      <c r="F323" s="14" t="s">
        <v>152</v>
      </c>
      <c r="G323" s="15" t="s">
        <v>152</v>
      </c>
      <c r="H323" s="15" t="s">
        <v>152</v>
      </c>
      <c r="I323" s="16" t="s">
        <v>25</v>
      </c>
      <c r="L323" s="17"/>
      <c r="M323" s="18" t="str">
        <f>'AI - 1'!A322</f>
        <v>No</v>
      </c>
      <c r="N323" s="18" t="str">
        <f>'AI - 2'!A322</f>
        <v>No</v>
      </c>
      <c r="O323" s="18" t="str">
        <f>'AI  - 3'!A322</f>
        <v>No</v>
      </c>
      <c r="P323" s="8">
        <f>COUNTIF(M323:O323,"Yes")</f>
        <v>0</v>
      </c>
      <c r="Q323" s="18" t="str">
        <f>'AI - 1'!B322</f>
        <v>No</v>
      </c>
      <c r="R323" s="18" t="str">
        <f>'AI - 2'!B322</f>
        <v>No</v>
      </c>
      <c r="S323" s="18" t="str">
        <f>'AI  - 3'!B322</f>
        <v>No</v>
      </c>
      <c r="T323" s="8">
        <f>COUNTIF(Q323:S323,"Yes")</f>
        <v>0</v>
      </c>
      <c r="U323" s="15" t="s">
        <v>152</v>
      </c>
      <c r="V323" s="19"/>
      <c r="W323" s="8"/>
      <c r="X323" s="5"/>
      <c r="Y323" s="20"/>
      <c r="Z323" s="21"/>
      <c r="AA323" s="22"/>
      <c r="AB323" s="22"/>
      <c r="AC323" s="23"/>
      <c r="AD323" s="22"/>
      <c r="AE323" s="22"/>
      <c r="AF323" s="22"/>
      <c r="AG323" s="23"/>
      <c r="AH323" s="22"/>
    </row>
    <row r="324" spans="1:34" ht="15.75" customHeight="1" x14ac:dyDescent="0.3">
      <c r="A324" s="13"/>
      <c r="B324" s="54"/>
      <c r="C324" s="10">
        <v>321</v>
      </c>
      <c r="D324" s="6" t="s">
        <v>970</v>
      </c>
      <c r="E324" s="6" t="s">
        <v>971</v>
      </c>
      <c r="F324" s="14" t="s">
        <v>152</v>
      </c>
      <c r="G324" s="15" t="s">
        <v>152</v>
      </c>
      <c r="H324" s="15" t="s">
        <v>152</v>
      </c>
      <c r="I324" s="16" t="s">
        <v>25</v>
      </c>
      <c r="L324" s="17"/>
      <c r="M324" s="18" t="str">
        <f>'AI - 1'!A323</f>
        <v>No</v>
      </c>
      <c r="N324" s="18" t="str">
        <f>'AI - 2'!A323</f>
        <v>No</v>
      </c>
      <c r="O324" s="18" t="str">
        <f>'AI  - 3'!A323</f>
        <v>No</v>
      </c>
      <c r="P324" s="8">
        <f>COUNTIF(M324:O324,"Yes")</f>
        <v>0</v>
      </c>
      <c r="Q324" s="18" t="str">
        <f>'AI - 1'!B323</f>
        <v>No</v>
      </c>
      <c r="R324" s="18" t="str">
        <f>'AI - 2'!B323</f>
        <v>No</v>
      </c>
      <c r="S324" s="18" t="str">
        <f>'AI  - 3'!B323</f>
        <v>No</v>
      </c>
      <c r="T324" s="8">
        <f>COUNTIF(Q324:S324,"Yes")</f>
        <v>0</v>
      </c>
      <c r="U324" s="15" t="s">
        <v>152</v>
      </c>
      <c r="V324" s="19"/>
      <c r="W324" s="8"/>
      <c r="X324" s="5"/>
      <c r="Y324" s="20"/>
      <c r="Z324" s="21"/>
      <c r="AA324" s="22"/>
      <c r="AB324" s="22"/>
      <c r="AC324" s="23"/>
      <c r="AD324" s="22"/>
      <c r="AE324" s="22"/>
      <c r="AF324" s="22"/>
      <c r="AG324" s="23"/>
      <c r="AH324" s="22"/>
    </row>
    <row r="325" spans="1:34" ht="15.75" customHeight="1" x14ac:dyDescent="0.3">
      <c r="A325" s="13"/>
      <c r="B325" s="54"/>
      <c r="C325" s="10">
        <v>322</v>
      </c>
      <c r="D325" s="6" t="s">
        <v>972</v>
      </c>
      <c r="E325" s="6" t="s">
        <v>973</v>
      </c>
      <c r="F325" s="14" t="s">
        <v>152</v>
      </c>
      <c r="G325" s="15" t="s">
        <v>152</v>
      </c>
      <c r="H325" s="15" t="s">
        <v>152</v>
      </c>
      <c r="I325" s="16" t="s">
        <v>25</v>
      </c>
      <c r="L325" s="17"/>
      <c r="M325" s="18" t="str">
        <f>'AI - 1'!A324</f>
        <v>No</v>
      </c>
      <c r="N325" s="18" t="str">
        <f>'AI - 2'!A324</f>
        <v>No</v>
      </c>
      <c r="O325" s="18" t="str">
        <f>'AI  - 3'!A324</f>
        <v>No</v>
      </c>
      <c r="P325" s="8">
        <f>COUNTIF(M325:O325,"Yes")</f>
        <v>0</v>
      </c>
      <c r="Q325" s="18" t="str">
        <f>'AI - 1'!B324</f>
        <v>No</v>
      </c>
      <c r="R325" s="18" t="str">
        <f>'AI - 2'!B324</f>
        <v>No</v>
      </c>
      <c r="S325" s="18" t="str">
        <f>'AI  - 3'!B324</f>
        <v>No</v>
      </c>
      <c r="T325" s="8">
        <f>COUNTIF(Q325:S325,"Yes")</f>
        <v>0</v>
      </c>
      <c r="U325" s="15" t="s">
        <v>152</v>
      </c>
      <c r="V325" s="19"/>
      <c r="W325" s="8"/>
      <c r="X325" s="5"/>
      <c r="Y325" s="20"/>
      <c r="Z325" s="21"/>
      <c r="AA325" s="22"/>
      <c r="AB325" s="22"/>
      <c r="AC325" s="23"/>
      <c r="AD325" s="22"/>
      <c r="AE325" s="22"/>
      <c r="AF325" s="22"/>
      <c r="AG325" s="23"/>
      <c r="AH325" s="22"/>
    </row>
    <row r="326" spans="1:34" ht="15.75" customHeight="1" x14ac:dyDescent="0.3">
      <c r="A326" s="13"/>
      <c r="B326" s="54"/>
      <c r="C326" s="10">
        <v>323</v>
      </c>
      <c r="D326" s="6" t="s">
        <v>974</v>
      </c>
      <c r="E326" s="6" t="s">
        <v>975</v>
      </c>
      <c r="F326" s="14" t="s">
        <v>152</v>
      </c>
      <c r="G326" s="15" t="s">
        <v>152</v>
      </c>
      <c r="H326" s="15" t="s">
        <v>152</v>
      </c>
      <c r="I326" s="16" t="s">
        <v>25</v>
      </c>
      <c r="L326" s="17"/>
      <c r="M326" s="18" t="str">
        <f>'AI - 1'!A325</f>
        <v>No</v>
      </c>
      <c r="N326" s="18" t="str">
        <f>'AI - 2'!A325</f>
        <v>No</v>
      </c>
      <c r="O326" s="18" t="str">
        <f>'AI  - 3'!A325</f>
        <v>No</v>
      </c>
      <c r="P326" s="8">
        <f>COUNTIF(M326:O326,"Yes")</f>
        <v>0</v>
      </c>
      <c r="Q326" s="18" t="str">
        <f>'AI - 1'!B325</f>
        <v>No</v>
      </c>
      <c r="R326" s="18" t="str">
        <f>'AI - 2'!B325</f>
        <v>No</v>
      </c>
      <c r="S326" s="18" t="str">
        <f>'AI  - 3'!B325</f>
        <v>No</v>
      </c>
      <c r="T326" s="8">
        <f>COUNTIF(Q326:S326,"Yes")</f>
        <v>0</v>
      </c>
      <c r="U326" s="15" t="s">
        <v>152</v>
      </c>
      <c r="V326" s="19"/>
      <c r="W326" s="8"/>
      <c r="X326" s="5"/>
      <c r="Y326" s="20"/>
      <c r="Z326" s="21"/>
      <c r="AA326" s="22"/>
      <c r="AB326" s="22"/>
      <c r="AC326" s="23"/>
      <c r="AD326" s="22"/>
      <c r="AE326" s="22"/>
      <c r="AF326" s="22"/>
      <c r="AG326" s="23"/>
      <c r="AH326" s="22"/>
    </row>
    <row r="327" spans="1:34" ht="15.75" customHeight="1" x14ac:dyDescent="0.3">
      <c r="A327" s="13"/>
      <c r="B327" s="54"/>
      <c r="C327" s="10">
        <v>324</v>
      </c>
      <c r="D327" s="6" t="s">
        <v>976</v>
      </c>
      <c r="E327" s="6" t="s">
        <v>977</v>
      </c>
      <c r="F327" s="14" t="s">
        <v>152</v>
      </c>
      <c r="G327" s="15" t="s">
        <v>152</v>
      </c>
      <c r="H327" s="15" t="s">
        <v>152</v>
      </c>
      <c r="I327" s="16" t="s">
        <v>25</v>
      </c>
      <c r="L327" s="17"/>
      <c r="M327" s="18" t="str">
        <f>'AI - 1'!A326</f>
        <v>No</v>
      </c>
      <c r="N327" s="18" t="str">
        <f>'AI - 2'!A326</f>
        <v>No</v>
      </c>
      <c r="O327" s="18" t="str">
        <f>'AI  - 3'!A326</f>
        <v>No</v>
      </c>
      <c r="P327" s="8">
        <f>COUNTIF(M327:O327,"Yes")</f>
        <v>0</v>
      </c>
      <c r="Q327" s="18" t="str">
        <f>'AI - 1'!B326</f>
        <v>No</v>
      </c>
      <c r="R327" s="18" t="str">
        <f>'AI - 2'!B326</f>
        <v>No</v>
      </c>
      <c r="S327" s="18" t="str">
        <f>'AI  - 3'!B326</f>
        <v>No</v>
      </c>
      <c r="T327" s="8">
        <f>COUNTIF(Q327:S327,"Yes")</f>
        <v>0</v>
      </c>
      <c r="U327" s="15" t="s">
        <v>152</v>
      </c>
      <c r="V327" s="19"/>
      <c r="W327" s="8"/>
      <c r="X327" s="5"/>
      <c r="Y327" s="20"/>
      <c r="Z327" s="21"/>
      <c r="AA327" s="22"/>
      <c r="AB327" s="22"/>
      <c r="AC327" s="23"/>
      <c r="AD327" s="22"/>
      <c r="AE327" s="22"/>
      <c r="AF327" s="22"/>
      <c r="AG327" s="23"/>
      <c r="AH327" s="22"/>
    </row>
    <row r="328" spans="1:34" ht="15.75" customHeight="1" x14ac:dyDescent="0.3">
      <c r="A328" s="13"/>
      <c r="B328" s="54"/>
      <c r="C328" s="10">
        <v>325</v>
      </c>
      <c r="D328" s="6" t="s">
        <v>978</v>
      </c>
      <c r="E328" s="6" t="s">
        <v>979</v>
      </c>
      <c r="F328" s="14" t="s">
        <v>152</v>
      </c>
      <c r="G328" s="15" t="s">
        <v>152</v>
      </c>
      <c r="H328" s="15" t="s">
        <v>152</v>
      </c>
      <c r="I328" s="16" t="s">
        <v>25</v>
      </c>
      <c r="L328" s="17"/>
      <c r="M328" s="18" t="str">
        <f>'AI - 1'!A327</f>
        <v>No</v>
      </c>
      <c r="N328" s="18" t="str">
        <f>'AI - 2'!A327</f>
        <v>No</v>
      </c>
      <c r="O328" s="18" t="str">
        <f>'AI  - 3'!A327</f>
        <v>No</v>
      </c>
      <c r="P328" s="8">
        <f>COUNTIF(M328:O328,"Yes")</f>
        <v>0</v>
      </c>
      <c r="Q328" s="18" t="str">
        <f>'AI - 1'!B327</f>
        <v>No</v>
      </c>
      <c r="R328" s="18" t="str">
        <f>'AI - 2'!B327</f>
        <v>No</v>
      </c>
      <c r="S328" s="18" t="str">
        <f>'AI  - 3'!B327</f>
        <v>No</v>
      </c>
      <c r="T328" s="8">
        <f>COUNTIF(Q328:S328,"Yes")</f>
        <v>0</v>
      </c>
      <c r="U328" s="15" t="s">
        <v>152</v>
      </c>
      <c r="V328" s="19"/>
      <c r="W328" s="8"/>
      <c r="X328" s="5"/>
      <c r="Y328" s="20"/>
      <c r="Z328" s="21"/>
      <c r="AA328" s="22"/>
      <c r="AB328" s="22"/>
      <c r="AC328" s="23"/>
      <c r="AD328" s="22"/>
      <c r="AE328" s="22"/>
      <c r="AF328" s="22"/>
      <c r="AG328" s="23"/>
      <c r="AH328" s="22"/>
    </row>
    <row r="329" spans="1:34" ht="15.75" customHeight="1" x14ac:dyDescent="0.3">
      <c r="A329" s="13"/>
      <c r="B329" s="54"/>
      <c r="C329" s="10">
        <v>326</v>
      </c>
      <c r="D329" s="6" t="s">
        <v>980</v>
      </c>
      <c r="E329" s="6" t="s">
        <v>981</v>
      </c>
      <c r="F329" s="14" t="s">
        <v>152</v>
      </c>
      <c r="G329" s="15" t="s">
        <v>152</v>
      </c>
      <c r="H329" s="15" t="s">
        <v>152</v>
      </c>
      <c r="I329" s="16" t="s">
        <v>25</v>
      </c>
      <c r="L329" s="17"/>
      <c r="M329" s="18" t="str">
        <f>'AI - 1'!A328</f>
        <v>No</v>
      </c>
      <c r="N329" s="18" t="str">
        <f>'AI - 2'!A328</f>
        <v>No</v>
      </c>
      <c r="O329" s="18" t="str">
        <f>'AI  - 3'!A328</f>
        <v>No</v>
      </c>
      <c r="P329" s="8">
        <f>COUNTIF(M329:O329,"Yes")</f>
        <v>0</v>
      </c>
      <c r="Q329" s="18" t="str">
        <f>'AI - 1'!B328</f>
        <v>No</v>
      </c>
      <c r="R329" s="18" t="str">
        <f>'AI - 2'!B328</f>
        <v>No</v>
      </c>
      <c r="S329" s="18" t="str">
        <f>'AI  - 3'!B328</f>
        <v>No</v>
      </c>
      <c r="T329" s="8">
        <f>COUNTIF(Q329:S329,"Yes")</f>
        <v>0</v>
      </c>
      <c r="U329" s="15" t="s">
        <v>152</v>
      </c>
      <c r="V329" s="19"/>
      <c r="W329" s="8"/>
      <c r="X329" s="5"/>
      <c r="Y329" s="20"/>
      <c r="Z329" s="21"/>
      <c r="AA329" s="22"/>
      <c r="AB329" s="22"/>
      <c r="AC329" s="23"/>
      <c r="AD329" s="22"/>
      <c r="AE329" s="22"/>
      <c r="AF329" s="22"/>
      <c r="AG329" s="23"/>
      <c r="AH329" s="22"/>
    </row>
    <row r="330" spans="1:34" ht="15.75" customHeight="1" x14ac:dyDescent="0.3">
      <c r="A330" s="13"/>
      <c r="B330" s="54"/>
      <c r="C330" s="10">
        <v>327</v>
      </c>
      <c r="D330" s="6" t="s">
        <v>287</v>
      </c>
      <c r="E330" s="6" t="s">
        <v>288</v>
      </c>
      <c r="F330" s="14" t="s">
        <v>152</v>
      </c>
      <c r="G330" s="15" t="s">
        <v>24</v>
      </c>
      <c r="H330" s="27" t="s">
        <v>152</v>
      </c>
      <c r="I330" s="16" t="s">
        <v>181</v>
      </c>
      <c r="J330" s="2" t="s">
        <v>289</v>
      </c>
      <c r="K330" s="2" t="s">
        <v>290</v>
      </c>
      <c r="L330" s="17"/>
      <c r="M330" s="18" t="str">
        <f>'AI - 1'!A329</f>
        <v>Yes</v>
      </c>
      <c r="N330" s="18" t="str">
        <f>'AI - 2'!A329</f>
        <v>Yes</v>
      </c>
      <c r="O330" s="18" t="str">
        <f>'AI  - 3'!A329</f>
        <v>Yes</v>
      </c>
      <c r="P330" s="8">
        <f>COUNTIF(M330:O330,"Yes")</f>
        <v>3</v>
      </c>
      <c r="Q330" s="18" t="str">
        <f>'AI - 1'!B329</f>
        <v>No</v>
      </c>
      <c r="R330" s="18" t="str">
        <f>'AI - 2'!B329</f>
        <v>No</v>
      </c>
      <c r="S330" s="18" t="str">
        <f>'AI  - 3'!B329</f>
        <v>Yes</v>
      </c>
      <c r="T330" s="8">
        <f>COUNTIF(Q330:S330,"Yes")</f>
        <v>1</v>
      </c>
      <c r="U330" s="15" t="s">
        <v>24</v>
      </c>
      <c r="V330" s="19"/>
      <c r="W330" s="8"/>
      <c r="X330" s="5"/>
      <c r="Y330" s="20"/>
      <c r="Z330" s="21"/>
      <c r="AA330" s="22"/>
      <c r="AB330" s="22"/>
      <c r="AC330" s="23"/>
      <c r="AD330" s="21"/>
      <c r="AE330" s="22"/>
      <c r="AF330" s="22"/>
      <c r="AG330" s="23"/>
      <c r="AH330" s="21"/>
    </row>
    <row r="331" spans="1:34" ht="15.75" customHeight="1" x14ac:dyDescent="0.3">
      <c r="A331" s="13"/>
      <c r="B331" s="54"/>
      <c r="C331" s="10">
        <v>328</v>
      </c>
      <c r="D331" s="6" t="s">
        <v>982</v>
      </c>
      <c r="E331" s="6" t="s">
        <v>983</v>
      </c>
      <c r="F331" s="14" t="s">
        <v>152</v>
      </c>
      <c r="G331" s="15" t="s">
        <v>152</v>
      </c>
      <c r="H331" s="15" t="s">
        <v>152</v>
      </c>
      <c r="I331" s="16" t="s">
        <v>25</v>
      </c>
      <c r="L331" s="17"/>
      <c r="M331" s="18" t="str">
        <f>'AI - 1'!A330</f>
        <v>No</v>
      </c>
      <c r="N331" s="18" t="str">
        <f>'AI - 2'!A330</f>
        <v>No</v>
      </c>
      <c r="O331" s="18" t="str">
        <f>'AI  - 3'!A330</f>
        <v>No</v>
      </c>
      <c r="P331" s="8">
        <f>COUNTIF(M331:O331,"Yes")</f>
        <v>0</v>
      </c>
      <c r="Q331" s="18" t="str">
        <f>'AI - 1'!B330</f>
        <v>No</v>
      </c>
      <c r="R331" s="18" t="str">
        <f>'AI - 2'!B330</f>
        <v>No</v>
      </c>
      <c r="S331" s="18" t="str">
        <f>'AI  - 3'!B330</f>
        <v>No</v>
      </c>
      <c r="T331" s="8">
        <f>COUNTIF(Q331:S331,"Yes")</f>
        <v>0</v>
      </c>
      <c r="U331" s="15" t="s">
        <v>152</v>
      </c>
      <c r="V331" s="19"/>
      <c r="W331" s="8"/>
      <c r="X331" s="5"/>
      <c r="Y331" s="20"/>
      <c r="Z331" s="21"/>
      <c r="AA331" s="22"/>
      <c r="AB331" s="22"/>
      <c r="AC331" s="23"/>
      <c r="AD331" s="22"/>
      <c r="AE331" s="22"/>
      <c r="AF331" s="22"/>
      <c r="AG331" s="23"/>
      <c r="AH331" s="22"/>
    </row>
    <row r="332" spans="1:34" ht="15.75" customHeight="1" x14ac:dyDescent="0.3">
      <c r="A332" s="13"/>
      <c r="B332" s="54"/>
      <c r="C332" s="10">
        <v>329</v>
      </c>
      <c r="D332" s="6" t="s">
        <v>335</v>
      </c>
      <c r="E332" s="6" t="s">
        <v>336</v>
      </c>
      <c r="F332" s="14" t="s">
        <v>152</v>
      </c>
      <c r="G332" s="15" t="s">
        <v>24</v>
      </c>
      <c r="H332" s="27" t="s">
        <v>152</v>
      </c>
      <c r="I332" s="16" t="s">
        <v>181</v>
      </c>
      <c r="J332" s="2" t="s">
        <v>219</v>
      </c>
      <c r="L332" s="17"/>
      <c r="M332" s="18" t="str">
        <f>'AI - 1'!A331</f>
        <v>No</v>
      </c>
      <c r="N332" s="18" t="str">
        <f>'AI - 2'!A331</f>
        <v>No</v>
      </c>
      <c r="O332" s="18" t="str">
        <f>'AI  - 3'!A331</f>
        <v>Yes</v>
      </c>
      <c r="P332" s="8">
        <f>COUNTIF(M332:O332,"Yes")</f>
        <v>1</v>
      </c>
      <c r="Q332" s="18" t="str">
        <f>'AI - 1'!B331</f>
        <v>No</v>
      </c>
      <c r="R332" s="18" t="str">
        <f>'AI - 2'!B331</f>
        <v>No</v>
      </c>
      <c r="S332" s="18" t="str">
        <f>'AI  - 3'!B331</f>
        <v>Yes</v>
      </c>
      <c r="T332" s="8">
        <f>COUNTIF(Q332:S332,"Yes")</f>
        <v>1</v>
      </c>
      <c r="U332" s="15" t="s">
        <v>24</v>
      </c>
      <c r="V332" s="19"/>
      <c r="W332" s="8"/>
      <c r="X332" s="5"/>
      <c r="Y332" s="20"/>
      <c r="Z332" s="21"/>
      <c r="AA332" s="22"/>
      <c r="AB332" s="22"/>
      <c r="AC332" s="23"/>
      <c r="AD332" s="22"/>
      <c r="AE332" s="22"/>
      <c r="AF332" s="22"/>
      <c r="AG332" s="23"/>
      <c r="AH332" s="22"/>
    </row>
    <row r="333" spans="1:34" ht="15.75" customHeight="1" x14ac:dyDescent="0.3">
      <c r="A333" s="13"/>
      <c r="B333" s="54"/>
      <c r="C333" s="10">
        <v>330</v>
      </c>
      <c r="D333" s="6" t="s">
        <v>984</v>
      </c>
      <c r="E333" s="6" t="s">
        <v>985</v>
      </c>
      <c r="F333" s="14" t="s">
        <v>152</v>
      </c>
      <c r="G333" s="15" t="s">
        <v>152</v>
      </c>
      <c r="H333" s="15" t="s">
        <v>152</v>
      </c>
      <c r="I333" s="16" t="s">
        <v>25</v>
      </c>
      <c r="L333" s="17"/>
      <c r="M333" s="18" t="str">
        <f>'AI - 1'!A332</f>
        <v>No</v>
      </c>
      <c r="N333" s="18" t="str">
        <f>'AI - 2'!A332</f>
        <v>No</v>
      </c>
      <c r="O333" s="18" t="str">
        <f>'AI  - 3'!A332</f>
        <v>No</v>
      </c>
      <c r="P333" s="8">
        <f>COUNTIF(M333:O333,"Yes")</f>
        <v>0</v>
      </c>
      <c r="Q333" s="18" t="str">
        <f>'AI - 1'!B332</f>
        <v>No</v>
      </c>
      <c r="R333" s="18" t="str">
        <f>'AI - 2'!B332</f>
        <v>No</v>
      </c>
      <c r="S333" s="18" t="str">
        <f>'AI  - 3'!B332</f>
        <v>No</v>
      </c>
      <c r="T333" s="8">
        <f>COUNTIF(Q333:S333,"Yes")</f>
        <v>0</v>
      </c>
      <c r="U333" s="15" t="s">
        <v>152</v>
      </c>
      <c r="V333" s="19"/>
      <c r="W333" s="8"/>
      <c r="X333" s="5"/>
      <c r="Y333" s="20"/>
      <c r="Z333" s="21"/>
      <c r="AA333" s="22"/>
      <c r="AB333" s="22"/>
      <c r="AC333" s="23"/>
      <c r="AD333" s="22"/>
      <c r="AE333" s="22"/>
      <c r="AF333" s="22"/>
      <c r="AG333" s="23"/>
      <c r="AH333" s="22"/>
    </row>
    <row r="334" spans="1:34" ht="15.75" customHeight="1" x14ac:dyDescent="0.3">
      <c r="A334" s="13"/>
      <c r="B334" s="54"/>
      <c r="C334" s="10">
        <v>331</v>
      </c>
      <c r="D334" s="6" t="s">
        <v>986</v>
      </c>
      <c r="E334" s="6" t="s">
        <v>987</v>
      </c>
      <c r="F334" s="14" t="s">
        <v>152</v>
      </c>
      <c r="G334" s="15" t="s">
        <v>152</v>
      </c>
      <c r="H334" s="15" t="s">
        <v>152</v>
      </c>
      <c r="I334" s="16" t="s">
        <v>25</v>
      </c>
      <c r="L334" s="17"/>
      <c r="M334" s="18" t="str">
        <f>'AI - 1'!A333</f>
        <v>No</v>
      </c>
      <c r="N334" s="18" t="str">
        <f>'AI - 2'!A333</f>
        <v>No</v>
      </c>
      <c r="O334" s="18" t="str">
        <f>'AI  - 3'!A333</f>
        <v>No</v>
      </c>
      <c r="P334" s="8">
        <f>COUNTIF(M334:O334,"Yes")</f>
        <v>0</v>
      </c>
      <c r="Q334" s="18" t="str">
        <f>'AI - 1'!B333</f>
        <v>No</v>
      </c>
      <c r="R334" s="18" t="str">
        <f>'AI - 2'!B333</f>
        <v>No</v>
      </c>
      <c r="S334" s="18" t="str">
        <f>'AI  - 3'!B333</f>
        <v>No</v>
      </c>
      <c r="T334" s="8">
        <f>COUNTIF(Q334:S334,"Yes")</f>
        <v>0</v>
      </c>
      <c r="U334" s="15" t="s">
        <v>152</v>
      </c>
      <c r="V334" s="19"/>
      <c r="W334" s="8"/>
      <c r="X334" s="5"/>
      <c r="Y334" s="20"/>
      <c r="Z334" s="21"/>
      <c r="AA334" s="22"/>
      <c r="AB334" s="22"/>
      <c r="AC334" s="23"/>
      <c r="AD334" s="22"/>
      <c r="AE334" s="22"/>
      <c r="AF334" s="22"/>
      <c r="AG334" s="23"/>
      <c r="AH334" s="22"/>
    </row>
    <row r="335" spans="1:34" ht="15.75" customHeight="1" x14ac:dyDescent="0.3">
      <c r="A335" s="13"/>
      <c r="B335" s="54"/>
      <c r="C335" s="10">
        <v>332</v>
      </c>
      <c r="D335" s="6" t="s">
        <v>988</v>
      </c>
      <c r="E335" s="6" t="s">
        <v>989</v>
      </c>
      <c r="F335" s="14" t="s">
        <v>152</v>
      </c>
      <c r="G335" s="15" t="s">
        <v>152</v>
      </c>
      <c r="H335" s="15" t="s">
        <v>152</v>
      </c>
      <c r="I335" s="16" t="s">
        <v>25</v>
      </c>
      <c r="L335" s="17"/>
      <c r="M335" s="18" t="str">
        <f>'AI - 1'!A334</f>
        <v>No</v>
      </c>
      <c r="N335" s="18" t="str">
        <f>'AI - 2'!A334</f>
        <v>No</v>
      </c>
      <c r="O335" s="18" t="str">
        <f>'AI  - 3'!A334</f>
        <v>No</v>
      </c>
      <c r="P335" s="8">
        <f>COUNTIF(M335:O335,"Yes")</f>
        <v>0</v>
      </c>
      <c r="Q335" s="18" t="str">
        <f>'AI - 1'!B334</f>
        <v>No</v>
      </c>
      <c r="R335" s="18" t="str">
        <f>'AI - 2'!B334</f>
        <v>No</v>
      </c>
      <c r="S335" s="18" t="str">
        <f>'AI  - 3'!B334</f>
        <v>No</v>
      </c>
      <c r="T335" s="8">
        <f>COUNTIF(Q335:S335,"Yes")</f>
        <v>0</v>
      </c>
      <c r="U335" s="15" t="s">
        <v>152</v>
      </c>
      <c r="V335" s="19"/>
      <c r="W335" s="8"/>
      <c r="X335" s="5"/>
      <c r="Y335" s="20"/>
      <c r="Z335" s="21"/>
      <c r="AA335" s="22"/>
      <c r="AB335" s="22"/>
      <c r="AC335" s="23"/>
      <c r="AD335" s="22"/>
      <c r="AE335" s="22"/>
      <c r="AF335" s="22"/>
      <c r="AG335" s="23"/>
      <c r="AH335" s="22"/>
    </row>
    <row r="336" spans="1:34" ht="15.75" customHeight="1" x14ac:dyDescent="0.3">
      <c r="A336" s="13"/>
      <c r="B336" s="54"/>
      <c r="C336" s="10">
        <v>333</v>
      </c>
      <c r="D336" s="6" t="s">
        <v>990</v>
      </c>
      <c r="E336" s="6" t="s">
        <v>991</v>
      </c>
      <c r="F336" s="14" t="s">
        <v>152</v>
      </c>
      <c r="G336" s="15" t="s">
        <v>152</v>
      </c>
      <c r="H336" s="15" t="s">
        <v>152</v>
      </c>
      <c r="I336" s="16" t="s">
        <v>25</v>
      </c>
      <c r="L336" s="17"/>
      <c r="M336" s="18" t="str">
        <f>'AI - 1'!A335</f>
        <v>No</v>
      </c>
      <c r="N336" s="18" t="str">
        <f>'AI - 2'!A335</f>
        <v>No</v>
      </c>
      <c r="O336" s="18" t="str">
        <f>'AI  - 3'!A335</f>
        <v>No</v>
      </c>
      <c r="P336" s="8">
        <f>COUNTIF(M336:O336,"Yes")</f>
        <v>0</v>
      </c>
      <c r="Q336" s="18" t="str">
        <f>'AI - 1'!B335</f>
        <v>No</v>
      </c>
      <c r="R336" s="18" t="str">
        <f>'AI - 2'!B335</f>
        <v>No</v>
      </c>
      <c r="S336" s="18" t="str">
        <f>'AI  - 3'!B335</f>
        <v>No</v>
      </c>
      <c r="T336" s="8">
        <f>COUNTIF(Q336:S336,"Yes")</f>
        <v>0</v>
      </c>
      <c r="U336" s="15" t="s">
        <v>152</v>
      </c>
      <c r="V336" s="19"/>
      <c r="W336" s="8"/>
      <c r="X336" s="5"/>
      <c r="Y336" s="20"/>
      <c r="Z336" s="21"/>
      <c r="AA336" s="22"/>
      <c r="AB336" s="22"/>
      <c r="AC336" s="23"/>
      <c r="AD336" s="22"/>
      <c r="AE336" s="22"/>
      <c r="AF336" s="22"/>
      <c r="AG336" s="23"/>
      <c r="AH336" s="22"/>
    </row>
    <row r="337" spans="1:34" ht="15.75" customHeight="1" x14ac:dyDescent="0.3">
      <c r="A337" s="13"/>
      <c r="B337" s="54"/>
      <c r="C337" s="10">
        <v>334</v>
      </c>
      <c r="D337" s="6" t="s">
        <v>992</v>
      </c>
      <c r="E337" s="6" t="s">
        <v>993</v>
      </c>
      <c r="F337" s="14" t="s">
        <v>152</v>
      </c>
      <c r="G337" s="15" t="s">
        <v>152</v>
      </c>
      <c r="H337" s="15" t="s">
        <v>152</v>
      </c>
      <c r="I337" s="16" t="s">
        <v>25</v>
      </c>
      <c r="L337" s="17"/>
      <c r="M337" s="18" t="str">
        <f>'AI - 1'!A336</f>
        <v>No</v>
      </c>
      <c r="N337" s="18" t="str">
        <f>'AI - 2'!A336</f>
        <v>No</v>
      </c>
      <c r="O337" s="18" t="str">
        <f>'AI  - 3'!A336</f>
        <v>No</v>
      </c>
      <c r="P337" s="8">
        <f>COUNTIF(M337:O337,"Yes")</f>
        <v>0</v>
      </c>
      <c r="Q337" s="18" t="str">
        <f>'AI - 1'!B336</f>
        <v>No</v>
      </c>
      <c r="R337" s="18" t="str">
        <f>'AI - 2'!B336</f>
        <v>No</v>
      </c>
      <c r="S337" s="18" t="str">
        <f>'AI  - 3'!B336</f>
        <v>No</v>
      </c>
      <c r="T337" s="8">
        <f>COUNTIF(Q337:S337,"Yes")</f>
        <v>0</v>
      </c>
      <c r="U337" s="15" t="s">
        <v>152</v>
      </c>
      <c r="V337" s="19"/>
      <c r="W337" s="8"/>
      <c r="X337" s="5"/>
      <c r="Y337" s="20"/>
      <c r="Z337" s="21"/>
      <c r="AA337" s="22"/>
      <c r="AB337" s="22"/>
      <c r="AC337" s="23"/>
      <c r="AD337" s="22"/>
      <c r="AE337" s="22"/>
      <c r="AF337" s="22"/>
      <c r="AG337" s="23"/>
      <c r="AH337" s="22"/>
    </row>
    <row r="338" spans="1:34" ht="15.75" customHeight="1" x14ac:dyDescent="0.3">
      <c r="A338" s="13"/>
      <c r="B338" s="54"/>
      <c r="C338" s="10">
        <v>335</v>
      </c>
      <c r="D338" s="6" t="s">
        <v>994</v>
      </c>
      <c r="E338" s="6" t="s">
        <v>995</v>
      </c>
      <c r="F338" s="14" t="s">
        <v>152</v>
      </c>
      <c r="G338" s="15" t="s">
        <v>152</v>
      </c>
      <c r="H338" s="15" t="s">
        <v>152</v>
      </c>
      <c r="I338" s="16" t="s">
        <v>25</v>
      </c>
      <c r="L338" s="17"/>
      <c r="M338" s="18" t="str">
        <f>'AI - 1'!A337</f>
        <v>No</v>
      </c>
      <c r="N338" s="18" t="str">
        <f>'AI - 2'!A337</f>
        <v>No</v>
      </c>
      <c r="O338" s="18" t="str">
        <f>'AI  - 3'!A337</f>
        <v>No</v>
      </c>
      <c r="P338" s="8">
        <f>COUNTIF(M338:O338,"Yes")</f>
        <v>0</v>
      </c>
      <c r="Q338" s="18" t="str">
        <f>'AI - 1'!B337</f>
        <v>No</v>
      </c>
      <c r="R338" s="18" t="str">
        <f>'AI - 2'!B337</f>
        <v>No</v>
      </c>
      <c r="S338" s="18" t="str">
        <f>'AI  - 3'!B337</f>
        <v>No</v>
      </c>
      <c r="T338" s="8">
        <f>COUNTIF(Q338:S338,"Yes")</f>
        <v>0</v>
      </c>
      <c r="U338" s="15" t="s">
        <v>152</v>
      </c>
      <c r="V338" s="19"/>
      <c r="W338" s="8"/>
      <c r="X338" s="5"/>
      <c r="Y338" s="20"/>
      <c r="Z338" s="21"/>
      <c r="AA338" s="22"/>
      <c r="AB338" s="22"/>
      <c r="AC338" s="23"/>
      <c r="AD338" s="22"/>
      <c r="AE338" s="22"/>
      <c r="AF338" s="22"/>
      <c r="AG338" s="23"/>
      <c r="AH338" s="22"/>
    </row>
    <row r="339" spans="1:34" ht="15.75" customHeight="1" x14ac:dyDescent="0.3">
      <c r="A339" s="13"/>
      <c r="B339" s="54"/>
      <c r="C339" s="10">
        <v>336</v>
      </c>
      <c r="D339" s="6" t="s">
        <v>403</v>
      </c>
      <c r="E339" s="6" t="s">
        <v>404</v>
      </c>
      <c r="F339" s="14" t="s">
        <v>152</v>
      </c>
      <c r="G339" s="15" t="s">
        <v>24</v>
      </c>
      <c r="H339" s="27" t="s">
        <v>152</v>
      </c>
      <c r="I339" s="16" t="s">
        <v>181</v>
      </c>
      <c r="J339" s="2" t="s">
        <v>387</v>
      </c>
      <c r="L339" s="17"/>
      <c r="M339" s="18" t="str">
        <f>'AI - 1'!A338</f>
        <v>No</v>
      </c>
      <c r="N339" s="18" t="str">
        <f>'AI - 2'!A338</f>
        <v>No</v>
      </c>
      <c r="O339" s="18" t="str">
        <f>'AI  - 3'!A338</f>
        <v>No</v>
      </c>
      <c r="P339" s="8">
        <f>COUNTIF(M339:O339,"Yes")</f>
        <v>0</v>
      </c>
      <c r="Q339" s="18" t="str">
        <f>'AI - 1'!B338</f>
        <v>No</v>
      </c>
      <c r="R339" s="18" t="str">
        <f>'AI - 2'!B338</f>
        <v>Yes</v>
      </c>
      <c r="S339" s="18" t="str">
        <f>'AI  - 3'!B338</f>
        <v>No</v>
      </c>
      <c r="T339" s="8">
        <f>COUNTIF(Q339:S339,"Yes")</f>
        <v>1</v>
      </c>
      <c r="U339" s="15" t="s">
        <v>24</v>
      </c>
      <c r="V339" s="19"/>
      <c r="W339" s="8"/>
      <c r="X339" s="5"/>
      <c r="Y339" s="20"/>
      <c r="Z339" s="21"/>
      <c r="AA339" s="22"/>
      <c r="AB339" s="22"/>
      <c r="AC339" s="23"/>
      <c r="AD339" s="22"/>
      <c r="AE339" s="22"/>
      <c r="AF339" s="22"/>
      <c r="AG339" s="23"/>
      <c r="AH339" s="22"/>
    </row>
    <row r="340" spans="1:34" ht="15.75" customHeight="1" x14ac:dyDescent="0.3">
      <c r="A340" s="13"/>
      <c r="B340" s="54"/>
      <c r="C340" s="10">
        <v>337</v>
      </c>
      <c r="D340" s="6" t="s">
        <v>71</v>
      </c>
      <c r="E340" s="6" t="s">
        <v>72</v>
      </c>
      <c r="F340" s="14" t="s">
        <v>24</v>
      </c>
      <c r="G340" s="15" t="s">
        <v>24</v>
      </c>
      <c r="H340" s="15" t="s">
        <v>24</v>
      </c>
      <c r="I340" s="16" t="s">
        <v>25</v>
      </c>
      <c r="L340" s="17"/>
      <c r="M340" s="18" t="str">
        <f>'AI - 1'!A339</f>
        <v>Yes</v>
      </c>
      <c r="N340" s="18" t="str">
        <f>'AI - 2'!A339</f>
        <v>Yes</v>
      </c>
      <c r="O340" s="18" t="str">
        <f>'AI  - 3'!A339</f>
        <v>Yes</v>
      </c>
      <c r="P340" s="8">
        <f>COUNTIF(M340:O340,"Yes")</f>
        <v>3</v>
      </c>
      <c r="Q340" s="18" t="str">
        <f>'AI - 1'!B339</f>
        <v>Yes</v>
      </c>
      <c r="R340" s="18" t="str">
        <f>'AI - 2'!B339</f>
        <v>Yes</v>
      </c>
      <c r="S340" s="18" t="str">
        <f>'AI  - 3'!B339</f>
        <v>Yes</v>
      </c>
      <c r="T340" s="8">
        <f>COUNTIF(Q340:S340,"Yes")</f>
        <v>3</v>
      </c>
      <c r="U340" s="15" t="s">
        <v>24</v>
      </c>
      <c r="V340" s="19"/>
      <c r="W340" s="8"/>
      <c r="X340" s="5"/>
      <c r="Y340" s="20"/>
      <c r="Z340" s="21"/>
      <c r="AA340" s="22"/>
      <c r="AB340" s="22"/>
      <c r="AC340" s="23"/>
      <c r="AD340" s="21"/>
      <c r="AE340" s="22"/>
      <c r="AF340" s="22"/>
      <c r="AG340" s="23"/>
      <c r="AH340" s="21"/>
    </row>
    <row r="341" spans="1:34" ht="15.75" customHeight="1" x14ac:dyDescent="0.3">
      <c r="A341" s="13"/>
      <c r="B341" s="54"/>
      <c r="C341" s="10">
        <v>338</v>
      </c>
      <c r="D341" s="6" t="s">
        <v>996</v>
      </c>
      <c r="E341" s="6" t="s">
        <v>997</v>
      </c>
      <c r="F341" s="14" t="s">
        <v>152</v>
      </c>
      <c r="G341" s="15" t="s">
        <v>152</v>
      </c>
      <c r="H341" s="15" t="s">
        <v>152</v>
      </c>
      <c r="I341" s="16" t="s">
        <v>25</v>
      </c>
      <c r="L341" s="17"/>
      <c r="M341" s="18" t="str">
        <f>'AI - 1'!A340</f>
        <v>No</v>
      </c>
      <c r="N341" s="18" t="str">
        <f>'AI - 2'!A340</f>
        <v>No</v>
      </c>
      <c r="O341" s="18" t="str">
        <f>'AI  - 3'!A340</f>
        <v>No</v>
      </c>
      <c r="P341" s="8">
        <f>COUNTIF(M341:O341,"Yes")</f>
        <v>0</v>
      </c>
      <c r="Q341" s="18" t="str">
        <f>'AI - 1'!B340</f>
        <v>No</v>
      </c>
      <c r="R341" s="18" t="str">
        <f>'AI - 2'!B340</f>
        <v>No</v>
      </c>
      <c r="S341" s="18" t="str">
        <f>'AI  - 3'!B340</f>
        <v>No</v>
      </c>
      <c r="T341" s="8">
        <f>COUNTIF(Q341:S341,"Yes")</f>
        <v>0</v>
      </c>
      <c r="U341" s="15" t="s">
        <v>152</v>
      </c>
      <c r="V341" s="19"/>
      <c r="W341" s="8"/>
      <c r="X341" s="5"/>
      <c r="Y341" s="20"/>
      <c r="Z341" s="21"/>
      <c r="AA341" s="22"/>
      <c r="AB341" s="22"/>
      <c r="AC341" s="23"/>
      <c r="AD341" s="22"/>
      <c r="AE341" s="22"/>
      <c r="AF341" s="22"/>
      <c r="AG341" s="23"/>
      <c r="AH341" s="22"/>
    </row>
    <row r="342" spans="1:34" ht="15.75" customHeight="1" x14ac:dyDescent="0.3">
      <c r="A342" s="13"/>
      <c r="B342" s="54"/>
      <c r="C342" s="10">
        <v>339</v>
      </c>
      <c r="D342" s="6" t="s">
        <v>998</v>
      </c>
      <c r="E342" s="6" t="s">
        <v>999</v>
      </c>
      <c r="F342" s="14" t="s">
        <v>152</v>
      </c>
      <c r="G342" s="15" t="s">
        <v>152</v>
      </c>
      <c r="H342" s="15" t="s">
        <v>152</v>
      </c>
      <c r="I342" s="16" t="s">
        <v>25</v>
      </c>
      <c r="L342" s="17"/>
      <c r="M342" s="18" t="str">
        <f>'AI - 1'!A341</f>
        <v>No</v>
      </c>
      <c r="N342" s="18" t="str">
        <f>'AI - 2'!A341</f>
        <v>No</v>
      </c>
      <c r="O342" s="18" t="str">
        <f>'AI  - 3'!A341</f>
        <v>No</v>
      </c>
      <c r="P342" s="8">
        <f>COUNTIF(M342:O342,"Yes")</f>
        <v>0</v>
      </c>
      <c r="Q342" s="18" t="str">
        <f>'AI - 1'!B341</f>
        <v>No</v>
      </c>
      <c r="R342" s="18" t="str">
        <f>'AI - 2'!B341</f>
        <v>No</v>
      </c>
      <c r="S342" s="18" t="str">
        <f>'AI  - 3'!B341</f>
        <v>No</v>
      </c>
      <c r="T342" s="8">
        <f>COUNTIF(Q342:S342,"Yes")</f>
        <v>0</v>
      </c>
      <c r="U342" s="15" t="s">
        <v>152</v>
      </c>
      <c r="V342" s="19"/>
      <c r="W342" s="8"/>
      <c r="X342" s="5"/>
      <c r="Y342" s="20"/>
      <c r="Z342" s="21"/>
      <c r="AA342" s="22"/>
      <c r="AB342" s="22"/>
      <c r="AC342" s="23"/>
      <c r="AD342" s="22"/>
      <c r="AE342" s="22"/>
      <c r="AF342" s="22"/>
      <c r="AG342" s="23"/>
      <c r="AH342" s="22"/>
    </row>
    <row r="343" spans="1:34" ht="15.75" customHeight="1" x14ac:dyDescent="0.3">
      <c r="A343" s="13"/>
      <c r="B343" s="54"/>
      <c r="C343" s="10">
        <v>340</v>
      </c>
      <c r="D343" s="6" t="s">
        <v>1000</v>
      </c>
      <c r="E343" s="6" t="s">
        <v>1001</v>
      </c>
      <c r="F343" s="14" t="s">
        <v>152</v>
      </c>
      <c r="G343" s="15" t="s">
        <v>152</v>
      </c>
      <c r="H343" s="15" t="s">
        <v>152</v>
      </c>
      <c r="I343" s="16" t="s">
        <v>25</v>
      </c>
      <c r="L343" s="17"/>
      <c r="M343" s="18" t="str">
        <f>'AI - 1'!A342</f>
        <v>No</v>
      </c>
      <c r="N343" s="18" t="str">
        <f>'AI - 2'!A342</f>
        <v>No</v>
      </c>
      <c r="O343" s="18" t="str">
        <f>'AI  - 3'!A342</f>
        <v>No</v>
      </c>
      <c r="P343" s="8">
        <f>COUNTIF(M343:O343,"Yes")</f>
        <v>0</v>
      </c>
      <c r="Q343" s="18" t="str">
        <f>'AI - 1'!B342</f>
        <v>No</v>
      </c>
      <c r="R343" s="18" t="str">
        <f>'AI - 2'!B342</f>
        <v>No</v>
      </c>
      <c r="S343" s="18" t="str">
        <f>'AI  - 3'!B342</f>
        <v>No</v>
      </c>
      <c r="T343" s="8">
        <f>COUNTIF(Q343:S343,"Yes")</f>
        <v>0</v>
      </c>
      <c r="U343" s="15" t="s">
        <v>152</v>
      </c>
      <c r="V343" s="19"/>
      <c r="W343" s="8"/>
      <c r="X343" s="5"/>
      <c r="Y343" s="20"/>
      <c r="Z343" s="21"/>
      <c r="AA343" s="22"/>
      <c r="AB343" s="22"/>
      <c r="AC343" s="23"/>
      <c r="AD343" s="22"/>
      <c r="AE343" s="22"/>
      <c r="AF343" s="22"/>
      <c r="AG343" s="23"/>
      <c r="AH343" s="22"/>
    </row>
    <row r="344" spans="1:34" ht="15.75" customHeight="1" x14ac:dyDescent="0.3">
      <c r="A344" s="13"/>
      <c r="B344" s="54"/>
      <c r="C344" s="10">
        <v>341</v>
      </c>
      <c r="D344" s="6" t="s">
        <v>1002</v>
      </c>
      <c r="E344" s="6" t="s">
        <v>1003</v>
      </c>
      <c r="F344" s="14" t="s">
        <v>152</v>
      </c>
      <c r="G344" s="15" t="s">
        <v>152</v>
      </c>
      <c r="H344" s="15" t="s">
        <v>152</v>
      </c>
      <c r="I344" s="16" t="s">
        <v>25</v>
      </c>
      <c r="L344" s="17"/>
      <c r="M344" s="18" t="str">
        <f>'AI - 1'!A343</f>
        <v>No</v>
      </c>
      <c r="N344" s="18" t="str">
        <f>'AI - 2'!A343</f>
        <v>No</v>
      </c>
      <c r="O344" s="18" t="str">
        <f>'AI  - 3'!A343</f>
        <v>No</v>
      </c>
      <c r="P344" s="8">
        <f>COUNTIF(M344:O344,"Yes")</f>
        <v>0</v>
      </c>
      <c r="Q344" s="18" t="str">
        <f>'AI - 1'!B343</f>
        <v>No</v>
      </c>
      <c r="R344" s="18" t="str">
        <f>'AI - 2'!B343</f>
        <v>No</v>
      </c>
      <c r="S344" s="18" t="str">
        <f>'AI  - 3'!B343</f>
        <v>No</v>
      </c>
      <c r="T344" s="8">
        <f>COUNTIF(Q344:S344,"Yes")</f>
        <v>0</v>
      </c>
      <c r="U344" s="15" t="s">
        <v>152</v>
      </c>
      <c r="V344" s="19"/>
      <c r="W344" s="8"/>
      <c r="X344" s="5"/>
      <c r="Y344" s="20"/>
      <c r="Z344" s="21"/>
      <c r="AA344" s="22"/>
      <c r="AB344" s="22"/>
      <c r="AC344" s="23"/>
      <c r="AD344" s="22"/>
      <c r="AE344" s="22"/>
      <c r="AF344" s="22"/>
      <c r="AG344" s="23"/>
      <c r="AH344" s="22"/>
    </row>
    <row r="345" spans="1:34" ht="15.75" customHeight="1" x14ac:dyDescent="0.3">
      <c r="A345" s="13"/>
      <c r="B345" s="54"/>
      <c r="C345" s="10">
        <v>342</v>
      </c>
      <c r="D345" s="6" t="s">
        <v>1004</v>
      </c>
      <c r="E345" s="6" t="s">
        <v>1005</v>
      </c>
      <c r="F345" s="14" t="s">
        <v>152</v>
      </c>
      <c r="G345" s="15" t="s">
        <v>152</v>
      </c>
      <c r="H345" s="15" t="s">
        <v>152</v>
      </c>
      <c r="I345" s="16" t="s">
        <v>25</v>
      </c>
      <c r="L345" s="17"/>
      <c r="M345" s="18" t="str">
        <f>'AI - 1'!A344</f>
        <v>No</v>
      </c>
      <c r="N345" s="18" t="str">
        <f>'AI - 2'!A344</f>
        <v>No</v>
      </c>
      <c r="O345" s="18" t="str">
        <f>'AI  - 3'!A344</f>
        <v>No</v>
      </c>
      <c r="P345" s="8">
        <f>COUNTIF(M345:O345,"Yes")</f>
        <v>0</v>
      </c>
      <c r="Q345" s="18" t="str">
        <f>'AI - 1'!B344</f>
        <v>No</v>
      </c>
      <c r="R345" s="18" t="str">
        <f>'AI - 2'!B344</f>
        <v>No</v>
      </c>
      <c r="S345" s="18" t="str">
        <f>'AI  - 3'!B344</f>
        <v>No</v>
      </c>
      <c r="T345" s="8">
        <f>COUNTIF(Q345:S345,"Yes")</f>
        <v>0</v>
      </c>
      <c r="U345" s="15" t="s">
        <v>152</v>
      </c>
      <c r="V345" s="19"/>
      <c r="W345" s="8"/>
      <c r="X345" s="5"/>
      <c r="Y345" s="20"/>
      <c r="Z345" s="21"/>
      <c r="AA345" s="22"/>
      <c r="AB345" s="22"/>
      <c r="AC345" s="23"/>
      <c r="AD345" s="22"/>
      <c r="AE345" s="22"/>
      <c r="AF345" s="22"/>
      <c r="AG345" s="23"/>
      <c r="AH345" s="22"/>
    </row>
    <row r="346" spans="1:34" ht="15.75" customHeight="1" x14ac:dyDescent="0.3">
      <c r="A346" s="13"/>
      <c r="B346" s="54"/>
      <c r="C346" s="10">
        <v>343</v>
      </c>
      <c r="D346" s="6" t="s">
        <v>1006</v>
      </c>
      <c r="E346" s="6" t="s">
        <v>1007</v>
      </c>
      <c r="F346" s="14" t="s">
        <v>152</v>
      </c>
      <c r="G346" s="15" t="s">
        <v>152</v>
      </c>
      <c r="H346" s="15" t="s">
        <v>152</v>
      </c>
      <c r="I346" s="16" t="s">
        <v>25</v>
      </c>
      <c r="L346" s="17"/>
      <c r="M346" s="18" t="str">
        <f>'AI - 1'!A345</f>
        <v>No</v>
      </c>
      <c r="N346" s="18" t="str">
        <f>'AI - 2'!A345</f>
        <v>No</v>
      </c>
      <c r="O346" s="18" t="str">
        <f>'AI  - 3'!A345</f>
        <v>No</v>
      </c>
      <c r="P346" s="8">
        <f>COUNTIF(M346:O346,"Yes")</f>
        <v>0</v>
      </c>
      <c r="Q346" s="18" t="str">
        <f>'AI - 1'!B345</f>
        <v>No</v>
      </c>
      <c r="R346" s="18" t="str">
        <f>'AI - 2'!B345</f>
        <v>No</v>
      </c>
      <c r="S346" s="18" t="str">
        <f>'AI  - 3'!B345</f>
        <v>No</v>
      </c>
      <c r="T346" s="8">
        <f>COUNTIF(Q346:S346,"Yes")</f>
        <v>0</v>
      </c>
      <c r="U346" s="15" t="s">
        <v>152</v>
      </c>
      <c r="V346" s="19"/>
      <c r="W346" s="8"/>
      <c r="X346" s="5"/>
      <c r="Y346" s="20"/>
      <c r="Z346" s="21"/>
      <c r="AA346" s="22"/>
      <c r="AB346" s="22"/>
      <c r="AC346" s="23"/>
      <c r="AD346" s="22"/>
      <c r="AE346" s="22"/>
      <c r="AF346" s="22"/>
      <c r="AG346" s="23"/>
      <c r="AH346" s="22"/>
    </row>
    <row r="347" spans="1:34" ht="15.75" customHeight="1" x14ac:dyDescent="0.3">
      <c r="A347" s="13"/>
      <c r="B347" s="54"/>
      <c r="C347" s="10">
        <v>344</v>
      </c>
      <c r="D347" s="6" t="s">
        <v>1008</v>
      </c>
      <c r="E347" s="6" t="s">
        <v>1009</v>
      </c>
      <c r="F347" s="14" t="s">
        <v>152</v>
      </c>
      <c r="G347" s="15" t="s">
        <v>152</v>
      </c>
      <c r="H347" s="15" t="s">
        <v>152</v>
      </c>
      <c r="I347" s="16" t="s">
        <v>25</v>
      </c>
      <c r="L347" s="17"/>
      <c r="M347" s="18" t="str">
        <f>'AI - 1'!A346</f>
        <v>No</v>
      </c>
      <c r="N347" s="18" t="str">
        <f>'AI - 2'!A346</f>
        <v>No</v>
      </c>
      <c r="O347" s="18" t="str">
        <f>'AI  - 3'!A346</f>
        <v>No</v>
      </c>
      <c r="P347" s="8">
        <f>COUNTIF(M347:O347,"Yes")</f>
        <v>0</v>
      </c>
      <c r="Q347" s="18" t="str">
        <f>'AI - 1'!B346</f>
        <v>No</v>
      </c>
      <c r="R347" s="18" t="str">
        <f>'AI - 2'!B346</f>
        <v>No</v>
      </c>
      <c r="S347" s="18" t="str">
        <f>'AI  - 3'!B346</f>
        <v>No</v>
      </c>
      <c r="T347" s="8">
        <f>COUNTIF(Q347:S347,"Yes")</f>
        <v>0</v>
      </c>
      <c r="U347" s="15" t="s">
        <v>152</v>
      </c>
      <c r="V347" s="19"/>
      <c r="W347" s="8"/>
      <c r="X347" s="5"/>
      <c r="Y347" s="20"/>
      <c r="Z347" s="21"/>
      <c r="AA347" s="22"/>
      <c r="AB347" s="22"/>
      <c r="AC347" s="23"/>
      <c r="AD347" s="22"/>
      <c r="AE347" s="22"/>
      <c r="AF347" s="22"/>
      <c r="AG347" s="23"/>
      <c r="AH347" s="22"/>
    </row>
    <row r="348" spans="1:34" ht="15.75" customHeight="1" x14ac:dyDescent="0.3">
      <c r="A348" s="13"/>
      <c r="B348" s="54"/>
      <c r="C348" s="10">
        <v>345</v>
      </c>
      <c r="D348" s="6" t="s">
        <v>1010</v>
      </c>
      <c r="E348" s="6" t="s">
        <v>1011</v>
      </c>
      <c r="F348" s="14" t="s">
        <v>152</v>
      </c>
      <c r="G348" s="15" t="s">
        <v>152</v>
      </c>
      <c r="H348" s="15" t="s">
        <v>152</v>
      </c>
      <c r="I348" s="16" t="s">
        <v>25</v>
      </c>
      <c r="L348" s="17"/>
      <c r="M348" s="18" t="str">
        <f>'AI - 1'!A347</f>
        <v>No</v>
      </c>
      <c r="N348" s="18" t="str">
        <f>'AI - 2'!A347</f>
        <v>No</v>
      </c>
      <c r="O348" s="18" t="str">
        <f>'AI  - 3'!A347</f>
        <v>No</v>
      </c>
      <c r="P348" s="8">
        <f>COUNTIF(M348:O348,"Yes")</f>
        <v>0</v>
      </c>
      <c r="Q348" s="18" t="str">
        <f>'AI - 1'!B347</f>
        <v>No</v>
      </c>
      <c r="R348" s="18" t="str">
        <f>'AI - 2'!B347</f>
        <v>No</v>
      </c>
      <c r="S348" s="18" t="str">
        <f>'AI  - 3'!B347</f>
        <v>No</v>
      </c>
      <c r="T348" s="8">
        <f>COUNTIF(Q348:S348,"Yes")</f>
        <v>0</v>
      </c>
      <c r="U348" s="15" t="s">
        <v>152</v>
      </c>
      <c r="V348" s="19"/>
      <c r="W348" s="8"/>
      <c r="X348" s="5"/>
      <c r="Y348" s="20"/>
      <c r="Z348" s="21"/>
      <c r="AA348" s="22"/>
      <c r="AB348" s="22"/>
      <c r="AC348" s="23"/>
      <c r="AD348" s="22"/>
      <c r="AE348" s="22"/>
      <c r="AF348" s="22"/>
      <c r="AG348" s="23"/>
      <c r="AH348" s="22"/>
    </row>
    <row r="349" spans="1:34" ht="15.75" customHeight="1" x14ac:dyDescent="0.3">
      <c r="A349" s="13"/>
      <c r="B349" s="54"/>
      <c r="C349" s="10">
        <v>346</v>
      </c>
      <c r="D349" s="6" t="s">
        <v>1012</v>
      </c>
      <c r="E349" s="6" t="s">
        <v>1013</v>
      </c>
      <c r="F349" s="14" t="s">
        <v>152</v>
      </c>
      <c r="G349" s="15" t="s">
        <v>152</v>
      </c>
      <c r="H349" s="15" t="s">
        <v>152</v>
      </c>
      <c r="I349" s="16" t="s">
        <v>25</v>
      </c>
      <c r="L349" s="17"/>
      <c r="M349" s="18" t="str">
        <f>'AI - 1'!A348</f>
        <v>No</v>
      </c>
      <c r="N349" s="18" t="str">
        <f>'AI - 2'!A348</f>
        <v>No</v>
      </c>
      <c r="O349" s="18" t="str">
        <f>'AI  - 3'!A348</f>
        <v>No</v>
      </c>
      <c r="P349" s="8">
        <f>COUNTIF(M349:O349,"Yes")</f>
        <v>0</v>
      </c>
      <c r="Q349" s="18" t="str">
        <f>'AI - 1'!B348</f>
        <v>No</v>
      </c>
      <c r="R349" s="18" t="str">
        <f>'AI - 2'!B348</f>
        <v>No</v>
      </c>
      <c r="S349" s="18" t="str">
        <f>'AI  - 3'!B348</f>
        <v>No</v>
      </c>
      <c r="T349" s="8">
        <f>COUNTIF(Q349:S349,"Yes")</f>
        <v>0</v>
      </c>
      <c r="U349" s="15" t="s">
        <v>152</v>
      </c>
      <c r="V349" s="19"/>
      <c r="W349" s="8"/>
      <c r="X349" s="5"/>
      <c r="Y349" s="20"/>
      <c r="Z349" s="21"/>
      <c r="AA349" s="22"/>
      <c r="AB349" s="22"/>
      <c r="AC349" s="23"/>
      <c r="AD349" s="22"/>
      <c r="AE349" s="22"/>
      <c r="AF349" s="22"/>
      <c r="AG349" s="23"/>
      <c r="AH349" s="22"/>
    </row>
    <row r="350" spans="1:34" ht="15.75" customHeight="1" x14ac:dyDescent="0.3">
      <c r="A350" s="13"/>
      <c r="B350" s="54"/>
      <c r="C350" s="10">
        <v>347</v>
      </c>
      <c r="D350" s="6" t="s">
        <v>1014</v>
      </c>
      <c r="E350" s="6" t="s">
        <v>1015</v>
      </c>
      <c r="F350" s="14" t="s">
        <v>152</v>
      </c>
      <c r="G350" s="15" t="s">
        <v>152</v>
      </c>
      <c r="H350" s="15" t="s">
        <v>152</v>
      </c>
      <c r="I350" s="16" t="s">
        <v>25</v>
      </c>
      <c r="L350" s="17"/>
      <c r="M350" s="18" t="str">
        <f>'AI - 1'!A349</f>
        <v>No</v>
      </c>
      <c r="N350" s="18" t="str">
        <f>'AI - 2'!A349</f>
        <v>No</v>
      </c>
      <c r="O350" s="18" t="str">
        <f>'AI  - 3'!A349</f>
        <v>No</v>
      </c>
      <c r="P350" s="8">
        <f>COUNTIF(M350:O350,"Yes")</f>
        <v>0</v>
      </c>
      <c r="Q350" s="18" t="str">
        <f>'AI - 1'!B349</f>
        <v>No</v>
      </c>
      <c r="R350" s="18" t="str">
        <f>'AI - 2'!B349</f>
        <v>No</v>
      </c>
      <c r="S350" s="18" t="str">
        <f>'AI  - 3'!B349</f>
        <v>No</v>
      </c>
      <c r="T350" s="8">
        <f>COUNTIF(Q350:S350,"Yes")</f>
        <v>0</v>
      </c>
      <c r="U350" s="15" t="s">
        <v>152</v>
      </c>
      <c r="V350" s="19"/>
      <c r="W350" s="8"/>
      <c r="X350" s="5"/>
      <c r="Y350" s="20"/>
      <c r="Z350" s="21"/>
      <c r="AA350" s="22"/>
      <c r="AB350" s="22"/>
      <c r="AC350" s="23"/>
      <c r="AD350" s="22"/>
      <c r="AE350" s="22"/>
      <c r="AF350" s="22"/>
      <c r="AG350" s="23"/>
      <c r="AH350" s="22"/>
    </row>
    <row r="351" spans="1:34" ht="15.75" customHeight="1" x14ac:dyDescent="0.3">
      <c r="A351" s="13"/>
      <c r="B351" s="54"/>
      <c r="C351" s="10">
        <v>348</v>
      </c>
      <c r="D351" s="6" t="s">
        <v>1016</v>
      </c>
      <c r="E351" s="6" t="s">
        <v>1017</v>
      </c>
      <c r="F351" s="14" t="s">
        <v>152</v>
      </c>
      <c r="G351" s="15" t="s">
        <v>152</v>
      </c>
      <c r="H351" s="15" t="s">
        <v>152</v>
      </c>
      <c r="I351" s="16" t="s">
        <v>25</v>
      </c>
      <c r="L351" s="17"/>
      <c r="M351" s="18" t="str">
        <f>'AI - 1'!A350</f>
        <v>No</v>
      </c>
      <c r="N351" s="18" t="str">
        <f>'AI - 2'!A350</f>
        <v>No</v>
      </c>
      <c r="O351" s="18" t="str">
        <f>'AI  - 3'!A350</f>
        <v>No</v>
      </c>
      <c r="P351" s="8">
        <f>COUNTIF(M351:O351,"Yes")</f>
        <v>0</v>
      </c>
      <c r="Q351" s="18" t="str">
        <f>'AI - 1'!B350</f>
        <v>No</v>
      </c>
      <c r="R351" s="18" t="str">
        <f>'AI - 2'!B350</f>
        <v>No</v>
      </c>
      <c r="S351" s="18" t="str">
        <f>'AI  - 3'!B350</f>
        <v>No</v>
      </c>
      <c r="T351" s="8">
        <f>COUNTIF(Q351:S351,"Yes")</f>
        <v>0</v>
      </c>
      <c r="U351" s="15" t="s">
        <v>152</v>
      </c>
      <c r="V351" s="19"/>
      <c r="W351" s="8"/>
      <c r="X351" s="5"/>
      <c r="Y351" s="20"/>
      <c r="Z351" s="21"/>
      <c r="AA351" s="22"/>
      <c r="AB351" s="22"/>
      <c r="AC351" s="23"/>
      <c r="AD351" s="22"/>
      <c r="AE351" s="22"/>
      <c r="AF351" s="22"/>
      <c r="AG351" s="23"/>
      <c r="AH351" s="22"/>
    </row>
    <row r="352" spans="1:34" ht="15.75" customHeight="1" x14ac:dyDescent="0.3">
      <c r="A352" s="13"/>
      <c r="B352" s="54"/>
      <c r="C352" s="10">
        <v>349</v>
      </c>
      <c r="D352" s="6" t="s">
        <v>1018</v>
      </c>
      <c r="E352" s="6" t="s">
        <v>1019</v>
      </c>
      <c r="F352" s="14" t="s">
        <v>152</v>
      </c>
      <c r="G352" s="15" t="s">
        <v>152</v>
      </c>
      <c r="H352" s="15" t="s">
        <v>152</v>
      </c>
      <c r="I352" s="16" t="s">
        <v>25</v>
      </c>
      <c r="L352" s="17"/>
      <c r="M352" s="18" t="str">
        <f>'AI - 1'!A351</f>
        <v>No</v>
      </c>
      <c r="N352" s="18" t="str">
        <f>'AI - 2'!A351</f>
        <v>No</v>
      </c>
      <c r="O352" s="18" t="str">
        <f>'AI  - 3'!A351</f>
        <v>No</v>
      </c>
      <c r="P352" s="8">
        <f>COUNTIF(M352:O352,"Yes")</f>
        <v>0</v>
      </c>
      <c r="Q352" s="18" t="str">
        <f>'AI - 1'!B351</f>
        <v>No</v>
      </c>
      <c r="R352" s="18" t="str">
        <f>'AI - 2'!B351</f>
        <v>No</v>
      </c>
      <c r="S352" s="18" t="str">
        <f>'AI  - 3'!B351</f>
        <v>No</v>
      </c>
      <c r="T352" s="8">
        <f>COUNTIF(Q352:S352,"Yes")</f>
        <v>0</v>
      </c>
      <c r="U352" s="15" t="s">
        <v>152</v>
      </c>
      <c r="V352" s="19"/>
      <c r="W352" s="8"/>
      <c r="X352" s="5"/>
      <c r="Y352" s="20"/>
      <c r="Z352" s="21"/>
      <c r="AA352" s="22"/>
      <c r="AB352" s="22"/>
      <c r="AC352" s="23"/>
      <c r="AD352" s="22"/>
      <c r="AE352" s="22"/>
      <c r="AF352" s="22"/>
      <c r="AG352" s="23"/>
      <c r="AH352" s="22"/>
    </row>
    <row r="353" spans="1:34" ht="15.75" customHeight="1" x14ac:dyDescent="0.3">
      <c r="A353" s="13"/>
      <c r="B353" s="54"/>
      <c r="C353" s="10">
        <v>350</v>
      </c>
      <c r="D353" s="6" t="s">
        <v>1020</v>
      </c>
      <c r="E353" s="6" t="s">
        <v>1021</v>
      </c>
      <c r="F353" s="14" t="s">
        <v>152</v>
      </c>
      <c r="G353" s="15" t="s">
        <v>152</v>
      </c>
      <c r="H353" s="15" t="s">
        <v>152</v>
      </c>
      <c r="I353" s="16" t="s">
        <v>25</v>
      </c>
      <c r="L353" s="17"/>
      <c r="M353" s="18" t="str">
        <f>'AI - 1'!A352</f>
        <v>No</v>
      </c>
      <c r="N353" s="18" t="str">
        <f>'AI - 2'!A352</f>
        <v>No</v>
      </c>
      <c r="O353" s="18" t="str">
        <f>'AI  - 3'!A352</f>
        <v>No</v>
      </c>
      <c r="P353" s="8">
        <f>COUNTIF(M353:O353,"Yes")</f>
        <v>0</v>
      </c>
      <c r="Q353" s="18" t="str">
        <f>'AI - 1'!B352</f>
        <v>No</v>
      </c>
      <c r="R353" s="18" t="str">
        <f>'AI - 2'!B352</f>
        <v>No</v>
      </c>
      <c r="S353" s="18" t="str">
        <f>'AI  - 3'!B352</f>
        <v>No</v>
      </c>
      <c r="T353" s="8">
        <f>COUNTIF(Q353:S353,"Yes")</f>
        <v>0</v>
      </c>
      <c r="U353" s="15" t="s">
        <v>152</v>
      </c>
      <c r="V353" s="19"/>
      <c r="W353" s="8"/>
      <c r="X353" s="5"/>
      <c r="Y353" s="20"/>
      <c r="Z353" s="21"/>
      <c r="AA353" s="22"/>
      <c r="AB353" s="22"/>
      <c r="AC353" s="23"/>
      <c r="AD353" s="22"/>
      <c r="AE353" s="22"/>
      <c r="AF353" s="22"/>
      <c r="AG353" s="23"/>
      <c r="AH353" s="22"/>
    </row>
    <row r="354" spans="1:34" ht="15.75" customHeight="1" x14ac:dyDescent="0.3">
      <c r="A354" s="13"/>
      <c r="B354" s="54"/>
      <c r="C354" s="10">
        <v>351</v>
      </c>
      <c r="D354" s="6" t="s">
        <v>1022</v>
      </c>
      <c r="E354" s="6" t="s">
        <v>1023</v>
      </c>
      <c r="F354" s="14" t="s">
        <v>152</v>
      </c>
      <c r="G354" s="15" t="s">
        <v>152</v>
      </c>
      <c r="H354" s="15" t="s">
        <v>152</v>
      </c>
      <c r="I354" s="16" t="s">
        <v>25</v>
      </c>
      <c r="L354" s="17"/>
      <c r="M354" s="18" t="str">
        <f>'AI - 1'!A353</f>
        <v>No</v>
      </c>
      <c r="N354" s="18" t="str">
        <f>'AI - 2'!A353</f>
        <v>No</v>
      </c>
      <c r="O354" s="18" t="str">
        <f>'AI  - 3'!A353</f>
        <v>No</v>
      </c>
      <c r="P354" s="8">
        <f>COUNTIF(M354:O354,"Yes")</f>
        <v>0</v>
      </c>
      <c r="Q354" s="18" t="str">
        <f>'AI - 1'!B353</f>
        <v>No</v>
      </c>
      <c r="R354" s="18" t="str">
        <f>'AI - 2'!B353</f>
        <v>No</v>
      </c>
      <c r="S354" s="18" t="str">
        <f>'AI  - 3'!B353</f>
        <v>No</v>
      </c>
      <c r="T354" s="8">
        <f>COUNTIF(Q354:S354,"Yes")</f>
        <v>0</v>
      </c>
      <c r="U354" s="15" t="s">
        <v>152</v>
      </c>
      <c r="V354" s="19"/>
      <c r="W354" s="8"/>
      <c r="X354" s="5"/>
      <c r="Y354" s="20"/>
      <c r="Z354" s="21"/>
      <c r="AA354" s="22"/>
      <c r="AB354" s="22"/>
      <c r="AC354" s="23"/>
      <c r="AD354" s="22"/>
      <c r="AE354" s="22"/>
      <c r="AF354" s="22"/>
      <c r="AG354" s="23"/>
      <c r="AH354" s="22"/>
    </row>
    <row r="355" spans="1:34" ht="15.75" customHeight="1" x14ac:dyDescent="0.3">
      <c r="A355" s="13"/>
      <c r="B355" s="54"/>
      <c r="C355" s="10">
        <v>352</v>
      </c>
      <c r="D355" s="6" t="s">
        <v>32</v>
      </c>
      <c r="E355" s="6" t="s">
        <v>74</v>
      </c>
      <c r="F355" s="14" t="s">
        <v>24</v>
      </c>
      <c r="G355" s="15" t="s">
        <v>24</v>
      </c>
      <c r="H355" s="15" t="s">
        <v>24</v>
      </c>
      <c r="I355" s="16" t="s">
        <v>25</v>
      </c>
      <c r="L355" s="17"/>
      <c r="M355" s="18" t="str">
        <f>'AI - 1'!A354</f>
        <v>Yes</v>
      </c>
      <c r="N355" s="18" t="str">
        <f>'AI - 2'!A354</f>
        <v>Yes</v>
      </c>
      <c r="O355" s="18" t="str">
        <f>'AI  - 3'!A354</f>
        <v>Yes</v>
      </c>
      <c r="P355" s="8">
        <f>COUNTIF(M355:O355,"Yes")</f>
        <v>3</v>
      </c>
      <c r="Q355" s="18" t="str">
        <f>'AI - 1'!B354</f>
        <v>Yes</v>
      </c>
      <c r="R355" s="18" t="str">
        <f>'AI - 2'!B354</f>
        <v>Yes</v>
      </c>
      <c r="S355" s="18" t="str">
        <f>'AI  - 3'!B354</f>
        <v>Yes</v>
      </c>
      <c r="T355" s="8">
        <f>COUNTIF(Q355:S355,"Yes")</f>
        <v>3</v>
      </c>
      <c r="U355" s="15" t="s">
        <v>24</v>
      </c>
      <c r="V355" s="19"/>
      <c r="W355" s="8"/>
      <c r="X355" s="5"/>
      <c r="Y355" s="20"/>
      <c r="Z355" s="21"/>
      <c r="AA355" s="22"/>
      <c r="AB355" s="22"/>
      <c r="AC355" s="23"/>
      <c r="AD355" s="21"/>
      <c r="AE355" s="22"/>
      <c r="AF355" s="22"/>
      <c r="AG355" s="23"/>
      <c r="AH355" s="21"/>
    </row>
    <row r="356" spans="1:34" ht="15.75" customHeight="1" x14ac:dyDescent="0.3">
      <c r="A356" s="13"/>
      <c r="B356" s="54"/>
      <c r="C356" s="10">
        <v>353</v>
      </c>
      <c r="D356" s="6" t="s">
        <v>1024</v>
      </c>
      <c r="E356" s="6" t="s">
        <v>1025</v>
      </c>
      <c r="F356" s="14" t="s">
        <v>152</v>
      </c>
      <c r="G356" s="15" t="s">
        <v>152</v>
      </c>
      <c r="H356" s="15" t="s">
        <v>152</v>
      </c>
      <c r="I356" s="16" t="s">
        <v>25</v>
      </c>
      <c r="L356" s="17"/>
      <c r="M356" s="18" t="str">
        <f>'AI - 1'!A355</f>
        <v>No</v>
      </c>
      <c r="N356" s="18" t="str">
        <f>'AI - 2'!A355</f>
        <v>No</v>
      </c>
      <c r="O356" s="18" t="str">
        <f>'AI  - 3'!A355</f>
        <v>No</v>
      </c>
      <c r="P356" s="8">
        <f>COUNTIF(M356:O356,"Yes")</f>
        <v>0</v>
      </c>
      <c r="Q356" s="18" t="str">
        <f>'AI - 1'!B355</f>
        <v>No</v>
      </c>
      <c r="R356" s="18" t="str">
        <f>'AI - 2'!B355</f>
        <v>No</v>
      </c>
      <c r="S356" s="18" t="str">
        <f>'AI  - 3'!B355</f>
        <v>No</v>
      </c>
      <c r="T356" s="8">
        <f>COUNTIF(Q356:S356,"Yes")</f>
        <v>0</v>
      </c>
      <c r="U356" s="15" t="s">
        <v>152</v>
      </c>
      <c r="V356" s="19"/>
      <c r="W356" s="8"/>
      <c r="X356" s="5"/>
      <c r="Y356" s="20"/>
      <c r="Z356" s="21"/>
      <c r="AA356" s="22"/>
      <c r="AB356" s="22"/>
      <c r="AC356" s="23"/>
      <c r="AD356" s="22"/>
      <c r="AE356" s="22"/>
      <c r="AF356" s="22"/>
      <c r="AG356" s="23"/>
      <c r="AH356" s="22"/>
    </row>
    <row r="357" spans="1:34" ht="15.75" customHeight="1" x14ac:dyDescent="0.3">
      <c r="A357" s="13"/>
      <c r="B357" s="54"/>
      <c r="C357" s="10">
        <v>354</v>
      </c>
      <c r="D357" s="6" t="s">
        <v>1026</v>
      </c>
      <c r="E357" s="6" t="s">
        <v>1027</v>
      </c>
      <c r="F357" s="14" t="s">
        <v>152</v>
      </c>
      <c r="G357" s="15" t="s">
        <v>152</v>
      </c>
      <c r="H357" s="15" t="s">
        <v>152</v>
      </c>
      <c r="I357" s="16" t="s">
        <v>25</v>
      </c>
      <c r="L357" s="17"/>
      <c r="M357" s="18" t="str">
        <f>'AI - 1'!A356</f>
        <v>No</v>
      </c>
      <c r="N357" s="18" t="str">
        <f>'AI - 2'!A356</f>
        <v>No</v>
      </c>
      <c r="O357" s="18" t="str">
        <f>'AI  - 3'!A356</f>
        <v>No</v>
      </c>
      <c r="P357" s="8">
        <f>COUNTIF(M357:O357,"Yes")</f>
        <v>0</v>
      </c>
      <c r="Q357" s="18" t="str">
        <f>'AI - 1'!B356</f>
        <v>No</v>
      </c>
      <c r="R357" s="18" t="str">
        <f>'AI - 2'!B356</f>
        <v>No</v>
      </c>
      <c r="S357" s="18" t="str">
        <f>'AI  - 3'!B356</f>
        <v>No</v>
      </c>
      <c r="T357" s="8">
        <f>COUNTIF(Q357:S357,"Yes")</f>
        <v>0</v>
      </c>
      <c r="U357" s="15" t="s">
        <v>152</v>
      </c>
      <c r="V357" s="19"/>
      <c r="W357" s="8"/>
      <c r="X357" s="5"/>
      <c r="Y357" s="20"/>
      <c r="Z357" s="21"/>
      <c r="AA357" s="22"/>
      <c r="AB357" s="22"/>
      <c r="AC357" s="23"/>
      <c r="AD357" s="22"/>
      <c r="AE357" s="22"/>
      <c r="AF357" s="22"/>
      <c r="AG357" s="23"/>
      <c r="AH357" s="22"/>
    </row>
    <row r="358" spans="1:34" ht="15.75" customHeight="1" x14ac:dyDescent="0.3">
      <c r="A358" s="13"/>
      <c r="B358" s="54"/>
      <c r="C358" s="10">
        <v>355</v>
      </c>
      <c r="D358" s="6" t="s">
        <v>1028</v>
      </c>
      <c r="E358" s="6" t="s">
        <v>1029</v>
      </c>
      <c r="F358" s="14" t="s">
        <v>152</v>
      </c>
      <c r="G358" s="15" t="s">
        <v>152</v>
      </c>
      <c r="H358" s="15" t="s">
        <v>152</v>
      </c>
      <c r="I358" s="16" t="s">
        <v>25</v>
      </c>
      <c r="L358" s="17"/>
      <c r="M358" s="18" t="str">
        <f>'AI - 1'!A357</f>
        <v>No</v>
      </c>
      <c r="N358" s="18" t="str">
        <f>'AI - 2'!A357</f>
        <v>No</v>
      </c>
      <c r="O358" s="18" t="str">
        <f>'AI  - 3'!A357</f>
        <v>No</v>
      </c>
      <c r="P358" s="8">
        <f>COUNTIF(M358:O358,"Yes")</f>
        <v>0</v>
      </c>
      <c r="Q358" s="18" t="str">
        <f>'AI - 1'!B357</f>
        <v>No</v>
      </c>
      <c r="R358" s="18" t="str">
        <f>'AI - 2'!B357</f>
        <v>No</v>
      </c>
      <c r="S358" s="18" t="str">
        <f>'AI  - 3'!B357</f>
        <v>No</v>
      </c>
      <c r="T358" s="8">
        <f>COUNTIF(Q358:S358,"Yes")</f>
        <v>0</v>
      </c>
      <c r="U358" s="15" t="s">
        <v>152</v>
      </c>
      <c r="V358" s="19"/>
      <c r="W358" s="8"/>
      <c r="X358" s="5"/>
      <c r="Y358" s="20"/>
      <c r="Z358" s="21"/>
      <c r="AA358" s="22"/>
      <c r="AB358" s="22"/>
      <c r="AC358" s="23"/>
      <c r="AD358" s="22"/>
      <c r="AE358" s="22"/>
      <c r="AF358" s="22"/>
      <c r="AG358" s="23"/>
      <c r="AH358" s="22"/>
    </row>
    <row r="359" spans="1:34" ht="15.75" customHeight="1" x14ac:dyDescent="0.3">
      <c r="A359" s="13"/>
      <c r="B359" s="54"/>
      <c r="C359" s="10">
        <v>356</v>
      </c>
      <c r="D359" s="6" t="s">
        <v>1030</v>
      </c>
      <c r="E359" s="6" t="s">
        <v>1031</v>
      </c>
      <c r="F359" s="14" t="s">
        <v>152</v>
      </c>
      <c r="G359" s="15" t="s">
        <v>152</v>
      </c>
      <c r="H359" s="15" t="s">
        <v>152</v>
      </c>
      <c r="I359" s="16" t="s">
        <v>25</v>
      </c>
      <c r="L359" s="17"/>
      <c r="M359" s="18" t="str">
        <f>'AI - 1'!A358</f>
        <v>No</v>
      </c>
      <c r="N359" s="18" t="str">
        <f>'AI - 2'!A358</f>
        <v>No</v>
      </c>
      <c r="O359" s="18" t="str">
        <f>'AI  - 3'!A358</f>
        <v>No</v>
      </c>
      <c r="P359" s="8">
        <f>COUNTIF(M359:O359,"Yes")</f>
        <v>0</v>
      </c>
      <c r="Q359" s="18" t="str">
        <f>'AI - 1'!B358</f>
        <v>No</v>
      </c>
      <c r="R359" s="18" t="str">
        <f>'AI - 2'!B358</f>
        <v>No</v>
      </c>
      <c r="S359" s="18" t="str">
        <f>'AI  - 3'!B358</f>
        <v>No</v>
      </c>
      <c r="T359" s="8">
        <f>COUNTIF(Q359:S359,"Yes")</f>
        <v>0</v>
      </c>
      <c r="U359" s="15" t="s">
        <v>152</v>
      </c>
      <c r="V359" s="19"/>
      <c r="W359" s="8"/>
      <c r="X359" s="5"/>
      <c r="Y359" s="20"/>
      <c r="Z359" s="21"/>
      <c r="AA359" s="22"/>
      <c r="AB359" s="22"/>
      <c r="AC359" s="23"/>
      <c r="AD359" s="22"/>
      <c r="AE359" s="22"/>
      <c r="AF359" s="22"/>
      <c r="AG359" s="23"/>
      <c r="AH359" s="22"/>
    </row>
    <row r="360" spans="1:34" ht="15.75" customHeight="1" x14ac:dyDescent="0.3">
      <c r="A360" s="13"/>
      <c r="B360" s="54"/>
      <c r="C360" s="10">
        <v>357</v>
      </c>
      <c r="D360" s="6" t="s">
        <v>1032</v>
      </c>
      <c r="E360" s="6" t="s">
        <v>1033</v>
      </c>
      <c r="F360" s="14" t="s">
        <v>152</v>
      </c>
      <c r="G360" s="15" t="s">
        <v>152</v>
      </c>
      <c r="H360" s="15" t="s">
        <v>152</v>
      </c>
      <c r="I360" s="16" t="s">
        <v>25</v>
      </c>
      <c r="L360" s="17"/>
      <c r="M360" s="18" t="str">
        <f>'AI - 1'!A359</f>
        <v>No</v>
      </c>
      <c r="N360" s="18" t="str">
        <f>'AI - 2'!A359</f>
        <v>No</v>
      </c>
      <c r="O360" s="18" t="str">
        <f>'AI  - 3'!A359</f>
        <v>No</v>
      </c>
      <c r="P360" s="8">
        <f>COUNTIF(M360:O360,"Yes")</f>
        <v>0</v>
      </c>
      <c r="Q360" s="18" t="str">
        <f>'AI - 1'!B359</f>
        <v>No</v>
      </c>
      <c r="R360" s="18" t="str">
        <f>'AI - 2'!B359</f>
        <v>No</v>
      </c>
      <c r="S360" s="18" t="str">
        <f>'AI  - 3'!B359</f>
        <v>No</v>
      </c>
      <c r="T360" s="8">
        <f>COUNTIF(Q360:S360,"Yes")</f>
        <v>0</v>
      </c>
      <c r="U360" s="15" t="s">
        <v>152</v>
      </c>
      <c r="V360" s="19"/>
      <c r="W360" s="8"/>
      <c r="X360" s="5"/>
      <c r="Y360" s="20"/>
      <c r="Z360" s="21"/>
      <c r="AA360" s="22"/>
      <c r="AB360" s="22"/>
      <c r="AC360" s="23"/>
      <c r="AD360" s="22"/>
      <c r="AE360" s="22"/>
      <c r="AF360" s="22"/>
      <c r="AG360" s="23"/>
      <c r="AH360" s="22"/>
    </row>
    <row r="361" spans="1:34" ht="15.75" customHeight="1" x14ac:dyDescent="0.3">
      <c r="A361" s="13"/>
      <c r="B361" s="54"/>
      <c r="C361" s="10">
        <v>358</v>
      </c>
      <c r="D361" s="6" t="s">
        <v>1034</v>
      </c>
      <c r="E361" s="6" t="s">
        <v>1035</v>
      </c>
      <c r="F361" s="14" t="s">
        <v>152</v>
      </c>
      <c r="G361" s="15" t="s">
        <v>152</v>
      </c>
      <c r="H361" s="15" t="s">
        <v>152</v>
      </c>
      <c r="I361" s="16" t="s">
        <v>25</v>
      </c>
      <c r="L361" s="17"/>
      <c r="M361" s="18" t="str">
        <f>'AI - 1'!A360</f>
        <v>No</v>
      </c>
      <c r="N361" s="18" t="str">
        <f>'AI - 2'!A360</f>
        <v>No</v>
      </c>
      <c r="O361" s="18" t="str">
        <f>'AI  - 3'!A360</f>
        <v>No</v>
      </c>
      <c r="P361" s="8">
        <f>COUNTIF(M361:O361,"Yes")</f>
        <v>0</v>
      </c>
      <c r="Q361" s="18" t="str">
        <f>'AI - 1'!B360</f>
        <v>No</v>
      </c>
      <c r="R361" s="18" t="str">
        <f>'AI - 2'!B360</f>
        <v>No</v>
      </c>
      <c r="S361" s="18" t="str">
        <f>'AI  - 3'!B360</f>
        <v>No</v>
      </c>
      <c r="T361" s="8">
        <f>COUNTIF(Q361:S361,"Yes")</f>
        <v>0</v>
      </c>
      <c r="U361" s="15" t="s">
        <v>152</v>
      </c>
      <c r="V361" s="19"/>
      <c r="W361" s="8"/>
      <c r="X361" s="5"/>
      <c r="Y361" s="20"/>
      <c r="Z361" s="21"/>
      <c r="AA361" s="22"/>
      <c r="AB361" s="22"/>
      <c r="AC361" s="23"/>
      <c r="AD361" s="22"/>
      <c r="AE361" s="22"/>
      <c r="AF361" s="22"/>
      <c r="AG361" s="23"/>
      <c r="AH361" s="22"/>
    </row>
    <row r="362" spans="1:34" ht="15.75" customHeight="1" x14ac:dyDescent="0.3">
      <c r="A362" s="13"/>
      <c r="B362" s="54"/>
      <c r="C362" s="10">
        <v>359</v>
      </c>
      <c r="D362" s="6" t="s">
        <v>1036</v>
      </c>
      <c r="E362" s="6" t="s">
        <v>1037</v>
      </c>
      <c r="F362" s="14" t="s">
        <v>152</v>
      </c>
      <c r="G362" s="15" t="s">
        <v>152</v>
      </c>
      <c r="H362" s="15" t="s">
        <v>152</v>
      </c>
      <c r="I362" s="16" t="s">
        <v>25</v>
      </c>
      <c r="L362" s="17"/>
      <c r="M362" s="18" t="str">
        <f>'AI - 1'!A361</f>
        <v>No</v>
      </c>
      <c r="N362" s="18" t="str">
        <f>'AI - 2'!A361</f>
        <v>No</v>
      </c>
      <c r="O362" s="18" t="str">
        <f>'AI  - 3'!A361</f>
        <v>No</v>
      </c>
      <c r="P362" s="8">
        <f>COUNTIF(M362:O362,"Yes")</f>
        <v>0</v>
      </c>
      <c r="Q362" s="18" t="str">
        <f>'AI - 1'!B361</f>
        <v>No</v>
      </c>
      <c r="R362" s="18" t="str">
        <f>'AI - 2'!B361</f>
        <v>No</v>
      </c>
      <c r="S362" s="18" t="str">
        <f>'AI  - 3'!B361</f>
        <v>No</v>
      </c>
      <c r="T362" s="8">
        <f>COUNTIF(Q362:S362,"Yes")</f>
        <v>0</v>
      </c>
      <c r="U362" s="15" t="s">
        <v>152</v>
      </c>
      <c r="V362" s="19"/>
      <c r="W362" s="8"/>
      <c r="X362" s="5"/>
      <c r="Y362" s="20"/>
      <c r="Z362" s="21"/>
      <c r="AA362" s="22"/>
      <c r="AB362" s="22"/>
      <c r="AC362" s="23"/>
      <c r="AD362" s="22"/>
      <c r="AE362" s="22"/>
      <c r="AF362" s="22"/>
      <c r="AG362" s="23"/>
      <c r="AH362" s="22"/>
    </row>
    <row r="363" spans="1:34" ht="15.75" customHeight="1" x14ac:dyDescent="0.3">
      <c r="A363" s="13"/>
      <c r="B363" s="54"/>
      <c r="C363" s="10">
        <v>360</v>
      </c>
      <c r="D363" s="6" t="s">
        <v>1038</v>
      </c>
      <c r="E363" s="6" t="s">
        <v>1039</v>
      </c>
      <c r="F363" s="14" t="s">
        <v>152</v>
      </c>
      <c r="G363" s="15" t="s">
        <v>152</v>
      </c>
      <c r="H363" s="15" t="s">
        <v>152</v>
      </c>
      <c r="I363" s="16" t="s">
        <v>25</v>
      </c>
      <c r="L363" s="17"/>
      <c r="M363" s="18" t="str">
        <f>'AI - 1'!A362</f>
        <v>No</v>
      </c>
      <c r="N363" s="18" t="str">
        <f>'AI - 2'!A362</f>
        <v>No</v>
      </c>
      <c r="O363" s="18" t="str">
        <f>'AI  - 3'!A362</f>
        <v>No</v>
      </c>
      <c r="P363" s="8">
        <f>COUNTIF(M363:O363,"Yes")</f>
        <v>0</v>
      </c>
      <c r="Q363" s="18" t="str">
        <f>'AI - 1'!B362</f>
        <v>No</v>
      </c>
      <c r="R363" s="18" t="str">
        <f>'AI - 2'!B362</f>
        <v>No</v>
      </c>
      <c r="S363" s="18" t="str">
        <f>'AI  - 3'!B362</f>
        <v>No</v>
      </c>
      <c r="T363" s="8">
        <f>COUNTIF(Q363:S363,"Yes")</f>
        <v>0</v>
      </c>
      <c r="U363" s="15" t="s">
        <v>152</v>
      </c>
      <c r="V363" s="19"/>
      <c r="W363" s="8"/>
      <c r="X363" s="5"/>
      <c r="Y363" s="20"/>
      <c r="Z363" s="21"/>
      <c r="AA363" s="22"/>
      <c r="AB363" s="22"/>
      <c r="AC363" s="23"/>
      <c r="AD363" s="22"/>
      <c r="AE363" s="22"/>
      <c r="AF363" s="22"/>
      <c r="AG363" s="23"/>
      <c r="AH363" s="22"/>
    </row>
    <row r="364" spans="1:34" ht="15.75" customHeight="1" x14ac:dyDescent="0.3">
      <c r="A364" s="13"/>
      <c r="B364" s="54"/>
      <c r="C364" s="10">
        <v>361</v>
      </c>
      <c r="D364" s="6" t="s">
        <v>1040</v>
      </c>
      <c r="E364" s="6" t="s">
        <v>1041</v>
      </c>
      <c r="F364" s="14" t="s">
        <v>152</v>
      </c>
      <c r="G364" s="15" t="s">
        <v>152</v>
      </c>
      <c r="H364" s="15" t="s">
        <v>152</v>
      </c>
      <c r="I364" s="16" t="s">
        <v>25</v>
      </c>
      <c r="L364" s="17"/>
      <c r="M364" s="18" t="str">
        <f>'AI - 1'!A363</f>
        <v>No</v>
      </c>
      <c r="N364" s="18" t="str">
        <f>'AI - 2'!A363</f>
        <v>No</v>
      </c>
      <c r="O364" s="18" t="str">
        <f>'AI  - 3'!A363</f>
        <v>No</v>
      </c>
      <c r="P364" s="8">
        <f>COUNTIF(M364:O364,"Yes")</f>
        <v>0</v>
      </c>
      <c r="Q364" s="18" t="str">
        <f>'AI - 1'!B363</f>
        <v>No</v>
      </c>
      <c r="R364" s="18" t="str">
        <f>'AI - 2'!B363</f>
        <v>No</v>
      </c>
      <c r="S364" s="18" t="str">
        <f>'AI  - 3'!B363</f>
        <v>No</v>
      </c>
      <c r="T364" s="8">
        <f>COUNTIF(Q364:S364,"Yes")</f>
        <v>0</v>
      </c>
      <c r="U364" s="15" t="s">
        <v>152</v>
      </c>
      <c r="V364" s="19"/>
      <c r="W364" s="8"/>
      <c r="X364" s="5"/>
      <c r="Y364" s="20"/>
      <c r="Z364" s="21"/>
      <c r="AA364" s="22"/>
      <c r="AB364" s="22"/>
      <c r="AC364" s="23"/>
      <c r="AD364" s="22"/>
      <c r="AE364" s="22"/>
      <c r="AF364" s="22"/>
      <c r="AG364" s="23"/>
      <c r="AH364" s="22"/>
    </row>
    <row r="365" spans="1:34" ht="15.75" customHeight="1" x14ac:dyDescent="0.3">
      <c r="A365" s="13"/>
      <c r="B365" s="54"/>
      <c r="C365" s="10">
        <v>362</v>
      </c>
      <c r="D365" s="6" t="s">
        <v>1042</v>
      </c>
      <c r="E365" s="6" t="s">
        <v>1043</v>
      </c>
      <c r="F365" s="14" t="s">
        <v>152</v>
      </c>
      <c r="G365" s="15" t="s">
        <v>152</v>
      </c>
      <c r="H365" s="15" t="s">
        <v>152</v>
      </c>
      <c r="I365" s="16" t="s">
        <v>25</v>
      </c>
      <c r="L365" s="17"/>
      <c r="M365" s="18" t="str">
        <f>'AI - 1'!A364</f>
        <v>No</v>
      </c>
      <c r="N365" s="18" t="str">
        <f>'AI - 2'!A364</f>
        <v>No</v>
      </c>
      <c r="O365" s="18" t="str">
        <f>'AI  - 3'!A364</f>
        <v>No</v>
      </c>
      <c r="P365" s="8">
        <f>COUNTIF(M365:O365,"Yes")</f>
        <v>0</v>
      </c>
      <c r="Q365" s="18" t="str">
        <f>'AI - 1'!B364</f>
        <v>No</v>
      </c>
      <c r="R365" s="18" t="str">
        <f>'AI - 2'!B364</f>
        <v>No</v>
      </c>
      <c r="S365" s="18" t="str">
        <f>'AI  - 3'!B364</f>
        <v>No</v>
      </c>
      <c r="T365" s="8">
        <f>COUNTIF(Q365:S365,"Yes")</f>
        <v>0</v>
      </c>
      <c r="U365" s="15" t="s">
        <v>152</v>
      </c>
      <c r="V365" s="19"/>
      <c r="W365" s="8"/>
      <c r="X365" s="5"/>
      <c r="Y365" s="20"/>
      <c r="Z365" s="21"/>
      <c r="AA365" s="22"/>
      <c r="AB365" s="22"/>
      <c r="AC365" s="23"/>
      <c r="AD365" s="22"/>
      <c r="AE365" s="22"/>
      <c r="AF365" s="22"/>
      <c r="AG365" s="23"/>
      <c r="AH365" s="22"/>
    </row>
    <row r="366" spans="1:34" ht="15.75" customHeight="1" x14ac:dyDescent="0.3">
      <c r="A366" s="13"/>
      <c r="B366" s="54"/>
      <c r="C366" s="10">
        <v>363</v>
      </c>
      <c r="D366" s="6" t="s">
        <v>1044</v>
      </c>
      <c r="E366" s="6" t="s">
        <v>1045</v>
      </c>
      <c r="F366" s="14" t="s">
        <v>152</v>
      </c>
      <c r="G366" s="15" t="s">
        <v>152</v>
      </c>
      <c r="H366" s="15" t="s">
        <v>152</v>
      </c>
      <c r="I366" s="16" t="s">
        <v>25</v>
      </c>
      <c r="L366" s="17"/>
      <c r="M366" s="18" t="str">
        <f>'AI - 1'!A365</f>
        <v>No</v>
      </c>
      <c r="N366" s="18" t="str">
        <f>'AI - 2'!A365</f>
        <v>No</v>
      </c>
      <c r="O366" s="18" t="str">
        <f>'AI  - 3'!A365</f>
        <v>No</v>
      </c>
      <c r="P366" s="8">
        <f>COUNTIF(M366:O366,"Yes")</f>
        <v>0</v>
      </c>
      <c r="Q366" s="18" t="str">
        <f>'AI - 1'!B365</f>
        <v>No</v>
      </c>
      <c r="R366" s="18" t="str">
        <f>'AI - 2'!B365</f>
        <v>No</v>
      </c>
      <c r="S366" s="18" t="str">
        <f>'AI  - 3'!B365</f>
        <v>No</v>
      </c>
      <c r="T366" s="8">
        <f>COUNTIF(Q366:S366,"Yes")</f>
        <v>0</v>
      </c>
      <c r="U366" s="15" t="s">
        <v>152</v>
      </c>
      <c r="V366" s="19"/>
      <c r="W366" s="8"/>
      <c r="X366" s="5"/>
      <c r="Y366" s="20"/>
      <c r="Z366" s="21"/>
      <c r="AA366" s="22"/>
      <c r="AB366" s="22"/>
      <c r="AC366" s="23"/>
      <c r="AD366" s="22"/>
      <c r="AE366" s="22"/>
      <c r="AF366" s="22"/>
      <c r="AG366" s="23"/>
      <c r="AH366" s="22"/>
    </row>
    <row r="367" spans="1:34" ht="15.75" customHeight="1" x14ac:dyDescent="0.3">
      <c r="A367" s="13"/>
      <c r="B367" s="54"/>
      <c r="C367" s="10">
        <v>364</v>
      </c>
      <c r="D367" s="6" t="s">
        <v>76</v>
      </c>
      <c r="E367" s="6" t="s">
        <v>77</v>
      </c>
      <c r="F367" s="14" t="s">
        <v>24</v>
      </c>
      <c r="G367" s="15" t="s">
        <v>24</v>
      </c>
      <c r="H367" s="15" t="s">
        <v>24</v>
      </c>
      <c r="I367" s="16" t="s">
        <v>25</v>
      </c>
      <c r="L367" s="17"/>
      <c r="M367" s="18" t="str">
        <f>'AI - 1'!A366</f>
        <v>Yes</v>
      </c>
      <c r="N367" s="18" t="str">
        <f>'AI - 2'!A366</f>
        <v>Yes</v>
      </c>
      <c r="O367" s="18" t="str">
        <f>'AI  - 3'!A366</f>
        <v>Yes</v>
      </c>
      <c r="P367" s="8">
        <f>COUNTIF(M367:O367,"Yes")</f>
        <v>3</v>
      </c>
      <c r="Q367" s="18" t="str">
        <f>'AI - 1'!B366</f>
        <v>Yes</v>
      </c>
      <c r="R367" s="18" t="str">
        <f>'AI - 2'!B366</f>
        <v>Yes</v>
      </c>
      <c r="S367" s="18" t="str">
        <f>'AI  - 3'!B366</f>
        <v>Yes</v>
      </c>
      <c r="T367" s="8">
        <f>COUNTIF(Q367:S367,"Yes")</f>
        <v>3</v>
      </c>
      <c r="U367" s="15" t="s">
        <v>24</v>
      </c>
      <c r="V367" s="19"/>
      <c r="W367" s="8"/>
      <c r="X367" s="5"/>
      <c r="Y367" s="20"/>
      <c r="Z367" s="21"/>
      <c r="AA367" s="22"/>
      <c r="AB367" s="22"/>
      <c r="AC367" s="23"/>
      <c r="AD367" s="21"/>
      <c r="AE367" s="22"/>
      <c r="AF367" s="22"/>
      <c r="AG367" s="23"/>
      <c r="AH367" s="21"/>
    </row>
    <row r="368" spans="1:34" ht="15.75" customHeight="1" x14ac:dyDescent="0.3">
      <c r="A368" s="13"/>
      <c r="B368" s="54"/>
      <c r="C368" s="10">
        <v>365</v>
      </c>
      <c r="D368" s="6" t="s">
        <v>1046</v>
      </c>
      <c r="E368" s="6" t="s">
        <v>1047</v>
      </c>
      <c r="F368" s="14" t="s">
        <v>152</v>
      </c>
      <c r="G368" s="15" t="s">
        <v>152</v>
      </c>
      <c r="H368" s="15" t="s">
        <v>152</v>
      </c>
      <c r="I368" s="16" t="s">
        <v>25</v>
      </c>
      <c r="L368" s="17"/>
      <c r="M368" s="18" t="str">
        <f>'AI - 1'!A367</f>
        <v>No</v>
      </c>
      <c r="N368" s="18" t="str">
        <f>'AI - 2'!A367</f>
        <v>No</v>
      </c>
      <c r="O368" s="18" t="str">
        <f>'AI  - 3'!A367</f>
        <v>No</v>
      </c>
      <c r="P368" s="8">
        <f>COUNTIF(M368:O368,"Yes")</f>
        <v>0</v>
      </c>
      <c r="Q368" s="18" t="str">
        <f>'AI - 1'!B367</f>
        <v>No</v>
      </c>
      <c r="R368" s="18" t="str">
        <f>'AI - 2'!B367</f>
        <v>No</v>
      </c>
      <c r="S368" s="18" t="str">
        <f>'AI  - 3'!B367</f>
        <v>No</v>
      </c>
      <c r="T368" s="8">
        <f>COUNTIF(Q368:S368,"Yes")</f>
        <v>0</v>
      </c>
      <c r="U368" s="15" t="s">
        <v>152</v>
      </c>
      <c r="V368" s="19"/>
      <c r="W368" s="8"/>
      <c r="X368" s="5"/>
      <c r="Y368" s="20"/>
      <c r="Z368" s="21"/>
      <c r="AA368" s="22"/>
      <c r="AB368" s="22"/>
      <c r="AC368" s="23"/>
      <c r="AD368" s="22"/>
      <c r="AE368" s="22"/>
      <c r="AF368" s="22"/>
      <c r="AG368" s="23"/>
      <c r="AH368" s="22"/>
    </row>
    <row r="369" spans="1:34" ht="15.75" customHeight="1" x14ac:dyDescent="0.3">
      <c r="A369" s="13"/>
      <c r="B369" s="54"/>
      <c r="C369" s="10">
        <v>366</v>
      </c>
      <c r="D369" s="6" t="s">
        <v>1048</v>
      </c>
      <c r="E369" s="6" t="s">
        <v>1049</v>
      </c>
      <c r="F369" s="14" t="s">
        <v>152</v>
      </c>
      <c r="G369" s="15" t="s">
        <v>152</v>
      </c>
      <c r="H369" s="15" t="s">
        <v>152</v>
      </c>
      <c r="I369" s="16" t="s">
        <v>25</v>
      </c>
      <c r="L369" s="17"/>
      <c r="M369" s="18" t="str">
        <f>'AI - 1'!A368</f>
        <v>No</v>
      </c>
      <c r="N369" s="18" t="str">
        <f>'AI - 2'!A368</f>
        <v>No</v>
      </c>
      <c r="O369" s="18" t="str">
        <f>'AI  - 3'!A368</f>
        <v>No</v>
      </c>
      <c r="P369" s="8">
        <f>COUNTIF(M369:O369,"Yes")</f>
        <v>0</v>
      </c>
      <c r="Q369" s="18" t="str">
        <f>'AI - 1'!B368</f>
        <v>No</v>
      </c>
      <c r="R369" s="18" t="str">
        <f>'AI - 2'!B368</f>
        <v>No</v>
      </c>
      <c r="S369" s="18" t="str">
        <f>'AI  - 3'!B368</f>
        <v>No</v>
      </c>
      <c r="T369" s="8">
        <f>COUNTIF(Q369:S369,"Yes")</f>
        <v>0</v>
      </c>
      <c r="U369" s="15" t="s">
        <v>152</v>
      </c>
      <c r="V369" s="19"/>
      <c r="W369" s="8"/>
      <c r="X369" s="5"/>
      <c r="Y369" s="20"/>
      <c r="Z369" s="21"/>
      <c r="AA369" s="22"/>
      <c r="AB369" s="22"/>
      <c r="AC369" s="23"/>
      <c r="AD369" s="22"/>
      <c r="AE369" s="22"/>
      <c r="AF369" s="22"/>
      <c r="AG369" s="23"/>
      <c r="AH369" s="22"/>
    </row>
    <row r="370" spans="1:34" ht="15.75" customHeight="1" x14ac:dyDescent="0.3">
      <c r="A370" s="13"/>
      <c r="B370" s="54"/>
      <c r="C370" s="10">
        <v>367</v>
      </c>
      <c r="D370" s="6" t="s">
        <v>232</v>
      </c>
      <c r="E370" s="6" t="s">
        <v>428</v>
      </c>
      <c r="F370" s="14" t="s">
        <v>24</v>
      </c>
      <c r="G370" s="15" t="s">
        <v>152</v>
      </c>
      <c r="H370" s="16" t="s">
        <v>152</v>
      </c>
      <c r="I370" s="24" t="s">
        <v>424</v>
      </c>
      <c r="J370" s="32" t="s">
        <v>429</v>
      </c>
      <c r="K370" s="2" t="s">
        <v>430</v>
      </c>
      <c r="L370" s="17"/>
      <c r="M370" s="18" t="str">
        <f>'AI - 1'!A369</f>
        <v>No</v>
      </c>
      <c r="N370" s="18" t="str">
        <f>'AI - 2'!A369</f>
        <v>No</v>
      </c>
      <c r="O370" s="18" t="str">
        <f>'AI  - 3'!A369</f>
        <v>No</v>
      </c>
      <c r="P370" s="8">
        <f>COUNTIF(M370:O370,"Yes")</f>
        <v>0</v>
      </c>
      <c r="Q370" s="18" t="str">
        <f>'AI - 1'!B369</f>
        <v>No</v>
      </c>
      <c r="R370" s="18" t="str">
        <f>'AI - 2'!B369</f>
        <v>No</v>
      </c>
      <c r="S370" s="18" t="str">
        <f>'AI  - 3'!B369</f>
        <v>No</v>
      </c>
      <c r="T370" s="8">
        <f>COUNTIF(Q370:S370,"Yes")</f>
        <v>0</v>
      </c>
      <c r="U370" s="15" t="s">
        <v>152</v>
      </c>
      <c r="V370" s="19"/>
      <c r="W370" s="8"/>
      <c r="X370" s="5"/>
      <c r="Y370" s="20"/>
      <c r="Z370" s="21"/>
      <c r="AA370" s="22"/>
      <c r="AB370" s="22"/>
      <c r="AC370" s="23"/>
      <c r="AD370" s="22"/>
      <c r="AE370" s="22"/>
      <c r="AF370" s="22"/>
      <c r="AG370" s="23"/>
      <c r="AH370" s="22"/>
    </row>
    <row r="371" spans="1:34" ht="15.75" customHeight="1" x14ac:dyDescent="0.3">
      <c r="A371" s="13"/>
      <c r="B371" s="54"/>
      <c r="C371" s="10">
        <v>368</v>
      </c>
      <c r="D371" s="6" t="s">
        <v>196</v>
      </c>
      <c r="E371" s="6" t="s">
        <v>197</v>
      </c>
      <c r="F371" s="14" t="s">
        <v>152</v>
      </c>
      <c r="G371" s="15" t="s">
        <v>24</v>
      </c>
      <c r="H371" s="27" t="s">
        <v>152</v>
      </c>
      <c r="I371" s="16" t="s">
        <v>181</v>
      </c>
      <c r="J371" s="2" t="s">
        <v>198</v>
      </c>
      <c r="K371" s="2" t="s">
        <v>199</v>
      </c>
      <c r="L371" s="17"/>
      <c r="M371" s="18" t="str">
        <f>'AI - 1'!A370</f>
        <v>Yes</v>
      </c>
      <c r="N371" s="18" t="str">
        <f>'AI - 2'!A370</f>
        <v>Yes</v>
      </c>
      <c r="O371" s="18" t="str">
        <f>'AI  - 3'!A370</f>
        <v>Yes</v>
      </c>
      <c r="P371" s="8">
        <f>COUNTIF(M371:O371,"Yes")</f>
        <v>3</v>
      </c>
      <c r="Q371" s="18" t="str">
        <f>'AI - 1'!B370</f>
        <v>Yes</v>
      </c>
      <c r="R371" s="18" t="str">
        <f>'AI - 2'!B370</f>
        <v>Yes</v>
      </c>
      <c r="S371" s="18" t="str">
        <f>'AI  - 3'!B370</f>
        <v>Yes</v>
      </c>
      <c r="T371" s="8">
        <f>COUNTIF(Q371:S371,"Yes")</f>
        <v>3</v>
      </c>
      <c r="U371" s="15" t="s">
        <v>24</v>
      </c>
      <c r="V371" s="19"/>
      <c r="W371" s="8"/>
      <c r="X371" s="5"/>
      <c r="Y371" s="20"/>
      <c r="Z371" s="21"/>
      <c r="AA371" s="22"/>
      <c r="AB371" s="22"/>
      <c r="AC371" s="23"/>
      <c r="AD371" s="21"/>
      <c r="AE371" s="22"/>
      <c r="AF371" s="22"/>
      <c r="AG371" s="23"/>
      <c r="AH371" s="21"/>
    </row>
    <row r="372" spans="1:34" ht="15.75" customHeight="1" x14ac:dyDescent="0.3">
      <c r="A372" s="13"/>
      <c r="B372" s="54"/>
      <c r="C372" s="10">
        <v>369</v>
      </c>
      <c r="D372" s="6" t="s">
        <v>1050</v>
      </c>
      <c r="E372" s="6" t="s">
        <v>1051</v>
      </c>
      <c r="F372" s="14" t="s">
        <v>152</v>
      </c>
      <c r="G372" s="15" t="s">
        <v>152</v>
      </c>
      <c r="H372" s="15" t="s">
        <v>152</v>
      </c>
      <c r="I372" s="16" t="s">
        <v>25</v>
      </c>
      <c r="L372" s="17"/>
      <c r="M372" s="18" t="str">
        <f>'AI - 1'!A371</f>
        <v>No</v>
      </c>
      <c r="N372" s="18" t="str">
        <f>'AI - 2'!A371</f>
        <v>No</v>
      </c>
      <c r="O372" s="18" t="str">
        <f>'AI  - 3'!A371</f>
        <v>No</v>
      </c>
      <c r="P372" s="8">
        <f>COUNTIF(M372:O372,"Yes")</f>
        <v>0</v>
      </c>
      <c r="Q372" s="18" t="str">
        <f>'AI - 1'!B371</f>
        <v>No</v>
      </c>
      <c r="R372" s="18" t="str">
        <f>'AI - 2'!B371</f>
        <v>No</v>
      </c>
      <c r="S372" s="18" t="str">
        <f>'AI  - 3'!B371</f>
        <v>No</v>
      </c>
      <c r="T372" s="8">
        <f>COUNTIF(Q372:S372,"Yes")</f>
        <v>0</v>
      </c>
      <c r="U372" s="15" t="s">
        <v>152</v>
      </c>
      <c r="V372" s="19"/>
      <c r="W372" s="8"/>
      <c r="X372" s="5"/>
      <c r="Y372" s="20"/>
      <c r="Z372" s="21"/>
      <c r="AA372" s="22"/>
      <c r="AB372" s="22"/>
      <c r="AC372" s="23"/>
      <c r="AD372" s="22"/>
      <c r="AE372" s="22"/>
      <c r="AF372" s="22"/>
      <c r="AG372" s="23"/>
      <c r="AH372" s="22"/>
    </row>
    <row r="373" spans="1:34" ht="15.75" customHeight="1" x14ac:dyDescent="0.3">
      <c r="A373" s="13"/>
      <c r="B373" s="54"/>
      <c r="C373" s="10">
        <v>370</v>
      </c>
      <c r="D373" s="6" t="s">
        <v>1052</v>
      </c>
      <c r="E373" s="6" t="s">
        <v>1053</v>
      </c>
      <c r="F373" s="14" t="s">
        <v>152</v>
      </c>
      <c r="G373" s="15" t="s">
        <v>152</v>
      </c>
      <c r="H373" s="15" t="s">
        <v>152</v>
      </c>
      <c r="I373" s="16" t="s">
        <v>25</v>
      </c>
      <c r="L373" s="17"/>
      <c r="M373" s="18" t="str">
        <f>'AI - 1'!A372</f>
        <v>No</v>
      </c>
      <c r="N373" s="18" t="str">
        <f>'AI - 2'!A372</f>
        <v>No</v>
      </c>
      <c r="O373" s="18" t="str">
        <f>'AI  - 3'!A372</f>
        <v>No</v>
      </c>
      <c r="P373" s="8">
        <f>COUNTIF(M373:O373,"Yes")</f>
        <v>0</v>
      </c>
      <c r="Q373" s="18" t="str">
        <f>'AI - 1'!B372</f>
        <v>No</v>
      </c>
      <c r="R373" s="18" t="str">
        <f>'AI - 2'!B372</f>
        <v>No</v>
      </c>
      <c r="S373" s="18" t="str">
        <f>'AI  - 3'!B372</f>
        <v>No</v>
      </c>
      <c r="T373" s="8">
        <f>COUNTIF(Q373:S373,"Yes")</f>
        <v>0</v>
      </c>
      <c r="U373" s="15" t="s">
        <v>152</v>
      </c>
      <c r="V373" s="19"/>
      <c r="W373" s="8"/>
      <c r="X373" s="5"/>
      <c r="Y373" s="20"/>
      <c r="Z373" s="21"/>
      <c r="AA373" s="22"/>
      <c r="AB373" s="22"/>
      <c r="AC373" s="23"/>
      <c r="AD373" s="22"/>
      <c r="AE373" s="22"/>
      <c r="AF373" s="22"/>
      <c r="AG373" s="23"/>
      <c r="AH373" s="22"/>
    </row>
    <row r="374" spans="1:34" ht="15.75" customHeight="1" x14ac:dyDescent="0.3">
      <c r="A374" s="13"/>
      <c r="B374" s="54"/>
      <c r="C374" s="10">
        <v>371</v>
      </c>
      <c r="D374" s="6" t="s">
        <v>1054</v>
      </c>
      <c r="E374" s="6" t="s">
        <v>1055</v>
      </c>
      <c r="F374" s="14" t="s">
        <v>152</v>
      </c>
      <c r="G374" s="15" t="s">
        <v>152</v>
      </c>
      <c r="H374" s="15" t="s">
        <v>152</v>
      </c>
      <c r="I374" s="16" t="s">
        <v>25</v>
      </c>
      <c r="L374" s="17"/>
      <c r="M374" s="18" t="str">
        <f>'AI - 1'!A373</f>
        <v>No</v>
      </c>
      <c r="N374" s="18" t="str">
        <f>'AI - 2'!A373</f>
        <v>No</v>
      </c>
      <c r="O374" s="18" t="str">
        <f>'AI  - 3'!A373</f>
        <v>No</v>
      </c>
      <c r="P374" s="8">
        <f>COUNTIF(M374:O374,"Yes")</f>
        <v>0</v>
      </c>
      <c r="Q374" s="18" t="str">
        <f>'AI - 1'!B373</f>
        <v>No</v>
      </c>
      <c r="R374" s="18" t="str">
        <f>'AI - 2'!B373</f>
        <v>No</v>
      </c>
      <c r="S374" s="18" t="str">
        <f>'AI  - 3'!B373</f>
        <v>No</v>
      </c>
      <c r="T374" s="8">
        <f>COUNTIF(Q374:S374,"Yes")</f>
        <v>0</v>
      </c>
      <c r="U374" s="15" t="s">
        <v>152</v>
      </c>
      <c r="V374" s="19"/>
      <c r="W374" s="8"/>
      <c r="X374" s="5"/>
      <c r="Y374" s="20"/>
      <c r="Z374" s="21"/>
      <c r="AA374" s="22"/>
      <c r="AB374" s="22"/>
      <c r="AC374" s="23"/>
      <c r="AD374" s="22"/>
      <c r="AE374" s="22"/>
      <c r="AF374" s="22"/>
      <c r="AG374" s="23"/>
      <c r="AH374" s="22"/>
    </row>
    <row r="375" spans="1:34" ht="15.75" customHeight="1" x14ac:dyDescent="0.3">
      <c r="A375" s="13"/>
      <c r="B375" s="54"/>
      <c r="C375" s="10">
        <v>372</v>
      </c>
      <c r="D375" s="6" t="s">
        <v>1056</v>
      </c>
      <c r="E375" s="6" t="s">
        <v>1057</v>
      </c>
      <c r="F375" s="14" t="s">
        <v>152</v>
      </c>
      <c r="G375" s="15" t="s">
        <v>152</v>
      </c>
      <c r="H375" s="15" t="s">
        <v>152</v>
      </c>
      <c r="I375" s="16" t="s">
        <v>25</v>
      </c>
      <c r="L375" s="17"/>
      <c r="M375" s="18" t="str">
        <f>'AI - 1'!A374</f>
        <v>No</v>
      </c>
      <c r="N375" s="18" t="str">
        <f>'AI - 2'!A374</f>
        <v>No</v>
      </c>
      <c r="O375" s="18" t="str">
        <f>'AI  - 3'!A374</f>
        <v>No</v>
      </c>
      <c r="P375" s="8">
        <f>COUNTIF(M375:O375,"Yes")</f>
        <v>0</v>
      </c>
      <c r="Q375" s="18" t="str">
        <f>'AI - 1'!B374</f>
        <v>No</v>
      </c>
      <c r="R375" s="18" t="str">
        <f>'AI - 2'!B374</f>
        <v>No</v>
      </c>
      <c r="S375" s="18" t="str">
        <f>'AI  - 3'!B374</f>
        <v>No</v>
      </c>
      <c r="T375" s="8">
        <f>COUNTIF(Q375:S375,"Yes")</f>
        <v>0</v>
      </c>
      <c r="U375" s="15" t="s">
        <v>152</v>
      </c>
      <c r="V375" s="19"/>
      <c r="W375" s="8"/>
      <c r="X375" s="5"/>
      <c r="Y375" s="20"/>
      <c r="Z375" s="21"/>
      <c r="AA375" s="22"/>
      <c r="AB375" s="22"/>
      <c r="AC375" s="23"/>
      <c r="AD375" s="22"/>
      <c r="AE375" s="22"/>
      <c r="AF375" s="22"/>
      <c r="AG375" s="23"/>
      <c r="AH375" s="22"/>
    </row>
    <row r="376" spans="1:34" ht="15.75" customHeight="1" x14ac:dyDescent="0.3">
      <c r="A376" s="13"/>
      <c r="B376" s="54"/>
      <c r="C376" s="10">
        <v>373</v>
      </c>
      <c r="D376" s="6" t="s">
        <v>1058</v>
      </c>
      <c r="E376" s="6" t="s">
        <v>1059</v>
      </c>
      <c r="F376" s="14" t="s">
        <v>152</v>
      </c>
      <c r="G376" s="15" t="s">
        <v>152</v>
      </c>
      <c r="H376" s="15" t="s">
        <v>152</v>
      </c>
      <c r="I376" s="16" t="s">
        <v>25</v>
      </c>
      <c r="L376" s="17"/>
      <c r="M376" s="18" t="str">
        <f>'AI - 1'!A375</f>
        <v>No</v>
      </c>
      <c r="N376" s="18" t="str">
        <f>'AI - 2'!A375</f>
        <v>No</v>
      </c>
      <c r="O376" s="18" t="str">
        <f>'AI  - 3'!A375</f>
        <v>No</v>
      </c>
      <c r="P376" s="8">
        <f>COUNTIF(M376:O376,"Yes")</f>
        <v>0</v>
      </c>
      <c r="Q376" s="18" t="str">
        <f>'AI - 1'!B375</f>
        <v>No</v>
      </c>
      <c r="R376" s="18" t="str">
        <f>'AI - 2'!B375</f>
        <v>No</v>
      </c>
      <c r="S376" s="18" t="str">
        <f>'AI  - 3'!B375</f>
        <v>No</v>
      </c>
      <c r="T376" s="8">
        <f>COUNTIF(Q376:S376,"Yes")</f>
        <v>0</v>
      </c>
      <c r="U376" s="15" t="s">
        <v>152</v>
      </c>
      <c r="V376" s="19"/>
      <c r="W376" s="8"/>
      <c r="X376" s="5"/>
      <c r="Y376" s="20"/>
      <c r="Z376" s="21"/>
      <c r="AA376" s="22"/>
      <c r="AB376" s="22"/>
      <c r="AC376" s="23"/>
      <c r="AD376" s="22"/>
      <c r="AE376" s="22"/>
      <c r="AF376" s="22"/>
      <c r="AG376" s="23"/>
      <c r="AH376" s="22"/>
    </row>
    <row r="377" spans="1:34" ht="15.75" customHeight="1" x14ac:dyDescent="0.3">
      <c r="A377" s="13"/>
      <c r="B377" s="54"/>
      <c r="C377" s="10">
        <v>374</v>
      </c>
      <c r="D377" s="6" t="s">
        <v>1060</v>
      </c>
      <c r="E377" s="6" t="s">
        <v>1061</v>
      </c>
      <c r="F377" s="14" t="s">
        <v>152</v>
      </c>
      <c r="G377" s="15" t="s">
        <v>152</v>
      </c>
      <c r="H377" s="15" t="s">
        <v>152</v>
      </c>
      <c r="I377" s="16" t="s">
        <v>25</v>
      </c>
      <c r="L377" s="17"/>
      <c r="M377" s="18" t="str">
        <f>'AI - 1'!A376</f>
        <v>No</v>
      </c>
      <c r="N377" s="18" t="str">
        <f>'AI - 2'!A376</f>
        <v>No</v>
      </c>
      <c r="O377" s="18" t="str">
        <f>'AI  - 3'!A376</f>
        <v>No</v>
      </c>
      <c r="P377" s="8">
        <f>COUNTIF(M377:O377,"Yes")</f>
        <v>0</v>
      </c>
      <c r="Q377" s="18" t="str">
        <f>'AI - 1'!B376</f>
        <v>No</v>
      </c>
      <c r="R377" s="18" t="str">
        <f>'AI - 2'!B376</f>
        <v>No</v>
      </c>
      <c r="S377" s="18" t="str">
        <f>'AI  - 3'!B376</f>
        <v>No</v>
      </c>
      <c r="T377" s="8">
        <f>COUNTIF(Q377:S377,"Yes")</f>
        <v>0</v>
      </c>
      <c r="U377" s="15" t="s">
        <v>152</v>
      </c>
      <c r="V377" s="19"/>
      <c r="W377" s="8"/>
      <c r="X377" s="5"/>
      <c r="Y377" s="20"/>
      <c r="Z377" s="21"/>
      <c r="AA377" s="22"/>
      <c r="AB377" s="22"/>
      <c r="AC377" s="23"/>
      <c r="AD377" s="22"/>
      <c r="AE377" s="22"/>
      <c r="AF377" s="22"/>
      <c r="AG377" s="23"/>
      <c r="AH377" s="22"/>
    </row>
    <row r="378" spans="1:34" ht="15.75" customHeight="1" x14ac:dyDescent="0.3">
      <c r="A378" s="13"/>
      <c r="B378" s="54"/>
      <c r="C378" s="10">
        <v>375</v>
      </c>
      <c r="D378" s="6" t="s">
        <v>203</v>
      </c>
      <c r="E378" s="6" t="s">
        <v>280</v>
      </c>
      <c r="F378" s="14" t="s">
        <v>24</v>
      </c>
      <c r="G378" s="15" t="s">
        <v>24</v>
      </c>
      <c r="H378" s="15" t="s">
        <v>24</v>
      </c>
      <c r="I378" s="16" t="s">
        <v>25</v>
      </c>
      <c r="L378" s="17"/>
      <c r="M378" s="18" t="str">
        <f>'AI - 1'!A377</f>
        <v>Yes</v>
      </c>
      <c r="N378" s="18" t="str">
        <f>'AI - 2'!A377</f>
        <v>Yes</v>
      </c>
      <c r="O378" s="18" t="str">
        <f>'AI  - 3'!A377</f>
        <v>Yes</v>
      </c>
      <c r="P378" s="8">
        <f>COUNTIF(M378:O378,"Yes")</f>
        <v>3</v>
      </c>
      <c r="Q378" s="18" t="str">
        <f>'AI - 1'!B377</f>
        <v>No</v>
      </c>
      <c r="R378" s="18" t="str">
        <f>'AI - 2'!B377</f>
        <v>Yes</v>
      </c>
      <c r="S378" s="18" t="str">
        <f>'AI  - 3'!B377</f>
        <v>No</v>
      </c>
      <c r="T378" s="8">
        <f>COUNTIF(Q378:S378,"Yes")</f>
        <v>1</v>
      </c>
      <c r="U378" s="15" t="s">
        <v>24</v>
      </c>
      <c r="V378" s="19"/>
      <c r="W378" s="8"/>
      <c r="X378" s="5"/>
      <c r="Y378" s="20"/>
      <c r="Z378" s="21"/>
      <c r="AA378" s="22"/>
      <c r="AB378" s="22"/>
      <c r="AC378" s="23"/>
      <c r="AD378" s="21"/>
      <c r="AE378" s="22"/>
      <c r="AF378" s="22"/>
      <c r="AG378" s="23"/>
      <c r="AH378" s="21"/>
    </row>
    <row r="379" spans="1:34" ht="15.75" customHeight="1" x14ac:dyDescent="0.3">
      <c r="A379" s="13"/>
      <c r="B379" s="54"/>
      <c r="C379" s="10">
        <v>376</v>
      </c>
      <c r="D379" s="6" t="s">
        <v>1062</v>
      </c>
      <c r="E379" s="6" t="s">
        <v>1063</v>
      </c>
      <c r="F379" s="14" t="s">
        <v>152</v>
      </c>
      <c r="G379" s="15" t="s">
        <v>152</v>
      </c>
      <c r="H379" s="15" t="s">
        <v>152</v>
      </c>
      <c r="I379" s="16" t="s">
        <v>25</v>
      </c>
      <c r="L379" s="17"/>
      <c r="M379" s="18" t="str">
        <f>'AI - 1'!A378</f>
        <v>No</v>
      </c>
      <c r="N379" s="18" t="str">
        <f>'AI - 2'!A378</f>
        <v>No</v>
      </c>
      <c r="O379" s="18" t="str">
        <f>'AI  - 3'!A378</f>
        <v>No</v>
      </c>
      <c r="P379" s="8">
        <f>COUNTIF(M379:O379,"Yes")</f>
        <v>0</v>
      </c>
      <c r="Q379" s="18" t="str">
        <f>'AI - 1'!B378</f>
        <v>No</v>
      </c>
      <c r="R379" s="18" t="str">
        <f>'AI - 2'!B378</f>
        <v>No</v>
      </c>
      <c r="S379" s="18" t="str">
        <f>'AI  - 3'!B378</f>
        <v>No</v>
      </c>
      <c r="T379" s="8">
        <f>COUNTIF(Q379:S379,"Yes")</f>
        <v>0</v>
      </c>
      <c r="U379" s="15" t="s">
        <v>152</v>
      </c>
      <c r="V379" s="19"/>
      <c r="W379" s="8"/>
      <c r="X379" s="5"/>
      <c r="Y379" s="20"/>
      <c r="Z379" s="21"/>
      <c r="AA379" s="22"/>
      <c r="AB379" s="22"/>
      <c r="AC379" s="23"/>
      <c r="AD379" s="22"/>
      <c r="AE379" s="22"/>
      <c r="AF379" s="22"/>
      <c r="AG379" s="23"/>
      <c r="AH379" s="22"/>
    </row>
    <row r="380" spans="1:34" ht="15.75" customHeight="1" x14ac:dyDescent="0.3">
      <c r="A380" s="13"/>
      <c r="B380" s="54"/>
      <c r="C380" s="10">
        <v>377</v>
      </c>
      <c r="D380" s="6" t="s">
        <v>1064</v>
      </c>
      <c r="E380" s="6" t="s">
        <v>1065</v>
      </c>
      <c r="F380" s="14" t="s">
        <v>152</v>
      </c>
      <c r="G380" s="15" t="s">
        <v>152</v>
      </c>
      <c r="H380" s="15" t="s">
        <v>152</v>
      </c>
      <c r="I380" s="16" t="s">
        <v>25</v>
      </c>
      <c r="L380" s="17"/>
      <c r="M380" s="18" t="str">
        <f>'AI - 1'!A379</f>
        <v>No</v>
      </c>
      <c r="N380" s="18" t="str">
        <f>'AI - 2'!A379</f>
        <v>No</v>
      </c>
      <c r="O380" s="18" t="str">
        <f>'AI  - 3'!A379</f>
        <v>No</v>
      </c>
      <c r="P380" s="8">
        <f>COUNTIF(M380:O380,"Yes")</f>
        <v>0</v>
      </c>
      <c r="Q380" s="18" t="str">
        <f>'AI - 1'!B379</f>
        <v>No</v>
      </c>
      <c r="R380" s="18" t="str">
        <f>'AI - 2'!B379</f>
        <v>No</v>
      </c>
      <c r="S380" s="18" t="str">
        <f>'AI  - 3'!B379</f>
        <v>No</v>
      </c>
      <c r="T380" s="8">
        <f>COUNTIF(Q380:S380,"Yes")</f>
        <v>0</v>
      </c>
      <c r="U380" s="15" t="s">
        <v>152</v>
      </c>
      <c r="V380" s="19"/>
      <c r="W380" s="8"/>
      <c r="X380" s="5"/>
      <c r="Y380" s="20"/>
      <c r="Z380" s="21"/>
      <c r="AA380" s="22"/>
      <c r="AB380" s="22"/>
      <c r="AC380" s="23"/>
      <c r="AD380" s="22"/>
      <c r="AE380" s="22"/>
      <c r="AF380" s="22"/>
      <c r="AG380" s="23"/>
      <c r="AH380" s="22"/>
    </row>
    <row r="381" spans="1:34" ht="15.75" customHeight="1" x14ac:dyDescent="0.3">
      <c r="A381" s="13"/>
      <c r="B381" s="54"/>
      <c r="C381" s="10">
        <v>378</v>
      </c>
      <c r="D381" s="6" t="s">
        <v>1066</v>
      </c>
      <c r="E381" s="6" t="s">
        <v>1067</v>
      </c>
      <c r="F381" s="14" t="s">
        <v>152</v>
      </c>
      <c r="G381" s="15" t="s">
        <v>152</v>
      </c>
      <c r="H381" s="15" t="s">
        <v>152</v>
      </c>
      <c r="I381" s="16" t="s">
        <v>25</v>
      </c>
      <c r="L381" s="17"/>
      <c r="M381" s="18" t="str">
        <f>'AI - 1'!A380</f>
        <v>No</v>
      </c>
      <c r="N381" s="18" t="str">
        <f>'AI - 2'!A380</f>
        <v>No</v>
      </c>
      <c r="O381" s="18" t="str">
        <f>'AI  - 3'!A380</f>
        <v>No</v>
      </c>
      <c r="P381" s="8">
        <f>COUNTIF(M381:O381,"Yes")</f>
        <v>0</v>
      </c>
      <c r="Q381" s="18" t="str">
        <f>'AI - 1'!B380</f>
        <v>No</v>
      </c>
      <c r="R381" s="18" t="str">
        <f>'AI - 2'!B380</f>
        <v>No</v>
      </c>
      <c r="S381" s="18" t="str">
        <f>'AI  - 3'!B380</f>
        <v>No</v>
      </c>
      <c r="T381" s="8">
        <f>COUNTIF(Q381:S381,"Yes")</f>
        <v>0</v>
      </c>
      <c r="U381" s="15" t="s">
        <v>152</v>
      </c>
      <c r="V381" s="19"/>
      <c r="W381" s="8"/>
      <c r="X381" s="5"/>
      <c r="Y381" s="20"/>
      <c r="Z381" s="21"/>
      <c r="AA381" s="22"/>
      <c r="AB381" s="22"/>
      <c r="AC381" s="23"/>
      <c r="AD381" s="22"/>
      <c r="AE381" s="22"/>
      <c r="AF381" s="22"/>
      <c r="AG381" s="23"/>
      <c r="AH381" s="22"/>
    </row>
    <row r="382" spans="1:34" ht="15.75" customHeight="1" x14ac:dyDescent="0.3">
      <c r="A382" s="13"/>
      <c r="B382" s="54"/>
      <c r="C382" s="10">
        <v>379</v>
      </c>
      <c r="D382" s="6" t="s">
        <v>1068</v>
      </c>
      <c r="E382" s="6" t="s">
        <v>1069</v>
      </c>
      <c r="F382" s="14" t="s">
        <v>152</v>
      </c>
      <c r="G382" s="15" t="s">
        <v>152</v>
      </c>
      <c r="H382" s="15" t="s">
        <v>152</v>
      </c>
      <c r="I382" s="16" t="s">
        <v>25</v>
      </c>
      <c r="L382" s="17"/>
      <c r="M382" s="18" t="str">
        <f>'AI - 1'!A381</f>
        <v>No</v>
      </c>
      <c r="N382" s="18" t="str">
        <f>'AI - 2'!A381</f>
        <v>No</v>
      </c>
      <c r="O382" s="18" t="str">
        <f>'AI  - 3'!A381</f>
        <v>No</v>
      </c>
      <c r="P382" s="8">
        <f>COUNTIF(M382:O382,"Yes")</f>
        <v>0</v>
      </c>
      <c r="Q382" s="18" t="str">
        <f>'AI - 1'!B381</f>
        <v>No</v>
      </c>
      <c r="R382" s="18" t="str">
        <f>'AI - 2'!B381</f>
        <v>No</v>
      </c>
      <c r="S382" s="18" t="str">
        <f>'AI  - 3'!B381</f>
        <v>No</v>
      </c>
      <c r="T382" s="8">
        <f>COUNTIF(Q382:S382,"Yes")</f>
        <v>0</v>
      </c>
      <c r="U382" s="15" t="s">
        <v>152</v>
      </c>
      <c r="V382" s="19"/>
      <c r="W382" s="8"/>
      <c r="X382" s="5"/>
      <c r="Y382" s="20"/>
      <c r="Z382" s="21"/>
      <c r="AA382" s="22"/>
      <c r="AB382" s="22"/>
      <c r="AC382" s="23"/>
      <c r="AD382" s="22"/>
      <c r="AE382" s="22"/>
      <c r="AF382" s="22"/>
      <c r="AG382" s="23"/>
      <c r="AH382" s="22"/>
    </row>
    <row r="383" spans="1:34" ht="15.75" customHeight="1" x14ac:dyDescent="0.3">
      <c r="A383" s="13"/>
      <c r="B383" s="54"/>
      <c r="C383" s="10">
        <v>380</v>
      </c>
      <c r="D383" s="6" t="s">
        <v>1070</v>
      </c>
      <c r="E383" s="6" t="s">
        <v>1071</v>
      </c>
      <c r="F383" s="14" t="s">
        <v>152</v>
      </c>
      <c r="G383" s="15" t="s">
        <v>152</v>
      </c>
      <c r="H383" s="15" t="s">
        <v>152</v>
      </c>
      <c r="I383" s="16" t="s">
        <v>25</v>
      </c>
      <c r="L383" s="17"/>
      <c r="M383" s="18" t="str">
        <f>'AI - 1'!A382</f>
        <v>No</v>
      </c>
      <c r="N383" s="18" t="str">
        <f>'AI - 2'!A382</f>
        <v>No</v>
      </c>
      <c r="O383" s="18" t="str">
        <f>'AI  - 3'!A382</f>
        <v>No</v>
      </c>
      <c r="P383" s="8">
        <f>COUNTIF(M383:O383,"Yes")</f>
        <v>0</v>
      </c>
      <c r="Q383" s="18" t="str">
        <f>'AI - 1'!B382</f>
        <v>No</v>
      </c>
      <c r="R383" s="18" t="str">
        <f>'AI - 2'!B382</f>
        <v>No</v>
      </c>
      <c r="S383" s="18" t="str">
        <f>'AI  - 3'!B382</f>
        <v>No</v>
      </c>
      <c r="T383" s="8">
        <f>COUNTIF(Q383:S383,"Yes")</f>
        <v>0</v>
      </c>
      <c r="U383" s="15" t="s">
        <v>152</v>
      </c>
      <c r="V383" s="19"/>
      <c r="W383" s="8"/>
      <c r="X383" s="5"/>
      <c r="Y383" s="20"/>
      <c r="Z383" s="21"/>
      <c r="AA383" s="22"/>
      <c r="AB383" s="22"/>
      <c r="AC383" s="23"/>
      <c r="AD383" s="22"/>
      <c r="AE383" s="22"/>
      <c r="AF383" s="22"/>
      <c r="AG383" s="23"/>
      <c r="AH383" s="22"/>
    </row>
    <row r="384" spans="1:34" ht="15.75" customHeight="1" x14ac:dyDescent="0.3">
      <c r="A384" s="13"/>
      <c r="B384" s="54"/>
      <c r="C384" s="10">
        <v>381</v>
      </c>
      <c r="D384" s="6" t="s">
        <v>1072</v>
      </c>
      <c r="E384" s="6" t="s">
        <v>1073</v>
      </c>
      <c r="F384" s="14" t="s">
        <v>152</v>
      </c>
      <c r="G384" s="15" t="s">
        <v>152</v>
      </c>
      <c r="H384" s="15" t="s">
        <v>152</v>
      </c>
      <c r="I384" s="16" t="s">
        <v>25</v>
      </c>
      <c r="L384" s="17"/>
      <c r="M384" s="18" t="str">
        <f>'AI - 1'!A383</f>
        <v>No</v>
      </c>
      <c r="N384" s="18" t="str">
        <f>'AI - 2'!A383</f>
        <v>No</v>
      </c>
      <c r="O384" s="18" t="str">
        <f>'AI  - 3'!A383</f>
        <v>No</v>
      </c>
      <c r="P384" s="8">
        <f>COUNTIF(M384:O384,"Yes")</f>
        <v>0</v>
      </c>
      <c r="Q384" s="18" t="str">
        <f>'AI - 1'!B383</f>
        <v>No</v>
      </c>
      <c r="R384" s="18" t="str">
        <f>'AI - 2'!B383</f>
        <v>No</v>
      </c>
      <c r="S384" s="18" t="str">
        <f>'AI  - 3'!B383</f>
        <v>No</v>
      </c>
      <c r="T384" s="8">
        <f>COUNTIF(Q384:S384,"Yes")</f>
        <v>0</v>
      </c>
      <c r="U384" s="15" t="s">
        <v>152</v>
      </c>
      <c r="V384" s="19"/>
      <c r="W384" s="8"/>
      <c r="X384" s="5"/>
      <c r="Y384" s="20"/>
      <c r="Z384" s="21"/>
      <c r="AA384" s="22"/>
      <c r="AB384" s="22"/>
      <c r="AC384" s="23"/>
      <c r="AD384" s="22"/>
      <c r="AE384" s="22"/>
      <c r="AF384" s="22"/>
      <c r="AG384" s="23"/>
      <c r="AH384" s="22"/>
    </row>
    <row r="385" spans="1:34" ht="15.75" customHeight="1" x14ac:dyDescent="0.3">
      <c r="A385" s="13"/>
      <c r="B385" s="54"/>
      <c r="C385" s="10">
        <v>382</v>
      </c>
      <c r="D385" s="6" t="s">
        <v>103</v>
      </c>
      <c r="E385" s="6" t="s">
        <v>249</v>
      </c>
      <c r="F385" s="14" t="s">
        <v>24</v>
      </c>
      <c r="G385" s="15" t="s">
        <v>24</v>
      </c>
      <c r="H385" s="15" t="s">
        <v>24</v>
      </c>
      <c r="I385" s="16" t="s">
        <v>25</v>
      </c>
      <c r="J385" s="2"/>
      <c r="K385" s="2" t="s">
        <v>250</v>
      </c>
      <c r="L385" s="17"/>
      <c r="M385" s="18" t="str">
        <f>'AI - 1'!A384</f>
        <v>Yes</v>
      </c>
      <c r="N385" s="18" t="str">
        <f>'AI - 2'!A384</f>
        <v>Yes</v>
      </c>
      <c r="O385" s="18" t="str">
        <f>'AI  - 3'!A384</f>
        <v>Yes</v>
      </c>
      <c r="P385" s="8">
        <f>COUNTIF(M385:O385,"Yes")</f>
        <v>3</v>
      </c>
      <c r="Q385" s="18" t="str">
        <f>'AI - 1'!B384</f>
        <v>No</v>
      </c>
      <c r="R385" s="18" t="str">
        <f>'AI - 2'!B384</f>
        <v>Yes</v>
      </c>
      <c r="S385" s="18" t="str">
        <f>'AI  - 3'!B384</f>
        <v>Yes</v>
      </c>
      <c r="T385" s="8">
        <f>COUNTIF(Q385:S385,"Yes")</f>
        <v>2</v>
      </c>
      <c r="U385" s="15" t="s">
        <v>24</v>
      </c>
      <c r="V385" s="19"/>
      <c r="W385" s="8"/>
      <c r="X385" s="5"/>
      <c r="Y385" s="20"/>
      <c r="Z385" s="21"/>
      <c r="AA385" s="22"/>
      <c r="AB385" s="22"/>
      <c r="AC385" s="23"/>
      <c r="AD385" s="22"/>
      <c r="AE385" s="22"/>
      <c r="AF385" s="22"/>
      <c r="AG385" s="23"/>
      <c r="AH385" s="22"/>
    </row>
    <row r="386" spans="1:34" ht="15.75" customHeight="1" x14ac:dyDescent="0.3">
      <c r="A386" s="13"/>
      <c r="B386" s="54"/>
      <c r="C386" s="10">
        <v>383</v>
      </c>
      <c r="D386" s="6" t="s">
        <v>376</v>
      </c>
      <c r="E386" s="6" t="s">
        <v>377</v>
      </c>
      <c r="F386" s="14" t="s">
        <v>152</v>
      </c>
      <c r="G386" s="15" t="s">
        <v>24</v>
      </c>
      <c r="H386" s="27" t="s">
        <v>152</v>
      </c>
      <c r="I386" s="16" t="s">
        <v>181</v>
      </c>
      <c r="J386" s="2" t="s">
        <v>239</v>
      </c>
      <c r="L386" s="17"/>
      <c r="M386" s="18" t="str">
        <f>'AI - 1'!A385</f>
        <v>No</v>
      </c>
      <c r="N386" s="18" t="str">
        <f>'AI - 2'!A385</f>
        <v>No</v>
      </c>
      <c r="O386" s="18" t="str">
        <f>'AI  - 3'!A385</f>
        <v>No</v>
      </c>
      <c r="P386" s="8">
        <f>COUNTIF(M386:O386,"Yes")</f>
        <v>0</v>
      </c>
      <c r="Q386" s="18" t="str">
        <f>'AI - 1'!B385</f>
        <v>Yes</v>
      </c>
      <c r="R386" s="18" t="str">
        <f>'AI - 2'!B385</f>
        <v>No</v>
      </c>
      <c r="S386" s="18" t="str">
        <f>'AI  - 3'!B385</f>
        <v>Yes</v>
      </c>
      <c r="T386" s="8">
        <f>COUNTIF(Q386:S386,"Yes")</f>
        <v>2</v>
      </c>
      <c r="U386" s="15" t="s">
        <v>24</v>
      </c>
      <c r="V386" s="19"/>
      <c r="W386" s="8"/>
      <c r="X386" s="5"/>
      <c r="Y386" s="20"/>
      <c r="Z386" s="21"/>
      <c r="AA386" s="22"/>
      <c r="AB386" s="22"/>
      <c r="AC386" s="23"/>
      <c r="AD386" s="22"/>
      <c r="AE386" s="22"/>
      <c r="AF386" s="22"/>
      <c r="AG386" s="23"/>
      <c r="AH386" s="22"/>
    </row>
    <row r="387" spans="1:34" ht="15.75" customHeight="1" x14ac:dyDescent="0.3">
      <c r="A387" s="13"/>
      <c r="B387" s="54"/>
      <c r="C387" s="10">
        <v>384</v>
      </c>
      <c r="D387" s="6" t="s">
        <v>1074</v>
      </c>
      <c r="E387" s="6" t="s">
        <v>1075</v>
      </c>
      <c r="F387" s="14" t="s">
        <v>152</v>
      </c>
      <c r="G387" s="15" t="s">
        <v>152</v>
      </c>
      <c r="H387" s="15" t="s">
        <v>152</v>
      </c>
      <c r="I387" s="16" t="s">
        <v>25</v>
      </c>
      <c r="L387" s="17"/>
      <c r="M387" s="18" t="str">
        <f>'AI - 1'!A386</f>
        <v>No</v>
      </c>
      <c r="N387" s="18" t="str">
        <f>'AI - 2'!A386</f>
        <v>No</v>
      </c>
      <c r="O387" s="18" t="str">
        <f>'AI  - 3'!A386</f>
        <v>No</v>
      </c>
      <c r="P387" s="8">
        <f>COUNTIF(M387:O387,"Yes")</f>
        <v>0</v>
      </c>
      <c r="Q387" s="18" t="str">
        <f>'AI - 1'!B386</f>
        <v>No</v>
      </c>
      <c r="R387" s="18" t="str">
        <f>'AI - 2'!B386</f>
        <v>No</v>
      </c>
      <c r="S387" s="18" t="str">
        <f>'AI  - 3'!B386</f>
        <v>No</v>
      </c>
      <c r="T387" s="8">
        <f>COUNTIF(Q387:S387,"Yes")</f>
        <v>0</v>
      </c>
      <c r="U387" s="15" t="s">
        <v>152</v>
      </c>
      <c r="V387" s="19"/>
      <c r="W387" s="8"/>
      <c r="X387" s="5"/>
      <c r="Y387" s="20"/>
      <c r="Z387" s="21"/>
      <c r="AA387" s="22"/>
      <c r="AB387" s="22"/>
      <c r="AC387" s="23"/>
      <c r="AD387" s="22"/>
      <c r="AE387" s="22"/>
      <c r="AF387" s="22"/>
      <c r="AG387" s="23"/>
      <c r="AH387" s="22"/>
    </row>
    <row r="388" spans="1:34" ht="15.75" customHeight="1" x14ac:dyDescent="0.3">
      <c r="A388" s="13"/>
      <c r="B388" s="54"/>
      <c r="C388" s="10">
        <v>385</v>
      </c>
      <c r="D388" s="6" t="s">
        <v>1076</v>
      </c>
      <c r="E388" s="6" t="s">
        <v>1077</v>
      </c>
      <c r="F388" s="14" t="s">
        <v>152</v>
      </c>
      <c r="G388" s="15" t="s">
        <v>152</v>
      </c>
      <c r="H388" s="15" t="s">
        <v>152</v>
      </c>
      <c r="I388" s="16" t="s">
        <v>25</v>
      </c>
      <c r="L388" s="17"/>
      <c r="M388" s="18" t="str">
        <f>'AI - 1'!A387</f>
        <v>No</v>
      </c>
      <c r="N388" s="18" t="str">
        <f>'AI - 2'!A387</f>
        <v>No</v>
      </c>
      <c r="O388" s="18" t="str">
        <f>'AI  - 3'!A387</f>
        <v>No</v>
      </c>
      <c r="P388" s="8">
        <f>COUNTIF(M388:O388,"Yes")</f>
        <v>0</v>
      </c>
      <c r="Q388" s="18" t="str">
        <f>'AI - 1'!B387</f>
        <v>No</v>
      </c>
      <c r="R388" s="18" t="str">
        <f>'AI - 2'!B387</f>
        <v>No</v>
      </c>
      <c r="S388" s="18" t="str">
        <f>'AI  - 3'!B387</f>
        <v>No</v>
      </c>
      <c r="T388" s="8">
        <f>COUNTIF(Q388:S388,"Yes")</f>
        <v>0</v>
      </c>
      <c r="U388" s="15" t="s">
        <v>152</v>
      </c>
      <c r="V388" s="19"/>
      <c r="W388" s="8"/>
      <c r="X388" s="5"/>
      <c r="Y388" s="20"/>
      <c r="Z388" s="21"/>
      <c r="AA388" s="22"/>
      <c r="AB388" s="22"/>
      <c r="AC388" s="23"/>
      <c r="AD388" s="22"/>
      <c r="AE388" s="22"/>
      <c r="AF388" s="22"/>
      <c r="AG388" s="23"/>
      <c r="AH388" s="22"/>
    </row>
    <row r="389" spans="1:34" ht="15.75" customHeight="1" x14ac:dyDescent="0.3">
      <c r="A389" s="13"/>
      <c r="B389" s="54"/>
      <c r="C389" s="10">
        <v>386</v>
      </c>
      <c r="D389" s="6" t="s">
        <v>1078</v>
      </c>
      <c r="E389" s="6" t="s">
        <v>1079</v>
      </c>
      <c r="F389" s="14" t="s">
        <v>152</v>
      </c>
      <c r="G389" s="15" t="s">
        <v>152</v>
      </c>
      <c r="H389" s="15" t="s">
        <v>152</v>
      </c>
      <c r="I389" s="16" t="s">
        <v>25</v>
      </c>
      <c r="L389" s="17"/>
      <c r="M389" s="18" t="str">
        <f>'AI - 1'!A388</f>
        <v>No</v>
      </c>
      <c r="N389" s="18" t="str">
        <f>'AI - 2'!A388</f>
        <v>No</v>
      </c>
      <c r="O389" s="18" t="str">
        <f>'AI  - 3'!A388</f>
        <v>No</v>
      </c>
      <c r="P389" s="8">
        <f>COUNTIF(M389:O389,"Yes")</f>
        <v>0</v>
      </c>
      <c r="Q389" s="18" t="str">
        <f>'AI - 1'!B388</f>
        <v>No</v>
      </c>
      <c r="R389" s="18" t="str">
        <f>'AI - 2'!B388</f>
        <v>No</v>
      </c>
      <c r="S389" s="18" t="str">
        <f>'AI  - 3'!B388</f>
        <v>No</v>
      </c>
      <c r="T389" s="8">
        <f>COUNTIF(Q389:S389,"Yes")</f>
        <v>0</v>
      </c>
      <c r="U389" s="15" t="s">
        <v>152</v>
      </c>
      <c r="V389" s="19"/>
      <c r="W389" s="8"/>
      <c r="X389" s="5"/>
      <c r="Y389" s="20"/>
      <c r="Z389" s="21"/>
      <c r="AA389" s="22"/>
      <c r="AB389" s="22"/>
      <c r="AC389" s="23"/>
      <c r="AD389" s="22"/>
      <c r="AE389" s="22"/>
      <c r="AF389" s="22"/>
      <c r="AG389" s="23"/>
      <c r="AH389" s="22"/>
    </row>
    <row r="390" spans="1:34" ht="15.75" customHeight="1" x14ac:dyDescent="0.3">
      <c r="A390" s="13"/>
      <c r="B390" s="54"/>
      <c r="C390" s="10">
        <v>387</v>
      </c>
      <c r="D390" s="6" t="s">
        <v>1080</v>
      </c>
      <c r="E390" s="6" t="s">
        <v>1081</v>
      </c>
      <c r="F390" s="14" t="s">
        <v>152</v>
      </c>
      <c r="G390" s="15" t="s">
        <v>152</v>
      </c>
      <c r="H390" s="15" t="s">
        <v>152</v>
      </c>
      <c r="I390" s="16" t="s">
        <v>25</v>
      </c>
      <c r="L390" s="17"/>
      <c r="M390" s="18" t="str">
        <f>'AI - 1'!A389</f>
        <v>No</v>
      </c>
      <c r="N390" s="18" t="str">
        <f>'AI - 2'!A389</f>
        <v>No</v>
      </c>
      <c r="O390" s="18" t="str">
        <f>'AI  - 3'!A389</f>
        <v>No</v>
      </c>
      <c r="P390" s="8">
        <f>COUNTIF(M390:O390,"Yes")</f>
        <v>0</v>
      </c>
      <c r="Q390" s="18" t="str">
        <f>'AI - 1'!B389</f>
        <v>No</v>
      </c>
      <c r="R390" s="18" t="str">
        <f>'AI - 2'!B389</f>
        <v>No</v>
      </c>
      <c r="S390" s="18" t="str">
        <f>'AI  - 3'!B389</f>
        <v>No</v>
      </c>
      <c r="T390" s="8">
        <f>COUNTIF(Q390:S390,"Yes")</f>
        <v>0</v>
      </c>
      <c r="U390" s="15" t="s">
        <v>152</v>
      </c>
      <c r="V390" s="19"/>
      <c r="W390" s="8"/>
      <c r="X390" s="5"/>
      <c r="Y390" s="20"/>
      <c r="Z390" s="21"/>
      <c r="AA390" s="22"/>
      <c r="AB390" s="22"/>
      <c r="AC390" s="23"/>
      <c r="AD390" s="22"/>
      <c r="AE390" s="22"/>
      <c r="AF390" s="22"/>
      <c r="AG390" s="23"/>
      <c r="AH390" s="22"/>
    </row>
    <row r="391" spans="1:34" ht="15.75" customHeight="1" x14ac:dyDescent="0.3">
      <c r="A391" s="13"/>
      <c r="B391" s="54"/>
      <c r="C391" s="10">
        <v>388</v>
      </c>
      <c r="D391" s="6" t="s">
        <v>1082</v>
      </c>
      <c r="E391" s="6" t="s">
        <v>1083</v>
      </c>
      <c r="F391" s="14" t="s">
        <v>152</v>
      </c>
      <c r="G391" s="15" t="s">
        <v>152</v>
      </c>
      <c r="H391" s="15" t="s">
        <v>152</v>
      </c>
      <c r="I391" s="16" t="s">
        <v>25</v>
      </c>
      <c r="L391" s="17"/>
      <c r="M391" s="18" t="str">
        <f>'AI - 1'!A390</f>
        <v>No</v>
      </c>
      <c r="N391" s="18" t="str">
        <f>'AI - 2'!A390</f>
        <v>No</v>
      </c>
      <c r="O391" s="18" t="str">
        <f>'AI  - 3'!A390</f>
        <v>No</v>
      </c>
      <c r="P391" s="8">
        <f>COUNTIF(M391:O391,"Yes")</f>
        <v>0</v>
      </c>
      <c r="Q391" s="18" t="str">
        <f>'AI - 1'!B390</f>
        <v>No</v>
      </c>
      <c r="R391" s="18" t="str">
        <f>'AI - 2'!B390</f>
        <v>No</v>
      </c>
      <c r="S391" s="18" t="str">
        <f>'AI  - 3'!B390</f>
        <v>No</v>
      </c>
      <c r="T391" s="8">
        <f>COUNTIF(Q391:S391,"Yes")</f>
        <v>0</v>
      </c>
      <c r="U391" s="15" t="s">
        <v>152</v>
      </c>
      <c r="V391" s="19"/>
      <c r="W391" s="8"/>
      <c r="X391" s="5"/>
      <c r="Y391" s="20"/>
      <c r="Z391" s="21"/>
      <c r="AA391" s="22"/>
      <c r="AB391" s="22"/>
      <c r="AC391" s="23"/>
      <c r="AD391" s="22"/>
      <c r="AE391" s="22"/>
      <c r="AF391" s="22"/>
      <c r="AG391" s="23"/>
      <c r="AH391" s="22"/>
    </row>
    <row r="392" spans="1:34" ht="15.75" customHeight="1" x14ac:dyDescent="0.3">
      <c r="A392" s="13"/>
      <c r="B392" s="54"/>
      <c r="C392" s="10">
        <v>389</v>
      </c>
      <c r="D392" s="6" t="s">
        <v>1084</v>
      </c>
      <c r="E392" s="6" t="s">
        <v>1085</v>
      </c>
      <c r="F392" s="14" t="s">
        <v>152</v>
      </c>
      <c r="G392" s="15" t="s">
        <v>152</v>
      </c>
      <c r="H392" s="15" t="s">
        <v>152</v>
      </c>
      <c r="I392" s="16" t="s">
        <v>25</v>
      </c>
      <c r="L392" s="17"/>
      <c r="M392" s="18" t="str">
        <f>'AI - 1'!A391</f>
        <v>No</v>
      </c>
      <c r="N392" s="18" t="str">
        <f>'AI - 2'!A391</f>
        <v>No</v>
      </c>
      <c r="O392" s="18" t="str">
        <f>'AI  - 3'!A391</f>
        <v>No</v>
      </c>
      <c r="P392" s="8">
        <f>COUNTIF(M392:O392,"Yes")</f>
        <v>0</v>
      </c>
      <c r="Q392" s="18" t="str">
        <f>'AI - 1'!B391</f>
        <v>No</v>
      </c>
      <c r="R392" s="18" t="str">
        <f>'AI - 2'!B391</f>
        <v>No</v>
      </c>
      <c r="S392" s="18" t="str">
        <f>'AI  - 3'!B391</f>
        <v>No</v>
      </c>
      <c r="T392" s="8">
        <f>COUNTIF(Q392:S392,"Yes")</f>
        <v>0</v>
      </c>
      <c r="U392" s="15" t="s">
        <v>152</v>
      </c>
      <c r="V392" s="19"/>
      <c r="W392" s="8"/>
      <c r="X392" s="5"/>
      <c r="Y392" s="20"/>
      <c r="Z392" s="21"/>
      <c r="AA392" s="22"/>
      <c r="AB392" s="22"/>
      <c r="AC392" s="23"/>
      <c r="AD392" s="22"/>
      <c r="AE392" s="22"/>
      <c r="AF392" s="22"/>
      <c r="AG392" s="23"/>
      <c r="AH392" s="22"/>
    </row>
    <row r="393" spans="1:34" ht="15.75" customHeight="1" x14ac:dyDescent="0.3">
      <c r="A393" s="13"/>
      <c r="B393" s="54"/>
      <c r="C393" s="10">
        <v>390</v>
      </c>
      <c r="D393" s="6" t="s">
        <v>1086</v>
      </c>
      <c r="E393" s="6" t="s">
        <v>1087</v>
      </c>
      <c r="F393" s="14" t="s">
        <v>152</v>
      </c>
      <c r="G393" s="15" t="s">
        <v>152</v>
      </c>
      <c r="H393" s="15" t="s">
        <v>152</v>
      </c>
      <c r="I393" s="16" t="s">
        <v>25</v>
      </c>
      <c r="L393" s="17"/>
      <c r="M393" s="18" t="str">
        <f>'AI - 1'!A392</f>
        <v>No</v>
      </c>
      <c r="N393" s="18" t="str">
        <f>'AI - 2'!A392</f>
        <v>No</v>
      </c>
      <c r="O393" s="18" t="str">
        <f>'AI  - 3'!A392</f>
        <v>No</v>
      </c>
      <c r="P393" s="8">
        <f>COUNTIF(M393:O393,"Yes")</f>
        <v>0</v>
      </c>
      <c r="Q393" s="18" t="str">
        <f>'AI - 1'!B392</f>
        <v>No</v>
      </c>
      <c r="R393" s="18" t="str">
        <f>'AI - 2'!B392</f>
        <v>No</v>
      </c>
      <c r="S393" s="18" t="str">
        <f>'AI  - 3'!B392</f>
        <v>No</v>
      </c>
      <c r="T393" s="8">
        <f>COUNTIF(Q393:S393,"Yes")</f>
        <v>0</v>
      </c>
      <c r="U393" s="15" t="s">
        <v>152</v>
      </c>
      <c r="V393" s="19"/>
      <c r="W393" s="8"/>
      <c r="X393" s="5"/>
      <c r="Y393" s="20"/>
      <c r="Z393" s="21"/>
      <c r="AA393" s="22"/>
      <c r="AB393" s="22"/>
      <c r="AC393" s="23"/>
      <c r="AD393" s="22"/>
      <c r="AE393" s="22"/>
      <c r="AF393" s="22"/>
      <c r="AG393" s="23"/>
      <c r="AH393" s="22"/>
    </row>
    <row r="394" spans="1:34" ht="15.75" customHeight="1" x14ac:dyDescent="0.3">
      <c r="A394" s="13"/>
      <c r="B394" s="54"/>
      <c r="C394" s="10">
        <v>391</v>
      </c>
      <c r="D394" s="6" t="s">
        <v>1088</v>
      </c>
      <c r="E394" s="6" t="s">
        <v>1089</v>
      </c>
      <c r="F394" s="14" t="s">
        <v>152</v>
      </c>
      <c r="G394" s="15" t="s">
        <v>152</v>
      </c>
      <c r="H394" s="15" t="s">
        <v>152</v>
      </c>
      <c r="I394" s="16" t="s">
        <v>25</v>
      </c>
      <c r="L394" s="17"/>
      <c r="M394" s="18" t="str">
        <f>'AI - 1'!A393</f>
        <v>No</v>
      </c>
      <c r="N394" s="18" t="str">
        <f>'AI - 2'!A393</f>
        <v>No</v>
      </c>
      <c r="O394" s="18" t="str">
        <f>'AI  - 3'!A393</f>
        <v>No</v>
      </c>
      <c r="P394" s="8">
        <f>COUNTIF(M394:O394,"Yes")</f>
        <v>0</v>
      </c>
      <c r="Q394" s="18" t="str">
        <f>'AI - 1'!B393</f>
        <v>No</v>
      </c>
      <c r="R394" s="18" t="str">
        <f>'AI - 2'!B393</f>
        <v>No</v>
      </c>
      <c r="S394" s="18" t="str">
        <f>'AI  - 3'!B393</f>
        <v>No</v>
      </c>
      <c r="T394" s="8">
        <f>COUNTIF(Q394:S394,"Yes")</f>
        <v>0</v>
      </c>
      <c r="U394" s="15" t="s">
        <v>152</v>
      </c>
      <c r="V394" s="19"/>
      <c r="W394" s="8"/>
      <c r="X394" s="5"/>
      <c r="Y394" s="20"/>
      <c r="Z394" s="21"/>
      <c r="AA394" s="22"/>
      <c r="AB394" s="22"/>
      <c r="AC394" s="23"/>
      <c r="AD394" s="22"/>
      <c r="AE394" s="22"/>
      <c r="AF394" s="22"/>
      <c r="AG394" s="23"/>
      <c r="AH394" s="22"/>
    </row>
    <row r="395" spans="1:34" ht="15.75" customHeight="1" x14ac:dyDescent="0.3">
      <c r="A395" s="13"/>
      <c r="B395" s="54"/>
      <c r="C395" s="10">
        <v>392</v>
      </c>
      <c r="D395" s="6" t="s">
        <v>1090</v>
      </c>
      <c r="E395" s="6" t="s">
        <v>1091</v>
      </c>
      <c r="F395" s="14" t="s">
        <v>152</v>
      </c>
      <c r="G395" s="15" t="s">
        <v>152</v>
      </c>
      <c r="H395" s="15" t="s">
        <v>152</v>
      </c>
      <c r="I395" s="16" t="s">
        <v>25</v>
      </c>
      <c r="L395" s="17"/>
      <c r="M395" s="18" t="str">
        <f>'AI - 1'!A394</f>
        <v>No</v>
      </c>
      <c r="N395" s="18" t="str">
        <f>'AI - 2'!A394</f>
        <v>No</v>
      </c>
      <c r="O395" s="18" t="str">
        <f>'AI  - 3'!A394</f>
        <v>No</v>
      </c>
      <c r="P395" s="8">
        <f>COUNTIF(M395:O395,"Yes")</f>
        <v>0</v>
      </c>
      <c r="Q395" s="18" t="str">
        <f>'AI - 1'!B394</f>
        <v>No</v>
      </c>
      <c r="R395" s="18" t="str">
        <f>'AI - 2'!B394</f>
        <v>No</v>
      </c>
      <c r="S395" s="18" t="str">
        <f>'AI  - 3'!B394</f>
        <v>No</v>
      </c>
      <c r="T395" s="8">
        <f>COUNTIF(Q395:S395,"Yes")</f>
        <v>0</v>
      </c>
      <c r="U395" s="15" t="s">
        <v>152</v>
      </c>
      <c r="V395" s="19"/>
      <c r="W395" s="8"/>
      <c r="X395" s="5"/>
      <c r="Y395" s="20"/>
      <c r="Z395" s="21"/>
      <c r="AA395" s="22"/>
      <c r="AB395" s="22"/>
      <c r="AC395" s="23"/>
      <c r="AD395" s="22"/>
      <c r="AE395" s="22"/>
      <c r="AF395" s="22"/>
      <c r="AG395" s="23"/>
      <c r="AH395" s="22"/>
    </row>
    <row r="396" spans="1:34" ht="15.75" customHeight="1" x14ac:dyDescent="0.3">
      <c r="A396" s="13"/>
      <c r="B396" s="54"/>
      <c r="C396" s="10">
        <v>393</v>
      </c>
      <c r="D396" s="6" t="s">
        <v>1092</v>
      </c>
      <c r="E396" s="6" t="s">
        <v>1093</v>
      </c>
      <c r="F396" s="14" t="s">
        <v>152</v>
      </c>
      <c r="G396" s="15" t="s">
        <v>152</v>
      </c>
      <c r="H396" s="15" t="s">
        <v>152</v>
      </c>
      <c r="I396" s="16" t="s">
        <v>25</v>
      </c>
      <c r="L396" s="17"/>
      <c r="M396" s="18" t="str">
        <f>'AI - 1'!A395</f>
        <v>No</v>
      </c>
      <c r="N396" s="18" t="str">
        <f>'AI - 2'!A395</f>
        <v>No</v>
      </c>
      <c r="O396" s="18" t="str">
        <f>'AI  - 3'!A395</f>
        <v>No</v>
      </c>
      <c r="P396" s="8">
        <f>COUNTIF(M396:O396,"Yes")</f>
        <v>0</v>
      </c>
      <c r="Q396" s="18" t="str">
        <f>'AI - 1'!B395</f>
        <v>No</v>
      </c>
      <c r="R396" s="18" t="str">
        <f>'AI - 2'!B395</f>
        <v>No</v>
      </c>
      <c r="S396" s="18" t="str">
        <f>'AI  - 3'!B395</f>
        <v>No</v>
      </c>
      <c r="T396" s="8">
        <f>COUNTIF(Q396:S396,"Yes")</f>
        <v>0</v>
      </c>
      <c r="U396" s="15" t="s">
        <v>152</v>
      </c>
      <c r="V396" s="19"/>
      <c r="W396" s="8"/>
      <c r="X396" s="5"/>
      <c r="Y396" s="20"/>
      <c r="Z396" s="21"/>
      <c r="AA396" s="22"/>
      <c r="AB396" s="22"/>
      <c r="AC396" s="23"/>
      <c r="AD396" s="22"/>
      <c r="AE396" s="22"/>
      <c r="AF396" s="22"/>
      <c r="AG396" s="23"/>
      <c r="AH396" s="22"/>
    </row>
    <row r="397" spans="1:34" ht="15.75" customHeight="1" x14ac:dyDescent="0.3">
      <c r="A397" s="13"/>
      <c r="B397" s="54"/>
      <c r="C397" s="10">
        <v>394</v>
      </c>
      <c r="D397" s="6" t="s">
        <v>1094</v>
      </c>
      <c r="E397" s="6" t="s">
        <v>1095</v>
      </c>
      <c r="F397" s="14" t="s">
        <v>152</v>
      </c>
      <c r="G397" s="15" t="s">
        <v>152</v>
      </c>
      <c r="H397" s="15" t="s">
        <v>152</v>
      </c>
      <c r="I397" s="16" t="s">
        <v>25</v>
      </c>
      <c r="L397" s="17"/>
      <c r="M397" s="18" t="str">
        <f>'AI - 1'!A396</f>
        <v>No</v>
      </c>
      <c r="N397" s="18" t="str">
        <f>'AI - 2'!A396</f>
        <v>No</v>
      </c>
      <c r="O397" s="18" t="str">
        <f>'AI  - 3'!A396</f>
        <v>No</v>
      </c>
      <c r="P397" s="8">
        <f>COUNTIF(M397:O397,"Yes")</f>
        <v>0</v>
      </c>
      <c r="Q397" s="18" t="str">
        <f>'AI - 1'!B396</f>
        <v>No</v>
      </c>
      <c r="R397" s="18" t="str">
        <f>'AI - 2'!B396</f>
        <v>No</v>
      </c>
      <c r="S397" s="18" t="str">
        <f>'AI  - 3'!B396</f>
        <v>No</v>
      </c>
      <c r="T397" s="8">
        <f>COUNTIF(Q397:S397,"Yes")</f>
        <v>0</v>
      </c>
      <c r="U397" s="15" t="s">
        <v>152</v>
      </c>
      <c r="V397" s="19"/>
      <c r="W397" s="8"/>
      <c r="X397" s="5"/>
      <c r="Y397" s="20"/>
      <c r="Z397" s="21"/>
      <c r="AA397" s="22"/>
      <c r="AB397" s="22"/>
      <c r="AC397" s="23"/>
      <c r="AD397" s="22"/>
      <c r="AE397" s="22"/>
      <c r="AF397" s="22"/>
      <c r="AG397" s="23"/>
      <c r="AH397" s="22"/>
    </row>
    <row r="398" spans="1:34" ht="15.75" customHeight="1" x14ac:dyDescent="0.3">
      <c r="A398" s="13"/>
      <c r="B398" s="54"/>
      <c r="C398" s="10">
        <v>395</v>
      </c>
      <c r="D398" s="6" t="s">
        <v>1096</v>
      </c>
      <c r="E398" s="6" t="s">
        <v>1097</v>
      </c>
      <c r="F398" s="14" t="s">
        <v>152</v>
      </c>
      <c r="G398" s="15" t="s">
        <v>152</v>
      </c>
      <c r="H398" s="15" t="s">
        <v>152</v>
      </c>
      <c r="I398" s="16" t="s">
        <v>25</v>
      </c>
      <c r="L398" s="17"/>
      <c r="M398" s="18" t="str">
        <f>'AI - 1'!A397</f>
        <v>No</v>
      </c>
      <c r="N398" s="18" t="str">
        <f>'AI - 2'!A397</f>
        <v>No</v>
      </c>
      <c r="O398" s="18" t="str">
        <f>'AI  - 3'!A397</f>
        <v>No</v>
      </c>
      <c r="P398" s="8">
        <f>COUNTIF(M398:O398,"Yes")</f>
        <v>0</v>
      </c>
      <c r="Q398" s="18" t="str">
        <f>'AI - 1'!B397</f>
        <v>No</v>
      </c>
      <c r="R398" s="18" t="str">
        <f>'AI - 2'!B397</f>
        <v>No</v>
      </c>
      <c r="S398" s="18" t="str">
        <f>'AI  - 3'!B397</f>
        <v>No</v>
      </c>
      <c r="T398" s="8">
        <f>COUNTIF(Q398:S398,"Yes")</f>
        <v>0</v>
      </c>
      <c r="U398" s="15" t="s">
        <v>152</v>
      </c>
      <c r="V398" s="19"/>
      <c r="W398" s="8"/>
      <c r="X398" s="5"/>
      <c r="Y398" s="20"/>
      <c r="Z398" s="21"/>
      <c r="AA398" s="22"/>
      <c r="AB398" s="22"/>
      <c r="AC398" s="23"/>
      <c r="AD398" s="22"/>
      <c r="AE398" s="22"/>
      <c r="AF398" s="22"/>
      <c r="AG398" s="23"/>
      <c r="AH398" s="22"/>
    </row>
    <row r="399" spans="1:34" ht="15.75" customHeight="1" x14ac:dyDescent="0.3">
      <c r="A399" s="13"/>
      <c r="B399" s="54"/>
      <c r="C399" s="10">
        <v>396</v>
      </c>
      <c r="D399" s="6" t="s">
        <v>1098</v>
      </c>
      <c r="E399" s="6" t="s">
        <v>1099</v>
      </c>
      <c r="F399" s="14" t="s">
        <v>152</v>
      </c>
      <c r="G399" s="15" t="s">
        <v>152</v>
      </c>
      <c r="H399" s="15" t="s">
        <v>152</v>
      </c>
      <c r="I399" s="16" t="s">
        <v>25</v>
      </c>
      <c r="L399" s="17"/>
      <c r="M399" s="18" t="str">
        <f>'AI - 1'!A398</f>
        <v>No</v>
      </c>
      <c r="N399" s="18" t="str">
        <f>'AI - 2'!A398</f>
        <v>No</v>
      </c>
      <c r="O399" s="18" t="str">
        <f>'AI  - 3'!A398</f>
        <v>No</v>
      </c>
      <c r="P399" s="8">
        <f>COUNTIF(M399:O399,"Yes")</f>
        <v>0</v>
      </c>
      <c r="Q399" s="18" t="str">
        <f>'AI - 1'!B398</f>
        <v>No</v>
      </c>
      <c r="R399" s="18" t="str">
        <f>'AI - 2'!B398</f>
        <v>No</v>
      </c>
      <c r="S399" s="18" t="str">
        <f>'AI  - 3'!B398</f>
        <v>No</v>
      </c>
      <c r="T399" s="8">
        <f>COUNTIF(Q399:S399,"Yes")</f>
        <v>0</v>
      </c>
      <c r="U399" s="15" t="s">
        <v>152</v>
      </c>
      <c r="V399" s="19"/>
      <c r="W399" s="8"/>
      <c r="X399" s="5"/>
      <c r="Y399" s="20"/>
      <c r="Z399" s="21"/>
      <c r="AA399" s="22"/>
      <c r="AB399" s="22"/>
      <c r="AC399" s="23"/>
      <c r="AD399" s="22"/>
      <c r="AE399" s="22"/>
      <c r="AF399" s="22"/>
      <c r="AG399" s="23"/>
      <c r="AH399" s="22"/>
    </row>
    <row r="400" spans="1:34" ht="15.75" customHeight="1" x14ac:dyDescent="0.3">
      <c r="A400" s="13"/>
      <c r="B400" s="54"/>
      <c r="C400" s="10">
        <v>397</v>
      </c>
      <c r="D400" s="6" t="s">
        <v>295</v>
      </c>
      <c r="E400" s="6" t="s">
        <v>296</v>
      </c>
      <c r="F400" s="14" t="s">
        <v>152</v>
      </c>
      <c r="G400" s="15" t="s">
        <v>24</v>
      </c>
      <c r="H400" s="27" t="s">
        <v>152</v>
      </c>
      <c r="I400" s="16" t="s">
        <v>181</v>
      </c>
      <c r="J400" s="2" t="s">
        <v>219</v>
      </c>
      <c r="L400" s="17"/>
      <c r="M400" s="18" t="str">
        <f>'AI - 1'!A399</f>
        <v>Yes</v>
      </c>
      <c r="N400" s="18" t="str">
        <f>'AI - 2'!A399</f>
        <v>Yes</v>
      </c>
      <c r="O400" s="18" t="str">
        <f>'AI  - 3'!A399</f>
        <v>Yes</v>
      </c>
      <c r="P400" s="8">
        <f>COUNTIF(M400:O400,"Yes")</f>
        <v>3</v>
      </c>
      <c r="Q400" s="18" t="str">
        <f>'AI - 1'!B399</f>
        <v>No</v>
      </c>
      <c r="R400" s="18" t="str">
        <f>'AI - 2'!B399</f>
        <v>Yes</v>
      </c>
      <c r="S400" s="18" t="str">
        <f>'AI  - 3'!B399</f>
        <v>No</v>
      </c>
      <c r="T400" s="8">
        <f>COUNTIF(Q400:S400,"Yes")</f>
        <v>1</v>
      </c>
      <c r="U400" s="15" t="s">
        <v>24</v>
      </c>
      <c r="V400" s="19"/>
      <c r="W400" s="8"/>
      <c r="X400" s="5"/>
      <c r="Y400" s="20"/>
      <c r="Z400" s="21"/>
      <c r="AA400" s="22"/>
      <c r="AB400" s="22"/>
      <c r="AC400" s="23"/>
      <c r="AD400" s="21"/>
      <c r="AE400" s="22"/>
      <c r="AF400" s="22"/>
      <c r="AG400" s="23"/>
      <c r="AH400" s="21"/>
    </row>
    <row r="401" spans="1:34" ht="15.75" customHeight="1" x14ac:dyDescent="0.3">
      <c r="A401" s="13"/>
      <c r="B401" s="54"/>
      <c r="C401" s="10">
        <v>398</v>
      </c>
      <c r="D401" s="6" t="s">
        <v>1100</v>
      </c>
      <c r="E401" s="6" t="s">
        <v>1101</v>
      </c>
      <c r="F401" s="14" t="s">
        <v>152</v>
      </c>
      <c r="G401" s="15" t="s">
        <v>152</v>
      </c>
      <c r="H401" s="15" t="s">
        <v>152</v>
      </c>
      <c r="I401" s="16" t="s">
        <v>25</v>
      </c>
      <c r="L401" s="17"/>
      <c r="M401" s="18" t="str">
        <f>'AI - 1'!A400</f>
        <v>No</v>
      </c>
      <c r="N401" s="18" t="str">
        <f>'AI - 2'!A400</f>
        <v>No</v>
      </c>
      <c r="O401" s="18" t="str">
        <f>'AI  - 3'!A400</f>
        <v>No</v>
      </c>
      <c r="P401" s="8">
        <f>COUNTIF(M401:O401,"Yes")</f>
        <v>0</v>
      </c>
      <c r="Q401" s="18" t="str">
        <f>'AI - 1'!B400</f>
        <v>No</v>
      </c>
      <c r="R401" s="18" t="str">
        <f>'AI - 2'!B400</f>
        <v>No</v>
      </c>
      <c r="S401" s="18" t="str">
        <f>'AI  - 3'!B400</f>
        <v>No</v>
      </c>
      <c r="T401" s="8">
        <f>COUNTIF(Q401:S401,"Yes")</f>
        <v>0</v>
      </c>
      <c r="U401" s="15" t="s">
        <v>152</v>
      </c>
      <c r="V401" s="19"/>
      <c r="W401" s="8"/>
      <c r="X401" s="5"/>
      <c r="Y401" s="20"/>
      <c r="Z401" s="21"/>
      <c r="AA401" s="22"/>
      <c r="AB401" s="22"/>
      <c r="AC401" s="23"/>
      <c r="AD401" s="22"/>
      <c r="AE401" s="22"/>
      <c r="AF401" s="22"/>
      <c r="AG401" s="23"/>
      <c r="AH401" s="22"/>
    </row>
    <row r="402" spans="1:34" ht="15.75" customHeight="1" x14ac:dyDescent="0.3">
      <c r="A402" s="13"/>
      <c r="B402" s="54"/>
      <c r="C402" s="10">
        <v>399</v>
      </c>
      <c r="D402" s="6" t="s">
        <v>1102</v>
      </c>
      <c r="E402" s="6" t="s">
        <v>1103</v>
      </c>
      <c r="F402" s="14" t="s">
        <v>152</v>
      </c>
      <c r="G402" s="15" t="s">
        <v>152</v>
      </c>
      <c r="H402" s="15" t="s">
        <v>152</v>
      </c>
      <c r="I402" s="16" t="s">
        <v>25</v>
      </c>
      <c r="L402" s="17"/>
      <c r="M402" s="18" t="str">
        <f>'AI - 1'!A401</f>
        <v>No</v>
      </c>
      <c r="N402" s="18" t="str">
        <f>'AI - 2'!A401</f>
        <v>No</v>
      </c>
      <c r="O402" s="18" t="str">
        <f>'AI  - 3'!A401</f>
        <v>No</v>
      </c>
      <c r="P402" s="8">
        <f>COUNTIF(M402:O402,"Yes")</f>
        <v>0</v>
      </c>
      <c r="Q402" s="18" t="str">
        <f>'AI - 1'!B401</f>
        <v>No</v>
      </c>
      <c r="R402" s="18" t="str">
        <f>'AI - 2'!B401</f>
        <v>No</v>
      </c>
      <c r="S402" s="18" t="str">
        <f>'AI  - 3'!B401</f>
        <v>No</v>
      </c>
      <c r="T402" s="8">
        <f>COUNTIF(Q402:S402,"Yes")</f>
        <v>0</v>
      </c>
      <c r="U402" s="15" t="s">
        <v>152</v>
      </c>
      <c r="V402" s="19"/>
      <c r="W402" s="8"/>
      <c r="X402" s="5"/>
      <c r="Y402" s="20"/>
      <c r="Z402" s="21"/>
      <c r="AA402" s="22"/>
      <c r="AB402" s="22"/>
      <c r="AC402" s="23"/>
      <c r="AD402" s="22"/>
      <c r="AE402" s="22"/>
      <c r="AF402" s="22"/>
      <c r="AG402" s="23"/>
      <c r="AH402" s="22"/>
    </row>
    <row r="403" spans="1:34" ht="15.75" customHeight="1" x14ac:dyDescent="0.3">
      <c r="A403" s="13"/>
      <c r="B403" s="54"/>
      <c r="C403" s="10">
        <v>400</v>
      </c>
      <c r="D403" s="6" t="s">
        <v>1104</v>
      </c>
      <c r="E403" s="6" t="s">
        <v>1105</v>
      </c>
      <c r="F403" s="14" t="s">
        <v>152</v>
      </c>
      <c r="G403" s="15" t="s">
        <v>152</v>
      </c>
      <c r="H403" s="15" t="s">
        <v>152</v>
      </c>
      <c r="I403" s="16" t="s">
        <v>25</v>
      </c>
      <c r="L403" s="17"/>
      <c r="M403" s="18" t="str">
        <f>'AI - 1'!A402</f>
        <v>No</v>
      </c>
      <c r="N403" s="18" t="str">
        <f>'AI - 2'!A402</f>
        <v>No</v>
      </c>
      <c r="O403" s="18" t="str">
        <f>'AI  - 3'!A402</f>
        <v>No</v>
      </c>
      <c r="P403" s="8">
        <f>COUNTIF(M403:O403,"Yes")</f>
        <v>0</v>
      </c>
      <c r="Q403" s="18" t="str">
        <f>'AI - 1'!B402</f>
        <v>No</v>
      </c>
      <c r="R403" s="18" t="str">
        <f>'AI - 2'!B402</f>
        <v>No</v>
      </c>
      <c r="S403" s="18" t="str">
        <f>'AI  - 3'!B402</f>
        <v>No</v>
      </c>
      <c r="T403" s="8">
        <f>COUNTIF(Q403:S403,"Yes")</f>
        <v>0</v>
      </c>
      <c r="U403" s="15" t="s">
        <v>152</v>
      </c>
      <c r="V403" s="19"/>
      <c r="W403" s="8"/>
      <c r="X403" s="5"/>
      <c r="Y403" s="20"/>
      <c r="Z403" s="21"/>
      <c r="AA403" s="22"/>
      <c r="AB403" s="22"/>
      <c r="AC403" s="23"/>
      <c r="AD403" s="22"/>
      <c r="AE403" s="22"/>
      <c r="AF403" s="22"/>
      <c r="AG403" s="23"/>
      <c r="AH403" s="22"/>
    </row>
    <row r="404" spans="1:34" ht="15.75" customHeight="1" x14ac:dyDescent="0.3">
      <c r="A404" s="13"/>
      <c r="B404" s="54"/>
      <c r="C404" s="10">
        <v>401</v>
      </c>
      <c r="D404" s="6" t="s">
        <v>244</v>
      </c>
      <c r="E404" s="6" t="s">
        <v>298</v>
      </c>
      <c r="F404" s="14" t="s">
        <v>24</v>
      </c>
      <c r="G404" s="15" t="s">
        <v>24</v>
      </c>
      <c r="H404" s="15" t="s">
        <v>24</v>
      </c>
      <c r="I404" s="16" t="s">
        <v>25</v>
      </c>
      <c r="L404" s="17"/>
      <c r="M404" s="18" t="str">
        <f>'AI - 1'!A403</f>
        <v>Yes</v>
      </c>
      <c r="N404" s="18" t="str">
        <f>'AI - 2'!A403</f>
        <v>Yes</v>
      </c>
      <c r="O404" s="18" t="str">
        <f>'AI  - 3'!A403</f>
        <v>Yes</v>
      </c>
      <c r="P404" s="8">
        <f>COUNTIF(M404:O404,"Yes")</f>
        <v>3</v>
      </c>
      <c r="Q404" s="18" t="str">
        <f>'AI - 1'!B403</f>
        <v>No</v>
      </c>
      <c r="R404" s="18" t="str">
        <f>'AI - 2'!B403</f>
        <v>No</v>
      </c>
      <c r="S404" s="18" t="str">
        <f>'AI  - 3'!B403</f>
        <v>No</v>
      </c>
      <c r="T404" s="8">
        <f>COUNTIF(Q404:S404,"Yes")</f>
        <v>0</v>
      </c>
      <c r="U404" s="15" t="s">
        <v>24</v>
      </c>
      <c r="V404" s="19"/>
      <c r="W404" s="8"/>
      <c r="X404" s="5"/>
      <c r="Y404" s="20"/>
      <c r="Z404" s="21"/>
      <c r="AA404" s="22"/>
      <c r="AB404" s="22"/>
      <c r="AC404" s="23"/>
      <c r="AD404" s="21"/>
      <c r="AE404" s="22"/>
      <c r="AF404" s="22"/>
      <c r="AG404" s="23"/>
      <c r="AH404" s="21"/>
    </row>
    <row r="405" spans="1:34" ht="15.75" customHeight="1" x14ac:dyDescent="0.3">
      <c r="A405" s="13"/>
      <c r="B405" s="54"/>
      <c r="C405" s="10">
        <v>402</v>
      </c>
      <c r="D405" s="6" t="s">
        <v>1106</v>
      </c>
      <c r="E405" s="6" t="s">
        <v>28</v>
      </c>
      <c r="F405" s="14" t="s">
        <v>152</v>
      </c>
      <c r="G405" s="15" t="s">
        <v>152</v>
      </c>
      <c r="H405" s="15" t="s">
        <v>152</v>
      </c>
      <c r="I405" s="16" t="s">
        <v>25</v>
      </c>
      <c r="L405" s="17"/>
      <c r="M405" s="18" t="str">
        <f>'AI - 1'!A404</f>
        <v>No</v>
      </c>
      <c r="N405" s="18" t="str">
        <f>'AI - 2'!A404</f>
        <v>No</v>
      </c>
      <c r="O405" s="18" t="str">
        <f>'AI  - 3'!A404</f>
        <v>No</v>
      </c>
      <c r="P405" s="8">
        <f>COUNTIF(M405:O405,"Yes")</f>
        <v>0</v>
      </c>
      <c r="Q405" s="18" t="str">
        <f>'AI - 1'!B404</f>
        <v>No</v>
      </c>
      <c r="R405" s="18" t="str">
        <f>'AI - 2'!B404</f>
        <v>No</v>
      </c>
      <c r="S405" s="18" t="str">
        <f>'AI  - 3'!B404</f>
        <v>No</v>
      </c>
      <c r="T405" s="8">
        <f>COUNTIF(Q405:S405,"Yes")</f>
        <v>0</v>
      </c>
      <c r="U405" s="15" t="s">
        <v>152</v>
      </c>
      <c r="V405" s="19"/>
      <c r="W405" s="8"/>
      <c r="X405" s="5"/>
      <c r="Y405" s="20"/>
      <c r="Z405" s="21"/>
      <c r="AA405" s="22"/>
      <c r="AB405" s="22"/>
      <c r="AC405" s="23"/>
      <c r="AD405" s="22"/>
      <c r="AE405" s="22"/>
      <c r="AF405" s="22"/>
      <c r="AG405" s="23"/>
      <c r="AH405" s="22"/>
    </row>
    <row r="406" spans="1:34" ht="15.75" customHeight="1" x14ac:dyDescent="0.3">
      <c r="A406" s="13"/>
      <c r="B406" s="54"/>
      <c r="C406" s="10">
        <v>403</v>
      </c>
      <c r="D406" s="6" t="s">
        <v>1107</v>
      </c>
      <c r="E406" s="6" t="s">
        <v>1108</v>
      </c>
      <c r="F406" s="14" t="s">
        <v>152</v>
      </c>
      <c r="G406" s="15" t="s">
        <v>152</v>
      </c>
      <c r="H406" s="15" t="s">
        <v>152</v>
      </c>
      <c r="I406" s="16" t="s">
        <v>25</v>
      </c>
      <c r="L406" s="17"/>
      <c r="M406" s="18" t="str">
        <f>'AI - 1'!A405</f>
        <v>No</v>
      </c>
      <c r="N406" s="18" t="str">
        <f>'AI - 2'!A405</f>
        <v>No</v>
      </c>
      <c r="O406" s="18" t="str">
        <f>'AI  - 3'!A405</f>
        <v>No</v>
      </c>
      <c r="P406" s="8">
        <f>COUNTIF(M406:O406,"Yes")</f>
        <v>0</v>
      </c>
      <c r="Q406" s="18" t="str">
        <f>'AI - 1'!B405</f>
        <v>No</v>
      </c>
      <c r="R406" s="18" t="str">
        <f>'AI - 2'!B405</f>
        <v>No</v>
      </c>
      <c r="S406" s="18" t="str">
        <f>'AI  - 3'!B405</f>
        <v>No</v>
      </c>
      <c r="T406" s="8">
        <f>COUNTIF(Q406:S406,"Yes")</f>
        <v>0</v>
      </c>
      <c r="U406" s="15" t="s">
        <v>152</v>
      </c>
      <c r="V406" s="19"/>
      <c r="W406" s="8"/>
      <c r="X406" s="5"/>
      <c r="Y406" s="20"/>
      <c r="Z406" s="21"/>
      <c r="AA406" s="22"/>
      <c r="AB406" s="22"/>
      <c r="AC406" s="23"/>
      <c r="AD406" s="22"/>
      <c r="AE406" s="22"/>
      <c r="AF406" s="22"/>
      <c r="AG406" s="23"/>
      <c r="AH406" s="22"/>
    </row>
    <row r="407" spans="1:34" ht="15.75" customHeight="1" x14ac:dyDescent="0.3">
      <c r="A407" s="13"/>
      <c r="B407" s="54"/>
      <c r="C407" s="10">
        <v>404</v>
      </c>
      <c r="D407" s="6" t="s">
        <v>1109</v>
      </c>
      <c r="E407" s="6" t="s">
        <v>1110</v>
      </c>
      <c r="F407" s="14" t="s">
        <v>152</v>
      </c>
      <c r="G407" s="15" t="s">
        <v>152</v>
      </c>
      <c r="H407" s="15" t="s">
        <v>152</v>
      </c>
      <c r="I407" s="16" t="s">
        <v>25</v>
      </c>
      <c r="L407" s="17"/>
      <c r="M407" s="18" t="str">
        <f>'AI - 1'!A406</f>
        <v>No</v>
      </c>
      <c r="N407" s="18" t="str">
        <f>'AI - 2'!A406</f>
        <v>No</v>
      </c>
      <c r="O407" s="18" t="str">
        <f>'AI  - 3'!A406</f>
        <v>No</v>
      </c>
      <c r="P407" s="8">
        <f>COUNTIF(M407:O407,"Yes")</f>
        <v>0</v>
      </c>
      <c r="Q407" s="18" t="str">
        <f>'AI - 1'!B406</f>
        <v>No</v>
      </c>
      <c r="R407" s="18" t="str">
        <f>'AI - 2'!B406</f>
        <v>No</v>
      </c>
      <c r="S407" s="18" t="str">
        <f>'AI  - 3'!B406</f>
        <v>No</v>
      </c>
      <c r="T407" s="8">
        <f>COUNTIF(Q407:S407,"Yes")</f>
        <v>0</v>
      </c>
      <c r="U407" s="15" t="s">
        <v>152</v>
      </c>
      <c r="V407" s="19"/>
      <c r="W407" s="8"/>
      <c r="X407" s="5"/>
      <c r="Y407" s="20"/>
      <c r="Z407" s="21"/>
      <c r="AA407" s="22"/>
      <c r="AB407" s="22"/>
      <c r="AC407" s="23"/>
      <c r="AD407" s="22"/>
      <c r="AE407" s="22"/>
      <c r="AF407" s="22"/>
      <c r="AG407" s="23"/>
      <c r="AH407" s="22"/>
    </row>
    <row r="408" spans="1:34" ht="15.75" customHeight="1" x14ac:dyDescent="0.3">
      <c r="A408" s="13"/>
      <c r="B408" s="54"/>
      <c r="C408" s="10">
        <v>405</v>
      </c>
      <c r="D408" s="6" t="s">
        <v>1111</v>
      </c>
      <c r="E408" s="6" t="s">
        <v>1112</v>
      </c>
      <c r="F408" s="14" t="s">
        <v>152</v>
      </c>
      <c r="G408" s="15" t="s">
        <v>152</v>
      </c>
      <c r="H408" s="15" t="s">
        <v>152</v>
      </c>
      <c r="I408" s="16" t="s">
        <v>25</v>
      </c>
      <c r="L408" s="17"/>
      <c r="M408" s="18" t="str">
        <f>'AI - 1'!A407</f>
        <v>No</v>
      </c>
      <c r="N408" s="18" t="str">
        <f>'AI - 2'!A407</f>
        <v>No</v>
      </c>
      <c r="O408" s="18" t="str">
        <f>'AI  - 3'!A407</f>
        <v>No</v>
      </c>
      <c r="P408" s="8">
        <f>COUNTIF(M408:O408,"Yes")</f>
        <v>0</v>
      </c>
      <c r="Q408" s="18" t="str">
        <f>'AI - 1'!B407</f>
        <v>No</v>
      </c>
      <c r="R408" s="18" t="str">
        <f>'AI - 2'!B407</f>
        <v>No</v>
      </c>
      <c r="S408" s="18" t="str">
        <f>'AI  - 3'!B407</f>
        <v>No</v>
      </c>
      <c r="T408" s="8">
        <f>COUNTIF(Q408:S408,"Yes")</f>
        <v>0</v>
      </c>
      <c r="U408" s="15" t="s">
        <v>152</v>
      </c>
      <c r="V408" s="19"/>
      <c r="W408" s="8"/>
      <c r="X408" s="5"/>
      <c r="Y408" s="20"/>
      <c r="Z408" s="21"/>
      <c r="AA408" s="22"/>
      <c r="AB408" s="22"/>
      <c r="AC408" s="23"/>
      <c r="AD408" s="22"/>
      <c r="AE408" s="22"/>
      <c r="AF408" s="22"/>
      <c r="AG408" s="23"/>
      <c r="AH408" s="22"/>
    </row>
    <row r="409" spans="1:34" ht="15.75" customHeight="1" x14ac:dyDescent="0.3">
      <c r="A409" s="13"/>
      <c r="B409" s="54"/>
      <c r="C409" s="10">
        <v>406</v>
      </c>
      <c r="D409" s="6" t="s">
        <v>1113</v>
      </c>
      <c r="E409" s="6" t="s">
        <v>1114</v>
      </c>
      <c r="F409" s="14" t="s">
        <v>152</v>
      </c>
      <c r="G409" s="15" t="s">
        <v>152</v>
      </c>
      <c r="H409" s="15" t="s">
        <v>152</v>
      </c>
      <c r="I409" s="16" t="s">
        <v>25</v>
      </c>
      <c r="L409" s="17"/>
      <c r="M409" s="18" t="str">
        <f>'AI - 1'!A408</f>
        <v>No</v>
      </c>
      <c r="N409" s="18" t="str">
        <f>'AI - 2'!A408</f>
        <v>No</v>
      </c>
      <c r="O409" s="18" t="str">
        <f>'AI  - 3'!A408</f>
        <v>No</v>
      </c>
      <c r="P409" s="8">
        <f>COUNTIF(M409:O409,"Yes")</f>
        <v>0</v>
      </c>
      <c r="Q409" s="18" t="str">
        <f>'AI - 1'!B408</f>
        <v>No</v>
      </c>
      <c r="R409" s="18" t="str">
        <f>'AI - 2'!B408</f>
        <v>No</v>
      </c>
      <c r="S409" s="18" t="str">
        <f>'AI  - 3'!B408</f>
        <v>No</v>
      </c>
      <c r="T409" s="8">
        <f>COUNTIF(Q409:S409,"Yes")</f>
        <v>0</v>
      </c>
      <c r="U409" s="15" t="s">
        <v>152</v>
      </c>
      <c r="V409" s="19"/>
      <c r="W409" s="8"/>
      <c r="X409" s="5"/>
      <c r="Y409" s="20"/>
      <c r="Z409" s="21"/>
      <c r="AA409" s="22"/>
      <c r="AB409" s="22"/>
      <c r="AC409" s="23"/>
      <c r="AD409" s="22"/>
      <c r="AE409" s="22"/>
      <c r="AF409" s="22"/>
      <c r="AG409" s="23"/>
      <c r="AH409" s="22"/>
    </row>
    <row r="410" spans="1:34" ht="15.75" customHeight="1" x14ac:dyDescent="0.3">
      <c r="A410" s="13"/>
      <c r="B410" s="54"/>
      <c r="C410" s="10">
        <v>407</v>
      </c>
      <c r="D410" s="6" t="s">
        <v>1115</v>
      </c>
      <c r="E410" s="6" t="s">
        <v>1116</v>
      </c>
      <c r="F410" s="14" t="s">
        <v>152</v>
      </c>
      <c r="G410" s="15" t="s">
        <v>152</v>
      </c>
      <c r="H410" s="15" t="s">
        <v>152</v>
      </c>
      <c r="I410" s="16" t="s">
        <v>25</v>
      </c>
      <c r="L410" s="17"/>
      <c r="M410" s="18" t="str">
        <f>'AI - 1'!A409</f>
        <v>No</v>
      </c>
      <c r="N410" s="18" t="str">
        <f>'AI - 2'!A409</f>
        <v>No</v>
      </c>
      <c r="O410" s="18" t="str">
        <f>'AI  - 3'!A409</f>
        <v>No</v>
      </c>
      <c r="P410" s="8">
        <f>COUNTIF(M410:O410,"Yes")</f>
        <v>0</v>
      </c>
      <c r="Q410" s="18" t="str">
        <f>'AI - 1'!B409</f>
        <v>No</v>
      </c>
      <c r="R410" s="18" t="str">
        <f>'AI - 2'!B409</f>
        <v>No</v>
      </c>
      <c r="S410" s="18" t="str">
        <f>'AI  - 3'!B409</f>
        <v>No</v>
      </c>
      <c r="T410" s="8">
        <f>COUNTIF(Q410:S410,"Yes")</f>
        <v>0</v>
      </c>
      <c r="U410" s="15" t="s">
        <v>152</v>
      </c>
      <c r="V410" s="19"/>
      <c r="W410" s="8"/>
      <c r="X410" s="5"/>
      <c r="Y410" s="20"/>
      <c r="Z410" s="21"/>
      <c r="AA410" s="22"/>
      <c r="AB410" s="22"/>
      <c r="AC410" s="23"/>
      <c r="AD410" s="22"/>
      <c r="AE410" s="22"/>
      <c r="AF410" s="22"/>
      <c r="AG410" s="23"/>
      <c r="AH410" s="22"/>
    </row>
    <row r="411" spans="1:34" ht="15.75" customHeight="1" x14ac:dyDescent="0.3">
      <c r="A411" s="13"/>
      <c r="B411" s="54"/>
      <c r="C411" s="10">
        <v>408</v>
      </c>
      <c r="D411" s="6" t="s">
        <v>1117</v>
      </c>
      <c r="E411" s="6" t="s">
        <v>1118</v>
      </c>
      <c r="F411" s="14" t="s">
        <v>152</v>
      </c>
      <c r="G411" s="15" t="s">
        <v>152</v>
      </c>
      <c r="H411" s="15" t="s">
        <v>152</v>
      </c>
      <c r="I411" s="16" t="s">
        <v>25</v>
      </c>
      <c r="L411" s="17"/>
      <c r="M411" s="18" t="str">
        <f>'AI - 1'!A410</f>
        <v>No</v>
      </c>
      <c r="N411" s="18" t="str">
        <f>'AI - 2'!A410</f>
        <v>No</v>
      </c>
      <c r="O411" s="18" t="str">
        <f>'AI  - 3'!A410</f>
        <v>No</v>
      </c>
      <c r="P411" s="8">
        <f>COUNTIF(M411:O411,"Yes")</f>
        <v>0</v>
      </c>
      <c r="Q411" s="18" t="str">
        <f>'AI - 1'!B410</f>
        <v>No</v>
      </c>
      <c r="R411" s="18" t="str">
        <f>'AI - 2'!B410</f>
        <v>No</v>
      </c>
      <c r="S411" s="18" t="str">
        <f>'AI  - 3'!B410</f>
        <v>No</v>
      </c>
      <c r="T411" s="8">
        <f>COUNTIF(Q411:S411,"Yes")</f>
        <v>0</v>
      </c>
      <c r="U411" s="15" t="s">
        <v>152</v>
      </c>
      <c r="V411" s="19"/>
      <c r="W411" s="8"/>
      <c r="X411" s="5"/>
      <c r="Y411" s="20"/>
      <c r="Z411" s="21"/>
      <c r="AA411" s="22"/>
      <c r="AB411" s="22"/>
      <c r="AC411" s="23"/>
      <c r="AD411" s="22"/>
      <c r="AE411" s="22"/>
      <c r="AF411" s="22"/>
      <c r="AG411" s="23"/>
      <c r="AH411" s="22"/>
    </row>
    <row r="412" spans="1:34" ht="15.75" customHeight="1" x14ac:dyDescent="0.3">
      <c r="A412" s="13"/>
      <c r="B412" s="54"/>
      <c r="C412" s="10">
        <v>409</v>
      </c>
      <c r="D412" s="6" t="s">
        <v>337</v>
      </c>
      <c r="E412" s="6" t="s">
        <v>338</v>
      </c>
      <c r="F412" s="14" t="s">
        <v>152</v>
      </c>
      <c r="G412" s="15" t="s">
        <v>24</v>
      </c>
      <c r="H412" s="27" t="s">
        <v>152</v>
      </c>
      <c r="I412" s="16" t="s">
        <v>181</v>
      </c>
      <c r="J412" s="2" t="s">
        <v>219</v>
      </c>
      <c r="L412" s="17"/>
      <c r="M412" s="18" t="str">
        <f>'AI - 1'!A411</f>
        <v>No</v>
      </c>
      <c r="N412" s="18" t="str">
        <f>'AI - 2'!A411</f>
        <v>No</v>
      </c>
      <c r="O412" s="18" t="str">
        <f>'AI  - 3'!A411</f>
        <v>Yes</v>
      </c>
      <c r="P412" s="8">
        <f>COUNTIF(M412:O412,"Yes")</f>
        <v>1</v>
      </c>
      <c r="Q412" s="18" t="str">
        <f>'AI - 1'!B411</f>
        <v>No</v>
      </c>
      <c r="R412" s="18" t="str">
        <f>'AI - 2'!B411</f>
        <v>No</v>
      </c>
      <c r="S412" s="18" t="str">
        <f>'AI  - 3'!B411</f>
        <v>Yes</v>
      </c>
      <c r="T412" s="8">
        <f>COUNTIF(Q412:S412,"Yes")</f>
        <v>1</v>
      </c>
      <c r="U412" s="15" t="s">
        <v>24</v>
      </c>
      <c r="V412" s="19"/>
      <c r="W412" s="8"/>
      <c r="X412" s="5"/>
      <c r="Y412" s="20"/>
      <c r="Z412" s="21"/>
      <c r="AA412" s="22"/>
      <c r="AB412" s="22"/>
      <c r="AC412" s="23"/>
      <c r="AD412" s="22"/>
      <c r="AE412" s="22"/>
      <c r="AF412" s="22"/>
      <c r="AG412" s="23"/>
      <c r="AH412" s="22"/>
    </row>
    <row r="413" spans="1:34" ht="15.75" customHeight="1" x14ac:dyDescent="0.3">
      <c r="A413" s="13"/>
      <c r="B413" s="54"/>
      <c r="C413" s="10">
        <v>410</v>
      </c>
      <c r="D413" s="6" t="s">
        <v>1119</v>
      </c>
      <c r="E413" s="6" t="s">
        <v>1120</v>
      </c>
      <c r="F413" s="14" t="s">
        <v>152</v>
      </c>
      <c r="G413" s="15" t="s">
        <v>152</v>
      </c>
      <c r="H413" s="15" t="s">
        <v>152</v>
      </c>
      <c r="I413" s="16" t="s">
        <v>25</v>
      </c>
      <c r="L413" s="17"/>
      <c r="M413" s="18" t="str">
        <f>'AI - 1'!A412</f>
        <v>No</v>
      </c>
      <c r="N413" s="18" t="str">
        <f>'AI - 2'!A412</f>
        <v>No</v>
      </c>
      <c r="O413" s="18" t="str">
        <f>'AI  - 3'!A412</f>
        <v>No</v>
      </c>
      <c r="P413" s="8">
        <f>COUNTIF(M413:O413,"Yes")</f>
        <v>0</v>
      </c>
      <c r="Q413" s="18" t="str">
        <f>'AI - 1'!B412</f>
        <v>No</v>
      </c>
      <c r="R413" s="18" t="str">
        <f>'AI - 2'!B412</f>
        <v>No</v>
      </c>
      <c r="S413" s="18" t="str">
        <f>'AI  - 3'!B412</f>
        <v>No</v>
      </c>
      <c r="T413" s="8">
        <f>COUNTIF(Q413:S413,"Yes")</f>
        <v>0</v>
      </c>
      <c r="U413" s="15" t="s">
        <v>152</v>
      </c>
      <c r="V413" s="19"/>
      <c r="W413" s="8"/>
      <c r="X413" s="5"/>
      <c r="Y413" s="20"/>
      <c r="Z413" s="21"/>
      <c r="AA413" s="22"/>
      <c r="AB413" s="22"/>
      <c r="AC413" s="23"/>
      <c r="AD413" s="22"/>
      <c r="AE413" s="22"/>
      <c r="AF413" s="22"/>
      <c r="AG413" s="23"/>
      <c r="AH413" s="22"/>
    </row>
    <row r="414" spans="1:34" ht="15.75" customHeight="1" x14ac:dyDescent="0.3">
      <c r="A414" s="13"/>
      <c r="B414" s="54"/>
      <c r="C414" s="10">
        <v>411</v>
      </c>
      <c r="D414" s="6" t="s">
        <v>1121</v>
      </c>
      <c r="E414" s="6" t="s">
        <v>1122</v>
      </c>
      <c r="F414" s="14" t="s">
        <v>152</v>
      </c>
      <c r="G414" s="15" t="s">
        <v>152</v>
      </c>
      <c r="H414" s="15" t="s">
        <v>152</v>
      </c>
      <c r="I414" s="16" t="s">
        <v>25</v>
      </c>
      <c r="L414" s="17"/>
      <c r="M414" s="18" t="str">
        <f>'AI - 1'!A413</f>
        <v>No</v>
      </c>
      <c r="N414" s="18" t="str">
        <f>'AI - 2'!A413</f>
        <v>No</v>
      </c>
      <c r="O414" s="18" t="str">
        <f>'AI  - 3'!A413</f>
        <v>No</v>
      </c>
      <c r="P414" s="8">
        <f>COUNTIF(M414:O414,"Yes")</f>
        <v>0</v>
      </c>
      <c r="Q414" s="18" t="str">
        <f>'AI - 1'!B413</f>
        <v>No</v>
      </c>
      <c r="R414" s="18" t="str">
        <f>'AI - 2'!B413</f>
        <v>No</v>
      </c>
      <c r="S414" s="18" t="str">
        <f>'AI  - 3'!B413</f>
        <v>No</v>
      </c>
      <c r="T414" s="8">
        <f>COUNTIF(Q414:S414,"Yes")</f>
        <v>0</v>
      </c>
      <c r="U414" s="15" t="s">
        <v>152</v>
      </c>
      <c r="V414" s="19"/>
      <c r="W414" s="8"/>
      <c r="X414" s="5"/>
      <c r="Y414" s="20"/>
      <c r="Z414" s="21"/>
      <c r="AA414" s="22"/>
      <c r="AB414" s="22"/>
      <c r="AC414" s="23"/>
      <c r="AD414" s="22"/>
      <c r="AE414" s="22"/>
      <c r="AF414" s="22"/>
      <c r="AG414" s="23"/>
      <c r="AH414" s="22"/>
    </row>
    <row r="415" spans="1:34" ht="15.75" customHeight="1" x14ac:dyDescent="0.3">
      <c r="A415" s="13"/>
      <c r="B415" s="54"/>
      <c r="C415" s="10">
        <v>412</v>
      </c>
      <c r="D415" s="6" t="s">
        <v>275</v>
      </c>
      <c r="E415" s="6" t="s">
        <v>412</v>
      </c>
      <c r="F415" s="14" t="s">
        <v>24</v>
      </c>
      <c r="G415" s="15" t="s">
        <v>152</v>
      </c>
      <c r="H415" s="16" t="s">
        <v>24</v>
      </c>
      <c r="I415" s="27" t="s">
        <v>406</v>
      </c>
      <c r="J415" s="2" t="s">
        <v>413</v>
      </c>
      <c r="K415" s="2" t="s">
        <v>414</v>
      </c>
      <c r="L415" s="17"/>
      <c r="M415" s="18" t="str">
        <f>'AI - 1'!A414</f>
        <v>No</v>
      </c>
      <c r="N415" s="18" t="str">
        <f>'AI - 2'!A414</f>
        <v>No</v>
      </c>
      <c r="O415" s="18" t="str">
        <f>'AI  - 3'!A414</f>
        <v>No</v>
      </c>
      <c r="P415" s="8">
        <f>COUNTIF(M415:O415,"Yes")</f>
        <v>0</v>
      </c>
      <c r="Q415" s="18" t="str">
        <f>'AI - 1'!B414</f>
        <v>No</v>
      </c>
      <c r="R415" s="18" t="str">
        <f>'AI - 2'!B414</f>
        <v>No</v>
      </c>
      <c r="S415" s="18" t="str">
        <f>'AI  - 3'!B414</f>
        <v>No</v>
      </c>
      <c r="T415" s="8">
        <f>COUNTIF(Q415:S415,"Yes")</f>
        <v>0</v>
      </c>
      <c r="U415" s="15" t="s">
        <v>152</v>
      </c>
      <c r="V415" s="19"/>
      <c r="W415" s="8"/>
      <c r="X415" s="5"/>
      <c r="Y415" s="20"/>
      <c r="Z415" s="21"/>
      <c r="AA415" s="22"/>
      <c r="AB415" s="22"/>
      <c r="AC415" s="23"/>
      <c r="AD415" s="22"/>
      <c r="AE415" s="22"/>
      <c r="AF415" s="22"/>
      <c r="AG415" s="23"/>
      <c r="AH415" s="22"/>
    </row>
    <row r="416" spans="1:34" ht="15.75" customHeight="1" x14ac:dyDescent="0.3">
      <c r="A416" s="13"/>
      <c r="B416" s="54"/>
      <c r="C416" s="10">
        <v>413</v>
      </c>
      <c r="D416" s="6" t="s">
        <v>1123</v>
      </c>
      <c r="E416" s="6" t="s">
        <v>1124</v>
      </c>
      <c r="F416" s="14" t="s">
        <v>152</v>
      </c>
      <c r="G416" s="15" t="s">
        <v>152</v>
      </c>
      <c r="H416" s="15" t="s">
        <v>152</v>
      </c>
      <c r="I416" s="16" t="s">
        <v>25</v>
      </c>
      <c r="L416" s="17"/>
      <c r="M416" s="18" t="str">
        <f>'AI - 1'!A415</f>
        <v>No</v>
      </c>
      <c r="N416" s="18" t="str">
        <f>'AI - 2'!A415</f>
        <v>No</v>
      </c>
      <c r="O416" s="18" t="str">
        <f>'AI  - 3'!A415</f>
        <v>No</v>
      </c>
      <c r="P416" s="8">
        <f>COUNTIF(M416:O416,"Yes")</f>
        <v>0</v>
      </c>
      <c r="Q416" s="18" t="str">
        <f>'AI - 1'!B415</f>
        <v>No</v>
      </c>
      <c r="R416" s="18" t="str">
        <f>'AI - 2'!B415</f>
        <v>No</v>
      </c>
      <c r="S416" s="18" t="str">
        <f>'AI  - 3'!B415</f>
        <v>No</v>
      </c>
      <c r="T416" s="8">
        <f>COUNTIF(Q416:S416,"Yes")</f>
        <v>0</v>
      </c>
      <c r="U416" s="15" t="s">
        <v>152</v>
      </c>
      <c r="V416" s="19"/>
      <c r="W416" s="8"/>
      <c r="X416" s="5"/>
      <c r="Y416" s="20"/>
      <c r="Z416" s="21"/>
      <c r="AA416" s="22"/>
      <c r="AB416" s="22"/>
      <c r="AC416" s="23"/>
      <c r="AD416" s="22"/>
      <c r="AE416" s="22"/>
      <c r="AF416" s="22"/>
      <c r="AG416" s="23"/>
      <c r="AH416" s="22"/>
    </row>
    <row r="417" spans="1:34" ht="15.75" customHeight="1" x14ac:dyDescent="0.3">
      <c r="A417" s="13"/>
      <c r="B417" s="54"/>
      <c r="C417" s="10">
        <v>414</v>
      </c>
      <c r="D417" s="6" t="s">
        <v>1125</v>
      </c>
      <c r="E417" s="6" t="s">
        <v>1126</v>
      </c>
      <c r="F417" s="14" t="s">
        <v>152</v>
      </c>
      <c r="G417" s="15" t="s">
        <v>152</v>
      </c>
      <c r="H417" s="15" t="s">
        <v>152</v>
      </c>
      <c r="I417" s="16" t="s">
        <v>25</v>
      </c>
      <c r="L417" s="17"/>
      <c r="M417" s="18" t="str">
        <f>'AI - 1'!A416</f>
        <v>No</v>
      </c>
      <c r="N417" s="18" t="str">
        <f>'AI - 2'!A416</f>
        <v>No</v>
      </c>
      <c r="O417" s="18" t="str">
        <f>'AI  - 3'!A416</f>
        <v>No</v>
      </c>
      <c r="P417" s="8">
        <f>COUNTIF(M417:O417,"Yes")</f>
        <v>0</v>
      </c>
      <c r="Q417" s="18" t="str">
        <f>'AI - 1'!B416</f>
        <v>No</v>
      </c>
      <c r="R417" s="18" t="str">
        <f>'AI - 2'!B416</f>
        <v>No</v>
      </c>
      <c r="S417" s="18" t="str">
        <f>'AI  - 3'!B416</f>
        <v>No</v>
      </c>
      <c r="T417" s="8">
        <f>COUNTIF(Q417:S417,"Yes")</f>
        <v>0</v>
      </c>
      <c r="U417" s="15" t="s">
        <v>152</v>
      </c>
      <c r="V417" s="19"/>
      <c r="W417" s="8"/>
      <c r="X417" s="5"/>
      <c r="Y417" s="20"/>
      <c r="Z417" s="21"/>
      <c r="AA417" s="22"/>
      <c r="AB417" s="22"/>
      <c r="AC417" s="23"/>
      <c r="AD417" s="22"/>
      <c r="AE417" s="22"/>
      <c r="AF417" s="22"/>
      <c r="AG417" s="23"/>
      <c r="AH417" s="22"/>
    </row>
    <row r="418" spans="1:34" ht="15.75" customHeight="1" x14ac:dyDescent="0.3">
      <c r="A418" s="13"/>
      <c r="B418" s="54"/>
      <c r="C418" s="10">
        <v>415</v>
      </c>
      <c r="D418" s="6" t="s">
        <v>79</v>
      </c>
      <c r="E418" s="6" t="s">
        <v>80</v>
      </c>
      <c r="F418" s="14" t="s">
        <v>24</v>
      </c>
      <c r="G418" s="15" t="s">
        <v>24</v>
      </c>
      <c r="H418" s="15" t="s">
        <v>24</v>
      </c>
      <c r="I418" s="16" t="s">
        <v>25</v>
      </c>
      <c r="L418" s="17"/>
      <c r="M418" s="18" t="str">
        <f>'AI - 1'!A417</f>
        <v>Yes</v>
      </c>
      <c r="N418" s="18" t="str">
        <f>'AI - 2'!A417</f>
        <v>Yes</v>
      </c>
      <c r="O418" s="18" t="str">
        <f>'AI  - 3'!A417</f>
        <v>Yes</v>
      </c>
      <c r="P418" s="8">
        <f>COUNTIF(M418:O418,"Yes")</f>
        <v>3</v>
      </c>
      <c r="Q418" s="18" t="str">
        <f>'AI - 1'!B417</f>
        <v>Yes</v>
      </c>
      <c r="R418" s="18" t="str">
        <f>'AI - 2'!B417</f>
        <v>Yes</v>
      </c>
      <c r="S418" s="18" t="str">
        <f>'AI  - 3'!B417</f>
        <v>Yes</v>
      </c>
      <c r="T418" s="8">
        <f>COUNTIF(Q418:S418,"Yes")</f>
        <v>3</v>
      </c>
      <c r="U418" s="15" t="s">
        <v>24</v>
      </c>
      <c r="V418" s="19"/>
      <c r="W418" s="8"/>
      <c r="X418" s="5"/>
      <c r="Y418" s="20"/>
      <c r="Z418" s="21"/>
      <c r="AA418" s="22"/>
      <c r="AB418" s="22"/>
      <c r="AC418" s="23"/>
      <c r="AD418" s="21"/>
      <c r="AE418" s="22"/>
      <c r="AF418" s="22"/>
      <c r="AG418" s="23"/>
      <c r="AH418" s="21"/>
    </row>
    <row r="419" spans="1:34" ht="15.75" customHeight="1" x14ac:dyDescent="0.3">
      <c r="A419" s="13"/>
      <c r="B419" s="54"/>
      <c r="C419" s="10">
        <v>416</v>
      </c>
      <c r="D419" s="6" t="s">
        <v>99</v>
      </c>
      <c r="E419" s="6" t="s">
        <v>286</v>
      </c>
      <c r="F419" s="14" t="s">
        <v>24</v>
      </c>
      <c r="G419" s="15" t="s">
        <v>24</v>
      </c>
      <c r="H419" s="15" t="s">
        <v>24</v>
      </c>
      <c r="I419" s="16" t="s">
        <v>25</v>
      </c>
      <c r="J419" s="2"/>
      <c r="K419" s="2" t="s">
        <v>129</v>
      </c>
      <c r="L419" s="17"/>
      <c r="M419" s="18" t="str">
        <f>'AI - 1'!A418</f>
        <v>Yes</v>
      </c>
      <c r="N419" s="18" t="str">
        <f>'AI - 2'!A418</f>
        <v>Yes</v>
      </c>
      <c r="O419" s="18" t="str">
        <f>'AI  - 3'!A418</f>
        <v>Yes</v>
      </c>
      <c r="P419" s="8">
        <f>COUNTIF(M419:O419,"Yes")</f>
        <v>3</v>
      </c>
      <c r="Q419" s="18" t="str">
        <f>'AI - 1'!B418</f>
        <v>No</v>
      </c>
      <c r="R419" s="18" t="str">
        <f>'AI - 2'!B418</f>
        <v>Yes</v>
      </c>
      <c r="S419" s="18" t="str">
        <f>'AI  - 3'!B418</f>
        <v>No</v>
      </c>
      <c r="T419" s="8">
        <f>COUNTIF(Q419:S419,"Yes")</f>
        <v>1</v>
      </c>
      <c r="U419" s="15" t="s">
        <v>24</v>
      </c>
      <c r="V419" s="19"/>
      <c r="W419" s="8"/>
      <c r="X419" s="5"/>
      <c r="Y419" s="20"/>
      <c r="Z419" s="21"/>
      <c r="AA419" s="22"/>
      <c r="AB419" s="22"/>
      <c r="AC419" s="23"/>
      <c r="AD419" s="22"/>
      <c r="AE419" s="22"/>
      <c r="AF419" s="22"/>
      <c r="AG419" s="23"/>
      <c r="AH419" s="22"/>
    </row>
    <row r="420" spans="1:34" ht="15.75" customHeight="1" x14ac:dyDescent="0.3">
      <c r="A420" s="13"/>
      <c r="B420" s="54"/>
      <c r="C420" s="10">
        <v>417</v>
      </c>
      <c r="D420" s="6" t="s">
        <v>1127</v>
      </c>
      <c r="E420" s="6" t="s">
        <v>1128</v>
      </c>
      <c r="F420" s="14" t="s">
        <v>152</v>
      </c>
      <c r="G420" s="15" t="s">
        <v>152</v>
      </c>
      <c r="H420" s="15" t="s">
        <v>152</v>
      </c>
      <c r="I420" s="16" t="s">
        <v>25</v>
      </c>
      <c r="L420" s="17"/>
      <c r="M420" s="18" t="str">
        <f>'AI - 1'!A419</f>
        <v>No</v>
      </c>
      <c r="N420" s="18" t="str">
        <f>'AI - 2'!A419</f>
        <v>No</v>
      </c>
      <c r="O420" s="18" t="str">
        <f>'AI  - 3'!A419</f>
        <v>No</v>
      </c>
      <c r="P420" s="8">
        <f>COUNTIF(M420:O420,"Yes")</f>
        <v>0</v>
      </c>
      <c r="Q420" s="18" t="str">
        <f>'AI - 1'!B419</f>
        <v>No</v>
      </c>
      <c r="R420" s="18" t="str">
        <f>'AI - 2'!B419</f>
        <v>No</v>
      </c>
      <c r="S420" s="18" t="str">
        <f>'AI  - 3'!B419</f>
        <v>No</v>
      </c>
      <c r="T420" s="8">
        <f>COUNTIF(Q420:S420,"Yes")</f>
        <v>0</v>
      </c>
      <c r="U420" s="15" t="s">
        <v>152</v>
      </c>
      <c r="V420" s="19"/>
      <c r="W420" s="8"/>
      <c r="X420" s="5"/>
      <c r="Y420" s="20"/>
      <c r="Z420" s="21"/>
      <c r="AA420" s="22"/>
      <c r="AB420" s="22"/>
      <c r="AC420" s="23"/>
      <c r="AD420" s="22"/>
      <c r="AE420" s="22"/>
      <c r="AF420" s="22"/>
      <c r="AG420" s="23"/>
      <c r="AH420" s="22"/>
    </row>
    <row r="421" spans="1:34" ht="15.75" customHeight="1" x14ac:dyDescent="0.3">
      <c r="A421" s="13"/>
      <c r="B421" s="54"/>
      <c r="C421" s="10">
        <v>418</v>
      </c>
      <c r="D421" s="6" t="s">
        <v>1129</v>
      </c>
      <c r="E421" s="6" t="s">
        <v>1130</v>
      </c>
      <c r="F421" s="14" t="s">
        <v>152</v>
      </c>
      <c r="G421" s="15" t="s">
        <v>152</v>
      </c>
      <c r="H421" s="15" t="s">
        <v>152</v>
      </c>
      <c r="I421" s="16" t="s">
        <v>25</v>
      </c>
      <c r="L421" s="17"/>
      <c r="M421" s="18" t="str">
        <f>'AI - 1'!A420</f>
        <v>No</v>
      </c>
      <c r="N421" s="18" t="str">
        <f>'AI - 2'!A420</f>
        <v>No</v>
      </c>
      <c r="O421" s="18" t="str">
        <f>'AI  - 3'!A420</f>
        <v>No</v>
      </c>
      <c r="P421" s="8">
        <f>COUNTIF(M421:O421,"Yes")</f>
        <v>0</v>
      </c>
      <c r="Q421" s="18" t="str">
        <f>'AI - 1'!B420</f>
        <v>No</v>
      </c>
      <c r="R421" s="18" t="str">
        <f>'AI - 2'!B420</f>
        <v>No</v>
      </c>
      <c r="S421" s="18" t="str">
        <f>'AI  - 3'!B420</f>
        <v>No</v>
      </c>
      <c r="T421" s="8">
        <f>COUNTIF(Q421:S421,"Yes")</f>
        <v>0</v>
      </c>
      <c r="U421" s="15" t="s">
        <v>152</v>
      </c>
      <c r="V421" s="19"/>
      <c r="W421" s="8"/>
      <c r="X421" s="5"/>
      <c r="Y421" s="20"/>
      <c r="Z421" s="21"/>
      <c r="AA421" s="22"/>
      <c r="AB421" s="22"/>
      <c r="AC421" s="23"/>
      <c r="AD421" s="22"/>
      <c r="AE421" s="22"/>
      <c r="AF421" s="22"/>
      <c r="AG421" s="23"/>
      <c r="AH421" s="22"/>
    </row>
    <row r="422" spans="1:34" ht="15.75" customHeight="1" x14ac:dyDescent="0.3">
      <c r="A422" s="13"/>
      <c r="B422" s="54"/>
      <c r="C422" s="10">
        <v>419</v>
      </c>
      <c r="D422" s="6" t="s">
        <v>1131</v>
      </c>
      <c r="E422" s="6" t="s">
        <v>1132</v>
      </c>
      <c r="F422" s="14" t="s">
        <v>152</v>
      </c>
      <c r="G422" s="15" t="s">
        <v>152</v>
      </c>
      <c r="H422" s="15" t="s">
        <v>152</v>
      </c>
      <c r="I422" s="16" t="s">
        <v>25</v>
      </c>
      <c r="L422" s="17"/>
      <c r="M422" s="18" t="str">
        <f>'AI - 1'!A421</f>
        <v>No</v>
      </c>
      <c r="N422" s="18" t="str">
        <f>'AI - 2'!A421</f>
        <v>No</v>
      </c>
      <c r="O422" s="18" t="str">
        <f>'AI  - 3'!A421</f>
        <v>No</v>
      </c>
      <c r="P422" s="8">
        <f>COUNTIF(M422:O422,"Yes")</f>
        <v>0</v>
      </c>
      <c r="Q422" s="18" t="str">
        <f>'AI - 1'!B421</f>
        <v>No</v>
      </c>
      <c r="R422" s="18" t="str">
        <f>'AI - 2'!B421</f>
        <v>No</v>
      </c>
      <c r="S422" s="18" t="str">
        <f>'AI  - 3'!B421</f>
        <v>No</v>
      </c>
      <c r="T422" s="8">
        <f>COUNTIF(Q422:S422,"Yes")</f>
        <v>0</v>
      </c>
      <c r="U422" s="15" t="s">
        <v>152</v>
      </c>
      <c r="V422" s="19"/>
      <c r="W422" s="8"/>
      <c r="X422" s="5"/>
      <c r="Y422" s="20"/>
      <c r="Z422" s="21"/>
      <c r="AA422" s="22"/>
      <c r="AB422" s="22"/>
      <c r="AC422" s="23"/>
      <c r="AD422" s="22"/>
      <c r="AE422" s="22"/>
      <c r="AF422" s="22"/>
      <c r="AG422" s="23"/>
      <c r="AH422" s="22"/>
    </row>
    <row r="423" spans="1:34" ht="15.75" customHeight="1" x14ac:dyDescent="0.3">
      <c r="A423" s="13"/>
      <c r="B423" s="54"/>
      <c r="C423" s="10">
        <v>420</v>
      </c>
      <c r="D423" s="6" t="s">
        <v>1133</v>
      </c>
      <c r="E423" s="6" t="s">
        <v>1134</v>
      </c>
      <c r="F423" s="14" t="s">
        <v>152</v>
      </c>
      <c r="G423" s="15" t="s">
        <v>152</v>
      </c>
      <c r="H423" s="15" t="s">
        <v>152</v>
      </c>
      <c r="I423" s="16" t="s">
        <v>25</v>
      </c>
      <c r="L423" s="17"/>
      <c r="M423" s="18" t="str">
        <f>'AI - 1'!A422</f>
        <v>No</v>
      </c>
      <c r="N423" s="18" t="str">
        <f>'AI - 2'!A422</f>
        <v>No</v>
      </c>
      <c r="O423" s="18" t="str">
        <f>'AI  - 3'!A422</f>
        <v>No</v>
      </c>
      <c r="P423" s="8">
        <f>COUNTIF(M423:O423,"Yes")</f>
        <v>0</v>
      </c>
      <c r="Q423" s="18" t="str">
        <f>'AI - 1'!B422</f>
        <v>No</v>
      </c>
      <c r="R423" s="18" t="str">
        <f>'AI - 2'!B422</f>
        <v>No</v>
      </c>
      <c r="S423" s="18" t="str">
        <f>'AI  - 3'!B422</f>
        <v>No</v>
      </c>
      <c r="T423" s="8">
        <f>COUNTIF(Q423:S423,"Yes")</f>
        <v>0</v>
      </c>
      <c r="U423" s="15" t="s">
        <v>152</v>
      </c>
      <c r="V423" s="19"/>
      <c r="W423" s="8"/>
      <c r="X423" s="5"/>
      <c r="Y423" s="20"/>
      <c r="Z423" s="21"/>
      <c r="AA423" s="22"/>
      <c r="AB423" s="22"/>
      <c r="AC423" s="23"/>
      <c r="AD423" s="22"/>
      <c r="AE423" s="22"/>
      <c r="AF423" s="22"/>
      <c r="AG423" s="23"/>
      <c r="AH423" s="22"/>
    </row>
    <row r="424" spans="1:34" ht="15.75" customHeight="1" x14ac:dyDescent="0.3">
      <c r="A424" s="13"/>
      <c r="B424" s="54"/>
      <c r="C424" s="10">
        <v>421</v>
      </c>
      <c r="D424" s="6" t="s">
        <v>1135</v>
      </c>
      <c r="E424" s="6" t="s">
        <v>1136</v>
      </c>
      <c r="F424" s="14" t="s">
        <v>152</v>
      </c>
      <c r="G424" s="15" t="s">
        <v>152</v>
      </c>
      <c r="H424" s="15" t="s">
        <v>152</v>
      </c>
      <c r="I424" s="16" t="s">
        <v>25</v>
      </c>
      <c r="L424" s="17"/>
      <c r="M424" s="18" t="str">
        <f>'AI - 1'!A423</f>
        <v>No</v>
      </c>
      <c r="N424" s="18" t="str">
        <f>'AI - 2'!A423</f>
        <v>No</v>
      </c>
      <c r="O424" s="18" t="str">
        <f>'AI  - 3'!A423</f>
        <v>No</v>
      </c>
      <c r="P424" s="8">
        <f>COUNTIF(M424:O424,"Yes")</f>
        <v>0</v>
      </c>
      <c r="Q424" s="18" t="str">
        <f>'AI - 1'!B423</f>
        <v>No</v>
      </c>
      <c r="R424" s="18" t="str">
        <f>'AI - 2'!B423</f>
        <v>No</v>
      </c>
      <c r="S424" s="18" t="str">
        <f>'AI  - 3'!B423</f>
        <v>No</v>
      </c>
      <c r="T424" s="8">
        <f>COUNTIF(Q424:S424,"Yes")</f>
        <v>0</v>
      </c>
      <c r="U424" s="15" t="s">
        <v>152</v>
      </c>
      <c r="V424" s="19"/>
      <c r="W424" s="8"/>
      <c r="X424" s="5"/>
      <c r="Y424" s="20"/>
      <c r="Z424" s="21"/>
      <c r="AA424" s="22"/>
      <c r="AB424" s="22"/>
      <c r="AC424" s="23"/>
      <c r="AD424" s="22"/>
      <c r="AE424" s="22"/>
      <c r="AF424" s="22"/>
      <c r="AG424" s="23"/>
      <c r="AH424" s="22"/>
    </row>
    <row r="425" spans="1:34" ht="15.75" customHeight="1" x14ac:dyDescent="0.3">
      <c r="A425" s="13"/>
      <c r="B425" s="54"/>
      <c r="C425" s="10">
        <v>422</v>
      </c>
      <c r="D425" s="6" t="s">
        <v>82</v>
      </c>
      <c r="E425" s="6" t="s">
        <v>83</v>
      </c>
      <c r="F425" s="14" t="s">
        <v>24</v>
      </c>
      <c r="G425" s="15" t="s">
        <v>24</v>
      </c>
      <c r="H425" s="15" t="s">
        <v>24</v>
      </c>
      <c r="I425" s="16" t="s">
        <v>25</v>
      </c>
      <c r="L425" s="17"/>
      <c r="M425" s="18" t="str">
        <f>'AI - 1'!A424</f>
        <v>Yes</v>
      </c>
      <c r="N425" s="18" t="str">
        <f>'AI - 2'!A424</f>
        <v>Yes</v>
      </c>
      <c r="O425" s="18" t="str">
        <f>'AI  - 3'!A424</f>
        <v>Yes</v>
      </c>
      <c r="P425" s="8">
        <f>COUNTIF(M425:O425,"Yes")</f>
        <v>3</v>
      </c>
      <c r="Q425" s="18" t="str">
        <f>'AI - 1'!B424</f>
        <v>Yes</v>
      </c>
      <c r="R425" s="18" t="str">
        <f>'AI - 2'!B424</f>
        <v>Yes</v>
      </c>
      <c r="S425" s="18" t="str">
        <f>'AI  - 3'!B424</f>
        <v>Yes</v>
      </c>
      <c r="T425" s="8">
        <f>COUNTIF(Q425:S425,"Yes")</f>
        <v>3</v>
      </c>
      <c r="U425" s="15" t="s">
        <v>24</v>
      </c>
      <c r="V425" s="19"/>
      <c r="W425" s="8"/>
      <c r="X425" s="5"/>
      <c r="Y425" s="20"/>
      <c r="Z425" s="21"/>
      <c r="AA425" s="22"/>
      <c r="AB425" s="22"/>
      <c r="AC425" s="23"/>
      <c r="AD425" s="21"/>
      <c r="AE425" s="22"/>
      <c r="AF425" s="22"/>
      <c r="AG425" s="23"/>
      <c r="AH425" s="21"/>
    </row>
    <row r="426" spans="1:34" ht="15.75" customHeight="1" x14ac:dyDescent="0.3">
      <c r="A426" s="13"/>
      <c r="B426" s="54"/>
      <c r="C426" s="10">
        <v>423</v>
      </c>
      <c r="D426" s="6" t="s">
        <v>1137</v>
      </c>
      <c r="E426" s="6" t="s">
        <v>1138</v>
      </c>
      <c r="F426" s="14" t="s">
        <v>152</v>
      </c>
      <c r="G426" s="15" t="s">
        <v>152</v>
      </c>
      <c r="H426" s="15" t="s">
        <v>152</v>
      </c>
      <c r="I426" s="16" t="s">
        <v>25</v>
      </c>
      <c r="L426" s="17"/>
      <c r="M426" s="18" t="str">
        <f>'AI - 1'!A425</f>
        <v>No</v>
      </c>
      <c r="N426" s="18" t="str">
        <f>'AI - 2'!A425</f>
        <v>No</v>
      </c>
      <c r="O426" s="18" t="str">
        <f>'AI  - 3'!A425</f>
        <v>No</v>
      </c>
      <c r="P426" s="8">
        <f>COUNTIF(M426:O426,"Yes")</f>
        <v>0</v>
      </c>
      <c r="Q426" s="18" t="str">
        <f>'AI - 1'!B425</f>
        <v>No</v>
      </c>
      <c r="R426" s="18" t="str">
        <f>'AI - 2'!B425</f>
        <v>No</v>
      </c>
      <c r="S426" s="18" t="str">
        <f>'AI  - 3'!B425</f>
        <v>No</v>
      </c>
      <c r="T426" s="8">
        <f>COUNTIF(Q426:S426,"Yes")</f>
        <v>0</v>
      </c>
      <c r="U426" s="15" t="s">
        <v>152</v>
      </c>
      <c r="V426" s="19"/>
      <c r="W426" s="8"/>
      <c r="X426" s="5"/>
      <c r="Y426" s="20"/>
      <c r="Z426" s="21"/>
      <c r="AA426" s="22"/>
      <c r="AB426" s="22"/>
      <c r="AC426" s="23"/>
      <c r="AD426" s="22"/>
      <c r="AE426" s="22"/>
      <c r="AF426" s="22"/>
      <c r="AG426" s="23"/>
      <c r="AH426" s="22"/>
    </row>
    <row r="427" spans="1:34" ht="15.75" customHeight="1" x14ac:dyDescent="0.3">
      <c r="A427" s="13"/>
      <c r="B427" s="54"/>
      <c r="C427" s="10">
        <v>424</v>
      </c>
      <c r="D427" s="6" t="s">
        <v>399</v>
      </c>
      <c r="E427" s="6" t="s">
        <v>400</v>
      </c>
      <c r="F427" s="14" t="s">
        <v>152</v>
      </c>
      <c r="G427" s="15" t="s">
        <v>24</v>
      </c>
      <c r="H427" s="27" t="s">
        <v>152</v>
      </c>
      <c r="I427" s="16" t="s">
        <v>181</v>
      </c>
      <c r="J427" s="2" t="s">
        <v>219</v>
      </c>
      <c r="L427" s="17"/>
      <c r="M427" s="18" t="str">
        <f>'AI - 1'!A426</f>
        <v>No</v>
      </c>
      <c r="N427" s="18" t="str">
        <f>'AI - 2'!A426</f>
        <v>No</v>
      </c>
      <c r="O427" s="18" t="str">
        <f>'AI  - 3'!A426</f>
        <v>No</v>
      </c>
      <c r="P427" s="8">
        <f>COUNTIF(M427:O427,"Yes")</f>
        <v>0</v>
      </c>
      <c r="Q427" s="18" t="str">
        <f>'AI - 1'!B426</f>
        <v>No</v>
      </c>
      <c r="R427" s="18" t="str">
        <f>'AI - 2'!B426</f>
        <v>Yes</v>
      </c>
      <c r="S427" s="18" t="str">
        <f>'AI  - 3'!B426</f>
        <v>No</v>
      </c>
      <c r="T427" s="8">
        <f>COUNTIF(Q427:S427,"Yes")</f>
        <v>1</v>
      </c>
      <c r="U427" s="15" t="s">
        <v>24</v>
      </c>
      <c r="V427" s="19"/>
      <c r="W427" s="8"/>
      <c r="X427" s="5"/>
      <c r="Y427" s="20"/>
      <c r="Z427" s="21"/>
      <c r="AA427" s="22"/>
      <c r="AB427" s="22"/>
      <c r="AC427" s="23"/>
      <c r="AD427" s="22"/>
      <c r="AE427" s="22"/>
      <c r="AF427" s="22"/>
      <c r="AG427" s="23"/>
      <c r="AH427" s="22"/>
    </row>
    <row r="428" spans="1:34" ht="15.75" customHeight="1" x14ac:dyDescent="0.3">
      <c r="A428" s="13"/>
      <c r="B428" s="54"/>
      <c r="C428" s="10">
        <v>425</v>
      </c>
      <c r="D428" s="6" t="s">
        <v>1139</v>
      </c>
      <c r="E428" s="6" t="s">
        <v>1140</v>
      </c>
      <c r="F428" s="14" t="s">
        <v>152</v>
      </c>
      <c r="G428" s="15" t="s">
        <v>152</v>
      </c>
      <c r="H428" s="15" t="s">
        <v>152</v>
      </c>
      <c r="I428" s="16" t="s">
        <v>25</v>
      </c>
      <c r="L428" s="17"/>
      <c r="M428" s="18" t="str">
        <f>'AI - 1'!A427</f>
        <v>No</v>
      </c>
      <c r="N428" s="18" t="str">
        <f>'AI - 2'!A427</f>
        <v>No</v>
      </c>
      <c r="O428" s="18" t="str">
        <f>'AI  - 3'!A427</f>
        <v>No</v>
      </c>
      <c r="P428" s="8">
        <f>COUNTIF(M428:O428,"Yes")</f>
        <v>0</v>
      </c>
      <c r="Q428" s="18" t="str">
        <f>'AI - 1'!B427</f>
        <v>No</v>
      </c>
      <c r="R428" s="18" t="str">
        <f>'AI - 2'!B427</f>
        <v>No</v>
      </c>
      <c r="S428" s="18" t="str">
        <f>'AI  - 3'!B427</f>
        <v>No</v>
      </c>
      <c r="T428" s="8">
        <f>COUNTIF(Q428:S428,"Yes")</f>
        <v>0</v>
      </c>
      <c r="U428" s="15" t="s">
        <v>152</v>
      </c>
      <c r="V428" s="19"/>
      <c r="W428" s="8"/>
      <c r="X428" s="5"/>
      <c r="Y428" s="20"/>
      <c r="Z428" s="21"/>
      <c r="AA428" s="22"/>
      <c r="AB428" s="22"/>
      <c r="AC428" s="23"/>
      <c r="AD428" s="21"/>
      <c r="AE428" s="22"/>
      <c r="AF428" s="22"/>
      <c r="AG428" s="23"/>
      <c r="AH428" s="22"/>
    </row>
    <row r="429" spans="1:34" ht="15.75" customHeight="1" x14ac:dyDescent="0.3">
      <c r="A429" s="13"/>
      <c r="B429" s="54"/>
      <c r="C429" s="10">
        <v>426</v>
      </c>
      <c r="D429" s="6" t="s">
        <v>1141</v>
      </c>
      <c r="E429" s="6" t="s">
        <v>1142</v>
      </c>
      <c r="F429" s="14" t="s">
        <v>152</v>
      </c>
      <c r="G429" s="15" t="s">
        <v>152</v>
      </c>
      <c r="H429" s="15" t="s">
        <v>152</v>
      </c>
      <c r="I429" s="16" t="s">
        <v>25</v>
      </c>
      <c r="L429" s="17"/>
      <c r="M429" s="18" t="str">
        <f>'AI - 1'!A428</f>
        <v>No</v>
      </c>
      <c r="N429" s="18" t="str">
        <f>'AI - 2'!A428</f>
        <v>No</v>
      </c>
      <c r="O429" s="18" t="str">
        <f>'AI  - 3'!A428</f>
        <v>No</v>
      </c>
      <c r="P429" s="8">
        <f>COUNTIF(M429:O429,"Yes")</f>
        <v>0</v>
      </c>
      <c r="Q429" s="18" t="str">
        <f>'AI - 1'!B428</f>
        <v>No</v>
      </c>
      <c r="R429" s="18" t="str">
        <f>'AI - 2'!B428</f>
        <v>No</v>
      </c>
      <c r="S429" s="18" t="str">
        <f>'AI  - 3'!B428</f>
        <v>No</v>
      </c>
      <c r="T429" s="8">
        <f>COUNTIF(Q429:S429,"Yes")</f>
        <v>0</v>
      </c>
      <c r="U429" s="15" t="s">
        <v>152</v>
      </c>
      <c r="V429" s="19"/>
      <c r="W429" s="8"/>
      <c r="X429" s="5"/>
      <c r="Y429" s="20"/>
      <c r="Z429" s="21"/>
      <c r="AA429" s="22"/>
      <c r="AB429" s="22"/>
      <c r="AC429" s="23"/>
      <c r="AD429" s="22"/>
      <c r="AE429" s="22"/>
      <c r="AF429" s="22"/>
      <c r="AG429" s="23"/>
      <c r="AH429" s="22"/>
    </row>
    <row r="430" spans="1:34" ht="15.75" customHeight="1" x14ac:dyDescent="0.3">
      <c r="A430" s="13"/>
      <c r="B430" s="54"/>
      <c r="C430" s="10">
        <v>427</v>
      </c>
      <c r="D430" s="6" t="s">
        <v>272</v>
      </c>
      <c r="E430" s="6" t="s">
        <v>431</v>
      </c>
      <c r="F430" s="14" t="s">
        <v>24</v>
      </c>
      <c r="G430" s="15" t="s">
        <v>152</v>
      </c>
      <c r="H430" s="16" t="s">
        <v>152</v>
      </c>
      <c r="I430" s="24" t="s">
        <v>424</v>
      </c>
      <c r="J430" s="32" t="s">
        <v>152</v>
      </c>
      <c r="L430" s="17"/>
      <c r="M430" s="18" t="str">
        <f>'AI - 1'!A429</f>
        <v>No</v>
      </c>
      <c r="N430" s="18" t="str">
        <f>'AI - 2'!A429</f>
        <v>No</v>
      </c>
      <c r="O430" s="18" t="str">
        <f>'AI  - 3'!A429</f>
        <v>No</v>
      </c>
      <c r="P430" s="8">
        <f>COUNTIF(M430:O430,"Yes")</f>
        <v>0</v>
      </c>
      <c r="Q430" s="18" t="str">
        <f>'AI - 1'!B429</f>
        <v>No</v>
      </c>
      <c r="R430" s="18" t="str">
        <f>'AI - 2'!B429</f>
        <v>No</v>
      </c>
      <c r="S430" s="18" t="str">
        <f>'AI  - 3'!B429</f>
        <v>No</v>
      </c>
      <c r="T430" s="8">
        <f>COUNTIF(Q430:S430,"Yes")</f>
        <v>0</v>
      </c>
      <c r="U430" s="15" t="s">
        <v>152</v>
      </c>
      <c r="V430" s="19"/>
      <c r="W430" s="8"/>
      <c r="X430" s="5"/>
      <c r="Y430" s="20"/>
      <c r="Z430" s="21"/>
      <c r="AA430" s="22"/>
      <c r="AB430" s="22"/>
      <c r="AC430" s="23"/>
      <c r="AD430" s="22"/>
      <c r="AE430" s="22"/>
      <c r="AF430" s="22"/>
      <c r="AG430" s="23"/>
      <c r="AH430" s="22"/>
    </row>
    <row r="431" spans="1:34" ht="15.75" customHeight="1" x14ac:dyDescent="0.3">
      <c r="A431" s="13"/>
      <c r="B431" s="54"/>
      <c r="C431" s="10">
        <v>428</v>
      </c>
      <c r="D431" s="6" t="s">
        <v>160</v>
      </c>
      <c r="E431" s="6" t="s">
        <v>161</v>
      </c>
      <c r="F431" s="14" t="s">
        <v>152</v>
      </c>
      <c r="G431" s="15" t="s">
        <v>24</v>
      </c>
      <c r="H431" s="24" t="s">
        <v>24</v>
      </c>
      <c r="I431" s="24" t="s">
        <v>153</v>
      </c>
      <c r="J431" s="25" t="s">
        <v>162</v>
      </c>
      <c r="K431" s="2" t="s">
        <v>163</v>
      </c>
      <c r="L431" s="17"/>
      <c r="M431" s="18" t="str">
        <f>'AI - 1'!A430</f>
        <v>Yes</v>
      </c>
      <c r="N431" s="18" t="str">
        <f>'AI - 2'!A430</f>
        <v>Yes</v>
      </c>
      <c r="O431" s="18" t="str">
        <f>'AI  - 3'!A430</f>
        <v>Yes</v>
      </c>
      <c r="P431" s="8">
        <f>COUNTIF(M431:O431,"Yes")</f>
        <v>3</v>
      </c>
      <c r="Q431" s="18" t="str">
        <f>'AI - 1'!B430</f>
        <v>Yes</v>
      </c>
      <c r="R431" s="18" t="str">
        <f>'AI - 2'!B430</f>
        <v>Yes</v>
      </c>
      <c r="S431" s="18" t="str">
        <f>'AI  - 3'!B430</f>
        <v>Yes</v>
      </c>
      <c r="T431" s="8">
        <f>COUNTIF(Q431:S431,"Yes")</f>
        <v>3</v>
      </c>
      <c r="U431" s="15" t="s">
        <v>24</v>
      </c>
      <c r="V431" s="19"/>
      <c r="W431" s="8"/>
      <c r="X431" s="5"/>
      <c r="Y431" s="20"/>
      <c r="Z431" s="21"/>
      <c r="AA431" s="22"/>
      <c r="AB431" s="22"/>
      <c r="AC431" s="23"/>
      <c r="AD431" s="21"/>
      <c r="AE431" s="22"/>
      <c r="AF431" s="22"/>
      <c r="AG431" s="23"/>
      <c r="AH431" s="21"/>
    </row>
    <row r="432" spans="1:34" ht="15.75" customHeight="1" x14ac:dyDescent="0.3">
      <c r="A432" s="13"/>
      <c r="B432" s="54"/>
      <c r="C432" s="10">
        <v>429</v>
      </c>
      <c r="D432" s="6" t="s">
        <v>1143</v>
      </c>
      <c r="E432" s="6" t="s">
        <v>1144</v>
      </c>
      <c r="F432" s="14" t="s">
        <v>152</v>
      </c>
      <c r="G432" s="15" t="s">
        <v>152</v>
      </c>
      <c r="H432" s="15" t="s">
        <v>152</v>
      </c>
      <c r="I432" s="16" t="s">
        <v>25</v>
      </c>
      <c r="L432" s="17"/>
      <c r="M432" s="18" t="str">
        <f>'AI - 1'!A431</f>
        <v>No</v>
      </c>
      <c r="N432" s="18" t="str">
        <f>'AI - 2'!A431</f>
        <v>No</v>
      </c>
      <c r="O432" s="18" t="str">
        <f>'AI  - 3'!A431</f>
        <v>No</v>
      </c>
      <c r="P432" s="8">
        <f>COUNTIF(M432:O432,"Yes")</f>
        <v>0</v>
      </c>
      <c r="Q432" s="18" t="str">
        <f>'AI - 1'!B431</f>
        <v>No</v>
      </c>
      <c r="R432" s="18" t="str">
        <f>'AI - 2'!B431</f>
        <v>No</v>
      </c>
      <c r="S432" s="18" t="str">
        <f>'AI  - 3'!B431</f>
        <v>No</v>
      </c>
      <c r="T432" s="8">
        <f>COUNTIF(Q432:S432,"Yes")</f>
        <v>0</v>
      </c>
      <c r="U432" s="15" t="s">
        <v>152</v>
      </c>
      <c r="V432" s="19"/>
      <c r="W432" s="8"/>
      <c r="X432" s="5"/>
      <c r="Y432" s="20"/>
      <c r="Z432" s="21"/>
      <c r="AA432" s="22"/>
      <c r="AB432" s="22"/>
      <c r="AC432" s="23"/>
      <c r="AD432" s="22"/>
      <c r="AE432" s="22"/>
      <c r="AF432" s="22"/>
      <c r="AG432" s="23"/>
      <c r="AH432" s="22"/>
    </row>
    <row r="433" spans="1:34" ht="15.75" customHeight="1" x14ac:dyDescent="0.3">
      <c r="A433" s="13"/>
      <c r="B433" s="54"/>
      <c r="C433" s="10">
        <v>430</v>
      </c>
      <c r="D433" s="6" t="s">
        <v>1145</v>
      </c>
      <c r="E433" s="6" t="s">
        <v>1146</v>
      </c>
      <c r="F433" s="14" t="s">
        <v>152</v>
      </c>
      <c r="G433" s="15" t="s">
        <v>152</v>
      </c>
      <c r="H433" s="15" t="s">
        <v>152</v>
      </c>
      <c r="I433" s="16" t="s">
        <v>25</v>
      </c>
      <c r="L433" s="17"/>
      <c r="M433" s="18" t="str">
        <f>'AI - 1'!A432</f>
        <v>No</v>
      </c>
      <c r="N433" s="18" t="str">
        <f>'AI - 2'!A432</f>
        <v>No</v>
      </c>
      <c r="O433" s="18" t="str">
        <f>'AI  - 3'!A432</f>
        <v>No</v>
      </c>
      <c r="P433" s="8">
        <f>COUNTIF(M433:O433,"Yes")</f>
        <v>0</v>
      </c>
      <c r="Q433" s="18" t="str">
        <f>'AI - 1'!B432</f>
        <v>No</v>
      </c>
      <c r="R433" s="18" t="str">
        <f>'AI - 2'!B432</f>
        <v>No</v>
      </c>
      <c r="S433" s="18" t="str">
        <f>'AI  - 3'!B432</f>
        <v>No</v>
      </c>
      <c r="T433" s="8">
        <f>COUNTIF(Q433:S433,"Yes")</f>
        <v>0</v>
      </c>
      <c r="U433" s="15" t="s">
        <v>152</v>
      </c>
      <c r="V433" s="19"/>
      <c r="W433" s="8"/>
      <c r="X433" s="5"/>
      <c r="Y433" s="20"/>
      <c r="Z433" s="21"/>
      <c r="AA433" s="22"/>
      <c r="AB433" s="22"/>
      <c r="AC433" s="23"/>
      <c r="AD433" s="22"/>
      <c r="AE433" s="22"/>
      <c r="AF433" s="22"/>
      <c r="AG433" s="23"/>
      <c r="AH433" s="22"/>
    </row>
    <row r="434" spans="1:34" ht="15.75" customHeight="1" x14ac:dyDescent="0.3">
      <c r="A434" s="13"/>
      <c r="B434" s="54"/>
      <c r="C434" s="10">
        <v>431</v>
      </c>
      <c r="D434" s="6" t="s">
        <v>1147</v>
      </c>
      <c r="E434" s="6" t="s">
        <v>1148</v>
      </c>
      <c r="F434" s="14" t="s">
        <v>152</v>
      </c>
      <c r="G434" s="15" t="s">
        <v>152</v>
      </c>
      <c r="H434" s="15" t="s">
        <v>152</v>
      </c>
      <c r="I434" s="16" t="s">
        <v>25</v>
      </c>
      <c r="L434" s="17"/>
      <c r="M434" s="18" t="str">
        <f>'AI - 1'!A433</f>
        <v>No</v>
      </c>
      <c r="N434" s="18" t="str">
        <f>'AI - 2'!A433</f>
        <v>No</v>
      </c>
      <c r="O434" s="18" t="str">
        <f>'AI  - 3'!A433</f>
        <v>No</v>
      </c>
      <c r="P434" s="8">
        <f>COUNTIF(M434:O434,"Yes")</f>
        <v>0</v>
      </c>
      <c r="Q434" s="18" t="str">
        <f>'AI - 1'!B433</f>
        <v>No</v>
      </c>
      <c r="R434" s="18" t="str">
        <f>'AI - 2'!B433</f>
        <v>No</v>
      </c>
      <c r="S434" s="18" t="str">
        <f>'AI  - 3'!B433</f>
        <v>No</v>
      </c>
      <c r="T434" s="8">
        <f>COUNTIF(Q434:S434,"Yes")</f>
        <v>0</v>
      </c>
      <c r="U434" s="15" t="s">
        <v>152</v>
      </c>
      <c r="V434" s="19"/>
      <c r="W434" s="8"/>
      <c r="X434" s="5"/>
      <c r="Y434" s="20"/>
      <c r="Z434" s="21"/>
      <c r="AA434" s="22"/>
      <c r="AB434" s="22"/>
      <c r="AC434" s="23"/>
      <c r="AD434" s="22"/>
      <c r="AE434" s="22"/>
      <c r="AF434" s="22"/>
      <c r="AG434" s="23"/>
      <c r="AH434" s="22"/>
    </row>
    <row r="435" spans="1:34" ht="15.75" customHeight="1" x14ac:dyDescent="0.3">
      <c r="A435" s="13"/>
      <c r="B435" s="54"/>
      <c r="C435" s="10">
        <v>432</v>
      </c>
      <c r="D435" s="6" t="s">
        <v>1149</v>
      </c>
      <c r="E435" s="6" t="s">
        <v>1150</v>
      </c>
      <c r="F435" s="14" t="s">
        <v>152</v>
      </c>
      <c r="G435" s="15" t="s">
        <v>152</v>
      </c>
      <c r="H435" s="15" t="s">
        <v>152</v>
      </c>
      <c r="I435" s="16" t="s">
        <v>25</v>
      </c>
      <c r="L435" s="17"/>
      <c r="M435" s="18" t="str">
        <f>'AI - 1'!A434</f>
        <v>No</v>
      </c>
      <c r="N435" s="18" t="str">
        <f>'AI - 2'!A434</f>
        <v>No</v>
      </c>
      <c r="O435" s="18" t="str">
        <f>'AI  - 3'!A434</f>
        <v>No</v>
      </c>
      <c r="P435" s="8">
        <f>COUNTIF(M435:O435,"Yes")</f>
        <v>0</v>
      </c>
      <c r="Q435" s="18" t="str">
        <f>'AI - 1'!B434</f>
        <v>No</v>
      </c>
      <c r="R435" s="18" t="str">
        <f>'AI - 2'!B434</f>
        <v>No</v>
      </c>
      <c r="S435" s="18" t="str">
        <f>'AI  - 3'!B434</f>
        <v>No</v>
      </c>
      <c r="T435" s="8">
        <f>COUNTIF(Q435:S435,"Yes")</f>
        <v>0</v>
      </c>
      <c r="U435" s="15" t="s">
        <v>152</v>
      </c>
      <c r="V435" s="19"/>
      <c r="W435" s="8"/>
      <c r="X435" s="5"/>
      <c r="Y435" s="20"/>
      <c r="Z435" s="21"/>
      <c r="AA435" s="22"/>
      <c r="AB435" s="22"/>
      <c r="AC435" s="23"/>
      <c r="AD435" s="22"/>
      <c r="AE435" s="22"/>
      <c r="AF435" s="22"/>
      <c r="AG435" s="23"/>
      <c r="AH435" s="22"/>
    </row>
    <row r="436" spans="1:34" ht="15.75" customHeight="1" x14ac:dyDescent="0.3">
      <c r="A436" s="13"/>
      <c r="B436" s="54"/>
      <c r="C436" s="10">
        <v>433</v>
      </c>
      <c r="D436" s="6" t="s">
        <v>1151</v>
      </c>
      <c r="E436" s="6" t="s">
        <v>1152</v>
      </c>
      <c r="F436" s="14" t="s">
        <v>152</v>
      </c>
      <c r="G436" s="15" t="s">
        <v>152</v>
      </c>
      <c r="H436" s="15" t="s">
        <v>152</v>
      </c>
      <c r="I436" s="16" t="s">
        <v>25</v>
      </c>
      <c r="L436" s="17"/>
      <c r="M436" s="18" t="str">
        <f>'AI - 1'!A435</f>
        <v>No</v>
      </c>
      <c r="N436" s="18" t="str">
        <f>'AI - 2'!A435</f>
        <v>No</v>
      </c>
      <c r="O436" s="18" t="str">
        <f>'AI  - 3'!A435</f>
        <v>No</v>
      </c>
      <c r="P436" s="8">
        <f>COUNTIF(M436:O436,"Yes")</f>
        <v>0</v>
      </c>
      <c r="Q436" s="18" t="str">
        <f>'AI - 1'!B435</f>
        <v>No</v>
      </c>
      <c r="R436" s="18" t="str">
        <f>'AI - 2'!B435</f>
        <v>No</v>
      </c>
      <c r="S436" s="18" t="str">
        <f>'AI  - 3'!B435</f>
        <v>No</v>
      </c>
      <c r="T436" s="8">
        <f>COUNTIF(Q436:S436,"Yes")</f>
        <v>0</v>
      </c>
      <c r="U436" s="15" t="s">
        <v>152</v>
      </c>
      <c r="V436" s="19"/>
      <c r="W436" s="8"/>
      <c r="X436" s="5"/>
      <c r="Y436" s="20"/>
      <c r="Z436" s="21"/>
      <c r="AA436" s="22"/>
      <c r="AB436" s="22"/>
      <c r="AC436" s="23"/>
      <c r="AD436" s="22"/>
      <c r="AE436" s="22"/>
      <c r="AF436" s="22"/>
      <c r="AG436" s="23"/>
      <c r="AH436" s="22"/>
    </row>
    <row r="437" spans="1:34" ht="15.75" customHeight="1" x14ac:dyDescent="0.3">
      <c r="A437" s="13"/>
      <c r="B437" s="54"/>
      <c r="C437" s="10">
        <v>434</v>
      </c>
      <c r="D437" s="6" t="s">
        <v>1153</v>
      </c>
      <c r="E437" s="6" t="s">
        <v>1154</v>
      </c>
      <c r="F437" s="14" t="s">
        <v>152</v>
      </c>
      <c r="G437" s="15" t="s">
        <v>152</v>
      </c>
      <c r="H437" s="15" t="s">
        <v>152</v>
      </c>
      <c r="I437" s="16" t="s">
        <v>25</v>
      </c>
      <c r="L437" s="17"/>
      <c r="M437" s="18" t="str">
        <f>'AI - 1'!A436</f>
        <v>No</v>
      </c>
      <c r="N437" s="18" t="str">
        <f>'AI - 2'!A436</f>
        <v>No</v>
      </c>
      <c r="O437" s="18" t="str">
        <f>'AI  - 3'!A436</f>
        <v>No</v>
      </c>
      <c r="P437" s="8">
        <f>COUNTIF(M437:O437,"Yes")</f>
        <v>0</v>
      </c>
      <c r="Q437" s="18" t="str">
        <f>'AI - 1'!B436</f>
        <v>No</v>
      </c>
      <c r="R437" s="18" t="str">
        <f>'AI - 2'!B436</f>
        <v>No</v>
      </c>
      <c r="S437" s="18" t="str">
        <f>'AI  - 3'!B436</f>
        <v>No</v>
      </c>
      <c r="T437" s="8">
        <f>COUNTIF(Q437:S437,"Yes")</f>
        <v>0</v>
      </c>
      <c r="U437" s="15" t="s">
        <v>152</v>
      </c>
      <c r="V437" s="19"/>
      <c r="W437" s="8"/>
      <c r="X437" s="5"/>
      <c r="Y437" s="20"/>
      <c r="Z437" s="21"/>
      <c r="AA437" s="22"/>
      <c r="AB437" s="22"/>
      <c r="AC437" s="23"/>
      <c r="AD437" s="22"/>
      <c r="AE437" s="22"/>
      <c r="AF437" s="22"/>
      <c r="AG437" s="23"/>
      <c r="AH437" s="22"/>
    </row>
    <row r="438" spans="1:34" ht="15.75" customHeight="1" x14ac:dyDescent="0.3">
      <c r="A438" s="13"/>
      <c r="B438" s="54"/>
      <c r="C438" s="10">
        <v>435</v>
      </c>
      <c r="D438" s="6" t="s">
        <v>46</v>
      </c>
      <c r="E438" s="6" t="s">
        <v>28</v>
      </c>
      <c r="F438" s="14" t="s">
        <v>24</v>
      </c>
      <c r="G438" s="15" t="s">
        <v>152</v>
      </c>
      <c r="H438" s="16" t="s">
        <v>24</v>
      </c>
      <c r="I438" s="27" t="s">
        <v>406</v>
      </c>
      <c r="J438" s="2"/>
      <c r="K438" s="2" t="s">
        <v>127</v>
      </c>
      <c r="L438" s="17"/>
      <c r="M438" s="18" t="str">
        <f>'AI - 1'!A437</f>
        <v>No</v>
      </c>
      <c r="N438" s="18" t="str">
        <f>'AI - 2'!A437</f>
        <v>No</v>
      </c>
      <c r="O438" s="18" t="str">
        <f>'AI  - 3'!A437</f>
        <v>No</v>
      </c>
      <c r="P438" s="8">
        <f>COUNTIF(M438:O438,"Yes")</f>
        <v>0</v>
      </c>
      <c r="Q438" s="18" t="str">
        <f>'AI - 1'!B437</f>
        <v>No</v>
      </c>
      <c r="R438" s="18" t="str">
        <f>'AI - 2'!B437</f>
        <v>No</v>
      </c>
      <c r="S438" s="18" t="str">
        <f>'AI  - 3'!B437</f>
        <v>No</v>
      </c>
      <c r="T438" s="8">
        <f>COUNTIF(Q438:S438,"Yes")</f>
        <v>0</v>
      </c>
      <c r="U438" s="15" t="s">
        <v>152</v>
      </c>
      <c r="V438" s="19"/>
      <c r="W438" s="8"/>
      <c r="X438" s="5"/>
      <c r="Y438" s="20"/>
      <c r="Z438" s="21"/>
      <c r="AA438" s="22"/>
      <c r="AB438" s="22"/>
      <c r="AC438" s="23"/>
      <c r="AD438" s="22"/>
      <c r="AE438" s="22"/>
      <c r="AF438" s="22"/>
      <c r="AG438" s="23"/>
      <c r="AH438" s="22"/>
    </row>
    <row r="439" spans="1:34" ht="15.75" customHeight="1" x14ac:dyDescent="0.3">
      <c r="A439" s="13"/>
      <c r="B439" s="54"/>
      <c r="C439" s="10">
        <v>436</v>
      </c>
      <c r="D439" s="6" t="s">
        <v>1155</v>
      </c>
      <c r="E439" s="6" t="s">
        <v>1156</v>
      </c>
      <c r="F439" s="14" t="s">
        <v>152</v>
      </c>
      <c r="G439" s="15" t="s">
        <v>152</v>
      </c>
      <c r="H439" s="15" t="s">
        <v>152</v>
      </c>
      <c r="I439" s="16" t="s">
        <v>25</v>
      </c>
      <c r="L439" s="17"/>
      <c r="M439" s="18" t="str">
        <f>'AI - 1'!A438</f>
        <v>No</v>
      </c>
      <c r="N439" s="18" t="str">
        <f>'AI - 2'!A438</f>
        <v>No</v>
      </c>
      <c r="O439" s="18" t="str">
        <f>'AI  - 3'!A438</f>
        <v>No</v>
      </c>
      <c r="P439" s="8">
        <f>COUNTIF(M439:O439,"Yes")</f>
        <v>0</v>
      </c>
      <c r="Q439" s="18" t="str">
        <f>'AI - 1'!B438</f>
        <v>No</v>
      </c>
      <c r="R439" s="18" t="str">
        <f>'AI - 2'!B438</f>
        <v>No</v>
      </c>
      <c r="S439" s="18" t="str">
        <f>'AI  - 3'!B438</f>
        <v>No</v>
      </c>
      <c r="T439" s="8">
        <f>COUNTIF(Q439:S439,"Yes")</f>
        <v>0</v>
      </c>
      <c r="U439" s="15" t="s">
        <v>152</v>
      </c>
      <c r="V439" s="19"/>
      <c r="W439" s="8"/>
      <c r="X439" s="5"/>
      <c r="Y439" s="20"/>
      <c r="Z439" s="21"/>
      <c r="AA439" s="22"/>
      <c r="AB439" s="22"/>
      <c r="AC439" s="23"/>
      <c r="AD439" s="22"/>
      <c r="AE439" s="22"/>
      <c r="AF439" s="22"/>
      <c r="AG439" s="23"/>
      <c r="AH439" s="22"/>
    </row>
    <row r="440" spans="1:34" ht="15.75" customHeight="1" x14ac:dyDescent="0.3">
      <c r="A440" s="13"/>
      <c r="B440" s="54"/>
      <c r="C440" s="10">
        <v>437</v>
      </c>
      <c r="D440" s="6" t="s">
        <v>1157</v>
      </c>
      <c r="E440" s="6" t="s">
        <v>1158</v>
      </c>
      <c r="F440" s="14" t="s">
        <v>152</v>
      </c>
      <c r="G440" s="15" t="s">
        <v>152</v>
      </c>
      <c r="H440" s="15" t="s">
        <v>152</v>
      </c>
      <c r="I440" s="16" t="s">
        <v>25</v>
      </c>
      <c r="L440" s="17"/>
      <c r="M440" s="18" t="str">
        <f>'AI - 1'!A439</f>
        <v>No</v>
      </c>
      <c r="N440" s="18" t="str">
        <f>'AI - 2'!A439</f>
        <v>No</v>
      </c>
      <c r="O440" s="18" t="str">
        <f>'AI  - 3'!A439</f>
        <v>No</v>
      </c>
      <c r="P440" s="8">
        <f>COUNTIF(M440:O440,"Yes")</f>
        <v>0</v>
      </c>
      <c r="Q440" s="18" t="str">
        <f>'AI - 1'!B439</f>
        <v>No</v>
      </c>
      <c r="R440" s="18" t="str">
        <f>'AI - 2'!B439</f>
        <v>No</v>
      </c>
      <c r="S440" s="18" t="str">
        <f>'AI  - 3'!B439</f>
        <v>No</v>
      </c>
      <c r="T440" s="8">
        <f>COUNTIF(Q440:S440,"Yes")</f>
        <v>0</v>
      </c>
      <c r="U440" s="15" t="s">
        <v>152</v>
      </c>
      <c r="V440" s="19"/>
      <c r="W440" s="8"/>
      <c r="X440" s="5"/>
      <c r="Y440" s="20"/>
      <c r="Z440" s="21"/>
      <c r="AA440" s="22"/>
      <c r="AB440" s="22"/>
      <c r="AC440" s="23"/>
      <c r="AD440" s="22"/>
      <c r="AE440" s="22"/>
      <c r="AF440" s="22"/>
      <c r="AG440" s="23"/>
      <c r="AH440" s="22"/>
    </row>
    <row r="441" spans="1:34" ht="15.75" customHeight="1" x14ac:dyDescent="0.3">
      <c r="A441" s="13"/>
      <c r="B441" s="54"/>
      <c r="C441" s="10">
        <v>438</v>
      </c>
      <c r="D441" s="6" t="s">
        <v>1159</v>
      </c>
      <c r="E441" s="6" t="s">
        <v>1160</v>
      </c>
      <c r="F441" s="14" t="s">
        <v>152</v>
      </c>
      <c r="G441" s="15" t="s">
        <v>152</v>
      </c>
      <c r="H441" s="15" t="s">
        <v>152</v>
      </c>
      <c r="I441" s="16" t="s">
        <v>25</v>
      </c>
      <c r="L441" s="17"/>
      <c r="M441" s="18" t="str">
        <f>'AI - 1'!A440</f>
        <v>No</v>
      </c>
      <c r="N441" s="18" t="str">
        <f>'AI - 2'!A440</f>
        <v>No</v>
      </c>
      <c r="O441" s="18" t="str">
        <f>'AI  - 3'!A440</f>
        <v>No</v>
      </c>
      <c r="P441" s="8">
        <f>COUNTIF(M441:O441,"Yes")</f>
        <v>0</v>
      </c>
      <c r="Q441" s="18" t="str">
        <f>'AI - 1'!B440</f>
        <v>No</v>
      </c>
      <c r="R441" s="18" t="str">
        <f>'AI - 2'!B440</f>
        <v>No</v>
      </c>
      <c r="S441" s="18" t="str">
        <f>'AI  - 3'!B440</f>
        <v>No</v>
      </c>
      <c r="T441" s="8">
        <f>COUNTIF(Q441:S441,"Yes")</f>
        <v>0</v>
      </c>
      <c r="U441" s="15" t="s">
        <v>152</v>
      </c>
      <c r="V441" s="19"/>
      <c r="W441" s="8"/>
      <c r="X441" s="5"/>
      <c r="Y441" s="20"/>
      <c r="Z441" s="21"/>
      <c r="AA441" s="22"/>
      <c r="AB441" s="22"/>
      <c r="AC441" s="23"/>
      <c r="AD441" s="22"/>
      <c r="AE441" s="22"/>
      <c r="AF441" s="22"/>
      <c r="AG441" s="23"/>
      <c r="AH441" s="22"/>
    </row>
    <row r="442" spans="1:34" ht="15.75" customHeight="1" x14ac:dyDescent="0.3">
      <c r="A442" s="13"/>
      <c r="B442" s="54"/>
      <c r="C442" s="10">
        <v>439</v>
      </c>
      <c r="D442" s="6" t="s">
        <v>1161</v>
      </c>
      <c r="E442" s="6" t="s">
        <v>1162</v>
      </c>
      <c r="F442" s="14" t="s">
        <v>152</v>
      </c>
      <c r="G442" s="15" t="s">
        <v>152</v>
      </c>
      <c r="H442" s="15" t="s">
        <v>152</v>
      </c>
      <c r="I442" s="16" t="s">
        <v>25</v>
      </c>
      <c r="L442" s="17"/>
      <c r="M442" s="18" t="str">
        <f>'AI - 1'!A441</f>
        <v>No</v>
      </c>
      <c r="N442" s="18" t="str">
        <f>'AI - 2'!A441</f>
        <v>No</v>
      </c>
      <c r="O442" s="18" t="str">
        <f>'AI  - 3'!A441</f>
        <v>No</v>
      </c>
      <c r="P442" s="8">
        <f>COUNTIF(M442:O442,"Yes")</f>
        <v>0</v>
      </c>
      <c r="Q442" s="18" t="str">
        <f>'AI - 1'!B441</f>
        <v>No</v>
      </c>
      <c r="R442" s="18" t="str">
        <f>'AI - 2'!B441</f>
        <v>No</v>
      </c>
      <c r="S442" s="18" t="str">
        <f>'AI  - 3'!B441</f>
        <v>No</v>
      </c>
      <c r="T442" s="8">
        <f>COUNTIF(Q442:S442,"Yes")</f>
        <v>0</v>
      </c>
      <c r="U442" s="15" t="s">
        <v>152</v>
      </c>
      <c r="V442" s="19"/>
      <c r="W442" s="8"/>
      <c r="X442" s="5"/>
      <c r="Y442" s="20"/>
      <c r="Z442" s="21"/>
      <c r="AA442" s="22"/>
      <c r="AB442" s="22"/>
      <c r="AC442" s="23"/>
      <c r="AD442" s="22"/>
      <c r="AE442" s="22"/>
      <c r="AF442" s="22"/>
      <c r="AG442" s="23"/>
      <c r="AH442" s="22"/>
    </row>
    <row r="443" spans="1:34" ht="15.75" customHeight="1" x14ac:dyDescent="0.3">
      <c r="A443" s="13"/>
      <c r="B443" s="54"/>
      <c r="C443" s="10">
        <v>440</v>
      </c>
      <c r="D443" s="6" t="s">
        <v>262</v>
      </c>
      <c r="E443" s="6" t="s">
        <v>263</v>
      </c>
      <c r="F443" s="14" t="s">
        <v>152</v>
      </c>
      <c r="G443" s="15" t="s">
        <v>24</v>
      </c>
      <c r="H443" s="27" t="s">
        <v>152</v>
      </c>
      <c r="I443" s="16" t="s">
        <v>181</v>
      </c>
      <c r="J443" s="29" t="s">
        <v>264</v>
      </c>
      <c r="K443" s="29" t="s">
        <v>265</v>
      </c>
      <c r="L443" s="17"/>
      <c r="M443" s="18" t="str">
        <f>'AI - 1'!A442</f>
        <v>Yes</v>
      </c>
      <c r="N443" s="18" t="str">
        <f>'AI - 2'!A442</f>
        <v>Yes</v>
      </c>
      <c r="O443" s="18" t="str">
        <f>'AI  - 3'!A442</f>
        <v>Yes</v>
      </c>
      <c r="P443" s="8">
        <f>COUNTIF(M443:O443,"Yes")</f>
        <v>3</v>
      </c>
      <c r="Q443" s="18" t="str">
        <f>'AI - 1'!B442</f>
        <v>Yes</v>
      </c>
      <c r="R443" s="18" t="str">
        <f>'AI - 2'!B442</f>
        <v>No</v>
      </c>
      <c r="S443" s="18" t="str">
        <f>'AI  - 3'!B442</f>
        <v>Yes</v>
      </c>
      <c r="T443" s="8">
        <f>COUNTIF(Q443:S443,"Yes")</f>
        <v>2</v>
      </c>
      <c r="U443" s="15" t="s">
        <v>24</v>
      </c>
      <c r="V443" s="19"/>
      <c r="W443" s="8"/>
      <c r="X443" s="5"/>
      <c r="Y443" s="20"/>
      <c r="Z443" s="21"/>
      <c r="AA443" s="22"/>
      <c r="AB443" s="22"/>
      <c r="AC443" s="23"/>
      <c r="AD443" s="21"/>
      <c r="AE443" s="22"/>
      <c r="AF443" s="22"/>
      <c r="AG443" s="23"/>
      <c r="AH443" s="21"/>
    </row>
    <row r="444" spans="1:34" ht="15.75" customHeight="1" x14ac:dyDescent="0.3">
      <c r="A444" s="13"/>
      <c r="B444" s="54"/>
      <c r="C444" s="10">
        <v>441</v>
      </c>
      <c r="D444" s="6" t="s">
        <v>1163</v>
      </c>
      <c r="E444" s="6" t="s">
        <v>1164</v>
      </c>
      <c r="F444" s="14" t="s">
        <v>152</v>
      </c>
      <c r="G444" s="15" t="s">
        <v>152</v>
      </c>
      <c r="H444" s="15" t="s">
        <v>152</v>
      </c>
      <c r="I444" s="16" t="s">
        <v>25</v>
      </c>
      <c r="L444" s="17"/>
      <c r="M444" s="18" t="str">
        <f>'AI - 1'!A443</f>
        <v>No</v>
      </c>
      <c r="N444" s="18" t="str">
        <f>'AI - 2'!A443</f>
        <v>No</v>
      </c>
      <c r="O444" s="18" t="str">
        <f>'AI  - 3'!A443</f>
        <v>No</v>
      </c>
      <c r="P444" s="8">
        <f>COUNTIF(M444:O444,"Yes")</f>
        <v>0</v>
      </c>
      <c r="Q444" s="18" t="str">
        <f>'AI - 1'!B443</f>
        <v>No</v>
      </c>
      <c r="R444" s="18" t="str">
        <f>'AI - 2'!B443</f>
        <v>No</v>
      </c>
      <c r="S444" s="18" t="str">
        <f>'AI  - 3'!B443</f>
        <v>No</v>
      </c>
      <c r="T444" s="8">
        <f>COUNTIF(Q444:S444,"Yes")</f>
        <v>0</v>
      </c>
      <c r="U444" s="15" t="s">
        <v>152</v>
      </c>
      <c r="V444" s="19"/>
      <c r="W444" s="8"/>
      <c r="X444" s="5"/>
      <c r="Y444" s="20"/>
      <c r="Z444" s="21"/>
      <c r="AA444" s="22"/>
      <c r="AB444" s="22"/>
      <c r="AC444" s="23"/>
      <c r="AD444" s="22"/>
      <c r="AE444" s="22"/>
      <c r="AF444" s="22"/>
      <c r="AG444" s="23"/>
      <c r="AH444" s="22"/>
    </row>
    <row r="445" spans="1:34" ht="15.75" customHeight="1" x14ac:dyDescent="0.3">
      <c r="A445" s="13"/>
      <c r="B445" s="54"/>
      <c r="C445" s="10">
        <v>442</v>
      </c>
      <c r="D445" s="6" t="s">
        <v>1165</v>
      </c>
      <c r="E445" s="6" t="s">
        <v>1166</v>
      </c>
      <c r="F445" s="14" t="s">
        <v>152</v>
      </c>
      <c r="G445" s="15" t="s">
        <v>152</v>
      </c>
      <c r="H445" s="15" t="s">
        <v>152</v>
      </c>
      <c r="I445" s="16" t="s">
        <v>25</v>
      </c>
      <c r="L445" s="17"/>
      <c r="M445" s="18" t="str">
        <f>'AI - 1'!A444</f>
        <v>No</v>
      </c>
      <c r="N445" s="18" t="str">
        <f>'AI - 2'!A444</f>
        <v>No</v>
      </c>
      <c r="O445" s="18" t="str">
        <f>'AI  - 3'!A444</f>
        <v>No</v>
      </c>
      <c r="P445" s="8">
        <f>COUNTIF(M445:O445,"Yes")</f>
        <v>0</v>
      </c>
      <c r="Q445" s="18" t="str">
        <f>'AI - 1'!B444</f>
        <v>No</v>
      </c>
      <c r="R445" s="18" t="str">
        <f>'AI - 2'!B444</f>
        <v>No</v>
      </c>
      <c r="S445" s="18" t="str">
        <f>'AI  - 3'!B444</f>
        <v>No</v>
      </c>
      <c r="T445" s="8">
        <f>COUNTIF(Q445:S445,"Yes")</f>
        <v>0</v>
      </c>
      <c r="U445" s="15" t="s">
        <v>152</v>
      </c>
      <c r="V445" s="19"/>
      <c r="W445" s="8"/>
      <c r="X445" s="5"/>
      <c r="Y445" s="20"/>
      <c r="Z445" s="21"/>
      <c r="AA445" s="22"/>
      <c r="AB445" s="22"/>
      <c r="AC445" s="23"/>
      <c r="AD445" s="22"/>
      <c r="AE445" s="22"/>
      <c r="AF445" s="22"/>
      <c r="AG445" s="23"/>
      <c r="AH445" s="22"/>
    </row>
    <row r="446" spans="1:34" ht="15.75" customHeight="1" x14ac:dyDescent="0.3">
      <c r="A446" s="13"/>
      <c r="B446" s="54"/>
      <c r="C446" s="10">
        <v>443</v>
      </c>
      <c r="D446" s="6" t="s">
        <v>1167</v>
      </c>
      <c r="E446" s="6" t="s">
        <v>1168</v>
      </c>
      <c r="F446" s="14" t="s">
        <v>152</v>
      </c>
      <c r="G446" s="15" t="s">
        <v>152</v>
      </c>
      <c r="H446" s="15" t="s">
        <v>152</v>
      </c>
      <c r="I446" s="16" t="s">
        <v>25</v>
      </c>
      <c r="L446" s="17"/>
      <c r="M446" s="18" t="str">
        <f>'AI - 1'!A445</f>
        <v>No</v>
      </c>
      <c r="N446" s="18" t="str">
        <f>'AI - 2'!A445</f>
        <v>No</v>
      </c>
      <c r="O446" s="18" t="str">
        <f>'AI  - 3'!A445</f>
        <v>No</v>
      </c>
      <c r="P446" s="8">
        <f>COUNTIF(M446:O446,"Yes")</f>
        <v>0</v>
      </c>
      <c r="Q446" s="18" t="str">
        <f>'AI - 1'!B445</f>
        <v>No</v>
      </c>
      <c r="R446" s="18" t="str">
        <f>'AI - 2'!B445</f>
        <v>No</v>
      </c>
      <c r="S446" s="18" t="str">
        <f>'AI  - 3'!B445</f>
        <v>No</v>
      </c>
      <c r="T446" s="8">
        <f>COUNTIF(Q446:S446,"Yes")</f>
        <v>0</v>
      </c>
      <c r="U446" s="15" t="s">
        <v>152</v>
      </c>
      <c r="V446" s="19"/>
      <c r="W446" s="8"/>
      <c r="X446" s="5"/>
      <c r="Y446" s="20"/>
      <c r="Z446" s="21"/>
      <c r="AA446" s="22"/>
      <c r="AB446" s="22"/>
      <c r="AC446" s="23"/>
      <c r="AD446" s="22"/>
      <c r="AE446" s="22"/>
      <c r="AF446" s="22"/>
      <c r="AG446" s="23"/>
      <c r="AH446" s="22"/>
    </row>
    <row r="447" spans="1:34" ht="15.75" customHeight="1" x14ac:dyDescent="0.3">
      <c r="A447" s="13"/>
      <c r="B447" s="54"/>
      <c r="C447" s="10">
        <v>444</v>
      </c>
      <c r="D447" s="6" t="s">
        <v>1169</v>
      </c>
      <c r="E447" s="6" t="s">
        <v>1170</v>
      </c>
      <c r="F447" s="14" t="s">
        <v>152</v>
      </c>
      <c r="G447" s="15" t="s">
        <v>152</v>
      </c>
      <c r="H447" s="15" t="s">
        <v>152</v>
      </c>
      <c r="I447" s="16" t="s">
        <v>25</v>
      </c>
      <c r="L447" s="17"/>
      <c r="M447" s="18" t="str">
        <f>'AI - 1'!A446</f>
        <v>No</v>
      </c>
      <c r="N447" s="18" t="str">
        <f>'AI - 2'!A446</f>
        <v>No</v>
      </c>
      <c r="O447" s="18" t="str">
        <f>'AI  - 3'!A446</f>
        <v>No</v>
      </c>
      <c r="P447" s="8">
        <f>COUNTIF(M447:O447,"Yes")</f>
        <v>0</v>
      </c>
      <c r="Q447" s="18" t="str">
        <f>'AI - 1'!B446</f>
        <v>No</v>
      </c>
      <c r="R447" s="18" t="str">
        <f>'AI - 2'!B446</f>
        <v>No</v>
      </c>
      <c r="S447" s="18" t="str">
        <f>'AI  - 3'!B446</f>
        <v>No</v>
      </c>
      <c r="T447" s="8">
        <f>COUNTIF(Q447:S447,"Yes")</f>
        <v>0</v>
      </c>
      <c r="U447" s="15" t="s">
        <v>152</v>
      </c>
      <c r="V447" s="19"/>
      <c r="W447" s="8"/>
      <c r="X447" s="5"/>
      <c r="Y447" s="20"/>
      <c r="Z447" s="21"/>
      <c r="AA447" s="22"/>
      <c r="AB447" s="22"/>
      <c r="AC447" s="23"/>
      <c r="AD447" s="22"/>
      <c r="AE447" s="22"/>
      <c r="AF447" s="22"/>
      <c r="AG447" s="23"/>
      <c r="AH447" s="22"/>
    </row>
    <row r="448" spans="1:34" ht="15.75" customHeight="1" x14ac:dyDescent="0.3">
      <c r="A448" s="13"/>
      <c r="B448" s="54"/>
      <c r="C448" s="10">
        <v>445</v>
      </c>
      <c r="D448" s="6" t="s">
        <v>1171</v>
      </c>
      <c r="E448" s="6" t="s">
        <v>1172</v>
      </c>
      <c r="F448" s="14" t="s">
        <v>152</v>
      </c>
      <c r="G448" s="15" t="s">
        <v>152</v>
      </c>
      <c r="H448" s="15" t="s">
        <v>152</v>
      </c>
      <c r="I448" s="16" t="s">
        <v>25</v>
      </c>
      <c r="L448" s="17"/>
      <c r="M448" s="18" t="str">
        <f>'AI - 1'!A447</f>
        <v>No</v>
      </c>
      <c r="N448" s="18" t="str">
        <f>'AI - 2'!A447</f>
        <v>No</v>
      </c>
      <c r="O448" s="18" t="str">
        <f>'AI  - 3'!A447</f>
        <v>No</v>
      </c>
      <c r="P448" s="8">
        <f>COUNTIF(M448:O448,"Yes")</f>
        <v>0</v>
      </c>
      <c r="Q448" s="18" t="str">
        <f>'AI - 1'!B447</f>
        <v>No</v>
      </c>
      <c r="R448" s="18" t="str">
        <f>'AI - 2'!B447</f>
        <v>No</v>
      </c>
      <c r="S448" s="18" t="str">
        <f>'AI  - 3'!B447</f>
        <v>No</v>
      </c>
      <c r="T448" s="8">
        <f>COUNTIF(Q448:S448,"Yes")</f>
        <v>0</v>
      </c>
      <c r="U448" s="15" t="s">
        <v>152</v>
      </c>
      <c r="V448" s="19"/>
      <c r="W448" s="8"/>
      <c r="X448" s="5"/>
      <c r="Y448" s="20"/>
      <c r="Z448" s="21"/>
      <c r="AA448" s="22"/>
      <c r="AB448" s="22"/>
      <c r="AC448" s="23"/>
      <c r="AD448" s="22"/>
      <c r="AE448" s="22"/>
      <c r="AF448" s="22"/>
      <c r="AG448" s="23"/>
      <c r="AH448" s="22"/>
    </row>
    <row r="449" spans="1:34" ht="15.75" customHeight="1" x14ac:dyDescent="0.3">
      <c r="A449" s="13"/>
      <c r="B449" s="54"/>
      <c r="C449" s="10">
        <v>446</v>
      </c>
      <c r="D449" s="6" t="s">
        <v>1173</v>
      </c>
      <c r="E449" s="6" t="s">
        <v>1174</v>
      </c>
      <c r="F449" s="14" t="s">
        <v>152</v>
      </c>
      <c r="G449" s="15" t="s">
        <v>152</v>
      </c>
      <c r="H449" s="15" t="s">
        <v>152</v>
      </c>
      <c r="I449" s="16" t="s">
        <v>25</v>
      </c>
      <c r="L449" s="17"/>
      <c r="M449" s="18" t="str">
        <f>'AI - 1'!A448</f>
        <v>No</v>
      </c>
      <c r="N449" s="18" t="str">
        <f>'AI - 2'!A448</f>
        <v>No</v>
      </c>
      <c r="O449" s="18" t="str">
        <f>'AI  - 3'!A448</f>
        <v>No</v>
      </c>
      <c r="P449" s="8">
        <f>COUNTIF(M449:O449,"Yes")</f>
        <v>0</v>
      </c>
      <c r="Q449" s="18" t="str">
        <f>'AI - 1'!B448</f>
        <v>No</v>
      </c>
      <c r="R449" s="18" t="str">
        <f>'AI - 2'!B448</f>
        <v>No</v>
      </c>
      <c r="S449" s="18" t="str">
        <f>'AI  - 3'!B448</f>
        <v>No</v>
      </c>
      <c r="T449" s="8">
        <f>COUNTIF(Q449:S449,"Yes")</f>
        <v>0</v>
      </c>
      <c r="U449" s="15" t="s">
        <v>152</v>
      </c>
      <c r="V449" s="19"/>
      <c r="W449" s="8"/>
      <c r="X449" s="5"/>
      <c r="Y449" s="20"/>
      <c r="Z449" s="21"/>
      <c r="AA449" s="22"/>
      <c r="AB449" s="22"/>
      <c r="AC449" s="23"/>
      <c r="AD449" s="22"/>
      <c r="AE449" s="22"/>
      <c r="AF449" s="22"/>
      <c r="AG449" s="23"/>
      <c r="AH449" s="22"/>
    </row>
    <row r="450" spans="1:34" ht="15.75" customHeight="1" x14ac:dyDescent="0.3">
      <c r="A450" s="13"/>
      <c r="B450" s="54"/>
      <c r="C450" s="10">
        <v>447</v>
      </c>
      <c r="D450" s="6" t="s">
        <v>1175</v>
      </c>
      <c r="E450" s="6" t="s">
        <v>1176</v>
      </c>
      <c r="F450" s="14" t="s">
        <v>152</v>
      </c>
      <c r="G450" s="15" t="s">
        <v>152</v>
      </c>
      <c r="H450" s="15" t="s">
        <v>152</v>
      </c>
      <c r="I450" s="16" t="s">
        <v>25</v>
      </c>
      <c r="L450" s="17"/>
      <c r="M450" s="18" t="str">
        <f>'AI - 1'!A449</f>
        <v>No</v>
      </c>
      <c r="N450" s="18" t="str">
        <f>'AI - 2'!A449</f>
        <v>No</v>
      </c>
      <c r="O450" s="18" t="str">
        <f>'AI  - 3'!A449</f>
        <v>No</v>
      </c>
      <c r="P450" s="8">
        <f>COUNTIF(M450:O450,"Yes")</f>
        <v>0</v>
      </c>
      <c r="Q450" s="18" t="str">
        <f>'AI - 1'!B449</f>
        <v>No</v>
      </c>
      <c r="R450" s="18" t="str">
        <f>'AI - 2'!B449</f>
        <v>No</v>
      </c>
      <c r="S450" s="18" t="str">
        <f>'AI  - 3'!B449</f>
        <v>No</v>
      </c>
      <c r="T450" s="8">
        <f>COUNTIF(Q450:S450,"Yes")</f>
        <v>0</v>
      </c>
      <c r="U450" s="15" t="s">
        <v>152</v>
      </c>
      <c r="V450" s="19"/>
      <c r="W450" s="8"/>
      <c r="X450" s="5"/>
      <c r="Y450" s="20"/>
      <c r="Z450" s="21"/>
      <c r="AA450" s="22"/>
      <c r="AB450" s="22"/>
      <c r="AC450" s="23"/>
      <c r="AD450" s="22"/>
      <c r="AE450" s="22"/>
      <c r="AF450" s="22"/>
      <c r="AG450" s="23"/>
      <c r="AH450" s="22"/>
    </row>
    <row r="451" spans="1:34" ht="15.75" customHeight="1" x14ac:dyDescent="0.3">
      <c r="A451" s="13"/>
      <c r="B451" s="54"/>
      <c r="C451" s="10">
        <v>448</v>
      </c>
      <c r="D451" s="6" t="s">
        <v>1177</v>
      </c>
      <c r="E451" s="6" t="s">
        <v>1178</v>
      </c>
      <c r="F451" s="14" t="s">
        <v>152</v>
      </c>
      <c r="G451" s="15" t="s">
        <v>152</v>
      </c>
      <c r="H451" s="15" t="s">
        <v>152</v>
      </c>
      <c r="I451" s="16" t="s">
        <v>25</v>
      </c>
      <c r="L451" s="17"/>
      <c r="M451" s="18" t="str">
        <f>'AI - 1'!A450</f>
        <v>No</v>
      </c>
      <c r="N451" s="18" t="str">
        <f>'AI - 2'!A450</f>
        <v>No</v>
      </c>
      <c r="O451" s="18" t="str">
        <f>'AI  - 3'!A450</f>
        <v>No</v>
      </c>
      <c r="P451" s="8">
        <f>COUNTIF(M451:O451,"Yes")</f>
        <v>0</v>
      </c>
      <c r="Q451" s="18" t="str">
        <f>'AI - 1'!B450</f>
        <v>No</v>
      </c>
      <c r="R451" s="18" t="str">
        <f>'AI - 2'!B450</f>
        <v>No</v>
      </c>
      <c r="S451" s="18" t="str">
        <f>'AI  - 3'!B450</f>
        <v>No</v>
      </c>
      <c r="T451" s="8">
        <f>COUNTIF(Q451:S451,"Yes")</f>
        <v>0</v>
      </c>
      <c r="U451" s="15" t="s">
        <v>152</v>
      </c>
      <c r="V451" s="19"/>
      <c r="W451" s="8"/>
      <c r="X451" s="5"/>
      <c r="Y451" s="20"/>
      <c r="Z451" s="21"/>
      <c r="AA451" s="22"/>
      <c r="AB451" s="22"/>
      <c r="AC451" s="23"/>
      <c r="AD451" s="22"/>
      <c r="AE451" s="22"/>
      <c r="AF451" s="22"/>
      <c r="AG451" s="23"/>
      <c r="AH451" s="22"/>
    </row>
    <row r="452" spans="1:34" ht="15.75" customHeight="1" x14ac:dyDescent="0.3">
      <c r="A452" s="13"/>
      <c r="B452" s="54"/>
      <c r="C452" s="10">
        <v>449</v>
      </c>
      <c r="D452" s="6" t="s">
        <v>1179</v>
      </c>
      <c r="E452" s="6" t="s">
        <v>1180</v>
      </c>
      <c r="F452" s="14" t="s">
        <v>152</v>
      </c>
      <c r="G452" s="15" t="s">
        <v>152</v>
      </c>
      <c r="H452" s="15" t="s">
        <v>152</v>
      </c>
      <c r="I452" s="16" t="s">
        <v>25</v>
      </c>
      <c r="L452" s="17"/>
      <c r="M452" s="18" t="str">
        <f>'AI - 1'!A451</f>
        <v>No</v>
      </c>
      <c r="N452" s="18" t="str">
        <f>'AI - 2'!A451</f>
        <v>No</v>
      </c>
      <c r="O452" s="18" t="str">
        <f>'AI  - 3'!A451</f>
        <v>No</v>
      </c>
      <c r="P452" s="8">
        <f>COUNTIF(M452:O452,"Yes")</f>
        <v>0</v>
      </c>
      <c r="Q452" s="18" t="str">
        <f>'AI - 1'!B451</f>
        <v>No</v>
      </c>
      <c r="R452" s="18" t="str">
        <f>'AI - 2'!B451</f>
        <v>No</v>
      </c>
      <c r="S452" s="18" t="str">
        <f>'AI  - 3'!B451</f>
        <v>No</v>
      </c>
      <c r="T452" s="8">
        <f>COUNTIF(Q452:S452,"Yes")</f>
        <v>0</v>
      </c>
      <c r="U452" s="15" t="s">
        <v>152</v>
      </c>
      <c r="V452" s="19"/>
      <c r="W452" s="8"/>
      <c r="X452" s="5"/>
      <c r="Y452" s="20"/>
      <c r="Z452" s="21"/>
      <c r="AA452" s="22"/>
      <c r="AB452" s="22"/>
      <c r="AC452" s="23"/>
      <c r="AD452" s="22"/>
      <c r="AE452" s="22"/>
      <c r="AF452" s="22"/>
      <c r="AG452" s="23"/>
      <c r="AH452" s="22"/>
    </row>
    <row r="453" spans="1:34" ht="15.75" customHeight="1" x14ac:dyDescent="0.3">
      <c r="A453" s="13"/>
      <c r="B453" s="54"/>
      <c r="C453" s="10">
        <v>450</v>
      </c>
      <c r="D453" s="6" t="s">
        <v>1181</v>
      </c>
      <c r="E453" s="6" t="s">
        <v>1182</v>
      </c>
      <c r="F453" s="14" t="s">
        <v>152</v>
      </c>
      <c r="G453" s="15" t="s">
        <v>152</v>
      </c>
      <c r="H453" s="15" t="s">
        <v>152</v>
      </c>
      <c r="I453" s="16" t="s">
        <v>25</v>
      </c>
      <c r="L453" s="17"/>
      <c r="M453" s="18" t="str">
        <f>'AI - 1'!A452</f>
        <v>No</v>
      </c>
      <c r="N453" s="18" t="str">
        <f>'AI - 2'!A452</f>
        <v>No</v>
      </c>
      <c r="O453" s="18" t="str">
        <f>'AI  - 3'!A452</f>
        <v>No</v>
      </c>
      <c r="P453" s="8">
        <f>COUNTIF(M453:O453,"Yes")</f>
        <v>0</v>
      </c>
      <c r="Q453" s="18" t="str">
        <f>'AI - 1'!B452</f>
        <v>No</v>
      </c>
      <c r="R453" s="18" t="str">
        <f>'AI - 2'!B452</f>
        <v>No</v>
      </c>
      <c r="S453" s="18" t="str">
        <f>'AI  - 3'!B452</f>
        <v>No</v>
      </c>
      <c r="T453" s="8">
        <f>COUNTIF(Q453:S453,"Yes")</f>
        <v>0</v>
      </c>
      <c r="U453" s="15" t="s">
        <v>152</v>
      </c>
      <c r="V453" s="19"/>
      <c r="W453" s="8"/>
      <c r="X453" s="5"/>
      <c r="Y453" s="20"/>
      <c r="Z453" s="21"/>
      <c r="AA453" s="22"/>
      <c r="AB453" s="22"/>
      <c r="AC453" s="23"/>
      <c r="AD453" s="22"/>
      <c r="AE453" s="22"/>
      <c r="AF453" s="22"/>
      <c r="AG453" s="23"/>
      <c r="AH453" s="22"/>
    </row>
    <row r="454" spans="1:34" ht="15.75" customHeight="1" x14ac:dyDescent="0.3">
      <c r="A454" s="13"/>
      <c r="B454" s="54"/>
      <c r="C454" s="10">
        <v>451</v>
      </c>
      <c r="D454" s="6" t="s">
        <v>1183</v>
      </c>
      <c r="E454" s="6" t="s">
        <v>1184</v>
      </c>
      <c r="F454" s="14" t="s">
        <v>152</v>
      </c>
      <c r="G454" s="15" t="s">
        <v>152</v>
      </c>
      <c r="H454" s="15" t="s">
        <v>152</v>
      </c>
      <c r="I454" s="16" t="s">
        <v>25</v>
      </c>
      <c r="L454" s="17"/>
      <c r="M454" s="18" t="str">
        <f>'AI - 1'!A453</f>
        <v>No</v>
      </c>
      <c r="N454" s="18" t="str">
        <f>'AI - 2'!A453</f>
        <v>No</v>
      </c>
      <c r="O454" s="18" t="str">
        <f>'AI  - 3'!A453</f>
        <v>No</v>
      </c>
      <c r="P454" s="8">
        <f>COUNTIF(M454:O454,"Yes")</f>
        <v>0</v>
      </c>
      <c r="Q454" s="18" t="str">
        <f>'AI - 1'!B453</f>
        <v>No</v>
      </c>
      <c r="R454" s="18" t="str">
        <f>'AI - 2'!B453</f>
        <v>No</v>
      </c>
      <c r="S454" s="18" t="str">
        <f>'AI  - 3'!B453</f>
        <v>No</v>
      </c>
      <c r="T454" s="8">
        <f>COUNTIF(Q454:S454,"Yes")</f>
        <v>0</v>
      </c>
      <c r="U454" s="15" t="s">
        <v>152</v>
      </c>
      <c r="V454" s="19"/>
      <c r="W454" s="8"/>
      <c r="X454" s="5"/>
      <c r="Y454" s="20"/>
      <c r="Z454" s="21"/>
      <c r="AA454" s="22"/>
      <c r="AB454" s="22"/>
      <c r="AC454" s="23"/>
      <c r="AD454" s="22"/>
      <c r="AE454" s="22"/>
      <c r="AF454" s="22"/>
      <c r="AG454" s="23"/>
      <c r="AH454" s="22"/>
    </row>
    <row r="455" spans="1:34" ht="15.75" customHeight="1" x14ac:dyDescent="0.3">
      <c r="A455" s="13"/>
      <c r="B455" s="54"/>
      <c r="C455" s="10">
        <v>452</v>
      </c>
      <c r="D455" s="6" t="s">
        <v>1185</v>
      </c>
      <c r="E455" s="6" t="s">
        <v>1186</v>
      </c>
      <c r="F455" s="14" t="s">
        <v>152</v>
      </c>
      <c r="G455" s="15" t="s">
        <v>152</v>
      </c>
      <c r="H455" s="15" t="s">
        <v>152</v>
      </c>
      <c r="I455" s="16" t="s">
        <v>25</v>
      </c>
      <c r="L455" s="17"/>
      <c r="M455" s="18" t="str">
        <f>'AI - 1'!A454</f>
        <v>No</v>
      </c>
      <c r="N455" s="18" t="str">
        <f>'AI - 2'!A454</f>
        <v>No</v>
      </c>
      <c r="O455" s="18" t="str">
        <f>'AI  - 3'!A454</f>
        <v>No</v>
      </c>
      <c r="P455" s="8">
        <f>COUNTIF(M455:O455,"Yes")</f>
        <v>0</v>
      </c>
      <c r="Q455" s="18" t="str">
        <f>'AI - 1'!B454</f>
        <v>No</v>
      </c>
      <c r="R455" s="18" t="str">
        <f>'AI - 2'!B454</f>
        <v>No</v>
      </c>
      <c r="S455" s="18" t="str">
        <f>'AI  - 3'!B454</f>
        <v>No</v>
      </c>
      <c r="T455" s="8">
        <f>COUNTIF(Q455:S455,"Yes")</f>
        <v>0</v>
      </c>
      <c r="U455" s="15" t="s">
        <v>152</v>
      </c>
      <c r="V455" s="19"/>
      <c r="W455" s="8"/>
      <c r="X455" s="5"/>
      <c r="Y455" s="20"/>
      <c r="Z455" s="21"/>
      <c r="AA455" s="22"/>
      <c r="AB455" s="22"/>
      <c r="AC455" s="23"/>
      <c r="AD455" s="22"/>
      <c r="AE455" s="22"/>
      <c r="AF455" s="22"/>
      <c r="AG455" s="23"/>
      <c r="AH455" s="22"/>
    </row>
    <row r="456" spans="1:34" ht="15.75" customHeight="1" x14ac:dyDescent="0.3">
      <c r="A456" s="13"/>
      <c r="B456" s="54"/>
      <c r="C456" s="10">
        <v>453</v>
      </c>
      <c r="D456" s="6" t="s">
        <v>1187</v>
      </c>
      <c r="E456" s="6" t="s">
        <v>1188</v>
      </c>
      <c r="F456" s="14" t="s">
        <v>152</v>
      </c>
      <c r="G456" s="15" t="s">
        <v>152</v>
      </c>
      <c r="H456" s="15" t="s">
        <v>152</v>
      </c>
      <c r="I456" s="16" t="s">
        <v>25</v>
      </c>
      <c r="L456" s="17"/>
      <c r="M456" s="18" t="str">
        <f>'AI - 1'!A455</f>
        <v>No</v>
      </c>
      <c r="N456" s="18" t="str">
        <f>'AI - 2'!A455</f>
        <v>No</v>
      </c>
      <c r="O456" s="18" t="str">
        <f>'AI  - 3'!A455</f>
        <v>No</v>
      </c>
      <c r="P456" s="8">
        <f>COUNTIF(M456:O456,"Yes")</f>
        <v>0</v>
      </c>
      <c r="Q456" s="18" t="str">
        <f>'AI - 1'!B455</f>
        <v>No</v>
      </c>
      <c r="R456" s="18" t="str">
        <f>'AI - 2'!B455</f>
        <v>No</v>
      </c>
      <c r="S456" s="18" t="str">
        <f>'AI  - 3'!B455</f>
        <v>No</v>
      </c>
      <c r="T456" s="8">
        <f>COUNTIF(Q456:S456,"Yes")</f>
        <v>0</v>
      </c>
      <c r="U456" s="15" t="s">
        <v>152</v>
      </c>
      <c r="V456" s="19"/>
      <c r="W456" s="8"/>
      <c r="X456" s="5"/>
      <c r="Y456" s="20"/>
      <c r="Z456" s="21"/>
      <c r="AA456" s="22"/>
      <c r="AB456" s="22"/>
      <c r="AC456" s="23"/>
      <c r="AD456" s="22"/>
      <c r="AE456" s="22"/>
      <c r="AF456" s="22"/>
      <c r="AG456" s="23"/>
      <c r="AH456" s="22"/>
    </row>
    <row r="457" spans="1:34" ht="15.75" customHeight="1" x14ac:dyDescent="0.3">
      <c r="A457" s="13"/>
      <c r="B457" s="54"/>
      <c r="C457" s="10">
        <v>454</v>
      </c>
      <c r="D457" s="6" t="s">
        <v>1189</v>
      </c>
      <c r="E457" s="6" t="s">
        <v>1190</v>
      </c>
      <c r="F457" s="14" t="s">
        <v>152</v>
      </c>
      <c r="G457" s="15" t="s">
        <v>152</v>
      </c>
      <c r="H457" s="15" t="s">
        <v>152</v>
      </c>
      <c r="I457" s="16" t="s">
        <v>25</v>
      </c>
      <c r="L457" s="17"/>
      <c r="M457" s="18" t="str">
        <f>'AI - 1'!A456</f>
        <v>No</v>
      </c>
      <c r="N457" s="18" t="str">
        <f>'AI - 2'!A456</f>
        <v>No</v>
      </c>
      <c r="O457" s="18" t="str">
        <f>'AI  - 3'!A456</f>
        <v>No</v>
      </c>
      <c r="P457" s="8">
        <f>COUNTIF(M457:O457,"Yes")</f>
        <v>0</v>
      </c>
      <c r="Q457" s="18" t="str">
        <f>'AI - 1'!B456</f>
        <v>No</v>
      </c>
      <c r="R457" s="18" t="str">
        <f>'AI - 2'!B456</f>
        <v>No</v>
      </c>
      <c r="S457" s="18" t="str">
        <f>'AI  - 3'!B456</f>
        <v>No</v>
      </c>
      <c r="T457" s="8">
        <f>COUNTIF(Q457:S457,"Yes")</f>
        <v>0</v>
      </c>
      <c r="U457" s="15" t="s">
        <v>152</v>
      </c>
      <c r="V457" s="19"/>
      <c r="W457" s="8"/>
      <c r="X457" s="5"/>
      <c r="Y457" s="20"/>
      <c r="Z457" s="21"/>
      <c r="AA457" s="22"/>
      <c r="AB457" s="22"/>
      <c r="AC457" s="23"/>
      <c r="AD457" s="22"/>
      <c r="AE457" s="22"/>
      <c r="AF457" s="22"/>
      <c r="AG457" s="23"/>
      <c r="AH457" s="22"/>
    </row>
    <row r="458" spans="1:34" ht="15.75" customHeight="1" x14ac:dyDescent="0.3">
      <c r="A458" s="13"/>
      <c r="B458" s="54"/>
      <c r="C458" s="10">
        <v>455</v>
      </c>
      <c r="D458" s="6" t="s">
        <v>1191</v>
      </c>
      <c r="E458" s="6" t="s">
        <v>1192</v>
      </c>
      <c r="F458" s="14" t="s">
        <v>152</v>
      </c>
      <c r="G458" s="15" t="s">
        <v>152</v>
      </c>
      <c r="H458" s="15" t="s">
        <v>152</v>
      </c>
      <c r="I458" s="16" t="s">
        <v>25</v>
      </c>
      <c r="L458" s="17"/>
      <c r="M458" s="18" t="str">
        <f>'AI - 1'!A457</f>
        <v>No</v>
      </c>
      <c r="N458" s="18" t="str">
        <f>'AI - 2'!A457</f>
        <v>No</v>
      </c>
      <c r="O458" s="18" t="str">
        <f>'AI  - 3'!A457</f>
        <v>No</v>
      </c>
      <c r="P458" s="8">
        <f>COUNTIF(M458:O458,"Yes")</f>
        <v>0</v>
      </c>
      <c r="Q458" s="18" t="str">
        <f>'AI - 1'!B457</f>
        <v>No</v>
      </c>
      <c r="R458" s="18" t="str">
        <f>'AI - 2'!B457</f>
        <v>No</v>
      </c>
      <c r="S458" s="18" t="str">
        <f>'AI  - 3'!B457</f>
        <v>No</v>
      </c>
      <c r="T458" s="8">
        <f>COUNTIF(Q458:S458,"Yes")</f>
        <v>0</v>
      </c>
      <c r="U458" s="15" t="s">
        <v>152</v>
      </c>
      <c r="V458" s="19"/>
      <c r="W458" s="8"/>
      <c r="X458" s="5"/>
      <c r="Y458" s="20"/>
      <c r="Z458" s="21"/>
      <c r="AA458" s="22"/>
      <c r="AB458" s="22"/>
      <c r="AC458" s="23"/>
      <c r="AD458" s="22"/>
      <c r="AE458" s="22"/>
      <c r="AF458" s="22"/>
      <c r="AG458" s="23"/>
      <c r="AH458" s="22"/>
    </row>
    <row r="459" spans="1:34" ht="15.75" customHeight="1" x14ac:dyDescent="0.3">
      <c r="A459" s="13"/>
      <c r="B459" s="54"/>
      <c r="C459" s="10">
        <v>456</v>
      </c>
      <c r="D459" s="6" t="s">
        <v>1193</v>
      </c>
      <c r="E459" s="6" t="s">
        <v>1194</v>
      </c>
      <c r="F459" s="14" t="s">
        <v>152</v>
      </c>
      <c r="G459" s="15" t="s">
        <v>152</v>
      </c>
      <c r="H459" s="15" t="s">
        <v>152</v>
      </c>
      <c r="I459" s="16" t="s">
        <v>25</v>
      </c>
      <c r="L459" s="17"/>
      <c r="M459" s="18" t="str">
        <f>'AI - 1'!A458</f>
        <v>No</v>
      </c>
      <c r="N459" s="18" t="str">
        <f>'AI - 2'!A458</f>
        <v>No</v>
      </c>
      <c r="O459" s="18" t="str">
        <f>'AI  - 3'!A458</f>
        <v>No</v>
      </c>
      <c r="P459" s="8">
        <f>COUNTIF(M459:O459,"Yes")</f>
        <v>0</v>
      </c>
      <c r="Q459" s="18" t="str">
        <f>'AI - 1'!B458</f>
        <v>No</v>
      </c>
      <c r="R459" s="18" t="str">
        <f>'AI - 2'!B458</f>
        <v>No</v>
      </c>
      <c r="S459" s="18" t="str">
        <f>'AI  - 3'!B458</f>
        <v>No</v>
      </c>
      <c r="T459" s="8">
        <f>COUNTIF(Q459:S459,"Yes")</f>
        <v>0</v>
      </c>
      <c r="U459" s="15" t="s">
        <v>152</v>
      </c>
      <c r="V459" s="19"/>
      <c r="W459" s="8"/>
      <c r="X459" s="5"/>
      <c r="Y459" s="20"/>
      <c r="Z459" s="21"/>
      <c r="AA459" s="22"/>
      <c r="AB459" s="22"/>
      <c r="AC459" s="23"/>
      <c r="AD459" s="22"/>
      <c r="AE459" s="22"/>
      <c r="AF459" s="22"/>
      <c r="AG459" s="23"/>
      <c r="AH459" s="22"/>
    </row>
    <row r="460" spans="1:34" ht="15.75" customHeight="1" x14ac:dyDescent="0.3">
      <c r="A460" s="13"/>
      <c r="B460" s="54"/>
      <c r="C460" s="10">
        <v>457</v>
      </c>
      <c r="D460" s="6" t="s">
        <v>1195</v>
      </c>
      <c r="E460" s="6" t="s">
        <v>1196</v>
      </c>
      <c r="F460" s="14" t="s">
        <v>152</v>
      </c>
      <c r="G460" s="15" t="s">
        <v>152</v>
      </c>
      <c r="H460" s="15" t="s">
        <v>152</v>
      </c>
      <c r="I460" s="16" t="s">
        <v>25</v>
      </c>
      <c r="L460" s="17"/>
      <c r="M460" s="18" t="str">
        <f>'AI - 1'!A459</f>
        <v>No</v>
      </c>
      <c r="N460" s="18" t="str">
        <f>'AI - 2'!A459</f>
        <v>No</v>
      </c>
      <c r="O460" s="18" t="str">
        <f>'AI  - 3'!A459</f>
        <v>No</v>
      </c>
      <c r="P460" s="8">
        <f>COUNTIF(M460:O460,"Yes")</f>
        <v>0</v>
      </c>
      <c r="Q460" s="18" t="str">
        <f>'AI - 1'!B459</f>
        <v>No</v>
      </c>
      <c r="R460" s="18" t="str">
        <f>'AI - 2'!B459</f>
        <v>No</v>
      </c>
      <c r="S460" s="18" t="str">
        <f>'AI  - 3'!B459</f>
        <v>No</v>
      </c>
      <c r="T460" s="8">
        <f>COUNTIF(Q460:S460,"Yes")</f>
        <v>0</v>
      </c>
      <c r="U460" s="15" t="s">
        <v>152</v>
      </c>
      <c r="V460" s="19"/>
      <c r="W460" s="8"/>
      <c r="X460" s="5"/>
      <c r="Y460" s="20"/>
      <c r="Z460" s="21"/>
      <c r="AA460" s="22"/>
      <c r="AB460" s="22"/>
      <c r="AC460" s="23"/>
      <c r="AD460" s="22"/>
      <c r="AE460" s="22"/>
      <c r="AF460" s="22"/>
      <c r="AG460" s="23"/>
      <c r="AH460" s="22"/>
    </row>
    <row r="461" spans="1:34" ht="15.75" customHeight="1" x14ac:dyDescent="0.3">
      <c r="A461" s="13"/>
      <c r="B461" s="54"/>
      <c r="C461" s="10">
        <v>458</v>
      </c>
      <c r="D461" s="6" t="s">
        <v>85</v>
      </c>
      <c r="E461" s="6" t="s">
        <v>86</v>
      </c>
      <c r="F461" s="14" t="s">
        <v>24</v>
      </c>
      <c r="G461" s="15" t="s">
        <v>24</v>
      </c>
      <c r="H461" s="15" t="s">
        <v>24</v>
      </c>
      <c r="I461" s="16" t="s">
        <v>25</v>
      </c>
      <c r="L461" s="17"/>
      <c r="M461" s="18" t="str">
        <f>'AI - 1'!A460</f>
        <v>Yes</v>
      </c>
      <c r="N461" s="18" t="str">
        <f>'AI - 2'!A460</f>
        <v>Yes</v>
      </c>
      <c r="O461" s="18" t="str">
        <f>'AI  - 3'!A460</f>
        <v>Yes</v>
      </c>
      <c r="P461" s="8">
        <f>COUNTIF(M461:O461,"Yes")</f>
        <v>3</v>
      </c>
      <c r="Q461" s="18" t="str">
        <f>'AI - 1'!B460</f>
        <v>Yes</v>
      </c>
      <c r="R461" s="18" t="str">
        <f>'AI - 2'!B460</f>
        <v>Yes</v>
      </c>
      <c r="S461" s="18" t="str">
        <f>'AI  - 3'!B460</f>
        <v>Yes</v>
      </c>
      <c r="T461" s="8">
        <f>COUNTIF(Q461:S461,"Yes")</f>
        <v>3</v>
      </c>
      <c r="U461" s="15" t="s">
        <v>24</v>
      </c>
      <c r="V461" s="19"/>
      <c r="W461" s="8"/>
      <c r="X461" s="5"/>
      <c r="Y461" s="20"/>
      <c r="Z461" s="21"/>
      <c r="AA461" s="22"/>
      <c r="AB461" s="22"/>
      <c r="AC461" s="23"/>
      <c r="AD461" s="21"/>
      <c r="AE461" s="22"/>
      <c r="AF461" s="22"/>
      <c r="AG461" s="23"/>
      <c r="AH461" s="21"/>
    </row>
    <row r="462" spans="1:34" ht="15.75" customHeight="1" x14ac:dyDescent="0.3">
      <c r="A462" s="13"/>
      <c r="B462" s="54"/>
      <c r="C462" s="10">
        <v>459</v>
      </c>
      <c r="D462" s="6" t="s">
        <v>1197</v>
      </c>
      <c r="E462" s="6" t="s">
        <v>1198</v>
      </c>
      <c r="F462" s="14" t="s">
        <v>152</v>
      </c>
      <c r="G462" s="15" t="s">
        <v>152</v>
      </c>
      <c r="H462" s="15" t="s">
        <v>152</v>
      </c>
      <c r="I462" s="16" t="s">
        <v>25</v>
      </c>
      <c r="L462" s="17"/>
      <c r="M462" s="18" t="str">
        <f>'AI - 1'!A461</f>
        <v>No</v>
      </c>
      <c r="N462" s="18" t="str">
        <f>'AI - 2'!A461</f>
        <v>No</v>
      </c>
      <c r="O462" s="18" t="str">
        <f>'AI  - 3'!A461</f>
        <v>No</v>
      </c>
      <c r="P462" s="8">
        <f>COUNTIF(M462:O462,"Yes")</f>
        <v>0</v>
      </c>
      <c r="Q462" s="18" t="str">
        <f>'AI - 1'!B461</f>
        <v>No</v>
      </c>
      <c r="R462" s="18" t="str">
        <f>'AI - 2'!B461</f>
        <v>No</v>
      </c>
      <c r="S462" s="18" t="str">
        <f>'AI  - 3'!B461</f>
        <v>No</v>
      </c>
      <c r="T462" s="8">
        <f>COUNTIF(Q462:S462,"Yes")</f>
        <v>0</v>
      </c>
      <c r="U462" s="15" t="s">
        <v>152</v>
      </c>
      <c r="V462" s="19"/>
      <c r="W462" s="8"/>
      <c r="X462" s="5"/>
      <c r="Y462" s="20"/>
      <c r="Z462" s="21"/>
      <c r="AA462" s="22"/>
      <c r="AB462" s="22"/>
      <c r="AC462" s="23"/>
      <c r="AD462" s="22"/>
      <c r="AE462" s="22"/>
      <c r="AF462" s="22"/>
      <c r="AG462" s="23"/>
      <c r="AH462" s="22"/>
    </row>
    <row r="463" spans="1:34" ht="15.75" customHeight="1" x14ac:dyDescent="0.3">
      <c r="A463" s="13"/>
      <c r="B463" s="54"/>
      <c r="C463" s="10">
        <v>460</v>
      </c>
      <c r="D463" s="6" t="s">
        <v>1199</v>
      </c>
      <c r="E463" s="6" t="s">
        <v>1200</v>
      </c>
      <c r="F463" s="14" t="s">
        <v>152</v>
      </c>
      <c r="G463" s="15" t="s">
        <v>152</v>
      </c>
      <c r="H463" s="15" t="s">
        <v>152</v>
      </c>
      <c r="I463" s="16" t="s">
        <v>25</v>
      </c>
      <c r="L463" s="17"/>
      <c r="M463" s="18" t="str">
        <f>'AI - 1'!A462</f>
        <v>No</v>
      </c>
      <c r="N463" s="18" t="str">
        <f>'AI - 2'!A462</f>
        <v>No</v>
      </c>
      <c r="O463" s="18" t="str">
        <f>'AI  - 3'!A462</f>
        <v>No</v>
      </c>
      <c r="P463" s="8">
        <f>COUNTIF(M463:O463,"Yes")</f>
        <v>0</v>
      </c>
      <c r="Q463" s="18" t="str">
        <f>'AI - 1'!B462</f>
        <v>No</v>
      </c>
      <c r="R463" s="18" t="str">
        <f>'AI - 2'!B462</f>
        <v>No</v>
      </c>
      <c r="S463" s="18" t="str">
        <f>'AI  - 3'!B462</f>
        <v>No</v>
      </c>
      <c r="T463" s="8">
        <f>COUNTIF(Q463:S463,"Yes")</f>
        <v>0</v>
      </c>
      <c r="U463" s="15" t="s">
        <v>152</v>
      </c>
      <c r="V463" s="19"/>
      <c r="W463" s="8"/>
      <c r="X463" s="5"/>
      <c r="Y463" s="20"/>
      <c r="Z463" s="21"/>
      <c r="AA463" s="22"/>
      <c r="AB463" s="22"/>
      <c r="AC463" s="23"/>
      <c r="AD463" s="22"/>
      <c r="AE463" s="22"/>
      <c r="AF463" s="22"/>
      <c r="AG463" s="23"/>
      <c r="AH463" s="22"/>
    </row>
    <row r="464" spans="1:34" ht="15.75" customHeight="1" x14ac:dyDescent="0.3">
      <c r="A464" s="13"/>
      <c r="B464" s="54"/>
      <c r="C464" s="10">
        <v>461</v>
      </c>
      <c r="D464" s="6" t="s">
        <v>1201</v>
      </c>
      <c r="E464" s="6" t="s">
        <v>1202</v>
      </c>
      <c r="F464" s="14" t="s">
        <v>152</v>
      </c>
      <c r="G464" s="15" t="s">
        <v>152</v>
      </c>
      <c r="H464" s="15" t="s">
        <v>152</v>
      </c>
      <c r="I464" s="16" t="s">
        <v>25</v>
      </c>
      <c r="L464" s="17"/>
      <c r="M464" s="18" t="str">
        <f>'AI - 1'!A463</f>
        <v>No</v>
      </c>
      <c r="N464" s="18" t="str">
        <f>'AI - 2'!A463</f>
        <v>No</v>
      </c>
      <c r="O464" s="18" t="str">
        <f>'AI  - 3'!A463</f>
        <v>No</v>
      </c>
      <c r="P464" s="8">
        <f>COUNTIF(M464:O464,"Yes")</f>
        <v>0</v>
      </c>
      <c r="Q464" s="18" t="str">
        <f>'AI - 1'!B463</f>
        <v>No</v>
      </c>
      <c r="R464" s="18" t="str">
        <f>'AI - 2'!B463</f>
        <v>No</v>
      </c>
      <c r="S464" s="18" t="str">
        <f>'AI  - 3'!B463</f>
        <v>No</v>
      </c>
      <c r="T464" s="8">
        <f>COUNTIF(Q464:S464,"Yes")</f>
        <v>0</v>
      </c>
      <c r="U464" s="15" t="s">
        <v>152</v>
      </c>
      <c r="V464" s="19"/>
      <c r="W464" s="8"/>
      <c r="X464" s="5"/>
      <c r="Y464" s="20"/>
      <c r="Z464" s="21"/>
      <c r="AA464" s="22"/>
      <c r="AB464" s="22"/>
      <c r="AC464" s="23"/>
      <c r="AD464" s="22"/>
      <c r="AE464" s="22"/>
      <c r="AF464" s="22"/>
      <c r="AG464" s="23"/>
      <c r="AH464" s="22"/>
    </row>
    <row r="465" spans="1:34" ht="15.75" customHeight="1" x14ac:dyDescent="0.3">
      <c r="A465" s="13"/>
      <c r="B465" s="54"/>
      <c r="C465" s="10">
        <v>462</v>
      </c>
      <c r="D465" s="6" t="s">
        <v>1203</v>
      </c>
      <c r="E465" s="6" t="s">
        <v>1204</v>
      </c>
      <c r="F465" s="14" t="s">
        <v>152</v>
      </c>
      <c r="G465" s="15" t="s">
        <v>152</v>
      </c>
      <c r="H465" s="15" t="s">
        <v>152</v>
      </c>
      <c r="I465" s="16" t="s">
        <v>25</v>
      </c>
      <c r="L465" s="17"/>
      <c r="M465" s="18" t="str">
        <f>'AI - 1'!A464</f>
        <v>No</v>
      </c>
      <c r="N465" s="18" t="str">
        <f>'AI - 2'!A464</f>
        <v>No</v>
      </c>
      <c r="O465" s="18" t="str">
        <f>'AI  - 3'!A464</f>
        <v>No</v>
      </c>
      <c r="P465" s="8">
        <f>COUNTIF(M465:O465,"Yes")</f>
        <v>0</v>
      </c>
      <c r="Q465" s="18" t="str">
        <f>'AI - 1'!B464</f>
        <v>No</v>
      </c>
      <c r="R465" s="18" t="str">
        <f>'AI - 2'!B464</f>
        <v>No</v>
      </c>
      <c r="S465" s="18" t="str">
        <f>'AI  - 3'!B464</f>
        <v>No</v>
      </c>
      <c r="T465" s="8">
        <f>COUNTIF(Q465:S465,"Yes")</f>
        <v>0</v>
      </c>
      <c r="U465" s="15" t="s">
        <v>152</v>
      </c>
      <c r="V465" s="19"/>
      <c r="W465" s="8"/>
      <c r="X465" s="5"/>
      <c r="Y465" s="20"/>
      <c r="Z465" s="21"/>
      <c r="AA465" s="22"/>
      <c r="AB465" s="22"/>
      <c r="AC465" s="23"/>
      <c r="AD465" s="22"/>
      <c r="AE465" s="22"/>
      <c r="AF465" s="22"/>
      <c r="AG465" s="23"/>
      <c r="AH465" s="22"/>
    </row>
    <row r="466" spans="1:34" ht="15.75" customHeight="1" x14ac:dyDescent="0.3">
      <c r="A466" s="13"/>
      <c r="B466" s="54"/>
      <c r="C466" s="10">
        <v>463</v>
      </c>
      <c r="D466" s="6" t="s">
        <v>1205</v>
      </c>
      <c r="E466" s="6" t="s">
        <v>1206</v>
      </c>
      <c r="F466" s="14" t="s">
        <v>152</v>
      </c>
      <c r="G466" s="15" t="s">
        <v>152</v>
      </c>
      <c r="H466" s="15" t="s">
        <v>152</v>
      </c>
      <c r="I466" s="16" t="s">
        <v>25</v>
      </c>
      <c r="L466" s="17"/>
      <c r="M466" s="18" t="str">
        <f>'AI - 1'!A465</f>
        <v>No</v>
      </c>
      <c r="N466" s="18" t="str">
        <f>'AI - 2'!A465</f>
        <v>No</v>
      </c>
      <c r="O466" s="18" t="str">
        <f>'AI  - 3'!A465</f>
        <v>No</v>
      </c>
      <c r="P466" s="8">
        <f>COUNTIF(M466:O466,"Yes")</f>
        <v>0</v>
      </c>
      <c r="Q466" s="18" t="str">
        <f>'AI - 1'!B465</f>
        <v>No</v>
      </c>
      <c r="R466" s="18" t="str">
        <f>'AI - 2'!B465</f>
        <v>No</v>
      </c>
      <c r="S466" s="18" t="str">
        <f>'AI  - 3'!B465</f>
        <v>No</v>
      </c>
      <c r="T466" s="8">
        <f>COUNTIF(Q466:S466,"Yes")</f>
        <v>0</v>
      </c>
      <c r="U466" s="15" t="s">
        <v>152</v>
      </c>
      <c r="V466" s="19"/>
      <c r="W466" s="8"/>
      <c r="X466" s="5"/>
      <c r="Y466" s="20"/>
      <c r="Z466" s="21"/>
      <c r="AA466" s="22"/>
      <c r="AB466" s="22"/>
      <c r="AC466" s="23"/>
      <c r="AD466" s="22"/>
      <c r="AE466" s="22"/>
      <c r="AF466" s="22"/>
      <c r="AG466" s="23"/>
      <c r="AH466" s="22"/>
    </row>
    <row r="467" spans="1:34" ht="15.75" customHeight="1" x14ac:dyDescent="0.3">
      <c r="A467" s="13"/>
      <c r="B467" s="54"/>
      <c r="C467" s="10">
        <v>464</v>
      </c>
      <c r="D467" s="6" t="s">
        <v>1207</v>
      </c>
      <c r="E467" s="6" t="s">
        <v>1208</v>
      </c>
      <c r="F467" s="14" t="s">
        <v>152</v>
      </c>
      <c r="G467" s="15" t="s">
        <v>152</v>
      </c>
      <c r="H467" s="15" t="s">
        <v>152</v>
      </c>
      <c r="I467" s="16" t="s">
        <v>25</v>
      </c>
      <c r="L467" s="17"/>
      <c r="M467" s="18" t="str">
        <f>'AI - 1'!A466</f>
        <v>No</v>
      </c>
      <c r="N467" s="18" t="str">
        <f>'AI - 2'!A466</f>
        <v>No</v>
      </c>
      <c r="O467" s="18" t="str">
        <f>'AI  - 3'!A466</f>
        <v>No</v>
      </c>
      <c r="P467" s="8">
        <f>COUNTIF(M467:O467,"Yes")</f>
        <v>0</v>
      </c>
      <c r="Q467" s="18" t="str">
        <f>'AI - 1'!B466</f>
        <v>No</v>
      </c>
      <c r="R467" s="18" t="str">
        <f>'AI - 2'!B466</f>
        <v>No</v>
      </c>
      <c r="S467" s="18" t="str">
        <f>'AI  - 3'!B466</f>
        <v>No</v>
      </c>
      <c r="T467" s="8">
        <f>COUNTIF(Q467:S467,"Yes")</f>
        <v>0</v>
      </c>
      <c r="U467" s="15" t="s">
        <v>152</v>
      </c>
      <c r="V467" s="19"/>
      <c r="W467" s="8"/>
      <c r="X467" s="5"/>
      <c r="Y467" s="20"/>
      <c r="Z467" s="21"/>
      <c r="AA467" s="22"/>
      <c r="AB467" s="22"/>
      <c r="AC467" s="23"/>
      <c r="AD467" s="22"/>
      <c r="AE467" s="22"/>
      <c r="AF467" s="22"/>
      <c r="AG467" s="23"/>
      <c r="AH467" s="22"/>
    </row>
    <row r="468" spans="1:34" ht="15.75" customHeight="1" x14ac:dyDescent="0.3">
      <c r="A468" s="13"/>
      <c r="B468" s="54"/>
      <c r="C468" s="10">
        <v>465</v>
      </c>
      <c r="D468" s="6" t="s">
        <v>1209</v>
      </c>
      <c r="E468" s="6" t="s">
        <v>1210</v>
      </c>
      <c r="F468" s="14" t="s">
        <v>152</v>
      </c>
      <c r="G468" s="15" t="s">
        <v>152</v>
      </c>
      <c r="H468" s="15" t="s">
        <v>152</v>
      </c>
      <c r="I468" s="16" t="s">
        <v>25</v>
      </c>
      <c r="L468" s="17"/>
      <c r="M468" s="18" t="str">
        <f>'AI - 1'!A467</f>
        <v>No</v>
      </c>
      <c r="N468" s="18" t="str">
        <f>'AI - 2'!A467</f>
        <v>No</v>
      </c>
      <c r="O468" s="18" t="str">
        <f>'AI  - 3'!A467</f>
        <v>No</v>
      </c>
      <c r="P468" s="8">
        <f>COUNTIF(M468:O468,"Yes")</f>
        <v>0</v>
      </c>
      <c r="Q468" s="18" t="str">
        <f>'AI - 1'!B467</f>
        <v>No</v>
      </c>
      <c r="R468" s="18" t="str">
        <f>'AI - 2'!B467</f>
        <v>No</v>
      </c>
      <c r="S468" s="18" t="str">
        <f>'AI  - 3'!B467</f>
        <v>No</v>
      </c>
      <c r="T468" s="8">
        <f>COUNTIF(Q468:S468,"Yes")</f>
        <v>0</v>
      </c>
      <c r="U468" s="15" t="s">
        <v>152</v>
      </c>
      <c r="V468" s="19"/>
      <c r="W468" s="8"/>
      <c r="X468" s="5"/>
      <c r="Y468" s="20"/>
      <c r="Z468" s="21"/>
      <c r="AA468" s="22"/>
      <c r="AB468" s="22"/>
      <c r="AC468" s="23"/>
      <c r="AD468" s="22"/>
      <c r="AE468" s="22"/>
      <c r="AF468" s="22"/>
      <c r="AG468" s="23"/>
      <c r="AH468" s="22"/>
    </row>
    <row r="469" spans="1:34" ht="15.75" customHeight="1" x14ac:dyDescent="0.3">
      <c r="A469" s="13"/>
      <c r="B469" s="54"/>
      <c r="C469" s="10">
        <v>466</v>
      </c>
      <c r="D469" s="6" t="s">
        <v>353</v>
      </c>
      <c r="E469" s="6" t="s">
        <v>354</v>
      </c>
      <c r="F469" s="14" t="s">
        <v>152</v>
      </c>
      <c r="G469" s="15" t="s">
        <v>24</v>
      </c>
      <c r="H469" s="27" t="s">
        <v>152</v>
      </c>
      <c r="I469" s="16" t="s">
        <v>181</v>
      </c>
      <c r="J469" s="2" t="s">
        <v>235</v>
      </c>
      <c r="L469" s="17"/>
      <c r="M469" s="18" t="str">
        <f>'AI - 1'!A468</f>
        <v>No</v>
      </c>
      <c r="N469" s="18" t="str">
        <f>'AI - 2'!A468</f>
        <v>Yes</v>
      </c>
      <c r="O469" s="18" t="str">
        <f>'AI  - 3'!A468</f>
        <v>No</v>
      </c>
      <c r="P469" s="8">
        <f>COUNTIF(M469:O469,"Yes")</f>
        <v>1</v>
      </c>
      <c r="Q469" s="18" t="str">
        <f>'AI - 1'!B468</f>
        <v>No</v>
      </c>
      <c r="R469" s="18" t="str">
        <f>'AI - 2'!B468</f>
        <v>No</v>
      </c>
      <c r="S469" s="18" t="str">
        <f>'AI  - 3'!B468</f>
        <v>No</v>
      </c>
      <c r="T469" s="8">
        <f>COUNTIF(Q469:S469,"Yes")</f>
        <v>0</v>
      </c>
      <c r="U469" s="15" t="s">
        <v>24</v>
      </c>
      <c r="V469" s="19"/>
      <c r="W469" s="8"/>
      <c r="X469" s="5"/>
      <c r="Y469" s="20"/>
      <c r="Z469" s="21"/>
      <c r="AA469" s="22"/>
      <c r="AB469" s="22"/>
      <c r="AC469" s="23"/>
      <c r="AD469" s="22"/>
      <c r="AE469" s="22"/>
      <c r="AF469" s="22"/>
      <c r="AG469" s="23"/>
      <c r="AH469" s="22"/>
    </row>
    <row r="470" spans="1:34" ht="15.75" customHeight="1" x14ac:dyDescent="0.3">
      <c r="A470" s="13"/>
      <c r="B470" s="54"/>
      <c r="C470" s="10">
        <v>467</v>
      </c>
      <c r="D470" s="6" t="s">
        <v>88</v>
      </c>
      <c r="E470" s="6" t="s">
        <v>89</v>
      </c>
      <c r="F470" s="14" t="s">
        <v>24</v>
      </c>
      <c r="G470" s="15" t="s">
        <v>24</v>
      </c>
      <c r="H470" s="15" t="s">
        <v>24</v>
      </c>
      <c r="I470" s="16" t="s">
        <v>25</v>
      </c>
      <c r="L470" s="17"/>
      <c r="M470" s="18" t="str">
        <f>'AI - 1'!A469</f>
        <v>Yes</v>
      </c>
      <c r="N470" s="18" t="str">
        <f>'AI - 2'!A469</f>
        <v>Yes</v>
      </c>
      <c r="O470" s="18" t="str">
        <f>'AI  - 3'!A469</f>
        <v>Yes</v>
      </c>
      <c r="P470" s="8">
        <f>COUNTIF(M470:O470,"Yes")</f>
        <v>3</v>
      </c>
      <c r="Q470" s="18" t="str">
        <f>'AI - 1'!B469</f>
        <v>Yes</v>
      </c>
      <c r="R470" s="18" t="str">
        <f>'AI - 2'!B469</f>
        <v>Yes</v>
      </c>
      <c r="S470" s="18" t="str">
        <f>'AI  - 3'!B469</f>
        <v>Yes</v>
      </c>
      <c r="T470" s="8">
        <f>COUNTIF(Q470:S470,"Yes")</f>
        <v>3</v>
      </c>
      <c r="U470" s="15" t="s">
        <v>24</v>
      </c>
      <c r="V470" s="19"/>
      <c r="W470" s="8"/>
      <c r="X470" s="5"/>
      <c r="Y470" s="20"/>
      <c r="Z470" s="21"/>
      <c r="AA470" s="22"/>
      <c r="AB470" s="22"/>
      <c r="AC470" s="23"/>
      <c r="AD470" s="21"/>
      <c r="AE470" s="22"/>
      <c r="AF470" s="22"/>
      <c r="AG470" s="23"/>
      <c r="AH470" s="21"/>
    </row>
    <row r="471" spans="1:34" ht="15.75" customHeight="1" x14ac:dyDescent="0.3">
      <c r="A471" s="13"/>
      <c r="B471" s="54"/>
      <c r="C471" s="10">
        <v>468</v>
      </c>
      <c r="D471" s="6" t="s">
        <v>1211</v>
      </c>
      <c r="E471" s="6" t="s">
        <v>1212</v>
      </c>
      <c r="F471" s="14" t="s">
        <v>152</v>
      </c>
      <c r="G471" s="15" t="s">
        <v>152</v>
      </c>
      <c r="H471" s="15" t="s">
        <v>152</v>
      </c>
      <c r="I471" s="16" t="s">
        <v>25</v>
      </c>
      <c r="L471" s="17"/>
      <c r="M471" s="18" t="str">
        <f>'AI - 1'!A470</f>
        <v>No</v>
      </c>
      <c r="N471" s="18" t="str">
        <f>'AI - 2'!A470</f>
        <v>No</v>
      </c>
      <c r="O471" s="18" t="str">
        <f>'AI  - 3'!A470</f>
        <v>No</v>
      </c>
      <c r="P471" s="8">
        <f>COUNTIF(M471:O471,"Yes")</f>
        <v>0</v>
      </c>
      <c r="Q471" s="18" t="str">
        <f>'AI - 1'!B470</f>
        <v>No</v>
      </c>
      <c r="R471" s="18" t="str">
        <f>'AI - 2'!B470</f>
        <v>No</v>
      </c>
      <c r="S471" s="18" t="str">
        <f>'AI  - 3'!B470</f>
        <v>No</v>
      </c>
      <c r="T471" s="8">
        <f>COUNTIF(Q471:S471,"Yes")</f>
        <v>0</v>
      </c>
      <c r="U471" s="15" t="s">
        <v>152</v>
      </c>
      <c r="V471" s="19"/>
      <c r="W471" s="8"/>
      <c r="X471" s="5"/>
      <c r="Y471" s="20"/>
      <c r="Z471" s="21"/>
      <c r="AA471" s="22"/>
      <c r="AB471" s="22"/>
      <c r="AC471" s="23"/>
      <c r="AD471" s="22"/>
      <c r="AE471" s="22"/>
      <c r="AF471" s="22"/>
      <c r="AG471" s="23"/>
      <c r="AH471" s="22"/>
    </row>
    <row r="472" spans="1:34" ht="15.75" customHeight="1" x14ac:dyDescent="0.3">
      <c r="A472" s="13"/>
      <c r="B472" s="54"/>
      <c r="C472" s="10">
        <v>469</v>
      </c>
      <c r="D472" s="6" t="s">
        <v>1213</v>
      </c>
      <c r="E472" s="6" t="s">
        <v>1214</v>
      </c>
      <c r="F472" s="14" t="s">
        <v>152</v>
      </c>
      <c r="G472" s="15" t="s">
        <v>152</v>
      </c>
      <c r="H472" s="15" t="s">
        <v>152</v>
      </c>
      <c r="I472" s="16" t="s">
        <v>25</v>
      </c>
      <c r="L472" s="17"/>
      <c r="M472" s="18" t="str">
        <f>'AI - 1'!A471</f>
        <v>No</v>
      </c>
      <c r="N472" s="18" t="str">
        <f>'AI - 2'!A471</f>
        <v>No</v>
      </c>
      <c r="O472" s="18" t="str">
        <f>'AI  - 3'!A471</f>
        <v>No</v>
      </c>
      <c r="P472" s="8">
        <f>COUNTIF(M472:O472,"Yes")</f>
        <v>0</v>
      </c>
      <c r="Q472" s="18" t="str">
        <f>'AI - 1'!B471</f>
        <v>No</v>
      </c>
      <c r="R472" s="18" t="str">
        <f>'AI - 2'!B471</f>
        <v>No</v>
      </c>
      <c r="S472" s="18" t="str">
        <f>'AI  - 3'!B471</f>
        <v>No</v>
      </c>
      <c r="T472" s="8">
        <f>COUNTIF(Q472:S472,"Yes")</f>
        <v>0</v>
      </c>
      <c r="U472" s="15" t="s">
        <v>152</v>
      </c>
      <c r="V472" s="19"/>
      <c r="W472" s="8"/>
      <c r="X472" s="5"/>
      <c r="Y472" s="20"/>
      <c r="Z472" s="21"/>
      <c r="AA472" s="22"/>
      <c r="AB472" s="22"/>
      <c r="AC472" s="23"/>
      <c r="AD472" s="22"/>
      <c r="AE472" s="22"/>
      <c r="AF472" s="22"/>
      <c r="AG472" s="23"/>
      <c r="AH472" s="22"/>
    </row>
    <row r="473" spans="1:34" ht="15.75" customHeight="1" x14ac:dyDescent="0.3">
      <c r="A473" s="13"/>
      <c r="B473" s="54"/>
      <c r="C473" s="10">
        <v>470</v>
      </c>
      <c r="D473" s="6" t="s">
        <v>1215</v>
      </c>
      <c r="E473" s="6" t="s">
        <v>1216</v>
      </c>
      <c r="F473" s="14" t="s">
        <v>152</v>
      </c>
      <c r="G473" s="15" t="s">
        <v>152</v>
      </c>
      <c r="H473" s="15" t="s">
        <v>152</v>
      </c>
      <c r="I473" s="16" t="s">
        <v>25</v>
      </c>
      <c r="L473" s="17"/>
      <c r="M473" s="18" t="str">
        <f>'AI - 1'!A472</f>
        <v>No</v>
      </c>
      <c r="N473" s="18" t="str">
        <f>'AI - 2'!A472</f>
        <v>No</v>
      </c>
      <c r="O473" s="18" t="str">
        <f>'AI  - 3'!A472</f>
        <v>No</v>
      </c>
      <c r="P473" s="8">
        <f>COUNTIF(M473:O473,"Yes")</f>
        <v>0</v>
      </c>
      <c r="Q473" s="18" t="str">
        <f>'AI - 1'!B472</f>
        <v>No</v>
      </c>
      <c r="R473" s="18" t="str">
        <f>'AI - 2'!B472</f>
        <v>No</v>
      </c>
      <c r="S473" s="18" t="str">
        <f>'AI  - 3'!B472</f>
        <v>No</v>
      </c>
      <c r="T473" s="8">
        <f>COUNTIF(Q473:S473,"Yes")</f>
        <v>0</v>
      </c>
      <c r="U473" s="15" t="s">
        <v>152</v>
      </c>
      <c r="V473" s="19"/>
      <c r="W473" s="8"/>
      <c r="X473" s="5"/>
      <c r="Y473" s="20"/>
      <c r="Z473" s="21"/>
      <c r="AA473" s="22"/>
      <c r="AB473" s="22"/>
      <c r="AC473" s="23"/>
      <c r="AD473" s="22"/>
      <c r="AE473" s="22"/>
      <c r="AF473" s="22"/>
      <c r="AG473" s="23"/>
      <c r="AH473" s="22"/>
    </row>
    <row r="474" spans="1:34" ht="15.75" customHeight="1" x14ac:dyDescent="0.3">
      <c r="A474" s="13"/>
      <c r="B474" s="54"/>
      <c r="C474" s="10">
        <v>471</v>
      </c>
      <c r="D474" s="6" t="s">
        <v>1217</v>
      </c>
      <c r="E474" s="6" t="s">
        <v>1218</v>
      </c>
      <c r="F474" s="14" t="s">
        <v>152</v>
      </c>
      <c r="G474" s="15" t="s">
        <v>152</v>
      </c>
      <c r="H474" s="15" t="s">
        <v>152</v>
      </c>
      <c r="I474" s="16" t="s">
        <v>25</v>
      </c>
      <c r="L474" s="17"/>
      <c r="M474" s="18" t="str">
        <f>'AI - 1'!A473</f>
        <v>No</v>
      </c>
      <c r="N474" s="18" t="str">
        <f>'AI - 2'!A473</f>
        <v>No</v>
      </c>
      <c r="O474" s="18" t="str">
        <f>'AI  - 3'!A473</f>
        <v>No</v>
      </c>
      <c r="P474" s="8">
        <f>COUNTIF(M474:O474,"Yes")</f>
        <v>0</v>
      </c>
      <c r="Q474" s="18" t="str">
        <f>'AI - 1'!B473</f>
        <v>No</v>
      </c>
      <c r="R474" s="18" t="str">
        <f>'AI - 2'!B473</f>
        <v>No</v>
      </c>
      <c r="S474" s="18" t="str">
        <f>'AI  - 3'!B473</f>
        <v>No</v>
      </c>
      <c r="T474" s="8">
        <f>COUNTIF(Q474:S474,"Yes")</f>
        <v>0</v>
      </c>
      <c r="U474" s="15" t="s">
        <v>152</v>
      </c>
      <c r="V474" s="19"/>
      <c r="W474" s="8"/>
      <c r="X474" s="5"/>
      <c r="Y474" s="20"/>
      <c r="Z474" s="21"/>
      <c r="AA474" s="22"/>
      <c r="AB474" s="22"/>
      <c r="AC474" s="23"/>
      <c r="AD474" s="22"/>
      <c r="AE474" s="22"/>
      <c r="AF474" s="22"/>
      <c r="AG474" s="23"/>
      <c r="AH474" s="22"/>
    </row>
    <row r="475" spans="1:34" ht="15.75" customHeight="1" x14ac:dyDescent="0.3">
      <c r="A475" s="13"/>
      <c r="B475" s="54"/>
      <c r="C475" s="10">
        <v>472</v>
      </c>
      <c r="D475" s="6" t="s">
        <v>1219</v>
      </c>
      <c r="E475" s="6" t="s">
        <v>1220</v>
      </c>
      <c r="F475" s="14" t="s">
        <v>152</v>
      </c>
      <c r="G475" s="15" t="s">
        <v>152</v>
      </c>
      <c r="H475" s="15" t="s">
        <v>152</v>
      </c>
      <c r="I475" s="16" t="s">
        <v>25</v>
      </c>
      <c r="L475" s="17"/>
      <c r="M475" s="18" t="str">
        <f>'AI - 1'!A474</f>
        <v>No</v>
      </c>
      <c r="N475" s="18" t="str">
        <f>'AI - 2'!A474</f>
        <v>No</v>
      </c>
      <c r="O475" s="18" t="str">
        <f>'AI  - 3'!A474</f>
        <v>No</v>
      </c>
      <c r="P475" s="8">
        <f>COUNTIF(M475:O475,"Yes")</f>
        <v>0</v>
      </c>
      <c r="Q475" s="18" t="str">
        <f>'AI - 1'!B474</f>
        <v>No</v>
      </c>
      <c r="R475" s="18" t="str">
        <f>'AI - 2'!B474</f>
        <v>No</v>
      </c>
      <c r="S475" s="18" t="str">
        <f>'AI  - 3'!B474</f>
        <v>No</v>
      </c>
      <c r="T475" s="8">
        <f>COUNTIF(Q475:S475,"Yes")</f>
        <v>0</v>
      </c>
      <c r="U475" s="15" t="s">
        <v>152</v>
      </c>
      <c r="V475" s="19"/>
      <c r="W475" s="8"/>
      <c r="X475" s="5"/>
      <c r="Y475" s="20"/>
      <c r="Z475" s="21"/>
      <c r="AA475" s="22"/>
      <c r="AB475" s="22"/>
      <c r="AC475" s="23"/>
      <c r="AD475" s="22"/>
      <c r="AE475" s="22"/>
      <c r="AF475" s="22"/>
      <c r="AG475" s="23"/>
      <c r="AH475" s="22"/>
    </row>
    <row r="476" spans="1:34" ht="15.75" customHeight="1" x14ac:dyDescent="0.3">
      <c r="A476" s="13"/>
      <c r="B476" s="54"/>
      <c r="C476" s="10">
        <v>473</v>
      </c>
      <c r="D476" s="6" t="s">
        <v>1221</v>
      </c>
      <c r="E476" s="6" t="s">
        <v>1222</v>
      </c>
      <c r="F476" s="14" t="s">
        <v>152</v>
      </c>
      <c r="G476" s="15" t="s">
        <v>152</v>
      </c>
      <c r="H476" s="15" t="s">
        <v>152</v>
      </c>
      <c r="I476" s="16" t="s">
        <v>25</v>
      </c>
      <c r="L476" s="17"/>
      <c r="M476" s="18" t="str">
        <f>'AI - 1'!A475</f>
        <v>No</v>
      </c>
      <c r="N476" s="18" t="str">
        <f>'AI - 2'!A475</f>
        <v>No</v>
      </c>
      <c r="O476" s="18" t="str">
        <f>'AI  - 3'!A475</f>
        <v>No</v>
      </c>
      <c r="P476" s="8">
        <f>COUNTIF(M476:O476,"Yes")</f>
        <v>0</v>
      </c>
      <c r="Q476" s="18" t="str">
        <f>'AI - 1'!B475</f>
        <v>No</v>
      </c>
      <c r="R476" s="18" t="str">
        <f>'AI - 2'!B475</f>
        <v>No</v>
      </c>
      <c r="S476" s="18" t="str">
        <f>'AI  - 3'!B475</f>
        <v>No</v>
      </c>
      <c r="T476" s="8">
        <f>COUNTIF(Q476:S476,"Yes")</f>
        <v>0</v>
      </c>
      <c r="U476" s="15" t="s">
        <v>152</v>
      </c>
      <c r="V476" s="19"/>
      <c r="W476" s="8"/>
      <c r="X476" s="5"/>
      <c r="Y476" s="20"/>
      <c r="Z476" s="21"/>
      <c r="AA476" s="22"/>
      <c r="AB476" s="22"/>
      <c r="AC476" s="23"/>
      <c r="AD476" s="22"/>
      <c r="AE476" s="22"/>
      <c r="AF476" s="22"/>
      <c r="AG476" s="23"/>
      <c r="AH476" s="22"/>
    </row>
    <row r="477" spans="1:34" ht="15.75" customHeight="1" x14ac:dyDescent="0.3">
      <c r="A477" s="13"/>
      <c r="B477" s="54"/>
      <c r="C477" s="10">
        <v>474</v>
      </c>
      <c r="D477" s="6" t="s">
        <v>1223</v>
      </c>
      <c r="E477" s="6" t="s">
        <v>1224</v>
      </c>
      <c r="F477" s="14" t="s">
        <v>152</v>
      </c>
      <c r="G477" s="15" t="s">
        <v>152</v>
      </c>
      <c r="H477" s="15" t="s">
        <v>152</v>
      </c>
      <c r="I477" s="16" t="s">
        <v>25</v>
      </c>
      <c r="L477" s="17"/>
      <c r="M477" s="18" t="str">
        <f>'AI - 1'!A476</f>
        <v>No</v>
      </c>
      <c r="N477" s="18" t="str">
        <f>'AI - 2'!A476</f>
        <v>No</v>
      </c>
      <c r="O477" s="18" t="str">
        <f>'AI  - 3'!A476</f>
        <v>No</v>
      </c>
      <c r="P477" s="8">
        <f>COUNTIF(M477:O477,"Yes")</f>
        <v>0</v>
      </c>
      <c r="Q477" s="18" t="str">
        <f>'AI - 1'!B476</f>
        <v>No</v>
      </c>
      <c r="R477" s="18" t="str">
        <f>'AI - 2'!B476</f>
        <v>No</v>
      </c>
      <c r="S477" s="18" t="str">
        <f>'AI  - 3'!B476</f>
        <v>No</v>
      </c>
      <c r="T477" s="8">
        <f>COUNTIF(Q477:S477,"Yes")</f>
        <v>0</v>
      </c>
      <c r="U477" s="15" t="s">
        <v>152</v>
      </c>
      <c r="V477" s="19"/>
      <c r="W477" s="8"/>
      <c r="X477" s="5"/>
      <c r="Y477" s="20"/>
      <c r="Z477" s="21"/>
      <c r="AA477" s="22"/>
      <c r="AB477" s="22"/>
      <c r="AC477" s="23"/>
      <c r="AD477" s="22"/>
      <c r="AE477" s="22"/>
      <c r="AF477" s="22"/>
      <c r="AG477" s="23"/>
      <c r="AH477" s="22"/>
    </row>
    <row r="478" spans="1:34" ht="15.75" customHeight="1" x14ac:dyDescent="0.3">
      <c r="A478" s="13"/>
      <c r="B478" s="54"/>
      <c r="C478" s="10">
        <v>475</v>
      </c>
      <c r="D478" s="6" t="s">
        <v>1225</v>
      </c>
      <c r="E478" s="6" t="s">
        <v>1226</v>
      </c>
      <c r="F478" s="14" t="s">
        <v>152</v>
      </c>
      <c r="G478" s="15" t="s">
        <v>152</v>
      </c>
      <c r="H478" s="15" t="s">
        <v>152</v>
      </c>
      <c r="I478" s="16" t="s">
        <v>25</v>
      </c>
      <c r="L478" s="17"/>
      <c r="M478" s="18" t="str">
        <f>'AI - 1'!A477</f>
        <v>No</v>
      </c>
      <c r="N478" s="18" t="str">
        <f>'AI - 2'!A477</f>
        <v>No</v>
      </c>
      <c r="O478" s="18" t="str">
        <f>'AI  - 3'!A477</f>
        <v>No</v>
      </c>
      <c r="P478" s="8">
        <f>COUNTIF(M478:O478,"Yes")</f>
        <v>0</v>
      </c>
      <c r="Q478" s="18" t="str">
        <f>'AI - 1'!B477</f>
        <v>No</v>
      </c>
      <c r="R478" s="18" t="str">
        <f>'AI - 2'!B477</f>
        <v>No</v>
      </c>
      <c r="S478" s="18" t="str">
        <f>'AI  - 3'!B477</f>
        <v>No</v>
      </c>
      <c r="T478" s="8">
        <f>COUNTIF(Q478:S478,"Yes")</f>
        <v>0</v>
      </c>
      <c r="U478" s="15" t="s">
        <v>152</v>
      </c>
      <c r="V478" s="19"/>
      <c r="W478" s="8"/>
      <c r="X478" s="5"/>
      <c r="Y478" s="20"/>
      <c r="Z478" s="21"/>
      <c r="AA478" s="22"/>
      <c r="AB478" s="22"/>
      <c r="AC478" s="23"/>
      <c r="AD478" s="22"/>
      <c r="AE478" s="22"/>
      <c r="AF478" s="22"/>
      <c r="AG478" s="23"/>
      <c r="AH478" s="22"/>
    </row>
    <row r="479" spans="1:34" ht="15.75" customHeight="1" x14ac:dyDescent="0.3">
      <c r="A479" s="13"/>
      <c r="B479" s="54"/>
      <c r="C479" s="10">
        <v>476</v>
      </c>
      <c r="D479" s="6" t="s">
        <v>1227</v>
      </c>
      <c r="E479" s="6" t="s">
        <v>1228</v>
      </c>
      <c r="F479" s="14" t="s">
        <v>152</v>
      </c>
      <c r="G479" s="15" t="s">
        <v>152</v>
      </c>
      <c r="H479" s="15" t="s">
        <v>152</v>
      </c>
      <c r="I479" s="16" t="s">
        <v>25</v>
      </c>
      <c r="L479" s="17"/>
      <c r="M479" s="18" t="str">
        <f>'AI - 1'!A478</f>
        <v>No</v>
      </c>
      <c r="N479" s="18" t="str">
        <f>'AI - 2'!A478</f>
        <v>No</v>
      </c>
      <c r="O479" s="18" t="str">
        <f>'AI  - 3'!A478</f>
        <v>No</v>
      </c>
      <c r="P479" s="8">
        <f>COUNTIF(M479:O479,"Yes")</f>
        <v>0</v>
      </c>
      <c r="Q479" s="18" t="str">
        <f>'AI - 1'!B478</f>
        <v>No</v>
      </c>
      <c r="R479" s="18" t="str">
        <f>'AI - 2'!B478</f>
        <v>No</v>
      </c>
      <c r="S479" s="18" t="str">
        <f>'AI  - 3'!B478</f>
        <v>No</v>
      </c>
      <c r="T479" s="8">
        <f>COUNTIF(Q479:S479,"Yes")</f>
        <v>0</v>
      </c>
      <c r="U479" s="15" t="s">
        <v>152</v>
      </c>
      <c r="V479" s="19"/>
      <c r="W479" s="8"/>
      <c r="X479" s="5"/>
      <c r="Y479" s="20"/>
      <c r="Z479" s="21"/>
      <c r="AA479" s="22"/>
      <c r="AB479" s="22"/>
      <c r="AC479" s="23"/>
      <c r="AD479" s="22"/>
      <c r="AE479" s="22"/>
      <c r="AF479" s="22"/>
      <c r="AG479" s="23"/>
      <c r="AH479" s="22"/>
    </row>
    <row r="480" spans="1:34" ht="15.75" customHeight="1" x14ac:dyDescent="0.3">
      <c r="A480" s="13"/>
      <c r="B480" s="54"/>
      <c r="C480" s="10">
        <v>477</v>
      </c>
      <c r="D480" s="6" t="s">
        <v>1229</v>
      </c>
      <c r="E480" s="6" t="s">
        <v>1230</v>
      </c>
      <c r="F480" s="14" t="s">
        <v>152</v>
      </c>
      <c r="G480" s="15" t="s">
        <v>152</v>
      </c>
      <c r="H480" s="15" t="s">
        <v>152</v>
      </c>
      <c r="I480" s="16" t="s">
        <v>25</v>
      </c>
      <c r="L480" s="17"/>
      <c r="M480" s="18" t="str">
        <f>'AI - 1'!A479</f>
        <v>No</v>
      </c>
      <c r="N480" s="18" t="str">
        <f>'AI - 2'!A479</f>
        <v>No</v>
      </c>
      <c r="O480" s="18" t="str">
        <f>'AI  - 3'!A479</f>
        <v>No</v>
      </c>
      <c r="P480" s="8">
        <f>COUNTIF(M480:O480,"Yes")</f>
        <v>0</v>
      </c>
      <c r="Q480" s="18" t="str">
        <f>'AI - 1'!B479</f>
        <v>No</v>
      </c>
      <c r="R480" s="18" t="str">
        <f>'AI - 2'!B479</f>
        <v>No</v>
      </c>
      <c r="S480" s="18" t="str">
        <f>'AI  - 3'!B479</f>
        <v>No</v>
      </c>
      <c r="T480" s="8">
        <f>COUNTIF(Q480:S480,"Yes")</f>
        <v>0</v>
      </c>
      <c r="U480" s="15" t="s">
        <v>152</v>
      </c>
      <c r="V480" s="19"/>
      <c r="W480" s="8"/>
      <c r="X480" s="5"/>
      <c r="Y480" s="20"/>
      <c r="Z480" s="21"/>
      <c r="AA480" s="22"/>
      <c r="AB480" s="22"/>
      <c r="AC480" s="23"/>
      <c r="AD480" s="22"/>
      <c r="AE480" s="22"/>
      <c r="AF480" s="22"/>
      <c r="AG480" s="23"/>
      <c r="AH480" s="22"/>
    </row>
    <row r="481" spans="1:34" ht="15.75" customHeight="1" x14ac:dyDescent="0.3">
      <c r="A481" s="13"/>
      <c r="B481" s="54"/>
      <c r="C481" s="10">
        <v>478</v>
      </c>
      <c r="D481" s="6" t="s">
        <v>1231</v>
      </c>
      <c r="E481" s="6" t="s">
        <v>1232</v>
      </c>
      <c r="F481" s="14" t="s">
        <v>152</v>
      </c>
      <c r="G481" s="15" t="s">
        <v>152</v>
      </c>
      <c r="H481" s="15" t="s">
        <v>152</v>
      </c>
      <c r="I481" s="16" t="s">
        <v>25</v>
      </c>
      <c r="L481" s="17"/>
      <c r="M481" s="18" t="str">
        <f>'AI - 1'!A480</f>
        <v>No</v>
      </c>
      <c r="N481" s="18" t="str">
        <f>'AI - 2'!A480</f>
        <v>No</v>
      </c>
      <c r="O481" s="18" t="str">
        <f>'AI  - 3'!A480</f>
        <v>No</v>
      </c>
      <c r="P481" s="8">
        <f>COUNTIF(M481:O481,"Yes")</f>
        <v>0</v>
      </c>
      <c r="Q481" s="18" t="str">
        <f>'AI - 1'!B480</f>
        <v>No</v>
      </c>
      <c r="R481" s="18" t="str">
        <f>'AI - 2'!B480</f>
        <v>No</v>
      </c>
      <c r="S481" s="18" t="str">
        <f>'AI  - 3'!B480</f>
        <v>No</v>
      </c>
      <c r="T481" s="8">
        <f>COUNTIF(Q481:S481,"Yes")</f>
        <v>0</v>
      </c>
      <c r="U481" s="15" t="s">
        <v>152</v>
      </c>
      <c r="V481" s="19"/>
      <c r="W481" s="8"/>
      <c r="X481" s="5"/>
      <c r="Y481" s="20"/>
      <c r="Z481" s="21"/>
      <c r="AA481" s="22"/>
      <c r="AB481" s="22"/>
      <c r="AC481" s="23"/>
      <c r="AD481" s="22"/>
      <c r="AE481" s="22"/>
      <c r="AF481" s="22"/>
      <c r="AG481" s="23"/>
      <c r="AH481" s="22"/>
    </row>
    <row r="482" spans="1:34" ht="15.75" customHeight="1" x14ac:dyDescent="0.3">
      <c r="A482" s="13"/>
      <c r="B482" s="54"/>
      <c r="C482" s="10">
        <v>479</v>
      </c>
      <c r="D482" s="6" t="s">
        <v>1233</v>
      </c>
      <c r="E482" s="6" t="s">
        <v>1234</v>
      </c>
      <c r="F482" s="14" t="s">
        <v>152</v>
      </c>
      <c r="G482" s="15" t="s">
        <v>152</v>
      </c>
      <c r="H482" s="15" t="s">
        <v>152</v>
      </c>
      <c r="I482" s="16" t="s">
        <v>25</v>
      </c>
      <c r="L482" s="17"/>
      <c r="M482" s="18" t="str">
        <f>'AI - 1'!A481</f>
        <v>No</v>
      </c>
      <c r="N482" s="18" t="str">
        <f>'AI - 2'!A481</f>
        <v>No</v>
      </c>
      <c r="O482" s="18" t="str">
        <f>'AI  - 3'!A481</f>
        <v>No</v>
      </c>
      <c r="P482" s="8">
        <f>COUNTIF(M482:O482,"Yes")</f>
        <v>0</v>
      </c>
      <c r="Q482" s="18" t="str">
        <f>'AI - 1'!B481</f>
        <v>No</v>
      </c>
      <c r="R482" s="18" t="str">
        <f>'AI - 2'!B481</f>
        <v>No</v>
      </c>
      <c r="S482" s="18" t="str">
        <f>'AI  - 3'!B481</f>
        <v>No</v>
      </c>
      <c r="T482" s="8">
        <f>COUNTIF(Q482:S482,"Yes")</f>
        <v>0</v>
      </c>
      <c r="U482" s="15" t="s">
        <v>152</v>
      </c>
      <c r="V482" s="19"/>
      <c r="W482" s="8"/>
      <c r="X482" s="5"/>
      <c r="Y482" s="20"/>
      <c r="Z482" s="21"/>
      <c r="AA482" s="22"/>
      <c r="AB482" s="22"/>
      <c r="AC482" s="23"/>
      <c r="AD482" s="22"/>
      <c r="AE482" s="22"/>
      <c r="AF482" s="22"/>
      <c r="AG482" s="23"/>
      <c r="AH482" s="22"/>
    </row>
    <row r="483" spans="1:34" ht="15.75" customHeight="1" x14ac:dyDescent="0.3">
      <c r="A483" s="13"/>
      <c r="B483" s="54"/>
      <c r="C483" s="10">
        <v>480</v>
      </c>
      <c r="D483" s="6" t="s">
        <v>1235</v>
      </c>
      <c r="E483" s="6" t="s">
        <v>1236</v>
      </c>
      <c r="F483" s="14" t="s">
        <v>152</v>
      </c>
      <c r="G483" s="15" t="s">
        <v>152</v>
      </c>
      <c r="H483" s="15" t="s">
        <v>152</v>
      </c>
      <c r="I483" s="16" t="s">
        <v>25</v>
      </c>
      <c r="L483" s="17"/>
      <c r="M483" s="18" t="str">
        <f>'AI - 1'!A482</f>
        <v>No</v>
      </c>
      <c r="N483" s="18" t="str">
        <f>'AI - 2'!A482</f>
        <v>No</v>
      </c>
      <c r="O483" s="18" t="str">
        <f>'AI  - 3'!A482</f>
        <v>No</v>
      </c>
      <c r="P483" s="8">
        <f>COUNTIF(M483:O483,"Yes")</f>
        <v>0</v>
      </c>
      <c r="Q483" s="18" t="str">
        <f>'AI - 1'!B482</f>
        <v>No</v>
      </c>
      <c r="R483" s="18" t="str">
        <f>'AI - 2'!B482</f>
        <v>No</v>
      </c>
      <c r="S483" s="18" t="str">
        <f>'AI  - 3'!B482</f>
        <v>No</v>
      </c>
      <c r="T483" s="8">
        <f>COUNTIF(Q483:S483,"Yes")</f>
        <v>0</v>
      </c>
      <c r="U483" s="15" t="s">
        <v>152</v>
      </c>
      <c r="V483" s="19"/>
      <c r="W483" s="8"/>
      <c r="X483" s="5"/>
      <c r="Y483" s="20"/>
      <c r="Z483" s="21"/>
      <c r="AA483" s="22"/>
      <c r="AB483" s="22"/>
      <c r="AC483" s="23"/>
      <c r="AD483" s="22"/>
      <c r="AE483" s="22"/>
      <c r="AF483" s="22"/>
      <c r="AG483" s="23"/>
      <c r="AH483" s="22"/>
    </row>
    <row r="484" spans="1:34" ht="15.75" customHeight="1" x14ac:dyDescent="0.3">
      <c r="A484" s="13"/>
      <c r="B484" s="54"/>
      <c r="C484" s="10">
        <v>481</v>
      </c>
      <c r="D484" s="6" t="s">
        <v>1237</v>
      </c>
      <c r="E484" s="6" t="s">
        <v>1238</v>
      </c>
      <c r="F484" s="14" t="s">
        <v>152</v>
      </c>
      <c r="G484" s="15" t="s">
        <v>152</v>
      </c>
      <c r="H484" s="15" t="s">
        <v>152</v>
      </c>
      <c r="I484" s="16" t="s">
        <v>25</v>
      </c>
      <c r="L484" s="17"/>
      <c r="M484" s="18" t="str">
        <f>'AI - 1'!A483</f>
        <v>No</v>
      </c>
      <c r="N484" s="18" t="str">
        <f>'AI - 2'!A483</f>
        <v>No</v>
      </c>
      <c r="O484" s="18" t="str">
        <f>'AI  - 3'!A483</f>
        <v>No</v>
      </c>
      <c r="P484" s="8">
        <f>COUNTIF(M484:O484,"Yes")</f>
        <v>0</v>
      </c>
      <c r="Q484" s="18" t="str">
        <f>'AI - 1'!B483</f>
        <v>No</v>
      </c>
      <c r="R484" s="18" t="str">
        <f>'AI - 2'!B483</f>
        <v>No</v>
      </c>
      <c r="S484" s="18" t="str">
        <f>'AI  - 3'!B483</f>
        <v>No</v>
      </c>
      <c r="T484" s="8">
        <f>COUNTIF(Q484:S484,"Yes")</f>
        <v>0</v>
      </c>
      <c r="U484" s="15" t="s">
        <v>152</v>
      </c>
      <c r="V484" s="19"/>
      <c r="W484" s="8"/>
      <c r="X484" s="5"/>
      <c r="Y484" s="20"/>
      <c r="Z484" s="21"/>
      <c r="AA484" s="22"/>
      <c r="AB484" s="22"/>
      <c r="AC484" s="23"/>
      <c r="AD484" s="22"/>
      <c r="AE484" s="22"/>
      <c r="AF484" s="22"/>
      <c r="AG484" s="23"/>
      <c r="AH484" s="22"/>
    </row>
    <row r="485" spans="1:34" ht="15.75" customHeight="1" x14ac:dyDescent="0.3">
      <c r="A485" s="13"/>
      <c r="B485" s="54"/>
      <c r="C485" s="10">
        <v>482</v>
      </c>
      <c r="D485" s="6" t="s">
        <v>1239</v>
      </c>
      <c r="E485" s="6" t="s">
        <v>1240</v>
      </c>
      <c r="F485" s="14" t="s">
        <v>152</v>
      </c>
      <c r="G485" s="15" t="s">
        <v>152</v>
      </c>
      <c r="H485" s="15" t="s">
        <v>152</v>
      </c>
      <c r="I485" s="16" t="s">
        <v>25</v>
      </c>
      <c r="L485" s="17"/>
      <c r="M485" s="18" t="str">
        <f>'AI - 1'!A484</f>
        <v>No</v>
      </c>
      <c r="N485" s="18" t="str">
        <f>'AI - 2'!A484</f>
        <v>No</v>
      </c>
      <c r="O485" s="18" t="str">
        <f>'AI  - 3'!A484</f>
        <v>No</v>
      </c>
      <c r="P485" s="8">
        <f>COUNTIF(M485:O485,"Yes")</f>
        <v>0</v>
      </c>
      <c r="Q485" s="18" t="str">
        <f>'AI - 1'!B484</f>
        <v>No</v>
      </c>
      <c r="R485" s="18" t="str">
        <f>'AI - 2'!B484</f>
        <v>No</v>
      </c>
      <c r="S485" s="18" t="str">
        <f>'AI  - 3'!B484</f>
        <v>No</v>
      </c>
      <c r="T485" s="8">
        <f>COUNTIF(Q485:S485,"Yes")</f>
        <v>0</v>
      </c>
      <c r="U485" s="15" t="s">
        <v>152</v>
      </c>
      <c r="V485" s="19"/>
      <c r="W485" s="8"/>
      <c r="X485" s="5"/>
      <c r="Y485" s="20"/>
      <c r="Z485" s="21"/>
      <c r="AA485" s="22"/>
      <c r="AB485" s="22"/>
      <c r="AC485" s="23"/>
      <c r="AD485" s="22"/>
      <c r="AE485" s="22"/>
      <c r="AF485" s="22"/>
      <c r="AG485" s="23"/>
      <c r="AH485" s="22"/>
    </row>
    <row r="486" spans="1:34" ht="15.75" customHeight="1" x14ac:dyDescent="0.3">
      <c r="A486" s="13"/>
      <c r="B486" s="54"/>
      <c r="C486" s="10">
        <v>483</v>
      </c>
      <c r="D486" s="6" t="s">
        <v>1241</v>
      </c>
      <c r="E486" s="6" t="s">
        <v>1242</v>
      </c>
      <c r="F486" s="14" t="s">
        <v>152</v>
      </c>
      <c r="G486" s="15" t="s">
        <v>152</v>
      </c>
      <c r="H486" s="15" t="s">
        <v>152</v>
      </c>
      <c r="I486" s="16" t="s">
        <v>25</v>
      </c>
      <c r="L486" s="17"/>
      <c r="M486" s="18" t="str">
        <f>'AI - 1'!A485</f>
        <v>No</v>
      </c>
      <c r="N486" s="18" t="str">
        <f>'AI - 2'!A485</f>
        <v>No</v>
      </c>
      <c r="O486" s="18" t="str">
        <f>'AI  - 3'!A485</f>
        <v>No</v>
      </c>
      <c r="P486" s="8">
        <f>COUNTIF(M486:O486,"Yes")</f>
        <v>0</v>
      </c>
      <c r="Q486" s="18" t="str">
        <f>'AI - 1'!B485</f>
        <v>No</v>
      </c>
      <c r="R486" s="18" t="str">
        <f>'AI - 2'!B485</f>
        <v>No</v>
      </c>
      <c r="S486" s="18" t="str">
        <f>'AI  - 3'!B485</f>
        <v>No</v>
      </c>
      <c r="T486" s="8">
        <f>COUNTIF(Q486:S486,"Yes")</f>
        <v>0</v>
      </c>
      <c r="U486" s="15" t="s">
        <v>152</v>
      </c>
      <c r="V486" s="19"/>
      <c r="W486" s="8"/>
      <c r="X486" s="5"/>
      <c r="Y486" s="20"/>
      <c r="Z486" s="21"/>
      <c r="AA486" s="22"/>
      <c r="AB486" s="22"/>
      <c r="AC486" s="23"/>
      <c r="AD486" s="22"/>
      <c r="AE486" s="22"/>
      <c r="AF486" s="22"/>
      <c r="AG486" s="23"/>
      <c r="AH486" s="22"/>
    </row>
    <row r="487" spans="1:34" ht="15.75" customHeight="1" x14ac:dyDescent="0.3">
      <c r="A487" s="13"/>
      <c r="B487" s="54"/>
      <c r="C487" s="10">
        <v>484</v>
      </c>
      <c r="D487" s="6" t="s">
        <v>90</v>
      </c>
      <c r="E487" s="6" t="s">
        <v>91</v>
      </c>
      <c r="F487" s="14" t="s">
        <v>24</v>
      </c>
      <c r="G487" s="15" t="s">
        <v>24</v>
      </c>
      <c r="H487" s="15" t="s">
        <v>24</v>
      </c>
      <c r="I487" s="16" t="s">
        <v>25</v>
      </c>
      <c r="L487" s="17"/>
      <c r="M487" s="18" t="str">
        <f>'AI - 1'!A486</f>
        <v>Yes</v>
      </c>
      <c r="N487" s="18" t="str">
        <f>'AI - 2'!A486</f>
        <v>Yes</v>
      </c>
      <c r="O487" s="18" t="str">
        <f>'AI  - 3'!A486</f>
        <v>Yes</v>
      </c>
      <c r="P487" s="8">
        <f>COUNTIF(M487:O487,"Yes")</f>
        <v>3</v>
      </c>
      <c r="Q487" s="18" t="str">
        <f>'AI - 1'!B486</f>
        <v>Yes</v>
      </c>
      <c r="R487" s="18" t="str">
        <f>'AI - 2'!B486</f>
        <v>Yes</v>
      </c>
      <c r="S487" s="18" t="str">
        <f>'AI  - 3'!B486</f>
        <v>Yes</v>
      </c>
      <c r="T487" s="8">
        <f>COUNTIF(Q487:S487,"Yes")</f>
        <v>3</v>
      </c>
      <c r="U487" s="15" t="s">
        <v>24</v>
      </c>
      <c r="V487" s="19"/>
      <c r="W487" s="8"/>
      <c r="X487" s="5"/>
      <c r="Y487" s="20"/>
      <c r="Z487" s="21"/>
      <c r="AA487" s="22"/>
      <c r="AB487" s="22"/>
      <c r="AC487" s="23"/>
      <c r="AD487" s="21"/>
      <c r="AE487" s="22"/>
      <c r="AF487" s="22"/>
      <c r="AG487" s="23"/>
      <c r="AH487" s="21"/>
    </row>
    <row r="488" spans="1:34" ht="15.75" customHeight="1" x14ac:dyDescent="0.3">
      <c r="A488" s="13"/>
      <c r="B488" s="54"/>
      <c r="C488" s="10">
        <v>485</v>
      </c>
      <c r="D488" s="6" t="s">
        <v>1243</v>
      </c>
      <c r="E488" s="6" t="s">
        <v>1244</v>
      </c>
      <c r="F488" s="14" t="s">
        <v>152</v>
      </c>
      <c r="G488" s="15" t="s">
        <v>152</v>
      </c>
      <c r="H488" s="15" t="s">
        <v>152</v>
      </c>
      <c r="I488" s="16" t="s">
        <v>25</v>
      </c>
      <c r="L488" s="17"/>
      <c r="M488" s="18" t="str">
        <f>'AI - 1'!A487</f>
        <v>No</v>
      </c>
      <c r="N488" s="18" t="str">
        <f>'AI - 2'!A487</f>
        <v>No</v>
      </c>
      <c r="O488" s="18" t="str">
        <f>'AI  - 3'!A487</f>
        <v>No</v>
      </c>
      <c r="P488" s="8">
        <f>COUNTIF(M488:O488,"Yes")</f>
        <v>0</v>
      </c>
      <c r="Q488" s="18" t="str">
        <f>'AI - 1'!B487</f>
        <v>No</v>
      </c>
      <c r="R488" s="18" t="str">
        <f>'AI - 2'!B487</f>
        <v>No</v>
      </c>
      <c r="S488" s="18" t="str">
        <f>'AI  - 3'!B487</f>
        <v>No</v>
      </c>
      <c r="T488" s="8">
        <f>COUNTIF(Q488:S488,"Yes")</f>
        <v>0</v>
      </c>
      <c r="U488" s="15" t="s">
        <v>152</v>
      </c>
      <c r="V488" s="19"/>
      <c r="W488" s="8"/>
      <c r="X488" s="5"/>
      <c r="Y488" s="20"/>
      <c r="Z488" s="21"/>
      <c r="AA488" s="22"/>
      <c r="AB488" s="22"/>
      <c r="AC488" s="23"/>
      <c r="AD488" s="22"/>
      <c r="AE488" s="22"/>
      <c r="AF488" s="22"/>
      <c r="AG488" s="23"/>
      <c r="AH488" s="22"/>
    </row>
    <row r="489" spans="1:34" ht="15.75" customHeight="1" x14ac:dyDescent="0.3">
      <c r="A489" s="13"/>
      <c r="B489" s="54"/>
      <c r="C489" s="10">
        <v>486</v>
      </c>
      <c r="D489" s="6" t="s">
        <v>1245</v>
      </c>
      <c r="E489" s="6" t="s">
        <v>1246</v>
      </c>
      <c r="F489" s="14" t="s">
        <v>152</v>
      </c>
      <c r="G489" s="15" t="s">
        <v>152</v>
      </c>
      <c r="H489" s="15" t="s">
        <v>152</v>
      </c>
      <c r="I489" s="16" t="s">
        <v>25</v>
      </c>
      <c r="L489" s="17"/>
      <c r="M489" s="18" t="str">
        <f>'AI - 1'!A488</f>
        <v>No</v>
      </c>
      <c r="N489" s="18" t="str">
        <f>'AI - 2'!A488</f>
        <v>No</v>
      </c>
      <c r="O489" s="18" t="str">
        <f>'AI  - 3'!A488</f>
        <v>No</v>
      </c>
      <c r="P489" s="8">
        <f>COUNTIF(M489:O489,"Yes")</f>
        <v>0</v>
      </c>
      <c r="Q489" s="18" t="str">
        <f>'AI - 1'!B488</f>
        <v>No</v>
      </c>
      <c r="R489" s="18" t="str">
        <f>'AI - 2'!B488</f>
        <v>No</v>
      </c>
      <c r="S489" s="18" t="str">
        <f>'AI  - 3'!B488</f>
        <v>No</v>
      </c>
      <c r="T489" s="8">
        <f>COUNTIF(Q489:S489,"Yes")</f>
        <v>0</v>
      </c>
      <c r="U489" s="15" t="s">
        <v>152</v>
      </c>
      <c r="V489" s="19"/>
      <c r="W489" s="8"/>
      <c r="X489" s="5"/>
      <c r="Y489" s="20"/>
      <c r="Z489" s="21"/>
      <c r="AA489" s="22"/>
      <c r="AB489" s="22"/>
      <c r="AC489" s="23"/>
      <c r="AD489" s="22"/>
      <c r="AE489" s="22"/>
      <c r="AF489" s="22"/>
      <c r="AG489" s="23"/>
      <c r="AH489" s="22"/>
    </row>
    <row r="490" spans="1:34" ht="15.75" customHeight="1" x14ac:dyDescent="0.3">
      <c r="A490" s="13"/>
      <c r="B490" s="54"/>
      <c r="C490" s="10">
        <v>487</v>
      </c>
      <c r="D490" s="6" t="s">
        <v>1247</v>
      </c>
      <c r="E490" s="6" t="s">
        <v>1248</v>
      </c>
      <c r="F490" s="14" t="s">
        <v>152</v>
      </c>
      <c r="G490" s="15" t="s">
        <v>152</v>
      </c>
      <c r="H490" s="15" t="s">
        <v>152</v>
      </c>
      <c r="I490" s="16" t="s">
        <v>25</v>
      </c>
      <c r="L490" s="17"/>
      <c r="M490" s="18" t="str">
        <f>'AI - 1'!A489</f>
        <v>No</v>
      </c>
      <c r="N490" s="18" t="str">
        <f>'AI - 2'!A489</f>
        <v>No</v>
      </c>
      <c r="O490" s="18" t="str">
        <f>'AI  - 3'!A489</f>
        <v>No</v>
      </c>
      <c r="P490" s="8">
        <f>COUNTIF(M490:O490,"Yes")</f>
        <v>0</v>
      </c>
      <c r="Q490" s="18" t="str">
        <f>'AI - 1'!B489</f>
        <v>No</v>
      </c>
      <c r="R490" s="18" t="str">
        <f>'AI - 2'!B489</f>
        <v>No</v>
      </c>
      <c r="S490" s="18" t="str">
        <f>'AI  - 3'!B489</f>
        <v>No</v>
      </c>
      <c r="T490" s="8">
        <f>COUNTIF(Q490:S490,"Yes")</f>
        <v>0</v>
      </c>
      <c r="U490" s="15" t="s">
        <v>152</v>
      </c>
      <c r="V490" s="19"/>
      <c r="W490" s="8"/>
      <c r="X490" s="5"/>
      <c r="Y490" s="20"/>
      <c r="Z490" s="21"/>
      <c r="AA490" s="22"/>
      <c r="AB490" s="22"/>
      <c r="AC490" s="23"/>
      <c r="AD490" s="22"/>
      <c r="AE490" s="22"/>
      <c r="AF490" s="22"/>
      <c r="AG490" s="23"/>
      <c r="AH490" s="22"/>
    </row>
    <row r="491" spans="1:34" ht="15.75" customHeight="1" x14ac:dyDescent="0.3">
      <c r="A491" s="13"/>
      <c r="B491" s="54"/>
      <c r="C491" s="10">
        <v>488</v>
      </c>
      <c r="D491" s="6" t="s">
        <v>1249</v>
      </c>
      <c r="E491" s="6" t="s">
        <v>1250</v>
      </c>
      <c r="F491" s="14" t="s">
        <v>152</v>
      </c>
      <c r="G491" s="15" t="s">
        <v>152</v>
      </c>
      <c r="H491" s="15" t="s">
        <v>152</v>
      </c>
      <c r="I491" s="16" t="s">
        <v>25</v>
      </c>
      <c r="L491" s="17"/>
      <c r="M491" s="18" t="str">
        <f>'AI - 1'!A490</f>
        <v>No</v>
      </c>
      <c r="N491" s="18" t="str">
        <f>'AI - 2'!A490</f>
        <v>No</v>
      </c>
      <c r="O491" s="18" t="str">
        <f>'AI  - 3'!A490</f>
        <v>No</v>
      </c>
      <c r="P491" s="8">
        <f>COUNTIF(M491:O491,"Yes")</f>
        <v>0</v>
      </c>
      <c r="Q491" s="18" t="str">
        <f>'AI - 1'!B490</f>
        <v>No</v>
      </c>
      <c r="R491" s="18" t="str">
        <f>'AI - 2'!B490</f>
        <v>No</v>
      </c>
      <c r="S491" s="18" t="str">
        <f>'AI  - 3'!B490</f>
        <v>No</v>
      </c>
      <c r="T491" s="8">
        <f>COUNTIF(Q491:S491,"Yes")</f>
        <v>0</v>
      </c>
      <c r="U491" s="15" t="s">
        <v>152</v>
      </c>
      <c r="V491" s="19"/>
      <c r="W491" s="8"/>
      <c r="X491" s="5"/>
      <c r="Y491" s="20"/>
      <c r="Z491" s="21"/>
      <c r="AA491" s="22"/>
      <c r="AB491" s="22"/>
      <c r="AC491" s="23"/>
      <c r="AD491" s="22"/>
      <c r="AE491" s="22"/>
      <c r="AF491" s="22"/>
      <c r="AG491" s="23"/>
      <c r="AH491" s="22"/>
    </row>
    <row r="492" spans="1:34" ht="15.75" customHeight="1" x14ac:dyDescent="0.3">
      <c r="A492" s="13"/>
      <c r="B492" s="54"/>
      <c r="C492" s="10">
        <v>489</v>
      </c>
      <c r="D492" s="6" t="s">
        <v>1251</v>
      </c>
      <c r="E492" s="6" t="s">
        <v>1252</v>
      </c>
      <c r="F492" s="14" t="s">
        <v>152</v>
      </c>
      <c r="G492" s="15" t="s">
        <v>152</v>
      </c>
      <c r="H492" s="15" t="s">
        <v>152</v>
      </c>
      <c r="I492" s="16" t="s">
        <v>25</v>
      </c>
      <c r="L492" s="17"/>
      <c r="M492" s="18" t="str">
        <f>'AI - 1'!A491</f>
        <v>No</v>
      </c>
      <c r="N492" s="18" t="str">
        <f>'AI - 2'!A491</f>
        <v>No</v>
      </c>
      <c r="O492" s="18" t="str">
        <f>'AI  - 3'!A491</f>
        <v>No</v>
      </c>
      <c r="P492" s="8">
        <f>COUNTIF(M492:O492,"Yes")</f>
        <v>0</v>
      </c>
      <c r="Q492" s="18" t="str">
        <f>'AI - 1'!B491</f>
        <v>No</v>
      </c>
      <c r="R492" s="18" t="str">
        <f>'AI - 2'!B491</f>
        <v>No</v>
      </c>
      <c r="S492" s="18" t="str">
        <f>'AI  - 3'!B491</f>
        <v>No</v>
      </c>
      <c r="T492" s="8">
        <f>COUNTIF(Q492:S492,"Yes")</f>
        <v>0</v>
      </c>
      <c r="U492" s="15" t="s">
        <v>152</v>
      </c>
      <c r="V492" s="19"/>
      <c r="W492" s="8"/>
      <c r="X492" s="5"/>
      <c r="Y492" s="20"/>
      <c r="Z492" s="21"/>
      <c r="AA492" s="22"/>
      <c r="AB492" s="22"/>
      <c r="AC492" s="23"/>
      <c r="AD492" s="22"/>
      <c r="AE492" s="22"/>
      <c r="AF492" s="22"/>
      <c r="AG492" s="23"/>
      <c r="AH492" s="22"/>
    </row>
    <row r="493" spans="1:34" ht="15.75" customHeight="1" x14ac:dyDescent="0.3">
      <c r="A493" s="13"/>
      <c r="B493" s="54"/>
      <c r="C493" s="10">
        <v>490</v>
      </c>
      <c r="D493" s="6" t="s">
        <v>1253</v>
      </c>
      <c r="E493" s="6" t="s">
        <v>1254</v>
      </c>
      <c r="F493" s="14" t="s">
        <v>152</v>
      </c>
      <c r="G493" s="15" t="s">
        <v>152</v>
      </c>
      <c r="H493" s="15" t="s">
        <v>152</v>
      </c>
      <c r="I493" s="16" t="s">
        <v>25</v>
      </c>
      <c r="L493" s="17"/>
      <c r="M493" s="18" t="str">
        <f>'AI - 1'!A492</f>
        <v>No</v>
      </c>
      <c r="N493" s="18" t="str">
        <f>'AI - 2'!A492</f>
        <v>No</v>
      </c>
      <c r="O493" s="18" t="str">
        <f>'AI  - 3'!A492</f>
        <v>No</v>
      </c>
      <c r="P493" s="8">
        <f>COUNTIF(M493:O493,"Yes")</f>
        <v>0</v>
      </c>
      <c r="Q493" s="18" t="str">
        <f>'AI - 1'!B492</f>
        <v>No</v>
      </c>
      <c r="R493" s="18" t="str">
        <f>'AI - 2'!B492</f>
        <v>No</v>
      </c>
      <c r="S493" s="18" t="str">
        <f>'AI  - 3'!B492</f>
        <v>No</v>
      </c>
      <c r="T493" s="8">
        <f>COUNTIF(Q493:S493,"Yes")</f>
        <v>0</v>
      </c>
      <c r="U493" s="15" t="s">
        <v>152</v>
      </c>
      <c r="V493" s="19"/>
      <c r="W493" s="8"/>
      <c r="X493" s="5"/>
      <c r="Y493" s="20"/>
      <c r="Z493" s="21"/>
      <c r="AA493" s="22"/>
      <c r="AB493" s="22"/>
      <c r="AC493" s="23"/>
      <c r="AD493" s="22"/>
      <c r="AE493" s="22"/>
      <c r="AF493" s="22"/>
      <c r="AG493" s="23"/>
      <c r="AH493" s="22"/>
    </row>
    <row r="494" spans="1:34" ht="15.75" customHeight="1" x14ac:dyDescent="0.3">
      <c r="A494" s="13"/>
      <c r="B494" s="54"/>
      <c r="C494" s="10">
        <v>491</v>
      </c>
      <c r="D494" s="6" t="s">
        <v>1255</v>
      </c>
      <c r="E494" s="6" t="s">
        <v>1256</v>
      </c>
      <c r="F494" s="14" t="s">
        <v>152</v>
      </c>
      <c r="G494" s="15" t="s">
        <v>152</v>
      </c>
      <c r="H494" s="15" t="s">
        <v>152</v>
      </c>
      <c r="I494" s="16" t="s">
        <v>25</v>
      </c>
      <c r="L494" s="17"/>
      <c r="M494" s="18" t="str">
        <f>'AI - 1'!A493</f>
        <v>No</v>
      </c>
      <c r="N494" s="18" t="str">
        <f>'AI - 2'!A493</f>
        <v>No</v>
      </c>
      <c r="O494" s="18" t="str">
        <f>'AI  - 3'!A493</f>
        <v>No</v>
      </c>
      <c r="P494" s="8">
        <f>COUNTIF(M494:O494,"Yes")</f>
        <v>0</v>
      </c>
      <c r="Q494" s="18" t="str">
        <f>'AI - 1'!B493</f>
        <v>No</v>
      </c>
      <c r="R494" s="18" t="str">
        <f>'AI - 2'!B493</f>
        <v>No</v>
      </c>
      <c r="S494" s="18" t="str">
        <f>'AI  - 3'!B493</f>
        <v>No</v>
      </c>
      <c r="T494" s="8">
        <f>COUNTIF(Q494:S494,"Yes")</f>
        <v>0</v>
      </c>
      <c r="U494" s="15" t="s">
        <v>152</v>
      </c>
      <c r="V494" s="19"/>
      <c r="W494" s="8"/>
      <c r="X494" s="5"/>
      <c r="Y494" s="20"/>
      <c r="Z494" s="21"/>
      <c r="AA494" s="22"/>
      <c r="AB494" s="22"/>
      <c r="AC494" s="23"/>
      <c r="AD494" s="22"/>
      <c r="AE494" s="22"/>
      <c r="AF494" s="22"/>
      <c r="AG494" s="23"/>
      <c r="AH494" s="22"/>
    </row>
    <row r="495" spans="1:34" ht="15.75" customHeight="1" x14ac:dyDescent="0.3">
      <c r="A495" s="13"/>
      <c r="B495" s="54"/>
      <c r="C495" s="10">
        <v>492</v>
      </c>
      <c r="D495" s="6" t="s">
        <v>87</v>
      </c>
      <c r="E495" s="6" t="s">
        <v>327</v>
      </c>
      <c r="F495" s="14" t="s">
        <v>24</v>
      </c>
      <c r="G495" s="15" t="s">
        <v>24</v>
      </c>
      <c r="H495" s="15" t="s">
        <v>24</v>
      </c>
      <c r="I495" s="16" t="s">
        <v>25</v>
      </c>
      <c r="J495" s="2"/>
      <c r="K495" s="2" t="s">
        <v>328</v>
      </c>
      <c r="L495" s="17"/>
      <c r="M495" s="18" t="str">
        <f>'AI - 1'!A494</f>
        <v>Yes</v>
      </c>
      <c r="N495" s="18" t="str">
        <f>'AI - 2'!A494</f>
        <v>No</v>
      </c>
      <c r="O495" s="18" t="str">
        <f>'AI  - 3'!A494</f>
        <v>Yes</v>
      </c>
      <c r="P495" s="8">
        <f>COUNTIF(M495:O495,"Yes")</f>
        <v>2</v>
      </c>
      <c r="Q495" s="18" t="str">
        <f>'AI - 1'!B494</f>
        <v>No</v>
      </c>
      <c r="R495" s="18" t="str">
        <f>'AI - 2'!B494</f>
        <v>No</v>
      </c>
      <c r="S495" s="18" t="str">
        <f>'AI  - 3'!B494</f>
        <v>No</v>
      </c>
      <c r="T495" s="8">
        <f>COUNTIF(Q495:S495,"Yes")</f>
        <v>0</v>
      </c>
      <c r="U495" s="15" t="s">
        <v>24</v>
      </c>
      <c r="V495" s="19"/>
      <c r="W495" s="8"/>
      <c r="X495" s="5"/>
      <c r="Y495" s="20"/>
      <c r="Z495" s="21"/>
      <c r="AA495" s="22"/>
      <c r="AB495" s="22"/>
      <c r="AC495" s="23"/>
      <c r="AD495" s="22"/>
      <c r="AE495" s="22"/>
      <c r="AF495" s="22"/>
      <c r="AG495" s="23"/>
      <c r="AH495" s="22"/>
    </row>
    <row r="496" spans="1:34" ht="15.75" customHeight="1" x14ac:dyDescent="0.3">
      <c r="A496" s="13"/>
      <c r="B496" s="54"/>
      <c r="C496" s="10">
        <v>493</v>
      </c>
      <c r="D496" s="6" t="s">
        <v>1257</v>
      </c>
      <c r="E496" s="6" t="s">
        <v>1258</v>
      </c>
      <c r="F496" s="14" t="s">
        <v>152</v>
      </c>
      <c r="G496" s="15" t="s">
        <v>152</v>
      </c>
      <c r="H496" s="15" t="s">
        <v>152</v>
      </c>
      <c r="I496" s="16" t="s">
        <v>25</v>
      </c>
      <c r="L496" s="17"/>
      <c r="M496" s="18" t="str">
        <f>'AI - 1'!A495</f>
        <v>No</v>
      </c>
      <c r="N496" s="18" t="str">
        <f>'AI - 2'!A495</f>
        <v>No</v>
      </c>
      <c r="O496" s="18" t="str">
        <f>'AI  - 3'!A495</f>
        <v>No</v>
      </c>
      <c r="P496" s="8">
        <f>COUNTIF(M496:O496,"Yes")</f>
        <v>0</v>
      </c>
      <c r="Q496" s="18" t="str">
        <f>'AI - 1'!B495</f>
        <v>No</v>
      </c>
      <c r="R496" s="18" t="str">
        <f>'AI - 2'!B495</f>
        <v>No</v>
      </c>
      <c r="S496" s="18" t="str">
        <f>'AI  - 3'!B495</f>
        <v>No</v>
      </c>
      <c r="T496" s="8">
        <f>COUNTIF(Q496:S496,"Yes")</f>
        <v>0</v>
      </c>
      <c r="U496" s="15" t="s">
        <v>152</v>
      </c>
      <c r="V496" s="19"/>
      <c r="W496" s="8"/>
      <c r="X496" s="5"/>
      <c r="Y496" s="20"/>
      <c r="Z496" s="21"/>
      <c r="AA496" s="22"/>
      <c r="AB496" s="22"/>
      <c r="AC496" s="23"/>
      <c r="AD496" s="22"/>
      <c r="AE496" s="22"/>
      <c r="AF496" s="22"/>
      <c r="AG496" s="23"/>
      <c r="AH496" s="22"/>
    </row>
    <row r="497" spans="1:34" ht="15.75" customHeight="1" x14ac:dyDescent="0.3">
      <c r="A497" s="13"/>
      <c r="B497" s="54"/>
      <c r="C497" s="10">
        <v>494</v>
      </c>
      <c r="D497" s="6" t="s">
        <v>1259</v>
      </c>
      <c r="E497" s="6" t="s">
        <v>1260</v>
      </c>
      <c r="F497" s="14" t="s">
        <v>152</v>
      </c>
      <c r="G497" s="15" t="s">
        <v>152</v>
      </c>
      <c r="H497" s="15" t="s">
        <v>152</v>
      </c>
      <c r="I497" s="16" t="s">
        <v>25</v>
      </c>
      <c r="L497" s="17"/>
      <c r="M497" s="18" t="str">
        <f>'AI - 1'!A496</f>
        <v>No</v>
      </c>
      <c r="N497" s="18" t="str">
        <f>'AI - 2'!A496</f>
        <v>No</v>
      </c>
      <c r="O497" s="18" t="str">
        <f>'AI  - 3'!A496</f>
        <v>No</v>
      </c>
      <c r="P497" s="8">
        <f>COUNTIF(M497:O497,"Yes")</f>
        <v>0</v>
      </c>
      <c r="Q497" s="18" t="str">
        <f>'AI - 1'!B496</f>
        <v>No</v>
      </c>
      <c r="R497" s="18" t="str">
        <f>'AI - 2'!B496</f>
        <v>No</v>
      </c>
      <c r="S497" s="18" t="str">
        <f>'AI  - 3'!B496</f>
        <v>No</v>
      </c>
      <c r="T497" s="8">
        <f>COUNTIF(Q497:S497,"Yes")</f>
        <v>0</v>
      </c>
      <c r="U497" s="15" t="s">
        <v>152</v>
      </c>
      <c r="V497" s="19"/>
      <c r="W497" s="8"/>
      <c r="X497" s="5"/>
      <c r="Y497" s="20"/>
      <c r="Z497" s="21"/>
      <c r="AA497" s="22"/>
      <c r="AB497" s="22"/>
      <c r="AC497" s="23"/>
      <c r="AD497" s="22"/>
      <c r="AE497" s="22"/>
      <c r="AF497" s="22"/>
      <c r="AG497" s="23"/>
      <c r="AH497" s="22"/>
    </row>
    <row r="498" spans="1:34" ht="15.75" customHeight="1" x14ac:dyDescent="0.3">
      <c r="A498" s="13"/>
      <c r="B498" s="54"/>
      <c r="C498" s="10">
        <v>495</v>
      </c>
      <c r="D498" s="6" t="s">
        <v>1261</v>
      </c>
      <c r="E498" s="6" t="s">
        <v>1262</v>
      </c>
      <c r="F498" s="14" t="s">
        <v>152</v>
      </c>
      <c r="G498" s="15" t="s">
        <v>152</v>
      </c>
      <c r="H498" s="15" t="s">
        <v>152</v>
      </c>
      <c r="I498" s="16" t="s">
        <v>25</v>
      </c>
      <c r="L498" s="17"/>
      <c r="M498" s="18" t="str">
        <f>'AI - 1'!A497</f>
        <v>No</v>
      </c>
      <c r="N498" s="18" t="str">
        <f>'AI - 2'!A497</f>
        <v>No</v>
      </c>
      <c r="O498" s="18" t="str">
        <f>'AI  - 3'!A497</f>
        <v>No</v>
      </c>
      <c r="P498" s="8">
        <f>COUNTIF(M498:O498,"Yes")</f>
        <v>0</v>
      </c>
      <c r="Q498" s="18" t="str">
        <f>'AI - 1'!B497</f>
        <v>No</v>
      </c>
      <c r="R498" s="18" t="str">
        <f>'AI - 2'!B497</f>
        <v>No</v>
      </c>
      <c r="S498" s="18" t="str">
        <f>'AI  - 3'!B497</f>
        <v>No</v>
      </c>
      <c r="T498" s="8">
        <f>COUNTIF(Q498:S498,"Yes")</f>
        <v>0</v>
      </c>
      <c r="U498" s="15" t="s">
        <v>152</v>
      </c>
      <c r="V498" s="19"/>
      <c r="W498" s="8"/>
      <c r="X498" s="5"/>
      <c r="Y498" s="20"/>
      <c r="Z498" s="21"/>
      <c r="AA498" s="22"/>
      <c r="AB498" s="22"/>
      <c r="AC498" s="23"/>
      <c r="AD498" s="22"/>
      <c r="AE498" s="22"/>
      <c r="AF498" s="22"/>
      <c r="AG498" s="23"/>
      <c r="AH498" s="22"/>
    </row>
    <row r="499" spans="1:34" ht="15.75" customHeight="1" x14ac:dyDescent="0.3">
      <c r="A499" s="13"/>
      <c r="B499" s="54"/>
      <c r="C499" s="10">
        <v>496</v>
      </c>
      <c r="D499" s="6" t="s">
        <v>1263</v>
      </c>
      <c r="E499" s="6" t="s">
        <v>1264</v>
      </c>
      <c r="F499" s="14" t="s">
        <v>152</v>
      </c>
      <c r="G499" s="15" t="s">
        <v>152</v>
      </c>
      <c r="H499" s="15" t="s">
        <v>152</v>
      </c>
      <c r="I499" s="16" t="s">
        <v>25</v>
      </c>
      <c r="L499" s="17"/>
      <c r="M499" s="18" t="str">
        <f>'AI - 1'!A498</f>
        <v>No</v>
      </c>
      <c r="N499" s="18" t="str">
        <f>'AI - 2'!A498</f>
        <v>No</v>
      </c>
      <c r="O499" s="18" t="str">
        <f>'AI  - 3'!A498</f>
        <v>No</v>
      </c>
      <c r="P499" s="8">
        <f>COUNTIF(M499:O499,"Yes")</f>
        <v>0</v>
      </c>
      <c r="Q499" s="18" t="str">
        <f>'AI - 1'!B498</f>
        <v>No</v>
      </c>
      <c r="R499" s="18" t="str">
        <f>'AI - 2'!B498</f>
        <v>No</v>
      </c>
      <c r="S499" s="18" t="str">
        <f>'AI  - 3'!B498</f>
        <v>No</v>
      </c>
      <c r="T499" s="8">
        <f>COUNTIF(Q499:S499,"Yes")</f>
        <v>0</v>
      </c>
      <c r="U499" s="15" t="s">
        <v>152</v>
      </c>
      <c r="V499" s="19"/>
      <c r="W499" s="8"/>
      <c r="X499" s="5"/>
      <c r="Y499" s="20"/>
      <c r="Z499" s="21"/>
      <c r="AA499" s="22"/>
      <c r="AB499" s="22"/>
      <c r="AC499" s="23"/>
      <c r="AD499" s="22"/>
      <c r="AE499" s="22"/>
      <c r="AF499" s="22"/>
      <c r="AG499" s="23"/>
      <c r="AH499" s="22"/>
    </row>
    <row r="500" spans="1:34" ht="15.75" customHeight="1" x14ac:dyDescent="0.3">
      <c r="A500" s="13"/>
      <c r="B500" s="54"/>
      <c r="C500" s="10">
        <v>497</v>
      </c>
      <c r="D500" s="6" t="s">
        <v>1265</v>
      </c>
      <c r="E500" s="6" t="s">
        <v>1266</v>
      </c>
      <c r="F500" s="14" t="s">
        <v>152</v>
      </c>
      <c r="G500" s="15" t="s">
        <v>152</v>
      </c>
      <c r="H500" s="15" t="s">
        <v>152</v>
      </c>
      <c r="I500" s="16" t="s">
        <v>25</v>
      </c>
      <c r="L500" s="17"/>
      <c r="M500" s="18" t="str">
        <f>'AI - 1'!A499</f>
        <v>No</v>
      </c>
      <c r="N500" s="18" t="str">
        <f>'AI - 2'!A499</f>
        <v>No</v>
      </c>
      <c r="O500" s="18" t="str">
        <f>'AI  - 3'!A499</f>
        <v>No</v>
      </c>
      <c r="P500" s="8">
        <f>COUNTIF(M500:O500,"Yes")</f>
        <v>0</v>
      </c>
      <c r="Q500" s="18" t="str">
        <f>'AI - 1'!B499</f>
        <v>No</v>
      </c>
      <c r="R500" s="18" t="str">
        <f>'AI - 2'!B499</f>
        <v>No</v>
      </c>
      <c r="S500" s="18" t="str">
        <f>'AI  - 3'!B499</f>
        <v>No</v>
      </c>
      <c r="T500" s="8">
        <f>COUNTIF(Q500:S500,"Yes")</f>
        <v>0</v>
      </c>
      <c r="U500" s="15" t="s">
        <v>152</v>
      </c>
      <c r="V500" s="19"/>
      <c r="W500" s="8"/>
      <c r="X500" s="5"/>
      <c r="Y500" s="20"/>
      <c r="Z500" s="21"/>
      <c r="AA500" s="22"/>
      <c r="AB500" s="22"/>
      <c r="AC500" s="23"/>
      <c r="AD500" s="22"/>
      <c r="AE500" s="22"/>
      <c r="AF500" s="22"/>
      <c r="AG500" s="23"/>
      <c r="AH500" s="22"/>
    </row>
    <row r="501" spans="1:34" ht="15.75" customHeight="1" x14ac:dyDescent="0.3">
      <c r="A501" s="13"/>
      <c r="B501" s="54"/>
      <c r="C501" s="10">
        <v>498</v>
      </c>
      <c r="D501" s="6" t="s">
        <v>1267</v>
      </c>
      <c r="E501" s="6" t="s">
        <v>1268</v>
      </c>
      <c r="F501" s="14" t="s">
        <v>152</v>
      </c>
      <c r="G501" s="15" t="s">
        <v>152</v>
      </c>
      <c r="H501" s="15" t="s">
        <v>152</v>
      </c>
      <c r="I501" s="16" t="s">
        <v>25</v>
      </c>
      <c r="L501" s="17"/>
      <c r="M501" s="18" t="str">
        <f>'AI - 1'!A500</f>
        <v>No</v>
      </c>
      <c r="N501" s="18" t="str">
        <f>'AI - 2'!A500</f>
        <v>No</v>
      </c>
      <c r="O501" s="18" t="str">
        <f>'AI  - 3'!A500</f>
        <v>No</v>
      </c>
      <c r="P501" s="8">
        <f>COUNTIF(M501:O501,"Yes")</f>
        <v>0</v>
      </c>
      <c r="Q501" s="18" t="str">
        <f>'AI - 1'!B500</f>
        <v>No</v>
      </c>
      <c r="R501" s="18" t="str">
        <f>'AI - 2'!B500</f>
        <v>No</v>
      </c>
      <c r="S501" s="18" t="str">
        <f>'AI  - 3'!B500</f>
        <v>No</v>
      </c>
      <c r="T501" s="8">
        <f>COUNTIF(Q501:S501,"Yes")</f>
        <v>0</v>
      </c>
      <c r="U501" s="15" t="s">
        <v>152</v>
      </c>
      <c r="V501" s="19"/>
      <c r="W501" s="8"/>
      <c r="X501" s="5"/>
      <c r="Y501" s="20"/>
      <c r="Z501" s="21"/>
      <c r="AA501" s="22"/>
      <c r="AB501" s="22"/>
      <c r="AC501" s="23"/>
      <c r="AD501" s="22"/>
      <c r="AE501" s="22"/>
      <c r="AF501" s="22"/>
      <c r="AG501" s="23"/>
      <c r="AH501" s="22"/>
    </row>
    <row r="502" spans="1:34" ht="15.75" customHeight="1" x14ac:dyDescent="0.3">
      <c r="A502" s="13"/>
      <c r="B502" s="54"/>
      <c r="C502" s="10">
        <v>499</v>
      </c>
      <c r="D502" s="6" t="s">
        <v>1269</v>
      </c>
      <c r="E502" s="6" t="s">
        <v>1270</v>
      </c>
      <c r="F502" s="14" t="s">
        <v>152</v>
      </c>
      <c r="G502" s="15" t="s">
        <v>152</v>
      </c>
      <c r="H502" s="15" t="s">
        <v>152</v>
      </c>
      <c r="I502" s="16" t="s">
        <v>25</v>
      </c>
      <c r="L502" s="17"/>
      <c r="M502" s="18" t="str">
        <f>'AI - 1'!A501</f>
        <v>No</v>
      </c>
      <c r="N502" s="18" t="str">
        <f>'AI - 2'!A501</f>
        <v>No</v>
      </c>
      <c r="O502" s="18" t="str">
        <f>'AI  - 3'!A501</f>
        <v>No</v>
      </c>
      <c r="P502" s="8">
        <f>COUNTIF(M502:O502,"Yes")</f>
        <v>0</v>
      </c>
      <c r="Q502" s="18" t="str">
        <f>'AI - 1'!B501</f>
        <v>No</v>
      </c>
      <c r="R502" s="18" t="str">
        <f>'AI - 2'!B501</f>
        <v>No</v>
      </c>
      <c r="S502" s="18" t="str">
        <f>'AI  - 3'!B501</f>
        <v>No</v>
      </c>
      <c r="T502" s="8">
        <f>COUNTIF(Q502:S502,"Yes")</f>
        <v>0</v>
      </c>
      <c r="U502" s="15" t="s">
        <v>152</v>
      </c>
      <c r="V502" s="19"/>
      <c r="W502" s="8"/>
      <c r="X502" s="5"/>
      <c r="Y502" s="20"/>
      <c r="Z502" s="21"/>
      <c r="AA502" s="22"/>
      <c r="AB502" s="22"/>
      <c r="AC502" s="23"/>
      <c r="AD502" s="22"/>
      <c r="AE502" s="22"/>
      <c r="AF502" s="22"/>
      <c r="AG502" s="23"/>
      <c r="AH502" s="22"/>
    </row>
    <row r="503" spans="1:34" ht="15.75" customHeight="1" x14ac:dyDescent="0.3">
      <c r="A503" s="13"/>
      <c r="B503" s="54"/>
      <c r="C503" s="10">
        <v>500</v>
      </c>
      <c r="D503" s="6" t="s">
        <v>1271</v>
      </c>
      <c r="E503" s="6" t="s">
        <v>1272</v>
      </c>
      <c r="F503" s="14" t="s">
        <v>152</v>
      </c>
      <c r="G503" s="15" t="s">
        <v>152</v>
      </c>
      <c r="H503" s="15" t="s">
        <v>152</v>
      </c>
      <c r="I503" s="16" t="s">
        <v>25</v>
      </c>
      <c r="L503" s="17"/>
      <c r="M503" s="18" t="str">
        <f>'AI - 1'!A502</f>
        <v>No</v>
      </c>
      <c r="N503" s="18" t="str">
        <f>'AI - 2'!A502</f>
        <v>No</v>
      </c>
      <c r="O503" s="18" t="str">
        <f>'AI  - 3'!A502</f>
        <v>No</v>
      </c>
      <c r="P503" s="8">
        <f>COUNTIF(M503:O503,"Yes")</f>
        <v>0</v>
      </c>
      <c r="Q503" s="18" t="str">
        <f>'AI - 1'!B502</f>
        <v>No</v>
      </c>
      <c r="R503" s="18" t="str">
        <f>'AI - 2'!B502</f>
        <v>No</v>
      </c>
      <c r="S503" s="18" t="str">
        <f>'AI  - 3'!B502</f>
        <v>No</v>
      </c>
      <c r="T503" s="8">
        <f>COUNTIF(Q503:S503,"Yes")</f>
        <v>0</v>
      </c>
      <c r="U503" s="15" t="s">
        <v>152</v>
      </c>
      <c r="V503" s="19"/>
      <c r="W503" s="8"/>
      <c r="X503" s="5"/>
      <c r="Y503" s="20"/>
      <c r="Z503" s="21"/>
      <c r="AA503" s="22"/>
      <c r="AB503" s="22"/>
      <c r="AC503" s="23"/>
      <c r="AD503" s="22"/>
      <c r="AE503" s="22"/>
      <c r="AF503" s="22"/>
      <c r="AG503" s="23"/>
      <c r="AH503" s="22"/>
    </row>
    <row r="504" spans="1:34" ht="15.75" customHeight="1" x14ac:dyDescent="0.3">
      <c r="A504" s="13"/>
      <c r="B504" s="54"/>
      <c r="C504" s="10">
        <v>501</v>
      </c>
      <c r="D504" s="6" t="s">
        <v>1273</v>
      </c>
      <c r="E504" s="6" t="s">
        <v>1274</v>
      </c>
      <c r="F504" s="14" t="s">
        <v>152</v>
      </c>
      <c r="G504" s="15" t="s">
        <v>152</v>
      </c>
      <c r="H504" s="15" t="s">
        <v>152</v>
      </c>
      <c r="I504" s="16" t="s">
        <v>25</v>
      </c>
      <c r="L504" s="17"/>
      <c r="M504" s="18" t="str">
        <f>'AI - 1'!A503</f>
        <v>No</v>
      </c>
      <c r="N504" s="18" t="str">
        <f>'AI - 2'!A503</f>
        <v>No</v>
      </c>
      <c r="O504" s="18" t="str">
        <f>'AI  - 3'!A503</f>
        <v>No</v>
      </c>
      <c r="P504" s="8">
        <f>COUNTIF(M504:O504,"Yes")</f>
        <v>0</v>
      </c>
      <c r="Q504" s="18" t="str">
        <f>'AI - 1'!B503</f>
        <v>No</v>
      </c>
      <c r="R504" s="18" t="str">
        <f>'AI - 2'!B503</f>
        <v>No</v>
      </c>
      <c r="S504" s="18" t="str">
        <f>'AI  - 3'!B503</f>
        <v>No</v>
      </c>
      <c r="T504" s="8">
        <f>COUNTIF(Q504:S504,"Yes")</f>
        <v>0</v>
      </c>
      <c r="U504" s="15" t="s">
        <v>152</v>
      </c>
      <c r="V504" s="19"/>
      <c r="W504" s="8"/>
      <c r="X504" s="5"/>
      <c r="Y504" s="20"/>
      <c r="Z504" s="21"/>
      <c r="AA504" s="22"/>
      <c r="AB504" s="22"/>
      <c r="AC504" s="23"/>
      <c r="AD504" s="22"/>
      <c r="AE504" s="22"/>
      <c r="AF504" s="22"/>
      <c r="AG504" s="23"/>
      <c r="AH504" s="22"/>
    </row>
    <row r="505" spans="1:34" ht="15.75" customHeight="1" x14ac:dyDescent="0.3">
      <c r="A505" s="13"/>
      <c r="B505" s="54"/>
      <c r="C505" s="10">
        <v>502</v>
      </c>
      <c r="D505" s="6" t="s">
        <v>1275</v>
      </c>
      <c r="E505" s="6" t="s">
        <v>1276</v>
      </c>
      <c r="F505" s="14" t="s">
        <v>152</v>
      </c>
      <c r="G505" s="15" t="s">
        <v>152</v>
      </c>
      <c r="H505" s="15" t="s">
        <v>152</v>
      </c>
      <c r="I505" s="16" t="s">
        <v>25</v>
      </c>
      <c r="L505" s="17"/>
      <c r="M505" s="18" t="str">
        <f>'AI - 1'!A504</f>
        <v>No</v>
      </c>
      <c r="N505" s="18" t="str">
        <f>'AI - 2'!A504</f>
        <v>No</v>
      </c>
      <c r="O505" s="18" t="str">
        <f>'AI  - 3'!A504</f>
        <v>No</v>
      </c>
      <c r="P505" s="8">
        <f>COUNTIF(M505:O505,"Yes")</f>
        <v>0</v>
      </c>
      <c r="Q505" s="18" t="str">
        <f>'AI - 1'!B504</f>
        <v>No</v>
      </c>
      <c r="R505" s="18" t="str">
        <f>'AI - 2'!B504</f>
        <v>No</v>
      </c>
      <c r="S505" s="18" t="str">
        <f>'AI  - 3'!B504</f>
        <v>No</v>
      </c>
      <c r="T505" s="8">
        <f>COUNTIF(Q505:S505,"Yes")</f>
        <v>0</v>
      </c>
      <c r="U505" s="15" t="s">
        <v>152</v>
      </c>
      <c r="V505" s="19"/>
      <c r="W505" s="8"/>
      <c r="X505" s="5"/>
      <c r="Y505" s="20"/>
      <c r="Z505" s="21"/>
      <c r="AA505" s="22"/>
      <c r="AB505" s="22"/>
      <c r="AC505" s="23"/>
      <c r="AD505" s="22"/>
      <c r="AE505" s="22"/>
      <c r="AF505" s="22"/>
      <c r="AG505" s="23"/>
      <c r="AH505" s="22"/>
    </row>
    <row r="506" spans="1:34" ht="15.75" customHeight="1" x14ac:dyDescent="0.3">
      <c r="A506" s="13"/>
      <c r="B506" s="54"/>
      <c r="C506" s="10">
        <v>503</v>
      </c>
      <c r="D506" s="6" t="s">
        <v>1277</v>
      </c>
      <c r="E506" s="6" t="s">
        <v>1278</v>
      </c>
      <c r="F506" s="14" t="s">
        <v>152</v>
      </c>
      <c r="G506" s="15" t="s">
        <v>152</v>
      </c>
      <c r="H506" s="15" t="s">
        <v>152</v>
      </c>
      <c r="I506" s="16" t="s">
        <v>25</v>
      </c>
      <c r="L506" s="17"/>
      <c r="M506" s="18" t="str">
        <f>'AI - 1'!A505</f>
        <v>No</v>
      </c>
      <c r="N506" s="18" t="str">
        <f>'AI - 2'!A505</f>
        <v>No</v>
      </c>
      <c r="O506" s="18" t="str">
        <f>'AI  - 3'!A505</f>
        <v>No</v>
      </c>
      <c r="P506" s="8">
        <f>COUNTIF(M506:O506,"Yes")</f>
        <v>0</v>
      </c>
      <c r="Q506" s="18" t="str">
        <f>'AI - 1'!B505</f>
        <v>No</v>
      </c>
      <c r="R506" s="18" t="str">
        <f>'AI - 2'!B505</f>
        <v>No</v>
      </c>
      <c r="S506" s="18" t="str">
        <f>'AI  - 3'!B505</f>
        <v>No</v>
      </c>
      <c r="T506" s="8">
        <f>COUNTIF(Q506:S506,"Yes")</f>
        <v>0</v>
      </c>
      <c r="U506" s="15" t="s">
        <v>152</v>
      </c>
      <c r="V506" s="19"/>
      <c r="W506" s="8"/>
      <c r="X506" s="5"/>
      <c r="Y506" s="20"/>
      <c r="Z506" s="21"/>
      <c r="AA506" s="22"/>
      <c r="AB506" s="22"/>
      <c r="AC506" s="23"/>
      <c r="AD506" s="22"/>
      <c r="AE506" s="22"/>
      <c r="AF506" s="22"/>
      <c r="AG506" s="23"/>
      <c r="AH506" s="22"/>
    </row>
    <row r="507" spans="1:34" ht="15.75" customHeight="1" x14ac:dyDescent="0.3">
      <c r="A507" s="13"/>
      <c r="B507" s="54"/>
      <c r="C507" s="10">
        <v>504</v>
      </c>
      <c r="D507" s="6" t="s">
        <v>1279</v>
      </c>
      <c r="E507" s="6" t="s">
        <v>1280</v>
      </c>
      <c r="F507" s="14" t="s">
        <v>152</v>
      </c>
      <c r="G507" s="15" t="s">
        <v>152</v>
      </c>
      <c r="H507" s="15" t="s">
        <v>152</v>
      </c>
      <c r="I507" s="16" t="s">
        <v>25</v>
      </c>
      <c r="L507" s="17"/>
      <c r="M507" s="18" t="str">
        <f>'AI - 1'!A506</f>
        <v>No</v>
      </c>
      <c r="N507" s="18" t="str">
        <f>'AI - 2'!A506</f>
        <v>No</v>
      </c>
      <c r="O507" s="18" t="str">
        <f>'AI  - 3'!A506</f>
        <v>No</v>
      </c>
      <c r="P507" s="8">
        <f>COUNTIF(M507:O507,"Yes")</f>
        <v>0</v>
      </c>
      <c r="Q507" s="18" t="str">
        <f>'AI - 1'!B506</f>
        <v>No</v>
      </c>
      <c r="R507" s="18" t="str">
        <f>'AI - 2'!B506</f>
        <v>No</v>
      </c>
      <c r="S507" s="18" t="str">
        <f>'AI  - 3'!B506</f>
        <v>No</v>
      </c>
      <c r="T507" s="8">
        <f>COUNTIF(Q507:S507,"Yes")</f>
        <v>0</v>
      </c>
      <c r="U507" s="15" t="s">
        <v>152</v>
      </c>
      <c r="V507" s="19"/>
      <c r="W507" s="8"/>
      <c r="X507" s="5"/>
      <c r="Y507" s="20"/>
      <c r="Z507" s="21"/>
      <c r="AA507" s="22"/>
      <c r="AB507" s="22"/>
      <c r="AC507" s="23"/>
      <c r="AD507" s="22"/>
      <c r="AE507" s="22"/>
      <c r="AF507" s="22"/>
      <c r="AG507" s="23"/>
      <c r="AH507" s="22"/>
    </row>
    <row r="508" spans="1:34" ht="15.75" customHeight="1" x14ac:dyDescent="0.3">
      <c r="A508" s="13"/>
      <c r="B508" s="54"/>
      <c r="C508" s="10">
        <v>505</v>
      </c>
      <c r="D508" s="6" t="s">
        <v>1281</v>
      </c>
      <c r="E508" s="6" t="s">
        <v>1282</v>
      </c>
      <c r="F508" s="14" t="s">
        <v>152</v>
      </c>
      <c r="G508" s="15" t="s">
        <v>152</v>
      </c>
      <c r="H508" s="15" t="s">
        <v>152</v>
      </c>
      <c r="I508" s="16" t="s">
        <v>25</v>
      </c>
      <c r="L508" s="17"/>
      <c r="M508" s="18" t="str">
        <f>'AI - 1'!A507</f>
        <v>No</v>
      </c>
      <c r="N508" s="18" t="str">
        <f>'AI - 2'!A507</f>
        <v>No</v>
      </c>
      <c r="O508" s="18" t="str">
        <f>'AI  - 3'!A507</f>
        <v>No</v>
      </c>
      <c r="P508" s="8">
        <f>COUNTIF(M508:O508,"Yes")</f>
        <v>0</v>
      </c>
      <c r="Q508" s="18" t="str">
        <f>'AI - 1'!B507</f>
        <v>No</v>
      </c>
      <c r="R508" s="18" t="str">
        <f>'AI - 2'!B507</f>
        <v>No</v>
      </c>
      <c r="S508" s="18" t="str">
        <f>'AI  - 3'!B507</f>
        <v>No</v>
      </c>
      <c r="T508" s="8">
        <f>COUNTIF(Q508:S508,"Yes")</f>
        <v>0</v>
      </c>
      <c r="U508" s="15" t="s">
        <v>152</v>
      </c>
      <c r="V508" s="19"/>
      <c r="W508" s="8"/>
      <c r="X508" s="5"/>
      <c r="Y508" s="20"/>
      <c r="Z508" s="21"/>
      <c r="AA508" s="22"/>
      <c r="AB508" s="22"/>
      <c r="AC508" s="23"/>
      <c r="AD508" s="22"/>
      <c r="AE508" s="22"/>
      <c r="AF508" s="22"/>
      <c r="AG508" s="23"/>
      <c r="AH508" s="22"/>
    </row>
    <row r="509" spans="1:34" ht="15.75" customHeight="1" x14ac:dyDescent="0.3">
      <c r="A509" s="13"/>
      <c r="B509" s="54"/>
      <c r="C509" s="10">
        <v>506</v>
      </c>
      <c r="D509" s="6" t="s">
        <v>1283</v>
      </c>
      <c r="E509" s="6" t="s">
        <v>1284</v>
      </c>
      <c r="F509" s="14" t="s">
        <v>152</v>
      </c>
      <c r="G509" s="15" t="s">
        <v>152</v>
      </c>
      <c r="H509" s="15" t="s">
        <v>152</v>
      </c>
      <c r="I509" s="16" t="s">
        <v>25</v>
      </c>
      <c r="L509" s="17"/>
      <c r="M509" s="18" t="str">
        <f>'AI - 1'!A508</f>
        <v>No</v>
      </c>
      <c r="N509" s="18" t="str">
        <f>'AI - 2'!A508</f>
        <v>No</v>
      </c>
      <c r="O509" s="18" t="str">
        <f>'AI  - 3'!A508</f>
        <v>No</v>
      </c>
      <c r="P509" s="8">
        <f>COUNTIF(M509:O509,"Yes")</f>
        <v>0</v>
      </c>
      <c r="Q509" s="18" t="str">
        <f>'AI - 1'!B508</f>
        <v>No</v>
      </c>
      <c r="R509" s="18" t="str">
        <f>'AI - 2'!B508</f>
        <v>No</v>
      </c>
      <c r="S509" s="18" t="str">
        <f>'AI  - 3'!B508</f>
        <v>No</v>
      </c>
      <c r="T509" s="8">
        <f>COUNTIF(Q509:S509,"Yes")</f>
        <v>0</v>
      </c>
      <c r="U509" s="15" t="s">
        <v>152</v>
      </c>
      <c r="V509" s="19"/>
      <c r="W509" s="8"/>
      <c r="X509" s="5"/>
      <c r="Y509" s="20"/>
      <c r="Z509" s="21"/>
      <c r="AA509" s="22"/>
      <c r="AB509" s="22"/>
      <c r="AC509" s="23"/>
      <c r="AD509" s="22"/>
      <c r="AE509" s="22"/>
      <c r="AF509" s="22"/>
      <c r="AG509" s="23"/>
      <c r="AH509" s="22"/>
    </row>
    <row r="510" spans="1:34" ht="15.75" customHeight="1" x14ac:dyDescent="0.3">
      <c r="A510" s="13"/>
      <c r="B510" s="54"/>
      <c r="C510" s="10">
        <v>507</v>
      </c>
      <c r="D510" s="6" t="s">
        <v>1285</v>
      </c>
      <c r="E510" s="6" t="s">
        <v>1286</v>
      </c>
      <c r="F510" s="14" t="s">
        <v>152</v>
      </c>
      <c r="G510" s="15" t="s">
        <v>152</v>
      </c>
      <c r="H510" s="15" t="s">
        <v>152</v>
      </c>
      <c r="I510" s="16" t="s">
        <v>25</v>
      </c>
      <c r="L510" s="17"/>
      <c r="M510" s="18" t="str">
        <f>'AI - 1'!A509</f>
        <v>No</v>
      </c>
      <c r="N510" s="18" t="str">
        <f>'AI - 2'!A509</f>
        <v>No</v>
      </c>
      <c r="O510" s="18" t="str">
        <f>'AI  - 3'!A509</f>
        <v>No</v>
      </c>
      <c r="P510" s="8">
        <f>COUNTIF(M510:O510,"Yes")</f>
        <v>0</v>
      </c>
      <c r="Q510" s="18" t="str">
        <f>'AI - 1'!B509</f>
        <v>No</v>
      </c>
      <c r="R510" s="18" t="str">
        <f>'AI - 2'!B509</f>
        <v>No</v>
      </c>
      <c r="S510" s="18" t="str">
        <f>'AI  - 3'!B509</f>
        <v>No</v>
      </c>
      <c r="T510" s="8">
        <f>COUNTIF(Q510:S510,"Yes")</f>
        <v>0</v>
      </c>
      <c r="U510" s="15" t="s">
        <v>152</v>
      </c>
      <c r="V510" s="19"/>
      <c r="W510" s="8"/>
      <c r="X510" s="5"/>
      <c r="Y510" s="20"/>
      <c r="Z510" s="21"/>
      <c r="AA510" s="22"/>
      <c r="AB510" s="22"/>
      <c r="AC510" s="23"/>
      <c r="AD510" s="22"/>
      <c r="AE510" s="22"/>
      <c r="AF510" s="22"/>
      <c r="AG510" s="23"/>
      <c r="AH510" s="22"/>
    </row>
    <row r="511" spans="1:34" ht="15.75" customHeight="1" x14ac:dyDescent="0.3">
      <c r="A511" s="13"/>
      <c r="B511" s="54"/>
      <c r="C511" s="10">
        <v>508</v>
      </c>
      <c r="D511" s="6" t="s">
        <v>1287</v>
      </c>
      <c r="E511" s="6" t="s">
        <v>1288</v>
      </c>
      <c r="F511" s="14" t="s">
        <v>152</v>
      </c>
      <c r="G511" s="15" t="s">
        <v>152</v>
      </c>
      <c r="H511" s="15" t="s">
        <v>152</v>
      </c>
      <c r="I511" s="16" t="s">
        <v>25</v>
      </c>
      <c r="L511" s="17"/>
      <c r="M511" s="18" t="str">
        <f>'AI - 1'!A510</f>
        <v>No</v>
      </c>
      <c r="N511" s="18" t="str">
        <f>'AI - 2'!A510</f>
        <v>No</v>
      </c>
      <c r="O511" s="18" t="str">
        <f>'AI  - 3'!A510</f>
        <v>No</v>
      </c>
      <c r="P511" s="8">
        <f>COUNTIF(M511:O511,"Yes")</f>
        <v>0</v>
      </c>
      <c r="Q511" s="18" t="str">
        <f>'AI - 1'!B510</f>
        <v>No</v>
      </c>
      <c r="R511" s="18" t="str">
        <f>'AI - 2'!B510</f>
        <v>No</v>
      </c>
      <c r="S511" s="18" t="str">
        <f>'AI  - 3'!B510</f>
        <v>No</v>
      </c>
      <c r="T511" s="8">
        <f>COUNTIF(Q511:S511,"Yes")</f>
        <v>0</v>
      </c>
      <c r="U511" s="15" t="s">
        <v>152</v>
      </c>
      <c r="V511" s="19"/>
      <c r="W511" s="8"/>
      <c r="X511" s="5"/>
      <c r="Y511" s="20"/>
      <c r="Z511" s="21"/>
      <c r="AA511" s="22"/>
      <c r="AB511" s="22"/>
      <c r="AC511" s="23"/>
      <c r="AD511" s="22"/>
      <c r="AE511" s="22"/>
      <c r="AF511" s="22"/>
      <c r="AG511" s="23"/>
      <c r="AH511" s="22"/>
    </row>
    <row r="512" spans="1:34" ht="15.75" customHeight="1" x14ac:dyDescent="0.3">
      <c r="A512" s="13"/>
      <c r="B512" s="54"/>
      <c r="C512" s="10">
        <v>509</v>
      </c>
      <c r="D512" s="6" t="s">
        <v>1289</v>
      </c>
      <c r="E512" s="6" t="s">
        <v>1290</v>
      </c>
      <c r="F512" s="14" t="s">
        <v>152</v>
      </c>
      <c r="G512" s="15" t="s">
        <v>152</v>
      </c>
      <c r="H512" s="15" t="s">
        <v>152</v>
      </c>
      <c r="I512" s="16" t="s">
        <v>25</v>
      </c>
      <c r="L512" s="17"/>
      <c r="M512" s="18" t="str">
        <f>'AI - 1'!A511</f>
        <v>No</v>
      </c>
      <c r="N512" s="18" t="str">
        <f>'AI - 2'!A511</f>
        <v>No</v>
      </c>
      <c r="O512" s="18" t="str">
        <f>'AI  - 3'!A511</f>
        <v>No</v>
      </c>
      <c r="P512" s="8">
        <f>COUNTIF(M512:O512,"Yes")</f>
        <v>0</v>
      </c>
      <c r="Q512" s="18" t="str">
        <f>'AI - 1'!B511</f>
        <v>No</v>
      </c>
      <c r="R512" s="18" t="str">
        <f>'AI - 2'!B511</f>
        <v>No</v>
      </c>
      <c r="S512" s="18" t="str">
        <f>'AI  - 3'!B511</f>
        <v>No</v>
      </c>
      <c r="T512" s="8">
        <f>COUNTIF(Q512:S512,"Yes")</f>
        <v>0</v>
      </c>
      <c r="U512" s="15" t="s">
        <v>152</v>
      </c>
      <c r="V512" s="19"/>
      <c r="W512" s="8"/>
      <c r="X512" s="5"/>
      <c r="Y512" s="20"/>
      <c r="Z512" s="21"/>
      <c r="AA512" s="22"/>
      <c r="AB512" s="22"/>
      <c r="AC512" s="23"/>
      <c r="AD512" s="22"/>
      <c r="AE512" s="22"/>
      <c r="AF512" s="22"/>
      <c r="AG512" s="23"/>
      <c r="AH512" s="22"/>
    </row>
    <row r="513" spans="1:34" ht="15.75" customHeight="1" x14ac:dyDescent="0.3">
      <c r="A513" s="13"/>
      <c r="B513" s="54"/>
      <c r="C513" s="10">
        <v>510</v>
      </c>
      <c r="D513" s="6" t="s">
        <v>164</v>
      </c>
      <c r="E513" s="6" t="s">
        <v>165</v>
      </c>
      <c r="F513" s="14" t="s">
        <v>152</v>
      </c>
      <c r="G513" s="15" t="s">
        <v>24</v>
      </c>
      <c r="H513" s="24" t="s">
        <v>24</v>
      </c>
      <c r="I513" s="24" t="s">
        <v>153</v>
      </c>
      <c r="J513" s="26" t="s">
        <v>166</v>
      </c>
      <c r="K513" s="26" t="s">
        <v>166</v>
      </c>
      <c r="L513" s="17"/>
      <c r="M513" s="18" t="str">
        <f>'AI - 1'!A512</f>
        <v>Yes</v>
      </c>
      <c r="N513" s="18" t="str">
        <f>'AI - 2'!A512</f>
        <v>Yes</v>
      </c>
      <c r="O513" s="18" t="str">
        <f>'AI  - 3'!A512</f>
        <v>Yes</v>
      </c>
      <c r="P513" s="8">
        <f>COUNTIF(M513:O513,"Yes")</f>
        <v>3</v>
      </c>
      <c r="Q513" s="18" t="str">
        <f>'AI - 1'!B512</f>
        <v>Yes</v>
      </c>
      <c r="R513" s="18" t="str">
        <f>'AI - 2'!B512</f>
        <v>Yes</v>
      </c>
      <c r="S513" s="18" t="str">
        <f>'AI  - 3'!B512</f>
        <v>Yes</v>
      </c>
      <c r="T513" s="8">
        <f>COUNTIF(Q513:S513,"Yes")</f>
        <v>3</v>
      </c>
      <c r="U513" s="15" t="s">
        <v>24</v>
      </c>
      <c r="V513" s="19"/>
      <c r="W513" s="8"/>
      <c r="X513" s="5"/>
      <c r="Y513" s="20"/>
      <c r="Z513" s="21"/>
      <c r="AA513" s="22"/>
      <c r="AB513" s="22"/>
      <c r="AC513" s="23"/>
      <c r="AD513" s="21"/>
      <c r="AE513" s="22"/>
      <c r="AF513" s="22"/>
      <c r="AG513" s="23"/>
      <c r="AH513" s="21"/>
    </row>
    <row r="514" spans="1:34" ht="15.75" customHeight="1" x14ac:dyDescent="0.3">
      <c r="A514" s="13"/>
      <c r="B514" s="54"/>
      <c r="C514" s="10">
        <v>511</v>
      </c>
      <c r="D514" s="6" t="s">
        <v>1291</v>
      </c>
      <c r="E514" s="6" t="s">
        <v>1292</v>
      </c>
      <c r="F514" s="14" t="s">
        <v>152</v>
      </c>
      <c r="G514" s="15" t="s">
        <v>152</v>
      </c>
      <c r="H514" s="15" t="s">
        <v>152</v>
      </c>
      <c r="I514" s="16" t="s">
        <v>25</v>
      </c>
      <c r="L514" s="17"/>
      <c r="M514" s="18" t="str">
        <f>'AI - 1'!A513</f>
        <v>No</v>
      </c>
      <c r="N514" s="18" t="str">
        <f>'AI - 2'!A513</f>
        <v>No</v>
      </c>
      <c r="O514" s="18" t="str">
        <f>'AI  - 3'!A513</f>
        <v>No</v>
      </c>
      <c r="P514" s="8">
        <f>COUNTIF(M514:O514,"Yes")</f>
        <v>0</v>
      </c>
      <c r="Q514" s="18" t="str">
        <f>'AI - 1'!B513</f>
        <v>No</v>
      </c>
      <c r="R514" s="18" t="str">
        <f>'AI - 2'!B513</f>
        <v>No</v>
      </c>
      <c r="S514" s="18" t="str">
        <f>'AI  - 3'!B513</f>
        <v>No</v>
      </c>
      <c r="T514" s="8">
        <f>COUNTIF(Q514:S514,"Yes")</f>
        <v>0</v>
      </c>
      <c r="U514" s="15" t="s">
        <v>152</v>
      </c>
      <c r="V514" s="19"/>
      <c r="W514" s="8"/>
      <c r="X514" s="5"/>
      <c r="Y514" s="20"/>
      <c r="Z514" s="21"/>
      <c r="AA514" s="22"/>
      <c r="AB514" s="22"/>
      <c r="AC514" s="23"/>
      <c r="AD514" s="22"/>
      <c r="AE514" s="22"/>
      <c r="AF514" s="22"/>
      <c r="AG514" s="23"/>
      <c r="AH514" s="22"/>
    </row>
    <row r="515" spans="1:34" ht="15.75" customHeight="1" x14ac:dyDescent="0.3">
      <c r="A515" s="13"/>
      <c r="B515" s="54"/>
      <c r="C515" s="10">
        <v>512</v>
      </c>
      <c r="D515" s="6" t="s">
        <v>1293</v>
      </c>
      <c r="E515" s="6" t="s">
        <v>1294</v>
      </c>
      <c r="F515" s="14" t="s">
        <v>152</v>
      </c>
      <c r="G515" s="15" t="s">
        <v>152</v>
      </c>
      <c r="H515" s="15" t="s">
        <v>152</v>
      </c>
      <c r="I515" s="16" t="s">
        <v>25</v>
      </c>
      <c r="L515" s="17"/>
      <c r="M515" s="18" t="str">
        <f>'AI - 1'!A514</f>
        <v>No</v>
      </c>
      <c r="N515" s="18" t="str">
        <f>'AI - 2'!A514</f>
        <v>No</v>
      </c>
      <c r="O515" s="18" t="str">
        <f>'AI  - 3'!A514</f>
        <v>No</v>
      </c>
      <c r="P515" s="8">
        <f>COUNTIF(M515:O515,"Yes")</f>
        <v>0</v>
      </c>
      <c r="Q515" s="18" t="str">
        <f>'AI - 1'!B514</f>
        <v>No</v>
      </c>
      <c r="R515" s="18" t="str">
        <f>'AI - 2'!B514</f>
        <v>No</v>
      </c>
      <c r="S515" s="18" t="str">
        <f>'AI  - 3'!B514</f>
        <v>No</v>
      </c>
      <c r="T515" s="8">
        <f>COUNTIF(Q515:S515,"Yes")</f>
        <v>0</v>
      </c>
      <c r="U515" s="15" t="s">
        <v>152</v>
      </c>
      <c r="V515" s="19"/>
      <c r="W515" s="8"/>
      <c r="X515" s="5"/>
      <c r="Y515" s="20"/>
      <c r="Z515" s="21"/>
      <c r="AA515" s="22"/>
      <c r="AB515" s="22"/>
      <c r="AC515" s="23"/>
      <c r="AD515" s="22"/>
      <c r="AE515" s="22"/>
      <c r="AF515" s="22"/>
      <c r="AG515" s="23"/>
      <c r="AH515" s="22"/>
    </row>
    <row r="516" spans="1:34" ht="15.75" customHeight="1" x14ac:dyDescent="0.3">
      <c r="A516" s="13"/>
      <c r="B516" s="54"/>
      <c r="C516" s="10">
        <v>513</v>
      </c>
      <c r="D516" s="6" t="s">
        <v>1295</v>
      </c>
      <c r="E516" s="6" t="s">
        <v>1296</v>
      </c>
      <c r="F516" s="14" t="s">
        <v>152</v>
      </c>
      <c r="G516" s="15" t="s">
        <v>152</v>
      </c>
      <c r="H516" s="15" t="s">
        <v>152</v>
      </c>
      <c r="I516" s="16" t="s">
        <v>25</v>
      </c>
      <c r="L516" s="17"/>
      <c r="M516" s="18" t="str">
        <f>'AI - 1'!A515</f>
        <v>No</v>
      </c>
      <c r="N516" s="18" t="str">
        <f>'AI - 2'!A515</f>
        <v>No</v>
      </c>
      <c r="O516" s="18" t="str">
        <f>'AI  - 3'!A515</f>
        <v>No</v>
      </c>
      <c r="P516" s="8">
        <f>COUNTIF(M516:O516,"Yes")</f>
        <v>0</v>
      </c>
      <c r="Q516" s="18" t="str">
        <f>'AI - 1'!B515</f>
        <v>No</v>
      </c>
      <c r="R516" s="18" t="str">
        <f>'AI - 2'!B515</f>
        <v>No</v>
      </c>
      <c r="S516" s="18" t="str">
        <f>'AI  - 3'!B515</f>
        <v>No</v>
      </c>
      <c r="T516" s="8">
        <f>COUNTIF(Q516:S516,"Yes")</f>
        <v>0</v>
      </c>
      <c r="U516" s="15" t="s">
        <v>152</v>
      </c>
      <c r="V516" s="19"/>
      <c r="W516" s="8"/>
      <c r="X516" s="5"/>
      <c r="Y516" s="20"/>
      <c r="Z516" s="21"/>
      <c r="AA516" s="22"/>
      <c r="AB516" s="22"/>
      <c r="AC516" s="23"/>
      <c r="AD516" s="22"/>
      <c r="AE516" s="22"/>
      <c r="AF516" s="22"/>
      <c r="AG516" s="23"/>
      <c r="AH516" s="22"/>
    </row>
    <row r="517" spans="1:34" ht="15.75" customHeight="1" x14ac:dyDescent="0.3">
      <c r="A517" s="13"/>
      <c r="B517" s="54"/>
      <c r="C517" s="10">
        <v>514</v>
      </c>
      <c r="D517" s="6" t="s">
        <v>1297</v>
      </c>
      <c r="E517" s="6" t="s">
        <v>1298</v>
      </c>
      <c r="F517" s="14" t="s">
        <v>152</v>
      </c>
      <c r="G517" s="15" t="s">
        <v>152</v>
      </c>
      <c r="H517" s="15" t="s">
        <v>152</v>
      </c>
      <c r="I517" s="16" t="s">
        <v>25</v>
      </c>
      <c r="L517" s="17"/>
      <c r="M517" s="18" t="str">
        <f>'AI - 1'!A516</f>
        <v>No</v>
      </c>
      <c r="N517" s="18" t="str">
        <f>'AI - 2'!A516</f>
        <v>No</v>
      </c>
      <c r="O517" s="18" t="str">
        <f>'AI  - 3'!A516</f>
        <v>No</v>
      </c>
      <c r="P517" s="8">
        <f>COUNTIF(M517:O517,"Yes")</f>
        <v>0</v>
      </c>
      <c r="Q517" s="18" t="str">
        <f>'AI - 1'!B516</f>
        <v>No</v>
      </c>
      <c r="R517" s="18" t="str">
        <f>'AI - 2'!B516</f>
        <v>No</v>
      </c>
      <c r="S517" s="18" t="str">
        <f>'AI  - 3'!B516</f>
        <v>No</v>
      </c>
      <c r="T517" s="8">
        <f>COUNTIF(Q517:S517,"Yes")</f>
        <v>0</v>
      </c>
      <c r="U517" s="15" t="s">
        <v>152</v>
      </c>
      <c r="V517" s="19"/>
      <c r="W517" s="8"/>
      <c r="X517" s="5"/>
      <c r="Y517" s="20"/>
      <c r="Z517" s="21"/>
      <c r="AA517" s="22"/>
      <c r="AB517" s="22"/>
      <c r="AC517" s="23"/>
      <c r="AD517" s="22"/>
      <c r="AE517" s="22"/>
      <c r="AF517" s="22"/>
      <c r="AG517" s="23"/>
      <c r="AH517" s="22"/>
    </row>
    <row r="518" spans="1:34" ht="15.75" customHeight="1" x14ac:dyDescent="0.3">
      <c r="A518" s="13"/>
      <c r="B518" s="54"/>
      <c r="C518" s="10">
        <v>515</v>
      </c>
      <c r="D518" s="6" t="s">
        <v>1299</v>
      </c>
      <c r="E518" s="6" t="s">
        <v>1300</v>
      </c>
      <c r="F518" s="14" t="s">
        <v>152</v>
      </c>
      <c r="G518" s="15" t="s">
        <v>152</v>
      </c>
      <c r="H518" s="15" t="s">
        <v>152</v>
      </c>
      <c r="I518" s="16" t="s">
        <v>25</v>
      </c>
      <c r="L518" s="17"/>
      <c r="M518" s="18" t="str">
        <f>'AI - 1'!A517</f>
        <v>No</v>
      </c>
      <c r="N518" s="18" t="str">
        <f>'AI - 2'!A517</f>
        <v>No</v>
      </c>
      <c r="O518" s="18" t="str">
        <f>'AI  - 3'!A517</f>
        <v>No</v>
      </c>
      <c r="P518" s="8">
        <f>COUNTIF(M518:O518,"Yes")</f>
        <v>0</v>
      </c>
      <c r="Q518" s="18" t="str">
        <f>'AI - 1'!B517</f>
        <v>No</v>
      </c>
      <c r="R518" s="18" t="str">
        <f>'AI - 2'!B517</f>
        <v>No</v>
      </c>
      <c r="S518" s="18" t="str">
        <f>'AI  - 3'!B517</f>
        <v>No</v>
      </c>
      <c r="T518" s="8">
        <f>COUNTIF(Q518:S518,"Yes")</f>
        <v>0</v>
      </c>
      <c r="U518" s="15" t="s">
        <v>152</v>
      </c>
      <c r="V518" s="19"/>
      <c r="W518" s="8"/>
      <c r="X518" s="5"/>
      <c r="Y518" s="20"/>
      <c r="Z518" s="21"/>
      <c r="AA518" s="22"/>
      <c r="AB518" s="22"/>
      <c r="AC518" s="23"/>
      <c r="AD518" s="22"/>
      <c r="AE518" s="22"/>
      <c r="AF518" s="22"/>
      <c r="AG518" s="23"/>
      <c r="AH518" s="22"/>
    </row>
    <row r="519" spans="1:34" ht="15.75" customHeight="1" x14ac:dyDescent="0.3">
      <c r="A519" s="13"/>
      <c r="B519" s="54"/>
      <c r="C519" s="10">
        <v>516</v>
      </c>
      <c r="D519" s="6" t="s">
        <v>222</v>
      </c>
      <c r="E519" s="6" t="s">
        <v>223</v>
      </c>
      <c r="F519" s="14" t="s">
        <v>152</v>
      </c>
      <c r="G519" s="15" t="s">
        <v>24</v>
      </c>
      <c r="H519" s="27" t="s">
        <v>152</v>
      </c>
      <c r="I519" s="16" t="s">
        <v>181</v>
      </c>
      <c r="J519" s="2" t="s">
        <v>224</v>
      </c>
      <c r="L519" s="17"/>
      <c r="M519" s="18" t="str">
        <f>'AI - 1'!A518</f>
        <v>Yes</v>
      </c>
      <c r="N519" s="18" t="str">
        <f>'AI - 2'!A518</f>
        <v>Yes</v>
      </c>
      <c r="O519" s="18" t="str">
        <f>'AI  - 3'!A518</f>
        <v>Yes</v>
      </c>
      <c r="P519" s="8">
        <f>COUNTIF(M519:O519,"Yes")</f>
        <v>3</v>
      </c>
      <c r="Q519" s="18" t="str">
        <f>'AI - 1'!B518</f>
        <v>Yes</v>
      </c>
      <c r="R519" s="18" t="str">
        <f>'AI - 2'!B518</f>
        <v>Yes</v>
      </c>
      <c r="S519" s="18" t="str">
        <f>'AI  - 3'!B518</f>
        <v>Yes</v>
      </c>
      <c r="T519" s="8">
        <f>COUNTIF(Q519:S519,"Yes")</f>
        <v>3</v>
      </c>
      <c r="U519" s="15" t="s">
        <v>24</v>
      </c>
      <c r="V519" s="19"/>
      <c r="W519" s="8"/>
      <c r="X519" s="5"/>
      <c r="Y519" s="20"/>
      <c r="Z519" s="21"/>
      <c r="AA519" s="22"/>
      <c r="AB519" s="22"/>
      <c r="AC519" s="23"/>
      <c r="AD519" s="22"/>
      <c r="AE519" s="22"/>
      <c r="AF519" s="22"/>
      <c r="AG519" s="23"/>
      <c r="AH519" s="22"/>
    </row>
    <row r="520" spans="1:34" ht="15.75" customHeight="1" x14ac:dyDescent="0.3">
      <c r="A520" s="13"/>
      <c r="B520" s="54"/>
      <c r="C520" s="10">
        <v>517</v>
      </c>
      <c r="D520" s="6" t="s">
        <v>1301</v>
      </c>
      <c r="E520" s="6" t="s">
        <v>1302</v>
      </c>
      <c r="F520" s="14" t="s">
        <v>152</v>
      </c>
      <c r="G520" s="15" t="s">
        <v>152</v>
      </c>
      <c r="H520" s="15" t="s">
        <v>152</v>
      </c>
      <c r="I520" s="16" t="s">
        <v>25</v>
      </c>
      <c r="L520" s="17"/>
      <c r="M520" s="18" t="str">
        <f>'AI - 1'!A519</f>
        <v>No</v>
      </c>
      <c r="N520" s="18" t="str">
        <f>'AI - 2'!A519</f>
        <v>No</v>
      </c>
      <c r="O520" s="18" t="str">
        <f>'AI  - 3'!A519</f>
        <v>No</v>
      </c>
      <c r="P520" s="8">
        <f>COUNTIF(M520:O520,"Yes")</f>
        <v>0</v>
      </c>
      <c r="Q520" s="18" t="str">
        <f>'AI - 1'!B519</f>
        <v>No</v>
      </c>
      <c r="R520" s="18" t="str">
        <f>'AI - 2'!B519</f>
        <v>No</v>
      </c>
      <c r="S520" s="18" t="str">
        <f>'AI  - 3'!B519</f>
        <v>No</v>
      </c>
      <c r="T520" s="8">
        <f>COUNTIF(Q520:S520,"Yes")</f>
        <v>0</v>
      </c>
      <c r="U520" s="15" t="s">
        <v>152</v>
      </c>
      <c r="V520" s="19"/>
      <c r="W520" s="8"/>
      <c r="X520" s="5"/>
      <c r="Y520" s="20"/>
      <c r="Z520" s="21"/>
      <c r="AA520" s="22"/>
      <c r="AB520" s="22"/>
      <c r="AC520" s="23"/>
      <c r="AD520" s="22"/>
      <c r="AE520" s="22"/>
      <c r="AF520" s="22"/>
      <c r="AG520" s="23"/>
      <c r="AH520" s="22"/>
    </row>
    <row r="521" spans="1:34" ht="15.75" customHeight="1" x14ac:dyDescent="0.3">
      <c r="A521" s="13"/>
      <c r="B521" s="54"/>
      <c r="C521" s="10">
        <v>518</v>
      </c>
      <c r="D521" s="6" t="s">
        <v>1303</v>
      </c>
      <c r="E521" s="6" t="s">
        <v>1304</v>
      </c>
      <c r="F521" s="14" t="s">
        <v>152</v>
      </c>
      <c r="G521" s="15" t="s">
        <v>152</v>
      </c>
      <c r="H521" s="15" t="s">
        <v>152</v>
      </c>
      <c r="I521" s="16" t="s">
        <v>25</v>
      </c>
      <c r="L521" s="17"/>
      <c r="M521" s="18" t="str">
        <f>'AI - 1'!A520</f>
        <v>No</v>
      </c>
      <c r="N521" s="18" t="str">
        <f>'AI - 2'!A520</f>
        <v>No</v>
      </c>
      <c r="O521" s="18" t="str">
        <f>'AI  - 3'!A520</f>
        <v>No</v>
      </c>
      <c r="P521" s="8">
        <f>COUNTIF(M521:O521,"Yes")</f>
        <v>0</v>
      </c>
      <c r="Q521" s="18" t="str">
        <f>'AI - 1'!B520</f>
        <v>No</v>
      </c>
      <c r="R521" s="18" t="str">
        <f>'AI - 2'!B520</f>
        <v>No</v>
      </c>
      <c r="S521" s="18" t="str">
        <f>'AI  - 3'!B520</f>
        <v>No</v>
      </c>
      <c r="T521" s="8">
        <f>COUNTIF(Q521:S521,"Yes")</f>
        <v>0</v>
      </c>
      <c r="U521" s="15" t="s">
        <v>152</v>
      </c>
      <c r="V521" s="19"/>
      <c r="W521" s="8"/>
      <c r="X521" s="5"/>
      <c r="Y521" s="20"/>
      <c r="Z521" s="21"/>
      <c r="AA521" s="22"/>
      <c r="AB521" s="22"/>
      <c r="AC521" s="23"/>
      <c r="AD521" s="22"/>
      <c r="AE521" s="22"/>
      <c r="AF521" s="22"/>
      <c r="AG521" s="23"/>
      <c r="AH521" s="22"/>
    </row>
    <row r="522" spans="1:34" ht="15.75" customHeight="1" x14ac:dyDescent="0.3">
      <c r="A522" s="13"/>
      <c r="B522" s="54"/>
      <c r="C522" s="10">
        <v>519</v>
      </c>
      <c r="D522" s="6" t="s">
        <v>1305</v>
      </c>
      <c r="E522" s="6" t="s">
        <v>1306</v>
      </c>
      <c r="F522" s="14" t="s">
        <v>152</v>
      </c>
      <c r="G522" s="15" t="s">
        <v>152</v>
      </c>
      <c r="H522" s="15" t="s">
        <v>152</v>
      </c>
      <c r="I522" s="16" t="s">
        <v>25</v>
      </c>
      <c r="L522" s="17"/>
      <c r="M522" s="18" t="str">
        <f>'AI - 1'!A521</f>
        <v>No</v>
      </c>
      <c r="N522" s="18" t="str">
        <f>'AI - 2'!A521</f>
        <v>No</v>
      </c>
      <c r="O522" s="18" t="str">
        <f>'AI  - 3'!A521</f>
        <v>No</v>
      </c>
      <c r="P522" s="8">
        <f>COUNTIF(M522:O522,"Yes")</f>
        <v>0</v>
      </c>
      <c r="Q522" s="18" t="str">
        <f>'AI - 1'!B521</f>
        <v>No</v>
      </c>
      <c r="R522" s="18" t="str">
        <f>'AI - 2'!B521</f>
        <v>No</v>
      </c>
      <c r="S522" s="18" t="str">
        <f>'AI  - 3'!B521</f>
        <v>No</v>
      </c>
      <c r="T522" s="8">
        <f>COUNTIF(Q522:S522,"Yes")</f>
        <v>0</v>
      </c>
      <c r="U522" s="15" t="s">
        <v>152</v>
      </c>
      <c r="V522" s="19"/>
      <c r="W522" s="8"/>
      <c r="X522" s="5"/>
      <c r="Y522" s="20"/>
      <c r="Z522" s="21"/>
      <c r="AA522" s="22"/>
      <c r="AB522" s="22"/>
      <c r="AC522" s="23"/>
      <c r="AD522" s="22"/>
      <c r="AE522" s="22"/>
      <c r="AF522" s="22"/>
      <c r="AG522" s="23"/>
      <c r="AH522" s="22"/>
    </row>
    <row r="523" spans="1:34" ht="15.75" customHeight="1" x14ac:dyDescent="0.3">
      <c r="A523" s="13"/>
      <c r="B523" s="54"/>
      <c r="C523" s="10">
        <v>520</v>
      </c>
      <c r="D523" s="6" t="s">
        <v>1307</v>
      </c>
      <c r="E523" s="6" t="s">
        <v>1308</v>
      </c>
      <c r="F523" s="14" t="s">
        <v>152</v>
      </c>
      <c r="G523" s="15" t="s">
        <v>152</v>
      </c>
      <c r="H523" s="15" t="s">
        <v>152</v>
      </c>
      <c r="I523" s="16" t="s">
        <v>25</v>
      </c>
      <c r="L523" s="17"/>
      <c r="M523" s="18" t="str">
        <f>'AI - 1'!A522</f>
        <v>No</v>
      </c>
      <c r="N523" s="18" t="str">
        <f>'AI - 2'!A522</f>
        <v>No</v>
      </c>
      <c r="O523" s="18" t="str">
        <f>'AI  - 3'!A522</f>
        <v>No</v>
      </c>
      <c r="P523" s="8">
        <f>COUNTIF(M523:O523,"Yes")</f>
        <v>0</v>
      </c>
      <c r="Q523" s="18" t="str">
        <f>'AI - 1'!B522</f>
        <v>No</v>
      </c>
      <c r="R523" s="18" t="str">
        <f>'AI - 2'!B522</f>
        <v>No</v>
      </c>
      <c r="S523" s="18" t="str">
        <f>'AI  - 3'!B522</f>
        <v>No</v>
      </c>
      <c r="T523" s="8">
        <f>COUNTIF(Q523:S523,"Yes")</f>
        <v>0</v>
      </c>
      <c r="U523" s="15" t="s">
        <v>152</v>
      </c>
      <c r="V523" s="19"/>
      <c r="W523" s="8"/>
      <c r="X523" s="5"/>
      <c r="Y523" s="20"/>
      <c r="Z523" s="21"/>
      <c r="AA523" s="22"/>
      <c r="AB523" s="22"/>
      <c r="AC523" s="23"/>
      <c r="AD523" s="22"/>
      <c r="AE523" s="22"/>
      <c r="AF523" s="22"/>
      <c r="AG523" s="23"/>
      <c r="AH523" s="22"/>
    </row>
    <row r="524" spans="1:34" ht="15.75" customHeight="1" x14ac:dyDescent="0.3">
      <c r="A524" s="13"/>
      <c r="B524" s="54"/>
      <c r="C524" s="10">
        <v>521</v>
      </c>
      <c r="D524" s="6" t="s">
        <v>1309</v>
      </c>
      <c r="E524" s="6" t="s">
        <v>1310</v>
      </c>
      <c r="F524" s="14" t="s">
        <v>152</v>
      </c>
      <c r="G524" s="15" t="s">
        <v>152</v>
      </c>
      <c r="H524" s="15" t="s">
        <v>152</v>
      </c>
      <c r="I524" s="16" t="s">
        <v>25</v>
      </c>
      <c r="L524" s="17"/>
      <c r="M524" s="18" t="str">
        <f>'AI - 1'!A523</f>
        <v>No</v>
      </c>
      <c r="N524" s="18" t="str">
        <f>'AI - 2'!A523</f>
        <v>No</v>
      </c>
      <c r="O524" s="18" t="str">
        <f>'AI  - 3'!A523</f>
        <v>No</v>
      </c>
      <c r="P524" s="8">
        <f>COUNTIF(M524:O524,"Yes")</f>
        <v>0</v>
      </c>
      <c r="Q524" s="18" t="str">
        <f>'AI - 1'!B523</f>
        <v>No</v>
      </c>
      <c r="R524" s="18" t="str">
        <f>'AI - 2'!B523</f>
        <v>No</v>
      </c>
      <c r="S524" s="18" t="str">
        <f>'AI  - 3'!B523</f>
        <v>No</v>
      </c>
      <c r="T524" s="8">
        <f>COUNTIF(Q524:S524,"Yes")</f>
        <v>0</v>
      </c>
      <c r="U524" s="15" t="s">
        <v>152</v>
      </c>
      <c r="V524" s="19"/>
      <c r="W524" s="8"/>
      <c r="X524" s="5"/>
      <c r="Y524" s="20"/>
      <c r="Z524" s="21"/>
      <c r="AA524" s="22"/>
      <c r="AB524" s="22"/>
      <c r="AC524" s="23"/>
      <c r="AD524" s="22"/>
      <c r="AE524" s="22"/>
      <c r="AF524" s="22"/>
      <c r="AG524" s="23"/>
      <c r="AH524" s="22"/>
    </row>
    <row r="525" spans="1:34" ht="15.75" customHeight="1" x14ac:dyDescent="0.3">
      <c r="A525" s="13"/>
      <c r="B525" s="54"/>
      <c r="C525" s="10">
        <v>522</v>
      </c>
      <c r="D525" s="6" t="s">
        <v>1311</v>
      </c>
      <c r="E525" s="6" t="s">
        <v>1312</v>
      </c>
      <c r="F525" s="14" t="s">
        <v>152</v>
      </c>
      <c r="G525" s="15" t="s">
        <v>152</v>
      </c>
      <c r="H525" s="15" t="s">
        <v>152</v>
      </c>
      <c r="I525" s="16" t="s">
        <v>25</v>
      </c>
      <c r="L525" s="17"/>
      <c r="M525" s="18" t="str">
        <f>'AI - 1'!A524</f>
        <v>No</v>
      </c>
      <c r="N525" s="18" t="str">
        <f>'AI - 2'!A524</f>
        <v>No</v>
      </c>
      <c r="O525" s="18" t="str">
        <f>'AI  - 3'!A524</f>
        <v>No</v>
      </c>
      <c r="P525" s="8">
        <f>COUNTIF(M525:O525,"Yes")</f>
        <v>0</v>
      </c>
      <c r="Q525" s="18" t="str">
        <f>'AI - 1'!B524</f>
        <v>No</v>
      </c>
      <c r="R525" s="18" t="str">
        <f>'AI - 2'!B524</f>
        <v>No</v>
      </c>
      <c r="S525" s="18" t="str">
        <f>'AI  - 3'!B524</f>
        <v>No</v>
      </c>
      <c r="T525" s="8">
        <f>COUNTIF(Q525:S525,"Yes")</f>
        <v>0</v>
      </c>
      <c r="U525" s="15" t="s">
        <v>152</v>
      </c>
      <c r="V525" s="19"/>
      <c r="W525" s="8"/>
      <c r="X525" s="5"/>
      <c r="Y525" s="20"/>
      <c r="Z525" s="21"/>
      <c r="AA525" s="22"/>
      <c r="AB525" s="22"/>
      <c r="AC525" s="23"/>
      <c r="AD525" s="22"/>
      <c r="AE525" s="22"/>
      <c r="AF525" s="22"/>
      <c r="AG525" s="23"/>
      <c r="AH525" s="22"/>
    </row>
    <row r="526" spans="1:34" ht="15.75" customHeight="1" x14ac:dyDescent="0.3">
      <c r="A526" s="13"/>
      <c r="B526" s="54"/>
      <c r="C526" s="10">
        <v>523</v>
      </c>
      <c r="D526" s="6" t="s">
        <v>1313</v>
      </c>
      <c r="E526" s="6" t="s">
        <v>1314</v>
      </c>
      <c r="F526" s="14" t="s">
        <v>152</v>
      </c>
      <c r="G526" s="15" t="s">
        <v>152</v>
      </c>
      <c r="H526" s="15" t="s">
        <v>152</v>
      </c>
      <c r="I526" s="16" t="s">
        <v>25</v>
      </c>
      <c r="L526" s="17"/>
      <c r="M526" s="18" t="str">
        <f>'AI - 1'!A525</f>
        <v>No</v>
      </c>
      <c r="N526" s="18" t="str">
        <f>'AI - 2'!A525</f>
        <v>No</v>
      </c>
      <c r="O526" s="18" t="str">
        <f>'AI  - 3'!A525</f>
        <v>No</v>
      </c>
      <c r="P526" s="8">
        <f>COUNTIF(M526:O526,"Yes")</f>
        <v>0</v>
      </c>
      <c r="Q526" s="18" t="str">
        <f>'AI - 1'!B525</f>
        <v>No</v>
      </c>
      <c r="R526" s="18" t="str">
        <f>'AI - 2'!B525</f>
        <v>No</v>
      </c>
      <c r="S526" s="18" t="str">
        <f>'AI  - 3'!B525</f>
        <v>No</v>
      </c>
      <c r="T526" s="8">
        <f>COUNTIF(Q526:S526,"Yes")</f>
        <v>0</v>
      </c>
      <c r="U526" s="15" t="s">
        <v>152</v>
      </c>
      <c r="V526" s="19"/>
      <c r="W526" s="8"/>
      <c r="X526" s="5"/>
      <c r="Y526" s="20"/>
      <c r="Z526" s="21"/>
      <c r="AA526" s="22"/>
      <c r="AB526" s="22"/>
      <c r="AC526" s="23"/>
      <c r="AD526" s="22"/>
      <c r="AE526" s="22"/>
      <c r="AF526" s="22"/>
      <c r="AG526" s="23"/>
      <c r="AH526" s="22"/>
    </row>
    <row r="527" spans="1:34" ht="15.75" customHeight="1" x14ac:dyDescent="0.3">
      <c r="A527" s="13"/>
      <c r="B527" s="54"/>
      <c r="C527" s="10">
        <v>524</v>
      </c>
      <c r="D527" s="6" t="s">
        <v>1315</v>
      </c>
      <c r="E527" s="6" t="s">
        <v>1316</v>
      </c>
      <c r="F527" s="14" t="s">
        <v>152</v>
      </c>
      <c r="G527" s="15" t="s">
        <v>152</v>
      </c>
      <c r="H527" s="15" t="s">
        <v>152</v>
      </c>
      <c r="I527" s="16" t="s">
        <v>25</v>
      </c>
      <c r="L527" s="17"/>
      <c r="M527" s="18" t="str">
        <f>'AI - 1'!A526</f>
        <v>No</v>
      </c>
      <c r="N527" s="18" t="str">
        <f>'AI - 2'!A526</f>
        <v>No</v>
      </c>
      <c r="O527" s="18" t="str">
        <f>'AI  - 3'!A526</f>
        <v>No</v>
      </c>
      <c r="P527" s="8">
        <f>COUNTIF(M527:O527,"Yes")</f>
        <v>0</v>
      </c>
      <c r="Q527" s="18" t="str">
        <f>'AI - 1'!B526</f>
        <v>No</v>
      </c>
      <c r="R527" s="18" t="str">
        <f>'AI - 2'!B526</f>
        <v>No</v>
      </c>
      <c r="S527" s="18" t="str">
        <f>'AI  - 3'!B526</f>
        <v>No</v>
      </c>
      <c r="T527" s="8">
        <f>COUNTIF(Q527:S527,"Yes")</f>
        <v>0</v>
      </c>
      <c r="U527" s="15" t="s">
        <v>152</v>
      </c>
      <c r="V527" s="19"/>
      <c r="W527" s="8"/>
      <c r="X527" s="5"/>
      <c r="Y527" s="20"/>
      <c r="Z527" s="21"/>
      <c r="AA527" s="22"/>
      <c r="AB527" s="22"/>
      <c r="AC527" s="23"/>
      <c r="AD527" s="22"/>
      <c r="AE527" s="22"/>
      <c r="AF527" s="22"/>
      <c r="AG527" s="23"/>
      <c r="AH527" s="22"/>
    </row>
    <row r="528" spans="1:34" ht="15.75" customHeight="1" x14ac:dyDescent="0.3">
      <c r="A528" s="13"/>
      <c r="B528" s="54"/>
      <c r="C528" s="10">
        <v>525</v>
      </c>
      <c r="D528" s="6" t="s">
        <v>1317</v>
      </c>
      <c r="E528" s="6" t="s">
        <v>1318</v>
      </c>
      <c r="F528" s="14" t="s">
        <v>152</v>
      </c>
      <c r="G528" s="15" t="s">
        <v>152</v>
      </c>
      <c r="H528" s="15" t="s">
        <v>152</v>
      </c>
      <c r="I528" s="16" t="s">
        <v>25</v>
      </c>
      <c r="L528" s="17"/>
      <c r="M528" s="18" t="str">
        <f>'AI - 1'!A527</f>
        <v>No</v>
      </c>
      <c r="N528" s="18" t="str">
        <f>'AI - 2'!A527</f>
        <v>No</v>
      </c>
      <c r="O528" s="18" t="str">
        <f>'AI  - 3'!A527</f>
        <v>No</v>
      </c>
      <c r="P528" s="8">
        <f>COUNTIF(M528:O528,"Yes")</f>
        <v>0</v>
      </c>
      <c r="Q528" s="18" t="str">
        <f>'AI - 1'!B527</f>
        <v>No</v>
      </c>
      <c r="R528" s="18" t="str">
        <f>'AI - 2'!B527</f>
        <v>No</v>
      </c>
      <c r="S528" s="18" t="str">
        <f>'AI  - 3'!B527</f>
        <v>No</v>
      </c>
      <c r="T528" s="8">
        <f>COUNTIF(Q528:S528,"Yes")</f>
        <v>0</v>
      </c>
      <c r="U528" s="15" t="s">
        <v>152</v>
      </c>
      <c r="V528" s="19"/>
      <c r="W528" s="8"/>
      <c r="X528" s="5"/>
      <c r="Y528" s="20"/>
      <c r="Z528" s="21"/>
      <c r="AA528" s="5"/>
      <c r="AB528" s="5"/>
      <c r="AC528" s="20"/>
      <c r="AD528" s="35"/>
      <c r="AE528" s="22"/>
      <c r="AF528" s="22"/>
      <c r="AG528" s="23"/>
      <c r="AH528" s="22"/>
    </row>
    <row r="529" spans="1:34" ht="15.75" customHeight="1" x14ac:dyDescent="0.3">
      <c r="A529" s="13"/>
      <c r="B529" s="54"/>
      <c r="C529" s="10">
        <v>526</v>
      </c>
      <c r="D529" s="6" t="s">
        <v>1319</v>
      </c>
      <c r="E529" s="6" t="s">
        <v>1320</v>
      </c>
      <c r="F529" s="14" t="s">
        <v>152</v>
      </c>
      <c r="G529" s="15" t="s">
        <v>152</v>
      </c>
      <c r="H529" s="15" t="s">
        <v>152</v>
      </c>
      <c r="I529" s="16" t="s">
        <v>25</v>
      </c>
      <c r="L529" s="17"/>
      <c r="M529" s="18" t="str">
        <f>'AI - 1'!A528</f>
        <v>No</v>
      </c>
      <c r="N529" s="18" t="str">
        <f>'AI - 2'!A528</f>
        <v>No</v>
      </c>
      <c r="O529" s="18" t="str">
        <f>'AI  - 3'!A528</f>
        <v>No</v>
      </c>
      <c r="P529" s="8">
        <f>COUNTIF(M529:O529,"Yes")</f>
        <v>0</v>
      </c>
      <c r="Q529" s="18" t="str">
        <f>'AI - 1'!B528</f>
        <v>No</v>
      </c>
      <c r="R529" s="18" t="str">
        <f>'AI - 2'!B528</f>
        <v>No</v>
      </c>
      <c r="S529" s="18" t="str">
        <f>'AI  - 3'!B528</f>
        <v>No</v>
      </c>
      <c r="T529" s="8">
        <f>COUNTIF(Q529:S529,"Yes")</f>
        <v>0</v>
      </c>
      <c r="U529" s="15" t="s">
        <v>152</v>
      </c>
      <c r="V529" s="19"/>
      <c r="W529" s="8"/>
      <c r="X529" s="5"/>
      <c r="Y529" s="20"/>
      <c r="Z529" s="21"/>
      <c r="AA529" s="22"/>
      <c r="AB529" s="22"/>
      <c r="AC529" s="23"/>
      <c r="AD529" s="22"/>
      <c r="AE529" s="22"/>
      <c r="AF529" s="22"/>
      <c r="AG529" s="23"/>
      <c r="AH529" s="22"/>
    </row>
    <row r="530" spans="1:34" ht="15.75" customHeight="1" x14ac:dyDescent="0.3">
      <c r="A530" s="13"/>
      <c r="B530" s="54"/>
      <c r="C530" s="10">
        <v>527</v>
      </c>
      <c r="D530" s="6" t="s">
        <v>1321</v>
      </c>
      <c r="E530" s="6" t="s">
        <v>1322</v>
      </c>
      <c r="F530" s="14" t="s">
        <v>152</v>
      </c>
      <c r="G530" s="15" t="s">
        <v>152</v>
      </c>
      <c r="H530" s="15" t="s">
        <v>152</v>
      </c>
      <c r="I530" s="16" t="s">
        <v>25</v>
      </c>
      <c r="L530" s="17"/>
      <c r="M530" s="18" t="str">
        <f>'AI - 1'!A529</f>
        <v>No</v>
      </c>
      <c r="N530" s="18" t="str">
        <f>'AI - 2'!A529</f>
        <v>No</v>
      </c>
      <c r="O530" s="18" t="str">
        <f>'AI  - 3'!A529</f>
        <v>No</v>
      </c>
      <c r="P530" s="8">
        <f>COUNTIF(M530:O530,"Yes")</f>
        <v>0</v>
      </c>
      <c r="Q530" s="18" t="str">
        <f>'AI - 1'!B529</f>
        <v>No</v>
      </c>
      <c r="R530" s="18" t="str">
        <f>'AI - 2'!B529</f>
        <v>No</v>
      </c>
      <c r="S530" s="18" t="str">
        <f>'AI  - 3'!B529</f>
        <v>No</v>
      </c>
      <c r="T530" s="8">
        <f>COUNTIF(Q530:S530,"Yes")</f>
        <v>0</v>
      </c>
      <c r="U530" s="15" t="s">
        <v>152</v>
      </c>
      <c r="V530" s="19"/>
      <c r="W530" s="8"/>
      <c r="X530" s="5"/>
      <c r="Y530" s="20"/>
      <c r="Z530" s="21"/>
      <c r="AA530" s="22"/>
      <c r="AB530" s="22"/>
      <c r="AC530" s="23"/>
      <c r="AD530" s="22"/>
      <c r="AE530" s="22"/>
      <c r="AF530" s="22"/>
      <c r="AG530" s="23"/>
      <c r="AH530" s="22"/>
    </row>
    <row r="531" spans="1:34" ht="15.75" customHeight="1" x14ac:dyDescent="0.3">
      <c r="A531" s="13"/>
      <c r="B531" s="54"/>
      <c r="C531" s="10">
        <v>528</v>
      </c>
      <c r="D531" s="6" t="s">
        <v>1323</v>
      </c>
      <c r="E531" s="6" t="s">
        <v>1324</v>
      </c>
      <c r="F531" s="14" t="s">
        <v>152</v>
      </c>
      <c r="G531" s="15" t="s">
        <v>152</v>
      </c>
      <c r="H531" s="15" t="s">
        <v>152</v>
      </c>
      <c r="I531" s="16" t="s">
        <v>25</v>
      </c>
      <c r="L531" s="17"/>
      <c r="M531" s="18" t="str">
        <f>'AI - 1'!A530</f>
        <v>No</v>
      </c>
      <c r="N531" s="18" t="str">
        <f>'AI - 2'!A530</f>
        <v>No</v>
      </c>
      <c r="O531" s="18" t="str">
        <f>'AI  - 3'!A530</f>
        <v>No</v>
      </c>
      <c r="P531" s="8">
        <f>COUNTIF(M531:O531,"Yes")</f>
        <v>0</v>
      </c>
      <c r="Q531" s="18" t="str">
        <f>'AI - 1'!B530</f>
        <v>No</v>
      </c>
      <c r="R531" s="18" t="str">
        <f>'AI - 2'!B530</f>
        <v>No</v>
      </c>
      <c r="S531" s="18" t="str">
        <f>'AI  - 3'!B530</f>
        <v>No</v>
      </c>
      <c r="T531" s="8">
        <f>COUNTIF(Q531:S531,"Yes")</f>
        <v>0</v>
      </c>
      <c r="U531" s="15" t="s">
        <v>152</v>
      </c>
      <c r="V531" s="19"/>
      <c r="W531" s="8"/>
      <c r="X531" s="5"/>
      <c r="Y531" s="20"/>
      <c r="Z531" s="21"/>
      <c r="AA531" s="22"/>
      <c r="AB531" s="22"/>
      <c r="AC531" s="23"/>
      <c r="AD531" s="22"/>
      <c r="AE531" s="22"/>
      <c r="AF531" s="22"/>
      <c r="AG531" s="23"/>
      <c r="AH531" s="22"/>
    </row>
    <row r="532" spans="1:34" ht="15.75" customHeight="1" x14ac:dyDescent="0.3">
      <c r="A532" s="13"/>
      <c r="B532" s="54"/>
      <c r="C532" s="10">
        <v>529</v>
      </c>
      <c r="D532" s="6" t="s">
        <v>1325</v>
      </c>
      <c r="E532" s="6" t="s">
        <v>1326</v>
      </c>
      <c r="F532" s="14" t="s">
        <v>152</v>
      </c>
      <c r="G532" s="15" t="s">
        <v>152</v>
      </c>
      <c r="H532" s="15" t="s">
        <v>152</v>
      </c>
      <c r="I532" s="16" t="s">
        <v>25</v>
      </c>
      <c r="L532" s="17"/>
      <c r="M532" s="18" t="str">
        <f>'AI - 1'!A531</f>
        <v>No</v>
      </c>
      <c r="N532" s="18" t="str">
        <f>'AI - 2'!A531</f>
        <v>No</v>
      </c>
      <c r="O532" s="18" t="str">
        <f>'AI  - 3'!A531</f>
        <v>No</v>
      </c>
      <c r="P532" s="8">
        <f>COUNTIF(M532:O532,"Yes")</f>
        <v>0</v>
      </c>
      <c r="Q532" s="18" t="str">
        <f>'AI - 1'!B531</f>
        <v>No</v>
      </c>
      <c r="R532" s="18" t="str">
        <f>'AI - 2'!B531</f>
        <v>No</v>
      </c>
      <c r="S532" s="18" t="str">
        <f>'AI  - 3'!B531</f>
        <v>No</v>
      </c>
      <c r="T532" s="8">
        <f>COUNTIF(Q532:S532,"Yes")</f>
        <v>0</v>
      </c>
      <c r="U532" s="15" t="s">
        <v>152</v>
      </c>
      <c r="V532" s="19"/>
      <c r="W532" s="8"/>
      <c r="X532" s="5"/>
      <c r="Y532" s="20"/>
      <c r="Z532" s="21"/>
      <c r="AA532" s="22"/>
      <c r="AB532" s="22"/>
      <c r="AC532" s="23"/>
      <c r="AD532" s="22"/>
      <c r="AE532" s="22"/>
      <c r="AF532" s="22"/>
      <c r="AG532" s="23"/>
      <c r="AH532" s="22"/>
    </row>
    <row r="533" spans="1:34" ht="15.75" customHeight="1" x14ac:dyDescent="0.3">
      <c r="A533" s="13"/>
      <c r="B533" s="54"/>
      <c r="C533" s="10">
        <v>530</v>
      </c>
      <c r="D533" s="6" t="s">
        <v>1327</v>
      </c>
      <c r="E533" s="6" t="s">
        <v>1328</v>
      </c>
      <c r="F533" s="14" t="s">
        <v>152</v>
      </c>
      <c r="G533" s="15" t="s">
        <v>152</v>
      </c>
      <c r="H533" s="15" t="s">
        <v>152</v>
      </c>
      <c r="I533" s="16" t="s">
        <v>25</v>
      </c>
      <c r="L533" s="17"/>
      <c r="M533" s="18" t="str">
        <f>'AI - 1'!A532</f>
        <v>No</v>
      </c>
      <c r="N533" s="18" t="str">
        <f>'AI - 2'!A532</f>
        <v>No</v>
      </c>
      <c r="O533" s="18" t="str">
        <f>'AI  - 3'!A532</f>
        <v>No</v>
      </c>
      <c r="P533" s="8">
        <f>COUNTIF(M533:O533,"Yes")</f>
        <v>0</v>
      </c>
      <c r="Q533" s="18" t="str">
        <f>'AI - 1'!B532</f>
        <v>No</v>
      </c>
      <c r="R533" s="18" t="str">
        <f>'AI - 2'!B532</f>
        <v>No</v>
      </c>
      <c r="S533" s="18" t="str">
        <f>'AI  - 3'!B532</f>
        <v>No</v>
      </c>
      <c r="T533" s="8">
        <f>COUNTIF(Q533:S533,"Yes")</f>
        <v>0</v>
      </c>
      <c r="U533" s="15" t="s">
        <v>152</v>
      </c>
      <c r="V533" s="19"/>
      <c r="W533" s="8"/>
      <c r="X533" s="5"/>
      <c r="Y533" s="20"/>
      <c r="Z533" s="21"/>
      <c r="AA533" s="22"/>
      <c r="AB533" s="22"/>
      <c r="AC533" s="23"/>
      <c r="AD533" s="22"/>
      <c r="AE533" s="22"/>
      <c r="AF533" s="22"/>
      <c r="AG533" s="23"/>
      <c r="AH533" s="22"/>
    </row>
    <row r="534" spans="1:34" ht="15.75" customHeight="1" x14ac:dyDescent="0.3">
      <c r="A534" s="13"/>
      <c r="B534" s="54"/>
      <c r="C534" s="10">
        <v>531</v>
      </c>
      <c r="D534" s="6" t="s">
        <v>1329</v>
      </c>
      <c r="E534" s="6" t="s">
        <v>1330</v>
      </c>
      <c r="F534" s="14" t="s">
        <v>152</v>
      </c>
      <c r="G534" s="15" t="s">
        <v>152</v>
      </c>
      <c r="H534" s="15" t="s">
        <v>152</v>
      </c>
      <c r="I534" s="16" t="s">
        <v>25</v>
      </c>
      <c r="L534" s="17"/>
      <c r="M534" s="18" t="str">
        <f>'AI - 1'!A533</f>
        <v>No</v>
      </c>
      <c r="N534" s="18" t="str">
        <f>'AI - 2'!A533</f>
        <v>No</v>
      </c>
      <c r="O534" s="18" t="str">
        <f>'AI  - 3'!A533</f>
        <v>No</v>
      </c>
      <c r="P534" s="8">
        <f>COUNTIF(M534:O534,"Yes")</f>
        <v>0</v>
      </c>
      <c r="Q534" s="18" t="str">
        <f>'AI - 1'!B533</f>
        <v>No</v>
      </c>
      <c r="R534" s="18" t="str">
        <f>'AI - 2'!B533</f>
        <v>No</v>
      </c>
      <c r="S534" s="18" t="str">
        <f>'AI  - 3'!B533</f>
        <v>No</v>
      </c>
      <c r="T534" s="8">
        <f>COUNTIF(Q534:S534,"Yes")</f>
        <v>0</v>
      </c>
      <c r="U534" s="15" t="s">
        <v>152</v>
      </c>
      <c r="V534" s="19"/>
      <c r="W534" s="8"/>
      <c r="X534" s="5"/>
      <c r="Y534" s="20"/>
      <c r="Z534" s="21"/>
      <c r="AA534" s="22"/>
      <c r="AB534" s="22"/>
      <c r="AC534" s="23"/>
      <c r="AD534" s="22"/>
      <c r="AE534" s="22"/>
      <c r="AF534" s="22"/>
      <c r="AG534" s="23"/>
      <c r="AH534" s="22"/>
    </row>
    <row r="535" spans="1:34" ht="15.75" customHeight="1" x14ac:dyDescent="0.3">
      <c r="A535" s="13"/>
      <c r="B535" s="54"/>
      <c r="C535" s="10">
        <v>532</v>
      </c>
      <c r="D535" s="6" t="s">
        <v>1331</v>
      </c>
      <c r="E535" s="6" t="s">
        <v>1332</v>
      </c>
      <c r="F535" s="14" t="s">
        <v>152</v>
      </c>
      <c r="G535" s="15" t="s">
        <v>152</v>
      </c>
      <c r="H535" s="15" t="s">
        <v>152</v>
      </c>
      <c r="I535" s="16" t="s">
        <v>25</v>
      </c>
      <c r="L535" s="17"/>
      <c r="M535" s="18" t="str">
        <f>'AI - 1'!A534</f>
        <v>No</v>
      </c>
      <c r="N535" s="18" t="str">
        <f>'AI - 2'!A534</f>
        <v>No</v>
      </c>
      <c r="O535" s="18" t="str">
        <f>'AI  - 3'!A534</f>
        <v>No</v>
      </c>
      <c r="P535" s="8">
        <f>COUNTIF(M535:O535,"Yes")</f>
        <v>0</v>
      </c>
      <c r="Q535" s="18" t="str">
        <f>'AI - 1'!B534</f>
        <v>No</v>
      </c>
      <c r="R535" s="18" t="str">
        <f>'AI - 2'!B534</f>
        <v>No</v>
      </c>
      <c r="S535" s="18" t="str">
        <f>'AI  - 3'!B534</f>
        <v>No</v>
      </c>
      <c r="T535" s="8">
        <f>COUNTIF(Q535:S535,"Yes")</f>
        <v>0</v>
      </c>
      <c r="U535" s="15" t="s">
        <v>152</v>
      </c>
      <c r="V535" s="19"/>
      <c r="W535" s="8"/>
      <c r="X535" s="5"/>
      <c r="Y535" s="20"/>
      <c r="Z535" s="21"/>
      <c r="AA535" s="22"/>
      <c r="AB535" s="22"/>
      <c r="AC535" s="23"/>
      <c r="AD535" s="22"/>
      <c r="AE535" s="22"/>
      <c r="AF535" s="22"/>
      <c r="AG535" s="23"/>
      <c r="AH535" s="22"/>
    </row>
    <row r="536" spans="1:34" ht="15.75" customHeight="1" x14ac:dyDescent="0.3">
      <c r="A536" s="13"/>
      <c r="B536" s="54"/>
      <c r="C536" s="10">
        <v>533</v>
      </c>
      <c r="D536" s="6" t="s">
        <v>1333</v>
      </c>
      <c r="E536" s="6" t="s">
        <v>1334</v>
      </c>
      <c r="F536" s="14" t="s">
        <v>152</v>
      </c>
      <c r="G536" s="15" t="s">
        <v>152</v>
      </c>
      <c r="H536" s="15" t="s">
        <v>152</v>
      </c>
      <c r="I536" s="16" t="s">
        <v>25</v>
      </c>
      <c r="L536" s="17"/>
      <c r="M536" s="18" t="str">
        <f>'AI - 1'!A535</f>
        <v>No</v>
      </c>
      <c r="N536" s="18" t="str">
        <f>'AI - 2'!A535</f>
        <v>No</v>
      </c>
      <c r="O536" s="18" t="str">
        <f>'AI  - 3'!A535</f>
        <v>No</v>
      </c>
      <c r="P536" s="8">
        <f>COUNTIF(M536:O536,"Yes")</f>
        <v>0</v>
      </c>
      <c r="Q536" s="18" t="str">
        <f>'AI - 1'!B535</f>
        <v>No</v>
      </c>
      <c r="R536" s="18" t="str">
        <f>'AI - 2'!B535</f>
        <v>No</v>
      </c>
      <c r="S536" s="18" t="str">
        <f>'AI  - 3'!B535</f>
        <v>No</v>
      </c>
      <c r="T536" s="8">
        <f>COUNTIF(Q536:S536,"Yes")</f>
        <v>0</v>
      </c>
      <c r="U536" s="15" t="s">
        <v>152</v>
      </c>
      <c r="V536" s="19"/>
      <c r="W536" s="8"/>
      <c r="X536" s="5"/>
      <c r="Y536" s="20"/>
      <c r="Z536" s="21"/>
      <c r="AA536" s="22"/>
      <c r="AB536" s="22"/>
      <c r="AC536" s="23"/>
      <c r="AD536" s="22"/>
      <c r="AE536" s="22"/>
      <c r="AF536" s="22"/>
      <c r="AG536" s="23"/>
      <c r="AH536" s="22"/>
    </row>
    <row r="537" spans="1:34" ht="15.75" customHeight="1" x14ac:dyDescent="0.3">
      <c r="A537" s="13"/>
      <c r="B537" s="54"/>
      <c r="C537" s="10">
        <v>534</v>
      </c>
      <c r="D537" s="6" t="s">
        <v>421</v>
      </c>
      <c r="E537" s="6" t="s">
        <v>422</v>
      </c>
      <c r="F537" s="14" t="s">
        <v>152</v>
      </c>
      <c r="G537" s="15" t="s">
        <v>152</v>
      </c>
      <c r="H537" s="27" t="s">
        <v>152</v>
      </c>
      <c r="I537" s="16" t="s">
        <v>25</v>
      </c>
      <c r="J537" s="2" t="s">
        <v>348</v>
      </c>
      <c r="L537" s="17"/>
      <c r="M537" s="18" t="str">
        <f>'AI - 1'!A536</f>
        <v>No</v>
      </c>
      <c r="N537" s="18" t="str">
        <f>'AI - 2'!A536</f>
        <v>No</v>
      </c>
      <c r="O537" s="18" t="str">
        <f>'AI  - 3'!A536</f>
        <v>No</v>
      </c>
      <c r="P537" s="8">
        <f>COUNTIF(M537:O537,"Yes")</f>
        <v>0</v>
      </c>
      <c r="Q537" s="18" t="str">
        <f>'AI - 1'!B536</f>
        <v>No</v>
      </c>
      <c r="R537" s="18" t="str">
        <f>'AI - 2'!B536</f>
        <v>No</v>
      </c>
      <c r="S537" s="18" t="str">
        <f>'AI  - 3'!B536</f>
        <v>No</v>
      </c>
      <c r="T537" s="8">
        <f>COUNTIF(Q537:S537,"Yes")</f>
        <v>0</v>
      </c>
      <c r="U537" s="15" t="s">
        <v>152</v>
      </c>
      <c r="V537" s="19"/>
      <c r="W537" s="8"/>
      <c r="X537" s="5"/>
      <c r="Y537" s="20"/>
      <c r="Z537" s="21"/>
      <c r="AA537" s="22"/>
      <c r="AB537" s="22"/>
      <c r="AC537" s="23"/>
      <c r="AD537" s="22"/>
      <c r="AE537" s="22"/>
      <c r="AF537" s="22"/>
      <c r="AG537" s="23"/>
      <c r="AH537" s="22"/>
    </row>
    <row r="538" spans="1:34" ht="15.75" customHeight="1" x14ac:dyDescent="0.3">
      <c r="A538" s="13"/>
      <c r="B538" s="54"/>
      <c r="C538" s="10">
        <v>535</v>
      </c>
      <c r="D538" s="6" t="s">
        <v>1335</v>
      </c>
      <c r="E538" s="6" t="s">
        <v>1336</v>
      </c>
      <c r="F538" s="14" t="s">
        <v>152</v>
      </c>
      <c r="G538" s="15" t="s">
        <v>152</v>
      </c>
      <c r="H538" s="15" t="s">
        <v>152</v>
      </c>
      <c r="I538" s="16" t="s">
        <v>25</v>
      </c>
      <c r="L538" s="17"/>
      <c r="M538" s="18" t="str">
        <f>'AI - 1'!A537</f>
        <v>No</v>
      </c>
      <c r="N538" s="18" t="str">
        <f>'AI - 2'!A537</f>
        <v>No</v>
      </c>
      <c r="O538" s="18" t="str">
        <f>'AI  - 3'!A537</f>
        <v>No</v>
      </c>
      <c r="P538" s="8">
        <f>COUNTIF(M538:O538,"Yes")</f>
        <v>0</v>
      </c>
      <c r="Q538" s="18" t="str">
        <f>'AI - 1'!B537</f>
        <v>No</v>
      </c>
      <c r="R538" s="18" t="str">
        <f>'AI - 2'!B537</f>
        <v>No</v>
      </c>
      <c r="S538" s="18" t="str">
        <f>'AI  - 3'!B537</f>
        <v>No</v>
      </c>
      <c r="T538" s="8">
        <f>COUNTIF(Q538:S538,"Yes")</f>
        <v>0</v>
      </c>
      <c r="U538" s="15" t="s">
        <v>152</v>
      </c>
      <c r="V538" s="19"/>
      <c r="W538" s="8"/>
      <c r="X538" s="5"/>
      <c r="Y538" s="20"/>
      <c r="Z538" s="21"/>
      <c r="AA538" s="22"/>
      <c r="AB538" s="22"/>
      <c r="AC538" s="23"/>
      <c r="AD538" s="22"/>
      <c r="AE538" s="22"/>
      <c r="AF538" s="22"/>
      <c r="AG538" s="23"/>
      <c r="AH538" s="22"/>
    </row>
    <row r="539" spans="1:34" ht="15.75" customHeight="1" x14ac:dyDescent="0.3">
      <c r="A539" s="13"/>
      <c r="B539" s="54"/>
      <c r="C539" s="10">
        <v>536</v>
      </c>
      <c r="D539" s="6" t="s">
        <v>1337</v>
      </c>
      <c r="E539" s="6" t="s">
        <v>1338</v>
      </c>
      <c r="F539" s="14" t="s">
        <v>152</v>
      </c>
      <c r="G539" s="15" t="s">
        <v>152</v>
      </c>
      <c r="H539" s="15" t="s">
        <v>152</v>
      </c>
      <c r="I539" s="16" t="s">
        <v>25</v>
      </c>
      <c r="L539" s="17"/>
      <c r="M539" s="18" t="str">
        <f>'AI - 1'!A538</f>
        <v>No</v>
      </c>
      <c r="N539" s="18" t="str">
        <f>'AI - 2'!A538</f>
        <v>No</v>
      </c>
      <c r="O539" s="18" t="str">
        <f>'AI  - 3'!A538</f>
        <v>No</v>
      </c>
      <c r="P539" s="8">
        <f>COUNTIF(M539:O539,"Yes")</f>
        <v>0</v>
      </c>
      <c r="Q539" s="18" t="str">
        <f>'AI - 1'!B538</f>
        <v>No</v>
      </c>
      <c r="R539" s="18" t="str">
        <f>'AI - 2'!B538</f>
        <v>No</v>
      </c>
      <c r="S539" s="18" t="str">
        <f>'AI  - 3'!B538</f>
        <v>No</v>
      </c>
      <c r="T539" s="8">
        <f>COUNTIF(Q539:S539,"Yes")</f>
        <v>0</v>
      </c>
      <c r="U539" s="15" t="s">
        <v>152</v>
      </c>
      <c r="V539" s="19"/>
      <c r="W539" s="8"/>
      <c r="X539" s="5"/>
      <c r="Y539" s="20"/>
      <c r="Z539" s="21"/>
      <c r="AA539" s="22"/>
      <c r="AB539" s="22"/>
      <c r="AC539" s="23"/>
      <c r="AD539" s="22"/>
      <c r="AE539" s="22"/>
      <c r="AF539" s="22"/>
      <c r="AG539" s="23"/>
      <c r="AH539" s="22"/>
    </row>
    <row r="540" spans="1:34" ht="15.75" customHeight="1" x14ac:dyDescent="0.3">
      <c r="A540" s="13"/>
      <c r="B540" s="54"/>
      <c r="C540" s="10">
        <v>537</v>
      </c>
      <c r="D540" s="6" t="s">
        <v>1339</v>
      </c>
      <c r="E540" s="6" t="s">
        <v>1340</v>
      </c>
      <c r="F540" s="14" t="s">
        <v>152</v>
      </c>
      <c r="G540" s="15" t="s">
        <v>152</v>
      </c>
      <c r="H540" s="15" t="s">
        <v>152</v>
      </c>
      <c r="I540" s="16" t="s">
        <v>25</v>
      </c>
      <c r="L540" s="17"/>
      <c r="M540" s="18" t="str">
        <f>'AI - 1'!A539</f>
        <v>No</v>
      </c>
      <c r="N540" s="18" t="str">
        <f>'AI - 2'!A539</f>
        <v>No</v>
      </c>
      <c r="O540" s="18" t="str">
        <f>'AI  - 3'!A539</f>
        <v>No</v>
      </c>
      <c r="P540" s="8">
        <f>COUNTIF(M540:O540,"Yes")</f>
        <v>0</v>
      </c>
      <c r="Q540" s="18" t="str">
        <f>'AI - 1'!B539</f>
        <v>No</v>
      </c>
      <c r="R540" s="18" t="str">
        <f>'AI - 2'!B539</f>
        <v>No</v>
      </c>
      <c r="S540" s="18" t="str">
        <f>'AI  - 3'!B539</f>
        <v>No</v>
      </c>
      <c r="T540" s="8">
        <f>COUNTIF(Q540:S540,"Yes")</f>
        <v>0</v>
      </c>
      <c r="U540" s="15" t="s">
        <v>152</v>
      </c>
      <c r="V540" s="19"/>
      <c r="W540" s="8"/>
      <c r="X540" s="5"/>
      <c r="Y540" s="20"/>
      <c r="Z540" s="21"/>
      <c r="AA540" s="22"/>
      <c r="AB540" s="22"/>
      <c r="AC540" s="23"/>
      <c r="AD540" s="22"/>
      <c r="AE540" s="22"/>
      <c r="AF540" s="22"/>
      <c r="AG540" s="23"/>
      <c r="AH540" s="22"/>
    </row>
    <row r="541" spans="1:34" ht="15.75" customHeight="1" x14ac:dyDescent="0.3">
      <c r="A541" s="13"/>
      <c r="B541" s="54"/>
      <c r="C541" s="10">
        <v>538</v>
      </c>
      <c r="D541" s="6" t="s">
        <v>1341</v>
      </c>
      <c r="E541" s="6" t="s">
        <v>1342</v>
      </c>
      <c r="F541" s="14" t="s">
        <v>152</v>
      </c>
      <c r="G541" s="15" t="s">
        <v>152</v>
      </c>
      <c r="H541" s="15" t="s">
        <v>152</v>
      </c>
      <c r="I541" s="16" t="s">
        <v>25</v>
      </c>
      <c r="L541" s="17"/>
      <c r="M541" s="18" t="str">
        <f>'AI - 1'!A540</f>
        <v>No</v>
      </c>
      <c r="N541" s="18" t="str">
        <f>'AI - 2'!A540</f>
        <v>No</v>
      </c>
      <c r="O541" s="18" t="str">
        <f>'AI  - 3'!A540</f>
        <v>No</v>
      </c>
      <c r="P541" s="8">
        <f>COUNTIF(M541:O541,"Yes")</f>
        <v>0</v>
      </c>
      <c r="Q541" s="18" t="str">
        <f>'AI - 1'!B540</f>
        <v>No</v>
      </c>
      <c r="R541" s="18" t="str">
        <f>'AI - 2'!B540</f>
        <v>No</v>
      </c>
      <c r="S541" s="18" t="str">
        <f>'AI  - 3'!B540</f>
        <v>No</v>
      </c>
      <c r="T541" s="8">
        <f>COUNTIF(Q541:S541,"Yes")</f>
        <v>0</v>
      </c>
      <c r="U541" s="15" t="s">
        <v>152</v>
      </c>
      <c r="V541" s="19"/>
      <c r="W541" s="8"/>
      <c r="X541" s="5"/>
      <c r="Y541" s="20"/>
      <c r="Z541" s="21"/>
      <c r="AA541" s="22"/>
      <c r="AB541" s="22"/>
      <c r="AC541" s="23"/>
      <c r="AD541" s="22"/>
      <c r="AE541" s="22"/>
      <c r="AF541" s="22"/>
      <c r="AG541" s="23"/>
      <c r="AH541" s="22"/>
    </row>
    <row r="542" spans="1:34" ht="15.75" customHeight="1" x14ac:dyDescent="0.3">
      <c r="A542" s="13"/>
      <c r="B542" s="54"/>
      <c r="C542" s="10">
        <v>539</v>
      </c>
      <c r="D542" s="6" t="s">
        <v>1343</v>
      </c>
      <c r="E542" s="6" t="s">
        <v>1344</v>
      </c>
      <c r="F542" s="14" t="s">
        <v>152</v>
      </c>
      <c r="G542" s="15" t="s">
        <v>152</v>
      </c>
      <c r="H542" s="15" t="s">
        <v>152</v>
      </c>
      <c r="I542" s="16" t="s">
        <v>25</v>
      </c>
      <c r="L542" s="17"/>
      <c r="M542" s="18" t="str">
        <f>'AI - 1'!A541</f>
        <v>No</v>
      </c>
      <c r="N542" s="18" t="str">
        <f>'AI - 2'!A541</f>
        <v>No</v>
      </c>
      <c r="O542" s="18" t="str">
        <f>'AI  - 3'!A541</f>
        <v>No</v>
      </c>
      <c r="P542" s="8">
        <f>COUNTIF(M542:O542,"Yes")</f>
        <v>0</v>
      </c>
      <c r="Q542" s="18" t="str">
        <f>'AI - 1'!B541</f>
        <v>No</v>
      </c>
      <c r="R542" s="18" t="str">
        <f>'AI - 2'!B541</f>
        <v>No</v>
      </c>
      <c r="S542" s="18" t="str">
        <f>'AI  - 3'!B541</f>
        <v>No</v>
      </c>
      <c r="T542" s="8">
        <f>COUNTIF(Q542:S542,"Yes")</f>
        <v>0</v>
      </c>
      <c r="U542" s="15" t="s">
        <v>152</v>
      </c>
      <c r="V542" s="19"/>
      <c r="W542" s="8"/>
      <c r="X542" s="5"/>
      <c r="Y542" s="20"/>
      <c r="Z542" s="21"/>
      <c r="AA542" s="22"/>
      <c r="AB542" s="22"/>
      <c r="AC542" s="23"/>
      <c r="AD542" s="22"/>
      <c r="AE542" s="22"/>
      <c r="AF542" s="22"/>
      <c r="AG542" s="23"/>
      <c r="AH542" s="22"/>
    </row>
    <row r="543" spans="1:34" ht="15.75" customHeight="1" x14ac:dyDescent="0.3">
      <c r="A543" s="13"/>
      <c r="B543" s="54"/>
      <c r="C543" s="10">
        <v>540</v>
      </c>
      <c r="D543" s="6" t="s">
        <v>1345</v>
      </c>
      <c r="E543" s="6" t="s">
        <v>1346</v>
      </c>
      <c r="F543" s="14" t="s">
        <v>152</v>
      </c>
      <c r="G543" s="15" t="s">
        <v>152</v>
      </c>
      <c r="H543" s="15" t="s">
        <v>152</v>
      </c>
      <c r="I543" s="16" t="s">
        <v>25</v>
      </c>
      <c r="L543" s="17"/>
      <c r="M543" s="18" t="str">
        <f>'AI - 1'!A542</f>
        <v>No</v>
      </c>
      <c r="N543" s="18" t="str">
        <f>'AI - 2'!A542</f>
        <v>No</v>
      </c>
      <c r="O543" s="18" t="str">
        <f>'AI  - 3'!A542</f>
        <v>No</v>
      </c>
      <c r="P543" s="8">
        <f>COUNTIF(M543:O543,"Yes")</f>
        <v>0</v>
      </c>
      <c r="Q543" s="18" t="str">
        <f>'AI - 1'!B542</f>
        <v>No</v>
      </c>
      <c r="R543" s="18" t="str">
        <f>'AI - 2'!B542</f>
        <v>No</v>
      </c>
      <c r="S543" s="18" t="str">
        <f>'AI  - 3'!B542</f>
        <v>No</v>
      </c>
      <c r="T543" s="8">
        <f>COUNTIF(Q543:S543,"Yes")</f>
        <v>0</v>
      </c>
      <c r="U543" s="15" t="s">
        <v>152</v>
      </c>
      <c r="V543" s="19"/>
      <c r="W543" s="8"/>
      <c r="X543" s="5"/>
      <c r="Y543" s="20"/>
      <c r="Z543" s="21"/>
      <c r="AA543" s="22"/>
      <c r="AB543" s="22"/>
      <c r="AC543" s="23"/>
      <c r="AD543" s="22"/>
      <c r="AE543" s="22"/>
      <c r="AF543" s="22"/>
      <c r="AG543" s="23"/>
      <c r="AH543" s="22"/>
    </row>
    <row r="544" spans="1:34" ht="15.75" customHeight="1" x14ac:dyDescent="0.3">
      <c r="A544" s="13"/>
      <c r="B544" s="54"/>
      <c r="C544" s="10">
        <v>541</v>
      </c>
      <c r="D544" s="6" t="s">
        <v>1347</v>
      </c>
      <c r="E544" s="6" t="s">
        <v>1348</v>
      </c>
      <c r="F544" s="14" t="s">
        <v>152</v>
      </c>
      <c r="G544" s="15" t="s">
        <v>152</v>
      </c>
      <c r="H544" s="15" t="s">
        <v>152</v>
      </c>
      <c r="I544" s="16" t="s">
        <v>25</v>
      </c>
      <c r="L544" s="17"/>
      <c r="M544" s="18" t="str">
        <f>'AI - 1'!A543</f>
        <v>No</v>
      </c>
      <c r="N544" s="18" t="str">
        <f>'AI - 2'!A543</f>
        <v>No</v>
      </c>
      <c r="O544" s="18" t="str">
        <f>'AI  - 3'!A543</f>
        <v>No</v>
      </c>
      <c r="P544" s="8">
        <f>COUNTIF(M544:O544,"Yes")</f>
        <v>0</v>
      </c>
      <c r="Q544" s="18" t="str">
        <f>'AI - 1'!B543</f>
        <v>No</v>
      </c>
      <c r="R544" s="18" t="str">
        <f>'AI - 2'!B543</f>
        <v>No</v>
      </c>
      <c r="S544" s="18" t="str">
        <f>'AI  - 3'!B543</f>
        <v>No</v>
      </c>
      <c r="T544" s="8">
        <f>COUNTIF(Q544:S544,"Yes")</f>
        <v>0</v>
      </c>
      <c r="U544" s="15" t="s">
        <v>152</v>
      </c>
      <c r="V544" s="19"/>
      <c r="W544" s="8"/>
      <c r="X544" s="5"/>
      <c r="Y544" s="20"/>
      <c r="Z544" s="21"/>
      <c r="AA544" s="22"/>
      <c r="AB544" s="22"/>
      <c r="AC544" s="23"/>
      <c r="AD544" s="22"/>
      <c r="AE544" s="22"/>
      <c r="AF544" s="22"/>
      <c r="AG544" s="23"/>
      <c r="AH544" s="22"/>
    </row>
    <row r="545" spans="1:34" ht="15.75" customHeight="1" x14ac:dyDescent="0.3">
      <c r="A545" s="13"/>
      <c r="B545" s="54"/>
      <c r="C545" s="10">
        <v>542</v>
      </c>
      <c r="D545" s="6" t="s">
        <v>1349</v>
      </c>
      <c r="E545" s="6" t="s">
        <v>1350</v>
      </c>
      <c r="F545" s="14" t="s">
        <v>152</v>
      </c>
      <c r="G545" s="15" t="s">
        <v>152</v>
      </c>
      <c r="H545" s="15" t="s">
        <v>152</v>
      </c>
      <c r="I545" s="16" t="s">
        <v>25</v>
      </c>
      <c r="L545" s="17"/>
      <c r="M545" s="18" t="str">
        <f>'AI - 1'!A544</f>
        <v>No</v>
      </c>
      <c r="N545" s="18" t="str">
        <f>'AI - 2'!A544</f>
        <v>No</v>
      </c>
      <c r="O545" s="18" t="str">
        <f>'AI  - 3'!A544</f>
        <v>No</v>
      </c>
      <c r="P545" s="8">
        <f>COUNTIF(M545:O545,"Yes")</f>
        <v>0</v>
      </c>
      <c r="Q545" s="18" t="str">
        <f>'AI - 1'!B544</f>
        <v>No</v>
      </c>
      <c r="R545" s="18" t="str">
        <f>'AI - 2'!B544</f>
        <v>No</v>
      </c>
      <c r="S545" s="18" t="str">
        <f>'AI  - 3'!B544</f>
        <v>No</v>
      </c>
      <c r="T545" s="8">
        <f>COUNTIF(Q545:S545,"Yes")</f>
        <v>0</v>
      </c>
      <c r="U545" s="15" t="s">
        <v>152</v>
      </c>
      <c r="V545" s="19"/>
      <c r="W545" s="8"/>
      <c r="X545" s="5"/>
      <c r="Y545" s="20"/>
      <c r="Z545" s="21"/>
      <c r="AA545" s="22"/>
      <c r="AB545" s="22"/>
      <c r="AC545" s="23"/>
      <c r="AD545" s="22"/>
      <c r="AE545" s="22"/>
      <c r="AF545" s="22"/>
      <c r="AG545" s="23"/>
      <c r="AH545" s="22"/>
    </row>
    <row r="546" spans="1:34" ht="15.75" customHeight="1" x14ac:dyDescent="0.3">
      <c r="A546" s="13"/>
      <c r="B546" s="54"/>
      <c r="C546" s="10">
        <v>543</v>
      </c>
      <c r="D546" s="6" t="s">
        <v>1351</v>
      </c>
      <c r="E546" s="6" t="s">
        <v>1352</v>
      </c>
      <c r="F546" s="14" t="s">
        <v>152</v>
      </c>
      <c r="G546" s="15" t="s">
        <v>152</v>
      </c>
      <c r="H546" s="15" t="s">
        <v>152</v>
      </c>
      <c r="I546" s="16" t="s">
        <v>25</v>
      </c>
      <c r="L546" s="17"/>
      <c r="M546" s="18" t="str">
        <f>'AI - 1'!A545</f>
        <v>No</v>
      </c>
      <c r="N546" s="18" t="str">
        <f>'AI - 2'!A545</f>
        <v>No</v>
      </c>
      <c r="O546" s="18" t="str">
        <f>'AI  - 3'!A545</f>
        <v>No</v>
      </c>
      <c r="P546" s="8">
        <f>COUNTIF(M546:O546,"Yes")</f>
        <v>0</v>
      </c>
      <c r="Q546" s="18" t="str">
        <f>'AI - 1'!B545</f>
        <v>No</v>
      </c>
      <c r="R546" s="18" t="str">
        <f>'AI - 2'!B545</f>
        <v>No</v>
      </c>
      <c r="S546" s="18" t="str">
        <f>'AI  - 3'!B545</f>
        <v>No</v>
      </c>
      <c r="T546" s="8">
        <f>COUNTIF(Q546:S546,"Yes")</f>
        <v>0</v>
      </c>
      <c r="U546" s="15" t="s">
        <v>152</v>
      </c>
      <c r="V546" s="19"/>
      <c r="W546" s="8"/>
      <c r="X546" s="5"/>
      <c r="Y546" s="20"/>
      <c r="Z546" s="21"/>
      <c r="AA546" s="22"/>
      <c r="AB546" s="22"/>
      <c r="AC546" s="23"/>
      <c r="AD546" s="22"/>
      <c r="AE546" s="22"/>
      <c r="AF546" s="22"/>
      <c r="AG546" s="23"/>
      <c r="AH546" s="22"/>
    </row>
    <row r="547" spans="1:34" ht="15.75" customHeight="1" x14ac:dyDescent="0.3">
      <c r="A547" s="13"/>
      <c r="B547" s="54"/>
      <c r="C547" s="10">
        <v>544</v>
      </c>
      <c r="D547" s="6" t="s">
        <v>1353</v>
      </c>
      <c r="E547" s="6" t="s">
        <v>1354</v>
      </c>
      <c r="F547" s="14" t="s">
        <v>152</v>
      </c>
      <c r="G547" s="15" t="s">
        <v>152</v>
      </c>
      <c r="H547" s="15" t="s">
        <v>152</v>
      </c>
      <c r="I547" s="16" t="s">
        <v>25</v>
      </c>
      <c r="L547" s="17"/>
      <c r="M547" s="18" t="str">
        <f>'AI - 1'!A546</f>
        <v>No</v>
      </c>
      <c r="N547" s="18" t="str">
        <f>'AI - 2'!A546</f>
        <v>No</v>
      </c>
      <c r="O547" s="18" t="str">
        <f>'AI  - 3'!A546</f>
        <v>No</v>
      </c>
      <c r="P547" s="8">
        <f>COUNTIF(M547:O547,"Yes")</f>
        <v>0</v>
      </c>
      <c r="Q547" s="18" t="str">
        <f>'AI - 1'!B546</f>
        <v>No</v>
      </c>
      <c r="R547" s="18" t="str">
        <f>'AI - 2'!B546</f>
        <v>No</v>
      </c>
      <c r="S547" s="18" t="str">
        <f>'AI  - 3'!B546</f>
        <v>No</v>
      </c>
      <c r="T547" s="8">
        <f>COUNTIF(Q547:S547,"Yes")</f>
        <v>0</v>
      </c>
      <c r="U547" s="15" t="s">
        <v>152</v>
      </c>
      <c r="V547" s="19"/>
      <c r="W547" s="8"/>
      <c r="X547" s="5"/>
      <c r="Y547" s="20"/>
      <c r="Z547" s="21"/>
      <c r="AA547" s="22"/>
      <c r="AB547" s="22"/>
      <c r="AC547" s="23"/>
      <c r="AD547" s="22"/>
      <c r="AE547" s="22"/>
      <c r="AF547" s="22"/>
      <c r="AG547" s="23"/>
      <c r="AH547" s="22"/>
    </row>
    <row r="548" spans="1:34" ht="15.75" customHeight="1" x14ac:dyDescent="0.3">
      <c r="A548" s="13"/>
      <c r="B548" s="54"/>
      <c r="C548" s="10">
        <v>545</v>
      </c>
      <c r="D548" s="6" t="s">
        <v>1355</v>
      </c>
      <c r="E548" s="6" t="s">
        <v>1356</v>
      </c>
      <c r="F548" s="14" t="s">
        <v>152</v>
      </c>
      <c r="G548" s="15" t="s">
        <v>152</v>
      </c>
      <c r="H548" s="15" t="s">
        <v>152</v>
      </c>
      <c r="I548" s="16" t="s">
        <v>25</v>
      </c>
      <c r="L548" s="17"/>
      <c r="M548" s="18" t="str">
        <f>'AI - 1'!A547</f>
        <v>No</v>
      </c>
      <c r="N548" s="18" t="str">
        <f>'AI - 2'!A547</f>
        <v>No</v>
      </c>
      <c r="O548" s="18" t="str">
        <f>'AI  - 3'!A547</f>
        <v>No</v>
      </c>
      <c r="P548" s="8">
        <f>COUNTIF(M548:O548,"Yes")</f>
        <v>0</v>
      </c>
      <c r="Q548" s="18" t="str">
        <f>'AI - 1'!B547</f>
        <v>No</v>
      </c>
      <c r="R548" s="18" t="str">
        <f>'AI - 2'!B547</f>
        <v>No</v>
      </c>
      <c r="S548" s="18" t="str">
        <f>'AI  - 3'!B547</f>
        <v>No</v>
      </c>
      <c r="T548" s="8">
        <f>COUNTIF(Q548:S548,"Yes")</f>
        <v>0</v>
      </c>
      <c r="U548" s="15" t="s">
        <v>152</v>
      </c>
      <c r="V548" s="19"/>
      <c r="W548" s="8"/>
      <c r="X548" s="5"/>
      <c r="Y548" s="20"/>
      <c r="Z548" s="21"/>
      <c r="AA548" s="22"/>
      <c r="AB548" s="22"/>
      <c r="AC548" s="23"/>
      <c r="AD548" s="22"/>
      <c r="AE548" s="22"/>
      <c r="AF548" s="22"/>
      <c r="AG548" s="23"/>
      <c r="AH548" s="22"/>
    </row>
    <row r="549" spans="1:34" ht="15.75" customHeight="1" x14ac:dyDescent="0.3">
      <c r="A549" s="13"/>
      <c r="B549" s="54"/>
      <c r="C549" s="10">
        <v>546</v>
      </c>
      <c r="D549" s="6" t="s">
        <v>1357</v>
      </c>
      <c r="E549" s="6" t="s">
        <v>1358</v>
      </c>
      <c r="F549" s="14" t="s">
        <v>152</v>
      </c>
      <c r="G549" s="15" t="s">
        <v>152</v>
      </c>
      <c r="H549" s="15" t="s">
        <v>152</v>
      </c>
      <c r="I549" s="16" t="s">
        <v>25</v>
      </c>
      <c r="L549" s="17"/>
      <c r="M549" s="18" t="str">
        <f>'AI - 1'!A548</f>
        <v>No</v>
      </c>
      <c r="N549" s="18" t="str">
        <f>'AI - 2'!A548</f>
        <v>No</v>
      </c>
      <c r="O549" s="18" t="str">
        <f>'AI  - 3'!A548</f>
        <v>No</v>
      </c>
      <c r="P549" s="8">
        <f>COUNTIF(M549:O549,"Yes")</f>
        <v>0</v>
      </c>
      <c r="Q549" s="18" t="str">
        <f>'AI - 1'!B548</f>
        <v>No</v>
      </c>
      <c r="R549" s="18" t="str">
        <f>'AI - 2'!B548</f>
        <v>No</v>
      </c>
      <c r="S549" s="18" t="str">
        <f>'AI  - 3'!B548</f>
        <v>No</v>
      </c>
      <c r="T549" s="8">
        <f>COUNTIF(Q549:S549,"Yes")</f>
        <v>0</v>
      </c>
      <c r="U549" s="15" t="s">
        <v>152</v>
      </c>
      <c r="V549" s="19"/>
      <c r="W549" s="8"/>
      <c r="X549" s="5"/>
      <c r="Y549" s="20"/>
      <c r="Z549" s="21"/>
      <c r="AA549" s="22"/>
      <c r="AB549" s="22"/>
      <c r="AC549" s="23"/>
      <c r="AD549" s="22"/>
      <c r="AE549" s="22"/>
      <c r="AF549" s="22"/>
      <c r="AG549" s="23"/>
      <c r="AH549" s="22"/>
    </row>
    <row r="550" spans="1:34" ht="15.75" customHeight="1" x14ac:dyDescent="0.3">
      <c r="A550" s="13"/>
      <c r="B550" s="54"/>
      <c r="C550" s="10">
        <v>547</v>
      </c>
      <c r="D550" s="6" t="s">
        <v>1359</v>
      </c>
      <c r="E550" s="6" t="s">
        <v>1360</v>
      </c>
      <c r="F550" s="14" t="s">
        <v>152</v>
      </c>
      <c r="G550" s="15" t="s">
        <v>152</v>
      </c>
      <c r="H550" s="15" t="s">
        <v>152</v>
      </c>
      <c r="I550" s="16" t="s">
        <v>25</v>
      </c>
      <c r="L550" s="17"/>
      <c r="M550" s="18" t="str">
        <f>'AI - 1'!A549</f>
        <v>No</v>
      </c>
      <c r="N550" s="18" t="str">
        <f>'AI - 2'!A549</f>
        <v>No</v>
      </c>
      <c r="O550" s="18" t="str">
        <f>'AI  - 3'!A549</f>
        <v>No</v>
      </c>
      <c r="P550" s="8">
        <f>COUNTIF(M550:O550,"Yes")</f>
        <v>0</v>
      </c>
      <c r="Q550" s="18" t="str">
        <f>'AI - 1'!B549</f>
        <v>No</v>
      </c>
      <c r="R550" s="18" t="str">
        <f>'AI - 2'!B549</f>
        <v>No</v>
      </c>
      <c r="S550" s="18" t="str">
        <f>'AI  - 3'!B549</f>
        <v>No</v>
      </c>
      <c r="T550" s="8">
        <f>COUNTIF(Q550:S550,"Yes")</f>
        <v>0</v>
      </c>
      <c r="U550" s="15" t="s">
        <v>152</v>
      </c>
      <c r="V550" s="19"/>
      <c r="W550" s="8"/>
      <c r="X550" s="5"/>
      <c r="Y550" s="20"/>
      <c r="Z550" s="21"/>
      <c r="AA550" s="22"/>
      <c r="AB550" s="22"/>
      <c r="AC550" s="23"/>
      <c r="AD550" s="22"/>
      <c r="AE550" s="22"/>
      <c r="AF550" s="22"/>
      <c r="AG550" s="23"/>
      <c r="AH550" s="22"/>
    </row>
    <row r="551" spans="1:34" ht="15.75" customHeight="1" x14ac:dyDescent="0.3">
      <c r="A551" s="13"/>
      <c r="B551" s="54"/>
      <c r="C551" s="10">
        <v>548</v>
      </c>
      <c r="D551" s="6" t="s">
        <v>1361</v>
      </c>
      <c r="E551" s="6" t="s">
        <v>1362</v>
      </c>
      <c r="F551" s="14" t="s">
        <v>152</v>
      </c>
      <c r="G551" s="15" t="s">
        <v>152</v>
      </c>
      <c r="H551" s="15" t="s">
        <v>152</v>
      </c>
      <c r="I551" s="16" t="s">
        <v>25</v>
      </c>
      <c r="L551" s="17"/>
      <c r="M551" s="18" t="str">
        <f>'AI - 1'!A550</f>
        <v>No</v>
      </c>
      <c r="N551" s="18" t="str">
        <f>'AI - 2'!A550</f>
        <v>No</v>
      </c>
      <c r="O551" s="18" t="str">
        <f>'AI  - 3'!A550</f>
        <v>No</v>
      </c>
      <c r="P551" s="8">
        <f>COUNTIF(M551:O551,"Yes")</f>
        <v>0</v>
      </c>
      <c r="Q551" s="18" t="str">
        <f>'AI - 1'!B550</f>
        <v>No</v>
      </c>
      <c r="R551" s="18" t="str">
        <f>'AI - 2'!B550</f>
        <v>No</v>
      </c>
      <c r="S551" s="18" t="str">
        <f>'AI  - 3'!B550</f>
        <v>No</v>
      </c>
      <c r="T551" s="8">
        <f>COUNTIF(Q551:S551,"Yes")</f>
        <v>0</v>
      </c>
      <c r="U551" s="15" t="s">
        <v>152</v>
      </c>
      <c r="V551" s="19"/>
      <c r="W551" s="8"/>
      <c r="X551" s="5"/>
      <c r="Y551" s="20"/>
      <c r="Z551" s="21"/>
      <c r="AA551" s="22"/>
      <c r="AB551" s="22"/>
      <c r="AC551" s="23"/>
      <c r="AD551" s="22"/>
      <c r="AE551" s="22"/>
      <c r="AF551" s="22"/>
      <c r="AG551" s="23"/>
      <c r="AH551" s="22"/>
    </row>
    <row r="552" spans="1:34" ht="15.75" customHeight="1" x14ac:dyDescent="0.3">
      <c r="A552" s="13"/>
      <c r="B552" s="54"/>
      <c r="C552" s="10">
        <v>549</v>
      </c>
      <c r="D552" s="6" t="s">
        <v>1363</v>
      </c>
      <c r="E552" s="6" t="s">
        <v>1364</v>
      </c>
      <c r="F552" s="14" t="s">
        <v>152</v>
      </c>
      <c r="G552" s="15" t="s">
        <v>152</v>
      </c>
      <c r="H552" s="15" t="s">
        <v>152</v>
      </c>
      <c r="I552" s="16" t="s">
        <v>25</v>
      </c>
      <c r="L552" s="17"/>
      <c r="M552" s="18" t="str">
        <f>'AI - 1'!A551</f>
        <v>No</v>
      </c>
      <c r="N552" s="18" t="str">
        <f>'AI - 2'!A551</f>
        <v>No</v>
      </c>
      <c r="O552" s="18" t="str">
        <f>'AI  - 3'!A551</f>
        <v>No</v>
      </c>
      <c r="P552" s="8">
        <f>COUNTIF(M552:O552,"Yes")</f>
        <v>0</v>
      </c>
      <c r="Q552" s="18" t="str">
        <f>'AI - 1'!B551</f>
        <v>No</v>
      </c>
      <c r="R552" s="18" t="str">
        <f>'AI - 2'!B551</f>
        <v>No</v>
      </c>
      <c r="S552" s="18" t="str">
        <f>'AI  - 3'!B551</f>
        <v>No</v>
      </c>
      <c r="T552" s="8">
        <f>COUNTIF(Q552:S552,"Yes")</f>
        <v>0</v>
      </c>
      <c r="U552" s="15" t="s">
        <v>152</v>
      </c>
      <c r="V552" s="19"/>
      <c r="W552" s="8"/>
      <c r="X552" s="5"/>
      <c r="Y552" s="20"/>
      <c r="Z552" s="21"/>
      <c r="AA552" s="22"/>
      <c r="AB552" s="22"/>
      <c r="AC552" s="23"/>
      <c r="AD552" s="22"/>
      <c r="AE552" s="22"/>
      <c r="AF552" s="22"/>
      <c r="AG552" s="23"/>
      <c r="AH552" s="22"/>
    </row>
    <row r="553" spans="1:34" ht="15.75" customHeight="1" x14ac:dyDescent="0.3">
      <c r="A553" s="13"/>
      <c r="B553" s="54"/>
      <c r="C553" s="10">
        <v>550</v>
      </c>
      <c r="D553" s="6" t="s">
        <v>1365</v>
      </c>
      <c r="E553" s="6" t="s">
        <v>1366</v>
      </c>
      <c r="F553" s="14" t="s">
        <v>152</v>
      </c>
      <c r="G553" s="15" t="s">
        <v>152</v>
      </c>
      <c r="H553" s="15" t="s">
        <v>152</v>
      </c>
      <c r="I553" s="16" t="s">
        <v>25</v>
      </c>
      <c r="L553" s="17"/>
      <c r="M553" s="18" t="str">
        <f>'AI - 1'!A552</f>
        <v>No</v>
      </c>
      <c r="N553" s="18" t="str">
        <f>'AI - 2'!A552</f>
        <v>No</v>
      </c>
      <c r="O553" s="18" t="str">
        <f>'AI  - 3'!A552</f>
        <v>No</v>
      </c>
      <c r="P553" s="8">
        <f>COUNTIF(M553:O553,"Yes")</f>
        <v>0</v>
      </c>
      <c r="Q553" s="18" t="str">
        <f>'AI - 1'!B552</f>
        <v>No</v>
      </c>
      <c r="R553" s="18" t="str">
        <f>'AI - 2'!B552</f>
        <v>No</v>
      </c>
      <c r="S553" s="18" t="str">
        <f>'AI  - 3'!B552</f>
        <v>No</v>
      </c>
      <c r="T553" s="8">
        <f>COUNTIF(Q553:S553,"Yes")</f>
        <v>0</v>
      </c>
      <c r="U553" s="15" t="s">
        <v>152</v>
      </c>
      <c r="V553" s="19"/>
      <c r="W553" s="8"/>
      <c r="X553" s="5"/>
      <c r="Y553" s="20"/>
      <c r="Z553" s="21"/>
      <c r="AA553" s="22"/>
      <c r="AB553" s="22"/>
      <c r="AC553" s="23"/>
      <c r="AD553" s="22"/>
      <c r="AE553" s="22"/>
      <c r="AF553" s="22"/>
      <c r="AG553" s="23"/>
      <c r="AH553" s="22"/>
    </row>
    <row r="554" spans="1:34" ht="15.75" customHeight="1" x14ac:dyDescent="0.3">
      <c r="A554" s="13"/>
      <c r="B554" s="54"/>
      <c r="C554" s="10">
        <v>551</v>
      </c>
      <c r="D554" s="6" t="s">
        <v>1367</v>
      </c>
      <c r="E554" s="6" t="s">
        <v>1368</v>
      </c>
      <c r="F554" s="14" t="s">
        <v>152</v>
      </c>
      <c r="G554" s="15" t="s">
        <v>152</v>
      </c>
      <c r="H554" s="15" t="s">
        <v>152</v>
      </c>
      <c r="I554" s="16" t="s">
        <v>25</v>
      </c>
      <c r="L554" s="17"/>
      <c r="M554" s="18" t="str">
        <f>'AI - 1'!A553</f>
        <v>No</v>
      </c>
      <c r="N554" s="18" t="str">
        <f>'AI - 2'!A553</f>
        <v>No</v>
      </c>
      <c r="O554" s="18" t="str">
        <f>'AI  - 3'!A553</f>
        <v>No</v>
      </c>
      <c r="P554" s="8">
        <f>COUNTIF(M554:O554,"Yes")</f>
        <v>0</v>
      </c>
      <c r="Q554" s="18" t="str">
        <f>'AI - 1'!B553</f>
        <v>No</v>
      </c>
      <c r="R554" s="18" t="str">
        <f>'AI - 2'!B553</f>
        <v>No</v>
      </c>
      <c r="S554" s="18" t="str">
        <f>'AI  - 3'!B553</f>
        <v>No</v>
      </c>
      <c r="T554" s="8">
        <f>COUNTIF(Q554:S554,"Yes")</f>
        <v>0</v>
      </c>
      <c r="U554" s="15" t="s">
        <v>152</v>
      </c>
      <c r="V554" s="19"/>
      <c r="W554" s="8"/>
      <c r="X554" s="5"/>
      <c r="Y554" s="20"/>
      <c r="Z554" s="21"/>
      <c r="AA554" s="22"/>
      <c r="AB554" s="22"/>
      <c r="AC554" s="23"/>
      <c r="AD554" s="22"/>
      <c r="AE554" s="22"/>
      <c r="AF554" s="22"/>
      <c r="AG554" s="23"/>
      <c r="AH554" s="22"/>
    </row>
    <row r="555" spans="1:34" ht="15.75" customHeight="1" x14ac:dyDescent="0.3">
      <c r="A555" s="13"/>
      <c r="B555" s="54"/>
      <c r="C555" s="10">
        <v>552</v>
      </c>
      <c r="D555" s="6" t="s">
        <v>1369</v>
      </c>
      <c r="E555" s="6" t="s">
        <v>1370</v>
      </c>
      <c r="F555" s="14" t="s">
        <v>152</v>
      </c>
      <c r="G555" s="15" t="s">
        <v>152</v>
      </c>
      <c r="H555" s="15" t="s">
        <v>152</v>
      </c>
      <c r="I555" s="16" t="s">
        <v>25</v>
      </c>
      <c r="L555" s="17"/>
      <c r="M555" s="18" t="str">
        <f>'AI - 1'!A554</f>
        <v>No</v>
      </c>
      <c r="N555" s="18" t="str">
        <f>'AI - 2'!A554</f>
        <v>No</v>
      </c>
      <c r="O555" s="18" t="str">
        <f>'AI  - 3'!A554</f>
        <v>No</v>
      </c>
      <c r="P555" s="8">
        <f>COUNTIF(M555:O555,"Yes")</f>
        <v>0</v>
      </c>
      <c r="Q555" s="18" t="str">
        <f>'AI - 1'!B554</f>
        <v>No</v>
      </c>
      <c r="R555" s="18" t="str">
        <f>'AI - 2'!B554</f>
        <v>No</v>
      </c>
      <c r="S555" s="18" t="str">
        <f>'AI  - 3'!B554</f>
        <v>No</v>
      </c>
      <c r="T555" s="8">
        <f>COUNTIF(Q555:S555,"Yes")</f>
        <v>0</v>
      </c>
      <c r="U555" s="15" t="s">
        <v>152</v>
      </c>
      <c r="V555" s="19"/>
      <c r="W555" s="8"/>
      <c r="X555" s="5"/>
      <c r="Y555" s="20"/>
      <c r="Z555" s="21"/>
      <c r="AA555" s="22"/>
      <c r="AB555" s="22"/>
      <c r="AC555" s="23"/>
      <c r="AD555" s="22"/>
      <c r="AE555" s="22"/>
      <c r="AF555" s="22"/>
      <c r="AG555" s="23"/>
      <c r="AH555" s="22"/>
    </row>
    <row r="556" spans="1:34" ht="15.75" customHeight="1" x14ac:dyDescent="0.3">
      <c r="A556" s="13"/>
      <c r="B556" s="54"/>
      <c r="C556" s="10">
        <v>553</v>
      </c>
      <c r="D556" s="6" t="s">
        <v>1371</v>
      </c>
      <c r="E556" s="6" t="s">
        <v>1372</v>
      </c>
      <c r="F556" s="14" t="s">
        <v>152</v>
      </c>
      <c r="G556" s="15" t="s">
        <v>152</v>
      </c>
      <c r="H556" s="15" t="s">
        <v>152</v>
      </c>
      <c r="I556" s="16" t="s">
        <v>25</v>
      </c>
      <c r="L556" s="17"/>
      <c r="M556" s="18" t="str">
        <f>'AI - 1'!A555</f>
        <v>No</v>
      </c>
      <c r="N556" s="18" t="str">
        <f>'AI - 2'!A555</f>
        <v>No</v>
      </c>
      <c r="O556" s="18" t="str">
        <f>'AI  - 3'!A555</f>
        <v>No</v>
      </c>
      <c r="P556" s="8">
        <f>COUNTIF(M556:O556,"Yes")</f>
        <v>0</v>
      </c>
      <c r="Q556" s="18" t="str">
        <f>'AI - 1'!B555</f>
        <v>No</v>
      </c>
      <c r="R556" s="18" t="str">
        <f>'AI - 2'!B555</f>
        <v>No</v>
      </c>
      <c r="S556" s="18" t="str">
        <f>'AI  - 3'!B555</f>
        <v>No</v>
      </c>
      <c r="T556" s="8">
        <f>COUNTIF(Q556:S556,"Yes")</f>
        <v>0</v>
      </c>
      <c r="U556" s="15" t="s">
        <v>152</v>
      </c>
      <c r="V556" s="19"/>
      <c r="W556" s="8"/>
      <c r="X556" s="5"/>
      <c r="Y556" s="20"/>
      <c r="Z556" s="21"/>
      <c r="AA556" s="22"/>
      <c r="AB556" s="22"/>
      <c r="AC556" s="23"/>
      <c r="AD556" s="22"/>
      <c r="AE556" s="22"/>
      <c r="AF556" s="22"/>
      <c r="AG556" s="23"/>
      <c r="AH556" s="22"/>
    </row>
    <row r="557" spans="1:34" ht="15.75" customHeight="1" x14ac:dyDescent="0.3">
      <c r="A557" s="13"/>
      <c r="B557" s="54"/>
      <c r="C557" s="10">
        <v>554</v>
      </c>
      <c r="D557" s="6" t="s">
        <v>1373</v>
      </c>
      <c r="E557" s="6" t="s">
        <v>1374</v>
      </c>
      <c r="F557" s="14" t="s">
        <v>152</v>
      </c>
      <c r="G557" s="15" t="s">
        <v>152</v>
      </c>
      <c r="H557" s="15" t="s">
        <v>152</v>
      </c>
      <c r="I557" s="16" t="s">
        <v>25</v>
      </c>
      <c r="L557" s="17"/>
      <c r="M557" s="18" t="str">
        <f>'AI - 1'!A556</f>
        <v>No</v>
      </c>
      <c r="N557" s="18" t="str">
        <f>'AI - 2'!A556</f>
        <v>No</v>
      </c>
      <c r="O557" s="18" t="str">
        <f>'AI  - 3'!A556</f>
        <v>No</v>
      </c>
      <c r="P557" s="8">
        <f>COUNTIF(M557:O557,"Yes")</f>
        <v>0</v>
      </c>
      <c r="Q557" s="18" t="str">
        <f>'AI - 1'!B556</f>
        <v>No</v>
      </c>
      <c r="R557" s="18" t="str">
        <f>'AI - 2'!B556</f>
        <v>No</v>
      </c>
      <c r="S557" s="18" t="str">
        <f>'AI  - 3'!B556</f>
        <v>No</v>
      </c>
      <c r="T557" s="8">
        <f>COUNTIF(Q557:S557,"Yes")</f>
        <v>0</v>
      </c>
      <c r="U557" s="15" t="s">
        <v>152</v>
      </c>
      <c r="V557" s="19"/>
      <c r="W557" s="8"/>
      <c r="X557" s="5"/>
      <c r="Y557" s="20"/>
      <c r="Z557" s="21"/>
      <c r="AA557" s="22"/>
      <c r="AB557" s="22"/>
      <c r="AC557" s="23"/>
      <c r="AD557" s="22"/>
      <c r="AE557" s="22"/>
      <c r="AF557" s="22"/>
      <c r="AG557" s="23"/>
      <c r="AH557" s="22"/>
    </row>
    <row r="558" spans="1:34" ht="15.75" customHeight="1" x14ac:dyDescent="0.3">
      <c r="A558" s="13"/>
      <c r="B558" s="54"/>
      <c r="C558" s="10">
        <v>555</v>
      </c>
      <c r="D558" s="6" t="s">
        <v>1375</v>
      </c>
      <c r="E558" s="6" t="s">
        <v>1376</v>
      </c>
      <c r="F558" s="14" t="s">
        <v>152</v>
      </c>
      <c r="G558" s="15" t="s">
        <v>152</v>
      </c>
      <c r="H558" s="15" t="s">
        <v>152</v>
      </c>
      <c r="I558" s="16" t="s">
        <v>25</v>
      </c>
      <c r="L558" s="17"/>
      <c r="M558" s="18" t="str">
        <f>'AI - 1'!A557</f>
        <v>No</v>
      </c>
      <c r="N558" s="18" t="str">
        <f>'AI - 2'!A557</f>
        <v>No</v>
      </c>
      <c r="O558" s="18" t="str">
        <f>'AI  - 3'!A557</f>
        <v>No</v>
      </c>
      <c r="P558" s="8">
        <f>COUNTIF(M558:O558,"Yes")</f>
        <v>0</v>
      </c>
      <c r="Q558" s="18" t="str">
        <f>'AI - 1'!B557</f>
        <v>No</v>
      </c>
      <c r="R558" s="18" t="str">
        <f>'AI - 2'!B557</f>
        <v>No</v>
      </c>
      <c r="S558" s="18" t="str">
        <f>'AI  - 3'!B557</f>
        <v>No</v>
      </c>
      <c r="T558" s="8">
        <f>COUNTIF(Q558:S558,"Yes")</f>
        <v>0</v>
      </c>
      <c r="U558" s="15" t="s">
        <v>152</v>
      </c>
      <c r="V558" s="19"/>
      <c r="W558" s="8"/>
      <c r="X558" s="5"/>
      <c r="Y558" s="20"/>
      <c r="Z558" s="21"/>
      <c r="AA558" s="22"/>
      <c r="AB558" s="22"/>
      <c r="AC558" s="23"/>
      <c r="AD558" s="22"/>
      <c r="AE558" s="22"/>
      <c r="AF558" s="22"/>
      <c r="AG558" s="23"/>
      <c r="AH558" s="22"/>
    </row>
    <row r="559" spans="1:34" ht="15.75" customHeight="1" x14ac:dyDescent="0.3">
      <c r="A559" s="13"/>
      <c r="B559" s="54"/>
      <c r="C559" s="10">
        <v>556</v>
      </c>
      <c r="D559" s="6" t="s">
        <v>1377</v>
      </c>
      <c r="E559" s="6" t="s">
        <v>1378</v>
      </c>
      <c r="F559" s="14" t="s">
        <v>152</v>
      </c>
      <c r="G559" s="15" t="s">
        <v>152</v>
      </c>
      <c r="H559" s="15" t="s">
        <v>152</v>
      </c>
      <c r="I559" s="16" t="s">
        <v>25</v>
      </c>
      <c r="L559" s="17"/>
      <c r="M559" s="18" t="str">
        <f>'AI - 1'!A558</f>
        <v>No</v>
      </c>
      <c r="N559" s="18" t="str">
        <f>'AI - 2'!A558</f>
        <v>No</v>
      </c>
      <c r="O559" s="18" t="str">
        <f>'AI  - 3'!A558</f>
        <v>No</v>
      </c>
      <c r="P559" s="8">
        <f>COUNTIF(M559:O559,"Yes")</f>
        <v>0</v>
      </c>
      <c r="Q559" s="18" t="str">
        <f>'AI - 1'!B558</f>
        <v>No</v>
      </c>
      <c r="R559" s="18" t="str">
        <f>'AI - 2'!B558</f>
        <v>No</v>
      </c>
      <c r="S559" s="18" t="str">
        <f>'AI  - 3'!B558</f>
        <v>No</v>
      </c>
      <c r="T559" s="8">
        <f>COUNTIF(Q559:S559,"Yes")</f>
        <v>0</v>
      </c>
      <c r="U559" s="15" t="s">
        <v>152</v>
      </c>
      <c r="V559" s="19"/>
      <c r="W559" s="8"/>
      <c r="X559" s="5"/>
      <c r="Y559" s="20"/>
      <c r="Z559" s="21"/>
      <c r="AA559" s="22"/>
      <c r="AB559" s="22"/>
      <c r="AC559" s="23"/>
      <c r="AD559" s="22"/>
      <c r="AE559" s="22"/>
      <c r="AF559" s="22"/>
      <c r="AG559" s="23"/>
      <c r="AH559" s="22"/>
    </row>
    <row r="560" spans="1:34" ht="15.75" customHeight="1" x14ac:dyDescent="0.3">
      <c r="A560" s="13"/>
      <c r="B560" s="54"/>
      <c r="C560" s="10">
        <v>557</v>
      </c>
      <c r="D560" s="6" t="s">
        <v>1379</v>
      </c>
      <c r="E560" s="6" t="s">
        <v>1380</v>
      </c>
      <c r="F560" s="14" t="s">
        <v>152</v>
      </c>
      <c r="G560" s="15" t="s">
        <v>152</v>
      </c>
      <c r="H560" s="15" t="s">
        <v>152</v>
      </c>
      <c r="I560" s="16" t="s">
        <v>25</v>
      </c>
      <c r="L560" s="17"/>
      <c r="M560" s="18" t="str">
        <f>'AI - 1'!A559</f>
        <v>No</v>
      </c>
      <c r="N560" s="18" t="str">
        <f>'AI - 2'!A559</f>
        <v>No</v>
      </c>
      <c r="O560" s="18" t="str">
        <f>'AI  - 3'!A559</f>
        <v>No</v>
      </c>
      <c r="P560" s="8">
        <f>COUNTIF(M560:O560,"Yes")</f>
        <v>0</v>
      </c>
      <c r="Q560" s="18" t="str">
        <f>'AI - 1'!B559</f>
        <v>No</v>
      </c>
      <c r="R560" s="18" t="str">
        <f>'AI - 2'!B559</f>
        <v>No</v>
      </c>
      <c r="S560" s="18" t="str">
        <f>'AI  - 3'!B559</f>
        <v>No</v>
      </c>
      <c r="T560" s="8">
        <f>COUNTIF(Q560:S560,"Yes")</f>
        <v>0</v>
      </c>
      <c r="U560" s="15" t="s">
        <v>152</v>
      </c>
      <c r="V560" s="19"/>
      <c r="W560" s="8"/>
      <c r="X560" s="5"/>
      <c r="Y560" s="20"/>
      <c r="Z560" s="21"/>
      <c r="AA560" s="22"/>
      <c r="AB560" s="22"/>
      <c r="AC560" s="23"/>
      <c r="AD560" s="22"/>
      <c r="AE560" s="22"/>
      <c r="AF560" s="22"/>
      <c r="AG560" s="23"/>
      <c r="AH560" s="22"/>
    </row>
    <row r="561" spans="1:34" ht="15.75" customHeight="1" x14ac:dyDescent="0.3">
      <c r="A561" s="13"/>
      <c r="B561" s="54"/>
      <c r="C561" s="10">
        <v>558</v>
      </c>
      <c r="D561" s="6" t="s">
        <v>1381</v>
      </c>
      <c r="E561" s="6" t="s">
        <v>1382</v>
      </c>
      <c r="F561" s="14" t="s">
        <v>152</v>
      </c>
      <c r="G561" s="15" t="s">
        <v>152</v>
      </c>
      <c r="H561" s="15" t="s">
        <v>152</v>
      </c>
      <c r="I561" s="16" t="s">
        <v>25</v>
      </c>
      <c r="L561" s="17"/>
      <c r="M561" s="18" t="str">
        <f>'AI - 1'!A560</f>
        <v>No</v>
      </c>
      <c r="N561" s="18" t="str">
        <f>'AI - 2'!A560</f>
        <v>No</v>
      </c>
      <c r="O561" s="18" t="str">
        <f>'AI  - 3'!A560</f>
        <v>No</v>
      </c>
      <c r="P561" s="8">
        <f>COUNTIF(M561:O561,"Yes")</f>
        <v>0</v>
      </c>
      <c r="Q561" s="18" t="str">
        <f>'AI - 1'!B560</f>
        <v>No</v>
      </c>
      <c r="R561" s="18" t="str">
        <f>'AI - 2'!B560</f>
        <v>No</v>
      </c>
      <c r="S561" s="18" t="str">
        <f>'AI  - 3'!B560</f>
        <v>No</v>
      </c>
      <c r="T561" s="8">
        <f>COUNTIF(Q561:S561,"Yes")</f>
        <v>0</v>
      </c>
      <c r="U561" s="15" t="s">
        <v>152</v>
      </c>
      <c r="V561" s="19"/>
      <c r="W561" s="8"/>
      <c r="X561" s="5"/>
      <c r="Y561" s="20"/>
      <c r="Z561" s="21"/>
      <c r="AA561" s="22"/>
      <c r="AB561" s="22"/>
      <c r="AC561" s="23"/>
      <c r="AD561" s="22"/>
      <c r="AE561" s="22"/>
      <c r="AF561" s="22"/>
      <c r="AG561" s="23"/>
      <c r="AH561" s="22"/>
    </row>
    <row r="562" spans="1:34" ht="15.75" customHeight="1" x14ac:dyDescent="0.3">
      <c r="A562" s="13"/>
      <c r="B562" s="54"/>
      <c r="C562" s="10">
        <v>559</v>
      </c>
      <c r="D562" s="6" t="s">
        <v>1383</v>
      </c>
      <c r="E562" s="6" t="s">
        <v>1384</v>
      </c>
      <c r="F562" s="14" t="s">
        <v>152</v>
      </c>
      <c r="G562" s="15" t="s">
        <v>152</v>
      </c>
      <c r="H562" s="15" t="s">
        <v>152</v>
      </c>
      <c r="I562" s="16" t="s">
        <v>25</v>
      </c>
      <c r="L562" s="17"/>
      <c r="M562" s="18" t="str">
        <f>'AI - 1'!A561</f>
        <v>No</v>
      </c>
      <c r="N562" s="18" t="str">
        <f>'AI - 2'!A561</f>
        <v>No</v>
      </c>
      <c r="O562" s="18" t="str">
        <f>'AI  - 3'!A561</f>
        <v>No</v>
      </c>
      <c r="P562" s="8">
        <f>COUNTIF(M562:O562,"Yes")</f>
        <v>0</v>
      </c>
      <c r="Q562" s="18" t="str">
        <f>'AI - 1'!B561</f>
        <v>No</v>
      </c>
      <c r="R562" s="18" t="str">
        <f>'AI - 2'!B561</f>
        <v>No</v>
      </c>
      <c r="S562" s="18" t="str">
        <f>'AI  - 3'!B561</f>
        <v>No</v>
      </c>
      <c r="T562" s="8">
        <f>COUNTIF(Q562:S562,"Yes")</f>
        <v>0</v>
      </c>
      <c r="U562" s="15" t="s">
        <v>152</v>
      </c>
      <c r="V562" s="19"/>
      <c r="W562" s="8"/>
      <c r="X562" s="5"/>
      <c r="Y562" s="20"/>
      <c r="Z562" s="21"/>
      <c r="AA562" s="22"/>
      <c r="AB562" s="22"/>
      <c r="AC562" s="23"/>
      <c r="AD562" s="22"/>
      <c r="AE562" s="22"/>
      <c r="AF562" s="22"/>
      <c r="AG562" s="23"/>
      <c r="AH562" s="22"/>
    </row>
    <row r="563" spans="1:34" ht="15.75" customHeight="1" x14ac:dyDescent="0.3">
      <c r="A563" s="13"/>
      <c r="B563" s="54"/>
      <c r="C563" s="10">
        <v>560</v>
      </c>
      <c r="D563" s="6" t="s">
        <v>378</v>
      </c>
      <c r="E563" s="6" t="s">
        <v>379</v>
      </c>
      <c r="F563" s="14" t="s">
        <v>152</v>
      </c>
      <c r="G563" s="15" t="s">
        <v>24</v>
      </c>
      <c r="H563" s="27" t="s">
        <v>152</v>
      </c>
      <c r="I563" s="16" t="s">
        <v>181</v>
      </c>
      <c r="J563" s="2" t="s">
        <v>380</v>
      </c>
      <c r="L563" s="17"/>
      <c r="M563" s="18" t="str">
        <f>'AI - 1'!A562</f>
        <v>No</v>
      </c>
      <c r="N563" s="18" t="str">
        <f>'AI - 2'!A562</f>
        <v>No</v>
      </c>
      <c r="O563" s="18" t="str">
        <f>'AI  - 3'!A562</f>
        <v>No</v>
      </c>
      <c r="P563" s="8">
        <f>COUNTIF(M563:O563,"Yes")</f>
        <v>0</v>
      </c>
      <c r="Q563" s="18" t="str">
        <f>'AI - 1'!B562</f>
        <v>No</v>
      </c>
      <c r="R563" s="18" t="str">
        <f>'AI - 2'!B562</f>
        <v>Yes</v>
      </c>
      <c r="S563" s="18" t="str">
        <f>'AI  - 3'!B562</f>
        <v>Yes</v>
      </c>
      <c r="T563" s="8">
        <f>COUNTIF(Q563:S563,"Yes")</f>
        <v>2</v>
      </c>
      <c r="U563" s="15" t="s">
        <v>24</v>
      </c>
      <c r="V563" s="19"/>
      <c r="W563" s="8"/>
      <c r="X563" s="5"/>
      <c r="Y563" s="20"/>
      <c r="Z563" s="21"/>
      <c r="AA563" s="22"/>
      <c r="AB563" s="22"/>
      <c r="AC563" s="23"/>
      <c r="AD563" s="22"/>
      <c r="AE563" s="22"/>
      <c r="AF563" s="22"/>
      <c r="AG563" s="23"/>
      <c r="AH563" s="22"/>
    </row>
    <row r="564" spans="1:34" ht="15.75" customHeight="1" x14ac:dyDescent="0.3">
      <c r="A564" s="13"/>
      <c r="B564" s="54"/>
      <c r="C564" s="10">
        <v>561</v>
      </c>
      <c r="D564" s="6" t="s">
        <v>1385</v>
      </c>
      <c r="E564" s="6" t="s">
        <v>1386</v>
      </c>
      <c r="F564" s="14" t="s">
        <v>152</v>
      </c>
      <c r="G564" s="15" t="s">
        <v>152</v>
      </c>
      <c r="H564" s="15" t="s">
        <v>152</v>
      </c>
      <c r="I564" s="16" t="s">
        <v>25</v>
      </c>
      <c r="L564" s="17"/>
      <c r="M564" s="18" t="str">
        <f>'AI - 1'!A563</f>
        <v>No</v>
      </c>
      <c r="N564" s="18" t="str">
        <f>'AI - 2'!A563</f>
        <v>No</v>
      </c>
      <c r="O564" s="18" t="str">
        <f>'AI  - 3'!A563</f>
        <v>No</v>
      </c>
      <c r="P564" s="8">
        <f>COUNTIF(M564:O564,"Yes")</f>
        <v>0</v>
      </c>
      <c r="Q564" s="18" t="str">
        <f>'AI - 1'!B563</f>
        <v>No</v>
      </c>
      <c r="R564" s="18" t="str">
        <f>'AI - 2'!B563</f>
        <v>No</v>
      </c>
      <c r="S564" s="18" t="str">
        <f>'AI  - 3'!B563</f>
        <v>No</v>
      </c>
      <c r="T564" s="8">
        <f>COUNTIF(Q564:S564,"Yes")</f>
        <v>0</v>
      </c>
      <c r="U564" s="15" t="s">
        <v>152</v>
      </c>
      <c r="V564" s="19"/>
      <c r="W564" s="8"/>
      <c r="X564" s="5"/>
      <c r="Y564" s="20"/>
      <c r="Z564" s="21"/>
      <c r="AA564" s="22"/>
      <c r="AB564" s="22"/>
      <c r="AC564" s="23"/>
      <c r="AD564" s="22"/>
      <c r="AE564" s="22"/>
      <c r="AF564" s="22"/>
      <c r="AG564" s="23"/>
      <c r="AH564" s="22"/>
    </row>
    <row r="565" spans="1:34" ht="15.75" customHeight="1" x14ac:dyDescent="0.3">
      <c r="A565" s="13"/>
      <c r="B565" s="54"/>
      <c r="C565" s="10">
        <v>562</v>
      </c>
      <c r="D565" s="6" t="s">
        <v>1387</v>
      </c>
      <c r="E565" s="6" t="s">
        <v>1388</v>
      </c>
      <c r="F565" s="14" t="s">
        <v>152</v>
      </c>
      <c r="G565" s="15" t="s">
        <v>152</v>
      </c>
      <c r="H565" s="15" t="s">
        <v>152</v>
      </c>
      <c r="I565" s="16" t="s">
        <v>25</v>
      </c>
      <c r="L565" s="17"/>
      <c r="M565" s="18" t="str">
        <f>'AI - 1'!A564</f>
        <v>No</v>
      </c>
      <c r="N565" s="18" t="str">
        <f>'AI - 2'!A564</f>
        <v>No</v>
      </c>
      <c r="O565" s="18" t="str">
        <f>'AI  - 3'!A564</f>
        <v>No</v>
      </c>
      <c r="P565" s="8">
        <f>COUNTIF(M565:O565,"Yes")</f>
        <v>0</v>
      </c>
      <c r="Q565" s="18" t="str">
        <f>'AI - 1'!B564</f>
        <v>No</v>
      </c>
      <c r="R565" s="18" t="str">
        <f>'AI - 2'!B564</f>
        <v>No</v>
      </c>
      <c r="S565" s="18" t="str">
        <f>'AI  - 3'!B564</f>
        <v>No</v>
      </c>
      <c r="T565" s="8">
        <f>COUNTIF(Q565:S565,"Yes")</f>
        <v>0</v>
      </c>
      <c r="U565" s="15" t="s">
        <v>152</v>
      </c>
      <c r="V565" s="19"/>
      <c r="W565" s="8"/>
      <c r="X565" s="5"/>
      <c r="Y565" s="20"/>
      <c r="Z565" s="21"/>
      <c r="AA565" s="22"/>
      <c r="AB565" s="22"/>
      <c r="AC565" s="23"/>
      <c r="AD565" s="22"/>
      <c r="AE565" s="22"/>
      <c r="AF565" s="22"/>
      <c r="AG565" s="23"/>
      <c r="AH565" s="22"/>
    </row>
    <row r="566" spans="1:34" ht="15.75" customHeight="1" x14ac:dyDescent="0.3">
      <c r="A566" s="13"/>
      <c r="B566" s="54"/>
      <c r="C566" s="10">
        <v>563</v>
      </c>
      <c r="D566" s="6" t="s">
        <v>317</v>
      </c>
      <c r="E566" s="6" t="s">
        <v>318</v>
      </c>
      <c r="F566" s="14" t="s">
        <v>152</v>
      </c>
      <c r="G566" s="15" t="s">
        <v>24</v>
      </c>
      <c r="H566" s="27" t="s">
        <v>152</v>
      </c>
      <c r="I566" s="16" t="s">
        <v>181</v>
      </c>
      <c r="J566" s="2" t="s">
        <v>219</v>
      </c>
      <c r="L566" s="17"/>
      <c r="M566" s="18" t="str">
        <f>'AI - 1'!A565</f>
        <v>Yes</v>
      </c>
      <c r="N566" s="18" t="str">
        <f>'AI - 2'!A565</f>
        <v>No</v>
      </c>
      <c r="O566" s="18" t="str">
        <f>'AI  - 3'!A565</f>
        <v>Yes</v>
      </c>
      <c r="P566" s="8">
        <f>COUNTIF(M566:O566,"Yes")</f>
        <v>2</v>
      </c>
      <c r="Q566" s="18" t="str">
        <f>'AI - 1'!B565</f>
        <v>Yes</v>
      </c>
      <c r="R566" s="18" t="str">
        <f>'AI - 2'!B565</f>
        <v>No</v>
      </c>
      <c r="S566" s="18" t="str">
        <f>'AI  - 3'!B565</f>
        <v>Yes</v>
      </c>
      <c r="T566" s="8">
        <f>COUNTIF(Q566:S566,"Yes")</f>
        <v>2</v>
      </c>
      <c r="U566" s="15" t="s">
        <v>24</v>
      </c>
      <c r="V566" s="19"/>
      <c r="W566" s="8"/>
      <c r="X566" s="5"/>
      <c r="Y566" s="20"/>
      <c r="Z566" s="21"/>
      <c r="AA566" s="22"/>
      <c r="AB566" s="22"/>
      <c r="AC566" s="23"/>
      <c r="AD566" s="22"/>
      <c r="AE566" s="22"/>
      <c r="AF566" s="22"/>
      <c r="AG566" s="23"/>
      <c r="AH566" s="22"/>
    </row>
    <row r="567" spans="1:34" ht="15.75" customHeight="1" x14ac:dyDescent="0.3">
      <c r="A567" s="13"/>
      <c r="B567" s="54"/>
      <c r="C567" s="10">
        <v>564</v>
      </c>
      <c r="D567" s="6" t="s">
        <v>1389</v>
      </c>
      <c r="E567" s="6" t="s">
        <v>1390</v>
      </c>
      <c r="F567" s="14" t="s">
        <v>152</v>
      </c>
      <c r="G567" s="15" t="s">
        <v>152</v>
      </c>
      <c r="H567" s="15" t="s">
        <v>152</v>
      </c>
      <c r="I567" s="16" t="s">
        <v>25</v>
      </c>
      <c r="L567" s="17"/>
      <c r="M567" s="18" t="str">
        <f>'AI - 1'!A566</f>
        <v>No</v>
      </c>
      <c r="N567" s="18" t="str">
        <f>'AI - 2'!A566</f>
        <v>No</v>
      </c>
      <c r="O567" s="18" t="str">
        <f>'AI  - 3'!A566</f>
        <v>No</v>
      </c>
      <c r="P567" s="8">
        <f>COUNTIF(M567:O567,"Yes")</f>
        <v>0</v>
      </c>
      <c r="Q567" s="18" t="str">
        <f>'AI - 1'!B566</f>
        <v>No</v>
      </c>
      <c r="R567" s="18" t="str">
        <f>'AI - 2'!B566</f>
        <v>No</v>
      </c>
      <c r="S567" s="18" t="str">
        <f>'AI  - 3'!B566</f>
        <v>No</v>
      </c>
      <c r="T567" s="8">
        <f>COUNTIF(Q567:S567,"Yes")</f>
        <v>0</v>
      </c>
      <c r="U567" s="15" t="s">
        <v>152</v>
      </c>
      <c r="V567" s="19"/>
      <c r="W567" s="8"/>
      <c r="X567" s="5"/>
      <c r="Y567" s="20"/>
      <c r="Z567" s="21"/>
      <c r="AA567" s="22"/>
      <c r="AB567" s="22"/>
      <c r="AC567" s="23"/>
      <c r="AD567" s="22"/>
      <c r="AE567" s="22"/>
      <c r="AF567" s="22"/>
      <c r="AG567" s="23"/>
      <c r="AH567" s="22"/>
    </row>
    <row r="568" spans="1:34" ht="15.75" customHeight="1" x14ac:dyDescent="0.3">
      <c r="A568" s="13"/>
      <c r="B568" s="54"/>
      <c r="C568" s="10">
        <v>565</v>
      </c>
      <c r="D568" s="6" t="s">
        <v>1391</v>
      </c>
      <c r="E568" s="6" t="s">
        <v>1392</v>
      </c>
      <c r="F568" s="14" t="s">
        <v>152</v>
      </c>
      <c r="G568" s="15" t="s">
        <v>152</v>
      </c>
      <c r="H568" s="15" t="s">
        <v>152</v>
      </c>
      <c r="I568" s="16" t="s">
        <v>25</v>
      </c>
      <c r="L568" s="17"/>
      <c r="M568" s="18" t="str">
        <f>'AI - 1'!A567</f>
        <v>No</v>
      </c>
      <c r="N568" s="18" t="str">
        <f>'AI - 2'!A567</f>
        <v>No</v>
      </c>
      <c r="O568" s="18" t="str">
        <f>'AI  - 3'!A567</f>
        <v>No</v>
      </c>
      <c r="P568" s="8">
        <f>COUNTIF(M568:O568,"Yes")</f>
        <v>0</v>
      </c>
      <c r="Q568" s="18" t="str">
        <f>'AI - 1'!B567</f>
        <v>No</v>
      </c>
      <c r="R568" s="18" t="str">
        <f>'AI - 2'!B567</f>
        <v>No</v>
      </c>
      <c r="S568" s="18" t="str">
        <f>'AI  - 3'!B567</f>
        <v>No</v>
      </c>
      <c r="T568" s="8">
        <f>COUNTIF(Q568:S568,"Yes")</f>
        <v>0</v>
      </c>
      <c r="U568" s="15" t="s">
        <v>152</v>
      </c>
      <c r="V568" s="19"/>
      <c r="W568" s="8"/>
      <c r="X568" s="5"/>
      <c r="Y568" s="20"/>
      <c r="Z568" s="21"/>
      <c r="AA568" s="22"/>
      <c r="AB568" s="22"/>
      <c r="AC568" s="23"/>
      <c r="AD568" s="22"/>
      <c r="AE568" s="22"/>
      <c r="AF568" s="22"/>
      <c r="AG568" s="23"/>
      <c r="AH568" s="22"/>
    </row>
    <row r="569" spans="1:34" ht="15.75" customHeight="1" x14ac:dyDescent="0.3">
      <c r="A569" s="13"/>
      <c r="B569" s="54"/>
      <c r="C569" s="10">
        <v>566</v>
      </c>
      <c r="D569" s="6" t="s">
        <v>1393</v>
      </c>
      <c r="E569" s="6" t="s">
        <v>1394</v>
      </c>
      <c r="F569" s="14" t="s">
        <v>152</v>
      </c>
      <c r="G569" s="15" t="s">
        <v>152</v>
      </c>
      <c r="H569" s="15" t="s">
        <v>152</v>
      </c>
      <c r="I569" s="16" t="s">
        <v>25</v>
      </c>
      <c r="L569" s="17"/>
      <c r="M569" s="18" t="str">
        <f>'AI - 1'!A568</f>
        <v>No</v>
      </c>
      <c r="N569" s="18" t="str">
        <f>'AI - 2'!A568</f>
        <v>No</v>
      </c>
      <c r="O569" s="18" t="str">
        <f>'AI  - 3'!A568</f>
        <v>No</v>
      </c>
      <c r="P569" s="8">
        <f>COUNTIF(M569:O569,"Yes")</f>
        <v>0</v>
      </c>
      <c r="Q569" s="18" t="str">
        <f>'AI - 1'!B568</f>
        <v>No</v>
      </c>
      <c r="R569" s="18" t="str">
        <f>'AI - 2'!B568</f>
        <v>No</v>
      </c>
      <c r="S569" s="18" t="str">
        <f>'AI  - 3'!B568</f>
        <v>No</v>
      </c>
      <c r="T569" s="8">
        <f>COUNTIF(Q569:S569,"Yes")</f>
        <v>0</v>
      </c>
      <c r="U569" s="15" t="s">
        <v>152</v>
      </c>
      <c r="V569" s="19"/>
      <c r="W569" s="8"/>
      <c r="X569" s="5"/>
      <c r="Y569" s="20"/>
      <c r="Z569" s="21"/>
      <c r="AA569" s="22"/>
      <c r="AB569" s="22"/>
      <c r="AC569" s="23"/>
      <c r="AD569" s="21"/>
      <c r="AE569" s="22"/>
      <c r="AF569" s="22"/>
      <c r="AG569" s="23"/>
      <c r="AH569" s="22"/>
    </row>
    <row r="570" spans="1:34" ht="15.75" customHeight="1" x14ac:dyDescent="0.3">
      <c r="A570" s="13"/>
      <c r="B570" s="54"/>
      <c r="C570" s="10">
        <v>567</v>
      </c>
      <c r="D570" s="6" t="s">
        <v>1395</v>
      </c>
      <c r="E570" s="6" t="s">
        <v>1396</v>
      </c>
      <c r="F570" s="14" t="s">
        <v>152</v>
      </c>
      <c r="G570" s="15" t="s">
        <v>152</v>
      </c>
      <c r="H570" s="15" t="s">
        <v>152</v>
      </c>
      <c r="I570" s="16" t="s">
        <v>25</v>
      </c>
      <c r="L570" s="17"/>
      <c r="M570" s="18" t="str">
        <f>'AI - 1'!A569</f>
        <v>No</v>
      </c>
      <c r="N570" s="18" t="str">
        <f>'AI - 2'!A569</f>
        <v>No</v>
      </c>
      <c r="O570" s="18" t="str">
        <f>'AI  - 3'!A569</f>
        <v>No</v>
      </c>
      <c r="P570" s="8">
        <f>COUNTIF(M570:O570,"Yes")</f>
        <v>0</v>
      </c>
      <c r="Q570" s="18" t="str">
        <f>'AI - 1'!B569</f>
        <v>No</v>
      </c>
      <c r="R570" s="18" t="str">
        <f>'AI - 2'!B569</f>
        <v>No</v>
      </c>
      <c r="S570" s="18" t="str">
        <f>'AI  - 3'!B569</f>
        <v>No</v>
      </c>
      <c r="T570" s="8">
        <f>COUNTIF(Q570:S570,"Yes")</f>
        <v>0</v>
      </c>
      <c r="U570" s="15" t="s">
        <v>152</v>
      </c>
      <c r="V570" s="19"/>
      <c r="W570" s="8"/>
      <c r="X570" s="5"/>
      <c r="Y570" s="20"/>
      <c r="Z570" s="21"/>
      <c r="AA570" s="22"/>
      <c r="AB570" s="22"/>
      <c r="AC570" s="23"/>
      <c r="AD570" s="22"/>
      <c r="AE570" s="22"/>
      <c r="AF570" s="22"/>
      <c r="AG570" s="23"/>
      <c r="AH570" s="22"/>
    </row>
    <row r="571" spans="1:34" ht="15.75" customHeight="1" x14ac:dyDescent="0.3">
      <c r="A571" s="13"/>
      <c r="B571" s="54"/>
      <c r="C571" s="10">
        <v>568</v>
      </c>
      <c r="D571" s="6" t="s">
        <v>1397</v>
      </c>
      <c r="E571" s="6" t="s">
        <v>1398</v>
      </c>
      <c r="F571" s="14" t="s">
        <v>152</v>
      </c>
      <c r="G571" s="15" t="s">
        <v>152</v>
      </c>
      <c r="H571" s="15" t="s">
        <v>152</v>
      </c>
      <c r="I571" s="16" t="s">
        <v>25</v>
      </c>
      <c r="L571" s="17"/>
      <c r="M571" s="18" t="str">
        <f>'AI - 1'!A570</f>
        <v>No</v>
      </c>
      <c r="N571" s="18" t="str">
        <f>'AI - 2'!A570</f>
        <v>No</v>
      </c>
      <c r="O571" s="18" t="str">
        <f>'AI  - 3'!A570</f>
        <v>No</v>
      </c>
      <c r="P571" s="8">
        <f>COUNTIF(M571:O571,"Yes")</f>
        <v>0</v>
      </c>
      <c r="Q571" s="18" t="str">
        <f>'AI - 1'!B570</f>
        <v>No</v>
      </c>
      <c r="R571" s="18" t="str">
        <f>'AI - 2'!B570</f>
        <v>No</v>
      </c>
      <c r="S571" s="18" t="str">
        <f>'AI  - 3'!B570</f>
        <v>No</v>
      </c>
      <c r="T571" s="8">
        <f>COUNTIF(Q571:S571,"Yes")</f>
        <v>0</v>
      </c>
      <c r="U571" s="15" t="s">
        <v>152</v>
      </c>
      <c r="V571" s="19"/>
      <c r="W571" s="8"/>
      <c r="X571" s="5"/>
      <c r="Y571" s="20"/>
      <c r="Z571" s="21"/>
      <c r="AA571" s="22"/>
      <c r="AB571" s="22"/>
      <c r="AC571" s="23"/>
      <c r="AD571" s="22"/>
      <c r="AE571" s="22"/>
      <c r="AF571" s="22"/>
      <c r="AG571" s="23"/>
      <c r="AH571" s="22"/>
    </row>
    <row r="572" spans="1:34" ht="15.75" customHeight="1" x14ac:dyDescent="0.3">
      <c r="A572" s="13"/>
      <c r="B572" s="54"/>
      <c r="C572" s="10">
        <v>569</v>
      </c>
      <c r="D572" s="6" t="s">
        <v>1399</v>
      </c>
      <c r="E572" s="6" t="s">
        <v>1400</v>
      </c>
      <c r="F572" s="14" t="s">
        <v>152</v>
      </c>
      <c r="G572" s="15" t="s">
        <v>152</v>
      </c>
      <c r="H572" s="15" t="s">
        <v>152</v>
      </c>
      <c r="I572" s="16" t="s">
        <v>25</v>
      </c>
      <c r="L572" s="17"/>
      <c r="M572" s="18" t="str">
        <f>'AI - 1'!A571</f>
        <v>No</v>
      </c>
      <c r="N572" s="18" t="str">
        <f>'AI - 2'!A571</f>
        <v>No</v>
      </c>
      <c r="O572" s="18" t="str">
        <f>'AI  - 3'!A571</f>
        <v>No</v>
      </c>
      <c r="P572" s="8">
        <f>COUNTIF(M572:O572,"Yes")</f>
        <v>0</v>
      </c>
      <c r="Q572" s="18" t="str">
        <f>'AI - 1'!B571</f>
        <v>No</v>
      </c>
      <c r="R572" s="18" t="str">
        <f>'AI - 2'!B571</f>
        <v>No</v>
      </c>
      <c r="S572" s="18" t="str">
        <f>'AI  - 3'!B571</f>
        <v>No</v>
      </c>
      <c r="T572" s="8">
        <f>COUNTIF(Q572:S572,"Yes")</f>
        <v>0</v>
      </c>
      <c r="U572" s="15" t="s">
        <v>152</v>
      </c>
      <c r="V572" s="19"/>
      <c r="W572" s="8"/>
      <c r="X572" s="5"/>
      <c r="Y572" s="20"/>
      <c r="Z572" s="21"/>
      <c r="AA572" s="22"/>
      <c r="AB572" s="22"/>
      <c r="AC572" s="23"/>
      <c r="AD572" s="22"/>
      <c r="AE572" s="22"/>
      <c r="AF572" s="22"/>
      <c r="AG572" s="23"/>
      <c r="AH572" s="22"/>
    </row>
    <row r="573" spans="1:34" ht="15.75" customHeight="1" x14ac:dyDescent="0.3">
      <c r="A573" s="13"/>
      <c r="B573" s="54"/>
      <c r="C573" s="10">
        <v>570</v>
      </c>
      <c r="D573" s="6" t="s">
        <v>93</v>
      </c>
      <c r="E573" s="6" t="s">
        <v>28</v>
      </c>
      <c r="F573" s="14" t="s">
        <v>24</v>
      </c>
      <c r="G573" s="15" t="s">
        <v>24</v>
      </c>
      <c r="H573" s="15" t="s">
        <v>24</v>
      </c>
      <c r="I573" s="16" t="s">
        <v>25</v>
      </c>
      <c r="L573" s="17"/>
      <c r="M573" s="18" t="str">
        <f>'AI - 1'!A572</f>
        <v>Yes</v>
      </c>
      <c r="N573" s="18" t="str">
        <f>'AI - 2'!A572</f>
        <v>Yes</v>
      </c>
      <c r="O573" s="18" t="str">
        <f>'AI  - 3'!A572</f>
        <v>Yes</v>
      </c>
      <c r="P573" s="8">
        <f>COUNTIF(M573:O573,"Yes")</f>
        <v>3</v>
      </c>
      <c r="Q573" s="18" t="str">
        <f>'AI - 1'!B572</f>
        <v>Yes</v>
      </c>
      <c r="R573" s="18" t="str">
        <f>'AI - 2'!B572</f>
        <v>Yes</v>
      </c>
      <c r="S573" s="18" t="str">
        <f>'AI  - 3'!B572</f>
        <v>Yes</v>
      </c>
      <c r="T573" s="8">
        <f>COUNTIF(Q573:S573,"Yes")</f>
        <v>3</v>
      </c>
      <c r="U573" s="15" t="s">
        <v>24</v>
      </c>
      <c r="V573" s="19"/>
      <c r="W573" s="8"/>
      <c r="X573" s="5"/>
      <c r="Y573" s="20"/>
      <c r="Z573" s="21"/>
      <c r="AA573" s="22"/>
      <c r="AB573" s="22"/>
      <c r="AC573" s="23"/>
      <c r="AD573" s="21"/>
      <c r="AE573" s="22"/>
      <c r="AF573" s="22"/>
      <c r="AG573" s="23"/>
      <c r="AH573" s="21"/>
    </row>
    <row r="574" spans="1:34" ht="15.75" customHeight="1" x14ac:dyDescent="0.3">
      <c r="A574" s="13"/>
      <c r="B574" s="54"/>
      <c r="C574" s="10">
        <v>571</v>
      </c>
      <c r="D574" s="6" t="s">
        <v>1401</v>
      </c>
      <c r="E574" s="6" t="s">
        <v>1402</v>
      </c>
      <c r="F574" s="14" t="s">
        <v>152</v>
      </c>
      <c r="G574" s="15" t="s">
        <v>152</v>
      </c>
      <c r="H574" s="15" t="s">
        <v>152</v>
      </c>
      <c r="I574" s="16" t="s">
        <v>25</v>
      </c>
      <c r="L574" s="17"/>
      <c r="M574" s="18" t="str">
        <f>'AI - 1'!A573</f>
        <v>No</v>
      </c>
      <c r="N574" s="18" t="str">
        <f>'AI - 2'!A573</f>
        <v>No</v>
      </c>
      <c r="O574" s="18" t="str">
        <f>'AI  - 3'!A573</f>
        <v>No</v>
      </c>
      <c r="P574" s="8">
        <f>COUNTIF(M574:O574,"Yes")</f>
        <v>0</v>
      </c>
      <c r="Q574" s="18" t="str">
        <f>'AI - 1'!B573</f>
        <v>No</v>
      </c>
      <c r="R574" s="18" t="str">
        <f>'AI - 2'!B573</f>
        <v>No</v>
      </c>
      <c r="S574" s="18" t="str">
        <f>'AI  - 3'!B573</f>
        <v>No</v>
      </c>
      <c r="T574" s="8">
        <f>COUNTIF(Q574:S574,"Yes")</f>
        <v>0</v>
      </c>
      <c r="U574" s="15" t="s">
        <v>152</v>
      </c>
      <c r="V574" s="19"/>
      <c r="W574" s="8"/>
      <c r="X574" s="5"/>
      <c r="Y574" s="20"/>
      <c r="Z574" s="21"/>
      <c r="AA574" s="22"/>
      <c r="AB574" s="22"/>
      <c r="AC574" s="23"/>
      <c r="AD574" s="22"/>
      <c r="AE574" s="22"/>
      <c r="AF574" s="22"/>
      <c r="AG574" s="23"/>
      <c r="AH574" s="22"/>
    </row>
    <row r="575" spans="1:34" ht="15.75" customHeight="1" x14ac:dyDescent="0.3">
      <c r="A575" s="13"/>
      <c r="B575" s="54"/>
      <c r="C575" s="10">
        <v>572</v>
      </c>
      <c r="D575" s="6" t="s">
        <v>1403</v>
      </c>
      <c r="E575" s="6" t="s">
        <v>1404</v>
      </c>
      <c r="F575" s="14" t="s">
        <v>152</v>
      </c>
      <c r="G575" s="15" t="s">
        <v>152</v>
      </c>
      <c r="H575" s="15" t="s">
        <v>152</v>
      </c>
      <c r="I575" s="16" t="s">
        <v>25</v>
      </c>
      <c r="L575" s="17"/>
      <c r="M575" s="18" t="str">
        <f>'AI - 1'!A574</f>
        <v>No</v>
      </c>
      <c r="N575" s="18" t="str">
        <f>'AI - 2'!A574</f>
        <v>No</v>
      </c>
      <c r="O575" s="18" t="str">
        <f>'AI  - 3'!A574</f>
        <v>No</v>
      </c>
      <c r="P575" s="8">
        <f>COUNTIF(M575:O575,"Yes")</f>
        <v>0</v>
      </c>
      <c r="Q575" s="18" t="str">
        <f>'AI - 1'!B574</f>
        <v>No</v>
      </c>
      <c r="R575" s="18" t="str">
        <f>'AI - 2'!B574</f>
        <v>No</v>
      </c>
      <c r="S575" s="18" t="str">
        <f>'AI  - 3'!B574</f>
        <v>No</v>
      </c>
      <c r="T575" s="8">
        <f>COUNTIF(Q575:S575,"Yes")</f>
        <v>0</v>
      </c>
      <c r="U575" s="15" t="s">
        <v>152</v>
      </c>
      <c r="V575" s="19"/>
      <c r="W575" s="8"/>
      <c r="X575" s="5"/>
      <c r="Y575" s="20"/>
      <c r="Z575" s="21"/>
      <c r="AA575" s="22"/>
      <c r="AB575" s="22"/>
      <c r="AC575" s="23"/>
      <c r="AD575" s="22"/>
      <c r="AE575" s="22"/>
      <c r="AF575" s="22"/>
      <c r="AG575" s="23"/>
      <c r="AH575" s="22"/>
    </row>
    <row r="576" spans="1:34" ht="15.75" customHeight="1" x14ac:dyDescent="0.3">
      <c r="A576" s="13"/>
      <c r="B576" s="54"/>
      <c r="C576" s="10">
        <v>573</v>
      </c>
      <c r="D576" s="6" t="s">
        <v>1405</v>
      </c>
      <c r="E576" s="6" t="s">
        <v>1406</v>
      </c>
      <c r="F576" s="14" t="s">
        <v>152</v>
      </c>
      <c r="G576" s="15" t="s">
        <v>152</v>
      </c>
      <c r="H576" s="15" t="s">
        <v>152</v>
      </c>
      <c r="I576" s="16" t="s">
        <v>25</v>
      </c>
      <c r="L576" s="17"/>
      <c r="M576" s="18" t="str">
        <f>'AI - 1'!A575</f>
        <v>No</v>
      </c>
      <c r="N576" s="18" t="str">
        <f>'AI - 2'!A575</f>
        <v>No</v>
      </c>
      <c r="O576" s="18" t="str">
        <f>'AI  - 3'!A575</f>
        <v>No</v>
      </c>
      <c r="P576" s="8">
        <f>COUNTIF(M576:O576,"Yes")</f>
        <v>0</v>
      </c>
      <c r="Q576" s="18" t="str">
        <f>'AI - 1'!B575</f>
        <v>No</v>
      </c>
      <c r="R576" s="18" t="str">
        <f>'AI - 2'!B575</f>
        <v>No</v>
      </c>
      <c r="S576" s="18" t="str">
        <f>'AI  - 3'!B575</f>
        <v>No</v>
      </c>
      <c r="T576" s="8">
        <f>COUNTIF(Q576:S576,"Yes")</f>
        <v>0</v>
      </c>
      <c r="U576" s="15" t="s">
        <v>152</v>
      </c>
      <c r="V576" s="19"/>
      <c r="W576" s="8"/>
      <c r="X576" s="5"/>
      <c r="Y576" s="20"/>
      <c r="Z576" s="21"/>
      <c r="AA576" s="22"/>
      <c r="AB576" s="22"/>
      <c r="AC576" s="23"/>
      <c r="AD576" s="22"/>
      <c r="AE576" s="22"/>
      <c r="AF576" s="22"/>
      <c r="AG576" s="23"/>
      <c r="AH576" s="22"/>
    </row>
    <row r="577" spans="1:34" ht="15.75" customHeight="1" x14ac:dyDescent="0.3">
      <c r="A577" s="13"/>
      <c r="B577" s="54"/>
      <c r="C577" s="10">
        <v>574</v>
      </c>
      <c r="D577" s="6" t="s">
        <v>1407</v>
      </c>
      <c r="E577" s="6" t="s">
        <v>1408</v>
      </c>
      <c r="F577" s="14" t="s">
        <v>152</v>
      </c>
      <c r="G577" s="15" t="s">
        <v>152</v>
      </c>
      <c r="H577" s="15" t="s">
        <v>152</v>
      </c>
      <c r="I577" s="16" t="s">
        <v>25</v>
      </c>
      <c r="L577" s="17"/>
      <c r="M577" s="18" t="str">
        <f>'AI - 1'!A576</f>
        <v>No</v>
      </c>
      <c r="N577" s="18" t="str">
        <f>'AI - 2'!A576</f>
        <v>No</v>
      </c>
      <c r="O577" s="18" t="str">
        <f>'AI  - 3'!A576</f>
        <v>No</v>
      </c>
      <c r="P577" s="8">
        <f>COUNTIF(M577:O577,"Yes")</f>
        <v>0</v>
      </c>
      <c r="Q577" s="18" t="str">
        <f>'AI - 1'!B576</f>
        <v>No</v>
      </c>
      <c r="R577" s="18" t="str">
        <f>'AI - 2'!B576</f>
        <v>No</v>
      </c>
      <c r="S577" s="18" t="str">
        <f>'AI  - 3'!B576</f>
        <v>No</v>
      </c>
      <c r="T577" s="8">
        <f>COUNTIF(Q577:S577,"Yes")</f>
        <v>0</v>
      </c>
      <c r="U577" s="15" t="s">
        <v>152</v>
      </c>
      <c r="V577" s="19"/>
      <c r="W577" s="8"/>
      <c r="X577" s="5"/>
      <c r="Y577" s="20"/>
      <c r="Z577" s="21"/>
      <c r="AA577" s="22"/>
      <c r="AB577" s="22"/>
      <c r="AC577" s="23"/>
      <c r="AD577" s="22"/>
      <c r="AE577" s="22"/>
      <c r="AF577" s="22"/>
      <c r="AG577" s="23"/>
      <c r="AH577" s="22"/>
    </row>
    <row r="578" spans="1:34" ht="15.75" customHeight="1" x14ac:dyDescent="0.3">
      <c r="A578" s="13"/>
      <c r="B578" s="54"/>
      <c r="C578" s="10">
        <v>575</v>
      </c>
      <c r="D578" s="6" t="s">
        <v>1409</v>
      </c>
      <c r="E578" s="6" t="s">
        <v>1410</v>
      </c>
      <c r="F578" s="14" t="s">
        <v>152</v>
      </c>
      <c r="G578" s="15" t="s">
        <v>152</v>
      </c>
      <c r="H578" s="15" t="s">
        <v>152</v>
      </c>
      <c r="I578" s="16" t="s">
        <v>25</v>
      </c>
      <c r="L578" s="17"/>
      <c r="M578" s="18" t="str">
        <f>'AI - 1'!A577</f>
        <v>No</v>
      </c>
      <c r="N578" s="18" t="str">
        <f>'AI - 2'!A577</f>
        <v>No</v>
      </c>
      <c r="O578" s="18" t="str">
        <f>'AI  - 3'!A577</f>
        <v>No</v>
      </c>
      <c r="P578" s="8">
        <f>COUNTIF(M578:O578,"Yes")</f>
        <v>0</v>
      </c>
      <c r="Q578" s="18" t="str">
        <f>'AI - 1'!B577</f>
        <v>No</v>
      </c>
      <c r="R578" s="18" t="str">
        <f>'AI - 2'!B577</f>
        <v>No</v>
      </c>
      <c r="S578" s="18" t="str">
        <f>'AI  - 3'!B577</f>
        <v>No</v>
      </c>
      <c r="T578" s="8">
        <f>COUNTIF(Q578:S578,"Yes")</f>
        <v>0</v>
      </c>
      <c r="U578" s="15" t="s">
        <v>152</v>
      </c>
      <c r="V578" s="19"/>
      <c r="W578" s="8"/>
      <c r="X578" s="5"/>
      <c r="Y578" s="20"/>
      <c r="Z578" s="21"/>
      <c r="AA578" s="22"/>
      <c r="AB578" s="22"/>
      <c r="AC578" s="23"/>
      <c r="AD578" s="22"/>
      <c r="AE578" s="22"/>
      <c r="AF578" s="22"/>
      <c r="AG578" s="23"/>
      <c r="AH578" s="22"/>
    </row>
    <row r="579" spans="1:34" ht="15.75" customHeight="1" x14ac:dyDescent="0.3">
      <c r="A579" s="13"/>
      <c r="B579" s="54"/>
      <c r="C579" s="10">
        <v>576</v>
      </c>
      <c r="D579" s="6" t="s">
        <v>1411</v>
      </c>
      <c r="E579" s="6" t="s">
        <v>1412</v>
      </c>
      <c r="F579" s="14" t="s">
        <v>152</v>
      </c>
      <c r="G579" s="15" t="s">
        <v>152</v>
      </c>
      <c r="H579" s="15" t="s">
        <v>152</v>
      </c>
      <c r="I579" s="16" t="s">
        <v>25</v>
      </c>
      <c r="L579" s="17"/>
      <c r="M579" s="18" t="str">
        <f>'AI - 1'!A578</f>
        <v>No</v>
      </c>
      <c r="N579" s="18" t="str">
        <f>'AI - 2'!A578</f>
        <v>No</v>
      </c>
      <c r="O579" s="18" t="str">
        <f>'AI  - 3'!A578</f>
        <v>No</v>
      </c>
      <c r="P579" s="8">
        <f>COUNTIF(M579:O579,"Yes")</f>
        <v>0</v>
      </c>
      <c r="Q579" s="18" t="str">
        <f>'AI - 1'!B578</f>
        <v>No</v>
      </c>
      <c r="R579" s="18" t="str">
        <f>'AI - 2'!B578</f>
        <v>No</v>
      </c>
      <c r="S579" s="18" t="str">
        <f>'AI  - 3'!B578</f>
        <v>No</v>
      </c>
      <c r="T579" s="8">
        <f>COUNTIF(Q579:S579,"Yes")</f>
        <v>0</v>
      </c>
      <c r="U579" s="15" t="s">
        <v>152</v>
      </c>
      <c r="V579" s="19"/>
      <c r="W579" s="8"/>
      <c r="X579" s="5"/>
      <c r="Y579" s="20"/>
      <c r="Z579" s="21"/>
      <c r="AA579" s="22"/>
      <c r="AB579" s="22"/>
      <c r="AC579" s="23"/>
      <c r="AD579" s="22"/>
      <c r="AE579" s="22"/>
      <c r="AF579" s="22"/>
      <c r="AG579" s="23"/>
      <c r="AH579" s="22"/>
    </row>
    <row r="580" spans="1:34" ht="15.75" customHeight="1" x14ac:dyDescent="0.3">
      <c r="A580" s="13"/>
      <c r="B580" s="54"/>
      <c r="C580" s="10">
        <v>577</v>
      </c>
      <c r="D580" s="6" t="s">
        <v>1413</v>
      </c>
      <c r="E580" s="6" t="s">
        <v>1414</v>
      </c>
      <c r="F580" s="14" t="s">
        <v>152</v>
      </c>
      <c r="G580" s="15" t="s">
        <v>152</v>
      </c>
      <c r="H580" s="15" t="s">
        <v>152</v>
      </c>
      <c r="I580" s="16" t="s">
        <v>25</v>
      </c>
      <c r="L580" s="17"/>
      <c r="M580" s="18" t="str">
        <f>'AI - 1'!A579</f>
        <v>No</v>
      </c>
      <c r="N580" s="18" t="str">
        <f>'AI - 2'!A579</f>
        <v>No</v>
      </c>
      <c r="O580" s="18" t="str">
        <f>'AI  - 3'!A579</f>
        <v>No</v>
      </c>
      <c r="P580" s="8">
        <f>COUNTIF(M580:O580,"Yes")</f>
        <v>0</v>
      </c>
      <c r="Q580" s="18" t="str">
        <f>'AI - 1'!B579</f>
        <v>No</v>
      </c>
      <c r="R580" s="18" t="str">
        <f>'AI - 2'!B579</f>
        <v>No</v>
      </c>
      <c r="S580" s="18" t="str">
        <f>'AI  - 3'!B579</f>
        <v>No</v>
      </c>
      <c r="T580" s="8">
        <f>COUNTIF(Q580:S580,"Yes")</f>
        <v>0</v>
      </c>
      <c r="U580" s="15" t="s">
        <v>152</v>
      </c>
      <c r="V580" s="19"/>
      <c r="W580" s="8"/>
      <c r="X580" s="5"/>
      <c r="Y580" s="20"/>
      <c r="Z580" s="21"/>
      <c r="AA580" s="22"/>
      <c r="AB580" s="22"/>
      <c r="AC580" s="23"/>
      <c r="AD580" s="22"/>
      <c r="AE580" s="22"/>
      <c r="AF580" s="22"/>
      <c r="AG580" s="23"/>
      <c r="AH580" s="22"/>
    </row>
    <row r="581" spans="1:34" ht="15.75" customHeight="1" x14ac:dyDescent="0.3">
      <c r="A581" s="13"/>
      <c r="B581" s="54"/>
      <c r="C581" s="10">
        <v>578</v>
      </c>
      <c r="D581" s="6" t="s">
        <v>1415</v>
      </c>
      <c r="E581" s="6" t="s">
        <v>1416</v>
      </c>
      <c r="F581" s="14" t="s">
        <v>152</v>
      </c>
      <c r="G581" s="15" t="s">
        <v>152</v>
      </c>
      <c r="H581" s="15" t="s">
        <v>152</v>
      </c>
      <c r="I581" s="16" t="s">
        <v>25</v>
      </c>
      <c r="L581" s="17"/>
      <c r="M581" s="18" t="str">
        <f>'AI - 1'!A580</f>
        <v>No</v>
      </c>
      <c r="N581" s="18" t="str">
        <f>'AI - 2'!A580</f>
        <v>No</v>
      </c>
      <c r="O581" s="18" t="str">
        <f>'AI  - 3'!A580</f>
        <v>No</v>
      </c>
      <c r="P581" s="8">
        <f>COUNTIF(M581:O581,"Yes")</f>
        <v>0</v>
      </c>
      <c r="Q581" s="18" t="str">
        <f>'AI - 1'!B580</f>
        <v>No</v>
      </c>
      <c r="R581" s="18" t="str">
        <f>'AI - 2'!B580</f>
        <v>No</v>
      </c>
      <c r="S581" s="18" t="str">
        <f>'AI  - 3'!B580</f>
        <v>No</v>
      </c>
      <c r="T581" s="8">
        <f>COUNTIF(Q581:S581,"Yes")</f>
        <v>0</v>
      </c>
      <c r="U581" s="15" t="s">
        <v>152</v>
      </c>
      <c r="V581" s="19"/>
      <c r="W581" s="8"/>
      <c r="X581" s="5"/>
      <c r="Y581" s="20"/>
      <c r="Z581" s="21"/>
      <c r="AA581" s="22"/>
      <c r="AB581" s="22"/>
      <c r="AC581" s="23"/>
      <c r="AD581" s="22"/>
      <c r="AE581" s="22"/>
      <c r="AF581" s="22"/>
      <c r="AG581" s="23"/>
      <c r="AH581" s="22"/>
    </row>
    <row r="582" spans="1:34" ht="15.75" customHeight="1" x14ac:dyDescent="0.3">
      <c r="A582" s="13"/>
      <c r="B582" s="54"/>
      <c r="C582" s="10">
        <v>579</v>
      </c>
      <c r="D582" s="6" t="s">
        <v>1417</v>
      </c>
      <c r="E582" s="6" t="s">
        <v>1418</v>
      </c>
      <c r="F582" s="14" t="s">
        <v>152</v>
      </c>
      <c r="G582" s="15" t="s">
        <v>152</v>
      </c>
      <c r="H582" s="15" t="s">
        <v>152</v>
      </c>
      <c r="I582" s="16" t="s">
        <v>25</v>
      </c>
      <c r="L582" s="17"/>
      <c r="M582" s="18" t="str">
        <f>'AI - 1'!A581</f>
        <v>No</v>
      </c>
      <c r="N582" s="18" t="str">
        <f>'AI - 2'!A581</f>
        <v>No</v>
      </c>
      <c r="O582" s="18" t="str">
        <f>'AI  - 3'!A581</f>
        <v>No</v>
      </c>
      <c r="P582" s="8">
        <f>COUNTIF(M582:O582,"Yes")</f>
        <v>0</v>
      </c>
      <c r="Q582" s="18" t="str">
        <f>'AI - 1'!B581</f>
        <v>No</v>
      </c>
      <c r="R582" s="18" t="str">
        <f>'AI - 2'!B581</f>
        <v>No</v>
      </c>
      <c r="S582" s="18" t="str">
        <f>'AI  - 3'!B581</f>
        <v>No</v>
      </c>
      <c r="T582" s="8">
        <f>COUNTIF(Q582:S582,"Yes")</f>
        <v>0</v>
      </c>
      <c r="U582" s="15" t="s">
        <v>152</v>
      </c>
      <c r="V582" s="19"/>
      <c r="W582" s="8"/>
      <c r="X582" s="5"/>
      <c r="Y582" s="20"/>
      <c r="Z582" s="21"/>
      <c r="AA582" s="22"/>
      <c r="AB582" s="22"/>
      <c r="AC582" s="23"/>
      <c r="AD582" s="22"/>
      <c r="AE582" s="22"/>
      <c r="AF582" s="22"/>
      <c r="AG582" s="23"/>
      <c r="AH582" s="22"/>
    </row>
    <row r="583" spans="1:34" ht="15.75" customHeight="1" x14ac:dyDescent="0.3">
      <c r="A583" s="13"/>
      <c r="B583" s="54"/>
      <c r="C583" s="10">
        <v>580</v>
      </c>
      <c r="D583" s="6" t="s">
        <v>266</v>
      </c>
      <c r="E583" s="6" t="s">
        <v>267</v>
      </c>
      <c r="F583" s="14" t="s">
        <v>152</v>
      </c>
      <c r="G583" s="15" t="s">
        <v>24</v>
      </c>
      <c r="H583" s="27" t="s">
        <v>152</v>
      </c>
      <c r="I583" s="16" t="s">
        <v>181</v>
      </c>
      <c r="J583" s="2" t="s">
        <v>214</v>
      </c>
      <c r="K583" s="2" t="s">
        <v>268</v>
      </c>
      <c r="L583" s="17"/>
      <c r="M583" s="18" t="str">
        <f>'AI - 1'!A582</f>
        <v>Yes</v>
      </c>
      <c r="N583" s="18" t="str">
        <f>'AI - 2'!A582</f>
        <v>Yes</v>
      </c>
      <c r="O583" s="18" t="str">
        <f>'AI  - 3'!A582</f>
        <v>Yes</v>
      </c>
      <c r="P583" s="8">
        <f>COUNTIF(M583:O583,"Yes")</f>
        <v>3</v>
      </c>
      <c r="Q583" s="18" t="str">
        <f>'AI - 1'!B582</f>
        <v>No</v>
      </c>
      <c r="R583" s="18" t="str">
        <f>'AI - 2'!B582</f>
        <v>Yes</v>
      </c>
      <c r="S583" s="18" t="str">
        <f>'AI  - 3'!B582</f>
        <v>Yes</v>
      </c>
      <c r="T583" s="8">
        <f>COUNTIF(Q583:S583,"Yes")</f>
        <v>2</v>
      </c>
      <c r="U583" s="15" t="s">
        <v>24</v>
      </c>
      <c r="V583" s="19"/>
      <c r="W583" s="8"/>
      <c r="X583" s="5"/>
      <c r="Y583" s="20"/>
      <c r="Z583" s="21"/>
      <c r="AA583" s="22"/>
      <c r="AB583" s="22"/>
      <c r="AC583" s="23"/>
      <c r="AD583" s="21"/>
      <c r="AE583" s="22"/>
      <c r="AF583" s="22"/>
      <c r="AG583" s="23"/>
      <c r="AH583" s="21"/>
    </row>
    <row r="584" spans="1:34" ht="15.75" customHeight="1" x14ac:dyDescent="0.3">
      <c r="A584" s="13"/>
      <c r="B584" s="54"/>
      <c r="C584" s="10">
        <v>581</v>
      </c>
      <c r="D584" s="6" t="s">
        <v>1419</v>
      </c>
      <c r="E584" s="6" t="s">
        <v>1420</v>
      </c>
      <c r="F584" s="14" t="s">
        <v>152</v>
      </c>
      <c r="G584" s="15" t="s">
        <v>152</v>
      </c>
      <c r="H584" s="15" t="s">
        <v>152</v>
      </c>
      <c r="I584" s="16" t="s">
        <v>25</v>
      </c>
      <c r="L584" s="17"/>
      <c r="M584" s="18" t="str">
        <f>'AI - 1'!A583</f>
        <v>No</v>
      </c>
      <c r="N584" s="18" t="str">
        <f>'AI - 2'!A583</f>
        <v>No</v>
      </c>
      <c r="O584" s="18" t="str">
        <f>'AI  - 3'!A583</f>
        <v>No</v>
      </c>
      <c r="P584" s="8">
        <f>COUNTIF(M584:O584,"Yes")</f>
        <v>0</v>
      </c>
      <c r="Q584" s="18" t="str">
        <f>'AI - 1'!B583</f>
        <v>No</v>
      </c>
      <c r="R584" s="18" t="str">
        <f>'AI - 2'!B583</f>
        <v>No</v>
      </c>
      <c r="S584" s="18" t="str">
        <f>'AI  - 3'!B583</f>
        <v>No</v>
      </c>
      <c r="T584" s="8">
        <f>COUNTIF(Q584:S584,"Yes")</f>
        <v>0</v>
      </c>
      <c r="U584" s="15" t="s">
        <v>152</v>
      </c>
      <c r="V584" s="19"/>
      <c r="W584" s="8"/>
      <c r="X584" s="5"/>
      <c r="Y584" s="20"/>
      <c r="Z584" s="21"/>
      <c r="AA584" s="22"/>
      <c r="AB584" s="22"/>
      <c r="AC584" s="23"/>
      <c r="AD584" s="22"/>
      <c r="AE584" s="22"/>
      <c r="AF584" s="22"/>
      <c r="AG584" s="23"/>
      <c r="AH584" s="22"/>
    </row>
    <row r="585" spans="1:34" ht="15.75" customHeight="1" x14ac:dyDescent="0.3">
      <c r="A585" s="13"/>
      <c r="B585" s="54"/>
      <c r="C585" s="10">
        <v>582</v>
      </c>
      <c r="D585" s="6" t="s">
        <v>1421</v>
      </c>
      <c r="E585" s="6" t="s">
        <v>1422</v>
      </c>
      <c r="F585" s="14" t="s">
        <v>152</v>
      </c>
      <c r="G585" s="15" t="s">
        <v>152</v>
      </c>
      <c r="H585" s="15" t="s">
        <v>152</v>
      </c>
      <c r="I585" s="16" t="s">
        <v>25</v>
      </c>
      <c r="L585" s="17"/>
      <c r="M585" s="18" t="str">
        <f>'AI - 1'!A584</f>
        <v>No</v>
      </c>
      <c r="N585" s="18" t="str">
        <f>'AI - 2'!A584</f>
        <v>No</v>
      </c>
      <c r="O585" s="18" t="str">
        <f>'AI  - 3'!A584</f>
        <v>No</v>
      </c>
      <c r="P585" s="8">
        <f>COUNTIF(M585:O585,"Yes")</f>
        <v>0</v>
      </c>
      <c r="Q585" s="18" t="str">
        <f>'AI - 1'!B584</f>
        <v>No</v>
      </c>
      <c r="R585" s="18" t="str">
        <f>'AI - 2'!B584</f>
        <v>No</v>
      </c>
      <c r="S585" s="18" t="str">
        <f>'AI  - 3'!B584</f>
        <v>No</v>
      </c>
      <c r="T585" s="8">
        <f>COUNTIF(Q585:S585,"Yes")</f>
        <v>0</v>
      </c>
      <c r="U585" s="15" t="s">
        <v>152</v>
      </c>
      <c r="V585" s="19"/>
      <c r="W585" s="8"/>
      <c r="X585" s="5"/>
      <c r="Y585" s="20"/>
      <c r="Z585" s="21"/>
      <c r="AA585" s="22"/>
      <c r="AB585" s="22"/>
      <c r="AC585" s="23"/>
      <c r="AD585" s="22"/>
      <c r="AE585" s="22"/>
      <c r="AF585" s="22"/>
      <c r="AG585" s="23"/>
      <c r="AH585" s="22"/>
    </row>
    <row r="586" spans="1:34" ht="15.75" customHeight="1" x14ac:dyDescent="0.3">
      <c r="A586" s="13"/>
      <c r="B586" s="54"/>
      <c r="C586" s="10">
        <v>583</v>
      </c>
      <c r="D586" s="6" t="s">
        <v>1423</v>
      </c>
      <c r="E586" s="6" t="s">
        <v>1424</v>
      </c>
      <c r="F586" s="14" t="s">
        <v>152</v>
      </c>
      <c r="G586" s="15" t="s">
        <v>152</v>
      </c>
      <c r="H586" s="15" t="s">
        <v>152</v>
      </c>
      <c r="I586" s="16" t="s">
        <v>25</v>
      </c>
      <c r="L586" s="17"/>
      <c r="M586" s="18" t="str">
        <f>'AI - 1'!A585</f>
        <v>No</v>
      </c>
      <c r="N586" s="18" t="str">
        <f>'AI - 2'!A585</f>
        <v>No</v>
      </c>
      <c r="O586" s="18" t="str">
        <f>'AI  - 3'!A585</f>
        <v>No</v>
      </c>
      <c r="P586" s="8">
        <f>COUNTIF(M586:O586,"Yes")</f>
        <v>0</v>
      </c>
      <c r="Q586" s="18" t="str">
        <f>'AI - 1'!B585</f>
        <v>No</v>
      </c>
      <c r="R586" s="18" t="str">
        <f>'AI - 2'!B585</f>
        <v>No</v>
      </c>
      <c r="S586" s="18" t="str">
        <f>'AI  - 3'!B585</f>
        <v>No</v>
      </c>
      <c r="T586" s="8">
        <f>COUNTIF(Q586:S586,"Yes")</f>
        <v>0</v>
      </c>
      <c r="U586" s="15" t="s">
        <v>152</v>
      </c>
      <c r="V586" s="19"/>
      <c r="W586" s="8"/>
      <c r="X586" s="5"/>
      <c r="Y586" s="20"/>
      <c r="Z586" s="21"/>
      <c r="AA586" s="22"/>
      <c r="AB586" s="22"/>
      <c r="AC586" s="23"/>
      <c r="AD586" s="22"/>
      <c r="AE586" s="22"/>
      <c r="AF586" s="22"/>
      <c r="AG586" s="23"/>
      <c r="AH586" s="22"/>
    </row>
    <row r="587" spans="1:34" ht="15.75" customHeight="1" x14ac:dyDescent="0.3">
      <c r="A587" s="13"/>
      <c r="B587" s="54"/>
      <c r="C587" s="10">
        <v>584</v>
      </c>
      <c r="D587" s="6" t="s">
        <v>321</v>
      </c>
      <c r="E587" s="6" t="s">
        <v>322</v>
      </c>
      <c r="F587" s="14" t="s">
        <v>152</v>
      </c>
      <c r="G587" s="15" t="s">
        <v>24</v>
      </c>
      <c r="H587" s="27" t="s">
        <v>152</v>
      </c>
      <c r="I587" s="16" t="s">
        <v>181</v>
      </c>
      <c r="J587" s="2" t="s">
        <v>219</v>
      </c>
      <c r="L587" s="17"/>
      <c r="M587" s="18" t="str">
        <f>'AI - 1'!A586</f>
        <v>No</v>
      </c>
      <c r="N587" s="18" t="str">
        <f>'AI - 2'!A586</f>
        <v>Yes</v>
      </c>
      <c r="O587" s="18" t="str">
        <f>'AI  - 3'!A586</f>
        <v>Yes</v>
      </c>
      <c r="P587" s="8">
        <f>COUNTIF(M587:O587,"Yes")</f>
        <v>2</v>
      </c>
      <c r="Q587" s="18" t="str">
        <f>'AI - 1'!B586</f>
        <v>No</v>
      </c>
      <c r="R587" s="18" t="str">
        <f>'AI - 2'!B586</f>
        <v>No</v>
      </c>
      <c r="S587" s="18" t="str">
        <f>'AI  - 3'!B586</f>
        <v>Yes</v>
      </c>
      <c r="T587" s="8">
        <f>COUNTIF(Q587:S587,"Yes")</f>
        <v>1</v>
      </c>
      <c r="U587" s="15" t="s">
        <v>24</v>
      </c>
      <c r="V587" s="19"/>
      <c r="W587" s="8"/>
      <c r="X587" s="5"/>
      <c r="Y587" s="20"/>
      <c r="Z587" s="21"/>
      <c r="AA587" s="22"/>
      <c r="AB587" s="22"/>
      <c r="AC587" s="23"/>
      <c r="AD587" s="22"/>
      <c r="AE587" s="22"/>
      <c r="AF587" s="22"/>
      <c r="AG587" s="23"/>
      <c r="AH587" s="22"/>
    </row>
    <row r="588" spans="1:34" ht="15.75" customHeight="1" x14ac:dyDescent="0.3">
      <c r="A588" s="13"/>
      <c r="B588" s="54"/>
      <c r="C588" s="10">
        <v>585</v>
      </c>
      <c r="D588" s="6" t="s">
        <v>1425</v>
      </c>
      <c r="E588" s="6" t="s">
        <v>1426</v>
      </c>
      <c r="F588" s="14" t="s">
        <v>152</v>
      </c>
      <c r="G588" s="15" t="s">
        <v>152</v>
      </c>
      <c r="H588" s="15" t="s">
        <v>152</v>
      </c>
      <c r="I588" s="16" t="s">
        <v>25</v>
      </c>
      <c r="L588" s="17"/>
      <c r="M588" s="18" t="str">
        <f>'AI - 1'!A587</f>
        <v>No</v>
      </c>
      <c r="N588" s="18" t="str">
        <f>'AI - 2'!A587</f>
        <v>No</v>
      </c>
      <c r="O588" s="18" t="str">
        <f>'AI  - 3'!A587</f>
        <v>No</v>
      </c>
      <c r="P588" s="8">
        <f>COUNTIF(M588:O588,"Yes")</f>
        <v>0</v>
      </c>
      <c r="Q588" s="18" t="str">
        <f>'AI - 1'!B587</f>
        <v>No</v>
      </c>
      <c r="R588" s="18" t="str">
        <f>'AI - 2'!B587</f>
        <v>No</v>
      </c>
      <c r="S588" s="18" t="str">
        <f>'AI  - 3'!B587</f>
        <v>No</v>
      </c>
      <c r="T588" s="8">
        <f>COUNTIF(Q588:S588,"Yes")</f>
        <v>0</v>
      </c>
      <c r="U588" s="15" t="s">
        <v>152</v>
      </c>
      <c r="V588" s="19"/>
      <c r="W588" s="8"/>
      <c r="X588" s="5"/>
      <c r="Y588" s="20"/>
      <c r="Z588" s="21"/>
      <c r="AA588" s="22"/>
      <c r="AB588" s="22"/>
      <c r="AC588" s="23"/>
      <c r="AD588" s="22"/>
      <c r="AE588" s="22"/>
      <c r="AF588" s="22"/>
      <c r="AG588" s="23"/>
      <c r="AH588" s="22"/>
    </row>
    <row r="589" spans="1:34" ht="15.75" customHeight="1" x14ac:dyDescent="0.3">
      <c r="A589" s="13"/>
      <c r="B589" s="54"/>
      <c r="C589" s="10">
        <v>586</v>
      </c>
      <c r="D589" s="6" t="s">
        <v>1427</v>
      </c>
      <c r="E589" s="6" t="s">
        <v>1428</v>
      </c>
      <c r="F589" s="14" t="s">
        <v>152</v>
      </c>
      <c r="G589" s="15" t="s">
        <v>152</v>
      </c>
      <c r="H589" s="15" t="s">
        <v>152</v>
      </c>
      <c r="I589" s="16" t="s">
        <v>25</v>
      </c>
      <c r="L589" s="17"/>
      <c r="M589" s="18" t="str">
        <f>'AI - 1'!A588</f>
        <v>No</v>
      </c>
      <c r="N589" s="18" t="str">
        <f>'AI - 2'!A588</f>
        <v>No</v>
      </c>
      <c r="O589" s="18" t="str">
        <f>'AI  - 3'!A588</f>
        <v>No</v>
      </c>
      <c r="P589" s="8">
        <f>COUNTIF(M589:O589,"Yes")</f>
        <v>0</v>
      </c>
      <c r="Q589" s="18" t="str">
        <f>'AI - 1'!B588</f>
        <v>No</v>
      </c>
      <c r="R589" s="18" t="str">
        <f>'AI - 2'!B588</f>
        <v>No</v>
      </c>
      <c r="S589" s="18" t="str">
        <f>'AI  - 3'!B588</f>
        <v>No</v>
      </c>
      <c r="T589" s="8">
        <f>COUNTIF(Q589:S589,"Yes")</f>
        <v>0</v>
      </c>
      <c r="U589" s="15" t="s">
        <v>152</v>
      </c>
      <c r="V589" s="19"/>
      <c r="W589" s="8"/>
      <c r="X589" s="5"/>
      <c r="Y589" s="20"/>
      <c r="Z589" s="21"/>
      <c r="AA589" s="22"/>
      <c r="AB589" s="22"/>
      <c r="AC589" s="23"/>
      <c r="AD589" s="22"/>
      <c r="AE589" s="22"/>
      <c r="AF589" s="22"/>
      <c r="AG589" s="23"/>
      <c r="AH589" s="22"/>
    </row>
    <row r="590" spans="1:34" ht="15.75" customHeight="1" x14ac:dyDescent="0.3">
      <c r="A590" s="13"/>
      <c r="B590" s="54"/>
      <c r="C590" s="10">
        <v>587</v>
      </c>
      <c r="D590" s="6" t="s">
        <v>1429</v>
      </c>
      <c r="E590" s="6" t="s">
        <v>1430</v>
      </c>
      <c r="F590" s="14" t="s">
        <v>152</v>
      </c>
      <c r="G590" s="15" t="s">
        <v>152</v>
      </c>
      <c r="H590" s="15" t="s">
        <v>152</v>
      </c>
      <c r="I590" s="16" t="s">
        <v>25</v>
      </c>
      <c r="L590" s="17"/>
      <c r="M590" s="18" t="str">
        <f>'AI - 1'!A589</f>
        <v>No</v>
      </c>
      <c r="N590" s="18" t="str">
        <f>'AI - 2'!A589</f>
        <v>No</v>
      </c>
      <c r="O590" s="18" t="str">
        <f>'AI  - 3'!A589</f>
        <v>No</v>
      </c>
      <c r="P590" s="8">
        <f>COUNTIF(M590:O590,"Yes")</f>
        <v>0</v>
      </c>
      <c r="Q590" s="18" t="str">
        <f>'AI - 1'!B589</f>
        <v>No</v>
      </c>
      <c r="R590" s="18" t="str">
        <f>'AI - 2'!B589</f>
        <v>No</v>
      </c>
      <c r="S590" s="18" t="str">
        <f>'AI  - 3'!B589</f>
        <v>No</v>
      </c>
      <c r="T590" s="8">
        <f>COUNTIF(Q590:S590,"Yes")</f>
        <v>0</v>
      </c>
      <c r="U590" s="15" t="s">
        <v>152</v>
      </c>
      <c r="V590" s="19"/>
      <c r="W590" s="8"/>
      <c r="X590" s="5"/>
      <c r="Y590" s="20"/>
      <c r="Z590" s="21"/>
      <c r="AA590" s="22"/>
      <c r="AB590" s="22"/>
      <c r="AC590" s="23"/>
      <c r="AD590" s="22"/>
      <c r="AE590" s="22"/>
      <c r="AF590" s="22"/>
      <c r="AG590" s="23"/>
      <c r="AH590" s="22"/>
    </row>
    <row r="591" spans="1:34" ht="15.75" customHeight="1" x14ac:dyDescent="0.3">
      <c r="A591" s="13"/>
      <c r="B591" s="54"/>
      <c r="C591" s="10">
        <v>588</v>
      </c>
      <c r="D591" s="6" t="s">
        <v>168</v>
      </c>
      <c r="E591" s="6" t="s">
        <v>169</v>
      </c>
      <c r="F591" s="14" t="s">
        <v>152</v>
      </c>
      <c r="G591" s="15" t="s">
        <v>24</v>
      </c>
      <c r="H591" s="24" t="s">
        <v>24</v>
      </c>
      <c r="I591" s="24" t="s">
        <v>153</v>
      </c>
      <c r="J591" s="26" t="s">
        <v>166</v>
      </c>
      <c r="K591" s="26" t="s">
        <v>166</v>
      </c>
      <c r="L591" s="17"/>
      <c r="M591" s="18" t="str">
        <f>'AI - 1'!A590</f>
        <v>Yes</v>
      </c>
      <c r="N591" s="18" t="str">
        <f>'AI - 2'!A590</f>
        <v>Yes</v>
      </c>
      <c r="O591" s="18" t="str">
        <f>'AI  - 3'!A590</f>
        <v>Yes</v>
      </c>
      <c r="P591" s="8">
        <f>COUNTIF(M591:O591,"Yes")</f>
        <v>3</v>
      </c>
      <c r="Q591" s="18" t="str">
        <f>'AI - 1'!B590</f>
        <v>Yes</v>
      </c>
      <c r="R591" s="18" t="str">
        <f>'AI - 2'!B590</f>
        <v>Yes</v>
      </c>
      <c r="S591" s="18" t="str">
        <f>'AI  - 3'!B590</f>
        <v>Yes</v>
      </c>
      <c r="T591" s="8">
        <f>COUNTIF(Q591:S591,"Yes")</f>
        <v>3</v>
      </c>
      <c r="U591" s="15" t="s">
        <v>24</v>
      </c>
      <c r="V591" s="19"/>
      <c r="W591" s="8"/>
      <c r="X591" s="5"/>
      <c r="Y591" s="20"/>
      <c r="Z591" s="21"/>
      <c r="AA591" s="22"/>
      <c r="AB591" s="22"/>
      <c r="AC591" s="23"/>
      <c r="AD591" s="21"/>
      <c r="AE591" s="22"/>
      <c r="AF591" s="22"/>
      <c r="AG591" s="23"/>
      <c r="AH591" s="21"/>
    </row>
    <row r="592" spans="1:34" ht="15.75" customHeight="1" x14ac:dyDescent="0.3">
      <c r="A592" s="13"/>
      <c r="B592" s="54"/>
      <c r="C592" s="10">
        <v>589</v>
      </c>
      <c r="D592" s="6" t="s">
        <v>1431</v>
      </c>
      <c r="E592" s="6" t="s">
        <v>1432</v>
      </c>
      <c r="F592" s="14" t="s">
        <v>152</v>
      </c>
      <c r="G592" s="15" t="s">
        <v>152</v>
      </c>
      <c r="H592" s="15" t="s">
        <v>152</v>
      </c>
      <c r="I592" s="16" t="s">
        <v>25</v>
      </c>
      <c r="L592" s="17"/>
      <c r="M592" s="18" t="str">
        <f>'AI - 1'!A591</f>
        <v>No</v>
      </c>
      <c r="N592" s="18" t="str">
        <f>'AI - 2'!A591</f>
        <v>No</v>
      </c>
      <c r="O592" s="18" t="str">
        <f>'AI  - 3'!A591</f>
        <v>No</v>
      </c>
      <c r="P592" s="8">
        <f>COUNTIF(M592:O592,"Yes")</f>
        <v>0</v>
      </c>
      <c r="Q592" s="18" t="str">
        <f>'AI - 1'!B591</f>
        <v>No</v>
      </c>
      <c r="R592" s="18" t="str">
        <f>'AI - 2'!B591</f>
        <v>No</v>
      </c>
      <c r="S592" s="18" t="str">
        <f>'AI  - 3'!B591</f>
        <v>No</v>
      </c>
      <c r="T592" s="8">
        <f>COUNTIF(Q592:S592,"Yes")</f>
        <v>0</v>
      </c>
      <c r="U592" s="15" t="s">
        <v>152</v>
      </c>
      <c r="V592" s="19"/>
      <c r="W592" s="8"/>
      <c r="X592" s="5"/>
      <c r="Y592" s="20"/>
      <c r="Z592" s="21"/>
      <c r="AA592" s="22"/>
      <c r="AB592" s="22"/>
      <c r="AC592" s="23"/>
      <c r="AD592" s="22"/>
      <c r="AE592" s="22"/>
      <c r="AF592" s="22"/>
      <c r="AG592" s="23"/>
      <c r="AH592" s="22"/>
    </row>
    <row r="593" spans="1:34" ht="15.75" customHeight="1" x14ac:dyDescent="0.3">
      <c r="A593" s="13"/>
      <c r="B593" s="54"/>
      <c r="C593" s="10">
        <v>590</v>
      </c>
      <c r="D593" s="6" t="s">
        <v>1433</v>
      </c>
      <c r="E593" s="6" t="s">
        <v>1434</v>
      </c>
      <c r="F593" s="14" t="s">
        <v>152</v>
      </c>
      <c r="G593" s="15" t="s">
        <v>152</v>
      </c>
      <c r="H593" s="15" t="s">
        <v>152</v>
      </c>
      <c r="I593" s="16" t="s">
        <v>25</v>
      </c>
      <c r="L593" s="17"/>
      <c r="M593" s="18" t="str">
        <f>'AI - 1'!A592</f>
        <v>No</v>
      </c>
      <c r="N593" s="18" t="str">
        <f>'AI - 2'!A592</f>
        <v>No</v>
      </c>
      <c r="O593" s="18" t="str">
        <f>'AI  - 3'!A592</f>
        <v>No</v>
      </c>
      <c r="P593" s="8">
        <f>COUNTIF(M593:O593,"Yes")</f>
        <v>0</v>
      </c>
      <c r="Q593" s="18" t="str">
        <f>'AI - 1'!B592</f>
        <v>No</v>
      </c>
      <c r="R593" s="18" t="str">
        <f>'AI - 2'!B592</f>
        <v>No</v>
      </c>
      <c r="S593" s="18" t="str">
        <f>'AI  - 3'!B592</f>
        <v>No</v>
      </c>
      <c r="T593" s="8">
        <f>COUNTIF(Q593:S593,"Yes")</f>
        <v>0</v>
      </c>
      <c r="U593" s="15" t="s">
        <v>152</v>
      </c>
      <c r="V593" s="19"/>
      <c r="W593" s="8"/>
      <c r="X593" s="5"/>
      <c r="Y593" s="20"/>
      <c r="Z593" s="21"/>
      <c r="AA593" s="22"/>
      <c r="AB593" s="22"/>
      <c r="AC593" s="23"/>
      <c r="AD593" s="22"/>
      <c r="AE593" s="22"/>
      <c r="AF593" s="22"/>
      <c r="AG593" s="23"/>
      <c r="AH593" s="22"/>
    </row>
    <row r="594" spans="1:34" ht="15.75" customHeight="1" x14ac:dyDescent="0.3">
      <c r="A594" s="13"/>
      <c r="B594" s="54"/>
      <c r="C594" s="10">
        <v>591</v>
      </c>
      <c r="D594" s="6" t="s">
        <v>1435</v>
      </c>
      <c r="E594" s="6" t="s">
        <v>1436</v>
      </c>
      <c r="F594" s="14" t="s">
        <v>152</v>
      </c>
      <c r="G594" s="15" t="s">
        <v>152</v>
      </c>
      <c r="H594" s="15" t="s">
        <v>152</v>
      </c>
      <c r="I594" s="16" t="s">
        <v>25</v>
      </c>
      <c r="L594" s="17"/>
      <c r="M594" s="18" t="str">
        <f>'AI - 1'!A593</f>
        <v>No</v>
      </c>
      <c r="N594" s="18" t="str">
        <f>'AI - 2'!A593</f>
        <v>No</v>
      </c>
      <c r="O594" s="18" t="str">
        <f>'AI  - 3'!A593</f>
        <v>No</v>
      </c>
      <c r="P594" s="8">
        <f>COUNTIF(M594:O594,"Yes")</f>
        <v>0</v>
      </c>
      <c r="Q594" s="18" t="str">
        <f>'AI - 1'!B593</f>
        <v>No</v>
      </c>
      <c r="R594" s="18" t="str">
        <f>'AI - 2'!B593</f>
        <v>No</v>
      </c>
      <c r="S594" s="18" t="str">
        <f>'AI  - 3'!B593</f>
        <v>No</v>
      </c>
      <c r="T594" s="8">
        <f>COUNTIF(Q594:S594,"Yes")</f>
        <v>0</v>
      </c>
      <c r="U594" s="15" t="s">
        <v>152</v>
      </c>
      <c r="V594" s="19"/>
      <c r="W594" s="8"/>
      <c r="X594" s="5"/>
      <c r="Y594" s="20"/>
      <c r="Z594" s="21"/>
      <c r="AA594" s="22"/>
      <c r="AB594" s="22"/>
      <c r="AC594" s="23"/>
      <c r="AD594" s="22"/>
      <c r="AE594" s="22"/>
      <c r="AF594" s="22"/>
      <c r="AG594" s="23"/>
      <c r="AH594" s="22"/>
    </row>
    <row r="595" spans="1:34" ht="15.75" customHeight="1" x14ac:dyDescent="0.3">
      <c r="A595" s="13"/>
      <c r="B595" s="54"/>
      <c r="C595" s="10">
        <v>592</v>
      </c>
      <c r="D595" s="6" t="s">
        <v>1437</v>
      </c>
      <c r="E595" s="6" t="s">
        <v>1438</v>
      </c>
      <c r="F595" s="14" t="s">
        <v>152</v>
      </c>
      <c r="G595" s="15" t="s">
        <v>152</v>
      </c>
      <c r="H595" s="15" t="s">
        <v>152</v>
      </c>
      <c r="I595" s="16" t="s">
        <v>25</v>
      </c>
      <c r="L595" s="17"/>
      <c r="M595" s="18" t="str">
        <f>'AI - 1'!A594</f>
        <v>No</v>
      </c>
      <c r="N595" s="18" t="str">
        <f>'AI - 2'!A594</f>
        <v>No</v>
      </c>
      <c r="O595" s="18" t="str">
        <f>'AI  - 3'!A594</f>
        <v>No</v>
      </c>
      <c r="P595" s="8">
        <f>COUNTIF(M595:O595,"Yes")</f>
        <v>0</v>
      </c>
      <c r="Q595" s="18" t="str">
        <f>'AI - 1'!B594</f>
        <v>No</v>
      </c>
      <c r="R595" s="18" t="str">
        <f>'AI - 2'!B594</f>
        <v>No</v>
      </c>
      <c r="S595" s="18" t="str">
        <f>'AI  - 3'!B594</f>
        <v>No</v>
      </c>
      <c r="T595" s="8">
        <f>COUNTIF(Q595:S595,"Yes")</f>
        <v>0</v>
      </c>
      <c r="U595" s="15" t="s">
        <v>152</v>
      </c>
      <c r="V595" s="19"/>
      <c r="W595" s="8"/>
      <c r="X595" s="5"/>
      <c r="Y595" s="20"/>
      <c r="Z595" s="21"/>
      <c r="AA595" s="22"/>
      <c r="AB595" s="22"/>
      <c r="AC595" s="23"/>
      <c r="AD595" s="22"/>
      <c r="AE595" s="22"/>
      <c r="AF595" s="22"/>
      <c r="AG595" s="23"/>
      <c r="AH595" s="22"/>
    </row>
    <row r="596" spans="1:34" ht="15.75" customHeight="1" x14ac:dyDescent="0.3">
      <c r="A596" s="13"/>
      <c r="B596" s="54"/>
      <c r="C596" s="10">
        <v>593</v>
      </c>
      <c r="D596" s="6" t="s">
        <v>70</v>
      </c>
      <c r="E596" s="6" t="s">
        <v>95</v>
      </c>
      <c r="F596" s="14" t="s">
        <v>24</v>
      </c>
      <c r="G596" s="15" t="s">
        <v>24</v>
      </c>
      <c r="H596" s="15" t="s">
        <v>24</v>
      </c>
      <c r="I596" s="16" t="s">
        <v>25</v>
      </c>
      <c r="L596" s="17"/>
      <c r="M596" s="18" t="str">
        <f>'AI - 1'!A595</f>
        <v>Yes</v>
      </c>
      <c r="N596" s="18" t="str">
        <f>'AI - 2'!A595</f>
        <v>Yes</v>
      </c>
      <c r="O596" s="18" t="str">
        <f>'AI  - 3'!A595</f>
        <v>Yes</v>
      </c>
      <c r="P596" s="8">
        <f>COUNTIF(M596:O596,"Yes")</f>
        <v>3</v>
      </c>
      <c r="Q596" s="18" t="str">
        <f>'AI - 1'!B595</f>
        <v>Yes</v>
      </c>
      <c r="R596" s="18" t="str">
        <f>'AI - 2'!B595</f>
        <v>Yes</v>
      </c>
      <c r="S596" s="18" t="str">
        <f>'AI  - 3'!B595</f>
        <v>Yes</v>
      </c>
      <c r="T596" s="8">
        <f>COUNTIF(Q596:S596,"Yes")</f>
        <v>3</v>
      </c>
      <c r="U596" s="15" t="s">
        <v>24</v>
      </c>
      <c r="V596" s="19"/>
      <c r="W596" s="8"/>
      <c r="X596" s="5"/>
      <c r="Y596" s="20"/>
      <c r="Z596" s="21"/>
      <c r="AA596" s="22"/>
      <c r="AB596" s="22"/>
      <c r="AC596" s="23"/>
      <c r="AD596" s="21"/>
      <c r="AE596" s="22"/>
      <c r="AF596" s="22"/>
      <c r="AG596" s="23"/>
      <c r="AH596" s="21"/>
    </row>
    <row r="597" spans="1:34" ht="15.75" customHeight="1" x14ac:dyDescent="0.3">
      <c r="A597" s="13"/>
      <c r="B597" s="54"/>
      <c r="C597" s="10">
        <v>594</v>
      </c>
      <c r="D597" s="6" t="s">
        <v>1439</v>
      </c>
      <c r="E597" s="6" t="s">
        <v>1440</v>
      </c>
      <c r="F597" s="14" t="s">
        <v>152</v>
      </c>
      <c r="G597" s="15" t="s">
        <v>152</v>
      </c>
      <c r="H597" s="15" t="s">
        <v>152</v>
      </c>
      <c r="I597" s="16" t="s">
        <v>25</v>
      </c>
      <c r="L597" s="17"/>
      <c r="M597" s="18" t="str">
        <f>'AI - 1'!A596</f>
        <v>No</v>
      </c>
      <c r="N597" s="18" t="str">
        <f>'AI - 2'!A596</f>
        <v>No</v>
      </c>
      <c r="O597" s="18" t="str">
        <f>'AI  - 3'!A596</f>
        <v>No</v>
      </c>
      <c r="P597" s="8">
        <f>COUNTIF(M597:O597,"Yes")</f>
        <v>0</v>
      </c>
      <c r="Q597" s="18" t="str">
        <f>'AI - 1'!B596</f>
        <v>No</v>
      </c>
      <c r="R597" s="18" t="str">
        <f>'AI - 2'!B596</f>
        <v>No</v>
      </c>
      <c r="S597" s="18" t="str">
        <f>'AI  - 3'!B596</f>
        <v>No</v>
      </c>
      <c r="T597" s="8">
        <f>COUNTIF(Q597:S597,"Yes")</f>
        <v>0</v>
      </c>
      <c r="U597" s="15" t="s">
        <v>152</v>
      </c>
      <c r="V597" s="19"/>
      <c r="W597" s="8"/>
      <c r="X597" s="5"/>
      <c r="Y597" s="20"/>
      <c r="Z597" s="21"/>
      <c r="AA597" s="22"/>
      <c r="AB597" s="22"/>
      <c r="AC597" s="23"/>
      <c r="AD597" s="22"/>
      <c r="AE597" s="22"/>
      <c r="AF597" s="22"/>
      <c r="AG597" s="23"/>
      <c r="AH597" s="22"/>
    </row>
    <row r="598" spans="1:34" ht="15.75" customHeight="1" x14ac:dyDescent="0.3">
      <c r="A598" s="13"/>
      <c r="B598" s="54"/>
      <c r="C598" s="10">
        <v>595</v>
      </c>
      <c r="D598" s="6" t="s">
        <v>1441</v>
      </c>
      <c r="E598" s="6" t="s">
        <v>1442</v>
      </c>
      <c r="F598" s="14" t="s">
        <v>152</v>
      </c>
      <c r="G598" s="15" t="s">
        <v>152</v>
      </c>
      <c r="H598" s="15" t="s">
        <v>152</v>
      </c>
      <c r="I598" s="16" t="s">
        <v>25</v>
      </c>
      <c r="L598" s="17"/>
      <c r="M598" s="18" t="str">
        <f>'AI - 1'!A597</f>
        <v>No</v>
      </c>
      <c r="N598" s="18" t="str">
        <f>'AI - 2'!A597</f>
        <v>No</v>
      </c>
      <c r="O598" s="18" t="str">
        <f>'AI  - 3'!A597</f>
        <v>No</v>
      </c>
      <c r="P598" s="8">
        <f>COUNTIF(M598:O598,"Yes")</f>
        <v>0</v>
      </c>
      <c r="Q598" s="18" t="str">
        <f>'AI - 1'!B597</f>
        <v>No</v>
      </c>
      <c r="R598" s="18" t="str">
        <f>'AI - 2'!B597</f>
        <v>No</v>
      </c>
      <c r="S598" s="18" t="str">
        <f>'AI  - 3'!B597</f>
        <v>No</v>
      </c>
      <c r="T598" s="8">
        <f>COUNTIF(Q598:S598,"Yes")</f>
        <v>0</v>
      </c>
      <c r="U598" s="15" t="s">
        <v>152</v>
      </c>
      <c r="V598" s="19"/>
      <c r="W598" s="8"/>
      <c r="X598" s="5"/>
      <c r="Y598" s="20"/>
      <c r="Z598" s="21"/>
      <c r="AA598" s="22"/>
      <c r="AB598" s="22"/>
      <c r="AC598" s="23"/>
      <c r="AD598" s="22"/>
      <c r="AE598" s="22"/>
      <c r="AF598" s="22"/>
      <c r="AG598" s="23"/>
      <c r="AH598" s="22"/>
    </row>
    <row r="599" spans="1:34" ht="15.75" customHeight="1" x14ac:dyDescent="0.3">
      <c r="A599" s="13"/>
      <c r="B599" s="54"/>
      <c r="C599" s="10">
        <v>596</v>
      </c>
      <c r="D599" s="6" t="s">
        <v>1443</v>
      </c>
      <c r="E599" s="6" t="s">
        <v>1444</v>
      </c>
      <c r="F599" s="14" t="s">
        <v>152</v>
      </c>
      <c r="G599" s="15" t="s">
        <v>152</v>
      </c>
      <c r="H599" s="15" t="s">
        <v>152</v>
      </c>
      <c r="I599" s="16" t="s">
        <v>25</v>
      </c>
      <c r="L599" s="17"/>
      <c r="M599" s="18" t="str">
        <f>'AI - 1'!A598</f>
        <v>No</v>
      </c>
      <c r="N599" s="18" t="str">
        <f>'AI - 2'!A598</f>
        <v>No</v>
      </c>
      <c r="O599" s="18" t="str">
        <f>'AI  - 3'!A598</f>
        <v>No</v>
      </c>
      <c r="P599" s="8">
        <f>COUNTIF(M599:O599,"Yes")</f>
        <v>0</v>
      </c>
      <c r="Q599" s="18" t="str">
        <f>'AI - 1'!B598</f>
        <v>No</v>
      </c>
      <c r="R599" s="18" t="str">
        <f>'AI - 2'!B598</f>
        <v>No</v>
      </c>
      <c r="S599" s="18" t="str">
        <f>'AI  - 3'!B598</f>
        <v>No</v>
      </c>
      <c r="T599" s="8">
        <f>COUNTIF(Q599:S599,"Yes")</f>
        <v>0</v>
      </c>
      <c r="U599" s="15" t="s">
        <v>152</v>
      </c>
      <c r="V599" s="19"/>
      <c r="W599" s="8"/>
      <c r="X599" s="5"/>
      <c r="Y599" s="20"/>
      <c r="Z599" s="21"/>
      <c r="AA599" s="22"/>
      <c r="AB599" s="22"/>
      <c r="AC599" s="23"/>
      <c r="AD599" s="22"/>
      <c r="AE599" s="22"/>
      <c r="AF599" s="22"/>
      <c r="AG599" s="23"/>
      <c r="AH599" s="22"/>
    </row>
    <row r="600" spans="1:34" ht="15.75" customHeight="1" x14ac:dyDescent="0.3">
      <c r="A600" s="13"/>
      <c r="B600" s="54"/>
      <c r="C600" s="10">
        <v>597</v>
      </c>
      <c r="D600" s="6" t="s">
        <v>1445</v>
      </c>
      <c r="E600" s="6" t="s">
        <v>1446</v>
      </c>
      <c r="F600" s="14" t="s">
        <v>152</v>
      </c>
      <c r="G600" s="15" t="s">
        <v>152</v>
      </c>
      <c r="H600" s="15" t="s">
        <v>152</v>
      </c>
      <c r="I600" s="16" t="s">
        <v>25</v>
      </c>
      <c r="L600" s="17"/>
      <c r="M600" s="18" t="str">
        <f>'AI - 1'!A599</f>
        <v>No</v>
      </c>
      <c r="N600" s="18" t="str">
        <f>'AI - 2'!A599</f>
        <v>No</v>
      </c>
      <c r="O600" s="18" t="str">
        <f>'AI  - 3'!A599</f>
        <v>No</v>
      </c>
      <c r="P600" s="8">
        <f>COUNTIF(M600:O600,"Yes")</f>
        <v>0</v>
      </c>
      <c r="Q600" s="18" t="str">
        <f>'AI - 1'!B599</f>
        <v>No</v>
      </c>
      <c r="R600" s="18" t="str">
        <f>'AI - 2'!B599</f>
        <v>No</v>
      </c>
      <c r="S600" s="18" t="str">
        <f>'AI  - 3'!B599</f>
        <v>No</v>
      </c>
      <c r="T600" s="8">
        <f>COUNTIF(Q600:S600,"Yes")</f>
        <v>0</v>
      </c>
      <c r="U600" s="15" t="s">
        <v>152</v>
      </c>
      <c r="V600" s="19"/>
      <c r="W600" s="8"/>
      <c r="X600" s="5"/>
      <c r="Y600" s="20"/>
      <c r="Z600" s="21"/>
      <c r="AA600" s="22"/>
      <c r="AB600" s="22"/>
      <c r="AC600" s="23"/>
      <c r="AD600" s="22"/>
      <c r="AE600" s="22"/>
      <c r="AF600" s="22"/>
      <c r="AG600" s="23"/>
      <c r="AH600" s="22"/>
    </row>
    <row r="601" spans="1:34" ht="15.75" customHeight="1" x14ac:dyDescent="0.3">
      <c r="A601" s="13"/>
      <c r="B601" s="54"/>
      <c r="C601" s="10">
        <v>598</v>
      </c>
      <c r="D601" s="6" t="s">
        <v>1447</v>
      </c>
      <c r="E601" s="6" t="s">
        <v>1448</v>
      </c>
      <c r="F601" s="14" t="s">
        <v>152</v>
      </c>
      <c r="G601" s="15" t="s">
        <v>152</v>
      </c>
      <c r="H601" s="15" t="s">
        <v>152</v>
      </c>
      <c r="I601" s="16" t="s">
        <v>25</v>
      </c>
      <c r="L601" s="17"/>
      <c r="M601" s="18" t="str">
        <f>'AI - 1'!A600</f>
        <v>No</v>
      </c>
      <c r="N601" s="18" t="str">
        <f>'AI - 2'!A600</f>
        <v>No</v>
      </c>
      <c r="O601" s="18" t="str">
        <f>'AI  - 3'!A600</f>
        <v>No</v>
      </c>
      <c r="P601" s="8">
        <f>COUNTIF(M601:O601,"Yes")</f>
        <v>0</v>
      </c>
      <c r="Q601" s="18" t="str">
        <f>'AI - 1'!B600</f>
        <v>No</v>
      </c>
      <c r="R601" s="18" t="str">
        <f>'AI - 2'!B600</f>
        <v>No</v>
      </c>
      <c r="S601" s="18" t="str">
        <f>'AI  - 3'!B600</f>
        <v>No</v>
      </c>
      <c r="T601" s="8">
        <f>COUNTIF(Q601:S601,"Yes")</f>
        <v>0</v>
      </c>
      <c r="U601" s="15" t="s">
        <v>152</v>
      </c>
      <c r="V601" s="19"/>
      <c r="W601" s="8"/>
      <c r="X601" s="5"/>
      <c r="Y601" s="20"/>
      <c r="Z601" s="21"/>
      <c r="AA601" s="22"/>
      <c r="AB601" s="22"/>
      <c r="AC601" s="23"/>
      <c r="AD601" s="22"/>
      <c r="AE601" s="22"/>
      <c r="AF601" s="22"/>
      <c r="AG601" s="23"/>
      <c r="AH601" s="22"/>
    </row>
    <row r="602" spans="1:34" ht="15.75" customHeight="1" x14ac:dyDescent="0.3">
      <c r="A602" s="13"/>
      <c r="B602" s="54"/>
      <c r="C602" s="10">
        <v>599</v>
      </c>
      <c r="D602" s="6" t="s">
        <v>1449</v>
      </c>
      <c r="E602" s="6" t="s">
        <v>1450</v>
      </c>
      <c r="F602" s="14" t="s">
        <v>152</v>
      </c>
      <c r="G602" s="15" t="s">
        <v>152</v>
      </c>
      <c r="H602" s="15" t="s">
        <v>152</v>
      </c>
      <c r="I602" s="16" t="s">
        <v>25</v>
      </c>
      <c r="L602" s="17"/>
      <c r="M602" s="18" t="str">
        <f>'AI - 1'!A601</f>
        <v>No</v>
      </c>
      <c r="N602" s="18" t="str">
        <f>'AI - 2'!A601</f>
        <v>No</v>
      </c>
      <c r="O602" s="18" t="str">
        <f>'AI  - 3'!A601</f>
        <v>No</v>
      </c>
      <c r="P602" s="8">
        <f>COUNTIF(M602:O602,"Yes")</f>
        <v>0</v>
      </c>
      <c r="Q602" s="18" t="str">
        <f>'AI - 1'!B601</f>
        <v>No</v>
      </c>
      <c r="R602" s="18" t="str">
        <f>'AI - 2'!B601</f>
        <v>No</v>
      </c>
      <c r="S602" s="18" t="str">
        <f>'AI  - 3'!B601</f>
        <v>No</v>
      </c>
      <c r="T602" s="8">
        <f>COUNTIF(Q602:S602,"Yes")</f>
        <v>0</v>
      </c>
      <c r="U602" s="15" t="s">
        <v>152</v>
      </c>
      <c r="V602" s="19"/>
      <c r="W602" s="8"/>
      <c r="X602" s="5"/>
      <c r="Y602" s="20"/>
      <c r="Z602" s="21"/>
      <c r="AA602" s="22"/>
      <c r="AB602" s="22"/>
      <c r="AC602" s="23"/>
      <c r="AD602" s="22"/>
      <c r="AE602" s="22"/>
      <c r="AF602" s="22"/>
      <c r="AG602" s="23"/>
      <c r="AH602" s="22"/>
    </row>
    <row r="603" spans="1:34" ht="15.75" customHeight="1" x14ac:dyDescent="0.3">
      <c r="A603" s="13"/>
      <c r="B603" s="54"/>
      <c r="C603" s="10">
        <v>600</v>
      </c>
      <c r="D603" s="6" t="s">
        <v>1451</v>
      </c>
      <c r="E603" s="6" t="s">
        <v>1452</v>
      </c>
      <c r="F603" s="14" t="s">
        <v>152</v>
      </c>
      <c r="G603" s="15" t="s">
        <v>152</v>
      </c>
      <c r="H603" s="15" t="s">
        <v>152</v>
      </c>
      <c r="I603" s="16" t="s">
        <v>25</v>
      </c>
      <c r="L603" s="17"/>
      <c r="M603" s="18" t="str">
        <f>'AI - 1'!A602</f>
        <v>No</v>
      </c>
      <c r="N603" s="18" t="str">
        <f>'AI - 2'!A602</f>
        <v>No</v>
      </c>
      <c r="O603" s="18" t="str">
        <f>'AI  - 3'!A602</f>
        <v>No</v>
      </c>
      <c r="P603" s="8">
        <f>COUNTIF(M603:O603,"Yes")</f>
        <v>0</v>
      </c>
      <c r="Q603" s="18" t="str">
        <f>'AI - 1'!B602</f>
        <v>No</v>
      </c>
      <c r="R603" s="18" t="str">
        <f>'AI - 2'!B602</f>
        <v>No</v>
      </c>
      <c r="S603" s="18" t="str">
        <f>'AI  - 3'!B602</f>
        <v>No</v>
      </c>
      <c r="T603" s="8">
        <f>COUNTIF(Q603:S603,"Yes")</f>
        <v>0</v>
      </c>
      <c r="U603" s="15" t="s">
        <v>152</v>
      </c>
      <c r="V603" s="19"/>
      <c r="W603" s="8"/>
      <c r="X603" s="5"/>
      <c r="Y603" s="20"/>
      <c r="Z603" s="21"/>
      <c r="AA603" s="22"/>
      <c r="AB603" s="22"/>
      <c r="AC603" s="23"/>
      <c r="AD603" s="22"/>
      <c r="AE603" s="22"/>
      <c r="AF603" s="22"/>
      <c r="AG603" s="23"/>
      <c r="AH603" s="22"/>
    </row>
    <row r="604" spans="1:34" ht="15.75" customHeight="1" x14ac:dyDescent="0.3">
      <c r="A604" s="13"/>
      <c r="B604" s="54"/>
      <c r="C604" s="10">
        <v>601</v>
      </c>
      <c r="D604" s="6" t="s">
        <v>301</v>
      </c>
      <c r="E604" s="6" t="s">
        <v>302</v>
      </c>
      <c r="F604" s="14" t="s">
        <v>152</v>
      </c>
      <c r="G604" s="15" t="s">
        <v>24</v>
      </c>
      <c r="H604" s="24" t="s">
        <v>24</v>
      </c>
      <c r="I604" s="24" t="s">
        <v>153</v>
      </c>
      <c r="J604" s="26" t="s">
        <v>166</v>
      </c>
      <c r="L604" s="17"/>
      <c r="M604" s="18" t="str">
        <f>'AI - 1'!A603</f>
        <v>Yes</v>
      </c>
      <c r="N604" s="18" t="str">
        <f>'AI - 2'!A603</f>
        <v>Yes</v>
      </c>
      <c r="O604" s="18" t="str">
        <f>'AI  - 3'!A603</f>
        <v>Yes</v>
      </c>
      <c r="P604" s="8">
        <f>COUNTIF(M604:O604,"Yes")</f>
        <v>3</v>
      </c>
      <c r="Q604" s="18" t="str">
        <f>'AI - 1'!B603</f>
        <v>No</v>
      </c>
      <c r="R604" s="18" t="str">
        <f>'AI - 2'!B603</f>
        <v>No</v>
      </c>
      <c r="S604" s="18" t="str">
        <f>'AI  - 3'!B603</f>
        <v>No</v>
      </c>
      <c r="T604" s="8">
        <f>COUNTIF(Q604:S604,"Yes")</f>
        <v>0</v>
      </c>
      <c r="U604" s="15" t="s">
        <v>24</v>
      </c>
      <c r="V604" s="19"/>
      <c r="W604" s="8"/>
      <c r="X604" s="5"/>
      <c r="Y604" s="20"/>
      <c r="Z604" s="21"/>
      <c r="AA604" s="22"/>
      <c r="AB604" s="22"/>
      <c r="AC604" s="23"/>
      <c r="AD604" s="22"/>
      <c r="AE604" s="22"/>
      <c r="AF604" s="22"/>
      <c r="AG604" s="23"/>
      <c r="AH604" s="22"/>
    </row>
    <row r="605" spans="1:34" ht="15.75" customHeight="1" x14ac:dyDescent="0.3">
      <c r="A605" s="13"/>
      <c r="B605" s="54"/>
      <c r="C605" s="10">
        <v>602</v>
      </c>
      <c r="D605" s="6" t="s">
        <v>1453</v>
      </c>
      <c r="E605" s="6" t="s">
        <v>1454</v>
      </c>
      <c r="F605" s="14" t="s">
        <v>152</v>
      </c>
      <c r="G605" s="15" t="s">
        <v>152</v>
      </c>
      <c r="H605" s="15" t="s">
        <v>152</v>
      </c>
      <c r="I605" s="16" t="s">
        <v>25</v>
      </c>
      <c r="L605" s="17"/>
      <c r="M605" s="18" t="str">
        <f>'AI - 1'!A604</f>
        <v>No</v>
      </c>
      <c r="N605" s="18" t="str">
        <f>'AI - 2'!A604</f>
        <v>No</v>
      </c>
      <c r="O605" s="18" t="str">
        <f>'AI  - 3'!A604</f>
        <v>No</v>
      </c>
      <c r="P605" s="8">
        <f>COUNTIF(M605:O605,"Yes")</f>
        <v>0</v>
      </c>
      <c r="Q605" s="18" t="str">
        <f>'AI - 1'!B604</f>
        <v>No</v>
      </c>
      <c r="R605" s="18" t="str">
        <f>'AI - 2'!B604</f>
        <v>No</v>
      </c>
      <c r="S605" s="18" t="str">
        <f>'AI  - 3'!B604</f>
        <v>No</v>
      </c>
      <c r="T605" s="8">
        <f>COUNTIF(Q605:S605,"Yes")</f>
        <v>0</v>
      </c>
      <c r="U605" s="15" t="s">
        <v>152</v>
      </c>
      <c r="V605" s="19"/>
      <c r="W605" s="8"/>
      <c r="X605" s="5"/>
      <c r="Y605" s="20"/>
      <c r="Z605" s="21"/>
      <c r="AA605" s="22"/>
      <c r="AB605" s="22"/>
      <c r="AC605" s="23"/>
      <c r="AD605" s="22"/>
      <c r="AE605" s="22"/>
      <c r="AF605" s="22"/>
      <c r="AG605" s="23"/>
      <c r="AH605" s="22"/>
    </row>
    <row r="606" spans="1:34" ht="15.75" customHeight="1" x14ac:dyDescent="0.3">
      <c r="A606" s="13"/>
      <c r="B606" s="54"/>
      <c r="C606" s="10">
        <v>603</v>
      </c>
      <c r="D606" s="6" t="s">
        <v>374</v>
      </c>
      <c r="E606" s="6" t="s">
        <v>375</v>
      </c>
      <c r="F606" s="14" t="s">
        <v>152</v>
      </c>
      <c r="G606" s="15" t="s">
        <v>24</v>
      </c>
      <c r="H606" s="27" t="s">
        <v>152</v>
      </c>
      <c r="I606" s="16" t="s">
        <v>181</v>
      </c>
      <c r="J606" s="2" t="s">
        <v>228</v>
      </c>
      <c r="L606" s="17"/>
      <c r="M606" s="18" t="str">
        <f>'AI - 1'!A605</f>
        <v>No</v>
      </c>
      <c r="N606" s="18" t="str">
        <f>'AI - 2'!A605</f>
        <v>No</v>
      </c>
      <c r="O606" s="18" t="str">
        <f>'AI  - 3'!A605</f>
        <v>No</v>
      </c>
      <c r="P606" s="8">
        <f>COUNTIF(M606:O606,"Yes")</f>
        <v>0</v>
      </c>
      <c r="Q606" s="18" t="str">
        <f>'AI - 1'!B605</f>
        <v>No</v>
      </c>
      <c r="R606" s="18" t="str">
        <f>'AI - 2'!B605</f>
        <v>Yes</v>
      </c>
      <c r="S606" s="18" t="str">
        <f>'AI  - 3'!B605</f>
        <v>Yes</v>
      </c>
      <c r="T606" s="8">
        <f>COUNTIF(Q606:S606,"Yes")</f>
        <v>2</v>
      </c>
      <c r="U606" s="15" t="s">
        <v>24</v>
      </c>
      <c r="V606" s="19"/>
      <c r="W606" s="8"/>
      <c r="X606" s="5"/>
      <c r="Y606" s="20"/>
      <c r="Z606" s="21"/>
      <c r="AA606" s="22"/>
      <c r="AB606" s="22"/>
      <c r="AC606" s="23"/>
      <c r="AD606" s="22"/>
      <c r="AE606" s="22"/>
      <c r="AF606" s="22"/>
      <c r="AG606" s="23"/>
      <c r="AH606" s="22"/>
    </row>
    <row r="607" spans="1:34" ht="15.75" customHeight="1" x14ac:dyDescent="0.3">
      <c r="A607" s="13"/>
      <c r="B607" s="54"/>
      <c r="C607" s="10">
        <v>604</v>
      </c>
      <c r="D607" s="6" t="s">
        <v>1455</v>
      </c>
      <c r="E607" s="6" t="s">
        <v>1456</v>
      </c>
      <c r="F607" s="14" t="s">
        <v>152</v>
      </c>
      <c r="G607" s="15" t="s">
        <v>152</v>
      </c>
      <c r="H607" s="15" t="s">
        <v>152</v>
      </c>
      <c r="I607" s="16" t="s">
        <v>25</v>
      </c>
      <c r="L607" s="17"/>
      <c r="M607" s="18" t="str">
        <f>'AI - 1'!A606</f>
        <v>No</v>
      </c>
      <c r="N607" s="18" t="str">
        <f>'AI - 2'!A606</f>
        <v>No</v>
      </c>
      <c r="O607" s="18" t="str">
        <f>'AI  - 3'!A606</f>
        <v>No</v>
      </c>
      <c r="P607" s="8">
        <f>COUNTIF(M607:O607,"Yes")</f>
        <v>0</v>
      </c>
      <c r="Q607" s="18" t="str">
        <f>'AI - 1'!B606</f>
        <v>No</v>
      </c>
      <c r="R607" s="18" t="str">
        <f>'AI - 2'!B606</f>
        <v>No</v>
      </c>
      <c r="S607" s="18" t="str">
        <f>'AI  - 3'!B606</f>
        <v>No</v>
      </c>
      <c r="T607" s="8">
        <f>COUNTIF(Q607:S607,"Yes")</f>
        <v>0</v>
      </c>
      <c r="U607" s="15" t="s">
        <v>152</v>
      </c>
      <c r="V607" s="19"/>
      <c r="W607" s="8"/>
      <c r="X607" s="5"/>
      <c r="Y607" s="20"/>
      <c r="Z607" s="21"/>
      <c r="AA607" s="22"/>
      <c r="AB607" s="22"/>
      <c r="AC607" s="23"/>
      <c r="AD607" s="22"/>
      <c r="AE607" s="22"/>
      <c r="AF607" s="22"/>
      <c r="AG607" s="23"/>
      <c r="AH607" s="22"/>
    </row>
    <row r="608" spans="1:34" ht="15.75" customHeight="1" x14ac:dyDescent="0.3">
      <c r="A608" s="13"/>
      <c r="B608" s="54"/>
      <c r="C608" s="10">
        <v>605</v>
      </c>
      <c r="D608" s="6" t="s">
        <v>96</v>
      </c>
      <c r="E608" s="6" t="s">
        <v>97</v>
      </c>
      <c r="F608" s="14" t="s">
        <v>24</v>
      </c>
      <c r="G608" s="15" t="s">
        <v>24</v>
      </c>
      <c r="H608" s="15" t="s">
        <v>24</v>
      </c>
      <c r="I608" s="16" t="s">
        <v>25</v>
      </c>
      <c r="L608" s="17"/>
      <c r="M608" s="18" t="str">
        <f>'AI - 1'!A607</f>
        <v>Yes</v>
      </c>
      <c r="N608" s="18" t="str">
        <f>'AI - 2'!A607</f>
        <v>Yes</v>
      </c>
      <c r="O608" s="18" t="str">
        <f>'AI  - 3'!A607</f>
        <v>Yes</v>
      </c>
      <c r="P608" s="8">
        <f>COUNTIF(M608:O608,"Yes")</f>
        <v>3</v>
      </c>
      <c r="Q608" s="18" t="str">
        <f>'AI - 1'!B607</f>
        <v>Yes</v>
      </c>
      <c r="R608" s="18" t="str">
        <f>'AI - 2'!B607</f>
        <v>Yes</v>
      </c>
      <c r="S608" s="18" t="str">
        <f>'AI  - 3'!B607</f>
        <v>Yes</v>
      </c>
      <c r="T608" s="8">
        <f>COUNTIF(Q608:S608,"Yes")</f>
        <v>3</v>
      </c>
      <c r="U608" s="15" t="s">
        <v>24</v>
      </c>
      <c r="V608" s="19"/>
      <c r="W608" s="8"/>
      <c r="X608" s="5"/>
      <c r="Y608" s="20"/>
      <c r="Z608" s="21"/>
      <c r="AA608" s="22"/>
      <c r="AB608" s="22"/>
      <c r="AC608" s="23"/>
      <c r="AD608" s="21"/>
      <c r="AE608" s="22"/>
      <c r="AF608" s="22"/>
      <c r="AG608" s="23"/>
      <c r="AH608" s="21"/>
    </row>
    <row r="609" spans="1:34" ht="15.75" customHeight="1" x14ac:dyDescent="0.3">
      <c r="A609" s="13"/>
      <c r="B609" s="54"/>
      <c r="C609" s="10">
        <v>606</v>
      </c>
      <c r="D609" s="6" t="s">
        <v>1457</v>
      </c>
      <c r="E609" s="6" t="s">
        <v>1458</v>
      </c>
      <c r="F609" s="14" t="s">
        <v>152</v>
      </c>
      <c r="G609" s="15" t="s">
        <v>152</v>
      </c>
      <c r="H609" s="15" t="s">
        <v>152</v>
      </c>
      <c r="I609" s="16" t="s">
        <v>25</v>
      </c>
      <c r="L609" s="17"/>
      <c r="M609" s="18" t="str">
        <f>'AI - 1'!A608</f>
        <v>No</v>
      </c>
      <c r="N609" s="18" t="str">
        <f>'AI - 2'!A608</f>
        <v>No</v>
      </c>
      <c r="O609" s="18" t="str">
        <f>'AI  - 3'!A608</f>
        <v>No</v>
      </c>
      <c r="P609" s="8">
        <f>COUNTIF(M609:O609,"Yes")</f>
        <v>0</v>
      </c>
      <c r="Q609" s="18" t="str">
        <f>'AI - 1'!B608</f>
        <v>No</v>
      </c>
      <c r="R609" s="18" t="str">
        <f>'AI - 2'!B608</f>
        <v>No</v>
      </c>
      <c r="S609" s="18" t="str">
        <f>'AI  - 3'!B608</f>
        <v>No</v>
      </c>
      <c r="T609" s="8">
        <f>COUNTIF(Q609:S609,"Yes")</f>
        <v>0</v>
      </c>
      <c r="U609" s="15" t="s">
        <v>152</v>
      </c>
      <c r="V609" s="19"/>
      <c r="W609" s="8"/>
      <c r="X609" s="5"/>
      <c r="Y609" s="20"/>
      <c r="Z609" s="21"/>
      <c r="AA609" s="22"/>
      <c r="AB609" s="22"/>
      <c r="AC609" s="23"/>
      <c r="AD609" s="22"/>
      <c r="AE609" s="22"/>
      <c r="AF609" s="22"/>
      <c r="AG609" s="23"/>
      <c r="AH609" s="22"/>
    </row>
    <row r="610" spans="1:34" ht="15.75" customHeight="1" x14ac:dyDescent="0.3">
      <c r="A610" s="13"/>
      <c r="B610" s="54"/>
      <c r="C610" s="10">
        <v>607</v>
      </c>
      <c r="D610" s="6" t="s">
        <v>1459</v>
      </c>
      <c r="E610" s="6" t="s">
        <v>1460</v>
      </c>
      <c r="F610" s="14" t="s">
        <v>152</v>
      </c>
      <c r="G610" s="15" t="s">
        <v>152</v>
      </c>
      <c r="H610" s="15" t="s">
        <v>152</v>
      </c>
      <c r="I610" s="16" t="s">
        <v>25</v>
      </c>
      <c r="L610" s="17"/>
      <c r="M610" s="18" t="str">
        <f>'AI - 1'!A609</f>
        <v>No</v>
      </c>
      <c r="N610" s="18" t="str">
        <f>'AI - 2'!A609</f>
        <v>No</v>
      </c>
      <c r="O610" s="18" t="str">
        <f>'AI  - 3'!A609</f>
        <v>No</v>
      </c>
      <c r="P610" s="8">
        <f>COUNTIF(M610:O610,"Yes")</f>
        <v>0</v>
      </c>
      <c r="Q610" s="18" t="str">
        <f>'AI - 1'!B609</f>
        <v>No</v>
      </c>
      <c r="R610" s="18" t="str">
        <f>'AI - 2'!B609</f>
        <v>No</v>
      </c>
      <c r="S610" s="18" t="str">
        <f>'AI  - 3'!B609</f>
        <v>No</v>
      </c>
      <c r="T610" s="8">
        <f>COUNTIF(Q610:S610,"Yes")</f>
        <v>0</v>
      </c>
      <c r="U610" s="15" t="s">
        <v>152</v>
      </c>
      <c r="V610" s="19"/>
      <c r="W610" s="8"/>
      <c r="X610" s="5"/>
      <c r="Y610" s="20"/>
      <c r="Z610" s="21"/>
      <c r="AA610" s="22"/>
      <c r="AB610" s="22"/>
      <c r="AC610" s="23"/>
      <c r="AD610" s="22"/>
      <c r="AE610" s="22"/>
      <c r="AF610" s="22"/>
      <c r="AG610" s="23"/>
      <c r="AH610" s="22"/>
    </row>
    <row r="611" spans="1:34" ht="15.75" customHeight="1" x14ac:dyDescent="0.3">
      <c r="A611" s="13"/>
      <c r="B611" s="54"/>
      <c r="C611" s="10">
        <v>608</v>
      </c>
      <c r="D611" s="6" t="s">
        <v>1461</v>
      </c>
      <c r="E611" s="6" t="s">
        <v>1462</v>
      </c>
      <c r="F611" s="14" t="s">
        <v>152</v>
      </c>
      <c r="G611" s="15" t="s">
        <v>152</v>
      </c>
      <c r="H611" s="15" t="s">
        <v>152</v>
      </c>
      <c r="I611" s="16" t="s">
        <v>25</v>
      </c>
      <c r="L611" s="17"/>
      <c r="M611" s="18" t="str">
        <f>'AI - 1'!A610</f>
        <v>No</v>
      </c>
      <c r="N611" s="18" t="str">
        <f>'AI - 2'!A610</f>
        <v>No</v>
      </c>
      <c r="O611" s="18" t="str">
        <f>'AI  - 3'!A610</f>
        <v>No</v>
      </c>
      <c r="P611" s="8">
        <f>COUNTIF(M611:O611,"Yes")</f>
        <v>0</v>
      </c>
      <c r="Q611" s="18" t="str">
        <f>'AI - 1'!B610</f>
        <v>No</v>
      </c>
      <c r="R611" s="18" t="str">
        <f>'AI - 2'!B610</f>
        <v>No</v>
      </c>
      <c r="S611" s="18" t="str">
        <f>'AI  - 3'!B610</f>
        <v>No</v>
      </c>
      <c r="T611" s="8">
        <f>COUNTIF(Q611:S611,"Yes")</f>
        <v>0</v>
      </c>
      <c r="U611" s="15" t="s">
        <v>152</v>
      </c>
      <c r="V611" s="19"/>
      <c r="W611" s="8"/>
      <c r="X611" s="5"/>
      <c r="Y611" s="20"/>
      <c r="Z611" s="21"/>
      <c r="AA611" s="22"/>
      <c r="AB611" s="22"/>
      <c r="AC611" s="23"/>
      <c r="AD611" s="22"/>
      <c r="AE611" s="22"/>
      <c r="AF611" s="22"/>
      <c r="AG611" s="23"/>
      <c r="AH611" s="22"/>
    </row>
    <row r="612" spans="1:34" ht="15.75" customHeight="1" x14ac:dyDescent="0.3">
      <c r="A612" s="13"/>
      <c r="B612" s="54"/>
      <c r="C612" s="10">
        <v>609</v>
      </c>
      <c r="D612" s="6" t="s">
        <v>1463</v>
      </c>
      <c r="E612" s="6" t="s">
        <v>1464</v>
      </c>
      <c r="F612" s="14" t="s">
        <v>152</v>
      </c>
      <c r="G612" s="15" t="s">
        <v>152</v>
      </c>
      <c r="H612" s="15" t="s">
        <v>152</v>
      </c>
      <c r="I612" s="16" t="s">
        <v>25</v>
      </c>
      <c r="L612" s="17"/>
      <c r="M612" s="18" t="str">
        <f>'AI - 1'!A611</f>
        <v>No</v>
      </c>
      <c r="N612" s="18" t="str">
        <f>'AI - 2'!A611</f>
        <v>No</v>
      </c>
      <c r="O612" s="18" t="str">
        <f>'AI  - 3'!A611</f>
        <v>No</v>
      </c>
      <c r="P612" s="8">
        <f>COUNTIF(M612:O612,"Yes")</f>
        <v>0</v>
      </c>
      <c r="Q612" s="18" t="str">
        <f>'AI - 1'!B611</f>
        <v>No</v>
      </c>
      <c r="R612" s="18" t="str">
        <f>'AI - 2'!B611</f>
        <v>No</v>
      </c>
      <c r="S612" s="18" t="str">
        <f>'AI  - 3'!B611</f>
        <v>No</v>
      </c>
      <c r="T612" s="8">
        <f>COUNTIF(Q612:S612,"Yes")</f>
        <v>0</v>
      </c>
      <c r="U612" s="15" t="s">
        <v>152</v>
      </c>
      <c r="V612" s="19"/>
      <c r="W612" s="8"/>
      <c r="X612" s="5"/>
      <c r="Y612" s="20"/>
      <c r="Z612" s="21"/>
      <c r="AA612" s="22"/>
      <c r="AB612" s="22"/>
      <c r="AC612" s="23"/>
      <c r="AD612" s="22"/>
      <c r="AE612" s="22"/>
      <c r="AF612" s="22"/>
      <c r="AG612" s="23"/>
      <c r="AH612" s="22"/>
    </row>
    <row r="613" spans="1:34" ht="15.75" customHeight="1" x14ac:dyDescent="0.3">
      <c r="A613" s="13"/>
      <c r="B613" s="54"/>
      <c r="C613" s="10">
        <v>610</v>
      </c>
      <c r="D613" s="6" t="s">
        <v>1465</v>
      </c>
      <c r="E613" s="6" t="s">
        <v>1466</v>
      </c>
      <c r="F613" s="14" t="s">
        <v>152</v>
      </c>
      <c r="G613" s="15" t="s">
        <v>152</v>
      </c>
      <c r="H613" s="15" t="s">
        <v>152</v>
      </c>
      <c r="I613" s="16" t="s">
        <v>25</v>
      </c>
      <c r="L613" s="17"/>
      <c r="M613" s="18" t="str">
        <f>'AI - 1'!A612</f>
        <v>No</v>
      </c>
      <c r="N613" s="18" t="str">
        <f>'AI - 2'!A612</f>
        <v>No</v>
      </c>
      <c r="O613" s="18" t="str">
        <f>'AI  - 3'!A612</f>
        <v>No</v>
      </c>
      <c r="P613" s="8">
        <f>COUNTIF(M613:O613,"Yes")</f>
        <v>0</v>
      </c>
      <c r="Q613" s="18" t="str">
        <f>'AI - 1'!B612</f>
        <v>No</v>
      </c>
      <c r="R613" s="18" t="str">
        <f>'AI - 2'!B612</f>
        <v>No</v>
      </c>
      <c r="S613" s="18" t="str">
        <f>'AI  - 3'!B612</f>
        <v>No</v>
      </c>
      <c r="T613" s="8">
        <f>COUNTIF(Q613:S613,"Yes")</f>
        <v>0</v>
      </c>
      <c r="U613" s="15" t="s">
        <v>152</v>
      </c>
      <c r="V613" s="19"/>
      <c r="W613" s="8"/>
      <c r="X613" s="5"/>
      <c r="Y613" s="20"/>
      <c r="Z613" s="21"/>
      <c r="AA613" s="22"/>
      <c r="AB613" s="22"/>
      <c r="AC613" s="23"/>
      <c r="AD613" s="22"/>
      <c r="AE613" s="22"/>
      <c r="AF613" s="22"/>
      <c r="AG613" s="23"/>
      <c r="AH613" s="22"/>
    </row>
    <row r="614" spans="1:34" ht="15.75" customHeight="1" x14ac:dyDescent="0.3">
      <c r="A614" s="13"/>
      <c r="B614" s="54"/>
      <c r="C614" s="10">
        <v>611</v>
      </c>
      <c r="D614" s="6" t="s">
        <v>273</v>
      </c>
      <c r="E614" s="6" t="s">
        <v>274</v>
      </c>
      <c r="F614" s="14" t="s">
        <v>152</v>
      </c>
      <c r="G614" s="15" t="s">
        <v>24</v>
      </c>
      <c r="H614" s="27" t="s">
        <v>152</v>
      </c>
      <c r="I614" s="16" t="s">
        <v>181</v>
      </c>
      <c r="J614" s="2" t="s">
        <v>219</v>
      </c>
      <c r="L614" s="17"/>
      <c r="M614" s="18" t="str">
        <f>'AI - 1'!A613</f>
        <v>Yes</v>
      </c>
      <c r="N614" s="18" t="str">
        <f>'AI - 2'!A613</f>
        <v>Yes</v>
      </c>
      <c r="O614" s="18" t="str">
        <f>'AI  - 3'!A613</f>
        <v>Yes</v>
      </c>
      <c r="P614" s="8">
        <f>COUNTIF(M614:O614,"Yes")</f>
        <v>3</v>
      </c>
      <c r="Q614" s="18" t="str">
        <f>'AI - 1'!B613</f>
        <v>No</v>
      </c>
      <c r="R614" s="18" t="str">
        <f>'AI - 2'!B613</f>
        <v>Yes</v>
      </c>
      <c r="S614" s="18" t="str">
        <f>'AI  - 3'!B613</f>
        <v>Yes</v>
      </c>
      <c r="T614" s="8">
        <f>COUNTIF(Q614:S614,"Yes")</f>
        <v>2</v>
      </c>
      <c r="U614" s="15" t="s">
        <v>24</v>
      </c>
      <c r="V614" s="19"/>
      <c r="W614" s="8"/>
      <c r="X614" s="5"/>
      <c r="Y614" s="20"/>
      <c r="Z614" s="21"/>
      <c r="AA614" s="22"/>
      <c r="AB614" s="22"/>
      <c r="AC614" s="23"/>
      <c r="AD614" s="22"/>
      <c r="AE614" s="22"/>
      <c r="AF614" s="22"/>
      <c r="AG614" s="23"/>
      <c r="AH614" s="22"/>
    </row>
    <row r="615" spans="1:34" ht="15.75" customHeight="1" x14ac:dyDescent="0.3">
      <c r="A615" s="13"/>
      <c r="B615" s="54"/>
      <c r="C615" s="10">
        <v>612</v>
      </c>
      <c r="D615" s="6" t="s">
        <v>1467</v>
      </c>
      <c r="E615" s="6" t="s">
        <v>1468</v>
      </c>
      <c r="F615" s="14" t="s">
        <v>152</v>
      </c>
      <c r="G615" s="15" t="s">
        <v>152</v>
      </c>
      <c r="H615" s="15" t="s">
        <v>152</v>
      </c>
      <c r="I615" s="16" t="s">
        <v>25</v>
      </c>
      <c r="L615" s="17"/>
      <c r="M615" s="18" t="str">
        <f>'AI - 1'!A614</f>
        <v>No</v>
      </c>
      <c r="N615" s="18" t="str">
        <f>'AI - 2'!A614</f>
        <v>No</v>
      </c>
      <c r="O615" s="18" t="str">
        <f>'AI  - 3'!A614</f>
        <v>No</v>
      </c>
      <c r="P615" s="8">
        <f>COUNTIF(M615:O615,"Yes")</f>
        <v>0</v>
      </c>
      <c r="Q615" s="18" t="str">
        <f>'AI - 1'!B614</f>
        <v>No</v>
      </c>
      <c r="R615" s="18" t="str">
        <f>'AI - 2'!B614</f>
        <v>No</v>
      </c>
      <c r="S615" s="18" t="str">
        <f>'AI  - 3'!B614</f>
        <v>No</v>
      </c>
      <c r="T615" s="8">
        <f>COUNTIF(Q615:S615,"Yes")</f>
        <v>0</v>
      </c>
      <c r="U615" s="15" t="s">
        <v>152</v>
      </c>
      <c r="V615" s="19"/>
      <c r="W615" s="8"/>
      <c r="X615" s="5"/>
      <c r="Y615" s="20"/>
      <c r="Z615" s="21"/>
      <c r="AA615" s="22"/>
      <c r="AB615" s="22"/>
      <c r="AC615" s="23"/>
      <c r="AD615" s="22"/>
      <c r="AE615" s="22"/>
      <c r="AF615" s="22"/>
      <c r="AG615" s="23"/>
      <c r="AH615" s="22"/>
    </row>
    <row r="616" spans="1:34" ht="15.75" customHeight="1" x14ac:dyDescent="0.3">
      <c r="A616" s="13"/>
      <c r="B616" s="54"/>
      <c r="C616" s="10">
        <v>613</v>
      </c>
      <c r="D616" s="6" t="s">
        <v>1469</v>
      </c>
      <c r="E616" s="6" t="s">
        <v>1470</v>
      </c>
      <c r="F616" s="14" t="s">
        <v>152</v>
      </c>
      <c r="G616" s="15" t="s">
        <v>152</v>
      </c>
      <c r="H616" s="15" t="s">
        <v>152</v>
      </c>
      <c r="I616" s="16" t="s">
        <v>25</v>
      </c>
      <c r="L616" s="17"/>
      <c r="M616" s="18" t="str">
        <f>'AI - 1'!A615</f>
        <v>No</v>
      </c>
      <c r="N616" s="18" t="str">
        <f>'AI - 2'!A615</f>
        <v>No</v>
      </c>
      <c r="O616" s="18" t="str">
        <f>'AI  - 3'!A615</f>
        <v>No</v>
      </c>
      <c r="P616" s="8">
        <f>COUNTIF(M616:O616,"Yes")</f>
        <v>0</v>
      </c>
      <c r="Q616" s="18" t="str">
        <f>'AI - 1'!B615</f>
        <v>No</v>
      </c>
      <c r="R616" s="18" t="str">
        <f>'AI - 2'!B615</f>
        <v>No</v>
      </c>
      <c r="S616" s="18" t="str">
        <f>'AI  - 3'!B615</f>
        <v>No</v>
      </c>
      <c r="T616" s="8">
        <f>COUNTIF(Q616:S616,"Yes")</f>
        <v>0</v>
      </c>
      <c r="U616" s="15" t="s">
        <v>152</v>
      </c>
      <c r="V616" s="19"/>
      <c r="W616" s="8"/>
      <c r="X616" s="5"/>
      <c r="Y616" s="20"/>
      <c r="Z616" s="21"/>
      <c r="AA616" s="22"/>
      <c r="AB616" s="22"/>
      <c r="AC616" s="23"/>
      <c r="AD616" s="22"/>
      <c r="AE616" s="22"/>
      <c r="AF616" s="22"/>
      <c r="AG616" s="23"/>
      <c r="AH616" s="22"/>
    </row>
    <row r="617" spans="1:34" ht="15.75" customHeight="1" x14ac:dyDescent="0.3">
      <c r="A617" s="13"/>
      <c r="B617" s="54"/>
      <c r="C617" s="10">
        <v>614</v>
      </c>
      <c r="D617" s="6" t="s">
        <v>75</v>
      </c>
      <c r="E617" s="6" t="s">
        <v>98</v>
      </c>
      <c r="F617" s="14" t="s">
        <v>24</v>
      </c>
      <c r="G617" s="15" t="s">
        <v>24</v>
      </c>
      <c r="H617" s="15" t="s">
        <v>24</v>
      </c>
      <c r="I617" s="16" t="s">
        <v>25</v>
      </c>
      <c r="L617" s="17"/>
      <c r="M617" s="18" t="str">
        <f>'AI - 1'!A616</f>
        <v>Yes</v>
      </c>
      <c r="N617" s="18" t="str">
        <f>'AI - 2'!A616</f>
        <v>Yes</v>
      </c>
      <c r="O617" s="18" t="str">
        <f>'AI  - 3'!A616</f>
        <v>Yes</v>
      </c>
      <c r="P617" s="8">
        <f>COUNTIF(M617:O617,"Yes")</f>
        <v>3</v>
      </c>
      <c r="Q617" s="18" t="str">
        <f>'AI - 1'!B616</f>
        <v>Yes</v>
      </c>
      <c r="R617" s="18" t="str">
        <f>'AI - 2'!B616</f>
        <v>Yes</v>
      </c>
      <c r="S617" s="18" t="str">
        <f>'AI  - 3'!B616</f>
        <v>Yes</v>
      </c>
      <c r="T617" s="8">
        <f>COUNTIF(Q617:S617,"Yes")</f>
        <v>3</v>
      </c>
      <c r="U617" s="15" t="s">
        <v>24</v>
      </c>
      <c r="V617" s="19"/>
      <c r="W617" s="8"/>
      <c r="X617" s="5"/>
      <c r="Y617" s="20"/>
      <c r="Z617" s="21"/>
      <c r="AA617" s="22"/>
      <c r="AB617" s="22"/>
      <c r="AC617" s="23"/>
      <c r="AD617" s="21"/>
      <c r="AE617" s="22"/>
      <c r="AF617" s="22"/>
      <c r="AG617" s="23"/>
      <c r="AH617" s="21"/>
    </row>
    <row r="618" spans="1:34" ht="15.75" customHeight="1" x14ac:dyDescent="0.3">
      <c r="A618" s="13"/>
      <c r="B618" s="54"/>
      <c r="C618" s="10">
        <v>615</v>
      </c>
      <c r="D618" s="6" t="s">
        <v>1471</v>
      </c>
      <c r="E618" s="6" t="s">
        <v>1472</v>
      </c>
      <c r="F618" s="14" t="s">
        <v>152</v>
      </c>
      <c r="G618" s="15" t="s">
        <v>152</v>
      </c>
      <c r="H618" s="15" t="s">
        <v>152</v>
      </c>
      <c r="I618" s="16" t="s">
        <v>25</v>
      </c>
      <c r="L618" s="17"/>
      <c r="M618" s="18" t="str">
        <f>'AI - 1'!A617</f>
        <v>No</v>
      </c>
      <c r="N618" s="18" t="str">
        <f>'AI - 2'!A617</f>
        <v>No</v>
      </c>
      <c r="O618" s="18" t="str">
        <f>'AI  - 3'!A617</f>
        <v>No</v>
      </c>
      <c r="P618" s="8">
        <f>COUNTIF(M618:O618,"Yes")</f>
        <v>0</v>
      </c>
      <c r="Q618" s="18" t="str">
        <f>'AI - 1'!B617</f>
        <v>No</v>
      </c>
      <c r="R618" s="18" t="str">
        <f>'AI - 2'!B617</f>
        <v>No</v>
      </c>
      <c r="S618" s="18" t="str">
        <f>'AI  - 3'!B617</f>
        <v>No</v>
      </c>
      <c r="T618" s="8">
        <f>COUNTIF(Q618:S618,"Yes")</f>
        <v>0</v>
      </c>
      <c r="U618" s="15" t="s">
        <v>152</v>
      </c>
      <c r="V618" s="19"/>
      <c r="W618" s="8"/>
      <c r="X618" s="5"/>
      <c r="Y618" s="20"/>
      <c r="Z618" s="21"/>
      <c r="AA618" s="22"/>
      <c r="AB618" s="22"/>
      <c r="AC618" s="23"/>
      <c r="AD618" s="22"/>
      <c r="AE618" s="22"/>
      <c r="AF618" s="22"/>
      <c r="AG618" s="23"/>
      <c r="AH618" s="22"/>
    </row>
    <row r="619" spans="1:34" ht="15.75" customHeight="1" x14ac:dyDescent="0.3">
      <c r="A619" s="13"/>
      <c r="B619" s="54"/>
      <c r="C619" s="10">
        <v>616</v>
      </c>
      <c r="D619" s="6" t="s">
        <v>1473</v>
      </c>
      <c r="E619" s="6" t="s">
        <v>1474</v>
      </c>
      <c r="F619" s="14" t="s">
        <v>152</v>
      </c>
      <c r="G619" s="15" t="s">
        <v>152</v>
      </c>
      <c r="H619" s="15" t="s">
        <v>152</v>
      </c>
      <c r="I619" s="16" t="s">
        <v>25</v>
      </c>
      <c r="L619" s="17"/>
      <c r="M619" s="18" t="str">
        <f>'AI - 1'!A618</f>
        <v>No</v>
      </c>
      <c r="N619" s="18" t="str">
        <f>'AI - 2'!A618</f>
        <v>No</v>
      </c>
      <c r="O619" s="18" t="str">
        <f>'AI  - 3'!A618</f>
        <v>No</v>
      </c>
      <c r="P619" s="8">
        <f>COUNTIF(M619:O619,"Yes")</f>
        <v>0</v>
      </c>
      <c r="Q619" s="18" t="str">
        <f>'AI - 1'!B618</f>
        <v>No</v>
      </c>
      <c r="R619" s="18" t="str">
        <f>'AI - 2'!B618</f>
        <v>No</v>
      </c>
      <c r="S619" s="18" t="str">
        <f>'AI  - 3'!B618</f>
        <v>No</v>
      </c>
      <c r="T619" s="8">
        <f>COUNTIF(Q619:S619,"Yes")</f>
        <v>0</v>
      </c>
      <c r="U619" s="15" t="s">
        <v>152</v>
      </c>
      <c r="V619" s="19"/>
      <c r="W619" s="8"/>
      <c r="X619" s="5"/>
      <c r="Y619" s="20"/>
      <c r="Z619" s="21"/>
      <c r="AA619" s="22"/>
      <c r="AB619" s="22"/>
      <c r="AC619" s="23"/>
      <c r="AD619" s="22"/>
      <c r="AE619" s="22"/>
      <c r="AF619" s="22"/>
      <c r="AG619" s="23"/>
      <c r="AH619" s="22"/>
    </row>
    <row r="620" spans="1:34" ht="15.75" customHeight="1" x14ac:dyDescent="0.3">
      <c r="A620" s="13"/>
      <c r="B620" s="54"/>
      <c r="C620" s="10">
        <v>617</v>
      </c>
      <c r="D620" s="6" t="s">
        <v>1475</v>
      </c>
      <c r="E620" s="6" t="s">
        <v>1476</v>
      </c>
      <c r="F620" s="14" t="s">
        <v>152</v>
      </c>
      <c r="G620" s="15" t="s">
        <v>152</v>
      </c>
      <c r="H620" s="15" t="s">
        <v>152</v>
      </c>
      <c r="I620" s="16" t="s">
        <v>25</v>
      </c>
      <c r="L620" s="17"/>
      <c r="M620" s="18" t="str">
        <f>'AI - 1'!A619</f>
        <v>No</v>
      </c>
      <c r="N620" s="18" t="str">
        <f>'AI - 2'!A619</f>
        <v>No</v>
      </c>
      <c r="O620" s="18" t="str">
        <f>'AI  - 3'!A619</f>
        <v>No</v>
      </c>
      <c r="P620" s="8">
        <f>COUNTIF(M620:O620,"Yes")</f>
        <v>0</v>
      </c>
      <c r="Q620" s="18" t="str">
        <f>'AI - 1'!B619</f>
        <v>No</v>
      </c>
      <c r="R620" s="18" t="str">
        <f>'AI - 2'!B619</f>
        <v>No</v>
      </c>
      <c r="S620" s="18" t="str">
        <f>'AI  - 3'!B619</f>
        <v>No</v>
      </c>
      <c r="T620" s="8">
        <f>COUNTIF(Q620:S620,"Yes")</f>
        <v>0</v>
      </c>
      <c r="U620" s="15" t="s">
        <v>152</v>
      </c>
      <c r="V620" s="19"/>
      <c r="W620" s="8"/>
      <c r="X620" s="5"/>
      <c r="Y620" s="20"/>
      <c r="Z620" s="21"/>
      <c r="AA620" s="22"/>
      <c r="AB620" s="22"/>
      <c r="AC620" s="23"/>
      <c r="AD620" s="22"/>
      <c r="AE620" s="22"/>
      <c r="AF620" s="22"/>
      <c r="AG620" s="23"/>
      <c r="AH620" s="22"/>
    </row>
    <row r="621" spans="1:34" ht="15.75" customHeight="1" x14ac:dyDescent="0.3">
      <c r="A621" s="13"/>
      <c r="B621" s="54"/>
      <c r="C621" s="10">
        <v>618</v>
      </c>
      <c r="D621" s="6" t="s">
        <v>1477</v>
      </c>
      <c r="E621" s="6" t="s">
        <v>1478</v>
      </c>
      <c r="F621" s="14" t="s">
        <v>152</v>
      </c>
      <c r="G621" s="15" t="s">
        <v>152</v>
      </c>
      <c r="H621" s="15" t="s">
        <v>152</v>
      </c>
      <c r="I621" s="16" t="s">
        <v>25</v>
      </c>
      <c r="L621" s="17"/>
      <c r="M621" s="18" t="str">
        <f>'AI - 1'!A620</f>
        <v>No</v>
      </c>
      <c r="N621" s="18" t="str">
        <f>'AI - 2'!A620</f>
        <v>No</v>
      </c>
      <c r="O621" s="18" t="str">
        <f>'AI  - 3'!A620</f>
        <v>No</v>
      </c>
      <c r="P621" s="8">
        <f>COUNTIF(M621:O621,"Yes")</f>
        <v>0</v>
      </c>
      <c r="Q621" s="18" t="str">
        <f>'AI - 1'!B620</f>
        <v>No</v>
      </c>
      <c r="R621" s="18" t="str">
        <f>'AI - 2'!B620</f>
        <v>No</v>
      </c>
      <c r="S621" s="18" t="str">
        <f>'AI  - 3'!B620</f>
        <v>No</v>
      </c>
      <c r="T621" s="8">
        <f>COUNTIF(Q621:S621,"Yes")</f>
        <v>0</v>
      </c>
      <c r="U621" s="15" t="s">
        <v>152</v>
      </c>
      <c r="V621" s="19"/>
      <c r="W621" s="8"/>
      <c r="X621" s="5"/>
      <c r="Y621" s="20"/>
      <c r="Z621" s="21"/>
      <c r="AA621" s="22"/>
      <c r="AB621" s="22"/>
      <c r="AC621" s="23"/>
      <c r="AD621" s="22"/>
      <c r="AE621" s="22"/>
      <c r="AF621" s="22"/>
      <c r="AG621" s="23"/>
      <c r="AH621" s="22"/>
    </row>
    <row r="622" spans="1:34" ht="15.75" customHeight="1" x14ac:dyDescent="0.3">
      <c r="A622" s="13"/>
      <c r="B622" s="54"/>
      <c r="C622" s="10">
        <v>619</v>
      </c>
      <c r="D622" s="6" t="s">
        <v>115</v>
      </c>
      <c r="E622" s="6" t="s">
        <v>312</v>
      </c>
      <c r="F622" s="14" t="s">
        <v>24</v>
      </c>
      <c r="G622" s="15" t="s">
        <v>24</v>
      </c>
      <c r="H622" s="15" t="s">
        <v>24</v>
      </c>
      <c r="I622" s="16" t="s">
        <v>25</v>
      </c>
      <c r="L622" s="17"/>
      <c r="M622" s="18" t="str">
        <f>'AI - 1'!A621</f>
        <v>Yes</v>
      </c>
      <c r="N622" s="18" t="str">
        <f>'AI - 2'!A621</f>
        <v>No</v>
      </c>
      <c r="O622" s="18" t="str">
        <f>'AI  - 3'!A621</f>
        <v>Yes</v>
      </c>
      <c r="P622" s="8">
        <f>COUNTIF(M622:O622,"Yes")</f>
        <v>2</v>
      </c>
      <c r="Q622" s="18" t="str">
        <f>'AI - 1'!B621</f>
        <v>Yes</v>
      </c>
      <c r="R622" s="18" t="str">
        <f>'AI - 2'!B621</f>
        <v>No</v>
      </c>
      <c r="S622" s="18" t="str">
        <f>'AI  - 3'!B621</f>
        <v>Yes</v>
      </c>
      <c r="T622" s="8">
        <f>COUNTIF(Q622:S622,"Yes")</f>
        <v>2</v>
      </c>
      <c r="U622" s="15" t="s">
        <v>24</v>
      </c>
      <c r="V622" s="19"/>
      <c r="W622" s="8"/>
      <c r="X622" s="5"/>
      <c r="Y622" s="20"/>
      <c r="Z622" s="21"/>
      <c r="AA622" s="22"/>
      <c r="AB622" s="22"/>
      <c r="AC622" s="23"/>
      <c r="AD622" s="22"/>
      <c r="AE622" s="22"/>
      <c r="AF622" s="22"/>
      <c r="AG622" s="23"/>
      <c r="AH622" s="22"/>
    </row>
    <row r="623" spans="1:34" ht="15.75" customHeight="1" x14ac:dyDescent="0.3">
      <c r="A623" s="13"/>
      <c r="B623" s="54"/>
      <c r="C623" s="10">
        <v>620</v>
      </c>
      <c r="D623" s="6" t="s">
        <v>1479</v>
      </c>
      <c r="E623" s="6" t="s">
        <v>1480</v>
      </c>
      <c r="F623" s="14" t="s">
        <v>152</v>
      </c>
      <c r="G623" s="15" t="s">
        <v>152</v>
      </c>
      <c r="H623" s="15" t="s">
        <v>152</v>
      </c>
      <c r="I623" s="16" t="s">
        <v>25</v>
      </c>
      <c r="L623" s="17"/>
      <c r="M623" s="18" t="str">
        <f>'AI - 1'!A622</f>
        <v>No</v>
      </c>
      <c r="N623" s="18" t="str">
        <f>'AI - 2'!A622</f>
        <v>No</v>
      </c>
      <c r="O623" s="18" t="str">
        <f>'AI  - 3'!A622</f>
        <v>No</v>
      </c>
      <c r="P623" s="8">
        <f>COUNTIF(M623:O623,"Yes")</f>
        <v>0</v>
      </c>
      <c r="Q623" s="18" t="str">
        <f>'AI - 1'!B622</f>
        <v>No</v>
      </c>
      <c r="R623" s="18" t="str">
        <f>'AI - 2'!B622</f>
        <v>No</v>
      </c>
      <c r="S623" s="18" t="str">
        <f>'AI  - 3'!B622</f>
        <v>No</v>
      </c>
      <c r="T623" s="8">
        <f>COUNTIF(Q623:S623,"Yes")</f>
        <v>0</v>
      </c>
      <c r="U623" s="15" t="s">
        <v>152</v>
      </c>
      <c r="V623" s="19"/>
      <c r="W623" s="8"/>
      <c r="X623" s="5"/>
      <c r="Y623" s="20"/>
      <c r="Z623" s="21"/>
      <c r="AA623" s="22"/>
      <c r="AB623" s="22"/>
      <c r="AC623" s="23"/>
      <c r="AD623" s="22"/>
      <c r="AE623" s="22"/>
      <c r="AF623" s="22"/>
      <c r="AG623" s="23"/>
      <c r="AH623" s="22"/>
    </row>
    <row r="624" spans="1:34" ht="15.75" customHeight="1" x14ac:dyDescent="0.3">
      <c r="A624" s="13"/>
      <c r="B624" s="54"/>
      <c r="C624" s="10">
        <v>621</v>
      </c>
      <c r="D624" s="6" t="s">
        <v>1481</v>
      </c>
      <c r="E624" s="6" t="s">
        <v>1482</v>
      </c>
      <c r="F624" s="33" t="s">
        <v>152</v>
      </c>
      <c r="G624" s="15" t="s">
        <v>152</v>
      </c>
      <c r="H624" s="15" t="s">
        <v>152</v>
      </c>
      <c r="I624" s="16" t="s">
        <v>25</v>
      </c>
      <c r="L624" s="17"/>
      <c r="M624" s="18" t="str">
        <f>'AI - 1'!A623</f>
        <v>No</v>
      </c>
      <c r="N624" s="18" t="str">
        <f>'AI - 2'!A623</f>
        <v>No</v>
      </c>
      <c r="O624" s="18" t="str">
        <f>'AI  - 3'!A623</f>
        <v>No</v>
      </c>
      <c r="P624" s="8">
        <f>COUNTIF(M624:O624,"Yes")</f>
        <v>0</v>
      </c>
      <c r="Q624" s="18" t="str">
        <f>'AI - 1'!B623</f>
        <v>No</v>
      </c>
      <c r="R624" s="18" t="str">
        <f>'AI - 2'!B623</f>
        <v>No</v>
      </c>
      <c r="S624" s="18" t="str">
        <f>'AI  - 3'!B623</f>
        <v>No</v>
      </c>
      <c r="T624" s="8">
        <f>COUNTIF(Q624:S624,"Yes")</f>
        <v>0</v>
      </c>
      <c r="U624" s="15" t="s">
        <v>152</v>
      </c>
      <c r="V624" s="19"/>
      <c r="W624" s="8"/>
      <c r="X624" s="5"/>
      <c r="Y624" s="20"/>
      <c r="Z624" s="21"/>
      <c r="AA624" s="22"/>
      <c r="AB624" s="22"/>
      <c r="AC624" s="23"/>
      <c r="AD624" s="22"/>
      <c r="AE624" s="22"/>
      <c r="AF624" s="22"/>
      <c r="AG624" s="23"/>
      <c r="AH624" s="22"/>
    </row>
    <row r="625" spans="1:34" ht="15.75" customHeight="1" x14ac:dyDescent="0.3">
      <c r="A625" s="13"/>
      <c r="B625" s="54"/>
      <c r="C625" s="10">
        <v>622</v>
      </c>
      <c r="D625" s="6" t="s">
        <v>1483</v>
      </c>
      <c r="E625" s="6" t="s">
        <v>1484</v>
      </c>
      <c r="F625" s="14" t="s">
        <v>152</v>
      </c>
      <c r="G625" s="15" t="s">
        <v>152</v>
      </c>
      <c r="H625" s="15" t="s">
        <v>152</v>
      </c>
      <c r="I625" s="16" t="s">
        <v>25</v>
      </c>
      <c r="L625" s="17"/>
      <c r="M625" s="18" t="str">
        <f>'AI - 1'!A624</f>
        <v>No</v>
      </c>
      <c r="N625" s="18" t="str">
        <f>'AI - 2'!A624</f>
        <v>No</v>
      </c>
      <c r="O625" s="18" t="str">
        <f>'AI  - 3'!A624</f>
        <v>No</v>
      </c>
      <c r="P625" s="8">
        <f>COUNTIF(M625:O625,"Yes")</f>
        <v>0</v>
      </c>
      <c r="Q625" s="18" t="str">
        <f>'AI - 1'!B624</f>
        <v>No</v>
      </c>
      <c r="R625" s="18" t="str">
        <f>'AI - 2'!B624</f>
        <v>No</v>
      </c>
      <c r="S625" s="18" t="str">
        <f>'AI  - 3'!B624</f>
        <v>No</v>
      </c>
      <c r="T625" s="8">
        <f>COUNTIF(Q625:S625,"Yes")</f>
        <v>0</v>
      </c>
      <c r="U625" s="15" t="s">
        <v>152</v>
      </c>
      <c r="V625" s="19"/>
      <c r="W625" s="8"/>
      <c r="X625" s="5"/>
      <c r="Y625" s="20"/>
      <c r="Z625" s="21"/>
      <c r="AA625" s="22"/>
      <c r="AB625" s="22"/>
      <c r="AC625" s="23"/>
      <c r="AD625" s="22"/>
      <c r="AE625" s="22"/>
      <c r="AF625" s="22"/>
      <c r="AG625" s="23"/>
      <c r="AH625" s="22"/>
    </row>
    <row r="626" spans="1:34" ht="15.75" customHeight="1" x14ac:dyDescent="0.3">
      <c r="A626" s="13"/>
      <c r="B626" s="54"/>
      <c r="C626" s="10">
        <v>623</v>
      </c>
      <c r="D626" s="6" t="s">
        <v>1485</v>
      </c>
      <c r="E626" s="6" t="s">
        <v>1486</v>
      </c>
      <c r="F626" s="14" t="s">
        <v>152</v>
      </c>
      <c r="G626" s="15" t="s">
        <v>152</v>
      </c>
      <c r="H626" s="15" t="s">
        <v>152</v>
      </c>
      <c r="I626" s="16" t="s">
        <v>25</v>
      </c>
      <c r="L626" s="17"/>
      <c r="M626" s="18" t="str">
        <f>'AI - 1'!A625</f>
        <v>No</v>
      </c>
      <c r="N626" s="18" t="str">
        <f>'AI - 2'!A625</f>
        <v>No</v>
      </c>
      <c r="O626" s="18" t="str">
        <f>'AI  - 3'!A625</f>
        <v>No</v>
      </c>
      <c r="P626" s="8">
        <f>COUNTIF(M626:O626,"Yes")</f>
        <v>0</v>
      </c>
      <c r="Q626" s="18" t="str">
        <f>'AI - 1'!B625</f>
        <v>No</v>
      </c>
      <c r="R626" s="18" t="str">
        <f>'AI - 2'!B625</f>
        <v>No</v>
      </c>
      <c r="S626" s="18" t="str">
        <f>'AI  - 3'!B625</f>
        <v>No</v>
      </c>
      <c r="T626" s="8">
        <f>COUNTIF(Q626:S626,"Yes")</f>
        <v>0</v>
      </c>
      <c r="U626" s="15" t="s">
        <v>152</v>
      </c>
      <c r="V626" s="19"/>
      <c r="W626" s="8"/>
      <c r="X626" s="5"/>
      <c r="Y626" s="20"/>
      <c r="Z626" s="21"/>
      <c r="AA626" s="22"/>
      <c r="AB626" s="22"/>
      <c r="AC626" s="23"/>
      <c r="AD626" s="22"/>
      <c r="AE626" s="22"/>
      <c r="AF626" s="22"/>
      <c r="AG626" s="23"/>
      <c r="AH626" s="22"/>
    </row>
    <row r="627" spans="1:34" ht="15.75" customHeight="1" x14ac:dyDescent="0.3">
      <c r="A627" s="13"/>
      <c r="B627" s="54"/>
      <c r="C627" s="10">
        <v>624</v>
      </c>
      <c r="D627" s="6" t="s">
        <v>1487</v>
      </c>
      <c r="E627" s="6" t="s">
        <v>1488</v>
      </c>
      <c r="F627" s="14" t="s">
        <v>152</v>
      </c>
      <c r="G627" s="15" t="s">
        <v>152</v>
      </c>
      <c r="H627" s="15" t="s">
        <v>152</v>
      </c>
      <c r="I627" s="16" t="s">
        <v>25</v>
      </c>
      <c r="L627" s="17"/>
      <c r="M627" s="18" t="str">
        <f>'AI - 1'!A626</f>
        <v>No</v>
      </c>
      <c r="N627" s="18" t="str">
        <f>'AI - 2'!A626</f>
        <v>No</v>
      </c>
      <c r="O627" s="18" t="str">
        <f>'AI  - 3'!A626</f>
        <v>No</v>
      </c>
      <c r="P627" s="8">
        <f>COUNTIF(M627:O627,"Yes")</f>
        <v>0</v>
      </c>
      <c r="Q627" s="18" t="str">
        <f>'AI - 1'!B626</f>
        <v>No</v>
      </c>
      <c r="R627" s="18" t="str">
        <f>'AI - 2'!B626</f>
        <v>No</v>
      </c>
      <c r="S627" s="18" t="str">
        <f>'AI  - 3'!B626</f>
        <v>No</v>
      </c>
      <c r="T627" s="8">
        <f>COUNTIF(Q627:S627,"Yes")</f>
        <v>0</v>
      </c>
      <c r="U627" s="15" t="s">
        <v>152</v>
      </c>
      <c r="V627" s="19"/>
      <c r="W627" s="8"/>
      <c r="X627" s="5"/>
      <c r="Y627" s="20"/>
      <c r="Z627" s="21"/>
      <c r="AA627" s="22"/>
      <c r="AB627" s="22"/>
      <c r="AC627" s="23"/>
      <c r="AD627" s="22"/>
      <c r="AE627" s="22"/>
      <c r="AF627" s="22"/>
      <c r="AG627" s="23"/>
      <c r="AH627" s="22"/>
    </row>
    <row r="628" spans="1:34" ht="15.75" customHeight="1" x14ac:dyDescent="0.3">
      <c r="A628" s="13"/>
      <c r="B628" s="54"/>
      <c r="C628" s="10">
        <v>625</v>
      </c>
      <c r="D628" s="6" t="s">
        <v>149</v>
      </c>
      <c r="E628" s="6" t="s">
        <v>308</v>
      </c>
      <c r="F628" s="14" t="s">
        <v>24</v>
      </c>
      <c r="G628" s="15" t="s">
        <v>24</v>
      </c>
      <c r="H628" s="15" t="s">
        <v>24</v>
      </c>
      <c r="I628" s="16" t="s">
        <v>25</v>
      </c>
      <c r="J628" s="2"/>
      <c r="K628" s="2" t="s">
        <v>309</v>
      </c>
      <c r="L628" s="17"/>
      <c r="M628" s="18" t="str">
        <f>'AI - 1'!A627</f>
        <v>Yes</v>
      </c>
      <c r="N628" s="18" t="str">
        <f>'AI - 2'!A627</f>
        <v>Yes</v>
      </c>
      <c r="O628" s="18" t="str">
        <f>'AI  - 3'!A627</f>
        <v>No</v>
      </c>
      <c r="P628" s="8">
        <f>COUNTIF(M628:O628,"Yes")</f>
        <v>2</v>
      </c>
      <c r="Q628" s="18" t="str">
        <f>'AI - 1'!B627</f>
        <v>Yes</v>
      </c>
      <c r="R628" s="18" t="str">
        <f>'AI - 2'!B627</f>
        <v>Yes</v>
      </c>
      <c r="S628" s="18" t="str">
        <f>'AI  - 3'!B627</f>
        <v>Yes</v>
      </c>
      <c r="T628" s="8">
        <f>COUNTIF(Q628:S628,"Yes")</f>
        <v>3</v>
      </c>
      <c r="U628" s="15" t="s">
        <v>24</v>
      </c>
      <c r="V628" s="19"/>
      <c r="W628" s="8"/>
      <c r="X628" s="5"/>
      <c r="Y628" s="20"/>
      <c r="Z628" s="21"/>
      <c r="AA628" s="22"/>
      <c r="AB628" s="22"/>
      <c r="AC628" s="23"/>
      <c r="AD628" s="22"/>
      <c r="AE628" s="22"/>
      <c r="AF628" s="22"/>
      <c r="AG628" s="23"/>
      <c r="AH628" s="22"/>
    </row>
    <row r="629" spans="1:34" ht="15.75" customHeight="1" x14ac:dyDescent="0.3">
      <c r="A629" s="13"/>
      <c r="B629" s="54"/>
      <c r="C629" s="10">
        <v>626</v>
      </c>
      <c r="D629" s="6" t="s">
        <v>1489</v>
      </c>
      <c r="E629" s="6" t="s">
        <v>1490</v>
      </c>
      <c r="F629" s="14" t="s">
        <v>152</v>
      </c>
      <c r="G629" s="15" t="s">
        <v>152</v>
      </c>
      <c r="H629" s="15" t="s">
        <v>152</v>
      </c>
      <c r="I629" s="16" t="s">
        <v>25</v>
      </c>
      <c r="L629" s="17"/>
      <c r="M629" s="18" t="str">
        <f>'AI - 1'!A628</f>
        <v>No</v>
      </c>
      <c r="N629" s="18" t="str">
        <f>'AI - 2'!A628</f>
        <v>No</v>
      </c>
      <c r="O629" s="18" t="str">
        <f>'AI  - 3'!A628</f>
        <v>No</v>
      </c>
      <c r="P629" s="8">
        <f>COUNTIF(M629:O629,"Yes")</f>
        <v>0</v>
      </c>
      <c r="Q629" s="18" t="str">
        <f>'AI - 1'!B628</f>
        <v>No</v>
      </c>
      <c r="R629" s="18" t="str">
        <f>'AI - 2'!B628</f>
        <v>No</v>
      </c>
      <c r="S629" s="18" t="str">
        <f>'AI  - 3'!B628</f>
        <v>No</v>
      </c>
      <c r="T629" s="8">
        <f>COUNTIF(Q629:S629,"Yes")</f>
        <v>0</v>
      </c>
      <c r="U629" s="15" t="s">
        <v>152</v>
      </c>
      <c r="V629" s="19"/>
      <c r="W629" s="8"/>
      <c r="X629" s="5"/>
      <c r="Y629" s="20"/>
      <c r="Z629" s="21"/>
      <c r="AA629" s="22"/>
      <c r="AB629" s="22"/>
      <c r="AC629" s="23"/>
      <c r="AD629" s="22"/>
      <c r="AE629" s="22"/>
      <c r="AF629" s="22"/>
      <c r="AG629" s="23"/>
      <c r="AH629" s="22"/>
    </row>
    <row r="630" spans="1:34" ht="15.75" customHeight="1" x14ac:dyDescent="0.3">
      <c r="A630" s="13"/>
      <c r="B630" s="54"/>
      <c r="C630" s="10">
        <v>627</v>
      </c>
      <c r="D630" s="6" t="s">
        <v>187</v>
      </c>
      <c r="E630" s="6" t="s">
        <v>188</v>
      </c>
      <c r="F630" s="14" t="s">
        <v>152</v>
      </c>
      <c r="G630" s="15" t="s">
        <v>24</v>
      </c>
      <c r="H630" s="27" t="s">
        <v>152</v>
      </c>
      <c r="I630" s="16" t="s">
        <v>181</v>
      </c>
      <c r="J630" s="2" t="s">
        <v>189</v>
      </c>
      <c r="K630" s="2" t="s">
        <v>190</v>
      </c>
      <c r="L630" s="17"/>
      <c r="M630" s="18" t="str">
        <f>'AI - 1'!A629</f>
        <v>Yes</v>
      </c>
      <c r="N630" s="18" t="str">
        <f>'AI - 2'!A629</f>
        <v>Yes</v>
      </c>
      <c r="O630" s="18" t="str">
        <f>'AI  - 3'!A629</f>
        <v>Yes</v>
      </c>
      <c r="P630" s="8">
        <f>COUNTIF(M630:O630,"Yes")</f>
        <v>3</v>
      </c>
      <c r="Q630" s="18" t="str">
        <f>'AI - 1'!B629</f>
        <v>Yes</v>
      </c>
      <c r="R630" s="18" t="str">
        <f>'AI - 2'!B629</f>
        <v>Yes</v>
      </c>
      <c r="S630" s="18" t="str">
        <f>'AI  - 3'!B629</f>
        <v>Yes</v>
      </c>
      <c r="T630" s="8">
        <f>COUNTIF(Q630:S630,"Yes")</f>
        <v>3</v>
      </c>
      <c r="U630" s="15" t="s">
        <v>24</v>
      </c>
      <c r="V630" s="19"/>
      <c r="W630" s="8"/>
      <c r="X630" s="5"/>
      <c r="Y630" s="20"/>
      <c r="Z630" s="21"/>
      <c r="AA630" s="22"/>
      <c r="AB630" s="22"/>
      <c r="AC630" s="23"/>
      <c r="AD630" s="21"/>
      <c r="AE630" s="22"/>
      <c r="AF630" s="22"/>
      <c r="AG630" s="23"/>
      <c r="AH630" s="21"/>
    </row>
    <row r="631" spans="1:34" ht="15.75" customHeight="1" x14ac:dyDescent="0.3">
      <c r="A631" s="13"/>
      <c r="B631" s="54"/>
      <c r="C631" s="10">
        <v>628</v>
      </c>
      <c r="D631" s="6" t="s">
        <v>1491</v>
      </c>
      <c r="E631" s="6" t="s">
        <v>1492</v>
      </c>
      <c r="F631" s="14" t="s">
        <v>152</v>
      </c>
      <c r="G631" s="15" t="s">
        <v>152</v>
      </c>
      <c r="H631" s="15" t="s">
        <v>152</v>
      </c>
      <c r="I631" s="16" t="s">
        <v>25</v>
      </c>
      <c r="L631" s="17"/>
      <c r="M631" s="18" t="str">
        <f>'AI - 1'!A630</f>
        <v>No</v>
      </c>
      <c r="N631" s="18" t="str">
        <f>'AI - 2'!A630</f>
        <v>No</v>
      </c>
      <c r="O631" s="18" t="str">
        <f>'AI  - 3'!A630</f>
        <v>No</v>
      </c>
      <c r="P631" s="8">
        <f>COUNTIF(M631:O631,"Yes")</f>
        <v>0</v>
      </c>
      <c r="Q631" s="18" t="str">
        <f>'AI - 1'!B630</f>
        <v>No</v>
      </c>
      <c r="R631" s="18" t="str">
        <f>'AI - 2'!B630</f>
        <v>No</v>
      </c>
      <c r="S631" s="18" t="str">
        <f>'AI  - 3'!B630</f>
        <v>No</v>
      </c>
      <c r="T631" s="8">
        <f>COUNTIF(Q631:S631,"Yes")</f>
        <v>0</v>
      </c>
      <c r="U631" s="15" t="s">
        <v>152</v>
      </c>
      <c r="V631" s="19"/>
      <c r="W631" s="8"/>
      <c r="X631" s="5"/>
      <c r="Y631" s="20"/>
      <c r="Z631" s="21"/>
      <c r="AA631" s="22"/>
      <c r="AB631" s="22"/>
      <c r="AC631" s="23"/>
      <c r="AD631" s="22"/>
      <c r="AE631" s="22"/>
      <c r="AF631" s="22"/>
      <c r="AG631" s="23"/>
      <c r="AH631" s="22"/>
    </row>
    <row r="632" spans="1:34" ht="15.75" customHeight="1" x14ac:dyDescent="0.3">
      <c r="A632" s="13"/>
      <c r="B632" s="54"/>
      <c r="C632" s="10">
        <v>629</v>
      </c>
      <c r="D632" s="6" t="s">
        <v>1493</v>
      </c>
      <c r="E632" s="6" t="s">
        <v>1494</v>
      </c>
      <c r="F632" s="14" t="s">
        <v>152</v>
      </c>
      <c r="G632" s="15" t="s">
        <v>152</v>
      </c>
      <c r="H632" s="15" t="s">
        <v>152</v>
      </c>
      <c r="I632" s="16" t="s">
        <v>25</v>
      </c>
      <c r="L632" s="17"/>
      <c r="M632" s="18" t="str">
        <f>'AI - 1'!A631</f>
        <v>No</v>
      </c>
      <c r="N632" s="18" t="str">
        <f>'AI - 2'!A631</f>
        <v>No</v>
      </c>
      <c r="O632" s="18" t="str">
        <f>'AI  - 3'!A631</f>
        <v>No</v>
      </c>
      <c r="P632" s="8">
        <f>COUNTIF(M632:O632,"Yes")</f>
        <v>0</v>
      </c>
      <c r="Q632" s="18" t="str">
        <f>'AI - 1'!B631</f>
        <v>No</v>
      </c>
      <c r="R632" s="18" t="str">
        <f>'AI - 2'!B631</f>
        <v>No</v>
      </c>
      <c r="S632" s="18" t="str">
        <f>'AI  - 3'!B631</f>
        <v>No</v>
      </c>
      <c r="T632" s="8">
        <f>COUNTIF(Q632:S632,"Yes")</f>
        <v>0</v>
      </c>
      <c r="U632" s="15" t="s">
        <v>152</v>
      </c>
      <c r="V632" s="19"/>
      <c r="W632" s="8"/>
      <c r="X632" s="5"/>
      <c r="Y632" s="20"/>
      <c r="Z632" s="21"/>
      <c r="AA632" s="22"/>
      <c r="AB632" s="22"/>
      <c r="AC632" s="23"/>
      <c r="AD632" s="22"/>
      <c r="AE632" s="22"/>
      <c r="AF632" s="22"/>
      <c r="AG632" s="23"/>
      <c r="AH632" s="22"/>
    </row>
    <row r="633" spans="1:34" ht="15.75" customHeight="1" x14ac:dyDescent="0.3">
      <c r="A633" s="13"/>
      <c r="B633" s="54"/>
      <c r="C633" s="10">
        <v>630</v>
      </c>
      <c r="D633" s="6" t="s">
        <v>1495</v>
      </c>
      <c r="E633" s="6" t="s">
        <v>1496</v>
      </c>
      <c r="F633" s="14" t="s">
        <v>152</v>
      </c>
      <c r="G633" s="15" t="s">
        <v>152</v>
      </c>
      <c r="H633" s="15" t="s">
        <v>152</v>
      </c>
      <c r="I633" s="16" t="s">
        <v>25</v>
      </c>
      <c r="L633" s="17"/>
      <c r="M633" s="18" t="str">
        <f>'AI - 1'!A632</f>
        <v>No</v>
      </c>
      <c r="N633" s="18" t="str">
        <f>'AI - 2'!A632</f>
        <v>No</v>
      </c>
      <c r="O633" s="18" t="str">
        <f>'AI  - 3'!A632</f>
        <v>No</v>
      </c>
      <c r="P633" s="8">
        <f>COUNTIF(M633:O633,"Yes")</f>
        <v>0</v>
      </c>
      <c r="Q633" s="18" t="str">
        <f>'AI - 1'!B632</f>
        <v>No</v>
      </c>
      <c r="R633" s="18" t="str">
        <f>'AI - 2'!B632</f>
        <v>No</v>
      </c>
      <c r="S633" s="18" t="str">
        <f>'AI  - 3'!B632</f>
        <v>No</v>
      </c>
      <c r="T633" s="8">
        <f>COUNTIF(Q633:S633,"Yes")</f>
        <v>0</v>
      </c>
      <c r="U633" s="15" t="s">
        <v>152</v>
      </c>
      <c r="V633" s="19"/>
      <c r="W633" s="8"/>
      <c r="X633" s="5"/>
      <c r="Y633" s="20"/>
      <c r="Z633" s="21"/>
      <c r="AA633" s="22"/>
      <c r="AB633" s="22"/>
      <c r="AC633" s="23"/>
      <c r="AD633" s="22"/>
      <c r="AE633" s="22"/>
      <c r="AF633" s="22"/>
      <c r="AG633" s="23"/>
      <c r="AH633" s="22"/>
    </row>
    <row r="634" spans="1:34" ht="15.75" customHeight="1" x14ac:dyDescent="0.3">
      <c r="A634" s="13"/>
      <c r="B634" s="54"/>
      <c r="C634" s="10">
        <v>631</v>
      </c>
      <c r="D634" s="6" t="s">
        <v>1497</v>
      </c>
      <c r="E634" s="6" t="s">
        <v>1498</v>
      </c>
      <c r="F634" s="14" t="s">
        <v>152</v>
      </c>
      <c r="G634" s="15" t="s">
        <v>152</v>
      </c>
      <c r="H634" s="15" t="s">
        <v>152</v>
      </c>
      <c r="I634" s="16" t="s">
        <v>25</v>
      </c>
      <c r="L634" s="17"/>
      <c r="M634" s="18" t="str">
        <f>'AI - 1'!A633</f>
        <v>No</v>
      </c>
      <c r="N634" s="18" t="str">
        <f>'AI - 2'!A633</f>
        <v>No</v>
      </c>
      <c r="O634" s="18" t="str">
        <f>'AI  - 3'!A633</f>
        <v>No</v>
      </c>
      <c r="P634" s="8">
        <f>COUNTIF(M634:O634,"Yes")</f>
        <v>0</v>
      </c>
      <c r="Q634" s="18" t="str">
        <f>'AI - 1'!B633</f>
        <v>No</v>
      </c>
      <c r="R634" s="18" t="str">
        <f>'AI - 2'!B633</f>
        <v>No</v>
      </c>
      <c r="S634" s="18" t="str">
        <f>'AI  - 3'!B633</f>
        <v>No</v>
      </c>
      <c r="T634" s="8">
        <f>COUNTIF(Q634:S634,"Yes")</f>
        <v>0</v>
      </c>
      <c r="U634" s="15" t="s">
        <v>152</v>
      </c>
      <c r="V634" s="19"/>
      <c r="W634" s="8"/>
      <c r="X634" s="5"/>
      <c r="Y634" s="20"/>
      <c r="Z634" s="21"/>
      <c r="AA634" s="22"/>
      <c r="AB634" s="22"/>
      <c r="AC634" s="23"/>
      <c r="AD634" s="22"/>
      <c r="AE634" s="22"/>
      <c r="AF634" s="22"/>
      <c r="AG634" s="23"/>
      <c r="AH634" s="22"/>
    </row>
    <row r="635" spans="1:34" ht="15.75" customHeight="1" x14ac:dyDescent="0.3">
      <c r="A635" s="13"/>
      <c r="B635" s="54"/>
      <c r="C635" s="10">
        <v>632</v>
      </c>
      <c r="D635" s="6" t="s">
        <v>1499</v>
      </c>
      <c r="E635" s="6" t="s">
        <v>1500</v>
      </c>
      <c r="F635" s="14" t="s">
        <v>152</v>
      </c>
      <c r="G635" s="15" t="s">
        <v>152</v>
      </c>
      <c r="H635" s="15" t="s">
        <v>152</v>
      </c>
      <c r="I635" s="16" t="s">
        <v>25</v>
      </c>
      <c r="L635" s="17"/>
      <c r="M635" s="18" t="str">
        <f>'AI - 1'!A634</f>
        <v>No</v>
      </c>
      <c r="N635" s="18" t="str">
        <f>'AI - 2'!A634</f>
        <v>No</v>
      </c>
      <c r="O635" s="18" t="str">
        <f>'AI  - 3'!A634</f>
        <v>No</v>
      </c>
      <c r="P635" s="8">
        <f>COUNTIF(M635:O635,"Yes")</f>
        <v>0</v>
      </c>
      <c r="Q635" s="18" t="str">
        <f>'AI - 1'!B634</f>
        <v>No</v>
      </c>
      <c r="R635" s="18" t="str">
        <f>'AI - 2'!B634</f>
        <v>No</v>
      </c>
      <c r="S635" s="18" t="str">
        <f>'AI  - 3'!B634</f>
        <v>No</v>
      </c>
      <c r="T635" s="8">
        <f>COUNTIF(Q635:S635,"Yes")</f>
        <v>0</v>
      </c>
      <c r="U635" s="15" t="s">
        <v>152</v>
      </c>
      <c r="V635" s="19"/>
      <c r="W635" s="8"/>
      <c r="X635" s="5"/>
      <c r="Y635" s="20"/>
      <c r="Z635" s="21"/>
      <c r="AA635" s="22"/>
      <c r="AB635" s="22"/>
      <c r="AC635" s="23"/>
      <c r="AD635" s="21"/>
      <c r="AE635" s="22"/>
      <c r="AF635" s="22"/>
      <c r="AG635" s="23"/>
      <c r="AH635" s="22"/>
    </row>
    <row r="636" spans="1:34" ht="15.75" customHeight="1" x14ac:dyDescent="0.3">
      <c r="A636" s="13"/>
      <c r="B636" s="54"/>
      <c r="C636" s="10">
        <v>633</v>
      </c>
      <c r="D636" s="6" t="s">
        <v>1501</v>
      </c>
      <c r="E636" s="6" t="s">
        <v>1502</v>
      </c>
      <c r="F636" s="14" t="s">
        <v>152</v>
      </c>
      <c r="G636" s="15" t="s">
        <v>152</v>
      </c>
      <c r="H636" s="15" t="s">
        <v>152</v>
      </c>
      <c r="I636" s="16" t="s">
        <v>25</v>
      </c>
      <c r="L636" s="17"/>
      <c r="M636" s="18" t="str">
        <f>'AI - 1'!A635</f>
        <v>No</v>
      </c>
      <c r="N636" s="18" t="str">
        <f>'AI - 2'!A635</f>
        <v>No</v>
      </c>
      <c r="O636" s="18" t="str">
        <f>'AI  - 3'!A635</f>
        <v>No</v>
      </c>
      <c r="P636" s="8">
        <f>COUNTIF(M636:O636,"Yes")</f>
        <v>0</v>
      </c>
      <c r="Q636" s="18" t="str">
        <f>'AI - 1'!B635</f>
        <v>No</v>
      </c>
      <c r="R636" s="18" t="str">
        <f>'AI - 2'!B635</f>
        <v>No</v>
      </c>
      <c r="S636" s="18" t="str">
        <f>'AI  - 3'!B635</f>
        <v>No</v>
      </c>
      <c r="T636" s="8">
        <f>COUNTIF(Q636:S636,"Yes")</f>
        <v>0</v>
      </c>
      <c r="U636" s="15" t="s">
        <v>152</v>
      </c>
      <c r="V636" s="19"/>
      <c r="W636" s="8"/>
      <c r="X636" s="5"/>
      <c r="Y636" s="20"/>
      <c r="Z636" s="21"/>
      <c r="AA636" s="22"/>
      <c r="AB636" s="22"/>
      <c r="AC636" s="23"/>
      <c r="AD636" s="22"/>
      <c r="AE636" s="22"/>
      <c r="AF636" s="22"/>
      <c r="AG636" s="23"/>
      <c r="AH636" s="22"/>
    </row>
    <row r="637" spans="1:34" ht="15.75" customHeight="1" x14ac:dyDescent="0.3">
      <c r="A637" s="13"/>
      <c r="B637" s="54"/>
      <c r="C637" s="10">
        <v>634</v>
      </c>
      <c r="D637" s="6" t="s">
        <v>100</v>
      </c>
      <c r="E637" s="6" t="s">
        <v>28</v>
      </c>
      <c r="F637" s="14" t="s">
        <v>24</v>
      </c>
      <c r="G637" s="15" t="s">
        <v>24</v>
      </c>
      <c r="H637" s="15" t="s">
        <v>24</v>
      </c>
      <c r="I637" s="16" t="s">
        <v>25</v>
      </c>
      <c r="L637" s="17"/>
      <c r="M637" s="18" t="str">
        <f>'AI - 1'!A636</f>
        <v>Yes</v>
      </c>
      <c r="N637" s="18" t="str">
        <f>'AI - 2'!A636</f>
        <v>Yes</v>
      </c>
      <c r="O637" s="18" t="str">
        <f>'AI  - 3'!A636</f>
        <v>Yes</v>
      </c>
      <c r="P637" s="8">
        <f>COUNTIF(M637:O637,"Yes")</f>
        <v>3</v>
      </c>
      <c r="Q637" s="18" t="str">
        <f>'AI - 1'!B636</f>
        <v>Yes</v>
      </c>
      <c r="R637" s="18" t="str">
        <f>'AI - 2'!B636</f>
        <v>Yes</v>
      </c>
      <c r="S637" s="18" t="str">
        <f>'AI  - 3'!B636</f>
        <v>Yes</v>
      </c>
      <c r="T637" s="8">
        <f>COUNTIF(Q637:S637,"Yes")</f>
        <v>3</v>
      </c>
      <c r="U637" s="15" t="s">
        <v>24</v>
      </c>
      <c r="V637" s="19"/>
      <c r="W637" s="8"/>
      <c r="X637" s="5"/>
      <c r="Y637" s="20"/>
      <c r="Z637" s="21"/>
      <c r="AA637" s="22"/>
      <c r="AB637" s="22"/>
      <c r="AC637" s="23"/>
      <c r="AD637" s="21"/>
      <c r="AE637" s="22"/>
      <c r="AF637" s="22"/>
      <c r="AG637" s="23"/>
      <c r="AH637" s="21"/>
    </row>
    <row r="638" spans="1:34" ht="15.75" customHeight="1" x14ac:dyDescent="0.3">
      <c r="A638" s="13"/>
      <c r="B638" s="54"/>
      <c r="C638" s="10">
        <v>635</v>
      </c>
      <c r="D638" s="6" t="s">
        <v>1503</v>
      </c>
      <c r="E638" s="6" t="s">
        <v>1504</v>
      </c>
      <c r="F638" s="14" t="s">
        <v>152</v>
      </c>
      <c r="G638" s="15" t="s">
        <v>152</v>
      </c>
      <c r="H638" s="15" t="s">
        <v>152</v>
      </c>
      <c r="I638" s="16" t="s">
        <v>25</v>
      </c>
      <c r="L638" s="17"/>
      <c r="M638" s="18" t="str">
        <f>'AI - 1'!A637</f>
        <v>No</v>
      </c>
      <c r="N638" s="18" t="str">
        <f>'AI - 2'!A637</f>
        <v>No</v>
      </c>
      <c r="O638" s="18" t="str">
        <f>'AI  - 3'!A637</f>
        <v>No</v>
      </c>
      <c r="P638" s="8">
        <f>COUNTIF(M638:O638,"Yes")</f>
        <v>0</v>
      </c>
      <c r="Q638" s="18" t="str">
        <f>'AI - 1'!B637</f>
        <v>No</v>
      </c>
      <c r="R638" s="18" t="str">
        <f>'AI - 2'!B637</f>
        <v>No</v>
      </c>
      <c r="S638" s="18" t="str">
        <f>'AI  - 3'!B637</f>
        <v>No</v>
      </c>
      <c r="T638" s="8">
        <f>COUNTIF(Q638:S638,"Yes")</f>
        <v>0</v>
      </c>
      <c r="U638" s="15" t="s">
        <v>152</v>
      </c>
      <c r="V638" s="19"/>
      <c r="W638" s="8"/>
      <c r="X638" s="5"/>
      <c r="Y638" s="20"/>
      <c r="Z638" s="21"/>
      <c r="AA638" s="22"/>
      <c r="AB638" s="22"/>
      <c r="AC638" s="23"/>
      <c r="AD638" s="22"/>
      <c r="AE638" s="22"/>
      <c r="AF638" s="22"/>
      <c r="AG638" s="23"/>
      <c r="AH638" s="22"/>
    </row>
    <row r="639" spans="1:34" ht="15.75" customHeight="1" x14ac:dyDescent="0.3">
      <c r="A639" s="13"/>
      <c r="B639" s="54"/>
      <c r="C639" s="10">
        <v>636</v>
      </c>
      <c r="D639" s="6" t="s">
        <v>1505</v>
      </c>
      <c r="E639" s="6" t="s">
        <v>1506</v>
      </c>
      <c r="F639" s="14" t="s">
        <v>152</v>
      </c>
      <c r="G639" s="15" t="s">
        <v>152</v>
      </c>
      <c r="H639" s="15" t="s">
        <v>152</v>
      </c>
      <c r="I639" s="16" t="s">
        <v>25</v>
      </c>
      <c r="L639" s="17"/>
      <c r="M639" s="18" t="str">
        <f>'AI - 1'!A638</f>
        <v>No</v>
      </c>
      <c r="N639" s="18" t="str">
        <f>'AI - 2'!A638</f>
        <v>No</v>
      </c>
      <c r="O639" s="18" t="str">
        <f>'AI  - 3'!A638</f>
        <v>No</v>
      </c>
      <c r="P639" s="8">
        <f>COUNTIF(M639:O639,"Yes")</f>
        <v>0</v>
      </c>
      <c r="Q639" s="18" t="str">
        <f>'AI - 1'!B638</f>
        <v>No</v>
      </c>
      <c r="R639" s="18" t="str">
        <f>'AI - 2'!B638</f>
        <v>No</v>
      </c>
      <c r="S639" s="18" t="str">
        <f>'AI  - 3'!B638</f>
        <v>No</v>
      </c>
      <c r="T639" s="8">
        <f>COUNTIF(Q639:S639,"Yes")</f>
        <v>0</v>
      </c>
      <c r="U639" s="15" t="s">
        <v>152</v>
      </c>
      <c r="V639" s="19"/>
      <c r="W639" s="8"/>
      <c r="X639" s="5"/>
      <c r="Y639" s="20"/>
      <c r="Z639" s="21"/>
      <c r="AA639" s="22"/>
      <c r="AB639" s="22"/>
      <c r="AC639" s="23"/>
      <c r="AD639" s="22"/>
      <c r="AE639" s="22"/>
      <c r="AF639" s="22"/>
      <c r="AG639" s="23"/>
      <c r="AH639" s="22"/>
    </row>
    <row r="640" spans="1:34" ht="15.75" customHeight="1" x14ac:dyDescent="0.3">
      <c r="A640" s="13"/>
      <c r="B640" s="54"/>
      <c r="C640" s="10">
        <v>637</v>
      </c>
      <c r="D640" s="6" t="s">
        <v>1507</v>
      </c>
      <c r="E640" s="6" t="s">
        <v>1508</v>
      </c>
      <c r="F640" s="14" t="s">
        <v>152</v>
      </c>
      <c r="G640" s="15" t="s">
        <v>152</v>
      </c>
      <c r="H640" s="15" t="s">
        <v>152</v>
      </c>
      <c r="I640" s="16" t="s">
        <v>25</v>
      </c>
      <c r="L640" s="17"/>
      <c r="M640" s="18" t="str">
        <f>'AI - 1'!A639</f>
        <v>No</v>
      </c>
      <c r="N640" s="18" t="str">
        <f>'AI - 2'!A639</f>
        <v>No</v>
      </c>
      <c r="O640" s="18" t="str">
        <f>'AI  - 3'!A639</f>
        <v>No</v>
      </c>
      <c r="P640" s="8">
        <f>COUNTIF(M640:O640,"Yes")</f>
        <v>0</v>
      </c>
      <c r="Q640" s="18" t="str">
        <f>'AI - 1'!B639</f>
        <v>No</v>
      </c>
      <c r="R640" s="18" t="str">
        <f>'AI - 2'!B639</f>
        <v>No</v>
      </c>
      <c r="S640" s="18" t="str">
        <f>'AI  - 3'!B639</f>
        <v>No</v>
      </c>
      <c r="T640" s="8">
        <f>COUNTIF(Q640:S640,"Yes")</f>
        <v>0</v>
      </c>
      <c r="U640" s="15" t="s">
        <v>152</v>
      </c>
      <c r="V640" s="19"/>
      <c r="W640" s="8"/>
      <c r="X640" s="5"/>
      <c r="Y640" s="20"/>
      <c r="Z640" s="21"/>
      <c r="AA640" s="22"/>
      <c r="AB640" s="22"/>
      <c r="AC640" s="23"/>
      <c r="AD640" s="22"/>
      <c r="AE640" s="22"/>
      <c r="AF640" s="22"/>
      <c r="AG640" s="23"/>
      <c r="AH640" s="22"/>
    </row>
    <row r="641" spans="1:34" ht="15.75" customHeight="1" x14ac:dyDescent="0.3">
      <c r="A641" s="13"/>
      <c r="B641" s="54"/>
      <c r="C641" s="10">
        <v>638</v>
      </c>
      <c r="D641" s="6" t="s">
        <v>1509</v>
      </c>
      <c r="E641" s="6" t="s">
        <v>1510</v>
      </c>
      <c r="F641" s="14" t="s">
        <v>152</v>
      </c>
      <c r="G641" s="15" t="s">
        <v>152</v>
      </c>
      <c r="H641" s="15" t="s">
        <v>152</v>
      </c>
      <c r="I641" s="16" t="s">
        <v>25</v>
      </c>
      <c r="L641" s="17"/>
      <c r="M641" s="18" t="str">
        <f>'AI - 1'!A640</f>
        <v>No</v>
      </c>
      <c r="N641" s="18" t="str">
        <f>'AI - 2'!A640</f>
        <v>No</v>
      </c>
      <c r="O641" s="18" t="str">
        <f>'AI  - 3'!A640</f>
        <v>No</v>
      </c>
      <c r="P641" s="8">
        <f>COUNTIF(M641:O641,"Yes")</f>
        <v>0</v>
      </c>
      <c r="Q641" s="18" t="str">
        <f>'AI - 1'!B640</f>
        <v>No</v>
      </c>
      <c r="R641" s="18" t="str">
        <f>'AI - 2'!B640</f>
        <v>No</v>
      </c>
      <c r="S641" s="18" t="str">
        <f>'AI  - 3'!B640</f>
        <v>No</v>
      </c>
      <c r="T641" s="8">
        <f>COUNTIF(Q641:S641,"Yes")</f>
        <v>0</v>
      </c>
      <c r="U641" s="15" t="s">
        <v>152</v>
      </c>
      <c r="V641" s="19"/>
      <c r="W641" s="8"/>
      <c r="X641" s="5"/>
      <c r="Y641" s="20"/>
      <c r="Z641" s="21"/>
      <c r="AA641" s="22"/>
      <c r="AB641" s="22"/>
      <c r="AC641" s="23"/>
      <c r="AD641" s="22"/>
      <c r="AE641" s="22"/>
      <c r="AF641" s="22"/>
      <c r="AG641" s="23"/>
      <c r="AH641" s="22"/>
    </row>
    <row r="642" spans="1:34" ht="15.75" customHeight="1" x14ac:dyDescent="0.3">
      <c r="A642" s="13"/>
      <c r="B642" s="54"/>
      <c r="C642" s="10">
        <v>639</v>
      </c>
      <c r="D642" s="6" t="s">
        <v>101</v>
      </c>
      <c r="E642" s="6" t="s">
        <v>102</v>
      </c>
      <c r="F642" s="14" t="s">
        <v>24</v>
      </c>
      <c r="G642" s="15" t="s">
        <v>24</v>
      </c>
      <c r="H642" s="15" t="s">
        <v>24</v>
      </c>
      <c r="I642" s="16" t="s">
        <v>25</v>
      </c>
      <c r="L642" s="17"/>
      <c r="M642" s="18" t="str">
        <f>'AI - 1'!A641</f>
        <v>Yes</v>
      </c>
      <c r="N642" s="18" t="str">
        <f>'AI - 2'!A641</f>
        <v>Yes</v>
      </c>
      <c r="O642" s="18" t="str">
        <f>'AI  - 3'!A641</f>
        <v>Yes</v>
      </c>
      <c r="P642" s="8">
        <f>COUNTIF(M642:O642,"Yes")</f>
        <v>3</v>
      </c>
      <c r="Q642" s="18" t="str">
        <f>'AI - 1'!B641</f>
        <v>Yes</v>
      </c>
      <c r="R642" s="18" t="str">
        <f>'AI - 2'!B641</f>
        <v>Yes</v>
      </c>
      <c r="S642" s="18" t="str">
        <f>'AI  - 3'!B641</f>
        <v>Yes</v>
      </c>
      <c r="T642" s="8">
        <f>COUNTIF(Q642:S642,"Yes")</f>
        <v>3</v>
      </c>
      <c r="U642" s="15" t="s">
        <v>24</v>
      </c>
      <c r="V642" s="19"/>
      <c r="W642" s="8"/>
      <c r="X642" s="5"/>
      <c r="Y642" s="20"/>
      <c r="Z642" s="21"/>
      <c r="AA642" s="22"/>
      <c r="AB642" s="22"/>
      <c r="AC642" s="23"/>
      <c r="AD642" s="21"/>
      <c r="AE642" s="22"/>
      <c r="AF642" s="22"/>
      <c r="AG642" s="23"/>
      <c r="AH642" s="21"/>
    </row>
    <row r="643" spans="1:34" ht="15.75" customHeight="1" x14ac:dyDescent="0.3">
      <c r="A643" s="13"/>
      <c r="B643" s="54"/>
      <c r="C643" s="10">
        <v>640</v>
      </c>
      <c r="D643" s="6" t="s">
        <v>1511</v>
      </c>
      <c r="E643" s="6" t="s">
        <v>1512</v>
      </c>
      <c r="F643" s="14" t="s">
        <v>152</v>
      </c>
      <c r="G643" s="15" t="s">
        <v>152</v>
      </c>
      <c r="H643" s="15" t="s">
        <v>152</v>
      </c>
      <c r="I643" s="16" t="s">
        <v>25</v>
      </c>
      <c r="L643" s="17"/>
      <c r="M643" s="18" t="str">
        <f>'AI - 1'!A642</f>
        <v>No</v>
      </c>
      <c r="N643" s="18" t="str">
        <f>'AI - 2'!A642</f>
        <v>No</v>
      </c>
      <c r="O643" s="18" t="str">
        <f>'AI  - 3'!A642</f>
        <v>No</v>
      </c>
      <c r="P643" s="8">
        <f>COUNTIF(M643:O643,"Yes")</f>
        <v>0</v>
      </c>
      <c r="Q643" s="18" t="str">
        <f>'AI - 1'!B642</f>
        <v>No</v>
      </c>
      <c r="R643" s="18" t="str">
        <f>'AI - 2'!B642</f>
        <v>No</v>
      </c>
      <c r="S643" s="18" t="str">
        <f>'AI  - 3'!B642</f>
        <v>No</v>
      </c>
      <c r="T643" s="8">
        <f>COUNTIF(Q643:S643,"Yes")</f>
        <v>0</v>
      </c>
      <c r="U643" s="15" t="s">
        <v>152</v>
      </c>
      <c r="V643" s="19"/>
      <c r="W643" s="8"/>
      <c r="X643" s="5"/>
      <c r="Y643" s="20"/>
      <c r="Z643" s="21"/>
      <c r="AA643" s="22"/>
      <c r="AB643" s="22"/>
      <c r="AC643" s="23"/>
      <c r="AD643" s="22"/>
      <c r="AE643" s="22"/>
      <c r="AF643" s="22"/>
      <c r="AG643" s="23"/>
      <c r="AH643" s="22"/>
    </row>
    <row r="644" spans="1:34" ht="15.75" customHeight="1" x14ac:dyDescent="0.3">
      <c r="A644" s="13"/>
      <c r="B644" s="54"/>
      <c r="C644" s="10">
        <v>641</v>
      </c>
      <c r="D644" s="6" t="s">
        <v>1513</v>
      </c>
      <c r="E644" s="6" t="s">
        <v>1514</v>
      </c>
      <c r="F644" s="14" t="s">
        <v>152</v>
      </c>
      <c r="G644" s="15" t="s">
        <v>152</v>
      </c>
      <c r="H644" s="15" t="s">
        <v>152</v>
      </c>
      <c r="I644" s="16" t="s">
        <v>25</v>
      </c>
      <c r="L644" s="17"/>
      <c r="M644" s="18" t="str">
        <f>'AI - 1'!A643</f>
        <v>No</v>
      </c>
      <c r="N644" s="18" t="str">
        <f>'AI - 2'!A643</f>
        <v>No</v>
      </c>
      <c r="O644" s="18" t="str">
        <f>'AI  - 3'!A643</f>
        <v>No</v>
      </c>
      <c r="P644" s="8">
        <f>COUNTIF(M644:O644,"Yes")</f>
        <v>0</v>
      </c>
      <c r="Q644" s="18" t="str">
        <f>'AI - 1'!B643</f>
        <v>No</v>
      </c>
      <c r="R644" s="18" t="str">
        <f>'AI - 2'!B643</f>
        <v>No</v>
      </c>
      <c r="S644" s="18" t="str">
        <f>'AI  - 3'!B643</f>
        <v>No</v>
      </c>
      <c r="T644" s="8">
        <f>COUNTIF(Q644:S644,"Yes")</f>
        <v>0</v>
      </c>
      <c r="U644" s="15" t="s">
        <v>152</v>
      </c>
      <c r="V644" s="19"/>
      <c r="W644" s="8"/>
      <c r="X644" s="5"/>
      <c r="Y644" s="20"/>
      <c r="Z644" s="21"/>
      <c r="AA644" s="22"/>
      <c r="AB644" s="22"/>
      <c r="AC644" s="23"/>
      <c r="AD644" s="22"/>
      <c r="AE644" s="22"/>
      <c r="AF644" s="22"/>
      <c r="AG644" s="23"/>
      <c r="AH644" s="22"/>
    </row>
    <row r="645" spans="1:34" ht="15.75" customHeight="1" x14ac:dyDescent="0.3">
      <c r="A645" s="13"/>
      <c r="B645" s="54"/>
      <c r="C645" s="10">
        <v>642</v>
      </c>
      <c r="D645" s="6" t="s">
        <v>1515</v>
      </c>
      <c r="E645" s="6" t="s">
        <v>1516</v>
      </c>
      <c r="F645" s="14" t="s">
        <v>152</v>
      </c>
      <c r="G645" s="15" t="s">
        <v>152</v>
      </c>
      <c r="H645" s="15" t="s">
        <v>152</v>
      </c>
      <c r="I645" s="16" t="s">
        <v>25</v>
      </c>
      <c r="L645" s="17"/>
      <c r="M645" s="18" t="str">
        <f>'AI - 1'!A644</f>
        <v>No</v>
      </c>
      <c r="N645" s="18" t="str">
        <f>'AI - 2'!A644</f>
        <v>No</v>
      </c>
      <c r="O645" s="18" t="str">
        <f>'AI  - 3'!A644</f>
        <v>No</v>
      </c>
      <c r="P645" s="8">
        <f>COUNTIF(M645:O645,"Yes")</f>
        <v>0</v>
      </c>
      <c r="Q645" s="18" t="str">
        <f>'AI - 1'!B644</f>
        <v>No</v>
      </c>
      <c r="R645" s="18" t="str">
        <f>'AI - 2'!B644</f>
        <v>No</v>
      </c>
      <c r="S645" s="18" t="str">
        <f>'AI  - 3'!B644</f>
        <v>No</v>
      </c>
      <c r="T645" s="8">
        <f>COUNTIF(Q645:S645,"Yes")</f>
        <v>0</v>
      </c>
      <c r="U645" s="15" t="s">
        <v>152</v>
      </c>
      <c r="V645" s="19"/>
      <c r="W645" s="8"/>
      <c r="X645" s="5"/>
      <c r="Y645" s="20"/>
      <c r="Z645" s="21"/>
      <c r="AA645" s="22"/>
      <c r="AB645" s="22"/>
      <c r="AC645" s="23"/>
      <c r="AD645" s="22"/>
      <c r="AE645" s="22"/>
      <c r="AF645" s="22"/>
      <c r="AG645" s="23"/>
      <c r="AH645" s="22"/>
    </row>
    <row r="646" spans="1:34" ht="15.75" customHeight="1" x14ac:dyDescent="0.3">
      <c r="A646" s="13"/>
      <c r="B646" s="54"/>
      <c r="C646" s="10">
        <v>643</v>
      </c>
      <c r="D646" s="6" t="s">
        <v>1517</v>
      </c>
      <c r="E646" s="6" t="s">
        <v>1518</v>
      </c>
      <c r="F646" s="14" t="s">
        <v>152</v>
      </c>
      <c r="G646" s="15" t="s">
        <v>152</v>
      </c>
      <c r="H646" s="15" t="s">
        <v>152</v>
      </c>
      <c r="I646" s="16" t="s">
        <v>25</v>
      </c>
      <c r="L646" s="17"/>
      <c r="M646" s="18" t="str">
        <f>'AI - 1'!A645</f>
        <v>No</v>
      </c>
      <c r="N646" s="18" t="str">
        <f>'AI - 2'!A645</f>
        <v>No</v>
      </c>
      <c r="O646" s="18" t="str">
        <f>'AI  - 3'!A645</f>
        <v>No</v>
      </c>
      <c r="P646" s="8">
        <f>COUNTIF(M646:O646,"Yes")</f>
        <v>0</v>
      </c>
      <c r="Q646" s="18" t="str">
        <f>'AI - 1'!B645</f>
        <v>No</v>
      </c>
      <c r="R646" s="18" t="str">
        <f>'AI - 2'!B645</f>
        <v>No</v>
      </c>
      <c r="S646" s="18" t="str">
        <f>'AI  - 3'!B645</f>
        <v>No</v>
      </c>
      <c r="T646" s="8">
        <f>COUNTIF(Q646:S646,"Yes")</f>
        <v>0</v>
      </c>
      <c r="U646" s="15" t="s">
        <v>152</v>
      </c>
      <c r="V646" s="19"/>
      <c r="W646" s="8"/>
      <c r="X646" s="5"/>
      <c r="Y646" s="20"/>
      <c r="Z646" s="21"/>
      <c r="AA646" s="22"/>
      <c r="AB646" s="22"/>
      <c r="AC646" s="23"/>
      <c r="AD646" s="22"/>
      <c r="AE646" s="22"/>
      <c r="AF646" s="22"/>
      <c r="AG646" s="23"/>
      <c r="AH646" s="22"/>
    </row>
    <row r="647" spans="1:34" ht="15.75" customHeight="1" x14ac:dyDescent="0.3">
      <c r="A647" s="13"/>
      <c r="B647" s="54"/>
      <c r="C647" s="10">
        <v>644</v>
      </c>
      <c r="D647" s="6" t="s">
        <v>1519</v>
      </c>
      <c r="E647" s="6" t="s">
        <v>1520</v>
      </c>
      <c r="F647" s="14" t="s">
        <v>152</v>
      </c>
      <c r="G647" s="15" t="s">
        <v>152</v>
      </c>
      <c r="H647" s="15" t="s">
        <v>152</v>
      </c>
      <c r="I647" s="16" t="s">
        <v>25</v>
      </c>
      <c r="L647" s="17"/>
      <c r="M647" s="18" t="str">
        <f>'AI - 1'!A646</f>
        <v>No</v>
      </c>
      <c r="N647" s="18" t="str">
        <f>'AI - 2'!A646</f>
        <v>No</v>
      </c>
      <c r="O647" s="18" t="str">
        <f>'AI  - 3'!A646</f>
        <v>No</v>
      </c>
      <c r="P647" s="8">
        <f>COUNTIF(M647:O647,"Yes")</f>
        <v>0</v>
      </c>
      <c r="Q647" s="18" t="str">
        <f>'AI - 1'!B646</f>
        <v>No</v>
      </c>
      <c r="R647" s="18" t="str">
        <f>'AI - 2'!B646</f>
        <v>No</v>
      </c>
      <c r="S647" s="18" t="str">
        <f>'AI  - 3'!B646</f>
        <v>No</v>
      </c>
      <c r="T647" s="8">
        <f>COUNTIF(Q647:S647,"Yes")</f>
        <v>0</v>
      </c>
      <c r="U647" s="15" t="s">
        <v>152</v>
      </c>
      <c r="V647" s="19"/>
      <c r="W647" s="8"/>
      <c r="X647" s="5"/>
      <c r="Y647" s="20"/>
      <c r="Z647" s="21"/>
      <c r="AA647" s="22"/>
      <c r="AB647" s="22"/>
      <c r="AC647" s="23"/>
      <c r="AD647" s="22"/>
      <c r="AE647" s="22"/>
      <c r="AF647" s="22"/>
      <c r="AG647" s="23"/>
      <c r="AH647" s="22"/>
    </row>
    <row r="648" spans="1:34" ht="15.75" customHeight="1" x14ac:dyDescent="0.3">
      <c r="A648" s="13"/>
      <c r="B648" s="54"/>
      <c r="C648" s="10">
        <v>645</v>
      </c>
      <c r="D648" s="6" t="s">
        <v>1521</v>
      </c>
      <c r="E648" s="6" t="s">
        <v>1522</v>
      </c>
      <c r="F648" s="14" t="s">
        <v>152</v>
      </c>
      <c r="G648" s="15" t="s">
        <v>152</v>
      </c>
      <c r="H648" s="15" t="s">
        <v>152</v>
      </c>
      <c r="I648" s="16" t="s">
        <v>25</v>
      </c>
      <c r="L648" s="17"/>
      <c r="M648" s="18" t="str">
        <f>'AI - 1'!A647</f>
        <v>No</v>
      </c>
      <c r="N648" s="18" t="str">
        <f>'AI - 2'!A647</f>
        <v>No</v>
      </c>
      <c r="O648" s="18" t="str">
        <f>'AI  - 3'!A647</f>
        <v>No</v>
      </c>
      <c r="P648" s="8">
        <f>COUNTIF(M648:O648,"Yes")</f>
        <v>0</v>
      </c>
      <c r="Q648" s="18" t="str">
        <f>'AI - 1'!B647</f>
        <v>No</v>
      </c>
      <c r="R648" s="18" t="str">
        <f>'AI - 2'!B647</f>
        <v>No</v>
      </c>
      <c r="S648" s="18" t="str">
        <f>'AI  - 3'!B647</f>
        <v>No</v>
      </c>
      <c r="T648" s="8">
        <f>COUNTIF(Q648:S648,"Yes")</f>
        <v>0</v>
      </c>
      <c r="U648" s="15" t="s">
        <v>152</v>
      </c>
      <c r="V648" s="19"/>
      <c r="W648" s="8"/>
      <c r="X648" s="5"/>
      <c r="Y648" s="20"/>
      <c r="Z648" s="21"/>
      <c r="AA648" s="22"/>
      <c r="AB648" s="22"/>
      <c r="AC648" s="23"/>
      <c r="AD648" s="22"/>
      <c r="AE648" s="22"/>
      <c r="AF648" s="22"/>
      <c r="AG648" s="23"/>
      <c r="AH648" s="22"/>
    </row>
    <row r="649" spans="1:34" ht="15.75" customHeight="1" x14ac:dyDescent="0.3">
      <c r="A649" s="13"/>
      <c r="B649" s="54"/>
      <c r="C649" s="10">
        <v>646</v>
      </c>
      <c r="D649" s="6" t="s">
        <v>1523</v>
      </c>
      <c r="E649" s="6" t="s">
        <v>1524</v>
      </c>
      <c r="F649" s="14" t="s">
        <v>152</v>
      </c>
      <c r="G649" s="15" t="s">
        <v>152</v>
      </c>
      <c r="H649" s="15" t="s">
        <v>152</v>
      </c>
      <c r="I649" s="16" t="s">
        <v>25</v>
      </c>
      <c r="L649" s="17"/>
      <c r="M649" s="18" t="str">
        <f>'AI - 1'!A648</f>
        <v>No</v>
      </c>
      <c r="N649" s="18" t="str">
        <f>'AI - 2'!A648</f>
        <v>No</v>
      </c>
      <c r="O649" s="18" t="str">
        <f>'AI  - 3'!A648</f>
        <v>No</v>
      </c>
      <c r="P649" s="8">
        <f>COUNTIF(M649:O649,"Yes")</f>
        <v>0</v>
      </c>
      <c r="Q649" s="18" t="str">
        <f>'AI - 1'!B648</f>
        <v>No</v>
      </c>
      <c r="R649" s="18" t="str">
        <f>'AI - 2'!B648</f>
        <v>No</v>
      </c>
      <c r="S649" s="18" t="str">
        <f>'AI  - 3'!B648</f>
        <v>No</v>
      </c>
      <c r="T649" s="8">
        <f>COUNTIF(Q649:S649,"Yes")</f>
        <v>0</v>
      </c>
      <c r="U649" s="15" t="s">
        <v>152</v>
      </c>
      <c r="V649" s="19"/>
      <c r="W649" s="8"/>
      <c r="X649" s="5"/>
      <c r="Y649" s="20"/>
      <c r="Z649" s="21"/>
      <c r="AA649" s="22"/>
      <c r="AB649" s="22"/>
      <c r="AC649" s="23"/>
      <c r="AD649" s="22"/>
      <c r="AE649" s="22"/>
      <c r="AF649" s="22"/>
      <c r="AG649" s="23"/>
      <c r="AH649" s="22"/>
    </row>
    <row r="650" spans="1:34" ht="15.75" customHeight="1" x14ac:dyDescent="0.3">
      <c r="A650" s="13"/>
      <c r="B650" s="54"/>
      <c r="C650" s="10">
        <v>647</v>
      </c>
      <c r="D650" s="6" t="s">
        <v>1525</v>
      </c>
      <c r="E650" s="6" t="s">
        <v>1526</v>
      </c>
      <c r="F650" s="14" t="s">
        <v>152</v>
      </c>
      <c r="G650" s="15" t="s">
        <v>152</v>
      </c>
      <c r="H650" s="15" t="s">
        <v>152</v>
      </c>
      <c r="I650" s="16" t="s">
        <v>25</v>
      </c>
      <c r="L650" s="17"/>
      <c r="M650" s="18" t="str">
        <f>'AI - 1'!A649</f>
        <v>No</v>
      </c>
      <c r="N650" s="18" t="str">
        <f>'AI - 2'!A649</f>
        <v>No</v>
      </c>
      <c r="O650" s="18" t="str">
        <f>'AI  - 3'!A649</f>
        <v>No</v>
      </c>
      <c r="P650" s="8">
        <f>COUNTIF(M650:O650,"Yes")</f>
        <v>0</v>
      </c>
      <c r="Q650" s="18" t="str">
        <f>'AI - 1'!B649</f>
        <v>No</v>
      </c>
      <c r="R650" s="18" t="str">
        <f>'AI - 2'!B649</f>
        <v>No</v>
      </c>
      <c r="S650" s="18" t="str">
        <f>'AI  - 3'!B649</f>
        <v>No</v>
      </c>
      <c r="T650" s="8">
        <f>COUNTIF(Q650:S650,"Yes")</f>
        <v>0</v>
      </c>
      <c r="U650" s="15" t="s">
        <v>152</v>
      </c>
      <c r="V650" s="19"/>
      <c r="W650" s="8"/>
      <c r="X650" s="5"/>
      <c r="Y650" s="20"/>
      <c r="Z650" s="21"/>
      <c r="AA650" s="22"/>
      <c r="AB650" s="22"/>
      <c r="AC650" s="23"/>
      <c r="AD650" s="22"/>
      <c r="AE650" s="22"/>
      <c r="AF650" s="22"/>
      <c r="AG650" s="23"/>
      <c r="AH650" s="22"/>
    </row>
    <row r="651" spans="1:34" ht="15.75" customHeight="1" x14ac:dyDescent="0.3">
      <c r="A651" s="13"/>
      <c r="B651" s="54"/>
      <c r="C651" s="10">
        <v>648</v>
      </c>
      <c r="D651" s="6" t="s">
        <v>1527</v>
      </c>
      <c r="E651" s="6" t="s">
        <v>1528</v>
      </c>
      <c r="F651" s="14" t="s">
        <v>152</v>
      </c>
      <c r="G651" s="15" t="s">
        <v>152</v>
      </c>
      <c r="H651" s="15" t="s">
        <v>152</v>
      </c>
      <c r="I651" s="16" t="s">
        <v>25</v>
      </c>
      <c r="L651" s="17"/>
      <c r="M651" s="18" t="str">
        <f>'AI - 1'!A650</f>
        <v>No</v>
      </c>
      <c r="N651" s="18" t="str">
        <f>'AI - 2'!A650</f>
        <v>No</v>
      </c>
      <c r="O651" s="18" t="str">
        <f>'AI  - 3'!A650</f>
        <v>No</v>
      </c>
      <c r="P651" s="8">
        <f>COUNTIF(M651:O651,"Yes")</f>
        <v>0</v>
      </c>
      <c r="Q651" s="18" t="str">
        <f>'AI - 1'!B650</f>
        <v>No</v>
      </c>
      <c r="R651" s="18" t="str">
        <f>'AI - 2'!B650</f>
        <v>No</v>
      </c>
      <c r="S651" s="18" t="str">
        <f>'AI  - 3'!B650</f>
        <v>No</v>
      </c>
      <c r="T651" s="8">
        <f>COUNTIF(Q651:S651,"Yes")</f>
        <v>0</v>
      </c>
      <c r="U651" s="15" t="s">
        <v>152</v>
      </c>
      <c r="V651" s="19"/>
      <c r="W651" s="8"/>
      <c r="X651" s="5"/>
      <c r="Y651" s="20"/>
      <c r="Z651" s="21"/>
      <c r="AA651" s="22"/>
      <c r="AB651" s="22"/>
      <c r="AC651" s="23"/>
      <c r="AD651" s="22"/>
      <c r="AE651" s="22"/>
      <c r="AF651" s="22"/>
      <c r="AG651" s="23"/>
      <c r="AH651" s="22"/>
    </row>
    <row r="652" spans="1:34" ht="15.75" customHeight="1" x14ac:dyDescent="0.3">
      <c r="A652" s="13"/>
      <c r="B652" s="54"/>
      <c r="C652" s="10">
        <v>649</v>
      </c>
      <c r="D652" s="6" t="s">
        <v>1529</v>
      </c>
      <c r="E652" s="6" t="s">
        <v>1530</v>
      </c>
      <c r="F652" s="14" t="s">
        <v>152</v>
      </c>
      <c r="G652" s="15" t="s">
        <v>152</v>
      </c>
      <c r="H652" s="15" t="s">
        <v>152</v>
      </c>
      <c r="I652" s="16" t="s">
        <v>25</v>
      </c>
      <c r="L652" s="17"/>
      <c r="M652" s="18" t="str">
        <f>'AI - 1'!A651</f>
        <v>No</v>
      </c>
      <c r="N652" s="18" t="str">
        <f>'AI - 2'!A651</f>
        <v>No</v>
      </c>
      <c r="O652" s="18" t="str">
        <f>'AI  - 3'!A651</f>
        <v>No</v>
      </c>
      <c r="P652" s="8">
        <f>COUNTIF(M652:O652,"Yes")</f>
        <v>0</v>
      </c>
      <c r="Q652" s="18" t="str">
        <f>'AI - 1'!B651</f>
        <v>No</v>
      </c>
      <c r="R652" s="18" t="str">
        <f>'AI - 2'!B651</f>
        <v>No</v>
      </c>
      <c r="S652" s="18" t="str">
        <f>'AI  - 3'!B651</f>
        <v>No</v>
      </c>
      <c r="T652" s="8">
        <f>COUNTIF(Q652:S652,"Yes")</f>
        <v>0</v>
      </c>
      <c r="U652" s="15" t="s">
        <v>152</v>
      </c>
      <c r="V652" s="19"/>
      <c r="W652" s="8"/>
      <c r="X652" s="5"/>
      <c r="Y652" s="20"/>
      <c r="Z652" s="21"/>
      <c r="AA652" s="22"/>
      <c r="AB652" s="22"/>
      <c r="AC652" s="23"/>
      <c r="AD652" s="22"/>
      <c r="AE652" s="22"/>
      <c r="AF652" s="22"/>
      <c r="AG652" s="23"/>
      <c r="AH652" s="22"/>
    </row>
    <row r="653" spans="1:34" ht="15.75" customHeight="1" x14ac:dyDescent="0.3">
      <c r="A653" s="13"/>
      <c r="B653" s="54"/>
      <c r="C653" s="10">
        <v>650</v>
      </c>
      <c r="D653" s="6" t="s">
        <v>1531</v>
      </c>
      <c r="E653" s="6" t="s">
        <v>1532</v>
      </c>
      <c r="F653" s="14" t="s">
        <v>152</v>
      </c>
      <c r="G653" s="15" t="s">
        <v>152</v>
      </c>
      <c r="H653" s="15" t="s">
        <v>152</v>
      </c>
      <c r="I653" s="16" t="s">
        <v>25</v>
      </c>
      <c r="L653" s="17"/>
      <c r="M653" s="18" t="str">
        <f>'AI - 1'!A652</f>
        <v>No</v>
      </c>
      <c r="N653" s="18" t="str">
        <f>'AI - 2'!A652</f>
        <v>No</v>
      </c>
      <c r="O653" s="18" t="str">
        <f>'AI  - 3'!A652</f>
        <v>No</v>
      </c>
      <c r="P653" s="8">
        <f>COUNTIF(M653:O653,"Yes")</f>
        <v>0</v>
      </c>
      <c r="Q653" s="18" t="str">
        <f>'AI - 1'!B652</f>
        <v>No</v>
      </c>
      <c r="R653" s="18" t="str">
        <f>'AI - 2'!B652</f>
        <v>No</v>
      </c>
      <c r="S653" s="18" t="str">
        <f>'AI  - 3'!B652</f>
        <v>No</v>
      </c>
      <c r="T653" s="8">
        <f>COUNTIF(Q653:S653,"Yes")</f>
        <v>0</v>
      </c>
      <c r="U653" s="15" t="s">
        <v>152</v>
      </c>
      <c r="V653" s="19"/>
      <c r="W653" s="8"/>
      <c r="X653" s="5"/>
      <c r="Y653" s="20"/>
      <c r="Z653" s="21"/>
      <c r="AA653" s="22"/>
      <c r="AB653" s="22"/>
      <c r="AC653" s="23"/>
      <c r="AD653" s="22"/>
      <c r="AE653" s="22"/>
      <c r="AF653" s="22"/>
      <c r="AG653" s="23"/>
      <c r="AH653" s="22"/>
    </row>
    <row r="654" spans="1:34" ht="15.75" customHeight="1" x14ac:dyDescent="0.3">
      <c r="A654" s="13"/>
      <c r="B654" s="54"/>
      <c r="C654" s="10">
        <v>651</v>
      </c>
      <c r="D654" s="6" t="s">
        <v>1533</v>
      </c>
      <c r="E654" s="6" t="s">
        <v>1534</v>
      </c>
      <c r="F654" s="14" t="s">
        <v>152</v>
      </c>
      <c r="G654" s="15" t="s">
        <v>152</v>
      </c>
      <c r="H654" s="15" t="s">
        <v>152</v>
      </c>
      <c r="I654" s="16" t="s">
        <v>25</v>
      </c>
      <c r="L654" s="17"/>
      <c r="M654" s="18" t="str">
        <f>'AI - 1'!A653</f>
        <v>No</v>
      </c>
      <c r="N654" s="18" t="str">
        <f>'AI - 2'!A653</f>
        <v>No</v>
      </c>
      <c r="O654" s="18" t="str">
        <f>'AI  - 3'!A653</f>
        <v>No</v>
      </c>
      <c r="P654" s="8">
        <f>COUNTIF(M654:O654,"Yes")</f>
        <v>0</v>
      </c>
      <c r="Q654" s="18" t="str">
        <f>'AI - 1'!B653</f>
        <v>No</v>
      </c>
      <c r="R654" s="18" t="str">
        <f>'AI - 2'!B653</f>
        <v>No</v>
      </c>
      <c r="S654" s="18" t="str">
        <f>'AI  - 3'!B653</f>
        <v>No</v>
      </c>
      <c r="T654" s="8">
        <f>COUNTIF(Q654:S654,"Yes")</f>
        <v>0</v>
      </c>
      <c r="U654" s="15" t="s">
        <v>152</v>
      </c>
      <c r="V654" s="19"/>
      <c r="W654" s="8"/>
      <c r="X654" s="5"/>
      <c r="Y654" s="20"/>
      <c r="Z654" s="21"/>
      <c r="AA654" s="22"/>
      <c r="AB654" s="22"/>
      <c r="AC654" s="23"/>
      <c r="AD654" s="22"/>
      <c r="AE654" s="22"/>
      <c r="AF654" s="22"/>
      <c r="AG654" s="23"/>
      <c r="AH654" s="22"/>
    </row>
    <row r="655" spans="1:34" ht="15.75" customHeight="1" x14ac:dyDescent="0.3">
      <c r="A655" s="13"/>
      <c r="B655" s="54"/>
      <c r="C655" s="10">
        <v>652</v>
      </c>
      <c r="D655" s="6" t="s">
        <v>1535</v>
      </c>
      <c r="E655" s="6" t="s">
        <v>1536</v>
      </c>
      <c r="F655" s="14" t="s">
        <v>152</v>
      </c>
      <c r="G655" s="15" t="s">
        <v>152</v>
      </c>
      <c r="H655" s="15" t="s">
        <v>152</v>
      </c>
      <c r="I655" s="16" t="s">
        <v>25</v>
      </c>
      <c r="L655" s="17"/>
      <c r="M655" s="18" t="str">
        <f>'AI - 1'!A654</f>
        <v>No</v>
      </c>
      <c r="N655" s="18" t="str">
        <f>'AI - 2'!A654</f>
        <v>No</v>
      </c>
      <c r="O655" s="18" t="str">
        <f>'AI  - 3'!A654</f>
        <v>No</v>
      </c>
      <c r="P655" s="8">
        <f>COUNTIF(M655:O655,"Yes")</f>
        <v>0</v>
      </c>
      <c r="Q655" s="18" t="str">
        <f>'AI - 1'!B654</f>
        <v>No</v>
      </c>
      <c r="R655" s="18" t="str">
        <f>'AI - 2'!B654</f>
        <v>No</v>
      </c>
      <c r="S655" s="18" t="str">
        <f>'AI  - 3'!B654</f>
        <v>No</v>
      </c>
      <c r="T655" s="8">
        <f>COUNTIF(Q655:S655,"Yes")</f>
        <v>0</v>
      </c>
      <c r="U655" s="15" t="s">
        <v>152</v>
      </c>
      <c r="V655" s="19"/>
      <c r="W655" s="8"/>
      <c r="X655" s="5"/>
      <c r="Y655" s="20"/>
      <c r="Z655" s="21"/>
      <c r="AA655" s="5"/>
      <c r="AB655" s="5"/>
      <c r="AC655" s="20"/>
      <c r="AD655" s="35"/>
      <c r="AE655" s="22"/>
      <c r="AF655" s="22"/>
      <c r="AG655" s="23"/>
      <c r="AH655" s="22"/>
    </row>
    <row r="656" spans="1:34" ht="15.75" customHeight="1" x14ac:dyDescent="0.3">
      <c r="A656" s="13"/>
      <c r="B656" s="54"/>
      <c r="C656" s="10">
        <v>653</v>
      </c>
      <c r="D656" s="6" t="s">
        <v>1537</v>
      </c>
      <c r="E656" s="6" t="s">
        <v>1538</v>
      </c>
      <c r="F656" s="14" t="s">
        <v>152</v>
      </c>
      <c r="G656" s="15" t="s">
        <v>152</v>
      </c>
      <c r="H656" s="15" t="s">
        <v>152</v>
      </c>
      <c r="I656" s="16" t="s">
        <v>25</v>
      </c>
      <c r="L656" s="17"/>
      <c r="M656" s="18" t="str">
        <f>'AI - 1'!A655</f>
        <v>No</v>
      </c>
      <c r="N656" s="18" t="str">
        <f>'AI - 2'!A655</f>
        <v>No</v>
      </c>
      <c r="O656" s="18" t="str">
        <f>'AI  - 3'!A655</f>
        <v>No</v>
      </c>
      <c r="P656" s="8">
        <f>COUNTIF(M656:O656,"Yes")</f>
        <v>0</v>
      </c>
      <c r="Q656" s="18" t="str">
        <f>'AI - 1'!B655</f>
        <v>No</v>
      </c>
      <c r="R656" s="18" t="str">
        <f>'AI - 2'!B655</f>
        <v>No</v>
      </c>
      <c r="S656" s="18" t="str">
        <f>'AI  - 3'!B655</f>
        <v>No</v>
      </c>
      <c r="T656" s="8">
        <f>COUNTIF(Q656:S656,"Yes")</f>
        <v>0</v>
      </c>
      <c r="U656" s="15" t="s">
        <v>152</v>
      </c>
      <c r="V656" s="19"/>
      <c r="W656" s="8"/>
      <c r="X656" s="5"/>
      <c r="Y656" s="20"/>
      <c r="Z656" s="21"/>
      <c r="AA656" s="22"/>
      <c r="AB656" s="22"/>
      <c r="AC656" s="23"/>
      <c r="AD656" s="22"/>
      <c r="AE656" s="22"/>
      <c r="AF656" s="22"/>
      <c r="AG656" s="23"/>
      <c r="AH656" s="22"/>
    </row>
    <row r="657" spans="1:34" ht="15.75" customHeight="1" x14ac:dyDescent="0.3">
      <c r="A657" s="13"/>
      <c r="B657" s="54"/>
      <c r="C657" s="10">
        <v>654</v>
      </c>
      <c r="D657" s="6" t="s">
        <v>1539</v>
      </c>
      <c r="E657" s="6" t="s">
        <v>1540</v>
      </c>
      <c r="F657" s="14" t="s">
        <v>152</v>
      </c>
      <c r="G657" s="15" t="s">
        <v>152</v>
      </c>
      <c r="H657" s="15" t="s">
        <v>152</v>
      </c>
      <c r="I657" s="16" t="s">
        <v>25</v>
      </c>
      <c r="L657" s="17"/>
      <c r="M657" s="18" t="str">
        <f>'AI - 1'!A656</f>
        <v>No</v>
      </c>
      <c r="N657" s="18" t="str">
        <f>'AI - 2'!A656</f>
        <v>No</v>
      </c>
      <c r="O657" s="18" t="str">
        <f>'AI  - 3'!A656</f>
        <v>No</v>
      </c>
      <c r="P657" s="8">
        <f>COUNTIF(M657:O657,"Yes")</f>
        <v>0</v>
      </c>
      <c r="Q657" s="18" t="str">
        <f>'AI - 1'!B656</f>
        <v>No</v>
      </c>
      <c r="R657" s="18" t="str">
        <f>'AI - 2'!B656</f>
        <v>No</v>
      </c>
      <c r="S657" s="18" t="str">
        <f>'AI  - 3'!B656</f>
        <v>No</v>
      </c>
      <c r="T657" s="8">
        <f>COUNTIF(Q657:S657,"Yes")</f>
        <v>0</v>
      </c>
      <c r="U657" s="15" t="s">
        <v>152</v>
      </c>
      <c r="V657" s="19"/>
      <c r="W657" s="8"/>
      <c r="X657" s="5"/>
      <c r="Y657" s="20"/>
      <c r="Z657" s="21"/>
      <c r="AA657" s="22"/>
      <c r="AB657" s="22"/>
      <c r="AC657" s="23"/>
      <c r="AD657" s="22"/>
      <c r="AE657" s="22"/>
      <c r="AF657" s="22"/>
      <c r="AG657" s="23"/>
      <c r="AH657" s="22"/>
    </row>
    <row r="658" spans="1:34" ht="15.75" customHeight="1" x14ac:dyDescent="0.3">
      <c r="A658" s="13"/>
      <c r="B658" s="54"/>
      <c r="C658" s="10">
        <v>655</v>
      </c>
      <c r="D658" s="6" t="s">
        <v>1541</v>
      </c>
      <c r="E658" s="6" t="s">
        <v>1542</v>
      </c>
      <c r="F658" s="14" t="s">
        <v>152</v>
      </c>
      <c r="G658" s="15" t="s">
        <v>152</v>
      </c>
      <c r="H658" s="15" t="s">
        <v>152</v>
      </c>
      <c r="I658" s="16" t="s">
        <v>25</v>
      </c>
      <c r="L658" s="17"/>
      <c r="M658" s="18" t="str">
        <f>'AI - 1'!A657</f>
        <v>No</v>
      </c>
      <c r="N658" s="18" t="str">
        <f>'AI - 2'!A657</f>
        <v>No</v>
      </c>
      <c r="O658" s="18" t="str">
        <f>'AI  - 3'!A657</f>
        <v>No</v>
      </c>
      <c r="P658" s="8">
        <f>COUNTIF(M658:O658,"Yes")</f>
        <v>0</v>
      </c>
      <c r="Q658" s="18" t="str">
        <f>'AI - 1'!B657</f>
        <v>No</v>
      </c>
      <c r="R658" s="18" t="str">
        <f>'AI - 2'!B657</f>
        <v>No</v>
      </c>
      <c r="S658" s="18" t="str">
        <f>'AI  - 3'!B657</f>
        <v>No</v>
      </c>
      <c r="T658" s="8">
        <f>COUNTIF(Q658:S658,"Yes")</f>
        <v>0</v>
      </c>
      <c r="U658" s="15" t="s">
        <v>152</v>
      </c>
      <c r="V658" s="19"/>
      <c r="W658" s="8"/>
      <c r="X658" s="5"/>
      <c r="Y658" s="20"/>
      <c r="Z658" s="21"/>
      <c r="AA658" s="22"/>
      <c r="AB658" s="22"/>
      <c r="AC658" s="23"/>
      <c r="AD658" s="22"/>
      <c r="AE658" s="22"/>
      <c r="AF658" s="22"/>
      <c r="AG658" s="23"/>
      <c r="AH658" s="22"/>
    </row>
    <row r="659" spans="1:34" ht="15.75" customHeight="1" x14ac:dyDescent="0.3">
      <c r="A659" s="13"/>
      <c r="B659" s="54"/>
      <c r="C659" s="10">
        <v>656</v>
      </c>
      <c r="D659" s="6" t="s">
        <v>1543</v>
      </c>
      <c r="E659" s="6" t="s">
        <v>1544</v>
      </c>
      <c r="F659" s="14" t="s">
        <v>152</v>
      </c>
      <c r="G659" s="15" t="s">
        <v>152</v>
      </c>
      <c r="H659" s="15" t="s">
        <v>152</v>
      </c>
      <c r="I659" s="16" t="s">
        <v>25</v>
      </c>
      <c r="L659" s="17"/>
      <c r="M659" s="18" t="str">
        <f>'AI - 1'!A658</f>
        <v>No</v>
      </c>
      <c r="N659" s="18" t="str">
        <f>'AI - 2'!A658</f>
        <v>No</v>
      </c>
      <c r="O659" s="18" t="str">
        <f>'AI  - 3'!A658</f>
        <v>No</v>
      </c>
      <c r="P659" s="8">
        <f>COUNTIF(M659:O659,"Yes")</f>
        <v>0</v>
      </c>
      <c r="Q659" s="18" t="str">
        <f>'AI - 1'!B658</f>
        <v>No</v>
      </c>
      <c r="R659" s="18" t="str">
        <f>'AI - 2'!B658</f>
        <v>No</v>
      </c>
      <c r="S659" s="18" t="str">
        <f>'AI  - 3'!B658</f>
        <v>No</v>
      </c>
      <c r="T659" s="8">
        <f>COUNTIF(Q659:S659,"Yes")</f>
        <v>0</v>
      </c>
      <c r="U659" s="15" t="s">
        <v>152</v>
      </c>
      <c r="V659" s="19"/>
      <c r="W659" s="8"/>
      <c r="X659" s="5"/>
      <c r="Y659" s="20"/>
      <c r="Z659" s="21"/>
      <c r="AA659" s="22"/>
      <c r="AB659" s="22"/>
      <c r="AC659" s="23"/>
      <c r="AD659" s="22"/>
      <c r="AE659" s="22"/>
      <c r="AF659" s="22"/>
      <c r="AG659" s="23"/>
      <c r="AH659" s="22"/>
    </row>
    <row r="660" spans="1:34" ht="15.75" customHeight="1" x14ac:dyDescent="0.3">
      <c r="A660" s="13"/>
      <c r="B660" s="54"/>
      <c r="C660" s="10">
        <v>657</v>
      </c>
      <c r="D660" s="6" t="s">
        <v>1545</v>
      </c>
      <c r="E660" s="6" t="s">
        <v>1546</v>
      </c>
      <c r="F660" s="14" t="s">
        <v>152</v>
      </c>
      <c r="G660" s="15" t="s">
        <v>152</v>
      </c>
      <c r="H660" s="15" t="s">
        <v>152</v>
      </c>
      <c r="I660" s="16" t="s">
        <v>25</v>
      </c>
      <c r="L660" s="17"/>
      <c r="M660" s="18" t="str">
        <f>'AI - 1'!A659</f>
        <v>No</v>
      </c>
      <c r="N660" s="18" t="str">
        <f>'AI - 2'!A659</f>
        <v>No</v>
      </c>
      <c r="O660" s="18" t="str">
        <f>'AI  - 3'!A659</f>
        <v>No</v>
      </c>
      <c r="P660" s="8">
        <f>COUNTIF(M660:O660,"Yes")</f>
        <v>0</v>
      </c>
      <c r="Q660" s="18" t="str">
        <f>'AI - 1'!B659</f>
        <v>No</v>
      </c>
      <c r="R660" s="18" t="str">
        <f>'AI - 2'!B659</f>
        <v>No</v>
      </c>
      <c r="S660" s="18" t="str">
        <f>'AI  - 3'!B659</f>
        <v>No</v>
      </c>
      <c r="T660" s="8">
        <f>COUNTIF(Q660:S660,"Yes")</f>
        <v>0</v>
      </c>
      <c r="U660" s="15" t="s">
        <v>152</v>
      </c>
      <c r="V660" s="19"/>
      <c r="W660" s="8"/>
      <c r="X660" s="5"/>
      <c r="Y660" s="20"/>
      <c r="Z660" s="21"/>
      <c r="AA660" s="22"/>
      <c r="AB660" s="22"/>
      <c r="AC660" s="23"/>
      <c r="AD660" s="22"/>
      <c r="AE660" s="22"/>
      <c r="AF660" s="22"/>
      <c r="AG660" s="23"/>
      <c r="AH660" s="22"/>
    </row>
    <row r="661" spans="1:34" ht="15.75" customHeight="1" x14ac:dyDescent="0.3">
      <c r="A661" s="13"/>
      <c r="B661" s="54"/>
      <c r="C661" s="10">
        <v>658</v>
      </c>
      <c r="D661" s="6" t="s">
        <v>1547</v>
      </c>
      <c r="E661" s="6" t="s">
        <v>1548</v>
      </c>
      <c r="F661" s="14" t="s">
        <v>152</v>
      </c>
      <c r="G661" s="15" t="s">
        <v>152</v>
      </c>
      <c r="H661" s="15" t="s">
        <v>152</v>
      </c>
      <c r="I661" s="16" t="s">
        <v>25</v>
      </c>
      <c r="L661" s="17"/>
      <c r="M661" s="18" t="str">
        <f>'AI - 1'!A660</f>
        <v>No</v>
      </c>
      <c r="N661" s="18" t="str">
        <f>'AI - 2'!A660</f>
        <v>No</v>
      </c>
      <c r="O661" s="18" t="str">
        <f>'AI  - 3'!A660</f>
        <v>No</v>
      </c>
      <c r="P661" s="8">
        <f>COUNTIF(M661:O661,"Yes")</f>
        <v>0</v>
      </c>
      <c r="Q661" s="18" t="str">
        <f>'AI - 1'!B660</f>
        <v>No</v>
      </c>
      <c r="R661" s="18" t="str">
        <f>'AI - 2'!B660</f>
        <v>No</v>
      </c>
      <c r="S661" s="18" t="str">
        <f>'AI  - 3'!B660</f>
        <v>No</v>
      </c>
      <c r="T661" s="8">
        <f>COUNTIF(Q661:S661,"Yes")</f>
        <v>0</v>
      </c>
      <c r="U661" s="15" t="s">
        <v>152</v>
      </c>
      <c r="V661" s="19"/>
      <c r="W661" s="8"/>
      <c r="X661" s="5"/>
      <c r="Y661" s="20"/>
      <c r="Z661" s="21"/>
      <c r="AA661" s="22"/>
      <c r="AB661" s="22"/>
      <c r="AC661" s="23"/>
      <c r="AD661" s="22"/>
      <c r="AE661" s="22"/>
      <c r="AF661" s="22"/>
      <c r="AG661" s="23"/>
      <c r="AH661" s="22"/>
    </row>
    <row r="662" spans="1:34" ht="15.75" customHeight="1" x14ac:dyDescent="0.3">
      <c r="A662" s="13"/>
      <c r="B662" s="54"/>
      <c r="C662" s="10">
        <v>659</v>
      </c>
      <c r="D662" s="6" t="s">
        <v>1549</v>
      </c>
      <c r="E662" s="6" t="s">
        <v>1550</v>
      </c>
      <c r="F662" s="14" t="s">
        <v>152</v>
      </c>
      <c r="G662" s="15" t="s">
        <v>152</v>
      </c>
      <c r="H662" s="15" t="s">
        <v>152</v>
      </c>
      <c r="I662" s="16" t="s">
        <v>25</v>
      </c>
      <c r="L662" s="17"/>
      <c r="M662" s="18" t="str">
        <f>'AI - 1'!A661</f>
        <v>No</v>
      </c>
      <c r="N662" s="18" t="str">
        <f>'AI - 2'!A661</f>
        <v>No</v>
      </c>
      <c r="O662" s="18" t="str">
        <f>'AI  - 3'!A661</f>
        <v>No</v>
      </c>
      <c r="P662" s="8">
        <f>COUNTIF(M662:O662,"Yes")</f>
        <v>0</v>
      </c>
      <c r="Q662" s="18" t="str">
        <f>'AI - 1'!B661</f>
        <v>No</v>
      </c>
      <c r="R662" s="18" t="str">
        <f>'AI - 2'!B661</f>
        <v>No</v>
      </c>
      <c r="S662" s="18" t="str">
        <f>'AI  - 3'!B661</f>
        <v>No</v>
      </c>
      <c r="T662" s="8">
        <f>COUNTIF(Q662:S662,"Yes")</f>
        <v>0</v>
      </c>
      <c r="U662" s="15" t="s">
        <v>152</v>
      </c>
      <c r="V662" s="19"/>
      <c r="W662" s="8"/>
      <c r="X662" s="5"/>
      <c r="Y662" s="20"/>
      <c r="Z662" s="21"/>
      <c r="AA662" s="22"/>
      <c r="AB662" s="22"/>
      <c r="AC662" s="23"/>
      <c r="AD662" s="22"/>
      <c r="AE662" s="22"/>
      <c r="AF662" s="22"/>
      <c r="AG662" s="23"/>
      <c r="AH662" s="22"/>
    </row>
    <row r="663" spans="1:34" ht="15.75" customHeight="1" x14ac:dyDescent="0.3">
      <c r="A663" s="13"/>
      <c r="B663" s="54"/>
      <c r="C663" s="10">
        <v>660</v>
      </c>
      <c r="D663" s="6" t="s">
        <v>1551</v>
      </c>
      <c r="E663" s="6" t="s">
        <v>1552</v>
      </c>
      <c r="F663" s="14" t="s">
        <v>152</v>
      </c>
      <c r="G663" s="15" t="s">
        <v>152</v>
      </c>
      <c r="H663" s="15" t="s">
        <v>152</v>
      </c>
      <c r="I663" s="16" t="s">
        <v>25</v>
      </c>
      <c r="L663" s="17"/>
      <c r="M663" s="18" t="str">
        <f>'AI - 1'!A662</f>
        <v>No</v>
      </c>
      <c r="N663" s="18" t="str">
        <f>'AI - 2'!A662</f>
        <v>No</v>
      </c>
      <c r="O663" s="18" t="str">
        <f>'AI  - 3'!A662</f>
        <v>No</v>
      </c>
      <c r="P663" s="8">
        <f>COUNTIF(M663:O663,"Yes")</f>
        <v>0</v>
      </c>
      <c r="Q663" s="18" t="str">
        <f>'AI - 1'!B662</f>
        <v>No</v>
      </c>
      <c r="R663" s="18" t="str">
        <f>'AI - 2'!B662</f>
        <v>No</v>
      </c>
      <c r="S663" s="18" t="str">
        <f>'AI  - 3'!B662</f>
        <v>No</v>
      </c>
      <c r="T663" s="8">
        <f>COUNTIF(Q663:S663,"Yes")</f>
        <v>0</v>
      </c>
      <c r="U663" s="15" t="s">
        <v>152</v>
      </c>
      <c r="V663" s="19"/>
      <c r="W663" s="8"/>
      <c r="X663" s="5"/>
      <c r="Y663" s="20"/>
      <c r="Z663" s="21"/>
      <c r="AA663" s="22"/>
      <c r="AB663" s="22"/>
      <c r="AC663" s="23"/>
      <c r="AD663" s="22"/>
      <c r="AE663" s="22"/>
      <c r="AF663" s="22"/>
      <c r="AG663" s="23"/>
      <c r="AH663" s="22"/>
    </row>
    <row r="664" spans="1:34" ht="15.75" customHeight="1" x14ac:dyDescent="0.3">
      <c r="A664" s="13"/>
      <c r="B664" s="54"/>
      <c r="C664" s="10">
        <v>661</v>
      </c>
      <c r="D664" s="6" t="s">
        <v>104</v>
      </c>
      <c r="E664" s="6" t="s">
        <v>105</v>
      </c>
      <c r="F664" s="14" t="s">
        <v>24</v>
      </c>
      <c r="G664" s="15" t="s">
        <v>24</v>
      </c>
      <c r="H664" s="15" t="s">
        <v>24</v>
      </c>
      <c r="I664" s="16" t="s">
        <v>25</v>
      </c>
      <c r="L664" s="17"/>
      <c r="M664" s="18" t="str">
        <f>'AI - 1'!A663</f>
        <v>Yes</v>
      </c>
      <c r="N664" s="18" t="str">
        <f>'AI - 2'!A663</f>
        <v>Yes</v>
      </c>
      <c r="O664" s="18" t="str">
        <f>'AI  - 3'!A663</f>
        <v>Yes</v>
      </c>
      <c r="P664" s="8">
        <f>COUNTIF(M664:O664,"Yes")</f>
        <v>3</v>
      </c>
      <c r="Q664" s="18" t="str">
        <f>'AI - 1'!B663</f>
        <v>Yes</v>
      </c>
      <c r="R664" s="18" t="str">
        <f>'AI - 2'!B663</f>
        <v>Yes</v>
      </c>
      <c r="S664" s="18" t="str">
        <f>'AI  - 3'!B663</f>
        <v>Yes</v>
      </c>
      <c r="T664" s="8">
        <f>COUNTIF(Q664:S664,"Yes")</f>
        <v>3</v>
      </c>
      <c r="U664" s="15" t="s">
        <v>24</v>
      </c>
      <c r="V664" s="19"/>
      <c r="W664" s="8"/>
      <c r="X664" s="5"/>
      <c r="Y664" s="20"/>
      <c r="Z664" s="21"/>
      <c r="AA664" s="22"/>
      <c r="AB664" s="22"/>
      <c r="AC664" s="23"/>
      <c r="AD664" s="21"/>
      <c r="AE664" s="22"/>
      <c r="AF664" s="22"/>
      <c r="AG664" s="23"/>
      <c r="AH664" s="21"/>
    </row>
    <row r="665" spans="1:34" ht="15.75" customHeight="1" x14ac:dyDescent="0.3">
      <c r="A665" s="13"/>
      <c r="B665" s="54"/>
      <c r="C665" s="10">
        <v>662</v>
      </c>
      <c r="D665" s="6" t="s">
        <v>78</v>
      </c>
      <c r="E665" s="6" t="s">
        <v>106</v>
      </c>
      <c r="F665" s="14" t="s">
        <v>24</v>
      </c>
      <c r="G665" s="15" t="s">
        <v>24</v>
      </c>
      <c r="H665" s="15" t="s">
        <v>24</v>
      </c>
      <c r="I665" s="16" t="s">
        <v>25</v>
      </c>
      <c r="L665" s="17"/>
      <c r="M665" s="18" t="str">
        <f>'AI - 1'!A664</f>
        <v>Yes</v>
      </c>
      <c r="N665" s="18" t="str">
        <f>'AI - 2'!A664</f>
        <v>Yes</v>
      </c>
      <c r="O665" s="18" t="str">
        <f>'AI  - 3'!A664</f>
        <v>Yes</v>
      </c>
      <c r="P665" s="8">
        <f>COUNTIF(M665:O665,"Yes")</f>
        <v>3</v>
      </c>
      <c r="Q665" s="18" t="str">
        <f>'AI - 1'!B664</f>
        <v>Yes</v>
      </c>
      <c r="R665" s="18" t="str">
        <f>'AI - 2'!B664</f>
        <v>Yes</v>
      </c>
      <c r="S665" s="18" t="str">
        <f>'AI  - 3'!B664</f>
        <v>Yes</v>
      </c>
      <c r="T665" s="8">
        <f>COUNTIF(Q665:S665,"Yes")</f>
        <v>3</v>
      </c>
      <c r="U665" s="15" t="s">
        <v>24</v>
      </c>
      <c r="V665" s="19"/>
      <c r="W665" s="8"/>
      <c r="X665" s="5"/>
      <c r="Y665" s="20"/>
      <c r="Z665" s="21"/>
      <c r="AA665" s="22"/>
      <c r="AB665" s="22"/>
      <c r="AC665" s="23"/>
      <c r="AD665" s="21"/>
      <c r="AE665" s="22"/>
      <c r="AF665" s="22"/>
      <c r="AG665" s="23"/>
      <c r="AH665" s="21"/>
    </row>
    <row r="666" spans="1:34" ht="15.75" customHeight="1" x14ac:dyDescent="0.3">
      <c r="A666" s="13"/>
      <c r="B666" s="54"/>
      <c r="C666" s="10">
        <v>663</v>
      </c>
      <c r="D666" s="6" t="s">
        <v>1553</v>
      </c>
      <c r="E666" s="6" t="s">
        <v>1554</v>
      </c>
      <c r="F666" s="14" t="s">
        <v>152</v>
      </c>
      <c r="G666" s="15" t="s">
        <v>152</v>
      </c>
      <c r="H666" s="15" t="s">
        <v>152</v>
      </c>
      <c r="I666" s="16" t="s">
        <v>25</v>
      </c>
      <c r="L666" s="17"/>
      <c r="M666" s="18" t="str">
        <f>'AI - 1'!A665</f>
        <v>No</v>
      </c>
      <c r="N666" s="18" t="str">
        <f>'AI - 2'!A665</f>
        <v>No</v>
      </c>
      <c r="O666" s="18" t="str">
        <f>'AI  - 3'!A665</f>
        <v>No</v>
      </c>
      <c r="P666" s="8">
        <f>COUNTIF(M666:O666,"Yes")</f>
        <v>0</v>
      </c>
      <c r="Q666" s="18" t="str">
        <f>'AI - 1'!B665</f>
        <v>No</v>
      </c>
      <c r="R666" s="18" t="str">
        <f>'AI - 2'!B665</f>
        <v>No</v>
      </c>
      <c r="S666" s="18" t="str">
        <f>'AI  - 3'!B665</f>
        <v>No</v>
      </c>
      <c r="T666" s="8">
        <f>COUNTIF(Q666:S666,"Yes")</f>
        <v>0</v>
      </c>
      <c r="U666" s="15" t="s">
        <v>152</v>
      </c>
      <c r="V666" s="19"/>
      <c r="W666" s="8"/>
      <c r="X666" s="5"/>
      <c r="Y666" s="20"/>
      <c r="Z666" s="21"/>
      <c r="AA666" s="22"/>
      <c r="AB666" s="22"/>
      <c r="AC666" s="23"/>
      <c r="AD666" s="22"/>
      <c r="AE666" s="22"/>
      <c r="AF666" s="22"/>
      <c r="AG666" s="23"/>
      <c r="AH666" s="22"/>
    </row>
    <row r="667" spans="1:34" ht="15.75" customHeight="1" x14ac:dyDescent="0.3">
      <c r="A667" s="13"/>
      <c r="B667" s="54"/>
      <c r="C667" s="10">
        <v>664</v>
      </c>
      <c r="D667" s="6" t="s">
        <v>1555</v>
      </c>
      <c r="E667" s="6" t="s">
        <v>1556</v>
      </c>
      <c r="F667" s="14" t="s">
        <v>152</v>
      </c>
      <c r="G667" s="15" t="s">
        <v>152</v>
      </c>
      <c r="H667" s="15" t="s">
        <v>152</v>
      </c>
      <c r="I667" s="16" t="s">
        <v>25</v>
      </c>
      <c r="L667" s="17"/>
      <c r="M667" s="18" t="str">
        <f>'AI - 1'!A666</f>
        <v>No</v>
      </c>
      <c r="N667" s="18" t="str">
        <f>'AI - 2'!A666</f>
        <v>No</v>
      </c>
      <c r="O667" s="18" t="str">
        <f>'AI  - 3'!A666</f>
        <v>No</v>
      </c>
      <c r="P667" s="8">
        <f>COUNTIF(M667:O667,"Yes")</f>
        <v>0</v>
      </c>
      <c r="Q667" s="18" t="str">
        <f>'AI - 1'!B666</f>
        <v>No</v>
      </c>
      <c r="R667" s="18" t="str">
        <f>'AI - 2'!B666</f>
        <v>No</v>
      </c>
      <c r="S667" s="18" t="str">
        <f>'AI  - 3'!B666</f>
        <v>No</v>
      </c>
      <c r="T667" s="8">
        <f>COUNTIF(Q667:S667,"Yes")</f>
        <v>0</v>
      </c>
      <c r="U667" s="15" t="s">
        <v>152</v>
      </c>
      <c r="V667" s="19"/>
      <c r="W667" s="8"/>
      <c r="X667" s="5"/>
      <c r="Y667" s="20"/>
      <c r="Z667" s="21"/>
      <c r="AA667" s="22"/>
      <c r="AB667" s="22"/>
      <c r="AC667" s="23"/>
      <c r="AD667" s="22"/>
      <c r="AE667" s="22"/>
      <c r="AF667" s="22"/>
      <c r="AG667" s="23"/>
      <c r="AH667" s="22"/>
    </row>
    <row r="668" spans="1:34" ht="15.75" customHeight="1" x14ac:dyDescent="0.3">
      <c r="A668" s="13"/>
      <c r="B668" s="54"/>
      <c r="C668" s="10">
        <v>665</v>
      </c>
      <c r="D668" s="6" t="s">
        <v>1557</v>
      </c>
      <c r="E668" s="6" t="s">
        <v>1558</v>
      </c>
      <c r="F668" s="14" t="s">
        <v>152</v>
      </c>
      <c r="G668" s="15" t="s">
        <v>152</v>
      </c>
      <c r="H668" s="15" t="s">
        <v>152</v>
      </c>
      <c r="I668" s="16" t="s">
        <v>25</v>
      </c>
      <c r="L668" s="17"/>
      <c r="M668" s="18" t="str">
        <f>'AI - 1'!A667</f>
        <v>No</v>
      </c>
      <c r="N668" s="18" t="str">
        <f>'AI - 2'!A667</f>
        <v>No</v>
      </c>
      <c r="O668" s="18" t="str">
        <f>'AI  - 3'!A667</f>
        <v>No</v>
      </c>
      <c r="P668" s="8">
        <f>COUNTIF(M668:O668,"Yes")</f>
        <v>0</v>
      </c>
      <c r="Q668" s="18" t="str">
        <f>'AI - 1'!B667</f>
        <v>No</v>
      </c>
      <c r="R668" s="18" t="str">
        <f>'AI - 2'!B667</f>
        <v>No</v>
      </c>
      <c r="S668" s="18" t="str">
        <f>'AI  - 3'!B667</f>
        <v>No</v>
      </c>
      <c r="T668" s="8">
        <f>COUNTIF(Q668:S668,"Yes")</f>
        <v>0</v>
      </c>
      <c r="U668" s="15" t="s">
        <v>152</v>
      </c>
      <c r="V668" s="19"/>
      <c r="W668" s="8"/>
      <c r="X668" s="5"/>
      <c r="Y668" s="20"/>
      <c r="Z668" s="21"/>
      <c r="AA668" s="22"/>
      <c r="AB668" s="22"/>
      <c r="AC668" s="23"/>
      <c r="AD668" s="22"/>
      <c r="AE668" s="22"/>
      <c r="AF668" s="22"/>
      <c r="AG668" s="23"/>
      <c r="AH668" s="22"/>
    </row>
    <row r="669" spans="1:34" ht="15.75" customHeight="1" x14ac:dyDescent="0.3">
      <c r="A669" s="13"/>
      <c r="B669" s="54"/>
      <c r="C669" s="10">
        <v>666</v>
      </c>
      <c r="D669" s="6" t="s">
        <v>108</v>
      </c>
      <c r="E669" s="6" t="s">
        <v>109</v>
      </c>
      <c r="F669" s="14" t="s">
        <v>24</v>
      </c>
      <c r="G669" s="15" t="s">
        <v>24</v>
      </c>
      <c r="H669" s="15" t="s">
        <v>24</v>
      </c>
      <c r="I669" s="16" t="s">
        <v>25</v>
      </c>
      <c r="L669" s="17"/>
      <c r="M669" s="18" t="str">
        <f>'AI - 1'!A668</f>
        <v>Yes</v>
      </c>
      <c r="N669" s="18" t="str">
        <f>'AI - 2'!A668</f>
        <v>Yes</v>
      </c>
      <c r="O669" s="18" t="str">
        <f>'AI  - 3'!A668</f>
        <v>Yes</v>
      </c>
      <c r="P669" s="8">
        <f>COUNTIF(M669:O669,"Yes")</f>
        <v>3</v>
      </c>
      <c r="Q669" s="18" t="str">
        <f>'AI - 1'!B668</f>
        <v>Yes</v>
      </c>
      <c r="R669" s="18" t="str">
        <f>'AI - 2'!B668</f>
        <v>Yes</v>
      </c>
      <c r="S669" s="18" t="str">
        <f>'AI  - 3'!B668</f>
        <v>Yes</v>
      </c>
      <c r="T669" s="8">
        <f>COUNTIF(Q669:S669,"Yes")</f>
        <v>3</v>
      </c>
      <c r="U669" s="15" t="s">
        <v>24</v>
      </c>
      <c r="V669" s="19"/>
      <c r="W669" s="8"/>
      <c r="X669" s="5"/>
      <c r="Y669" s="20"/>
      <c r="Z669" s="21"/>
      <c r="AA669" s="22"/>
      <c r="AB669" s="22"/>
      <c r="AC669" s="23"/>
      <c r="AD669" s="21"/>
      <c r="AE669" s="22"/>
      <c r="AF669" s="22"/>
      <c r="AG669" s="23"/>
      <c r="AH669" s="21"/>
    </row>
    <row r="670" spans="1:34" ht="15.75" customHeight="1" x14ac:dyDescent="0.3">
      <c r="A670" s="13"/>
      <c r="B670" s="54"/>
      <c r="C670" s="10">
        <v>667</v>
      </c>
      <c r="D670" s="6" t="s">
        <v>1559</v>
      </c>
      <c r="E670" s="6" t="s">
        <v>1560</v>
      </c>
      <c r="F670" s="33" t="s">
        <v>152</v>
      </c>
      <c r="G670" s="15" t="s">
        <v>152</v>
      </c>
      <c r="H670" s="15" t="s">
        <v>152</v>
      </c>
      <c r="I670" s="16" t="s">
        <v>25</v>
      </c>
      <c r="L670" s="17"/>
      <c r="M670" s="18" t="str">
        <f>'AI - 1'!A669</f>
        <v>No</v>
      </c>
      <c r="N670" s="18" t="str">
        <f>'AI - 2'!A669</f>
        <v>No</v>
      </c>
      <c r="O670" s="18" t="str">
        <f>'AI  - 3'!A669</f>
        <v>No</v>
      </c>
      <c r="P670" s="8">
        <f>COUNTIF(M670:O670,"Yes")</f>
        <v>0</v>
      </c>
      <c r="Q670" s="18" t="str">
        <f>'AI - 1'!B669</f>
        <v>No</v>
      </c>
      <c r="R670" s="18" t="str">
        <f>'AI - 2'!B669</f>
        <v>No</v>
      </c>
      <c r="S670" s="18" t="str">
        <f>'AI  - 3'!B669</f>
        <v>No</v>
      </c>
      <c r="T670" s="8">
        <f>COUNTIF(Q670:S670,"Yes")</f>
        <v>0</v>
      </c>
      <c r="U670" s="15" t="s">
        <v>152</v>
      </c>
      <c r="V670" s="19"/>
      <c r="W670" s="8"/>
      <c r="X670" s="5"/>
      <c r="Y670" s="20"/>
      <c r="Z670" s="21"/>
      <c r="AA670" s="22"/>
      <c r="AB670" s="22"/>
      <c r="AC670" s="23"/>
      <c r="AD670" s="22"/>
      <c r="AE670" s="22"/>
      <c r="AF670" s="22"/>
      <c r="AG670" s="23"/>
      <c r="AH670" s="22"/>
    </row>
    <row r="671" spans="1:34" ht="15.75" customHeight="1" x14ac:dyDescent="0.3">
      <c r="A671" s="13"/>
      <c r="B671" s="54"/>
      <c r="C671" s="10">
        <v>668</v>
      </c>
      <c r="D671" s="6" t="s">
        <v>1561</v>
      </c>
      <c r="E671" s="6" t="s">
        <v>1562</v>
      </c>
      <c r="F671" s="14" t="s">
        <v>152</v>
      </c>
      <c r="G671" s="15" t="s">
        <v>152</v>
      </c>
      <c r="H671" s="15" t="s">
        <v>152</v>
      </c>
      <c r="I671" s="16" t="s">
        <v>25</v>
      </c>
      <c r="L671" s="17"/>
      <c r="M671" s="18" t="str">
        <f>'AI - 1'!A670</f>
        <v>No</v>
      </c>
      <c r="N671" s="18" t="str">
        <f>'AI - 2'!A670</f>
        <v>No</v>
      </c>
      <c r="O671" s="18" t="str">
        <f>'AI  - 3'!A670</f>
        <v>No</v>
      </c>
      <c r="P671" s="8">
        <f>COUNTIF(M671:O671,"Yes")</f>
        <v>0</v>
      </c>
      <c r="Q671" s="18" t="str">
        <f>'AI - 1'!B670</f>
        <v>No</v>
      </c>
      <c r="R671" s="18" t="str">
        <f>'AI - 2'!B670</f>
        <v>No</v>
      </c>
      <c r="S671" s="18" t="str">
        <f>'AI  - 3'!B670</f>
        <v>No</v>
      </c>
      <c r="T671" s="8">
        <f>COUNTIF(Q671:S671,"Yes")</f>
        <v>0</v>
      </c>
      <c r="U671" s="15" t="s">
        <v>152</v>
      </c>
      <c r="V671" s="19"/>
      <c r="W671" s="8"/>
      <c r="X671" s="5"/>
      <c r="Y671" s="20"/>
      <c r="Z671" s="21"/>
      <c r="AA671" s="22"/>
      <c r="AB671" s="22"/>
      <c r="AC671" s="23"/>
      <c r="AD671" s="22"/>
      <c r="AE671" s="22"/>
      <c r="AF671" s="22"/>
      <c r="AG671" s="23"/>
      <c r="AH671" s="22"/>
    </row>
    <row r="672" spans="1:34" ht="15.75" customHeight="1" x14ac:dyDescent="0.3">
      <c r="A672" s="13"/>
      <c r="B672" s="54"/>
      <c r="C672" s="10">
        <v>669</v>
      </c>
      <c r="D672" s="6" t="s">
        <v>1563</v>
      </c>
      <c r="E672" s="6" t="s">
        <v>1564</v>
      </c>
      <c r="F672" s="14" t="s">
        <v>152</v>
      </c>
      <c r="G672" s="15" t="s">
        <v>152</v>
      </c>
      <c r="H672" s="15" t="s">
        <v>152</v>
      </c>
      <c r="I672" s="16" t="s">
        <v>25</v>
      </c>
      <c r="L672" s="17"/>
      <c r="M672" s="18" t="str">
        <f>'AI - 1'!A671</f>
        <v>No</v>
      </c>
      <c r="N672" s="18" t="str">
        <f>'AI - 2'!A671</f>
        <v>No</v>
      </c>
      <c r="O672" s="18" t="str">
        <f>'AI  - 3'!A671</f>
        <v>No</v>
      </c>
      <c r="P672" s="8">
        <f>COUNTIF(M672:O672,"Yes")</f>
        <v>0</v>
      </c>
      <c r="Q672" s="18" t="str">
        <f>'AI - 1'!B671</f>
        <v>No</v>
      </c>
      <c r="R672" s="18" t="str">
        <f>'AI - 2'!B671</f>
        <v>No</v>
      </c>
      <c r="S672" s="18" t="str">
        <f>'AI  - 3'!B671</f>
        <v>No</v>
      </c>
      <c r="T672" s="8">
        <f>COUNTIF(Q672:S672,"Yes")</f>
        <v>0</v>
      </c>
      <c r="U672" s="15" t="s">
        <v>152</v>
      </c>
      <c r="V672" s="19"/>
      <c r="W672" s="8"/>
      <c r="X672" s="5"/>
      <c r="Y672" s="20"/>
      <c r="Z672" s="21"/>
      <c r="AA672" s="22"/>
      <c r="AB672" s="22"/>
      <c r="AC672" s="23"/>
      <c r="AD672" s="22"/>
      <c r="AE672" s="22"/>
      <c r="AF672" s="22"/>
      <c r="AG672" s="23"/>
      <c r="AH672" s="22"/>
    </row>
    <row r="673" spans="1:34" ht="15.75" customHeight="1" x14ac:dyDescent="0.3">
      <c r="A673" s="13"/>
      <c r="B673" s="54"/>
      <c r="C673" s="10">
        <v>670</v>
      </c>
      <c r="D673" s="6" t="s">
        <v>1565</v>
      </c>
      <c r="E673" s="6" t="s">
        <v>28</v>
      </c>
      <c r="F673" s="14" t="s">
        <v>152</v>
      </c>
      <c r="G673" s="15" t="s">
        <v>152</v>
      </c>
      <c r="H673" s="15" t="s">
        <v>152</v>
      </c>
      <c r="I673" s="16" t="s">
        <v>25</v>
      </c>
      <c r="L673" s="17"/>
      <c r="M673" s="18" t="str">
        <f>'AI - 1'!A672</f>
        <v>No</v>
      </c>
      <c r="N673" s="18" t="str">
        <f>'AI - 2'!A672</f>
        <v>No</v>
      </c>
      <c r="O673" s="18" t="str">
        <f>'AI  - 3'!A672</f>
        <v>No</v>
      </c>
      <c r="P673" s="8">
        <f>COUNTIF(M673:O673,"Yes")</f>
        <v>0</v>
      </c>
      <c r="Q673" s="18" t="str">
        <f>'AI - 1'!B672</f>
        <v>No</v>
      </c>
      <c r="R673" s="18" t="str">
        <f>'AI - 2'!B672</f>
        <v>No</v>
      </c>
      <c r="S673" s="18" t="str">
        <f>'AI  - 3'!B672</f>
        <v>No</v>
      </c>
      <c r="T673" s="8">
        <f>COUNTIF(Q673:S673,"Yes")</f>
        <v>0</v>
      </c>
      <c r="U673" s="15" t="s">
        <v>152</v>
      </c>
      <c r="V673" s="19"/>
      <c r="W673" s="8"/>
      <c r="X673" s="5"/>
      <c r="Y673" s="20"/>
      <c r="Z673" s="21"/>
      <c r="AA673" s="22"/>
      <c r="AB673" s="22"/>
      <c r="AC673" s="23"/>
      <c r="AD673" s="22"/>
      <c r="AE673" s="22"/>
      <c r="AF673" s="22"/>
      <c r="AG673" s="23"/>
      <c r="AH673" s="22"/>
    </row>
    <row r="674" spans="1:34" ht="15.75" customHeight="1" x14ac:dyDescent="0.3">
      <c r="A674" s="13"/>
      <c r="B674" s="54"/>
      <c r="C674" s="10">
        <v>671</v>
      </c>
      <c r="D674" s="6" t="s">
        <v>1566</v>
      </c>
      <c r="E674" s="6" t="s">
        <v>1567</v>
      </c>
      <c r="F674" s="14" t="s">
        <v>152</v>
      </c>
      <c r="G674" s="15" t="s">
        <v>152</v>
      </c>
      <c r="H674" s="15" t="s">
        <v>152</v>
      </c>
      <c r="I674" s="16" t="s">
        <v>25</v>
      </c>
      <c r="L674" s="17"/>
      <c r="M674" s="18" t="str">
        <f>'AI - 1'!A673</f>
        <v>No</v>
      </c>
      <c r="N674" s="18" t="str">
        <f>'AI - 2'!A673</f>
        <v>No</v>
      </c>
      <c r="O674" s="18" t="str">
        <f>'AI  - 3'!A673</f>
        <v>No</v>
      </c>
      <c r="P674" s="8">
        <f>COUNTIF(M674:O674,"Yes")</f>
        <v>0</v>
      </c>
      <c r="Q674" s="18" t="str">
        <f>'AI - 1'!B673</f>
        <v>No</v>
      </c>
      <c r="R674" s="18" t="str">
        <f>'AI - 2'!B673</f>
        <v>No</v>
      </c>
      <c r="S674" s="18" t="str">
        <f>'AI  - 3'!B673</f>
        <v>No</v>
      </c>
      <c r="T674" s="8">
        <f>COUNTIF(Q674:S674,"Yes")</f>
        <v>0</v>
      </c>
      <c r="U674" s="15" t="s">
        <v>152</v>
      </c>
      <c r="V674" s="19"/>
      <c r="W674" s="8"/>
      <c r="X674" s="5"/>
      <c r="Y674" s="20"/>
      <c r="Z674" s="21"/>
      <c r="AA674" s="22"/>
      <c r="AB674" s="22"/>
      <c r="AC674" s="23"/>
      <c r="AD674" s="22"/>
      <c r="AE674" s="22"/>
      <c r="AF674" s="22"/>
      <c r="AG674" s="23"/>
      <c r="AH674" s="22"/>
    </row>
    <row r="675" spans="1:34" ht="15.75" customHeight="1" x14ac:dyDescent="0.3">
      <c r="A675" s="13"/>
      <c r="B675" s="54"/>
      <c r="C675" s="10">
        <v>672</v>
      </c>
      <c r="D675" s="6" t="s">
        <v>1568</v>
      </c>
      <c r="E675" s="6" t="s">
        <v>1569</v>
      </c>
      <c r="F675" s="14" t="s">
        <v>152</v>
      </c>
      <c r="G675" s="15" t="s">
        <v>152</v>
      </c>
      <c r="H675" s="15" t="s">
        <v>152</v>
      </c>
      <c r="I675" s="16" t="s">
        <v>25</v>
      </c>
      <c r="L675" s="17"/>
      <c r="M675" s="18" t="str">
        <f>'AI - 1'!A674</f>
        <v>No</v>
      </c>
      <c r="N675" s="18" t="str">
        <f>'AI - 2'!A674</f>
        <v>No</v>
      </c>
      <c r="O675" s="18" t="str">
        <f>'AI  - 3'!A674</f>
        <v>No</v>
      </c>
      <c r="P675" s="8">
        <f>COUNTIF(M675:O675,"Yes")</f>
        <v>0</v>
      </c>
      <c r="Q675" s="18" t="str">
        <f>'AI - 1'!B674</f>
        <v>No</v>
      </c>
      <c r="R675" s="18" t="str">
        <f>'AI - 2'!B674</f>
        <v>No</v>
      </c>
      <c r="S675" s="18" t="str">
        <f>'AI  - 3'!B674</f>
        <v>No</v>
      </c>
      <c r="T675" s="8">
        <f>COUNTIF(Q675:S675,"Yes")</f>
        <v>0</v>
      </c>
      <c r="U675" s="15" t="s">
        <v>152</v>
      </c>
      <c r="V675" s="19"/>
      <c r="W675" s="8"/>
      <c r="X675" s="5"/>
      <c r="Y675" s="20"/>
      <c r="Z675" s="21"/>
      <c r="AA675" s="22"/>
      <c r="AB675" s="22"/>
      <c r="AC675" s="23"/>
      <c r="AD675" s="22"/>
      <c r="AE675" s="22"/>
      <c r="AF675" s="22"/>
      <c r="AG675" s="23"/>
      <c r="AH675" s="22"/>
    </row>
    <row r="676" spans="1:34" ht="15.75" customHeight="1" x14ac:dyDescent="0.3">
      <c r="A676" s="13"/>
      <c r="B676" s="54"/>
      <c r="C676" s="10">
        <v>673</v>
      </c>
      <c r="D676" s="6" t="s">
        <v>1570</v>
      </c>
      <c r="E676" s="6" t="s">
        <v>1571</v>
      </c>
      <c r="F676" s="14" t="s">
        <v>152</v>
      </c>
      <c r="G676" s="15" t="s">
        <v>152</v>
      </c>
      <c r="H676" s="15" t="s">
        <v>152</v>
      </c>
      <c r="I676" s="16" t="s">
        <v>25</v>
      </c>
      <c r="L676" s="17"/>
      <c r="M676" s="18" t="str">
        <f>'AI - 1'!A675</f>
        <v>No</v>
      </c>
      <c r="N676" s="18" t="str">
        <f>'AI - 2'!A675</f>
        <v>No</v>
      </c>
      <c r="O676" s="18" t="str">
        <f>'AI  - 3'!A675</f>
        <v>No</v>
      </c>
      <c r="P676" s="8">
        <f>COUNTIF(M676:O676,"Yes")</f>
        <v>0</v>
      </c>
      <c r="Q676" s="18" t="str">
        <f>'AI - 1'!B675</f>
        <v>No</v>
      </c>
      <c r="R676" s="18" t="str">
        <f>'AI - 2'!B675</f>
        <v>No</v>
      </c>
      <c r="S676" s="18" t="str">
        <f>'AI  - 3'!B675</f>
        <v>No</v>
      </c>
      <c r="T676" s="8">
        <f>COUNTIF(Q676:S676,"Yes")</f>
        <v>0</v>
      </c>
      <c r="U676" s="15" t="s">
        <v>152</v>
      </c>
      <c r="V676" s="19"/>
      <c r="W676" s="8"/>
      <c r="X676" s="5"/>
      <c r="Y676" s="20"/>
      <c r="Z676" s="21"/>
      <c r="AA676" s="22"/>
      <c r="AB676" s="22"/>
      <c r="AC676" s="23"/>
      <c r="AD676" s="22"/>
      <c r="AE676" s="22"/>
      <c r="AF676" s="22"/>
      <c r="AG676" s="23"/>
      <c r="AH676" s="22"/>
    </row>
    <row r="677" spans="1:34" ht="15.75" customHeight="1" x14ac:dyDescent="0.3">
      <c r="A677" s="13"/>
      <c r="B677" s="54"/>
      <c r="C677" s="10">
        <v>674</v>
      </c>
      <c r="D677" s="6" t="s">
        <v>1572</v>
      </c>
      <c r="E677" s="6" t="s">
        <v>1573</v>
      </c>
      <c r="F677" s="14" t="s">
        <v>152</v>
      </c>
      <c r="G677" s="15" t="s">
        <v>152</v>
      </c>
      <c r="H677" s="15" t="s">
        <v>152</v>
      </c>
      <c r="I677" s="16" t="s">
        <v>25</v>
      </c>
      <c r="L677" s="17"/>
      <c r="M677" s="18" t="str">
        <f>'AI - 1'!A676</f>
        <v>No</v>
      </c>
      <c r="N677" s="18" t="str">
        <f>'AI - 2'!A676</f>
        <v>No</v>
      </c>
      <c r="O677" s="18" t="str">
        <f>'AI  - 3'!A676</f>
        <v>No</v>
      </c>
      <c r="P677" s="8">
        <f>COUNTIF(M677:O677,"Yes")</f>
        <v>0</v>
      </c>
      <c r="Q677" s="18" t="str">
        <f>'AI - 1'!B676</f>
        <v>No</v>
      </c>
      <c r="R677" s="18" t="str">
        <f>'AI - 2'!B676</f>
        <v>No</v>
      </c>
      <c r="S677" s="18" t="str">
        <f>'AI  - 3'!B676</f>
        <v>No</v>
      </c>
      <c r="T677" s="8">
        <f>COUNTIF(Q677:S677,"Yes")</f>
        <v>0</v>
      </c>
      <c r="U677" s="15" t="s">
        <v>152</v>
      </c>
      <c r="V677" s="19"/>
      <c r="W677" s="8"/>
      <c r="X677" s="5"/>
      <c r="Y677" s="20"/>
      <c r="Z677" s="21"/>
      <c r="AA677" s="22"/>
      <c r="AB677" s="22"/>
      <c r="AC677" s="23"/>
      <c r="AD677" s="22"/>
      <c r="AE677" s="22"/>
      <c r="AF677" s="22"/>
      <c r="AG677" s="23"/>
      <c r="AH677" s="22"/>
    </row>
    <row r="678" spans="1:34" ht="15.75" customHeight="1" x14ac:dyDescent="0.3">
      <c r="A678" s="13"/>
      <c r="B678" s="54"/>
      <c r="C678" s="10">
        <v>675</v>
      </c>
      <c r="D678" s="6" t="s">
        <v>1574</v>
      </c>
      <c r="E678" s="6" t="s">
        <v>1575</v>
      </c>
      <c r="F678" s="14" t="s">
        <v>152</v>
      </c>
      <c r="G678" s="15" t="s">
        <v>152</v>
      </c>
      <c r="H678" s="15" t="s">
        <v>152</v>
      </c>
      <c r="I678" s="16" t="s">
        <v>25</v>
      </c>
      <c r="L678" s="17"/>
      <c r="M678" s="18" t="str">
        <f>'AI - 1'!A677</f>
        <v>No</v>
      </c>
      <c r="N678" s="18" t="str">
        <f>'AI - 2'!A677</f>
        <v>No</v>
      </c>
      <c r="O678" s="18" t="str">
        <f>'AI  - 3'!A677</f>
        <v>No</v>
      </c>
      <c r="P678" s="8">
        <f>COUNTIF(M678:O678,"Yes")</f>
        <v>0</v>
      </c>
      <c r="Q678" s="18" t="str">
        <f>'AI - 1'!B677</f>
        <v>No</v>
      </c>
      <c r="R678" s="18" t="str">
        <f>'AI - 2'!B677</f>
        <v>No</v>
      </c>
      <c r="S678" s="18" t="str">
        <f>'AI  - 3'!B677</f>
        <v>No</v>
      </c>
      <c r="T678" s="8">
        <f>COUNTIF(Q678:S678,"Yes")</f>
        <v>0</v>
      </c>
      <c r="U678" s="15" t="s">
        <v>152</v>
      </c>
      <c r="V678" s="19"/>
      <c r="W678" s="8"/>
      <c r="X678" s="5"/>
      <c r="Y678" s="20"/>
      <c r="Z678" s="21"/>
      <c r="AA678" s="22"/>
      <c r="AB678" s="22"/>
      <c r="AC678" s="23"/>
      <c r="AD678" s="22"/>
      <c r="AE678" s="22"/>
      <c r="AF678" s="22"/>
      <c r="AG678" s="23"/>
      <c r="AH678" s="22"/>
    </row>
    <row r="679" spans="1:34" ht="15.75" customHeight="1" x14ac:dyDescent="0.3">
      <c r="A679" s="13"/>
      <c r="B679" s="54"/>
      <c r="C679" s="10">
        <v>676</v>
      </c>
      <c r="D679" s="6" t="s">
        <v>1576</v>
      </c>
      <c r="E679" s="6" t="s">
        <v>1577</v>
      </c>
      <c r="F679" s="14" t="s">
        <v>152</v>
      </c>
      <c r="G679" s="15" t="s">
        <v>152</v>
      </c>
      <c r="H679" s="15" t="s">
        <v>152</v>
      </c>
      <c r="I679" s="16" t="s">
        <v>25</v>
      </c>
      <c r="L679" s="17"/>
      <c r="M679" s="18" t="str">
        <f>'AI - 1'!A678</f>
        <v>No</v>
      </c>
      <c r="N679" s="18" t="str">
        <f>'AI - 2'!A678</f>
        <v>No</v>
      </c>
      <c r="O679" s="18" t="str">
        <f>'AI  - 3'!A678</f>
        <v>No</v>
      </c>
      <c r="P679" s="8">
        <f>COUNTIF(M679:O679,"Yes")</f>
        <v>0</v>
      </c>
      <c r="Q679" s="18" t="str">
        <f>'AI - 1'!B678</f>
        <v>No</v>
      </c>
      <c r="R679" s="18" t="str">
        <f>'AI - 2'!B678</f>
        <v>No</v>
      </c>
      <c r="S679" s="18" t="str">
        <f>'AI  - 3'!B678</f>
        <v>No</v>
      </c>
      <c r="T679" s="8">
        <f>COUNTIF(Q679:S679,"Yes")</f>
        <v>0</v>
      </c>
      <c r="U679" s="15" t="s">
        <v>152</v>
      </c>
      <c r="V679" s="19"/>
      <c r="W679" s="8"/>
      <c r="X679" s="5"/>
      <c r="Y679" s="20"/>
      <c r="Z679" s="21"/>
      <c r="AA679" s="22"/>
      <c r="AB679" s="22"/>
      <c r="AC679" s="23"/>
      <c r="AD679" s="22"/>
      <c r="AE679" s="22"/>
      <c r="AF679" s="22"/>
      <c r="AG679" s="23"/>
      <c r="AH679" s="22"/>
    </row>
    <row r="680" spans="1:34" ht="15.75" customHeight="1" x14ac:dyDescent="0.3">
      <c r="A680" s="13"/>
      <c r="B680" s="54"/>
      <c r="C680" s="10">
        <v>677</v>
      </c>
      <c r="D680" s="6" t="s">
        <v>1578</v>
      </c>
      <c r="E680" s="6" t="s">
        <v>1579</v>
      </c>
      <c r="F680" s="14" t="s">
        <v>152</v>
      </c>
      <c r="G680" s="15" t="s">
        <v>152</v>
      </c>
      <c r="H680" s="15" t="s">
        <v>152</v>
      </c>
      <c r="I680" s="16" t="s">
        <v>25</v>
      </c>
      <c r="L680" s="17"/>
      <c r="M680" s="18" t="str">
        <f>'AI - 1'!A679</f>
        <v>No</v>
      </c>
      <c r="N680" s="18" t="str">
        <f>'AI - 2'!A679</f>
        <v>No</v>
      </c>
      <c r="O680" s="18" t="str">
        <f>'AI  - 3'!A679</f>
        <v>No</v>
      </c>
      <c r="P680" s="8">
        <f>COUNTIF(M680:O680,"Yes")</f>
        <v>0</v>
      </c>
      <c r="Q680" s="18" t="str">
        <f>'AI - 1'!B679</f>
        <v>No</v>
      </c>
      <c r="R680" s="18" t="str">
        <f>'AI - 2'!B679</f>
        <v>No</v>
      </c>
      <c r="S680" s="18" t="str">
        <f>'AI  - 3'!B679</f>
        <v>No</v>
      </c>
      <c r="T680" s="8">
        <f>COUNTIF(Q680:S680,"Yes")</f>
        <v>0</v>
      </c>
      <c r="U680" s="15" t="s">
        <v>152</v>
      </c>
      <c r="V680" s="19"/>
      <c r="W680" s="8"/>
      <c r="X680" s="5"/>
      <c r="Y680" s="20"/>
      <c r="Z680" s="21"/>
      <c r="AA680" s="22"/>
      <c r="AB680" s="22"/>
      <c r="AC680" s="23"/>
      <c r="AD680" s="22"/>
      <c r="AE680" s="22"/>
      <c r="AF680" s="22"/>
      <c r="AG680" s="23"/>
      <c r="AH680" s="22"/>
    </row>
    <row r="681" spans="1:34" ht="15.75" customHeight="1" x14ac:dyDescent="0.3">
      <c r="A681" s="13"/>
      <c r="B681" s="54"/>
      <c r="C681" s="10">
        <v>678</v>
      </c>
      <c r="D681" s="6" t="s">
        <v>1580</v>
      </c>
      <c r="E681" s="6" t="s">
        <v>1581</v>
      </c>
      <c r="F681" s="14" t="s">
        <v>152</v>
      </c>
      <c r="G681" s="15" t="s">
        <v>152</v>
      </c>
      <c r="H681" s="15" t="s">
        <v>152</v>
      </c>
      <c r="I681" s="16" t="s">
        <v>25</v>
      </c>
      <c r="L681" s="17"/>
      <c r="M681" s="18" t="str">
        <f>'AI - 1'!A680</f>
        <v>No</v>
      </c>
      <c r="N681" s="18" t="str">
        <f>'AI - 2'!A680</f>
        <v>No</v>
      </c>
      <c r="O681" s="18" t="str">
        <f>'AI  - 3'!A680</f>
        <v>No</v>
      </c>
      <c r="P681" s="8">
        <f>COUNTIF(M681:O681,"Yes")</f>
        <v>0</v>
      </c>
      <c r="Q681" s="18" t="str">
        <f>'AI - 1'!B680</f>
        <v>No</v>
      </c>
      <c r="R681" s="18" t="str">
        <f>'AI - 2'!B680</f>
        <v>No</v>
      </c>
      <c r="S681" s="18" t="str">
        <f>'AI  - 3'!B680</f>
        <v>No</v>
      </c>
      <c r="T681" s="8">
        <f>COUNTIF(Q681:S681,"Yes")</f>
        <v>0</v>
      </c>
      <c r="U681" s="15" t="s">
        <v>152</v>
      </c>
      <c r="V681" s="19"/>
      <c r="W681" s="8"/>
      <c r="X681" s="5"/>
      <c r="Y681" s="20"/>
      <c r="Z681" s="21"/>
      <c r="AA681" s="22"/>
      <c r="AB681" s="22"/>
      <c r="AC681" s="23"/>
      <c r="AD681" s="22"/>
      <c r="AE681" s="22"/>
      <c r="AF681" s="22"/>
      <c r="AG681" s="23"/>
      <c r="AH681" s="22"/>
    </row>
    <row r="682" spans="1:34" ht="15.75" customHeight="1" x14ac:dyDescent="0.3">
      <c r="A682" s="13"/>
      <c r="B682" s="54"/>
      <c r="C682" s="10">
        <v>679</v>
      </c>
      <c r="D682" s="6" t="s">
        <v>1582</v>
      </c>
      <c r="E682" s="6" t="s">
        <v>1583</v>
      </c>
      <c r="F682" s="14" t="s">
        <v>152</v>
      </c>
      <c r="G682" s="15" t="s">
        <v>152</v>
      </c>
      <c r="H682" s="15" t="s">
        <v>152</v>
      </c>
      <c r="I682" s="16" t="s">
        <v>25</v>
      </c>
      <c r="L682" s="17"/>
      <c r="M682" s="18" t="str">
        <f>'AI - 1'!A681</f>
        <v>No</v>
      </c>
      <c r="N682" s="18" t="str">
        <f>'AI - 2'!A681</f>
        <v>No</v>
      </c>
      <c r="O682" s="18" t="str">
        <f>'AI  - 3'!A681</f>
        <v>No</v>
      </c>
      <c r="P682" s="8">
        <f>COUNTIF(M682:O682,"Yes")</f>
        <v>0</v>
      </c>
      <c r="Q682" s="18" t="str">
        <f>'AI - 1'!B681</f>
        <v>No</v>
      </c>
      <c r="R682" s="18" t="str">
        <f>'AI - 2'!B681</f>
        <v>No</v>
      </c>
      <c r="S682" s="18" t="str">
        <f>'AI  - 3'!B681</f>
        <v>No</v>
      </c>
      <c r="T682" s="8">
        <f>COUNTIF(Q682:S682,"Yes")</f>
        <v>0</v>
      </c>
      <c r="U682" s="15" t="s">
        <v>152</v>
      </c>
      <c r="V682" s="19"/>
      <c r="W682" s="8"/>
      <c r="X682" s="5"/>
      <c r="Y682" s="20"/>
      <c r="Z682" s="21"/>
      <c r="AA682" s="22"/>
      <c r="AB682" s="22"/>
      <c r="AC682" s="23"/>
      <c r="AD682" s="22"/>
      <c r="AE682" s="22"/>
      <c r="AF682" s="22"/>
      <c r="AG682" s="23"/>
      <c r="AH682" s="22"/>
    </row>
    <row r="683" spans="1:34" ht="15.75" customHeight="1" x14ac:dyDescent="0.3">
      <c r="A683" s="13"/>
      <c r="B683" s="54"/>
      <c r="C683" s="10">
        <v>680</v>
      </c>
      <c r="D683" s="6" t="s">
        <v>1584</v>
      </c>
      <c r="E683" s="6" t="s">
        <v>1585</v>
      </c>
      <c r="F683" s="14" t="s">
        <v>152</v>
      </c>
      <c r="G683" s="15" t="s">
        <v>152</v>
      </c>
      <c r="H683" s="15" t="s">
        <v>152</v>
      </c>
      <c r="I683" s="16" t="s">
        <v>25</v>
      </c>
      <c r="L683" s="17"/>
      <c r="M683" s="18" t="str">
        <f>'AI - 1'!A682</f>
        <v>No</v>
      </c>
      <c r="N683" s="18" t="str">
        <f>'AI - 2'!A682</f>
        <v>No</v>
      </c>
      <c r="O683" s="18" t="str">
        <f>'AI  - 3'!A682</f>
        <v>No</v>
      </c>
      <c r="P683" s="8">
        <f>COUNTIF(M683:O683,"Yes")</f>
        <v>0</v>
      </c>
      <c r="Q683" s="18" t="str">
        <f>'AI - 1'!B682</f>
        <v>No</v>
      </c>
      <c r="R683" s="18" t="str">
        <f>'AI - 2'!B682</f>
        <v>No</v>
      </c>
      <c r="S683" s="18" t="str">
        <f>'AI  - 3'!B682</f>
        <v>No</v>
      </c>
      <c r="T683" s="8">
        <f>COUNTIF(Q683:S683,"Yes")</f>
        <v>0</v>
      </c>
      <c r="U683" s="15" t="s">
        <v>152</v>
      </c>
      <c r="V683" s="19"/>
      <c r="W683" s="8"/>
      <c r="X683" s="5"/>
      <c r="Y683" s="20"/>
      <c r="Z683" s="21"/>
      <c r="AA683" s="22"/>
      <c r="AB683" s="22"/>
      <c r="AC683" s="23"/>
      <c r="AD683" s="22"/>
      <c r="AE683" s="22"/>
      <c r="AF683" s="22"/>
      <c r="AG683" s="23"/>
      <c r="AH683" s="22"/>
    </row>
    <row r="684" spans="1:34" ht="15.75" customHeight="1" x14ac:dyDescent="0.3">
      <c r="A684" s="13"/>
      <c r="B684" s="54"/>
      <c r="C684" s="10">
        <v>681</v>
      </c>
      <c r="D684" s="6" t="s">
        <v>1586</v>
      </c>
      <c r="E684" s="6" t="s">
        <v>1587</v>
      </c>
      <c r="F684" s="14" t="s">
        <v>152</v>
      </c>
      <c r="G684" s="15" t="s">
        <v>152</v>
      </c>
      <c r="H684" s="15" t="s">
        <v>152</v>
      </c>
      <c r="I684" s="16" t="s">
        <v>25</v>
      </c>
      <c r="L684" s="17"/>
      <c r="M684" s="18" t="str">
        <f>'AI - 1'!A683</f>
        <v>No</v>
      </c>
      <c r="N684" s="18" t="str">
        <f>'AI - 2'!A683</f>
        <v>No</v>
      </c>
      <c r="O684" s="18" t="str">
        <f>'AI  - 3'!A683</f>
        <v>No</v>
      </c>
      <c r="P684" s="8">
        <f>COUNTIF(M684:O684,"Yes")</f>
        <v>0</v>
      </c>
      <c r="Q684" s="18" t="str">
        <f>'AI - 1'!B683</f>
        <v>No</v>
      </c>
      <c r="R684" s="18" t="str">
        <f>'AI - 2'!B683</f>
        <v>No</v>
      </c>
      <c r="S684" s="18" t="str">
        <f>'AI  - 3'!B683</f>
        <v>No</v>
      </c>
      <c r="T684" s="8">
        <f>COUNTIF(Q684:S684,"Yes")</f>
        <v>0</v>
      </c>
      <c r="U684" s="15" t="s">
        <v>152</v>
      </c>
      <c r="V684" s="19"/>
      <c r="W684" s="8"/>
      <c r="X684" s="5"/>
      <c r="Y684" s="20"/>
      <c r="Z684" s="21"/>
      <c r="AA684" s="22"/>
      <c r="AB684" s="22"/>
      <c r="AC684" s="23"/>
      <c r="AD684" s="22"/>
      <c r="AE684" s="22"/>
      <c r="AF684" s="22"/>
      <c r="AG684" s="23"/>
      <c r="AH684" s="22"/>
    </row>
    <row r="685" spans="1:34" ht="15.75" customHeight="1" x14ac:dyDescent="0.3">
      <c r="A685" s="13"/>
      <c r="B685" s="54"/>
      <c r="C685" s="10">
        <v>682</v>
      </c>
      <c r="D685" s="6" t="s">
        <v>1588</v>
      </c>
      <c r="E685" s="6" t="s">
        <v>1589</v>
      </c>
      <c r="F685" s="14" t="s">
        <v>152</v>
      </c>
      <c r="G685" s="15" t="s">
        <v>152</v>
      </c>
      <c r="H685" s="15" t="s">
        <v>152</v>
      </c>
      <c r="I685" s="16" t="s">
        <v>25</v>
      </c>
      <c r="L685" s="17"/>
      <c r="M685" s="18" t="str">
        <f>'AI - 1'!A684</f>
        <v>No</v>
      </c>
      <c r="N685" s="18" t="str">
        <f>'AI - 2'!A684</f>
        <v>No</v>
      </c>
      <c r="O685" s="18" t="str">
        <f>'AI  - 3'!A684</f>
        <v>No</v>
      </c>
      <c r="P685" s="8">
        <f>COUNTIF(M685:O685,"Yes")</f>
        <v>0</v>
      </c>
      <c r="Q685" s="18" t="str">
        <f>'AI - 1'!B684</f>
        <v>No</v>
      </c>
      <c r="R685" s="18" t="str">
        <f>'AI - 2'!B684</f>
        <v>No</v>
      </c>
      <c r="S685" s="18" t="str">
        <f>'AI  - 3'!B684</f>
        <v>No</v>
      </c>
      <c r="T685" s="8">
        <f>COUNTIF(Q685:S685,"Yes")</f>
        <v>0</v>
      </c>
      <c r="U685" s="15" t="s">
        <v>152</v>
      </c>
      <c r="V685" s="19"/>
      <c r="W685" s="8"/>
      <c r="X685" s="5"/>
      <c r="Y685" s="20"/>
      <c r="Z685" s="21"/>
      <c r="AA685" s="22"/>
      <c r="AB685" s="22"/>
      <c r="AC685" s="23"/>
      <c r="AD685" s="22"/>
      <c r="AE685" s="22"/>
      <c r="AF685" s="22"/>
      <c r="AG685" s="23"/>
      <c r="AH685" s="22"/>
    </row>
    <row r="686" spans="1:34" ht="15.75" customHeight="1" x14ac:dyDescent="0.3">
      <c r="A686" s="13"/>
      <c r="B686" s="54"/>
      <c r="C686" s="10">
        <v>683</v>
      </c>
      <c r="D686" s="6" t="s">
        <v>1590</v>
      </c>
      <c r="E686" s="6" t="s">
        <v>1591</v>
      </c>
      <c r="F686" s="14" t="s">
        <v>152</v>
      </c>
      <c r="G686" s="15" t="s">
        <v>152</v>
      </c>
      <c r="H686" s="15" t="s">
        <v>152</v>
      </c>
      <c r="I686" s="16" t="s">
        <v>25</v>
      </c>
      <c r="L686" s="17"/>
      <c r="M686" s="18" t="str">
        <f>'AI - 1'!A685</f>
        <v>No</v>
      </c>
      <c r="N686" s="18" t="str">
        <f>'AI - 2'!A685</f>
        <v>No</v>
      </c>
      <c r="O686" s="18" t="str">
        <f>'AI  - 3'!A685</f>
        <v>No</v>
      </c>
      <c r="P686" s="8">
        <f>COUNTIF(M686:O686,"Yes")</f>
        <v>0</v>
      </c>
      <c r="Q686" s="18" t="str">
        <f>'AI - 1'!B685</f>
        <v>No</v>
      </c>
      <c r="R686" s="18" t="str">
        <f>'AI - 2'!B685</f>
        <v>No</v>
      </c>
      <c r="S686" s="18" t="str">
        <f>'AI  - 3'!B685</f>
        <v>No</v>
      </c>
      <c r="T686" s="8">
        <f>COUNTIF(Q686:S686,"Yes")</f>
        <v>0</v>
      </c>
      <c r="U686" s="15" t="s">
        <v>152</v>
      </c>
      <c r="V686" s="19"/>
      <c r="W686" s="8"/>
      <c r="X686" s="5"/>
      <c r="Y686" s="20"/>
      <c r="Z686" s="21"/>
      <c r="AA686" s="22"/>
      <c r="AB686" s="22"/>
      <c r="AC686" s="23"/>
      <c r="AD686" s="22"/>
      <c r="AE686" s="22"/>
      <c r="AF686" s="22"/>
      <c r="AG686" s="23"/>
      <c r="AH686" s="22"/>
    </row>
    <row r="687" spans="1:34" ht="15.75" customHeight="1" x14ac:dyDescent="0.3">
      <c r="A687" s="13"/>
      <c r="B687" s="54"/>
      <c r="C687" s="10">
        <v>684</v>
      </c>
      <c r="D687" s="6" t="s">
        <v>1592</v>
      </c>
      <c r="E687" s="6" t="s">
        <v>1593</v>
      </c>
      <c r="F687" s="14" t="s">
        <v>152</v>
      </c>
      <c r="G687" s="15" t="s">
        <v>152</v>
      </c>
      <c r="H687" s="15" t="s">
        <v>152</v>
      </c>
      <c r="I687" s="16" t="s">
        <v>25</v>
      </c>
      <c r="L687" s="17"/>
      <c r="M687" s="18" t="str">
        <f>'AI - 1'!A686</f>
        <v>No</v>
      </c>
      <c r="N687" s="18" t="str">
        <f>'AI - 2'!A686</f>
        <v>No</v>
      </c>
      <c r="O687" s="18" t="str">
        <f>'AI  - 3'!A686</f>
        <v>No</v>
      </c>
      <c r="P687" s="8">
        <f>COUNTIF(M687:O687,"Yes")</f>
        <v>0</v>
      </c>
      <c r="Q687" s="18" t="str">
        <f>'AI - 1'!B686</f>
        <v>No</v>
      </c>
      <c r="R687" s="18" t="str">
        <f>'AI - 2'!B686</f>
        <v>No</v>
      </c>
      <c r="S687" s="18" t="str">
        <f>'AI  - 3'!B686</f>
        <v>No</v>
      </c>
      <c r="T687" s="8">
        <f>COUNTIF(Q687:S687,"Yes")</f>
        <v>0</v>
      </c>
      <c r="U687" s="15" t="s">
        <v>152</v>
      </c>
      <c r="V687" s="19"/>
      <c r="W687" s="8"/>
      <c r="X687" s="5"/>
      <c r="Y687" s="20"/>
      <c r="Z687" s="21"/>
      <c r="AA687" s="22"/>
      <c r="AB687" s="22"/>
      <c r="AC687" s="23"/>
      <c r="AD687" s="22"/>
      <c r="AE687" s="22"/>
      <c r="AF687" s="22"/>
      <c r="AG687" s="23"/>
      <c r="AH687" s="22"/>
    </row>
    <row r="688" spans="1:34" ht="15.75" customHeight="1" x14ac:dyDescent="0.3">
      <c r="A688" s="13"/>
      <c r="B688" s="54"/>
      <c r="C688" s="10">
        <v>685</v>
      </c>
      <c r="D688" s="6" t="s">
        <v>64</v>
      </c>
      <c r="E688" s="6" t="s">
        <v>357</v>
      </c>
      <c r="F688" s="14" t="s">
        <v>24</v>
      </c>
      <c r="G688" s="15" t="s">
        <v>24</v>
      </c>
      <c r="H688" s="15" t="s">
        <v>24</v>
      </c>
      <c r="I688" s="16" t="s">
        <v>25</v>
      </c>
      <c r="L688" s="17"/>
      <c r="M688" s="18" t="str">
        <f>'AI - 1'!A687</f>
        <v>No</v>
      </c>
      <c r="N688" s="18" t="str">
        <f>'AI - 2'!A687</f>
        <v>No</v>
      </c>
      <c r="O688" s="18" t="str">
        <f>'AI  - 3'!A687</f>
        <v>No</v>
      </c>
      <c r="P688" s="8">
        <f>COUNTIF(M688:O688,"Yes")</f>
        <v>0</v>
      </c>
      <c r="Q688" s="18" t="str">
        <f>'AI - 1'!B687</f>
        <v>Yes</v>
      </c>
      <c r="R688" s="18" t="str">
        <f>'AI - 2'!B687</f>
        <v>Yes</v>
      </c>
      <c r="S688" s="18" t="str">
        <f>'AI  - 3'!B687</f>
        <v>Yes</v>
      </c>
      <c r="T688" s="8">
        <f>COUNTIF(Q688:S688,"Yes")</f>
        <v>3</v>
      </c>
      <c r="U688" s="15" t="s">
        <v>24</v>
      </c>
      <c r="V688" s="19"/>
      <c r="W688" s="8"/>
      <c r="X688" s="5"/>
      <c r="Y688" s="20"/>
      <c r="Z688" s="21"/>
      <c r="AA688" s="22"/>
      <c r="AB688" s="22"/>
      <c r="AC688" s="23"/>
      <c r="AD688" s="21"/>
      <c r="AE688" s="22"/>
      <c r="AF688" s="22"/>
      <c r="AG688" s="23"/>
      <c r="AH688" s="21"/>
    </row>
    <row r="689" spans="1:34" ht="15.75" customHeight="1" x14ac:dyDescent="0.3">
      <c r="A689" s="13"/>
      <c r="B689" s="54"/>
      <c r="C689" s="10">
        <v>686</v>
      </c>
      <c r="D689" s="6" t="s">
        <v>285</v>
      </c>
      <c r="E689" s="6" t="s">
        <v>358</v>
      </c>
      <c r="F689" s="14" t="s">
        <v>24</v>
      </c>
      <c r="G689" s="15" t="s">
        <v>24</v>
      </c>
      <c r="H689" s="15" t="s">
        <v>24</v>
      </c>
      <c r="I689" s="16" t="s">
        <v>25</v>
      </c>
      <c r="L689" s="17"/>
      <c r="M689" s="18" t="str">
        <f>'AI - 1'!A688</f>
        <v>No</v>
      </c>
      <c r="N689" s="18" t="str">
        <f>'AI - 2'!A688</f>
        <v>No</v>
      </c>
      <c r="O689" s="18" t="str">
        <f>'AI  - 3'!A688</f>
        <v>No</v>
      </c>
      <c r="P689" s="8">
        <f>COUNTIF(M689:O689,"Yes")</f>
        <v>0</v>
      </c>
      <c r="Q689" s="18" t="str">
        <f>'AI - 1'!B688</f>
        <v>Yes</v>
      </c>
      <c r="R689" s="18" t="str">
        <f>'AI - 2'!B688</f>
        <v>Yes</v>
      </c>
      <c r="S689" s="18" t="str">
        <f>'AI  - 3'!B688</f>
        <v>Yes</v>
      </c>
      <c r="T689" s="8">
        <f>COUNTIF(Q689:S689,"Yes")</f>
        <v>3</v>
      </c>
      <c r="U689" s="15" t="s">
        <v>24</v>
      </c>
      <c r="V689" s="19"/>
      <c r="W689" s="8"/>
      <c r="X689" s="5"/>
      <c r="Y689" s="20"/>
      <c r="Z689" s="21"/>
      <c r="AA689" s="22"/>
      <c r="AB689" s="22"/>
      <c r="AC689" s="23"/>
      <c r="AD689" s="21"/>
      <c r="AE689" s="22"/>
      <c r="AF689" s="22"/>
      <c r="AG689" s="23"/>
      <c r="AH689" s="21"/>
    </row>
    <row r="690" spans="1:34" ht="15.75" customHeight="1" x14ac:dyDescent="0.3">
      <c r="A690" s="13"/>
      <c r="B690" s="54"/>
      <c r="C690" s="10">
        <v>687</v>
      </c>
      <c r="D690" s="6" t="s">
        <v>1594</v>
      </c>
      <c r="E690" s="6" t="s">
        <v>1595</v>
      </c>
      <c r="F690" s="14" t="s">
        <v>152</v>
      </c>
      <c r="G690" s="15" t="s">
        <v>152</v>
      </c>
      <c r="H690" s="15" t="s">
        <v>152</v>
      </c>
      <c r="I690" s="16" t="s">
        <v>25</v>
      </c>
      <c r="L690" s="17"/>
      <c r="M690" s="18" t="str">
        <f>'AI - 1'!A689</f>
        <v>No</v>
      </c>
      <c r="N690" s="18" t="str">
        <f>'AI - 2'!A689</f>
        <v>No</v>
      </c>
      <c r="O690" s="18" t="str">
        <f>'AI  - 3'!A689</f>
        <v>No</v>
      </c>
      <c r="P690" s="8">
        <f>COUNTIF(M690:O690,"Yes")</f>
        <v>0</v>
      </c>
      <c r="Q690" s="18" t="str">
        <f>'AI - 1'!B689</f>
        <v>No</v>
      </c>
      <c r="R690" s="18" t="str">
        <f>'AI - 2'!B689</f>
        <v>No</v>
      </c>
      <c r="S690" s="18" t="str">
        <f>'AI  - 3'!B689</f>
        <v>No</v>
      </c>
      <c r="T690" s="8">
        <f>COUNTIF(Q690:S690,"Yes")</f>
        <v>0</v>
      </c>
      <c r="U690" s="15" t="s">
        <v>152</v>
      </c>
      <c r="V690" s="19"/>
      <c r="W690" s="8"/>
      <c r="X690" s="5"/>
      <c r="Y690" s="20"/>
      <c r="Z690" s="21"/>
      <c r="AA690" s="22"/>
      <c r="AB690" s="22"/>
      <c r="AC690" s="23"/>
      <c r="AD690" s="22"/>
      <c r="AE690" s="22"/>
      <c r="AF690" s="22"/>
      <c r="AG690" s="23"/>
      <c r="AH690" s="22"/>
    </row>
    <row r="691" spans="1:34" ht="15.75" customHeight="1" x14ac:dyDescent="0.3">
      <c r="A691" s="13"/>
      <c r="B691" s="54"/>
      <c r="C691" s="10">
        <v>688</v>
      </c>
      <c r="D691" s="6" t="s">
        <v>1596</v>
      </c>
      <c r="E691" s="6" t="s">
        <v>1597</v>
      </c>
      <c r="F691" s="14" t="s">
        <v>152</v>
      </c>
      <c r="G691" s="15" t="s">
        <v>152</v>
      </c>
      <c r="H691" s="15" t="s">
        <v>152</v>
      </c>
      <c r="I691" s="16" t="s">
        <v>25</v>
      </c>
      <c r="L691" s="17"/>
      <c r="M691" s="18" t="str">
        <f>'AI - 1'!A690</f>
        <v>No</v>
      </c>
      <c r="N691" s="18" t="str">
        <f>'AI - 2'!A690</f>
        <v>No</v>
      </c>
      <c r="O691" s="18" t="str">
        <f>'AI  - 3'!A690</f>
        <v>No</v>
      </c>
      <c r="P691" s="8">
        <f>COUNTIF(M691:O691,"Yes")</f>
        <v>0</v>
      </c>
      <c r="Q691" s="18" t="str">
        <f>'AI - 1'!B690</f>
        <v>No</v>
      </c>
      <c r="R691" s="18" t="str">
        <f>'AI - 2'!B690</f>
        <v>No</v>
      </c>
      <c r="S691" s="18" t="str">
        <f>'AI  - 3'!B690</f>
        <v>No</v>
      </c>
      <c r="T691" s="8">
        <f>COUNTIF(Q691:S691,"Yes")</f>
        <v>0</v>
      </c>
      <c r="U691" s="15" t="s">
        <v>152</v>
      </c>
      <c r="V691" s="19"/>
      <c r="W691" s="8"/>
      <c r="X691" s="5"/>
      <c r="Y691" s="20"/>
      <c r="Z691" s="21"/>
      <c r="AA691" s="22"/>
      <c r="AB691" s="22"/>
      <c r="AC691" s="23"/>
      <c r="AD691" s="22"/>
      <c r="AE691" s="22"/>
      <c r="AF691" s="22"/>
      <c r="AG691" s="23"/>
      <c r="AH691" s="22"/>
    </row>
    <row r="692" spans="1:34" ht="15.75" customHeight="1" x14ac:dyDescent="0.3">
      <c r="A692" s="13"/>
      <c r="B692" s="54"/>
      <c r="C692" s="10">
        <v>689</v>
      </c>
      <c r="D692" s="6" t="s">
        <v>1598</v>
      </c>
      <c r="E692" s="6" t="s">
        <v>1599</v>
      </c>
      <c r="F692" s="14" t="s">
        <v>152</v>
      </c>
      <c r="G692" s="15" t="s">
        <v>152</v>
      </c>
      <c r="H692" s="15" t="s">
        <v>152</v>
      </c>
      <c r="I692" s="16" t="s">
        <v>25</v>
      </c>
      <c r="L692" s="17"/>
      <c r="M692" s="18" t="str">
        <f>'AI - 1'!A691</f>
        <v>No</v>
      </c>
      <c r="N692" s="18" t="str">
        <f>'AI - 2'!A691</f>
        <v>No</v>
      </c>
      <c r="O692" s="18" t="str">
        <f>'AI  - 3'!A691</f>
        <v>No</v>
      </c>
      <c r="P692" s="8">
        <f>COUNTIF(M692:O692,"Yes")</f>
        <v>0</v>
      </c>
      <c r="Q692" s="18" t="str">
        <f>'AI - 1'!B691</f>
        <v>No</v>
      </c>
      <c r="R692" s="18" t="str">
        <f>'AI - 2'!B691</f>
        <v>No</v>
      </c>
      <c r="S692" s="18" t="str">
        <f>'AI  - 3'!B691</f>
        <v>No</v>
      </c>
      <c r="T692" s="8">
        <f>COUNTIF(Q692:S692,"Yes")</f>
        <v>0</v>
      </c>
      <c r="U692" s="15" t="s">
        <v>152</v>
      </c>
      <c r="V692" s="19"/>
      <c r="W692" s="8"/>
      <c r="X692" s="5"/>
      <c r="Y692" s="20"/>
      <c r="Z692" s="21"/>
      <c r="AA692" s="22"/>
      <c r="AB692" s="22"/>
      <c r="AC692" s="23"/>
      <c r="AD692" s="22"/>
      <c r="AE692" s="22"/>
      <c r="AF692" s="22"/>
      <c r="AG692" s="23"/>
      <c r="AH692" s="22"/>
    </row>
    <row r="693" spans="1:34" ht="15.75" customHeight="1" x14ac:dyDescent="0.3">
      <c r="A693" s="13"/>
      <c r="B693" s="54"/>
      <c r="C693" s="10">
        <v>690</v>
      </c>
      <c r="D693" s="6" t="s">
        <v>1600</v>
      </c>
      <c r="E693" s="6" t="s">
        <v>1601</v>
      </c>
      <c r="F693" s="14" t="s">
        <v>152</v>
      </c>
      <c r="G693" s="15" t="s">
        <v>152</v>
      </c>
      <c r="H693" s="15" t="s">
        <v>152</v>
      </c>
      <c r="I693" s="16" t="s">
        <v>25</v>
      </c>
      <c r="L693" s="17"/>
      <c r="M693" s="18" t="str">
        <f>'AI - 1'!A692</f>
        <v>No</v>
      </c>
      <c r="N693" s="18" t="str">
        <f>'AI - 2'!A692</f>
        <v>No</v>
      </c>
      <c r="O693" s="18" t="str">
        <f>'AI  - 3'!A692</f>
        <v>No</v>
      </c>
      <c r="P693" s="8">
        <f>COUNTIF(M693:O693,"Yes")</f>
        <v>0</v>
      </c>
      <c r="Q693" s="18" t="str">
        <f>'AI - 1'!B692</f>
        <v>No</v>
      </c>
      <c r="R693" s="18" t="str">
        <f>'AI - 2'!B692</f>
        <v>No</v>
      </c>
      <c r="S693" s="18" t="str">
        <f>'AI  - 3'!B692</f>
        <v>No</v>
      </c>
      <c r="T693" s="8">
        <f>COUNTIF(Q693:S693,"Yes")</f>
        <v>0</v>
      </c>
      <c r="U693" s="15" t="s">
        <v>152</v>
      </c>
      <c r="V693" s="19"/>
      <c r="W693" s="8"/>
      <c r="X693" s="5"/>
      <c r="Y693" s="20"/>
      <c r="Z693" s="21"/>
      <c r="AA693" s="22"/>
      <c r="AB693" s="22"/>
      <c r="AC693" s="23"/>
      <c r="AD693" s="22"/>
      <c r="AE693" s="22"/>
      <c r="AF693" s="22"/>
      <c r="AG693" s="23"/>
      <c r="AH693" s="22"/>
    </row>
    <row r="694" spans="1:34" ht="15.75" customHeight="1" x14ac:dyDescent="0.3">
      <c r="A694" s="13"/>
      <c r="B694" s="54"/>
      <c r="C694" s="10">
        <v>691</v>
      </c>
      <c r="D694" s="6" t="s">
        <v>1602</v>
      </c>
      <c r="E694" s="6" t="s">
        <v>1603</v>
      </c>
      <c r="F694" s="14" t="s">
        <v>152</v>
      </c>
      <c r="G694" s="15" t="s">
        <v>152</v>
      </c>
      <c r="H694" s="15" t="s">
        <v>152</v>
      </c>
      <c r="I694" s="16" t="s">
        <v>25</v>
      </c>
      <c r="L694" s="17"/>
      <c r="M694" s="18" t="str">
        <f>'AI - 1'!A693</f>
        <v>No</v>
      </c>
      <c r="N694" s="18" t="str">
        <f>'AI - 2'!A693</f>
        <v>No</v>
      </c>
      <c r="O694" s="18" t="str">
        <f>'AI  - 3'!A693</f>
        <v>No</v>
      </c>
      <c r="P694" s="8">
        <f>COUNTIF(M694:O694,"Yes")</f>
        <v>0</v>
      </c>
      <c r="Q694" s="18" t="str">
        <f>'AI - 1'!B693</f>
        <v>No</v>
      </c>
      <c r="R694" s="18" t="str">
        <f>'AI - 2'!B693</f>
        <v>No</v>
      </c>
      <c r="S694" s="18" t="str">
        <f>'AI  - 3'!B693</f>
        <v>No</v>
      </c>
      <c r="T694" s="8">
        <f>COUNTIF(Q694:S694,"Yes")</f>
        <v>0</v>
      </c>
      <c r="U694" s="15" t="s">
        <v>152</v>
      </c>
      <c r="V694" s="19"/>
      <c r="W694" s="8"/>
      <c r="X694" s="5"/>
      <c r="Y694" s="20"/>
      <c r="Z694" s="21"/>
      <c r="AA694" s="22"/>
      <c r="AB694" s="22"/>
      <c r="AC694" s="23"/>
      <c r="AD694" s="22"/>
      <c r="AE694" s="22"/>
      <c r="AF694" s="22"/>
      <c r="AG694" s="23"/>
      <c r="AH694" s="22"/>
    </row>
    <row r="695" spans="1:34" ht="15.75" customHeight="1" x14ac:dyDescent="0.3">
      <c r="A695" s="13"/>
      <c r="B695" s="54"/>
      <c r="C695" s="10">
        <v>692</v>
      </c>
      <c r="D695" s="6" t="s">
        <v>1604</v>
      </c>
      <c r="E695" s="6" t="s">
        <v>1605</v>
      </c>
      <c r="F695" s="14" t="s">
        <v>152</v>
      </c>
      <c r="G695" s="15" t="s">
        <v>152</v>
      </c>
      <c r="H695" s="15" t="s">
        <v>152</v>
      </c>
      <c r="I695" s="16" t="s">
        <v>25</v>
      </c>
      <c r="L695" s="17"/>
      <c r="M695" s="18" t="str">
        <f>'AI - 1'!A694</f>
        <v>No</v>
      </c>
      <c r="N695" s="18" t="str">
        <f>'AI - 2'!A694</f>
        <v>No</v>
      </c>
      <c r="O695" s="18" t="str">
        <f>'AI  - 3'!A694</f>
        <v>No</v>
      </c>
      <c r="P695" s="8">
        <f>COUNTIF(M695:O695,"Yes")</f>
        <v>0</v>
      </c>
      <c r="Q695" s="18" t="str">
        <f>'AI - 1'!B694</f>
        <v>No</v>
      </c>
      <c r="R695" s="18" t="str">
        <f>'AI - 2'!B694</f>
        <v>No</v>
      </c>
      <c r="S695" s="18" t="str">
        <f>'AI  - 3'!B694</f>
        <v>No</v>
      </c>
      <c r="T695" s="8">
        <f>COUNTIF(Q695:S695,"Yes")</f>
        <v>0</v>
      </c>
      <c r="U695" s="15" t="s">
        <v>152</v>
      </c>
      <c r="V695" s="19"/>
      <c r="W695" s="8"/>
      <c r="X695" s="5"/>
      <c r="Y695" s="20"/>
      <c r="Z695" s="21"/>
      <c r="AA695" s="22"/>
      <c r="AB695" s="22"/>
      <c r="AC695" s="23"/>
      <c r="AD695" s="22"/>
      <c r="AE695" s="22"/>
      <c r="AF695" s="22"/>
      <c r="AG695" s="23"/>
      <c r="AH695" s="22"/>
    </row>
    <row r="696" spans="1:34" ht="15.75" customHeight="1" x14ac:dyDescent="0.3">
      <c r="A696" s="13"/>
      <c r="B696" s="54"/>
      <c r="C696" s="10">
        <v>693</v>
      </c>
      <c r="D696" s="6" t="s">
        <v>1606</v>
      </c>
      <c r="E696" s="6" t="s">
        <v>1607</v>
      </c>
      <c r="F696" s="14" t="s">
        <v>152</v>
      </c>
      <c r="G696" s="15" t="s">
        <v>152</v>
      </c>
      <c r="H696" s="15" t="s">
        <v>152</v>
      </c>
      <c r="I696" s="16" t="s">
        <v>25</v>
      </c>
      <c r="L696" s="17"/>
      <c r="M696" s="18" t="str">
        <f>'AI - 1'!A695</f>
        <v>No</v>
      </c>
      <c r="N696" s="18" t="str">
        <f>'AI - 2'!A695</f>
        <v>No</v>
      </c>
      <c r="O696" s="18" t="str">
        <f>'AI  - 3'!A695</f>
        <v>No</v>
      </c>
      <c r="P696" s="8">
        <f>COUNTIF(M696:O696,"Yes")</f>
        <v>0</v>
      </c>
      <c r="Q696" s="18" t="str">
        <f>'AI - 1'!B695</f>
        <v>No</v>
      </c>
      <c r="R696" s="18" t="str">
        <f>'AI - 2'!B695</f>
        <v>No</v>
      </c>
      <c r="S696" s="18" t="str">
        <f>'AI  - 3'!B695</f>
        <v>No</v>
      </c>
      <c r="T696" s="8">
        <f>COUNTIF(Q696:S696,"Yes")</f>
        <v>0</v>
      </c>
      <c r="U696" s="15" t="s">
        <v>152</v>
      </c>
      <c r="V696" s="19"/>
      <c r="W696" s="8"/>
      <c r="X696" s="5"/>
      <c r="Y696" s="20"/>
      <c r="Z696" s="21"/>
      <c r="AA696" s="22"/>
      <c r="AB696" s="22"/>
      <c r="AC696" s="23"/>
      <c r="AD696" s="22"/>
      <c r="AE696" s="22"/>
      <c r="AF696" s="22"/>
      <c r="AG696" s="23"/>
      <c r="AH696" s="22"/>
    </row>
    <row r="697" spans="1:34" ht="15.75" customHeight="1" x14ac:dyDescent="0.3">
      <c r="A697" s="13"/>
      <c r="B697" s="54"/>
      <c r="C697" s="10">
        <v>694</v>
      </c>
      <c r="D697" s="6" t="s">
        <v>1608</v>
      </c>
      <c r="E697" s="6" t="s">
        <v>1609</v>
      </c>
      <c r="F697" s="14" t="s">
        <v>152</v>
      </c>
      <c r="G697" s="15" t="s">
        <v>152</v>
      </c>
      <c r="H697" s="15" t="s">
        <v>152</v>
      </c>
      <c r="I697" s="16" t="s">
        <v>25</v>
      </c>
      <c r="L697" s="17"/>
      <c r="M697" s="18" t="str">
        <f>'AI - 1'!A696</f>
        <v>No</v>
      </c>
      <c r="N697" s="18" t="str">
        <f>'AI - 2'!A696</f>
        <v>No</v>
      </c>
      <c r="O697" s="18" t="str">
        <f>'AI  - 3'!A696</f>
        <v>No</v>
      </c>
      <c r="P697" s="8">
        <f>COUNTIF(M697:O697,"Yes")</f>
        <v>0</v>
      </c>
      <c r="Q697" s="18" t="str">
        <f>'AI - 1'!B696</f>
        <v>No</v>
      </c>
      <c r="R697" s="18" t="str">
        <f>'AI - 2'!B696</f>
        <v>No</v>
      </c>
      <c r="S697" s="18" t="str">
        <f>'AI  - 3'!B696</f>
        <v>No</v>
      </c>
      <c r="T697" s="8">
        <f>COUNTIF(Q697:S697,"Yes")</f>
        <v>0</v>
      </c>
      <c r="U697" s="15" t="s">
        <v>152</v>
      </c>
      <c r="V697" s="19"/>
      <c r="W697" s="8"/>
      <c r="X697" s="5"/>
      <c r="Y697" s="20"/>
      <c r="Z697" s="21"/>
      <c r="AA697" s="22"/>
      <c r="AB697" s="22"/>
      <c r="AC697" s="23"/>
      <c r="AD697" s="22"/>
      <c r="AE697" s="22"/>
      <c r="AF697" s="22"/>
      <c r="AG697" s="23"/>
      <c r="AH697" s="22"/>
    </row>
    <row r="698" spans="1:34" ht="15.75" customHeight="1" x14ac:dyDescent="0.3">
      <c r="A698" s="13"/>
      <c r="B698" s="54"/>
      <c r="C698" s="10">
        <v>695</v>
      </c>
      <c r="D698" s="6" t="s">
        <v>1610</v>
      </c>
      <c r="E698" s="6" t="s">
        <v>1611</v>
      </c>
      <c r="F698" s="14" t="s">
        <v>152</v>
      </c>
      <c r="G698" s="15" t="s">
        <v>152</v>
      </c>
      <c r="H698" s="15" t="s">
        <v>152</v>
      </c>
      <c r="I698" s="16" t="s">
        <v>25</v>
      </c>
      <c r="L698" s="17"/>
      <c r="M698" s="18" t="str">
        <f>'AI - 1'!A697</f>
        <v>No</v>
      </c>
      <c r="N698" s="18" t="str">
        <f>'AI - 2'!A697</f>
        <v>No</v>
      </c>
      <c r="O698" s="18" t="str">
        <f>'AI  - 3'!A697</f>
        <v>No</v>
      </c>
      <c r="P698" s="8">
        <f>COUNTIF(M698:O698,"Yes")</f>
        <v>0</v>
      </c>
      <c r="Q698" s="18" t="str">
        <f>'AI - 1'!B697</f>
        <v>No</v>
      </c>
      <c r="R698" s="18" t="str">
        <f>'AI - 2'!B697</f>
        <v>No</v>
      </c>
      <c r="S698" s="18" t="str">
        <f>'AI  - 3'!B697</f>
        <v>No</v>
      </c>
      <c r="T698" s="8">
        <f>COUNTIF(Q698:S698,"Yes")</f>
        <v>0</v>
      </c>
      <c r="U698" s="15" t="s">
        <v>152</v>
      </c>
      <c r="V698" s="19"/>
      <c r="W698" s="8"/>
      <c r="X698" s="5"/>
      <c r="Y698" s="20"/>
      <c r="Z698" s="21"/>
      <c r="AA698" s="22"/>
      <c r="AB698" s="22"/>
      <c r="AC698" s="23"/>
      <c r="AD698" s="22"/>
      <c r="AE698" s="22"/>
      <c r="AF698" s="22"/>
      <c r="AG698" s="23"/>
      <c r="AH698" s="22"/>
    </row>
    <row r="699" spans="1:34" ht="15.75" customHeight="1" x14ac:dyDescent="0.3">
      <c r="A699" s="13"/>
      <c r="B699" s="54"/>
      <c r="C699" s="10">
        <v>696</v>
      </c>
      <c r="D699" s="6" t="s">
        <v>1612</v>
      </c>
      <c r="E699" s="6" t="s">
        <v>1613</v>
      </c>
      <c r="F699" s="14" t="s">
        <v>152</v>
      </c>
      <c r="G699" s="15" t="s">
        <v>152</v>
      </c>
      <c r="H699" s="15" t="s">
        <v>152</v>
      </c>
      <c r="I699" s="16" t="s">
        <v>25</v>
      </c>
      <c r="L699" s="17"/>
      <c r="M699" s="18" t="str">
        <f>'AI - 1'!A698</f>
        <v>No</v>
      </c>
      <c r="N699" s="18" t="str">
        <f>'AI - 2'!A698</f>
        <v>No</v>
      </c>
      <c r="O699" s="18" t="str">
        <f>'AI  - 3'!A698</f>
        <v>No</v>
      </c>
      <c r="P699" s="8">
        <f>COUNTIF(M699:O699,"Yes")</f>
        <v>0</v>
      </c>
      <c r="Q699" s="18" t="str">
        <f>'AI - 1'!B698</f>
        <v>No</v>
      </c>
      <c r="R699" s="18" t="str">
        <f>'AI - 2'!B698</f>
        <v>No</v>
      </c>
      <c r="S699" s="18" t="str">
        <f>'AI  - 3'!B698</f>
        <v>No</v>
      </c>
      <c r="T699" s="8">
        <f>COUNTIF(Q699:S699,"Yes")</f>
        <v>0</v>
      </c>
      <c r="U699" s="15" t="s">
        <v>152</v>
      </c>
      <c r="V699" s="19"/>
      <c r="W699" s="8"/>
      <c r="X699" s="5"/>
      <c r="Y699" s="20"/>
      <c r="Z699" s="21"/>
      <c r="AA699" s="22"/>
      <c r="AB699" s="22"/>
      <c r="AC699" s="23"/>
      <c r="AD699" s="22"/>
      <c r="AE699" s="22"/>
      <c r="AF699" s="22"/>
      <c r="AG699" s="23"/>
      <c r="AH699" s="22"/>
    </row>
    <row r="700" spans="1:34" ht="15.75" customHeight="1" x14ac:dyDescent="0.3">
      <c r="A700" s="13"/>
      <c r="B700" s="54"/>
      <c r="C700" s="10">
        <v>697</v>
      </c>
      <c r="D700" s="6" t="s">
        <v>1614</v>
      </c>
      <c r="E700" s="6" t="s">
        <v>1615</v>
      </c>
      <c r="F700" s="14" t="s">
        <v>152</v>
      </c>
      <c r="G700" s="15" t="s">
        <v>152</v>
      </c>
      <c r="H700" s="15" t="s">
        <v>152</v>
      </c>
      <c r="I700" s="16" t="s">
        <v>25</v>
      </c>
      <c r="L700" s="17"/>
      <c r="M700" s="18" t="str">
        <f>'AI - 1'!A699</f>
        <v>No</v>
      </c>
      <c r="N700" s="18" t="str">
        <f>'AI - 2'!A699</f>
        <v>No</v>
      </c>
      <c r="O700" s="18" t="str">
        <f>'AI  - 3'!A699</f>
        <v>No</v>
      </c>
      <c r="P700" s="8">
        <f>COUNTIF(M700:O700,"Yes")</f>
        <v>0</v>
      </c>
      <c r="Q700" s="18" t="str">
        <f>'AI - 1'!B699</f>
        <v>No</v>
      </c>
      <c r="R700" s="18" t="str">
        <f>'AI - 2'!B699</f>
        <v>No</v>
      </c>
      <c r="S700" s="18" t="str">
        <f>'AI  - 3'!B699</f>
        <v>No</v>
      </c>
      <c r="T700" s="8">
        <f>COUNTIF(Q700:S700,"Yes")</f>
        <v>0</v>
      </c>
      <c r="U700" s="15" t="s">
        <v>152</v>
      </c>
      <c r="V700" s="19"/>
      <c r="W700" s="8"/>
      <c r="X700" s="5"/>
      <c r="Y700" s="20"/>
      <c r="Z700" s="21"/>
      <c r="AA700" s="22"/>
      <c r="AB700" s="22"/>
      <c r="AC700" s="23"/>
      <c r="AD700" s="22"/>
      <c r="AE700" s="22"/>
      <c r="AF700" s="22"/>
      <c r="AG700" s="23"/>
      <c r="AH700" s="22"/>
    </row>
    <row r="701" spans="1:34" ht="15.75" customHeight="1" x14ac:dyDescent="0.3">
      <c r="A701" s="13"/>
      <c r="B701" s="54"/>
      <c r="C701" s="10">
        <v>698</v>
      </c>
      <c r="D701" s="6" t="s">
        <v>212</v>
      </c>
      <c r="E701" s="6" t="s">
        <v>213</v>
      </c>
      <c r="F701" s="14" t="s">
        <v>152</v>
      </c>
      <c r="G701" s="15" t="s">
        <v>24</v>
      </c>
      <c r="H701" s="27" t="s">
        <v>152</v>
      </c>
      <c r="I701" s="16" t="s">
        <v>181</v>
      </c>
      <c r="J701" s="2" t="s">
        <v>214</v>
      </c>
      <c r="K701" s="2" t="s">
        <v>215</v>
      </c>
      <c r="L701" s="17"/>
      <c r="M701" s="18" t="str">
        <f>'AI - 1'!A700</f>
        <v>Yes</v>
      </c>
      <c r="N701" s="18" t="str">
        <f>'AI - 2'!A700</f>
        <v>Yes</v>
      </c>
      <c r="O701" s="18" t="str">
        <f>'AI  - 3'!A700</f>
        <v>Yes</v>
      </c>
      <c r="P701" s="8">
        <f>COUNTIF(M701:O701,"Yes")</f>
        <v>3</v>
      </c>
      <c r="Q701" s="18" t="str">
        <f>'AI - 1'!B700</f>
        <v>Yes</v>
      </c>
      <c r="R701" s="18" t="str">
        <f>'AI - 2'!B700</f>
        <v>Yes</v>
      </c>
      <c r="S701" s="18" t="str">
        <f>'AI  - 3'!B700</f>
        <v>Yes</v>
      </c>
      <c r="T701" s="8">
        <f>COUNTIF(Q701:S701,"Yes")</f>
        <v>3</v>
      </c>
      <c r="U701" s="15" t="s">
        <v>24</v>
      </c>
      <c r="V701" s="19"/>
      <c r="W701" s="8"/>
      <c r="X701" s="5"/>
      <c r="Y701" s="20"/>
      <c r="Z701" s="21"/>
      <c r="AA701" s="22"/>
      <c r="AB701" s="22"/>
      <c r="AC701" s="23"/>
      <c r="AD701" s="21"/>
      <c r="AE701" s="22"/>
      <c r="AF701" s="22"/>
      <c r="AG701" s="23"/>
      <c r="AH701" s="21"/>
    </row>
    <row r="702" spans="1:34" ht="15.75" customHeight="1" x14ac:dyDescent="0.3">
      <c r="A702" s="13"/>
      <c r="B702" s="54"/>
      <c r="C702" s="10">
        <v>699</v>
      </c>
      <c r="D702" s="6" t="s">
        <v>110</v>
      </c>
      <c r="E702" s="6" t="s">
        <v>111</v>
      </c>
      <c r="F702" s="14" t="s">
        <v>24</v>
      </c>
      <c r="G702" s="15" t="s">
        <v>24</v>
      </c>
      <c r="H702" s="15" t="s">
        <v>24</v>
      </c>
      <c r="I702" s="16" t="s">
        <v>25</v>
      </c>
      <c r="L702" s="17"/>
      <c r="M702" s="18" t="str">
        <f>'AI - 1'!A701</f>
        <v>Yes</v>
      </c>
      <c r="N702" s="18" t="str">
        <f>'AI - 2'!A701</f>
        <v>Yes</v>
      </c>
      <c r="O702" s="18" t="str">
        <f>'AI  - 3'!A701</f>
        <v>Yes</v>
      </c>
      <c r="P702" s="8">
        <f>COUNTIF(M702:O702,"Yes")</f>
        <v>3</v>
      </c>
      <c r="Q702" s="18" t="str">
        <f>'AI - 1'!B701</f>
        <v>Yes</v>
      </c>
      <c r="R702" s="18" t="str">
        <f>'AI - 2'!B701</f>
        <v>Yes</v>
      </c>
      <c r="S702" s="18" t="str">
        <f>'AI  - 3'!B701</f>
        <v>Yes</v>
      </c>
      <c r="T702" s="8">
        <f>COUNTIF(Q702:S702,"Yes")</f>
        <v>3</v>
      </c>
      <c r="U702" s="15" t="s">
        <v>24</v>
      </c>
      <c r="V702" s="19"/>
      <c r="W702" s="8"/>
      <c r="X702" s="5"/>
      <c r="Y702" s="20"/>
      <c r="Z702" s="21"/>
      <c r="AA702" s="22"/>
      <c r="AB702" s="22"/>
      <c r="AC702" s="23"/>
      <c r="AD702" s="21"/>
      <c r="AE702" s="22"/>
      <c r="AF702" s="22"/>
      <c r="AG702" s="23"/>
      <c r="AH702" s="21"/>
    </row>
    <row r="703" spans="1:34" ht="15.75" customHeight="1" x14ac:dyDescent="0.3">
      <c r="A703" s="13"/>
      <c r="B703" s="54"/>
      <c r="C703" s="10">
        <v>700</v>
      </c>
      <c r="D703" s="6" t="s">
        <v>113</v>
      </c>
      <c r="E703" s="6" t="s">
        <v>114</v>
      </c>
      <c r="F703" s="14" t="s">
        <v>24</v>
      </c>
      <c r="G703" s="15" t="s">
        <v>24</v>
      </c>
      <c r="H703" s="15" t="s">
        <v>24</v>
      </c>
      <c r="I703" s="16" t="s">
        <v>25</v>
      </c>
      <c r="L703" s="17"/>
      <c r="M703" s="18" t="str">
        <f>'AI - 1'!A702</f>
        <v>Yes</v>
      </c>
      <c r="N703" s="18" t="str">
        <f>'AI - 2'!A702</f>
        <v>Yes</v>
      </c>
      <c r="O703" s="18" t="str">
        <f>'AI  - 3'!A702</f>
        <v>Yes</v>
      </c>
      <c r="P703" s="8">
        <f>COUNTIF(M703:O703,"Yes")</f>
        <v>3</v>
      </c>
      <c r="Q703" s="18" t="str">
        <f>'AI - 1'!B702</f>
        <v>Yes</v>
      </c>
      <c r="R703" s="18" t="str">
        <f>'AI - 2'!B702</f>
        <v>Yes</v>
      </c>
      <c r="S703" s="18" t="str">
        <f>'AI  - 3'!B702</f>
        <v>Yes</v>
      </c>
      <c r="T703" s="8">
        <f>COUNTIF(Q703:S703,"Yes")</f>
        <v>3</v>
      </c>
      <c r="U703" s="15" t="s">
        <v>24</v>
      </c>
      <c r="V703" s="19"/>
      <c r="W703" s="8"/>
      <c r="X703" s="5"/>
      <c r="Y703" s="20"/>
      <c r="Z703" s="21"/>
      <c r="AA703" s="22"/>
      <c r="AB703" s="22"/>
      <c r="AC703" s="23"/>
      <c r="AD703" s="21"/>
      <c r="AE703" s="22"/>
      <c r="AF703" s="22"/>
      <c r="AG703" s="23"/>
      <c r="AH703" s="21"/>
    </row>
    <row r="704" spans="1:34" ht="15.75" customHeight="1" x14ac:dyDescent="0.3">
      <c r="A704" s="13"/>
      <c r="B704" s="54"/>
      <c r="C704" s="10">
        <v>701</v>
      </c>
      <c r="D704" s="6" t="s">
        <v>1616</v>
      </c>
      <c r="E704" s="6" t="s">
        <v>1617</v>
      </c>
      <c r="F704" s="14" t="s">
        <v>152</v>
      </c>
      <c r="G704" s="15" t="s">
        <v>152</v>
      </c>
      <c r="H704" s="15" t="s">
        <v>152</v>
      </c>
      <c r="I704" s="16" t="s">
        <v>25</v>
      </c>
      <c r="L704" s="17"/>
      <c r="M704" s="18" t="str">
        <f>'AI - 1'!A703</f>
        <v>No</v>
      </c>
      <c r="N704" s="18" t="str">
        <f>'AI - 2'!A703</f>
        <v>No</v>
      </c>
      <c r="O704" s="18" t="str">
        <f>'AI  - 3'!A703</f>
        <v>No</v>
      </c>
      <c r="P704" s="8">
        <f>COUNTIF(M704:O704,"Yes")</f>
        <v>0</v>
      </c>
      <c r="Q704" s="18" t="str">
        <f>'AI - 1'!B703</f>
        <v>No</v>
      </c>
      <c r="R704" s="18" t="str">
        <f>'AI - 2'!B703</f>
        <v>No</v>
      </c>
      <c r="S704" s="18" t="str">
        <f>'AI  - 3'!B703</f>
        <v>No</v>
      </c>
      <c r="T704" s="8">
        <f>COUNTIF(Q704:S704,"Yes")</f>
        <v>0</v>
      </c>
      <c r="U704" s="15" t="s">
        <v>152</v>
      </c>
      <c r="V704" s="19"/>
      <c r="W704" s="8"/>
      <c r="X704" s="5"/>
      <c r="Y704" s="20"/>
      <c r="Z704" s="21"/>
      <c r="AA704" s="22"/>
      <c r="AB704" s="22"/>
      <c r="AC704" s="23"/>
      <c r="AD704" s="22"/>
      <c r="AE704" s="22"/>
      <c r="AF704" s="22"/>
      <c r="AG704" s="23"/>
      <c r="AH704" s="22"/>
    </row>
    <row r="705" spans="1:34" ht="15.75" customHeight="1" x14ac:dyDescent="0.3">
      <c r="A705" s="13"/>
      <c r="B705" s="54"/>
      <c r="C705" s="10">
        <v>702</v>
      </c>
      <c r="D705" s="6" t="s">
        <v>58</v>
      </c>
      <c r="E705" s="6" t="s">
        <v>359</v>
      </c>
      <c r="F705" s="14" t="s">
        <v>24</v>
      </c>
      <c r="G705" s="15" t="s">
        <v>24</v>
      </c>
      <c r="H705" s="15" t="s">
        <v>24</v>
      </c>
      <c r="I705" s="16" t="s">
        <v>25</v>
      </c>
      <c r="L705" s="17"/>
      <c r="M705" s="18" t="str">
        <f>'AI - 1'!A704</f>
        <v>No</v>
      </c>
      <c r="N705" s="18" t="str">
        <f>'AI - 2'!A704</f>
        <v>No</v>
      </c>
      <c r="O705" s="18" t="str">
        <f>'AI  - 3'!A704</f>
        <v>No</v>
      </c>
      <c r="P705" s="8">
        <f>COUNTIF(M705:O705,"Yes")</f>
        <v>0</v>
      </c>
      <c r="Q705" s="18" t="str">
        <f>'AI - 1'!B704</f>
        <v>Yes</v>
      </c>
      <c r="R705" s="18" t="str">
        <f>'AI - 2'!B704</f>
        <v>Yes</v>
      </c>
      <c r="S705" s="18" t="str">
        <f>'AI  - 3'!B704</f>
        <v>Yes</v>
      </c>
      <c r="T705" s="8">
        <f>COUNTIF(Q705:S705,"Yes")</f>
        <v>3</v>
      </c>
      <c r="U705" s="15" t="s">
        <v>24</v>
      </c>
      <c r="V705" s="19"/>
      <c r="W705" s="8"/>
      <c r="X705" s="5"/>
      <c r="Y705" s="20"/>
      <c r="Z705" s="21"/>
      <c r="AA705" s="22"/>
      <c r="AB705" s="22"/>
      <c r="AC705" s="23"/>
      <c r="AD705" s="21"/>
      <c r="AE705" s="22"/>
      <c r="AF705" s="22"/>
      <c r="AG705" s="23"/>
      <c r="AH705" s="21"/>
    </row>
    <row r="706" spans="1:34" ht="15.75" customHeight="1" x14ac:dyDescent="0.3">
      <c r="A706" s="13"/>
      <c r="B706" s="54"/>
      <c r="C706" s="10">
        <v>703</v>
      </c>
      <c r="D706" s="6" t="s">
        <v>200</v>
      </c>
      <c r="E706" s="6" t="s">
        <v>201</v>
      </c>
      <c r="F706" s="14" t="s">
        <v>152</v>
      </c>
      <c r="G706" s="15" t="s">
        <v>24</v>
      </c>
      <c r="H706" s="27" t="s">
        <v>152</v>
      </c>
      <c r="I706" s="16" t="s">
        <v>181</v>
      </c>
      <c r="J706" s="2" t="s">
        <v>202</v>
      </c>
      <c r="L706" s="17"/>
      <c r="M706" s="18" t="str">
        <f>'AI - 1'!A705</f>
        <v>Yes</v>
      </c>
      <c r="N706" s="18" t="str">
        <f>'AI - 2'!A705</f>
        <v>Yes</v>
      </c>
      <c r="O706" s="18" t="str">
        <f>'AI  - 3'!A705</f>
        <v>Yes</v>
      </c>
      <c r="P706" s="8">
        <f>COUNTIF(M706:O706,"Yes")</f>
        <v>3</v>
      </c>
      <c r="Q706" s="18" t="str">
        <f>'AI - 1'!B705</f>
        <v>Yes</v>
      </c>
      <c r="R706" s="18" t="str">
        <f>'AI - 2'!B705</f>
        <v>Yes</v>
      </c>
      <c r="S706" s="18" t="str">
        <f>'AI  - 3'!B705</f>
        <v>Yes</v>
      </c>
      <c r="T706" s="8">
        <f>COUNTIF(Q706:S706,"Yes")</f>
        <v>3</v>
      </c>
      <c r="U706" s="15" t="s">
        <v>24</v>
      </c>
      <c r="V706" s="19"/>
      <c r="W706" s="8"/>
      <c r="X706" s="5"/>
      <c r="Y706" s="20"/>
      <c r="Z706" s="21"/>
      <c r="AA706" s="22"/>
      <c r="AB706" s="22"/>
      <c r="AC706" s="23"/>
      <c r="AD706" s="22"/>
      <c r="AE706" s="22"/>
      <c r="AF706" s="22"/>
      <c r="AG706" s="23"/>
      <c r="AH706" s="22"/>
    </row>
    <row r="707" spans="1:34" ht="15.75" customHeight="1" x14ac:dyDescent="0.3">
      <c r="A707" s="13"/>
      <c r="B707" s="54"/>
      <c r="C707" s="10">
        <v>704</v>
      </c>
      <c r="D707" s="6" t="s">
        <v>1618</v>
      </c>
      <c r="E707" s="6" t="s">
        <v>1619</v>
      </c>
      <c r="F707" s="14" t="s">
        <v>152</v>
      </c>
      <c r="G707" s="15" t="s">
        <v>152</v>
      </c>
      <c r="H707" s="15" t="s">
        <v>152</v>
      </c>
      <c r="I707" s="16" t="s">
        <v>25</v>
      </c>
      <c r="L707" s="17"/>
      <c r="M707" s="18" t="str">
        <f>'AI - 1'!A706</f>
        <v>No</v>
      </c>
      <c r="N707" s="18" t="str">
        <f>'AI - 2'!A706</f>
        <v>No</v>
      </c>
      <c r="O707" s="18" t="str">
        <f>'AI  - 3'!A706</f>
        <v>No</v>
      </c>
      <c r="P707" s="8">
        <f>COUNTIF(M707:O707,"Yes")</f>
        <v>0</v>
      </c>
      <c r="Q707" s="18" t="str">
        <f>'AI - 1'!B706</f>
        <v>No</v>
      </c>
      <c r="R707" s="18" t="str">
        <f>'AI - 2'!B706</f>
        <v>No</v>
      </c>
      <c r="S707" s="18" t="str">
        <f>'AI  - 3'!B706</f>
        <v>No</v>
      </c>
      <c r="T707" s="8">
        <f>COUNTIF(Q707:S707,"Yes")</f>
        <v>0</v>
      </c>
      <c r="U707" s="15" t="s">
        <v>152</v>
      </c>
      <c r="V707" s="19"/>
      <c r="W707" s="8"/>
      <c r="X707" s="5"/>
      <c r="Y707" s="20"/>
      <c r="Z707" s="21"/>
      <c r="AA707" s="22"/>
      <c r="AB707" s="22"/>
      <c r="AC707" s="23"/>
      <c r="AD707" s="22"/>
      <c r="AE707" s="22"/>
      <c r="AF707" s="22"/>
      <c r="AG707" s="23"/>
      <c r="AH707" s="22"/>
    </row>
    <row r="708" spans="1:34" ht="15.75" customHeight="1" x14ac:dyDescent="0.3">
      <c r="A708" s="13"/>
      <c r="B708" s="54"/>
      <c r="C708" s="10">
        <v>705</v>
      </c>
      <c r="D708" s="6" t="s">
        <v>1620</v>
      </c>
      <c r="E708" s="6" t="s">
        <v>1621</v>
      </c>
      <c r="F708" s="14" t="s">
        <v>152</v>
      </c>
      <c r="G708" s="15" t="s">
        <v>152</v>
      </c>
      <c r="H708" s="15" t="s">
        <v>152</v>
      </c>
      <c r="I708" s="16" t="s">
        <v>25</v>
      </c>
      <c r="L708" s="17"/>
      <c r="M708" s="18" t="str">
        <f>'AI - 1'!A707</f>
        <v>No</v>
      </c>
      <c r="N708" s="18" t="str">
        <f>'AI - 2'!A707</f>
        <v>No</v>
      </c>
      <c r="O708" s="18" t="str">
        <f>'AI  - 3'!A707</f>
        <v>No</v>
      </c>
      <c r="P708" s="8">
        <f>COUNTIF(M708:O708,"Yes")</f>
        <v>0</v>
      </c>
      <c r="Q708" s="18" t="str">
        <f>'AI - 1'!B707</f>
        <v>No</v>
      </c>
      <c r="R708" s="18" t="str">
        <f>'AI - 2'!B707</f>
        <v>No</v>
      </c>
      <c r="S708" s="18" t="str">
        <f>'AI  - 3'!B707</f>
        <v>No</v>
      </c>
      <c r="T708" s="8">
        <f>COUNTIF(Q708:S708,"Yes")</f>
        <v>0</v>
      </c>
      <c r="U708" s="15" t="s">
        <v>152</v>
      </c>
      <c r="V708" s="19"/>
      <c r="W708" s="8"/>
      <c r="X708" s="5"/>
      <c r="Y708" s="20"/>
      <c r="Z708" s="21"/>
      <c r="AA708" s="5"/>
      <c r="AB708" s="5"/>
      <c r="AC708" s="20"/>
      <c r="AD708" s="35"/>
      <c r="AE708" s="22"/>
      <c r="AF708" s="22"/>
      <c r="AG708" s="23"/>
      <c r="AH708" s="22"/>
    </row>
    <row r="709" spans="1:34" ht="15.75" customHeight="1" x14ac:dyDescent="0.3">
      <c r="A709" s="13"/>
      <c r="B709" s="54"/>
      <c r="C709" s="10">
        <v>706</v>
      </c>
      <c r="D709" s="6" t="s">
        <v>1622</v>
      </c>
      <c r="E709" s="6" t="s">
        <v>1623</v>
      </c>
      <c r="F709" s="14" t="s">
        <v>152</v>
      </c>
      <c r="G709" s="15" t="s">
        <v>152</v>
      </c>
      <c r="H709" s="15" t="s">
        <v>152</v>
      </c>
      <c r="I709" s="16" t="s">
        <v>25</v>
      </c>
      <c r="L709" s="17"/>
      <c r="M709" s="18" t="str">
        <f>'AI - 1'!A708</f>
        <v>No</v>
      </c>
      <c r="N709" s="18" t="str">
        <f>'AI - 2'!A708</f>
        <v>No</v>
      </c>
      <c r="O709" s="18" t="str">
        <f>'AI  - 3'!A708</f>
        <v>No</v>
      </c>
      <c r="P709" s="8">
        <f>COUNTIF(M709:O709,"Yes")</f>
        <v>0</v>
      </c>
      <c r="Q709" s="18" t="str">
        <f>'AI - 1'!B708</f>
        <v>No</v>
      </c>
      <c r="R709" s="18" t="str">
        <f>'AI - 2'!B708</f>
        <v>No</v>
      </c>
      <c r="S709" s="18" t="str">
        <f>'AI  - 3'!B708</f>
        <v>No</v>
      </c>
      <c r="T709" s="8">
        <f>COUNTIF(Q709:S709,"Yes")</f>
        <v>0</v>
      </c>
      <c r="U709" s="15" t="s">
        <v>152</v>
      </c>
      <c r="V709" s="19"/>
      <c r="W709" s="8"/>
      <c r="X709" s="5"/>
      <c r="Y709" s="20"/>
      <c r="Z709" s="21"/>
      <c r="AA709" s="22"/>
      <c r="AB709" s="22"/>
      <c r="AC709" s="23"/>
      <c r="AD709" s="22"/>
      <c r="AE709" s="22"/>
      <c r="AF709" s="22"/>
      <c r="AG709" s="23"/>
      <c r="AH709" s="22"/>
    </row>
    <row r="710" spans="1:34" ht="15.75" customHeight="1" x14ac:dyDescent="0.3">
      <c r="A710" s="13"/>
      <c r="B710" s="54"/>
      <c r="C710" s="10">
        <v>707</v>
      </c>
      <c r="D710" s="6" t="s">
        <v>1624</v>
      </c>
      <c r="E710" s="6" t="s">
        <v>1625</v>
      </c>
      <c r="F710" s="14" t="s">
        <v>152</v>
      </c>
      <c r="G710" s="15" t="s">
        <v>152</v>
      </c>
      <c r="H710" s="15" t="s">
        <v>152</v>
      </c>
      <c r="I710" s="16" t="s">
        <v>25</v>
      </c>
      <c r="L710" s="17"/>
      <c r="M710" s="18" t="str">
        <f>'AI - 1'!A709</f>
        <v>No</v>
      </c>
      <c r="N710" s="18" t="str">
        <f>'AI - 2'!A709</f>
        <v>No</v>
      </c>
      <c r="O710" s="18" t="str">
        <f>'AI  - 3'!A709</f>
        <v>No</v>
      </c>
      <c r="P710" s="8">
        <f>COUNTIF(M710:O710,"Yes")</f>
        <v>0</v>
      </c>
      <c r="Q710" s="18" t="str">
        <f>'AI - 1'!B709</f>
        <v>No</v>
      </c>
      <c r="R710" s="18" t="str">
        <f>'AI - 2'!B709</f>
        <v>No</v>
      </c>
      <c r="S710" s="18" t="str">
        <f>'AI  - 3'!B709</f>
        <v>No</v>
      </c>
      <c r="T710" s="8">
        <f>COUNTIF(Q710:S710,"Yes")</f>
        <v>0</v>
      </c>
      <c r="U710" s="15" t="s">
        <v>152</v>
      </c>
      <c r="V710" s="19"/>
      <c r="W710" s="8"/>
      <c r="X710" s="5"/>
      <c r="Y710" s="20"/>
      <c r="Z710" s="21"/>
      <c r="AA710" s="22"/>
      <c r="AB710" s="22"/>
      <c r="AC710" s="23"/>
      <c r="AD710" s="22"/>
      <c r="AE710" s="22"/>
      <c r="AF710" s="22"/>
      <c r="AG710" s="23"/>
      <c r="AH710" s="22"/>
    </row>
    <row r="711" spans="1:34" ht="15.75" customHeight="1" x14ac:dyDescent="0.3">
      <c r="A711" s="13"/>
      <c r="B711" s="54"/>
      <c r="C711" s="10">
        <v>708</v>
      </c>
      <c r="D711" s="6" t="s">
        <v>116</v>
      </c>
      <c r="E711" s="6" t="s">
        <v>117</v>
      </c>
      <c r="F711" s="14" t="s">
        <v>24</v>
      </c>
      <c r="G711" s="15" t="s">
        <v>24</v>
      </c>
      <c r="H711" s="15" t="s">
        <v>24</v>
      </c>
      <c r="I711" s="16" t="s">
        <v>25</v>
      </c>
      <c r="L711" s="17"/>
      <c r="M711" s="18" t="str">
        <f>'AI - 1'!A710</f>
        <v>Yes</v>
      </c>
      <c r="N711" s="18" t="str">
        <f>'AI - 2'!A710</f>
        <v>Yes</v>
      </c>
      <c r="O711" s="18" t="str">
        <f>'AI  - 3'!A710</f>
        <v>Yes</v>
      </c>
      <c r="P711" s="8">
        <f>COUNTIF(M711:O711,"Yes")</f>
        <v>3</v>
      </c>
      <c r="Q711" s="18" t="str">
        <f>'AI - 1'!B710</f>
        <v>Yes</v>
      </c>
      <c r="R711" s="18" t="str">
        <f>'AI - 2'!B710</f>
        <v>Yes</v>
      </c>
      <c r="S711" s="18" t="str">
        <f>'AI  - 3'!B710</f>
        <v>Yes</v>
      </c>
      <c r="T711" s="8">
        <f>COUNTIF(Q711:S711,"Yes")</f>
        <v>3</v>
      </c>
      <c r="U711" s="15" t="s">
        <v>24</v>
      </c>
      <c r="V711" s="19"/>
      <c r="W711" s="8"/>
      <c r="X711" s="5"/>
      <c r="Y711" s="20"/>
      <c r="Z711" s="21"/>
      <c r="AA711" s="22"/>
      <c r="AB711" s="22"/>
      <c r="AC711" s="23"/>
      <c r="AD711" s="21"/>
      <c r="AE711" s="22"/>
      <c r="AF711" s="22"/>
      <c r="AG711" s="23"/>
      <c r="AH711" s="21"/>
    </row>
    <row r="712" spans="1:34" ht="15.75" customHeight="1" x14ac:dyDescent="0.3">
      <c r="A712" s="13"/>
      <c r="B712" s="54"/>
      <c r="C712" s="10">
        <v>709</v>
      </c>
      <c r="D712" s="6" t="s">
        <v>1626</v>
      </c>
      <c r="E712" s="6" t="s">
        <v>28</v>
      </c>
      <c r="F712" s="14" t="s">
        <v>152</v>
      </c>
      <c r="G712" s="15" t="s">
        <v>152</v>
      </c>
      <c r="H712" s="15" t="s">
        <v>152</v>
      </c>
      <c r="I712" s="16" t="s">
        <v>25</v>
      </c>
      <c r="L712" s="17"/>
      <c r="M712" s="18" t="str">
        <f>'AI - 1'!A711</f>
        <v>No</v>
      </c>
      <c r="N712" s="18" t="str">
        <f>'AI - 2'!A711</f>
        <v>No</v>
      </c>
      <c r="O712" s="18" t="str">
        <f>'AI  - 3'!A711</f>
        <v>No</v>
      </c>
      <c r="P712" s="8">
        <f>COUNTIF(M712:O712,"Yes")</f>
        <v>0</v>
      </c>
      <c r="Q712" s="18" t="str">
        <f>'AI - 1'!B711</f>
        <v>No</v>
      </c>
      <c r="R712" s="18" t="str">
        <f>'AI - 2'!B711</f>
        <v>No</v>
      </c>
      <c r="S712" s="18" t="str">
        <f>'AI  - 3'!B711</f>
        <v>No</v>
      </c>
      <c r="T712" s="8">
        <f>COUNTIF(Q712:S712,"Yes")</f>
        <v>0</v>
      </c>
      <c r="U712" s="15" t="s">
        <v>152</v>
      </c>
      <c r="V712" s="19"/>
      <c r="W712" s="8"/>
      <c r="X712" s="5"/>
      <c r="Y712" s="20"/>
      <c r="Z712" s="21"/>
      <c r="AA712" s="22"/>
      <c r="AB712" s="22"/>
      <c r="AC712" s="23"/>
      <c r="AD712" s="22"/>
      <c r="AE712" s="22"/>
      <c r="AF712" s="22"/>
      <c r="AG712" s="23"/>
      <c r="AH712" s="22"/>
    </row>
    <row r="713" spans="1:34" ht="15.75" customHeight="1" x14ac:dyDescent="0.3">
      <c r="A713" s="13"/>
      <c r="B713" s="54"/>
      <c r="C713" s="10">
        <v>710</v>
      </c>
      <c r="D713" s="6" t="s">
        <v>1627</v>
      </c>
      <c r="E713" s="6" t="s">
        <v>1628</v>
      </c>
      <c r="F713" s="14" t="s">
        <v>152</v>
      </c>
      <c r="G713" s="15" t="s">
        <v>152</v>
      </c>
      <c r="H713" s="15" t="s">
        <v>152</v>
      </c>
      <c r="I713" s="16" t="s">
        <v>25</v>
      </c>
      <c r="L713" s="17"/>
      <c r="M713" s="18" t="str">
        <f>'AI - 1'!A712</f>
        <v>No</v>
      </c>
      <c r="N713" s="18" t="str">
        <f>'AI - 2'!A712</f>
        <v>No</v>
      </c>
      <c r="O713" s="18" t="str">
        <f>'AI  - 3'!A712</f>
        <v>No</v>
      </c>
      <c r="P713" s="8">
        <f>COUNTIF(M713:O713,"Yes")</f>
        <v>0</v>
      </c>
      <c r="Q713" s="18" t="str">
        <f>'AI - 1'!B712</f>
        <v>No</v>
      </c>
      <c r="R713" s="18" t="str">
        <f>'AI - 2'!B712</f>
        <v>No</v>
      </c>
      <c r="S713" s="18" t="str">
        <f>'AI  - 3'!B712</f>
        <v>No</v>
      </c>
      <c r="T713" s="8">
        <f>COUNTIF(Q713:S713,"Yes")</f>
        <v>0</v>
      </c>
      <c r="U713" s="15" t="s">
        <v>152</v>
      </c>
      <c r="V713" s="19"/>
      <c r="W713" s="8"/>
      <c r="X713" s="5"/>
      <c r="Y713" s="20"/>
      <c r="Z713" s="21"/>
      <c r="AA713" s="22"/>
      <c r="AB713" s="22"/>
      <c r="AC713" s="23"/>
      <c r="AD713" s="22"/>
      <c r="AE713" s="22"/>
      <c r="AF713" s="22"/>
      <c r="AG713" s="23"/>
      <c r="AH713" s="22"/>
    </row>
    <row r="714" spans="1:34" ht="15.75" customHeight="1" x14ac:dyDescent="0.3">
      <c r="A714" s="13"/>
      <c r="B714" s="54"/>
      <c r="C714" s="10">
        <v>711</v>
      </c>
      <c r="D714" s="6" t="s">
        <v>1629</v>
      </c>
      <c r="E714" s="6" t="s">
        <v>1630</v>
      </c>
      <c r="F714" s="14" t="s">
        <v>152</v>
      </c>
      <c r="G714" s="15" t="s">
        <v>152</v>
      </c>
      <c r="H714" s="15" t="s">
        <v>152</v>
      </c>
      <c r="I714" s="16" t="s">
        <v>25</v>
      </c>
      <c r="L714" s="17"/>
      <c r="M714" s="18" t="str">
        <f>'AI - 1'!A713</f>
        <v>No</v>
      </c>
      <c r="N714" s="18" t="str">
        <f>'AI - 2'!A713</f>
        <v>No</v>
      </c>
      <c r="O714" s="18" t="str">
        <f>'AI  - 3'!A713</f>
        <v>No</v>
      </c>
      <c r="P714" s="8">
        <f>COUNTIF(M714:O714,"Yes")</f>
        <v>0</v>
      </c>
      <c r="Q714" s="18" t="str">
        <f>'AI - 1'!B713</f>
        <v>No</v>
      </c>
      <c r="R714" s="18" t="str">
        <f>'AI - 2'!B713</f>
        <v>No</v>
      </c>
      <c r="S714" s="18" t="str">
        <f>'AI  - 3'!B713</f>
        <v>No</v>
      </c>
      <c r="T714" s="8">
        <f>COUNTIF(Q714:S714,"Yes")</f>
        <v>0</v>
      </c>
      <c r="U714" s="15" t="s">
        <v>152</v>
      </c>
      <c r="V714" s="19"/>
      <c r="W714" s="8"/>
      <c r="X714" s="5"/>
      <c r="Y714" s="20"/>
      <c r="Z714" s="21"/>
      <c r="AA714" s="22"/>
      <c r="AB714" s="22"/>
      <c r="AC714" s="23"/>
      <c r="AD714" s="22"/>
      <c r="AE714" s="22"/>
      <c r="AF714" s="22"/>
      <c r="AG714" s="23"/>
      <c r="AH714" s="22"/>
    </row>
    <row r="715" spans="1:34" ht="15.75" customHeight="1" x14ac:dyDescent="0.3">
      <c r="A715" s="13"/>
      <c r="B715" s="54"/>
      <c r="C715" s="10">
        <v>712</v>
      </c>
      <c r="D715" s="6" t="s">
        <v>1631</v>
      </c>
      <c r="E715" s="6" t="s">
        <v>1632</v>
      </c>
      <c r="F715" s="14" t="s">
        <v>152</v>
      </c>
      <c r="G715" s="15" t="s">
        <v>152</v>
      </c>
      <c r="H715" s="15" t="s">
        <v>152</v>
      </c>
      <c r="I715" s="16" t="s">
        <v>25</v>
      </c>
      <c r="L715" s="17"/>
      <c r="M715" s="18" t="str">
        <f>'AI - 1'!A714</f>
        <v>No</v>
      </c>
      <c r="N715" s="18" t="str">
        <f>'AI - 2'!A714</f>
        <v>No</v>
      </c>
      <c r="O715" s="18" t="str">
        <f>'AI  - 3'!A714</f>
        <v>No</v>
      </c>
      <c r="P715" s="8">
        <f>COUNTIF(M715:O715,"Yes")</f>
        <v>0</v>
      </c>
      <c r="Q715" s="18" t="str">
        <f>'AI - 1'!B714</f>
        <v>No</v>
      </c>
      <c r="R715" s="18" t="str">
        <f>'AI - 2'!B714</f>
        <v>No</v>
      </c>
      <c r="S715" s="18" t="str">
        <f>'AI  - 3'!B714</f>
        <v>No</v>
      </c>
      <c r="T715" s="8">
        <f>COUNTIF(Q715:S715,"Yes")</f>
        <v>0</v>
      </c>
      <c r="U715" s="15" t="s">
        <v>152</v>
      </c>
      <c r="V715" s="19"/>
      <c r="W715" s="8"/>
      <c r="X715" s="5"/>
      <c r="Y715" s="20"/>
      <c r="Z715" s="21"/>
      <c r="AA715" s="22"/>
      <c r="AB715" s="22"/>
      <c r="AC715" s="23"/>
      <c r="AD715" s="22"/>
      <c r="AE715" s="22"/>
      <c r="AF715" s="22"/>
      <c r="AG715" s="23"/>
      <c r="AH715" s="22"/>
    </row>
    <row r="716" spans="1:34" ht="15.75" customHeight="1" x14ac:dyDescent="0.3">
      <c r="A716" s="13"/>
      <c r="B716" s="54"/>
      <c r="C716" s="10">
        <v>713</v>
      </c>
      <c r="D716" s="6" t="s">
        <v>1633</v>
      </c>
      <c r="E716" s="6" t="s">
        <v>1634</v>
      </c>
      <c r="F716" s="14" t="s">
        <v>152</v>
      </c>
      <c r="G716" s="15" t="s">
        <v>152</v>
      </c>
      <c r="H716" s="15" t="s">
        <v>152</v>
      </c>
      <c r="I716" s="16" t="s">
        <v>25</v>
      </c>
      <c r="L716" s="17"/>
      <c r="M716" s="18" t="str">
        <f>'AI - 1'!A715</f>
        <v>No</v>
      </c>
      <c r="N716" s="18" t="str">
        <f>'AI - 2'!A715</f>
        <v>No</v>
      </c>
      <c r="O716" s="18" t="str">
        <f>'AI  - 3'!A715</f>
        <v>No</v>
      </c>
      <c r="P716" s="8">
        <f>COUNTIF(M716:O716,"Yes")</f>
        <v>0</v>
      </c>
      <c r="Q716" s="18" t="str">
        <f>'AI - 1'!B715</f>
        <v>No</v>
      </c>
      <c r="R716" s="18" t="str">
        <f>'AI - 2'!B715</f>
        <v>No</v>
      </c>
      <c r="S716" s="18" t="str">
        <f>'AI  - 3'!B715</f>
        <v>No</v>
      </c>
      <c r="T716" s="8">
        <f>COUNTIF(Q716:S716,"Yes")</f>
        <v>0</v>
      </c>
      <c r="U716" s="15" t="s">
        <v>152</v>
      </c>
      <c r="V716" s="19"/>
      <c r="W716" s="8"/>
      <c r="X716" s="5"/>
      <c r="Y716" s="20"/>
      <c r="Z716" s="21"/>
      <c r="AA716" s="22"/>
      <c r="AB716" s="22"/>
      <c r="AC716" s="23"/>
      <c r="AD716" s="22"/>
      <c r="AE716" s="22"/>
      <c r="AF716" s="22"/>
      <c r="AG716" s="23"/>
      <c r="AH716" s="22"/>
    </row>
    <row r="717" spans="1:34" ht="15.75" customHeight="1" x14ac:dyDescent="0.3">
      <c r="A717" s="13"/>
      <c r="B717" s="54"/>
      <c r="C717" s="10">
        <v>714</v>
      </c>
      <c r="D717" s="6" t="s">
        <v>1635</v>
      </c>
      <c r="E717" s="6" t="s">
        <v>1636</v>
      </c>
      <c r="F717" s="14" t="s">
        <v>152</v>
      </c>
      <c r="G717" s="15" t="s">
        <v>152</v>
      </c>
      <c r="H717" s="15" t="s">
        <v>152</v>
      </c>
      <c r="I717" s="16" t="s">
        <v>25</v>
      </c>
      <c r="L717" s="17"/>
      <c r="M717" s="18" t="str">
        <f>'AI - 1'!A716</f>
        <v>No</v>
      </c>
      <c r="N717" s="18" t="str">
        <f>'AI - 2'!A716</f>
        <v>No</v>
      </c>
      <c r="O717" s="18" t="str">
        <f>'AI  - 3'!A716</f>
        <v>No</v>
      </c>
      <c r="P717" s="8">
        <f>COUNTIF(M717:O717,"Yes")</f>
        <v>0</v>
      </c>
      <c r="Q717" s="18" t="str">
        <f>'AI - 1'!B716</f>
        <v>No</v>
      </c>
      <c r="R717" s="18" t="str">
        <f>'AI - 2'!B716</f>
        <v>No</v>
      </c>
      <c r="S717" s="18" t="str">
        <f>'AI  - 3'!B716</f>
        <v>No</v>
      </c>
      <c r="T717" s="8">
        <f>COUNTIF(Q717:S717,"Yes")</f>
        <v>0</v>
      </c>
      <c r="U717" s="15" t="s">
        <v>152</v>
      </c>
      <c r="V717" s="19"/>
      <c r="W717" s="8"/>
      <c r="X717" s="5"/>
      <c r="Y717" s="20"/>
      <c r="Z717" s="21"/>
      <c r="AA717" s="22"/>
      <c r="AB717" s="22"/>
      <c r="AC717" s="23"/>
      <c r="AD717" s="22"/>
      <c r="AE717" s="22"/>
      <c r="AF717" s="22"/>
      <c r="AG717" s="23"/>
      <c r="AH717" s="22"/>
    </row>
    <row r="718" spans="1:34" ht="15.75" customHeight="1" x14ac:dyDescent="0.3">
      <c r="A718" s="13"/>
      <c r="B718" s="54"/>
      <c r="C718" s="10">
        <v>715</v>
      </c>
      <c r="D718" s="6" t="s">
        <v>1637</v>
      </c>
      <c r="E718" s="6" t="s">
        <v>1638</v>
      </c>
      <c r="F718" s="14" t="s">
        <v>152</v>
      </c>
      <c r="G718" s="15" t="s">
        <v>152</v>
      </c>
      <c r="H718" s="15" t="s">
        <v>152</v>
      </c>
      <c r="I718" s="16" t="s">
        <v>25</v>
      </c>
      <c r="L718" s="17"/>
      <c r="M718" s="18" t="str">
        <f>'AI - 1'!A717</f>
        <v>No</v>
      </c>
      <c r="N718" s="18" t="str">
        <f>'AI - 2'!A717</f>
        <v>No</v>
      </c>
      <c r="O718" s="18" t="str">
        <f>'AI  - 3'!A717</f>
        <v>No</v>
      </c>
      <c r="P718" s="8">
        <f>COUNTIF(M718:O718,"Yes")</f>
        <v>0</v>
      </c>
      <c r="Q718" s="18" t="str">
        <f>'AI - 1'!B717</f>
        <v>No</v>
      </c>
      <c r="R718" s="18" t="str">
        <f>'AI - 2'!B717</f>
        <v>No</v>
      </c>
      <c r="S718" s="18" t="str">
        <f>'AI  - 3'!B717</f>
        <v>No</v>
      </c>
      <c r="T718" s="8">
        <f>COUNTIF(Q718:S718,"Yes")</f>
        <v>0</v>
      </c>
      <c r="U718" s="15" t="s">
        <v>152</v>
      </c>
      <c r="V718" s="19"/>
      <c r="W718" s="8"/>
      <c r="X718" s="5"/>
      <c r="Y718" s="20"/>
      <c r="Z718" s="21"/>
      <c r="AA718" s="22"/>
      <c r="AB718" s="22"/>
      <c r="AC718" s="23"/>
      <c r="AD718" s="22"/>
      <c r="AE718" s="22"/>
      <c r="AF718" s="22"/>
      <c r="AG718" s="23"/>
      <c r="AH718" s="22"/>
    </row>
    <row r="719" spans="1:34" ht="15.75" customHeight="1" x14ac:dyDescent="0.3">
      <c r="A719" s="13"/>
      <c r="B719" s="54"/>
      <c r="C719" s="10">
        <v>716</v>
      </c>
      <c r="D719" s="6" t="s">
        <v>1639</v>
      </c>
      <c r="E719" s="6" t="s">
        <v>1640</v>
      </c>
      <c r="F719" s="14" t="s">
        <v>152</v>
      </c>
      <c r="G719" s="15" t="s">
        <v>152</v>
      </c>
      <c r="H719" s="15" t="s">
        <v>152</v>
      </c>
      <c r="I719" s="16" t="s">
        <v>25</v>
      </c>
      <c r="L719" s="17"/>
      <c r="M719" s="18" t="str">
        <f>'AI - 1'!A718</f>
        <v>No</v>
      </c>
      <c r="N719" s="18" t="str">
        <f>'AI - 2'!A718</f>
        <v>No</v>
      </c>
      <c r="O719" s="18" t="str">
        <f>'AI  - 3'!A718</f>
        <v>No</v>
      </c>
      <c r="P719" s="8">
        <f>COUNTIF(M719:O719,"Yes")</f>
        <v>0</v>
      </c>
      <c r="Q719" s="18" t="str">
        <f>'AI - 1'!B718</f>
        <v>No</v>
      </c>
      <c r="R719" s="18" t="str">
        <f>'AI - 2'!B718</f>
        <v>No</v>
      </c>
      <c r="S719" s="18" t="str">
        <f>'AI  - 3'!B718</f>
        <v>No</v>
      </c>
      <c r="T719" s="8">
        <f>COUNTIF(Q719:S719,"Yes")</f>
        <v>0</v>
      </c>
      <c r="U719" s="15" t="s">
        <v>152</v>
      </c>
      <c r="V719" s="19"/>
      <c r="W719" s="8"/>
      <c r="X719" s="5"/>
      <c r="Y719" s="20"/>
      <c r="Z719" s="21"/>
      <c r="AA719" s="22"/>
      <c r="AB719" s="22"/>
      <c r="AC719" s="23"/>
      <c r="AD719" s="22"/>
      <c r="AE719" s="22"/>
      <c r="AF719" s="22"/>
      <c r="AG719" s="23"/>
      <c r="AH719" s="22"/>
    </row>
    <row r="720" spans="1:34" ht="15.75" customHeight="1" x14ac:dyDescent="0.3">
      <c r="A720" s="13"/>
      <c r="B720" s="54"/>
      <c r="C720" s="10">
        <v>717</v>
      </c>
      <c r="D720" s="6" t="s">
        <v>1641</v>
      </c>
      <c r="E720" s="6" t="s">
        <v>1642</v>
      </c>
      <c r="F720" s="14" t="s">
        <v>152</v>
      </c>
      <c r="G720" s="15" t="s">
        <v>152</v>
      </c>
      <c r="H720" s="15" t="s">
        <v>152</v>
      </c>
      <c r="I720" s="16" t="s">
        <v>25</v>
      </c>
      <c r="L720" s="17"/>
      <c r="M720" s="18" t="str">
        <f>'AI - 1'!A719</f>
        <v>No</v>
      </c>
      <c r="N720" s="18" t="str">
        <f>'AI - 2'!A719</f>
        <v>No</v>
      </c>
      <c r="O720" s="18" t="str">
        <f>'AI  - 3'!A719</f>
        <v>No</v>
      </c>
      <c r="P720" s="8">
        <f>COUNTIF(M720:O720,"Yes")</f>
        <v>0</v>
      </c>
      <c r="Q720" s="18" t="str">
        <f>'AI - 1'!B719</f>
        <v>No</v>
      </c>
      <c r="R720" s="18" t="str">
        <f>'AI - 2'!B719</f>
        <v>No</v>
      </c>
      <c r="S720" s="18" t="str">
        <f>'AI  - 3'!B719</f>
        <v>No</v>
      </c>
      <c r="T720" s="8">
        <f>COUNTIF(Q720:S720,"Yes")</f>
        <v>0</v>
      </c>
      <c r="U720" s="15" t="s">
        <v>152</v>
      </c>
      <c r="V720" s="19"/>
      <c r="W720" s="8"/>
      <c r="X720" s="5"/>
      <c r="Y720" s="20"/>
      <c r="Z720" s="21"/>
      <c r="AA720" s="22"/>
      <c r="AB720" s="22"/>
      <c r="AC720" s="23"/>
      <c r="AD720" s="22"/>
      <c r="AE720" s="22"/>
      <c r="AF720" s="22"/>
      <c r="AG720" s="23"/>
      <c r="AH720" s="22"/>
    </row>
    <row r="721" spans="1:34" ht="15.75" customHeight="1" x14ac:dyDescent="0.3">
      <c r="A721" s="13"/>
      <c r="B721" s="54"/>
      <c r="C721" s="10">
        <v>718</v>
      </c>
      <c r="D721" s="6" t="s">
        <v>1643</v>
      </c>
      <c r="E721" s="6" t="s">
        <v>1644</v>
      </c>
      <c r="F721" s="14" t="s">
        <v>152</v>
      </c>
      <c r="G721" s="15" t="s">
        <v>152</v>
      </c>
      <c r="H721" s="15" t="s">
        <v>152</v>
      </c>
      <c r="I721" s="16" t="s">
        <v>25</v>
      </c>
      <c r="L721" s="17"/>
      <c r="M721" s="18" t="str">
        <f>'AI - 1'!A720</f>
        <v>No</v>
      </c>
      <c r="N721" s="18" t="str">
        <f>'AI - 2'!A720</f>
        <v>No</v>
      </c>
      <c r="O721" s="18" t="str">
        <f>'AI  - 3'!A720</f>
        <v>No</v>
      </c>
      <c r="P721" s="8">
        <f>COUNTIF(M721:O721,"Yes")</f>
        <v>0</v>
      </c>
      <c r="Q721" s="18" t="str">
        <f>'AI - 1'!B720</f>
        <v>No</v>
      </c>
      <c r="R721" s="18" t="str">
        <f>'AI - 2'!B720</f>
        <v>No</v>
      </c>
      <c r="S721" s="18" t="str">
        <f>'AI  - 3'!B720</f>
        <v>No</v>
      </c>
      <c r="T721" s="8">
        <f>COUNTIF(Q721:S721,"Yes")</f>
        <v>0</v>
      </c>
      <c r="U721" s="15" t="s">
        <v>152</v>
      </c>
      <c r="V721" s="19"/>
      <c r="W721" s="8"/>
      <c r="X721" s="5"/>
      <c r="Y721" s="20"/>
      <c r="Z721" s="21"/>
      <c r="AA721" s="22"/>
      <c r="AB721" s="22"/>
      <c r="AC721" s="23"/>
      <c r="AD721" s="22"/>
      <c r="AE721" s="22"/>
      <c r="AF721" s="22"/>
      <c r="AG721" s="23"/>
      <c r="AH721" s="22"/>
    </row>
    <row r="722" spans="1:34" ht="15.75" customHeight="1" x14ac:dyDescent="0.3">
      <c r="A722" s="13"/>
      <c r="B722" s="54"/>
      <c r="C722" s="10">
        <v>719</v>
      </c>
      <c r="D722" s="6" t="s">
        <v>1645</v>
      </c>
      <c r="E722" s="6" t="s">
        <v>1646</v>
      </c>
      <c r="F722" s="14" t="s">
        <v>152</v>
      </c>
      <c r="G722" s="15" t="s">
        <v>152</v>
      </c>
      <c r="H722" s="15" t="s">
        <v>152</v>
      </c>
      <c r="I722" s="16" t="s">
        <v>25</v>
      </c>
      <c r="L722" s="17"/>
      <c r="M722" s="18" t="str">
        <f>'AI - 1'!A721</f>
        <v>No</v>
      </c>
      <c r="N722" s="18" t="str">
        <f>'AI - 2'!A721</f>
        <v>No</v>
      </c>
      <c r="O722" s="18" t="str">
        <f>'AI  - 3'!A721</f>
        <v>No</v>
      </c>
      <c r="P722" s="8">
        <f>COUNTIF(M722:O722,"Yes")</f>
        <v>0</v>
      </c>
      <c r="Q722" s="18" t="str">
        <f>'AI - 1'!B721</f>
        <v>No</v>
      </c>
      <c r="R722" s="18" t="str">
        <f>'AI - 2'!B721</f>
        <v>No</v>
      </c>
      <c r="S722" s="18" t="str">
        <f>'AI  - 3'!B721</f>
        <v>No</v>
      </c>
      <c r="T722" s="8">
        <f>COUNTIF(Q722:S722,"Yes")</f>
        <v>0</v>
      </c>
      <c r="U722" s="15" t="s">
        <v>152</v>
      </c>
      <c r="V722" s="19"/>
      <c r="W722" s="8"/>
      <c r="X722" s="5"/>
      <c r="Y722" s="20"/>
      <c r="Z722" s="21"/>
      <c r="AA722" s="22"/>
      <c r="AB722" s="22"/>
      <c r="AC722" s="23"/>
      <c r="AD722" s="22"/>
      <c r="AE722" s="22"/>
      <c r="AF722" s="22"/>
      <c r="AG722" s="23"/>
      <c r="AH722" s="22"/>
    </row>
    <row r="723" spans="1:34" ht="15.75" customHeight="1" x14ac:dyDescent="0.3">
      <c r="A723" s="13"/>
      <c r="B723" s="54"/>
      <c r="C723" s="10">
        <v>720</v>
      </c>
      <c r="D723" s="6" t="s">
        <v>1647</v>
      </c>
      <c r="E723" s="6" t="s">
        <v>1648</v>
      </c>
      <c r="F723" s="14" t="s">
        <v>152</v>
      </c>
      <c r="G723" s="15" t="s">
        <v>152</v>
      </c>
      <c r="H723" s="15" t="s">
        <v>152</v>
      </c>
      <c r="I723" s="16" t="s">
        <v>25</v>
      </c>
      <c r="L723" s="17"/>
      <c r="M723" s="18" t="str">
        <f>'AI - 1'!A722</f>
        <v>No</v>
      </c>
      <c r="N723" s="18" t="str">
        <f>'AI - 2'!A722</f>
        <v>No</v>
      </c>
      <c r="O723" s="18" t="str">
        <f>'AI  - 3'!A722</f>
        <v>No</v>
      </c>
      <c r="P723" s="8">
        <f>COUNTIF(M723:O723,"Yes")</f>
        <v>0</v>
      </c>
      <c r="Q723" s="18" t="str">
        <f>'AI - 1'!B722</f>
        <v>No</v>
      </c>
      <c r="R723" s="18" t="str">
        <f>'AI - 2'!B722</f>
        <v>No</v>
      </c>
      <c r="S723" s="18" t="str">
        <f>'AI  - 3'!B722</f>
        <v>No</v>
      </c>
      <c r="T723" s="8">
        <f>COUNTIF(Q723:S723,"Yes")</f>
        <v>0</v>
      </c>
      <c r="U723" s="15" t="s">
        <v>152</v>
      </c>
      <c r="V723" s="19"/>
      <c r="W723" s="8"/>
      <c r="X723" s="5"/>
      <c r="Y723" s="20"/>
      <c r="Z723" s="21"/>
      <c r="AA723" s="22"/>
      <c r="AB723" s="22"/>
      <c r="AC723" s="23"/>
      <c r="AD723" s="22"/>
      <c r="AE723" s="22"/>
      <c r="AF723" s="22"/>
      <c r="AG723" s="23"/>
      <c r="AH723" s="22"/>
    </row>
    <row r="724" spans="1:34" ht="15.75" customHeight="1" x14ac:dyDescent="0.3">
      <c r="A724" s="13"/>
      <c r="B724" s="54"/>
      <c r="C724" s="10">
        <v>721</v>
      </c>
      <c r="D724" s="6" t="s">
        <v>294</v>
      </c>
      <c r="E724" s="6" t="s">
        <v>28</v>
      </c>
      <c r="F724" s="14" t="s">
        <v>24</v>
      </c>
      <c r="G724" s="15" t="s">
        <v>24</v>
      </c>
      <c r="H724" s="15" t="s">
        <v>24</v>
      </c>
      <c r="I724" s="16" t="s">
        <v>25</v>
      </c>
      <c r="L724" s="17"/>
      <c r="M724" s="18" t="str">
        <f>'AI - 1'!A723</f>
        <v>No</v>
      </c>
      <c r="N724" s="18" t="str">
        <f>'AI - 2'!A723</f>
        <v>No</v>
      </c>
      <c r="O724" s="18" t="str">
        <f>'AI  - 3'!A723</f>
        <v>No</v>
      </c>
      <c r="P724" s="8">
        <f>COUNTIF(M724:O724,"Yes")</f>
        <v>0</v>
      </c>
      <c r="Q724" s="18" t="str">
        <f>'AI - 1'!B723</f>
        <v>No</v>
      </c>
      <c r="R724" s="18" t="str">
        <f>'AI - 2'!B723</f>
        <v>Yes</v>
      </c>
      <c r="S724" s="18" t="str">
        <f>'AI  - 3'!B723</f>
        <v>No</v>
      </c>
      <c r="T724" s="8">
        <f>COUNTIF(Q724:S724,"Yes")</f>
        <v>1</v>
      </c>
      <c r="U724" s="15" t="s">
        <v>24</v>
      </c>
      <c r="V724" s="19"/>
      <c r="W724" s="8"/>
      <c r="X724" s="5"/>
      <c r="Y724" s="20"/>
      <c r="Z724" s="21"/>
      <c r="AA724" s="22"/>
      <c r="AB724" s="22"/>
      <c r="AC724" s="23"/>
      <c r="AD724" s="22"/>
      <c r="AE724" s="22"/>
      <c r="AF724" s="22"/>
      <c r="AG724" s="23"/>
      <c r="AH724" s="22"/>
    </row>
    <row r="725" spans="1:34" ht="15.75" customHeight="1" x14ac:dyDescent="0.3">
      <c r="A725" s="13"/>
      <c r="B725" s="54"/>
      <c r="C725" s="10">
        <v>722</v>
      </c>
      <c r="D725" s="6" t="s">
        <v>1649</v>
      </c>
      <c r="E725" s="6" t="s">
        <v>1650</v>
      </c>
      <c r="F725" s="14" t="s">
        <v>152</v>
      </c>
      <c r="G725" s="15" t="s">
        <v>152</v>
      </c>
      <c r="H725" s="15" t="s">
        <v>152</v>
      </c>
      <c r="I725" s="16" t="s">
        <v>25</v>
      </c>
      <c r="L725" s="17"/>
      <c r="M725" s="18" t="str">
        <f>'AI - 1'!A724</f>
        <v>No</v>
      </c>
      <c r="N725" s="18" t="str">
        <f>'AI - 2'!A724</f>
        <v>No</v>
      </c>
      <c r="O725" s="18" t="str">
        <f>'AI  - 3'!A724</f>
        <v>No</v>
      </c>
      <c r="P725" s="8">
        <f>COUNTIF(M725:O725,"Yes")</f>
        <v>0</v>
      </c>
      <c r="Q725" s="18" t="str">
        <f>'AI - 1'!B724</f>
        <v>No</v>
      </c>
      <c r="R725" s="18" t="str">
        <f>'AI - 2'!B724</f>
        <v>No</v>
      </c>
      <c r="S725" s="18" t="str">
        <f>'AI  - 3'!B724</f>
        <v>No</v>
      </c>
      <c r="T725" s="8">
        <f>COUNTIF(Q725:S725,"Yes")</f>
        <v>0</v>
      </c>
      <c r="U725" s="15" t="s">
        <v>152</v>
      </c>
      <c r="V725" s="19"/>
      <c r="W725" s="8"/>
      <c r="X725" s="5"/>
      <c r="Y725" s="20"/>
      <c r="Z725" s="21"/>
      <c r="AA725" s="22"/>
      <c r="AB725" s="22"/>
      <c r="AC725" s="23"/>
      <c r="AD725" s="22"/>
      <c r="AE725" s="22"/>
      <c r="AF725" s="22"/>
      <c r="AG725" s="23"/>
      <c r="AH725" s="22"/>
    </row>
    <row r="726" spans="1:34" ht="15.75" customHeight="1" x14ac:dyDescent="0.3">
      <c r="A726" s="13"/>
      <c r="B726" s="54"/>
      <c r="C726" s="10">
        <v>723</v>
      </c>
      <c r="D726" s="6" t="s">
        <v>1651</v>
      </c>
      <c r="E726" s="6" t="s">
        <v>1652</v>
      </c>
      <c r="F726" s="14" t="s">
        <v>152</v>
      </c>
      <c r="G726" s="15" t="s">
        <v>152</v>
      </c>
      <c r="H726" s="15" t="s">
        <v>152</v>
      </c>
      <c r="I726" s="16" t="s">
        <v>25</v>
      </c>
      <c r="L726" s="17"/>
      <c r="M726" s="18" t="str">
        <f>'AI - 1'!A725</f>
        <v>No</v>
      </c>
      <c r="N726" s="18" t="str">
        <f>'AI - 2'!A725</f>
        <v>No</v>
      </c>
      <c r="O726" s="18" t="str">
        <f>'AI  - 3'!A725</f>
        <v>No</v>
      </c>
      <c r="P726" s="8">
        <f>COUNTIF(M726:O726,"Yes")</f>
        <v>0</v>
      </c>
      <c r="Q726" s="18" t="str">
        <f>'AI - 1'!B725</f>
        <v>No</v>
      </c>
      <c r="R726" s="18" t="str">
        <f>'AI - 2'!B725</f>
        <v>No</v>
      </c>
      <c r="S726" s="18" t="str">
        <f>'AI  - 3'!B725</f>
        <v>No</v>
      </c>
      <c r="T726" s="8">
        <f>COUNTIF(Q726:S726,"Yes")</f>
        <v>0</v>
      </c>
      <c r="U726" s="15" t="s">
        <v>152</v>
      </c>
      <c r="V726" s="19"/>
      <c r="W726" s="8"/>
      <c r="X726" s="5"/>
      <c r="Y726" s="20"/>
      <c r="Z726" s="21"/>
      <c r="AA726" s="22"/>
      <c r="AB726" s="22"/>
      <c r="AC726" s="23"/>
      <c r="AD726" s="22"/>
      <c r="AE726" s="22"/>
      <c r="AF726" s="22"/>
      <c r="AG726" s="23"/>
      <c r="AH726" s="22"/>
    </row>
    <row r="727" spans="1:34" ht="15.75" customHeight="1" x14ac:dyDescent="0.3">
      <c r="A727" s="13"/>
      <c r="B727" s="54"/>
      <c r="C727" s="10">
        <v>724</v>
      </c>
      <c r="D727" s="6" t="s">
        <v>1653</v>
      </c>
      <c r="E727" s="6" t="s">
        <v>1654</v>
      </c>
      <c r="F727" s="14" t="s">
        <v>152</v>
      </c>
      <c r="G727" s="15" t="s">
        <v>152</v>
      </c>
      <c r="H727" s="15" t="s">
        <v>152</v>
      </c>
      <c r="I727" s="16" t="s">
        <v>25</v>
      </c>
      <c r="L727" s="17"/>
      <c r="M727" s="18" t="str">
        <f>'AI - 1'!A726</f>
        <v>No</v>
      </c>
      <c r="N727" s="18" t="str">
        <f>'AI - 2'!A726</f>
        <v>No</v>
      </c>
      <c r="O727" s="18" t="str">
        <f>'AI  - 3'!A726</f>
        <v>No</v>
      </c>
      <c r="P727" s="8">
        <f>COUNTIF(M727:O727,"Yes")</f>
        <v>0</v>
      </c>
      <c r="Q727" s="18" t="str">
        <f>'AI - 1'!B726</f>
        <v>No</v>
      </c>
      <c r="R727" s="18" t="str">
        <f>'AI - 2'!B726</f>
        <v>No</v>
      </c>
      <c r="S727" s="18" t="str">
        <f>'AI  - 3'!B726</f>
        <v>No</v>
      </c>
      <c r="T727" s="8">
        <f>COUNTIF(Q727:S727,"Yes")</f>
        <v>0</v>
      </c>
      <c r="U727" s="15" t="s">
        <v>152</v>
      </c>
      <c r="V727" s="19"/>
      <c r="W727" s="8"/>
      <c r="X727" s="5"/>
      <c r="Y727" s="20"/>
      <c r="Z727" s="21"/>
      <c r="AA727" s="22"/>
      <c r="AB727" s="22"/>
      <c r="AC727" s="23"/>
      <c r="AD727" s="22"/>
      <c r="AE727" s="22"/>
      <c r="AF727" s="22"/>
      <c r="AG727" s="23"/>
      <c r="AH727" s="22"/>
    </row>
    <row r="728" spans="1:34" ht="15.75" customHeight="1" x14ac:dyDescent="0.3">
      <c r="A728" s="13"/>
      <c r="B728" s="54"/>
      <c r="C728" s="10">
        <v>725</v>
      </c>
      <c r="D728" s="6" t="s">
        <v>1655</v>
      </c>
      <c r="E728" s="6" t="s">
        <v>1656</v>
      </c>
      <c r="F728" s="14" t="s">
        <v>152</v>
      </c>
      <c r="G728" s="15" t="s">
        <v>152</v>
      </c>
      <c r="H728" s="15" t="s">
        <v>152</v>
      </c>
      <c r="I728" s="16" t="s">
        <v>25</v>
      </c>
      <c r="L728" s="17"/>
      <c r="M728" s="18" t="str">
        <f>'AI - 1'!A727</f>
        <v>No</v>
      </c>
      <c r="N728" s="18" t="str">
        <f>'AI - 2'!A727</f>
        <v>No</v>
      </c>
      <c r="O728" s="18" t="str">
        <f>'AI  - 3'!A727</f>
        <v>No</v>
      </c>
      <c r="P728" s="8">
        <f>COUNTIF(M728:O728,"Yes")</f>
        <v>0</v>
      </c>
      <c r="Q728" s="18" t="str">
        <f>'AI - 1'!B727</f>
        <v>No</v>
      </c>
      <c r="R728" s="18" t="str">
        <f>'AI - 2'!B727</f>
        <v>No</v>
      </c>
      <c r="S728" s="18" t="str">
        <f>'AI  - 3'!B727</f>
        <v>No</v>
      </c>
      <c r="T728" s="8">
        <f>COUNTIF(Q728:S728,"Yes")</f>
        <v>0</v>
      </c>
      <c r="U728" s="15" t="s">
        <v>152</v>
      </c>
      <c r="V728" s="19"/>
      <c r="W728" s="8"/>
      <c r="X728" s="5"/>
      <c r="Y728" s="20"/>
      <c r="Z728" s="21"/>
      <c r="AA728" s="22"/>
      <c r="AB728" s="22"/>
      <c r="AC728" s="23"/>
      <c r="AD728" s="22"/>
      <c r="AE728" s="22"/>
      <c r="AF728" s="22"/>
      <c r="AG728" s="23"/>
      <c r="AH728" s="22"/>
    </row>
    <row r="729" spans="1:34" ht="15.75" customHeight="1" x14ac:dyDescent="0.3">
      <c r="A729" s="13"/>
      <c r="B729" s="54"/>
      <c r="C729" s="10">
        <v>726</v>
      </c>
      <c r="D729" s="6" t="s">
        <v>1657</v>
      </c>
      <c r="E729" s="6" t="s">
        <v>1658</v>
      </c>
      <c r="F729" s="14" t="s">
        <v>152</v>
      </c>
      <c r="G729" s="15" t="s">
        <v>152</v>
      </c>
      <c r="H729" s="15" t="s">
        <v>152</v>
      </c>
      <c r="I729" s="16" t="s">
        <v>25</v>
      </c>
      <c r="L729" s="17"/>
      <c r="M729" s="18" t="str">
        <f>'AI - 1'!A728</f>
        <v>No</v>
      </c>
      <c r="N729" s="18" t="str">
        <f>'AI - 2'!A728</f>
        <v>No</v>
      </c>
      <c r="O729" s="18" t="str">
        <f>'AI  - 3'!A728</f>
        <v>No</v>
      </c>
      <c r="P729" s="8">
        <f>COUNTIF(M729:O729,"Yes")</f>
        <v>0</v>
      </c>
      <c r="Q729" s="18" t="str">
        <f>'AI - 1'!B728</f>
        <v>No</v>
      </c>
      <c r="R729" s="18" t="str">
        <f>'AI - 2'!B728</f>
        <v>No</v>
      </c>
      <c r="S729" s="18" t="str">
        <f>'AI  - 3'!B728</f>
        <v>No</v>
      </c>
      <c r="T729" s="8">
        <f>COUNTIF(Q729:S729,"Yes")</f>
        <v>0</v>
      </c>
      <c r="U729" s="15" t="s">
        <v>152</v>
      </c>
      <c r="V729" s="19"/>
      <c r="W729" s="8"/>
      <c r="X729" s="5"/>
      <c r="Y729" s="20"/>
      <c r="Z729" s="21"/>
      <c r="AA729" s="22"/>
      <c r="AB729" s="22"/>
      <c r="AC729" s="23"/>
      <c r="AD729" s="22"/>
      <c r="AE729" s="22"/>
      <c r="AF729" s="22"/>
      <c r="AG729" s="23"/>
      <c r="AH729" s="22"/>
    </row>
    <row r="730" spans="1:34" ht="15.75" customHeight="1" x14ac:dyDescent="0.3">
      <c r="A730" s="13"/>
      <c r="B730" s="54"/>
      <c r="C730" s="10">
        <v>727</v>
      </c>
      <c r="D730" s="6" t="s">
        <v>385</v>
      </c>
      <c r="E730" s="6" t="s">
        <v>386</v>
      </c>
      <c r="F730" s="14" t="s">
        <v>152</v>
      </c>
      <c r="G730" s="15" t="s">
        <v>24</v>
      </c>
      <c r="H730" s="27" t="s">
        <v>152</v>
      </c>
      <c r="I730" s="16" t="s">
        <v>181</v>
      </c>
      <c r="J730" s="2" t="s">
        <v>387</v>
      </c>
      <c r="L730" s="17"/>
      <c r="M730" s="18" t="str">
        <f>'AI - 1'!A729</f>
        <v>No</v>
      </c>
      <c r="N730" s="18" t="str">
        <f>'AI - 2'!A729</f>
        <v>No</v>
      </c>
      <c r="O730" s="18" t="str">
        <f>'AI  - 3'!A729</f>
        <v>No</v>
      </c>
      <c r="P730" s="8">
        <f>COUNTIF(M730:O730,"Yes")</f>
        <v>0</v>
      </c>
      <c r="Q730" s="18" t="str">
        <f>'AI - 1'!B729</f>
        <v>Yes</v>
      </c>
      <c r="R730" s="18" t="str">
        <f>'AI - 2'!B729</f>
        <v>No</v>
      </c>
      <c r="S730" s="18" t="str">
        <f>'AI  - 3'!B729</f>
        <v>No</v>
      </c>
      <c r="T730" s="8">
        <f>COUNTIF(Q730:S730,"Yes")</f>
        <v>1</v>
      </c>
      <c r="U730" s="15" t="s">
        <v>24</v>
      </c>
      <c r="V730" s="19"/>
      <c r="W730" s="8"/>
      <c r="X730" s="5"/>
      <c r="Y730" s="20"/>
      <c r="Z730" s="21"/>
      <c r="AA730" s="22"/>
      <c r="AB730" s="22"/>
      <c r="AC730" s="23"/>
      <c r="AD730" s="22"/>
      <c r="AE730" s="22"/>
      <c r="AF730" s="22"/>
      <c r="AG730" s="23"/>
      <c r="AH730" s="22"/>
    </row>
    <row r="731" spans="1:34" ht="15.75" customHeight="1" x14ac:dyDescent="0.3">
      <c r="A731" s="13"/>
      <c r="B731" s="54"/>
      <c r="C731" s="10">
        <v>728</v>
      </c>
      <c r="D731" s="6" t="s">
        <v>1659</v>
      </c>
      <c r="E731" s="6" t="s">
        <v>1660</v>
      </c>
      <c r="F731" s="14" t="s">
        <v>152</v>
      </c>
      <c r="G731" s="15" t="s">
        <v>152</v>
      </c>
      <c r="H731" s="15" t="s">
        <v>152</v>
      </c>
      <c r="I731" s="16" t="s">
        <v>25</v>
      </c>
      <c r="L731" s="17"/>
      <c r="M731" s="18" t="str">
        <f>'AI - 1'!A730</f>
        <v>No</v>
      </c>
      <c r="N731" s="18" t="str">
        <f>'AI - 2'!A730</f>
        <v>No</v>
      </c>
      <c r="O731" s="18" t="str">
        <f>'AI  - 3'!A730</f>
        <v>No</v>
      </c>
      <c r="P731" s="8">
        <f>COUNTIF(M731:O731,"Yes")</f>
        <v>0</v>
      </c>
      <c r="Q731" s="18" t="str">
        <f>'AI - 1'!B730</f>
        <v>No</v>
      </c>
      <c r="R731" s="18" t="str">
        <f>'AI - 2'!B730</f>
        <v>No</v>
      </c>
      <c r="S731" s="18" t="str">
        <f>'AI  - 3'!B730</f>
        <v>No</v>
      </c>
      <c r="T731" s="8">
        <f>COUNTIF(Q731:S731,"Yes")</f>
        <v>0</v>
      </c>
      <c r="U731" s="15" t="s">
        <v>152</v>
      </c>
      <c r="V731" s="19"/>
      <c r="W731" s="8"/>
      <c r="X731" s="5"/>
      <c r="Y731" s="20"/>
      <c r="Z731" s="21"/>
      <c r="AA731" s="22"/>
      <c r="AB731" s="22"/>
      <c r="AC731" s="23"/>
      <c r="AD731" s="22"/>
      <c r="AE731" s="22"/>
      <c r="AF731" s="22"/>
      <c r="AG731" s="23"/>
      <c r="AH731" s="22"/>
    </row>
    <row r="732" spans="1:34" ht="15.75" customHeight="1" x14ac:dyDescent="0.3">
      <c r="A732" s="13"/>
      <c r="B732" s="54"/>
      <c r="C732" s="10">
        <v>729</v>
      </c>
      <c r="D732" s="6" t="s">
        <v>1661</v>
      </c>
      <c r="E732" s="6" t="s">
        <v>1662</v>
      </c>
      <c r="F732" s="14" t="s">
        <v>152</v>
      </c>
      <c r="G732" s="15" t="s">
        <v>152</v>
      </c>
      <c r="H732" s="15" t="s">
        <v>152</v>
      </c>
      <c r="I732" s="16" t="s">
        <v>25</v>
      </c>
      <c r="L732" s="17"/>
      <c r="M732" s="18" t="str">
        <f>'AI - 1'!A731</f>
        <v>No</v>
      </c>
      <c r="N732" s="18" t="str">
        <f>'AI - 2'!A731</f>
        <v>No</v>
      </c>
      <c r="O732" s="18" t="str">
        <f>'AI  - 3'!A731</f>
        <v>No</v>
      </c>
      <c r="P732" s="8">
        <f>COUNTIF(M732:O732,"Yes")</f>
        <v>0</v>
      </c>
      <c r="Q732" s="18" t="str">
        <f>'AI - 1'!B731</f>
        <v>No</v>
      </c>
      <c r="R732" s="18" t="str">
        <f>'AI - 2'!B731</f>
        <v>No</v>
      </c>
      <c r="S732" s="18" t="str">
        <f>'AI  - 3'!B731</f>
        <v>No</v>
      </c>
      <c r="T732" s="8">
        <f>COUNTIF(Q732:S732,"Yes")</f>
        <v>0</v>
      </c>
      <c r="U732" s="15" t="s">
        <v>152</v>
      </c>
      <c r="V732" s="19"/>
      <c r="W732" s="8"/>
      <c r="X732" s="5"/>
      <c r="Y732" s="20"/>
      <c r="Z732" s="21"/>
      <c r="AA732" s="22"/>
      <c r="AB732" s="22"/>
      <c r="AC732" s="23"/>
      <c r="AD732" s="22"/>
      <c r="AE732" s="22"/>
      <c r="AF732" s="22"/>
      <c r="AG732" s="23"/>
      <c r="AH732" s="22"/>
    </row>
    <row r="733" spans="1:34" ht="15.75" customHeight="1" x14ac:dyDescent="0.3">
      <c r="A733" s="13"/>
      <c r="B733" s="54"/>
      <c r="C733" s="10">
        <v>730</v>
      </c>
      <c r="D733" s="6" t="s">
        <v>26</v>
      </c>
      <c r="E733" s="6" t="s">
        <v>415</v>
      </c>
      <c r="F733" s="14" t="s">
        <v>24</v>
      </c>
      <c r="G733" s="15" t="s">
        <v>152</v>
      </c>
      <c r="H733" s="16" t="s">
        <v>24</v>
      </c>
      <c r="I733" s="27" t="s">
        <v>406</v>
      </c>
      <c r="J733" s="2" t="s">
        <v>24</v>
      </c>
      <c r="K733" s="2" t="s">
        <v>416</v>
      </c>
      <c r="L733" s="17"/>
      <c r="M733" s="18" t="str">
        <f>'AI - 1'!A732</f>
        <v>No</v>
      </c>
      <c r="N733" s="18" t="str">
        <f>'AI - 2'!A732</f>
        <v>No</v>
      </c>
      <c r="O733" s="18" t="str">
        <f>'AI  - 3'!A732</f>
        <v>No</v>
      </c>
      <c r="P733" s="8">
        <f>COUNTIF(M733:O733,"Yes")</f>
        <v>0</v>
      </c>
      <c r="Q733" s="18" t="str">
        <f>'AI - 1'!B732</f>
        <v>No</v>
      </c>
      <c r="R733" s="18" t="str">
        <f>'AI - 2'!B732</f>
        <v>No</v>
      </c>
      <c r="S733" s="18" t="str">
        <f>'AI  - 3'!B732</f>
        <v>No</v>
      </c>
      <c r="T733" s="8">
        <f>COUNTIF(Q733:S733,"Yes")</f>
        <v>0</v>
      </c>
      <c r="U733" s="15" t="s">
        <v>152</v>
      </c>
      <c r="V733" s="19"/>
      <c r="W733" s="8"/>
      <c r="X733" s="5"/>
      <c r="Y733" s="20"/>
      <c r="Z733" s="21"/>
      <c r="AA733" s="22"/>
      <c r="AB733" s="22"/>
      <c r="AC733" s="23"/>
      <c r="AD733" s="22"/>
      <c r="AE733" s="22"/>
      <c r="AF733" s="22"/>
      <c r="AG733" s="23"/>
      <c r="AH733" s="22"/>
    </row>
    <row r="734" spans="1:34" ht="15.75" customHeight="1" x14ac:dyDescent="0.3">
      <c r="A734" s="13"/>
      <c r="B734" s="54"/>
      <c r="C734" s="10">
        <v>731</v>
      </c>
      <c r="D734" s="6" t="s">
        <v>118</v>
      </c>
      <c r="E734" s="6" t="s">
        <v>119</v>
      </c>
      <c r="F734" s="14" t="s">
        <v>24</v>
      </c>
      <c r="G734" s="15" t="s">
        <v>24</v>
      </c>
      <c r="H734" s="15" t="s">
        <v>24</v>
      </c>
      <c r="I734" s="16" t="s">
        <v>25</v>
      </c>
      <c r="L734" s="17"/>
      <c r="M734" s="18" t="str">
        <f>'AI - 1'!A733</f>
        <v>Yes</v>
      </c>
      <c r="N734" s="18" t="str">
        <f>'AI - 2'!A733</f>
        <v>Yes</v>
      </c>
      <c r="O734" s="18" t="str">
        <f>'AI  - 3'!A733</f>
        <v>Yes</v>
      </c>
      <c r="P734" s="8">
        <f>COUNTIF(M734:O734,"Yes")</f>
        <v>3</v>
      </c>
      <c r="Q734" s="18" t="str">
        <f>'AI - 1'!B733</f>
        <v>Yes</v>
      </c>
      <c r="R734" s="18" t="str">
        <f>'AI - 2'!B733</f>
        <v>Yes</v>
      </c>
      <c r="S734" s="18" t="str">
        <f>'AI  - 3'!B733</f>
        <v>Yes</v>
      </c>
      <c r="T734" s="8">
        <f>COUNTIF(Q734:S734,"Yes")</f>
        <v>3</v>
      </c>
      <c r="U734" s="15" t="s">
        <v>24</v>
      </c>
      <c r="V734" s="19"/>
      <c r="W734" s="8"/>
      <c r="X734" s="5"/>
      <c r="Y734" s="20"/>
      <c r="Z734" s="21"/>
      <c r="AA734" s="22"/>
      <c r="AB734" s="22"/>
      <c r="AC734" s="23"/>
      <c r="AD734" s="21"/>
      <c r="AE734" s="22"/>
      <c r="AF734" s="22"/>
      <c r="AG734" s="23"/>
      <c r="AH734" s="21"/>
    </row>
    <row r="735" spans="1:34" ht="15.75" customHeight="1" x14ac:dyDescent="0.3">
      <c r="A735" s="13"/>
      <c r="B735" s="54"/>
      <c r="C735" s="10">
        <v>732</v>
      </c>
      <c r="D735" s="6" t="s">
        <v>1663</v>
      </c>
      <c r="E735" s="6" t="s">
        <v>1664</v>
      </c>
      <c r="F735" s="14" t="s">
        <v>152</v>
      </c>
      <c r="G735" s="15" t="s">
        <v>152</v>
      </c>
      <c r="H735" s="15" t="s">
        <v>152</v>
      </c>
      <c r="I735" s="16" t="s">
        <v>25</v>
      </c>
      <c r="L735" s="17"/>
      <c r="M735" s="18" t="str">
        <f>'AI - 1'!A734</f>
        <v>No</v>
      </c>
      <c r="N735" s="18" t="str">
        <f>'AI - 2'!A734</f>
        <v>No</v>
      </c>
      <c r="O735" s="18" t="str">
        <f>'AI  - 3'!A734</f>
        <v>No</v>
      </c>
      <c r="P735" s="8">
        <f>COUNTIF(M735:O735,"Yes")</f>
        <v>0</v>
      </c>
      <c r="Q735" s="18" t="str">
        <f>'AI - 1'!B734</f>
        <v>No</v>
      </c>
      <c r="R735" s="18" t="str">
        <f>'AI - 2'!B734</f>
        <v>No</v>
      </c>
      <c r="S735" s="18" t="str">
        <f>'AI  - 3'!B734</f>
        <v>No</v>
      </c>
      <c r="T735" s="8">
        <f>COUNTIF(Q735:S735,"Yes")</f>
        <v>0</v>
      </c>
      <c r="U735" s="15" t="s">
        <v>152</v>
      </c>
      <c r="V735" s="19"/>
      <c r="W735" s="8"/>
      <c r="X735" s="5"/>
      <c r="Y735" s="20"/>
      <c r="Z735" s="21"/>
      <c r="AA735" s="22"/>
      <c r="AB735" s="22"/>
      <c r="AC735" s="23"/>
      <c r="AD735" s="22"/>
      <c r="AE735" s="22"/>
      <c r="AF735" s="22"/>
      <c r="AG735" s="23"/>
      <c r="AH735" s="22"/>
    </row>
    <row r="736" spans="1:34" ht="15.75" customHeight="1" x14ac:dyDescent="0.3">
      <c r="A736" s="13"/>
      <c r="B736" s="54"/>
      <c r="C736" s="10">
        <v>733</v>
      </c>
      <c r="D736" s="6" t="s">
        <v>1665</v>
      </c>
      <c r="E736" s="6" t="s">
        <v>1666</v>
      </c>
      <c r="F736" s="14" t="s">
        <v>152</v>
      </c>
      <c r="G736" s="15" t="s">
        <v>152</v>
      </c>
      <c r="H736" s="15" t="s">
        <v>152</v>
      </c>
      <c r="I736" s="16" t="s">
        <v>25</v>
      </c>
      <c r="L736" s="17"/>
      <c r="M736" s="18" t="str">
        <f>'AI - 1'!A735</f>
        <v>No</v>
      </c>
      <c r="N736" s="18" t="str">
        <f>'AI - 2'!A735</f>
        <v>No</v>
      </c>
      <c r="O736" s="18" t="str">
        <f>'AI  - 3'!A735</f>
        <v>No</v>
      </c>
      <c r="P736" s="8">
        <f>COUNTIF(M736:O736,"Yes")</f>
        <v>0</v>
      </c>
      <c r="Q736" s="18" t="str">
        <f>'AI - 1'!B735</f>
        <v>No</v>
      </c>
      <c r="R736" s="18" t="str">
        <f>'AI - 2'!B735</f>
        <v>No</v>
      </c>
      <c r="S736" s="18" t="str">
        <f>'AI  - 3'!B735</f>
        <v>No</v>
      </c>
      <c r="T736" s="8">
        <f>COUNTIF(Q736:S736,"Yes")</f>
        <v>0</v>
      </c>
      <c r="U736" s="15" t="s">
        <v>152</v>
      </c>
      <c r="V736" s="19"/>
      <c r="W736" s="8"/>
      <c r="X736" s="5"/>
      <c r="Y736" s="20"/>
      <c r="Z736" s="21"/>
      <c r="AA736" s="22"/>
      <c r="AB736" s="22"/>
      <c r="AC736" s="23"/>
      <c r="AD736" s="22"/>
      <c r="AE736" s="22"/>
      <c r="AF736" s="22"/>
      <c r="AG736" s="23"/>
      <c r="AH736" s="22"/>
    </row>
    <row r="737" spans="1:34" ht="15.75" customHeight="1" x14ac:dyDescent="0.3">
      <c r="A737" s="13"/>
      <c r="B737" s="54"/>
      <c r="C737" s="10">
        <v>734</v>
      </c>
      <c r="D737" s="6" t="s">
        <v>1667</v>
      </c>
      <c r="E737" s="6" t="s">
        <v>1668</v>
      </c>
      <c r="F737" s="14" t="s">
        <v>152</v>
      </c>
      <c r="G737" s="15" t="s">
        <v>152</v>
      </c>
      <c r="H737" s="15" t="s">
        <v>152</v>
      </c>
      <c r="I737" s="16" t="s">
        <v>25</v>
      </c>
      <c r="L737" s="17"/>
      <c r="M737" s="18" t="str">
        <f>'AI - 1'!A736</f>
        <v>No</v>
      </c>
      <c r="N737" s="18" t="str">
        <f>'AI - 2'!A736</f>
        <v>No</v>
      </c>
      <c r="O737" s="18" t="str">
        <f>'AI  - 3'!A736</f>
        <v>No</v>
      </c>
      <c r="P737" s="8">
        <f>COUNTIF(M737:O737,"Yes")</f>
        <v>0</v>
      </c>
      <c r="Q737" s="18" t="str">
        <f>'AI - 1'!B736</f>
        <v>No</v>
      </c>
      <c r="R737" s="18" t="str">
        <f>'AI - 2'!B736</f>
        <v>No</v>
      </c>
      <c r="S737" s="18" t="str">
        <f>'AI  - 3'!B736</f>
        <v>No</v>
      </c>
      <c r="T737" s="8">
        <f>COUNTIF(Q737:S737,"Yes")</f>
        <v>0</v>
      </c>
      <c r="U737" s="15" t="s">
        <v>152</v>
      </c>
      <c r="V737" s="19"/>
      <c r="W737" s="8"/>
      <c r="X737" s="5"/>
      <c r="Y737" s="20"/>
      <c r="Z737" s="21"/>
      <c r="AA737" s="22"/>
      <c r="AB737" s="22"/>
      <c r="AC737" s="23"/>
      <c r="AD737" s="22"/>
      <c r="AE737" s="22"/>
      <c r="AF737" s="22"/>
      <c r="AG737" s="23"/>
      <c r="AH737" s="22"/>
    </row>
    <row r="738" spans="1:34" ht="15.75" customHeight="1" x14ac:dyDescent="0.3">
      <c r="A738" s="13"/>
      <c r="B738" s="54"/>
      <c r="C738" s="10">
        <v>735</v>
      </c>
      <c r="D738" s="6" t="s">
        <v>204</v>
      </c>
      <c r="E738" s="6" t="s">
        <v>205</v>
      </c>
      <c r="F738" s="14" t="s">
        <v>152</v>
      </c>
      <c r="G738" s="15" t="s">
        <v>24</v>
      </c>
      <c r="H738" s="27" t="s">
        <v>152</v>
      </c>
      <c r="I738" s="16" t="s">
        <v>181</v>
      </c>
      <c r="J738" s="2" t="s">
        <v>206</v>
      </c>
      <c r="L738" s="17"/>
      <c r="M738" s="18" t="str">
        <f>'AI - 1'!A737</f>
        <v>Yes</v>
      </c>
      <c r="N738" s="18" t="str">
        <f>'AI - 2'!A737</f>
        <v>Yes</v>
      </c>
      <c r="O738" s="18" t="str">
        <f>'AI  - 3'!A737</f>
        <v>Yes</v>
      </c>
      <c r="P738" s="8">
        <f>COUNTIF(M738:O738,"Yes")</f>
        <v>3</v>
      </c>
      <c r="Q738" s="18" t="str">
        <f>'AI - 1'!B737</f>
        <v>Yes</v>
      </c>
      <c r="R738" s="18" t="str">
        <f>'AI - 2'!B737</f>
        <v>Yes</v>
      </c>
      <c r="S738" s="18" t="str">
        <f>'AI  - 3'!B737</f>
        <v>Yes</v>
      </c>
      <c r="T738" s="8">
        <f>COUNTIF(Q738:S738,"Yes")</f>
        <v>3</v>
      </c>
      <c r="U738" s="15" t="s">
        <v>24</v>
      </c>
      <c r="V738" s="19"/>
      <c r="W738" s="8"/>
      <c r="X738" s="5"/>
      <c r="Y738" s="20"/>
      <c r="Z738" s="21"/>
      <c r="AA738" s="22"/>
      <c r="AB738" s="22"/>
      <c r="AC738" s="23"/>
      <c r="AD738" s="21"/>
      <c r="AE738" s="22"/>
      <c r="AF738" s="22"/>
      <c r="AG738" s="23"/>
      <c r="AH738" s="21"/>
    </row>
    <row r="739" spans="1:34" ht="15.75" customHeight="1" x14ac:dyDescent="0.3">
      <c r="A739" s="13"/>
      <c r="B739" s="54"/>
      <c r="C739" s="10">
        <v>736</v>
      </c>
      <c r="D739" s="6" t="s">
        <v>1669</v>
      </c>
      <c r="E739" s="6" t="s">
        <v>1670</v>
      </c>
      <c r="F739" s="14" t="s">
        <v>152</v>
      </c>
      <c r="G739" s="15" t="s">
        <v>152</v>
      </c>
      <c r="H739" s="15" t="s">
        <v>152</v>
      </c>
      <c r="I739" s="16" t="s">
        <v>25</v>
      </c>
      <c r="L739" s="17"/>
      <c r="M739" s="18" t="str">
        <f>'AI - 1'!A738</f>
        <v>No</v>
      </c>
      <c r="N739" s="18" t="str">
        <f>'AI - 2'!A738</f>
        <v>No</v>
      </c>
      <c r="O739" s="18" t="str">
        <f>'AI  - 3'!A738</f>
        <v>No</v>
      </c>
      <c r="P739" s="8">
        <f>COUNTIF(M739:O739,"Yes")</f>
        <v>0</v>
      </c>
      <c r="Q739" s="18" t="str">
        <f>'AI - 1'!B738</f>
        <v>No</v>
      </c>
      <c r="R739" s="18" t="str">
        <f>'AI - 2'!B738</f>
        <v>No</v>
      </c>
      <c r="S739" s="18" t="str">
        <f>'AI  - 3'!B738</f>
        <v>No</v>
      </c>
      <c r="T739" s="8">
        <f>COUNTIF(Q739:S739,"Yes")</f>
        <v>0</v>
      </c>
      <c r="U739" s="15" t="s">
        <v>152</v>
      </c>
      <c r="V739" s="19"/>
      <c r="W739" s="8"/>
      <c r="X739" s="5"/>
      <c r="Y739" s="20"/>
      <c r="Z739" s="21"/>
      <c r="AA739" s="22"/>
      <c r="AB739" s="22"/>
      <c r="AC739" s="23"/>
      <c r="AD739" s="22"/>
      <c r="AE739" s="22"/>
      <c r="AF739" s="22"/>
      <c r="AG739" s="23"/>
      <c r="AH739" s="22"/>
    </row>
    <row r="740" spans="1:34" ht="15.75" customHeight="1" x14ac:dyDescent="0.3">
      <c r="A740" s="13"/>
      <c r="B740" s="54"/>
      <c r="C740" s="10">
        <v>737</v>
      </c>
      <c r="D740" s="6" t="s">
        <v>251</v>
      </c>
      <c r="E740" s="6" t="s">
        <v>432</v>
      </c>
      <c r="F740" s="14" t="s">
        <v>24</v>
      </c>
      <c r="G740" s="15" t="s">
        <v>152</v>
      </c>
      <c r="H740" s="16" t="s">
        <v>152</v>
      </c>
      <c r="I740" s="24" t="s">
        <v>424</v>
      </c>
      <c r="J740" s="32" t="s">
        <v>433</v>
      </c>
      <c r="L740" s="17"/>
      <c r="M740" s="18" t="str">
        <f>'AI - 1'!A739</f>
        <v>No</v>
      </c>
      <c r="N740" s="18" t="str">
        <f>'AI - 2'!A739</f>
        <v>No</v>
      </c>
      <c r="O740" s="18" t="str">
        <f>'AI  - 3'!A739</f>
        <v>No</v>
      </c>
      <c r="P740" s="8">
        <f>COUNTIF(M740:O740,"Yes")</f>
        <v>0</v>
      </c>
      <c r="Q740" s="18" t="str">
        <f>'AI - 1'!B739</f>
        <v>No</v>
      </c>
      <c r="R740" s="18" t="str">
        <f>'AI - 2'!B739</f>
        <v>No</v>
      </c>
      <c r="S740" s="18" t="str">
        <f>'AI  - 3'!B739</f>
        <v>No</v>
      </c>
      <c r="T740" s="8">
        <f>COUNTIF(Q740:S740,"Yes")</f>
        <v>0</v>
      </c>
      <c r="U740" s="15" t="s">
        <v>152</v>
      </c>
      <c r="V740" s="19"/>
      <c r="W740" s="8"/>
      <c r="X740" s="5"/>
      <c r="Y740" s="20"/>
      <c r="Z740" s="21"/>
      <c r="AA740" s="22"/>
      <c r="AB740" s="22"/>
      <c r="AC740" s="23"/>
      <c r="AD740" s="22"/>
      <c r="AE740" s="22"/>
      <c r="AF740" s="22"/>
      <c r="AG740" s="23"/>
      <c r="AH740" s="22"/>
    </row>
    <row r="741" spans="1:34" ht="15.75" customHeight="1" x14ac:dyDescent="0.3">
      <c r="A741" s="13"/>
      <c r="B741" s="54"/>
      <c r="C741" s="10">
        <v>738</v>
      </c>
      <c r="D741" s="6" t="s">
        <v>1671</v>
      </c>
      <c r="E741" s="6" t="s">
        <v>1672</v>
      </c>
      <c r="F741" s="14" t="s">
        <v>152</v>
      </c>
      <c r="G741" s="15" t="s">
        <v>152</v>
      </c>
      <c r="H741" s="15" t="s">
        <v>152</v>
      </c>
      <c r="I741" s="16" t="s">
        <v>25</v>
      </c>
      <c r="L741" s="17"/>
      <c r="M741" s="18" t="str">
        <f>'AI - 1'!A740</f>
        <v>No</v>
      </c>
      <c r="N741" s="18" t="str">
        <f>'AI - 2'!A740</f>
        <v>No</v>
      </c>
      <c r="O741" s="18" t="str">
        <f>'AI  - 3'!A740</f>
        <v>No</v>
      </c>
      <c r="P741" s="8">
        <f>COUNTIF(M741:O741,"Yes")</f>
        <v>0</v>
      </c>
      <c r="Q741" s="18" t="str">
        <f>'AI - 1'!B740</f>
        <v>No</v>
      </c>
      <c r="R741" s="18" t="str">
        <f>'AI - 2'!B740</f>
        <v>No</v>
      </c>
      <c r="S741" s="18" t="str">
        <f>'AI  - 3'!B740</f>
        <v>No</v>
      </c>
      <c r="T741" s="8">
        <f>COUNTIF(Q741:S741,"Yes")</f>
        <v>0</v>
      </c>
      <c r="U741" s="15" t="s">
        <v>152</v>
      </c>
      <c r="V741" s="19"/>
      <c r="W741" s="8"/>
      <c r="X741" s="5"/>
      <c r="Y741" s="20"/>
      <c r="Z741" s="21"/>
      <c r="AA741" s="22"/>
      <c r="AB741" s="22"/>
      <c r="AC741" s="23"/>
      <c r="AD741" s="22"/>
      <c r="AE741" s="22"/>
      <c r="AF741" s="22"/>
      <c r="AG741" s="23"/>
      <c r="AH741" s="22"/>
    </row>
    <row r="742" spans="1:34" ht="15.75" customHeight="1" x14ac:dyDescent="0.3">
      <c r="A742" s="13"/>
      <c r="B742" s="54"/>
      <c r="C742" s="10">
        <v>739</v>
      </c>
      <c r="D742" s="6" t="s">
        <v>1673</v>
      </c>
      <c r="E742" s="6" t="s">
        <v>1674</v>
      </c>
      <c r="F742" s="14" t="s">
        <v>152</v>
      </c>
      <c r="G742" s="15" t="s">
        <v>152</v>
      </c>
      <c r="H742" s="15" t="s">
        <v>152</v>
      </c>
      <c r="I742" s="16" t="s">
        <v>25</v>
      </c>
      <c r="L742" s="17"/>
      <c r="M742" s="18" t="str">
        <f>'AI - 1'!A741</f>
        <v>No</v>
      </c>
      <c r="N742" s="18" t="str">
        <f>'AI - 2'!A741</f>
        <v>No</v>
      </c>
      <c r="O742" s="18" t="str">
        <f>'AI  - 3'!A741</f>
        <v>No</v>
      </c>
      <c r="P742" s="8">
        <f>COUNTIF(M742:O742,"Yes")</f>
        <v>0</v>
      </c>
      <c r="Q742" s="18" t="str">
        <f>'AI - 1'!B741</f>
        <v>No</v>
      </c>
      <c r="R742" s="18" t="str">
        <f>'AI - 2'!B741</f>
        <v>No</v>
      </c>
      <c r="S742" s="18" t="str">
        <f>'AI  - 3'!B741</f>
        <v>No</v>
      </c>
      <c r="T742" s="8">
        <f>COUNTIF(Q742:S742,"Yes")</f>
        <v>0</v>
      </c>
      <c r="U742" s="15" t="s">
        <v>152</v>
      </c>
      <c r="V742" s="19"/>
      <c r="W742" s="8"/>
      <c r="X742" s="5"/>
      <c r="Y742" s="20"/>
      <c r="Z742" s="21"/>
      <c r="AA742" s="22"/>
      <c r="AB742" s="22"/>
      <c r="AC742" s="23"/>
      <c r="AD742" s="22"/>
      <c r="AE742" s="22"/>
      <c r="AF742" s="22"/>
      <c r="AG742" s="23"/>
      <c r="AH742" s="22"/>
    </row>
    <row r="743" spans="1:34" ht="15.75" customHeight="1" x14ac:dyDescent="0.3">
      <c r="A743" s="13"/>
      <c r="B743" s="54"/>
      <c r="C743" s="10">
        <v>740</v>
      </c>
      <c r="D743" s="6" t="s">
        <v>1675</v>
      </c>
      <c r="E743" s="6" t="s">
        <v>1676</v>
      </c>
      <c r="F743" s="14" t="s">
        <v>152</v>
      </c>
      <c r="G743" s="15" t="s">
        <v>152</v>
      </c>
      <c r="H743" s="15" t="s">
        <v>152</v>
      </c>
      <c r="I743" s="16" t="s">
        <v>25</v>
      </c>
      <c r="L743" s="17"/>
      <c r="M743" s="18" t="str">
        <f>'AI - 1'!A742</f>
        <v>No</v>
      </c>
      <c r="N743" s="18" t="str">
        <f>'AI - 2'!A742</f>
        <v>No</v>
      </c>
      <c r="O743" s="18" t="str">
        <f>'AI  - 3'!A742</f>
        <v>No</v>
      </c>
      <c r="P743" s="8">
        <f>COUNTIF(M743:O743,"Yes")</f>
        <v>0</v>
      </c>
      <c r="Q743" s="18" t="str">
        <f>'AI - 1'!B742</f>
        <v>No</v>
      </c>
      <c r="R743" s="18" t="str">
        <f>'AI - 2'!B742</f>
        <v>No</v>
      </c>
      <c r="S743" s="18" t="str">
        <f>'AI  - 3'!B742</f>
        <v>No</v>
      </c>
      <c r="T743" s="8">
        <f>COUNTIF(Q743:S743,"Yes")</f>
        <v>0</v>
      </c>
      <c r="U743" s="15" t="s">
        <v>152</v>
      </c>
      <c r="V743" s="19"/>
      <c r="W743" s="8"/>
      <c r="X743" s="5"/>
      <c r="Y743" s="20"/>
      <c r="Z743" s="21"/>
      <c r="AA743" s="22"/>
      <c r="AB743" s="22"/>
      <c r="AC743" s="23"/>
      <c r="AD743" s="22"/>
      <c r="AE743" s="22"/>
      <c r="AF743" s="22"/>
      <c r="AG743" s="23"/>
      <c r="AH743" s="22"/>
    </row>
    <row r="744" spans="1:34" ht="15.75" customHeight="1" x14ac:dyDescent="0.3">
      <c r="A744" s="13"/>
      <c r="B744" s="54"/>
      <c r="C744" s="10">
        <v>741</v>
      </c>
      <c r="D744" s="6" t="s">
        <v>1677</v>
      </c>
      <c r="E744" s="6" t="s">
        <v>1678</v>
      </c>
      <c r="F744" s="14" t="s">
        <v>152</v>
      </c>
      <c r="G744" s="15" t="s">
        <v>152</v>
      </c>
      <c r="H744" s="15" t="s">
        <v>152</v>
      </c>
      <c r="I744" s="16" t="s">
        <v>25</v>
      </c>
      <c r="L744" s="17"/>
      <c r="M744" s="18" t="str">
        <f>'AI - 1'!A743</f>
        <v>No</v>
      </c>
      <c r="N744" s="18" t="str">
        <f>'AI - 2'!A743</f>
        <v>No</v>
      </c>
      <c r="O744" s="18" t="str">
        <f>'AI  - 3'!A743</f>
        <v>No</v>
      </c>
      <c r="P744" s="8">
        <f>COUNTIF(M744:O744,"Yes")</f>
        <v>0</v>
      </c>
      <c r="Q744" s="18" t="str">
        <f>'AI - 1'!B743</f>
        <v>No</v>
      </c>
      <c r="R744" s="18" t="str">
        <f>'AI - 2'!B743</f>
        <v>No</v>
      </c>
      <c r="S744" s="18" t="str">
        <f>'AI  - 3'!B743</f>
        <v>No</v>
      </c>
      <c r="T744" s="8">
        <f>COUNTIF(Q744:S744,"Yes")</f>
        <v>0</v>
      </c>
      <c r="U744" s="15" t="s">
        <v>152</v>
      </c>
      <c r="V744" s="19"/>
      <c r="W744" s="8"/>
      <c r="X744" s="5"/>
      <c r="Y744" s="20"/>
      <c r="Z744" s="21"/>
      <c r="AA744" s="22"/>
      <c r="AB744" s="22"/>
      <c r="AC744" s="23"/>
      <c r="AD744" s="22"/>
      <c r="AE744" s="22"/>
      <c r="AF744" s="22"/>
      <c r="AG744" s="23"/>
      <c r="AH744" s="22"/>
    </row>
    <row r="745" spans="1:34" ht="15.75" customHeight="1" x14ac:dyDescent="0.3">
      <c r="A745" s="13"/>
      <c r="B745" s="54"/>
      <c r="C745" s="10">
        <v>742</v>
      </c>
      <c r="D745" s="6" t="s">
        <v>1679</v>
      </c>
      <c r="E745" s="6" t="s">
        <v>1680</v>
      </c>
      <c r="F745" s="14" t="s">
        <v>152</v>
      </c>
      <c r="G745" s="15" t="s">
        <v>152</v>
      </c>
      <c r="H745" s="15" t="s">
        <v>152</v>
      </c>
      <c r="I745" s="16" t="s">
        <v>25</v>
      </c>
      <c r="L745" s="17"/>
      <c r="M745" s="18" t="str">
        <f>'AI - 1'!A744</f>
        <v>No</v>
      </c>
      <c r="N745" s="18" t="str">
        <f>'AI - 2'!A744</f>
        <v>No</v>
      </c>
      <c r="O745" s="18" t="str">
        <f>'AI  - 3'!A744</f>
        <v>No</v>
      </c>
      <c r="P745" s="8">
        <f>COUNTIF(M745:O745,"Yes")</f>
        <v>0</v>
      </c>
      <c r="Q745" s="18" t="str">
        <f>'AI - 1'!B744</f>
        <v>No</v>
      </c>
      <c r="R745" s="18" t="str">
        <f>'AI - 2'!B744</f>
        <v>No</v>
      </c>
      <c r="S745" s="18" t="str">
        <f>'AI  - 3'!B744</f>
        <v>No</v>
      </c>
      <c r="T745" s="8">
        <f>COUNTIF(Q745:S745,"Yes")</f>
        <v>0</v>
      </c>
      <c r="U745" s="15" t="s">
        <v>152</v>
      </c>
      <c r="V745" s="19"/>
      <c r="W745" s="8"/>
      <c r="X745" s="5"/>
      <c r="Y745" s="20"/>
      <c r="Z745" s="21"/>
      <c r="AA745" s="22"/>
      <c r="AB745" s="22"/>
      <c r="AC745" s="23"/>
      <c r="AD745" s="22"/>
      <c r="AE745" s="22"/>
      <c r="AF745" s="22"/>
      <c r="AG745" s="23"/>
      <c r="AH745" s="22"/>
    </row>
    <row r="746" spans="1:34" ht="15.75" customHeight="1" x14ac:dyDescent="0.3">
      <c r="A746" s="13"/>
      <c r="B746" s="54"/>
      <c r="C746" s="10">
        <v>743</v>
      </c>
      <c r="D746" s="6" t="s">
        <v>107</v>
      </c>
      <c r="E746" s="6" t="s">
        <v>121</v>
      </c>
      <c r="F746" s="14" t="s">
        <v>24</v>
      </c>
      <c r="G746" s="15" t="s">
        <v>24</v>
      </c>
      <c r="H746" s="15" t="s">
        <v>24</v>
      </c>
      <c r="I746" s="16" t="s">
        <v>25</v>
      </c>
      <c r="L746" s="17"/>
      <c r="M746" s="18" t="str">
        <f>'AI - 1'!A745</f>
        <v>Yes</v>
      </c>
      <c r="N746" s="18" t="str">
        <f>'AI - 2'!A745</f>
        <v>Yes</v>
      </c>
      <c r="O746" s="18" t="str">
        <f>'AI  - 3'!A745</f>
        <v>Yes</v>
      </c>
      <c r="P746" s="8">
        <f>COUNTIF(M746:O746,"Yes")</f>
        <v>3</v>
      </c>
      <c r="Q746" s="18" t="str">
        <f>'AI - 1'!B745</f>
        <v>Yes</v>
      </c>
      <c r="R746" s="18" t="str">
        <f>'AI - 2'!B745</f>
        <v>Yes</v>
      </c>
      <c r="S746" s="18" t="str">
        <f>'AI  - 3'!B745</f>
        <v>Yes</v>
      </c>
      <c r="T746" s="8">
        <f>COUNTIF(Q746:S746,"Yes")</f>
        <v>3</v>
      </c>
      <c r="U746" s="15" t="s">
        <v>24</v>
      </c>
      <c r="V746" s="19"/>
      <c r="W746" s="8"/>
      <c r="X746" s="5"/>
      <c r="Y746" s="20"/>
      <c r="Z746" s="21"/>
      <c r="AA746" s="22"/>
      <c r="AB746" s="22"/>
      <c r="AC746" s="23"/>
      <c r="AD746" s="21"/>
      <c r="AE746" s="22"/>
      <c r="AF746" s="22"/>
      <c r="AG746" s="23"/>
      <c r="AH746" s="21"/>
    </row>
    <row r="747" spans="1:34" ht="15.75" customHeight="1" x14ac:dyDescent="0.3">
      <c r="A747" s="13"/>
      <c r="B747" s="54"/>
      <c r="C747" s="10">
        <v>744</v>
      </c>
      <c r="D747" s="6" t="s">
        <v>1681</v>
      </c>
      <c r="E747" s="6" t="s">
        <v>1682</v>
      </c>
      <c r="F747" s="14" t="s">
        <v>152</v>
      </c>
      <c r="G747" s="15" t="s">
        <v>152</v>
      </c>
      <c r="H747" s="15" t="s">
        <v>152</v>
      </c>
      <c r="I747" s="16" t="s">
        <v>25</v>
      </c>
      <c r="L747" s="17"/>
      <c r="M747" s="18" t="str">
        <f>'AI - 1'!A746</f>
        <v>No</v>
      </c>
      <c r="N747" s="18" t="str">
        <f>'AI - 2'!A746</f>
        <v>No</v>
      </c>
      <c r="O747" s="18" t="str">
        <f>'AI  - 3'!A746</f>
        <v>No</v>
      </c>
      <c r="P747" s="8">
        <f>COUNTIF(M747:O747,"Yes")</f>
        <v>0</v>
      </c>
      <c r="Q747" s="18" t="str">
        <f>'AI - 1'!B746</f>
        <v>No</v>
      </c>
      <c r="R747" s="18" t="str">
        <f>'AI - 2'!B746</f>
        <v>No</v>
      </c>
      <c r="S747" s="18" t="str">
        <f>'AI  - 3'!B746</f>
        <v>No</v>
      </c>
      <c r="T747" s="8">
        <f>COUNTIF(Q747:S747,"Yes")</f>
        <v>0</v>
      </c>
      <c r="U747" s="15" t="s">
        <v>152</v>
      </c>
      <c r="V747" s="19"/>
      <c r="W747" s="8"/>
      <c r="X747" s="5"/>
      <c r="Y747" s="20"/>
      <c r="Z747" s="21"/>
      <c r="AA747" s="22"/>
      <c r="AB747" s="22"/>
      <c r="AC747" s="23"/>
      <c r="AD747" s="22"/>
      <c r="AE747" s="22"/>
      <c r="AF747" s="22"/>
      <c r="AG747" s="23"/>
      <c r="AH747" s="22"/>
    </row>
    <row r="748" spans="1:34" ht="15.75" customHeight="1" x14ac:dyDescent="0.3">
      <c r="A748" s="13"/>
      <c r="B748" s="54"/>
      <c r="C748" s="10">
        <v>745</v>
      </c>
      <c r="D748" s="6" t="s">
        <v>1683</v>
      </c>
      <c r="E748" s="6" t="s">
        <v>1684</v>
      </c>
      <c r="F748" s="14" t="s">
        <v>152</v>
      </c>
      <c r="G748" s="15" t="s">
        <v>152</v>
      </c>
      <c r="H748" s="15" t="s">
        <v>152</v>
      </c>
      <c r="I748" s="16" t="s">
        <v>25</v>
      </c>
      <c r="L748" s="17"/>
      <c r="M748" s="18" t="str">
        <f>'AI - 1'!A747</f>
        <v>No</v>
      </c>
      <c r="N748" s="18" t="str">
        <f>'AI - 2'!A747</f>
        <v>No</v>
      </c>
      <c r="O748" s="18" t="str">
        <f>'AI  - 3'!A747</f>
        <v>No</v>
      </c>
      <c r="P748" s="8">
        <f>COUNTIF(M748:O748,"Yes")</f>
        <v>0</v>
      </c>
      <c r="Q748" s="18" t="str">
        <f>'AI - 1'!B747</f>
        <v>No</v>
      </c>
      <c r="R748" s="18" t="str">
        <f>'AI - 2'!B747</f>
        <v>No</v>
      </c>
      <c r="S748" s="18" t="str">
        <f>'AI  - 3'!B747</f>
        <v>No</v>
      </c>
      <c r="T748" s="8">
        <f>COUNTIF(Q748:S748,"Yes")</f>
        <v>0</v>
      </c>
      <c r="U748" s="15" t="s">
        <v>152</v>
      </c>
      <c r="V748" s="19"/>
      <c r="W748" s="8"/>
      <c r="X748" s="5"/>
      <c r="Y748" s="20"/>
      <c r="Z748" s="21"/>
      <c r="AA748" s="22"/>
      <c r="AB748" s="22"/>
      <c r="AC748" s="23"/>
      <c r="AD748" s="22"/>
      <c r="AE748" s="22"/>
      <c r="AF748" s="22"/>
      <c r="AG748" s="23"/>
      <c r="AH748" s="22"/>
    </row>
    <row r="749" spans="1:34" ht="15.75" customHeight="1" x14ac:dyDescent="0.3">
      <c r="A749" s="13"/>
      <c r="B749" s="54"/>
      <c r="C749" s="10">
        <v>746</v>
      </c>
      <c r="D749" s="6" t="s">
        <v>1685</v>
      </c>
      <c r="E749" s="6" t="s">
        <v>1686</v>
      </c>
      <c r="F749" s="14" t="s">
        <v>152</v>
      </c>
      <c r="G749" s="15" t="s">
        <v>152</v>
      </c>
      <c r="H749" s="15" t="s">
        <v>152</v>
      </c>
      <c r="I749" s="16" t="s">
        <v>25</v>
      </c>
      <c r="L749" s="17"/>
      <c r="M749" s="18" t="str">
        <f>'AI - 1'!A748</f>
        <v>No</v>
      </c>
      <c r="N749" s="18" t="str">
        <f>'AI - 2'!A748</f>
        <v>No</v>
      </c>
      <c r="O749" s="18" t="str">
        <f>'AI  - 3'!A748</f>
        <v>No</v>
      </c>
      <c r="P749" s="8">
        <f>COUNTIF(M749:O749,"Yes")</f>
        <v>0</v>
      </c>
      <c r="Q749" s="18" t="str">
        <f>'AI - 1'!B748</f>
        <v>No</v>
      </c>
      <c r="R749" s="18" t="str">
        <f>'AI - 2'!B748</f>
        <v>No</v>
      </c>
      <c r="S749" s="18" t="str">
        <f>'AI  - 3'!B748</f>
        <v>No</v>
      </c>
      <c r="T749" s="8">
        <f>COUNTIF(Q749:S749,"Yes")</f>
        <v>0</v>
      </c>
      <c r="U749" s="15" t="s">
        <v>152</v>
      </c>
      <c r="V749" s="19"/>
      <c r="W749" s="8"/>
      <c r="X749" s="5"/>
      <c r="Y749" s="20"/>
      <c r="Z749" s="21"/>
      <c r="AA749" s="22"/>
      <c r="AB749" s="22"/>
      <c r="AC749" s="23"/>
      <c r="AD749" s="22"/>
      <c r="AE749" s="22"/>
      <c r="AF749" s="22"/>
      <c r="AG749" s="23"/>
      <c r="AH749" s="22"/>
    </row>
    <row r="750" spans="1:34" ht="15.75" customHeight="1" x14ac:dyDescent="0.3">
      <c r="A750" s="13"/>
      <c r="B750" s="54"/>
      <c r="C750" s="10">
        <v>747</v>
      </c>
      <c r="D750" s="6" t="s">
        <v>1687</v>
      </c>
      <c r="E750" s="6" t="s">
        <v>1688</v>
      </c>
      <c r="F750" s="14" t="s">
        <v>152</v>
      </c>
      <c r="G750" s="15" t="s">
        <v>152</v>
      </c>
      <c r="H750" s="15" t="s">
        <v>152</v>
      </c>
      <c r="I750" s="16" t="s">
        <v>25</v>
      </c>
      <c r="L750" s="17"/>
      <c r="M750" s="18" t="str">
        <f>'AI - 1'!A749</f>
        <v>No</v>
      </c>
      <c r="N750" s="18" t="str">
        <f>'AI - 2'!A749</f>
        <v>No</v>
      </c>
      <c r="O750" s="18" t="str">
        <f>'AI  - 3'!A749</f>
        <v>No</v>
      </c>
      <c r="P750" s="8">
        <f>COUNTIF(M750:O750,"Yes")</f>
        <v>0</v>
      </c>
      <c r="Q750" s="18" t="str">
        <f>'AI - 1'!B749</f>
        <v>No</v>
      </c>
      <c r="R750" s="18" t="str">
        <f>'AI - 2'!B749</f>
        <v>No</v>
      </c>
      <c r="S750" s="18" t="str">
        <f>'AI  - 3'!B749</f>
        <v>No</v>
      </c>
      <c r="T750" s="8">
        <f>COUNTIF(Q750:S750,"Yes")</f>
        <v>0</v>
      </c>
      <c r="U750" s="15" t="s">
        <v>152</v>
      </c>
      <c r="V750" s="19"/>
      <c r="W750" s="8"/>
      <c r="X750" s="5"/>
      <c r="Y750" s="20"/>
      <c r="Z750" s="21"/>
      <c r="AA750" s="22"/>
      <c r="AB750" s="22"/>
      <c r="AC750" s="23"/>
      <c r="AD750" s="22"/>
      <c r="AE750" s="22"/>
      <c r="AF750" s="22"/>
      <c r="AG750" s="23"/>
      <c r="AH750" s="22"/>
    </row>
    <row r="751" spans="1:34" ht="15.75" customHeight="1" x14ac:dyDescent="0.3">
      <c r="A751" s="13"/>
      <c r="B751" s="54"/>
      <c r="C751" s="10">
        <v>748</v>
      </c>
      <c r="D751" s="6" t="s">
        <v>1689</v>
      </c>
      <c r="E751" s="6" t="s">
        <v>1690</v>
      </c>
      <c r="F751" s="14" t="s">
        <v>152</v>
      </c>
      <c r="G751" s="15" t="s">
        <v>152</v>
      </c>
      <c r="H751" s="15" t="s">
        <v>152</v>
      </c>
      <c r="I751" s="16" t="s">
        <v>25</v>
      </c>
      <c r="L751" s="17"/>
      <c r="M751" s="18" t="str">
        <f>'AI - 1'!A750</f>
        <v>No</v>
      </c>
      <c r="N751" s="18" t="str">
        <f>'AI - 2'!A750</f>
        <v>No</v>
      </c>
      <c r="O751" s="18" t="str">
        <f>'AI  - 3'!A750</f>
        <v>No</v>
      </c>
      <c r="P751" s="8">
        <f>COUNTIF(M751:O751,"Yes")</f>
        <v>0</v>
      </c>
      <c r="Q751" s="18" t="str">
        <f>'AI - 1'!B750</f>
        <v>No</v>
      </c>
      <c r="R751" s="18" t="str">
        <f>'AI - 2'!B750</f>
        <v>No</v>
      </c>
      <c r="S751" s="18" t="str">
        <f>'AI  - 3'!B750</f>
        <v>No</v>
      </c>
      <c r="T751" s="8">
        <f>COUNTIF(Q751:S751,"Yes")</f>
        <v>0</v>
      </c>
      <c r="U751" s="15" t="s">
        <v>152</v>
      </c>
      <c r="V751" s="19"/>
      <c r="W751" s="8"/>
      <c r="X751" s="5"/>
      <c r="Y751" s="20"/>
      <c r="Z751" s="21"/>
      <c r="AA751" s="22"/>
      <c r="AB751" s="22"/>
      <c r="AC751" s="23"/>
      <c r="AD751" s="22"/>
      <c r="AE751" s="22"/>
      <c r="AF751" s="22"/>
      <c r="AG751" s="23"/>
      <c r="AH751" s="22"/>
    </row>
    <row r="752" spans="1:34" ht="15.75" customHeight="1" x14ac:dyDescent="0.3">
      <c r="A752" s="13"/>
      <c r="B752" s="54"/>
      <c r="C752" s="10">
        <v>749</v>
      </c>
      <c r="D752" s="6" t="s">
        <v>391</v>
      </c>
      <c r="E752" s="6" t="s">
        <v>392</v>
      </c>
      <c r="F752" s="14" t="s">
        <v>152</v>
      </c>
      <c r="G752" s="15" t="s">
        <v>24</v>
      </c>
      <c r="H752" s="27" t="s">
        <v>152</v>
      </c>
      <c r="I752" s="16" t="s">
        <v>181</v>
      </c>
      <c r="J752" s="2" t="s">
        <v>182</v>
      </c>
      <c r="L752" s="17"/>
      <c r="M752" s="18" t="str">
        <f>'AI - 1'!A751</f>
        <v>No</v>
      </c>
      <c r="N752" s="18" t="str">
        <f>'AI - 2'!A751</f>
        <v>No</v>
      </c>
      <c r="O752" s="18" t="str">
        <f>'AI  - 3'!A751</f>
        <v>No</v>
      </c>
      <c r="P752" s="8">
        <f>COUNTIF(M752:O752,"Yes")</f>
        <v>0</v>
      </c>
      <c r="Q752" s="18" t="str">
        <f>'AI - 1'!B751</f>
        <v>Yes</v>
      </c>
      <c r="R752" s="18" t="str">
        <f>'AI - 2'!B751</f>
        <v>No</v>
      </c>
      <c r="S752" s="18" t="str">
        <f>'AI  - 3'!B751</f>
        <v>No</v>
      </c>
      <c r="T752" s="8">
        <f>COUNTIF(Q752:S752,"Yes")</f>
        <v>1</v>
      </c>
      <c r="U752" s="15" t="s">
        <v>24</v>
      </c>
      <c r="V752" s="19"/>
      <c r="W752" s="8"/>
      <c r="X752" s="5"/>
      <c r="Y752" s="20"/>
      <c r="Z752" s="21"/>
      <c r="AA752" s="22"/>
      <c r="AB752" s="22"/>
      <c r="AC752" s="23"/>
      <c r="AD752" s="22"/>
      <c r="AE752" s="22"/>
      <c r="AF752" s="22"/>
      <c r="AG752" s="23"/>
      <c r="AH752" s="22"/>
    </row>
    <row r="753" spans="1:34" ht="15.75" customHeight="1" x14ac:dyDescent="0.3">
      <c r="A753" s="13"/>
      <c r="B753" s="54"/>
      <c r="C753" s="10">
        <v>750</v>
      </c>
      <c r="D753" s="6" t="s">
        <v>1691</v>
      </c>
      <c r="E753" s="6" t="s">
        <v>1692</v>
      </c>
      <c r="F753" s="14" t="s">
        <v>152</v>
      </c>
      <c r="G753" s="15" t="s">
        <v>152</v>
      </c>
      <c r="H753" s="15" t="s">
        <v>152</v>
      </c>
      <c r="I753" s="16" t="s">
        <v>25</v>
      </c>
      <c r="L753" s="17"/>
      <c r="M753" s="18" t="str">
        <f>'AI - 1'!A752</f>
        <v>No</v>
      </c>
      <c r="N753" s="18" t="str">
        <f>'AI - 2'!A752</f>
        <v>No</v>
      </c>
      <c r="O753" s="18" t="str">
        <f>'AI  - 3'!A752</f>
        <v>No</v>
      </c>
      <c r="P753" s="8">
        <f>COUNTIF(M753:O753,"Yes")</f>
        <v>0</v>
      </c>
      <c r="Q753" s="18" t="str">
        <f>'AI - 1'!B752</f>
        <v>No</v>
      </c>
      <c r="R753" s="18" t="str">
        <f>'AI - 2'!B752</f>
        <v>No</v>
      </c>
      <c r="S753" s="18" t="str">
        <f>'AI  - 3'!B752</f>
        <v>No</v>
      </c>
      <c r="T753" s="8">
        <f>COUNTIF(Q753:S753,"Yes")</f>
        <v>0</v>
      </c>
      <c r="U753" s="15" t="s">
        <v>152</v>
      </c>
      <c r="V753" s="19"/>
      <c r="W753" s="8"/>
      <c r="X753" s="5"/>
      <c r="Y753" s="20"/>
      <c r="Z753" s="21"/>
      <c r="AA753" s="22"/>
      <c r="AB753" s="22"/>
      <c r="AC753" s="23"/>
      <c r="AD753" s="22"/>
      <c r="AE753" s="22"/>
      <c r="AF753" s="22"/>
      <c r="AG753" s="23"/>
      <c r="AH753" s="22"/>
    </row>
    <row r="754" spans="1:34" ht="15.75" customHeight="1" x14ac:dyDescent="0.3">
      <c r="A754" s="13"/>
      <c r="B754" s="54"/>
      <c r="C754" s="10">
        <v>751</v>
      </c>
      <c r="D754" s="6" t="s">
        <v>1693</v>
      </c>
      <c r="E754" s="6" t="s">
        <v>1694</v>
      </c>
      <c r="F754" s="14" t="s">
        <v>152</v>
      </c>
      <c r="G754" s="15" t="s">
        <v>152</v>
      </c>
      <c r="H754" s="15" t="s">
        <v>152</v>
      </c>
      <c r="I754" s="16" t="s">
        <v>25</v>
      </c>
      <c r="L754" s="17"/>
      <c r="M754" s="18" t="str">
        <f>'AI - 1'!A753</f>
        <v>No</v>
      </c>
      <c r="N754" s="18" t="str">
        <f>'AI - 2'!A753</f>
        <v>No</v>
      </c>
      <c r="O754" s="18" t="str">
        <f>'AI  - 3'!A753</f>
        <v>No</v>
      </c>
      <c r="P754" s="8">
        <f>COUNTIF(M754:O754,"Yes")</f>
        <v>0</v>
      </c>
      <c r="Q754" s="18" t="str">
        <f>'AI - 1'!B753</f>
        <v>No</v>
      </c>
      <c r="R754" s="18" t="str">
        <f>'AI - 2'!B753</f>
        <v>No</v>
      </c>
      <c r="S754" s="18" t="str">
        <f>'AI  - 3'!B753</f>
        <v>No</v>
      </c>
      <c r="T754" s="8">
        <f>COUNTIF(Q754:S754,"Yes")</f>
        <v>0</v>
      </c>
      <c r="U754" s="15" t="s">
        <v>152</v>
      </c>
      <c r="V754" s="19"/>
      <c r="W754" s="8"/>
      <c r="X754" s="5"/>
      <c r="Y754" s="20"/>
      <c r="Z754" s="21"/>
      <c r="AA754" s="22"/>
      <c r="AB754" s="22"/>
      <c r="AC754" s="23"/>
      <c r="AD754" s="22"/>
      <c r="AE754" s="22"/>
      <c r="AF754" s="22"/>
      <c r="AG754" s="23"/>
      <c r="AH754" s="22"/>
    </row>
    <row r="755" spans="1:34" ht="15.75" customHeight="1" x14ac:dyDescent="0.3">
      <c r="A755" s="13"/>
      <c r="B755" s="54"/>
      <c r="C755" s="10">
        <v>752</v>
      </c>
      <c r="D755" s="6" t="s">
        <v>1695</v>
      </c>
      <c r="E755" s="6" t="s">
        <v>1696</v>
      </c>
      <c r="F755" s="14" t="s">
        <v>152</v>
      </c>
      <c r="G755" s="15" t="s">
        <v>152</v>
      </c>
      <c r="H755" s="15" t="s">
        <v>152</v>
      </c>
      <c r="I755" s="16" t="s">
        <v>25</v>
      </c>
      <c r="L755" s="17"/>
      <c r="M755" s="18" t="str">
        <f>'AI - 1'!A754</f>
        <v>No</v>
      </c>
      <c r="N755" s="18" t="str">
        <f>'AI - 2'!A754</f>
        <v>No</v>
      </c>
      <c r="O755" s="18" t="str">
        <f>'AI  - 3'!A754</f>
        <v>No</v>
      </c>
      <c r="P755" s="8">
        <f>COUNTIF(M755:O755,"Yes")</f>
        <v>0</v>
      </c>
      <c r="Q755" s="18" t="str">
        <f>'AI - 1'!B754</f>
        <v>No</v>
      </c>
      <c r="R755" s="18" t="str">
        <f>'AI - 2'!B754</f>
        <v>No</v>
      </c>
      <c r="S755" s="18" t="str">
        <f>'AI  - 3'!B754</f>
        <v>No</v>
      </c>
      <c r="T755" s="8">
        <f>COUNTIF(Q755:S755,"Yes")</f>
        <v>0</v>
      </c>
      <c r="U755" s="15" t="s">
        <v>152</v>
      </c>
      <c r="V755" s="19"/>
      <c r="W755" s="8"/>
      <c r="X755" s="5"/>
      <c r="Y755" s="20"/>
      <c r="Z755" s="21"/>
      <c r="AA755" s="22"/>
      <c r="AB755" s="22"/>
      <c r="AC755" s="23"/>
      <c r="AD755" s="22"/>
      <c r="AE755" s="22"/>
      <c r="AF755" s="22"/>
      <c r="AG755" s="23"/>
      <c r="AH755" s="22"/>
    </row>
    <row r="756" spans="1:34" ht="15.75" customHeight="1" x14ac:dyDescent="0.3">
      <c r="A756" s="13"/>
      <c r="B756" s="54"/>
      <c r="C756" s="10">
        <v>753</v>
      </c>
      <c r="D756" s="6" t="s">
        <v>1697</v>
      </c>
      <c r="E756" s="6" t="s">
        <v>1698</v>
      </c>
      <c r="F756" s="14" t="s">
        <v>152</v>
      </c>
      <c r="G756" s="15" t="s">
        <v>152</v>
      </c>
      <c r="H756" s="15" t="s">
        <v>152</v>
      </c>
      <c r="I756" s="16" t="s">
        <v>25</v>
      </c>
      <c r="L756" s="17"/>
      <c r="M756" s="18" t="str">
        <f>'AI - 1'!A755</f>
        <v>No</v>
      </c>
      <c r="N756" s="18" t="str">
        <f>'AI - 2'!A755</f>
        <v>No</v>
      </c>
      <c r="O756" s="18" t="str">
        <f>'AI  - 3'!A755</f>
        <v>No</v>
      </c>
      <c r="P756" s="8">
        <f>COUNTIF(M756:O756,"Yes")</f>
        <v>0</v>
      </c>
      <c r="Q756" s="18" t="str">
        <f>'AI - 1'!B755</f>
        <v>No</v>
      </c>
      <c r="R756" s="18" t="str">
        <f>'AI - 2'!B755</f>
        <v>No</v>
      </c>
      <c r="S756" s="18" t="str">
        <f>'AI  - 3'!B755</f>
        <v>No</v>
      </c>
      <c r="T756" s="8">
        <f>COUNTIF(Q756:S756,"Yes")</f>
        <v>0</v>
      </c>
      <c r="U756" s="15" t="s">
        <v>152</v>
      </c>
      <c r="V756" s="19"/>
      <c r="W756" s="8"/>
      <c r="X756" s="5"/>
      <c r="Y756" s="20"/>
      <c r="Z756" s="21"/>
      <c r="AA756" s="22"/>
      <c r="AB756" s="22"/>
      <c r="AC756" s="23"/>
      <c r="AD756" s="22"/>
      <c r="AE756" s="22"/>
      <c r="AF756" s="22"/>
      <c r="AG756" s="23"/>
      <c r="AH756" s="22"/>
    </row>
    <row r="757" spans="1:34" ht="15.75" customHeight="1" x14ac:dyDescent="0.3">
      <c r="A757" s="13"/>
      <c r="B757" s="54"/>
      <c r="C757" s="10">
        <v>754</v>
      </c>
      <c r="D757" s="6" t="s">
        <v>1699</v>
      </c>
      <c r="E757" s="6" t="s">
        <v>1700</v>
      </c>
      <c r="F757" s="14" t="s">
        <v>152</v>
      </c>
      <c r="G757" s="15" t="s">
        <v>152</v>
      </c>
      <c r="H757" s="15" t="s">
        <v>152</v>
      </c>
      <c r="I757" s="16" t="s">
        <v>25</v>
      </c>
      <c r="L757" s="17"/>
      <c r="M757" s="18" t="str">
        <f>'AI - 1'!A756</f>
        <v>No</v>
      </c>
      <c r="N757" s="18" t="str">
        <f>'AI - 2'!A756</f>
        <v>No</v>
      </c>
      <c r="O757" s="18" t="str">
        <f>'AI  - 3'!A756</f>
        <v>No</v>
      </c>
      <c r="P757" s="8">
        <f>COUNTIF(M757:O757,"Yes")</f>
        <v>0</v>
      </c>
      <c r="Q757" s="18" t="str">
        <f>'AI - 1'!B756</f>
        <v>No</v>
      </c>
      <c r="R757" s="18" t="str">
        <f>'AI - 2'!B756</f>
        <v>No</v>
      </c>
      <c r="S757" s="18" t="str">
        <f>'AI  - 3'!B756</f>
        <v>No</v>
      </c>
      <c r="T757" s="8">
        <f>COUNTIF(Q757:S757,"Yes")</f>
        <v>0</v>
      </c>
      <c r="U757" s="15" t="s">
        <v>152</v>
      </c>
      <c r="V757" s="19"/>
      <c r="W757" s="8"/>
      <c r="X757" s="5"/>
      <c r="Y757" s="20"/>
      <c r="Z757" s="21"/>
      <c r="AA757" s="22"/>
      <c r="AB757" s="22"/>
      <c r="AC757" s="23"/>
      <c r="AD757" s="22"/>
      <c r="AE757" s="22"/>
      <c r="AF757" s="22"/>
      <c r="AG757" s="23"/>
      <c r="AH757" s="22"/>
    </row>
    <row r="758" spans="1:34" ht="15.75" customHeight="1" x14ac:dyDescent="0.3">
      <c r="A758" s="13"/>
      <c r="B758" s="54"/>
      <c r="C758" s="10">
        <v>755</v>
      </c>
      <c r="D758" s="6" t="s">
        <v>1701</v>
      </c>
      <c r="E758" s="6" t="s">
        <v>1702</v>
      </c>
      <c r="F758" s="14" t="s">
        <v>152</v>
      </c>
      <c r="G758" s="15" t="s">
        <v>152</v>
      </c>
      <c r="H758" s="15" t="s">
        <v>152</v>
      </c>
      <c r="I758" s="16" t="s">
        <v>25</v>
      </c>
      <c r="L758" s="17"/>
      <c r="M758" s="18" t="str">
        <f>'AI - 1'!A757</f>
        <v>No</v>
      </c>
      <c r="N758" s="18" t="str">
        <f>'AI - 2'!A757</f>
        <v>No</v>
      </c>
      <c r="O758" s="18" t="str">
        <f>'AI  - 3'!A757</f>
        <v>No</v>
      </c>
      <c r="P758" s="8">
        <f>COUNTIF(M758:O758,"Yes")</f>
        <v>0</v>
      </c>
      <c r="Q758" s="18" t="str">
        <f>'AI - 1'!B757</f>
        <v>No</v>
      </c>
      <c r="R758" s="18" t="str">
        <f>'AI - 2'!B757</f>
        <v>No</v>
      </c>
      <c r="S758" s="18" t="str">
        <f>'AI  - 3'!B757</f>
        <v>No</v>
      </c>
      <c r="T758" s="8">
        <f>COUNTIF(Q758:S758,"Yes")</f>
        <v>0</v>
      </c>
      <c r="U758" s="15" t="s">
        <v>152</v>
      </c>
      <c r="V758" s="19"/>
      <c r="W758" s="8"/>
      <c r="X758" s="5"/>
      <c r="Y758" s="20"/>
      <c r="Z758" s="21"/>
      <c r="AA758" s="22"/>
      <c r="AB758" s="22"/>
      <c r="AC758" s="23"/>
      <c r="AD758" s="22"/>
      <c r="AE758" s="22"/>
      <c r="AF758" s="22"/>
      <c r="AG758" s="23"/>
      <c r="AH758" s="22"/>
    </row>
    <row r="759" spans="1:34" ht="15.75" customHeight="1" x14ac:dyDescent="0.3">
      <c r="A759" s="13"/>
      <c r="B759" s="54"/>
      <c r="C759" s="10">
        <v>756</v>
      </c>
      <c r="D759" s="6" t="s">
        <v>1703</v>
      </c>
      <c r="E759" s="6" t="s">
        <v>1704</v>
      </c>
      <c r="F759" s="14" t="s">
        <v>152</v>
      </c>
      <c r="G759" s="15" t="s">
        <v>152</v>
      </c>
      <c r="H759" s="15" t="s">
        <v>152</v>
      </c>
      <c r="I759" s="16" t="s">
        <v>25</v>
      </c>
      <c r="L759" s="17"/>
      <c r="M759" s="18" t="str">
        <f>'AI - 1'!A758</f>
        <v>No</v>
      </c>
      <c r="N759" s="18" t="str">
        <f>'AI - 2'!A758</f>
        <v>No</v>
      </c>
      <c r="O759" s="18" t="str">
        <f>'AI  - 3'!A758</f>
        <v>No</v>
      </c>
      <c r="P759" s="8">
        <f>COUNTIF(M759:O759,"Yes")</f>
        <v>0</v>
      </c>
      <c r="Q759" s="18" t="str">
        <f>'AI - 1'!B758</f>
        <v>No</v>
      </c>
      <c r="R759" s="18" t="str">
        <f>'AI - 2'!B758</f>
        <v>No</v>
      </c>
      <c r="S759" s="18" t="str">
        <f>'AI  - 3'!B758</f>
        <v>No</v>
      </c>
      <c r="T759" s="8">
        <f>COUNTIF(Q759:S759,"Yes")</f>
        <v>0</v>
      </c>
      <c r="U759" s="15" t="s">
        <v>152</v>
      </c>
      <c r="V759" s="19"/>
      <c r="W759" s="8"/>
      <c r="X759" s="5"/>
      <c r="Y759" s="20"/>
      <c r="Z759" s="21"/>
      <c r="AA759" s="22"/>
      <c r="AB759" s="22"/>
      <c r="AC759" s="23"/>
      <c r="AD759" s="22"/>
      <c r="AE759" s="22"/>
      <c r="AF759" s="22"/>
      <c r="AG759" s="23"/>
      <c r="AH759" s="22"/>
    </row>
    <row r="760" spans="1:34" ht="15.75" customHeight="1" x14ac:dyDescent="0.3">
      <c r="A760" s="13"/>
      <c r="B760" s="54"/>
      <c r="C760" s="10">
        <v>757</v>
      </c>
      <c r="D760" s="6" t="s">
        <v>1705</v>
      </c>
      <c r="E760" s="6" t="s">
        <v>1706</v>
      </c>
      <c r="F760" s="14" t="s">
        <v>152</v>
      </c>
      <c r="G760" s="15" t="s">
        <v>152</v>
      </c>
      <c r="H760" s="15" t="s">
        <v>152</v>
      </c>
      <c r="I760" s="16" t="s">
        <v>25</v>
      </c>
      <c r="L760" s="17"/>
      <c r="M760" s="18" t="str">
        <f>'AI - 1'!A759</f>
        <v>No</v>
      </c>
      <c r="N760" s="18" t="str">
        <f>'AI - 2'!A759</f>
        <v>No</v>
      </c>
      <c r="O760" s="18" t="str">
        <f>'AI  - 3'!A759</f>
        <v>No</v>
      </c>
      <c r="P760" s="8">
        <f>COUNTIF(M760:O760,"Yes")</f>
        <v>0</v>
      </c>
      <c r="Q760" s="18" t="str">
        <f>'AI - 1'!B759</f>
        <v>No</v>
      </c>
      <c r="R760" s="18" t="str">
        <f>'AI - 2'!B759</f>
        <v>No</v>
      </c>
      <c r="S760" s="18" t="str">
        <f>'AI  - 3'!B759</f>
        <v>No</v>
      </c>
      <c r="T760" s="8">
        <f>COUNTIF(Q760:S760,"Yes")</f>
        <v>0</v>
      </c>
      <c r="U760" s="15" t="s">
        <v>152</v>
      </c>
      <c r="V760" s="19"/>
      <c r="W760" s="8"/>
      <c r="X760" s="5"/>
      <c r="Y760" s="20"/>
      <c r="Z760" s="21"/>
      <c r="AA760" s="22"/>
      <c r="AB760" s="22"/>
      <c r="AC760" s="23"/>
      <c r="AD760" s="22"/>
      <c r="AE760" s="22"/>
      <c r="AF760" s="22"/>
      <c r="AG760" s="23"/>
      <c r="AH760" s="22"/>
    </row>
    <row r="761" spans="1:34" ht="15.75" customHeight="1" x14ac:dyDescent="0.3">
      <c r="A761" s="13"/>
      <c r="B761" s="54"/>
      <c r="C761" s="10">
        <v>758</v>
      </c>
      <c r="D761" s="6" t="s">
        <v>1707</v>
      </c>
      <c r="E761" s="6" t="s">
        <v>1708</v>
      </c>
      <c r="F761" s="14" t="s">
        <v>152</v>
      </c>
      <c r="G761" s="15" t="s">
        <v>152</v>
      </c>
      <c r="H761" s="15" t="s">
        <v>152</v>
      </c>
      <c r="I761" s="16" t="s">
        <v>25</v>
      </c>
      <c r="L761" s="17"/>
      <c r="M761" s="18" t="str">
        <f>'AI - 1'!A760</f>
        <v>No</v>
      </c>
      <c r="N761" s="18" t="str">
        <f>'AI - 2'!A760</f>
        <v>No</v>
      </c>
      <c r="O761" s="18" t="str">
        <f>'AI  - 3'!A760</f>
        <v>No</v>
      </c>
      <c r="P761" s="8">
        <f>COUNTIF(M761:O761,"Yes")</f>
        <v>0</v>
      </c>
      <c r="Q761" s="18" t="str">
        <f>'AI - 1'!B760</f>
        <v>No</v>
      </c>
      <c r="R761" s="18" t="str">
        <f>'AI - 2'!B760</f>
        <v>No</v>
      </c>
      <c r="S761" s="18" t="str">
        <f>'AI  - 3'!B760</f>
        <v>No</v>
      </c>
      <c r="T761" s="8">
        <f>COUNTIF(Q761:S761,"Yes")</f>
        <v>0</v>
      </c>
      <c r="U761" s="15" t="s">
        <v>152</v>
      </c>
      <c r="V761" s="19"/>
      <c r="W761" s="8"/>
      <c r="X761" s="5"/>
      <c r="Y761" s="20"/>
      <c r="Z761" s="21"/>
      <c r="AA761" s="22"/>
      <c r="AB761" s="22"/>
      <c r="AC761" s="23"/>
      <c r="AD761" s="22"/>
      <c r="AE761" s="22"/>
      <c r="AF761" s="22"/>
      <c r="AG761" s="23"/>
      <c r="AH761" s="22"/>
    </row>
    <row r="762" spans="1:34" ht="15.75" customHeight="1" x14ac:dyDescent="0.3">
      <c r="A762" s="13"/>
      <c r="B762" s="54"/>
      <c r="C762" s="10">
        <v>759</v>
      </c>
      <c r="D762" s="6" t="s">
        <v>1709</v>
      </c>
      <c r="E762" s="6" t="s">
        <v>1710</v>
      </c>
      <c r="F762" s="14" t="s">
        <v>152</v>
      </c>
      <c r="G762" s="15" t="s">
        <v>152</v>
      </c>
      <c r="H762" s="15" t="s">
        <v>152</v>
      </c>
      <c r="I762" s="16" t="s">
        <v>25</v>
      </c>
      <c r="L762" s="17"/>
      <c r="M762" s="18" t="str">
        <f>'AI - 1'!A761</f>
        <v>No</v>
      </c>
      <c r="N762" s="18" t="str">
        <f>'AI - 2'!A761</f>
        <v>No</v>
      </c>
      <c r="O762" s="18" t="str">
        <f>'AI  - 3'!A761</f>
        <v>No</v>
      </c>
      <c r="P762" s="8">
        <f>COUNTIF(M762:O762,"Yes")</f>
        <v>0</v>
      </c>
      <c r="Q762" s="18" t="str">
        <f>'AI - 1'!B761</f>
        <v>No</v>
      </c>
      <c r="R762" s="18" t="str">
        <f>'AI - 2'!B761</f>
        <v>No</v>
      </c>
      <c r="S762" s="18" t="str">
        <f>'AI  - 3'!B761</f>
        <v>No</v>
      </c>
      <c r="T762" s="8">
        <f>COUNTIF(Q762:S762,"Yes")</f>
        <v>0</v>
      </c>
      <c r="U762" s="15" t="s">
        <v>152</v>
      </c>
      <c r="V762" s="19"/>
      <c r="W762" s="8"/>
      <c r="X762" s="5"/>
      <c r="Y762" s="20"/>
      <c r="Z762" s="21"/>
      <c r="AA762" s="22"/>
      <c r="AB762" s="22"/>
      <c r="AC762" s="23"/>
      <c r="AD762" s="22"/>
      <c r="AE762" s="22"/>
      <c r="AF762" s="22"/>
      <c r="AG762" s="23"/>
      <c r="AH762" s="22"/>
    </row>
    <row r="763" spans="1:34" ht="15.75" customHeight="1" x14ac:dyDescent="0.3">
      <c r="A763" s="13"/>
      <c r="B763" s="54"/>
      <c r="C763" s="10">
        <v>760</v>
      </c>
      <c r="D763" s="6" t="s">
        <v>1711</v>
      </c>
      <c r="E763" s="6" t="s">
        <v>1712</v>
      </c>
      <c r="F763" s="14" t="s">
        <v>152</v>
      </c>
      <c r="G763" s="15" t="s">
        <v>152</v>
      </c>
      <c r="H763" s="15" t="s">
        <v>152</v>
      </c>
      <c r="I763" s="16" t="s">
        <v>25</v>
      </c>
      <c r="L763" s="17"/>
      <c r="M763" s="18" t="str">
        <f>'AI - 1'!A762</f>
        <v>No</v>
      </c>
      <c r="N763" s="18" t="str">
        <f>'AI - 2'!A762</f>
        <v>No</v>
      </c>
      <c r="O763" s="18" t="str">
        <f>'AI  - 3'!A762</f>
        <v>No</v>
      </c>
      <c r="P763" s="8">
        <f>COUNTIF(M763:O763,"Yes")</f>
        <v>0</v>
      </c>
      <c r="Q763" s="18" t="str">
        <f>'AI - 1'!B762</f>
        <v>No</v>
      </c>
      <c r="R763" s="18" t="str">
        <f>'AI - 2'!B762</f>
        <v>No</v>
      </c>
      <c r="S763" s="18" t="str">
        <f>'AI  - 3'!B762</f>
        <v>No</v>
      </c>
      <c r="T763" s="8">
        <f>COUNTIF(Q763:S763,"Yes")</f>
        <v>0</v>
      </c>
      <c r="U763" s="15" t="s">
        <v>152</v>
      </c>
      <c r="V763" s="19"/>
      <c r="W763" s="8"/>
      <c r="X763" s="5"/>
      <c r="Y763" s="20"/>
      <c r="Z763" s="21"/>
      <c r="AA763" s="22"/>
      <c r="AB763" s="22"/>
      <c r="AC763" s="23"/>
      <c r="AD763" s="22"/>
      <c r="AE763" s="22"/>
      <c r="AF763" s="22"/>
      <c r="AG763" s="23"/>
      <c r="AH763" s="22"/>
    </row>
    <row r="764" spans="1:34" ht="15.75" customHeight="1" x14ac:dyDescent="0.3">
      <c r="A764" s="13"/>
      <c r="B764" s="54"/>
      <c r="C764" s="10">
        <v>761</v>
      </c>
      <c r="D764" s="6" t="s">
        <v>1713</v>
      </c>
      <c r="E764" s="6" t="s">
        <v>1714</v>
      </c>
      <c r="F764" s="14" t="s">
        <v>152</v>
      </c>
      <c r="G764" s="15" t="s">
        <v>152</v>
      </c>
      <c r="H764" s="15" t="s">
        <v>152</v>
      </c>
      <c r="I764" s="16" t="s">
        <v>25</v>
      </c>
      <c r="L764" s="17"/>
      <c r="M764" s="18" t="str">
        <f>'AI - 1'!A763</f>
        <v>No</v>
      </c>
      <c r="N764" s="18" t="str">
        <f>'AI - 2'!A763</f>
        <v>No</v>
      </c>
      <c r="O764" s="18" t="str">
        <f>'AI  - 3'!A763</f>
        <v>No</v>
      </c>
      <c r="P764" s="8">
        <f>COUNTIF(M764:O764,"Yes")</f>
        <v>0</v>
      </c>
      <c r="Q764" s="18" t="str">
        <f>'AI - 1'!B763</f>
        <v>No</v>
      </c>
      <c r="R764" s="18" t="str">
        <f>'AI - 2'!B763</f>
        <v>No</v>
      </c>
      <c r="S764" s="18" t="str">
        <f>'AI  - 3'!B763</f>
        <v>No</v>
      </c>
      <c r="T764" s="8">
        <f>COUNTIF(Q764:S764,"Yes")</f>
        <v>0</v>
      </c>
      <c r="U764" s="15" t="s">
        <v>152</v>
      </c>
      <c r="V764" s="19"/>
      <c r="W764" s="8"/>
      <c r="X764" s="5"/>
      <c r="Y764" s="20"/>
      <c r="Z764" s="21"/>
      <c r="AA764" s="22"/>
      <c r="AB764" s="22"/>
      <c r="AC764" s="23"/>
      <c r="AD764" s="22"/>
      <c r="AE764" s="22"/>
      <c r="AF764" s="22"/>
      <c r="AG764" s="23"/>
      <c r="AH764" s="22"/>
    </row>
    <row r="765" spans="1:34" ht="15.75" customHeight="1" x14ac:dyDescent="0.3">
      <c r="A765" s="13"/>
      <c r="B765" s="54"/>
      <c r="C765" s="10">
        <v>762</v>
      </c>
      <c r="D765" s="6" t="s">
        <v>1715</v>
      </c>
      <c r="E765" s="6" t="s">
        <v>1716</v>
      </c>
      <c r="F765" s="14" t="s">
        <v>152</v>
      </c>
      <c r="G765" s="15" t="s">
        <v>152</v>
      </c>
      <c r="H765" s="15" t="s">
        <v>152</v>
      </c>
      <c r="I765" s="16" t="s">
        <v>25</v>
      </c>
      <c r="L765" s="17"/>
      <c r="M765" s="18" t="str">
        <f>'AI - 1'!A764</f>
        <v>No</v>
      </c>
      <c r="N765" s="18" t="str">
        <f>'AI - 2'!A764</f>
        <v>No</v>
      </c>
      <c r="O765" s="18" t="str">
        <f>'AI  - 3'!A764</f>
        <v>No</v>
      </c>
      <c r="P765" s="8">
        <f>COUNTIF(M765:O765,"Yes")</f>
        <v>0</v>
      </c>
      <c r="Q765" s="18" t="str">
        <f>'AI - 1'!B764</f>
        <v>No</v>
      </c>
      <c r="R765" s="18" t="str">
        <f>'AI - 2'!B764</f>
        <v>No</v>
      </c>
      <c r="S765" s="18" t="str">
        <f>'AI  - 3'!B764</f>
        <v>No</v>
      </c>
      <c r="T765" s="8">
        <f>COUNTIF(Q765:S765,"Yes")</f>
        <v>0</v>
      </c>
      <c r="U765" s="15" t="s">
        <v>152</v>
      </c>
      <c r="V765" s="19"/>
      <c r="W765" s="8"/>
      <c r="X765" s="5"/>
      <c r="Y765" s="20"/>
      <c r="Z765" s="21"/>
      <c r="AA765" s="22"/>
      <c r="AB765" s="22"/>
      <c r="AC765" s="23"/>
      <c r="AD765" s="22"/>
      <c r="AE765" s="22"/>
      <c r="AF765" s="22"/>
      <c r="AG765" s="23"/>
      <c r="AH765" s="22"/>
    </row>
    <row r="766" spans="1:34" ht="15.75" customHeight="1" x14ac:dyDescent="0.3">
      <c r="A766" s="13"/>
      <c r="B766" s="54"/>
      <c r="C766" s="10">
        <v>763</v>
      </c>
      <c r="D766" s="6" t="s">
        <v>1717</v>
      </c>
      <c r="E766" s="6" t="s">
        <v>1718</v>
      </c>
      <c r="F766" s="14" t="s">
        <v>152</v>
      </c>
      <c r="G766" s="15" t="s">
        <v>152</v>
      </c>
      <c r="H766" s="15" t="s">
        <v>152</v>
      </c>
      <c r="I766" s="16" t="s">
        <v>25</v>
      </c>
      <c r="L766" s="17"/>
      <c r="M766" s="18" t="str">
        <f>'AI - 1'!A765</f>
        <v>No</v>
      </c>
      <c r="N766" s="18" t="str">
        <f>'AI - 2'!A765</f>
        <v>No</v>
      </c>
      <c r="O766" s="18" t="str">
        <f>'AI  - 3'!A765</f>
        <v>No</v>
      </c>
      <c r="P766" s="8">
        <f>COUNTIF(M766:O766,"Yes")</f>
        <v>0</v>
      </c>
      <c r="Q766" s="18" t="str">
        <f>'AI - 1'!B765</f>
        <v>No</v>
      </c>
      <c r="R766" s="18" t="str">
        <f>'AI - 2'!B765</f>
        <v>No</v>
      </c>
      <c r="S766" s="18" t="str">
        <f>'AI  - 3'!B765</f>
        <v>No</v>
      </c>
      <c r="T766" s="8">
        <f>COUNTIF(Q766:S766,"Yes")</f>
        <v>0</v>
      </c>
      <c r="U766" s="15" t="s">
        <v>152</v>
      </c>
      <c r="V766" s="19"/>
      <c r="W766" s="8"/>
      <c r="X766" s="5"/>
      <c r="Y766" s="20"/>
      <c r="Z766" s="21"/>
      <c r="AA766" s="22"/>
      <c r="AB766" s="22"/>
      <c r="AC766" s="23"/>
      <c r="AD766" s="22"/>
      <c r="AE766" s="22"/>
      <c r="AF766" s="22"/>
      <c r="AG766" s="23"/>
      <c r="AH766" s="22"/>
    </row>
    <row r="767" spans="1:34" ht="15.75" customHeight="1" x14ac:dyDescent="0.3">
      <c r="A767" s="13"/>
      <c r="B767" s="54"/>
      <c r="C767" s="10">
        <v>764</v>
      </c>
      <c r="D767" s="6" t="s">
        <v>1719</v>
      </c>
      <c r="E767" s="6" t="s">
        <v>1720</v>
      </c>
      <c r="F767" s="14" t="s">
        <v>152</v>
      </c>
      <c r="G767" s="15" t="s">
        <v>152</v>
      </c>
      <c r="H767" s="15" t="s">
        <v>152</v>
      </c>
      <c r="I767" s="16" t="s">
        <v>25</v>
      </c>
      <c r="L767" s="17"/>
      <c r="M767" s="18" t="str">
        <f>'AI - 1'!A766</f>
        <v>No</v>
      </c>
      <c r="N767" s="18" t="str">
        <f>'AI - 2'!A766</f>
        <v>No</v>
      </c>
      <c r="O767" s="18" t="str">
        <f>'AI  - 3'!A766</f>
        <v>No</v>
      </c>
      <c r="P767" s="8">
        <f>COUNTIF(M767:O767,"Yes")</f>
        <v>0</v>
      </c>
      <c r="Q767" s="18" t="str">
        <f>'AI - 1'!B766</f>
        <v>No</v>
      </c>
      <c r="R767" s="18" t="str">
        <f>'AI - 2'!B766</f>
        <v>No</v>
      </c>
      <c r="S767" s="18" t="str">
        <f>'AI  - 3'!B766</f>
        <v>No</v>
      </c>
      <c r="T767" s="8">
        <f>COUNTIF(Q767:S767,"Yes")</f>
        <v>0</v>
      </c>
      <c r="U767" s="15" t="s">
        <v>152</v>
      </c>
      <c r="V767" s="19"/>
      <c r="W767" s="8"/>
      <c r="X767" s="5"/>
      <c r="Y767" s="20"/>
      <c r="Z767" s="21"/>
      <c r="AA767" s="22"/>
      <c r="AB767" s="22"/>
      <c r="AC767" s="23"/>
      <c r="AD767" s="22"/>
      <c r="AE767" s="22"/>
      <c r="AF767" s="22"/>
      <c r="AG767" s="23"/>
      <c r="AH767" s="22"/>
    </row>
    <row r="768" spans="1:34" ht="15.75" customHeight="1" x14ac:dyDescent="0.3">
      <c r="A768" s="13"/>
      <c r="B768" s="54"/>
      <c r="C768" s="10">
        <v>765</v>
      </c>
      <c r="D768" s="6" t="s">
        <v>1721</v>
      </c>
      <c r="E768" s="6" t="s">
        <v>1722</v>
      </c>
      <c r="F768" s="14" t="s">
        <v>152</v>
      </c>
      <c r="G768" s="15" t="s">
        <v>152</v>
      </c>
      <c r="H768" s="15" t="s">
        <v>152</v>
      </c>
      <c r="I768" s="16" t="s">
        <v>25</v>
      </c>
      <c r="L768" s="17"/>
      <c r="M768" s="18" t="str">
        <f>'AI - 1'!A767</f>
        <v>No</v>
      </c>
      <c r="N768" s="18" t="str">
        <f>'AI - 2'!A767</f>
        <v>No</v>
      </c>
      <c r="O768" s="18" t="str">
        <f>'AI  - 3'!A767</f>
        <v>No</v>
      </c>
      <c r="P768" s="8">
        <f>COUNTIF(M768:O768,"Yes")</f>
        <v>0</v>
      </c>
      <c r="Q768" s="18" t="str">
        <f>'AI - 1'!B767</f>
        <v>No</v>
      </c>
      <c r="R768" s="18" t="str">
        <f>'AI - 2'!B767</f>
        <v>No</v>
      </c>
      <c r="S768" s="18" t="str">
        <f>'AI  - 3'!B767</f>
        <v>No</v>
      </c>
      <c r="T768" s="8">
        <f>COUNTIF(Q768:S768,"Yes")</f>
        <v>0</v>
      </c>
      <c r="U768" s="15" t="s">
        <v>152</v>
      </c>
      <c r="V768" s="19"/>
      <c r="W768" s="8"/>
      <c r="X768" s="5"/>
      <c r="Y768" s="20"/>
      <c r="Z768" s="21"/>
      <c r="AA768" s="22"/>
      <c r="AB768" s="22"/>
      <c r="AC768" s="23"/>
      <c r="AD768" s="22"/>
      <c r="AE768" s="22"/>
      <c r="AF768" s="22"/>
      <c r="AG768" s="23"/>
      <c r="AH768" s="22"/>
    </row>
    <row r="769" spans="1:34" ht="15.75" customHeight="1" x14ac:dyDescent="0.3">
      <c r="A769" s="13"/>
      <c r="B769" s="54"/>
      <c r="C769" s="10">
        <v>766</v>
      </c>
      <c r="D769" s="6" t="s">
        <v>122</v>
      </c>
      <c r="E769" s="6" t="s">
        <v>123</v>
      </c>
      <c r="F769" s="14" t="s">
        <v>24</v>
      </c>
      <c r="G769" s="15" t="s">
        <v>24</v>
      </c>
      <c r="H769" s="15" t="s">
        <v>24</v>
      </c>
      <c r="I769" s="16" t="s">
        <v>25</v>
      </c>
      <c r="L769" s="17"/>
      <c r="M769" s="18" t="str">
        <f>'AI - 1'!A768</f>
        <v>Yes</v>
      </c>
      <c r="N769" s="18" t="str">
        <f>'AI - 2'!A768</f>
        <v>Yes</v>
      </c>
      <c r="O769" s="18" t="str">
        <f>'AI  - 3'!A768</f>
        <v>Yes</v>
      </c>
      <c r="P769" s="8">
        <f>COUNTIF(M769:O769,"Yes")</f>
        <v>3</v>
      </c>
      <c r="Q769" s="18" t="str">
        <f>'AI - 1'!B768</f>
        <v>Yes</v>
      </c>
      <c r="R769" s="18" t="str">
        <f>'AI - 2'!B768</f>
        <v>Yes</v>
      </c>
      <c r="S769" s="18" t="str">
        <f>'AI  - 3'!B768</f>
        <v>Yes</v>
      </c>
      <c r="T769" s="8">
        <f>COUNTIF(Q769:S769,"Yes")</f>
        <v>3</v>
      </c>
      <c r="U769" s="15" t="s">
        <v>24</v>
      </c>
      <c r="V769" s="19"/>
      <c r="W769" s="8"/>
      <c r="X769" s="5"/>
      <c r="Y769" s="20"/>
      <c r="Z769" s="21"/>
      <c r="AA769" s="22"/>
      <c r="AB769" s="22"/>
      <c r="AC769" s="23"/>
      <c r="AD769" s="21"/>
      <c r="AE769" s="22"/>
      <c r="AF769" s="22"/>
      <c r="AG769" s="23"/>
      <c r="AH769" s="21"/>
    </row>
    <row r="770" spans="1:34" ht="15.75" customHeight="1" x14ac:dyDescent="0.3">
      <c r="A770" s="13"/>
      <c r="B770" s="54"/>
      <c r="C770" s="10">
        <v>767</v>
      </c>
      <c r="D770" s="6" t="s">
        <v>1723</v>
      </c>
      <c r="E770" s="6" t="s">
        <v>1724</v>
      </c>
      <c r="F770" s="14" t="s">
        <v>152</v>
      </c>
      <c r="G770" s="15" t="s">
        <v>152</v>
      </c>
      <c r="H770" s="15" t="s">
        <v>152</v>
      </c>
      <c r="I770" s="16" t="s">
        <v>25</v>
      </c>
      <c r="L770" s="17"/>
      <c r="M770" s="18" t="str">
        <f>'AI - 1'!A769</f>
        <v>No</v>
      </c>
      <c r="N770" s="18" t="str">
        <f>'AI - 2'!A769</f>
        <v>No</v>
      </c>
      <c r="O770" s="18" t="str">
        <f>'AI  - 3'!A769</f>
        <v>No</v>
      </c>
      <c r="P770" s="8">
        <f>COUNTIF(M770:O770,"Yes")</f>
        <v>0</v>
      </c>
      <c r="Q770" s="18" t="str">
        <f>'AI - 1'!B769</f>
        <v>No</v>
      </c>
      <c r="R770" s="18" t="str">
        <f>'AI - 2'!B769</f>
        <v>No</v>
      </c>
      <c r="S770" s="18" t="str">
        <f>'AI  - 3'!B769</f>
        <v>No</v>
      </c>
      <c r="T770" s="8">
        <f>COUNTIF(Q770:S770,"Yes")</f>
        <v>0</v>
      </c>
      <c r="U770" s="15" t="s">
        <v>152</v>
      </c>
      <c r="V770" s="19"/>
      <c r="W770" s="8"/>
      <c r="X770" s="5"/>
      <c r="Y770" s="20"/>
      <c r="Z770" s="21"/>
      <c r="AA770" s="22"/>
      <c r="AB770" s="22"/>
      <c r="AC770" s="23"/>
      <c r="AD770" s="22"/>
      <c r="AE770" s="22"/>
      <c r="AF770" s="22"/>
      <c r="AG770" s="23"/>
      <c r="AH770" s="22"/>
    </row>
    <row r="771" spans="1:34" ht="15.75" customHeight="1" x14ac:dyDescent="0.3">
      <c r="A771" s="13"/>
      <c r="B771" s="54"/>
      <c r="C771" s="10">
        <v>768</v>
      </c>
      <c r="D771" s="6" t="s">
        <v>1725</v>
      </c>
      <c r="E771" s="6" t="s">
        <v>1726</v>
      </c>
      <c r="F771" s="14" t="s">
        <v>152</v>
      </c>
      <c r="G771" s="15" t="s">
        <v>152</v>
      </c>
      <c r="H771" s="15" t="s">
        <v>152</v>
      </c>
      <c r="I771" s="16" t="s">
        <v>25</v>
      </c>
      <c r="L771" s="17"/>
      <c r="M771" s="18" t="str">
        <f>'AI - 1'!A770</f>
        <v>No</v>
      </c>
      <c r="N771" s="18" t="str">
        <f>'AI - 2'!A770</f>
        <v>No</v>
      </c>
      <c r="O771" s="18" t="str">
        <f>'AI  - 3'!A770</f>
        <v>No</v>
      </c>
      <c r="P771" s="8">
        <f>COUNTIF(M771:O771,"Yes")</f>
        <v>0</v>
      </c>
      <c r="Q771" s="18" t="str">
        <f>'AI - 1'!B770</f>
        <v>No</v>
      </c>
      <c r="R771" s="18" t="str">
        <f>'AI - 2'!B770</f>
        <v>No</v>
      </c>
      <c r="S771" s="18" t="str">
        <f>'AI  - 3'!B770</f>
        <v>No</v>
      </c>
      <c r="T771" s="8">
        <f>COUNTIF(Q771:S771,"Yes")</f>
        <v>0</v>
      </c>
      <c r="U771" s="15" t="s">
        <v>152</v>
      </c>
      <c r="V771" s="19"/>
      <c r="W771" s="8"/>
      <c r="X771" s="5"/>
      <c r="Y771" s="20"/>
      <c r="Z771" s="21"/>
      <c r="AA771" s="22"/>
      <c r="AB771" s="22"/>
      <c r="AC771" s="23"/>
      <c r="AD771" s="22"/>
      <c r="AE771" s="22"/>
      <c r="AF771" s="22"/>
      <c r="AG771" s="23"/>
      <c r="AH771" s="22"/>
    </row>
    <row r="772" spans="1:34" ht="15.75" customHeight="1" x14ac:dyDescent="0.3">
      <c r="A772" s="13"/>
      <c r="B772" s="54"/>
      <c r="C772" s="10">
        <v>769</v>
      </c>
      <c r="D772" s="6" t="s">
        <v>1727</v>
      </c>
      <c r="E772" s="6" t="s">
        <v>1728</v>
      </c>
      <c r="F772" s="14" t="s">
        <v>152</v>
      </c>
      <c r="G772" s="15" t="s">
        <v>152</v>
      </c>
      <c r="H772" s="15" t="s">
        <v>152</v>
      </c>
      <c r="I772" s="16" t="s">
        <v>25</v>
      </c>
      <c r="L772" s="17"/>
      <c r="M772" s="18" t="str">
        <f>'AI - 1'!A771</f>
        <v>No</v>
      </c>
      <c r="N772" s="18" t="str">
        <f>'AI - 2'!A771</f>
        <v>No</v>
      </c>
      <c r="O772" s="18" t="str">
        <f>'AI  - 3'!A771</f>
        <v>No</v>
      </c>
      <c r="P772" s="8">
        <f>COUNTIF(M772:O772,"Yes")</f>
        <v>0</v>
      </c>
      <c r="Q772" s="18" t="str">
        <f>'AI - 1'!B771</f>
        <v>No</v>
      </c>
      <c r="R772" s="18" t="str">
        <f>'AI - 2'!B771</f>
        <v>No</v>
      </c>
      <c r="S772" s="18" t="str">
        <f>'AI  - 3'!B771</f>
        <v>No</v>
      </c>
      <c r="T772" s="8">
        <f>COUNTIF(Q772:S772,"Yes")</f>
        <v>0</v>
      </c>
      <c r="U772" s="15" t="s">
        <v>152</v>
      </c>
      <c r="V772" s="19"/>
      <c r="W772" s="8"/>
      <c r="X772" s="5"/>
      <c r="Y772" s="20"/>
      <c r="Z772" s="21"/>
      <c r="AA772" s="22"/>
      <c r="AB772" s="22"/>
      <c r="AC772" s="23"/>
      <c r="AD772" s="22"/>
      <c r="AE772" s="22"/>
      <c r="AF772" s="22"/>
      <c r="AG772" s="23"/>
      <c r="AH772" s="22"/>
    </row>
    <row r="773" spans="1:34" ht="15.75" customHeight="1" x14ac:dyDescent="0.3">
      <c r="A773" s="13"/>
      <c r="B773" s="54"/>
      <c r="C773" s="10">
        <v>770</v>
      </c>
      <c r="D773" s="6" t="s">
        <v>1729</v>
      </c>
      <c r="E773" s="6" t="s">
        <v>1730</v>
      </c>
      <c r="F773" s="14" t="s">
        <v>152</v>
      </c>
      <c r="G773" s="15" t="s">
        <v>152</v>
      </c>
      <c r="H773" s="15" t="s">
        <v>152</v>
      </c>
      <c r="I773" s="16" t="s">
        <v>25</v>
      </c>
      <c r="L773" s="17"/>
      <c r="M773" s="18" t="str">
        <f>'AI - 1'!A772</f>
        <v>No</v>
      </c>
      <c r="N773" s="18" t="str">
        <f>'AI - 2'!A772</f>
        <v>No</v>
      </c>
      <c r="O773" s="18" t="str">
        <f>'AI  - 3'!A772</f>
        <v>No</v>
      </c>
      <c r="P773" s="8">
        <f>COUNTIF(M773:O773,"Yes")</f>
        <v>0</v>
      </c>
      <c r="Q773" s="18" t="str">
        <f>'AI - 1'!B772</f>
        <v>No</v>
      </c>
      <c r="R773" s="18" t="str">
        <f>'AI - 2'!B772</f>
        <v>No</v>
      </c>
      <c r="S773" s="18" t="str">
        <f>'AI  - 3'!B772</f>
        <v>No</v>
      </c>
      <c r="T773" s="8">
        <f>COUNTIF(Q773:S773,"Yes")</f>
        <v>0</v>
      </c>
      <c r="U773" s="15" t="s">
        <v>152</v>
      </c>
      <c r="V773" s="19"/>
      <c r="W773" s="8"/>
      <c r="X773" s="5"/>
      <c r="Y773" s="20"/>
      <c r="Z773" s="21"/>
      <c r="AA773" s="22"/>
      <c r="AB773" s="22"/>
      <c r="AC773" s="23"/>
      <c r="AD773" s="22"/>
      <c r="AE773" s="22"/>
      <c r="AF773" s="22"/>
      <c r="AG773" s="23"/>
      <c r="AH773" s="22"/>
    </row>
    <row r="774" spans="1:34" ht="15.75" customHeight="1" x14ac:dyDescent="0.3">
      <c r="A774" s="13"/>
      <c r="B774" s="54"/>
      <c r="C774" s="10">
        <v>771</v>
      </c>
      <c r="D774" s="6" t="s">
        <v>1731</v>
      </c>
      <c r="E774" s="6" t="s">
        <v>1732</v>
      </c>
      <c r="F774" s="14" t="s">
        <v>152</v>
      </c>
      <c r="G774" s="15" t="s">
        <v>152</v>
      </c>
      <c r="H774" s="15" t="s">
        <v>152</v>
      </c>
      <c r="I774" s="16" t="s">
        <v>25</v>
      </c>
      <c r="L774" s="17"/>
      <c r="M774" s="18" t="str">
        <f>'AI - 1'!A773</f>
        <v>No</v>
      </c>
      <c r="N774" s="18" t="str">
        <f>'AI - 2'!A773</f>
        <v>No</v>
      </c>
      <c r="O774" s="18" t="str">
        <f>'AI  - 3'!A773</f>
        <v>No</v>
      </c>
      <c r="P774" s="8">
        <f>COUNTIF(M774:O774,"Yes")</f>
        <v>0</v>
      </c>
      <c r="Q774" s="18" t="str">
        <f>'AI - 1'!B773</f>
        <v>No</v>
      </c>
      <c r="R774" s="18" t="str">
        <f>'AI - 2'!B773</f>
        <v>No</v>
      </c>
      <c r="S774" s="18" t="str">
        <f>'AI  - 3'!B773</f>
        <v>No</v>
      </c>
      <c r="T774" s="8">
        <f>COUNTIF(Q774:S774,"Yes")</f>
        <v>0</v>
      </c>
      <c r="U774" s="15" t="s">
        <v>152</v>
      </c>
      <c r="V774" s="19"/>
      <c r="W774" s="8"/>
      <c r="X774" s="5"/>
      <c r="Y774" s="20"/>
      <c r="Z774" s="21"/>
      <c r="AA774" s="22"/>
      <c r="AB774" s="22"/>
      <c r="AC774" s="23"/>
      <c r="AD774" s="22"/>
      <c r="AE774" s="22"/>
      <c r="AF774" s="22"/>
      <c r="AG774" s="23"/>
      <c r="AH774" s="22"/>
    </row>
    <row r="775" spans="1:34" ht="15.75" customHeight="1" x14ac:dyDescent="0.3">
      <c r="A775" s="13"/>
      <c r="B775" s="54"/>
      <c r="C775" s="10">
        <v>772</v>
      </c>
      <c r="D775" s="6" t="s">
        <v>1733</v>
      </c>
      <c r="E775" s="6" t="s">
        <v>1734</v>
      </c>
      <c r="F775" s="14" t="s">
        <v>152</v>
      </c>
      <c r="G775" s="15" t="s">
        <v>152</v>
      </c>
      <c r="H775" s="15" t="s">
        <v>152</v>
      </c>
      <c r="I775" s="16" t="s">
        <v>25</v>
      </c>
      <c r="L775" s="17"/>
      <c r="M775" s="18" t="str">
        <f>'AI - 1'!A774</f>
        <v>No</v>
      </c>
      <c r="N775" s="18" t="str">
        <f>'AI - 2'!A774</f>
        <v>No</v>
      </c>
      <c r="O775" s="18" t="str">
        <f>'AI  - 3'!A774</f>
        <v>No</v>
      </c>
      <c r="P775" s="8">
        <f>COUNTIF(M775:O775,"Yes")</f>
        <v>0</v>
      </c>
      <c r="Q775" s="18" t="str">
        <f>'AI - 1'!B774</f>
        <v>No</v>
      </c>
      <c r="R775" s="18" t="str">
        <f>'AI - 2'!B774</f>
        <v>No</v>
      </c>
      <c r="S775" s="18" t="str">
        <f>'AI  - 3'!B774</f>
        <v>No</v>
      </c>
      <c r="T775" s="8">
        <f>COUNTIF(Q775:S775,"Yes")</f>
        <v>0</v>
      </c>
      <c r="U775" s="15" t="s">
        <v>152</v>
      </c>
      <c r="V775" s="19"/>
      <c r="W775" s="8"/>
      <c r="X775" s="5"/>
      <c r="Y775" s="20"/>
      <c r="Z775" s="21"/>
      <c r="AA775" s="22"/>
      <c r="AB775" s="22"/>
      <c r="AC775" s="23"/>
      <c r="AD775" s="22"/>
      <c r="AE775" s="22"/>
      <c r="AF775" s="22"/>
      <c r="AG775" s="23"/>
      <c r="AH775" s="22"/>
    </row>
    <row r="776" spans="1:34" ht="15.75" customHeight="1" x14ac:dyDescent="0.3">
      <c r="A776" s="13"/>
      <c r="B776" s="54"/>
      <c r="C776" s="10">
        <v>773</v>
      </c>
      <c r="D776" s="6" t="s">
        <v>1735</v>
      </c>
      <c r="E776" s="6" t="s">
        <v>1736</v>
      </c>
      <c r="F776" s="14" t="s">
        <v>152</v>
      </c>
      <c r="G776" s="15" t="s">
        <v>152</v>
      </c>
      <c r="H776" s="15" t="s">
        <v>152</v>
      </c>
      <c r="I776" s="16" t="s">
        <v>25</v>
      </c>
      <c r="L776" s="17"/>
      <c r="M776" s="18" t="str">
        <f>'AI - 1'!A775</f>
        <v>No</v>
      </c>
      <c r="N776" s="18" t="str">
        <f>'AI - 2'!A775</f>
        <v>No</v>
      </c>
      <c r="O776" s="18" t="str">
        <f>'AI  - 3'!A775</f>
        <v>No</v>
      </c>
      <c r="P776" s="8">
        <f>COUNTIF(M776:O776,"Yes")</f>
        <v>0</v>
      </c>
      <c r="Q776" s="18" t="str">
        <f>'AI - 1'!B775</f>
        <v>No</v>
      </c>
      <c r="R776" s="18" t="str">
        <f>'AI - 2'!B775</f>
        <v>No</v>
      </c>
      <c r="S776" s="18" t="str">
        <f>'AI  - 3'!B775</f>
        <v>No</v>
      </c>
      <c r="T776" s="8">
        <f>COUNTIF(Q776:S776,"Yes")</f>
        <v>0</v>
      </c>
      <c r="U776" s="15" t="s">
        <v>152</v>
      </c>
      <c r="V776" s="19"/>
      <c r="W776" s="8"/>
      <c r="X776" s="5"/>
      <c r="Y776" s="20"/>
      <c r="Z776" s="21"/>
      <c r="AA776" s="22"/>
      <c r="AB776" s="22"/>
      <c r="AC776" s="23"/>
      <c r="AD776" s="22"/>
      <c r="AE776" s="22"/>
      <c r="AF776" s="22"/>
      <c r="AG776" s="23"/>
      <c r="AH776" s="22"/>
    </row>
    <row r="777" spans="1:34" ht="15.75" customHeight="1" x14ac:dyDescent="0.3">
      <c r="A777" s="13"/>
      <c r="B777" s="54"/>
      <c r="C777" s="10">
        <v>774</v>
      </c>
      <c r="D777" s="6" t="s">
        <v>1737</v>
      </c>
      <c r="E777" s="6" t="s">
        <v>1738</v>
      </c>
      <c r="F777" s="14" t="s">
        <v>152</v>
      </c>
      <c r="G777" s="15" t="s">
        <v>152</v>
      </c>
      <c r="H777" s="15" t="s">
        <v>152</v>
      </c>
      <c r="I777" s="16" t="s">
        <v>25</v>
      </c>
      <c r="L777" s="17"/>
      <c r="M777" s="18" t="str">
        <f>'AI - 1'!A776</f>
        <v>No</v>
      </c>
      <c r="N777" s="18" t="str">
        <f>'AI - 2'!A776</f>
        <v>No</v>
      </c>
      <c r="O777" s="18" t="str">
        <f>'AI  - 3'!A776</f>
        <v>No</v>
      </c>
      <c r="P777" s="8">
        <f>COUNTIF(M777:O777,"Yes")</f>
        <v>0</v>
      </c>
      <c r="Q777" s="18" t="str">
        <f>'AI - 1'!B776</f>
        <v>No</v>
      </c>
      <c r="R777" s="18" t="str">
        <f>'AI - 2'!B776</f>
        <v>No</v>
      </c>
      <c r="S777" s="18" t="str">
        <f>'AI  - 3'!B776</f>
        <v>No</v>
      </c>
      <c r="T777" s="8">
        <f>COUNTIF(Q777:S777,"Yes")</f>
        <v>0</v>
      </c>
      <c r="U777" s="15" t="s">
        <v>152</v>
      </c>
      <c r="V777" s="19"/>
      <c r="W777" s="8"/>
      <c r="X777" s="5"/>
      <c r="Y777" s="20"/>
      <c r="Z777" s="21"/>
      <c r="AA777" s="22"/>
      <c r="AB777" s="22"/>
      <c r="AC777" s="23"/>
      <c r="AD777" s="22"/>
      <c r="AE777" s="22"/>
      <c r="AF777" s="22"/>
      <c r="AG777" s="23"/>
      <c r="AH777" s="22"/>
    </row>
    <row r="778" spans="1:34" ht="15.75" customHeight="1" x14ac:dyDescent="0.3">
      <c r="A778" s="13"/>
      <c r="B778" s="54"/>
      <c r="C778" s="10">
        <v>775</v>
      </c>
      <c r="D778" s="6" t="s">
        <v>1739</v>
      </c>
      <c r="E778" s="6" t="s">
        <v>1740</v>
      </c>
      <c r="F778" s="14" t="s">
        <v>152</v>
      </c>
      <c r="G778" s="15" t="s">
        <v>152</v>
      </c>
      <c r="H778" s="15" t="s">
        <v>152</v>
      </c>
      <c r="I778" s="16" t="s">
        <v>25</v>
      </c>
      <c r="L778" s="17"/>
      <c r="M778" s="18" t="str">
        <f>'AI - 1'!A777</f>
        <v>No</v>
      </c>
      <c r="N778" s="18" t="str">
        <f>'AI - 2'!A777</f>
        <v>No</v>
      </c>
      <c r="O778" s="18" t="str">
        <f>'AI  - 3'!A777</f>
        <v>No</v>
      </c>
      <c r="P778" s="8">
        <f>COUNTIF(M778:O778,"Yes")</f>
        <v>0</v>
      </c>
      <c r="Q778" s="18" t="str">
        <f>'AI - 1'!B777</f>
        <v>No</v>
      </c>
      <c r="R778" s="18" t="str">
        <f>'AI - 2'!B777</f>
        <v>No</v>
      </c>
      <c r="S778" s="18" t="str">
        <f>'AI  - 3'!B777</f>
        <v>No</v>
      </c>
      <c r="T778" s="8">
        <f>COUNTIF(Q778:S778,"Yes")</f>
        <v>0</v>
      </c>
      <c r="U778" s="15" t="s">
        <v>152</v>
      </c>
      <c r="V778" s="19"/>
      <c r="W778" s="8"/>
      <c r="X778" s="5"/>
      <c r="Y778" s="20"/>
      <c r="Z778" s="21"/>
      <c r="AA778" s="22"/>
      <c r="AB778" s="22"/>
      <c r="AC778" s="23"/>
      <c r="AD778" s="22"/>
      <c r="AE778" s="22"/>
      <c r="AF778" s="22"/>
      <c r="AG778" s="23"/>
      <c r="AH778" s="22"/>
    </row>
    <row r="779" spans="1:34" ht="15.75" customHeight="1" x14ac:dyDescent="0.3">
      <c r="A779" s="13"/>
      <c r="B779" s="54"/>
      <c r="C779" s="10">
        <v>776</v>
      </c>
      <c r="D779" s="6" t="s">
        <v>1741</v>
      </c>
      <c r="E779" s="6" t="s">
        <v>1742</v>
      </c>
      <c r="F779" s="14" t="s">
        <v>152</v>
      </c>
      <c r="G779" s="15" t="s">
        <v>152</v>
      </c>
      <c r="H779" s="15" t="s">
        <v>152</v>
      </c>
      <c r="I779" s="16" t="s">
        <v>25</v>
      </c>
      <c r="L779" s="17"/>
      <c r="M779" s="18" t="str">
        <f>'AI - 1'!A778</f>
        <v>No</v>
      </c>
      <c r="N779" s="18" t="str">
        <f>'AI - 2'!A778</f>
        <v>No</v>
      </c>
      <c r="O779" s="18" t="str">
        <f>'AI  - 3'!A778</f>
        <v>No</v>
      </c>
      <c r="P779" s="8">
        <f>COUNTIF(M779:O779,"Yes")</f>
        <v>0</v>
      </c>
      <c r="Q779" s="18" t="str">
        <f>'AI - 1'!B778</f>
        <v>No</v>
      </c>
      <c r="R779" s="18" t="str">
        <f>'AI - 2'!B778</f>
        <v>No</v>
      </c>
      <c r="S779" s="18" t="str">
        <f>'AI  - 3'!B778</f>
        <v>No</v>
      </c>
      <c r="T779" s="8">
        <f>COUNTIF(Q779:S779,"Yes")</f>
        <v>0</v>
      </c>
      <c r="U779" s="15" t="s">
        <v>152</v>
      </c>
      <c r="V779" s="19"/>
      <c r="W779" s="8"/>
      <c r="X779" s="5"/>
      <c r="Y779" s="20"/>
      <c r="Z779" s="21"/>
      <c r="AA779" s="22"/>
      <c r="AB779" s="22"/>
      <c r="AC779" s="23"/>
      <c r="AD779" s="22"/>
      <c r="AE779" s="22"/>
      <c r="AF779" s="22"/>
      <c r="AG779" s="23"/>
      <c r="AH779" s="22"/>
    </row>
    <row r="780" spans="1:34" ht="15.75" customHeight="1" x14ac:dyDescent="0.3">
      <c r="A780" s="13"/>
      <c r="B780" s="54"/>
      <c r="C780" s="10">
        <v>777</v>
      </c>
      <c r="D780" s="6" t="s">
        <v>192</v>
      </c>
      <c r="E780" s="6" t="s">
        <v>193</v>
      </c>
      <c r="F780" s="14" t="s">
        <v>152</v>
      </c>
      <c r="G780" s="15" t="s">
        <v>24</v>
      </c>
      <c r="H780" s="27" t="s">
        <v>152</v>
      </c>
      <c r="I780" s="16" t="s">
        <v>181</v>
      </c>
      <c r="J780" s="2" t="s">
        <v>194</v>
      </c>
      <c r="L780" s="17"/>
      <c r="M780" s="18" t="str">
        <f>'AI - 1'!A779</f>
        <v>Yes</v>
      </c>
      <c r="N780" s="18" t="str">
        <f>'AI - 2'!A779</f>
        <v>Yes</v>
      </c>
      <c r="O780" s="18" t="str">
        <f>'AI  - 3'!A779</f>
        <v>Yes</v>
      </c>
      <c r="P780" s="8">
        <f>COUNTIF(M780:O780,"Yes")</f>
        <v>3</v>
      </c>
      <c r="Q780" s="18" t="str">
        <f>'AI - 1'!B779</f>
        <v>Yes</v>
      </c>
      <c r="R780" s="18" t="str">
        <f>'AI - 2'!B779</f>
        <v>Yes</v>
      </c>
      <c r="S780" s="18" t="str">
        <f>'AI  - 3'!B779</f>
        <v>Yes</v>
      </c>
      <c r="T780" s="8">
        <f>COUNTIF(Q780:S780,"Yes")</f>
        <v>3</v>
      </c>
      <c r="U780" s="15" t="s">
        <v>24</v>
      </c>
      <c r="V780" s="19"/>
      <c r="W780" s="8"/>
      <c r="X780" s="5"/>
      <c r="Y780" s="20"/>
      <c r="Z780" s="21"/>
      <c r="AA780" s="22"/>
      <c r="AB780" s="22"/>
      <c r="AC780" s="23"/>
      <c r="AD780" s="21"/>
      <c r="AE780" s="22"/>
      <c r="AF780" s="22"/>
      <c r="AG780" s="23"/>
      <c r="AH780" s="21"/>
    </row>
    <row r="781" spans="1:34" ht="15.75" customHeight="1" x14ac:dyDescent="0.3">
      <c r="A781" s="13"/>
      <c r="B781" s="54"/>
      <c r="C781" s="10">
        <v>778</v>
      </c>
      <c r="D781" s="6" t="s">
        <v>1743</v>
      </c>
      <c r="E781" s="6" t="s">
        <v>1744</v>
      </c>
      <c r="F781" s="14" t="s">
        <v>152</v>
      </c>
      <c r="G781" s="15" t="s">
        <v>152</v>
      </c>
      <c r="H781" s="15" t="s">
        <v>152</v>
      </c>
      <c r="I781" s="16" t="s">
        <v>25</v>
      </c>
      <c r="L781" s="17"/>
      <c r="M781" s="18" t="str">
        <f>'AI - 1'!A780</f>
        <v>No</v>
      </c>
      <c r="N781" s="18" t="str">
        <f>'AI - 2'!A780</f>
        <v>No</v>
      </c>
      <c r="O781" s="18" t="str">
        <f>'AI  - 3'!A780</f>
        <v>No</v>
      </c>
      <c r="P781" s="8">
        <f>COUNTIF(M781:O781,"Yes")</f>
        <v>0</v>
      </c>
      <c r="Q781" s="18" t="str">
        <f>'AI - 1'!B780</f>
        <v>No</v>
      </c>
      <c r="R781" s="18" t="str">
        <f>'AI - 2'!B780</f>
        <v>No</v>
      </c>
      <c r="S781" s="18" t="str">
        <f>'AI  - 3'!B780</f>
        <v>No</v>
      </c>
      <c r="T781" s="8">
        <f>COUNTIF(Q781:S781,"Yes")</f>
        <v>0</v>
      </c>
      <c r="U781" s="15" t="s">
        <v>152</v>
      </c>
      <c r="V781" s="19"/>
      <c r="W781" s="8"/>
      <c r="X781" s="5"/>
      <c r="Y781" s="20"/>
      <c r="Z781" s="21"/>
      <c r="AA781" s="22"/>
      <c r="AB781" s="22"/>
      <c r="AC781" s="23"/>
      <c r="AD781" s="22"/>
      <c r="AE781" s="22"/>
      <c r="AF781" s="22"/>
      <c r="AG781" s="23"/>
      <c r="AH781" s="22"/>
    </row>
    <row r="782" spans="1:34" ht="15.75" customHeight="1" x14ac:dyDescent="0.3">
      <c r="A782" s="13"/>
      <c r="B782" s="54"/>
      <c r="C782" s="10">
        <v>779</v>
      </c>
      <c r="D782" s="6" t="s">
        <v>1745</v>
      </c>
      <c r="E782" s="6" t="s">
        <v>1746</v>
      </c>
      <c r="F782" s="14" t="s">
        <v>152</v>
      </c>
      <c r="G782" s="15" t="s">
        <v>152</v>
      </c>
      <c r="H782" s="15" t="s">
        <v>152</v>
      </c>
      <c r="I782" s="16" t="s">
        <v>25</v>
      </c>
      <c r="L782" s="17"/>
      <c r="M782" s="18" t="str">
        <f>'AI - 1'!A781</f>
        <v>No</v>
      </c>
      <c r="N782" s="18" t="str">
        <f>'AI - 2'!A781</f>
        <v>No</v>
      </c>
      <c r="O782" s="18" t="str">
        <f>'AI  - 3'!A781</f>
        <v>No</v>
      </c>
      <c r="P782" s="8">
        <f>COUNTIF(M782:O782,"Yes")</f>
        <v>0</v>
      </c>
      <c r="Q782" s="18" t="str">
        <f>'AI - 1'!B781</f>
        <v>No</v>
      </c>
      <c r="R782" s="18" t="str">
        <f>'AI - 2'!B781</f>
        <v>No</v>
      </c>
      <c r="S782" s="18" t="str">
        <f>'AI  - 3'!B781</f>
        <v>No</v>
      </c>
      <c r="T782" s="8">
        <f>COUNTIF(Q782:S782,"Yes")</f>
        <v>0</v>
      </c>
      <c r="U782" s="15" t="s">
        <v>152</v>
      </c>
      <c r="V782" s="19"/>
      <c r="W782" s="8"/>
      <c r="X782" s="5"/>
      <c r="Y782" s="20"/>
      <c r="Z782" s="21"/>
      <c r="AA782" s="22"/>
      <c r="AB782" s="22"/>
      <c r="AC782" s="23"/>
      <c r="AD782" s="22"/>
      <c r="AE782" s="22"/>
      <c r="AF782" s="22"/>
      <c r="AG782" s="23"/>
      <c r="AH782" s="22"/>
    </row>
    <row r="783" spans="1:34" ht="15.75" customHeight="1" x14ac:dyDescent="0.3">
      <c r="A783" s="13"/>
      <c r="B783" s="54"/>
      <c r="C783" s="10">
        <v>780</v>
      </c>
      <c r="D783" s="6" t="s">
        <v>1747</v>
      </c>
      <c r="E783" s="6" t="s">
        <v>1748</v>
      </c>
      <c r="F783" s="14" t="s">
        <v>152</v>
      </c>
      <c r="G783" s="15" t="s">
        <v>152</v>
      </c>
      <c r="H783" s="15" t="s">
        <v>152</v>
      </c>
      <c r="I783" s="16" t="s">
        <v>25</v>
      </c>
      <c r="L783" s="17"/>
      <c r="M783" s="18" t="str">
        <f>'AI - 1'!A782</f>
        <v>No</v>
      </c>
      <c r="N783" s="18" t="str">
        <f>'AI - 2'!A782</f>
        <v>No</v>
      </c>
      <c r="O783" s="18" t="str">
        <f>'AI  - 3'!A782</f>
        <v>No</v>
      </c>
      <c r="P783" s="8">
        <f>COUNTIF(M783:O783,"Yes")</f>
        <v>0</v>
      </c>
      <c r="Q783" s="18" t="str">
        <f>'AI - 1'!B782</f>
        <v>No</v>
      </c>
      <c r="R783" s="18" t="str">
        <f>'AI - 2'!B782</f>
        <v>No</v>
      </c>
      <c r="S783" s="18" t="str">
        <f>'AI  - 3'!B782</f>
        <v>No</v>
      </c>
      <c r="T783" s="8">
        <f>COUNTIF(Q783:S783,"Yes")</f>
        <v>0</v>
      </c>
      <c r="U783" s="15" t="s">
        <v>152</v>
      </c>
      <c r="V783" s="19"/>
      <c r="W783" s="8"/>
      <c r="X783" s="5"/>
      <c r="Y783" s="20"/>
      <c r="Z783" s="21"/>
      <c r="AA783" s="22"/>
      <c r="AB783" s="22"/>
      <c r="AC783" s="23"/>
      <c r="AD783" s="22"/>
      <c r="AE783" s="22"/>
      <c r="AF783" s="22"/>
      <c r="AG783" s="23"/>
      <c r="AH783" s="22"/>
    </row>
    <row r="784" spans="1:34" ht="15.75" customHeight="1" x14ac:dyDescent="0.3">
      <c r="A784" s="13"/>
      <c r="B784" s="54"/>
      <c r="C784" s="10">
        <v>781</v>
      </c>
      <c r="D784" s="6" t="s">
        <v>1749</v>
      </c>
      <c r="E784" s="6" t="s">
        <v>1750</v>
      </c>
      <c r="F784" s="14" t="s">
        <v>152</v>
      </c>
      <c r="G784" s="15" t="s">
        <v>152</v>
      </c>
      <c r="H784" s="15" t="s">
        <v>152</v>
      </c>
      <c r="I784" s="16" t="s">
        <v>25</v>
      </c>
      <c r="L784" s="17"/>
      <c r="M784" s="18" t="str">
        <f>'AI - 1'!A783</f>
        <v>No</v>
      </c>
      <c r="N784" s="18" t="str">
        <f>'AI - 2'!A783</f>
        <v>No</v>
      </c>
      <c r="O784" s="18" t="str">
        <f>'AI  - 3'!A783</f>
        <v>No</v>
      </c>
      <c r="P784" s="8">
        <f>COUNTIF(M784:O784,"Yes")</f>
        <v>0</v>
      </c>
      <c r="Q784" s="18" t="str">
        <f>'AI - 1'!B783</f>
        <v>No</v>
      </c>
      <c r="R784" s="18" t="str">
        <f>'AI - 2'!B783</f>
        <v>No</v>
      </c>
      <c r="S784" s="18" t="str">
        <f>'AI  - 3'!B783</f>
        <v>No</v>
      </c>
      <c r="T784" s="8">
        <f>COUNTIF(Q784:S784,"Yes")</f>
        <v>0</v>
      </c>
      <c r="U784" s="15" t="s">
        <v>152</v>
      </c>
      <c r="V784" s="19"/>
      <c r="W784" s="8"/>
      <c r="X784" s="5"/>
      <c r="Y784" s="20"/>
      <c r="Z784" s="21"/>
      <c r="AA784" s="22"/>
      <c r="AB784" s="22"/>
      <c r="AC784" s="23"/>
      <c r="AD784" s="22"/>
      <c r="AE784" s="22"/>
      <c r="AF784" s="22"/>
      <c r="AG784" s="23"/>
      <c r="AH784" s="22"/>
    </row>
    <row r="785" spans="1:34" ht="15.75" customHeight="1" x14ac:dyDescent="0.3">
      <c r="A785" s="13"/>
      <c r="B785" s="54"/>
      <c r="C785" s="10">
        <v>782</v>
      </c>
      <c r="D785" s="6" t="s">
        <v>179</v>
      </c>
      <c r="E785" s="6" t="s">
        <v>180</v>
      </c>
      <c r="F785" s="14" t="s">
        <v>152</v>
      </c>
      <c r="G785" s="15" t="s">
        <v>24</v>
      </c>
      <c r="H785" s="27" t="s">
        <v>152</v>
      </c>
      <c r="I785" s="16" t="s">
        <v>181</v>
      </c>
      <c r="J785" s="2" t="s">
        <v>182</v>
      </c>
      <c r="K785" s="2" t="s">
        <v>183</v>
      </c>
      <c r="L785" s="17"/>
      <c r="M785" s="18" t="str">
        <f>'AI - 1'!A784</f>
        <v>Yes</v>
      </c>
      <c r="N785" s="18" t="str">
        <f>'AI - 2'!A784</f>
        <v>Yes</v>
      </c>
      <c r="O785" s="18" t="str">
        <f>'AI  - 3'!A784</f>
        <v>Yes</v>
      </c>
      <c r="P785" s="8">
        <f>COUNTIF(M785:O785,"Yes")</f>
        <v>3</v>
      </c>
      <c r="Q785" s="18" t="str">
        <f>'AI - 1'!B784</f>
        <v>Yes</v>
      </c>
      <c r="R785" s="18" t="str">
        <f>'AI - 2'!B784</f>
        <v>Yes</v>
      </c>
      <c r="S785" s="18" t="str">
        <f>'AI  - 3'!B784</f>
        <v>Yes</v>
      </c>
      <c r="T785" s="8">
        <f>COUNTIF(Q785:S785,"Yes")</f>
        <v>3</v>
      </c>
      <c r="U785" s="15" t="s">
        <v>24</v>
      </c>
      <c r="V785" s="19"/>
      <c r="W785" s="8"/>
      <c r="X785" s="5"/>
      <c r="Y785" s="20"/>
      <c r="Z785" s="21"/>
      <c r="AA785" s="22"/>
      <c r="AB785" s="22"/>
      <c r="AC785" s="23"/>
      <c r="AD785" s="21"/>
      <c r="AE785" s="22"/>
      <c r="AF785" s="22"/>
      <c r="AG785" s="23"/>
      <c r="AH785" s="21"/>
    </row>
    <row r="786" spans="1:34" ht="15.75" customHeight="1" x14ac:dyDescent="0.3">
      <c r="A786" s="13"/>
      <c r="B786" s="54"/>
      <c r="C786" s="10">
        <v>783</v>
      </c>
      <c r="D786" s="6" t="s">
        <v>1751</v>
      </c>
      <c r="E786" s="6" t="s">
        <v>1752</v>
      </c>
      <c r="F786" s="14" t="s">
        <v>152</v>
      </c>
      <c r="G786" s="15" t="s">
        <v>152</v>
      </c>
      <c r="H786" s="15" t="s">
        <v>152</v>
      </c>
      <c r="I786" s="16" t="s">
        <v>25</v>
      </c>
      <c r="L786" s="17"/>
      <c r="M786" s="18" t="str">
        <f>'AI - 1'!A785</f>
        <v>No</v>
      </c>
      <c r="N786" s="18" t="str">
        <f>'AI - 2'!A785</f>
        <v>No</v>
      </c>
      <c r="O786" s="18" t="str">
        <f>'AI  - 3'!A785</f>
        <v>No</v>
      </c>
      <c r="P786" s="8">
        <f>COUNTIF(M786:O786,"Yes")</f>
        <v>0</v>
      </c>
      <c r="Q786" s="18" t="str">
        <f>'AI - 1'!B785</f>
        <v>No</v>
      </c>
      <c r="R786" s="18" t="str">
        <f>'AI - 2'!B785</f>
        <v>No</v>
      </c>
      <c r="S786" s="18" t="str">
        <f>'AI  - 3'!B785</f>
        <v>No</v>
      </c>
      <c r="T786" s="8">
        <f>COUNTIF(Q786:S786,"Yes")</f>
        <v>0</v>
      </c>
      <c r="U786" s="15" t="s">
        <v>152</v>
      </c>
      <c r="V786" s="19"/>
      <c r="W786" s="8"/>
      <c r="X786" s="5"/>
      <c r="Y786" s="20"/>
      <c r="Z786" s="21"/>
      <c r="AA786" s="22"/>
      <c r="AB786" s="22"/>
      <c r="AC786" s="23"/>
      <c r="AD786" s="22"/>
      <c r="AE786" s="22"/>
      <c r="AF786" s="22"/>
      <c r="AG786" s="23"/>
      <c r="AH786" s="22"/>
    </row>
    <row r="787" spans="1:34" ht="15.75" customHeight="1" x14ac:dyDescent="0.3">
      <c r="A787" s="13"/>
      <c r="B787" s="54"/>
      <c r="C787" s="10">
        <v>784</v>
      </c>
      <c r="D787" s="6" t="s">
        <v>1753</v>
      </c>
      <c r="E787" s="6" t="s">
        <v>1754</v>
      </c>
      <c r="F787" s="14" t="s">
        <v>152</v>
      </c>
      <c r="G787" s="15" t="s">
        <v>152</v>
      </c>
      <c r="H787" s="15" t="s">
        <v>152</v>
      </c>
      <c r="I787" s="16" t="s">
        <v>25</v>
      </c>
      <c r="L787" s="17"/>
      <c r="M787" s="18" t="str">
        <f>'AI - 1'!A786</f>
        <v>No</v>
      </c>
      <c r="N787" s="18" t="str">
        <f>'AI - 2'!A786</f>
        <v>No</v>
      </c>
      <c r="O787" s="18" t="str">
        <f>'AI  - 3'!A786</f>
        <v>No</v>
      </c>
      <c r="P787" s="8">
        <f>COUNTIF(M787:O787,"Yes")</f>
        <v>0</v>
      </c>
      <c r="Q787" s="18" t="str">
        <f>'AI - 1'!B786</f>
        <v>No</v>
      </c>
      <c r="R787" s="18" t="str">
        <f>'AI - 2'!B786</f>
        <v>No</v>
      </c>
      <c r="S787" s="18" t="str">
        <f>'AI  - 3'!B786</f>
        <v>No</v>
      </c>
      <c r="T787" s="8">
        <f>COUNTIF(Q787:S787,"Yes")</f>
        <v>0</v>
      </c>
      <c r="U787" s="15" t="s">
        <v>152</v>
      </c>
      <c r="V787" s="19"/>
      <c r="W787" s="8"/>
      <c r="X787" s="5"/>
      <c r="Y787" s="20"/>
      <c r="Z787" s="21"/>
      <c r="AA787" s="22"/>
      <c r="AB787" s="22"/>
      <c r="AC787" s="23"/>
      <c r="AD787" s="22"/>
      <c r="AE787" s="22"/>
      <c r="AF787" s="22"/>
      <c r="AG787" s="23"/>
      <c r="AH787" s="22"/>
    </row>
    <row r="788" spans="1:34" ht="15.75" customHeight="1" x14ac:dyDescent="0.3">
      <c r="A788" s="13"/>
      <c r="B788" s="54"/>
      <c r="C788" s="10">
        <v>785</v>
      </c>
      <c r="D788" s="6" t="s">
        <v>1755</v>
      </c>
      <c r="E788" s="6" t="s">
        <v>1756</v>
      </c>
      <c r="F788" s="14" t="s">
        <v>152</v>
      </c>
      <c r="G788" s="15" t="s">
        <v>152</v>
      </c>
      <c r="H788" s="15" t="s">
        <v>152</v>
      </c>
      <c r="I788" s="16" t="s">
        <v>25</v>
      </c>
      <c r="L788" s="17"/>
      <c r="M788" s="18" t="str">
        <f>'AI - 1'!A787</f>
        <v>No</v>
      </c>
      <c r="N788" s="18" t="str">
        <f>'AI - 2'!A787</f>
        <v>No</v>
      </c>
      <c r="O788" s="18" t="str">
        <f>'AI  - 3'!A787</f>
        <v>No</v>
      </c>
      <c r="P788" s="8">
        <f>COUNTIF(M788:O788,"Yes")</f>
        <v>0</v>
      </c>
      <c r="Q788" s="18" t="str">
        <f>'AI - 1'!B787</f>
        <v>No</v>
      </c>
      <c r="R788" s="18" t="str">
        <f>'AI - 2'!B787</f>
        <v>No</v>
      </c>
      <c r="S788" s="18" t="str">
        <f>'AI  - 3'!B787</f>
        <v>No</v>
      </c>
      <c r="T788" s="8">
        <f>COUNTIF(Q788:S788,"Yes")</f>
        <v>0</v>
      </c>
      <c r="U788" s="15" t="s">
        <v>152</v>
      </c>
      <c r="V788" s="19"/>
      <c r="W788" s="8"/>
      <c r="X788" s="5"/>
      <c r="Y788" s="20"/>
      <c r="Z788" s="21"/>
      <c r="AA788" s="22"/>
      <c r="AB788" s="22"/>
      <c r="AC788" s="23"/>
      <c r="AD788" s="22"/>
      <c r="AE788" s="22"/>
      <c r="AF788" s="22"/>
      <c r="AG788" s="23"/>
      <c r="AH788" s="22"/>
    </row>
    <row r="789" spans="1:34" ht="15.75" customHeight="1" x14ac:dyDescent="0.3">
      <c r="A789" s="13"/>
      <c r="B789" s="54"/>
      <c r="C789" s="10">
        <v>786</v>
      </c>
      <c r="D789" s="6" t="s">
        <v>1757</v>
      </c>
      <c r="E789" s="6" t="s">
        <v>1758</v>
      </c>
      <c r="F789" s="14" t="s">
        <v>152</v>
      </c>
      <c r="G789" s="15" t="s">
        <v>152</v>
      </c>
      <c r="H789" s="15" t="s">
        <v>152</v>
      </c>
      <c r="I789" s="16" t="s">
        <v>25</v>
      </c>
      <c r="L789" s="17"/>
      <c r="M789" s="18" t="str">
        <f>'AI - 1'!A788</f>
        <v>No</v>
      </c>
      <c r="N789" s="18" t="str">
        <f>'AI - 2'!A788</f>
        <v>No</v>
      </c>
      <c r="O789" s="18" t="str">
        <f>'AI  - 3'!A788</f>
        <v>No</v>
      </c>
      <c r="P789" s="8">
        <f>COUNTIF(M789:O789,"Yes")</f>
        <v>0</v>
      </c>
      <c r="Q789" s="18" t="str">
        <f>'AI - 1'!B788</f>
        <v>No</v>
      </c>
      <c r="R789" s="18" t="str">
        <f>'AI - 2'!B788</f>
        <v>No</v>
      </c>
      <c r="S789" s="18" t="str">
        <f>'AI  - 3'!B788</f>
        <v>No</v>
      </c>
      <c r="T789" s="8">
        <f>COUNTIF(Q789:S789,"Yes")</f>
        <v>0</v>
      </c>
      <c r="U789" s="15" t="s">
        <v>152</v>
      </c>
      <c r="V789" s="19"/>
      <c r="W789" s="8"/>
      <c r="X789" s="5"/>
      <c r="Y789" s="20"/>
      <c r="Z789" s="21"/>
      <c r="AA789" s="22"/>
      <c r="AB789" s="22"/>
      <c r="AC789" s="23"/>
      <c r="AD789" s="22"/>
      <c r="AE789" s="22"/>
      <c r="AF789" s="22"/>
      <c r="AG789" s="23"/>
      <c r="AH789" s="22"/>
    </row>
    <row r="790" spans="1:34" ht="15.75" customHeight="1" x14ac:dyDescent="0.3">
      <c r="A790" s="13"/>
      <c r="B790" s="54"/>
      <c r="C790" s="10">
        <v>787</v>
      </c>
      <c r="D790" s="6" t="s">
        <v>1759</v>
      </c>
      <c r="E790" s="6" t="s">
        <v>1760</v>
      </c>
      <c r="F790" s="14" t="s">
        <v>152</v>
      </c>
      <c r="G790" s="15" t="s">
        <v>152</v>
      </c>
      <c r="H790" s="15" t="s">
        <v>152</v>
      </c>
      <c r="I790" s="16" t="s">
        <v>25</v>
      </c>
      <c r="L790" s="17"/>
      <c r="M790" s="18" t="str">
        <f>'AI - 1'!A789</f>
        <v>No</v>
      </c>
      <c r="N790" s="18" t="str">
        <f>'AI - 2'!A789</f>
        <v>No</v>
      </c>
      <c r="O790" s="18" t="str">
        <f>'AI  - 3'!A789</f>
        <v>No</v>
      </c>
      <c r="P790" s="8">
        <f>COUNTIF(M790:O790,"Yes")</f>
        <v>0</v>
      </c>
      <c r="Q790" s="18" t="str">
        <f>'AI - 1'!B789</f>
        <v>No</v>
      </c>
      <c r="R790" s="18" t="str">
        <f>'AI - 2'!B789</f>
        <v>No</v>
      </c>
      <c r="S790" s="18" t="str">
        <f>'AI  - 3'!B789</f>
        <v>No</v>
      </c>
      <c r="T790" s="8">
        <f>COUNTIF(Q790:S790,"Yes")</f>
        <v>0</v>
      </c>
      <c r="U790" s="15" t="s">
        <v>152</v>
      </c>
      <c r="V790" s="19"/>
      <c r="W790" s="8"/>
      <c r="X790" s="5"/>
      <c r="Y790" s="20"/>
      <c r="Z790" s="21"/>
      <c r="AA790" s="22"/>
      <c r="AB790" s="22"/>
      <c r="AC790" s="23"/>
      <c r="AD790" s="22"/>
      <c r="AE790" s="22"/>
      <c r="AF790" s="22"/>
      <c r="AG790" s="23"/>
      <c r="AH790" s="22"/>
    </row>
    <row r="791" spans="1:34" ht="15.75" customHeight="1" x14ac:dyDescent="0.3">
      <c r="A791" s="13"/>
      <c r="B791" s="54"/>
      <c r="C791" s="10">
        <v>788</v>
      </c>
      <c r="D791" s="6" t="s">
        <v>1761</v>
      </c>
      <c r="E791" s="6" t="s">
        <v>1762</v>
      </c>
      <c r="F791" s="14" t="s">
        <v>152</v>
      </c>
      <c r="G791" s="15" t="s">
        <v>152</v>
      </c>
      <c r="H791" s="15" t="s">
        <v>152</v>
      </c>
      <c r="I791" s="16" t="s">
        <v>25</v>
      </c>
      <c r="L791" s="17"/>
      <c r="M791" s="18" t="str">
        <f>'AI - 1'!A790</f>
        <v>No</v>
      </c>
      <c r="N791" s="18" t="str">
        <f>'AI - 2'!A790</f>
        <v>No</v>
      </c>
      <c r="O791" s="18" t="str">
        <f>'AI  - 3'!A790</f>
        <v>No</v>
      </c>
      <c r="P791" s="8">
        <f>COUNTIF(M791:O791,"Yes")</f>
        <v>0</v>
      </c>
      <c r="Q791" s="18" t="str">
        <f>'AI - 1'!B790</f>
        <v>No</v>
      </c>
      <c r="R791" s="18" t="str">
        <f>'AI - 2'!B790</f>
        <v>No</v>
      </c>
      <c r="S791" s="18" t="str">
        <f>'AI  - 3'!B790</f>
        <v>No</v>
      </c>
      <c r="T791" s="8">
        <f>COUNTIF(Q791:S791,"Yes")</f>
        <v>0</v>
      </c>
      <c r="U791" s="15" t="s">
        <v>152</v>
      </c>
      <c r="V791" s="19"/>
      <c r="W791" s="8"/>
      <c r="X791" s="5"/>
      <c r="Y791" s="20"/>
      <c r="Z791" s="21"/>
      <c r="AA791" s="22"/>
      <c r="AB791" s="22"/>
      <c r="AC791" s="23"/>
      <c r="AD791" s="22"/>
      <c r="AE791" s="22"/>
      <c r="AF791" s="22"/>
      <c r="AG791" s="23"/>
      <c r="AH791" s="22"/>
    </row>
    <row r="792" spans="1:34" ht="15.75" customHeight="1" x14ac:dyDescent="0.3">
      <c r="A792" s="13"/>
      <c r="B792" s="54"/>
      <c r="C792" s="10">
        <v>789</v>
      </c>
      <c r="D792" s="6" t="s">
        <v>1763</v>
      </c>
      <c r="E792" s="6" t="s">
        <v>1764</v>
      </c>
      <c r="F792" s="14" t="s">
        <v>152</v>
      </c>
      <c r="G792" s="15" t="s">
        <v>152</v>
      </c>
      <c r="H792" s="15" t="s">
        <v>152</v>
      </c>
      <c r="I792" s="16" t="s">
        <v>25</v>
      </c>
      <c r="L792" s="17"/>
      <c r="M792" s="18" t="str">
        <f>'AI - 1'!A791</f>
        <v>No</v>
      </c>
      <c r="N792" s="18" t="str">
        <f>'AI - 2'!A791</f>
        <v>No</v>
      </c>
      <c r="O792" s="18" t="str">
        <f>'AI  - 3'!A791</f>
        <v>No</v>
      </c>
      <c r="P792" s="8">
        <f>COUNTIF(M792:O792,"Yes")</f>
        <v>0</v>
      </c>
      <c r="Q792" s="18" t="str">
        <f>'AI - 1'!B791</f>
        <v>No</v>
      </c>
      <c r="R792" s="18" t="str">
        <f>'AI - 2'!B791</f>
        <v>No</v>
      </c>
      <c r="S792" s="18" t="str">
        <f>'AI  - 3'!B791</f>
        <v>No</v>
      </c>
      <c r="T792" s="8">
        <f>COUNTIF(Q792:S792,"Yes")</f>
        <v>0</v>
      </c>
      <c r="U792" s="15" t="s">
        <v>152</v>
      </c>
      <c r="V792" s="19"/>
      <c r="W792" s="8"/>
      <c r="X792" s="5"/>
      <c r="Y792" s="20"/>
      <c r="Z792" s="21"/>
      <c r="AA792" s="22"/>
      <c r="AB792" s="22"/>
      <c r="AC792" s="23"/>
      <c r="AD792" s="22"/>
      <c r="AE792" s="22"/>
      <c r="AF792" s="22"/>
      <c r="AG792" s="23"/>
      <c r="AH792" s="22"/>
    </row>
    <row r="793" spans="1:34" ht="15.75" customHeight="1" x14ac:dyDescent="0.3">
      <c r="A793" s="13"/>
      <c r="B793" s="54"/>
      <c r="C793" s="10">
        <v>790</v>
      </c>
      <c r="D793" s="6" t="s">
        <v>1765</v>
      </c>
      <c r="E793" s="6" t="s">
        <v>1766</v>
      </c>
      <c r="F793" s="14" t="s">
        <v>152</v>
      </c>
      <c r="G793" s="15" t="s">
        <v>152</v>
      </c>
      <c r="H793" s="15" t="s">
        <v>152</v>
      </c>
      <c r="I793" s="16" t="s">
        <v>25</v>
      </c>
      <c r="L793" s="17"/>
      <c r="M793" s="18" t="str">
        <f>'AI - 1'!A792</f>
        <v>No</v>
      </c>
      <c r="N793" s="18" t="str">
        <f>'AI - 2'!A792</f>
        <v>No</v>
      </c>
      <c r="O793" s="18" t="str">
        <f>'AI  - 3'!A792</f>
        <v>No</v>
      </c>
      <c r="P793" s="8">
        <f>COUNTIF(M793:O793,"Yes")</f>
        <v>0</v>
      </c>
      <c r="Q793" s="18" t="str">
        <f>'AI - 1'!B792</f>
        <v>No</v>
      </c>
      <c r="R793" s="18" t="str">
        <f>'AI - 2'!B792</f>
        <v>No</v>
      </c>
      <c r="S793" s="18" t="str">
        <f>'AI  - 3'!B792</f>
        <v>No</v>
      </c>
      <c r="T793" s="8">
        <f>COUNTIF(Q793:S793,"Yes")</f>
        <v>0</v>
      </c>
      <c r="U793" s="15" t="s">
        <v>152</v>
      </c>
      <c r="V793" s="19"/>
      <c r="W793" s="8"/>
      <c r="X793" s="5"/>
      <c r="Y793" s="20"/>
      <c r="Z793" s="21"/>
      <c r="AA793" s="22"/>
      <c r="AB793" s="22"/>
      <c r="AC793" s="23"/>
      <c r="AD793" s="22"/>
      <c r="AE793" s="22"/>
      <c r="AF793" s="22"/>
      <c r="AG793" s="23"/>
      <c r="AH793" s="22"/>
    </row>
    <row r="794" spans="1:34" ht="15.75" customHeight="1" x14ac:dyDescent="0.3">
      <c r="A794" s="13"/>
      <c r="B794" s="54"/>
      <c r="C794" s="10">
        <v>791</v>
      </c>
      <c r="D794" s="6" t="s">
        <v>1767</v>
      </c>
      <c r="E794" s="6" t="s">
        <v>1768</v>
      </c>
      <c r="F794" s="14" t="s">
        <v>152</v>
      </c>
      <c r="G794" s="15" t="s">
        <v>152</v>
      </c>
      <c r="H794" s="15" t="s">
        <v>152</v>
      </c>
      <c r="I794" s="16" t="s">
        <v>25</v>
      </c>
      <c r="L794" s="17"/>
      <c r="M794" s="18" t="str">
        <f>'AI - 1'!A793</f>
        <v>No</v>
      </c>
      <c r="N794" s="18" t="str">
        <f>'AI - 2'!A793</f>
        <v>No</v>
      </c>
      <c r="O794" s="18" t="str">
        <f>'AI  - 3'!A793</f>
        <v>No</v>
      </c>
      <c r="P794" s="8">
        <f>COUNTIF(M794:O794,"Yes")</f>
        <v>0</v>
      </c>
      <c r="Q794" s="18" t="str">
        <f>'AI - 1'!B793</f>
        <v>No</v>
      </c>
      <c r="R794" s="18" t="str">
        <f>'AI - 2'!B793</f>
        <v>No</v>
      </c>
      <c r="S794" s="18" t="str">
        <f>'AI  - 3'!B793</f>
        <v>No</v>
      </c>
      <c r="T794" s="8">
        <f>COUNTIF(Q794:S794,"Yes")</f>
        <v>0</v>
      </c>
      <c r="U794" s="15" t="s">
        <v>152</v>
      </c>
      <c r="V794" s="19"/>
      <c r="W794" s="8"/>
      <c r="X794" s="5"/>
      <c r="Y794" s="20"/>
      <c r="Z794" s="21"/>
      <c r="AA794" s="22"/>
      <c r="AB794" s="22"/>
      <c r="AC794" s="23"/>
      <c r="AD794" s="22"/>
      <c r="AE794" s="22"/>
      <c r="AF794" s="22"/>
      <c r="AG794" s="23"/>
      <c r="AH794" s="22"/>
    </row>
    <row r="795" spans="1:34" ht="15.75" customHeight="1" x14ac:dyDescent="0.3">
      <c r="A795" s="13"/>
      <c r="B795" s="54"/>
      <c r="C795" s="10">
        <v>792</v>
      </c>
      <c r="D795" s="6" t="s">
        <v>1769</v>
      </c>
      <c r="E795" s="6" t="s">
        <v>1770</v>
      </c>
      <c r="F795" s="14" t="s">
        <v>152</v>
      </c>
      <c r="G795" s="15" t="s">
        <v>152</v>
      </c>
      <c r="H795" s="15" t="s">
        <v>152</v>
      </c>
      <c r="I795" s="16" t="s">
        <v>25</v>
      </c>
      <c r="L795" s="17"/>
      <c r="M795" s="18" t="str">
        <f>'AI - 1'!A794</f>
        <v>No</v>
      </c>
      <c r="N795" s="18" t="str">
        <f>'AI - 2'!A794</f>
        <v>No</v>
      </c>
      <c r="O795" s="18" t="str">
        <f>'AI  - 3'!A794</f>
        <v>No</v>
      </c>
      <c r="P795" s="8">
        <f>COUNTIF(M795:O795,"Yes")</f>
        <v>0</v>
      </c>
      <c r="Q795" s="18" t="str">
        <f>'AI - 1'!B794</f>
        <v>No</v>
      </c>
      <c r="R795" s="18" t="str">
        <f>'AI - 2'!B794</f>
        <v>No</v>
      </c>
      <c r="S795" s="18" t="str">
        <f>'AI  - 3'!B794</f>
        <v>No</v>
      </c>
      <c r="T795" s="8">
        <f>COUNTIF(Q795:S795,"Yes")</f>
        <v>0</v>
      </c>
      <c r="U795" s="15" t="s">
        <v>152</v>
      </c>
      <c r="V795" s="19"/>
      <c r="W795" s="8"/>
      <c r="X795" s="5"/>
      <c r="Y795" s="20"/>
      <c r="Z795" s="21"/>
      <c r="AA795" s="22"/>
      <c r="AB795" s="22"/>
      <c r="AC795" s="23"/>
      <c r="AD795" s="22"/>
      <c r="AE795" s="22"/>
      <c r="AF795" s="22"/>
      <c r="AG795" s="23"/>
      <c r="AH795" s="22"/>
    </row>
    <row r="796" spans="1:34" ht="15.75" customHeight="1" x14ac:dyDescent="0.3">
      <c r="A796" s="13"/>
      <c r="B796" s="54"/>
      <c r="C796" s="10">
        <v>793</v>
      </c>
      <c r="D796" s="6" t="s">
        <v>1771</v>
      </c>
      <c r="E796" s="6" t="s">
        <v>1772</v>
      </c>
      <c r="F796" s="14" t="s">
        <v>152</v>
      </c>
      <c r="G796" s="15" t="s">
        <v>152</v>
      </c>
      <c r="H796" s="15" t="s">
        <v>152</v>
      </c>
      <c r="I796" s="16" t="s">
        <v>25</v>
      </c>
      <c r="L796" s="17"/>
      <c r="M796" s="18" t="str">
        <f>'AI - 1'!A795</f>
        <v>No</v>
      </c>
      <c r="N796" s="18" t="str">
        <f>'AI - 2'!A795</f>
        <v>No</v>
      </c>
      <c r="O796" s="18" t="str">
        <f>'AI  - 3'!A795</f>
        <v>No</v>
      </c>
      <c r="P796" s="8">
        <f>COUNTIF(M796:O796,"Yes")</f>
        <v>0</v>
      </c>
      <c r="Q796" s="18" t="str">
        <f>'AI - 1'!B795</f>
        <v>No</v>
      </c>
      <c r="R796" s="18" t="str">
        <f>'AI - 2'!B795</f>
        <v>No</v>
      </c>
      <c r="S796" s="18" t="str">
        <f>'AI  - 3'!B795</f>
        <v>No</v>
      </c>
      <c r="T796" s="8">
        <f>COUNTIF(Q796:S796,"Yes")</f>
        <v>0</v>
      </c>
      <c r="U796" s="15" t="s">
        <v>152</v>
      </c>
      <c r="V796" s="19"/>
      <c r="W796" s="8"/>
      <c r="X796" s="5"/>
      <c r="Y796" s="20"/>
      <c r="Z796" s="21"/>
      <c r="AA796" s="22"/>
      <c r="AB796" s="22"/>
      <c r="AC796" s="23"/>
      <c r="AD796" s="22"/>
      <c r="AE796" s="22"/>
      <c r="AF796" s="22"/>
      <c r="AG796" s="23"/>
      <c r="AH796" s="22"/>
    </row>
    <row r="797" spans="1:34" ht="15.75" customHeight="1" x14ac:dyDescent="0.3">
      <c r="A797" s="13"/>
      <c r="B797" s="54"/>
      <c r="C797" s="10">
        <v>794</v>
      </c>
      <c r="D797" s="6" t="s">
        <v>216</v>
      </c>
      <c r="E797" s="6" t="s">
        <v>434</v>
      </c>
      <c r="F797" s="14" t="s">
        <v>24</v>
      </c>
      <c r="G797" s="15" t="s">
        <v>152</v>
      </c>
      <c r="H797" s="16" t="s">
        <v>152</v>
      </c>
      <c r="I797" s="24" t="s">
        <v>424</v>
      </c>
      <c r="J797" s="32" t="s">
        <v>433</v>
      </c>
      <c r="K797" s="2" t="s">
        <v>127</v>
      </c>
      <c r="L797" s="17"/>
      <c r="M797" s="18" t="str">
        <f>'AI - 1'!A796</f>
        <v>No</v>
      </c>
      <c r="N797" s="18" t="str">
        <f>'AI - 2'!A796</f>
        <v>No</v>
      </c>
      <c r="O797" s="18" t="str">
        <f>'AI  - 3'!A796</f>
        <v>No</v>
      </c>
      <c r="P797" s="8">
        <f>COUNTIF(M797:O797,"Yes")</f>
        <v>0</v>
      </c>
      <c r="Q797" s="18" t="str">
        <f>'AI - 1'!B796</f>
        <v>No</v>
      </c>
      <c r="R797" s="18" t="str">
        <f>'AI - 2'!B796</f>
        <v>No</v>
      </c>
      <c r="S797" s="18" t="str">
        <f>'AI  - 3'!B796</f>
        <v>No</v>
      </c>
      <c r="T797" s="8">
        <f>COUNTIF(Q797:S797,"Yes")</f>
        <v>0</v>
      </c>
      <c r="U797" s="15" t="s">
        <v>152</v>
      </c>
      <c r="V797" s="19"/>
      <c r="W797" s="8"/>
      <c r="X797" s="5"/>
      <c r="Y797" s="20"/>
      <c r="Z797" s="21"/>
      <c r="AA797" s="22"/>
      <c r="AB797" s="22"/>
      <c r="AC797" s="23"/>
      <c r="AD797" s="22"/>
      <c r="AE797" s="22"/>
      <c r="AF797" s="22"/>
      <c r="AG797" s="23"/>
      <c r="AH797" s="22"/>
    </row>
    <row r="798" spans="1:34" ht="15.75" customHeight="1" x14ac:dyDescent="0.3">
      <c r="A798" s="13"/>
      <c r="B798" s="54"/>
      <c r="C798" s="10">
        <v>795</v>
      </c>
      <c r="D798" s="6" t="s">
        <v>1773</v>
      </c>
      <c r="E798" s="6" t="s">
        <v>1774</v>
      </c>
      <c r="F798" s="14" t="s">
        <v>152</v>
      </c>
      <c r="G798" s="15" t="s">
        <v>152</v>
      </c>
      <c r="H798" s="15" t="s">
        <v>152</v>
      </c>
      <c r="I798" s="16" t="s">
        <v>25</v>
      </c>
      <c r="L798" s="17"/>
      <c r="M798" s="18" t="str">
        <f>'AI - 1'!A797</f>
        <v>No</v>
      </c>
      <c r="N798" s="18" t="str">
        <f>'AI - 2'!A797</f>
        <v>No</v>
      </c>
      <c r="O798" s="18" t="str">
        <f>'AI  - 3'!A797</f>
        <v>No</v>
      </c>
      <c r="P798" s="8">
        <f>COUNTIF(M798:O798,"Yes")</f>
        <v>0</v>
      </c>
      <c r="Q798" s="18" t="str">
        <f>'AI - 1'!B797</f>
        <v>No</v>
      </c>
      <c r="R798" s="18" t="str">
        <f>'AI - 2'!B797</f>
        <v>No</v>
      </c>
      <c r="S798" s="18" t="str">
        <f>'AI  - 3'!B797</f>
        <v>No</v>
      </c>
      <c r="T798" s="8">
        <f>COUNTIF(Q798:S798,"Yes")</f>
        <v>0</v>
      </c>
      <c r="U798" s="15" t="s">
        <v>152</v>
      </c>
      <c r="V798" s="19"/>
      <c r="W798" s="8"/>
      <c r="X798" s="5"/>
      <c r="Y798" s="20"/>
      <c r="Z798" s="21"/>
      <c r="AA798" s="22"/>
      <c r="AB798" s="22"/>
      <c r="AC798" s="23"/>
      <c r="AD798" s="22"/>
      <c r="AE798" s="22"/>
      <c r="AF798" s="22"/>
      <c r="AG798" s="23"/>
      <c r="AH798" s="22"/>
    </row>
    <row r="799" spans="1:34" ht="15.75" customHeight="1" x14ac:dyDescent="0.3">
      <c r="A799" s="13"/>
      <c r="B799" s="54"/>
      <c r="C799" s="10">
        <v>796</v>
      </c>
      <c r="D799" s="6" t="s">
        <v>1775</v>
      </c>
      <c r="E799" s="6" t="s">
        <v>1776</v>
      </c>
      <c r="F799" s="14" t="s">
        <v>152</v>
      </c>
      <c r="G799" s="15" t="s">
        <v>152</v>
      </c>
      <c r="H799" s="15" t="s">
        <v>152</v>
      </c>
      <c r="I799" s="16" t="s">
        <v>25</v>
      </c>
      <c r="L799" s="17"/>
      <c r="M799" s="18" t="str">
        <f>'AI - 1'!A798</f>
        <v>No</v>
      </c>
      <c r="N799" s="18" t="str">
        <f>'AI - 2'!A798</f>
        <v>No</v>
      </c>
      <c r="O799" s="18" t="str">
        <f>'AI  - 3'!A798</f>
        <v>No</v>
      </c>
      <c r="P799" s="8">
        <f>COUNTIF(M799:O799,"Yes")</f>
        <v>0</v>
      </c>
      <c r="Q799" s="18" t="str">
        <f>'AI - 1'!B798</f>
        <v>No</v>
      </c>
      <c r="R799" s="18" t="str">
        <f>'AI - 2'!B798</f>
        <v>No</v>
      </c>
      <c r="S799" s="18" t="str">
        <f>'AI  - 3'!B798</f>
        <v>No</v>
      </c>
      <c r="T799" s="8">
        <f>COUNTIF(Q799:S799,"Yes")</f>
        <v>0</v>
      </c>
      <c r="U799" s="15" t="s">
        <v>152</v>
      </c>
      <c r="V799" s="19"/>
      <c r="W799" s="8"/>
      <c r="X799" s="5"/>
      <c r="Y799" s="20"/>
      <c r="Z799" s="21"/>
      <c r="AA799" s="22"/>
      <c r="AB799" s="22"/>
      <c r="AC799" s="23"/>
      <c r="AD799" s="22"/>
      <c r="AE799" s="22"/>
      <c r="AF799" s="22"/>
      <c r="AG799" s="23"/>
      <c r="AH799" s="22"/>
    </row>
    <row r="800" spans="1:34" ht="15.75" customHeight="1" x14ac:dyDescent="0.3">
      <c r="A800" s="13"/>
      <c r="B800" s="54"/>
      <c r="C800" s="10">
        <v>797</v>
      </c>
      <c r="D800" s="6" t="s">
        <v>1777</v>
      </c>
      <c r="E800" s="6" t="s">
        <v>1778</v>
      </c>
      <c r="F800" s="14" t="s">
        <v>152</v>
      </c>
      <c r="G800" s="15" t="s">
        <v>152</v>
      </c>
      <c r="H800" s="15" t="s">
        <v>152</v>
      </c>
      <c r="I800" s="16" t="s">
        <v>25</v>
      </c>
      <c r="L800" s="17"/>
      <c r="M800" s="18" t="str">
        <f>'AI - 1'!A799</f>
        <v>No</v>
      </c>
      <c r="N800" s="18" t="str">
        <f>'AI - 2'!A799</f>
        <v>No</v>
      </c>
      <c r="O800" s="18" t="str">
        <f>'AI  - 3'!A799</f>
        <v>No</v>
      </c>
      <c r="P800" s="8">
        <f>COUNTIF(M800:O800,"Yes")</f>
        <v>0</v>
      </c>
      <c r="Q800" s="18" t="str">
        <f>'AI - 1'!B799</f>
        <v>No</v>
      </c>
      <c r="R800" s="18" t="str">
        <f>'AI - 2'!B799</f>
        <v>No</v>
      </c>
      <c r="S800" s="18" t="str">
        <f>'AI  - 3'!B799</f>
        <v>No</v>
      </c>
      <c r="T800" s="8">
        <f>COUNTIF(Q800:S800,"Yes")</f>
        <v>0</v>
      </c>
      <c r="U800" s="15" t="s">
        <v>152</v>
      </c>
      <c r="V800" s="19"/>
      <c r="W800" s="8"/>
      <c r="X800" s="5"/>
      <c r="Y800" s="20"/>
      <c r="Z800" s="21"/>
      <c r="AA800" s="22"/>
      <c r="AB800" s="22"/>
      <c r="AC800" s="23"/>
      <c r="AD800" s="22"/>
      <c r="AE800" s="22"/>
      <c r="AF800" s="22"/>
      <c r="AG800" s="23"/>
      <c r="AH800" s="22"/>
    </row>
    <row r="801" spans="1:34" ht="15.75" customHeight="1" x14ac:dyDescent="0.3">
      <c r="A801" s="13"/>
      <c r="B801" s="54"/>
      <c r="C801" s="10">
        <v>798</v>
      </c>
      <c r="D801" s="6" t="s">
        <v>1779</v>
      </c>
      <c r="E801" s="6" t="s">
        <v>1780</v>
      </c>
      <c r="F801" s="14" t="s">
        <v>152</v>
      </c>
      <c r="G801" s="15" t="s">
        <v>152</v>
      </c>
      <c r="H801" s="15" t="s">
        <v>152</v>
      </c>
      <c r="I801" s="16" t="s">
        <v>25</v>
      </c>
      <c r="L801" s="17"/>
      <c r="M801" s="18" t="str">
        <f>'AI - 1'!A800</f>
        <v>No</v>
      </c>
      <c r="N801" s="18" t="str">
        <f>'AI - 2'!A800</f>
        <v>No</v>
      </c>
      <c r="O801" s="18" t="str">
        <f>'AI  - 3'!A800</f>
        <v>No</v>
      </c>
      <c r="P801" s="8">
        <f>COUNTIF(M801:O801,"Yes")</f>
        <v>0</v>
      </c>
      <c r="Q801" s="18" t="str">
        <f>'AI - 1'!B800</f>
        <v>No</v>
      </c>
      <c r="R801" s="18" t="str">
        <f>'AI - 2'!B800</f>
        <v>No</v>
      </c>
      <c r="S801" s="18" t="str">
        <f>'AI  - 3'!B800</f>
        <v>No</v>
      </c>
      <c r="T801" s="8">
        <f>COUNTIF(Q801:S801,"Yes")</f>
        <v>0</v>
      </c>
      <c r="U801" s="15" t="s">
        <v>152</v>
      </c>
      <c r="V801" s="19"/>
      <c r="W801" s="8"/>
      <c r="X801" s="5"/>
      <c r="Y801" s="20"/>
      <c r="Z801" s="21"/>
      <c r="AA801" s="22"/>
      <c r="AB801" s="22"/>
      <c r="AC801" s="23"/>
      <c r="AD801" s="22"/>
      <c r="AE801" s="22"/>
      <c r="AF801" s="22"/>
      <c r="AG801" s="23"/>
      <c r="AH801" s="22"/>
    </row>
    <row r="802" spans="1:34" ht="15.75" customHeight="1" x14ac:dyDescent="0.3">
      <c r="A802" s="13"/>
      <c r="B802" s="54"/>
      <c r="C802" s="10">
        <v>799</v>
      </c>
      <c r="D802" s="6" t="s">
        <v>1781</v>
      </c>
      <c r="E802" s="6" t="s">
        <v>1782</v>
      </c>
      <c r="F802" s="14" t="s">
        <v>152</v>
      </c>
      <c r="G802" s="15" t="s">
        <v>152</v>
      </c>
      <c r="H802" s="15" t="s">
        <v>152</v>
      </c>
      <c r="I802" s="16" t="s">
        <v>25</v>
      </c>
      <c r="L802" s="17"/>
      <c r="M802" s="18" t="str">
        <f>'AI - 1'!A801</f>
        <v>No</v>
      </c>
      <c r="N802" s="18" t="str">
        <f>'AI - 2'!A801</f>
        <v>No</v>
      </c>
      <c r="O802" s="18" t="str">
        <f>'AI  - 3'!A801</f>
        <v>No</v>
      </c>
      <c r="P802" s="8">
        <f>COUNTIF(M802:O802,"Yes")</f>
        <v>0</v>
      </c>
      <c r="Q802" s="18" t="str">
        <f>'AI - 1'!B801</f>
        <v>No</v>
      </c>
      <c r="R802" s="18" t="str">
        <f>'AI - 2'!B801</f>
        <v>No</v>
      </c>
      <c r="S802" s="18" t="str">
        <f>'AI  - 3'!B801</f>
        <v>No</v>
      </c>
      <c r="T802" s="8">
        <f>COUNTIF(Q802:S802,"Yes")</f>
        <v>0</v>
      </c>
      <c r="U802" s="15" t="s">
        <v>152</v>
      </c>
      <c r="V802" s="19"/>
      <c r="W802" s="8"/>
      <c r="X802" s="5"/>
      <c r="Y802" s="20"/>
      <c r="Z802" s="21"/>
      <c r="AA802" s="22"/>
      <c r="AB802" s="22"/>
      <c r="AC802" s="23"/>
      <c r="AD802" s="22"/>
      <c r="AE802" s="22"/>
      <c r="AF802" s="22"/>
      <c r="AG802" s="23"/>
      <c r="AH802" s="22"/>
    </row>
    <row r="803" spans="1:34" ht="15.75" customHeight="1" x14ac:dyDescent="0.3">
      <c r="A803" s="13"/>
      <c r="B803" s="54"/>
      <c r="C803" s="10">
        <v>800</v>
      </c>
      <c r="D803" s="6" t="s">
        <v>1783</v>
      </c>
      <c r="E803" s="6" t="s">
        <v>1784</v>
      </c>
      <c r="F803" s="14" t="s">
        <v>152</v>
      </c>
      <c r="G803" s="15" t="s">
        <v>152</v>
      </c>
      <c r="H803" s="15" t="s">
        <v>152</v>
      </c>
      <c r="I803" s="16" t="s">
        <v>25</v>
      </c>
      <c r="L803" s="17"/>
      <c r="M803" s="18" t="str">
        <f>'AI - 1'!A802</f>
        <v>No</v>
      </c>
      <c r="N803" s="18" t="str">
        <f>'AI - 2'!A802</f>
        <v>No</v>
      </c>
      <c r="O803" s="18" t="str">
        <f>'AI  - 3'!A802</f>
        <v>No</v>
      </c>
      <c r="P803" s="8">
        <f>COUNTIF(M803:O803,"Yes")</f>
        <v>0</v>
      </c>
      <c r="Q803" s="18" t="str">
        <f>'AI - 1'!B802</f>
        <v>No</v>
      </c>
      <c r="R803" s="18" t="str">
        <f>'AI - 2'!B802</f>
        <v>No</v>
      </c>
      <c r="S803" s="18" t="str">
        <f>'AI  - 3'!B802</f>
        <v>No</v>
      </c>
      <c r="T803" s="8">
        <f>COUNTIF(Q803:S803,"Yes")</f>
        <v>0</v>
      </c>
      <c r="U803" s="15" t="s">
        <v>152</v>
      </c>
      <c r="V803" s="19"/>
      <c r="W803" s="8"/>
      <c r="X803" s="5"/>
      <c r="Y803" s="20"/>
      <c r="Z803" s="21"/>
      <c r="AA803" s="22"/>
      <c r="AB803" s="22"/>
      <c r="AC803" s="23"/>
      <c r="AD803" s="22"/>
      <c r="AE803" s="22"/>
      <c r="AF803" s="22"/>
      <c r="AG803" s="23"/>
      <c r="AH803" s="22"/>
    </row>
    <row r="804" spans="1:34" ht="15.75" customHeight="1" x14ac:dyDescent="0.3">
      <c r="A804" s="13"/>
      <c r="B804" s="54"/>
      <c r="C804" s="10">
        <v>801</v>
      </c>
      <c r="D804" s="6" t="s">
        <v>1785</v>
      </c>
      <c r="E804" s="6" t="s">
        <v>1786</v>
      </c>
      <c r="F804" s="14" t="s">
        <v>152</v>
      </c>
      <c r="G804" s="15" t="s">
        <v>152</v>
      </c>
      <c r="H804" s="15" t="s">
        <v>152</v>
      </c>
      <c r="I804" s="16" t="s">
        <v>25</v>
      </c>
      <c r="L804" s="17"/>
      <c r="M804" s="18" t="str">
        <f>'AI - 1'!A803</f>
        <v>No</v>
      </c>
      <c r="N804" s="18" t="str">
        <f>'AI - 2'!A803</f>
        <v>No</v>
      </c>
      <c r="O804" s="18" t="str">
        <f>'AI  - 3'!A803</f>
        <v>No</v>
      </c>
      <c r="P804" s="8">
        <f>COUNTIF(M804:O804,"Yes")</f>
        <v>0</v>
      </c>
      <c r="Q804" s="18" t="str">
        <f>'AI - 1'!B803</f>
        <v>No</v>
      </c>
      <c r="R804" s="18" t="str">
        <f>'AI - 2'!B803</f>
        <v>No</v>
      </c>
      <c r="S804" s="18" t="str">
        <f>'AI  - 3'!B803</f>
        <v>No</v>
      </c>
      <c r="T804" s="8">
        <f>COUNTIF(Q804:S804,"Yes")</f>
        <v>0</v>
      </c>
      <c r="U804" s="15" t="s">
        <v>152</v>
      </c>
      <c r="V804" s="19"/>
      <c r="W804" s="8"/>
      <c r="X804" s="5"/>
      <c r="Y804" s="20"/>
      <c r="Z804" s="21"/>
      <c r="AA804" s="22"/>
      <c r="AB804" s="22"/>
      <c r="AC804" s="23"/>
      <c r="AD804" s="22"/>
      <c r="AE804" s="22"/>
      <c r="AF804" s="22"/>
      <c r="AG804" s="23"/>
      <c r="AH804" s="22"/>
    </row>
    <row r="805" spans="1:34" ht="15.75" customHeight="1" x14ac:dyDescent="0.3">
      <c r="A805" s="13"/>
      <c r="B805" s="54"/>
      <c r="C805" s="10">
        <v>802</v>
      </c>
      <c r="D805" s="6" t="s">
        <v>1787</v>
      </c>
      <c r="E805" s="6" t="s">
        <v>1788</v>
      </c>
      <c r="F805" s="14" t="s">
        <v>152</v>
      </c>
      <c r="G805" s="15" t="s">
        <v>152</v>
      </c>
      <c r="H805" s="15" t="s">
        <v>152</v>
      </c>
      <c r="I805" s="16" t="s">
        <v>25</v>
      </c>
      <c r="L805" s="17"/>
      <c r="M805" s="18" t="str">
        <f>'AI - 1'!A804</f>
        <v>No</v>
      </c>
      <c r="N805" s="18" t="str">
        <f>'AI - 2'!A804</f>
        <v>No</v>
      </c>
      <c r="O805" s="18" t="str">
        <f>'AI  - 3'!A804</f>
        <v>No</v>
      </c>
      <c r="P805" s="8">
        <f>COUNTIF(M805:O805,"Yes")</f>
        <v>0</v>
      </c>
      <c r="Q805" s="18" t="str">
        <f>'AI - 1'!B804</f>
        <v>No</v>
      </c>
      <c r="R805" s="18" t="str">
        <f>'AI - 2'!B804</f>
        <v>No</v>
      </c>
      <c r="S805" s="18" t="str">
        <f>'AI  - 3'!B804</f>
        <v>No</v>
      </c>
      <c r="T805" s="8">
        <f>COUNTIF(Q805:S805,"Yes")</f>
        <v>0</v>
      </c>
      <c r="U805" s="15" t="s">
        <v>152</v>
      </c>
      <c r="V805" s="19"/>
      <c r="W805" s="8"/>
      <c r="X805" s="5"/>
      <c r="Y805" s="20"/>
      <c r="Z805" s="21"/>
      <c r="AA805" s="22"/>
      <c r="AB805" s="22"/>
      <c r="AC805" s="23"/>
      <c r="AD805" s="22"/>
      <c r="AE805" s="22"/>
      <c r="AF805" s="22"/>
      <c r="AG805" s="23"/>
      <c r="AH805" s="22"/>
    </row>
    <row r="806" spans="1:34" ht="15.75" customHeight="1" x14ac:dyDescent="0.3">
      <c r="A806" s="13"/>
      <c r="B806" s="54"/>
      <c r="C806" s="10">
        <v>803</v>
      </c>
      <c r="D806" s="6" t="s">
        <v>1789</v>
      </c>
      <c r="E806" s="6" t="s">
        <v>1790</v>
      </c>
      <c r="F806" s="14" t="s">
        <v>152</v>
      </c>
      <c r="G806" s="15" t="s">
        <v>152</v>
      </c>
      <c r="H806" s="15" t="s">
        <v>152</v>
      </c>
      <c r="I806" s="16" t="s">
        <v>25</v>
      </c>
      <c r="L806" s="17"/>
      <c r="M806" s="18" t="str">
        <f>'AI - 1'!A805</f>
        <v>No</v>
      </c>
      <c r="N806" s="18" t="str">
        <f>'AI - 2'!A805</f>
        <v>No</v>
      </c>
      <c r="O806" s="18" t="str">
        <f>'AI  - 3'!A805</f>
        <v>No</v>
      </c>
      <c r="P806" s="8">
        <f>COUNTIF(M806:O806,"Yes")</f>
        <v>0</v>
      </c>
      <c r="Q806" s="18" t="str">
        <f>'AI - 1'!B805</f>
        <v>No</v>
      </c>
      <c r="R806" s="18" t="str">
        <f>'AI - 2'!B805</f>
        <v>No</v>
      </c>
      <c r="S806" s="18" t="str">
        <f>'AI  - 3'!B805</f>
        <v>No</v>
      </c>
      <c r="T806" s="8">
        <f>COUNTIF(Q806:S806,"Yes")</f>
        <v>0</v>
      </c>
      <c r="U806" s="15" t="s">
        <v>152</v>
      </c>
      <c r="V806" s="19"/>
      <c r="W806" s="8"/>
      <c r="X806" s="5"/>
      <c r="Y806" s="20"/>
      <c r="Z806" s="21"/>
      <c r="AA806" s="22"/>
      <c r="AB806" s="22"/>
      <c r="AC806" s="23"/>
      <c r="AD806" s="22"/>
      <c r="AE806" s="22"/>
      <c r="AF806" s="22"/>
      <c r="AG806" s="23"/>
      <c r="AH806" s="22"/>
    </row>
    <row r="807" spans="1:34" ht="15.75" customHeight="1" x14ac:dyDescent="0.3">
      <c r="A807" s="13"/>
      <c r="B807" s="54"/>
      <c r="C807" s="10">
        <v>804</v>
      </c>
      <c r="D807" s="6" t="s">
        <v>1791</v>
      </c>
      <c r="E807" s="6" t="s">
        <v>1792</v>
      </c>
      <c r="F807" s="14" t="s">
        <v>152</v>
      </c>
      <c r="G807" s="15" t="s">
        <v>152</v>
      </c>
      <c r="H807" s="15" t="s">
        <v>152</v>
      </c>
      <c r="I807" s="16" t="s">
        <v>25</v>
      </c>
      <c r="L807" s="17"/>
      <c r="M807" s="18" t="str">
        <f>'AI - 1'!A806</f>
        <v>No</v>
      </c>
      <c r="N807" s="18" t="str">
        <f>'AI - 2'!A806</f>
        <v>No</v>
      </c>
      <c r="O807" s="18" t="str">
        <f>'AI  - 3'!A806</f>
        <v>No</v>
      </c>
      <c r="P807" s="8">
        <f>COUNTIF(M807:O807,"Yes")</f>
        <v>0</v>
      </c>
      <c r="Q807" s="18" t="str">
        <f>'AI - 1'!B806</f>
        <v>No</v>
      </c>
      <c r="R807" s="18" t="str">
        <f>'AI - 2'!B806</f>
        <v>No</v>
      </c>
      <c r="S807" s="18" t="str">
        <f>'AI  - 3'!B806</f>
        <v>No</v>
      </c>
      <c r="T807" s="8">
        <f>COUNTIF(Q807:S807,"Yes")</f>
        <v>0</v>
      </c>
      <c r="U807" s="15" t="s">
        <v>152</v>
      </c>
      <c r="V807" s="19"/>
      <c r="W807" s="8"/>
      <c r="X807" s="5"/>
      <c r="Y807" s="20"/>
      <c r="Z807" s="21"/>
      <c r="AA807" s="22"/>
      <c r="AB807" s="22"/>
      <c r="AC807" s="23"/>
      <c r="AD807" s="22"/>
      <c r="AE807" s="22"/>
      <c r="AF807" s="22"/>
      <c r="AG807" s="23"/>
      <c r="AH807" s="22"/>
    </row>
    <row r="808" spans="1:34" ht="15.75" customHeight="1" x14ac:dyDescent="0.3">
      <c r="A808" s="13"/>
      <c r="B808" s="54"/>
      <c r="C808" s="10">
        <v>805</v>
      </c>
      <c r="D808" s="6" t="s">
        <v>1793</v>
      </c>
      <c r="E808" s="6" t="s">
        <v>1794</v>
      </c>
      <c r="F808" s="14" t="s">
        <v>152</v>
      </c>
      <c r="G808" s="15" t="s">
        <v>152</v>
      </c>
      <c r="H808" s="15" t="s">
        <v>152</v>
      </c>
      <c r="I808" s="16" t="s">
        <v>25</v>
      </c>
      <c r="L808" s="17"/>
      <c r="M808" s="18" t="str">
        <f>'AI - 1'!A807</f>
        <v>No</v>
      </c>
      <c r="N808" s="18" t="str">
        <f>'AI - 2'!A807</f>
        <v>No</v>
      </c>
      <c r="O808" s="18" t="str">
        <f>'AI  - 3'!A807</f>
        <v>No</v>
      </c>
      <c r="P808" s="8">
        <f>COUNTIF(M808:O808,"Yes")</f>
        <v>0</v>
      </c>
      <c r="Q808" s="18" t="str">
        <f>'AI - 1'!B807</f>
        <v>No</v>
      </c>
      <c r="R808" s="18" t="str">
        <f>'AI - 2'!B807</f>
        <v>No</v>
      </c>
      <c r="S808" s="18" t="str">
        <f>'AI  - 3'!B807</f>
        <v>No</v>
      </c>
      <c r="T808" s="8">
        <f>COUNTIF(Q808:S808,"Yes")</f>
        <v>0</v>
      </c>
      <c r="U808" s="15" t="s">
        <v>152</v>
      </c>
      <c r="V808" s="19"/>
      <c r="W808" s="8"/>
      <c r="X808" s="5"/>
      <c r="Y808" s="20"/>
      <c r="Z808" s="21"/>
      <c r="AA808" s="22"/>
      <c r="AB808" s="22"/>
      <c r="AC808" s="23"/>
      <c r="AD808" s="22"/>
      <c r="AE808" s="22"/>
      <c r="AF808" s="22"/>
      <c r="AG808" s="23"/>
      <c r="AH808" s="22"/>
    </row>
    <row r="809" spans="1:34" ht="15.75" customHeight="1" x14ac:dyDescent="0.3">
      <c r="A809" s="13"/>
      <c r="B809" s="54"/>
      <c r="C809" s="10">
        <v>806</v>
      </c>
      <c r="D809" s="6" t="s">
        <v>1795</v>
      </c>
      <c r="E809" s="6" t="s">
        <v>1796</v>
      </c>
      <c r="F809" s="14" t="s">
        <v>152</v>
      </c>
      <c r="G809" s="15" t="s">
        <v>152</v>
      </c>
      <c r="H809" s="15" t="s">
        <v>152</v>
      </c>
      <c r="I809" s="16" t="s">
        <v>25</v>
      </c>
      <c r="L809" s="17"/>
      <c r="M809" s="18" t="str">
        <f>'AI - 1'!A808</f>
        <v>No</v>
      </c>
      <c r="N809" s="18" t="str">
        <f>'AI - 2'!A808</f>
        <v>No</v>
      </c>
      <c r="O809" s="18" t="str">
        <f>'AI  - 3'!A808</f>
        <v>No</v>
      </c>
      <c r="P809" s="8">
        <f>COUNTIF(M809:O809,"Yes")</f>
        <v>0</v>
      </c>
      <c r="Q809" s="18" t="str">
        <f>'AI - 1'!B808</f>
        <v>No</v>
      </c>
      <c r="R809" s="18" t="str">
        <f>'AI - 2'!B808</f>
        <v>No</v>
      </c>
      <c r="S809" s="18" t="str">
        <f>'AI  - 3'!B808</f>
        <v>No</v>
      </c>
      <c r="T809" s="8">
        <f>COUNTIF(Q809:S809,"Yes")</f>
        <v>0</v>
      </c>
      <c r="U809" s="15" t="s">
        <v>152</v>
      </c>
      <c r="V809" s="19"/>
      <c r="W809" s="8"/>
      <c r="X809" s="5"/>
      <c r="Y809" s="20"/>
      <c r="Z809" s="21"/>
      <c r="AA809" s="22"/>
      <c r="AB809" s="22"/>
      <c r="AC809" s="23"/>
      <c r="AD809" s="22"/>
      <c r="AE809" s="22"/>
      <c r="AF809" s="22"/>
      <c r="AG809" s="23"/>
      <c r="AH809" s="22"/>
    </row>
    <row r="810" spans="1:34" ht="15.75" customHeight="1" x14ac:dyDescent="0.3">
      <c r="A810" s="13"/>
      <c r="B810" s="54"/>
      <c r="C810" s="10">
        <v>807</v>
      </c>
      <c r="D810" s="6" t="s">
        <v>1797</v>
      </c>
      <c r="E810" s="6" t="s">
        <v>1798</v>
      </c>
      <c r="F810" s="14" t="s">
        <v>152</v>
      </c>
      <c r="G810" s="15" t="s">
        <v>152</v>
      </c>
      <c r="H810" s="15" t="s">
        <v>152</v>
      </c>
      <c r="I810" s="16" t="s">
        <v>25</v>
      </c>
      <c r="L810" s="17"/>
      <c r="M810" s="18" t="str">
        <f>'AI - 1'!A809</f>
        <v>No</v>
      </c>
      <c r="N810" s="18" t="str">
        <f>'AI - 2'!A809</f>
        <v>No</v>
      </c>
      <c r="O810" s="18" t="str">
        <f>'AI  - 3'!A809</f>
        <v>No</v>
      </c>
      <c r="P810" s="8">
        <f>COUNTIF(M810:O810,"Yes")</f>
        <v>0</v>
      </c>
      <c r="Q810" s="18" t="str">
        <f>'AI - 1'!B809</f>
        <v>No</v>
      </c>
      <c r="R810" s="18" t="str">
        <f>'AI - 2'!B809</f>
        <v>No</v>
      </c>
      <c r="S810" s="18" t="str">
        <f>'AI  - 3'!B809</f>
        <v>No</v>
      </c>
      <c r="T810" s="8">
        <f>COUNTIF(Q810:S810,"Yes")</f>
        <v>0</v>
      </c>
      <c r="U810" s="15" t="s">
        <v>152</v>
      </c>
      <c r="V810" s="19"/>
      <c r="W810" s="8"/>
      <c r="X810" s="5"/>
      <c r="Y810" s="20"/>
      <c r="Z810" s="21"/>
      <c r="AA810" s="22"/>
      <c r="AB810" s="22"/>
      <c r="AC810" s="23"/>
      <c r="AD810" s="22"/>
      <c r="AE810" s="22"/>
      <c r="AF810" s="22"/>
      <c r="AG810" s="23"/>
      <c r="AH810" s="22"/>
    </row>
    <row r="811" spans="1:34" ht="15.75" customHeight="1" x14ac:dyDescent="0.3">
      <c r="A811" s="13"/>
      <c r="B811" s="54"/>
      <c r="C811" s="10">
        <v>808</v>
      </c>
      <c r="D811" s="6" t="s">
        <v>1799</v>
      </c>
      <c r="E811" s="6" t="s">
        <v>1800</v>
      </c>
      <c r="F811" s="14" t="s">
        <v>152</v>
      </c>
      <c r="G811" s="15" t="s">
        <v>152</v>
      </c>
      <c r="H811" s="15" t="s">
        <v>152</v>
      </c>
      <c r="I811" s="16" t="s">
        <v>25</v>
      </c>
      <c r="L811" s="17"/>
      <c r="M811" s="18" t="str">
        <f>'AI - 1'!A810</f>
        <v>No</v>
      </c>
      <c r="N811" s="18" t="str">
        <f>'AI - 2'!A810</f>
        <v>No</v>
      </c>
      <c r="O811" s="18" t="str">
        <f>'AI  - 3'!A810</f>
        <v>No</v>
      </c>
      <c r="P811" s="8">
        <f>COUNTIF(M811:O811,"Yes")</f>
        <v>0</v>
      </c>
      <c r="Q811" s="18" t="str">
        <f>'AI - 1'!B810</f>
        <v>No</v>
      </c>
      <c r="R811" s="18" t="str">
        <f>'AI - 2'!B810</f>
        <v>No</v>
      </c>
      <c r="S811" s="18" t="str">
        <f>'AI  - 3'!B810</f>
        <v>No</v>
      </c>
      <c r="T811" s="8">
        <f>COUNTIF(Q811:S811,"Yes")</f>
        <v>0</v>
      </c>
      <c r="U811" s="15" t="s">
        <v>152</v>
      </c>
      <c r="V811" s="19"/>
      <c r="W811" s="8"/>
      <c r="X811" s="5"/>
      <c r="Y811" s="20"/>
      <c r="Z811" s="21"/>
      <c r="AA811" s="22"/>
      <c r="AB811" s="22"/>
      <c r="AC811" s="23"/>
      <c r="AD811" s="22"/>
      <c r="AE811" s="22"/>
      <c r="AF811" s="22"/>
      <c r="AG811" s="23"/>
      <c r="AH811" s="22"/>
    </row>
    <row r="812" spans="1:34" ht="15.75" customHeight="1" x14ac:dyDescent="0.3">
      <c r="A812" s="13"/>
      <c r="B812" s="54"/>
      <c r="C812" s="10">
        <v>809</v>
      </c>
      <c r="D812" s="6" t="s">
        <v>401</v>
      </c>
      <c r="E812" s="6" t="s">
        <v>402</v>
      </c>
      <c r="F812" s="14" t="s">
        <v>152</v>
      </c>
      <c r="G812" s="15" t="s">
        <v>24</v>
      </c>
      <c r="H812" s="27" t="s">
        <v>152</v>
      </c>
      <c r="I812" s="16" t="s">
        <v>181</v>
      </c>
      <c r="J812" s="2" t="s">
        <v>219</v>
      </c>
      <c r="L812" s="17"/>
      <c r="M812" s="18" t="str">
        <f>'AI - 1'!A811</f>
        <v>No</v>
      </c>
      <c r="N812" s="18" t="str">
        <f>'AI - 2'!A811</f>
        <v>No</v>
      </c>
      <c r="O812" s="18" t="str">
        <f>'AI  - 3'!A811</f>
        <v>No</v>
      </c>
      <c r="P812" s="8">
        <f>COUNTIF(M812:O812,"Yes")</f>
        <v>0</v>
      </c>
      <c r="Q812" s="18" t="str">
        <f>'AI - 1'!B811</f>
        <v>No</v>
      </c>
      <c r="R812" s="18" t="str">
        <f>'AI - 2'!B811</f>
        <v>Yes</v>
      </c>
      <c r="S812" s="18" t="str">
        <f>'AI  - 3'!B811</f>
        <v>No</v>
      </c>
      <c r="T812" s="8">
        <f>COUNTIF(Q812:S812,"Yes")</f>
        <v>1</v>
      </c>
      <c r="U812" s="15" t="s">
        <v>24</v>
      </c>
      <c r="V812" s="19"/>
      <c r="W812" s="8"/>
      <c r="X812" s="5"/>
      <c r="Y812" s="20"/>
      <c r="Z812" s="21"/>
      <c r="AA812" s="22"/>
      <c r="AB812" s="22"/>
      <c r="AC812" s="23"/>
      <c r="AD812" s="22"/>
      <c r="AE812" s="22"/>
      <c r="AF812" s="22"/>
      <c r="AG812" s="23"/>
      <c r="AH812" s="22"/>
    </row>
    <row r="813" spans="1:34" ht="15.75" customHeight="1" x14ac:dyDescent="0.3">
      <c r="A813" s="13"/>
      <c r="B813" s="54"/>
      <c r="C813" s="10">
        <v>810</v>
      </c>
      <c r="D813" s="6" t="s">
        <v>1801</v>
      </c>
      <c r="E813" s="6" t="s">
        <v>1802</v>
      </c>
      <c r="F813" s="14" t="s">
        <v>152</v>
      </c>
      <c r="G813" s="15" t="s">
        <v>152</v>
      </c>
      <c r="H813" s="15" t="s">
        <v>152</v>
      </c>
      <c r="I813" s="16" t="s">
        <v>25</v>
      </c>
      <c r="L813" s="17"/>
      <c r="M813" s="18" t="str">
        <f>'AI - 1'!A812</f>
        <v>No</v>
      </c>
      <c r="N813" s="18" t="str">
        <f>'AI - 2'!A812</f>
        <v>No</v>
      </c>
      <c r="O813" s="18" t="str">
        <f>'AI  - 3'!A812</f>
        <v>No</v>
      </c>
      <c r="P813" s="8">
        <f>COUNTIF(M813:O813,"Yes")</f>
        <v>0</v>
      </c>
      <c r="Q813" s="18" t="str">
        <f>'AI - 1'!B812</f>
        <v>No</v>
      </c>
      <c r="R813" s="18" t="str">
        <f>'AI - 2'!B812</f>
        <v>No</v>
      </c>
      <c r="S813" s="18" t="str">
        <f>'AI  - 3'!B812</f>
        <v>No</v>
      </c>
      <c r="T813" s="8">
        <f>COUNTIF(Q813:S813,"Yes")</f>
        <v>0</v>
      </c>
      <c r="U813" s="15" t="s">
        <v>152</v>
      </c>
      <c r="V813" s="19"/>
      <c r="W813" s="8"/>
      <c r="X813" s="5"/>
      <c r="Y813" s="20"/>
      <c r="Z813" s="21"/>
      <c r="AA813" s="22"/>
      <c r="AB813" s="22"/>
      <c r="AC813" s="23"/>
      <c r="AD813" s="22"/>
      <c r="AE813" s="22"/>
      <c r="AF813" s="22"/>
      <c r="AG813" s="23"/>
      <c r="AH813" s="22"/>
    </row>
    <row r="814" spans="1:34" ht="15.75" customHeight="1" x14ac:dyDescent="0.3">
      <c r="A814" s="13"/>
      <c r="B814" s="54"/>
      <c r="C814" s="10">
        <v>811</v>
      </c>
      <c r="D814" s="6" t="s">
        <v>1803</v>
      </c>
      <c r="E814" s="6" t="s">
        <v>1804</v>
      </c>
      <c r="F814" s="14" t="s">
        <v>152</v>
      </c>
      <c r="G814" s="15" t="s">
        <v>152</v>
      </c>
      <c r="H814" s="15" t="s">
        <v>152</v>
      </c>
      <c r="I814" s="16" t="s">
        <v>25</v>
      </c>
      <c r="L814" s="17"/>
      <c r="M814" s="18" t="str">
        <f>'AI - 1'!A813</f>
        <v>No</v>
      </c>
      <c r="N814" s="18" t="str">
        <f>'AI - 2'!A813</f>
        <v>No</v>
      </c>
      <c r="O814" s="18" t="str">
        <f>'AI  - 3'!A813</f>
        <v>No</v>
      </c>
      <c r="P814" s="8">
        <f>COUNTIF(M814:O814,"Yes")</f>
        <v>0</v>
      </c>
      <c r="Q814" s="18" t="str">
        <f>'AI - 1'!B813</f>
        <v>No</v>
      </c>
      <c r="R814" s="18" t="str">
        <f>'AI - 2'!B813</f>
        <v>No</v>
      </c>
      <c r="S814" s="18" t="str">
        <f>'AI  - 3'!B813</f>
        <v>No</v>
      </c>
      <c r="T814" s="8">
        <f>COUNTIF(Q814:S814,"Yes")</f>
        <v>0</v>
      </c>
      <c r="U814" s="15" t="s">
        <v>152</v>
      </c>
      <c r="V814" s="19"/>
      <c r="W814" s="8"/>
      <c r="X814" s="5"/>
      <c r="Y814" s="20"/>
      <c r="Z814" s="21"/>
      <c r="AA814" s="22"/>
      <c r="AB814" s="22"/>
      <c r="AC814" s="23"/>
      <c r="AD814" s="22"/>
      <c r="AE814" s="22"/>
      <c r="AF814" s="22"/>
      <c r="AG814" s="23"/>
      <c r="AH814" s="22"/>
    </row>
    <row r="815" spans="1:34" ht="15.75" customHeight="1" x14ac:dyDescent="0.3">
      <c r="A815" s="13"/>
      <c r="B815" s="54"/>
      <c r="C815" s="10">
        <v>812</v>
      </c>
      <c r="D815" s="6" t="s">
        <v>1805</v>
      </c>
      <c r="E815" s="6" t="s">
        <v>1806</v>
      </c>
      <c r="F815" s="14" t="s">
        <v>152</v>
      </c>
      <c r="G815" s="15" t="s">
        <v>152</v>
      </c>
      <c r="H815" s="15" t="s">
        <v>152</v>
      </c>
      <c r="I815" s="16" t="s">
        <v>25</v>
      </c>
      <c r="L815" s="17"/>
      <c r="M815" s="18" t="str">
        <f>'AI - 1'!A814</f>
        <v>No</v>
      </c>
      <c r="N815" s="18" t="str">
        <f>'AI - 2'!A814</f>
        <v>No</v>
      </c>
      <c r="O815" s="18" t="str">
        <f>'AI  - 3'!A814</f>
        <v>No</v>
      </c>
      <c r="P815" s="8">
        <f>COUNTIF(M815:O815,"Yes")</f>
        <v>0</v>
      </c>
      <c r="Q815" s="18" t="str">
        <f>'AI - 1'!B814</f>
        <v>No</v>
      </c>
      <c r="R815" s="18" t="str">
        <f>'AI - 2'!B814</f>
        <v>No</v>
      </c>
      <c r="S815" s="18" t="str">
        <f>'AI  - 3'!B814</f>
        <v>No</v>
      </c>
      <c r="T815" s="8">
        <f>COUNTIF(Q815:S815,"Yes")</f>
        <v>0</v>
      </c>
      <c r="U815" s="15" t="s">
        <v>152</v>
      </c>
      <c r="V815" s="19"/>
      <c r="W815" s="8"/>
      <c r="X815" s="5"/>
      <c r="Y815" s="20"/>
      <c r="Z815" s="21"/>
      <c r="AA815" s="22"/>
      <c r="AB815" s="22"/>
      <c r="AC815" s="23"/>
      <c r="AD815" s="22"/>
      <c r="AE815" s="22"/>
      <c r="AF815" s="22"/>
      <c r="AG815" s="23"/>
      <c r="AH815" s="22"/>
    </row>
    <row r="816" spans="1:34" ht="15.75" customHeight="1" x14ac:dyDescent="0.3">
      <c r="A816" s="13"/>
      <c r="B816" s="54"/>
      <c r="C816" s="10">
        <v>813</v>
      </c>
      <c r="D816" s="6" t="s">
        <v>1807</v>
      </c>
      <c r="E816" s="6" t="s">
        <v>1808</v>
      </c>
      <c r="F816" s="14" t="s">
        <v>152</v>
      </c>
      <c r="G816" s="15" t="s">
        <v>152</v>
      </c>
      <c r="H816" s="15" t="s">
        <v>152</v>
      </c>
      <c r="I816" s="16" t="s">
        <v>25</v>
      </c>
      <c r="L816" s="17"/>
      <c r="M816" s="18" t="str">
        <f>'AI - 1'!A815</f>
        <v>No</v>
      </c>
      <c r="N816" s="18" t="str">
        <f>'AI - 2'!A815</f>
        <v>No</v>
      </c>
      <c r="O816" s="18" t="str">
        <f>'AI  - 3'!A815</f>
        <v>No</v>
      </c>
      <c r="P816" s="8">
        <f>COUNTIF(M816:O816,"Yes")</f>
        <v>0</v>
      </c>
      <c r="Q816" s="18" t="str">
        <f>'AI - 1'!B815</f>
        <v>No</v>
      </c>
      <c r="R816" s="18" t="str">
        <f>'AI - 2'!B815</f>
        <v>No</v>
      </c>
      <c r="S816" s="18" t="str">
        <f>'AI  - 3'!B815</f>
        <v>No</v>
      </c>
      <c r="T816" s="8">
        <f>COUNTIF(Q816:S816,"Yes")</f>
        <v>0</v>
      </c>
      <c r="U816" s="15" t="s">
        <v>152</v>
      </c>
      <c r="V816" s="19"/>
      <c r="W816" s="8"/>
      <c r="X816" s="5"/>
      <c r="Y816" s="20"/>
      <c r="Z816" s="21"/>
      <c r="AA816" s="22"/>
      <c r="AB816" s="22"/>
      <c r="AC816" s="23"/>
      <c r="AD816" s="22"/>
      <c r="AE816" s="22"/>
      <c r="AF816" s="22"/>
      <c r="AG816" s="23"/>
      <c r="AH816" s="22"/>
    </row>
    <row r="817" spans="1:34" ht="15.75" customHeight="1" x14ac:dyDescent="0.3">
      <c r="A817" s="13"/>
      <c r="B817" s="54"/>
      <c r="C817" s="10">
        <v>814</v>
      </c>
      <c r="D817" s="6" t="s">
        <v>1809</v>
      </c>
      <c r="E817" s="6" t="s">
        <v>1810</v>
      </c>
      <c r="F817" s="14" t="s">
        <v>152</v>
      </c>
      <c r="G817" s="15" t="s">
        <v>152</v>
      </c>
      <c r="H817" s="15" t="s">
        <v>152</v>
      </c>
      <c r="I817" s="16" t="s">
        <v>25</v>
      </c>
      <c r="L817" s="17"/>
      <c r="M817" s="18" t="str">
        <f>'AI - 1'!A816</f>
        <v>No</v>
      </c>
      <c r="N817" s="18" t="str">
        <f>'AI - 2'!A816</f>
        <v>No</v>
      </c>
      <c r="O817" s="18" t="str">
        <f>'AI  - 3'!A816</f>
        <v>No</v>
      </c>
      <c r="P817" s="8">
        <f>COUNTIF(M817:O817,"Yes")</f>
        <v>0</v>
      </c>
      <c r="Q817" s="18" t="str">
        <f>'AI - 1'!B816</f>
        <v>No</v>
      </c>
      <c r="R817" s="18" t="str">
        <f>'AI - 2'!B816</f>
        <v>No</v>
      </c>
      <c r="S817" s="18" t="str">
        <f>'AI  - 3'!B816</f>
        <v>No</v>
      </c>
      <c r="T817" s="8">
        <f>COUNTIF(Q817:S817,"Yes")</f>
        <v>0</v>
      </c>
      <c r="U817" s="15" t="s">
        <v>152</v>
      </c>
      <c r="V817" s="19"/>
      <c r="W817" s="8"/>
      <c r="X817" s="5"/>
      <c r="Y817" s="20"/>
      <c r="Z817" s="21"/>
      <c r="AA817" s="22"/>
      <c r="AB817" s="22"/>
      <c r="AC817" s="23"/>
      <c r="AD817" s="22"/>
      <c r="AE817" s="22"/>
      <c r="AF817" s="22"/>
      <c r="AG817" s="23"/>
      <c r="AH817" s="22"/>
    </row>
    <row r="818" spans="1:34" ht="15.75" customHeight="1" x14ac:dyDescent="0.3">
      <c r="A818" s="13"/>
      <c r="B818" s="54"/>
      <c r="C818" s="10">
        <v>815</v>
      </c>
      <c r="D818" s="6" t="s">
        <v>146</v>
      </c>
      <c r="E818" s="6" t="s">
        <v>283</v>
      </c>
      <c r="F818" s="14" t="s">
        <v>24</v>
      </c>
      <c r="G818" s="15" t="s">
        <v>24</v>
      </c>
      <c r="H818" s="15" t="s">
        <v>24</v>
      </c>
      <c r="I818" s="16" t="s">
        <v>25</v>
      </c>
      <c r="J818" s="2"/>
      <c r="K818" s="2" t="s">
        <v>284</v>
      </c>
      <c r="L818" s="17"/>
      <c r="M818" s="18" t="str">
        <f>'AI - 1'!A817</f>
        <v>Yes</v>
      </c>
      <c r="N818" s="18" t="str">
        <f>'AI - 2'!A817</f>
        <v>Yes</v>
      </c>
      <c r="O818" s="18" t="str">
        <f>'AI  - 3'!A817</f>
        <v>Yes</v>
      </c>
      <c r="P818" s="8">
        <f>COUNTIF(M818:O818,"Yes")</f>
        <v>3</v>
      </c>
      <c r="Q818" s="18" t="str">
        <f>'AI - 1'!B817</f>
        <v>No</v>
      </c>
      <c r="R818" s="18" t="str">
        <f>'AI - 2'!B817</f>
        <v>No</v>
      </c>
      <c r="S818" s="18" t="str">
        <f>'AI  - 3'!B817</f>
        <v>Yes</v>
      </c>
      <c r="T818" s="8">
        <f>COUNTIF(Q818:S818,"Yes")</f>
        <v>1</v>
      </c>
      <c r="U818" s="15" t="s">
        <v>24</v>
      </c>
      <c r="V818" s="19"/>
      <c r="W818" s="8"/>
      <c r="X818" s="5"/>
      <c r="Y818" s="20"/>
      <c r="Z818" s="21"/>
      <c r="AA818" s="22"/>
      <c r="AB818" s="22"/>
      <c r="AC818" s="23"/>
      <c r="AD818" s="22"/>
      <c r="AE818" s="22"/>
      <c r="AF818" s="22"/>
      <c r="AG818" s="23"/>
      <c r="AH818" s="22"/>
    </row>
    <row r="819" spans="1:34" ht="15.75" customHeight="1" x14ac:dyDescent="0.3">
      <c r="A819" s="13"/>
      <c r="B819" s="54"/>
      <c r="C819" s="10">
        <v>816</v>
      </c>
      <c r="D819" s="6" t="s">
        <v>1811</v>
      </c>
      <c r="E819" s="6" t="s">
        <v>1812</v>
      </c>
      <c r="F819" s="14" t="s">
        <v>152</v>
      </c>
      <c r="G819" s="15" t="s">
        <v>152</v>
      </c>
      <c r="H819" s="15" t="s">
        <v>152</v>
      </c>
      <c r="I819" s="16" t="s">
        <v>25</v>
      </c>
      <c r="L819" s="17"/>
      <c r="M819" s="18" t="str">
        <f>'AI - 1'!A818</f>
        <v>No</v>
      </c>
      <c r="N819" s="18" t="str">
        <f>'AI - 2'!A818</f>
        <v>No</v>
      </c>
      <c r="O819" s="18" t="str">
        <f>'AI  - 3'!A818</f>
        <v>No</v>
      </c>
      <c r="P819" s="8">
        <f>COUNTIF(M819:O819,"Yes")</f>
        <v>0</v>
      </c>
      <c r="Q819" s="18" t="str">
        <f>'AI - 1'!B818</f>
        <v>No</v>
      </c>
      <c r="R819" s="18" t="str">
        <f>'AI - 2'!B818</f>
        <v>No</v>
      </c>
      <c r="S819" s="18" t="str">
        <f>'AI  - 3'!B818</f>
        <v>No</v>
      </c>
      <c r="T819" s="8">
        <f>COUNTIF(Q819:S819,"Yes")</f>
        <v>0</v>
      </c>
      <c r="U819" s="15" t="s">
        <v>152</v>
      </c>
      <c r="V819" s="19"/>
      <c r="W819" s="8"/>
      <c r="X819" s="5"/>
      <c r="Y819" s="20"/>
      <c r="Z819" s="21"/>
      <c r="AA819" s="22"/>
      <c r="AB819" s="22"/>
      <c r="AC819" s="23"/>
      <c r="AD819" s="22"/>
      <c r="AE819" s="22"/>
      <c r="AF819" s="22"/>
      <c r="AG819" s="23"/>
      <c r="AH819" s="22"/>
    </row>
    <row r="820" spans="1:34" ht="15.75" customHeight="1" x14ac:dyDescent="0.3">
      <c r="A820" s="13"/>
      <c r="B820" s="54"/>
      <c r="C820" s="10">
        <v>817</v>
      </c>
      <c r="D820" s="6" t="s">
        <v>1813</v>
      </c>
      <c r="E820" s="6" t="s">
        <v>1814</v>
      </c>
      <c r="F820" s="14" t="s">
        <v>152</v>
      </c>
      <c r="G820" s="15" t="s">
        <v>152</v>
      </c>
      <c r="H820" s="15" t="s">
        <v>152</v>
      </c>
      <c r="I820" s="16" t="s">
        <v>25</v>
      </c>
      <c r="L820" s="17"/>
      <c r="M820" s="18" t="str">
        <f>'AI - 1'!A819</f>
        <v>No</v>
      </c>
      <c r="N820" s="18" t="str">
        <f>'AI - 2'!A819</f>
        <v>No</v>
      </c>
      <c r="O820" s="18" t="str">
        <f>'AI  - 3'!A819</f>
        <v>No</v>
      </c>
      <c r="P820" s="8">
        <f>COUNTIF(M820:O820,"Yes")</f>
        <v>0</v>
      </c>
      <c r="Q820" s="18" t="str">
        <f>'AI - 1'!B819</f>
        <v>No</v>
      </c>
      <c r="R820" s="18" t="str">
        <f>'AI - 2'!B819</f>
        <v>No</v>
      </c>
      <c r="S820" s="18" t="str">
        <f>'AI  - 3'!B819</f>
        <v>No</v>
      </c>
      <c r="T820" s="8">
        <f>COUNTIF(Q820:S820,"Yes")</f>
        <v>0</v>
      </c>
      <c r="U820" s="15" t="s">
        <v>152</v>
      </c>
      <c r="V820" s="19"/>
      <c r="W820" s="8"/>
      <c r="X820" s="5"/>
      <c r="Y820" s="20"/>
      <c r="Z820" s="21"/>
      <c r="AA820" s="22"/>
      <c r="AB820" s="22"/>
      <c r="AC820" s="23"/>
      <c r="AD820" s="22"/>
      <c r="AE820" s="22"/>
      <c r="AF820" s="22"/>
      <c r="AG820" s="23"/>
      <c r="AH820" s="22"/>
    </row>
    <row r="821" spans="1:34" ht="15.75" customHeight="1" x14ac:dyDescent="0.3">
      <c r="A821" s="13"/>
      <c r="B821" s="54"/>
      <c r="C821" s="10">
        <v>818</v>
      </c>
      <c r="D821" s="6" t="s">
        <v>1815</v>
      </c>
      <c r="E821" s="6" t="s">
        <v>1816</v>
      </c>
      <c r="F821" s="14" t="s">
        <v>152</v>
      </c>
      <c r="G821" s="15" t="s">
        <v>152</v>
      </c>
      <c r="H821" s="15" t="s">
        <v>152</v>
      </c>
      <c r="I821" s="16" t="s">
        <v>25</v>
      </c>
      <c r="L821" s="17"/>
      <c r="M821" s="18" t="str">
        <f>'AI - 1'!A820</f>
        <v>No</v>
      </c>
      <c r="N821" s="18" t="str">
        <f>'AI - 2'!A820</f>
        <v>No</v>
      </c>
      <c r="O821" s="18" t="str">
        <f>'AI  - 3'!A820</f>
        <v>No</v>
      </c>
      <c r="P821" s="8">
        <f>COUNTIF(M821:O821,"Yes")</f>
        <v>0</v>
      </c>
      <c r="Q821" s="18" t="str">
        <f>'AI - 1'!B820</f>
        <v>No</v>
      </c>
      <c r="R821" s="18" t="str">
        <f>'AI - 2'!B820</f>
        <v>No</v>
      </c>
      <c r="S821" s="18" t="str">
        <f>'AI  - 3'!B820</f>
        <v>No</v>
      </c>
      <c r="T821" s="8">
        <f>COUNTIF(Q821:S821,"Yes")</f>
        <v>0</v>
      </c>
      <c r="U821" s="15" t="s">
        <v>152</v>
      </c>
      <c r="V821" s="19"/>
      <c r="W821" s="8"/>
      <c r="X821" s="5"/>
      <c r="Y821" s="20"/>
      <c r="Z821" s="21"/>
      <c r="AA821" s="22"/>
      <c r="AB821" s="22"/>
      <c r="AC821" s="23"/>
      <c r="AD821" s="22"/>
      <c r="AE821" s="22"/>
      <c r="AF821" s="22"/>
      <c r="AG821" s="23"/>
      <c r="AH821" s="22"/>
    </row>
    <row r="822" spans="1:34" ht="15.75" customHeight="1" x14ac:dyDescent="0.3">
      <c r="A822" s="13"/>
      <c r="B822" s="54"/>
      <c r="C822" s="10">
        <v>819</v>
      </c>
      <c r="D822" s="6" t="s">
        <v>1817</v>
      </c>
      <c r="E822" s="6" t="s">
        <v>1818</v>
      </c>
      <c r="F822" s="14" t="s">
        <v>152</v>
      </c>
      <c r="G822" s="15" t="s">
        <v>152</v>
      </c>
      <c r="H822" s="15" t="s">
        <v>152</v>
      </c>
      <c r="I822" s="16" t="s">
        <v>25</v>
      </c>
      <c r="L822" s="17"/>
      <c r="M822" s="18" t="str">
        <f>'AI - 1'!A821</f>
        <v>No</v>
      </c>
      <c r="N822" s="18" t="str">
        <f>'AI - 2'!A821</f>
        <v>No</v>
      </c>
      <c r="O822" s="18" t="str">
        <f>'AI  - 3'!A821</f>
        <v>No</v>
      </c>
      <c r="P822" s="8">
        <f>COUNTIF(M822:O822,"Yes")</f>
        <v>0</v>
      </c>
      <c r="Q822" s="18" t="str">
        <f>'AI - 1'!B821</f>
        <v>No</v>
      </c>
      <c r="R822" s="18" t="str">
        <f>'AI - 2'!B821</f>
        <v>No</v>
      </c>
      <c r="S822" s="18" t="str">
        <f>'AI  - 3'!B821</f>
        <v>No</v>
      </c>
      <c r="T822" s="8">
        <f>COUNTIF(Q822:S822,"Yes")</f>
        <v>0</v>
      </c>
      <c r="U822" s="15" t="s">
        <v>152</v>
      </c>
      <c r="V822" s="19"/>
      <c r="W822" s="8"/>
      <c r="X822" s="5"/>
      <c r="Y822" s="20"/>
      <c r="Z822" s="21"/>
      <c r="AA822" s="22"/>
      <c r="AB822" s="22"/>
      <c r="AC822" s="23"/>
      <c r="AD822" s="22"/>
      <c r="AE822" s="22"/>
      <c r="AF822" s="22"/>
      <c r="AG822" s="23"/>
      <c r="AH822" s="22"/>
    </row>
    <row r="823" spans="1:34" ht="15.75" customHeight="1" x14ac:dyDescent="0.3">
      <c r="A823" s="13"/>
      <c r="B823" s="54"/>
      <c r="C823" s="10">
        <v>820</v>
      </c>
      <c r="D823" s="6" t="s">
        <v>1819</v>
      </c>
      <c r="E823" s="6" t="s">
        <v>1820</v>
      </c>
      <c r="F823" s="14" t="s">
        <v>152</v>
      </c>
      <c r="G823" s="15" t="s">
        <v>152</v>
      </c>
      <c r="H823" s="15" t="s">
        <v>152</v>
      </c>
      <c r="I823" s="16" t="s">
        <v>25</v>
      </c>
      <c r="L823" s="17"/>
      <c r="M823" s="18" t="str">
        <f>'AI - 1'!A822</f>
        <v>No</v>
      </c>
      <c r="N823" s="18" t="str">
        <f>'AI - 2'!A822</f>
        <v>No</v>
      </c>
      <c r="O823" s="18" t="str">
        <f>'AI  - 3'!A822</f>
        <v>No</v>
      </c>
      <c r="P823" s="8">
        <f>COUNTIF(M823:O823,"Yes")</f>
        <v>0</v>
      </c>
      <c r="Q823" s="18" t="str">
        <f>'AI - 1'!B822</f>
        <v>No</v>
      </c>
      <c r="R823" s="18" t="str">
        <f>'AI - 2'!B822</f>
        <v>No</v>
      </c>
      <c r="S823" s="18" t="str">
        <f>'AI  - 3'!B822</f>
        <v>No</v>
      </c>
      <c r="T823" s="8">
        <f>COUNTIF(Q823:S823,"Yes")</f>
        <v>0</v>
      </c>
      <c r="U823" s="15" t="s">
        <v>152</v>
      </c>
      <c r="V823" s="19"/>
      <c r="W823" s="8"/>
      <c r="X823" s="5"/>
      <c r="Y823" s="20"/>
      <c r="Z823" s="21"/>
      <c r="AA823" s="22"/>
      <c r="AB823" s="22"/>
      <c r="AC823" s="23"/>
      <c r="AD823" s="22"/>
      <c r="AE823" s="22"/>
      <c r="AF823" s="22"/>
      <c r="AG823" s="23"/>
      <c r="AH823" s="22"/>
    </row>
    <row r="824" spans="1:34" ht="15.75" customHeight="1" x14ac:dyDescent="0.3">
      <c r="A824" s="13"/>
      <c r="B824" s="54"/>
      <c r="C824" s="10">
        <v>821</v>
      </c>
      <c r="D824" s="6" t="s">
        <v>1821</v>
      </c>
      <c r="E824" s="6" t="s">
        <v>1822</v>
      </c>
      <c r="F824" s="14" t="s">
        <v>152</v>
      </c>
      <c r="G824" s="15" t="s">
        <v>152</v>
      </c>
      <c r="H824" s="15" t="s">
        <v>152</v>
      </c>
      <c r="I824" s="16" t="s">
        <v>25</v>
      </c>
      <c r="L824" s="17"/>
      <c r="M824" s="18" t="str">
        <f>'AI - 1'!A823</f>
        <v>No</v>
      </c>
      <c r="N824" s="18" t="str">
        <f>'AI - 2'!A823</f>
        <v>No</v>
      </c>
      <c r="O824" s="18" t="str">
        <f>'AI  - 3'!A823</f>
        <v>No</v>
      </c>
      <c r="P824" s="8">
        <f>COUNTIF(M824:O824,"Yes")</f>
        <v>0</v>
      </c>
      <c r="Q824" s="18" t="str">
        <f>'AI - 1'!B823</f>
        <v>No</v>
      </c>
      <c r="R824" s="18" t="str">
        <f>'AI - 2'!B823</f>
        <v>No</v>
      </c>
      <c r="S824" s="18" t="str">
        <f>'AI  - 3'!B823</f>
        <v>No</v>
      </c>
      <c r="T824" s="8">
        <f>COUNTIF(Q824:S824,"Yes")</f>
        <v>0</v>
      </c>
      <c r="U824" s="15" t="s">
        <v>152</v>
      </c>
      <c r="V824" s="19"/>
      <c r="W824" s="8"/>
      <c r="X824" s="5"/>
      <c r="Y824" s="20"/>
      <c r="Z824" s="21"/>
      <c r="AA824" s="22"/>
      <c r="AB824" s="22"/>
      <c r="AC824" s="23"/>
      <c r="AD824" s="22"/>
      <c r="AE824" s="22"/>
      <c r="AF824" s="22"/>
      <c r="AG824" s="23"/>
      <c r="AH824" s="22"/>
    </row>
    <row r="825" spans="1:34" ht="15.75" customHeight="1" x14ac:dyDescent="0.3">
      <c r="A825" s="13"/>
      <c r="B825" s="54"/>
      <c r="C825" s="10">
        <v>822</v>
      </c>
      <c r="D825" s="6" t="s">
        <v>1823</v>
      </c>
      <c r="E825" s="6" t="s">
        <v>1824</v>
      </c>
      <c r="F825" s="14" t="s">
        <v>152</v>
      </c>
      <c r="G825" s="15" t="s">
        <v>152</v>
      </c>
      <c r="H825" s="15" t="s">
        <v>152</v>
      </c>
      <c r="I825" s="16" t="s">
        <v>25</v>
      </c>
      <c r="L825" s="17"/>
      <c r="M825" s="18" t="str">
        <f>'AI - 1'!A824</f>
        <v>No</v>
      </c>
      <c r="N825" s="18" t="str">
        <f>'AI - 2'!A824</f>
        <v>No</v>
      </c>
      <c r="O825" s="18" t="str">
        <f>'AI  - 3'!A824</f>
        <v>No</v>
      </c>
      <c r="P825" s="8">
        <f>COUNTIF(M825:O825,"Yes")</f>
        <v>0</v>
      </c>
      <c r="Q825" s="18" t="str">
        <f>'AI - 1'!B824</f>
        <v>No</v>
      </c>
      <c r="R825" s="18" t="str">
        <f>'AI - 2'!B824</f>
        <v>No</v>
      </c>
      <c r="S825" s="18" t="str">
        <f>'AI  - 3'!B824</f>
        <v>No</v>
      </c>
      <c r="T825" s="8">
        <f>COUNTIF(Q825:S825,"Yes")</f>
        <v>0</v>
      </c>
      <c r="U825" s="15" t="s">
        <v>152</v>
      </c>
      <c r="V825" s="19"/>
      <c r="W825" s="8"/>
      <c r="X825" s="5"/>
      <c r="Y825" s="20"/>
      <c r="Z825" s="21"/>
      <c r="AA825" s="22"/>
      <c r="AB825" s="22"/>
      <c r="AC825" s="23"/>
      <c r="AD825" s="22"/>
      <c r="AE825" s="22"/>
      <c r="AF825" s="22"/>
      <c r="AG825" s="23"/>
      <c r="AH825" s="22"/>
    </row>
    <row r="826" spans="1:34" ht="15.75" customHeight="1" x14ac:dyDescent="0.3">
      <c r="A826" s="13"/>
      <c r="B826" s="54"/>
      <c r="C826" s="10">
        <v>823</v>
      </c>
      <c r="D826" s="6" t="s">
        <v>237</v>
      </c>
      <c r="E826" s="6" t="s">
        <v>238</v>
      </c>
      <c r="F826" s="14" t="s">
        <v>152</v>
      </c>
      <c r="G826" s="15" t="s">
        <v>24</v>
      </c>
      <c r="H826" s="27" t="s">
        <v>152</v>
      </c>
      <c r="I826" s="16" t="s">
        <v>181</v>
      </c>
      <c r="J826" s="2" t="s">
        <v>239</v>
      </c>
      <c r="K826" s="2" t="s">
        <v>240</v>
      </c>
      <c r="L826" s="17"/>
      <c r="M826" s="18" t="str">
        <f>'AI - 1'!A825</f>
        <v>Yes</v>
      </c>
      <c r="N826" s="18" t="str">
        <f>'AI - 2'!A825</f>
        <v>Yes</v>
      </c>
      <c r="O826" s="18" t="str">
        <f>'AI  - 3'!A825</f>
        <v>Yes</v>
      </c>
      <c r="P826" s="8">
        <f>COUNTIF(M826:O826,"Yes")</f>
        <v>3</v>
      </c>
      <c r="Q826" s="18" t="str">
        <f>'AI - 1'!B825</f>
        <v>Yes</v>
      </c>
      <c r="R826" s="18" t="str">
        <f>'AI - 2'!B825</f>
        <v>Yes</v>
      </c>
      <c r="S826" s="18" t="str">
        <f>'AI  - 3'!B825</f>
        <v>Yes</v>
      </c>
      <c r="T826" s="8">
        <f>COUNTIF(Q826:S826,"Yes")</f>
        <v>3</v>
      </c>
      <c r="U826" s="15" t="s">
        <v>24</v>
      </c>
      <c r="V826" s="19"/>
      <c r="W826" s="8"/>
      <c r="X826" s="5"/>
      <c r="Y826" s="20"/>
      <c r="Z826" s="21"/>
      <c r="AA826" s="22"/>
      <c r="AB826" s="22"/>
      <c r="AC826" s="23"/>
      <c r="AD826" s="21"/>
      <c r="AE826" s="22"/>
      <c r="AF826" s="22"/>
      <c r="AG826" s="23"/>
      <c r="AH826" s="21"/>
    </row>
    <row r="827" spans="1:34" ht="15.75" customHeight="1" x14ac:dyDescent="0.3">
      <c r="A827" s="13"/>
      <c r="B827" s="54"/>
      <c r="C827" s="10">
        <v>824</v>
      </c>
      <c r="D827" s="6" t="s">
        <v>1825</v>
      </c>
      <c r="E827" s="6" t="s">
        <v>1826</v>
      </c>
      <c r="F827" s="14" t="s">
        <v>152</v>
      </c>
      <c r="G827" s="15" t="s">
        <v>152</v>
      </c>
      <c r="H827" s="15" t="s">
        <v>152</v>
      </c>
      <c r="I827" s="16" t="s">
        <v>25</v>
      </c>
      <c r="L827" s="17"/>
      <c r="M827" s="18" t="str">
        <f>'AI - 1'!A826</f>
        <v>No</v>
      </c>
      <c r="N827" s="18" t="str">
        <f>'AI - 2'!A826</f>
        <v>No</v>
      </c>
      <c r="O827" s="18" t="str">
        <f>'AI  - 3'!A826</f>
        <v>No</v>
      </c>
      <c r="P827" s="8">
        <f>COUNTIF(M827:O827,"Yes")</f>
        <v>0</v>
      </c>
      <c r="Q827" s="18" t="str">
        <f>'AI - 1'!B826</f>
        <v>No</v>
      </c>
      <c r="R827" s="18" t="str">
        <f>'AI - 2'!B826</f>
        <v>No</v>
      </c>
      <c r="S827" s="18" t="str">
        <f>'AI  - 3'!B826</f>
        <v>No</v>
      </c>
      <c r="T827" s="8">
        <f>COUNTIF(Q827:S827,"Yes")</f>
        <v>0</v>
      </c>
      <c r="U827" s="15" t="s">
        <v>152</v>
      </c>
      <c r="V827" s="19"/>
      <c r="W827" s="8"/>
      <c r="X827" s="5"/>
      <c r="Y827" s="20"/>
      <c r="Z827" s="21"/>
      <c r="AA827" s="22"/>
      <c r="AB827" s="22"/>
      <c r="AC827" s="23"/>
      <c r="AD827" s="22"/>
      <c r="AE827" s="22"/>
      <c r="AF827" s="22"/>
      <c r="AG827" s="23"/>
      <c r="AH827" s="22"/>
    </row>
    <row r="828" spans="1:34" ht="15.75" customHeight="1" x14ac:dyDescent="0.3">
      <c r="A828" s="13"/>
      <c r="B828" s="54"/>
      <c r="C828" s="10">
        <v>825</v>
      </c>
      <c r="D828" s="6" t="s">
        <v>1827</v>
      </c>
      <c r="E828" s="6" t="s">
        <v>1828</v>
      </c>
      <c r="F828" s="14" t="s">
        <v>152</v>
      </c>
      <c r="G828" s="15" t="s">
        <v>152</v>
      </c>
      <c r="H828" s="15" t="s">
        <v>152</v>
      </c>
      <c r="I828" s="16" t="s">
        <v>25</v>
      </c>
      <c r="L828" s="17"/>
      <c r="M828" s="18" t="str">
        <f>'AI - 1'!A827</f>
        <v>No</v>
      </c>
      <c r="N828" s="18" t="str">
        <f>'AI - 2'!A827</f>
        <v>No</v>
      </c>
      <c r="O828" s="18" t="str">
        <f>'AI  - 3'!A827</f>
        <v>No</v>
      </c>
      <c r="P828" s="8">
        <f>COUNTIF(M828:O828,"Yes")</f>
        <v>0</v>
      </c>
      <c r="Q828" s="18" t="str">
        <f>'AI - 1'!B827</f>
        <v>No</v>
      </c>
      <c r="R828" s="18" t="str">
        <f>'AI - 2'!B827</f>
        <v>No</v>
      </c>
      <c r="S828" s="18" t="str">
        <f>'AI  - 3'!B827</f>
        <v>No</v>
      </c>
      <c r="T828" s="8">
        <f>COUNTIF(Q828:S828,"Yes")</f>
        <v>0</v>
      </c>
      <c r="U828" s="15" t="s">
        <v>152</v>
      </c>
      <c r="V828" s="19"/>
      <c r="W828" s="8"/>
      <c r="X828" s="5"/>
      <c r="Y828" s="20"/>
      <c r="Z828" s="21"/>
      <c r="AA828" s="22"/>
      <c r="AB828" s="22"/>
      <c r="AC828" s="23"/>
      <c r="AD828" s="22"/>
      <c r="AE828" s="22"/>
      <c r="AF828" s="22"/>
      <c r="AG828" s="23"/>
      <c r="AH828" s="22"/>
    </row>
    <row r="829" spans="1:34" ht="15.75" customHeight="1" x14ac:dyDescent="0.3">
      <c r="A829" s="13"/>
      <c r="B829" s="54"/>
      <c r="C829" s="10">
        <v>826</v>
      </c>
      <c r="D829" s="6" t="s">
        <v>124</v>
      </c>
      <c r="E829" s="6" t="s">
        <v>125</v>
      </c>
      <c r="F829" s="14" t="s">
        <v>24</v>
      </c>
      <c r="G829" s="15" t="s">
        <v>24</v>
      </c>
      <c r="H829" s="15" t="s">
        <v>24</v>
      </c>
      <c r="I829" s="16" t="s">
        <v>25</v>
      </c>
      <c r="L829" s="17"/>
      <c r="M829" s="18" t="str">
        <f>'AI - 1'!A828</f>
        <v>Yes</v>
      </c>
      <c r="N829" s="18" t="str">
        <f>'AI - 2'!A828</f>
        <v>Yes</v>
      </c>
      <c r="O829" s="18" t="str">
        <f>'AI  - 3'!A828</f>
        <v>Yes</v>
      </c>
      <c r="P829" s="8">
        <f>COUNTIF(M829:O829,"Yes")</f>
        <v>3</v>
      </c>
      <c r="Q829" s="18" t="str">
        <f>'AI - 1'!B828</f>
        <v>Yes</v>
      </c>
      <c r="R829" s="18" t="str">
        <f>'AI - 2'!B828</f>
        <v>Yes</v>
      </c>
      <c r="S829" s="18" t="str">
        <f>'AI  - 3'!B828</f>
        <v>Yes</v>
      </c>
      <c r="T829" s="8">
        <f>COUNTIF(Q829:S829,"Yes")</f>
        <v>3</v>
      </c>
      <c r="U829" s="15" t="s">
        <v>24</v>
      </c>
      <c r="V829" s="19"/>
      <c r="W829" s="8"/>
      <c r="X829" s="5"/>
      <c r="Y829" s="20"/>
      <c r="Z829" s="21"/>
      <c r="AA829" s="22"/>
      <c r="AB829" s="22"/>
      <c r="AC829" s="23"/>
      <c r="AD829" s="21"/>
      <c r="AE829" s="22"/>
      <c r="AF829" s="22"/>
      <c r="AG829" s="23"/>
      <c r="AH829" s="21"/>
    </row>
    <row r="830" spans="1:34" ht="15.75" customHeight="1" x14ac:dyDescent="0.3">
      <c r="A830" s="13"/>
      <c r="B830" s="54"/>
      <c r="C830" s="10">
        <v>827</v>
      </c>
      <c r="D830" s="6" t="s">
        <v>1829</v>
      </c>
      <c r="E830" s="6" t="s">
        <v>1830</v>
      </c>
      <c r="F830" s="14" t="s">
        <v>152</v>
      </c>
      <c r="G830" s="15" t="s">
        <v>152</v>
      </c>
      <c r="H830" s="15" t="s">
        <v>152</v>
      </c>
      <c r="I830" s="16" t="s">
        <v>25</v>
      </c>
      <c r="L830" s="17"/>
      <c r="M830" s="18" t="str">
        <f>'AI - 1'!A829</f>
        <v>No</v>
      </c>
      <c r="N830" s="18" t="str">
        <f>'AI - 2'!A829</f>
        <v>No</v>
      </c>
      <c r="O830" s="18" t="str">
        <f>'AI  - 3'!A829</f>
        <v>No</v>
      </c>
      <c r="P830" s="8">
        <f>COUNTIF(M830:O830,"Yes")</f>
        <v>0</v>
      </c>
      <c r="Q830" s="18" t="str">
        <f>'AI - 1'!B829</f>
        <v>No</v>
      </c>
      <c r="R830" s="18" t="str">
        <f>'AI - 2'!B829</f>
        <v>No</v>
      </c>
      <c r="S830" s="18" t="str">
        <f>'AI  - 3'!B829</f>
        <v>No</v>
      </c>
      <c r="T830" s="8">
        <f>COUNTIF(Q830:S830,"Yes")</f>
        <v>0</v>
      </c>
      <c r="U830" s="15" t="s">
        <v>152</v>
      </c>
      <c r="V830" s="19"/>
      <c r="W830" s="8"/>
      <c r="X830" s="5"/>
      <c r="Y830" s="20"/>
      <c r="Z830" s="21"/>
      <c r="AA830" s="22"/>
      <c r="AB830" s="22"/>
      <c r="AC830" s="23"/>
      <c r="AD830" s="22"/>
      <c r="AE830" s="22"/>
      <c r="AF830" s="22"/>
      <c r="AG830" s="23"/>
      <c r="AH830" s="22"/>
    </row>
    <row r="831" spans="1:34" ht="15.75" customHeight="1" x14ac:dyDescent="0.3">
      <c r="A831" s="13"/>
      <c r="B831" s="54"/>
      <c r="C831" s="10">
        <v>828</v>
      </c>
      <c r="D831" s="6" t="s">
        <v>53</v>
      </c>
      <c r="E831" s="6" t="s">
        <v>126</v>
      </c>
      <c r="F831" s="14" t="s">
        <v>24</v>
      </c>
      <c r="G831" s="15" t="s">
        <v>24</v>
      </c>
      <c r="H831" s="15" t="s">
        <v>24</v>
      </c>
      <c r="I831" s="16" t="s">
        <v>25</v>
      </c>
      <c r="J831" s="2"/>
      <c r="K831" s="2" t="s">
        <v>127</v>
      </c>
      <c r="L831" s="17"/>
      <c r="M831" s="18" t="str">
        <f>'AI - 1'!A830</f>
        <v>Yes</v>
      </c>
      <c r="N831" s="18" t="str">
        <f>'AI - 2'!A830</f>
        <v>Yes</v>
      </c>
      <c r="O831" s="18" t="str">
        <f>'AI  - 3'!A830</f>
        <v>Yes</v>
      </c>
      <c r="P831" s="8">
        <f>COUNTIF(M831:O831,"Yes")</f>
        <v>3</v>
      </c>
      <c r="Q831" s="18" t="str">
        <f>'AI - 1'!B830</f>
        <v>Yes</v>
      </c>
      <c r="R831" s="18" t="str">
        <f>'AI - 2'!B830</f>
        <v>Yes</v>
      </c>
      <c r="S831" s="18" t="str">
        <f>'AI  - 3'!B830</f>
        <v>Yes</v>
      </c>
      <c r="T831" s="8">
        <f>COUNTIF(Q831:S831,"Yes")</f>
        <v>3</v>
      </c>
      <c r="U831" s="15" t="s">
        <v>24</v>
      </c>
      <c r="V831" s="19"/>
      <c r="W831" s="8"/>
      <c r="X831" s="5"/>
      <c r="Y831" s="20"/>
      <c r="Z831" s="21"/>
      <c r="AA831" s="22"/>
      <c r="AB831" s="22"/>
      <c r="AC831" s="23"/>
      <c r="AD831" s="22"/>
      <c r="AE831" s="22"/>
      <c r="AF831" s="22"/>
      <c r="AG831" s="23"/>
      <c r="AH831" s="22"/>
    </row>
    <row r="832" spans="1:34" ht="15.75" customHeight="1" x14ac:dyDescent="0.3">
      <c r="A832" s="13"/>
      <c r="B832" s="54"/>
      <c r="C832" s="10">
        <v>829</v>
      </c>
      <c r="D832" s="6" t="s">
        <v>1831</v>
      </c>
      <c r="E832" s="6" t="s">
        <v>1832</v>
      </c>
      <c r="F832" s="14" t="s">
        <v>152</v>
      </c>
      <c r="G832" s="15" t="s">
        <v>152</v>
      </c>
      <c r="H832" s="15" t="s">
        <v>152</v>
      </c>
      <c r="I832" s="16" t="s">
        <v>25</v>
      </c>
      <c r="L832" s="17"/>
      <c r="M832" s="18" t="str">
        <f>'AI - 1'!A831</f>
        <v>No</v>
      </c>
      <c r="N832" s="18" t="str">
        <f>'AI - 2'!A831</f>
        <v>No</v>
      </c>
      <c r="O832" s="18" t="str">
        <f>'AI  - 3'!A831</f>
        <v>No</v>
      </c>
      <c r="P832" s="8">
        <f>COUNTIF(M832:O832,"Yes")</f>
        <v>0</v>
      </c>
      <c r="Q832" s="18" t="str">
        <f>'AI - 1'!B831</f>
        <v>No</v>
      </c>
      <c r="R832" s="18" t="str">
        <f>'AI - 2'!B831</f>
        <v>No</v>
      </c>
      <c r="S832" s="18" t="str">
        <f>'AI  - 3'!B831</f>
        <v>No</v>
      </c>
      <c r="T832" s="8">
        <f>COUNTIF(Q832:S832,"Yes")</f>
        <v>0</v>
      </c>
      <c r="U832" s="15" t="s">
        <v>152</v>
      </c>
      <c r="V832" s="19"/>
      <c r="W832" s="8"/>
      <c r="X832" s="5"/>
      <c r="Y832" s="20"/>
      <c r="Z832" s="21"/>
      <c r="AA832" s="22"/>
      <c r="AB832" s="22"/>
      <c r="AC832" s="23"/>
      <c r="AD832" s="22"/>
      <c r="AE832" s="22"/>
      <c r="AF832" s="22"/>
      <c r="AG832" s="23"/>
      <c r="AH832" s="22"/>
    </row>
    <row r="833" spans="1:34" ht="15.75" customHeight="1" x14ac:dyDescent="0.3">
      <c r="A833" s="13"/>
      <c r="B833" s="54"/>
      <c r="C833" s="10">
        <v>830</v>
      </c>
      <c r="D833" s="6" t="s">
        <v>1833</v>
      </c>
      <c r="E833" s="6" t="s">
        <v>1834</v>
      </c>
      <c r="F833" s="14" t="s">
        <v>152</v>
      </c>
      <c r="G833" s="15" t="s">
        <v>152</v>
      </c>
      <c r="H833" s="15" t="s">
        <v>152</v>
      </c>
      <c r="I833" s="16" t="s">
        <v>25</v>
      </c>
      <c r="L833" s="17"/>
      <c r="M833" s="18" t="str">
        <f>'AI - 1'!A832</f>
        <v>No</v>
      </c>
      <c r="N833" s="18" t="str">
        <f>'AI - 2'!A832</f>
        <v>No</v>
      </c>
      <c r="O833" s="18" t="str">
        <f>'AI  - 3'!A832</f>
        <v>No</v>
      </c>
      <c r="P833" s="8">
        <f>COUNTIF(M833:O833,"Yes")</f>
        <v>0</v>
      </c>
      <c r="Q833" s="18" t="str">
        <f>'AI - 1'!B832</f>
        <v>No</v>
      </c>
      <c r="R833" s="18" t="str">
        <f>'AI - 2'!B832</f>
        <v>No</v>
      </c>
      <c r="S833" s="18" t="str">
        <f>'AI  - 3'!B832</f>
        <v>No</v>
      </c>
      <c r="T833" s="8">
        <f>COUNTIF(Q833:S833,"Yes")</f>
        <v>0</v>
      </c>
      <c r="U833" s="15" t="s">
        <v>152</v>
      </c>
      <c r="V833" s="19"/>
      <c r="W833" s="8"/>
      <c r="X833" s="5"/>
      <c r="Y833" s="20"/>
      <c r="Z833" s="21"/>
      <c r="AA833" s="22"/>
      <c r="AB833" s="22"/>
      <c r="AC833" s="23"/>
      <c r="AD833" s="22"/>
      <c r="AE833" s="22"/>
      <c r="AF833" s="22"/>
      <c r="AG833" s="23"/>
      <c r="AH833" s="22"/>
    </row>
    <row r="834" spans="1:34" ht="15.75" customHeight="1" x14ac:dyDescent="0.3">
      <c r="A834" s="13"/>
      <c r="B834" s="54"/>
      <c r="C834" s="10">
        <v>831</v>
      </c>
      <c r="D834" s="6" t="s">
        <v>1835</v>
      </c>
      <c r="E834" s="6" t="s">
        <v>1836</v>
      </c>
      <c r="F834" s="14" t="s">
        <v>152</v>
      </c>
      <c r="G834" s="15" t="s">
        <v>152</v>
      </c>
      <c r="H834" s="15" t="s">
        <v>152</v>
      </c>
      <c r="I834" s="16" t="s">
        <v>25</v>
      </c>
      <c r="L834" s="17"/>
      <c r="M834" s="18" t="str">
        <f>'AI - 1'!A833</f>
        <v>No</v>
      </c>
      <c r="N834" s="18" t="str">
        <f>'AI - 2'!A833</f>
        <v>No</v>
      </c>
      <c r="O834" s="18" t="str">
        <f>'AI  - 3'!A833</f>
        <v>No</v>
      </c>
      <c r="P834" s="8">
        <f>COUNTIF(M834:O834,"Yes")</f>
        <v>0</v>
      </c>
      <c r="Q834" s="18" t="str">
        <f>'AI - 1'!B833</f>
        <v>No</v>
      </c>
      <c r="R834" s="18" t="str">
        <f>'AI - 2'!B833</f>
        <v>No</v>
      </c>
      <c r="S834" s="18" t="str">
        <f>'AI  - 3'!B833</f>
        <v>No</v>
      </c>
      <c r="T834" s="8">
        <f>COUNTIF(Q834:S834,"Yes")</f>
        <v>0</v>
      </c>
      <c r="U834" s="15" t="s">
        <v>152</v>
      </c>
      <c r="V834" s="19"/>
      <c r="W834" s="8"/>
      <c r="X834" s="5"/>
      <c r="Y834" s="20"/>
      <c r="Z834" s="21"/>
      <c r="AA834" s="22"/>
      <c r="AB834" s="22"/>
      <c r="AC834" s="23"/>
      <c r="AD834" s="22"/>
      <c r="AE834" s="22"/>
      <c r="AF834" s="22"/>
      <c r="AG834" s="23"/>
      <c r="AH834" s="22"/>
    </row>
    <row r="835" spans="1:34" ht="15.75" customHeight="1" x14ac:dyDescent="0.3">
      <c r="A835" s="13"/>
      <c r="B835" s="54"/>
      <c r="C835" s="10">
        <v>832</v>
      </c>
      <c r="D835" s="6" t="s">
        <v>1837</v>
      </c>
      <c r="E835" s="6" t="s">
        <v>1838</v>
      </c>
      <c r="F835" s="14" t="s">
        <v>152</v>
      </c>
      <c r="G835" s="15" t="s">
        <v>152</v>
      </c>
      <c r="H835" s="15" t="s">
        <v>152</v>
      </c>
      <c r="I835" s="16" t="s">
        <v>25</v>
      </c>
      <c r="L835" s="17"/>
      <c r="M835" s="18" t="str">
        <f>'AI - 1'!A834</f>
        <v>No</v>
      </c>
      <c r="N835" s="18" t="str">
        <f>'AI - 2'!A834</f>
        <v>No</v>
      </c>
      <c r="O835" s="18" t="str">
        <f>'AI  - 3'!A834</f>
        <v>No</v>
      </c>
      <c r="P835" s="8">
        <f>COUNTIF(M835:O835,"Yes")</f>
        <v>0</v>
      </c>
      <c r="Q835" s="18" t="str">
        <f>'AI - 1'!B834</f>
        <v>No</v>
      </c>
      <c r="R835" s="18" t="str">
        <f>'AI - 2'!B834</f>
        <v>No</v>
      </c>
      <c r="S835" s="18" t="str">
        <f>'AI  - 3'!B834</f>
        <v>No</v>
      </c>
      <c r="T835" s="8">
        <f>COUNTIF(Q835:S835,"Yes")</f>
        <v>0</v>
      </c>
      <c r="U835" s="15" t="s">
        <v>152</v>
      </c>
      <c r="V835" s="19"/>
      <c r="W835" s="8"/>
      <c r="X835" s="5"/>
      <c r="Y835" s="20"/>
      <c r="Z835" s="21"/>
      <c r="AA835" s="22"/>
      <c r="AB835" s="22"/>
      <c r="AC835" s="23"/>
      <c r="AD835" s="22"/>
      <c r="AE835" s="22"/>
      <c r="AF835" s="22"/>
      <c r="AG835" s="23"/>
      <c r="AH835" s="22"/>
    </row>
    <row r="836" spans="1:34" ht="15.75" customHeight="1" x14ac:dyDescent="0.3">
      <c r="A836" s="13"/>
      <c r="B836" s="54"/>
      <c r="C836" s="10">
        <v>833</v>
      </c>
      <c r="D836" s="6" t="s">
        <v>1839</v>
      </c>
      <c r="E836" s="6" t="s">
        <v>1840</v>
      </c>
      <c r="F836" s="14" t="s">
        <v>152</v>
      </c>
      <c r="G836" s="15" t="s">
        <v>152</v>
      </c>
      <c r="H836" s="15" t="s">
        <v>152</v>
      </c>
      <c r="I836" s="16" t="s">
        <v>25</v>
      </c>
      <c r="L836" s="17"/>
      <c r="M836" s="18" t="str">
        <f>'AI - 1'!A835</f>
        <v>No</v>
      </c>
      <c r="N836" s="18" t="str">
        <f>'AI - 2'!A835</f>
        <v>No</v>
      </c>
      <c r="O836" s="18" t="str">
        <f>'AI  - 3'!A835</f>
        <v>No</v>
      </c>
      <c r="P836" s="8">
        <f>COUNTIF(M836:O836,"Yes")</f>
        <v>0</v>
      </c>
      <c r="Q836" s="18" t="str">
        <f>'AI - 1'!B835</f>
        <v>No</v>
      </c>
      <c r="R836" s="18" t="str">
        <f>'AI - 2'!B835</f>
        <v>No</v>
      </c>
      <c r="S836" s="18" t="str">
        <f>'AI  - 3'!B835</f>
        <v>No</v>
      </c>
      <c r="T836" s="8">
        <f>COUNTIF(Q836:S836,"Yes")</f>
        <v>0</v>
      </c>
      <c r="U836" s="15" t="s">
        <v>152</v>
      </c>
      <c r="V836" s="19"/>
      <c r="W836" s="8"/>
      <c r="X836" s="5"/>
      <c r="Y836" s="20"/>
      <c r="Z836" s="21"/>
      <c r="AA836" s="22"/>
      <c r="AB836" s="22"/>
      <c r="AC836" s="23"/>
      <c r="AD836" s="22"/>
      <c r="AE836" s="22"/>
      <c r="AF836" s="22"/>
      <c r="AG836" s="23"/>
      <c r="AH836" s="22"/>
    </row>
    <row r="837" spans="1:34" ht="15.75" customHeight="1" x14ac:dyDescent="0.3">
      <c r="A837" s="13"/>
      <c r="B837" s="54"/>
      <c r="C837" s="10">
        <v>834</v>
      </c>
      <c r="D837" s="6" t="s">
        <v>94</v>
      </c>
      <c r="E837" s="6" t="s">
        <v>28</v>
      </c>
      <c r="F837" s="14" t="s">
        <v>24</v>
      </c>
      <c r="G837" s="15" t="s">
        <v>24</v>
      </c>
      <c r="H837" s="15" t="s">
        <v>24</v>
      </c>
      <c r="I837" s="16" t="s">
        <v>25</v>
      </c>
      <c r="J837" s="2"/>
      <c r="K837" s="2" t="s">
        <v>129</v>
      </c>
      <c r="L837" s="17"/>
      <c r="M837" s="18" t="str">
        <f>'AI - 1'!A836</f>
        <v>Yes</v>
      </c>
      <c r="N837" s="18" t="str">
        <f>'AI - 2'!A836</f>
        <v>Yes</v>
      </c>
      <c r="O837" s="18" t="str">
        <f>'AI  - 3'!A836</f>
        <v>Yes</v>
      </c>
      <c r="P837" s="8">
        <f>COUNTIF(M837:O837,"Yes")</f>
        <v>3</v>
      </c>
      <c r="Q837" s="18" t="str">
        <f>'AI - 1'!B836</f>
        <v>Yes</v>
      </c>
      <c r="R837" s="18" t="str">
        <f>'AI - 2'!B836</f>
        <v>Yes</v>
      </c>
      <c r="S837" s="18" t="str">
        <f>'AI  - 3'!B836</f>
        <v>Yes</v>
      </c>
      <c r="T837" s="8">
        <f>COUNTIF(Q837:S837,"Yes")</f>
        <v>3</v>
      </c>
      <c r="U837" s="15" t="s">
        <v>24</v>
      </c>
      <c r="V837" s="19"/>
      <c r="W837" s="8"/>
      <c r="X837" s="5"/>
      <c r="Y837" s="20"/>
      <c r="Z837" s="21"/>
      <c r="AA837" s="22"/>
      <c r="AB837" s="22"/>
      <c r="AC837" s="23"/>
      <c r="AD837" s="22"/>
      <c r="AE837" s="22"/>
      <c r="AF837" s="22"/>
      <c r="AG837" s="23"/>
      <c r="AH837" s="22"/>
    </row>
    <row r="838" spans="1:34" ht="15.75" customHeight="1" x14ac:dyDescent="0.3">
      <c r="A838" s="13"/>
      <c r="B838" s="54"/>
      <c r="C838" s="10">
        <v>835</v>
      </c>
      <c r="D838" s="6" t="s">
        <v>1841</v>
      </c>
      <c r="E838" s="6" t="s">
        <v>1842</v>
      </c>
      <c r="F838" s="14" t="s">
        <v>152</v>
      </c>
      <c r="G838" s="15" t="s">
        <v>152</v>
      </c>
      <c r="H838" s="15" t="s">
        <v>152</v>
      </c>
      <c r="I838" s="16" t="s">
        <v>25</v>
      </c>
      <c r="L838" s="17"/>
      <c r="M838" s="18" t="str">
        <f>'AI - 1'!A837</f>
        <v>No</v>
      </c>
      <c r="N838" s="18" t="str">
        <f>'AI - 2'!A837</f>
        <v>No</v>
      </c>
      <c r="O838" s="18" t="str">
        <f>'AI  - 3'!A837</f>
        <v>No</v>
      </c>
      <c r="P838" s="8">
        <f>COUNTIF(M838:O838,"Yes")</f>
        <v>0</v>
      </c>
      <c r="Q838" s="18" t="str">
        <f>'AI - 1'!B837</f>
        <v>No</v>
      </c>
      <c r="R838" s="18" t="str">
        <f>'AI - 2'!B837</f>
        <v>No</v>
      </c>
      <c r="S838" s="18" t="str">
        <f>'AI  - 3'!B837</f>
        <v>No</v>
      </c>
      <c r="T838" s="8">
        <f>COUNTIF(Q838:S838,"Yes")</f>
        <v>0</v>
      </c>
      <c r="U838" s="15" t="s">
        <v>152</v>
      </c>
      <c r="V838" s="19"/>
      <c r="W838" s="8"/>
      <c r="X838" s="5"/>
      <c r="Y838" s="20"/>
      <c r="Z838" s="21"/>
      <c r="AA838" s="22"/>
      <c r="AB838" s="22"/>
      <c r="AC838" s="23"/>
      <c r="AD838" s="22"/>
      <c r="AE838" s="22"/>
      <c r="AF838" s="22"/>
      <c r="AG838" s="23"/>
      <c r="AH838" s="22"/>
    </row>
    <row r="839" spans="1:34" ht="15.75" customHeight="1" x14ac:dyDescent="0.3">
      <c r="A839" s="13"/>
      <c r="B839" s="54"/>
      <c r="C839" s="10">
        <v>836</v>
      </c>
      <c r="D839" s="6" t="s">
        <v>1843</v>
      </c>
      <c r="E839" s="6" t="s">
        <v>1844</v>
      </c>
      <c r="F839" s="14" t="s">
        <v>152</v>
      </c>
      <c r="G839" s="15" t="s">
        <v>152</v>
      </c>
      <c r="H839" s="15" t="s">
        <v>152</v>
      </c>
      <c r="I839" s="16" t="s">
        <v>25</v>
      </c>
      <c r="L839" s="17"/>
      <c r="M839" s="18" t="str">
        <f>'AI - 1'!A838</f>
        <v>No</v>
      </c>
      <c r="N839" s="18" t="str">
        <f>'AI - 2'!A838</f>
        <v>No</v>
      </c>
      <c r="O839" s="18" t="str">
        <f>'AI  - 3'!A838</f>
        <v>No</v>
      </c>
      <c r="P839" s="8">
        <f>COUNTIF(M839:O839,"Yes")</f>
        <v>0</v>
      </c>
      <c r="Q839" s="18" t="str">
        <f>'AI - 1'!B838</f>
        <v>No</v>
      </c>
      <c r="R839" s="18" t="str">
        <f>'AI - 2'!B838</f>
        <v>No</v>
      </c>
      <c r="S839" s="18" t="str">
        <f>'AI  - 3'!B838</f>
        <v>No</v>
      </c>
      <c r="T839" s="8">
        <f>COUNTIF(Q839:S839,"Yes")</f>
        <v>0</v>
      </c>
      <c r="U839" s="15" t="s">
        <v>152</v>
      </c>
      <c r="V839" s="19"/>
      <c r="W839" s="8"/>
      <c r="X839" s="5"/>
      <c r="Y839" s="20"/>
      <c r="Z839" s="21"/>
      <c r="AA839" s="22"/>
      <c r="AB839" s="22"/>
      <c r="AC839" s="23"/>
      <c r="AD839" s="22"/>
      <c r="AE839" s="22"/>
      <c r="AF839" s="22"/>
      <c r="AG839" s="23"/>
      <c r="AH839" s="22"/>
    </row>
    <row r="840" spans="1:34" ht="15.75" customHeight="1" x14ac:dyDescent="0.3">
      <c r="A840" s="13"/>
      <c r="B840" s="54"/>
      <c r="C840" s="10">
        <v>837</v>
      </c>
      <c r="D840" s="6" t="s">
        <v>1845</v>
      </c>
      <c r="E840" s="6" t="s">
        <v>1846</v>
      </c>
      <c r="F840" s="14" t="s">
        <v>152</v>
      </c>
      <c r="G840" s="15" t="s">
        <v>152</v>
      </c>
      <c r="H840" s="15" t="s">
        <v>152</v>
      </c>
      <c r="I840" s="16" t="s">
        <v>25</v>
      </c>
      <c r="L840" s="17"/>
      <c r="M840" s="18" t="str">
        <f>'AI - 1'!A839</f>
        <v>No</v>
      </c>
      <c r="N840" s="18" t="str">
        <f>'AI - 2'!A839</f>
        <v>No</v>
      </c>
      <c r="O840" s="18" t="str">
        <f>'AI  - 3'!A839</f>
        <v>No</v>
      </c>
      <c r="P840" s="8">
        <f>COUNTIF(M840:O840,"Yes")</f>
        <v>0</v>
      </c>
      <c r="Q840" s="18" t="str">
        <f>'AI - 1'!B839</f>
        <v>No</v>
      </c>
      <c r="R840" s="18" t="str">
        <f>'AI - 2'!B839</f>
        <v>No</v>
      </c>
      <c r="S840" s="18" t="str">
        <f>'AI  - 3'!B839</f>
        <v>No</v>
      </c>
      <c r="T840" s="8">
        <f>COUNTIF(Q840:S840,"Yes")</f>
        <v>0</v>
      </c>
      <c r="U840" s="15" t="s">
        <v>152</v>
      </c>
      <c r="V840" s="19"/>
      <c r="W840" s="8"/>
      <c r="X840" s="5"/>
      <c r="Y840" s="20"/>
      <c r="Z840" s="21"/>
      <c r="AA840" s="22"/>
      <c r="AB840" s="22"/>
      <c r="AC840" s="23"/>
      <c r="AD840" s="22"/>
      <c r="AE840" s="22"/>
      <c r="AF840" s="22"/>
      <c r="AG840" s="23"/>
      <c r="AH840" s="22"/>
    </row>
    <row r="841" spans="1:34" ht="15.75" customHeight="1" x14ac:dyDescent="0.3">
      <c r="A841" s="13"/>
      <c r="B841" s="54"/>
      <c r="C841" s="10">
        <v>838</v>
      </c>
      <c r="D841" s="6" t="s">
        <v>1847</v>
      </c>
      <c r="E841" s="6" t="s">
        <v>1848</v>
      </c>
      <c r="F841" s="14" t="s">
        <v>152</v>
      </c>
      <c r="G841" s="15" t="s">
        <v>152</v>
      </c>
      <c r="H841" s="15" t="s">
        <v>152</v>
      </c>
      <c r="I841" s="16" t="s">
        <v>25</v>
      </c>
      <c r="L841" s="17"/>
      <c r="M841" s="18" t="str">
        <f>'AI - 1'!A840</f>
        <v>No</v>
      </c>
      <c r="N841" s="18" t="str">
        <f>'AI - 2'!A840</f>
        <v>No</v>
      </c>
      <c r="O841" s="18" t="str">
        <f>'AI  - 3'!A840</f>
        <v>No</v>
      </c>
      <c r="P841" s="8">
        <f>COUNTIF(M841:O841,"Yes")</f>
        <v>0</v>
      </c>
      <c r="Q841" s="18" t="str">
        <f>'AI - 1'!B840</f>
        <v>No</v>
      </c>
      <c r="R841" s="18" t="str">
        <f>'AI - 2'!B840</f>
        <v>No</v>
      </c>
      <c r="S841" s="18" t="str">
        <f>'AI  - 3'!B840</f>
        <v>No</v>
      </c>
      <c r="T841" s="8">
        <f>COUNTIF(Q841:S841,"Yes")</f>
        <v>0</v>
      </c>
      <c r="U841" s="15" t="s">
        <v>152</v>
      </c>
      <c r="V841" s="19"/>
      <c r="W841" s="8"/>
      <c r="X841" s="5"/>
      <c r="Y841" s="20"/>
      <c r="Z841" s="21"/>
      <c r="AA841" s="22"/>
      <c r="AB841" s="22"/>
      <c r="AC841" s="23"/>
      <c r="AD841" s="22"/>
      <c r="AE841" s="22"/>
      <c r="AF841" s="22"/>
      <c r="AG841" s="23"/>
      <c r="AH841" s="22"/>
    </row>
    <row r="842" spans="1:34" ht="15.75" customHeight="1" x14ac:dyDescent="0.3">
      <c r="A842" s="13"/>
      <c r="B842" s="54"/>
      <c r="C842" s="10">
        <v>839</v>
      </c>
      <c r="D842" s="6" t="s">
        <v>1849</v>
      </c>
      <c r="E842" s="6" t="s">
        <v>1850</v>
      </c>
      <c r="F842" s="14" t="s">
        <v>152</v>
      </c>
      <c r="G842" s="15" t="s">
        <v>152</v>
      </c>
      <c r="H842" s="15" t="s">
        <v>152</v>
      </c>
      <c r="I842" s="16" t="s">
        <v>25</v>
      </c>
      <c r="L842" s="17"/>
      <c r="M842" s="18" t="str">
        <f>'AI - 1'!A841</f>
        <v>No</v>
      </c>
      <c r="N842" s="18" t="str">
        <f>'AI - 2'!A841</f>
        <v>No</v>
      </c>
      <c r="O842" s="18" t="str">
        <f>'AI  - 3'!A841</f>
        <v>No</v>
      </c>
      <c r="P842" s="8">
        <f>COUNTIF(M842:O842,"Yes")</f>
        <v>0</v>
      </c>
      <c r="Q842" s="18" t="str">
        <f>'AI - 1'!B841</f>
        <v>No</v>
      </c>
      <c r="R842" s="18" t="str">
        <f>'AI - 2'!B841</f>
        <v>No</v>
      </c>
      <c r="S842" s="18" t="str">
        <f>'AI  - 3'!B841</f>
        <v>No</v>
      </c>
      <c r="T842" s="8">
        <f>COUNTIF(Q842:S842,"Yes")</f>
        <v>0</v>
      </c>
      <c r="U842" s="15" t="s">
        <v>152</v>
      </c>
      <c r="V842" s="19"/>
      <c r="W842" s="8"/>
      <c r="X842" s="5"/>
      <c r="Y842" s="20"/>
      <c r="Z842" s="21"/>
      <c r="AA842" s="22"/>
      <c r="AB842" s="22"/>
      <c r="AC842" s="23"/>
      <c r="AD842" s="22"/>
      <c r="AE842" s="22"/>
      <c r="AF842" s="22"/>
      <c r="AG842" s="23"/>
      <c r="AH842" s="22"/>
    </row>
    <row r="843" spans="1:34" ht="15.75" customHeight="1" x14ac:dyDescent="0.3">
      <c r="A843" s="13"/>
      <c r="B843" s="54"/>
      <c r="C843" s="10">
        <v>840</v>
      </c>
      <c r="D843" s="6" t="s">
        <v>1851</v>
      </c>
      <c r="E843" s="6" t="s">
        <v>1852</v>
      </c>
      <c r="F843" s="14" t="s">
        <v>152</v>
      </c>
      <c r="G843" s="15" t="s">
        <v>152</v>
      </c>
      <c r="H843" s="15" t="s">
        <v>152</v>
      </c>
      <c r="I843" s="16" t="s">
        <v>25</v>
      </c>
      <c r="L843" s="17"/>
      <c r="M843" s="18" t="str">
        <f>'AI - 1'!A842</f>
        <v>No</v>
      </c>
      <c r="N843" s="18" t="str">
        <f>'AI - 2'!A842</f>
        <v>No</v>
      </c>
      <c r="O843" s="18" t="str">
        <f>'AI  - 3'!A842</f>
        <v>No</v>
      </c>
      <c r="P843" s="8">
        <f>COUNTIF(M843:O843,"Yes")</f>
        <v>0</v>
      </c>
      <c r="Q843" s="18" t="str">
        <f>'AI - 1'!B842</f>
        <v>No</v>
      </c>
      <c r="R843" s="18" t="str">
        <f>'AI - 2'!B842</f>
        <v>No</v>
      </c>
      <c r="S843" s="18" t="str">
        <f>'AI  - 3'!B842</f>
        <v>No</v>
      </c>
      <c r="T843" s="8">
        <f>COUNTIF(Q843:S843,"Yes")</f>
        <v>0</v>
      </c>
      <c r="U843" s="15" t="s">
        <v>152</v>
      </c>
      <c r="V843" s="19"/>
      <c r="W843" s="8"/>
      <c r="X843" s="5"/>
      <c r="Y843" s="20"/>
      <c r="Z843" s="21"/>
      <c r="AA843" s="22"/>
      <c r="AB843" s="22"/>
      <c r="AC843" s="23"/>
      <c r="AD843" s="22"/>
      <c r="AE843" s="22"/>
      <c r="AF843" s="22"/>
      <c r="AG843" s="23"/>
      <c r="AH843" s="22"/>
    </row>
    <row r="844" spans="1:34" ht="15.75" customHeight="1" x14ac:dyDescent="0.3">
      <c r="A844" s="13"/>
      <c r="B844" s="54"/>
      <c r="C844" s="10">
        <v>841</v>
      </c>
      <c r="D844" s="6" t="s">
        <v>1853</v>
      </c>
      <c r="E844" s="6" t="s">
        <v>1854</v>
      </c>
      <c r="F844" s="14" t="s">
        <v>152</v>
      </c>
      <c r="G844" s="15" t="s">
        <v>152</v>
      </c>
      <c r="H844" s="15" t="s">
        <v>152</v>
      </c>
      <c r="I844" s="16" t="s">
        <v>25</v>
      </c>
      <c r="L844" s="17"/>
      <c r="M844" s="18" t="str">
        <f>'AI - 1'!A843</f>
        <v>No</v>
      </c>
      <c r="N844" s="18" t="str">
        <f>'AI - 2'!A843</f>
        <v>No</v>
      </c>
      <c r="O844" s="18" t="str">
        <f>'AI  - 3'!A843</f>
        <v>No</v>
      </c>
      <c r="P844" s="8">
        <f>COUNTIF(M844:O844,"Yes")</f>
        <v>0</v>
      </c>
      <c r="Q844" s="18" t="str">
        <f>'AI - 1'!B843</f>
        <v>No</v>
      </c>
      <c r="R844" s="18" t="str">
        <f>'AI - 2'!B843</f>
        <v>No</v>
      </c>
      <c r="S844" s="18" t="str">
        <f>'AI  - 3'!B843</f>
        <v>No</v>
      </c>
      <c r="T844" s="8">
        <f>COUNTIF(Q844:S844,"Yes")</f>
        <v>0</v>
      </c>
      <c r="U844" s="15" t="s">
        <v>152</v>
      </c>
      <c r="V844" s="19"/>
      <c r="W844" s="8"/>
      <c r="X844" s="5"/>
      <c r="Y844" s="20"/>
      <c r="Z844" s="21"/>
      <c r="AA844" s="22"/>
      <c r="AB844" s="22"/>
      <c r="AC844" s="23"/>
      <c r="AD844" s="22"/>
      <c r="AE844" s="22"/>
      <c r="AF844" s="22"/>
      <c r="AG844" s="23"/>
      <c r="AH844" s="22"/>
    </row>
    <row r="845" spans="1:34" ht="15.75" customHeight="1" x14ac:dyDescent="0.3">
      <c r="A845" s="13"/>
      <c r="B845" s="54"/>
      <c r="C845" s="10">
        <v>842</v>
      </c>
      <c r="D845" s="6" t="s">
        <v>1855</v>
      </c>
      <c r="E845" s="6" t="s">
        <v>1856</v>
      </c>
      <c r="F845" s="14" t="s">
        <v>152</v>
      </c>
      <c r="G845" s="15" t="s">
        <v>152</v>
      </c>
      <c r="H845" s="15" t="s">
        <v>152</v>
      </c>
      <c r="I845" s="16" t="s">
        <v>25</v>
      </c>
      <c r="L845" s="17"/>
      <c r="M845" s="18" t="str">
        <f>'AI - 1'!A844</f>
        <v>No</v>
      </c>
      <c r="N845" s="18" t="str">
        <f>'AI - 2'!A844</f>
        <v>No</v>
      </c>
      <c r="O845" s="18" t="str">
        <f>'AI  - 3'!A844</f>
        <v>No</v>
      </c>
      <c r="P845" s="8">
        <f>COUNTIF(M845:O845,"Yes")</f>
        <v>0</v>
      </c>
      <c r="Q845" s="18" t="str">
        <f>'AI - 1'!B844</f>
        <v>No</v>
      </c>
      <c r="R845" s="18" t="str">
        <f>'AI - 2'!B844</f>
        <v>No</v>
      </c>
      <c r="S845" s="18" t="str">
        <f>'AI  - 3'!B844</f>
        <v>No</v>
      </c>
      <c r="T845" s="8">
        <f>COUNTIF(Q845:S845,"Yes")</f>
        <v>0</v>
      </c>
      <c r="U845" s="15" t="s">
        <v>152</v>
      </c>
      <c r="V845" s="19"/>
      <c r="W845" s="8"/>
      <c r="X845" s="5"/>
      <c r="Y845" s="20"/>
      <c r="Z845" s="21"/>
      <c r="AA845" s="22"/>
      <c r="AB845" s="22"/>
      <c r="AC845" s="23"/>
      <c r="AD845" s="22"/>
      <c r="AE845" s="22"/>
      <c r="AF845" s="22"/>
      <c r="AG845" s="23"/>
      <c r="AH845" s="22"/>
    </row>
    <row r="846" spans="1:34" ht="15.75" customHeight="1" x14ac:dyDescent="0.3">
      <c r="A846" s="13"/>
      <c r="B846" s="54"/>
      <c r="C846" s="10">
        <v>843</v>
      </c>
      <c r="D846" s="6" t="s">
        <v>1857</v>
      </c>
      <c r="E846" s="6" t="s">
        <v>1858</v>
      </c>
      <c r="F846" s="14" t="s">
        <v>152</v>
      </c>
      <c r="G846" s="15" t="s">
        <v>152</v>
      </c>
      <c r="H846" s="15" t="s">
        <v>152</v>
      </c>
      <c r="I846" s="16" t="s">
        <v>25</v>
      </c>
      <c r="L846" s="17"/>
      <c r="M846" s="18" t="str">
        <f>'AI - 1'!A845</f>
        <v>No</v>
      </c>
      <c r="N846" s="18" t="str">
        <f>'AI - 2'!A845</f>
        <v>No</v>
      </c>
      <c r="O846" s="18" t="str">
        <f>'AI  - 3'!A845</f>
        <v>No</v>
      </c>
      <c r="P846" s="8">
        <f>COUNTIF(M846:O846,"Yes")</f>
        <v>0</v>
      </c>
      <c r="Q846" s="18" t="str">
        <f>'AI - 1'!B845</f>
        <v>No</v>
      </c>
      <c r="R846" s="18" t="str">
        <f>'AI - 2'!B845</f>
        <v>No</v>
      </c>
      <c r="S846" s="18" t="str">
        <f>'AI  - 3'!B845</f>
        <v>No</v>
      </c>
      <c r="T846" s="8">
        <f>COUNTIF(Q846:S846,"Yes")</f>
        <v>0</v>
      </c>
      <c r="U846" s="15" t="s">
        <v>152</v>
      </c>
      <c r="V846" s="19"/>
      <c r="W846" s="8"/>
      <c r="X846" s="5"/>
      <c r="Y846" s="20"/>
      <c r="Z846" s="21"/>
      <c r="AA846" s="22"/>
      <c r="AB846" s="22"/>
      <c r="AC846" s="23"/>
      <c r="AD846" s="22"/>
      <c r="AE846" s="22"/>
      <c r="AF846" s="22"/>
      <c r="AG846" s="23"/>
      <c r="AH846" s="22"/>
    </row>
    <row r="847" spans="1:34" ht="15.75" customHeight="1" x14ac:dyDescent="0.3">
      <c r="A847" s="13"/>
      <c r="B847" s="54"/>
      <c r="C847" s="10">
        <v>844</v>
      </c>
      <c r="D847" s="6" t="s">
        <v>323</v>
      </c>
      <c r="E847" s="6" t="s">
        <v>324</v>
      </c>
      <c r="F847" s="14" t="s">
        <v>152</v>
      </c>
      <c r="G847" s="15" t="s">
        <v>24</v>
      </c>
      <c r="H847" s="27" t="s">
        <v>152</v>
      </c>
      <c r="I847" s="16" t="s">
        <v>181</v>
      </c>
      <c r="J847" s="2" t="s">
        <v>219</v>
      </c>
      <c r="L847" s="17"/>
      <c r="M847" s="18" t="str">
        <f>'AI - 1'!A846</f>
        <v>Yes</v>
      </c>
      <c r="N847" s="18" t="str">
        <f>'AI - 2'!A846</f>
        <v>Yes</v>
      </c>
      <c r="O847" s="18" t="str">
        <f>'AI  - 3'!A846</f>
        <v>No</v>
      </c>
      <c r="P847" s="8">
        <f>COUNTIF(M847:O847,"Yes")</f>
        <v>2</v>
      </c>
      <c r="Q847" s="18" t="str">
        <f>'AI - 1'!B846</f>
        <v>No</v>
      </c>
      <c r="R847" s="18" t="str">
        <f>'AI - 2'!B846</f>
        <v>Yes</v>
      </c>
      <c r="S847" s="18" t="str">
        <f>'AI  - 3'!B846</f>
        <v>No</v>
      </c>
      <c r="T847" s="8">
        <f>COUNTIF(Q847:S847,"Yes")</f>
        <v>1</v>
      </c>
      <c r="U847" s="15" t="s">
        <v>24</v>
      </c>
      <c r="V847" s="19"/>
      <c r="W847" s="8"/>
      <c r="X847" s="5"/>
      <c r="Y847" s="20"/>
      <c r="Z847" s="21"/>
      <c r="AA847" s="22"/>
      <c r="AB847" s="22"/>
      <c r="AC847" s="23"/>
      <c r="AD847" s="22"/>
      <c r="AE847" s="22"/>
      <c r="AF847" s="22"/>
      <c r="AG847" s="23"/>
      <c r="AH847" s="22"/>
    </row>
    <row r="848" spans="1:34" ht="15.75" customHeight="1" x14ac:dyDescent="0.3">
      <c r="A848" s="13"/>
      <c r="B848" s="54"/>
      <c r="C848" s="10">
        <v>845</v>
      </c>
      <c r="D848" s="6" t="s">
        <v>303</v>
      </c>
      <c r="E848" s="6" t="s">
        <v>304</v>
      </c>
      <c r="F848" s="14" t="s">
        <v>152</v>
      </c>
      <c r="G848" s="15" t="s">
        <v>24</v>
      </c>
      <c r="H848" s="27" t="s">
        <v>152</v>
      </c>
      <c r="I848" s="16" t="s">
        <v>181</v>
      </c>
      <c r="J848" s="2" t="s">
        <v>189</v>
      </c>
      <c r="L848" s="17"/>
      <c r="M848" s="18" t="str">
        <f>'AI - 1'!A847</f>
        <v>Yes</v>
      </c>
      <c r="N848" s="18" t="str">
        <f>'AI - 2'!A847</f>
        <v>Yes</v>
      </c>
      <c r="O848" s="18" t="str">
        <f>'AI  - 3'!A847</f>
        <v>Yes</v>
      </c>
      <c r="P848" s="8">
        <f>COUNTIF(M848:O848,"Yes")</f>
        <v>3</v>
      </c>
      <c r="Q848" s="18" t="str">
        <f>'AI - 1'!B847</f>
        <v>No</v>
      </c>
      <c r="R848" s="18" t="str">
        <f>'AI - 2'!B847</f>
        <v>No</v>
      </c>
      <c r="S848" s="18" t="str">
        <f>'AI  - 3'!B847</f>
        <v>No</v>
      </c>
      <c r="T848" s="8">
        <f>COUNTIF(Q848:S848,"Yes")</f>
        <v>0</v>
      </c>
      <c r="U848" s="15" t="s">
        <v>24</v>
      </c>
      <c r="V848" s="19"/>
      <c r="W848" s="8"/>
      <c r="X848" s="5"/>
      <c r="Y848" s="20"/>
      <c r="Z848" s="21"/>
      <c r="AA848" s="22"/>
      <c r="AB848" s="22"/>
      <c r="AC848" s="23"/>
      <c r="AD848" s="21"/>
      <c r="AE848" s="22"/>
      <c r="AF848" s="22"/>
      <c r="AG848" s="23"/>
      <c r="AH848" s="21"/>
    </row>
    <row r="849" spans="1:34" ht="15.75" customHeight="1" x14ac:dyDescent="0.3">
      <c r="A849" s="13"/>
      <c r="B849" s="54"/>
      <c r="C849" s="10">
        <v>846</v>
      </c>
      <c r="D849" s="6" t="s">
        <v>1859</v>
      </c>
      <c r="E849" s="6" t="s">
        <v>1860</v>
      </c>
      <c r="F849" s="14" t="s">
        <v>152</v>
      </c>
      <c r="G849" s="15" t="s">
        <v>152</v>
      </c>
      <c r="H849" s="15" t="s">
        <v>152</v>
      </c>
      <c r="I849" s="16" t="s">
        <v>25</v>
      </c>
      <c r="L849" s="17"/>
      <c r="M849" s="18" t="str">
        <f>'AI - 1'!A848</f>
        <v>No</v>
      </c>
      <c r="N849" s="18" t="str">
        <f>'AI - 2'!A848</f>
        <v>No</v>
      </c>
      <c r="O849" s="18" t="str">
        <f>'AI  - 3'!A848</f>
        <v>No</v>
      </c>
      <c r="P849" s="8">
        <f>COUNTIF(M849:O849,"Yes")</f>
        <v>0</v>
      </c>
      <c r="Q849" s="18" t="str">
        <f>'AI - 1'!B848</f>
        <v>No</v>
      </c>
      <c r="R849" s="18" t="str">
        <f>'AI - 2'!B848</f>
        <v>No</v>
      </c>
      <c r="S849" s="18" t="str">
        <f>'AI  - 3'!B848</f>
        <v>No</v>
      </c>
      <c r="T849" s="8">
        <f>COUNTIF(Q849:S849,"Yes")</f>
        <v>0</v>
      </c>
      <c r="U849" s="15" t="s">
        <v>152</v>
      </c>
      <c r="V849" s="19"/>
      <c r="W849" s="8"/>
      <c r="X849" s="5"/>
      <c r="Y849" s="20"/>
      <c r="Z849" s="21"/>
      <c r="AA849" s="22"/>
      <c r="AB849" s="22"/>
      <c r="AC849" s="23"/>
      <c r="AD849" s="22"/>
      <c r="AE849" s="22"/>
      <c r="AF849" s="22"/>
      <c r="AG849" s="23"/>
      <c r="AH849" s="22"/>
    </row>
    <row r="850" spans="1:34" ht="15.75" customHeight="1" x14ac:dyDescent="0.3">
      <c r="A850" s="13"/>
      <c r="B850" s="54"/>
      <c r="C850" s="10">
        <v>847</v>
      </c>
      <c r="D850" s="6" t="s">
        <v>1861</v>
      </c>
      <c r="E850" s="6" t="s">
        <v>1862</v>
      </c>
      <c r="F850" s="14" t="s">
        <v>152</v>
      </c>
      <c r="G850" s="15" t="s">
        <v>152</v>
      </c>
      <c r="H850" s="15" t="s">
        <v>152</v>
      </c>
      <c r="I850" s="16" t="s">
        <v>25</v>
      </c>
      <c r="L850" s="17"/>
      <c r="M850" s="18" t="str">
        <f>'AI - 1'!A849</f>
        <v>No</v>
      </c>
      <c r="N850" s="18" t="str">
        <f>'AI - 2'!A849</f>
        <v>No</v>
      </c>
      <c r="O850" s="18" t="str">
        <f>'AI  - 3'!A849</f>
        <v>No</v>
      </c>
      <c r="P850" s="8">
        <f>COUNTIF(M850:O850,"Yes")</f>
        <v>0</v>
      </c>
      <c r="Q850" s="18" t="str">
        <f>'AI - 1'!B849</f>
        <v>No</v>
      </c>
      <c r="R850" s="18" t="str">
        <f>'AI - 2'!B849</f>
        <v>No</v>
      </c>
      <c r="S850" s="18" t="str">
        <f>'AI  - 3'!B849</f>
        <v>No</v>
      </c>
      <c r="T850" s="8">
        <f>COUNTIF(Q850:S850,"Yes")</f>
        <v>0</v>
      </c>
      <c r="U850" s="15" t="s">
        <v>152</v>
      </c>
      <c r="V850" s="19"/>
      <c r="W850" s="8"/>
      <c r="X850" s="5"/>
      <c r="Y850" s="20"/>
      <c r="Z850" s="21"/>
      <c r="AA850" s="22"/>
      <c r="AB850" s="22"/>
      <c r="AC850" s="23"/>
      <c r="AD850" s="22"/>
      <c r="AE850" s="22"/>
      <c r="AF850" s="22"/>
      <c r="AG850" s="23"/>
      <c r="AH850" s="22"/>
    </row>
    <row r="851" spans="1:34" ht="15.75" customHeight="1" x14ac:dyDescent="0.3">
      <c r="A851" s="13"/>
      <c r="B851" s="54"/>
      <c r="C851" s="10">
        <v>848</v>
      </c>
      <c r="D851" s="6" t="s">
        <v>1863</v>
      </c>
      <c r="E851" s="6" t="s">
        <v>1864</v>
      </c>
      <c r="F851" s="14" t="s">
        <v>152</v>
      </c>
      <c r="G851" s="15" t="s">
        <v>152</v>
      </c>
      <c r="H851" s="15" t="s">
        <v>152</v>
      </c>
      <c r="I851" s="16" t="s">
        <v>25</v>
      </c>
      <c r="L851" s="17"/>
      <c r="M851" s="18" t="str">
        <f>'AI - 1'!A850</f>
        <v>No</v>
      </c>
      <c r="N851" s="18" t="str">
        <f>'AI - 2'!A850</f>
        <v>No</v>
      </c>
      <c r="O851" s="18" t="str">
        <f>'AI  - 3'!A850</f>
        <v>No</v>
      </c>
      <c r="P851" s="8">
        <f>COUNTIF(M851:O851,"Yes")</f>
        <v>0</v>
      </c>
      <c r="Q851" s="18" t="str">
        <f>'AI - 1'!B850</f>
        <v>No</v>
      </c>
      <c r="R851" s="18" t="str">
        <f>'AI - 2'!B850</f>
        <v>No</v>
      </c>
      <c r="S851" s="18" t="str">
        <f>'AI  - 3'!B850</f>
        <v>No</v>
      </c>
      <c r="T851" s="8">
        <f>COUNTIF(Q851:S851,"Yes")</f>
        <v>0</v>
      </c>
      <c r="U851" s="15" t="s">
        <v>152</v>
      </c>
      <c r="V851" s="19"/>
      <c r="W851" s="8"/>
      <c r="X851" s="5"/>
      <c r="Y851" s="20"/>
      <c r="Z851" s="21"/>
      <c r="AA851" s="22"/>
      <c r="AB851" s="22"/>
      <c r="AC851" s="23"/>
      <c r="AD851" s="22"/>
      <c r="AE851" s="22"/>
      <c r="AF851" s="22"/>
      <c r="AG851" s="23"/>
      <c r="AH851" s="22"/>
    </row>
    <row r="852" spans="1:34" ht="15.75" customHeight="1" x14ac:dyDescent="0.3">
      <c r="A852" s="13"/>
      <c r="B852" s="54"/>
      <c r="C852" s="10">
        <v>849</v>
      </c>
      <c r="D852" s="6" t="s">
        <v>1865</v>
      </c>
      <c r="E852" s="6" t="s">
        <v>1866</v>
      </c>
      <c r="F852" s="14" t="s">
        <v>152</v>
      </c>
      <c r="G852" s="15" t="s">
        <v>152</v>
      </c>
      <c r="H852" s="15" t="s">
        <v>152</v>
      </c>
      <c r="I852" s="16" t="s">
        <v>25</v>
      </c>
      <c r="L852" s="17"/>
      <c r="M852" s="18" t="str">
        <f>'AI - 1'!A851</f>
        <v>No</v>
      </c>
      <c r="N852" s="18" t="str">
        <f>'AI - 2'!A851</f>
        <v>No</v>
      </c>
      <c r="O852" s="18" t="str">
        <f>'AI  - 3'!A851</f>
        <v>No</v>
      </c>
      <c r="P852" s="8">
        <f>COUNTIF(M852:O852,"Yes")</f>
        <v>0</v>
      </c>
      <c r="Q852" s="18" t="str">
        <f>'AI - 1'!B851</f>
        <v>No</v>
      </c>
      <c r="R852" s="18" t="str">
        <f>'AI - 2'!B851</f>
        <v>No</v>
      </c>
      <c r="S852" s="18" t="str">
        <f>'AI  - 3'!B851</f>
        <v>No</v>
      </c>
      <c r="T852" s="8">
        <f>COUNTIF(Q852:S852,"Yes")</f>
        <v>0</v>
      </c>
      <c r="U852" s="15" t="s">
        <v>152</v>
      </c>
      <c r="V852" s="19"/>
      <c r="W852" s="8"/>
      <c r="X852" s="5"/>
      <c r="Y852" s="20"/>
      <c r="Z852" s="21"/>
      <c r="AA852" s="22"/>
      <c r="AB852" s="22"/>
      <c r="AC852" s="23"/>
      <c r="AD852" s="22"/>
      <c r="AE852" s="22"/>
      <c r="AF852" s="22"/>
      <c r="AG852" s="23"/>
      <c r="AH852" s="22"/>
    </row>
    <row r="853" spans="1:34" ht="15.75" customHeight="1" x14ac:dyDescent="0.3">
      <c r="A853" s="13"/>
      <c r="B853" s="54"/>
      <c r="C853" s="10">
        <v>850</v>
      </c>
      <c r="D853" s="6" t="s">
        <v>1867</v>
      </c>
      <c r="E853" s="6" t="s">
        <v>1868</v>
      </c>
      <c r="F853" s="14" t="s">
        <v>152</v>
      </c>
      <c r="G853" s="15" t="s">
        <v>152</v>
      </c>
      <c r="H853" s="15" t="s">
        <v>152</v>
      </c>
      <c r="I853" s="16" t="s">
        <v>25</v>
      </c>
      <c r="L853" s="17"/>
      <c r="M853" s="18" t="str">
        <f>'AI - 1'!A852</f>
        <v>No</v>
      </c>
      <c r="N853" s="18" t="str">
        <f>'AI - 2'!A852</f>
        <v>No</v>
      </c>
      <c r="O853" s="18" t="str">
        <f>'AI  - 3'!A852</f>
        <v>No</v>
      </c>
      <c r="P853" s="8">
        <f>COUNTIF(M853:O853,"Yes")</f>
        <v>0</v>
      </c>
      <c r="Q853" s="18" t="str">
        <f>'AI - 1'!B852</f>
        <v>No</v>
      </c>
      <c r="R853" s="18" t="str">
        <f>'AI - 2'!B852</f>
        <v>No</v>
      </c>
      <c r="S853" s="18" t="str">
        <f>'AI  - 3'!B852</f>
        <v>No</v>
      </c>
      <c r="T853" s="8">
        <f>COUNTIF(Q853:S853,"Yes")</f>
        <v>0</v>
      </c>
      <c r="U853" s="15" t="s">
        <v>152</v>
      </c>
      <c r="V853" s="19"/>
      <c r="W853" s="8"/>
      <c r="X853" s="5"/>
      <c r="Y853" s="20"/>
      <c r="Z853" s="21"/>
      <c r="AA853" s="22"/>
      <c r="AB853" s="22"/>
      <c r="AC853" s="23"/>
      <c r="AD853" s="22"/>
      <c r="AE853" s="22"/>
      <c r="AF853" s="22"/>
      <c r="AG853" s="23"/>
      <c r="AH853" s="22"/>
    </row>
    <row r="854" spans="1:34" ht="15.75" customHeight="1" x14ac:dyDescent="0.3">
      <c r="A854" s="13"/>
      <c r="B854" s="54"/>
      <c r="C854" s="10">
        <v>851</v>
      </c>
      <c r="D854" s="6" t="s">
        <v>1869</v>
      </c>
      <c r="E854" s="6" t="s">
        <v>1870</v>
      </c>
      <c r="F854" s="14" t="s">
        <v>152</v>
      </c>
      <c r="G854" s="15" t="s">
        <v>152</v>
      </c>
      <c r="H854" s="15" t="s">
        <v>152</v>
      </c>
      <c r="I854" s="16" t="s">
        <v>25</v>
      </c>
      <c r="L854" s="17"/>
      <c r="M854" s="18" t="str">
        <f>'AI - 1'!A853</f>
        <v>No</v>
      </c>
      <c r="N854" s="18" t="str">
        <f>'AI - 2'!A853</f>
        <v>No</v>
      </c>
      <c r="O854" s="18" t="str">
        <f>'AI  - 3'!A853</f>
        <v>No</v>
      </c>
      <c r="P854" s="8">
        <f>COUNTIF(M854:O854,"Yes")</f>
        <v>0</v>
      </c>
      <c r="Q854" s="18" t="str">
        <f>'AI - 1'!B853</f>
        <v>No</v>
      </c>
      <c r="R854" s="18" t="str">
        <f>'AI - 2'!B853</f>
        <v>No</v>
      </c>
      <c r="S854" s="18" t="str">
        <f>'AI  - 3'!B853</f>
        <v>No</v>
      </c>
      <c r="T854" s="8">
        <f>COUNTIF(Q854:S854,"Yes")</f>
        <v>0</v>
      </c>
      <c r="U854" s="15" t="s">
        <v>152</v>
      </c>
      <c r="V854" s="19"/>
      <c r="W854" s="8"/>
      <c r="X854" s="5"/>
      <c r="Y854" s="20"/>
      <c r="Z854" s="21"/>
      <c r="AA854" s="22"/>
      <c r="AB854" s="22"/>
      <c r="AC854" s="23"/>
      <c r="AD854" s="22"/>
      <c r="AE854" s="22"/>
      <c r="AF854" s="22"/>
      <c r="AG854" s="23"/>
      <c r="AH854" s="22"/>
    </row>
    <row r="855" spans="1:34" ht="15.75" customHeight="1" x14ac:dyDescent="0.3">
      <c r="A855" s="13"/>
      <c r="B855" s="54"/>
      <c r="C855" s="10">
        <v>852</v>
      </c>
      <c r="D855" s="6" t="s">
        <v>1871</v>
      </c>
      <c r="E855" s="6" t="s">
        <v>1872</v>
      </c>
      <c r="F855" s="14" t="s">
        <v>152</v>
      </c>
      <c r="G855" s="15" t="s">
        <v>152</v>
      </c>
      <c r="H855" s="15" t="s">
        <v>152</v>
      </c>
      <c r="I855" s="16" t="s">
        <v>25</v>
      </c>
      <c r="L855" s="17"/>
      <c r="M855" s="18" t="str">
        <f>'AI - 1'!A854</f>
        <v>No</v>
      </c>
      <c r="N855" s="18" t="str">
        <f>'AI - 2'!A854</f>
        <v>No</v>
      </c>
      <c r="O855" s="18" t="str">
        <f>'AI  - 3'!A854</f>
        <v>No</v>
      </c>
      <c r="P855" s="8">
        <f>COUNTIF(M855:O855,"Yes")</f>
        <v>0</v>
      </c>
      <c r="Q855" s="18" t="str">
        <f>'AI - 1'!B854</f>
        <v>No</v>
      </c>
      <c r="R855" s="18" t="str">
        <f>'AI - 2'!B854</f>
        <v>No</v>
      </c>
      <c r="S855" s="18" t="str">
        <f>'AI  - 3'!B854</f>
        <v>No</v>
      </c>
      <c r="T855" s="8">
        <f>COUNTIF(Q855:S855,"Yes")</f>
        <v>0</v>
      </c>
      <c r="U855" s="15" t="s">
        <v>152</v>
      </c>
      <c r="V855" s="19"/>
      <c r="W855" s="8"/>
      <c r="X855" s="5"/>
      <c r="Y855" s="20"/>
      <c r="Z855" s="21"/>
      <c r="AA855" s="22"/>
      <c r="AB855" s="22"/>
      <c r="AC855" s="23"/>
      <c r="AD855" s="22"/>
      <c r="AE855" s="22"/>
      <c r="AF855" s="22"/>
      <c r="AG855" s="23"/>
      <c r="AH855" s="22"/>
    </row>
    <row r="856" spans="1:34" ht="15.75" customHeight="1" x14ac:dyDescent="0.3">
      <c r="A856" s="13"/>
      <c r="B856" s="54"/>
      <c r="C856" s="10">
        <v>853</v>
      </c>
      <c r="D856" s="6" t="s">
        <v>1873</v>
      </c>
      <c r="E856" s="6" t="s">
        <v>1874</v>
      </c>
      <c r="F856" s="14" t="s">
        <v>152</v>
      </c>
      <c r="G856" s="15" t="s">
        <v>152</v>
      </c>
      <c r="H856" s="15" t="s">
        <v>152</v>
      </c>
      <c r="I856" s="16" t="s">
        <v>25</v>
      </c>
      <c r="L856" s="17"/>
      <c r="M856" s="18" t="str">
        <f>'AI - 1'!A855</f>
        <v>No</v>
      </c>
      <c r="N856" s="18" t="str">
        <f>'AI - 2'!A855</f>
        <v>No</v>
      </c>
      <c r="O856" s="18" t="str">
        <f>'AI  - 3'!A855</f>
        <v>No</v>
      </c>
      <c r="P856" s="8">
        <f>COUNTIF(M856:O856,"Yes")</f>
        <v>0</v>
      </c>
      <c r="Q856" s="18" t="str">
        <f>'AI - 1'!B855</f>
        <v>No</v>
      </c>
      <c r="R856" s="18" t="str">
        <f>'AI - 2'!B855</f>
        <v>No</v>
      </c>
      <c r="S856" s="18" t="str">
        <f>'AI  - 3'!B855</f>
        <v>No</v>
      </c>
      <c r="T856" s="8">
        <f>COUNTIF(Q856:S856,"Yes")</f>
        <v>0</v>
      </c>
      <c r="U856" s="15" t="s">
        <v>152</v>
      </c>
      <c r="V856" s="19"/>
      <c r="W856" s="8"/>
      <c r="X856" s="5"/>
      <c r="Y856" s="20"/>
      <c r="Z856" s="21"/>
      <c r="AA856" s="22"/>
      <c r="AB856" s="22"/>
      <c r="AC856" s="23"/>
      <c r="AD856" s="22"/>
      <c r="AE856" s="22"/>
      <c r="AF856" s="22"/>
      <c r="AG856" s="23"/>
      <c r="AH856" s="22"/>
    </row>
    <row r="857" spans="1:34" ht="15.75" customHeight="1" x14ac:dyDescent="0.3">
      <c r="A857" s="13"/>
      <c r="B857" s="54"/>
      <c r="C857" s="10">
        <v>854</v>
      </c>
      <c r="D857" s="6" t="s">
        <v>1875</v>
      </c>
      <c r="E857" s="6" t="s">
        <v>1876</v>
      </c>
      <c r="F857" s="14" t="s">
        <v>152</v>
      </c>
      <c r="G857" s="15" t="s">
        <v>152</v>
      </c>
      <c r="H857" s="15" t="s">
        <v>152</v>
      </c>
      <c r="I857" s="16" t="s">
        <v>25</v>
      </c>
      <c r="L857" s="17"/>
      <c r="M857" s="18" t="str">
        <f>'AI - 1'!A856</f>
        <v>No</v>
      </c>
      <c r="N857" s="18" t="str">
        <f>'AI - 2'!A856</f>
        <v>No</v>
      </c>
      <c r="O857" s="18" t="str">
        <f>'AI  - 3'!A856</f>
        <v>No</v>
      </c>
      <c r="P857" s="8">
        <f>COUNTIF(M857:O857,"Yes")</f>
        <v>0</v>
      </c>
      <c r="Q857" s="18" t="str">
        <f>'AI - 1'!B856</f>
        <v>No</v>
      </c>
      <c r="R857" s="18" t="str">
        <f>'AI - 2'!B856</f>
        <v>No</v>
      </c>
      <c r="S857" s="18" t="str">
        <f>'AI  - 3'!B856</f>
        <v>No</v>
      </c>
      <c r="T857" s="8">
        <f>COUNTIF(Q857:S857,"Yes")</f>
        <v>0</v>
      </c>
      <c r="U857" s="15" t="s">
        <v>152</v>
      </c>
      <c r="V857" s="19"/>
      <c r="W857" s="8"/>
      <c r="X857" s="5"/>
      <c r="Y857" s="20"/>
      <c r="Z857" s="21"/>
      <c r="AA857" s="22"/>
      <c r="AB857" s="22"/>
      <c r="AC857" s="23"/>
      <c r="AD857" s="22"/>
      <c r="AE857" s="22"/>
      <c r="AF857" s="22"/>
      <c r="AG857" s="23"/>
      <c r="AH857" s="22"/>
    </row>
    <row r="858" spans="1:34" ht="15.75" customHeight="1" x14ac:dyDescent="0.3">
      <c r="A858" s="13"/>
      <c r="B858" s="54"/>
      <c r="C858" s="10">
        <v>855</v>
      </c>
      <c r="D858" s="6" t="s">
        <v>1877</v>
      </c>
      <c r="E858" s="6" t="s">
        <v>1878</v>
      </c>
      <c r="F858" s="14" t="s">
        <v>152</v>
      </c>
      <c r="G858" s="15" t="s">
        <v>152</v>
      </c>
      <c r="H858" s="15" t="s">
        <v>152</v>
      </c>
      <c r="I858" s="16" t="s">
        <v>25</v>
      </c>
      <c r="L858" s="17"/>
      <c r="M858" s="18" t="str">
        <f>'AI - 1'!A857</f>
        <v>No</v>
      </c>
      <c r="N858" s="18" t="str">
        <f>'AI - 2'!A857</f>
        <v>No</v>
      </c>
      <c r="O858" s="18" t="str">
        <f>'AI  - 3'!A857</f>
        <v>No</v>
      </c>
      <c r="P858" s="8">
        <f>COUNTIF(M858:O858,"Yes")</f>
        <v>0</v>
      </c>
      <c r="Q858" s="18" t="str">
        <f>'AI - 1'!B857</f>
        <v>No</v>
      </c>
      <c r="R858" s="18" t="str">
        <f>'AI - 2'!B857</f>
        <v>No</v>
      </c>
      <c r="S858" s="18" t="str">
        <f>'AI  - 3'!B857</f>
        <v>No</v>
      </c>
      <c r="T858" s="8">
        <f>COUNTIF(Q858:S858,"Yes")</f>
        <v>0</v>
      </c>
      <c r="U858" s="15" t="s">
        <v>152</v>
      </c>
      <c r="V858" s="19"/>
      <c r="W858" s="8"/>
      <c r="X858" s="5"/>
      <c r="Y858" s="20"/>
      <c r="Z858" s="21"/>
      <c r="AA858" s="22"/>
      <c r="AB858" s="22"/>
      <c r="AC858" s="23"/>
      <c r="AD858" s="22"/>
      <c r="AE858" s="22"/>
      <c r="AF858" s="22"/>
      <c r="AG858" s="23"/>
      <c r="AH858" s="22"/>
    </row>
    <row r="859" spans="1:34" ht="15.75" customHeight="1" x14ac:dyDescent="0.3">
      <c r="A859" s="13"/>
      <c r="B859" s="54"/>
      <c r="C859" s="10">
        <v>856</v>
      </c>
      <c r="D859" s="6" t="s">
        <v>1879</v>
      </c>
      <c r="E859" s="6" t="s">
        <v>1880</v>
      </c>
      <c r="F859" s="14" t="s">
        <v>152</v>
      </c>
      <c r="G859" s="15" t="s">
        <v>152</v>
      </c>
      <c r="H859" s="15" t="s">
        <v>152</v>
      </c>
      <c r="I859" s="16" t="s">
        <v>25</v>
      </c>
      <c r="L859" s="17"/>
      <c r="M859" s="18" t="str">
        <f>'AI - 1'!A858</f>
        <v>No</v>
      </c>
      <c r="N859" s="18" t="str">
        <f>'AI - 2'!A858</f>
        <v>No</v>
      </c>
      <c r="O859" s="18" t="str">
        <f>'AI  - 3'!A858</f>
        <v>No</v>
      </c>
      <c r="P859" s="8">
        <f>COUNTIF(M859:O859,"Yes")</f>
        <v>0</v>
      </c>
      <c r="Q859" s="18" t="str">
        <f>'AI - 1'!B858</f>
        <v>No</v>
      </c>
      <c r="R859" s="18" t="str">
        <f>'AI - 2'!B858</f>
        <v>No</v>
      </c>
      <c r="S859" s="18" t="str">
        <f>'AI  - 3'!B858</f>
        <v>No</v>
      </c>
      <c r="T859" s="8">
        <f>COUNTIF(Q859:S859,"Yes")</f>
        <v>0</v>
      </c>
      <c r="U859" s="15" t="s">
        <v>152</v>
      </c>
      <c r="V859" s="19"/>
      <c r="W859" s="8"/>
      <c r="X859" s="5"/>
      <c r="Y859" s="20"/>
      <c r="Z859" s="21"/>
      <c r="AA859" s="22"/>
      <c r="AB859" s="22"/>
      <c r="AC859" s="23"/>
      <c r="AD859" s="22"/>
      <c r="AE859" s="22"/>
      <c r="AF859" s="22"/>
      <c r="AG859" s="23"/>
      <c r="AH859" s="22"/>
    </row>
    <row r="860" spans="1:34" ht="15.75" customHeight="1" x14ac:dyDescent="0.3">
      <c r="A860" s="13"/>
      <c r="B860" s="54"/>
      <c r="C860" s="10">
        <v>857</v>
      </c>
      <c r="D860" s="6" t="s">
        <v>1881</v>
      </c>
      <c r="E860" s="6" t="s">
        <v>1882</v>
      </c>
      <c r="F860" s="14" t="s">
        <v>152</v>
      </c>
      <c r="G860" s="15" t="s">
        <v>152</v>
      </c>
      <c r="H860" s="15" t="s">
        <v>152</v>
      </c>
      <c r="I860" s="16" t="s">
        <v>25</v>
      </c>
      <c r="L860" s="17"/>
      <c r="M860" s="18" t="str">
        <f>'AI - 1'!A859</f>
        <v>No</v>
      </c>
      <c r="N860" s="18" t="str">
        <f>'AI - 2'!A859</f>
        <v>No</v>
      </c>
      <c r="O860" s="18" t="str">
        <f>'AI  - 3'!A859</f>
        <v>No</v>
      </c>
      <c r="P860" s="8">
        <f>COUNTIF(M860:O860,"Yes")</f>
        <v>0</v>
      </c>
      <c r="Q860" s="18" t="str">
        <f>'AI - 1'!B859</f>
        <v>No</v>
      </c>
      <c r="R860" s="18" t="str">
        <f>'AI - 2'!B859</f>
        <v>No</v>
      </c>
      <c r="S860" s="18" t="str">
        <f>'AI  - 3'!B859</f>
        <v>No</v>
      </c>
      <c r="T860" s="8">
        <f>COUNTIF(Q860:S860,"Yes")</f>
        <v>0</v>
      </c>
      <c r="U860" s="15" t="s">
        <v>152</v>
      </c>
      <c r="V860" s="19"/>
      <c r="W860" s="8"/>
      <c r="X860" s="5"/>
      <c r="Y860" s="20"/>
      <c r="Z860" s="21"/>
      <c r="AA860" s="22"/>
      <c r="AB860" s="22"/>
      <c r="AC860" s="23"/>
      <c r="AD860" s="22"/>
      <c r="AE860" s="22"/>
      <c r="AF860" s="22"/>
      <c r="AG860" s="23"/>
      <c r="AH860" s="22"/>
    </row>
    <row r="861" spans="1:34" ht="15.75" customHeight="1" x14ac:dyDescent="0.3">
      <c r="A861" s="13"/>
      <c r="B861" s="54"/>
      <c r="C861" s="10">
        <v>858</v>
      </c>
      <c r="D861" s="6" t="s">
        <v>1883</v>
      </c>
      <c r="E861" s="6" t="s">
        <v>1884</v>
      </c>
      <c r="F861" s="14" t="s">
        <v>152</v>
      </c>
      <c r="G861" s="15" t="s">
        <v>152</v>
      </c>
      <c r="H861" s="15" t="s">
        <v>152</v>
      </c>
      <c r="I861" s="16" t="s">
        <v>25</v>
      </c>
      <c r="L861" s="17"/>
      <c r="M861" s="18" t="str">
        <f>'AI - 1'!A860</f>
        <v>No</v>
      </c>
      <c r="N861" s="18" t="str">
        <f>'AI - 2'!A860</f>
        <v>No</v>
      </c>
      <c r="O861" s="18" t="str">
        <f>'AI  - 3'!A860</f>
        <v>No</v>
      </c>
      <c r="P861" s="8">
        <f>COUNTIF(M861:O861,"Yes")</f>
        <v>0</v>
      </c>
      <c r="Q861" s="18" t="str">
        <f>'AI - 1'!B860</f>
        <v>No</v>
      </c>
      <c r="R861" s="18" t="str">
        <f>'AI - 2'!B860</f>
        <v>No</v>
      </c>
      <c r="S861" s="18" t="str">
        <f>'AI  - 3'!B860</f>
        <v>No</v>
      </c>
      <c r="T861" s="8">
        <f>COUNTIF(Q861:S861,"Yes")</f>
        <v>0</v>
      </c>
      <c r="U861" s="15" t="s">
        <v>152</v>
      </c>
      <c r="V861" s="19"/>
      <c r="W861" s="8"/>
      <c r="X861" s="5"/>
      <c r="Y861" s="20"/>
      <c r="Z861" s="21"/>
      <c r="AA861" s="22"/>
      <c r="AB861" s="22"/>
      <c r="AC861" s="23"/>
      <c r="AD861" s="22"/>
      <c r="AE861" s="22"/>
      <c r="AF861" s="22"/>
      <c r="AG861" s="23"/>
      <c r="AH861" s="22"/>
    </row>
    <row r="862" spans="1:34" ht="15.75" customHeight="1" x14ac:dyDescent="0.3">
      <c r="A862" s="13"/>
      <c r="B862" s="54"/>
      <c r="C862" s="10">
        <v>859</v>
      </c>
      <c r="D862" s="6" t="s">
        <v>282</v>
      </c>
      <c r="E862" s="6" t="s">
        <v>435</v>
      </c>
      <c r="F862" s="14" t="s">
        <v>24</v>
      </c>
      <c r="G862" s="15" t="s">
        <v>152</v>
      </c>
      <c r="H862" s="27" t="s">
        <v>152</v>
      </c>
      <c r="I862" s="24" t="s">
        <v>424</v>
      </c>
      <c r="J862" s="32" t="s">
        <v>436</v>
      </c>
      <c r="L862" s="17"/>
      <c r="M862" s="18" t="str">
        <f>'AI - 1'!A861</f>
        <v>No</v>
      </c>
      <c r="N862" s="18" t="str">
        <f>'AI - 2'!A861</f>
        <v>No</v>
      </c>
      <c r="O862" s="18" t="str">
        <f>'AI  - 3'!A861</f>
        <v>No</v>
      </c>
      <c r="P862" s="8">
        <f>COUNTIF(M862:O862,"Yes")</f>
        <v>0</v>
      </c>
      <c r="Q862" s="18" t="str">
        <f>'AI - 1'!B861</f>
        <v>No</v>
      </c>
      <c r="R862" s="18" t="str">
        <f>'AI - 2'!B861</f>
        <v>No</v>
      </c>
      <c r="S862" s="18" t="str">
        <f>'AI  - 3'!B861</f>
        <v>No</v>
      </c>
      <c r="T862" s="8">
        <f>COUNTIF(Q862:S862,"Yes")</f>
        <v>0</v>
      </c>
      <c r="U862" s="15" t="s">
        <v>152</v>
      </c>
      <c r="V862" s="19"/>
      <c r="W862" s="8"/>
      <c r="X862" s="5"/>
      <c r="Y862" s="20"/>
      <c r="Z862" s="21"/>
      <c r="AA862" s="22"/>
      <c r="AB862" s="22"/>
      <c r="AC862" s="23"/>
      <c r="AD862" s="22"/>
      <c r="AE862" s="22"/>
      <c r="AF862" s="22"/>
      <c r="AG862" s="23"/>
      <c r="AH862" s="22"/>
    </row>
    <row r="863" spans="1:34" ht="15.75" customHeight="1" x14ac:dyDescent="0.3">
      <c r="A863" s="13"/>
      <c r="B863" s="54"/>
      <c r="C863" s="10">
        <v>860</v>
      </c>
      <c r="D863" s="6" t="s">
        <v>1885</v>
      </c>
      <c r="E863" s="6" t="s">
        <v>1886</v>
      </c>
      <c r="F863" s="14" t="s">
        <v>152</v>
      </c>
      <c r="G863" s="15" t="s">
        <v>152</v>
      </c>
      <c r="H863" s="15" t="s">
        <v>152</v>
      </c>
      <c r="I863" s="16" t="s">
        <v>25</v>
      </c>
      <c r="L863" s="17"/>
      <c r="M863" s="18" t="str">
        <f>'AI - 1'!A862</f>
        <v>No</v>
      </c>
      <c r="N863" s="18" t="str">
        <f>'AI - 2'!A862</f>
        <v>No</v>
      </c>
      <c r="O863" s="18" t="str">
        <f>'AI  - 3'!A862</f>
        <v>No</v>
      </c>
      <c r="P863" s="8">
        <f>COUNTIF(M863:O863,"Yes")</f>
        <v>0</v>
      </c>
      <c r="Q863" s="18" t="str">
        <f>'AI - 1'!B862</f>
        <v>No</v>
      </c>
      <c r="R863" s="18" t="str">
        <f>'AI - 2'!B862</f>
        <v>No</v>
      </c>
      <c r="S863" s="18" t="str">
        <f>'AI  - 3'!B862</f>
        <v>No</v>
      </c>
      <c r="T863" s="8">
        <f>COUNTIF(Q863:S863,"Yes")</f>
        <v>0</v>
      </c>
      <c r="U863" s="15" t="s">
        <v>152</v>
      </c>
      <c r="V863" s="19"/>
      <c r="W863" s="8"/>
      <c r="X863" s="5"/>
      <c r="Y863" s="20"/>
      <c r="Z863" s="21"/>
      <c r="AA863" s="22"/>
      <c r="AB863" s="22"/>
      <c r="AC863" s="23"/>
      <c r="AD863" s="22"/>
      <c r="AE863" s="22"/>
      <c r="AF863" s="22"/>
      <c r="AG863" s="23"/>
      <c r="AH863" s="22"/>
    </row>
    <row r="864" spans="1:34" ht="15.75" customHeight="1" x14ac:dyDescent="0.3">
      <c r="A864" s="13"/>
      <c r="B864" s="54"/>
      <c r="C864" s="10">
        <v>861</v>
      </c>
      <c r="D864" s="6" t="s">
        <v>184</v>
      </c>
      <c r="E864" s="6" t="s">
        <v>185</v>
      </c>
      <c r="F864" s="14" t="s">
        <v>152</v>
      </c>
      <c r="G864" s="15" t="s">
        <v>24</v>
      </c>
      <c r="H864" s="27" t="s">
        <v>152</v>
      </c>
      <c r="I864" s="16" t="s">
        <v>181</v>
      </c>
      <c r="J864" s="2" t="s">
        <v>182</v>
      </c>
      <c r="K864" s="2" t="s">
        <v>186</v>
      </c>
      <c r="L864" s="17"/>
      <c r="M864" s="18" t="str">
        <f>'AI - 1'!A863</f>
        <v>Yes</v>
      </c>
      <c r="N864" s="18" t="str">
        <f>'AI - 2'!A863</f>
        <v>Yes</v>
      </c>
      <c r="O864" s="18" t="str">
        <f>'AI  - 3'!A863</f>
        <v>Yes</v>
      </c>
      <c r="P864" s="8">
        <f>COUNTIF(M864:O864,"Yes")</f>
        <v>3</v>
      </c>
      <c r="Q864" s="18" t="str">
        <f>'AI - 1'!B863</f>
        <v>Yes</v>
      </c>
      <c r="R864" s="18" t="str">
        <f>'AI - 2'!B863</f>
        <v>Yes</v>
      </c>
      <c r="S864" s="18" t="str">
        <f>'AI  - 3'!B863</f>
        <v>Yes</v>
      </c>
      <c r="T864" s="8">
        <f>COUNTIF(Q864:S864,"Yes")</f>
        <v>3</v>
      </c>
      <c r="U864" s="15" t="s">
        <v>24</v>
      </c>
      <c r="V864" s="19"/>
      <c r="W864" s="8"/>
      <c r="X864" s="5"/>
      <c r="Y864" s="20"/>
      <c r="Z864" s="21"/>
      <c r="AA864" s="22"/>
      <c r="AB864" s="22"/>
      <c r="AC864" s="23"/>
      <c r="AD864" s="21"/>
      <c r="AE864" s="22"/>
      <c r="AF864" s="22"/>
      <c r="AG864" s="23"/>
      <c r="AH864" s="21"/>
    </row>
    <row r="865" spans="1:34" ht="15.75" customHeight="1" x14ac:dyDescent="0.3">
      <c r="A865" s="13"/>
      <c r="B865" s="54"/>
      <c r="C865" s="10">
        <v>862</v>
      </c>
      <c r="D865" s="6" t="s">
        <v>1887</v>
      </c>
      <c r="E865" s="6" t="s">
        <v>1888</v>
      </c>
      <c r="F865" s="14" t="s">
        <v>152</v>
      </c>
      <c r="G865" s="15" t="s">
        <v>152</v>
      </c>
      <c r="H865" s="15" t="s">
        <v>152</v>
      </c>
      <c r="I865" s="16" t="s">
        <v>25</v>
      </c>
      <c r="L865" s="17"/>
      <c r="M865" s="18" t="str">
        <f>'AI - 1'!A864</f>
        <v>No</v>
      </c>
      <c r="N865" s="18" t="str">
        <f>'AI - 2'!A864</f>
        <v>No</v>
      </c>
      <c r="O865" s="18" t="str">
        <f>'AI  - 3'!A864</f>
        <v>No</v>
      </c>
      <c r="P865" s="8">
        <f>COUNTIF(M865:O865,"Yes")</f>
        <v>0</v>
      </c>
      <c r="Q865" s="18" t="str">
        <f>'AI - 1'!B864</f>
        <v>No</v>
      </c>
      <c r="R865" s="18" t="str">
        <f>'AI - 2'!B864</f>
        <v>No</v>
      </c>
      <c r="S865" s="18" t="str">
        <f>'AI  - 3'!B864</f>
        <v>No</v>
      </c>
      <c r="T865" s="8">
        <f>COUNTIF(Q865:S865,"Yes")</f>
        <v>0</v>
      </c>
      <c r="U865" s="15" t="s">
        <v>152</v>
      </c>
      <c r="V865" s="19"/>
      <c r="W865" s="8"/>
      <c r="X865" s="5"/>
      <c r="Y865" s="20"/>
      <c r="Z865" s="21"/>
      <c r="AA865" s="22"/>
      <c r="AB865" s="22"/>
      <c r="AC865" s="23"/>
      <c r="AD865" s="22"/>
      <c r="AE865" s="22"/>
      <c r="AF865" s="22"/>
      <c r="AG865" s="23"/>
      <c r="AH865" s="22"/>
    </row>
    <row r="866" spans="1:34" ht="15.75" customHeight="1" x14ac:dyDescent="0.3">
      <c r="A866" s="13"/>
      <c r="B866" s="54"/>
      <c r="C866" s="10">
        <v>863</v>
      </c>
      <c r="D866" s="6" t="s">
        <v>1889</v>
      </c>
      <c r="E866" s="6" t="s">
        <v>1890</v>
      </c>
      <c r="F866" s="14" t="s">
        <v>152</v>
      </c>
      <c r="G866" s="15" t="s">
        <v>152</v>
      </c>
      <c r="H866" s="15" t="s">
        <v>152</v>
      </c>
      <c r="I866" s="16" t="s">
        <v>25</v>
      </c>
      <c r="L866" s="17"/>
      <c r="M866" s="18" t="str">
        <f>'AI - 1'!A865</f>
        <v>No</v>
      </c>
      <c r="N866" s="18" t="str">
        <f>'AI - 2'!A865</f>
        <v>No</v>
      </c>
      <c r="O866" s="18" t="str">
        <f>'AI  - 3'!A865</f>
        <v>No</v>
      </c>
      <c r="P866" s="8">
        <f>COUNTIF(M866:O866,"Yes")</f>
        <v>0</v>
      </c>
      <c r="Q866" s="18" t="str">
        <f>'AI - 1'!B865</f>
        <v>No</v>
      </c>
      <c r="R866" s="18" t="str">
        <f>'AI - 2'!B865</f>
        <v>No</v>
      </c>
      <c r="S866" s="18" t="str">
        <f>'AI  - 3'!B865</f>
        <v>No</v>
      </c>
      <c r="T866" s="8">
        <f>COUNTIF(Q866:S866,"Yes")</f>
        <v>0</v>
      </c>
      <c r="U866" s="15" t="s">
        <v>152</v>
      </c>
      <c r="V866" s="19"/>
      <c r="W866" s="8"/>
      <c r="X866" s="5"/>
      <c r="Y866" s="20"/>
      <c r="Z866" s="21"/>
      <c r="AA866" s="22"/>
      <c r="AB866" s="22"/>
      <c r="AC866" s="23"/>
      <c r="AD866" s="22"/>
      <c r="AE866" s="22"/>
      <c r="AF866" s="22"/>
      <c r="AG866" s="23"/>
      <c r="AH866" s="22"/>
    </row>
    <row r="867" spans="1:34" ht="15.75" customHeight="1" x14ac:dyDescent="0.3">
      <c r="A867" s="13"/>
      <c r="B867" s="54"/>
      <c r="C867" s="10">
        <v>864</v>
      </c>
      <c r="D867" s="6" t="s">
        <v>339</v>
      </c>
      <c r="E867" s="6" t="s">
        <v>340</v>
      </c>
      <c r="F867" s="14" t="s">
        <v>152</v>
      </c>
      <c r="G867" s="15" t="s">
        <v>24</v>
      </c>
      <c r="H867" s="27" t="s">
        <v>152</v>
      </c>
      <c r="I867" s="16" t="s">
        <v>181</v>
      </c>
      <c r="J867" s="2" t="s">
        <v>219</v>
      </c>
      <c r="L867" s="17"/>
      <c r="M867" s="18" t="str">
        <f>'AI - 1'!A866</f>
        <v>No</v>
      </c>
      <c r="N867" s="18" t="str">
        <f>'AI - 2'!A866</f>
        <v>Yes</v>
      </c>
      <c r="O867" s="18" t="str">
        <f>'AI  - 3'!A866</f>
        <v>No</v>
      </c>
      <c r="P867" s="8">
        <f>COUNTIF(M867:O867,"Yes")</f>
        <v>1</v>
      </c>
      <c r="Q867" s="18" t="str">
        <f>'AI - 1'!B866</f>
        <v>No</v>
      </c>
      <c r="R867" s="18" t="str">
        <f>'AI - 2'!B866</f>
        <v>Yes</v>
      </c>
      <c r="S867" s="18" t="str">
        <f>'AI  - 3'!B866</f>
        <v>No</v>
      </c>
      <c r="T867" s="8">
        <f>COUNTIF(Q867:S867,"Yes")</f>
        <v>1</v>
      </c>
      <c r="U867" s="15" t="s">
        <v>24</v>
      </c>
      <c r="V867" s="19"/>
      <c r="W867" s="8"/>
      <c r="X867" s="5"/>
      <c r="Y867" s="20"/>
      <c r="Z867" s="21"/>
      <c r="AA867" s="22"/>
      <c r="AB867" s="22"/>
      <c r="AC867" s="23"/>
      <c r="AD867" s="22"/>
      <c r="AE867" s="22"/>
      <c r="AF867" s="22"/>
      <c r="AG867" s="23"/>
      <c r="AH867" s="22"/>
    </row>
    <row r="868" spans="1:34" ht="15.75" customHeight="1" x14ac:dyDescent="0.3">
      <c r="A868" s="13"/>
      <c r="B868" s="54"/>
      <c r="C868" s="10">
        <v>865</v>
      </c>
      <c r="D868" s="6" t="s">
        <v>29</v>
      </c>
      <c r="E868" s="6" t="s">
        <v>384</v>
      </c>
      <c r="F868" s="14" t="s">
        <v>24</v>
      </c>
      <c r="G868" s="15" t="s">
        <v>24</v>
      </c>
      <c r="H868" s="15" t="s">
        <v>24</v>
      </c>
      <c r="I868" s="16" t="s">
        <v>25</v>
      </c>
      <c r="L868" s="17"/>
      <c r="M868" s="18" t="str">
        <f>'AI - 1'!A867</f>
        <v>No</v>
      </c>
      <c r="N868" s="18" t="str">
        <f>'AI - 2'!A867</f>
        <v>No</v>
      </c>
      <c r="O868" s="18" t="str">
        <f>'AI  - 3'!A867</f>
        <v>No</v>
      </c>
      <c r="P868" s="8">
        <f>COUNTIF(M868:O868,"Yes")</f>
        <v>0</v>
      </c>
      <c r="Q868" s="18" t="str">
        <f>'AI - 1'!B867</f>
        <v>No</v>
      </c>
      <c r="R868" s="18" t="str">
        <f>'AI - 2'!B867</f>
        <v>Yes</v>
      </c>
      <c r="S868" s="18" t="str">
        <f>'AI  - 3'!B867</f>
        <v>No</v>
      </c>
      <c r="T868" s="8">
        <f>COUNTIF(Q868:S868,"Yes")</f>
        <v>1</v>
      </c>
      <c r="U868" s="15" t="s">
        <v>24</v>
      </c>
      <c r="V868" s="19"/>
      <c r="W868" s="8"/>
      <c r="X868" s="5"/>
      <c r="Y868" s="20"/>
      <c r="Z868" s="21"/>
      <c r="AA868" s="22"/>
      <c r="AB868" s="22"/>
      <c r="AC868" s="23"/>
      <c r="AD868" s="22"/>
      <c r="AE868" s="22"/>
      <c r="AF868" s="22"/>
      <c r="AG868" s="23"/>
      <c r="AH868" s="22"/>
    </row>
    <row r="869" spans="1:34" ht="15.75" customHeight="1" x14ac:dyDescent="0.3">
      <c r="A869" s="13"/>
      <c r="B869" s="54"/>
      <c r="C869" s="10">
        <v>866</v>
      </c>
      <c r="D869" s="6" t="s">
        <v>1891</v>
      </c>
      <c r="E869" s="6" t="s">
        <v>1892</v>
      </c>
      <c r="F869" s="14" t="s">
        <v>152</v>
      </c>
      <c r="G869" s="15" t="s">
        <v>152</v>
      </c>
      <c r="H869" s="15" t="s">
        <v>152</v>
      </c>
      <c r="I869" s="16" t="s">
        <v>25</v>
      </c>
      <c r="L869" s="17"/>
      <c r="M869" s="18" t="str">
        <f>'AI - 1'!A868</f>
        <v>No</v>
      </c>
      <c r="N869" s="18" t="str">
        <f>'AI - 2'!A868</f>
        <v>No</v>
      </c>
      <c r="O869" s="18" t="str">
        <f>'AI  - 3'!A868</f>
        <v>No</v>
      </c>
      <c r="P869" s="8">
        <f>COUNTIF(M869:O869,"Yes")</f>
        <v>0</v>
      </c>
      <c r="Q869" s="18" t="str">
        <f>'AI - 1'!B868</f>
        <v>No</v>
      </c>
      <c r="R869" s="18" t="str">
        <f>'AI - 2'!B868</f>
        <v>No</v>
      </c>
      <c r="S869" s="18" t="str">
        <f>'AI  - 3'!B868</f>
        <v>No</v>
      </c>
      <c r="T869" s="8">
        <f>COUNTIF(Q869:S869,"Yes")</f>
        <v>0</v>
      </c>
      <c r="U869" s="15" t="s">
        <v>152</v>
      </c>
      <c r="V869" s="19"/>
      <c r="W869" s="8"/>
      <c r="X869" s="5"/>
      <c r="Y869" s="20"/>
      <c r="Z869" s="21"/>
      <c r="AA869" s="22"/>
      <c r="AB869" s="22"/>
      <c r="AC869" s="23"/>
      <c r="AD869" s="22"/>
      <c r="AE869" s="22"/>
      <c r="AF869" s="22"/>
      <c r="AG869" s="23"/>
      <c r="AH869" s="22"/>
    </row>
    <row r="870" spans="1:34" ht="15.75" customHeight="1" x14ac:dyDescent="0.3">
      <c r="A870" s="13"/>
      <c r="B870" s="54"/>
      <c r="C870" s="10">
        <v>867</v>
      </c>
      <c r="D870" s="6" t="s">
        <v>1893</v>
      </c>
      <c r="E870" s="6" t="s">
        <v>1894</v>
      </c>
      <c r="F870" s="14" t="s">
        <v>152</v>
      </c>
      <c r="G870" s="15" t="s">
        <v>152</v>
      </c>
      <c r="H870" s="15" t="s">
        <v>152</v>
      </c>
      <c r="I870" s="16" t="s">
        <v>25</v>
      </c>
      <c r="L870" s="17"/>
      <c r="M870" s="18" t="str">
        <f>'AI - 1'!A869</f>
        <v>No</v>
      </c>
      <c r="N870" s="18" t="str">
        <f>'AI - 2'!A869</f>
        <v>No</v>
      </c>
      <c r="O870" s="18" t="str">
        <f>'AI  - 3'!A869</f>
        <v>No</v>
      </c>
      <c r="P870" s="8">
        <f>COUNTIF(M870:O870,"Yes")</f>
        <v>0</v>
      </c>
      <c r="Q870" s="18" t="str">
        <f>'AI - 1'!B869</f>
        <v>No</v>
      </c>
      <c r="R870" s="18" t="str">
        <f>'AI - 2'!B869</f>
        <v>No</v>
      </c>
      <c r="S870" s="18" t="str">
        <f>'AI  - 3'!B869</f>
        <v>No</v>
      </c>
      <c r="T870" s="8">
        <f>COUNTIF(Q870:S870,"Yes")</f>
        <v>0</v>
      </c>
      <c r="U870" s="15" t="s">
        <v>152</v>
      </c>
      <c r="V870" s="19"/>
      <c r="W870" s="8"/>
      <c r="X870" s="5"/>
      <c r="Y870" s="20"/>
      <c r="Z870" s="21"/>
      <c r="AA870" s="22"/>
      <c r="AB870" s="22"/>
      <c r="AC870" s="23"/>
      <c r="AD870" s="22"/>
      <c r="AE870" s="22"/>
      <c r="AF870" s="22"/>
      <c r="AG870" s="23"/>
      <c r="AH870" s="22"/>
    </row>
    <row r="871" spans="1:34" ht="15.75" customHeight="1" x14ac:dyDescent="0.3">
      <c r="A871" s="13"/>
      <c r="B871" s="54"/>
      <c r="C871" s="10">
        <v>868</v>
      </c>
      <c r="D871" s="6" t="s">
        <v>1895</v>
      </c>
      <c r="E871" s="6" t="s">
        <v>1896</v>
      </c>
      <c r="F871" s="14" t="s">
        <v>152</v>
      </c>
      <c r="G871" s="15" t="s">
        <v>152</v>
      </c>
      <c r="H871" s="15" t="s">
        <v>152</v>
      </c>
      <c r="I871" s="16" t="s">
        <v>25</v>
      </c>
      <c r="L871" s="17"/>
      <c r="M871" s="18" t="str">
        <f>'AI - 1'!A870</f>
        <v>No</v>
      </c>
      <c r="N871" s="18" t="str">
        <f>'AI - 2'!A870</f>
        <v>No</v>
      </c>
      <c r="O871" s="18" t="str">
        <f>'AI  - 3'!A870</f>
        <v>No</v>
      </c>
      <c r="P871" s="8">
        <f>COUNTIF(M871:O871,"Yes")</f>
        <v>0</v>
      </c>
      <c r="Q871" s="18" t="str">
        <f>'AI - 1'!B870</f>
        <v>No</v>
      </c>
      <c r="R871" s="18" t="str">
        <f>'AI - 2'!B870</f>
        <v>No</v>
      </c>
      <c r="S871" s="18" t="str">
        <f>'AI  - 3'!B870</f>
        <v>No</v>
      </c>
      <c r="T871" s="8">
        <f>COUNTIF(Q871:S871,"Yes")</f>
        <v>0</v>
      </c>
      <c r="U871" s="15" t="s">
        <v>152</v>
      </c>
      <c r="V871" s="19"/>
      <c r="W871" s="8"/>
      <c r="X871" s="5"/>
      <c r="Y871" s="20"/>
      <c r="Z871" s="21"/>
      <c r="AA871" s="22"/>
      <c r="AB871" s="22"/>
      <c r="AC871" s="23"/>
      <c r="AD871" s="22"/>
      <c r="AE871" s="22"/>
      <c r="AF871" s="22"/>
      <c r="AG871" s="23"/>
      <c r="AH871" s="22"/>
    </row>
    <row r="872" spans="1:34" ht="15.75" customHeight="1" x14ac:dyDescent="0.3">
      <c r="A872" s="13"/>
      <c r="B872" s="54"/>
      <c r="C872" s="10">
        <v>869</v>
      </c>
      <c r="D872" s="6" t="s">
        <v>1897</v>
      </c>
      <c r="E872" s="6" t="s">
        <v>1898</v>
      </c>
      <c r="F872" s="14" t="s">
        <v>152</v>
      </c>
      <c r="G872" s="15" t="s">
        <v>152</v>
      </c>
      <c r="H872" s="15" t="s">
        <v>152</v>
      </c>
      <c r="I872" s="16" t="s">
        <v>25</v>
      </c>
      <c r="L872" s="17"/>
      <c r="M872" s="18" t="str">
        <f>'AI - 1'!A871</f>
        <v>No</v>
      </c>
      <c r="N872" s="18" t="str">
        <f>'AI - 2'!A871</f>
        <v>No</v>
      </c>
      <c r="O872" s="18" t="str">
        <f>'AI  - 3'!A871</f>
        <v>No</v>
      </c>
      <c r="P872" s="8">
        <f>COUNTIF(M872:O872,"Yes")</f>
        <v>0</v>
      </c>
      <c r="Q872" s="18" t="str">
        <f>'AI - 1'!B871</f>
        <v>No</v>
      </c>
      <c r="R872" s="18" t="str">
        <f>'AI - 2'!B871</f>
        <v>No</v>
      </c>
      <c r="S872" s="18" t="str">
        <f>'AI  - 3'!B871</f>
        <v>No</v>
      </c>
      <c r="T872" s="8">
        <f>COUNTIF(Q872:S872,"Yes")</f>
        <v>0</v>
      </c>
      <c r="U872" s="15" t="s">
        <v>152</v>
      </c>
      <c r="V872" s="19"/>
      <c r="W872" s="8"/>
      <c r="X872" s="5"/>
      <c r="Y872" s="20"/>
      <c r="Z872" s="21"/>
      <c r="AA872" s="22"/>
      <c r="AB872" s="22"/>
      <c r="AC872" s="23"/>
      <c r="AD872" s="22"/>
      <c r="AE872" s="22"/>
      <c r="AF872" s="22"/>
      <c r="AG872" s="23"/>
      <c r="AH872" s="22"/>
    </row>
    <row r="873" spans="1:34" ht="15.75" customHeight="1" x14ac:dyDescent="0.3">
      <c r="A873" s="13"/>
      <c r="B873" s="54"/>
      <c r="C873" s="10">
        <v>870</v>
      </c>
      <c r="D873" s="6" t="s">
        <v>1899</v>
      </c>
      <c r="E873" s="6" t="s">
        <v>28</v>
      </c>
      <c r="F873" s="14" t="s">
        <v>152</v>
      </c>
      <c r="G873" s="15" t="s">
        <v>152</v>
      </c>
      <c r="H873" s="15" t="s">
        <v>152</v>
      </c>
      <c r="I873" s="16" t="s">
        <v>25</v>
      </c>
      <c r="L873" s="17"/>
      <c r="M873" s="18" t="str">
        <f>'AI - 1'!A872</f>
        <v>No</v>
      </c>
      <c r="N873" s="18" t="str">
        <f>'AI - 2'!A872</f>
        <v>No</v>
      </c>
      <c r="O873" s="18" t="str">
        <f>'AI  - 3'!A872</f>
        <v>No</v>
      </c>
      <c r="P873" s="8">
        <f>COUNTIF(M873:O873,"Yes")</f>
        <v>0</v>
      </c>
      <c r="Q873" s="18" t="str">
        <f>'AI - 1'!B872</f>
        <v>No</v>
      </c>
      <c r="R873" s="18" t="str">
        <f>'AI - 2'!B872</f>
        <v>No</v>
      </c>
      <c r="S873" s="18" t="str">
        <f>'AI  - 3'!B872</f>
        <v>No</v>
      </c>
      <c r="T873" s="8">
        <f>COUNTIF(Q873:S873,"Yes")</f>
        <v>0</v>
      </c>
      <c r="U873" s="15" t="s">
        <v>152</v>
      </c>
      <c r="V873" s="19"/>
      <c r="W873" s="8"/>
      <c r="X873" s="5"/>
      <c r="Y873" s="20"/>
      <c r="Z873" s="21"/>
      <c r="AA873" s="22"/>
      <c r="AB873" s="22"/>
      <c r="AC873" s="23"/>
      <c r="AD873" s="22"/>
      <c r="AE873" s="22"/>
      <c r="AF873" s="22"/>
      <c r="AG873" s="23"/>
      <c r="AH873" s="22"/>
    </row>
    <row r="874" spans="1:34" ht="15.75" customHeight="1" x14ac:dyDescent="0.3">
      <c r="A874" s="13"/>
      <c r="B874" s="54"/>
      <c r="C874" s="10">
        <v>871</v>
      </c>
      <c r="D874" s="6" t="s">
        <v>1900</v>
      </c>
      <c r="E874" s="6" t="s">
        <v>1901</v>
      </c>
      <c r="F874" s="14" t="s">
        <v>152</v>
      </c>
      <c r="G874" s="15" t="s">
        <v>152</v>
      </c>
      <c r="H874" s="15" t="s">
        <v>152</v>
      </c>
      <c r="I874" s="16" t="s">
        <v>25</v>
      </c>
      <c r="L874" s="17"/>
      <c r="M874" s="18" t="str">
        <f>'AI - 1'!A873</f>
        <v>No</v>
      </c>
      <c r="N874" s="18" t="str">
        <f>'AI - 2'!A873</f>
        <v>No</v>
      </c>
      <c r="O874" s="18" t="str">
        <f>'AI  - 3'!A873</f>
        <v>No</v>
      </c>
      <c r="P874" s="8">
        <f>COUNTIF(M874:O874,"Yes")</f>
        <v>0</v>
      </c>
      <c r="Q874" s="18" t="str">
        <f>'AI - 1'!B873</f>
        <v>No</v>
      </c>
      <c r="R874" s="18" t="str">
        <f>'AI - 2'!B873</f>
        <v>No</v>
      </c>
      <c r="S874" s="18" t="str">
        <f>'AI  - 3'!B873</f>
        <v>No</v>
      </c>
      <c r="T874" s="8">
        <f>COUNTIF(Q874:S874,"Yes")</f>
        <v>0</v>
      </c>
      <c r="U874" s="15" t="s">
        <v>152</v>
      </c>
      <c r="V874" s="19"/>
      <c r="W874" s="8"/>
      <c r="X874" s="5"/>
      <c r="Y874" s="20"/>
      <c r="Z874" s="21"/>
      <c r="AA874" s="22"/>
      <c r="AB874" s="22"/>
      <c r="AC874" s="23"/>
      <c r="AD874" s="22"/>
      <c r="AE874" s="22"/>
      <c r="AF874" s="22"/>
      <c r="AG874" s="23"/>
      <c r="AH874" s="22"/>
    </row>
    <row r="875" spans="1:34" ht="15.75" customHeight="1" x14ac:dyDescent="0.3">
      <c r="A875" s="13"/>
      <c r="B875" s="54"/>
      <c r="C875" s="10">
        <v>872</v>
      </c>
      <c r="D875" s="6" t="s">
        <v>1902</v>
      </c>
      <c r="E875" s="6" t="s">
        <v>1903</v>
      </c>
      <c r="F875" s="14" t="s">
        <v>152</v>
      </c>
      <c r="G875" s="15" t="s">
        <v>152</v>
      </c>
      <c r="H875" s="15" t="s">
        <v>152</v>
      </c>
      <c r="I875" s="16" t="s">
        <v>25</v>
      </c>
      <c r="L875" s="17"/>
      <c r="M875" s="18" t="str">
        <f>'AI - 1'!A874</f>
        <v>No</v>
      </c>
      <c r="N875" s="18" t="str">
        <f>'AI - 2'!A874</f>
        <v>No</v>
      </c>
      <c r="O875" s="18" t="str">
        <f>'AI  - 3'!A874</f>
        <v>No</v>
      </c>
      <c r="P875" s="8">
        <f>COUNTIF(M875:O875,"Yes")</f>
        <v>0</v>
      </c>
      <c r="Q875" s="18" t="str">
        <f>'AI - 1'!B874</f>
        <v>No</v>
      </c>
      <c r="R875" s="18" t="str">
        <f>'AI - 2'!B874</f>
        <v>No</v>
      </c>
      <c r="S875" s="18" t="str">
        <f>'AI  - 3'!B874</f>
        <v>No</v>
      </c>
      <c r="T875" s="8">
        <f>COUNTIF(Q875:S875,"Yes")</f>
        <v>0</v>
      </c>
      <c r="U875" s="15" t="s">
        <v>152</v>
      </c>
      <c r="V875" s="19"/>
      <c r="W875" s="8"/>
      <c r="X875" s="5"/>
      <c r="Y875" s="20"/>
      <c r="Z875" s="21"/>
      <c r="AA875" s="22"/>
      <c r="AB875" s="22"/>
      <c r="AC875" s="23"/>
      <c r="AD875" s="22"/>
      <c r="AE875" s="22"/>
      <c r="AF875" s="22"/>
      <c r="AG875" s="23"/>
      <c r="AH875" s="22"/>
    </row>
    <row r="876" spans="1:34" ht="15.75" customHeight="1" x14ac:dyDescent="0.3">
      <c r="A876" s="13"/>
      <c r="B876" s="54"/>
      <c r="C876" s="10">
        <v>873</v>
      </c>
      <c r="D876" s="6" t="s">
        <v>1904</v>
      </c>
      <c r="E876" s="6" t="s">
        <v>1905</v>
      </c>
      <c r="F876" s="14" t="s">
        <v>152</v>
      </c>
      <c r="G876" s="15" t="s">
        <v>152</v>
      </c>
      <c r="H876" s="15" t="s">
        <v>152</v>
      </c>
      <c r="I876" s="16" t="s">
        <v>25</v>
      </c>
      <c r="L876" s="17"/>
      <c r="M876" s="18" t="str">
        <f>'AI - 1'!A875</f>
        <v>No</v>
      </c>
      <c r="N876" s="18" t="str">
        <f>'AI - 2'!A875</f>
        <v>No</v>
      </c>
      <c r="O876" s="18" t="str">
        <f>'AI  - 3'!A875</f>
        <v>No</v>
      </c>
      <c r="P876" s="8">
        <f>COUNTIF(M876:O876,"Yes")</f>
        <v>0</v>
      </c>
      <c r="Q876" s="18" t="str">
        <f>'AI - 1'!B875</f>
        <v>No</v>
      </c>
      <c r="R876" s="18" t="str">
        <f>'AI - 2'!B875</f>
        <v>No</v>
      </c>
      <c r="S876" s="18" t="str">
        <f>'AI  - 3'!B875</f>
        <v>No</v>
      </c>
      <c r="T876" s="8">
        <f>COUNTIF(Q876:S876,"Yes")</f>
        <v>0</v>
      </c>
      <c r="U876" s="15" t="s">
        <v>152</v>
      </c>
      <c r="V876" s="19"/>
      <c r="W876" s="8"/>
      <c r="X876" s="5"/>
      <c r="Y876" s="20"/>
      <c r="Z876" s="21"/>
      <c r="AA876" s="22"/>
      <c r="AB876" s="22"/>
      <c r="AC876" s="23"/>
      <c r="AD876" s="22"/>
      <c r="AE876" s="22"/>
      <c r="AF876" s="22"/>
      <c r="AG876" s="23"/>
      <c r="AH876" s="22"/>
    </row>
    <row r="877" spans="1:34" ht="15.75" customHeight="1" x14ac:dyDescent="0.3">
      <c r="A877" s="13"/>
      <c r="B877" s="54"/>
      <c r="C877" s="10">
        <v>874</v>
      </c>
      <c r="D877" s="6" t="s">
        <v>1906</v>
      </c>
      <c r="E877" s="6" t="s">
        <v>1907</v>
      </c>
      <c r="F877" s="14" t="s">
        <v>152</v>
      </c>
      <c r="G877" s="15" t="s">
        <v>152</v>
      </c>
      <c r="H877" s="15" t="s">
        <v>152</v>
      </c>
      <c r="I877" s="16" t="s">
        <v>25</v>
      </c>
      <c r="L877" s="17"/>
      <c r="M877" s="18" t="str">
        <f>'AI - 1'!A876</f>
        <v>No</v>
      </c>
      <c r="N877" s="18" t="str">
        <f>'AI - 2'!A876</f>
        <v>No</v>
      </c>
      <c r="O877" s="18" t="str">
        <f>'AI  - 3'!A876</f>
        <v>No</v>
      </c>
      <c r="P877" s="8">
        <f>COUNTIF(M877:O877,"Yes")</f>
        <v>0</v>
      </c>
      <c r="Q877" s="18" t="str">
        <f>'AI - 1'!B876</f>
        <v>No</v>
      </c>
      <c r="R877" s="18" t="str">
        <f>'AI - 2'!B876</f>
        <v>No</v>
      </c>
      <c r="S877" s="18" t="str">
        <f>'AI  - 3'!B876</f>
        <v>No</v>
      </c>
      <c r="T877" s="8">
        <f>COUNTIF(Q877:S877,"Yes")</f>
        <v>0</v>
      </c>
      <c r="U877" s="15" t="s">
        <v>152</v>
      </c>
      <c r="V877" s="19"/>
      <c r="W877" s="8"/>
      <c r="X877" s="5"/>
      <c r="Y877" s="20"/>
      <c r="Z877" s="21"/>
      <c r="AA877" s="22"/>
      <c r="AB877" s="22"/>
      <c r="AC877" s="23"/>
      <c r="AD877" s="22"/>
      <c r="AE877" s="22"/>
      <c r="AF877" s="22"/>
      <c r="AG877" s="23"/>
      <c r="AH877" s="22"/>
    </row>
    <row r="878" spans="1:34" ht="15.75" customHeight="1" x14ac:dyDescent="0.3">
      <c r="A878" s="13"/>
      <c r="B878" s="54"/>
      <c r="C878" s="10">
        <v>875</v>
      </c>
      <c r="D878" s="6" t="s">
        <v>1908</v>
      </c>
      <c r="E878" s="6" t="s">
        <v>1909</v>
      </c>
      <c r="F878" s="14" t="s">
        <v>152</v>
      </c>
      <c r="G878" s="15" t="s">
        <v>152</v>
      </c>
      <c r="H878" s="15" t="s">
        <v>152</v>
      </c>
      <c r="I878" s="16" t="s">
        <v>25</v>
      </c>
      <c r="L878" s="17"/>
      <c r="M878" s="18" t="str">
        <f>'AI - 1'!A877</f>
        <v>No</v>
      </c>
      <c r="N878" s="18" t="str">
        <f>'AI - 2'!A877</f>
        <v>No</v>
      </c>
      <c r="O878" s="18" t="str">
        <f>'AI  - 3'!A877</f>
        <v>No</v>
      </c>
      <c r="P878" s="8">
        <f>COUNTIF(M878:O878,"Yes")</f>
        <v>0</v>
      </c>
      <c r="Q878" s="18" t="str">
        <f>'AI - 1'!B877</f>
        <v>No</v>
      </c>
      <c r="R878" s="18" t="str">
        <f>'AI - 2'!B877</f>
        <v>No</v>
      </c>
      <c r="S878" s="18" t="str">
        <f>'AI  - 3'!B877</f>
        <v>No</v>
      </c>
      <c r="T878" s="8">
        <f>COUNTIF(Q878:S878,"Yes")</f>
        <v>0</v>
      </c>
      <c r="U878" s="15" t="s">
        <v>152</v>
      </c>
      <c r="V878" s="19"/>
      <c r="W878" s="8"/>
      <c r="X878" s="5"/>
      <c r="Y878" s="20"/>
      <c r="Z878" s="21"/>
      <c r="AA878" s="22"/>
      <c r="AB878" s="22"/>
      <c r="AC878" s="23"/>
      <c r="AD878" s="22"/>
      <c r="AE878" s="22"/>
      <c r="AF878" s="22"/>
      <c r="AG878" s="23"/>
      <c r="AH878" s="22"/>
    </row>
    <row r="879" spans="1:34" ht="15.75" customHeight="1" x14ac:dyDescent="0.3">
      <c r="A879" s="13"/>
      <c r="B879" s="54"/>
      <c r="C879" s="10">
        <v>876</v>
      </c>
      <c r="D879" s="6" t="s">
        <v>1910</v>
      </c>
      <c r="E879" s="6" t="s">
        <v>1911</v>
      </c>
      <c r="F879" s="14" t="s">
        <v>152</v>
      </c>
      <c r="G879" s="15" t="s">
        <v>152</v>
      </c>
      <c r="H879" s="15" t="s">
        <v>152</v>
      </c>
      <c r="I879" s="16" t="s">
        <v>25</v>
      </c>
      <c r="L879" s="17"/>
      <c r="M879" s="18" t="str">
        <f>'AI - 1'!A878</f>
        <v>No</v>
      </c>
      <c r="N879" s="18" t="str">
        <f>'AI - 2'!A878</f>
        <v>No</v>
      </c>
      <c r="O879" s="18" t="str">
        <f>'AI  - 3'!A878</f>
        <v>No</v>
      </c>
      <c r="P879" s="8">
        <f>COUNTIF(M879:O879,"Yes")</f>
        <v>0</v>
      </c>
      <c r="Q879" s="18" t="str">
        <f>'AI - 1'!B878</f>
        <v>No</v>
      </c>
      <c r="R879" s="18" t="str">
        <f>'AI - 2'!B878</f>
        <v>No</v>
      </c>
      <c r="S879" s="18" t="str">
        <f>'AI  - 3'!B878</f>
        <v>No</v>
      </c>
      <c r="T879" s="8">
        <f>COUNTIF(Q879:S879,"Yes")</f>
        <v>0</v>
      </c>
      <c r="U879" s="15" t="s">
        <v>152</v>
      </c>
      <c r="V879" s="19"/>
      <c r="W879" s="8"/>
      <c r="X879" s="5"/>
      <c r="Y879" s="20"/>
      <c r="Z879" s="21"/>
      <c r="AA879" s="22"/>
      <c r="AB879" s="22"/>
      <c r="AC879" s="23"/>
      <c r="AD879" s="22"/>
      <c r="AE879" s="22"/>
      <c r="AF879" s="22"/>
      <c r="AG879" s="23"/>
      <c r="AH879" s="22"/>
    </row>
    <row r="880" spans="1:34" ht="15.75" customHeight="1" x14ac:dyDescent="0.3">
      <c r="A880" s="13"/>
      <c r="B880" s="54"/>
      <c r="C880" s="10">
        <v>877</v>
      </c>
      <c r="D880" s="6" t="s">
        <v>1912</v>
      </c>
      <c r="E880" s="6" t="s">
        <v>1913</v>
      </c>
      <c r="F880" s="14" t="s">
        <v>152</v>
      </c>
      <c r="G880" s="15" t="s">
        <v>152</v>
      </c>
      <c r="H880" s="15" t="s">
        <v>152</v>
      </c>
      <c r="I880" s="16" t="s">
        <v>25</v>
      </c>
      <c r="L880" s="17"/>
      <c r="M880" s="18" t="str">
        <f>'AI - 1'!A879</f>
        <v>No</v>
      </c>
      <c r="N880" s="18" t="str">
        <f>'AI - 2'!A879</f>
        <v>No</v>
      </c>
      <c r="O880" s="18" t="str">
        <f>'AI  - 3'!A879</f>
        <v>No</v>
      </c>
      <c r="P880" s="8">
        <f>COUNTIF(M880:O880,"Yes")</f>
        <v>0</v>
      </c>
      <c r="Q880" s="18" t="str">
        <f>'AI - 1'!B879</f>
        <v>No</v>
      </c>
      <c r="R880" s="18" t="str">
        <f>'AI - 2'!B879</f>
        <v>No</v>
      </c>
      <c r="S880" s="18" t="str">
        <f>'AI  - 3'!B879</f>
        <v>No</v>
      </c>
      <c r="T880" s="8">
        <f>COUNTIF(Q880:S880,"Yes")</f>
        <v>0</v>
      </c>
      <c r="U880" s="15" t="s">
        <v>152</v>
      </c>
      <c r="V880" s="19"/>
      <c r="W880" s="8"/>
      <c r="X880" s="5"/>
      <c r="Y880" s="20"/>
      <c r="Z880" s="21"/>
      <c r="AA880" s="22"/>
      <c r="AB880" s="22"/>
      <c r="AC880" s="23"/>
      <c r="AD880" s="22"/>
      <c r="AE880" s="22"/>
      <c r="AF880" s="22"/>
      <c r="AG880" s="23"/>
      <c r="AH880" s="22"/>
    </row>
    <row r="881" spans="1:34" ht="15.75" customHeight="1" x14ac:dyDescent="0.3">
      <c r="A881" s="13"/>
      <c r="B881" s="54"/>
      <c r="C881" s="10">
        <v>878</v>
      </c>
      <c r="D881" s="6" t="s">
        <v>1914</v>
      </c>
      <c r="E881" s="6" t="s">
        <v>1915</v>
      </c>
      <c r="F881" s="14" t="s">
        <v>152</v>
      </c>
      <c r="G881" s="15" t="s">
        <v>152</v>
      </c>
      <c r="H881" s="15" t="s">
        <v>152</v>
      </c>
      <c r="I881" s="16" t="s">
        <v>25</v>
      </c>
      <c r="L881" s="17"/>
      <c r="M881" s="18" t="str">
        <f>'AI - 1'!A880</f>
        <v>No</v>
      </c>
      <c r="N881" s="18" t="str">
        <f>'AI - 2'!A880</f>
        <v>No</v>
      </c>
      <c r="O881" s="18" t="str">
        <f>'AI  - 3'!A880</f>
        <v>No</v>
      </c>
      <c r="P881" s="8">
        <f>COUNTIF(M881:O881,"Yes")</f>
        <v>0</v>
      </c>
      <c r="Q881" s="18" t="str">
        <f>'AI - 1'!B880</f>
        <v>No</v>
      </c>
      <c r="R881" s="18" t="str">
        <f>'AI - 2'!B880</f>
        <v>No</v>
      </c>
      <c r="S881" s="18" t="str">
        <f>'AI  - 3'!B880</f>
        <v>No</v>
      </c>
      <c r="T881" s="8">
        <f>COUNTIF(Q881:S881,"Yes")</f>
        <v>0</v>
      </c>
      <c r="U881" s="15" t="s">
        <v>152</v>
      </c>
      <c r="V881" s="19"/>
      <c r="W881" s="8"/>
      <c r="X881" s="5"/>
      <c r="Y881" s="20"/>
      <c r="Z881" s="21"/>
      <c r="AA881" s="22"/>
      <c r="AB881" s="22"/>
      <c r="AC881" s="23"/>
      <c r="AD881" s="22"/>
      <c r="AE881" s="22"/>
      <c r="AF881" s="22"/>
      <c r="AG881" s="23"/>
      <c r="AH881" s="22"/>
    </row>
    <row r="882" spans="1:34" ht="15.75" customHeight="1" x14ac:dyDescent="0.3">
      <c r="A882" s="13"/>
      <c r="B882" s="54"/>
      <c r="C882" s="10">
        <v>879</v>
      </c>
      <c r="D882" s="6" t="s">
        <v>1916</v>
      </c>
      <c r="E882" s="6" t="s">
        <v>1917</v>
      </c>
      <c r="F882" s="14" t="s">
        <v>152</v>
      </c>
      <c r="G882" s="15" t="s">
        <v>152</v>
      </c>
      <c r="H882" s="15" t="s">
        <v>152</v>
      </c>
      <c r="I882" s="16" t="s">
        <v>25</v>
      </c>
      <c r="L882" s="17"/>
      <c r="M882" s="18" t="str">
        <f>'AI - 1'!A881</f>
        <v>No</v>
      </c>
      <c r="N882" s="18" t="str">
        <f>'AI - 2'!A881</f>
        <v>No</v>
      </c>
      <c r="O882" s="18" t="str">
        <f>'AI  - 3'!A881</f>
        <v>No</v>
      </c>
      <c r="P882" s="8">
        <f>COUNTIF(M882:O882,"Yes")</f>
        <v>0</v>
      </c>
      <c r="Q882" s="18" t="str">
        <f>'AI - 1'!B881</f>
        <v>No</v>
      </c>
      <c r="R882" s="18" t="str">
        <f>'AI - 2'!B881</f>
        <v>No</v>
      </c>
      <c r="S882" s="18" t="str">
        <f>'AI  - 3'!B881</f>
        <v>No</v>
      </c>
      <c r="T882" s="8">
        <f>COUNTIF(Q882:S882,"Yes")</f>
        <v>0</v>
      </c>
      <c r="U882" s="15" t="s">
        <v>152</v>
      </c>
      <c r="V882" s="19"/>
      <c r="W882" s="8"/>
      <c r="X882" s="5"/>
      <c r="Y882" s="20"/>
      <c r="Z882" s="21"/>
      <c r="AA882" s="22"/>
      <c r="AB882" s="22"/>
      <c r="AC882" s="23"/>
      <c r="AD882" s="22"/>
      <c r="AE882" s="22"/>
      <c r="AF882" s="22"/>
      <c r="AG882" s="23"/>
      <c r="AH882" s="22"/>
    </row>
    <row r="883" spans="1:34" ht="15.75" customHeight="1" x14ac:dyDescent="0.3">
      <c r="A883" s="13"/>
      <c r="B883" s="54"/>
      <c r="C883" s="10">
        <v>880</v>
      </c>
      <c r="D883" s="6" t="s">
        <v>257</v>
      </c>
      <c r="E883" s="6" t="s">
        <v>258</v>
      </c>
      <c r="F883" s="14" t="s">
        <v>152</v>
      </c>
      <c r="G883" s="15" t="s">
        <v>24</v>
      </c>
      <c r="H883" s="27" t="s">
        <v>152</v>
      </c>
      <c r="I883" s="16" t="s">
        <v>181</v>
      </c>
      <c r="J883" s="2" t="s">
        <v>259</v>
      </c>
      <c r="L883" s="17"/>
      <c r="M883" s="18" t="str">
        <f>'AI - 1'!A882</f>
        <v>Yes</v>
      </c>
      <c r="N883" s="18" t="str">
        <f>'AI - 2'!A882</f>
        <v>Yes</v>
      </c>
      <c r="O883" s="18" t="str">
        <f>'AI  - 3'!A882</f>
        <v>Yes</v>
      </c>
      <c r="P883" s="8">
        <f>COUNTIF(M883:O883,"Yes")</f>
        <v>3</v>
      </c>
      <c r="Q883" s="18" t="str">
        <f>'AI - 1'!B882</f>
        <v>Yes</v>
      </c>
      <c r="R883" s="18" t="str">
        <f>'AI - 2'!B882</f>
        <v>Yes</v>
      </c>
      <c r="S883" s="18" t="str">
        <f>'AI  - 3'!B882</f>
        <v>No</v>
      </c>
      <c r="T883" s="8">
        <f>COUNTIF(Q883:S883,"Yes")</f>
        <v>2</v>
      </c>
      <c r="U883" s="15" t="s">
        <v>24</v>
      </c>
      <c r="V883" s="19"/>
      <c r="W883" s="8"/>
      <c r="X883" s="5"/>
      <c r="Y883" s="20"/>
      <c r="Z883" s="21"/>
      <c r="AA883" s="22"/>
      <c r="AB883" s="22"/>
      <c r="AC883" s="23"/>
      <c r="AD883" s="21"/>
      <c r="AE883" s="22"/>
      <c r="AF883" s="22"/>
      <c r="AG883" s="23"/>
      <c r="AH883" s="21"/>
    </row>
    <row r="884" spans="1:34" ht="15.75" customHeight="1" x14ac:dyDescent="0.3">
      <c r="A884" s="13"/>
      <c r="B884" s="54"/>
      <c r="C884" s="10">
        <v>881</v>
      </c>
      <c r="D884" s="6" t="s">
        <v>1918</v>
      </c>
      <c r="E884" s="6" t="s">
        <v>1919</v>
      </c>
      <c r="F884" s="14" t="s">
        <v>152</v>
      </c>
      <c r="G884" s="15" t="s">
        <v>152</v>
      </c>
      <c r="H884" s="15" t="s">
        <v>152</v>
      </c>
      <c r="I884" s="16" t="s">
        <v>25</v>
      </c>
      <c r="L884" s="17"/>
      <c r="M884" s="18" t="str">
        <f>'AI - 1'!A883</f>
        <v>No</v>
      </c>
      <c r="N884" s="18" t="str">
        <f>'AI - 2'!A883</f>
        <v>No</v>
      </c>
      <c r="O884" s="18" t="str">
        <f>'AI  - 3'!A883</f>
        <v>No</v>
      </c>
      <c r="P884" s="8">
        <f>COUNTIF(M884:O884,"Yes")</f>
        <v>0</v>
      </c>
      <c r="Q884" s="18" t="str">
        <f>'AI - 1'!B883</f>
        <v>No</v>
      </c>
      <c r="R884" s="18" t="str">
        <f>'AI - 2'!B883</f>
        <v>No</v>
      </c>
      <c r="S884" s="18" t="str">
        <f>'AI  - 3'!B883</f>
        <v>No</v>
      </c>
      <c r="T884" s="8">
        <f>COUNTIF(Q884:S884,"Yes")</f>
        <v>0</v>
      </c>
      <c r="U884" s="15" t="s">
        <v>152</v>
      </c>
      <c r="V884" s="19"/>
      <c r="W884" s="8"/>
      <c r="X884" s="5"/>
      <c r="Y884" s="20"/>
      <c r="Z884" s="21"/>
      <c r="AA884" s="22"/>
      <c r="AB884" s="22"/>
      <c r="AC884" s="23"/>
      <c r="AD884" s="22"/>
      <c r="AE884" s="22"/>
      <c r="AF884" s="22"/>
      <c r="AG884" s="23"/>
      <c r="AH884" s="22"/>
    </row>
    <row r="885" spans="1:34" ht="15.75" customHeight="1" x14ac:dyDescent="0.3">
      <c r="A885" s="13"/>
      <c r="B885" s="54"/>
      <c r="C885" s="10">
        <v>882</v>
      </c>
      <c r="D885" s="6" t="s">
        <v>1920</v>
      </c>
      <c r="E885" s="6" t="s">
        <v>1921</v>
      </c>
      <c r="F885" s="14" t="s">
        <v>152</v>
      </c>
      <c r="G885" s="15" t="s">
        <v>152</v>
      </c>
      <c r="H885" s="15" t="s">
        <v>152</v>
      </c>
      <c r="I885" s="16" t="s">
        <v>25</v>
      </c>
      <c r="L885" s="17"/>
      <c r="M885" s="18" t="str">
        <f>'AI - 1'!A884</f>
        <v>No</v>
      </c>
      <c r="N885" s="18" t="str">
        <f>'AI - 2'!A884</f>
        <v>No</v>
      </c>
      <c r="O885" s="18" t="str">
        <f>'AI  - 3'!A884</f>
        <v>No</v>
      </c>
      <c r="P885" s="8">
        <f>COUNTIF(M885:O885,"Yes")</f>
        <v>0</v>
      </c>
      <c r="Q885" s="18" t="str">
        <f>'AI - 1'!B884</f>
        <v>No</v>
      </c>
      <c r="R885" s="18" t="str">
        <f>'AI - 2'!B884</f>
        <v>No</v>
      </c>
      <c r="S885" s="18" t="str">
        <f>'AI  - 3'!B884</f>
        <v>No</v>
      </c>
      <c r="T885" s="8">
        <f>COUNTIF(Q885:S885,"Yes")</f>
        <v>0</v>
      </c>
      <c r="U885" s="15" t="s">
        <v>152</v>
      </c>
      <c r="V885" s="19"/>
      <c r="W885" s="8"/>
      <c r="X885" s="5"/>
      <c r="Y885" s="20"/>
      <c r="Z885" s="21"/>
      <c r="AA885" s="22"/>
      <c r="AB885" s="22"/>
      <c r="AC885" s="23"/>
      <c r="AD885" s="22"/>
      <c r="AE885" s="22"/>
      <c r="AF885" s="22"/>
      <c r="AG885" s="23"/>
      <c r="AH885" s="22"/>
    </row>
    <row r="886" spans="1:34" ht="15.75" customHeight="1" x14ac:dyDescent="0.3">
      <c r="A886" s="13"/>
      <c r="B886" s="54"/>
      <c r="C886" s="10">
        <v>883</v>
      </c>
      <c r="D886" s="6" t="s">
        <v>325</v>
      </c>
      <c r="E886" s="6" t="s">
        <v>326</v>
      </c>
      <c r="F886" s="14" t="s">
        <v>152</v>
      </c>
      <c r="G886" s="15" t="s">
        <v>24</v>
      </c>
      <c r="H886" s="27" t="s">
        <v>152</v>
      </c>
      <c r="I886" s="16" t="s">
        <v>181</v>
      </c>
      <c r="J886" s="2" t="s">
        <v>219</v>
      </c>
      <c r="L886" s="17"/>
      <c r="M886" s="18" t="str">
        <f>'AI - 1'!A885</f>
        <v>No</v>
      </c>
      <c r="N886" s="18" t="str">
        <f>'AI - 2'!A885</f>
        <v>Yes</v>
      </c>
      <c r="O886" s="18" t="str">
        <f>'AI  - 3'!A885</f>
        <v>Yes</v>
      </c>
      <c r="P886" s="8">
        <f>COUNTIF(M886:O886,"Yes")</f>
        <v>2</v>
      </c>
      <c r="Q886" s="18" t="str">
        <f>'AI - 1'!B885</f>
        <v>Yes</v>
      </c>
      <c r="R886" s="18" t="str">
        <f>'AI - 2'!B885</f>
        <v>No</v>
      </c>
      <c r="S886" s="18" t="str">
        <f>'AI  - 3'!B885</f>
        <v>No</v>
      </c>
      <c r="T886" s="8">
        <f>COUNTIF(Q886:S886,"Yes")</f>
        <v>1</v>
      </c>
      <c r="U886" s="15" t="s">
        <v>24</v>
      </c>
      <c r="V886" s="19"/>
      <c r="W886" s="8"/>
      <c r="X886" s="5"/>
      <c r="Y886" s="20"/>
      <c r="Z886" s="21"/>
      <c r="AA886" s="22"/>
      <c r="AB886" s="22"/>
      <c r="AC886" s="23"/>
      <c r="AD886" s="22"/>
      <c r="AE886" s="22"/>
      <c r="AF886" s="22"/>
      <c r="AG886" s="23"/>
      <c r="AH886" s="22"/>
    </row>
    <row r="887" spans="1:34" ht="15.75" customHeight="1" x14ac:dyDescent="0.3">
      <c r="A887" s="13"/>
      <c r="B887" s="54"/>
      <c r="C887" s="10">
        <v>884</v>
      </c>
      <c r="D887" s="6" t="s">
        <v>1922</v>
      </c>
      <c r="E887" s="6" t="s">
        <v>1923</v>
      </c>
      <c r="F887" s="14" t="s">
        <v>152</v>
      </c>
      <c r="G887" s="15" t="s">
        <v>152</v>
      </c>
      <c r="H887" s="15" t="s">
        <v>152</v>
      </c>
      <c r="I887" s="16" t="s">
        <v>25</v>
      </c>
      <c r="L887" s="17"/>
      <c r="M887" s="18" t="str">
        <f>'AI - 1'!A886</f>
        <v>No</v>
      </c>
      <c r="N887" s="18" t="str">
        <f>'AI - 2'!A886</f>
        <v>No</v>
      </c>
      <c r="O887" s="18" t="str">
        <f>'AI  - 3'!A886</f>
        <v>No</v>
      </c>
      <c r="P887" s="8">
        <f>COUNTIF(M887:O887,"Yes")</f>
        <v>0</v>
      </c>
      <c r="Q887" s="18" t="str">
        <f>'AI - 1'!B886</f>
        <v>No</v>
      </c>
      <c r="R887" s="18" t="str">
        <f>'AI - 2'!B886</f>
        <v>No</v>
      </c>
      <c r="S887" s="18" t="str">
        <f>'AI  - 3'!B886</f>
        <v>No</v>
      </c>
      <c r="T887" s="8">
        <f>COUNTIF(Q887:S887,"Yes")</f>
        <v>0</v>
      </c>
      <c r="U887" s="15" t="s">
        <v>152</v>
      </c>
      <c r="V887" s="19"/>
      <c r="W887" s="8"/>
      <c r="X887" s="5"/>
      <c r="Y887" s="20"/>
      <c r="Z887" s="21"/>
      <c r="AA887" s="22"/>
      <c r="AB887" s="22"/>
      <c r="AC887" s="23"/>
      <c r="AD887" s="22"/>
      <c r="AE887" s="22"/>
      <c r="AF887" s="22"/>
      <c r="AG887" s="23"/>
      <c r="AH887" s="22"/>
    </row>
    <row r="888" spans="1:34" ht="15.75" customHeight="1" x14ac:dyDescent="0.3">
      <c r="A888" s="13"/>
      <c r="B888" s="54"/>
      <c r="C888" s="10">
        <v>885</v>
      </c>
      <c r="D888" s="6" t="s">
        <v>351</v>
      </c>
      <c r="E888" s="6" t="s">
        <v>352</v>
      </c>
      <c r="F888" s="14" t="s">
        <v>152</v>
      </c>
      <c r="G888" s="15" t="s">
        <v>24</v>
      </c>
      <c r="H888" s="27" t="s">
        <v>152</v>
      </c>
      <c r="I888" s="16" t="s">
        <v>181</v>
      </c>
      <c r="J888" s="2" t="s">
        <v>219</v>
      </c>
      <c r="L888" s="17"/>
      <c r="M888" s="18" t="str">
        <f>'AI - 1'!A887</f>
        <v>No</v>
      </c>
      <c r="N888" s="18" t="str">
        <f>'AI - 2'!A887</f>
        <v>No</v>
      </c>
      <c r="O888" s="18" t="str">
        <f>'AI  - 3'!A887</f>
        <v>Yes</v>
      </c>
      <c r="P888" s="8">
        <f>COUNTIF(M888:O888,"Yes")</f>
        <v>1</v>
      </c>
      <c r="Q888" s="18" t="str">
        <f>'AI - 1'!B887</f>
        <v>No</v>
      </c>
      <c r="R888" s="18" t="str">
        <f>'AI - 2'!B887</f>
        <v>No</v>
      </c>
      <c r="S888" s="18" t="str">
        <f>'AI  - 3'!B887</f>
        <v>No</v>
      </c>
      <c r="T888" s="8">
        <f>COUNTIF(Q888:S888,"Yes")</f>
        <v>0</v>
      </c>
      <c r="U888" s="15" t="s">
        <v>24</v>
      </c>
      <c r="V888" s="19"/>
      <c r="W888" s="8"/>
      <c r="X888" s="5"/>
      <c r="Y888" s="20"/>
      <c r="Z888" s="21"/>
      <c r="AA888" s="22"/>
      <c r="AB888" s="22"/>
      <c r="AC888" s="23"/>
      <c r="AD888" s="22"/>
      <c r="AE888" s="22"/>
      <c r="AF888" s="22"/>
      <c r="AG888" s="23"/>
      <c r="AH888" s="22"/>
    </row>
    <row r="889" spans="1:34" ht="15.75" customHeight="1" x14ac:dyDescent="0.3">
      <c r="A889" s="13"/>
      <c r="B889" s="54"/>
      <c r="C889" s="10">
        <v>886</v>
      </c>
      <c r="D889" s="6" t="s">
        <v>1924</v>
      </c>
      <c r="E889" s="6" t="s">
        <v>1925</v>
      </c>
      <c r="F889" s="14" t="s">
        <v>152</v>
      </c>
      <c r="G889" s="15" t="s">
        <v>152</v>
      </c>
      <c r="H889" s="15" t="s">
        <v>152</v>
      </c>
      <c r="I889" s="16" t="s">
        <v>25</v>
      </c>
      <c r="L889" s="17"/>
      <c r="M889" s="18" t="str">
        <f>'AI - 1'!A888</f>
        <v>No</v>
      </c>
      <c r="N889" s="18" t="str">
        <f>'AI - 2'!A888</f>
        <v>No</v>
      </c>
      <c r="O889" s="18" t="str">
        <f>'AI  - 3'!A888</f>
        <v>No</v>
      </c>
      <c r="P889" s="8">
        <f>COUNTIF(M889:O889,"Yes")</f>
        <v>0</v>
      </c>
      <c r="Q889" s="18" t="str">
        <f>'AI - 1'!B888</f>
        <v>No</v>
      </c>
      <c r="R889" s="18" t="str">
        <f>'AI - 2'!B888</f>
        <v>No</v>
      </c>
      <c r="S889" s="18" t="str">
        <f>'AI  - 3'!B888</f>
        <v>No</v>
      </c>
      <c r="T889" s="8">
        <f>COUNTIF(Q889:S889,"Yes")</f>
        <v>0</v>
      </c>
      <c r="U889" s="15" t="s">
        <v>152</v>
      </c>
      <c r="V889" s="19"/>
      <c r="W889" s="8"/>
      <c r="X889" s="5"/>
      <c r="Y889" s="20"/>
      <c r="Z889" s="21"/>
      <c r="AA889" s="22"/>
      <c r="AB889" s="22"/>
      <c r="AC889" s="23"/>
      <c r="AD889" s="22"/>
      <c r="AE889" s="22"/>
      <c r="AF889" s="22"/>
      <c r="AG889" s="23"/>
      <c r="AH889" s="22"/>
    </row>
    <row r="890" spans="1:34" ht="15.75" customHeight="1" x14ac:dyDescent="0.3">
      <c r="A890" s="13"/>
      <c r="B890" s="54"/>
      <c r="C890" s="10">
        <v>887</v>
      </c>
      <c r="D890" s="6" t="s">
        <v>208</v>
      </c>
      <c r="E890" s="6" t="s">
        <v>209</v>
      </c>
      <c r="F890" s="14" t="s">
        <v>152</v>
      </c>
      <c r="G890" s="15" t="s">
        <v>24</v>
      </c>
      <c r="H890" s="27" t="s">
        <v>152</v>
      </c>
      <c r="I890" s="16" t="s">
        <v>181</v>
      </c>
      <c r="J890" s="2" t="s">
        <v>210</v>
      </c>
      <c r="L890" s="17"/>
      <c r="M890" s="18" t="str">
        <f>'AI - 1'!A889</f>
        <v>Yes</v>
      </c>
      <c r="N890" s="18" t="str">
        <f>'AI - 2'!A889</f>
        <v>Yes</v>
      </c>
      <c r="O890" s="18" t="str">
        <f>'AI  - 3'!A889</f>
        <v>Yes</v>
      </c>
      <c r="P890" s="8">
        <f>COUNTIF(M890:O890,"Yes")</f>
        <v>3</v>
      </c>
      <c r="Q890" s="18" t="str">
        <f>'AI - 1'!B889</f>
        <v>Yes</v>
      </c>
      <c r="R890" s="18" t="str">
        <f>'AI - 2'!B889</f>
        <v>Yes</v>
      </c>
      <c r="S890" s="18" t="str">
        <f>'AI  - 3'!B889</f>
        <v>Yes</v>
      </c>
      <c r="T890" s="8">
        <f>COUNTIF(Q890:S890,"Yes")</f>
        <v>3</v>
      </c>
      <c r="U890" s="15" t="s">
        <v>24</v>
      </c>
      <c r="V890" s="19"/>
      <c r="W890" s="8"/>
      <c r="X890" s="5"/>
      <c r="Y890" s="20"/>
      <c r="Z890" s="21"/>
      <c r="AA890" s="22"/>
      <c r="AB890" s="22"/>
      <c r="AC890" s="23"/>
      <c r="AD890" s="22"/>
      <c r="AE890" s="22"/>
      <c r="AF890" s="22"/>
      <c r="AG890" s="23"/>
      <c r="AH890" s="22"/>
    </row>
    <row r="891" spans="1:34" ht="15.75" customHeight="1" x14ac:dyDescent="0.3">
      <c r="A891" s="13"/>
      <c r="B891" s="54"/>
      <c r="C891" s="10">
        <v>888</v>
      </c>
      <c r="D891" s="6" t="s">
        <v>1926</v>
      </c>
      <c r="E891" s="6" t="s">
        <v>1927</v>
      </c>
      <c r="F891" s="14" t="s">
        <v>152</v>
      </c>
      <c r="G891" s="15" t="s">
        <v>152</v>
      </c>
      <c r="H891" s="15" t="s">
        <v>152</v>
      </c>
      <c r="I891" s="16" t="s">
        <v>25</v>
      </c>
      <c r="L891" s="17"/>
      <c r="M891" s="18" t="str">
        <f>'AI - 1'!A890</f>
        <v>No</v>
      </c>
      <c r="N891" s="18" t="str">
        <f>'AI - 2'!A890</f>
        <v>No</v>
      </c>
      <c r="O891" s="18" t="str">
        <f>'AI  - 3'!A890</f>
        <v>No</v>
      </c>
      <c r="P891" s="8">
        <f>COUNTIF(M891:O891,"Yes")</f>
        <v>0</v>
      </c>
      <c r="Q891" s="18" t="str">
        <f>'AI - 1'!B890</f>
        <v>No</v>
      </c>
      <c r="R891" s="18" t="str">
        <f>'AI - 2'!B890</f>
        <v>No</v>
      </c>
      <c r="S891" s="18" t="str">
        <f>'AI  - 3'!B890</f>
        <v>No</v>
      </c>
      <c r="T891" s="8">
        <f>COUNTIF(Q891:S891,"Yes")</f>
        <v>0</v>
      </c>
      <c r="U891" s="15" t="s">
        <v>152</v>
      </c>
      <c r="V891" s="19"/>
      <c r="W891" s="8"/>
      <c r="X891" s="5"/>
      <c r="Y891" s="20"/>
      <c r="Z891" s="21"/>
      <c r="AA891" s="22"/>
      <c r="AB891" s="22"/>
      <c r="AC891" s="23"/>
      <c r="AD891" s="22"/>
      <c r="AE891" s="22"/>
      <c r="AF891" s="22"/>
      <c r="AG891" s="23"/>
      <c r="AH891" s="22"/>
    </row>
    <row r="892" spans="1:34" ht="15.75" customHeight="1" x14ac:dyDescent="0.3">
      <c r="A892" s="13"/>
      <c r="B892" s="54"/>
      <c r="C892" s="10">
        <v>889</v>
      </c>
      <c r="D892" s="6" t="s">
        <v>1928</v>
      </c>
      <c r="E892" s="6" t="s">
        <v>1929</v>
      </c>
      <c r="F892" s="14" t="s">
        <v>152</v>
      </c>
      <c r="G892" s="15" t="s">
        <v>152</v>
      </c>
      <c r="H892" s="15" t="s">
        <v>152</v>
      </c>
      <c r="I892" s="16" t="s">
        <v>25</v>
      </c>
      <c r="L892" s="17"/>
      <c r="M892" s="18" t="str">
        <f>'AI - 1'!A891</f>
        <v>No</v>
      </c>
      <c r="N892" s="18" t="str">
        <f>'AI - 2'!A891</f>
        <v>No</v>
      </c>
      <c r="O892" s="18" t="str">
        <f>'AI  - 3'!A891</f>
        <v>No</v>
      </c>
      <c r="P892" s="8">
        <f>COUNTIF(M892:O892,"Yes")</f>
        <v>0</v>
      </c>
      <c r="Q892" s="18" t="str">
        <f>'AI - 1'!B891</f>
        <v>No</v>
      </c>
      <c r="R892" s="18" t="str">
        <f>'AI - 2'!B891</f>
        <v>No</v>
      </c>
      <c r="S892" s="18" t="str">
        <f>'AI  - 3'!B891</f>
        <v>No</v>
      </c>
      <c r="T892" s="8">
        <f>COUNTIF(Q892:S892,"Yes")</f>
        <v>0</v>
      </c>
      <c r="U892" s="15" t="s">
        <v>152</v>
      </c>
      <c r="V892" s="19"/>
      <c r="W892" s="8"/>
      <c r="X892" s="5"/>
      <c r="Y892" s="20"/>
      <c r="Z892" s="21"/>
      <c r="AA892" s="22"/>
      <c r="AB892" s="22"/>
      <c r="AC892" s="23"/>
      <c r="AD892" s="22"/>
      <c r="AE892" s="22"/>
      <c r="AF892" s="22"/>
      <c r="AG892" s="23"/>
      <c r="AH892" s="22"/>
    </row>
    <row r="893" spans="1:34" ht="15.75" customHeight="1" x14ac:dyDescent="0.3">
      <c r="A893" s="13"/>
      <c r="B893" s="54"/>
      <c r="C893" s="10">
        <v>890</v>
      </c>
      <c r="D893" s="6" t="s">
        <v>388</v>
      </c>
      <c r="E893" s="6" t="s">
        <v>389</v>
      </c>
      <c r="F893" s="14" t="s">
        <v>152</v>
      </c>
      <c r="G893" s="15" t="s">
        <v>24</v>
      </c>
      <c r="H893" s="27" t="s">
        <v>152</v>
      </c>
      <c r="I893" s="16" t="s">
        <v>181</v>
      </c>
      <c r="J893" s="2" t="s">
        <v>390</v>
      </c>
      <c r="L893" s="17"/>
      <c r="M893" s="18" t="str">
        <f>'AI - 1'!A892</f>
        <v>No</v>
      </c>
      <c r="N893" s="18" t="str">
        <f>'AI - 2'!A892</f>
        <v>No</v>
      </c>
      <c r="O893" s="18" t="str">
        <f>'AI  - 3'!A892</f>
        <v>No</v>
      </c>
      <c r="P893" s="8">
        <f>COUNTIF(M893:O893,"Yes")</f>
        <v>0</v>
      </c>
      <c r="Q893" s="18" t="str">
        <f>'AI - 1'!B892</f>
        <v>Yes</v>
      </c>
      <c r="R893" s="18" t="str">
        <f>'AI - 2'!B892</f>
        <v>No</v>
      </c>
      <c r="S893" s="18" t="str">
        <f>'AI  - 3'!B892</f>
        <v>No</v>
      </c>
      <c r="T893" s="8">
        <f>COUNTIF(Q893:S893,"Yes")</f>
        <v>1</v>
      </c>
      <c r="U893" s="15" t="s">
        <v>24</v>
      </c>
      <c r="V893" s="19"/>
      <c r="W893" s="8"/>
      <c r="X893" s="5"/>
      <c r="Y893" s="20"/>
      <c r="Z893" s="21"/>
      <c r="AA893" s="22"/>
      <c r="AB893" s="22"/>
      <c r="AC893" s="23"/>
      <c r="AD893" s="22"/>
      <c r="AE893" s="22"/>
      <c r="AF893" s="22"/>
      <c r="AG893" s="23"/>
      <c r="AH893" s="22"/>
    </row>
    <row r="894" spans="1:34" ht="15.75" customHeight="1" x14ac:dyDescent="0.3">
      <c r="A894" s="13"/>
      <c r="B894" s="54"/>
      <c r="C894" s="10">
        <v>891</v>
      </c>
      <c r="D894" s="6" t="s">
        <v>1930</v>
      </c>
      <c r="E894" s="6" t="s">
        <v>1931</v>
      </c>
      <c r="F894" s="14" t="s">
        <v>152</v>
      </c>
      <c r="G894" s="15" t="s">
        <v>152</v>
      </c>
      <c r="H894" s="15" t="s">
        <v>152</v>
      </c>
      <c r="I894" s="16" t="s">
        <v>25</v>
      </c>
      <c r="L894" s="17"/>
      <c r="M894" s="18" t="str">
        <f>'AI - 1'!A893</f>
        <v>No</v>
      </c>
      <c r="N894" s="18" t="str">
        <f>'AI - 2'!A893</f>
        <v>No</v>
      </c>
      <c r="O894" s="18" t="str">
        <f>'AI  - 3'!A893</f>
        <v>No</v>
      </c>
      <c r="P894" s="8">
        <f>COUNTIF(M894:O894,"Yes")</f>
        <v>0</v>
      </c>
      <c r="Q894" s="18" t="str">
        <f>'AI - 1'!B893</f>
        <v>No</v>
      </c>
      <c r="R894" s="18" t="str">
        <f>'AI - 2'!B893</f>
        <v>No</v>
      </c>
      <c r="S894" s="18" t="str">
        <f>'AI  - 3'!B893</f>
        <v>No</v>
      </c>
      <c r="T894" s="8">
        <f>COUNTIF(Q894:S894,"Yes")</f>
        <v>0</v>
      </c>
      <c r="U894" s="15" t="s">
        <v>152</v>
      </c>
      <c r="V894" s="19"/>
      <c r="W894" s="8"/>
      <c r="X894" s="5"/>
      <c r="Y894" s="20"/>
      <c r="Z894" s="21"/>
      <c r="AA894" s="22"/>
      <c r="AB894" s="22"/>
      <c r="AC894" s="23"/>
      <c r="AD894" s="22"/>
      <c r="AE894" s="22"/>
      <c r="AF894" s="22"/>
      <c r="AG894" s="23"/>
      <c r="AH894" s="22"/>
    </row>
    <row r="895" spans="1:34" ht="15.75" customHeight="1" x14ac:dyDescent="0.3">
      <c r="A895" s="13"/>
      <c r="B895" s="54"/>
      <c r="C895" s="10">
        <v>892</v>
      </c>
      <c r="D895" s="6" t="s">
        <v>1932</v>
      </c>
      <c r="E895" s="6" t="s">
        <v>1933</v>
      </c>
      <c r="F895" s="14" t="s">
        <v>152</v>
      </c>
      <c r="G895" s="15" t="s">
        <v>152</v>
      </c>
      <c r="H895" s="15" t="s">
        <v>152</v>
      </c>
      <c r="I895" s="16" t="s">
        <v>25</v>
      </c>
      <c r="L895" s="17"/>
      <c r="M895" s="18" t="str">
        <f>'AI - 1'!A894</f>
        <v>No</v>
      </c>
      <c r="N895" s="18" t="str">
        <f>'AI - 2'!A894</f>
        <v>No</v>
      </c>
      <c r="O895" s="18" t="str">
        <f>'AI  - 3'!A894</f>
        <v>No</v>
      </c>
      <c r="P895" s="8">
        <f>COUNTIF(M895:O895,"Yes")</f>
        <v>0</v>
      </c>
      <c r="Q895" s="18" t="str">
        <f>'AI - 1'!B894</f>
        <v>No</v>
      </c>
      <c r="R895" s="18" t="str">
        <f>'AI - 2'!B894</f>
        <v>No</v>
      </c>
      <c r="S895" s="18" t="str">
        <f>'AI  - 3'!B894</f>
        <v>No</v>
      </c>
      <c r="T895" s="8">
        <f>COUNTIF(Q895:S895,"Yes")</f>
        <v>0</v>
      </c>
      <c r="U895" s="15" t="s">
        <v>152</v>
      </c>
      <c r="V895" s="19"/>
      <c r="W895" s="8"/>
      <c r="X895" s="5"/>
      <c r="Y895" s="20"/>
      <c r="Z895" s="21"/>
      <c r="AA895" s="22"/>
      <c r="AB895" s="22"/>
      <c r="AC895" s="23"/>
      <c r="AD895" s="22"/>
      <c r="AE895" s="22"/>
      <c r="AF895" s="22"/>
      <c r="AG895" s="23"/>
      <c r="AH895" s="22"/>
    </row>
    <row r="896" spans="1:34" ht="15.75" customHeight="1" x14ac:dyDescent="0.3">
      <c r="A896" s="13"/>
      <c r="B896" s="54"/>
      <c r="C896" s="10">
        <v>893</v>
      </c>
      <c r="D896" s="6" t="s">
        <v>1934</v>
      </c>
      <c r="E896" s="6" t="s">
        <v>1935</v>
      </c>
      <c r="F896" s="14" t="s">
        <v>152</v>
      </c>
      <c r="G896" s="15" t="s">
        <v>152</v>
      </c>
      <c r="H896" s="15" t="s">
        <v>152</v>
      </c>
      <c r="I896" s="16" t="s">
        <v>25</v>
      </c>
      <c r="L896" s="17"/>
      <c r="M896" s="18" t="str">
        <f>'AI - 1'!A895</f>
        <v>No</v>
      </c>
      <c r="N896" s="18" t="str">
        <f>'AI - 2'!A895</f>
        <v>No</v>
      </c>
      <c r="O896" s="18" t="str">
        <f>'AI  - 3'!A895</f>
        <v>No</v>
      </c>
      <c r="P896" s="8">
        <f>COUNTIF(M896:O896,"Yes")</f>
        <v>0</v>
      </c>
      <c r="Q896" s="18" t="str">
        <f>'AI - 1'!B895</f>
        <v>No</v>
      </c>
      <c r="R896" s="18" t="str">
        <f>'AI - 2'!B895</f>
        <v>No</v>
      </c>
      <c r="S896" s="18" t="str">
        <f>'AI  - 3'!B895</f>
        <v>No</v>
      </c>
      <c r="T896" s="8">
        <f>COUNTIF(Q896:S896,"Yes")</f>
        <v>0</v>
      </c>
      <c r="U896" s="15" t="s">
        <v>152</v>
      </c>
      <c r="V896" s="19"/>
      <c r="W896" s="8"/>
      <c r="X896" s="5"/>
      <c r="Y896" s="20"/>
      <c r="Z896" s="21"/>
      <c r="AA896" s="22"/>
      <c r="AB896" s="22"/>
      <c r="AC896" s="23"/>
      <c r="AD896" s="22"/>
      <c r="AE896" s="22"/>
      <c r="AF896" s="22"/>
      <c r="AG896" s="23"/>
      <c r="AH896" s="22"/>
    </row>
    <row r="897" spans="1:34" ht="15.75" customHeight="1" x14ac:dyDescent="0.3">
      <c r="A897" s="13"/>
      <c r="B897" s="54"/>
      <c r="C897" s="10">
        <v>894</v>
      </c>
      <c r="D897" s="6" t="s">
        <v>1936</v>
      </c>
      <c r="E897" s="6" t="s">
        <v>1937</v>
      </c>
      <c r="F897" s="14" t="s">
        <v>152</v>
      </c>
      <c r="G897" s="15" t="s">
        <v>152</v>
      </c>
      <c r="H897" s="15" t="s">
        <v>152</v>
      </c>
      <c r="I897" s="16" t="s">
        <v>25</v>
      </c>
      <c r="L897" s="17"/>
      <c r="M897" s="18" t="str">
        <f>'AI - 1'!A896</f>
        <v>No</v>
      </c>
      <c r="N897" s="18" t="str">
        <f>'AI - 2'!A896</f>
        <v>No</v>
      </c>
      <c r="O897" s="18" t="str">
        <f>'AI  - 3'!A896</f>
        <v>No</v>
      </c>
      <c r="P897" s="8">
        <f>COUNTIF(M897:O897,"Yes")</f>
        <v>0</v>
      </c>
      <c r="Q897" s="18" t="str">
        <f>'AI - 1'!B896</f>
        <v>No</v>
      </c>
      <c r="R897" s="18" t="str">
        <f>'AI - 2'!B896</f>
        <v>No</v>
      </c>
      <c r="S897" s="18" t="str">
        <f>'AI  - 3'!B896</f>
        <v>No</v>
      </c>
      <c r="T897" s="8">
        <f>COUNTIF(Q897:S897,"Yes")</f>
        <v>0</v>
      </c>
      <c r="U897" s="15" t="s">
        <v>152</v>
      </c>
      <c r="V897" s="19"/>
      <c r="W897" s="8"/>
      <c r="X897" s="5"/>
      <c r="Y897" s="20"/>
      <c r="Z897" s="21"/>
      <c r="AA897" s="22"/>
      <c r="AB897" s="22"/>
      <c r="AC897" s="23"/>
      <c r="AD897" s="22"/>
      <c r="AE897" s="22"/>
      <c r="AF897" s="22"/>
      <c r="AG897" s="23"/>
      <c r="AH897" s="22"/>
    </row>
    <row r="898" spans="1:34" ht="15.75" customHeight="1" x14ac:dyDescent="0.3">
      <c r="A898" s="13"/>
      <c r="B898" s="54"/>
      <c r="C898" s="10">
        <v>895</v>
      </c>
      <c r="D898" s="6" t="s">
        <v>1938</v>
      </c>
      <c r="E898" s="6" t="s">
        <v>1939</v>
      </c>
      <c r="F898" s="14" t="s">
        <v>152</v>
      </c>
      <c r="G898" s="15" t="s">
        <v>152</v>
      </c>
      <c r="H898" s="15" t="s">
        <v>152</v>
      </c>
      <c r="I898" s="16" t="s">
        <v>25</v>
      </c>
      <c r="L898" s="17"/>
      <c r="M898" s="18" t="str">
        <f>'AI - 1'!A897</f>
        <v>No</v>
      </c>
      <c r="N898" s="18" t="str">
        <f>'AI - 2'!A897</f>
        <v>No</v>
      </c>
      <c r="O898" s="18" t="str">
        <f>'AI  - 3'!A897</f>
        <v>No</v>
      </c>
      <c r="P898" s="8">
        <f>COUNTIF(M898:O898,"Yes")</f>
        <v>0</v>
      </c>
      <c r="Q898" s="18" t="str">
        <f>'AI - 1'!B897</f>
        <v>No</v>
      </c>
      <c r="R898" s="18" t="str">
        <f>'AI - 2'!B897</f>
        <v>No</v>
      </c>
      <c r="S898" s="18" t="str">
        <f>'AI  - 3'!B897</f>
        <v>No</v>
      </c>
      <c r="T898" s="8">
        <f>COUNTIF(Q898:S898,"Yes")</f>
        <v>0</v>
      </c>
      <c r="U898" s="15" t="s">
        <v>152</v>
      </c>
      <c r="V898" s="19"/>
      <c r="W898" s="8"/>
      <c r="X898" s="5"/>
      <c r="Y898" s="20"/>
      <c r="Z898" s="21"/>
      <c r="AA898" s="22"/>
      <c r="AB898" s="22"/>
      <c r="AC898" s="23"/>
      <c r="AD898" s="22"/>
      <c r="AE898" s="22"/>
      <c r="AF898" s="22"/>
      <c r="AG898" s="23"/>
      <c r="AH898" s="22"/>
    </row>
    <row r="899" spans="1:34" ht="15.75" customHeight="1" x14ac:dyDescent="0.3">
      <c r="A899" s="13"/>
      <c r="B899" s="54"/>
      <c r="C899" s="10">
        <v>896</v>
      </c>
      <c r="D899" s="6" t="s">
        <v>1940</v>
      </c>
      <c r="E899" s="6" t="s">
        <v>1941</v>
      </c>
      <c r="F899" s="14" t="s">
        <v>152</v>
      </c>
      <c r="G899" s="15" t="s">
        <v>152</v>
      </c>
      <c r="H899" s="15" t="s">
        <v>152</v>
      </c>
      <c r="I899" s="16" t="s">
        <v>25</v>
      </c>
      <c r="L899" s="17"/>
      <c r="M899" s="18" t="str">
        <f>'AI - 1'!A898</f>
        <v>No</v>
      </c>
      <c r="N899" s="18" t="str">
        <f>'AI - 2'!A898</f>
        <v>No</v>
      </c>
      <c r="O899" s="18" t="str">
        <f>'AI  - 3'!A898</f>
        <v>No</v>
      </c>
      <c r="P899" s="8">
        <f>COUNTIF(M899:O899,"Yes")</f>
        <v>0</v>
      </c>
      <c r="Q899" s="18" t="str">
        <f>'AI - 1'!B898</f>
        <v>No</v>
      </c>
      <c r="R899" s="18" t="str">
        <f>'AI - 2'!B898</f>
        <v>No</v>
      </c>
      <c r="S899" s="18" t="str">
        <f>'AI  - 3'!B898</f>
        <v>No</v>
      </c>
      <c r="T899" s="8">
        <f>COUNTIF(Q899:S899,"Yes")</f>
        <v>0</v>
      </c>
      <c r="U899" s="15" t="s">
        <v>152</v>
      </c>
      <c r="V899" s="19"/>
      <c r="W899" s="8"/>
      <c r="X899" s="5"/>
      <c r="Y899" s="20"/>
      <c r="Z899" s="21"/>
      <c r="AA899" s="22"/>
      <c r="AB899" s="22"/>
      <c r="AC899" s="23"/>
      <c r="AD899" s="22"/>
      <c r="AE899" s="22"/>
      <c r="AF899" s="22"/>
      <c r="AG899" s="23"/>
      <c r="AH899" s="22"/>
    </row>
    <row r="900" spans="1:34" ht="15.75" customHeight="1" x14ac:dyDescent="0.3">
      <c r="A900" s="13"/>
      <c r="B900" s="54"/>
      <c r="C900" s="10">
        <v>897</v>
      </c>
      <c r="D900" s="6" t="s">
        <v>81</v>
      </c>
      <c r="E900" s="6" t="s">
        <v>417</v>
      </c>
      <c r="F900" s="14" t="s">
        <v>24</v>
      </c>
      <c r="G900" s="15" t="s">
        <v>152</v>
      </c>
      <c r="H900" s="16" t="s">
        <v>24</v>
      </c>
      <c r="I900" s="27" t="s">
        <v>406</v>
      </c>
      <c r="J900" s="2" t="s">
        <v>413</v>
      </c>
      <c r="L900" s="17"/>
      <c r="M900" s="18" t="str">
        <f>'AI - 1'!A899</f>
        <v>No</v>
      </c>
      <c r="N900" s="18" t="str">
        <f>'AI - 2'!A899</f>
        <v>No</v>
      </c>
      <c r="O900" s="18" t="str">
        <f>'AI  - 3'!A899</f>
        <v>No</v>
      </c>
      <c r="P900" s="8">
        <f>COUNTIF(M900:O900,"Yes")</f>
        <v>0</v>
      </c>
      <c r="Q900" s="18" t="str">
        <f>'AI - 1'!B899</f>
        <v>No</v>
      </c>
      <c r="R900" s="18" t="str">
        <f>'AI - 2'!B899</f>
        <v>No</v>
      </c>
      <c r="S900" s="18" t="str">
        <f>'AI  - 3'!B899</f>
        <v>No</v>
      </c>
      <c r="T900" s="8">
        <f>COUNTIF(Q900:S900,"Yes")</f>
        <v>0</v>
      </c>
      <c r="U900" s="15" t="s">
        <v>152</v>
      </c>
      <c r="V900" s="19"/>
      <c r="W900" s="8"/>
      <c r="X900" s="5"/>
      <c r="Y900" s="20"/>
      <c r="Z900" s="21"/>
      <c r="AA900" s="22"/>
      <c r="AB900" s="22"/>
      <c r="AC900" s="23"/>
      <c r="AD900" s="22"/>
      <c r="AE900" s="22"/>
      <c r="AF900" s="22"/>
      <c r="AG900" s="23"/>
      <c r="AH900" s="22"/>
    </row>
    <row r="901" spans="1:34" ht="15.75" customHeight="1" x14ac:dyDescent="0.3">
      <c r="A901" s="13"/>
      <c r="B901" s="54"/>
      <c r="C901" s="10">
        <v>898</v>
      </c>
      <c r="D901" s="6" t="s">
        <v>1942</v>
      </c>
      <c r="E901" s="6" t="s">
        <v>1943</v>
      </c>
      <c r="F901" s="14" t="s">
        <v>152</v>
      </c>
      <c r="G901" s="15" t="s">
        <v>152</v>
      </c>
      <c r="H901" s="15" t="s">
        <v>152</v>
      </c>
      <c r="I901" s="16" t="s">
        <v>25</v>
      </c>
      <c r="L901" s="17"/>
      <c r="M901" s="18" t="str">
        <f>'AI - 1'!A900</f>
        <v>No</v>
      </c>
      <c r="N901" s="18" t="str">
        <f>'AI - 2'!A900</f>
        <v>No</v>
      </c>
      <c r="O901" s="18" t="str">
        <f>'AI  - 3'!A900</f>
        <v>No</v>
      </c>
      <c r="P901" s="8">
        <f>COUNTIF(M901:O901,"Yes")</f>
        <v>0</v>
      </c>
      <c r="Q901" s="18" t="str">
        <f>'AI - 1'!B900</f>
        <v>No</v>
      </c>
      <c r="R901" s="18" t="str">
        <f>'AI - 2'!B900</f>
        <v>No</v>
      </c>
      <c r="S901" s="18" t="str">
        <f>'AI  - 3'!B900</f>
        <v>No</v>
      </c>
      <c r="T901" s="8">
        <f>COUNTIF(Q901:S901,"Yes")</f>
        <v>0</v>
      </c>
      <c r="U901" s="15" t="s">
        <v>152</v>
      </c>
      <c r="V901" s="19"/>
      <c r="W901" s="8"/>
      <c r="X901" s="5"/>
      <c r="Y901" s="20"/>
      <c r="Z901" s="21"/>
      <c r="AA901" s="22"/>
      <c r="AB901" s="22"/>
      <c r="AC901" s="23"/>
      <c r="AD901" s="22"/>
      <c r="AE901" s="22"/>
      <c r="AF901" s="22"/>
      <c r="AG901" s="23"/>
      <c r="AH901" s="22"/>
    </row>
    <row r="902" spans="1:34" ht="15.75" customHeight="1" x14ac:dyDescent="0.3">
      <c r="A902" s="13"/>
      <c r="B902" s="54"/>
      <c r="C902" s="10">
        <v>899</v>
      </c>
      <c r="D902" s="6" t="s">
        <v>393</v>
      </c>
      <c r="E902" s="6" t="s">
        <v>394</v>
      </c>
      <c r="F902" s="14" t="s">
        <v>152</v>
      </c>
      <c r="G902" s="15" t="s">
        <v>24</v>
      </c>
      <c r="H902" s="27" t="s">
        <v>152</v>
      </c>
      <c r="I902" s="16" t="s">
        <v>181</v>
      </c>
      <c r="J902" s="2" t="s">
        <v>219</v>
      </c>
      <c r="L902" s="17"/>
      <c r="M902" s="18" t="str">
        <f>'AI - 1'!A901</f>
        <v>No</v>
      </c>
      <c r="N902" s="18" t="str">
        <f>'AI - 2'!A901</f>
        <v>No</v>
      </c>
      <c r="O902" s="18" t="str">
        <f>'AI  - 3'!A901</f>
        <v>No</v>
      </c>
      <c r="P902" s="8">
        <f>COUNTIF(M902:O902,"Yes")</f>
        <v>0</v>
      </c>
      <c r="Q902" s="18" t="str">
        <f>'AI - 1'!B901</f>
        <v>No</v>
      </c>
      <c r="R902" s="18" t="str">
        <f>'AI - 2'!B901</f>
        <v>No</v>
      </c>
      <c r="S902" s="18" t="str">
        <f>'AI  - 3'!B901</f>
        <v>Yes</v>
      </c>
      <c r="T902" s="8">
        <f>COUNTIF(Q902:S902,"Yes")</f>
        <v>1</v>
      </c>
      <c r="U902" s="15" t="s">
        <v>24</v>
      </c>
      <c r="V902" s="19"/>
      <c r="W902" s="8"/>
      <c r="X902" s="5"/>
      <c r="Y902" s="20"/>
      <c r="Z902" s="21"/>
      <c r="AA902" s="22"/>
      <c r="AB902" s="22"/>
      <c r="AC902" s="23"/>
      <c r="AD902" s="22"/>
      <c r="AE902" s="22"/>
      <c r="AF902" s="22"/>
      <c r="AG902" s="23"/>
      <c r="AH902" s="22"/>
    </row>
    <row r="903" spans="1:34" ht="15.75" customHeight="1" x14ac:dyDescent="0.3">
      <c r="A903" s="13"/>
      <c r="B903" s="54"/>
      <c r="C903" s="10">
        <v>900</v>
      </c>
      <c r="D903" s="6" t="s">
        <v>84</v>
      </c>
      <c r="E903" s="6" t="s">
        <v>130</v>
      </c>
      <c r="F903" s="14" t="s">
        <v>24</v>
      </c>
      <c r="G903" s="15" t="s">
        <v>24</v>
      </c>
      <c r="H903" s="15" t="s">
        <v>24</v>
      </c>
      <c r="I903" s="16" t="s">
        <v>25</v>
      </c>
      <c r="L903" s="17"/>
      <c r="M903" s="18" t="str">
        <f>'AI - 1'!A902</f>
        <v>Yes</v>
      </c>
      <c r="N903" s="18" t="str">
        <f>'AI - 2'!A902</f>
        <v>Yes</v>
      </c>
      <c r="O903" s="18" t="str">
        <f>'AI  - 3'!A902</f>
        <v>Yes</v>
      </c>
      <c r="P903" s="8">
        <f>COUNTIF(M903:O903,"Yes")</f>
        <v>3</v>
      </c>
      <c r="Q903" s="18" t="str">
        <f>'AI - 1'!B902</f>
        <v>Yes</v>
      </c>
      <c r="R903" s="18" t="str">
        <f>'AI - 2'!B902</f>
        <v>Yes</v>
      </c>
      <c r="S903" s="18" t="str">
        <f>'AI  - 3'!B902</f>
        <v>Yes</v>
      </c>
      <c r="T903" s="8">
        <f>COUNTIF(Q903:S903,"Yes")</f>
        <v>3</v>
      </c>
      <c r="U903" s="15" t="s">
        <v>24</v>
      </c>
      <c r="V903" s="19"/>
      <c r="W903" s="8"/>
      <c r="X903" s="5"/>
      <c r="Y903" s="20"/>
      <c r="Z903" s="21"/>
      <c r="AA903" s="22"/>
      <c r="AB903" s="22"/>
      <c r="AC903" s="23"/>
      <c r="AD903" s="21"/>
      <c r="AE903" s="22"/>
      <c r="AF903" s="22"/>
      <c r="AG903" s="23"/>
      <c r="AH903" s="21"/>
    </row>
    <row r="904" spans="1:34" ht="15.75" customHeight="1" x14ac:dyDescent="0.3">
      <c r="A904" s="13"/>
      <c r="B904" s="54"/>
      <c r="C904" s="10">
        <v>901</v>
      </c>
      <c r="D904" s="6" t="s">
        <v>1944</v>
      </c>
      <c r="E904" s="6" t="s">
        <v>1945</v>
      </c>
      <c r="F904" s="14" t="s">
        <v>152</v>
      </c>
      <c r="G904" s="15" t="s">
        <v>152</v>
      </c>
      <c r="H904" s="15" t="s">
        <v>152</v>
      </c>
      <c r="I904" s="16" t="s">
        <v>25</v>
      </c>
      <c r="L904" s="17"/>
      <c r="M904" s="18" t="str">
        <f>'AI - 1'!A903</f>
        <v>No</v>
      </c>
      <c r="N904" s="18" t="str">
        <f>'AI - 2'!A903</f>
        <v>No</v>
      </c>
      <c r="O904" s="18" t="str">
        <f>'AI  - 3'!A903</f>
        <v>No</v>
      </c>
      <c r="P904" s="8">
        <f>COUNTIF(M904:O904,"Yes")</f>
        <v>0</v>
      </c>
      <c r="Q904" s="18" t="str">
        <f>'AI - 1'!B903</f>
        <v>No</v>
      </c>
      <c r="R904" s="18" t="str">
        <f>'AI - 2'!B903</f>
        <v>No</v>
      </c>
      <c r="S904" s="18" t="str">
        <f>'AI  - 3'!B903</f>
        <v>No</v>
      </c>
      <c r="T904" s="8">
        <f>COUNTIF(Q904:S904,"Yes")</f>
        <v>0</v>
      </c>
      <c r="U904" s="15" t="s">
        <v>152</v>
      </c>
      <c r="V904" s="19"/>
      <c r="W904" s="8"/>
      <c r="X904" s="5"/>
      <c r="Y904" s="20"/>
      <c r="Z904" s="21"/>
      <c r="AA904" s="22"/>
      <c r="AB904" s="22"/>
      <c r="AC904" s="23"/>
      <c r="AD904" s="22"/>
      <c r="AE904" s="22"/>
      <c r="AF904" s="22"/>
      <c r="AG904" s="23"/>
      <c r="AH904" s="22"/>
    </row>
    <row r="905" spans="1:34" ht="15.75" customHeight="1" x14ac:dyDescent="0.3">
      <c r="A905" s="13"/>
      <c r="B905" s="54"/>
      <c r="C905" s="10">
        <v>902</v>
      </c>
      <c r="D905" s="6" t="s">
        <v>1946</v>
      </c>
      <c r="E905" s="6" t="s">
        <v>1947</v>
      </c>
      <c r="F905" s="14" t="s">
        <v>152</v>
      </c>
      <c r="G905" s="15" t="s">
        <v>152</v>
      </c>
      <c r="H905" s="15" t="s">
        <v>152</v>
      </c>
      <c r="I905" s="16" t="s">
        <v>25</v>
      </c>
      <c r="L905" s="17"/>
      <c r="M905" s="18" t="str">
        <f>'AI - 1'!A904</f>
        <v>No</v>
      </c>
      <c r="N905" s="18" t="str">
        <f>'AI - 2'!A904</f>
        <v>No</v>
      </c>
      <c r="O905" s="18" t="str">
        <f>'AI  - 3'!A904</f>
        <v>No</v>
      </c>
      <c r="P905" s="8">
        <f>COUNTIF(M905:O905,"Yes")</f>
        <v>0</v>
      </c>
      <c r="Q905" s="18" t="str">
        <f>'AI - 1'!B904</f>
        <v>No</v>
      </c>
      <c r="R905" s="18" t="str">
        <f>'AI - 2'!B904</f>
        <v>No</v>
      </c>
      <c r="S905" s="18" t="str">
        <f>'AI  - 3'!B904</f>
        <v>No</v>
      </c>
      <c r="T905" s="8">
        <f>COUNTIF(Q905:S905,"Yes")</f>
        <v>0</v>
      </c>
      <c r="U905" s="15" t="s">
        <v>152</v>
      </c>
      <c r="V905" s="19"/>
      <c r="W905" s="8"/>
      <c r="X905" s="5"/>
      <c r="Y905" s="20"/>
      <c r="Z905" s="21"/>
      <c r="AA905" s="22"/>
      <c r="AB905" s="22"/>
      <c r="AC905" s="23"/>
      <c r="AD905" s="22"/>
      <c r="AE905" s="22"/>
      <c r="AF905" s="22"/>
      <c r="AG905" s="23"/>
      <c r="AH905" s="22"/>
    </row>
    <row r="906" spans="1:34" ht="15.75" customHeight="1" x14ac:dyDescent="0.3">
      <c r="A906" s="13"/>
      <c r="B906" s="54"/>
      <c r="C906" s="10">
        <v>903</v>
      </c>
      <c r="D906" s="6" t="s">
        <v>1948</v>
      </c>
      <c r="E906" s="6" t="s">
        <v>1949</v>
      </c>
      <c r="F906" s="14" t="s">
        <v>152</v>
      </c>
      <c r="G906" s="15" t="s">
        <v>152</v>
      </c>
      <c r="H906" s="15" t="s">
        <v>152</v>
      </c>
      <c r="I906" s="16" t="s">
        <v>25</v>
      </c>
      <c r="L906" s="17"/>
      <c r="M906" s="18" t="str">
        <f>'AI - 1'!A905</f>
        <v>No</v>
      </c>
      <c r="N906" s="18" t="str">
        <f>'AI - 2'!A905</f>
        <v>No</v>
      </c>
      <c r="O906" s="18" t="str">
        <f>'AI  - 3'!A905</f>
        <v>No</v>
      </c>
      <c r="P906" s="8">
        <f>COUNTIF(M906:O906,"Yes")</f>
        <v>0</v>
      </c>
      <c r="Q906" s="18" t="str">
        <f>'AI - 1'!B905</f>
        <v>No</v>
      </c>
      <c r="R906" s="18" t="str">
        <f>'AI - 2'!B905</f>
        <v>No</v>
      </c>
      <c r="S906" s="18" t="str">
        <f>'AI  - 3'!B905</f>
        <v>No</v>
      </c>
      <c r="T906" s="8">
        <f>COUNTIF(Q906:S906,"Yes")</f>
        <v>0</v>
      </c>
      <c r="U906" s="15" t="s">
        <v>152</v>
      </c>
      <c r="V906" s="19"/>
      <c r="W906" s="8"/>
      <c r="X906" s="5"/>
      <c r="Y906" s="20"/>
      <c r="Z906" s="21"/>
      <c r="AA906" s="22"/>
      <c r="AB906" s="22"/>
      <c r="AC906" s="23"/>
      <c r="AD906" s="22"/>
      <c r="AE906" s="22"/>
      <c r="AF906" s="22"/>
      <c r="AG906" s="23"/>
      <c r="AH906" s="22"/>
    </row>
    <row r="907" spans="1:34" ht="15.75" customHeight="1" x14ac:dyDescent="0.3">
      <c r="A907" s="13"/>
      <c r="B907" s="54"/>
      <c r="C907" s="10">
        <v>904</v>
      </c>
      <c r="D907" s="6" t="s">
        <v>1950</v>
      </c>
      <c r="E907" s="6" t="s">
        <v>1951</v>
      </c>
      <c r="F907" s="14" t="s">
        <v>152</v>
      </c>
      <c r="G907" s="15" t="s">
        <v>152</v>
      </c>
      <c r="H907" s="15" t="s">
        <v>152</v>
      </c>
      <c r="I907" s="16" t="s">
        <v>25</v>
      </c>
      <c r="L907" s="17"/>
      <c r="M907" s="18" t="str">
        <f>'AI - 1'!A906</f>
        <v>No</v>
      </c>
      <c r="N907" s="18" t="str">
        <f>'AI - 2'!A906</f>
        <v>No</v>
      </c>
      <c r="O907" s="18" t="str">
        <f>'AI  - 3'!A906</f>
        <v>No</v>
      </c>
      <c r="P907" s="8">
        <f>COUNTIF(M907:O907,"Yes")</f>
        <v>0</v>
      </c>
      <c r="Q907" s="18" t="str">
        <f>'AI - 1'!B906</f>
        <v>No</v>
      </c>
      <c r="R907" s="18" t="str">
        <f>'AI - 2'!B906</f>
        <v>No</v>
      </c>
      <c r="S907" s="18" t="str">
        <f>'AI  - 3'!B906</f>
        <v>No</v>
      </c>
      <c r="T907" s="8">
        <f>COUNTIF(Q907:S907,"Yes")</f>
        <v>0</v>
      </c>
      <c r="U907" s="15" t="s">
        <v>152</v>
      </c>
      <c r="V907" s="19"/>
      <c r="W907" s="8"/>
      <c r="X907" s="5"/>
      <c r="Y907" s="20"/>
      <c r="Z907" s="21"/>
      <c r="AA907" s="22"/>
      <c r="AB907" s="22"/>
      <c r="AC907" s="23"/>
      <c r="AD907" s="22"/>
      <c r="AE907" s="22"/>
      <c r="AF907" s="22"/>
      <c r="AG907" s="23"/>
      <c r="AH907" s="22"/>
    </row>
    <row r="908" spans="1:34" ht="15.75" customHeight="1" x14ac:dyDescent="0.3">
      <c r="A908" s="13"/>
      <c r="B908" s="54"/>
      <c r="C908" s="10">
        <v>905</v>
      </c>
      <c r="D908" s="6" t="s">
        <v>1952</v>
      </c>
      <c r="E908" s="6" t="s">
        <v>1953</v>
      </c>
      <c r="F908" s="14" t="s">
        <v>152</v>
      </c>
      <c r="G908" s="15" t="s">
        <v>152</v>
      </c>
      <c r="H908" s="15" t="s">
        <v>152</v>
      </c>
      <c r="I908" s="16" t="s">
        <v>25</v>
      </c>
      <c r="L908" s="17"/>
      <c r="M908" s="18" t="str">
        <f>'AI - 1'!A907</f>
        <v>No</v>
      </c>
      <c r="N908" s="18" t="str">
        <f>'AI - 2'!A907</f>
        <v>No</v>
      </c>
      <c r="O908" s="18" t="str">
        <f>'AI  - 3'!A907</f>
        <v>No</v>
      </c>
      <c r="P908" s="8">
        <f>COUNTIF(M908:O908,"Yes")</f>
        <v>0</v>
      </c>
      <c r="Q908" s="18" t="str">
        <f>'AI - 1'!B907</f>
        <v>No</v>
      </c>
      <c r="R908" s="18" t="str">
        <f>'AI - 2'!B907</f>
        <v>No</v>
      </c>
      <c r="S908" s="18" t="str">
        <f>'AI  - 3'!B907</f>
        <v>No</v>
      </c>
      <c r="T908" s="8">
        <f>COUNTIF(Q908:S908,"Yes")</f>
        <v>0</v>
      </c>
      <c r="U908" s="15" t="s">
        <v>152</v>
      </c>
      <c r="V908" s="19"/>
      <c r="W908" s="8"/>
      <c r="X908" s="5"/>
      <c r="Y908" s="20"/>
      <c r="Z908" s="21"/>
      <c r="AA908" s="22"/>
      <c r="AB908" s="22"/>
      <c r="AC908" s="23"/>
      <c r="AD908" s="22"/>
      <c r="AE908" s="22"/>
      <c r="AF908" s="22"/>
      <c r="AG908" s="23"/>
      <c r="AH908" s="22"/>
    </row>
    <row r="909" spans="1:34" ht="15.75" customHeight="1" x14ac:dyDescent="0.3">
      <c r="A909" s="13"/>
      <c r="B909" s="54"/>
      <c r="C909" s="10">
        <v>906</v>
      </c>
      <c r="D909" s="6" t="s">
        <v>1954</v>
      </c>
      <c r="E909" s="6" t="s">
        <v>1955</v>
      </c>
      <c r="F909" s="14" t="s">
        <v>152</v>
      </c>
      <c r="G909" s="15" t="s">
        <v>152</v>
      </c>
      <c r="H909" s="15" t="s">
        <v>152</v>
      </c>
      <c r="I909" s="16" t="s">
        <v>25</v>
      </c>
      <c r="L909" s="17"/>
      <c r="M909" s="18" t="str">
        <f>'AI - 1'!A908</f>
        <v>No</v>
      </c>
      <c r="N909" s="18" t="str">
        <f>'AI - 2'!A908</f>
        <v>No</v>
      </c>
      <c r="O909" s="18" t="str">
        <f>'AI  - 3'!A908</f>
        <v>No</v>
      </c>
      <c r="P909" s="8">
        <f>COUNTIF(M909:O909,"Yes")</f>
        <v>0</v>
      </c>
      <c r="Q909" s="18" t="str">
        <f>'AI - 1'!B908</f>
        <v>No</v>
      </c>
      <c r="R909" s="18" t="str">
        <f>'AI - 2'!B908</f>
        <v>No</v>
      </c>
      <c r="S909" s="18" t="str">
        <f>'AI  - 3'!B908</f>
        <v>No</v>
      </c>
      <c r="T909" s="8">
        <f>COUNTIF(Q909:S909,"Yes")</f>
        <v>0</v>
      </c>
      <c r="U909" s="15" t="s">
        <v>152</v>
      </c>
      <c r="V909" s="19"/>
      <c r="W909" s="8"/>
      <c r="X909" s="5"/>
      <c r="Y909" s="20"/>
      <c r="Z909" s="21"/>
      <c r="AA909" s="22"/>
      <c r="AB909" s="22"/>
      <c r="AC909" s="23"/>
      <c r="AD909" s="22"/>
      <c r="AE909" s="22"/>
      <c r="AF909" s="22"/>
      <c r="AG909" s="23"/>
      <c r="AH909" s="22"/>
    </row>
    <row r="910" spans="1:34" ht="15.75" customHeight="1" x14ac:dyDescent="0.3">
      <c r="A910" s="13"/>
      <c r="B910" s="54"/>
      <c r="C910" s="10">
        <v>907</v>
      </c>
      <c r="D910" s="6" t="s">
        <v>1956</v>
      </c>
      <c r="E910" s="6" t="s">
        <v>1957</v>
      </c>
      <c r="F910" s="14" t="s">
        <v>152</v>
      </c>
      <c r="G910" s="15" t="s">
        <v>152</v>
      </c>
      <c r="H910" s="15" t="s">
        <v>152</v>
      </c>
      <c r="I910" s="16" t="s">
        <v>25</v>
      </c>
      <c r="L910" s="17"/>
      <c r="M910" s="18" t="str">
        <f>'AI - 1'!A909</f>
        <v>No</v>
      </c>
      <c r="N910" s="18" t="str">
        <f>'AI - 2'!A909</f>
        <v>No</v>
      </c>
      <c r="O910" s="18" t="str">
        <f>'AI  - 3'!A909</f>
        <v>No</v>
      </c>
      <c r="P910" s="8">
        <f>COUNTIF(M910:O910,"Yes")</f>
        <v>0</v>
      </c>
      <c r="Q910" s="18" t="str">
        <f>'AI - 1'!B909</f>
        <v>No</v>
      </c>
      <c r="R910" s="18" t="str">
        <f>'AI - 2'!B909</f>
        <v>No</v>
      </c>
      <c r="S910" s="18" t="str">
        <f>'AI  - 3'!B909</f>
        <v>No</v>
      </c>
      <c r="T910" s="8">
        <f>COUNTIF(Q910:S910,"Yes")</f>
        <v>0</v>
      </c>
      <c r="U910" s="15" t="s">
        <v>152</v>
      </c>
      <c r="V910" s="19"/>
      <c r="W910" s="8"/>
      <c r="X910" s="5"/>
      <c r="Y910" s="20"/>
      <c r="Z910" s="21"/>
      <c r="AA910" s="22"/>
      <c r="AB910" s="22"/>
      <c r="AC910" s="23"/>
      <c r="AD910" s="22"/>
      <c r="AE910" s="22"/>
      <c r="AF910" s="22"/>
      <c r="AG910" s="23"/>
      <c r="AH910" s="22"/>
    </row>
    <row r="911" spans="1:34" ht="15.75" customHeight="1" x14ac:dyDescent="0.3">
      <c r="A911" s="13"/>
      <c r="B911" s="54"/>
      <c r="C911" s="10">
        <v>908</v>
      </c>
      <c r="D911" s="6" t="s">
        <v>170</v>
      </c>
      <c r="E911" s="6" t="s">
        <v>370</v>
      </c>
      <c r="F911" s="14" t="s">
        <v>24</v>
      </c>
      <c r="G911" s="15" t="s">
        <v>24</v>
      </c>
      <c r="H911" s="15" t="s">
        <v>24</v>
      </c>
      <c r="I911" s="16" t="s">
        <v>25</v>
      </c>
      <c r="L911" s="17"/>
      <c r="M911" s="18" t="str">
        <f>'AI - 1'!A910</f>
        <v>No</v>
      </c>
      <c r="N911" s="18" t="str">
        <f>'AI - 2'!A910</f>
        <v>No</v>
      </c>
      <c r="O911" s="18" t="str">
        <f>'AI  - 3'!A910</f>
        <v>No</v>
      </c>
      <c r="P911" s="8">
        <f>COUNTIF(M911:O911,"Yes")</f>
        <v>0</v>
      </c>
      <c r="Q911" s="18" t="str">
        <f>'AI - 1'!B910</f>
        <v>No</v>
      </c>
      <c r="R911" s="18" t="str">
        <f>'AI - 2'!B910</f>
        <v>Yes</v>
      </c>
      <c r="S911" s="18" t="str">
        <f>'AI  - 3'!B910</f>
        <v>Yes</v>
      </c>
      <c r="T911" s="8">
        <f>COUNTIF(Q911:S911,"Yes")</f>
        <v>2</v>
      </c>
      <c r="U911" s="15" t="s">
        <v>24</v>
      </c>
      <c r="V911" s="19"/>
      <c r="W911" s="8"/>
      <c r="X911" s="5"/>
      <c r="Y911" s="20"/>
      <c r="Z911" s="21"/>
      <c r="AA911" s="22"/>
      <c r="AB911" s="22"/>
      <c r="AC911" s="23"/>
      <c r="AD911" s="21"/>
      <c r="AE911" s="22"/>
      <c r="AF911" s="22"/>
      <c r="AG911" s="23"/>
      <c r="AH911" s="21"/>
    </row>
    <row r="912" spans="1:34" ht="15.75" customHeight="1" x14ac:dyDescent="0.3">
      <c r="A912" s="13"/>
      <c r="B912" s="54"/>
      <c r="C912" s="10">
        <v>909</v>
      </c>
      <c r="D912" s="6" t="s">
        <v>1958</v>
      </c>
      <c r="E912" s="6" t="s">
        <v>1959</v>
      </c>
      <c r="F912" s="14" t="s">
        <v>152</v>
      </c>
      <c r="G912" s="15" t="s">
        <v>152</v>
      </c>
      <c r="H912" s="15" t="s">
        <v>152</v>
      </c>
      <c r="I912" s="16" t="s">
        <v>25</v>
      </c>
      <c r="L912" s="17"/>
      <c r="M912" s="18" t="str">
        <f>'AI - 1'!A911</f>
        <v>No</v>
      </c>
      <c r="N912" s="18" t="str">
        <f>'AI - 2'!A911</f>
        <v>No</v>
      </c>
      <c r="O912" s="18" t="str">
        <f>'AI  - 3'!A911</f>
        <v>No</v>
      </c>
      <c r="P912" s="8">
        <f>COUNTIF(M912:O912,"Yes")</f>
        <v>0</v>
      </c>
      <c r="Q912" s="18" t="str">
        <f>'AI - 1'!B911</f>
        <v>No</v>
      </c>
      <c r="R912" s="18" t="str">
        <f>'AI - 2'!B911</f>
        <v>No</v>
      </c>
      <c r="S912" s="18" t="str">
        <f>'AI  - 3'!B911</f>
        <v>No</v>
      </c>
      <c r="T912" s="8">
        <f>COUNTIF(Q912:S912,"Yes")</f>
        <v>0</v>
      </c>
      <c r="U912" s="15" t="s">
        <v>152</v>
      </c>
      <c r="V912" s="19"/>
      <c r="W912" s="8"/>
      <c r="X912" s="5"/>
      <c r="Y912" s="20"/>
      <c r="Z912" s="21"/>
      <c r="AA912" s="22"/>
      <c r="AB912" s="22"/>
      <c r="AC912" s="23"/>
      <c r="AD912" s="22"/>
      <c r="AE912" s="22"/>
      <c r="AF912" s="22"/>
      <c r="AG912" s="23"/>
      <c r="AH912" s="22"/>
    </row>
    <row r="913" spans="1:34" ht="15.75" customHeight="1" x14ac:dyDescent="0.3">
      <c r="A913" s="13"/>
      <c r="B913" s="54"/>
      <c r="C913" s="10">
        <v>910</v>
      </c>
      <c r="D913" s="6" t="s">
        <v>1960</v>
      </c>
      <c r="E913" s="6" t="s">
        <v>1961</v>
      </c>
      <c r="F913" s="14" t="s">
        <v>152</v>
      </c>
      <c r="G913" s="15" t="s">
        <v>152</v>
      </c>
      <c r="H913" s="15" t="s">
        <v>152</v>
      </c>
      <c r="I913" s="16" t="s">
        <v>25</v>
      </c>
      <c r="L913" s="17"/>
      <c r="M913" s="18" t="str">
        <f>'AI - 1'!A912</f>
        <v>No</v>
      </c>
      <c r="N913" s="18" t="str">
        <f>'AI - 2'!A912</f>
        <v>No</v>
      </c>
      <c r="O913" s="18" t="str">
        <f>'AI  - 3'!A912</f>
        <v>No</v>
      </c>
      <c r="P913" s="8">
        <f>COUNTIF(M913:O913,"Yes")</f>
        <v>0</v>
      </c>
      <c r="Q913" s="18" t="str">
        <f>'AI - 1'!B912</f>
        <v>No</v>
      </c>
      <c r="R913" s="18" t="str">
        <f>'AI - 2'!B912</f>
        <v>No</v>
      </c>
      <c r="S913" s="18" t="str">
        <f>'AI  - 3'!B912</f>
        <v>No</v>
      </c>
      <c r="T913" s="8">
        <f>COUNTIF(Q913:S913,"Yes")</f>
        <v>0</v>
      </c>
      <c r="U913" s="15" t="s">
        <v>152</v>
      </c>
      <c r="V913" s="19"/>
      <c r="W913" s="8"/>
      <c r="X913" s="5"/>
      <c r="Y913" s="20"/>
      <c r="Z913" s="21"/>
      <c r="AA913" s="22"/>
      <c r="AB913" s="22"/>
      <c r="AC913" s="23"/>
      <c r="AD913" s="22"/>
      <c r="AE913" s="22"/>
      <c r="AF913" s="22"/>
      <c r="AG913" s="23"/>
      <c r="AH913" s="22"/>
    </row>
    <row r="914" spans="1:34" ht="15.75" customHeight="1" x14ac:dyDescent="0.3">
      <c r="A914" s="13"/>
      <c r="B914" s="54"/>
      <c r="C914" s="10">
        <v>911</v>
      </c>
      <c r="D914" s="6" t="s">
        <v>1962</v>
      </c>
      <c r="E914" s="6" t="s">
        <v>1963</v>
      </c>
      <c r="F914" s="14" t="s">
        <v>152</v>
      </c>
      <c r="G914" s="15" t="s">
        <v>152</v>
      </c>
      <c r="H914" s="15" t="s">
        <v>152</v>
      </c>
      <c r="I914" s="16" t="s">
        <v>25</v>
      </c>
      <c r="L914" s="17"/>
      <c r="M914" s="18" t="str">
        <f>'AI - 1'!A913</f>
        <v>No</v>
      </c>
      <c r="N914" s="18" t="str">
        <f>'AI - 2'!A913</f>
        <v>No</v>
      </c>
      <c r="O914" s="18" t="str">
        <f>'AI  - 3'!A913</f>
        <v>No</v>
      </c>
      <c r="P914" s="8">
        <f>COUNTIF(M914:O914,"Yes")</f>
        <v>0</v>
      </c>
      <c r="Q914" s="18" t="str">
        <f>'AI - 1'!B913</f>
        <v>No</v>
      </c>
      <c r="R914" s="18" t="str">
        <f>'AI - 2'!B913</f>
        <v>No</v>
      </c>
      <c r="S914" s="18" t="str">
        <f>'AI  - 3'!B913</f>
        <v>No</v>
      </c>
      <c r="T914" s="8">
        <f>COUNTIF(Q914:S914,"Yes")</f>
        <v>0</v>
      </c>
      <c r="U914" s="15" t="s">
        <v>152</v>
      </c>
      <c r="V914" s="19"/>
      <c r="W914" s="8"/>
      <c r="X914" s="5"/>
      <c r="Y914" s="20"/>
      <c r="Z914" s="21"/>
      <c r="AA914" s="22"/>
      <c r="AB914" s="22"/>
      <c r="AC914" s="23"/>
      <c r="AD914" s="22"/>
      <c r="AE914" s="22"/>
      <c r="AF914" s="22"/>
      <c r="AG914" s="23"/>
      <c r="AH914" s="22"/>
    </row>
    <row r="915" spans="1:34" ht="15.75" customHeight="1" x14ac:dyDescent="0.3">
      <c r="A915" s="13"/>
      <c r="B915" s="54"/>
      <c r="C915" s="10">
        <v>912</v>
      </c>
      <c r="D915" s="6" t="s">
        <v>1964</v>
      </c>
      <c r="E915" s="6" t="s">
        <v>1965</v>
      </c>
      <c r="F915" s="14" t="s">
        <v>152</v>
      </c>
      <c r="G915" s="15" t="s">
        <v>152</v>
      </c>
      <c r="H915" s="15" t="s">
        <v>152</v>
      </c>
      <c r="I915" s="16" t="s">
        <v>25</v>
      </c>
      <c r="L915" s="17"/>
      <c r="M915" s="18" t="str">
        <f>'AI - 1'!A914</f>
        <v>No</v>
      </c>
      <c r="N915" s="18" t="str">
        <f>'AI - 2'!A914</f>
        <v>No</v>
      </c>
      <c r="O915" s="18" t="str">
        <f>'AI  - 3'!A914</f>
        <v>No</v>
      </c>
      <c r="P915" s="8">
        <f>COUNTIF(M915:O915,"Yes")</f>
        <v>0</v>
      </c>
      <c r="Q915" s="18" t="str">
        <f>'AI - 1'!B914</f>
        <v>No</v>
      </c>
      <c r="R915" s="18" t="str">
        <f>'AI - 2'!B914</f>
        <v>No</v>
      </c>
      <c r="S915" s="18" t="str">
        <f>'AI  - 3'!B914</f>
        <v>No</v>
      </c>
      <c r="T915" s="8">
        <f>COUNTIF(Q915:S915,"Yes")</f>
        <v>0</v>
      </c>
      <c r="U915" s="15" t="s">
        <v>152</v>
      </c>
      <c r="V915" s="19"/>
      <c r="W915" s="8"/>
      <c r="X915" s="5"/>
      <c r="Y915" s="20"/>
      <c r="Z915" s="21"/>
      <c r="AA915" s="22"/>
      <c r="AB915" s="22"/>
      <c r="AC915" s="23"/>
      <c r="AD915" s="22"/>
      <c r="AE915" s="22"/>
      <c r="AF915" s="22"/>
      <c r="AG915" s="23"/>
      <c r="AH915" s="22"/>
    </row>
    <row r="916" spans="1:34" ht="15.75" customHeight="1" x14ac:dyDescent="0.3">
      <c r="A916" s="13"/>
      <c r="B916" s="54"/>
      <c r="C916" s="10">
        <v>913</v>
      </c>
      <c r="D916" s="6" t="s">
        <v>1966</v>
      </c>
      <c r="E916" s="6" t="s">
        <v>1967</v>
      </c>
      <c r="F916" s="14" t="s">
        <v>152</v>
      </c>
      <c r="G916" s="15" t="s">
        <v>152</v>
      </c>
      <c r="H916" s="15" t="s">
        <v>152</v>
      </c>
      <c r="I916" s="16" t="s">
        <v>25</v>
      </c>
      <c r="L916" s="17"/>
      <c r="M916" s="18" t="str">
        <f>'AI - 1'!A915</f>
        <v>No</v>
      </c>
      <c r="N916" s="18" t="str">
        <f>'AI - 2'!A915</f>
        <v>No</v>
      </c>
      <c r="O916" s="18" t="str">
        <f>'AI  - 3'!A915</f>
        <v>No</v>
      </c>
      <c r="P916" s="8">
        <f>COUNTIF(M916:O916,"Yes")</f>
        <v>0</v>
      </c>
      <c r="Q916" s="18" t="str">
        <f>'AI - 1'!B915</f>
        <v>No</v>
      </c>
      <c r="R916" s="18" t="str">
        <f>'AI - 2'!B915</f>
        <v>No</v>
      </c>
      <c r="S916" s="18" t="str">
        <f>'AI  - 3'!B915</f>
        <v>No</v>
      </c>
      <c r="T916" s="8">
        <f>COUNTIF(Q916:S916,"Yes")</f>
        <v>0</v>
      </c>
      <c r="U916" s="15" t="s">
        <v>152</v>
      </c>
      <c r="V916" s="19"/>
      <c r="W916" s="8"/>
      <c r="X916" s="5"/>
      <c r="Y916" s="20"/>
      <c r="Z916" s="21"/>
      <c r="AA916" s="22"/>
      <c r="AB916" s="22"/>
      <c r="AC916" s="23"/>
      <c r="AD916" s="22"/>
      <c r="AE916" s="22"/>
      <c r="AF916" s="22"/>
      <c r="AG916" s="23"/>
      <c r="AH916" s="22"/>
    </row>
    <row r="917" spans="1:34" ht="15.75" customHeight="1" x14ac:dyDescent="0.3">
      <c r="A917" s="13"/>
      <c r="B917" s="54"/>
      <c r="C917" s="10">
        <v>914</v>
      </c>
      <c r="D917" s="6" t="s">
        <v>171</v>
      </c>
      <c r="E917" s="6" t="s">
        <v>172</v>
      </c>
      <c r="F917" s="14" t="s">
        <v>152</v>
      </c>
      <c r="G917" s="15" t="s">
        <v>24</v>
      </c>
      <c r="H917" s="24" t="s">
        <v>24</v>
      </c>
      <c r="I917" s="24" t="s">
        <v>153</v>
      </c>
      <c r="J917" s="2" t="s">
        <v>173</v>
      </c>
      <c r="L917" s="17"/>
      <c r="M917" s="18" t="str">
        <f>'AI - 1'!A916</f>
        <v>Yes</v>
      </c>
      <c r="N917" s="18" t="str">
        <f>'AI - 2'!A916</f>
        <v>Yes</v>
      </c>
      <c r="O917" s="18" t="str">
        <f>'AI  - 3'!A916</f>
        <v>Yes</v>
      </c>
      <c r="P917" s="8">
        <f>COUNTIF(M917:O917,"Yes")</f>
        <v>3</v>
      </c>
      <c r="Q917" s="18" t="str">
        <f>'AI - 1'!B916</f>
        <v>Yes</v>
      </c>
      <c r="R917" s="18" t="str">
        <f>'AI - 2'!B916</f>
        <v>Yes</v>
      </c>
      <c r="S917" s="18" t="str">
        <f>'AI  - 3'!B916</f>
        <v>Yes</v>
      </c>
      <c r="T917" s="8">
        <f>COUNTIF(Q917:S917,"Yes")</f>
        <v>3</v>
      </c>
      <c r="U917" s="15" t="s">
        <v>24</v>
      </c>
      <c r="V917" s="19"/>
      <c r="W917" s="8"/>
      <c r="X917" s="5"/>
      <c r="Y917" s="20"/>
      <c r="Z917" s="21"/>
      <c r="AA917" s="22"/>
      <c r="AB917" s="22"/>
      <c r="AC917" s="23"/>
      <c r="AD917" s="21"/>
      <c r="AE917" s="22"/>
      <c r="AF917" s="22"/>
      <c r="AG917" s="23"/>
      <c r="AH917" s="21"/>
    </row>
    <row r="918" spans="1:34" ht="15.75" customHeight="1" x14ac:dyDescent="0.3">
      <c r="A918" s="13"/>
      <c r="B918" s="54"/>
      <c r="C918" s="10">
        <v>915</v>
      </c>
      <c r="D918" s="6" t="s">
        <v>1968</v>
      </c>
      <c r="E918" s="6" t="s">
        <v>1969</v>
      </c>
      <c r="F918" s="14" t="s">
        <v>152</v>
      </c>
      <c r="G918" s="15" t="s">
        <v>152</v>
      </c>
      <c r="H918" s="15" t="s">
        <v>152</v>
      </c>
      <c r="I918" s="16" t="s">
        <v>25</v>
      </c>
      <c r="L918" s="17"/>
      <c r="M918" s="18" t="str">
        <f>'AI - 1'!A917</f>
        <v>No</v>
      </c>
      <c r="N918" s="18" t="str">
        <f>'AI - 2'!A917</f>
        <v>No</v>
      </c>
      <c r="O918" s="18" t="str">
        <f>'AI  - 3'!A917</f>
        <v>No</v>
      </c>
      <c r="P918" s="8">
        <f>COUNTIF(M918:O918,"Yes")</f>
        <v>0</v>
      </c>
      <c r="Q918" s="18" t="str">
        <f>'AI - 1'!B917</f>
        <v>No</v>
      </c>
      <c r="R918" s="18" t="str">
        <f>'AI - 2'!B917</f>
        <v>No</v>
      </c>
      <c r="S918" s="18" t="str">
        <f>'AI  - 3'!B917</f>
        <v>No</v>
      </c>
      <c r="T918" s="8">
        <f>COUNTIF(Q918:S918,"Yes")</f>
        <v>0</v>
      </c>
      <c r="U918" s="15" t="s">
        <v>152</v>
      </c>
      <c r="V918" s="19"/>
      <c r="W918" s="8"/>
      <c r="X918" s="5"/>
      <c r="Y918" s="20"/>
      <c r="Z918" s="21"/>
      <c r="AA918" s="22"/>
      <c r="AB918" s="22"/>
      <c r="AC918" s="23"/>
      <c r="AD918" s="22"/>
      <c r="AE918" s="22"/>
      <c r="AF918" s="22"/>
      <c r="AG918" s="23"/>
      <c r="AH918" s="22"/>
    </row>
    <row r="919" spans="1:34" ht="15.75" customHeight="1" x14ac:dyDescent="0.3">
      <c r="A919" s="13"/>
      <c r="B919" s="54"/>
      <c r="C919" s="10">
        <v>916</v>
      </c>
      <c r="D919" s="6" t="s">
        <v>1970</v>
      </c>
      <c r="E919" s="6" t="s">
        <v>1971</v>
      </c>
      <c r="F919" s="14" t="s">
        <v>152</v>
      </c>
      <c r="G919" s="15" t="s">
        <v>152</v>
      </c>
      <c r="H919" s="15" t="s">
        <v>152</v>
      </c>
      <c r="I919" s="16" t="s">
        <v>25</v>
      </c>
      <c r="L919" s="17"/>
      <c r="M919" s="18" t="str">
        <f>'AI - 1'!A918</f>
        <v>No</v>
      </c>
      <c r="N919" s="18" t="str">
        <f>'AI - 2'!A918</f>
        <v>No</v>
      </c>
      <c r="O919" s="18" t="str">
        <f>'AI  - 3'!A918</f>
        <v>No</v>
      </c>
      <c r="P919" s="8">
        <f>COUNTIF(M919:O919,"Yes")</f>
        <v>0</v>
      </c>
      <c r="Q919" s="18" t="str">
        <f>'AI - 1'!B918</f>
        <v>No</v>
      </c>
      <c r="R919" s="18" t="str">
        <f>'AI - 2'!B918</f>
        <v>No</v>
      </c>
      <c r="S919" s="18" t="str">
        <f>'AI  - 3'!B918</f>
        <v>No</v>
      </c>
      <c r="T919" s="8">
        <f>COUNTIF(Q919:S919,"Yes")</f>
        <v>0</v>
      </c>
      <c r="U919" s="15" t="s">
        <v>152</v>
      </c>
      <c r="V919" s="19"/>
      <c r="W919" s="8"/>
      <c r="X919" s="5"/>
      <c r="Y919" s="20"/>
      <c r="Z919" s="21"/>
      <c r="AA919" s="22"/>
      <c r="AB919" s="22"/>
      <c r="AC919" s="23"/>
      <c r="AD919" s="22"/>
      <c r="AE919" s="22"/>
      <c r="AF919" s="22"/>
      <c r="AG919" s="23"/>
      <c r="AH919" s="22"/>
    </row>
    <row r="920" spans="1:34" ht="15.75" customHeight="1" x14ac:dyDescent="0.3">
      <c r="A920" s="13"/>
      <c r="B920" s="54"/>
      <c r="C920" s="10">
        <v>917</v>
      </c>
      <c r="D920" s="6" t="s">
        <v>1972</v>
      </c>
      <c r="E920" s="6" t="s">
        <v>1973</v>
      </c>
      <c r="F920" s="14" t="s">
        <v>152</v>
      </c>
      <c r="G920" s="15" t="s">
        <v>152</v>
      </c>
      <c r="H920" s="15" t="s">
        <v>152</v>
      </c>
      <c r="I920" s="16" t="s">
        <v>25</v>
      </c>
      <c r="L920" s="17"/>
      <c r="M920" s="18" t="str">
        <f>'AI - 1'!A919</f>
        <v>No</v>
      </c>
      <c r="N920" s="18" t="str">
        <f>'AI - 2'!A919</f>
        <v>No</v>
      </c>
      <c r="O920" s="18" t="str">
        <f>'AI  - 3'!A919</f>
        <v>No</v>
      </c>
      <c r="P920" s="8">
        <f>COUNTIF(M920:O920,"Yes")</f>
        <v>0</v>
      </c>
      <c r="Q920" s="18" t="str">
        <f>'AI - 1'!B919</f>
        <v>No</v>
      </c>
      <c r="R920" s="18" t="str">
        <f>'AI - 2'!B919</f>
        <v>No</v>
      </c>
      <c r="S920" s="18" t="str">
        <f>'AI  - 3'!B919</f>
        <v>No</v>
      </c>
      <c r="T920" s="8">
        <f>COUNTIF(Q920:S920,"Yes")</f>
        <v>0</v>
      </c>
      <c r="U920" s="15" t="s">
        <v>152</v>
      </c>
      <c r="V920" s="19"/>
      <c r="W920" s="8"/>
      <c r="X920" s="5"/>
      <c r="Y920" s="20"/>
      <c r="Z920" s="21"/>
      <c r="AA920" s="22"/>
      <c r="AB920" s="22"/>
      <c r="AC920" s="23"/>
      <c r="AD920" s="22"/>
      <c r="AE920" s="22"/>
      <c r="AF920" s="22"/>
      <c r="AG920" s="23"/>
      <c r="AH920" s="22"/>
    </row>
    <row r="921" spans="1:34" ht="15.75" customHeight="1" x14ac:dyDescent="0.3">
      <c r="A921" s="13"/>
      <c r="B921" s="54"/>
      <c r="C921" s="10">
        <v>918</v>
      </c>
      <c r="D921" s="6" t="s">
        <v>1974</v>
      </c>
      <c r="E921" s="6" t="s">
        <v>1975</v>
      </c>
      <c r="F921" s="14" t="s">
        <v>152</v>
      </c>
      <c r="G921" s="15" t="s">
        <v>152</v>
      </c>
      <c r="H921" s="15" t="s">
        <v>152</v>
      </c>
      <c r="I921" s="16" t="s">
        <v>25</v>
      </c>
      <c r="L921" s="17"/>
      <c r="M921" s="18" t="str">
        <f>'AI - 1'!A920</f>
        <v>No</v>
      </c>
      <c r="N921" s="18" t="str">
        <f>'AI - 2'!A920</f>
        <v>No</v>
      </c>
      <c r="O921" s="18" t="str">
        <f>'AI  - 3'!A920</f>
        <v>No</v>
      </c>
      <c r="P921" s="8">
        <f>COUNTIF(M921:O921,"Yes")</f>
        <v>0</v>
      </c>
      <c r="Q921" s="18" t="str">
        <f>'AI - 1'!B920</f>
        <v>No</v>
      </c>
      <c r="R921" s="18" t="str">
        <f>'AI - 2'!B920</f>
        <v>No</v>
      </c>
      <c r="S921" s="18" t="str">
        <f>'AI  - 3'!B920</f>
        <v>No</v>
      </c>
      <c r="T921" s="8">
        <f>COUNTIF(Q921:S921,"Yes")</f>
        <v>0</v>
      </c>
      <c r="U921" s="15" t="s">
        <v>152</v>
      </c>
      <c r="V921" s="19"/>
      <c r="W921" s="8"/>
      <c r="X921" s="5"/>
      <c r="Y921" s="20"/>
      <c r="Z921" s="21"/>
      <c r="AA921" s="22"/>
      <c r="AB921" s="22"/>
      <c r="AC921" s="23"/>
      <c r="AD921" s="22"/>
      <c r="AE921" s="22"/>
      <c r="AF921" s="22"/>
      <c r="AG921" s="23"/>
      <c r="AH921" s="22"/>
    </row>
    <row r="922" spans="1:34" ht="15.75" customHeight="1" x14ac:dyDescent="0.3">
      <c r="A922" s="13"/>
      <c r="B922" s="54"/>
      <c r="C922" s="10">
        <v>919</v>
      </c>
      <c r="D922" s="6" t="s">
        <v>1976</v>
      </c>
      <c r="E922" s="6" t="s">
        <v>1977</v>
      </c>
      <c r="F922" s="14" t="s">
        <v>152</v>
      </c>
      <c r="G922" s="15" t="s">
        <v>152</v>
      </c>
      <c r="H922" s="15" t="s">
        <v>152</v>
      </c>
      <c r="I922" s="16" t="s">
        <v>25</v>
      </c>
      <c r="L922" s="17"/>
      <c r="M922" s="18" t="str">
        <f>'AI - 1'!A921</f>
        <v>No</v>
      </c>
      <c r="N922" s="18" t="str">
        <f>'AI - 2'!A921</f>
        <v>No</v>
      </c>
      <c r="O922" s="18" t="str">
        <f>'AI  - 3'!A921</f>
        <v>No</v>
      </c>
      <c r="P922" s="8">
        <f>COUNTIF(M922:O922,"Yes")</f>
        <v>0</v>
      </c>
      <c r="Q922" s="18" t="str">
        <f>'AI - 1'!B921</f>
        <v>No</v>
      </c>
      <c r="R922" s="18" t="str">
        <f>'AI - 2'!B921</f>
        <v>No</v>
      </c>
      <c r="S922" s="18" t="str">
        <f>'AI  - 3'!B921</f>
        <v>No</v>
      </c>
      <c r="T922" s="8">
        <f>COUNTIF(Q922:S922,"Yes")</f>
        <v>0</v>
      </c>
      <c r="U922" s="15" t="s">
        <v>152</v>
      </c>
      <c r="V922" s="19"/>
      <c r="W922" s="8"/>
      <c r="X922" s="5"/>
      <c r="Y922" s="20"/>
      <c r="Z922" s="21"/>
      <c r="AA922" s="22"/>
      <c r="AB922" s="22"/>
      <c r="AC922" s="23"/>
      <c r="AD922" s="22"/>
      <c r="AE922" s="22"/>
      <c r="AF922" s="22"/>
      <c r="AG922" s="23"/>
      <c r="AH922" s="22"/>
    </row>
    <row r="923" spans="1:34" ht="15.75" customHeight="1" x14ac:dyDescent="0.3">
      <c r="A923" s="13"/>
      <c r="B923" s="54"/>
      <c r="C923" s="10">
        <v>920</v>
      </c>
      <c r="D923" s="6" t="s">
        <v>1978</v>
      </c>
      <c r="E923" s="6" t="s">
        <v>1979</v>
      </c>
      <c r="F923" s="14" t="s">
        <v>152</v>
      </c>
      <c r="G923" s="15" t="s">
        <v>152</v>
      </c>
      <c r="H923" s="15" t="s">
        <v>152</v>
      </c>
      <c r="I923" s="16" t="s">
        <v>25</v>
      </c>
      <c r="L923" s="17"/>
      <c r="M923" s="18" t="str">
        <f>'AI - 1'!A922</f>
        <v>No</v>
      </c>
      <c r="N923" s="18" t="str">
        <f>'AI - 2'!A922</f>
        <v>No</v>
      </c>
      <c r="O923" s="18" t="str">
        <f>'AI  - 3'!A922</f>
        <v>No</v>
      </c>
      <c r="P923" s="8">
        <f>COUNTIF(M923:O923,"Yes")</f>
        <v>0</v>
      </c>
      <c r="Q923" s="18" t="str">
        <f>'AI - 1'!B922</f>
        <v>No</v>
      </c>
      <c r="R923" s="18" t="str">
        <f>'AI - 2'!B922</f>
        <v>No</v>
      </c>
      <c r="S923" s="18" t="str">
        <f>'AI  - 3'!B922</f>
        <v>No</v>
      </c>
      <c r="T923" s="8">
        <f>COUNTIF(Q923:S923,"Yes")</f>
        <v>0</v>
      </c>
      <c r="U923" s="15" t="s">
        <v>152</v>
      </c>
      <c r="V923" s="19"/>
      <c r="W923" s="8"/>
      <c r="X923" s="5"/>
      <c r="Y923" s="20"/>
      <c r="Z923" s="21"/>
      <c r="AA923" s="22"/>
      <c r="AB923" s="22"/>
      <c r="AC923" s="23"/>
      <c r="AD923" s="21"/>
      <c r="AE923" s="22"/>
      <c r="AF923" s="22"/>
      <c r="AG923" s="23"/>
      <c r="AH923" s="22"/>
    </row>
    <row r="924" spans="1:34" ht="15.75" customHeight="1" x14ac:dyDescent="0.3">
      <c r="A924" s="13"/>
      <c r="B924" s="54"/>
      <c r="C924" s="10">
        <v>921</v>
      </c>
      <c r="D924" s="6" t="s">
        <v>1980</v>
      </c>
      <c r="E924" s="6" t="s">
        <v>1981</v>
      </c>
      <c r="F924" s="14" t="s">
        <v>152</v>
      </c>
      <c r="G924" s="15" t="s">
        <v>152</v>
      </c>
      <c r="H924" s="15" t="s">
        <v>152</v>
      </c>
      <c r="I924" s="16" t="s">
        <v>25</v>
      </c>
      <c r="L924" s="17"/>
      <c r="M924" s="18" t="str">
        <f>'AI - 1'!A923</f>
        <v>No</v>
      </c>
      <c r="N924" s="18" t="str">
        <f>'AI - 2'!A923</f>
        <v>No</v>
      </c>
      <c r="O924" s="18" t="str">
        <f>'AI  - 3'!A923</f>
        <v>No</v>
      </c>
      <c r="P924" s="8">
        <f>COUNTIF(M924:O924,"Yes")</f>
        <v>0</v>
      </c>
      <c r="Q924" s="18" t="str">
        <f>'AI - 1'!B923</f>
        <v>No</v>
      </c>
      <c r="R924" s="18" t="str">
        <f>'AI - 2'!B923</f>
        <v>No</v>
      </c>
      <c r="S924" s="18" t="str">
        <f>'AI  - 3'!B923</f>
        <v>No</v>
      </c>
      <c r="T924" s="8">
        <f>COUNTIF(Q924:S924,"Yes")</f>
        <v>0</v>
      </c>
      <c r="U924" s="15" t="s">
        <v>152</v>
      </c>
      <c r="V924" s="19"/>
      <c r="W924" s="8"/>
      <c r="X924" s="5"/>
      <c r="Y924" s="20"/>
      <c r="Z924" s="21"/>
      <c r="AA924" s="22"/>
      <c r="AB924" s="22"/>
      <c r="AC924" s="23"/>
      <c r="AD924" s="22"/>
      <c r="AE924" s="22"/>
      <c r="AF924" s="22"/>
      <c r="AG924" s="23"/>
      <c r="AH924" s="22"/>
    </row>
    <row r="925" spans="1:34" ht="15.75" customHeight="1" x14ac:dyDescent="0.3">
      <c r="A925" s="13"/>
      <c r="B925" s="54"/>
      <c r="C925" s="10">
        <v>922</v>
      </c>
      <c r="D925" s="6" t="s">
        <v>1982</v>
      </c>
      <c r="E925" s="6" t="s">
        <v>1983</v>
      </c>
      <c r="F925" s="14" t="s">
        <v>152</v>
      </c>
      <c r="G925" s="15" t="s">
        <v>152</v>
      </c>
      <c r="H925" s="15" t="s">
        <v>152</v>
      </c>
      <c r="I925" s="16" t="s">
        <v>25</v>
      </c>
      <c r="L925" s="17"/>
      <c r="M925" s="18" t="str">
        <f>'AI - 1'!A924</f>
        <v>No</v>
      </c>
      <c r="N925" s="18" t="str">
        <f>'AI - 2'!A924</f>
        <v>No</v>
      </c>
      <c r="O925" s="18" t="str">
        <f>'AI  - 3'!A924</f>
        <v>No</v>
      </c>
      <c r="P925" s="8">
        <f>COUNTIF(M925:O925,"Yes")</f>
        <v>0</v>
      </c>
      <c r="Q925" s="18" t="str">
        <f>'AI - 1'!B924</f>
        <v>No</v>
      </c>
      <c r="R925" s="18" t="str">
        <f>'AI - 2'!B924</f>
        <v>No</v>
      </c>
      <c r="S925" s="18" t="str">
        <f>'AI  - 3'!B924</f>
        <v>No</v>
      </c>
      <c r="T925" s="8">
        <f>COUNTIF(Q925:S925,"Yes")</f>
        <v>0</v>
      </c>
      <c r="U925" s="15" t="s">
        <v>152</v>
      </c>
      <c r="V925" s="19"/>
      <c r="W925" s="8"/>
      <c r="X925" s="5"/>
      <c r="Y925" s="20"/>
      <c r="Z925" s="21"/>
      <c r="AA925" s="22"/>
      <c r="AB925" s="22"/>
      <c r="AC925" s="23"/>
      <c r="AD925" s="22"/>
      <c r="AE925" s="22"/>
      <c r="AF925" s="22"/>
      <c r="AG925" s="23"/>
      <c r="AH925" s="22"/>
    </row>
    <row r="926" spans="1:34" ht="15.75" customHeight="1" x14ac:dyDescent="0.3">
      <c r="A926" s="13"/>
      <c r="B926" s="54"/>
      <c r="C926" s="10">
        <v>923</v>
      </c>
      <c r="D926" s="6" t="s">
        <v>1984</v>
      </c>
      <c r="E926" s="6" t="s">
        <v>1985</v>
      </c>
      <c r="F926" s="14" t="s">
        <v>152</v>
      </c>
      <c r="G926" s="15" t="s">
        <v>152</v>
      </c>
      <c r="H926" s="15" t="s">
        <v>152</v>
      </c>
      <c r="I926" s="16" t="s">
        <v>25</v>
      </c>
      <c r="L926" s="17"/>
      <c r="M926" s="18" t="str">
        <f>'AI - 1'!A925</f>
        <v>No</v>
      </c>
      <c r="N926" s="18" t="str">
        <f>'AI - 2'!A925</f>
        <v>No</v>
      </c>
      <c r="O926" s="18" t="str">
        <f>'AI  - 3'!A925</f>
        <v>No</v>
      </c>
      <c r="P926" s="8">
        <f>COUNTIF(M926:O926,"Yes")</f>
        <v>0</v>
      </c>
      <c r="Q926" s="18" t="str">
        <f>'AI - 1'!B925</f>
        <v>No</v>
      </c>
      <c r="R926" s="18" t="str">
        <f>'AI - 2'!B925</f>
        <v>No</v>
      </c>
      <c r="S926" s="18" t="str">
        <f>'AI  - 3'!B925</f>
        <v>No</v>
      </c>
      <c r="T926" s="8">
        <f>COUNTIF(Q926:S926,"Yes")</f>
        <v>0</v>
      </c>
      <c r="U926" s="15" t="s">
        <v>152</v>
      </c>
      <c r="V926" s="19"/>
      <c r="W926" s="8"/>
      <c r="X926" s="5"/>
      <c r="Y926" s="20"/>
      <c r="Z926" s="21"/>
      <c r="AA926" s="22"/>
      <c r="AB926" s="22"/>
      <c r="AC926" s="23"/>
      <c r="AD926" s="22"/>
      <c r="AE926" s="22"/>
      <c r="AF926" s="22"/>
      <c r="AG926" s="23"/>
      <c r="AH926" s="22"/>
    </row>
    <row r="927" spans="1:34" ht="15.75" customHeight="1" x14ac:dyDescent="0.3">
      <c r="A927" s="13"/>
      <c r="B927" s="54"/>
      <c r="C927" s="10">
        <v>924</v>
      </c>
      <c r="D927" s="6" t="s">
        <v>1986</v>
      </c>
      <c r="E927" s="6" t="s">
        <v>1987</v>
      </c>
      <c r="F927" s="14" t="s">
        <v>152</v>
      </c>
      <c r="G927" s="15" t="s">
        <v>152</v>
      </c>
      <c r="H927" s="15" t="s">
        <v>152</v>
      </c>
      <c r="I927" s="16" t="s">
        <v>25</v>
      </c>
      <c r="L927" s="17"/>
      <c r="M927" s="18" t="str">
        <f>'AI - 1'!A926</f>
        <v>No</v>
      </c>
      <c r="N927" s="18" t="str">
        <f>'AI - 2'!A926</f>
        <v>No</v>
      </c>
      <c r="O927" s="18" t="str">
        <f>'AI  - 3'!A926</f>
        <v>No</v>
      </c>
      <c r="P927" s="8">
        <f>COUNTIF(M927:O927,"Yes")</f>
        <v>0</v>
      </c>
      <c r="Q927" s="18" t="str">
        <f>'AI - 1'!B926</f>
        <v>No</v>
      </c>
      <c r="R927" s="18" t="str">
        <f>'AI - 2'!B926</f>
        <v>No</v>
      </c>
      <c r="S927" s="18" t="str">
        <f>'AI  - 3'!B926</f>
        <v>No</v>
      </c>
      <c r="T927" s="8">
        <f>COUNTIF(Q927:S927,"Yes")</f>
        <v>0</v>
      </c>
      <c r="U927" s="15" t="s">
        <v>152</v>
      </c>
      <c r="V927" s="19"/>
      <c r="W927" s="8"/>
      <c r="X927" s="5"/>
      <c r="Y927" s="20"/>
      <c r="Z927" s="21"/>
      <c r="AA927" s="22"/>
      <c r="AB927" s="22"/>
      <c r="AC927" s="23"/>
      <c r="AD927" s="22"/>
      <c r="AE927" s="22"/>
      <c r="AF927" s="22"/>
      <c r="AG927" s="23"/>
      <c r="AH927" s="22"/>
    </row>
    <row r="928" spans="1:34" ht="15.75" customHeight="1" x14ac:dyDescent="0.3">
      <c r="A928" s="13"/>
      <c r="B928" s="54"/>
      <c r="C928" s="10">
        <v>925</v>
      </c>
      <c r="D928" s="6" t="s">
        <v>1988</v>
      </c>
      <c r="E928" s="6" t="s">
        <v>1989</v>
      </c>
      <c r="F928" s="14" t="s">
        <v>152</v>
      </c>
      <c r="G928" s="15" t="s">
        <v>152</v>
      </c>
      <c r="H928" s="15" t="s">
        <v>152</v>
      </c>
      <c r="I928" s="16" t="s">
        <v>25</v>
      </c>
      <c r="L928" s="17"/>
      <c r="M928" s="18" t="str">
        <f>'AI - 1'!A927</f>
        <v>No</v>
      </c>
      <c r="N928" s="18" t="str">
        <f>'AI - 2'!A927</f>
        <v>No</v>
      </c>
      <c r="O928" s="18" t="str">
        <f>'AI  - 3'!A927</f>
        <v>No</v>
      </c>
      <c r="P928" s="8">
        <f>COUNTIF(M928:O928,"Yes")</f>
        <v>0</v>
      </c>
      <c r="Q928" s="18" t="str">
        <f>'AI - 1'!B927</f>
        <v>No</v>
      </c>
      <c r="R928" s="18" t="str">
        <f>'AI - 2'!B927</f>
        <v>No</v>
      </c>
      <c r="S928" s="18" t="str">
        <f>'AI  - 3'!B927</f>
        <v>No</v>
      </c>
      <c r="T928" s="8">
        <f>COUNTIF(Q928:S928,"Yes")</f>
        <v>0</v>
      </c>
      <c r="U928" s="15" t="s">
        <v>152</v>
      </c>
      <c r="V928" s="19"/>
      <c r="W928" s="8"/>
      <c r="X928" s="5"/>
      <c r="Y928" s="20"/>
      <c r="Z928" s="21"/>
      <c r="AA928" s="22"/>
      <c r="AB928" s="22"/>
      <c r="AC928" s="23"/>
      <c r="AD928" s="22"/>
      <c r="AE928" s="22"/>
      <c r="AF928" s="22"/>
      <c r="AG928" s="23"/>
      <c r="AH928" s="22"/>
    </row>
    <row r="929" spans="1:34" ht="15.75" customHeight="1" x14ac:dyDescent="0.3">
      <c r="A929" s="13"/>
      <c r="B929" s="54"/>
      <c r="C929" s="10">
        <v>926</v>
      </c>
      <c r="D929" s="6" t="s">
        <v>1990</v>
      </c>
      <c r="E929" s="6" t="s">
        <v>1991</v>
      </c>
      <c r="F929" s="14" t="s">
        <v>152</v>
      </c>
      <c r="G929" s="15" t="s">
        <v>152</v>
      </c>
      <c r="H929" s="15" t="s">
        <v>152</v>
      </c>
      <c r="I929" s="16" t="s">
        <v>25</v>
      </c>
      <c r="L929" s="17"/>
      <c r="M929" s="18" t="str">
        <f>'AI - 1'!A928</f>
        <v>No</v>
      </c>
      <c r="N929" s="18" t="str">
        <f>'AI - 2'!A928</f>
        <v>No</v>
      </c>
      <c r="O929" s="18" t="str">
        <f>'AI  - 3'!A928</f>
        <v>No</v>
      </c>
      <c r="P929" s="8">
        <f>COUNTIF(M929:O929,"Yes")</f>
        <v>0</v>
      </c>
      <c r="Q929" s="18" t="str">
        <f>'AI - 1'!B928</f>
        <v>No</v>
      </c>
      <c r="R929" s="18" t="str">
        <f>'AI - 2'!B928</f>
        <v>No</v>
      </c>
      <c r="S929" s="18" t="str">
        <f>'AI  - 3'!B928</f>
        <v>No</v>
      </c>
      <c r="T929" s="8">
        <f>COUNTIF(Q929:S929,"Yes")</f>
        <v>0</v>
      </c>
      <c r="U929" s="15" t="s">
        <v>152</v>
      </c>
      <c r="V929" s="19"/>
      <c r="W929" s="8"/>
      <c r="X929" s="5"/>
      <c r="Y929" s="20"/>
      <c r="Z929" s="21"/>
      <c r="AA929" s="22"/>
      <c r="AB929" s="22"/>
      <c r="AC929" s="23"/>
      <c r="AD929" s="22"/>
      <c r="AE929" s="22"/>
      <c r="AF929" s="22"/>
      <c r="AG929" s="23"/>
      <c r="AH929" s="22"/>
    </row>
    <row r="930" spans="1:34" ht="15.75" customHeight="1" x14ac:dyDescent="0.3">
      <c r="A930" s="13"/>
      <c r="B930" s="54"/>
      <c r="C930" s="10">
        <v>927</v>
      </c>
      <c r="D930" s="6" t="s">
        <v>1992</v>
      </c>
      <c r="E930" s="6" t="s">
        <v>1993</v>
      </c>
      <c r="F930" s="14" t="s">
        <v>152</v>
      </c>
      <c r="G930" s="15" t="s">
        <v>152</v>
      </c>
      <c r="H930" s="15" t="s">
        <v>152</v>
      </c>
      <c r="I930" s="16" t="s">
        <v>25</v>
      </c>
      <c r="L930" s="17"/>
      <c r="M930" s="18" t="str">
        <f>'AI - 1'!A929</f>
        <v>No</v>
      </c>
      <c r="N930" s="18" t="str">
        <f>'AI - 2'!A929</f>
        <v>No</v>
      </c>
      <c r="O930" s="18" t="str">
        <f>'AI  - 3'!A929</f>
        <v>No</v>
      </c>
      <c r="P930" s="8">
        <f>COUNTIF(M930:O930,"Yes")</f>
        <v>0</v>
      </c>
      <c r="Q930" s="18" t="str">
        <f>'AI - 1'!B929</f>
        <v>No</v>
      </c>
      <c r="R930" s="18" t="str">
        <f>'AI - 2'!B929</f>
        <v>No</v>
      </c>
      <c r="S930" s="18" t="str">
        <f>'AI  - 3'!B929</f>
        <v>No</v>
      </c>
      <c r="T930" s="8">
        <f>COUNTIF(Q930:S930,"Yes")</f>
        <v>0</v>
      </c>
      <c r="U930" s="15" t="s">
        <v>152</v>
      </c>
      <c r="V930" s="19"/>
      <c r="W930" s="8"/>
      <c r="X930" s="5"/>
      <c r="Y930" s="20"/>
      <c r="Z930" s="21"/>
      <c r="AA930" s="22"/>
      <c r="AB930" s="22"/>
      <c r="AC930" s="23"/>
      <c r="AD930" s="22"/>
      <c r="AE930" s="22"/>
      <c r="AF930" s="22"/>
      <c r="AG930" s="23"/>
      <c r="AH930" s="22"/>
    </row>
    <row r="931" spans="1:34" ht="15.75" customHeight="1" x14ac:dyDescent="0.3">
      <c r="A931" s="13"/>
      <c r="B931" s="54"/>
      <c r="C931" s="10">
        <v>928</v>
      </c>
      <c r="D931" s="6" t="s">
        <v>1994</v>
      </c>
      <c r="E931" s="6" t="s">
        <v>1995</v>
      </c>
      <c r="F931" s="14" t="s">
        <v>152</v>
      </c>
      <c r="G931" s="15" t="s">
        <v>152</v>
      </c>
      <c r="H931" s="15" t="s">
        <v>152</v>
      </c>
      <c r="I931" s="16" t="s">
        <v>25</v>
      </c>
      <c r="L931" s="17"/>
      <c r="M931" s="18" t="str">
        <f>'AI - 1'!A930</f>
        <v>No</v>
      </c>
      <c r="N931" s="18" t="str">
        <f>'AI - 2'!A930</f>
        <v>No</v>
      </c>
      <c r="O931" s="18" t="str">
        <f>'AI  - 3'!A930</f>
        <v>No</v>
      </c>
      <c r="P931" s="8">
        <f>COUNTIF(M931:O931,"Yes")</f>
        <v>0</v>
      </c>
      <c r="Q931" s="18" t="str">
        <f>'AI - 1'!B930</f>
        <v>No</v>
      </c>
      <c r="R931" s="18" t="str">
        <f>'AI - 2'!B930</f>
        <v>No</v>
      </c>
      <c r="S931" s="18" t="str">
        <f>'AI  - 3'!B930</f>
        <v>No</v>
      </c>
      <c r="T931" s="8">
        <f>COUNTIF(Q931:S931,"Yes")</f>
        <v>0</v>
      </c>
      <c r="U931" s="15" t="s">
        <v>152</v>
      </c>
      <c r="V931" s="19"/>
      <c r="W931" s="8"/>
      <c r="X931" s="5"/>
      <c r="Y931" s="20"/>
      <c r="Z931" s="21"/>
      <c r="AA931" s="22"/>
      <c r="AB931" s="22"/>
      <c r="AC931" s="23"/>
      <c r="AD931" s="22"/>
      <c r="AE931" s="22"/>
      <c r="AF931" s="22"/>
      <c r="AG931" s="23"/>
      <c r="AH931" s="22"/>
    </row>
    <row r="932" spans="1:34" ht="15.75" customHeight="1" x14ac:dyDescent="0.3">
      <c r="A932" s="13"/>
      <c r="B932" s="54"/>
      <c r="C932" s="10">
        <v>929</v>
      </c>
      <c r="D932" s="6" t="s">
        <v>56</v>
      </c>
      <c r="E932" s="6" t="s">
        <v>313</v>
      </c>
      <c r="F932" s="14" t="s">
        <v>24</v>
      </c>
      <c r="G932" s="15" t="s">
        <v>24</v>
      </c>
      <c r="H932" s="15" t="s">
        <v>24</v>
      </c>
      <c r="I932" s="16" t="s">
        <v>25</v>
      </c>
      <c r="J932" s="2"/>
      <c r="K932" s="2" t="s">
        <v>127</v>
      </c>
      <c r="L932" s="17"/>
      <c r="M932" s="18" t="str">
        <f>'AI - 1'!A931</f>
        <v>Yes</v>
      </c>
      <c r="N932" s="18" t="str">
        <f>'AI - 2'!A931</f>
        <v>No</v>
      </c>
      <c r="O932" s="18" t="str">
        <f>'AI  - 3'!A931</f>
        <v>Yes</v>
      </c>
      <c r="P932" s="8">
        <f>COUNTIF(M932:O932,"Yes")</f>
        <v>2</v>
      </c>
      <c r="Q932" s="18" t="str">
        <f>'AI - 1'!B931</f>
        <v>Yes</v>
      </c>
      <c r="R932" s="18" t="str">
        <f>'AI - 2'!B931</f>
        <v>No</v>
      </c>
      <c r="S932" s="18" t="str">
        <f>'AI  - 3'!B931</f>
        <v>Yes</v>
      </c>
      <c r="T932" s="8">
        <f>COUNTIF(Q932:S932,"Yes")</f>
        <v>2</v>
      </c>
      <c r="U932" s="15" t="s">
        <v>24</v>
      </c>
      <c r="V932" s="19"/>
      <c r="W932" s="8"/>
      <c r="X932" s="5"/>
      <c r="Y932" s="20"/>
      <c r="Z932" s="21"/>
      <c r="AA932" s="22"/>
      <c r="AB932" s="22"/>
      <c r="AC932" s="23"/>
      <c r="AD932" s="22"/>
      <c r="AE932" s="22"/>
      <c r="AF932" s="22"/>
      <c r="AG932" s="23"/>
      <c r="AH932" s="22"/>
    </row>
    <row r="933" spans="1:34" ht="15.75" customHeight="1" x14ac:dyDescent="0.3">
      <c r="A933" s="13"/>
      <c r="B933" s="54"/>
      <c r="C933" s="10">
        <v>930</v>
      </c>
      <c r="D933" s="6" t="s">
        <v>1996</v>
      </c>
      <c r="E933" s="6" t="s">
        <v>1997</v>
      </c>
      <c r="F933" s="14" t="s">
        <v>152</v>
      </c>
      <c r="G933" s="15" t="s">
        <v>152</v>
      </c>
      <c r="H933" s="15" t="s">
        <v>152</v>
      </c>
      <c r="I933" s="16" t="s">
        <v>25</v>
      </c>
      <c r="L933" s="17"/>
      <c r="M933" s="18" t="str">
        <f>'AI - 1'!A932</f>
        <v>No</v>
      </c>
      <c r="N933" s="18" t="str">
        <f>'AI - 2'!A932</f>
        <v>No</v>
      </c>
      <c r="O933" s="18" t="str">
        <f>'AI  - 3'!A932</f>
        <v>No</v>
      </c>
      <c r="P933" s="8">
        <f>COUNTIF(M933:O933,"Yes")</f>
        <v>0</v>
      </c>
      <c r="Q933" s="18" t="str">
        <f>'AI - 1'!B932</f>
        <v>No</v>
      </c>
      <c r="R933" s="18" t="str">
        <f>'AI - 2'!B932</f>
        <v>No</v>
      </c>
      <c r="S933" s="18" t="str">
        <f>'AI  - 3'!B932</f>
        <v>No</v>
      </c>
      <c r="T933" s="8">
        <f>COUNTIF(Q933:S933,"Yes")</f>
        <v>0</v>
      </c>
      <c r="U933" s="15" t="s">
        <v>152</v>
      </c>
      <c r="V933" s="19"/>
      <c r="W933" s="8"/>
      <c r="X933" s="5"/>
      <c r="Y933" s="20"/>
      <c r="Z933" s="21"/>
      <c r="AA933" s="22"/>
      <c r="AB933" s="22"/>
      <c r="AC933" s="23"/>
      <c r="AD933" s="22"/>
      <c r="AE933" s="22"/>
      <c r="AF933" s="22"/>
      <c r="AG933" s="23"/>
      <c r="AH933" s="22"/>
    </row>
    <row r="934" spans="1:34" ht="15.75" customHeight="1" x14ac:dyDescent="0.3">
      <c r="A934" s="13"/>
      <c r="B934" s="54"/>
      <c r="C934" s="10">
        <v>931</v>
      </c>
      <c r="D934" s="6" t="s">
        <v>1998</v>
      </c>
      <c r="E934" s="6" t="s">
        <v>1999</v>
      </c>
      <c r="F934" s="14" t="s">
        <v>152</v>
      </c>
      <c r="G934" s="15" t="s">
        <v>152</v>
      </c>
      <c r="H934" s="15" t="s">
        <v>152</v>
      </c>
      <c r="I934" s="16" t="s">
        <v>25</v>
      </c>
      <c r="L934" s="17"/>
      <c r="M934" s="18" t="str">
        <f>'AI - 1'!A933</f>
        <v>No</v>
      </c>
      <c r="N934" s="18" t="str">
        <f>'AI - 2'!A933</f>
        <v>No</v>
      </c>
      <c r="O934" s="18" t="str">
        <f>'AI  - 3'!A933</f>
        <v>No</v>
      </c>
      <c r="P934" s="8">
        <f>COUNTIF(M934:O934,"Yes")</f>
        <v>0</v>
      </c>
      <c r="Q934" s="18" t="str">
        <f>'AI - 1'!B933</f>
        <v>No</v>
      </c>
      <c r="R934" s="18" t="str">
        <f>'AI - 2'!B933</f>
        <v>No</v>
      </c>
      <c r="S934" s="18" t="str">
        <f>'AI  - 3'!B933</f>
        <v>No</v>
      </c>
      <c r="T934" s="8">
        <f>COUNTIF(Q934:S934,"Yes")</f>
        <v>0</v>
      </c>
      <c r="U934" s="15" t="s">
        <v>152</v>
      </c>
      <c r="V934" s="19"/>
      <c r="W934" s="8"/>
      <c r="X934" s="5"/>
      <c r="Y934" s="20"/>
      <c r="Z934" s="21"/>
      <c r="AA934" s="22"/>
      <c r="AB934" s="22"/>
      <c r="AC934" s="23"/>
      <c r="AD934" s="22"/>
      <c r="AE934" s="22"/>
      <c r="AF934" s="22"/>
      <c r="AG934" s="23"/>
      <c r="AH934" s="22"/>
    </row>
    <row r="935" spans="1:34" ht="15.75" customHeight="1" x14ac:dyDescent="0.3">
      <c r="A935" s="13"/>
      <c r="B935" s="54"/>
      <c r="C935" s="10">
        <v>932</v>
      </c>
      <c r="D935" s="6" t="s">
        <v>2000</v>
      </c>
      <c r="E935" s="6" t="s">
        <v>2001</v>
      </c>
      <c r="F935" s="14" t="s">
        <v>152</v>
      </c>
      <c r="G935" s="15" t="s">
        <v>152</v>
      </c>
      <c r="H935" s="15" t="s">
        <v>152</v>
      </c>
      <c r="I935" s="16" t="s">
        <v>25</v>
      </c>
      <c r="L935" s="17"/>
      <c r="M935" s="18" t="str">
        <f>'AI - 1'!A934</f>
        <v>No</v>
      </c>
      <c r="N935" s="18" t="str">
        <f>'AI - 2'!A934</f>
        <v>No</v>
      </c>
      <c r="O935" s="18" t="str">
        <f>'AI  - 3'!A934</f>
        <v>No</v>
      </c>
      <c r="P935" s="8">
        <f>COUNTIF(M935:O935,"Yes")</f>
        <v>0</v>
      </c>
      <c r="Q935" s="18" t="str">
        <f>'AI - 1'!B934</f>
        <v>No</v>
      </c>
      <c r="R935" s="18" t="str">
        <f>'AI - 2'!B934</f>
        <v>No</v>
      </c>
      <c r="S935" s="18" t="str">
        <f>'AI  - 3'!B934</f>
        <v>No</v>
      </c>
      <c r="T935" s="8">
        <f>COUNTIF(Q935:S935,"Yes")</f>
        <v>0</v>
      </c>
      <c r="U935" s="15" t="s">
        <v>152</v>
      </c>
      <c r="V935" s="19"/>
      <c r="W935" s="8"/>
      <c r="X935" s="5"/>
      <c r="Y935" s="20"/>
      <c r="Z935" s="21"/>
      <c r="AA935" s="22"/>
      <c r="AB935" s="22"/>
      <c r="AC935" s="23"/>
      <c r="AD935" s="22"/>
      <c r="AE935" s="22"/>
      <c r="AF935" s="22"/>
      <c r="AG935" s="23"/>
      <c r="AH935" s="22"/>
    </row>
    <row r="936" spans="1:34" ht="15.75" customHeight="1" x14ac:dyDescent="0.3">
      <c r="A936" s="13"/>
      <c r="B936" s="54"/>
      <c r="C936" s="10">
        <v>933</v>
      </c>
      <c r="D936" s="6" t="s">
        <v>2002</v>
      </c>
      <c r="E936" s="6" t="s">
        <v>2003</v>
      </c>
      <c r="F936" s="14" t="s">
        <v>152</v>
      </c>
      <c r="G936" s="15" t="s">
        <v>152</v>
      </c>
      <c r="H936" s="15" t="s">
        <v>152</v>
      </c>
      <c r="I936" s="16" t="s">
        <v>25</v>
      </c>
      <c r="L936" s="17"/>
      <c r="M936" s="18" t="str">
        <f>'AI - 1'!A935</f>
        <v>No</v>
      </c>
      <c r="N936" s="18" t="str">
        <f>'AI - 2'!A935</f>
        <v>No</v>
      </c>
      <c r="O936" s="18" t="str">
        <f>'AI  - 3'!A935</f>
        <v>No</v>
      </c>
      <c r="P936" s="8">
        <f>COUNTIF(M936:O936,"Yes")</f>
        <v>0</v>
      </c>
      <c r="Q936" s="18" t="str">
        <f>'AI - 1'!B935</f>
        <v>No</v>
      </c>
      <c r="R936" s="18" t="str">
        <f>'AI - 2'!B935</f>
        <v>No</v>
      </c>
      <c r="S936" s="18" t="str">
        <f>'AI  - 3'!B935</f>
        <v>No</v>
      </c>
      <c r="T936" s="8">
        <f>COUNTIF(Q936:S936,"Yes")</f>
        <v>0</v>
      </c>
      <c r="U936" s="15" t="s">
        <v>152</v>
      </c>
      <c r="V936" s="19"/>
      <c r="W936" s="8"/>
      <c r="X936" s="5"/>
      <c r="Y936" s="20"/>
      <c r="Z936" s="21"/>
      <c r="AA936" s="22"/>
      <c r="AB936" s="22"/>
      <c r="AC936" s="23"/>
      <c r="AD936" s="22"/>
      <c r="AE936" s="22"/>
      <c r="AF936" s="22"/>
      <c r="AG936" s="23"/>
      <c r="AH936" s="22"/>
    </row>
    <row r="937" spans="1:34" ht="15.75" customHeight="1" x14ac:dyDescent="0.3">
      <c r="A937" s="13"/>
      <c r="B937" s="54"/>
      <c r="C937" s="10">
        <v>934</v>
      </c>
      <c r="D937" s="6" t="s">
        <v>2004</v>
      </c>
      <c r="E937" s="6" t="s">
        <v>2005</v>
      </c>
      <c r="F937" s="14" t="s">
        <v>152</v>
      </c>
      <c r="G937" s="15" t="s">
        <v>152</v>
      </c>
      <c r="H937" s="15" t="s">
        <v>152</v>
      </c>
      <c r="I937" s="16" t="s">
        <v>25</v>
      </c>
      <c r="L937" s="17"/>
      <c r="M937" s="18" t="str">
        <f>'AI - 1'!A936</f>
        <v>No</v>
      </c>
      <c r="N937" s="18" t="str">
        <f>'AI - 2'!A936</f>
        <v>No</v>
      </c>
      <c r="O937" s="18" t="str">
        <f>'AI  - 3'!A936</f>
        <v>No</v>
      </c>
      <c r="P937" s="8">
        <f>COUNTIF(M937:O937,"Yes")</f>
        <v>0</v>
      </c>
      <c r="Q937" s="18" t="str">
        <f>'AI - 1'!B936</f>
        <v>No</v>
      </c>
      <c r="R937" s="18" t="str">
        <f>'AI - 2'!B936</f>
        <v>No</v>
      </c>
      <c r="S937" s="18" t="str">
        <f>'AI  - 3'!B936</f>
        <v>No</v>
      </c>
      <c r="T937" s="8">
        <f>COUNTIF(Q937:S937,"Yes")</f>
        <v>0</v>
      </c>
      <c r="U937" s="15" t="s">
        <v>152</v>
      </c>
      <c r="V937" s="19"/>
      <c r="W937" s="8"/>
      <c r="X937" s="5"/>
      <c r="Y937" s="20"/>
      <c r="Z937" s="21"/>
      <c r="AA937" s="22"/>
      <c r="AB937" s="22"/>
      <c r="AC937" s="23"/>
      <c r="AD937" s="22"/>
      <c r="AE937" s="22"/>
      <c r="AF937" s="22"/>
      <c r="AG937" s="23"/>
      <c r="AH937" s="22"/>
    </row>
    <row r="938" spans="1:34" ht="15.75" customHeight="1" x14ac:dyDescent="0.3">
      <c r="A938" s="13"/>
      <c r="B938" s="54"/>
      <c r="C938" s="10">
        <v>935</v>
      </c>
      <c r="D938" s="6" t="s">
        <v>2006</v>
      </c>
      <c r="E938" s="6" t="s">
        <v>2007</v>
      </c>
      <c r="F938" s="14" t="s">
        <v>152</v>
      </c>
      <c r="G938" s="15" t="s">
        <v>152</v>
      </c>
      <c r="H938" s="15" t="s">
        <v>152</v>
      </c>
      <c r="I938" s="16" t="s">
        <v>25</v>
      </c>
      <c r="L938" s="17"/>
      <c r="M938" s="18" t="str">
        <f>'AI - 1'!A937</f>
        <v>No</v>
      </c>
      <c r="N938" s="18" t="str">
        <f>'AI - 2'!A937</f>
        <v>No</v>
      </c>
      <c r="O938" s="18" t="str">
        <f>'AI  - 3'!A937</f>
        <v>No</v>
      </c>
      <c r="P938" s="8">
        <f>COUNTIF(M938:O938,"Yes")</f>
        <v>0</v>
      </c>
      <c r="Q938" s="18" t="str">
        <f>'AI - 1'!B937</f>
        <v>No</v>
      </c>
      <c r="R938" s="18" t="str">
        <f>'AI - 2'!B937</f>
        <v>No</v>
      </c>
      <c r="S938" s="18" t="str">
        <f>'AI  - 3'!B937</f>
        <v>No</v>
      </c>
      <c r="T938" s="8">
        <f>COUNTIF(Q938:S938,"Yes")</f>
        <v>0</v>
      </c>
      <c r="U938" s="15" t="s">
        <v>152</v>
      </c>
      <c r="V938" s="19"/>
      <c r="W938" s="8"/>
      <c r="X938" s="5"/>
      <c r="Y938" s="20"/>
      <c r="Z938" s="21"/>
      <c r="AA938" s="22"/>
      <c r="AB938" s="22"/>
      <c r="AC938" s="23"/>
      <c r="AD938" s="22"/>
      <c r="AE938" s="22"/>
      <c r="AF938" s="22"/>
      <c r="AG938" s="23"/>
      <c r="AH938" s="22"/>
    </row>
    <row r="939" spans="1:34" ht="15.75" customHeight="1" x14ac:dyDescent="0.3">
      <c r="A939" s="13"/>
      <c r="B939" s="54"/>
      <c r="C939" s="10">
        <v>936</v>
      </c>
      <c r="D939" s="6" t="s">
        <v>2008</v>
      </c>
      <c r="E939" s="6" t="s">
        <v>2009</v>
      </c>
      <c r="F939" s="14" t="s">
        <v>152</v>
      </c>
      <c r="G939" s="15" t="s">
        <v>152</v>
      </c>
      <c r="H939" s="15" t="s">
        <v>152</v>
      </c>
      <c r="I939" s="16" t="s">
        <v>25</v>
      </c>
      <c r="L939" s="17"/>
      <c r="M939" s="18" t="str">
        <f>'AI - 1'!A938</f>
        <v>No</v>
      </c>
      <c r="N939" s="18" t="str">
        <f>'AI - 2'!A938</f>
        <v>No</v>
      </c>
      <c r="O939" s="18" t="str">
        <f>'AI  - 3'!A938</f>
        <v>No</v>
      </c>
      <c r="P939" s="8">
        <f>COUNTIF(M939:O939,"Yes")</f>
        <v>0</v>
      </c>
      <c r="Q939" s="18" t="str">
        <f>'AI - 1'!B938</f>
        <v>No</v>
      </c>
      <c r="R939" s="18" t="str">
        <f>'AI - 2'!B938</f>
        <v>No</v>
      </c>
      <c r="S939" s="18" t="str">
        <f>'AI  - 3'!B938</f>
        <v>No</v>
      </c>
      <c r="T939" s="8">
        <f>COUNTIF(Q939:S939,"Yes")</f>
        <v>0</v>
      </c>
      <c r="U939" s="15" t="s">
        <v>152</v>
      </c>
      <c r="V939" s="19"/>
      <c r="W939" s="8"/>
      <c r="X939" s="5"/>
      <c r="Y939" s="20"/>
      <c r="Z939" s="21"/>
      <c r="AA939" s="22"/>
      <c r="AB939" s="22"/>
      <c r="AC939" s="23"/>
      <c r="AD939" s="22"/>
      <c r="AE939" s="22"/>
      <c r="AF939" s="22"/>
      <c r="AG939" s="23"/>
      <c r="AH939" s="22"/>
    </row>
    <row r="940" spans="1:34" ht="15.75" customHeight="1" x14ac:dyDescent="0.3">
      <c r="A940" s="13"/>
      <c r="B940" s="54"/>
      <c r="C940" s="10">
        <v>937</v>
      </c>
      <c r="D940" s="6" t="s">
        <v>2010</v>
      </c>
      <c r="E940" s="6" t="s">
        <v>2011</v>
      </c>
      <c r="F940" s="14" t="s">
        <v>152</v>
      </c>
      <c r="G940" s="15" t="s">
        <v>152</v>
      </c>
      <c r="H940" s="15" t="s">
        <v>152</v>
      </c>
      <c r="I940" s="16" t="s">
        <v>25</v>
      </c>
      <c r="L940" s="17"/>
      <c r="M940" s="18" t="str">
        <f>'AI - 1'!A939</f>
        <v>No</v>
      </c>
      <c r="N940" s="18" t="str">
        <f>'AI - 2'!A939</f>
        <v>No</v>
      </c>
      <c r="O940" s="18" t="str">
        <f>'AI  - 3'!A939</f>
        <v>No</v>
      </c>
      <c r="P940" s="8">
        <f>COUNTIF(M940:O940,"Yes")</f>
        <v>0</v>
      </c>
      <c r="Q940" s="18" t="str">
        <f>'AI - 1'!B939</f>
        <v>No</v>
      </c>
      <c r="R940" s="18" t="str">
        <f>'AI - 2'!B939</f>
        <v>No</v>
      </c>
      <c r="S940" s="18" t="str">
        <f>'AI  - 3'!B939</f>
        <v>No</v>
      </c>
      <c r="T940" s="8">
        <f>COUNTIF(Q940:S940,"Yes")</f>
        <v>0</v>
      </c>
      <c r="U940" s="15" t="s">
        <v>152</v>
      </c>
      <c r="V940" s="19"/>
      <c r="W940" s="8"/>
      <c r="X940" s="5"/>
      <c r="Y940" s="20"/>
      <c r="Z940" s="21"/>
      <c r="AA940" s="22"/>
      <c r="AB940" s="22"/>
      <c r="AC940" s="23"/>
      <c r="AD940" s="22"/>
      <c r="AE940" s="22"/>
      <c r="AF940" s="22"/>
      <c r="AG940" s="23"/>
      <c r="AH940" s="22"/>
    </row>
    <row r="941" spans="1:34" ht="15.75" customHeight="1" x14ac:dyDescent="0.3">
      <c r="A941" s="13"/>
      <c r="B941" s="54"/>
      <c r="C941" s="10">
        <v>938</v>
      </c>
      <c r="D941" s="6" t="s">
        <v>2012</v>
      </c>
      <c r="E941" s="6" t="s">
        <v>28</v>
      </c>
      <c r="F941" s="14" t="s">
        <v>152</v>
      </c>
      <c r="G941" s="15" t="s">
        <v>152</v>
      </c>
      <c r="H941" s="15" t="s">
        <v>152</v>
      </c>
      <c r="I941" s="16" t="s">
        <v>25</v>
      </c>
      <c r="L941" s="17"/>
      <c r="M941" s="18" t="str">
        <f>'AI - 1'!A940</f>
        <v>No</v>
      </c>
      <c r="N941" s="18" t="str">
        <f>'AI - 2'!A940</f>
        <v>No</v>
      </c>
      <c r="O941" s="18" t="str">
        <f>'AI  - 3'!A940</f>
        <v>No</v>
      </c>
      <c r="P941" s="8">
        <f>COUNTIF(M941:O941,"Yes")</f>
        <v>0</v>
      </c>
      <c r="Q941" s="18" t="str">
        <f>'AI - 1'!B940</f>
        <v>No</v>
      </c>
      <c r="R941" s="18" t="str">
        <f>'AI - 2'!B940</f>
        <v>No</v>
      </c>
      <c r="S941" s="18" t="str">
        <f>'AI  - 3'!B940</f>
        <v>No</v>
      </c>
      <c r="T941" s="8">
        <f>COUNTIF(Q941:S941,"Yes")</f>
        <v>0</v>
      </c>
      <c r="U941" s="15" t="s">
        <v>152</v>
      </c>
      <c r="V941" s="19"/>
      <c r="W941" s="8"/>
      <c r="X941" s="5"/>
      <c r="Y941" s="20"/>
      <c r="Z941" s="21"/>
      <c r="AA941" s="22"/>
      <c r="AB941" s="22"/>
      <c r="AC941" s="23"/>
      <c r="AD941" s="22"/>
      <c r="AE941" s="22"/>
      <c r="AF941" s="22"/>
      <c r="AG941" s="23"/>
      <c r="AH941" s="22"/>
    </row>
    <row r="942" spans="1:34" ht="15.75" customHeight="1" x14ac:dyDescent="0.3">
      <c r="A942" s="13"/>
      <c r="B942" s="54"/>
      <c r="C942" s="10">
        <v>939</v>
      </c>
      <c r="D942" s="6" t="s">
        <v>2013</v>
      </c>
      <c r="E942" s="6" t="s">
        <v>2014</v>
      </c>
      <c r="F942" s="14" t="s">
        <v>152</v>
      </c>
      <c r="G942" s="15" t="s">
        <v>152</v>
      </c>
      <c r="H942" s="15" t="s">
        <v>152</v>
      </c>
      <c r="I942" s="16" t="s">
        <v>25</v>
      </c>
      <c r="L942" s="17"/>
      <c r="M942" s="18" t="str">
        <f>'AI - 1'!A941</f>
        <v>No</v>
      </c>
      <c r="N942" s="18" t="str">
        <f>'AI - 2'!A941</f>
        <v>No</v>
      </c>
      <c r="O942" s="18" t="str">
        <f>'AI  - 3'!A941</f>
        <v>No</v>
      </c>
      <c r="P942" s="8">
        <f>COUNTIF(M942:O942,"Yes")</f>
        <v>0</v>
      </c>
      <c r="Q942" s="18" t="str">
        <f>'AI - 1'!B941</f>
        <v>No</v>
      </c>
      <c r="R942" s="18" t="str">
        <f>'AI - 2'!B941</f>
        <v>No</v>
      </c>
      <c r="S942" s="18" t="str">
        <f>'AI  - 3'!B941</f>
        <v>No</v>
      </c>
      <c r="T942" s="8">
        <f>COUNTIF(Q942:S942,"Yes")</f>
        <v>0</v>
      </c>
      <c r="U942" s="15" t="s">
        <v>152</v>
      </c>
      <c r="V942" s="19"/>
      <c r="W942" s="8"/>
      <c r="X942" s="5"/>
      <c r="Y942" s="20"/>
      <c r="Z942" s="21"/>
      <c r="AA942" s="22"/>
      <c r="AB942" s="22"/>
      <c r="AC942" s="23"/>
      <c r="AD942" s="22"/>
      <c r="AE942" s="22"/>
      <c r="AF942" s="22"/>
      <c r="AG942" s="23"/>
      <c r="AH942" s="22"/>
    </row>
    <row r="943" spans="1:34" ht="15.75" customHeight="1" x14ac:dyDescent="0.3">
      <c r="A943" s="13"/>
      <c r="B943" s="54"/>
      <c r="C943" s="10">
        <v>940</v>
      </c>
      <c r="D943" s="6" t="s">
        <v>2015</v>
      </c>
      <c r="E943" s="6" t="s">
        <v>2016</v>
      </c>
      <c r="F943" s="14" t="s">
        <v>152</v>
      </c>
      <c r="G943" s="15" t="s">
        <v>152</v>
      </c>
      <c r="H943" s="15" t="s">
        <v>152</v>
      </c>
      <c r="I943" s="16" t="s">
        <v>25</v>
      </c>
      <c r="L943" s="17"/>
      <c r="M943" s="18" t="str">
        <f>'AI - 1'!A942</f>
        <v>No</v>
      </c>
      <c r="N943" s="18" t="str">
        <f>'AI - 2'!A942</f>
        <v>No</v>
      </c>
      <c r="O943" s="18" t="str">
        <f>'AI  - 3'!A942</f>
        <v>No</v>
      </c>
      <c r="P943" s="8">
        <f>COUNTIF(M943:O943,"Yes")</f>
        <v>0</v>
      </c>
      <c r="Q943" s="18" t="str">
        <f>'AI - 1'!B942</f>
        <v>No</v>
      </c>
      <c r="R943" s="18" t="str">
        <f>'AI - 2'!B942</f>
        <v>No</v>
      </c>
      <c r="S943" s="18" t="str">
        <f>'AI  - 3'!B942</f>
        <v>No</v>
      </c>
      <c r="T943" s="8">
        <f>COUNTIF(Q943:S943,"Yes")</f>
        <v>0</v>
      </c>
      <c r="U943" s="15" t="s">
        <v>152</v>
      </c>
      <c r="V943" s="19"/>
      <c r="W943" s="8"/>
      <c r="X943" s="5"/>
      <c r="Y943" s="20"/>
      <c r="Z943" s="21"/>
      <c r="AA943" s="22"/>
      <c r="AB943" s="22"/>
      <c r="AC943" s="23"/>
      <c r="AD943" s="22"/>
      <c r="AE943" s="22"/>
      <c r="AF943" s="22"/>
      <c r="AG943" s="23"/>
      <c r="AH943" s="22"/>
    </row>
    <row r="944" spans="1:34" ht="15.75" customHeight="1" x14ac:dyDescent="0.3">
      <c r="A944" s="13"/>
      <c r="B944" s="54"/>
      <c r="C944" s="10">
        <v>941</v>
      </c>
      <c r="D944" s="6" t="s">
        <v>2017</v>
      </c>
      <c r="E944" s="6" t="s">
        <v>2018</v>
      </c>
      <c r="F944" s="14" t="s">
        <v>152</v>
      </c>
      <c r="G944" s="15" t="s">
        <v>152</v>
      </c>
      <c r="H944" s="15" t="s">
        <v>152</v>
      </c>
      <c r="I944" s="16" t="s">
        <v>25</v>
      </c>
      <c r="L944" s="17"/>
      <c r="M944" s="18" t="str">
        <f>'AI - 1'!A943</f>
        <v>No</v>
      </c>
      <c r="N944" s="18" t="str">
        <f>'AI - 2'!A943</f>
        <v>No</v>
      </c>
      <c r="O944" s="18" t="str">
        <f>'AI  - 3'!A943</f>
        <v>No</v>
      </c>
      <c r="P944" s="8">
        <f>COUNTIF(M944:O944,"Yes")</f>
        <v>0</v>
      </c>
      <c r="Q944" s="18" t="str">
        <f>'AI - 1'!B943</f>
        <v>No</v>
      </c>
      <c r="R944" s="18" t="str">
        <f>'AI - 2'!B943</f>
        <v>No</v>
      </c>
      <c r="S944" s="18" t="str">
        <f>'AI  - 3'!B943</f>
        <v>No</v>
      </c>
      <c r="T944" s="8">
        <f>COUNTIF(Q944:S944,"Yes")</f>
        <v>0</v>
      </c>
      <c r="U944" s="15" t="s">
        <v>152</v>
      </c>
      <c r="V944" s="19"/>
      <c r="W944" s="8"/>
      <c r="X944" s="5"/>
      <c r="Y944" s="20"/>
      <c r="Z944" s="21"/>
      <c r="AA944" s="22"/>
      <c r="AB944" s="22"/>
      <c r="AC944" s="23"/>
      <c r="AD944" s="22"/>
      <c r="AE944" s="22"/>
      <c r="AF944" s="22"/>
      <c r="AG944" s="23"/>
      <c r="AH944" s="22"/>
    </row>
    <row r="945" spans="1:34" ht="15.75" customHeight="1" x14ac:dyDescent="0.3">
      <c r="A945" s="13"/>
      <c r="B945" s="54"/>
      <c r="C945" s="10">
        <v>942</v>
      </c>
      <c r="D945" s="6" t="s">
        <v>2019</v>
      </c>
      <c r="E945" s="6" t="s">
        <v>2020</v>
      </c>
      <c r="F945" s="14" t="s">
        <v>152</v>
      </c>
      <c r="G945" s="15" t="s">
        <v>152</v>
      </c>
      <c r="H945" s="15" t="s">
        <v>152</v>
      </c>
      <c r="I945" s="16" t="s">
        <v>25</v>
      </c>
      <c r="L945" s="17"/>
      <c r="M945" s="18" t="str">
        <f>'AI - 1'!A944</f>
        <v>No</v>
      </c>
      <c r="N945" s="18" t="str">
        <f>'AI - 2'!A944</f>
        <v>No</v>
      </c>
      <c r="O945" s="18" t="str">
        <f>'AI  - 3'!A944</f>
        <v>No</v>
      </c>
      <c r="P945" s="8">
        <f>COUNTIF(M945:O945,"Yes")</f>
        <v>0</v>
      </c>
      <c r="Q945" s="18" t="str">
        <f>'AI - 1'!B944</f>
        <v>No</v>
      </c>
      <c r="R945" s="18" t="str">
        <f>'AI - 2'!B944</f>
        <v>No</v>
      </c>
      <c r="S945" s="18" t="str">
        <f>'AI  - 3'!B944</f>
        <v>No</v>
      </c>
      <c r="T945" s="8">
        <f>COUNTIF(Q945:S945,"Yes")</f>
        <v>0</v>
      </c>
      <c r="U945" s="15" t="s">
        <v>152</v>
      </c>
      <c r="V945" s="19"/>
      <c r="W945" s="8"/>
      <c r="X945" s="5"/>
      <c r="Y945" s="20"/>
      <c r="Z945" s="21"/>
      <c r="AA945" s="22"/>
      <c r="AB945" s="22"/>
      <c r="AC945" s="23"/>
      <c r="AD945" s="22"/>
      <c r="AE945" s="22"/>
      <c r="AF945" s="22"/>
      <c r="AG945" s="23"/>
      <c r="AH945" s="22"/>
    </row>
    <row r="946" spans="1:34" ht="15.75" customHeight="1" x14ac:dyDescent="0.3">
      <c r="A946" s="13"/>
      <c r="B946" s="54"/>
      <c r="C946" s="10">
        <v>943</v>
      </c>
      <c r="D946" s="6" t="s">
        <v>343</v>
      </c>
      <c r="E946" s="6" t="s">
        <v>344</v>
      </c>
      <c r="F946" s="14" t="s">
        <v>152</v>
      </c>
      <c r="G946" s="15" t="s">
        <v>24</v>
      </c>
      <c r="H946" s="27" t="s">
        <v>152</v>
      </c>
      <c r="I946" s="16" t="s">
        <v>181</v>
      </c>
      <c r="J946" s="2" t="s">
        <v>189</v>
      </c>
      <c r="K946" s="2" t="s">
        <v>345</v>
      </c>
      <c r="L946" s="17"/>
      <c r="M946" s="18" t="str">
        <f>'AI - 1'!A945</f>
        <v>No</v>
      </c>
      <c r="N946" s="18" t="str">
        <f>'AI - 2'!A945</f>
        <v>Yes</v>
      </c>
      <c r="O946" s="18" t="str">
        <f>'AI  - 3'!A945</f>
        <v>No</v>
      </c>
      <c r="P946" s="8">
        <f>COUNTIF(M946:O946,"Yes")</f>
        <v>1</v>
      </c>
      <c r="Q946" s="18" t="str">
        <f>'AI - 1'!B945</f>
        <v>No</v>
      </c>
      <c r="R946" s="18" t="str">
        <f>'AI - 2'!B945</f>
        <v>No</v>
      </c>
      <c r="S946" s="18" t="str">
        <f>'AI  - 3'!B945</f>
        <v>No</v>
      </c>
      <c r="T946" s="8">
        <f>COUNTIF(Q946:S946,"Yes")</f>
        <v>0</v>
      </c>
      <c r="U946" s="15" t="s">
        <v>24</v>
      </c>
      <c r="V946" s="19"/>
      <c r="W946" s="8"/>
      <c r="X946" s="5"/>
      <c r="Y946" s="20"/>
      <c r="Z946" s="21"/>
      <c r="AA946" s="22"/>
      <c r="AB946" s="22"/>
      <c r="AC946" s="23"/>
      <c r="AD946" s="21"/>
      <c r="AE946" s="22"/>
      <c r="AF946" s="22"/>
      <c r="AG946" s="23"/>
      <c r="AH946" s="21"/>
    </row>
    <row r="947" spans="1:34" ht="15.75" customHeight="1" x14ac:dyDescent="0.3">
      <c r="A947" s="13"/>
      <c r="B947" s="54"/>
      <c r="C947" s="10">
        <v>944</v>
      </c>
      <c r="D947" s="6" t="s">
        <v>2021</v>
      </c>
      <c r="E947" s="6" t="s">
        <v>2022</v>
      </c>
      <c r="F947" s="14" t="s">
        <v>152</v>
      </c>
      <c r="G947" s="15" t="s">
        <v>152</v>
      </c>
      <c r="H947" s="15" t="s">
        <v>152</v>
      </c>
      <c r="I947" s="16" t="s">
        <v>25</v>
      </c>
      <c r="L947" s="17"/>
      <c r="M947" s="18" t="str">
        <f>'AI - 1'!A946</f>
        <v>No</v>
      </c>
      <c r="N947" s="18" t="str">
        <f>'AI - 2'!A946</f>
        <v>No</v>
      </c>
      <c r="O947" s="18" t="str">
        <f>'AI  - 3'!A946</f>
        <v>No</v>
      </c>
      <c r="P947" s="8">
        <f>COUNTIF(M947:O947,"Yes")</f>
        <v>0</v>
      </c>
      <c r="Q947" s="18" t="str">
        <f>'AI - 1'!B946</f>
        <v>No</v>
      </c>
      <c r="R947" s="18" t="str">
        <f>'AI - 2'!B946</f>
        <v>No</v>
      </c>
      <c r="S947" s="18" t="str">
        <f>'AI  - 3'!B946</f>
        <v>No</v>
      </c>
      <c r="T947" s="8">
        <f>COUNTIF(Q947:S947,"Yes")</f>
        <v>0</v>
      </c>
      <c r="U947" s="15" t="s">
        <v>152</v>
      </c>
      <c r="V947" s="19"/>
      <c r="W947" s="8"/>
      <c r="X947" s="5"/>
      <c r="Y947" s="20"/>
      <c r="Z947" s="21"/>
      <c r="AA947" s="22"/>
      <c r="AB947" s="22"/>
      <c r="AC947" s="23"/>
      <c r="AD947" s="22"/>
      <c r="AE947" s="22"/>
      <c r="AF947" s="22"/>
      <c r="AG947" s="23"/>
      <c r="AH947" s="22"/>
    </row>
    <row r="948" spans="1:34" ht="15.75" customHeight="1" x14ac:dyDescent="0.3">
      <c r="A948" s="13"/>
      <c r="B948" s="54"/>
      <c r="C948" s="10">
        <v>945</v>
      </c>
      <c r="D948" s="6" t="s">
        <v>174</v>
      </c>
      <c r="E948" s="6" t="s">
        <v>28</v>
      </c>
      <c r="F948" s="14" t="s">
        <v>152</v>
      </c>
      <c r="G948" s="15" t="s">
        <v>24</v>
      </c>
      <c r="H948" s="16" t="s">
        <v>24</v>
      </c>
      <c r="I948" s="24" t="s">
        <v>153</v>
      </c>
      <c r="J948" s="2" t="s">
        <v>175</v>
      </c>
      <c r="L948" s="17"/>
      <c r="M948" s="18" t="str">
        <f>'AI - 1'!A947</f>
        <v>Yes</v>
      </c>
      <c r="N948" s="18" t="str">
        <f>'AI - 2'!A947</f>
        <v>Yes</v>
      </c>
      <c r="O948" s="18" t="str">
        <f>'AI  - 3'!A947</f>
        <v>Yes</v>
      </c>
      <c r="P948" s="8">
        <f>COUNTIF(M948:O948,"Yes")</f>
        <v>3</v>
      </c>
      <c r="Q948" s="18" t="str">
        <f>'AI - 1'!B947</f>
        <v>Yes</v>
      </c>
      <c r="R948" s="18" t="str">
        <f>'AI - 2'!B947</f>
        <v>Yes</v>
      </c>
      <c r="S948" s="18" t="str">
        <f>'AI  - 3'!B947</f>
        <v>Yes</v>
      </c>
      <c r="T948" s="8">
        <f>COUNTIF(Q948:S948,"Yes")</f>
        <v>3</v>
      </c>
      <c r="U948" s="15" t="s">
        <v>24</v>
      </c>
      <c r="V948" s="19"/>
      <c r="W948" s="8"/>
      <c r="X948" s="5"/>
      <c r="Y948" s="20"/>
      <c r="Z948" s="21"/>
      <c r="AA948" s="22"/>
      <c r="AB948" s="22"/>
      <c r="AC948" s="23"/>
      <c r="AD948" s="21"/>
      <c r="AE948" s="22"/>
      <c r="AF948" s="22"/>
      <c r="AG948" s="23"/>
      <c r="AH948" s="21"/>
    </row>
    <row r="949" spans="1:34" ht="15.75" customHeight="1" x14ac:dyDescent="0.3">
      <c r="A949" s="13"/>
      <c r="B949" s="54"/>
      <c r="C949" s="10">
        <v>946</v>
      </c>
      <c r="D949" s="6" t="s">
        <v>2023</v>
      </c>
      <c r="E949" s="6" t="s">
        <v>2024</v>
      </c>
      <c r="F949" s="14" t="s">
        <v>152</v>
      </c>
      <c r="G949" s="15" t="s">
        <v>152</v>
      </c>
      <c r="H949" s="15" t="s">
        <v>152</v>
      </c>
      <c r="I949" s="16" t="s">
        <v>25</v>
      </c>
      <c r="L949" s="17"/>
      <c r="M949" s="18" t="str">
        <f>'AI - 1'!A948</f>
        <v>No</v>
      </c>
      <c r="N949" s="18" t="str">
        <f>'AI - 2'!A948</f>
        <v>No</v>
      </c>
      <c r="O949" s="18" t="str">
        <f>'AI  - 3'!A948</f>
        <v>No</v>
      </c>
      <c r="P949" s="8">
        <f>COUNTIF(M949:O949,"Yes")</f>
        <v>0</v>
      </c>
      <c r="Q949" s="18" t="str">
        <f>'AI - 1'!B948</f>
        <v>No</v>
      </c>
      <c r="R949" s="18" t="str">
        <f>'AI - 2'!B948</f>
        <v>No</v>
      </c>
      <c r="S949" s="18" t="str">
        <f>'AI  - 3'!B948</f>
        <v>No</v>
      </c>
      <c r="T949" s="8">
        <f>COUNTIF(Q949:S949,"Yes")</f>
        <v>0</v>
      </c>
      <c r="U949" s="15" t="s">
        <v>152</v>
      </c>
      <c r="V949" s="19"/>
      <c r="W949" s="8"/>
      <c r="X949" s="5"/>
      <c r="Y949" s="20"/>
      <c r="Z949" s="21"/>
      <c r="AA949" s="5"/>
      <c r="AB949" s="5"/>
      <c r="AC949" s="20"/>
      <c r="AD949" s="35"/>
      <c r="AE949" s="22"/>
      <c r="AF949" s="22"/>
      <c r="AG949" s="23"/>
      <c r="AH949" s="22"/>
    </row>
    <row r="950" spans="1:34" ht="15.75" customHeight="1" x14ac:dyDescent="0.3">
      <c r="A950" s="13"/>
      <c r="B950" s="54"/>
      <c r="C950" s="10">
        <v>947</v>
      </c>
      <c r="D950" s="6" t="s">
        <v>2025</v>
      </c>
      <c r="E950" s="6" t="s">
        <v>2026</v>
      </c>
      <c r="F950" s="14" t="s">
        <v>152</v>
      </c>
      <c r="G950" s="15" t="s">
        <v>152</v>
      </c>
      <c r="H950" s="15" t="s">
        <v>152</v>
      </c>
      <c r="I950" s="16" t="s">
        <v>25</v>
      </c>
      <c r="L950" s="17"/>
      <c r="M950" s="18" t="str">
        <f>'AI - 1'!A949</f>
        <v>No</v>
      </c>
      <c r="N950" s="18" t="str">
        <f>'AI - 2'!A949</f>
        <v>No</v>
      </c>
      <c r="O950" s="18" t="str">
        <f>'AI  - 3'!A949</f>
        <v>No</v>
      </c>
      <c r="P950" s="8">
        <f>COUNTIF(M950:O950,"Yes")</f>
        <v>0</v>
      </c>
      <c r="Q950" s="18" t="str">
        <f>'AI - 1'!B949</f>
        <v>No</v>
      </c>
      <c r="R950" s="18" t="str">
        <f>'AI - 2'!B949</f>
        <v>No</v>
      </c>
      <c r="S950" s="18" t="str">
        <f>'AI  - 3'!B949</f>
        <v>No</v>
      </c>
      <c r="T950" s="8">
        <f>COUNTIF(Q950:S950,"Yes")</f>
        <v>0</v>
      </c>
      <c r="U950" s="15" t="s">
        <v>152</v>
      </c>
      <c r="V950" s="19"/>
      <c r="W950" s="8"/>
      <c r="X950" s="5"/>
      <c r="Y950" s="20"/>
      <c r="Z950" s="21"/>
      <c r="AA950" s="22"/>
      <c r="AB950" s="22"/>
      <c r="AC950" s="23"/>
      <c r="AD950" s="22"/>
      <c r="AE950" s="22"/>
      <c r="AF950" s="22"/>
      <c r="AG950" s="23"/>
      <c r="AH950" s="22"/>
    </row>
    <row r="951" spans="1:34" ht="15.75" customHeight="1" x14ac:dyDescent="0.3">
      <c r="A951" s="13"/>
      <c r="B951" s="54"/>
      <c r="C951" s="10">
        <v>948</v>
      </c>
      <c r="D951" s="6" t="s">
        <v>2027</v>
      </c>
      <c r="E951" s="6" t="s">
        <v>2028</v>
      </c>
      <c r="F951" s="14" t="s">
        <v>152</v>
      </c>
      <c r="G951" s="15" t="s">
        <v>152</v>
      </c>
      <c r="H951" s="15" t="s">
        <v>152</v>
      </c>
      <c r="I951" s="16" t="s">
        <v>25</v>
      </c>
      <c r="L951" s="17"/>
      <c r="M951" s="18" t="str">
        <f>'AI - 1'!A950</f>
        <v>No</v>
      </c>
      <c r="N951" s="18" t="str">
        <f>'AI - 2'!A950</f>
        <v>No</v>
      </c>
      <c r="O951" s="18" t="str">
        <f>'AI  - 3'!A950</f>
        <v>No</v>
      </c>
      <c r="P951" s="8">
        <f>COUNTIF(M951:O951,"Yes")</f>
        <v>0</v>
      </c>
      <c r="Q951" s="18" t="str">
        <f>'AI - 1'!B950</f>
        <v>No</v>
      </c>
      <c r="R951" s="18" t="str">
        <f>'AI - 2'!B950</f>
        <v>No</v>
      </c>
      <c r="S951" s="18" t="str">
        <f>'AI  - 3'!B950</f>
        <v>No</v>
      </c>
      <c r="T951" s="8">
        <f>COUNTIF(Q951:S951,"Yes")</f>
        <v>0</v>
      </c>
      <c r="U951" s="15" t="s">
        <v>152</v>
      </c>
      <c r="V951" s="19"/>
      <c r="W951" s="8"/>
      <c r="X951" s="5"/>
      <c r="Y951" s="20"/>
      <c r="Z951" s="21"/>
      <c r="AA951" s="22"/>
      <c r="AB951" s="22"/>
      <c r="AC951" s="23"/>
      <c r="AD951" s="22"/>
      <c r="AE951" s="22"/>
      <c r="AF951" s="22"/>
      <c r="AG951" s="23"/>
      <c r="AH951" s="22"/>
    </row>
    <row r="952" spans="1:34" ht="15.75" customHeight="1" x14ac:dyDescent="0.3">
      <c r="A952" s="13"/>
      <c r="B952" s="54"/>
      <c r="C952" s="10">
        <v>949</v>
      </c>
      <c r="D952" s="6" t="s">
        <v>2029</v>
      </c>
      <c r="E952" s="6" t="s">
        <v>2030</v>
      </c>
      <c r="F952" s="14" t="s">
        <v>152</v>
      </c>
      <c r="G952" s="15" t="s">
        <v>152</v>
      </c>
      <c r="H952" s="15" t="s">
        <v>152</v>
      </c>
      <c r="I952" s="16" t="s">
        <v>25</v>
      </c>
      <c r="L952" s="17"/>
      <c r="M952" s="18" t="str">
        <f>'AI - 1'!A951</f>
        <v>No</v>
      </c>
      <c r="N952" s="18" t="str">
        <f>'AI - 2'!A951</f>
        <v>No</v>
      </c>
      <c r="O952" s="18" t="str">
        <f>'AI  - 3'!A951</f>
        <v>No</v>
      </c>
      <c r="P952" s="8">
        <f>COUNTIF(M952:O952,"Yes")</f>
        <v>0</v>
      </c>
      <c r="Q952" s="18" t="str">
        <f>'AI - 1'!B951</f>
        <v>No</v>
      </c>
      <c r="R952" s="18" t="str">
        <f>'AI - 2'!B951</f>
        <v>No</v>
      </c>
      <c r="S952" s="18" t="str">
        <f>'AI  - 3'!B951</f>
        <v>No</v>
      </c>
      <c r="T952" s="8">
        <f>COUNTIF(Q952:S952,"Yes")</f>
        <v>0</v>
      </c>
      <c r="U952" s="15" t="s">
        <v>152</v>
      </c>
      <c r="V952" s="19"/>
      <c r="W952" s="8"/>
      <c r="X952" s="5"/>
      <c r="Y952" s="20"/>
      <c r="Z952" s="21"/>
      <c r="AA952" s="22"/>
      <c r="AB952" s="22"/>
      <c r="AC952" s="23"/>
      <c r="AD952" s="22"/>
      <c r="AE952" s="22"/>
      <c r="AF952" s="22"/>
      <c r="AG952" s="23"/>
      <c r="AH952" s="22"/>
    </row>
    <row r="953" spans="1:34" ht="15.75" customHeight="1" x14ac:dyDescent="0.3">
      <c r="A953" s="13"/>
      <c r="B953" s="54"/>
      <c r="C953" s="10">
        <v>950</v>
      </c>
      <c r="D953" s="6" t="s">
        <v>2031</v>
      </c>
      <c r="E953" s="6" t="s">
        <v>2032</v>
      </c>
      <c r="F953" s="14" t="s">
        <v>152</v>
      </c>
      <c r="G953" s="15" t="s">
        <v>152</v>
      </c>
      <c r="H953" s="15" t="s">
        <v>152</v>
      </c>
      <c r="I953" s="16" t="s">
        <v>25</v>
      </c>
      <c r="L953" s="17"/>
      <c r="M953" s="18" t="str">
        <f>'AI - 1'!A952</f>
        <v>No</v>
      </c>
      <c r="N953" s="18" t="str">
        <f>'AI - 2'!A952</f>
        <v>No</v>
      </c>
      <c r="O953" s="18" t="str">
        <f>'AI  - 3'!A952</f>
        <v>No</v>
      </c>
      <c r="P953" s="8">
        <f>COUNTIF(M953:O953,"Yes")</f>
        <v>0</v>
      </c>
      <c r="Q953" s="18" t="str">
        <f>'AI - 1'!B952</f>
        <v>No</v>
      </c>
      <c r="R953" s="18" t="str">
        <f>'AI - 2'!B952</f>
        <v>No</v>
      </c>
      <c r="S953" s="18" t="str">
        <f>'AI  - 3'!B952</f>
        <v>No</v>
      </c>
      <c r="T953" s="8">
        <f>COUNTIF(Q953:S953,"Yes")</f>
        <v>0</v>
      </c>
      <c r="U953" s="15" t="s">
        <v>152</v>
      </c>
      <c r="V953" s="19"/>
      <c r="W953" s="8"/>
      <c r="X953" s="5"/>
      <c r="Y953" s="20"/>
      <c r="Z953" s="21"/>
      <c r="AA953" s="22"/>
      <c r="AB953" s="22"/>
      <c r="AC953" s="23"/>
      <c r="AD953" s="22"/>
      <c r="AE953" s="22"/>
      <c r="AF953" s="22"/>
      <c r="AG953" s="23"/>
      <c r="AH953" s="22"/>
    </row>
    <row r="954" spans="1:34" ht="15.75" customHeight="1" x14ac:dyDescent="0.3">
      <c r="A954" s="13"/>
      <c r="B954" s="54"/>
      <c r="C954" s="10">
        <v>951</v>
      </c>
      <c r="D954" s="6" t="s">
        <v>2033</v>
      </c>
      <c r="E954" s="6" t="s">
        <v>2034</v>
      </c>
      <c r="F954" s="14" t="s">
        <v>152</v>
      </c>
      <c r="G954" s="15" t="s">
        <v>152</v>
      </c>
      <c r="H954" s="15" t="s">
        <v>152</v>
      </c>
      <c r="I954" s="16" t="s">
        <v>25</v>
      </c>
      <c r="L954" s="17"/>
      <c r="M954" s="18" t="str">
        <f>'AI - 1'!A953</f>
        <v>No</v>
      </c>
      <c r="N954" s="18" t="str">
        <f>'AI - 2'!A953</f>
        <v>No</v>
      </c>
      <c r="O954" s="18" t="str">
        <f>'AI  - 3'!A953</f>
        <v>No</v>
      </c>
      <c r="P954" s="8">
        <f>COUNTIF(M954:O954,"Yes")</f>
        <v>0</v>
      </c>
      <c r="Q954" s="18" t="str">
        <f>'AI - 1'!B953</f>
        <v>No</v>
      </c>
      <c r="R954" s="18" t="str">
        <f>'AI - 2'!B953</f>
        <v>No</v>
      </c>
      <c r="S954" s="18" t="str">
        <f>'AI  - 3'!B953</f>
        <v>No</v>
      </c>
      <c r="T954" s="8">
        <f>COUNTIF(Q954:S954,"Yes")</f>
        <v>0</v>
      </c>
      <c r="U954" s="15" t="s">
        <v>152</v>
      </c>
      <c r="V954" s="19"/>
      <c r="W954" s="8"/>
      <c r="X954" s="5"/>
      <c r="Y954" s="20"/>
      <c r="Z954" s="21"/>
      <c r="AA954" s="22"/>
      <c r="AB954" s="22"/>
      <c r="AC954" s="23"/>
      <c r="AD954" s="22"/>
      <c r="AE954" s="22"/>
      <c r="AF954" s="22"/>
      <c r="AG954" s="23"/>
      <c r="AH954" s="22"/>
    </row>
    <row r="955" spans="1:34" ht="15.75" customHeight="1" x14ac:dyDescent="0.3">
      <c r="A955" s="13"/>
      <c r="B955" s="54"/>
      <c r="C955" s="10">
        <v>952</v>
      </c>
      <c r="D955" s="6" t="s">
        <v>2035</v>
      </c>
      <c r="E955" s="6" t="s">
        <v>2036</v>
      </c>
      <c r="F955" s="14" t="s">
        <v>152</v>
      </c>
      <c r="G955" s="15" t="s">
        <v>152</v>
      </c>
      <c r="H955" s="15" t="s">
        <v>152</v>
      </c>
      <c r="I955" s="16" t="s">
        <v>25</v>
      </c>
      <c r="L955" s="17"/>
      <c r="M955" s="18" t="str">
        <f>'AI - 1'!A954</f>
        <v>No</v>
      </c>
      <c r="N955" s="18" t="str">
        <f>'AI - 2'!A954</f>
        <v>No</v>
      </c>
      <c r="O955" s="18" t="str">
        <f>'AI  - 3'!A954</f>
        <v>No</v>
      </c>
      <c r="P955" s="8">
        <f>COUNTIF(M955:O955,"Yes")</f>
        <v>0</v>
      </c>
      <c r="Q955" s="18" t="str">
        <f>'AI - 1'!B954</f>
        <v>No</v>
      </c>
      <c r="R955" s="18" t="str">
        <f>'AI - 2'!B954</f>
        <v>No</v>
      </c>
      <c r="S955" s="18" t="str">
        <f>'AI  - 3'!B954</f>
        <v>No</v>
      </c>
      <c r="T955" s="8">
        <f>COUNTIF(Q955:S955,"Yes")</f>
        <v>0</v>
      </c>
      <c r="U955" s="15" t="s">
        <v>152</v>
      </c>
      <c r="V955" s="19"/>
      <c r="W955" s="8"/>
      <c r="X955" s="5"/>
      <c r="Y955" s="20"/>
      <c r="Z955" s="21"/>
      <c r="AA955" s="22"/>
      <c r="AB955" s="22"/>
      <c r="AC955" s="23"/>
      <c r="AD955" s="22"/>
      <c r="AE955" s="22"/>
      <c r="AF955" s="22"/>
      <c r="AG955" s="23"/>
      <c r="AH955" s="22"/>
    </row>
    <row r="956" spans="1:34" ht="15.75" customHeight="1" x14ac:dyDescent="0.3">
      <c r="A956" s="13"/>
      <c r="B956" s="54"/>
      <c r="C956" s="10">
        <v>953</v>
      </c>
      <c r="D956" s="6" t="s">
        <v>131</v>
      </c>
      <c r="E956" s="6" t="s">
        <v>132</v>
      </c>
      <c r="F956" s="14" t="s">
        <v>24</v>
      </c>
      <c r="G956" s="15" t="s">
        <v>24</v>
      </c>
      <c r="H956" s="15" t="s">
        <v>24</v>
      </c>
      <c r="I956" s="16" t="s">
        <v>25</v>
      </c>
      <c r="L956" s="17"/>
      <c r="M956" s="18" t="str">
        <f>'AI - 1'!A955</f>
        <v>Yes</v>
      </c>
      <c r="N956" s="18" t="str">
        <f>'AI - 2'!A955</f>
        <v>Yes</v>
      </c>
      <c r="O956" s="18" t="str">
        <f>'AI  - 3'!A955</f>
        <v>Yes</v>
      </c>
      <c r="P956" s="8">
        <f>COUNTIF(M956:O956,"Yes")</f>
        <v>3</v>
      </c>
      <c r="Q956" s="18" t="str">
        <f>'AI - 1'!B955</f>
        <v>Yes</v>
      </c>
      <c r="R956" s="18" t="str">
        <f>'AI - 2'!B955</f>
        <v>Yes</v>
      </c>
      <c r="S956" s="18" t="str">
        <f>'AI  - 3'!B955</f>
        <v>Yes</v>
      </c>
      <c r="T956" s="8">
        <f>COUNTIF(Q956:S956,"Yes")</f>
        <v>3</v>
      </c>
      <c r="U956" s="15" t="s">
        <v>24</v>
      </c>
      <c r="V956" s="19"/>
      <c r="W956" s="8"/>
      <c r="X956" s="5"/>
      <c r="Y956" s="20"/>
      <c r="Z956" s="21"/>
      <c r="AA956" s="22"/>
      <c r="AB956" s="22"/>
      <c r="AC956" s="23"/>
      <c r="AD956" s="21"/>
      <c r="AE956" s="22"/>
      <c r="AF956" s="22"/>
      <c r="AG956" s="23"/>
      <c r="AH956" s="21"/>
    </row>
    <row r="957" spans="1:34" ht="15.75" customHeight="1" x14ac:dyDescent="0.3">
      <c r="A957" s="13"/>
      <c r="B957" s="54"/>
      <c r="C957" s="10">
        <v>954</v>
      </c>
      <c r="D957" s="6" t="s">
        <v>2037</v>
      </c>
      <c r="E957" s="6" t="s">
        <v>2038</v>
      </c>
      <c r="F957" s="14" t="s">
        <v>152</v>
      </c>
      <c r="G957" s="15" t="s">
        <v>152</v>
      </c>
      <c r="H957" s="15" t="s">
        <v>152</v>
      </c>
      <c r="I957" s="16" t="s">
        <v>25</v>
      </c>
      <c r="L957" s="17"/>
      <c r="M957" s="18" t="str">
        <f>'AI - 1'!A956</f>
        <v>No</v>
      </c>
      <c r="N957" s="18" t="str">
        <f>'AI - 2'!A956</f>
        <v>No</v>
      </c>
      <c r="O957" s="18" t="str">
        <f>'AI  - 3'!A956</f>
        <v>No</v>
      </c>
      <c r="P957" s="8">
        <f>COUNTIF(M957:O957,"Yes")</f>
        <v>0</v>
      </c>
      <c r="Q957" s="18" t="str">
        <f>'AI - 1'!B956</f>
        <v>No</v>
      </c>
      <c r="R957" s="18" t="str">
        <f>'AI - 2'!B956</f>
        <v>No</v>
      </c>
      <c r="S957" s="18" t="str">
        <f>'AI  - 3'!B956</f>
        <v>No</v>
      </c>
      <c r="T957" s="8">
        <f>COUNTIF(Q957:S957,"Yes")</f>
        <v>0</v>
      </c>
      <c r="U957" s="15" t="s">
        <v>152</v>
      </c>
      <c r="V957" s="19"/>
      <c r="W957" s="8"/>
      <c r="X957" s="5"/>
      <c r="Y957" s="20"/>
      <c r="Z957" s="21"/>
      <c r="AA957" s="22"/>
      <c r="AB957" s="22"/>
      <c r="AC957" s="23"/>
      <c r="AD957" s="22"/>
      <c r="AE957" s="22"/>
      <c r="AF957" s="22"/>
      <c r="AG957" s="23"/>
      <c r="AH957" s="22"/>
    </row>
    <row r="958" spans="1:34" ht="15.75" customHeight="1" x14ac:dyDescent="0.3">
      <c r="A958" s="13"/>
      <c r="B958" s="54"/>
      <c r="C958" s="10">
        <v>955</v>
      </c>
      <c r="D958" s="6" t="s">
        <v>2039</v>
      </c>
      <c r="E958" s="6" t="s">
        <v>2040</v>
      </c>
      <c r="F958" s="14" t="s">
        <v>152</v>
      </c>
      <c r="G958" s="15" t="s">
        <v>152</v>
      </c>
      <c r="H958" s="15" t="s">
        <v>152</v>
      </c>
      <c r="I958" s="16" t="s">
        <v>25</v>
      </c>
      <c r="L958" s="17"/>
      <c r="M958" s="18" t="str">
        <f>'AI - 1'!A957</f>
        <v>No</v>
      </c>
      <c r="N958" s="18" t="str">
        <f>'AI - 2'!A957</f>
        <v>No</v>
      </c>
      <c r="O958" s="18" t="str">
        <f>'AI  - 3'!A957</f>
        <v>No</v>
      </c>
      <c r="P958" s="8">
        <f>COUNTIF(M958:O958,"Yes")</f>
        <v>0</v>
      </c>
      <c r="Q958" s="18" t="str">
        <f>'AI - 1'!B957</f>
        <v>No</v>
      </c>
      <c r="R958" s="18" t="str">
        <f>'AI - 2'!B957</f>
        <v>No</v>
      </c>
      <c r="S958" s="18" t="str">
        <f>'AI  - 3'!B957</f>
        <v>No</v>
      </c>
      <c r="T958" s="8">
        <f>COUNTIF(Q958:S958,"Yes")</f>
        <v>0</v>
      </c>
      <c r="U958" s="15" t="s">
        <v>152</v>
      </c>
      <c r="V958" s="19"/>
      <c r="W958" s="8"/>
      <c r="X958" s="5"/>
      <c r="Y958" s="20"/>
      <c r="Z958" s="21"/>
      <c r="AA958" s="22"/>
      <c r="AB958" s="22"/>
      <c r="AC958" s="23"/>
      <c r="AD958" s="22"/>
      <c r="AE958" s="22"/>
      <c r="AF958" s="22"/>
      <c r="AG958" s="23"/>
      <c r="AH958" s="22"/>
    </row>
    <row r="959" spans="1:34" ht="15.75" customHeight="1" x14ac:dyDescent="0.3">
      <c r="A959" s="13"/>
      <c r="B959" s="54"/>
      <c r="C959" s="10">
        <v>956</v>
      </c>
      <c r="D959" s="6" t="s">
        <v>2041</v>
      </c>
      <c r="E959" s="6" t="s">
        <v>2042</v>
      </c>
      <c r="F959" s="14" t="s">
        <v>152</v>
      </c>
      <c r="G959" s="15" t="s">
        <v>152</v>
      </c>
      <c r="H959" s="15" t="s">
        <v>152</v>
      </c>
      <c r="I959" s="16" t="s">
        <v>25</v>
      </c>
      <c r="L959" s="17"/>
      <c r="M959" s="18" t="str">
        <f>'AI - 1'!A958</f>
        <v>No</v>
      </c>
      <c r="N959" s="18" t="str">
        <f>'AI - 2'!A958</f>
        <v>No</v>
      </c>
      <c r="O959" s="18" t="str">
        <f>'AI  - 3'!A958</f>
        <v>No</v>
      </c>
      <c r="P959" s="8">
        <f>COUNTIF(M959:O959,"Yes")</f>
        <v>0</v>
      </c>
      <c r="Q959" s="18" t="str">
        <f>'AI - 1'!B958</f>
        <v>No</v>
      </c>
      <c r="R959" s="18" t="str">
        <f>'AI - 2'!B958</f>
        <v>No</v>
      </c>
      <c r="S959" s="18" t="str">
        <f>'AI  - 3'!B958</f>
        <v>No</v>
      </c>
      <c r="T959" s="8">
        <f>COUNTIF(Q959:S959,"Yes")</f>
        <v>0</v>
      </c>
      <c r="U959" s="15" t="s">
        <v>152</v>
      </c>
      <c r="V959" s="19"/>
      <c r="W959" s="8"/>
      <c r="X959" s="5"/>
      <c r="Y959" s="20"/>
      <c r="Z959" s="21"/>
      <c r="AA959" s="22"/>
      <c r="AB959" s="22"/>
      <c r="AC959" s="23"/>
      <c r="AD959" s="22"/>
      <c r="AE959" s="22"/>
      <c r="AF959" s="22"/>
      <c r="AG959" s="23"/>
      <c r="AH959" s="22"/>
    </row>
    <row r="960" spans="1:34" ht="15.75" customHeight="1" x14ac:dyDescent="0.3">
      <c r="A960" s="13"/>
      <c r="B960" s="54"/>
      <c r="C960" s="10">
        <v>957</v>
      </c>
      <c r="D960" s="6" t="s">
        <v>2043</v>
      </c>
      <c r="E960" s="6" t="s">
        <v>2044</v>
      </c>
      <c r="F960" s="14" t="s">
        <v>152</v>
      </c>
      <c r="G960" s="15" t="s">
        <v>152</v>
      </c>
      <c r="H960" s="15" t="s">
        <v>152</v>
      </c>
      <c r="I960" s="16" t="s">
        <v>25</v>
      </c>
      <c r="L960" s="17"/>
      <c r="M960" s="18" t="str">
        <f>'AI - 1'!A959</f>
        <v>No</v>
      </c>
      <c r="N960" s="18" t="str">
        <f>'AI - 2'!A959</f>
        <v>No</v>
      </c>
      <c r="O960" s="18" t="str">
        <f>'AI  - 3'!A959</f>
        <v>No</v>
      </c>
      <c r="P960" s="8">
        <f>COUNTIF(M960:O960,"Yes")</f>
        <v>0</v>
      </c>
      <c r="Q960" s="18" t="str">
        <f>'AI - 1'!B959</f>
        <v>No</v>
      </c>
      <c r="R960" s="18" t="str">
        <f>'AI - 2'!B959</f>
        <v>No</v>
      </c>
      <c r="S960" s="18" t="str">
        <f>'AI  - 3'!B959</f>
        <v>No</v>
      </c>
      <c r="T960" s="8">
        <f>COUNTIF(Q960:S960,"Yes")</f>
        <v>0</v>
      </c>
      <c r="U960" s="15" t="s">
        <v>152</v>
      </c>
      <c r="V960" s="19"/>
      <c r="W960" s="8"/>
      <c r="X960" s="5"/>
      <c r="Y960" s="20"/>
      <c r="Z960" s="21"/>
      <c r="AA960" s="22"/>
      <c r="AB960" s="22"/>
      <c r="AC960" s="23"/>
      <c r="AD960" s="22"/>
      <c r="AE960" s="22"/>
      <c r="AF960" s="22"/>
      <c r="AG960" s="23"/>
      <c r="AH960" s="22"/>
    </row>
    <row r="961" spans="1:34" ht="15.75" customHeight="1" x14ac:dyDescent="0.3">
      <c r="A961" s="13"/>
      <c r="B961" s="54"/>
      <c r="C961" s="10">
        <v>958</v>
      </c>
      <c r="D961" s="6" t="s">
        <v>2045</v>
      </c>
      <c r="E961" s="6" t="s">
        <v>2046</v>
      </c>
      <c r="F961" s="14" t="s">
        <v>152</v>
      </c>
      <c r="G961" s="15" t="s">
        <v>152</v>
      </c>
      <c r="H961" s="15" t="s">
        <v>152</v>
      </c>
      <c r="I961" s="16" t="s">
        <v>25</v>
      </c>
      <c r="L961" s="17"/>
      <c r="M961" s="18" t="str">
        <f>'AI - 1'!A960</f>
        <v>No</v>
      </c>
      <c r="N961" s="18" t="str">
        <f>'AI - 2'!A960</f>
        <v>No</v>
      </c>
      <c r="O961" s="18" t="str">
        <f>'AI  - 3'!A960</f>
        <v>No</v>
      </c>
      <c r="P961" s="8">
        <f>COUNTIF(M961:O961,"Yes")</f>
        <v>0</v>
      </c>
      <c r="Q961" s="18" t="str">
        <f>'AI - 1'!B960</f>
        <v>No</v>
      </c>
      <c r="R961" s="18" t="str">
        <f>'AI - 2'!B960</f>
        <v>No</v>
      </c>
      <c r="S961" s="18" t="str">
        <f>'AI  - 3'!B960</f>
        <v>No</v>
      </c>
      <c r="T961" s="8">
        <f>COUNTIF(Q961:S961,"Yes")</f>
        <v>0</v>
      </c>
      <c r="U961" s="15" t="s">
        <v>152</v>
      </c>
      <c r="V961" s="19"/>
      <c r="W961" s="8"/>
      <c r="X961" s="5"/>
      <c r="Y961" s="20"/>
      <c r="Z961" s="21"/>
      <c r="AA961" s="22"/>
      <c r="AB961" s="22"/>
      <c r="AC961" s="23"/>
      <c r="AD961" s="22"/>
      <c r="AE961" s="22"/>
      <c r="AF961" s="22"/>
      <c r="AG961" s="23"/>
      <c r="AH961" s="22"/>
    </row>
    <row r="962" spans="1:34" ht="15.75" customHeight="1" x14ac:dyDescent="0.3">
      <c r="A962" s="13"/>
      <c r="B962" s="54"/>
      <c r="C962" s="10">
        <v>959</v>
      </c>
      <c r="D962" s="6" t="s">
        <v>252</v>
      </c>
      <c r="E962" s="28" t="s">
        <v>253</v>
      </c>
      <c r="F962" s="14" t="s">
        <v>24</v>
      </c>
      <c r="G962" s="15" t="s">
        <v>24</v>
      </c>
      <c r="H962" s="15" t="s">
        <v>24</v>
      </c>
      <c r="I962" s="16" t="s">
        <v>25</v>
      </c>
      <c r="L962" s="17"/>
      <c r="M962" s="18" t="str">
        <f>'AI - 1'!A961</f>
        <v>Yes</v>
      </c>
      <c r="N962" s="18" t="str">
        <f>'AI - 2'!A961</f>
        <v>Yes</v>
      </c>
      <c r="O962" s="18" t="str">
        <f>'AI  - 3'!A961</f>
        <v>Yes</v>
      </c>
      <c r="P962" s="8">
        <f>COUNTIF(M962:O962,"Yes")</f>
        <v>3</v>
      </c>
      <c r="Q962" s="18" t="str">
        <f>'AI - 1'!B961</f>
        <v>Yes</v>
      </c>
      <c r="R962" s="18" t="str">
        <f>'AI - 2'!B961</f>
        <v>No</v>
      </c>
      <c r="S962" s="18" t="str">
        <f>'AI  - 3'!B961</f>
        <v>Yes</v>
      </c>
      <c r="T962" s="8">
        <f>COUNTIF(Q962:S962,"Yes")</f>
        <v>2</v>
      </c>
      <c r="U962" s="15" t="s">
        <v>24</v>
      </c>
      <c r="V962" s="19"/>
      <c r="W962" s="8"/>
      <c r="X962" s="5"/>
      <c r="Y962" s="20"/>
      <c r="Z962" s="21"/>
      <c r="AA962" s="22"/>
      <c r="AB962" s="22"/>
      <c r="AC962" s="23"/>
      <c r="AD962" s="22"/>
      <c r="AE962" s="22"/>
      <c r="AF962" s="22"/>
      <c r="AG962" s="23"/>
      <c r="AH962" s="22"/>
    </row>
    <row r="963" spans="1:34" ht="15.75" customHeight="1" x14ac:dyDescent="0.3">
      <c r="A963" s="13"/>
      <c r="B963" s="54"/>
      <c r="C963" s="10">
        <v>960</v>
      </c>
      <c r="D963" s="6" t="s">
        <v>2047</v>
      </c>
      <c r="E963" s="6" t="s">
        <v>2048</v>
      </c>
      <c r="F963" s="14" t="s">
        <v>152</v>
      </c>
      <c r="G963" s="15" t="s">
        <v>152</v>
      </c>
      <c r="H963" s="15" t="s">
        <v>152</v>
      </c>
      <c r="I963" s="16" t="s">
        <v>25</v>
      </c>
      <c r="L963" s="17"/>
      <c r="M963" s="18" t="str">
        <f>'AI - 1'!A962</f>
        <v>No</v>
      </c>
      <c r="N963" s="18" t="str">
        <f>'AI - 2'!A962</f>
        <v>No</v>
      </c>
      <c r="O963" s="18" t="str">
        <f>'AI  - 3'!A962</f>
        <v>No</v>
      </c>
      <c r="P963" s="8">
        <f>COUNTIF(M963:O963,"Yes")</f>
        <v>0</v>
      </c>
      <c r="Q963" s="18" t="str">
        <f>'AI - 1'!B962</f>
        <v>No</v>
      </c>
      <c r="R963" s="18" t="str">
        <f>'AI - 2'!B962</f>
        <v>No</v>
      </c>
      <c r="S963" s="18" t="str">
        <f>'AI  - 3'!B962</f>
        <v>No</v>
      </c>
      <c r="T963" s="8">
        <f>COUNTIF(Q963:S963,"Yes")</f>
        <v>0</v>
      </c>
      <c r="U963" s="15" t="s">
        <v>152</v>
      </c>
      <c r="V963" s="19"/>
      <c r="W963" s="8"/>
      <c r="X963" s="5"/>
      <c r="Y963" s="20"/>
      <c r="Z963" s="21"/>
      <c r="AA963" s="22"/>
      <c r="AB963" s="22"/>
      <c r="AC963" s="23"/>
      <c r="AD963" s="22"/>
      <c r="AE963" s="22"/>
      <c r="AF963" s="22"/>
      <c r="AG963" s="23"/>
      <c r="AH963" s="22"/>
    </row>
    <row r="964" spans="1:34" ht="15.75" customHeight="1" x14ac:dyDescent="0.3">
      <c r="A964" s="13"/>
      <c r="B964" s="54"/>
      <c r="C964" s="10">
        <v>961</v>
      </c>
      <c r="D964" s="6" t="s">
        <v>2049</v>
      </c>
      <c r="E964" s="6" t="s">
        <v>2050</v>
      </c>
      <c r="F964" s="14" t="s">
        <v>152</v>
      </c>
      <c r="G964" s="15" t="s">
        <v>152</v>
      </c>
      <c r="H964" s="15" t="s">
        <v>152</v>
      </c>
      <c r="I964" s="16" t="s">
        <v>25</v>
      </c>
      <c r="L964" s="17"/>
      <c r="M964" s="18" t="str">
        <f>'AI - 1'!A963</f>
        <v>No</v>
      </c>
      <c r="N964" s="18" t="str">
        <f>'AI - 2'!A963</f>
        <v>No</v>
      </c>
      <c r="O964" s="18" t="str">
        <f>'AI  - 3'!A963</f>
        <v>No</v>
      </c>
      <c r="P964" s="8">
        <f>COUNTIF(M964:O964,"Yes")</f>
        <v>0</v>
      </c>
      <c r="Q964" s="18" t="str">
        <f>'AI - 1'!B963</f>
        <v>No</v>
      </c>
      <c r="R964" s="18" t="str">
        <f>'AI - 2'!B963</f>
        <v>No</v>
      </c>
      <c r="S964" s="18" t="str">
        <f>'AI  - 3'!B963</f>
        <v>No</v>
      </c>
      <c r="T964" s="8">
        <f>COUNTIF(Q964:S964,"Yes")</f>
        <v>0</v>
      </c>
      <c r="U964" s="15" t="s">
        <v>152</v>
      </c>
      <c r="V964" s="19"/>
      <c r="W964" s="8"/>
      <c r="X964" s="5"/>
      <c r="Y964" s="20"/>
      <c r="Z964" s="21"/>
      <c r="AA964" s="22"/>
      <c r="AB964" s="22"/>
      <c r="AC964" s="23"/>
      <c r="AD964" s="22"/>
      <c r="AE964" s="22"/>
      <c r="AF964" s="22"/>
      <c r="AG964" s="23"/>
      <c r="AH964" s="22"/>
    </row>
    <row r="965" spans="1:34" ht="15.75" customHeight="1" x14ac:dyDescent="0.3">
      <c r="A965" s="13"/>
      <c r="B965" s="54"/>
      <c r="C965" s="10">
        <v>962</v>
      </c>
      <c r="D965" s="6" t="s">
        <v>2051</v>
      </c>
      <c r="E965" s="6" t="s">
        <v>2052</v>
      </c>
      <c r="F965" s="14" t="s">
        <v>152</v>
      </c>
      <c r="G965" s="15" t="s">
        <v>152</v>
      </c>
      <c r="H965" s="15" t="s">
        <v>152</v>
      </c>
      <c r="I965" s="16" t="s">
        <v>25</v>
      </c>
      <c r="L965" s="17"/>
      <c r="M965" s="18" t="str">
        <f>'AI - 1'!A964</f>
        <v>No</v>
      </c>
      <c r="N965" s="18" t="str">
        <f>'AI - 2'!A964</f>
        <v>No</v>
      </c>
      <c r="O965" s="18" t="str">
        <f>'AI  - 3'!A964</f>
        <v>No</v>
      </c>
      <c r="P965" s="8">
        <f>COUNTIF(M965:O965,"Yes")</f>
        <v>0</v>
      </c>
      <c r="Q965" s="18" t="str">
        <f>'AI - 1'!B964</f>
        <v>No</v>
      </c>
      <c r="R965" s="18" t="str">
        <f>'AI - 2'!B964</f>
        <v>No</v>
      </c>
      <c r="S965" s="18" t="str">
        <f>'AI  - 3'!B964</f>
        <v>No</v>
      </c>
      <c r="T965" s="8">
        <f>COUNTIF(Q965:S965,"Yes")</f>
        <v>0</v>
      </c>
      <c r="U965" s="15" t="s">
        <v>152</v>
      </c>
      <c r="V965" s="19"/>
      <c r="W965" s="8"/>
      <c r="X965" s="5"/>
      <c r="Y965" s="20"/>
      <c r="Z965" s="21"/>
      <c r="AA965" s="22"/>
      <c r="AB965" s="22"/>
      <c r="AC965" s="23"/>
      <c r="AD965" s="22"/>
      <c r="AE965" s="22"/>
      <c r="AF965" s="22"/>
      <c r="AG965" s="23"/>
      <c r="AH965" s="22"/>
    </row>
    <row r="966" spans="1:34" ht="15.75" customHeight="1" x14ac:dyDescent="0.3">
      <c r="A966" s="13"/>
      <c r="B966" s="54"/>
      <c r="C966" s="10">
        <v>963</v>
      </c>
      <c r="D966" s="6" t="s">
        <v>2053</v>
      </c>
      <c r="E966" s="6" t="s">
        <v>2054</v>
      </c>
      <c r="F966" s="14" t="s">
        <v>152</v>
      </c>
      <c r="G966" s="15" t="s">
        <v>152</v>
      </c>
      <c r="H966" s="15" t="s">
        <v>152</v>
      </c>
      <c r="I966" s="16" t="s">
        <v>25</v>
      </c>
      <c r="L966" s="17"/>
      <c r="M966" s="18" t="str">
        <f>'AI - 1'!A965</f>
        <v>No</v>
      </c>
      <c r="N966" s="18" t="str">
        <f>'AI - 2'!A965</f>
        <v>No</v>
      </c>
      <c r="O966" s="18" t="str">
        <f>'AI  - 3'!A965</f>
        <v>No</v>
      </c>
      <c r="P966" s="8">
        <f>COUNTIF(M966:O966,"Yes")</f>
        <v>0</v>
      </c>
      <c r="Q966" s="18" t="str">
        <f>'AI - 1'!B965</f>
        <v>No</v>
      </c>
      <c r="R966" s="18" t="str">
        <f>'AI - 2'!B965</f>
        <v>No</v>
      </c>
      <c r="S966" s="18" t="str">
        <f>'AI  - 3'!B965</f>
        <v>No</v>
      </c>
      <c r="T966" s="8">
        <f>COUNTIF(Q966:S966,"Yes")</f>
        <v>0</v>
      </c>
      <c r="U966" s="15" t="s">
        <v>152</v>
      </c>
      <c r="V966" s="19"/>
      <c r="W966" s="8"/>
      <c r="X966" s="5"/>
      <c r="Y966" s="20"/>
      <c r="Z966" s="21"/>
      <c r="AA966" s="22"/>
      <c r="AB966" s="22"/>
      <c r="AC966" s="23"/>
      <c r="AD966" s="22"/>
      <c r="AE966" s="22"/>
      <c r="AF966" s="22"/>
      <c r="AG966" s="23"/>
      <c r="AH966" s="22"/>
    </row>
    <row r="967" spans="1:34" ht="15.75" customHeight="1" x14ac:dyDescent="0.3">
      <c r="A967" s="13"/>
      <c r="B967" s="54"/>
      <c r="C967" s="10">
        <v>964</v>
      </c>
      <c r="D967" s="6" t="s">
        <v>2055</v>
      </c>
      <c r="E967" s="6" t="s">
        <v>2056</v>
      </c>
      <c r="F967" s="14" t="s">
        <v>152</v>
      </c>
      <c r="G967" s="15" t="s">
        <v>152</v>
      </c>
      <c r="H967" s="15" t="s">
        <v>152</v>
      </c>
      <c r="I967" s="16" t="s">
        <v>25</v>
      </c>
      <c r="L967" s="17"/>
      <c r="M967" s="18" t="str">
        <f>'AI - 1'!A966</f>
        <v>No</v>
      </c>
      <c r="N967" s="18" t="str">
        <f>'AI - 2'!A966</f>
        <v>No</v>
      </c>
      <c r="O967" s="18" t="str">
        <f>'AI  - 3'!A966</f>
        <v>No</v>
      </c>
      <c r="P967" s="8">
        <f>COUNTIF(M967:O967,"Yes")</f>
        <v>0</v>
      </c>
      <c r="Q967" s="18" t="str">
        <f>'AI - 1'!B966</f>
        <v>No</v>
      </c>
      <c r="R967" s="18" t="str">
        <f>'AI - 2'!B966</f>
        <v>No</v>
      </c>
      <c r="S967" s="18" t="str">
        <f>'AI  - 3'!B966</f>
        <v>No</v>
      </c>
      <c r="T967" s="8">
        <f>COUNTIF(Q967:S967,"Yes")</f>
        <v>0</v>
      </c>
      <c r="U967" s="15" t="s">
        <v>152</v>
      </c>
      <c r="V967" s="19"/>
      <c r="W967" s="8"/>
      <c r="X967" s="5"/>
      <c r="Y967" s="20"/>
      <c r="Z967" s="21"/>
      <c r="AA967" s="22"/>
      <c r="AB967" s="22"/>
      <c r="AC967" s="23"/>
      <c r="AD967" s="22"/>
      <c r="AE967" s="22"/>
      <c r="AF967" s="22"/>
      <c r="AG967" s="23"/>
      <c r="AH967" s="22"/>
    </row>
    <row r="968" spans="1:34" ht="15.75" customHeight="1" x14ac:dyDescent="0.3">
      <c r="A968" s="13"/>
      <c r="B968" s="54"/>
      <c r="C968" s="10">
        <v>965</v>
      </c>
      <c r="D968" s="6" t="s">
        <v>2057</v>
      </c>
      <c r="E968" s="6" t="s">
        <v>2058</v>
      </c>
      <c r="F968" s="14" t="s">
        <v>152</v>
      </c>
      <c r="G968" s="15" t="s">
        <v>152</v>
      </c>
      <c r="H968" s="15" t="s">
        <v>152</v>
      </c>
      <c r="I968" s="16" t="s">
        <v>25</v>
      </c>
      <c r="L968" s="17"/>
      <c r="M968" s="18" t="str">
        <f>'AI - 1'!A967</f>
        <v>No</v>
      </c>
      <c r="N968" s="18" t="str">
        <f>'AI - 2'!A967</f>
        <v>No</v>
      </c>
      <c r="O968" s="18" t="str">
        <f>'AI  - 3'!A967</f>
        <v>No</v>
      </c>
      <c r="P968" s="8">
        <f>COUNTIF(M968:O968,"Yes")</f>
        <v>0</v>
      </c>
      <c r="Q968" s="18" t="str">
        <f>'AI - 1'!B967</f>
        <v>No</v>
      </c>
      <c r="R968" s="18" t="str">
        <f>'AI - 2'!B967</f>
        <v>No</v>
      </c>
      <c r="S968" s="18" t="str">
        <f>'AI  - 3'!B967</f>
        <v>No</v>
      </c>
      <c r="T968" s="8">
        <f>COUNTIF(Q968:S968,"Yes")</f>
        <v>0</v>
      </c>
      <c r="U968" s="15" t="s">
        <v>152</v>
      </c>
      <c r="V968" s="19"/>
      <c r="W968" s="8"/>
      <c r="X968" s="5"/>
      <c r="Y968" s="20"/>
      <c r="Z968" s="21"/>
      <c r="AA968" s="22"/>
      <c r="AB968" s="22"/>
      <c r="AC968" s="23"/>
      <c r="AD968" s="22"/>
      <c r="AE968" s="22"/>
      <c r="AF968" s="22"/>
      <c r="AG968" s="23"/>
      <c r="AH968" s="22"/>
    </row>
    <row r="969" spans="1:34" ht="15.75" customHeight="1" x14ac:dyDescent="0.3">
      <c r="A969" s="13"/>
      <c r="B969" s="54"/>
      <c r="C969" s="10">
        <v>966</v>
      </c>
      <c r="D969" s="6" t="s">
        <v>2059</v>
      </c>
      <c r="E969" s="6" t="s">
        <v>2060</v>
      </c>
      <c r="F969" s="14" t="s">
        <v>152</v>
      </c>
      <c r="G969" s="15" t="s">
        <v>152</v>
      </c>
      <c r="H969" s="15" t="s">
        <v>152</v>
      </c>
      <c r="I969" s="16" t="s">
        <v>25</v>
      </c>
      <c r="L969" s="17"/>
      <c r="M969" s="18" t="str">
        <f>'AI - 1'!A968</f>
        <v>No</v>
      </c>
      <c r="N969" s="18" t="str">
        <f>'AI - 2'!A968</f>
        <v>No</v>
      </c>
      <c r="O969" s="18" t="str">
        <f>'AI  - 3'!A968</f>
        <v>No</v>
      </c>
      <c r="P969" s="8">
        <f>COUNTIF(M969:O969,"Yes")</f>
        <v>0</v>
      </c>
      <c r="Q969" s="18" t="str">
        <f>'AI - 1'!B968</f>
        <v>No</v>
      </c>
      <c r="R969" s="18" t="str">
        <f>'AI - 2'!B968</f>
        <v>No</v>
      </c>
      <c r="S969" s="18" t="str">
        <f>'AI  - 3'!B968</f>
        <v>No</v>
      </c>
      <c r="T969" s="8">
        <f>COUNTIF(Q969:S969,"Yes")</f>
        <v>0</v>
      </c>
      <c r="U969" s="15" t="s">
        <v>152</v>
      </c>
      <c r="V969" s="19"/>
      <c r="W969" s="8"/>
      <c r="X969" s="5"/>
      <c r="Y969" s="20"/>
      <c r="Z969" s="21"/>
      <c r="AA969" s="22"/>
      <c r="AB969" s="22"/>
      <c r="AC969" s="23"/>
      <c r="AD969" s="22"/>
      <c r="AE969" s="22"/>
      <c r="AF969" s="22"/>
      <c r="AG969" s="23"/>
      <c r="AH969" s="22"/>
    </row>
    <row r="970" spans="1:34" ht="15.75" customHeight="1" x14ac:dyDescent="0.3">
      <c r="A970" s="13"/>
      <c r="B970" s="54"/>
      <c r="C970" s="10">
        <v>967</v>
      </c>
      <c r="D970" s="6" t="s">
        <v>2061</v>
      </c>
      <c r="E970" s="6" t="s">
        <v>2062</v>
      </c>
      <c r="F970" s="14" t="s">
        <v>152</v>
      </c>
      <c r="G970" s="15" t="s">
        <v>152</v>
      </c>
      <c r="H970" s="15" t="s">
        <v>152</v>
      </c>
      <c r="I970" s="16" t="s">
        <v>25</v>
      </c>
      <c r="L970" s="17"/>
      <c r="M970" s="18" t="str">
        <f>'AI - 1'!A969</f>
        <v>No</v>
      </c>
      <c r="N970" s="18" t="str">
        <f>'AI - 2'!A969</f>
        <v>No</v>
      </c>
      <c r="O970" s="18" t="str">
        <f>'AI  - 3'!A969</f>
        <v>No</v>
      </c>
      <c r="P970" s="8">
        <f>COUNTIF(M970:O970,"Yes")</f>
        <v>0</v>
      </c>
      <c r="Q970" s="18" t="str">
        <f>'AI - 1'!B969</f>
        <v>No</v>
      </c>
      <c r="R970" s="18" t="str">
        <f>'AI - 2'!B969</f>
        <v>No</v>
      </c>
      <c r="S970" s="18" t="str">
        <f>'AI  - 3'!B969</f>
        <v>No</v>
      </c>
      <c r="T970" s="8">
        <f>COUNTIF(Q970:S970,"Yes")</f>
        <v>0</v>
      </c>
      <c r="U970" s="15" t="s">
        <v>152</v>
      </c>
      <c r="V970" s="19"/>
      <c r="W970" s="8"/>
      <c r="X970" s="5"/>
      <c r="Y970" s="20"/>
      <c r="Z970" s="21"/>
      <c r="AA970" s="22"/>
      <c r="AB970" s="22"/>
      <c r="AC970" s="23"/>
      <c r="AD970" s="22"/>
      <c r="AE970" s="22"/>
      <c r="AF970" s="22"/>
      <c r="AG970" s="23"/>
      <c r="AH970" s="22"/>
    </row>
    <row r="971" spans="1:34" ht="15.75" customHeight="1" x14ac:dyDescent="0.3">
      <c r="A971" s="13"/>
      <c r="B971" s="54"/>
      <c r="C971" s="10">
        <v>968</v>
      </c>
      <c r="D971" s="6" t="s">
        <v>61</v>
      </c>
      <c r="E971" s="6" t="s">
        <v>133</v>
      </c>
      <c r="F971" s="14" t="s">
        <v>24</v>
      </c>
      <c r="G971" s="15" t="s">
        <v>24</v>
      </c>
      <c r="H971" s="15" t="s">
        <v>24</v>
      </c>
      <c r="I971" s="16" t="s">
        <v>25</v>
      </c>
      <c r="L971" s="17"/>
      <c r="M971" s="18" t="str">
        <f>'AI - 1'!A970</f>
        <v>Yes</v>
      </c>
      <c r="N971" s="18" t="str">
        <f>'AI - 2'!A970</f>
        <v>Yes</v>
      </c>
      <c r="O971" s="18" t="str">
        <f>'AI  - 3'!A970</f>
        <v>Yes</v>
      </c>
      <c r="P971" s="8">
        <f>COUNTIF(M971:O971,"Yes")</f>
        <v>3</v>
      </c>
      <c r="Q971" s="18" t="str">
        <f>'AI - 1'!B970</f>
        <v>Yes</v>
      </c>
      <c r="R971" s="18" t="str">
        <f>'AI - 2'!B970</f>
        <v>Yes</v>
      </c>
      <c r="S971" s="18" t="str">
        <f>'AI  - 3'!B970</f>
        <v>Yes</v>
      </c>
      <c r="T971" s="8">
        <f>COUNTIF(Q971:S971,"Yes")</f>
        <v>3</v>
      </c>
      <c r="U971" s="15" t="s">
        <v>24</v>
      </c>
      <c r="V971" s="19"/>
      <c r="W971" s="8"/>
      <c r="X971" s="5"/>
      <c r="Y971" s="20"/>
      <c r="Z971" s="21"/>
      <c r="AA971" s="22"/>
      <c r="AB971" s="22"/>
      <c r="AC971" s="23"/>
      <c r="AD971" s="21"/>
      <c r="AE971" s="22"/>
      <c r="AF971" s="22"/>
      <c r="AG971" s="23"/>
      <c r="AH971" s="21"/>
    </row>
    <row r="972" spans="1:34" ht="15.75" customHeight="1" x14ac:dyDescent="0.3">
      <c r="A972" s="13"/>
      <c r="B972" s="54"/>
      <c r="C972" s="10">
        <v>969</v>
      </c>
      <c r="D972" s="6" t="s">
        <v>134</v>
      </c>
      <c r="E972" s="6" t="s">
        <v>135</v>
      </c>
      <c r="F972" s="14" t="s">
        <v>24</v>
      </c>
      <c r="G972" s="15" t="s">
        <v>24</v>
      </c>
      <c r="H972" s="15" t="s">
        <v>24</v>
      </c>
      <c r="I972" s="16" t="s">
        <v>25</v>
      </c>
      <c r="L972" s="17"/>
      <c r="M972" s="18" t="str">
        <f>'AI - 1'!A971</f>
        <v>Yes</v>
      </c>
      <c r="N972" s="18" t="str">
        <f>'AI - 2'!A971</f>
        <v>Yes</v>
      </c>
      <c r="O972" s="18" t="str">
        <f>'AI  - 3'!A971</f>
        <v>Yes</v>
      </c>
      <c r="P972" s="8">
        <f>COUNTIF(M972:O972,"Yes")</f>
        <v>3</v>
      </c>
      <c r="Q972" s="18" t="str">
        <f>'AI - 1'!B971</f>
        <v>Yes</v>
      </c>
      <c r="R972" s="18" t="str">
        <f>'AI - 2'!B971</f>
        <v>Yes</v>
      </c>
      <c r="S972" s="18" t="str">
        <f>'AI  - 3'!B971</f>
        <v>Yes</v>
      </c>
      <c r="T972" s="8">
        <f>COUNTIF(Q972:S972,"Yes")</f>
        <v>3</v>
      </c>
      <c r="U972" s="15" t="s">
        <v>24</v>
      </c>
      <c r="V972" s="19"/>
      <c r="W972" s="8"/>
      <c r="X972" s="5"/>
      <c r="Y972" s="20"/>
      <c r="Z972" s="21"/>
      <c r="AA972" s="22"/>
      <c r="AB972" s="22"/>
      <c r="AC972" s="23"/>
      <c r="AD972" s="21"/>
      <c r="AE972" s="22"/>
      <c r="AF972" s="22"/>
      <c r="AG972" s="23"/>
      <c r="AH972" s="21"/>
    </row>
    <row r="973" spans="1:34" ht="15.75" customHeight="1" x14ac:dyDescent="0.3">
      <c r="A973" s="13"/>
      <c r="B973" s="54"/>
      <c r="C973" s="10">
        <v>970</v>
      </c>
      <c r="D973" s="6" t="s">
        <v>38</v>
      </c>
      <c r="E973" s="6" t="s">
        <v>437</v>
      </c>
      <c r="F973" s="14" t="s">
        <v>24</v>
      </c>
      <c r="G973" s="15" t="s">
        <v>152</v>
      </c>
      <c r="H973" s="27" t="s">
        <v>152</v>
      </c>
      <c r="I973" s="24" t="s">
        <v>424</v>
      </c>
      <c r="J973" s="32" t="s">
        <v>433</v>
      </c>
      <c r="K973" s="2" t="s">
        <v>127</v>
      </c>
      <c r="L973" s="17"/>
      <c r="M973" s="18" t="str">
        <f>'AI - 1'!A972</f>
        <v>No</v>
      </c>
      <c r="N973" s="18" t="str">
        <f>'AI - 2'!A972</f>
        <v>No</v>
      </c>
      <c r="O973" s="18" t="str">
        <f>'AI  - 3'!A972</f>
        <v>No</v>
      </c>
      <c r="P973" s="8">
        <f>COUNTIF(M973:O973,"Yes")</f>
        <v>0</v>
      </c>
      <c r="Q973" s="18" t="str">
        <f>'AI - 1'!B972</f>
        <v>No</v>
      </c>
      <c r="R973" s="18" t="str">
        <f>'AI - 2'!B972</f>
        <v>No</v>
      </c>
      <c r="S973" s="18" t="str">
        <f>'AI  - 3'!B972</f>
        <v>No</v>
      </c>
      <c r="T973" s="8">
        <f>COUNTIF(Q973:S973,"Yes")</f>
        <v>0</v>
      </c>
      <c r="U973" s="15" t="s">
        <v>152</v>
      </c>
      <c r="V973" s="19"/>
      <c r="W973" s="8"/>
      <c r="X973" s="5"/>
      <c r="Y973" s="20"/>
      <c r="Z973" s="21"/>
      <c r="AA973" s="22"/>
      <c r="AB973" s="22"/>
      <c r="AC973" s="23"/>
      <c r="AD973" s="22"/>
      <c r="AE973" s="22"/>
      <c r="AF973" s="22"/>
      <c r="AG973" s="23"/>
      <c r="AH973" s="22"/>
    </row>
    <row r="974" spans="1:34" ht="15.75" customHeight="1" x14ac:dyDescent="0.3">
      <c r="A974" s="13"/>
      <c r="B974" s="54"/>
      <c r="C974" s="10">
        <v>971</v>
      </c>
      <c r="D974" s="6" t="s">
        <v>2063</v>
      </c>
      <c r="E974" s="6" t="s">
        <v>2064</v>
      </c>
      <c r="F974" s="14" t="s">
        <v>152</v>
      </c>
      <c r="G974" s="15" t="s">
        <v>152</v>
      </c>
      <c r="H974" s="15" t="s">
        <v>152</v>
      </c>
      <c r="I974" s="16" t="s">
        <v>25</v>
      </c>
      <c r="L974" s="17"/>
      <c r="M974" s="18" t="str">
        <f>'AI - 1'!A973</f>
        <v>No</v>
      </c>
      <c r="N974" s="18" t="str">
        <f>'AI - 2'!A973</f>
        <v>No</v>
      </c>
      <c r="O974" s="18" t="str">
        <f>'AI  - 3'!A973</f>
        <v>No</v>
      </c>
      <c r="P974" s="8">
        <f>COUNTIF(M974:O974,"Yes")</f>
        <v>0</v>
      </c>
      <c r="Q974" s="18" t="str">
        <f>'AI - 1'!B973</f>
        <v>No</v>
      </c>
      <c r="R974" s="18" t="str">
        <f>'AI - 2'!B973</f>
        <v>No</v>
      </c>
      <c r="S974" s="18" t="str">
        <f>'AI  - 3'!B973</f>
        <v>No</v>
      </c>
      <c r="T974" s="8">
        <f>COUNTIF(Q974:S974,"Yes")</f>
        <v>0</v>
      </c>
      <c r="U974" s="15" t="s">
        <v>152</v>
      </c>
      <c r="V974" s="19"/>
      <c r="W974" s="8"/>
      <c r="X974" s="5"/>
      <c r="Y974" s="20"/>
      <c r="Z974" s="21"/>
      <c r="AA974" s="22"/>
      <c r="AB974" s="22"/>
      <c r="AC974" s="23"/>
      <c r="AD974" s="22"/>
      <c r="AE974" s="22"/>
      <c r="AF974" s="22"/>
      <c r="AG974" s="23"/>
      <c r="AH974" s="22"/>
    </row>
    <row r="975" spans="1:34" ht="15.75" customHeight="1" x14ac:dyDescent="0.3">
      <c r="A975" s="13"/>
      <c r="B975" s="54"/>
      <c r="C975" s="10">
        <v>972</v>
      </c>
      <c r="D975" s="6" t="s">
        <v>137</v>
      </c>
      <c r="E975" s="6" t="s">
        <v>138</v>
      </c>
      <c r="F975" s="14" t="s">
        <v>24</v>
      </c>
      <c r="G975" s="15" t="s">
        <v>24</v>
      </c>
      <c r="H975" s="15" t="s">
        <v>24</v>
      </c>
      <c r="I975" s="16" t="s">
        <v>25</v>
      </c>
      <c r="L975" s="17"/>
      <c r="M975" s="18" t="str">
        <f>'AI - 1'!A974</f>
        <v>Yes</v>
      </c>
      <c r="N975" s="18" t="str">
        <f>'AI - 2'!A974</f>
        <v>Yes</v>
      </c>
      <c r="O975" s="18" t="str">
        <f>'AI  - 3'!A974</f>
        <v>Yes</v>
      </c>
      <c r="P975" s="8">
        <f>COUNTIF(M975:O975,"Yes")</f>
        <v>3</v>
      </c>
      <c r="Q975" s="18" t="str">
        <f>'AI - 1'!B974</f>
        <v>Yes</v>
      </c>
      <c r="R975" s="18" t="str">
        <f>'AI - 2'!B974</f>
        <v>Yes</v>
      </c>
      <c r="S975" s="18" t="str">
        <f>'AI  - 3'!B974</f>
        <v>Yes</v>
      </c>
      <c r="T975" s="8">
        <f>COUNTIF(Q975:S975,"Yes")</f>
        <v>3</v>
      </c>
      <c r="U975" s="15" t="s">
        <v>24</v>
      </c>
      <c r="V975" s="19"/>
      <c r="W975" s="8"/>
      <c r="X975" s="5"/>
      <c r="Y975" s="20"/>
      <c r="Z975" s="21"/>
      <c r="AA975" s="22"/>
      <c r="AB975" s="22"/>
      <c r="AC975" s="23"/>
      <c r="AD975" s="21"/>
      <c r="AE975" s="22"/>
      <c r="AF975" s="22"/>
      <c r="AG975" s="23"/>
      <c r="AH975" s="21"/>
    </row>
    <row r="976" spans="1:34" ht="15.75" customHeight="1" x14ac:dyDescent="0.3">
      <c r="A976" s="13"/>
      <c r="B976" s="54"/>
      <c r="C976" s="10">
        <v>973</v>
      </c>
      <c r="D976" s="6" t="s">
        <v>2065</v>
      </c>
      <c r="E976" s="6" t="s">
        <v>2066</v>
      </c>
      <c r="F976" s="14" t="s">
        <v>152</v>
      </c>
      <c r="G976" s="15" t="s">
        <v>152</v>
      </c>
      <c r="H976" s="15" t="s">
        <v>152</v>
      </c>
      <c r="I976" s="16" t="s">
        <v>25</v>
      </c>
      <c r="L976" s="17"/>
      <c r="M976" s="18" t="str">
        <f>'AI - 1'!A975</f>
        <v>No</v>
      </c>
      <c r="N976" s="18" t="str">
        <f>'AI - 2'!A975</f>
        <v>No</v>
      </c>
      <c r="O976" s="18" t="str">
        <f>'AI  - 3'!A975</f>
        <v>No</v>
      </c>
      <c r="P976" s="8">
        <f>COUNTIF(M976:O976,"Yes")</f>
        <v>0</v>
      </c>
      <c r="Q976" s="18" t="str">
        <f>'AI - 1'!B975</f>
        <v>No</v>
      </c>
      <c r="R976" s="18" t="str">
        <f>'AI - 2'!B975</f>
        <v>No</v>
      </c>
      <c r="S976" s="18" t="str">
        <f>'AI  - 3'!B975</f>
        <v>No</v>
      </c>
      <c r="T976" s="8">
        <f>COUNTIF(Q976:S976,"Yes")</f>
        <v>0</v>
      </c>
      <c r="U976" s="15" t="s">
        <v>152</v>
      </c>
      <c r="V976" s="19"/>
      <c r="W976" s="8"/>
      <c r="X976" s="5"/>
      <c r="Y976" s="20"/>
      <c r="Z976" s="21"/>
      <c r="AA976" s="22"/>
      <c r="AB976" s="22"/>
      <c r="AC976" s="23"/>
      <c r="AD976" s="22"/>
      <c r="AE976" s="22"/>
      <c r="AF976" s="22"/>
      <c r="AG976" s="23"/>
      <c r="AH976" s="22"/>
    </row>
    <row r="977" spans="1:34" ht="15.75" customHeight="1" x14ac:dyDescent="0.3">
      <c r="A977" s="13"/>
      <c r="B977" s="54"/>
      <c r="C977" s="10">
        <v>974</v>
      </c>
      <c r="D977" s="6" t="s">
        <v>2067</v>
      </c>
      <c r="E977" s="6" t="s">
        <v>2068</v>
      </c>
      <c r="F977" s="14" t="s">
        <v>152</v>
      </c>
      <c r="G977" s="15" t="s">
        <v>152</v>
      </c>
      <c r="H977" s="15" t="s">
        <v>152</v>
      </c>
      <c r="I977" s="16" t="s">
        <v>25</v>
      </c>
      <c r="L977" s="17"/>
      <c r="M977" s="18" t="str">
        <f>'AI - 1'!A976</f>
        <v>No</v>
      </c>
      <c r="N977" s="18" t="str">
        <f>'AI - 2'!A976</f>
        <v>No</v>
      </c>
      <c r="O977" s="18" t="str">
        <f>'AI  - 3'!A976</f>
        <v>No</v>
      </c>
      <c r="P977" s="8">
        <f>COUNTIF(M977:O977,"Yes")</f>
        <v>0</v>
      </c>
      <c r="Q977" s="18" t="str">
        <f>'AI - 1'!B976</f>
        <v>No</v>
      </c>
      <c r="R977" s="18" t="str">
        <f>'AI - 2'!B976</f>
        <v>No</v>
      </c>
      <c r="S977" s="18" t="str">
        <f>'AI  - 3'!B976</f>
        <v>No</v>
      </c>
      <c r="T977" s="8">
        <f>COUNTIF(Q977:S977,"Yes")</f>
        <v>0</v>
      </c>
      <c r="U977" s="15" t="s">
        <v>152</v>
      </c>
      <c r="V977" s="19"/>
      <c r="W977" s="8"/>
      <c r="X977" s="5"/>
      <c r="Y977" s="20"/>
      <c r="Z977" s="21"/>
      <c r="AA977" s="22"/>
      <c r="AB977" s="22"/>
      <c r="AC977" s="23"/>
      <c r="AD977" s="22"/>
      <c r="AE977" s="22"/>
      <c r="AF977" s="22"/>
      <c r="AG977" s="23"/>
      <c r="AH977" s="22"/>
    </row>
    <row r="978" spans="1:34" ht="15.75" customHeight="1" x14ac:dyDescent="0.3">
      <c r="A978" s="13"/>
      <c r="B978" s="54"/>
      <c r="C978" s="10">
        <v>975</v>
      </c>
      <c r="D978" s="6" t="s">
        <v>2069</v>
      </c>
      <c r="E978" s="6" t="s">
        <v>2070</v>
      </c>
      <c r="F978" s="14" t="s">
        <v>152</v>
      </c>
      <c r="G978" s="15" t="s">
        <v>152</v>
      </c>
      <c r="H978" s="15" t="s">
        <v>152</v>
      </c>
      <c r="I978" s="16" t="s">
        <v>25</v>
      </c>
      <c r="L978" s="17"/>
      <c r="M978" s="18" t="str">
        <f>'AI - 1'!A977</f>
        <v>No</v>
      </c>
      <c r="N978" s="18" t="str">
        <f>'AI - 2'!A977</f>
        <v>No</v>
      </c>
      <c r="O978" s="18" t="str">
        <f>'AI  - 3'!A977</f>
        <v>No</v>
      </c>
      <c r="P978" s="8">
        <f>COUNTIF(M978:O978,"Yes")</f>
        <v>0</v>
      </c>
      <c r="Q978" s="18" t="str">
        <f>'AI - 1'!B977</f>
        <v>No</v>
      </c>
      <c r="R978" s="18" t="str">
        <f>'AI - 2'!B977</f>
        <v>No</v>
      </c>
      <c r="S978" s="18" t="str">
        <f>'AI  - 3'!B977</f>
        <v>No</v>
      </c>
      <c r="T978" s="8">
        <f>COUNTIF(Q978:S978,"Yes")</f>
        <v>0</v>
      </c>
      <c r="U978" s="15" t="s">
        <v>152</v>
      </c>
      <c r="V978" s="19"/>
      <c r="W978" s="8"/>
      <c r="X978" s="5"/>
      <c r="Y978" s="20"/>
      <c r="Z978" s="21"/>
      <c r="AA978" s="22"/>
      <c r="AB978" s="22"/>
      <c r="AC978" s="23"/>
      <c r="AD978" s="22"/>
      <c r="AE978" s="22"/>
      <c r="AF978" s="22"/>
      <c r="AG978" s="23"/>
      <c r="AH978" s="22"/>
    </row>
    <row r="979" spans="1:34" ht="15.75" customHeight="1" x14ac:dyDescent="0.3">
      <c r="A979" s="13"/>
      <c r="B979" s="54"/>
      <c r="C979" s="10">
        <v>976</v>
      </c>
      <c r="D979" s="6" t="s">
        <v>2071</v>
      </c>
      <c r="E979" s="6" t="s">
        <v>2072</v>
      </c>
      <c r="F979" s="14" t="s">
        <v>152</v>
      </c>
      <c r="G979" s="15" t="s">
        <v>152</v>
      </c>
      <c r="H979" s="15" t="s">
        <v>152</v>
      </c>
      <c r="I979" s="16" t="s">
        <v>25</v>
      </c>
      <c r="L979" s="17"/>
      <c r="M979" s="18" t="str">
        <f>'AI - 1'!A978</f>
        <v>No</v>
      </c>
      <c r="N979" s="18" t="str">
        <f>'AI - 2'!A978</f>
        <v>No</v>
      </c>
      <c r="O979" s="18" t="str">
        <f>'AI  - 3'!A978</f>
        <v>No</v>
      </c>
      <c r="P979" s="8">
        <f>COUNTIF(M979:O979,"Yes")</f>
        <v>0</v>
      </c>
      <c r="Q979" s="18" t="str">
        <f>'AI - 1'!B978</f>
        <v>No</v>
      </c>
      <c r="R979" s="18" t="str">
        <f>'AI - 2'!B978</f>
        <v>No</v>
      </c>
      <c r="S979" s="18" t="str">
        <f>'AI  - 3'!B978</f>
        <v>No</v>
      </c>
      <c r="T979" s="8">
        <f>COUNTIF(Q979:S979,"Yes")</f>
        <v>0</v>
      </c>
      <c r="U979" s="15" t="s">
        <v>152</v>
      </c>
      <c r="V979" s="19"/>
      <c r="W979" s="8"/>
      <c r="X979" s="5"/>
      <c r="Y979" s="20"/>
      <c r="Z979" s="21"/>
      <c r="AA979" s="22"/>
      <c r="AB979" s="22"/>
      <c r="AC979" s="23"/>
      <c r="AD979" s="22"/>
      <c r="AE979" s="22"/>
      <c r="AF979" s="22"/>
      <c r="AG979" s="23"/>
      <c r="AH979" s="22"/>
    </row>
    <row r="980" spans="1:34" ht="15.75" customHeight="1" x14ac:dyDescent="0.3">
      <c r="A980" s="13"/>
      <c r="B980" s="54"/>
      <c r="C980" s="10">
        <v>977</v>
      </c>
      <c r="D980" s="6" t="s">
        <v>2073</v>
      </c>
      <c r="E980" s="6" t="s">
        <v>2074</v>
      </c>
      <c r="F980" s="14" t="s">
        <v>152</v>
      </c>
      <c r="G980" s="15" t="s">
        <v>152</v>
      </c>
      <c r="H980" s="15" t="s">
        <v>152</v>
      </c>
      <c r="I980" s="16" t="s">
        <v>25</v>
      </c>
      <c r="L980" s="17"/>
      <c r="M980" s="18" t="str">
        <f>'AI - 1'!A979</f>
        <v>No</v>
      </c>
      <c r="N980" s="18" t="str">
        <f>'AI - 2'!A979</f>
        <v>No</v>
      </c>
      <c r="O980" s="18" t="str">
        <f>'AI  - 3'!A979</f>
        <v>No</v>
      </c>
      <c r="P980" s="8">
        <f>COUNTIF(M980:O980,"Yes")</f>
        <v>0</v>
      </c>
      <c r="Q980" s="18" t="str">
        <f>'AI - 1'!B979</f>
        <v>No</v>
      </c>
      <c r="R980" s="18" t="str">
        <f>'AI - 2'!B979</f>
        <v>No</v>
      </c>
      <c r="S980" s="18" t="str">
        <f>'AI  - 3'!B979</f>
        <v>No</v>
      </c>
      <c r="T980" s="8">
        <f>COUNTIF(Q980:S980,"Yes")</f>
        <v>0</v>
      </c>
      <c r="U980" s="15" t="s">
        <v>152</v>
      </c>
      <c r="V980" s="19"/>
      <c r="W980" s="8"/>
      <c r="X980" s="5"/>
      <c r="Y980" s="20"/>
      <c r="Z980" s="21"/>
      <c r="AA980" s="22"/>
      <c r="AB980" s="22"/>
      <c r="AC980" s="23"/>
      <c r="AD980" s="22"/>
      <c r="AE980" s="22"/>
      <c r="AF980" s="22"/>
      <c r="AG980" s="23"/>
      <c r="AH980" s="22"/>
    </row>
    <row r="981" spans="1:34" ht="15.75" customHeight="1" x14ac:dyDescent="0.3">
      <c r="A981" s="13"/>
      <c r="B981" s="54"/>
      <c r="C981" s="10">
        <v>978</v>
      </c>
      <c r="D981" s="6" t="s">
        <v>2075</v>
      </c>
      <c r="E981" s="6" t="s">
        <v>2076</v>
      </c>
      <c r="F981" s="14" t="s">
        <v>152</v>
      </c>
      <c r="G981" s="15" t="s">
        <v>152</v>
      </c>
      <c r="H981" s="15" t="s">
        <v>152</v>
      </c>
      <c r="I981" s="16" t="s">
        <v>25</v>
      </c>
      <c r="L981" s="17"/>
      <c r="M981" s="18" t="str">
        <f>'AI - 1'!A980</f>
        <v>No</v>
      </c>
      <c r="N981" s="18" t="str">
        <f>'AI - 2'!A980</f>
        <v>No</v>
      </c>
      <c r="O981" s="18" t="str">
        <f>'AI  - 3'!A980</f>
        <v>No</v>
      </c>
      <c r="P981" s="8">
        <f>COUNTIF(M981:O981,"Yes")</f>
        <v>0</v>
      </c>
      <c r="Q981" s="18" t="str">
        <f>'AI - 1'!B980</f>
        <v>No</v>
      </c>
      <c r="R981" s="18" t="str">
        <f>'AI - 2'!B980</f>
        <v>No</v>
      </c>
      <c r="S981" s="18" t="str">
        <f>'AI  - 3'!B980</f>
        <v>No</v>
      </c>
      <c r="T981" s="8">
        <f>COUNTIF(Q981:S981,"Yes")</f>
        <v>0</v>
      </c>
      <c r="U981" s="15" t="s">
        <v>152</v>
      </c>
      <c r="V981" s="19"/>
      <c r="W981" s="8"/>
      <c r="X981" s="5"/>
      <c r="Y981" s="20"/>
      <c r="Z981" s="21"/>
      <c r="AA981" s="22"/>
      <c r="AB981" s="22"/>
      <c r="AC981" s="23"/>
      <c r="AD981" s="22"/>
      <c r="AE981" s="22"/>
      <c r="AF981" s="22"/>
      <c r="AG981" s="23"/>
      <c r="AH981" s="22"/>
    </row>
    <row r="982" spans="1:34" ht="15.75" customHeight="1" x14ac:dyDescent="0.3">
      <c r="A982" s="13"/>
      <c r="B982" s="54"/>
      <c r="C982" s="10">
        <v>979</v>
      </c>
      <c r="D982" s="6" t="s">
        <v>2077</v>
      </c>
      <c r="E982" s="6" t="s">
        <v>2078</v>
      </c>
      <c r="F982" s="14" t="s">
        <v>152</v>
      </c>
      <c r="G982" s="15" t="s">
        <v>152</v>
      </c>
      <c r="H982" s="15" t="s">
        <v>152</v>
      </c>
      <c r="I982" s="16" t="s">
        <v>25</v>
      </c>
      <c r="L982" s="17"/>
      <c r="M982" s="18" t="str">
        <f>'AI - 1'!A981</f>
        <v>No</v>
      </c>
      <c r="N982" s="18" t="str">
        <f>'AI - 2'!A981</f>
        <v>No</v>
      </c>
      <c r="O982" s="18" t="str">
        <f>'AI  - 3'!A981</f>
        <v>No</v>
      </c>
      <c r="P982" s="8">
        <f>COUNTIF(M982:O982,"Yes")</f>
        <v>0</v>
      </c>
      <c r="Q982" s="18" t="str">
        <f>'AI - 1'!B981</f>
        <v>No</v>
      </c>
      <c r="R982" s="18" t="str">
        <f>'AI - 2'!B981</f>
        <v>No</v>
      </c>
      <c r="S982" s="18" t="str">
        <f>'AI  - 3'!B981</f>
        <v>No</v>
      </c>
      <c r="T982" s="8">
        <f>COUNTIF(Q982:S982,"Yes")</f>
        <v>0</v>
      </c>
      <c r="U982" s="15" t="s">
        <v>152</v>
      </c>
      <c r="V982" s="19"/>
      <c r="W982" s="8"/>
      <c r="X982" s="5"/>
      <c r="Y982" s="20"/>
      <c r="Z982" s="21"/>
      <c r="AA982" s="22"/>
      <c r="AB982" s="22"/>
      <c r="AC982" s="23"/>
      <c r="AD982" s="22"/>
      <c r="AE982" s="22"/>
      <c r="AF982" s="22"/>
      <c r="AG982" s="23"/>
      <c r="AH982" s="22"/>
    </row>
    <row r="983" spans="1:34" ht="15.75" customHeight="1" x14ac:dyDescent="0.3">
      <c r="A983" s="13"/>
      <c r="B983" s="54"/>
      <c r="C983" s="10">
        <v>980</v>
      </c>
      <c r="D983" s="6" t="s">
        <v>2079</v>
      </c>
      <c r="E983" s="6" t="s">
        <v>2080</v>
      </c>
      <c r="F983" s="14" t="s">
        <v>152</v>
      </c>
      <c r="G983" s="15" t="s">
        <v>152</v>
      </c>
      <c r="H983" s="15" t="s">
        <v>152</v>
      </c>
      <c r="I983" s="16" t="s">
        <v>25</v>
      </c>
      <c r="L983" s="17"/>
      <c r="M983" s="18" t="str">
        <f>'AI - 1'!A982</f>
        <v>No</v>
      </c>
      <c r="N983" s="18" t="str">
        <f>'AI - 2'!A982</f>
        <v>No</v>
      </c>
      <c r="O983" s="18" t="str">
        <f>'AI  - 3'!A982</f>
        <v>No</v>
      </c>
      <c r="P983" s="8">
        <f>COUNTIF(M983:O983,"Yes")</f>
        <v>0</v>
      </c>
      <c r="Q983" s="18" t="str">
        <f>'AI - 1'!B982</f>
        <v>No</v>
      </c>
      <c r="R983" s="18" t="str">
        <f>'AI - 2'!B982</f>
        <v>No</v>
      </c>
      <c r="S983" s="18" t="str">
        <f>'AI  - 3'!B982</f>
        <v>No</v>
      </c>
      <c r="T983" s="8">
        <f>COUNTIF(Q983:S983,"Yes")</f>
        <v>0</v>
      </c>
      <c r="U983" s="15" t="s">
        <v>152</v>
      </c>
      <c r="V983" s="19"/>
      <c r="W983" s="8"/>
      <c r="X983" s="5"/>
      <c r="Y983" s="20"/>
      <c r="Z983" s="21"/>
      <c r="AA983" s="22"/>
      <c r="AB983" s="22"/>
      <c r="AC983" s="23"/>
      <c r="AD983" s="22"/>
      <c r="AE983" s="22"/>
      <c r="AF983" s="22"/>
      <c r="AG983" s="23"/>
      <c r="AH983" s="22"/>
    </row>
    <row r="984" spans="1:34" ht="15.75" customHeight="1" x14ac:dyDescent="0.3">
      <c r="A984" s="13"/>
      <c r="B984" s="54"/>
      <c r="C984" s="10">
        <v>981</v>
      </c>
      <c r="D984" s="6" t="s">
        <v>2081</v>
      </c>
      <c r="E984" s="6" t="s">
        <v>2082</v>
      </c>
      <c r="F984" s="14" t="s">
        <v>152</v>
      </c>
      <c r="G984" s="15" t="s">
        <v>152</v>
      </c>
      <c r="H984" s="15" t="s">
        <v>152</v>
      </c>
      <c r="I984" s="16" t="s">
        <v>25</v>
      </c>
      <c r="L984" s="17"/>
      <c r="M984" s="18" t="str">
        <f>'AI - 1'!A983</f>
        <v>No</v>
      </c>
      <c r="N984" s="18" t="str">
        <f>'AI - 2'!A983</f>
        <v>No</v>
      </c>
      <c r="O984" s="18" t="str">
        <f>'AI  - 3'!A983</f>
        <v>No</v>
      </c>
      <c r="P984" s="8">
        <f>COUNTIF(M984:O984,"Yes")</f>
        <v>0</v>
      </c>
      <c r="Q984" s="18" t="str">
        <f>'AI - 1'!B983</f>
        <v>No</v>
      </c>
      <c r="R984" s="18" t="str">
        <f>'AI - 2'!B983</f>
        <v>No</v>
      </c>
      <c r="S984" s="18" t="str">
        <f>'AI  - 3'!B983</f>
        <v>No</v>
      </c>
      <c r="T984" s="8">
        <f>COUNTIF(Q984:S984,"Yes")</f>
        <v>0</v>
      </c>
      <c r="U984" s="15" t="s">
        <v>152</v>
      </c>
      <c r="V984" s="19"/>
      <c r="W984" s="8"/>
      <c r="X984" s="5"/>
      <c r="Y984" s="20"/>
      <c r="Z984" s="21"/>
      <c r="AA984" s="22"/>
      <c r="AB984" s="22"/>
      <c r="AC984" s="23"/>
      <c r="AD984" s="22"/>
      <c r="AE984" s="22"/>
      <c r="AF984" s="22"/>
      <c r="AG984" s="23"/>
      <c r="AH984" s="22"/>
    </row>
    <row r="985" spans="1:34" ht="15.75" customHeight="1" x14ac:dyDescent="0.3">
      <c r="A985" s="13"/>
      <c r="B985" s="54"/>
      <c r="C985" s="10">
        <v>982</v>
      </c>
      <c r="D985" s="6" t="s">
        <v>2083</v>
      </c>
      <c r="E985" s="6" t="s">
        <v>2084</v>
      </c>
      <c r="F985" s="14" t="s">
        <v>152</v>
      </c>
      <c r="G985" s="15" t="s">
        <v>152</v>
      </c>
      <c r="H985" s="15" t="s">
        <v>152</v>
      </c>
      <c r="I985" s="16" t="s">
        <v>25</v>
      </c>
      <c r="L985" s="17"/>
      <c r="M985" s="18" t="str">
        <f>'AI - 1'!A984</f>
        <v>No</v>
      </c>
      <c r="N985" s="18" t="str">
        <f>'AI - 2'!A984</f>
        <v>No</v>
      </c>
      <c r="O985" s="18" t="str">
        <f>'AI  - 3'!A984</f>
        <v>No</v>
      </c>
      <c r="P985" s="8">
        <f>COUNTIF(M985:O985,"Yes")</f>
        <v>0</v>
      </c>
      <c r="Q985" s="18" t="str">
        <f>'AI - 1'!B984</f>
        <v>No</v>
      </c>
      <c r="R985" s="18" t="str">
        <f>'AI - 2'!B984</f>
        <v>No</v>
      </c>
      <c r="S985" s="18" t="str">
        <f>'AI  - 3'!B984</f>
        <v>No</v>
      </c>
      <c r="T985" s="8">
        <f>COUNTIF(Q985:S985,"Yes")</f>
        <v>0</v>
      </c>
      <c r="U985" s="15" t="s">
        <v>152</v>
      </c>
      <c r="V985" s="19"/>
      <c r="W985" s="8"/>
      <c r="X985" s="5"/>
      <c r="Y985" s="20"/>
      <c r="Z985" s="21"/>
      <c r="AA985" s="22"/>
      <c r="AB985" s="22"/>
      <c r="AC985" s="23"/>
      <c r="AD985" s="22"/>
      <c r="AE985" s="22"/>
      <c r="AF985" s="22"/>
      <c r="AG985" s="23"/>
      <c r="AH985" s="22"/>
    </row>
    <row r="986" spans="1:34" ht="15.75" customHeight="1" x14ac:dyDescent="0.3">
      <c r="A986" s="13"/>
      <c r="B986" s="54"/>
      <c r="C986" s="10">
        <v>983</v>
      </c>
      <c r="D986" s="6" t="s">
        <v>2085</v>
      </c>
      <c r="E986" s="6" t="s">
        <v>2086</v>
      </c>
      <c r="F986" s="14" t="s">
        <v>152</v>
      </c>
      <c r="G986" s="15" t="s">
        <v>152</v>
      </c>
      <c r="H986" s="15" t="s">
        <v>152</v>
      </c>
      <c r="I986" s="16" t="s">
        <v>25</v>
      </c>
      <c r="L986" s="17"/>
      <c r="M986" s="18" t="str">
        <f>'AI - 1'!A985</f>
        <v>No</v>
      </c>
      <c r="N986" s="18" t="str">
        <f>'AI - 2'!A985</f>
        <v>No</v>
      </c>
      <c r="O986" s="18" t="str">
        <f>'AI  - 3'!A985</f>
        <v>No</v>
      </c>
      <c r="P986" s="8">
        <f>COUNTIF(M986:O986,"Yes")</f>
        <v>0</v>
      </c>
      <c r="Q986" s="18" t="str">
        <f>'AI - 1'!B985</f>
        <v>No</v>
      </c>
      <c r="R986" s="18" t="str">
        <f>'AI - 2'!B985</f>
        <v>No</v>
      </c>
      <c r="S986" s="18" t="str">
        <f>'AI  - 3'!B985</f>
        <v>No</v>
      </c>
      <c r="T986" s="8">
        <f>COUNTIF(Q986:S986,"Yes")</f>
        <v>0</v>
      </c>
      <c r="U986" s="15" t="s">
        <v>152</v>
      </c>
      <c r="V986" s="19"/>
      <c r="W986" s="8"/>
      <c r="X986" s="5"/>
      <c r="Y986" s="20"/>
      <c r="Z986" s="21"/>
      <c r="AA986" s="22"/>
      <c r="AB986" s="22"/>
      <c r="AC986" s="23"/>
      <c r="AD986" s="22"/>
      <c r="AE986" s="22"/>
      <c r="AF986" s="22"/>
      <c r="AG986" s="23"/>
      <c r="AH986" s="22"/>
    </row>
    <row r="987" spans="1:34" ht="15.75" customHeight="1" x14ac:dyDescent="0.3">
      <c r="A987" s="13"/>
      <c r="B987" s="54"/>
      <c r="C987" s="10">
        <v>984</v>
      </c>
      <c r="D987" s="6" t="s">
        <v>2087</v>
      </c>
      <c r="E987" s="6" t="s">
        <v>2088</v>
      </c>
      <c r="F987" s="14" t="s">
        <v>152</v>
      </c>
      <c r="G987" s="15" t="s">
        <v>152</v>
      </c>
      <c r="H987" s="15" t="s">
        <v>152</v>
      </c>
      <c r="I987" s="16" t="s">
        <v>25</v>
      </c>
      <c r="L987" s="17"/>
      <c r="M987" s="18" t="str">
        <f>'AI - 1'!A986</f>
        <v>No</v>
      </c>
      <c r="N987" s="18" t="str">
        <f>'AI - 2'!A986</f>
        <v>No</v>
      </c>
      <c r="O987" s="18" t="str">
        <f>'AI  - 3'!A986</f>
        <v>No</v>
      </c>
      <c r="P987" s="8">
        <f>COUNTIF(M987:O987,"Yes")</f>
        <v>0</v>
      </c>
      <c r="Q987" s="18" t="str">
        <f>'AI - 1'!B986</f>
        <v>No</v>
      </c>
      <c r="R987" s="18" t="str">
        <f>'AI - 2'!B986</f>
        <v>No</v>
      </c>
      <c r="S987" s="18" t="str">
        <f>'AI  - 3'!B986</f>
        <v>No</v>
      </c>
      <c r="T987" s="8">
        <f>COUNTIF(Q987:S987,"Yes")</f>
        <v>0</v>
      </c>
      <c r="U987" s="15" t="s">
        <v>152</v>
      </c>
      <c r="V987" s="19"/>
      <c r="W987" s="8"/>
      <c r="X987" s="5"/>
      <c r="Y987" s="20"/>
      <c r="Z987" s="21"/>
      <c r="AA987" s="22"/>
      <c r="AB987" s="22"/>
      <c r="AC987" s="23"/>
      <c r="AD987" s="22"/>
      <c r="AE987" s="22"/>
      <c r="AF987" s="22"/>
      <c r="AG987" s="23"/>
      <c r="AH987" s="22"/>
    </row>
    <row r="988" spans="1:34" ht="15.75" customHeight="1" x14ac:dyDescent="0.3">
      <c r="A988" s="13"/>
      <c r="B988" s="54"/>
      <c r="C988" s="10">
        <v>985</v>
      </c>
      <c r="D988" s="6" t="s">
        <v>2089</v>
      </c>
      <c r="E988" s="6" t="s">
        <v>2090</v>
      </c>
      <c r="F988" s="14" t="s">
        <v>152</v>
      </c>
      <c r="G988" s="15" t="s">
        <v>152</v>
      </c>
      <c r="H988" s="15" t="s">
        <v>152</v>
      </c>
      <c r="I988" s="16" t="s">
        <v>25</v>
      </c>
      <c r="L988" s="17"/>
      <c r="M988" s="18" t="str">
        <f>'AI - 1'!A987</f>
        <v>No</v>
      </c>
      <c r="N988" s="18" t="str">
        <f>'AI - 2'!A987</f>
        <v>No</v>
      </c>
      <c r="O988" s="18" t="str">
        <f>'AI  - 3'!A987</f>
        <v>No</v>
      </c>
      <c r="P988" s="8">
        <f>COUNTIF(M988:O988,"Yes")</f>
        <v>0</v>
      </c>
      <c r="Q988" s="18" t="str">
        <f>'AI - 1'!B987</f>
        <v>No</v>
      </c>
      <c r="R988" s="18" t="str">
        <f>'AI - 2'!B987</f>
        <v>No</v>
      </c>
      <c r="S988" s="18" t="str">
        <f>'AI  - 3'!B987</f>
        <v>No</v>
      </c>
      <c r="T988" s="8">
        <f>COUNTIF(Q988:S988,"Yes")</f>
        <v>0</v>
      </c>
      <c r="U988" s="15" t="s">
        <v>152</v>
      </c>
      <c r="V988" s="19"/>
      <c r="W988" s="8"/>
      <c r="X988" s="5"/>
      <c r="Y988" s="20"/>
      <c r="Z988" s="21"/>
      <c r="AA988" s="22"/>
      <c r="AB988" s="22"/>
      <c r="AC988" s="23"/>
      <c r="AD988" s="22"/>
      <c r="AE988" s="22"/>
      <c r="AF988" s="22"/>
      <c r="AG988" s="23"/>
      <c r="AH988" s="22"/>
    </row>
    <row r="989" spans="1:34" ht="15.75" customHeight="1" x14ac:dyDescent="0.3">
      <c r="A989" s="13"/>
      <c r="B989" s="54"/>
      <c r="C989" s="10">
        <v>986</v>
      </c>
      <c r="D989" s="6" t="s">
        <v>159</v>
      </c>
      <c r="E989" s="6" t="s">
        <v>28</v>
      </c>
      <c r="F989" s="14" t="s">
        <v>24</v>
      </c>
      <c r="G989" s="15" t="s">
        <v>24</v>
      </c>
      <c r="H989" s="15" t="s">
        <v>24</v>
      </c>
      <c r="I989" s="16" t="s">
        <v>25</v>
      </c>
      <c r="J989" s="2"/>
      <c r="K989" s="2" t="s">
        <v>314</v>
      </c>
      <c r="L989" s="17"/>
      <c r="M989" s="18" t="str">
        <f>'AI - 1'!A988</f>
        <v>Yes</v>
      </c>
      <c r="N989" s="18" t="str">
        <f>'AI - 2'!A988</f>
        <v>Yes</v>
      </c>
      <c r="O989" s="18" t="str">
        <f>'AI  - 3'!A988</f>
        <v>No</v>
      </c>
      <c r="P989" s="8">
        <f>COUNTIF(M989:O989,"Yes")</f>
        <v>2</v>
      </c>
      <c r="Q989" s="18" t="str">
        <f>'AI - 1'!B988</f>
        <v>Yes</v>
      </c>
      <c r="R989" s="18" t="str">
        <f>'AI - 2'!B988</f>
        <v>Yes</v>
      </c>
      <c r="S989" s="18" t="str">
        <f>'AI  - 3'!B988</f>
        <v>No</v>
      </c>
      <c r="T989" s="8">
        <f>COUNTIF(Q989:S989,"Yes")</f>
        <v>2</v>
      </c>
      <c r="U989" s="15" t="s">
        <v>24</v>
      </c>
      <c r="V989" s="19"/>
      <c r="W989" s="8"/>
      <c r="X989" s="5"/>
      <c r="Y989" s="20"/>
      <c r="Z989" s="21"/>
      <c r="AA989" s="22"/>
      <c r="AB989" s="22"/>
      <c r="AC989" s="23"/>
      <c r="AD989" s="22"/>
      <c r="AE989" s="22"/>
      <c r="AF989" s="22"/>
      <c r="AG989" s="23"/>
      <c r="AH989" s="22"/>
    </row>
    <row r="990" spans="1:34" ht="15.75" customHeight="1" x14ac:dyDescent="0.3">
      <c r="A990" s="13"/>
      <c r="B990" s="54"/>
      <c r="C990" s="10">
        <v>987</v>
      </c>
      <c r="D990" s="6" t="s">
        <v>2091</v>
      </c>
      <c r="E990" s="6" t="s">
        <v>2092</v>
      </c>
      <c r="F990" s="14" t="s">
        <v>152</v>
      </c>
      <c r="G990" s="15" t="s">
        <v>152</v>
      </c>
      <c r="H990" s="15" t="s">
        <v>152</v>
      </c>
      <c r="I990" s="16" t="s">
        <v>25</v>
      </c>
      <c r="L990" s="17"/>
      <c r="M990" s="18" t="str">
        <f>'AI - 1'!A989</f>
        <v>No</v>
      </c>
      <c r="N990" s="18" t="str">
        <f>'AI - 2'!A989</f>
        <v>No</v>
      </c>
      <c r="O990" s="18" t="str">
        <f>'AI  - 3'!A989</f>
        <v>No</v>
      </c>
      <c r="P990" s="8">
        <f>COUNTIF(M990:O990,"Yes")</f>
        <v>0</v>
      </c>
      <c r="Q990" s="18" t="str">
        <f>'AI - 1'!B989</f>
        <v>No</v>
      </c>
      <c r="R990" s="18" t="str">
        <f>'AI - 2'!B989</f>
        <v>No</v>
      </c>
      <c r="S990" s="18" t="str">
        <f>'AI  - 3'!B989</f>
        <v>No</v>
      </c>
      <c r="T990" s="8">
        <f>COUNTIF(Q990:S990,"Yes")</f>
        <v>0</v>
      </c>
      <c r="U990" s="15" t="s">
        <v>152</v>
      </c>
      <c r="V990" s="19"/>
      <c r="W990" s="8"/>
      <c r="X990" s="5"/>
      <c r="Y990" s="20"/>
      <c r="Z990" s="21"/>
      <c r="AA990" s="22"/>
      <c r="AB990" s="22"/>
      <c r="AC990" s="23"/>
      <c r="AD990" s="22"/>
      <c r="AE990" s="22"/>
      <c r="AF990" s="22"/>
      <c r="AG990" s="23"/>
      <c r="AH990" s="22"/>
    </row>
    <row r="991" spans="1:34" ht="15.75" customHeight="1" x14ac:dyDescent="0.3">
      <c r="A991" s="13"/>
      <c r="B991" s="54"/>
      <c r="C991" s="10">
        <v>988</v>
      </c>
      <c r="D991" s="6" t="s">
        <v>211</v>
      </c>
      <c r="E991" s="6" t="s">
        <v>334</v>
      </c>
      <c r="F991" s="14" t="s">
        <v>24</v>
      </c>
      <c r="G991" s="15" t="s">
        <v>24</v>
      </c>
      <c r="H991" s="15" t="s">
        <v>24</v>
      </c>
      <c r="I991" s="16" t="s">
        <v>25</v>
      </c>
      <c r="L991" s="17"/>
      <c r="M991" s="18" t="str">
        <f>'AI - 1'!A990</f>
        <v>Yes</v>
      </c>
      <c r="N991" s="18" t="str">
        <f>'AI - 2'!A990</f>
        <v>No</v>
      </c>
      <c r="O991" s="18" t="str">
        <f>'AI  - 3'!A990</f>
        <v>No</v>
      </c>
      <c r="P991" s="8">
        <f>COUNTIF(M991:O991,"Yes")</f>
        <v>1</v>
      </c>
      <c r="Q991" s="18" t="str">
        <f>'AI - 1'!B990</f>
        <v>Yes</v>
      </c>
      <c r="R991" s="18" t="str">
        <f>'AI - 2'!B990</f>
        <v>Yes</v>
      </c>
      <c r="S991" s="18" t="str">
        <f>'AI  - 3'!B990</f>
        <v>Yes</v>
      </c>
      <c r="T991" s="8">
        <f>COUNTIF(Q991:S991,"Yes")</f>
        <v>3</v>
      </c>
      <c r="U991" s="15" t="s">
        <v>24</v>
      </c>
      <c r="V991" s="19"/>
      <c r="W991" s="8"/>
      <c r="X991" s="5"/>
      <c r="Y991" s="20"/>
      <c r="Z991" s="21"/>
      <c r="AA991" s="22"/>
      <c r="AB991" s="22"/>
      <c r="AC991" s="23"/>
      <c r="AD991" s="21"/>
      <c r="AE991" s="22"/>
      <c r="AF991" s="22"/>
      <c r="AG991" s="23"/>
      <c r="AH991" s="21"/>
    </row>
    <row r="992" spans="1:34" ht="15.75" customHeight="1" x14ac:dyDescent="0.3">
      <c r="A992" s="13"/>
      <c r="B992" s="54"/>
      <c r="C992" s="10">
        <v>989</v>
      </c>
      <c r="D992" s="6" t="s">
        <v>2093</v>
      </c>
      <c r="E992" s="6" t="s">
        <v>2094</v>
      </c>
      <c r="F992" s="14" t="s">
        <v>152</v>
      </c>
      <c r="G992" s="15" t="s">
        <v>152</v>
      </c>
      <c r="H992" s="15" t="s">
        <v>152</v>
      </c>
      <c r="I992" s="16" t="s">
        <v>25</v>
      </c>
      <c r="L992" s="17"/>
      <c r="M992" s="18" t="str">
        <f>'AI - 1'!A991</f>
        <v>No</v>
      </c>
      <c r="N992" s="18" t="str">
        <f>'AI - 2'!A991</f>
        <v>No</v>
      </c>
      <c r="O992" s="18" t="str">
        <f>'AI  - 3'!A991</f>
        <v>No</v>
      </c>
      <c r="P992" s="8">
        <f>COUNTIF(M992:O992,"Yes")</f>
        <v>0</v>
      </c>
      <c r="Q992" s="18" t="str">
        <f>'AI - 1'!B991</f>
        <v>No</v>
      </c>
      <c r="R992" s="18" t="str">
        <f>'AI - 2'!B991</f>
        <v>No</v>
      </c>
      <c r="S992" s="18" t="str">
        <f>'AI  - 3'!B991</f>
        <v>No</v>
      </c>
      <c r="T992" s="8">
        <f>COUNTIF(Q992:S992,"Yes")</f>
        <v>0</v>
      </c>
      <c r="U992" s="15" t="s">
        <v>152</v>
      </c>
      <c r="V992" s="19"/>
      <c r="W992" s="8"/>
      <c r="X992" s="5"/>
      <c r="Y992" s="20"/>
      <c r="Z992" s="21"/>
      <c r="AA992" s="22"/>
      <c r="AB992" s="22"/>
      <c r="AC992" s="23"/>
      <c r="AD992" s="22"/>
      <c r="AE992" s="22"/>
      <c r="AF992" s="22"/>
      <c r="AG992" s="23"/>
      <c r="AH992" s="22"/>
    </row>
    <row r="993" spans="1:34" ht="15.75" customHeight="1" x14ac:dyDescent="0.3">
      <c r="A993" s="13"/>
      <c r="B993" s="54"/>
      <c r="C993" s="10">
        <v>990</v>
      </c>
      <c r="D993" s="6" t="s">
        <v>2095</v>
      </c>
      <c r="E993" s="6" t="s">
        <v>2096</v>
      </c>
      <c r="F993" s="14" t="s">
        <v>152</v>
      </c>
      <c r="G993" s="15" t="s">
        <v>152</v>
      </c>
      <c r="H993" s="15" t="s">
        <v>152</v>
      </c>
      <c r="I993" s="16" t="s">
        <v>25</v>
      </c>
      <c r="L993" s="17"/>
      <c r="M993" s="18" t="str">
        <f>'AI - 1'!A992</f>
        <v>No</v>
      </c>
      <c r="N993" s="18" t="str">
        <f>'AI - 2'!A992</f>
        <v>No</v>
      </c>
      <c r="O993" s="18" t="str">
        <f>'AI  - 3'!A992</f>
        <v>No</v>
      </c>
      <c r="P993" s="8">
        <f>COUNTIF(M993:O993,"Yes")</f>
        <v>0</v>
      </c>
      <c r="Q993" s="18" t="str">
        <f>'AI - 1'!B992</f>
        <v>No</v>
      </c>
      <c r="R993" s="18" t="str">
        <f>'AI - 2'!B992</f>
        <v>No</v>
      </c>
      <c r="S993" s="18" t="str">
        <f>'AI  - 3'!B992</f>
        <v>No</v>
      </c>
      <c r="T993" s="8">
        <f>COUNTIF(Q993:S993,"Yes")</f>
        <v>0</v>
      </c>
      <c r="U993" s="15" t="s">
        <v>152</v>
      </c>
      <c r="V993" s="19"/>
      <c r="W993" s="8"/>
      <c r="X993" s="5"/>
      <c r="Y993" s="20"/>
      <c r="Z993" s="21"/>
      <c r="AA993" s="22"/>
      <c r="AB993" s="22"/>
      <c r="AC993" s="23"/>
      <c r="AD993" s="22"/>
      <c r="AE993" s="22"/>
      <c r="AF993" s="22"/>
      <c r="AG993" s="23"/>
      <c r="AH993" s="22"/>
    </row>
    <row r="994" spans="1:34" ht="15.75" customHeight="1" x14ac:dyDescent="0.3">
      <c r="A994" s="13"/>
      <c r="B994" s="54"/>
      <c r="C994" s="10">
        <v>991</v>
      </c>
      <c r="D994" s="6" t="s">
        <v>2097</v>
      </c>
      <c r="E994" s="6" t="s">
        <v>2098</v>
      </c>
      <c r="F994" s="14" t="s">
        <v>152</v>
      </c>
      <c r="G994" s="15" t="s">
        <v>152</v>
      </c>
      <c r="H994" s="15" t="s">
        <v>152</v>
      </c>
      <c r="I994" s="16" t="s">
        <v>25</v>
      </c>
      <c r="L994" s="17"/>
      <c r="M994" s="18" t="str">
        <f>'AI - 1'!A993</f>
        <v>No</v>
      </c>
      <c r="N994" s="18" t="str">
        <f>'AI - 2'!A993</f>
        <v>No</v>
      </c>
      <c r="O994" s="18" t="str">
        <f>'AI  - 3'!A993</f>
        <v>No</v>
      </c>
      <c r="P994" s="8">
        <f>COUNTIF(M994:O994,"Yes")</f>
        <v>0</v>
      </c>
      <c r="Q994" s="18" t="str">
        <f>'AI - 1'!B993</f>
        <v>No</v>
      </c>
      <c r="R994" s="18" t="str">
        <f>'AI - 2'!B993</f>
        <v>No</v>
      </c>
      <c r="S994" s="18" t="str">
        <f>'AI  - 3'!B993</f>
        <v>No</v>
      </c>
      <c r="T994" s="8">
        <f>COUNTIF(Q994:S994,"Yes")</f>
        <v>0</v>
      </c>
      <c r="U994" s="15" t="s">
        <v>152</v>
      </c>
      <c r="V994" s="19"/>
      <c r="W994" s="8"/>
      <c r="X994" s="5"/>
      <c r="Y994" s="20"/>
      <c r="Z994" s="21"/>
      <c r="AA994" s="22"/>
      <c r="AB994" s="22"/>
      <c r="AC994" s="23"/>
      <c r="AD994" s="22"/>
      <c r="AE994" s="22"/>
      <c r="AF994" s="22"/>
      <c r="AG994" s="23"/>
      <c r="AH994" s="22"/>
    </row>
    <row r="995" spans="1:34" ht="15.75" customHeight="1" x14ac:dyDescent="0.3">
      <c r="A995" s="13"/>
      <c r="B995" s="54"/>
      <c r="C995" s="10">
        <v>992</v>
      </c>
      <c r="D995" s="6" t="s">
        <v>2099</v>
      </c>
      <c r="E995" s="6" t="s">
        <v>2100</v>
      </c>
      <c r="F995" s="14" t="s">
        <v>152</v>
      </c>
      <c r="G995" s="15" t="s">
        <v>152</v>
      </c>
      <c r="H995" s="15" t="s">
        <v>152</v>
      </c>
      <c r="I995" s="16" t="s">
        <v>25</v>
      </c>
      <c r="L995" s="17"/>
      <c r="M995" s="18" t="str">
        <f>'AI - 1'!A994</f>
        <v>No</v>
      </c>
      <c r="N995" s="18" t="str">
        <f>'AI - 2'!A994</f>
        <v>No</v>
      </c>
      <c r="O995" s="18" t="str">
        <f>'AI  - 3'!A994</f>
        <v>No</v>
      </c>
      <c r="P995" s="8">
        <f>COUNTIF(M995:O995,"Yes")</f>
        <v>0</v>
      </c>
      <c r="Q995" s="18" t="str">
        <f>'AI - 1'!B994</f>
        <v>No</v>
      </c>
      <c r="R995" s="18" t="str">
        <f>'AI - 2'!B994</f>
        <v>No</v>
      </c>
      <c r="S995" s="18" t="str">
        <f>'AI  - 3'!B994</f>
        <v>No</v>
      </c>
      <c r="T995" s="8">
        <f>COUNTIF(Q995:S995,"Yes")</f>
        <v>0</v>
      </c>
      <c r="U995" s="15" t="s">
        <v>152</v>
      </c>
      <c r="V995" s="19"/>
      <c r="W995" s="8"/>
      <c r="X995" s="5"/>
      <c r="Y995" s="20"/>
      <c r="Z995" s="21"/>
      <c r="AA995" s="22"/>
      <c r="AB995" s="22"/>
      <c r="AC995" s="23"/>
      <c r="AD995" s="22"/>
      <c r="AE995" s="22"/>
      <c r="AF995" s="22"/>
      <c r="AG995" s="23"/>
      <c r="AH995" s="22"/>
    </row>
    <row r="996" spans="1:34" ht="15.75" customHeight="1" x14ac:dyDescent="0.3">
      <c r="A996" s="13"/>
      <c r="B996" s="54"/>
      <c r="C996" s="10">
        <v>993</v>
      </c>
      <c r="D996" s="6" t="s">
        <v>2101</v>
      </c>
      <c r="E996" s="6" t="s">
        <v>2102</v>
      </c>
      <c r="F996" s="14" t="s">
        <v>152</v>
      </c>
      <c r="G996" s="15" t="s">
        <v>152</v>
      </c>
      <c r="H996" s="15" t="s">
        <v>152</v>
      </c>
      <c r="I996" s="16" t="s">
        <v>25</v>
      </c>
      <c r="L996" s="17"/>
      <c r="M996" s="18" t="str">
        <f>'AI - 1'!A995</f>
        <v>No</v>
      </c>
      <c r="N996" s="18" t="str">
        <f>'AI - 2'!A995</f>
        <v>No</v>
      </c>
      <c r="O996" s="18" t="str">
        <f>'AI  - 3'!A995</f>
        <v>No</v>
      </c>
      <c r="P996" s="8">
        <f>COUNTIF(M996:O996,"Yes")</f>
        <v>0</v>
      </c>
      <c r="Q996" s="18" t="str">
        <f>'AI - 1'!B995</f>
        <v>No</v>
      </c>
      <c r="R996" s="18" t="str">
        <f>'AI - 2'!B995</f>
        <v>No</v>
      </c>
      <c r="S996" s="18" t="str">
        <f>'AI  - 3'!B995</f>
        <v>No</v>
      </c>
      <c r="T996" s="8">
        <f>COUNTIF(Q996:S996,"Yes")</f>
        <v>0</v>
      </c>
      <c r="U996" s="15" t="s">
        <v>152</v>
      </c>
      <c r="V996" s="19"/>
      <c r="W996" s="8"/>
      <c r="X996" s="5"/>
      <c r="Y996" s="20"/>
      <c r="Z996" s="21"/>
      <c r="AA996" s="22"/>
      <c r="AB996" s="22"/>
      <c r="AC996" s="23"/>
      <c r="AD996" s="22"/>
      <c r="AE996" s="22"/>
      <c r="AF996" s="22"/>
      <c r="AG996" s="23"/>
      <c r="AH996" s="22"/>
    </row>
    <row r="997" spans="1:34" ht="15.75" customHeight="1" x14ac:dyDescent="0.3">
      <c r="A997" s="13"/>
      <c r="B997" s="54"/>
      <c r="C997" s="10">
        <v>994</v>
      </c>
      <c r="D997" s="6" t="s">
        <v>143</v>
      </c>
      <c r="E997" s="28" t="s">
        <v>360</v>
      </c>
      <c r="F997" s="14" t="s">
        <v>24</v>
      </c>
      <c r="G997" s="15" t="s">
        <v>24</v>
      </c>
      <c r="H997" s="15" t="s">
        <v>24</v>
      </c>
      <c r="I997" s="16" t="s">
        <v>25</v>
      </c>
      <c r="J997" s="2"/>
      <c r="K997" s="2" t="s">
        <v>127</v>
      </c>
      <c r="L997" s="17"/>
      <c r="M997" s="18" t="str">
        <f>'AI - 1'!A996</f>
        <v>No</v>
      </c>
      <c r="N997" s="18" t="str">
        <f>'AI - 2'!A996</f>
        <v>No</v>
      </c>
      <c r="O997" s="18" t="str">
        <f>'AI  - 3'!A996</f>
        <v>No</v>
      </c>
      <c r="P997" s="8">
        <f>COUNTIF(M997:O997,"Yes")</f>
        <v>0</v>
      </c>
      <c r="Q997" s="18" t="str">
        <f>'AI - 1'!B996</f>
        <v>Yes</v>
      </c>
      <c r="R997" s="18" t="str">
        <f>'AI - 2'!B996</f>
        <v>Yes</v>
      </c>
      <c r="S997" s="18" t="str">
        <f>'AI  - 3'!B996</f>
        <v>Yes</v>
      </c>
      <c r="T997" s="8">
        <f>COUNTIF(Q997:S997,"Yes")</f>
        <v>3</v>
      </c>
      <c r="U997" s="15" t="s">
        <v>24</v>
      </c>
      <c r="V997" s="19"/>
      <c r="W997" s="8"/>
      <c r="X997" s="5"/>
      <c r="Y997" s="20"/>
      <c r="Z997" s="21"/>
      <c r="AA997" s="22"/>
      <c r="AB997" s="22"/>
      <c r="AC997" s="23"/>
      <c r="AD997" s="21"/>
      <c r="AE997" s="22"/>
      <c r="AF997" s="22"/>
      <c r="AG997" s="23"/>
      <c r="AH997" s="21"/>
    </row>
    <row r="998" spans="1:34" ht="15.75" customHeight="1" x14ac:dyDescent="0.3">
      <c r="A998" s="13"/>
      <c r="B998" s="54"/>
      <c r="C998" s="10">
        <v>995</v>
      </c>
      <c r="D998" s="6" t="s">
        <v>2103</v>
      </c>
      <c r="E998" s="6" t="s">
        <v>2104</v>
      </c>
      <c r="F998" s="14" t="s">
        <v>152</v>
      </c>
      <c r="G998" s="15" t="s">
        <v>152</v>
      </c>
      <c r="H998" s="15" t="s">
        <v>152</v>
      </c>
      <c r="I998" s="16" t="s">
        <v>25</v>
      </c>
      <c r="L998" s="17"/>
      <c r="M998" s="18" t="str">
        <f>'AI - 1'!A997</f>
        <v>No</v>
      </c>
      <c r="N998" s="18" t="str">
        <f>'AI - 2'!A997</f>
        <v>No</v>
      </c>
      <c r="O998" s="18" t="str">
        <f>'AI  - 3'!A997</f>
        <v>No</v>
      </c>
      <c r="P998" s="8">
        <f>COUNTIF(M998:O998,"Yes")</f>
        <v>0</v>
      </c>
      <c r="Q998" s="18" t="str">
        <f>'AI - 1'!B997</f>
        <v>No</v>
      </c>
      <c r="R998" s="18" t="str">
        <f>'AI - 2'!B997</f>
        <v>No</v>
      </c>
      <c r="S998" s="18" t="str">
        <f>'AI  - 3'!B997</f>
        <v>No</v>
      </c>
      <c r="T998" s="8">
        <f>COUNTIF(Q998:S998,"Yes")</f>
        <v>0</v>
      </c>
      <c r="U998" s="15" t="s">
        <v>152</v>
      </c>
      <c r="V998" s="19"/>
      <c r="W998" s="8"/>
      <c r="X998" s="5"/>
      <c r="Y998" s="20"/>
      <c r="Z998" s="21"/>
      <c r="AA998" s="22"/>
      <c r="AB998" s="22"/>
      <c r="AC998" s="23"/>
      <c r="AD998" s="22"/>
      <c r="AE998" s="22"/>
      <c r="AF998" s="22"/>
      <c r="AG998" s="23"/>
      <c r="AH998" s="22"/>
    </row>
    <row r="999" spans="1:34" ht="15.75" customHeight="1" x14ac:dyDescent="0.3">
      <c r="A999" s="13"/>
      <c r="B999" s="54"/>
      <c r="C999" s="10">
        <v>996</v>
      </c>
      <c r="D999" s="6" t="s">
        <v>269</v>
      </c>
      <c r="E999" s="6" t="s">
        <v>329</v>
      </c>
      <c r="F999" s="14" t="s">
        <v>24</v>
      </c>
      <c r="G999" s="15" t="s">
        <v>24</v>
      </c>
      <c r="H999" s="15" t="s">
        <v>24</v>
      </c>
      <c r="I999" s="16" t="s">
        <v>25</v>
      </c>
      <c r="L999" s="17"/>
      <c r="M999" s="18" t="str">
        <f>'AI - 1'!A998</f>
        <v>No</v>
      </c>
      <c r="N999" s="18" t="str">
        <f>'AI - 2'!A998</f>
        <v>Yes</v>
      </c>
      <c r="O999" s="18" t="str">
        <f>'AI  - 3'!A998</f>
        <v>Yes</v>
      </c>
      <c r="P999" s="8">
        <f>COUNTIF(M999:O999,"Yes")</f>
        <v>2</v>
      </c>
      <c r="Q999" s="18" t="str">
        <f>'AI - 1'!B998</f>
        <v>No</v>
      </c>
      <c r="R999" s="18" t="str">
        <f>'AI - 2'!B998</f>
        <v>No</v>
      </c>
      <c r="S999" s="18" t="str">
        <f>'AI  - 3'!B998</f>
        <v>No</v>
      </c>
      <c r="T999" s="8">
        <f>COUNTIF(Q999:S999,"Yes")</f>
        <v>0</v>
      </c>
      <c r="U999" s="15" t="s">
        <v>24</v>
      </c>
      <c r="V999" s="19"/>
      <c r="W999" s="8"/>
      <c r="X999" s="5"/>
      <c r="Y999" s="20"/>
      <c r="Z999" s="21"/>
      <c r="AA999" s="22"/>
      <c r="AB999" s="22"/>
      <c r="AC999" s="23"/>
      <c r="AD999" s="21"/>
      <c r="AE999" s="22"/>
      <c r="AF999" s="22"/>
      <c r="AG999" s="23"/>
      <c r="AH999" s="21"/>
    </row>
    <row r="1000" spans="1:34" ht="15.75" customHeight="1" x14ac:dyDescent="0.3">
      <c r="A1000" s="13"/>
      <c r="B1000" s="54"/>
      <c r="C1000" s="10">
        <v>997</v>
      </c>
      <c r="D1000" s="6" t="s">
        <v>2105</v>
      </c>
      <c r="E1000" s="6" t="s">
        <v>2106</v>
      </c>
      <c r="F1000" s="14" t="s">
        <v>152</v>
      </c>
      <c r="G1000" s="15" t="s">
        <v>152</v>
      </c>
      <c r="H1000" s="15" t="s">
        <v>152</v>
      </c>
      <c r="I1000" s="16" t="s">
        <v>25</v>
      </c>
      <c r="L1000" s="17"/>
      <c r="M1000" s="18" t="str">
        <f>'AI - 1'!A999</f>
        <v>No</v>
      </c>
      <c r="N1000" s="18" t="str">
        <f>'AI - 2'!A999</f>
        <v>No</v>
      </c>
      <c r="O1000" s="18" t="str">
        <f>'AI  - 3'!A999</f>
        <v>No</v>
      </c>
      <c r="P1000" s="8">
        <f>COUNTIF(M1000:O1000,"Yes")</f>
        <v>0</v>
      </c>
      <c r="Q1000" s="18" t="str">
        <f>'AI - 1'!B999</f>
        <v>No</v>
      </c>
      <c r="R1000" s="18" t="str">
        <f>'AI - 2'!B999</f>
        <v>No</v>
      </c>
      <c r="S1000" s="18" t="str">
        <f>'AI  - 3'!B999</f>
        <v>No</v>
      </c>
      <c r="T1000" s="8">
        <f>COUNTIF(Q1000:S1000,"Yes")</f>
        <v>0</v>
      </c>
      <c r="U1000" s="15" t="s">
        <v>152</v>
      </c>
      <c r="V1000" s="19"/>
      <c r="W1000" s="8"/>
      <c r="X1000" s="5"/>
      <c r="Y1000" s="20"/>
      <c r="Z1000" s="21"/>
      <c r="AA1000" s="22"/>
      <c r="AB1000" s="22"/>
      <c r="AC1000" s="23"/>
      <c r="AD1000" s="22"/>
      <c r="AE1000" s="22"/>
      <c r="AF1000" s="22"/>
      <c r="AG1000" s="23"/>
      <c r="AH1000" s="22"/>
    </row>
    <row r="1001" spans="1:34" ht="15.75" customHeight="1" x14ac:dyDescent="0.3">
      <c r="A1001" s="13"/>
      <c r="B1001" s="54"/>
      <c r="C1001" s="10">
        <v>998</v>
      </c>
      <c r="D1001" s="6" t="s">
        <v>2107</v>
      </c>
      <c r="E1001" s="6" t="s">
        <v>2108</v>
      </c>
      <c r="F1001" s="14" t="s">
        <v>152</v>
      </c>
      <c r="G1001" s="15" t="s">
        <v>152</v>
      </c>
      <c r="H1001" s="15" t="s">
        <v>152</v>
      </c>
      <c r="I1001" s="16" t="s">
        <v>25</v>
      </c>
      <c r="L1001" s="17"/>
      <c r="M1001" s="18" t="str">
        <f>'AI - 1'!A1000</f>
        <v>No</v>
      </c>
      <c r="N1001" s="18" t="str">
        <f>'AI - 2'!A1000</f>
        <v>No</v>
      </c>
      <c r="O1001" s="18" t="str">
        <f>'AI  - 3'!A1000</f>
        <v>No</v>
      </c>
      <c r="P1001" s="8">
        <f>COUNTIF(M1001:O1001,"Yes")</f>
        <v>0</v>
      </c>
      <c r="Q1001" s="18" t="str">
        <f>'AI - 1'!B1000</f>
        <v>No</v>
      </c>
      <c r="R1001" s="18" t="str">
        <f>'AI - 2'!B1000</f>
        <v>No</v>
      </c>
      <c r="S1001" s="18" t="str">
        <f>'AI  - 3'!B1000</f>
        <v>No</v>
      </c>
      <c r="T1001" s="8">
        <f>COUNTIF(Q1001:S1001,"Yes")</f>
        <v>0</v>
      </c>
      <c r="U1001" s="15" t="s">
        <v>152</v>
      </c>
      <c r="V1001" s="19"/>
      <c r="W1001" s="8"/>
      <c r="X1001" s="5"/>
      <c r="Y1001" s="20"/>
      <c r="Z1001" s="21"/>
      <c r="AA1001" s="22"/>
      <c r="AB1001" s="22"/>
      <c r="AC1001" s="23"/>
      <c r="AD1001" s="22"/>
      <c r="AE1001" s="22"/>
      <c r="AF1001" s="22"/>
      <c r="AG1001" s="23"/>
      <c r="AH1001" s="22"/>
    </row>
    <row r="1002" spans="1:34" ht="15.75" customHeight="1" x14ac:dyDescent="0.3">
      <c r="A1002" s="13"/>
      <c r="B1002" s="54"/>
      <c r="C1002" s="10">
        <v>999</v>
      </c>
      <c r="D1002" s="6" t="s">
        <v>2109</v>
      </c>
      <c r="E1002" s="6" t="s">
        <v>2110</v>
      </c>
      <c r="F1002" s="14" t="s">
        <v>152</v>
      </c>
      <c r="G1002" s="15" t="s">
        <v>152</v>
      </c>
      <c r="H1002" s="15" t="s">
        <v>152</v>
      </c>
      <c r="I1002" s="16" t="s">
        <v>25</v>
      </c>
      <c r="L1002" s="17"/>
      <c r="M1002" s="18" t="str">
        <f>'AI - 1'!A1001</f>
        <v>No</v>
      </c>
      <c r="N1002" s="18" t="str">
        <f>'AI - 2'!A1001</f>
        <v>No</v>
      </c>
      <c r="O1002" s="18" t="str">
        <f>'AI  - 3'!A1001</f>
        <v>No</v>
      </c>
      <c r="P1002" s="8">
        <f>COUNTIF(M1002:O1002,"Yes")</f>
        <v>0</v>
      </c>
      <c r="Q1002" s="18" t="str">
        <f>'AI - 1'!B1001</f>
        <v>No</v>
      </c>
      <c r="R1002" s="18" t="str">
        <f>'AI - 2'!B1001</f>
        <v>No</v>
      </c>
      <c r="S1002" s="18" t="str">
        <f>'AI  - 3'!B1001</f>
        <v>No</v>
      </c>
      <c r="T1002" s="8">
        <f>COUNTIF(Q1002:S1002,"Yes")</f>
        <v>0</v>
      </c>
      <c r="U1002" s="15" t="s">
        <v>152</v>
      </c>
      <c r="V1002" s="19"/>
      <c r="W1002" s="8"/>
      <c r="X1002" s="5"/>
      <c r="Y1002" s="20"/>
      <c r="Z1002" s="21"/>
      <c r="AA1002" s="22"/>
      <c r="AB1002" s="22"/>
      <c r="AC1002" s="23"/>
      <c r="AD1002" s="22"/>
      <c r="AE1002" s="22"/>
      <c r="AF1002" s="22"/>
      <c r="AG1002" s="23"/>
      <c r="AH1002" s="22"/>
    </row>
    <row r="1003" spans="1:34" ht="15.75" customHeight="1" x14ac:dyDescent="0.3">
      <c r="A1003" s="13"/>
      <c r="B1003" s="54"/>
      <c r="C1003" s="10">
        <v>1000</v>
      </c>
      <c r="D1003" s="6" t="s">
        <v>2111</v>
      </c>
      <c r="E1003" s="6" t="s">
        <v>2112</v>
      </c>
      <c r="F1003" s="14" t="s">
        <v>152</v>
      </c>
      <c r="G1003" s="15" t="s">
        <v>152</v>
      </c>
      <c r="H1003" s="15" t="s">
        <v>152</v>
      </c>
      <c r="I1003" s="16" t="s">
        <v>25</v>
      </c>
      <c r="L1003" s="17"/>
      <c r="M1003" s="18" t="str">
        <f>'AI - 1'!A1002</f>
        <v>No</v>
      </c>
      <c r="N1003" s="18" t="str">
        <f>'AI - 2'!A1002</f>
        <v>No</v>
      </c>
      <c r="O1003" s="18" t="str">
        <f>'AI  - 3'!A1002</f>
        <v>No</v>
      </c>
      <c r="P1003" s="8">
        <f>COUNTIF(M1003:O1003,"Yes")</f>
        <v>0</v>
      </c>
      <c r="Q1003" s="18" t="str">
        <f>'AI - 1'!B1002</f>
        <v>No</v>
      </c>
      <c r="R1003" s="18" t="str">
        <f>'AI - 2'!B1002</f>
        <v>No</v>
      </c>
      <c r="S1003" s="18" t="str">
        <f>'AI  - 3'!B1002</f>
        <v>No</v>
      </c>
      <c r="T1003" s="8">
        <f>COUNTIF(Q1003:S1003,"Yes")</f>
        <v>0</v>
      </c>
      <c r="U1003" s="15" t="s">
        <v>152</v>
      </c>
      <c r="V1003" s="19"/>
      <c r="W1003" s="8"/>
      <c r="X1003" s="5"/>
      <c r="Y1003" s="20"/>
      <c r="Z1003" s="21"/>
      <c r="AA1003" s="22"/>
      <c r="AB1003" s="22"/>
      <c r="AC1003" s="23"/>
      <c r="AD1003" s="22"/>
      <c r="AE1003" s="22"/>
      <c r="AF1003" s="22"/>
      <c r="AG1003" s="23"/>
      <c r="AH1003" s="22"/>
    </row>
    <row r="1004" spans="1:34" ht="15.75" customHeight="1" x14ac:dyDescent="0.3">
      <c r="A1004" s="13"/>
      <c r="B1004" s="54"/>
      <c r="C1004" s="10">
        <v>1001</v>
      </c>
      <c r="D1004" s="6" t="s">
        <v>2113</v>
      </c>
      <c r="E1004" s="6" t="s">
        <v>2114</v>
      </c>
      <c r="F1004" s="14" t="s">
        <v>152</v>
      </c>
      <c r="G1004" s="15" t="s">
        <v>152</v>
      </c>
      <c r="H1004" s="15" t="s">
        <v>152</v>
      </c>
      <c r="I1004" s="16" t="s">
        <v>25</v>
      </c>
      <c r="L1004" s="17"/>
      <c r="M1004" s="18" t="str">
        <f>'AI - 1'!A1003</f>
        <v>No</v>
      </c>
      <c r="N1004" s="18" t="str">
        <f>'AI - 2'!A1003</f>
        <v>No</v>
      </c>
      <c r="O1004" s="18" t="str">
        <f>'AI  - 3'!A1003</f>
        <v>No</v>
      </c>
      <c r="P1004" s="8">
        <f>COUNTIF(M1004:O1004,"Yes")</f>
        <v>0</v>
      </c>
      <c r="Q1004" s="18" t="str">
        <f>'AI - 1'!B1003</f>
        <v>No</v>
      </c>
      <c r="R1004" s="18" t="str">
        <f>'AI - 2'!B1003</f>
        <v>No</v>
      </c>
      <c r="S1004" s="18" t="str">
        <f>'AI  - 3'!B1003</f>
        <v>No</v>
      </c>
      <c r="T1004" s="8">
        <f>COUNTIF(Q1004:S1004,"Yes")</f>
        <v>0</v>
      </c>
      <c r="U1004" s="15" t="s">
        <v>152</v>
      </c>
      <c r="V1004" s="19"/>
      <c r="W1004" s="8"/>
      <c r="X1004" s="5"/>
      <c r="Y1004" s="20"/>
      <c r="Z1004" s="21"/>
      <c r="AA1004" s="22"/>
      <c r="AB1004" s="22"/>
      <c r="AC1004" s="23"/>
      <c r="AD1004" s="22"/>
      <c r="AE1004" s="22"/>
      <c r="AF1004" s="22"/>
      <c r="AG1004" s="23"/>
      <c r="AH1004" s="22"/>
    </row>
    <row r="1005" spans="1:34" ht="15.75" customHeight="1" x14ac:dyDescent="0.3">
      <c r="A1005" s="13"/>
      <c r="B1005" s="54"/>
      <c r="C1005" s="10">
        <v>1002</v>
      </c>
      <c r="D1005" s="6" t="s">
        <v>2115</v>
      </c>
      <c r="E1005" s="6" t="s">
        <v>2116</v>
      </c>
      <c r="F1005" s="14" t="s">
        <v>152</v>
      </c>
      <c r="G1005" s="15" t="s">
        <v>152</v>
      </c>
      <c r="H1005" s="15" t="s">
        <v>152</v>
      </c>
      <c r="I1005" s="16" t="s">
        <v>25</v>
      </c>
      <c r="L1005" s="17"/>
      <c r="M1005" s="18" t="str">
        <f>'AI - 1'!A1004</f>
        <v>No</v>
      </c>
      <c r="N1005" s="18" t="str">
        <f>'AI - 2'!A1004</f>
        <v>No</v>
      </c>
      <c r="O1005" s="18" t="str">
        <f>'AI  - 3'!A1004</f>
        <v>No</v>
      </c>
      <c r="P1005" s="8">
        <f>COUNTIF(M1005:O1005,"Yes")</f>
        <v>0</v>
      </c>
      <c r="Q1005" s="18" t="str">
        <f>'AI - 1'!B1004</f>
        <v>No</v>
      </c>
      <c r="R1005" s="18" t="str">
        <f>'AI - 2'!B1004</f>
        <v>No</v>
      </c>
      <c r="S1005" s="18" t="str">
        <f>'AI  - 3'!B1004</f>
        <v>No</v>
      </c>
      <c r="T1005" s="8">
        <f>COUNTIF(Q1005:S1005,"Yes")</f>
        <v>0</v>
      </c>
      <c r="U1005" s="15" t="s">
        <v>152</v>
      </c>
      <c r="V1005" s="19"/>
      <c r="W1005" s="8"/>
      <c r="X1005" s="5"/>
      <c r="Y1005" s="20"/>
      <c r="Z1005" s="21"/>
      <c r="AA1005" s="22"/>
      <c r="AB1005" s="22"/>
      <c r="AC1005" s="23"/>
      <c r="AD1005" s="22"/>
      <c r="AE1005" s="22"/>
      <c r="AF1005" s="22"/>
      <c r="AG1005" s="23"/>
      <c r="AH1005" s="22"/>
    </row>
    <row r="1006" spans="1:34" ht="15.75" customHeight="1" x14ac:dyDescent="0.3">
      <c r="A1006" s="13"/>
      <c r="B1006" s="54"/>
      <c r="C1006" s="10">
        <v>1003</v>
      </c>
      <c r="D1006" s="6" t="s">
        <v>2117</v>
      </c>
      <c r="E1006" s="6" t="s">
        <v>2118</v>
      </c>
      <c r="F1006" s="14" t="s">
        <v>152</v>
      </c>
      <c r="G1006" s="15" t="s">
        <v>152</v>
      </c>
      <c r="H1006" s="15" t="s">
        <v>152</v>
      </c>
      <c r="I1006" s="16" t="s">
        <v>25</v>
      </c>
      <c r="L1006" s="17"/>
      <c r="M1006" s="18" t="str">
        <f>'AI - 1'!A1005</f>
        <v>No</v>
      </c>
      <c r="N1006" s="18" t="str">
        <f>'AI - 2'!A1005</f>
        <v>No</v>
      </c>
      <c r="O1006" s="18" t="str">
        <f>'AI  - 3'!A1005</f>
        <v>No</v>
      </c>
      <c r="P1006" s="8">
        <f>COUNTIF(M1006:O1006,"Yes")</f>
        <v>0</v>
      </c>
      <c r="Q1006" s="18" t="str">
        <f>'AI - 1'!B1005</f>
        <v>No</v>
      </c>
      <c r="R1006" s="18" t="str">
        <f>'AI - 2'!B1005</f>
        <v>No</v>
      </c>
      <c r="S1006" s="18" t="str">
        <f>'AI  - 3'!B1005</f>
        <v>No</v>
      </c>
      <c r="T1006" s="8">
        <f>COUNTIF(Q1006:S1006,"Yes")</f>
        <v>0</v>
      </c>
      <c r="U1006" s="15" t="s">
        <v>152</v>
      </c>
      <c r="V1006" s="19"/>
      <c r="W1006" s="8"/>
      <c r="X1006" s="5"/>
      <c r="Y1006" s="20"/>
      <c r="Z1006" s="21"/>
      <c r="AA1006" s="22"/>
      <c r="AB1006" s="22"/>
      <c r="AC1006" s="23"/>
      <c r="AD1006" s="22"/>
      <c r="AE1006" s="22"/>
      <c r="AF1006" s="22"/>
      <c r="AG1006" s="23"/>
      <c r="AH1006" s="22"/>
    </row>
    <row r="1007" spans="1:34" ht="15.75" customHeight="1" x14ac:dyDescent="0.3">
      <c r="A1007" s="13"/>
      <c r="B1007" s="54"/>
      <c r="C1007" s="10">
        <v>1004</v>
      </c>
      <c r="D1007" s="6" t="s">
        <v>2119</v>
      </c>
      <c r="E1007" s="6" t="s">
        <v>2120</v>
      </c>
      <c r="F1007" s="14" t="s">
        <v>152</v>
      </c>
      <c r="G1007" s="15" t="s">
        <v>152</v>
      </c>
      <c r="H1007" s="15" t="s">
        <v>152</v>
      </c>
      <c r="I1007" s="16" t="s">
        <v>25</v>
      </c>
      <c r="L1007" s="17"/>
      <c r="M1007" s="18" t="str">
        <f>'AI - 1'!A1006</f>
        <v>No</v>
      </c>
      <c r="N1007" s="18" t="str">
        <f>'AI - 2'!A1006</f>
        <v>No</v>
      </c>
      <c r="O1007" s="18" t="str">
        <f>'AI  - 3'!A1006</f>
        <v>No</v>
      </c>
      <c r="P1007" s="8">
        <f>COUNTIF(M1007:O1007,"Yes")</f>
        <v>0</v>
      </c>
      <c r="Q1007" s="18" t="str">
        <f>'AI - 1'!B1006</f>
        <v>No</v>
      </c>
      <c r="R1007" s="18" t="str">
        <f>'AI - 2'!B1006</f>
        <v>No</v>
      </c>
      <c r="S1007" s="18" t="str">
        <f>'AI  - 3'!B1006</f>
        <v>No</v>
      </c>
      <c r="T1007" s="8">
        <f>COUNTIF(Q1007:S1007,"Yes")</f>
        <v>0</v>
      </c>
      <c r="U1007" s="15" t="s">
        <v>152</v>
      </c>
      <c r="V1007" s="19"/>
      <c r="W1007" s="8"/>
      <c r="X1007" s="5"/>
      <c r="Y1007" s="20"/>
      <c r="Z1007" s="21"/>
      <c r="AA1007" s="22"/>
      <c r="AB1007" s="22"/>
      <c r="AC1007" s="23"/>
      <c r="AD1007" s="22"/>
      <c r="AE1007" s="22"/>
      <c r="AF1007" s="22"/>
      <c r="AG1007" s="23"/>
      <c r="AH1007" s="22"/>
    </row>
    <row r="1008" spans="1:34" ht="15.75" customHeight="1" x14ac:dyDescent="0.3">
      <c r="A1008" s="13"/>
      <c r="B1008" s="54"/>
      <c r="C1008" s="10">
        <v>1005</v>
      </c>
      <c r="D1008" s="6" t="s">
        <v>2121</v>
      </c>
      <c r="E1008" s="6" t="s">
        <v>2122</v>
      </c>
      <c r="F1008" s="14" t="s">
        <v>152</v>
      </c>
      <c r="G1008" s="15" t="s">
        <v>152</v>
      </c>
      <c r="H1008" s="15" t="s">
        <v>152</v>
      </c>
      <c r="I1008" s="16" t="s">
        <v>25</v>
      </c>
      <c r="L1008" s="17"/>
      <c r="M1008" s="18" t="str">
        <f>'AI - 1'!A1007</f>
        <v>No</v>
      </c>
      <c r="N1008" s="18" t="str">
        <f>'AI - 2'!A1007</f>
        <v>No</v>
      </c>
      <c r="O1008" s="18" t="str">
        <f>'AI  - 3'!A1007</f>
        <v>No</v>
      </c>
      <c r="P1008" s="8">
        <f>COUNTIF(M1008:O1008,"Yes")</f>
        <v>0</v>
      </c>
      <c r="Q1008" s="18" t="str">
        <f>'AI - 1'!B1007</f>
        <v>No</v>
      </c>
      <c r="R1008" s="18" t="str">
        <f>'AI - 2'!B1007</f>
        <v>No</v>
      </c>
      <c r="S1008" s="18" t="str">
        <f>'AI  - 3'!B1007</f>
        <v>No</v>
      </c>
      <c r="T1008" s="8">
        <f>COUNTIF(Q1008:S1008,"Yes")</f>
        <v>0</v>
      </c>
      <c r="U1008" s="15" t="s">
        <v>152</v>
      </c>
      <c r="V1008" s="19"/>
      <c r="W1008" s="8"/>
      <c r="X1008" s="5"/>
      <c r="Y1008" s="20"/>
      <c r="Z1008" s="21"/>
      <c r="AA1008" s="22"/>
      <c r="AB1008" s="22"/>
      <c r="AC1008" s="23"/>
      <c r="AD1008" s="22"/>
      <c r="AE1008" s="22"/>
      <c r="AF1008" s="22"/>
      <c r="AG1008" s="23"/>
      <c r="AH1008" s="22"/>
    </row>
    <row r="1009" spans="1:34" ht="15.75" customHeight="1" x14ac:dyDescent="0.3">
      <c r="A1009" s="13"/>
      <c r="B1009" s="54"/>
      <c r="C1009" s="10">
        <v>1006</v>
      </c>
      <c r="D1009" s="6" t="s">
        <v>2123</v>
      </c>
      <c r="E1009" s="6" t="s">
        <v>2124</v>
      </c>
      <c r="F1009" s="14" t="s">
        <v>152</v>
      </c>
      <c r="G1009" s="15" t="s">
        <v>152</v>
      </c>
      <c r="H1009" s="15" t="s">
        <v>152</v>
      </c>
      <c r="I1009" s="16" t="s">
        <v>25</v>
      </c>
      <c r="L1009" s="17"/>
      <c r="M1009" s="18" t="str">
        <f>'AI - 1'!A1008</f>
        <v>No</v>
      </c>
      <c r="N1009" s="18" t="str">
        <f>'AI - 2'!A1008</f>
        <v>No</v>
      </c>
      <c r="O1009" s="18" t="str">
        <f>'AI  - 3'!A1008</f>
        <v>No</v>
      </c>
      <c r="P1009" s="8">
        <f>COUNTIF(M1009:O1009,"Yes")</f>
        <v>0</v>
      </c>
      <c r="Q1009" s="18" t="str">
        <f>'AI - 1'!B1008</f>
        <v>No</v>
      </c>
      <c r="R1009" s="18" t="str">
        <f>'AI - 2'!B1008</f>
        <v>No</v>
      </c>
      <c r="S1009" s="18" t="str">
        <f>'AI  - 3'!B1008</f>
        <v>No</v>
      </c>
      <c r="T1009" s="8">
        <f>COUNTIF(Q1009:S1009,"Yes")</f>
        <v>0</v>
      </c>
      <c r="U1009" s="15" t="s">
        <v>152</v>
      </c>
      <c r="V1009" s="19"/>
      <c r="W1009" s="8"/>
      <c r="X1009" s="5"/>
      <c r="Y1009" s="20"/>
      <c r="Z1009" s="21"/>
      <c r="AA1009" s="22"/>
      <c r="AB1009" s="22"/>
      <c r="AC1009" s="23"/>
      <c r="AD1009" s="22"/>
      <c r="AE1009" s="22"/>
      <c r="AF1009" s="22"/>
      <c r="AG1009" s="23"/>
      <c r="AH1009" s="22"/>
    </row>
    <row r="1010" spans="1:34" ht="15.75" customHeight="1" x14ac:dyDescent="0.3">
      <c r="A1010" s="13"/>
      <c r="B1010" s="54"/>
      <c r="C1010" s="10">
        <v>1007</v>
      </c>
      <c r="D1010" s="6" t="s">
        <v>2125</v>
      </c>
      <c r="E1010" s="6" t="s">
        <v>2126</v>
      </c>
      <c r="F1010" s="14" t="s">
        <v>152</v>
      </c>
      <c r="G1010" s="15" t="s">
        <v>152</v>
      </c>
      <c r="H1010" s="15" t="s">
        <v>152</v>
      </c>
      <c r="I1010" s="16" t="s">
        <v>25</v>
      </c>
      <c r="L1010" s="17"/>
      <c r="M1010" s="18" t="str">
        <f>'AI - 1'!A1009</f>
        <v>No</v>
      </c>
      <c r="N1010" s="18" t="str">
        <f>'AI - 2'!A1009</f>
        <v>No</v>
      </c>
      <c r="O1010" s="18" t="str">
        <f>'AI  - 3'!A1009</f>
        <v>No</v>
      </c>
      <c r="P1010" s="8">
        <f>COUNTIF(M1010:O1010,"Yes")</f>
        <v>0</v>
      </c>
      <c r="Q1010" s="18" t="str">
        <f>'AI - 1'!B1009</f>
        <v>No</v>
      </c>
      <c r="R1010" s="18" t="str">
        <f>'AI - 2'!B1009</f>
        <v>No</v>
      </c>
      <c r="S1010" s="18" t="str">
        <f>'AI  - 3'!B1009</f>
        <v>No</v>
      </c>
      <c r="T1010" s="8">
        <f>COUNTIF(Q1010:S1010,"Yes")</f>
        <v>0</v>
      </c>
      <c r="U1010" s="15" t="s">
        <v>152</v>
      </c>
      <c r="V1010" s="19"/>
      <c r="W1010" s="8"/>
      <c r="X1010" s="5"/>
      <c r="Y1010" s="20"/>
      <c r="Z1010" s="21"/>
      <c r="AA1010" s="22"/>
      <c r="AB1010" s="22"/>
      <c r="AC1010" s="23"/>
      <c r="AD1010" s="22"/>
      <c r="AE1010" s="22"/>
      <c r="AF1010" s="22"/>
      <c r="AG1010" s="23"/>
      <c r="AH1010" s="22"/>
    </row>
    <row r="1011" spans="1:34" ht="15.75" customHeight="1" x14ac:dyDescent="0.3">
      <c r="A1011" s="13"/>
      <c r="B1011" s="54"/>
      <c r="C1011" s="10">
        <v>1008</v>
      </c>
      <c r="D1011" s="6" t="s">
        <v>2127</v>
      </c>
      <c r="E1011" s="6" t="s">
        <v>2128</v>
      </c>
      <c r="F1011" s="14" t="s">
        <v>152</v>
      </c>
      <c r="G1011" s="15" t="s">
        <v>152</v>
      </c>
      <c r="H1011" s="15" t="s">
        <v>152</v>
      </c>
      <c r="I1011" s="16" t="s">
        <v>25</v>
      </c>
      <c r="L1011" s="17"/>
      <c r="M1011" s="18" t="str">
        <f>'AI - 1'!A1010</f>
        <v>No</v>
      </c>
      <c r="N1011" s="18" t="str">
        <f>'AI - 2'!A1010</f>
        <v>No</v>
      </c>
      <c r="O1011" s="18" t="str">
        <f>'AI  - 3'!A1010</f>
        <v>No</v>
      </c>
      <c r="P1011" s="8">
        <f>COUNTIF(M1011:O1011,"Yes")</f>
        <v>0</v>
      </c>
      <c r="Q1011" s="18" t="str">
        <f>'AI - 1'!B1010</f>
        <v>No</v>
      </c>
      <c r="R1011" s="18" t="str">
        <f>'AI - 2'!B1010</f>
        <v>No</v>
      </c>
      <c r="S1011" s="18" t="str">
        <f>'AI  - 3'!B1010</f>
        <v>No</v>
      </c>
      <c r="T1011" s="8">
        <f>COUNTIF(Q1011:S1011,"Yes")</f>
        <v>0</v>
      </c>
      <c r="U1011" s="15" t="s">
        <v>152</v>
      </c>
      <c r="V1011" s="19"/>
      <c r="W1011" s="8"/>
      <c r="X1011" s="5"/>
      <c r="Y1011" s="20"/>
      <c r="Z1011" s="21"/>
      <c r="AA1011" s="22"/>
      <c r="AB1011" s="22"/>
      <c r="AC1011" s="23"/>
      <c r="AD1011" s="22"/>
      <c r="AE1011" s="22"/>
      <c r="AF1011" s="22"/>
      <c r="AG1011" s="23"/>
      <c r="AH1011" s="22"/>
    </row>
    <row r="1012" spans="1:34" ht="15.75" customHeight="1" x14ac:dyDescent="0.3">
      <c r="A1012" s="13"/>
      <c r="B1012" s="54"/>
      <c r="C1012" s="10">
        <v>1009</v>
      </c>
      <c r="D1012" s="6" t="s">
        <v>2129</v>
      </c>
      <c r="E1012" s="6" t="s">
        <v>2130</v>
      </c>
      <c r="F1012" s="14" t="s">
        <v>152</v>
      </c>
      <c r="G1012" s="15" t="s">
        <v>152</v>
      </c>
      <c r="H1012" s="15" t="s">
        <v>152</v>
      </c>
      <c r="I1012" s="16" t="s">
        <v>25</v>
      </c>
      <c r="L1012" s="17"/>
      <c r="M1012" s="18" t="str">
        <f>'AI - 1'!A1011</f>
        <v>No</v>
      </c>
      <c r="N1012" s="18" t="str">
        <f>'AI - 2'!A1011</f>
        <v>No</v>
      </c>
      <c r="O1012" s="18" t="str">
        <f>'AI  - 3'!A1011</f>
        <v>No</v>
      </c>
      <c r="P1012" s="8">
        <f>COUNTIF(M1012:O1012,"Yes")</f>
        <v>0</v>
      </c>
      <c r="Q1012" s="18" t="str">
        <f>'AI - 1'!B1011</f>
        <v>No</v>
      </c>
      <c r="R1012" s="18" t="str">
        <f>'AI - 2'!B1011</f>
        <v>No</v>
      </c>
      <c r="S1012" s="18" t="str">
        <f>'AI  - 3'!B1011</f>
        <v>No</v>
      </c>
      <c r="T1012" s="8">
        <f>COUNTIF(Q1012:S1012,"Yes")</f>
        <v>0</v>
      </c>
      <c r="U1012" s="15" t="s">
        <v>152</v>
      </c>
      <c r="V1012" s="19"/>
      <c r="W1012" s="8"/>
      <c r="X1012" s="5"/>
      <c r="Y1012" s="20"/>
      <c r="Z1012" s="21"/>
      <c r="AA1012" s="22"/>
      <c r="AB1012" s="22"/>
      <c r="AC1012" s="23"/>
      <c r="AD1012" s="22"/>
      <c r="AE1012" s="22"/>
      <c r="AF1012" s="22"/>
      <c r="AG1012" s="23"/>
      <c r="AH1012" s="22"/>
    </row>
    <row r="1013" spans="1:34" ht="15.75" customHeight="1" x14ac:dyDescent="0.3">
      <c r="A1013" s="13"/>
      <c r="B1013" s="54"/>
      <c r="C1013" s="10">
        <v>1010</v>
      </c>
      <c r="D1013" s="6" t="s">
        <v>2131</v>
      </c>
      <c r="E1013" s="6" t="s">
        <v>2132</v>
      </c>
      <c r="F1013" s="14" t="s">
        <v>152</v>
      </c>
      <c r="G1013" s="15" t="s">
        <v>152</v>
      </c>
      <c r="H1013" s="15" t="s">
        <v>152</v>
      </c>
      <c r="I1013" s="16" t="s">
        <v>25</v>
      </c>
      <c r="L1013" s="17"/>
      <c r="M1013" s="18" t="str">
        <f>'AI - 1'!A1012</f>
        <v>No</v>
      </c>
      <c r="N1013" s="18" t="str">
        <f>'AI - 2'!A1012</f>
        <v>No</v>
      </c>
      <c r="O1013" s="18" t="str">
        <f>'AI  - 3'!A1012</f>
        <v>No</v>
      </c>
      <c r="P1013" s="8">
        <f>COUNTIF(M1013:O1013,"Yes")</f>
        <v>0</v>
      </c>
      <c r="Q1013" s="18" t="str">
        <f>'AI - 1'!B1012</f>
        <v>No</v>
      </c>
      <c r="R1013" s="18" t="str">
        <f>'AI - 2'!B1012</f>
        <v>No</v>
      </c>
      <c r="S1013" s="18" t="str">
        <f>'AI  - 3'!B1012</f>
        <v>No</v>
      </c>
      <c r="T1013" s="8">
        <f>COUNTIF(Q1013:S1013,"Yes")</f>
        <v>0</v>
      </c>
      <c r="U1013" s="15" t="s">
        <v>152</v>
      </c>
      <c r="V1013" s="19"/>
      <c r="W1013" s="8"/>
      <c r="X1013" s="5"/>
      <c r="Y1013" s="20"/>
      <c r="Z1013" s="21"/>
      <c r="AA1013" s="22"/>
      <c r="AB1013" s="22"/>
      <c r="AC1013" s="23"/>
      <c r="AD1013" s="22"/>
      <c r="AE1013" s="22"/>
      <c r="AF1013" s="22"/>
      <c r="AG1013" s="23"/>
      <c r="AH1013" s="22"/>
    </row>
    <row r="1014" spans="1:34" ht="15.75" customHeight="1" x14ac:dyDescent="0.3">
      <c r="A1014" s="13"/>
      <c r="B1014" s="54"/>
      <c r="C1014" s="10">
        <v>1011</v>
      </c>
      <c r="D1014" s="6" t="s">
        <v>2133</v>
      </c>
      <c r="E1014" s="6" t="s">
        <v>2134</v>
      </c>
      <c r="F1014" s="14" t="s">
        <v>152</v>
      </c>
      <c r="G1014" s="15" t="s">
        <v>152</v>
      </c>
      <c r="H1014" s="15" t="s">
        <v>152</v>
      </c>
      <c r="I1014" s="16" t="s">
        <v>25</v>
      </c>
      <c r="L1014" s="17"/>
      <c r="M1014" s="18" t="str">
        <f>'AI - 1'!A1013</f>
        <v>No</v>
      </c>
      <c r="N1014" s="18" t="str">
        <f>'AI - 2'!A1013</f>
        <v>No</v>
      </c>
      <c r="O1014" s="18" t="str">
        <f>'AI  - 3'!A1013</f>
        <v>No</v>
      </c>
      <c r="P1014" s="8">
        <f>COUNTIF(M1014:O1014,"Yes")</f>
        <v>0</v>
      </c>
      <c r="Q1014" s="18" t="str">
        <f>'AI - 1'!B1013</f>
        <v>No</v>
      </c>
      <c r="R1014" s="18" t="str">
        <f>'AI - 2'!B1013</f>
        <v>No</v>
      </c>
      <c r="S1014" s="18" t="str">
        <f>'AI  - 3'!B1013</f>
        <v>No</v>
      </c>
      <c r="T1014" s="8">
        <f>COUNTIF(Q1014:S1014,"Yes")</f>
        <v>0</v>
      </c>
      <c r="U1014" s="15" t="s">
        <v>152</v>
      </c>
      <c r="V1014" s="19"/>
      <c r="W1014" s="8"/>
      <c r="X1014" s="5"/>
      <c r="Y1014" s="20"/>
      <c r="Z1014" s="21"/>
      <c r="AA1014" s="22"/>
      <c r="AB1014" s="22"/>
      <c r="AC1014" s="23"/>
      <c r="AD1014" s="22"/>
      <c r="AE1014" s="22"/>
      <c r="AF1014" s="22"/>
      <c r="AG1014" s="23"/>
      <c r="AH1014" s="22"/>
    </row>
    <row r="1015" spans="1:34" ht="15.75" customHeight="1" x14ac:dyDescent="0.3">
      <c r="A1015" s="13"/>
      <c r="B1015" s="54"/>
      <c r="C1015" s="10">
        <v>1012</v>
      </c>
      <c r="D1015" s="6" t="s">
        <v>2135</v>
      </c>
      <c r="E1015" s="6" t="s">
        <v>2136</v>
      </c>
      <c r="F1015" s="14" t="s">
        <v>152</v>
      </c>
      <c r="G1015" s="15" t="s">
        <v>152</v>
      </c>
      <c r="H1015" s="15" t="s">
        <v>152</v>
      </c>
      <c r="I1015" s="16" t="s">
        <v>25</v>
      </c>
      <c r="L1015" s="17"/>
      <c r="M1015" s="18" t="str">
        <f>'AI - 1'!A1014</f>
        <v>No</v>
      </c>
      <c r="N1015" s="18" t="str">
        <f>'AI - 2'!A1014</f>
        <v>No</v>
      </c>
      <c r="O1015" s="18" t="str">
        <f>'AI  - 3'!A1014</f>
        <v>No</v>
      </c>
      <c r="P1015" s="8">
        <f>COUNTIF(M1015:O1015,"Yes")</f>
        <v>0</v>
      </c>
      <c r="Q1015" s="18" t="str">
        <f>'AI - 1'!B1014</f>
        <v>No</v>
      </c>
      <c r="R1015" s="18" t="str">
        <f>'AI - 2'!B1014</f>
        <v>No</v>
      </c>
      <c r="S1015" s="18" t="str">
        <f>'AI  - 3'!B1014</f>
        <v>No</v>
      </c>
      <c r="T1015" s="8">
        <f>COUNTIF(Q1015:S1015,"Yes")</f>
        <v>0</v>
      </c>
      <c r="U1015" s="15" t="s">
        <v>152</v>
      </c>
      <c r="V1015" s="19"/>
      <c r="W1015" s="8"/>
      <c r="X1015" s="5"/>
      <c r="Y1015" s="20"/>
      <c r="Z1015" s="21"/>
      <c r="AA1015" s="22"/>
      <c r="AB1015" s="22"/>
      <c r="AC1015" s="23"/>
      <c r="AD1015" s="22"/>
      <c r="AE1015" s="22"/>
      <c r="AF1015" s="22"/>
      <c r="AG1015" s="23"/>
      <c r="AH1015" s="22"/>
    </row>
    <row r="1016" spans="1:34" ht="15.75" customHeight="1" x14ac:dyDescent="0.3">
      <c r="A1016" s="13"/>
      <c r="B1016" s="54"/>
      <c r="C1016" s="10">
        <v>1013</v>
      </c>
      <c r="D1016" s="6" t="s">
        <v>2137</v>
      </c>
      <c r="E1016" s="6" t="s">
        <v>2138</v>
      </c>
      <c r="F1016" s="14" t="s">
        <v>152</v>
      </c>
      <c r="G1016" s="15" t="s">
        <v>152</v>
      </c>
      <c r="H1016" s="15" t="s">
        <v>152</v>
      </c>
      <c r="I1016" s="16" t="s">
        <v>25</v>
      </c>
      <c r="L1016" s="17"/>
      <c r="M1016" s="18" t="str">
        <f>'AI - 1'!A1015</f>
        <v>No</v>
      </c>
      <c r="N1016" s="18" t="str">
        <f>'AI - 2'!A1015</f>
        <v>No</v>
      </c>
      <c r="O1016" s="18" t="str">
        <f>'AI  - 3'!A1015</f>
        <v>No</v>
      </c>
      <c r="P1016" s="8">
        <f>COUNTIF(M1016:O1016,"Yes")</f>
        <v>0</v>
      </c>
      <c r="Q1016" s="18" t="str">
        <f>'AI - 1'!B1015</f>
        <v>No</v>
      </c>
      <c r="R1016" s="18" t="str">
        <f>'AI - 2'!B1015</f>
        <v>No</v>
      </c>
      <c r="S1016" s="18" t="str">
        <f>'AI  - 3'!B1015</f>
        <v>No</v>
      </c>
      <c r="T1016" s="8">
        <f>COUNTIF(Q1016:S1016,"Yes")</f>
        <v>0</v>
      </c>
      <c r="U1016" s="15" t="s">
        <v>152</v>
      </c>
      <c r="V1016" s="19"/>
      <c r="W1016" s="8"/>
      <c r="X1016" s="5"/>
      <c r="Y1016" s="20"/>
      <c r="Z1016" s="21"/>
      <c r="AA1016" s="22"/>
      <c r="AB1016" s="22"/>
      <c r="AC1016" s="23"/>
      <c r="AD1016" s="22"/>
      <c r="AE1016" s="22"/>
      <c r="AF1016" s="22"/>
      <c r="AG1016" s="23"/>
      <c r="AH1016" s="22"/>
    </row>
    <row r="1017" spans="1:34" ht="15.75" customHeight="1" x14ac:dyDescent="0.3">
      <c r="A1017" s="13"/>
      <c r="B1017" s="54"/>
      <c r="C1017" s="10">
        <v>1014</v>
      </c>
      <c r="D1017" s="6" t="s">
        <v>2139</v>
      </c>
      <c r="E1017" s="6" t="s">
        <v>2140</v>
      </c>
      <c r="F1017" s="14" t="s">
        <v>152</v>
      </c>
      <c r="G1017" s="15" t="s">
        <v>152</v>
      </c>
      <c r="H1017" s="15" t="s">
        <v>152</v>
      </c>
      <c r="I1017" s="16" t="s">
        <v>25</v>
      </c>
      <c r="L1017" s="17"/>
      <c r="M1017" s="18" t="str">
        <f>'AI - 1'!A1016</f>
        <v>No</v>
      </c>
      <c r="N1017" s="18" t="str">
        <f>'AI - 2'!A1016</f>
        <v>No</v>
      </c>
      <c r="O1017" s="18" t="str">
        <f>'AI  - 3'!A1016</f>
        <v>No</v>
      </c>
      <c r="P1017" s="8">
        <f>COUNTIF(M1017:O1017,"Yes")</f>
        <v>0</v>
      </c>
      <c r="Q1017" s="18" t="str">
        <f>'AI - 1'!B1016</f>
        <v>No</v>
      </c>
      <c r="R1017" s="18" t="str">
        <f>'AI - 2'!B1016</f>
        <v>No</v>
      </c>
      <c r="S1017" s="18" t="str">
        <f>'AI  - 3'!B1016</f>
        <v>No</v>
      </c>
      <c r="T1017" s="8">
        <f>COUNTIF(Q1017:S1017,"Yes")</f>
        <v>0</v>
      </c>
      <c r="U1017" s="15" t="s">
        <v>152</v>
      </c>
      <c r="V1017" s="19"/>
      <c r="W1017" s="8"/>
      <c r="X1017" s="5"/>
      <c r="Y1017" s="20"/>
      <c r="Z1017" s="21"/>
      <c r="AA1017" s="22"/>
      <c r="AB1017" s="22"/>
      <c r="AC1017" s="23"/>
      <c r="AD1017" s="22"/>
      <c r="AE1017" s="22"/>
      <c r="AF1017" s="22"/>
      <c r="AG1017" s="23"/>
      <c r="AH1017" s="22"/>
    </row>
    <row r="1018" spans="1:34" ht="15.75" customHeight="1" x14ac:dyDescent="0.3">
      <c r="A1018" s="13"/>
      <c r="B1018" s="54"/>
      <c r="C1018" s="10">
        <v>1015</v>
      </c>
      <c r="D1018" s="6" t="s">
        <v>2141</v>
      </c>
      <c r="E1018" s="6" t="s">
        <v>2142</v>
      </c>
      <c r="F1018" s="14" t="s">
        <v>152</v>
      </c>
      <c r="G1018" s="15" t="s">
        <v>152</v>
      </c>
      <c r="H1018" s="15" t="s">
        <v>152</v>
      </c>
      <c r="I1018" s="16" t="s">
        <v>25</v>
      </c>
      <c r="L1018" s="17"/>
      <c r="M1018" s="18" t="str">
        <f>'AI - 1'!A1017</f>
        <v>No</v>
      </c>
      <c r="N1018" s="18" t="str">
        <f>'AI - 2'!A1017</f>
        <v>No</v>
      </c>
      <c r="O1018" s="18" t="str">
        <f>'AI  - 3'!A1017</f>
        <v>No</v>
      </c>
      <c r="P1018" s="8">
        <f>COUNTIF(M1018:O1018,"Yes")</f>
        <v>0</v>
      </c>
      <c r="Q1018" s="18" t="str">
        <f>'AI - 1'!B1017</f>
        <v>No</v>
      </c>
      <c r="R1018" s="18" t="str">
        <f>'AI - 2'!B1017</f>
        <v>No</v>
      </c>
      <c r="S1018" s="18" t="str">
        <f>'AI  - 3'!B1017</f>
        <v>No</v>
      </c>
      <c r="T1018" s="8">
        <f>COUNTIF(Q1018:S1018,"Yes")</f>
        <v>0</v>
      </c>
      <c r="U1018" s="15" t="s">
        <v>152</v>
      </c>
      <c r="V1018" s="19"/>
      <c r="W1018" s="8"/>
      <c r="X1018" s="5"/>
      <c r="Y1018" s="20"/>
      <c r="Z1018" s="21"/>
      <c r="AA1018" s="22"/>
      <c r="AB1018" s="22"/>
      <c r="AC1018" s="23"/>
      <c r="AD1018" s="22"/>
      <c r="AE1018" s="22"/>
      <c r="AF1018" s="22"/>
      <c r="AG1018" s="23"/>
      <c r="AH1018" s="22"/>
    </row>
    <row r="1019" spans="1:34" ht="15.75" customHeight="1" x14ac:dyDescent="0.3">
      <c r="A1019" s="13"/>
      <c r="B1019" s="54"/>
      <c r="C1019" s="10">
        <v>1016</v>
      </c>
      <c r="D1019" s="6" t="s">
        <v>2143</v>
      </c>
      <c r="E1019" s="6" t="s">
        <v>2144</v>
      </c>
      <c r="F1019" s="14" t="s">
        <v>152</v>
      </c>
      <c r="G1019" s="15" t="s">
        <v>152</v>
      </c>
      <c r="H1019" s="15" t="s">
        <v>152</v>
      </c>
      <c r="I1019" s="16" t="s">
        <v>25</v>
      </c>
      <c r="L1019" s="17"/>
      <c r="M1019" s="18" t="str">
        <f>'AI - 1'!A1018</f>
        <v>No</v>
      </c>
      <c r="N1019" s="18" t="str">
        <f>'AI - 2'!A1018</f>
        <v>No</v>
      </c>
      <c r="O1019" s="18" t="str">
        <f>'AI  - 3'!A1018</f>
        <v>No</v>
      </c>
      <c r="P1019" s="8">
        <f>COUNTIF(M1019:O1019,"Yes")</f>
        <v>0</v>
      </c>
      <c r="Q1019" s="18" t="str">
        <f>'AI - 1'!B1018</f>
        <v>No</v>
      </c>
      <c r="R1019" s="18" t="str">
        <f>'AI - 2'!B1018</f>
        <v>No</v>
      </c>
      <c r="S1019" s="18" t="str">
        <f>'AI  - 3'!B1018</f>
        <v>No</v>
      </c>
      <c r="T1019" s="8">
        <f>COUNTIF(Q1019:S1019,"Yes")</f>
        <v>0</v>
      </c>
      <c r="U1019" s="15" t="s">
        <v>152</v>
      </c>
      <c r="V1019" s="19"/>
      <c r="W1019" s="8"/>
      <c r="X1019" s="5"/>
      <c r="Y1019" s="20"/>
      <c r="Z1019" s="21"/>
      <c r="AA1019" s="22"/>
      <c r="AB1019" s="22"/>
      <c r="AC1019" s="23"/>
      <c r="AD1019" s="22"/>
      <c r="AE1019" s="22"/>
      <c r="AF1019" s="22"/>
      <c r="AG1019" s="23"/>
      <c r="AH1019" s="22"/>
    </row>
    <row r="1020" spans="1:34" ht="15.75" customHeight="1" x14ac:dyDescent="0.3">
      <c r="A1020" s="13"/>
      <c r="B1020" s="54"/>
      <c r="C1020" s="10">
        <v>1017</v>
      </c>
      <c r="D1020" s="6" t="s">
        <v>139</v>
      </c>
      <c r="E1020" s="6" t="s">
        <v>140</v>
      </c>
      <c r="F1020" s="14" t="s">
        <v>24</v>
      </c>
      <c r="G1020" s="15" t="s">
        <v>24</v>
      </c>
      <c r="H1020" s="15" t="s">
        <v>24</v>
      </c>
      <c r="I1020" s="16" t="s">
        <v>25</v>
      </c>
      <c r="L1020" s="17"/>
      <c r="M1020" s="18" t="str">
        <f>'AI - 1'!A1019</f>
        <v>Yes</v>
      </c>
      <c r="N1020" s="18" t="str">
        <f>'AI - 2'!A1019</f>
        <v>Yes</v>
      </c>
      <c r="O1020" s="18" t="str">
        <f>'AI  - 3'!A1019</f>
        <v>Yes</v>
      </c>
      <c r="P1020" s="8">
        <f>COUNTIF(M1020:O1020,"Yes")</f>
        <v>3</v>
      </c>
      <c r="Q1020" s="18" t="str">
        <f>'AI - 1'!B1019</f>
        <v>Yes</v>
      </c>
      <c r="R1020" s="18" t="str">
        <f>'AI - 2'!B1019</f>
        <v>Yes</v>
      </c>
      <c r="S1020" s="18" t="str">
        <f>'AI  - 3'!B1019</f>
        <v>Yes</v>
      </c>
      <c r="T1020" s="8">
        <f>COUNTIF(Q1020:S1020,"Yes")</f>
        <v>3</v>
      </c>
      <c r="U1020" s="15" t="s">
        <v>24</v>
      </c>
      <c r="V1020" s="19"/>
      <c r="W1020" s="8"/>
      <c r="X1020" s="5"/>
      <c r="Y1020" s="20"/>
      <c r="Z1020" s="21"/>
      <c r="AA1020" s="22"/>
      <c r="AB1020" s="22"/>
      <c r="AC1020" s="23"/>
      <c r="AD1020" s="21"/>
      <c r="AE1020" s="22"/>
      <c r="AF1020" s="22"/>
      <c r="AG1020" s="23"/>
      <c r="AH1020" s="21"/>
    </row>
    <row r="1021" spans="1:34" ht="15.75" customHeight="1" x14ac:dyDescent="0.3">
      <c r="A1021" s="13"/>
      <c r="B1021" s="54"/>
      <c r="C1021" s="10">
        <v>1018</v>
      </c>
      <c r="D1021" s="6" t="s">
        <v>2145</v>
      </c>
      <c r="E1021" s="6" t="s">
        <v>2146</v>
      </c>
      <c r="F1021" s="14" t="s">
        <v>152</v>
      </c>
      <c r="G1021" s="15" t="s">
        <v>152</v>
      </c>
      <c r="H1021" s="15" t="s">
        <v>152</v>
      </c>
      <c r="I1021" s="16" t="s">
        <v>25</v>
      </c>
      <c r="L1021" s="17"/>
      <c r="M1021" s="18" t="str">
        <f>'AI - 1'!A1020</f>
        <v>No</v>
      </c>
      <c r="N1021" s="18" t="str">
        <f>'AI - 2'!A1020</f>
        <v>No</v>
      </c>
      <c r="O1021" s="18" t="str">
        <f>'AI  - 3'!A1020</f>
        <v>No</v>
      </c>
      <c r="P1021" s="8">
        <f>COUNTIF(M1021:O1021,"Yes")</f>
        <v>0</v>
      </c>
      <c r="Q1021" s="18" t="str">
        <f>'AI - 1'!B1020</f>
        <v>No</v>
      </c>
      <c r="R1021" s="18" t="str">
        <f>'AI - 2'!B1020</f>
        <v>No</v>
      </c>
      <c r="S1021" s="18" t="str">
        <f>'AI  - 3'!B1020</f>
        <v>No</v>
      </c>
      <c r="T1021" s="8">
        <f>COUNTIF(Q1021:S1021,"Yes")</f>
        <v>0</v>
      </c>
      <c r="U1021" s="15" t="s">
        <v>152</v>
      </c>
      <c r="V1021" s="19"/>
      <c r="W1021" s="8"/>
      <c r="X1021" s="5"/>
      <c r="Y1021" s="20"/>
      <c r="Z1021" s="21"/>
      <c r="AA1021" s="22"/>
      <c r="AB1021" s="22"/>
      <c r="AC1021" s="23"/>
      <c r="AD1021" s="22"/>
      <c r="AE1021" s="22"/>
      <c r="AF1021" s="22"/>
      <c r="AG1021" s="23"/>
      <c r="AH1021" s="22"/>
    </row>
    <row r="1022" spans="1:34" ht="15.75" customHeight="1" x14ac:dyDescent="0.3">
      <c r="A1022" s="13"/>
      <c r="B1022" s="54"/>
      <c r="C1022" s="10">
        <v>1019</v>
      </c>
      <c r="D1022" s="6" t="s">
        <v>2147</v>
      </c>
      <c r="E1022" s="6" t="s">
        <v>2148</v>
      </c>
      <c r="F1022" s="14" t="s">
        <v>152</v>
      </c>
      <c r="G1022" s="15" t="s">
        <v>152</v>
      </c>
      <c r="H1022" s="15" t="s">
        <v>152</v>
      </c>
      <c r="I1022" s="16" t="s">
        <v>25</v>
      </c>
      <c r="L1022" s="17"/>
      <c r="M1022" s="18" t="str">
        <f>'AI - 1'!A1021</f>
        <v>No</v>
      </c>
      <c r="N1022" s="18" t="str">
        <f>'AI - 2'!A1021</f>
        <v>No</v>
      </c>
      <c r="O1022" s="18" t="str">
        <f>'AI  - 3'!A1021</f>
        <v>No</v>
      </c>
      <c r="P1022" s="8">
        <f>COUNTIF(M1022:O1022,"Yes")</f>
        <v>0</v>
      </c>
      <c r="Q1022" s="18" t="str">
        <f>'AI - 1'!B1021</f>
        <v>No</v>
      </c>
      <c r="R1022" s="18" t="str">
        <f>'AI - 2'!B1021</f>
        <v>No</v>
      </c>
      <c r="S1022" s="18" t="str">
        <f>'AI  - 3'!B1021</f>
        <v>No</v>
      </c>
      <c r="T1022" s="8">
        <f>COUNTIF(Q1022:S1022,"Yes")</f>
        <v>0</v>
      </c>
      <c r="U1022" s="15" t="s">
        <v>152</v>
      </c>
      <c r="V1022" s="19"/>
      <c r="W1022" s="8"/>
      <c r="X1022" s="5"/>
      <c r="Y1022" s="20"/>
      <c r="Z1022" s="21"/>
      <c r="AA1022" s="22"/>
      <c r="AB1022" s="22"/>
      <c r="AC1022" s="23"/>
      <c r="AD1022" s="22"/>
      <c r="AE1022" s="22"/>
      <c r="AF1022" s="22"/>
      <c r="AG1022" s="23"/>
      <c r="AH1022" s="22"/>
    </row>
    <row r="1023" spans="1:34" ht="15.75" customHeight="1" x14ac:dyDescent="0.3">
      <c r="A1023" s="13"/>
      <c r="B1023" s="54"/>
      <c r="C1023" s="10">
        <v>1020</v>
      </c>
      <c r="D1023" s="6" t="s">
        <v>2149</v>
      </c>
      <c r="E1023" s="6" t="s">
        <v>2150</v>
      </c>
      <c r="F1023" s="14" t="s">
        <v>152</v>
      </c>
      <c r="G1023" s="15" t="s">
        <v>152</v>
      </c>
      <c r="H1023" s="15" t="s">
        <v>152</v>
      </c>
      <c r="I1023" s="16" t="s">
        <v>25</v>
      </c>
      <c r="L1023" s="17"/>
      <c r="M1023" s="18" t="str">
        <f>'AI - 1'!A1022</f>
        <v>No</v>
      </c>
      <c r="N1023" s="18" t="str">
        <f>'AI - 2'!A1022</f>
        <v>No</v>
      </c>
      <c r="O1023" s="18" t="str">
        <f>'AI  - 3'!A1022</f>
        <v>No</v>
      </c>
      <c r="P1023" s="8">
        <f>COUNTIF(M1023:O1023,"Yes")</f>
        <v>0</v>
      </c>
      <c r="Q1023" s="18" t="str">
        <f>'AI - 1'!B1022</f>
        <v>No</v>
      </c>
      <c r="R1023" s="18" t="str">
        <f>'AI - 2'!B1022</f>
        <v>No</v>
      </c>
      <c r="S1023" s="18" t="str">
        <f>'AI  - 3'!B1022</f>
        <v>No</v>
      </c>
      <c r="T1023" s="8">
        <f>COUNTIF(Q1023:S1023,"Yes")</f>
        <v>0</v>
      </c>
      <c r="U1023" s="15" t="s">
        <v>152</v>
      </c>
      <c r="V1023" s="19"/>
      <c r="W1023" s="8"/>
      <c r="X1023" s="5"/>
      <c r="Y1023" s="20"/>
      <c r="Z1023" s="21"/>
      <c r="AA1023" s="22"/>
      <c r="AB1023" s="22"/>
      <c r="AC1023" s="23"/>
      <c r="AD1023" s="22"/>
      <c r="AE1023" s="22"/>
      <c r="AF1023" s="22"/>
      <c r="AG1023" s="23"/>
      <c r="AH1023" s="22"/>
    </row>
    <row r="1024" spans="1:34" ht="15.75" customHeight="1" x14ac:dyDescent="0.3">
      <c r="A1024" s="13"/>
      <c r="B1024" s="54"/>
      <c r="C1024" s="10">
        <v>1021</v>
      </c>
      <c r="D1024" s="6" t="s">
        <v>2151</v>
      </c>
      <c r="E1024" s="6" t="s">
        <v>2152</v>
      </c>
      <c r="F1024" s="14" t="s">
        <v>152</v>
      </c>
      <c r="G1024" s="15" t="s">
        <v>152</v>
      </c>
      <c r="H1024" s="15" t="s">
        <v>152</v>
      </c>
      <c r="I1024" s="16" t="s">
        <v>25</v>
      </c>
      <c r="L1024" s="17"/>
      <c r="M1024" s="18" t="str">
        <f>'AI - 1'!A1023</f>
        <v>No</v>
      </c>
      <c r="N1024" s="18" t="str">
        <f>'AI - 2'!A1023</f>
        <v>No</v>
      </c>
      <c r="O1024" s="18" t="str">
        <f>'AI  - 3'!A1023</f>
        <v>No</v>
      </c>
      <c r="P1024" s="8">
        <f>COUNTIF(M1024:O1024,"Yes")</f>
        <v>0</v>
      </c>
      <c r="Q1024" s="18" t="str">
        <f>'AI - 1'!B1023</f>
        <v>No</v>
      </c>
      <c r="R1024" s="18" t="str">
        <f>'AI - 2'!B1023</f>
        <v>No</v>
      </c>
      <c r="S1024" s="18" t="str">
        <f>'AI  - 3'!B1023</f>
        <v>No</v>
      </c>
      <c r="T1024" s="8">
        <f>COUNTIF(Q1024:S1024,"Yes")</f>
        <v>0</v>
      </c>
      <c r="U1024" s="15" t="s">
        <v>152</v>
      </c>
      <c r="V1024" s="19"/>
      <c r="W1024" s="8"/>
      <c r="X1024" s="5"/>
      <c r="Y1024" s="20"/>
      <c r="Z1024" s="21"/>
      <c r="AA1024" s="22"/>
      <c r="AB1024" s="22"/>
      <c r="AC1024" s="23"/>
      <c r="AD1024" s="22"/>
      <c r="AE1024" s="22"/>
      <c r="AF1024" s="22"/>
      <c r="AG1024" s="23"/>
      <c r="AH1024" s="22"/>
    </row>
    <row r="1025" spans="1:34" ht="15.75" customHeight="1" x14ac:dyDescent="0.3">
      <c r="A1025" s="13"/>
      <c r="B1025" s="54"/>
      <c r="C1025" s="10">
        <v>1022</v>
      </c>
      <c r="D1025" s="6" t="s">
        <v>2153</v>
      </c>
      <c r="E1025" s="6" t="s">
        <v>2154</v>
      </c>
      <c r="F1025" s="14" t="s">
        <v>152</v>
      </c>
      <c r="G1025" s="15" t="s">
        <v>152</v>
      </c>
      <c r="H1025" s="15" t="s">
        <v>152</v>
      </c>
      <c r="I1025" s="16" t="s">
        <v>25</v>
      </c>
      <c r="L1025" s="17"/>
      <c r="M1025" s="18" t="str">
        <f>'AI - 1'!A1024</f>
        <v>No</v>
      </c>
      <c r="N1025" s="18" t="str">
        <f>'AI - 2'!A1024</f>
        <v>No</v>
      </c>
      <c r="O1025" s="18" t="str">
        <f>'AI  - 3'!A1024</f>
        <v>No</v>
      </c>
      <c r="P1025" s="8">
        <f>COUNTIF(M1025:O1025,"Yes")</f>
        <v>0</v>
      </c>
      <c r="Q1025" s="18" t="str">
        <f>'AI - 1'!B1024</f>
        <v>No</v>
      </c>
      <c r="R1025" s="18" t="str">
        <f>'AI - 2'!B1024</f>
        <v>No</v>
      </c>
      <c r="S1025" s="18" t="str">
        <f>'AI  - 3'!B1024</f>
        <v>No</v>
      </c>
      <c r="T1025" s="8">
        <f>COUNTIF(Q1025:S1025,"Yes")</f>
        <v>0</v>
      </c>
      <c r="U1025" s="15" t="s">
        <v>152</v>
      </c>
      <c r="V1025" s="19"/>
      <c r="W1025" s="8"/>
      <c r="X1025" s="5"/>
      <c r="Y1025" s="20"/>
      <c r="Z1025" s="21"/>
      <c r="AA1025" s="22"/>
      <c r="AB1025" s="22"/>
      <c r="AC1025" s="23"/>
      <c r="AD1025" s="22"/>
      <c r="AE1025" s="22"/>
      <c r="AF1025" s="22"/>
      <c r="AG1025" s="23"/>
      <c r="AH1025" s="22"/>
    </row>
    <row r="1026" spans="1:34" ht="15.75" customHeight="1" x14ac:dyDescent="0.3">
      <c r="A1026" s="13"/>
      <c r="B1026" s="54"/>
      <c r="C1026" s="10">
        <v>1023</v>
      </c>
      <c r="D1026" s="6" t="s">
        <v>2155</v>
      </c>
      <c r="E1026" s="6" t="s">
        <v>2156</v>
      </c>
      <c r="F1026" s="14" t="s">
        <v>152</v>
      </c>
      <c r="G1026" s="15" t="s">
        <v>152</v>
      </c>
      <c r="H1026" s="15" t="s">
        <v>152</v>
      </c>
      <c r="I1026" s="16" t="s">
        <v>25</v>
      </c>
      <c r="L1026" s="17"/>
      <c r="M1026" s="18" t="str">
        <f>'AI - 1'!A1025</f>
        <v>No</v>
      </c>
      <c r="N1026" s="18" t="str">
        <f>'AI - 2'!A1025</f>
        <v>No</v>
      </c>
      <c r="O1026" s="18" t="str">
        <f>'AI  - 3'!A1025</f>
        <v>No</v>
      </c>
      <c r="P1026" s="8">
        <f>COUNTIF(M1026:O1026,"Yes")</f>
        <v>0</v>
      </c>
      <c r="Q1026" s="18" t="str">
        <f>'AI - 1'!B1025</f>
        <v>No</v>
      </c>
      <c r="R1026" s="18" t="str">
        <f>'AI - 2'!B1025</f>
        <v>No</v>
      </c>
      <c r="S1026" s="18" t="str">
        <f>'AI  - 3'!B1025</f>
        <v>No</v>
      </c>
      <c r="T1026" s="8">
        <f>COUNTIF(Q1026:S1026,"Yes")</f>
        <v>0</v>
      </c>
      <c r="U1026" s="15" t="s">
        <v>152</v>
      </c>
      <c r="V1026" s="19"/>
      <c r="W1026" s="8"/>
      <c r="X1026" s="5"/>
      <c r="Y1026" s="20"/>
      <c r="Z1026" s="21"/>
      <c r="AA1026" s="22"/>
      <c r="AB1026" s="22"/>
      <c r="AC1026" s="23"/>
      <c r="AD1026" s="22"/>
      <c r="AE1026" s="22"/>
      <c r="AF1026" s="22"/>
      <c r="AG1026" s="23"/>
      <c r="AH1026" s="22"/>
    </row>
    <row r="1027" spans="1:34" ht="15.75" customHeight="1" x14ac:dyDescent="0.3">
      <c r="A1027" s="13"/>
      <c r="B1027" s="54"/>
      <c r="C1027" s="10">
        <v>1024</v>
      </c>
      <c r="D1027" s="6" t="s">
        <v>2157</v>
      </c>
      <c r="E1027" s="6" t="s">
        <v>2158</v>
      </c>
      <c r="F1027" s="14" t="s">
        <v>152</v>
      </c>
      <c r="G1027" s="15" t="s">
        <v>152</v>
      </c>
      <c r="H1027" s="15" t="s">
        <v>152</v>
      </c>
      <c r="I1027" s="16" t="s">
        <v>25</v>
      </c>
      <c r="L1027" s="17"/>
      <c r="M1027" s="18" t="str">
        <f>'AI - 1'!A1026</f>
        <v>No</v>
      </c>
      <c r="N1027" s="18" t="str">
        <f>'AI - 2'!A1026</f>
        <v>No</v>
      </c>
      <c r="O1027" s="18" t="str">
        <f>'AI  - 3'!A1026</f>
        <v>No</v>
      </c>
      <c r="P1027" s="8">
        <f>COUNTIF(M1027:O1027,"Yes")</f>
        <v>0</v>
      </c>
      <c r="Q1027" s="18" t="str">
        <f>'AI - 1'!B1026</f>
        <v>No</v>
      </c>
      <c r="R1027" s="18" t="str">
        <f>'AI - 2'!B1026</f>
        <v>No</v>
      </c>
      <c r="S1027" s="18" t="str">
        <f>'AI  - 3'!B1026</f>
        <v>No</v>
      </c>
      <c r="T1027" s="8">
        <f>COUNTIF(Q1027:S1027,"Yes")</f>
        <v>0</v>
      </c>
      <c r="U1027" s="15" t="s">
        <v>152</v>
      </c>
      <c r="V1027" s="19"/>
      <c r="W1027" s="8"/>
      <c r="X1027" s="5"/>
      <c r="Y1027" s="20"/>
      <c r="Z1027" s="21"/>
      <c r="AA1027" s="22"/>
      <c r="AB1027" s="22"/>
      <c r="AC1027" s="23"/>
      <c r="AD1027" s="22"/>
      <c r="AE1027" s="22"/>
      <c r="AF1027" s="22"/>
      <c r="AG1027" s="23"/>
      <c r="AH1027" s="22"/>
    </row>
    <row r="1028" spans="1:34" ht="15.75" customHeight="1" x14ac:dyDescent="0.3">
      <c r="A1028" s="13"/>
      <c r="B1028" s="54"/>
      <c r="C1028" s="10">
        <v>1025</v>
      </c>
      <c r="D1028" s="6" t="s">
        <v>2159</v>
      </c>
      <c r="E1028" s="6" t="s">
        <v>2160</v>
      </c>
      <c r="F1028" s="14" t="s">
        <v>152</v>
      </c>
      <c r="G1028" s="15" t="s">
        <v>152</v>
      </c>
      <c r="H1028" s="15" t="s">
        <v>152</v>
      </c>
      <c r="I1028" s="16" t="s">
        <v>25</v>
      </c>
      <c r="L1028" s="17"/>
      <c r="M1028" s="18" t="str">
        <f>'AI - 1'!A1027</f>
        <v>No</v>
      </c>
      <c r="N1028" s="18" t="str">
        <f>'AI - 2'!A1027</f>
        <v>No</v>
      </c>
      <c r="O1028" s="18" t="str">
        <f>'AI  - 3'!A1027</f>
        <v>No</v>
      </c>
      <c r="P1028" s="8">
        <f>COUNTIF(M1028:O1028,"Yes")</f>
        <v>0</v>
      </c>
      <c r="Q1028" s="18" t="str">
        <f>'AI - 1'!B1027</f>
        <v>No</v>
      </c>
      <c r="R1028" s="18" t="str">
        <f>'AI - 2'!B1027</f>
        <v>No</v>
      </c>
      <c r="S1028" s="18" t="str">
        <f>'AI  - 3'!B1027</f>
        <v>No</v>
      </c>
      <c r="T1028" s="8">
        <f>COUNTIF(Q1028:S1028,"Yes")</f>
        <v>0</v>
      </c>
      <c r="U1028" s="15" t="s">
        <v>152</v>
      </c>
      <c r="V1028" s="19"/>
      <c r="W1028" s="8"/>
      <c r="X1028" s="5"/>
      <c r="Y1028" s="20"/>
      <c r="Z1028" s="21"/>
      <c r="AA1028" s="22"/>
      <c r="AB1028" s="22"/>
      <c r="AC1028" s="23"/>
      <c r="AD1028" s="22"/>
      <c r="AE1028" s="22"/>
      <c r="AF1028" s="22"/>
      <c r="AG1028" s="23"/>
      <c r="AH1028" s="22"/>
    </row>
    <row r="1029" spans="1:34" ht="15.75" customHeight="1" x14ac:dyDescent="0.3">
      <c r="A1029" s="13"/>
      <c r="B1029" s="54"/>
      <c r="C1029" s="10">
        <v>1026</v>
      </c>
      <c r="D1029" s="6" t="s">
        <v>2161</v>
      </c>
      <c r="E1029" s="6" t="s">
        <v>2162</v>
      </c>
      <c r="F1029" s="14" t="s">
        <v>152</v>
      </c>
      <c r="G1029" s="15" t="s">
        <v>152</v>
      </c>
      <c r="H1029" s="15" t="s">
        <v>152</v>
      </c>
      <c r="I1029" s="16" t="s">
        <v>25</v>
      </c>
      <c r="L1029" s="17"/>
      <c r="M1029" s="18" t="str">
        <f>'AI - 1'!A1028</f>
        <v>No</v>
      </c>
      <c r="N1029" s="18" t="str">
        <f>'AI - 2'!A1028</f>
        <v>No</v>
      </c>
      <c r="O1029" s="18" t="str">
        <f>'AI  - 3'!A1028</f>
        <v>No</v>
      </c>
      <c r="P1029" s="8">
        <f>COUNTIF(M1029:O1029,"Yes")</f>
        <v>0</v>
      </c>
      <c r="Q1029" s="18" t="str">
        <f>'AI - 1'!B1028</f>
        <v>No</v>
      </c>
      <c r="R1029" s="18" t="str">
        <f>'AI - 2'!B1028</f>
        <v>No</v>
      </c>
      <c r="S1029" s="18" t="str">
        <f>'AI  - 3'!B1028</f>
        <v>No</v>
      </c>
      <c r="T1029" s="8">
        <f>COUNTIF(Q1029:S1029,"Yes")</f>
        <v>0</v>
      </c>
      <c r="U1029" s="15" t="s">
        <v>152</v>
      </c>
      <c r="V1029" s="19"/>
      <c r="W1029" s="8"/>
      <c r="X1029" s="5"/>
      <c r="Y1029" s="20"/>
      <c r="Z1029" s="21"/>
      <c r="AA1029" s="22"/>
      <c r="AB1029" s="22"/>
      <c r="AC1029" s="23"/>
      <c r="AD1029" s="22"/>
      <c r="AE1029" s="22"/>
      <c r="AF1029" s="22"/>
      <c r="AG1029" s="23"/>
      <c r="AH1029" s="22"/>
    </row>
    <row r="1030" spans="1:34" ht="15.75" customHeight="1" x14ac:dyDescent="0.3">
      <c r="A1030" s="13"/>
      <c r="B1030" s="54"/>
      <c r="C1030" s="10">
        <v>1027</v>
      </c>
      <c r="D1030" s="6" t="s">
        <v>2163</v>
      </c>
      <c r="E1030" s="6" t="s">
        <v>2164</v>
      </c>
      <c r="F1030" s="14" t="s">
        <v>152</v>
      </c>
      <c r="G1030" s="15" t="s">
        <v>152</v>
      </c>
      <c r="H1030" s="15" t="s">
        <v>152</v>
      </c>
      <c r="I1030" s="16" t="s">
        <v>25</v>
      </c>
      <c r="L1030" s="17"/>
      <c r="M1030" s="18" t="str">
        <f>'AI - 1'!A1029</f>
        <v>No</v>
      </c>
      <c r="N1030" s="18" t="str">
        <f>'AI - 2'!A1029</f>
        <v>No</v>
      </c>
      <c r="O1030" s="18" t="str">
        <f>'AI  - 3'!A1029</f>
        <v>No</v>
      </c>
      <c r="P1030" s="8">
        <f>COUNTIF(M1030:O1030,"Yes")</f>
        <v>0</v>
      </c>
      <c r="Q1030" s="18" t="str">
        <f>'AI - 1'!B1029</f>
        <v>No</v>
      </c>
      <c r="R1030" s="18" t="str">
        <f>'AI - 2'!B1029</f>
        <v>No</v>
      </c>
      <c r="S1030" s="18" t="str">
        <f>'AI  - 3'!B1029</f>
        <v>No</v>
      </c>
      <c r="T1030" s="8">
        <f>COUNTIF(Q1030:S1030,"Yes")</f>
        <v>0</v>
      </c>
      <c r="U1030" s="15" t="s">
        <v>152</v>
      </c>
      <c r="V1030" s="19"/>
      <c r="W1030" s="8"/>
      <c r="X1030" s="5"/>
      <c r="Y1030" s="20"/>
      <c r="Z1030" s="21"/>
      <c r="AA1030" s="22"/>
      <c r="AB1030" s="22"/>
      <c r="AC1030" s="23"/>
      <c r="AD1030" s="22"/>
      <c r="AE1030" s="22"/>
      <c r="AF1030" s="22"/>
      <c r="AG1030" s="23"/>
      <c r="AH1030" s="22"/>
    </row>
    <row r="1031" spans="1:34" ht="15.75" customHeight="1" x14ac:dyDescent="0.3">
      <c r="A1031" s="13"/>
      <c r="B1031" s="54"/>
      <c r="C1031" s="10">
        <v>1028</v>
      </c>
      <c r="D1031" s="6" t="s">
        <v>2165</v>
      </c>
      <c r="E1031" s="6" t="s">
        <v>2166</v>
      </c>
      <c r="F1031" s="14" t="s">
        <v>152</v>
      </c>
      <c r="G1031" s="15" t="s">
        <v>152</v>
      </c>
      <c r="H1031" s="15" t="s">
        <v>152</v>
      </c>
      <c r="I1031" s="16" t="s">
        <v>25</v>
      </c>
      <c r="L1031" s="17"/>
      <c r="M1031" s="18" t="str">
        <f>'AI - 1'!A1030</f>
        <v>No</v>
      </c>
      <c r="N1031" s="18" t="str">
        <f>'AI - 2'!A1030</f>
        <v>No</v>
      </c>
      <c r="O1031" s="18" t="str">
        <f>'AI  - 3'!A1030</f>
        <v>No</v>
      </c>
      <c r="P1031" s="8">
        <f>COUNTIF(M1031:O1031,"Yes")</f>
        <v>0</v>
      </c>
      <c r="Q1031" s="18" t="str">
        <f>'AI - 1'!B1030</f>
        <v>No</v>
      </c>
      <c r="R1031" s="18" t="str">
        <f>'AI - 2'!B1030</f>
        <v>No</v>
      </c>
      <c r="S1031" s="18" t="str">
        <f>'AI  - 3'!B1030</f>
        <v>No</v>
      </c>
      <c r="T1031" s="8">
        <f>COUNTIF(Q1031:S1031,"Yes")</f>
        <v>0</v>
      </c>
      <c r="U1031" s="15" t="s">
        <v>152</v>
      </c>
      <c r="V1031" s="19"/>
      <c r="W1031" s="8"/>
      <c r="X1031" s="5"/>
      <c r="Y1031" s="20"/>
      <c r="Z1031" s="21"/>
      <c r="AA1031" s="22"/>
      <c r="AB1031" s="22"/>
      <c r="AC1031" s="23"/>
      <c r="AD1031" s="22"/>
      <c r="AE1031" s="22"/>
      <c r="AF1031" s="22"/>
      <c r="AG1031" s="23"/>
      <c r="AH1031" s="22"/>
    </row>
    <row r="1032" spans="1:34" ht="15.75" customHeight="1" x14ac:dyDescent="0.3">
      <c r="A1032" s="13"/>
      <c r="B1032" s="54"/>
      <c r="C1032" s="10">
        <v>1029</v>
      </c>
      <c r="D1032" s="6" t="s">
        <v>2167</v>
      </c>
      <c r="E1032" s="6" t="s">
        <v>2168</v>
      </c>
      <c r="F1032" s="14" t="s">
        <v>152</v>
      </c>
      <c r="G1032" s="15" t="s">
        <v>152</v>
      </c>
      <c r="H1032" s="15" t="s">
        <v>152</v>
      </c>
      <c r="I1032" s="16" t="s">
        <v>25</v>
      </c>
      <c r="L1032" s="17"/>
      <c r="M1032" s="18" t="str">
        <f>'AI - 1'!A1031</f>
        <v>No</v>
      </c>
      <c r="N1032" s="18" t="str">
        <f>'AI - 2'!A1031</f>
        <v>No</v>
      </c>
      <c r="O1032" s="18" t="str">
        <f>'AI  - 3'!A1031</f>
        <v>No</v>
      </c>
      <c r="P1032" s="8">
        <f>COUNTIF(M1032:O1032,"Yes")</f>
        <v>0</v>
      </c>
      <c r="Q1032" s="18" t="str">
        <f>'AI - 1'!B1031</f>
        <v>No</v>
      </c>
      <c r="R1032" s="18" t="str">
        <f>'AI - 2'!B1031</f>
        <v>No</v>
      </c>
      <c r="S1032" s="18" t="str">
        <f>'AI  - 3'!B1031</f>
        <v>No</v>
      </c>
      <c r="T1032" s="8">
        <f>COUNTIF(Q1032:S1032,"Yes")</f>
        <v>0</v>
      </c>
      <c r="U1032" s="15" t="s">
        <v>152</v>
      </c>
      <c r="V1032" s="19"/>
      <c r="W1032" s="8"/>
      <c r="X1032" s="5"/>
      <c r="Y1032" s="20"/>
      <c r="Z1032" s="21"/>
      <c r="AA1032" s="22"/>
      <c r="AB1032" s="22"/>
      <c r="AC1032" s="23"/>
      <c r="AD1032" s="22"/>
      <c r="AE1032" s="22"/>
      <c r="AF1032" s="22"/>
      <c r="AG1032" s="23"/>
      <c r="AH1032" s="22"/>
    </row>
    <row r="1033" spans="1:34" ht="15.75" customHeight="1" x14ac:dyDescent="0.3">
      <c r="A1033" s="13"/>
      <c r="B1033" s="54"/>
      <c r="C1033" s="10">
        <v>1030</v>
      </c>
      <c r="D1033" s="6" t="s">
        <v>2169</v>
      </c>
      <c r="E1033" s="6" t="s">
        <v>2170</v>
      </c>
      <c r="F1033" s="14" t="s">
        <v>152</v>
      </c>
      <c r="G1033" s="15" t="s">
        <v>152</v>
      </c>
      <c r="H1033" s="15" t="s">
        <v>152</v>
      </c>
      <c r="I1033" s="16" t="s">
        <v>25</v>
      </c>
      <c r="L1033" s="17"/>
      <c r="M1033" s="18" t="str">
        <f>'AI - 1'!A1032</f>
        <v>No</v>
      </c>
      <c r="N1033" s="18" t="str">
        <f>'AI - 2'!A1032</f>
        <v>No</v>
      </c>
      <c r="O1033" s="18" t="str">
        <f>'AI  - 3'!A1032</f>
        <v>No</v>
      </c>
      <c r="P1033" s="8">
        <f>COUNTIF(M1033:O1033,"Yes")</f>
        <v>0</v>
      </c>
      <c r="Q1033" s="18" t="str">
        <f>'AI - 1'!B1032</f>
        <v>No</v>
      </c>
      <c r="R1033" s="18" t="str">
        <f>'AI - 2'!B1032</f>
        <v>No</v>
      </c>
      <c r="S1033" s="18" t="str">
        <f>'AI  - 3'!B1032</f>
        <v>No</v>
      </c>
      <c r="T1033" s="8">
        <f>COUNTIF(Q1033:S1033,"Yes")</f>
        <v>0</v>
      </c>
      <c r="U1033" s="15" t="s">
        <v>152</v>
      </c>
      <c r="V1033" s="19"/>
      <c r="W1033" s="8"/>
      <c r="X1033" s="5"/>
      <c r="Y1033" s="20"/>
      <c r="Z1033" s="21"/>
      <c r="AA1033" s="22"/>
      <c r="AB1033" s="22"/>
      <c r="AC1033" s="23"/>
      <c r="AD1033" s="22"/>
      <c r="AE1033" s="22"/>
      <c r="AF1033" s="22"/>
      <c r="AG1033" s="23"/>
      <c r="AH1033" s="22"/>
    </row>
    <row r="1034" spans="1:34" ht="15.75" customHeight="1" x14ac:dyDescent="0.3">
      <c r="A1034" s="13"/>
      <c r="B1034" s="54"/>
      <c r="C1034" s="10">
        <v>1031</v>
      </c>
      <c r="D1034" s="6" t="s">
        <v>2171</v>
      </c>
      <c r="E1034" s="6" t="s">
        <v>2172</v>
      </c>
      <c r="F1034" s="14" t="s">
        <v>152</v>
      </c>
      <c r="G1034" s="15" t="s">
        <v>152</v>
      </c>
      <c r="H1034" s="15" t="s">
        <v>152</v>
      </c>
      <c r="I1034" s="16" t="s">
        <v>25</v>
      </c>
      <c r="L1034" s="17"/>
      <c r="M1034" s="18" t="str">
        <f>'AI - 1'!A1033</f>
        <v>No</v>
      </c>
      <c r="N1034" s="18" t="str">
        <f>'AI - 2'!A1033</f>
        <v>No</v>
      </c>
      <c r="O1034" s="18" t="str">
        <f>'AI  - 3'!A1033</f>
        <v>No</v>
      </c>
      <c r="P1034" s="8">
        <f>COUNTIF(M1034:O1034,"Yes")</f>
        <v>0</v>
      </c>
      <c r="Q1034" s="18" t="str">
        <f>'AI - 1'!B1033</f>
        <v>No</v>
      </c>
      <c r="R1034" s="18" t="str">
        <f>'AI - 2'!B1033</f>
        <v>No</v>
      </c>
      <c r="S1034" s="18" t="str">
        <f>'AI  - 3'!B1033</f>
        <v>No</v>
      </c>
      <c r="T1034" s="8">
        <f>COUNTIF(Q1034:S1034,"Yes")</f>
        <v>0</v>
      </c>
      <c r="U1034" s="15" t="s">
        <v>152</v>
      </c>
      <c r="V1034" s="19"/>
      <c r="W1034" s="8"/>
      <c r="X1034" s="5"/>
      <c r="Y1034" s="20"/>
      <c r="Z1034" s="21"/>
      <c r="AA1034" s="22"/>
      <c r="AB1034" s="22"/>
      <c r="AC1034" s="23"/>
      <c r="AD1034" s="22"/>
      <c r="AE1034" s="22"/>
      <c r="AF1034" s="22"/>
      <c r="AG1034" s="23"/>
      <c r="AH1034" s="22"/>
    </row>
    <row r="1035" spans="1:34" ht="15.75" customHeight="1" x14ac:dyDescent="0.3">
      <c r="A1035" s="13"/>
      <c r="B1035" s="54"/>
      <c r="C1035" s="10">
        <v>1032</v>
      </c>
      <c r="D1035" s="6" t="s">
        <v>2173</v>
      </c>
      <c r="E1035" s="6" t="s">
        <v>2174</v>
      </c>
      <c r="F1035" s="14" t="s">
        <v>152</v>
      </c>
      <c r="G1035" s="15" t="s">
        <v>152</v>
      </c>
      <c r="H1035" s="15" t="s">
        <v>152</v>
      </c>
      <c r="I1035" s="16" t="s">
        <v>25</v>
      </c>
      <c r="L1035" s="17"/>
      <c r="M1035" s="18" t="str">
        <f>'AI - 1'!A1034</f>
        <v>No</v>
      </c>
      <c r="N1035" s="18" t="str">
        <f>'AI - 2'!A1034</f>
        <v>No</v>
      </c>
      <c r="O1035" s="18" t="str">
        <f>'AI  - 3'!A1034</f>
        <v>No</v>
      </c>
      <c r="P1035" s="8">
        <f>COUNTIF(M1035:O1035,"Yes")</f>
        <v>0</v>
      </c>
      <c r="Q1035" s="18" t="str">
        <f>'AI - 1'!B1034</f>
        <v>No</v>
      </c>
      <c r="R1035" s="18" t="str">
        <f>'AI - 2'!B1034</f>
        <v>No</v>
      </c>
      <c r="S1035" s="18" t="str">
        <f>'AI  - 3'!B1034</f>
        <v>No</v>
      </c>
      <c r="T1035" s="8">
        <f>COUNTIF(Q1035:S1035,"Yes")</f>
        <v>0</v>
      </c>
      <c r="U1035" s="15" t="s">
        <v>152</v>
      </c>
      <c r="V1035" s="19"/>
      <c r="W1035" s="8"/>
      <c r="X1035" s="5"/>
      <c r="Y1035" s="20"/>
      <c r="Z1035" s="21"/>
      <c r="AA1035" s="22"/>
      <c r="AB1035" s="22"/>
      <c r="AC1035" s="23"/>
      <c r="AD1035" s="22"/>
      <c r="AE1035" s="22"/>
      <c r="AF1035" s="22"/>
      <c r="AG1035" s="23"/>
      <c r="AH1035" s="22"/>
    </row>
    <row r="1036" spans="1:34" ht="15.75" customHeight="1" x14ac:dyDescent="0.3">
      <c r="A1036" s="13"/>
      <c r="B1036" s="54"/>
      <c r="C1036" s="10">
        <v>1033</v>
      </c>
      <c r="D1036" s="6" t="s">
        <v>254</v>
      </c>
      <c r="E1036" s="6" t="s">
        <v>255</v>
      </c>
      <c r="F1036" s="14" t="s">
        <v>24</v>
      </c>
      <c r="G1036" s="15" t="s">
        <v>24</v>
      </c>
      <c r="H1036" s="15" t="s">
        <v>24</v>
      </c>
      <c r="I1036" s="16" t="s">
        <v>25</v>
      </c>
      <c r="J1036" s="2"/>
      <c r="K1036" s="2" t="s">
        <v>256</v>
      </c>
      <c r="L1036" s="17"/>
      <c r="M1036" s="18" t="str">
        <f>'AI - 1'!A1035</f>
        <v>Yes</v>
      </c>
      <c r="N1036" s="18" t="str">
        <f>'AI - 2'!A1035</f>
        <v>Yes</v>
      </c>
      <c r="O1036" s="18" t="str">
        <f>'AI  - 3'!A1035</f>
        <v>Yes</v>
      </c>
      <c r="P1036" s="8">
        <f>COUNTIF(M1036:O1036,"Yes")</f>
        <v>3</v>
      </c>
      <c r="Q1036" s="18" t="str">
        <f>'AI - 1'!B1035</f>
        <v>No</v>
      </c>
      <c r="R1036" s="18" t="str">
        <f>'AI - 2'!B1035</f>
        <v>Yes</v>
      </c>
      <c r="S1036" s="18" t="str">
        <f>'AI  - 3'!B1035</f>
        <v>Yes</v>
      </c>
      <c r="T1036" s="8">
        <f>COUNTIF(Q1036:S1036,"Yes")</f>
        <v>2</v>
      </c>
      <c r="U1036" s="15" t="s">
        <v>24</v>
      </c>
      <c r="V1036" s="19"/>
      <c r="W1036" s="8"/>
      <c r="X1036" s="5"/>
      <c r="Y1036" s="20"/>
      <c r="Z1036" s="21"/>
      <c r="AA1036" s="22"/>
      <c r="AB1036" s="22"/>
      <c r="AC1036" s="23"/>
      <c r="AD1036" s="22"/>
      <c r="AE1036" s="22"/>
      <c r="AF1036" s="22"/>
      <c r="AG1036" s="23"/>
      <c r="AH1036" s="22"/>
    </row>
    <row r="1037" spans="1:34" ht="15.75" customHeight="1" x14ac:dyDescent="0.3">
      <c r="A1037" s="13"/>
      <c r="B1037" s="54"/>
      <c r="C1037" s="10">
        <v>1034</v>
      </c>
      <c r="D1037" s="6" t="s">
        <v>2175</v>
      </c>
      <c r="E1037" s="6" t="s">
        <v>2176</v>
      </c>
      <c r="F1037" s="14" t="s">
        <v>152</v>
      </c>
      <c r="G1037" s="15" t="s">
        <v>152</v>
      </c>
      <c r="H1037" s="15" t="s">
        <v>152</v>
      </c>
      <c r="I1037" s="16" t="s">
        <v>25</v>
      </c>
      <c r="L1037" s="17"/>
      <c r="M1037" s="18" t="str">
        <f>'AI - 1'!A1036</f>
        <v>No</v>
      </c>
      <c r="N1037" s="18" t="str">
        <f>'AI - 2'!A1036</f>
        <v>No</v>
      </c>
      <c r="O1037" s="18" t="str">
        <f>'AI  - 3'!A1036</f>
        <v>No</v>
      </c>
      <c r="P1037" s="8">
        <f>COUNTIF(M1037:O1037,"Yes")</f>
        <v>0</v>
      </c>
      <c r="Q1037" s="18" t="str">
        <f>'AI - 1'!B1036</f>
        <v>No</v>
      </c>
      <c r="R1037" s="18" t="str">
        <f>'AI - 2'!B1036</f>
        <v>No</v>
      </c>
      <c r="S1037" s="18" t="str">
        <f>'AI  - 3'!B1036</f>
        <v>No</v>
      </c>
      <c r="T1037" s="8">
        <f>COUNTIF(Q1037:S1037,"Yes")</f>
        <v>0</v>
      </c>
      <c r="U1037" s="15" t="s">
        <v>152</v>
      </c>
      <c r="V1037" s="19"/>
      <c r="W1037" s="8"/>
      <c r="X1037" s="5"/>
      <c r="Y1037" s="20"/>
      <c r="Z1037" s="21"/>
      <c r="AA1037" s="22"/>
      <c r="AB1037" s="22"/>
      <c r="AC1037" s="23"/>
      <c r="AD1037" s="22"/>
      <c r="AE1037" s="22"/>
      <c r="AF1037" s="22"/>
      <c r="AG1037" s="23"/>
      <c r="AH1037" s="22"/>
    </row>
    <row r="1038" spans="1:34" ht="15.75" customHeight="1" x14ac:dyDescent="0.3">
      <c r="A1038" s="13"/>
      <c r="B1038" s="54"/>
      <c r="C1038" s="10">
        <v>1035</v>
      </c>
      <c r="E1038" s="6" t="s">
        <v>2177</v>
      </c>
      <c r="F1038" s="14" t="s">
        <v>152</v>
      </c>
      <c r="G1038" s="15" t="s">
        <v>152</v>
      </c>
      <c r="H1038" s="15" t="s">
        <v>152</v>
      </c>
      <c r="I1038" s="16" t="s">
        <v>25</v>
      </c>
      <c r="L1038" s="17"/>
      <c r="M1038" s="18" t="str">
        <f>'AI - 1'!A1037</f>
        <v>No</v>
      </c>
      <c r="N1038" s="18" t="str">
        <f>'AI - 2'!A1037</f>
        <v>No</v>
      </c>
      <c r="O1038" s="18" t="str">
        <f>'AI  - 3'!A1037</f>
        <v>No</v>
      </c>
      <c r="P1038" s="8">
        <f>COUNTIF(M1038:O1038,"Yes")</f>
        <v>0</v>
      </c>
      <c r="Q1038" s="18" t="str">
        <f>'AI - 1'!B1037</f>
        <v>No</v>
      </c>
      <c r="R1038" s="18" t="str">
        <f>'AI - 2'!B1037</f>
        <v>No</v>
      </c>
      <c r="S1038" s="18" t="str">
        <f>'AI  - 3'!B1037</f>
        <v>No</v>
      </c>
      <c r="T1038" s="8">
        <f>COUNTIF(Q1038:S1038,"Yes")</f>
        <v>0</v>
      </c>
      <c r="U1038" s="15" t="s">
        <v>152</v>
      </c>
      <c r="V1038" s="19"/>
      <c r="W1038" s="8"/>
      <c r="X1038" s="5"/>
      <c r="Y1038" s="20"/>
      <c r="Z1038" s="21"/>
      <c r="AA1038" s="22"/>
      <c r="AB1038" s="22"/>
      <c r="AC1038" s="23"/>
      <c r="AD1038" s="22"/>
      <c r="AE1038" s="22"/>
      <c r="AF1038" s="22"/>
      <c r="AG1038" s="23"/>
      <c r="AH1038" s="22"/>
    </row>
    <row r="1039" spans="1:34" ht="15.75" customHeight="1" x14ac:dyDescent="0.3">
      <c r="A1039" s="13"/>
      <c r="B1039" s="54"/>
      <c r="C1039" s="10">
        <v>1036</v>
      </c>
      <c r="D1039" s="6" t="s">
        <v>2178</v>
      </c>
      <c r="E1039" s="6" t="s">
        <v>2179</v>
      </c>
      <c r="F1039" s="14" t="s">
        <v>152</v>
      </c>
      <c r="G1039" s="15" t="s">
        <v>152</v>
      </c>
      <c r="H1039" s="15" t="s">
        <v>152</v>
      </c>
      <c r="I1039" s="16" t="s">
        <v>25</v>
      </c>
      <c r="L1039" s="17"/>
      <c r="M1039" s="18" t="str">
        <f>'AI - 1'!A1038</f>
        <v>No</v>
      </c>
      <c r="N1039" s="18" t="str">
        <f>'AI - 2'!A1038</f>
        <v>No</v>
      </c>
      <c r="O1039" s="18" t="str">
        <f>'AI  - 3'!A1038</f>
        <v>No</v>
      </c>
      <c r="P1039" s="8">
        <f>COUNTIF(M1039:O1039,"Yes")</f>
        <v>0</v>
      </c>
      <c r="Q1039" s="18" t="str">
        <f>'AI - 1'!B1038</f>
        <v>No</v>
      </c>
      <c r="R1039" s="18" t="str">
        <f>'AI - 2'!B1038</f>
        <v>No</v>
      </c>
      <c r="S1039" s="18" t="str">
        <f>'AI  - 3'!B1038</f>
        <v>No</v>
      </c>
      <c r="T1039" s="8">
        <f>COUNTIF(Q1039:S1039,"Yes")</f>
        <v>0</v>
      </c>
      <c r="U1039" s="15" t="s">
        <v>152</v>
      </c>
      <c r="V1039" s="19"/>
      <c r="W1039" s="8"/>
      <c r="X1039" s="5"/>
      <c r="Y1039" s="20"/>
      <c r="Z1039" s="21"/>
      <c r="AA1039" s="22"/>
      <c r="AB1039" s="22"/>
      <c r="AC1039" s="23"/>
      <c r="AD1039" s="22"/>
      <c r="AE1039" s="22"/>
      <c r="AF1039" s="22"/>
      <c r="AG1039" s="23"/>
      <c r="AH1039" s="22"/>
    </row>
    <row r="1040" spans="1:34" ht="15.75" customHeight="1" x14ac:dyDescent="0.3">
      <c r="A1040" s="13"/>
      <c r="B1040" s="54"/>
      <c r="C1040" s="10">
        <v>1037</v>
      </c>
      <c r="D1040" s="6" t="s">
        <v>2180</v>
      </c>
      <c r="E1040" s="6" t="s">
        <v>2181</v>
      </c>
      <c r="F1040" s="14" t="s">
        <v>152</v>
      </c>
      <c r="G1040" s="15" t="s">
        <v>152</v>
      </c>
      <c r="H1040" s="15" t="s">
        <v>152</v>
      </c>
      <c r="I1040" s="16" t="s">
        <v>25</v>
      </c>
      <c r="L1040" s="17"/>
      <c r="M1040" s="18" t="str">
        <f>'AI - 1'!A1039</f>
        <v>No</v>
      </c>
      <c r="N1040" s="18" t="str">
        <f>'AI - 2'!A1039</f>
        <v>No</v>
      </c>
      <c r="O1040" s="18" t="str">
        <f>'AI  - 3'!A1039</f>
        <v>No</v>
      </c>
      <c r="P1040" s="8">
        <f>COUNTIF(M1040:O1040,"Yes")</f>
        <v>0</v>
      </c>
      <c r="Q1040" s="18" t="str">
        <f>'AI - 1'!B1039</f>
        <v>No</v>
      </c>
      <c r="R1040" s="18" t="str">
        <f>'AI - 2'!B1039</f>
        <v>No</v>
      </c>
      <c r="S1040" s="18" t="str">
        <f>'AI  - 3'!B1039</f>
        <v>No</v>
      </c>
      <c r="T1040" s="8">
        <f>COUNTIF(Q1040:S1040,"Yes")</f>
        <v>0</v>
      </c>
      <c r="U1040" s="15" t="s">
        <v>152</v>
      </c>
      <c r="V1040" s="19"/>
      <c r="W1040" s="8"/>
      <c r="X1040" s="5"/>
      <c r="Y1040" s="20"/>
      <c r="Z1040" s="21"/>
      <c r="AA1040" s="22"/>
      <c r="AB1040" s="22"/>
      <c r="AC1040" s="23"/>
      <c r="AD1040" s="22"/>
      <c r="AE1040" s="22"/>
      <c r="AF1040" s="22"/>
      <c r="AG1040" s="23"/>
      <c r="AH1040" s="22"/>
    </row>
    <row r="1041" spans="1:34" ht="15.75" customHeight="1" x14ac:dyDescent="0.3">
      <c r="A1041" s="13"/>
      <c r="B1041" s="54"/>
      <c r="C1041" s="10">
        <v>1038</v>
      </c>
      <c r="D1041" s="6" t="s">
        <v>2182</v>
      </c>
      <c r="E1041" s="6" t="s">
        <v>2183</v>
      </c>
      <c r="F1041" s="14" t="s">
        <v>152</v>
      </c>
      <c r="G1041" s="15" t="s">
        <v>152</v>
      </c>
      <c r="H1041" s="15" t="s">
        <v>152</v>
      </c>
      <c r="I1041" s="16" t="s">
        <v>25</v>
      </c>
      <c r="L1041" s="17"/>
      <c r="M1041" s="18" t="str">
        <f>'AI - 1'!A1040</f>
        <v>No</v>
      </c>
      <c r="N1041" s="18" t="str">
        <f>'AI - 2'!A1040</f>
        <v>No</v>
      </c>
      <c r="O1041" s="18" t="str">
        <f>'AI  - 3'!A1040</f>
        <v>No</v>
      </c>
      <c r="P1041" s="8">
        <f>COUNTIF(M1041:O1041,"Yes")</f>
        <v>0</v>
      </c>
      <c r="Q1041" s="18" t="str">
        <f>'AI - 1'!B1040</f>
        <v>No</v>
      </c>
      <c r="R1041" s="18" t="str">
        <f>'AI - 2'!B1040</f>
        <v>No</v>
      </c>
      <c r="S1041" s="18" t="str">
        <f>'AI  - 3'!B1040</f>
        <v>No</v>
      </c>
      <c r="T1041" s="8">
        <f>COUNTIF(Q1041:S1041,"Yes")</f>
        <v>0</v>
      </c>
      <c r="U1041" s="15" t="s">
        <v>152</v>
      </c>
      <c r="V1041" s="19"/>
      <c r="W1041" s="8"/>
      <c r="X1041" s="5"/>
      <c r="Y1041" s="20"/>
      <c r="Z1041" s="21"/>
      <c r="AA1041" s="22"/>
      <c r="AB1041" s="22"/>
      <c r="AC1041" s="23"/>
      <c r="AD1041" s="22"/>
      <c r="AE1041" s="22"/>
      <c r="AF1041" s="22"/>
      <c r="AG1041" s="23"/>
      <c r="AH1041" s="22"/>
    </row>
    <row r="1042" spans="1:34" ht="15.75" customHeight="1" x14ac:dyDescent="0.3">
      <c r="A1042" s="13"/>
      <c r="B1042" s="54"/>
      <c r="C1042" s="10">
        <v>1039</v>
      </c>
      <c r="D1042" s="6" t="s">
        <v>2184</v>
      </c>
      <c r="E1042" s="6" t="s">
        <v>2185</v>
      </c>
      <c r="F1042" s="14" t="s">
        <v>152</v>
      </c>
      <c r="G1042" s="15" t="s">
        <v>152</v>
      </c>
      <c r="H1042" s="15" t="s">
        <v>152</v>
      </c>
      <c r="I1042" s="16" t="s">
        <v>25</v>
      </c>
      <c r="L1042" s="17"/>
      <c r="M1042" s="18" t="str">
        <f>'AI - 1'!A1041</f>
        <v>No</v>
      </c>
      <c r="N1042" s="18" t="str">
        <f>'AI - 2'!A1041</f>
        <v>No</v>
      </c>
      <c r="O1042" s="18" t="str">
        <f>'AI  - 3'!A1041</f>
        <v>No</v>
      </c>
      <c r="P1042" s="8">
        <f>COUNTIF(M1042:O1042,"Yes")</f>
        <v>0</v>
      </c>
      <c r="Q1042" s="18" t="str">
        <f>'AI - 1'!B1041</f>
        <v>No</v>
      </c>
      <c r="R1042" s="18" t="str">
        <f>'AI - 2'!B1041</f>
        <v>No</v>
      </c>
      <c r="S1042" s="18" t="str">
        <f>'AI  - 3'!B1041</f>
        <v>No</v>
      </c>
      <c r="T1042" s="8">
        <f>COUNTIF(Q1042:S1042,"Yes")</f>
        <v>0</v>
      </c>
      <c r="U1042" s="15" t="s">
        <v>152</v>
      </c>
      <c r="V1042" s="19"/>
      <c r="W1042" s="8"/>
      <c r="X1042" s="5"/>
      <c r="Y1042" s="20"/>
      <c r="Z1042" s="21"/>
      <c r="AA1042" s="22"/>
      <c r="AB1042" s="22"/>
      <c r="AC1042" s="23"/>
      <c r="AD1042" s="22"/>
      <c r="AE1042" s="22"/>
      <c r="AF1042" s="22"/>
      <c r="AG1042" s="23"/>
      <c r="AH1042" s="22"/>
    </row>
    <row r="1043" spans="1:34" ht="15.75" customHeight="1" x14ac:dyDescent="0.3">
      <c r="A1043" s="13"/>
      <c r="B1043" s="54"/>
      <c r="C1043" s="10">
        <v>1040</v>
      </c>
      <c r="D1043" s="6" t="s">
        <v>2186</v>
      </c>
      <c r="E1043" s="6" t="s">
        <v>2187</v>
      </c>
      <c r="F1043" s="14" t="s">
        <v>152</v>
      </c>
      <c r="G1043" s="15" t="s">
        <v>152</v>
      </c>
      <c r="H1043" s="15" t="s">
        <v>152</v>
      </c>
      <c r="I1043" s="16" t="s">
        <v>25</v>
      </c>
      <c r="L1043" s="17"/>
      <c r="M1043" s="18" t="str">
        <f>'AI - 1'!A1042</f>
        <v>No</v>
      </c>
      <c r="N1043" s="18" t="str">
        <f>'AI - 2'!A1042</f>
        <v>No</v>
      </c>
      <c r="O1043" s="18" t="str">
        <f>'AI  - 3'!A1042</f>
        <v>No</v>
      </c>
      <c r="P1043" s="8">
        <f>COUNTIF(M1043:O1043,"Yes")</f>
        <v>0</v>
      </c>
      <c r="Q1043" s="18" t="str">
        <f>'AI - 1'!B1042</f>
        <v>No</v>
      </c>
      <c r="R1043" s="18" t="str">
        <f>'AI - 2'!B1042</f>
        <v>No</v>
      </c>
      <c r="S1043" s="18" t="str">
        <f>'AI  - 3'!B1042</f>
        <v>No</v>
      </c>
      <c r="T1043" s="8">
        <f>COUNTIF(Q1043:S1043,"Yes")</f>
        <v>0</v>
      </c>
      <c r="U1043" s="15" t="s">
        <v>152</v>
      </c>
      <c r="V1043" s="19"/>
      <c r="W1043" s="8"/>
      <c r="X1043" s="5"/>
      <c r="Y1043" s="20"/>
      <c r="Z1043" s="21"/>
      <c r="AA1043" s="22"/>
      <c r="AB1043" s="22"/>
      <c r="AC1043" s="23"/>
      <c r="AD1043" s="22"/>
      <c r="AE1043" s="22"/>
      <c r="AF1043" s="22"/>
      <c r="AG1043" s="23"/>
      <c r="AH1043" s="22"/>
    </row>
    <row r="1044" spans="1:34" ht="15.75" customHeight="1" x14ac:dyDescent="0.3">
      <c r="A1044" s="13"/>
      <c r="B1044" s="54"/>
      <c r="C1044" s="10">
        <v>1041</v>
      </c>
      <c r="D1044" s="6" t="s">
        <v>2188</v>
      </c>
      <c r="E1044" s="6" t="s">
        <v>2189</v>
      </c>
      <c r="F1044" s="14" t="s">
        <v>152</v>
      </c>
      <c r="G1044" s="15" t="s">
        <v>152</v>
      </c>
      <c r="H1044" s="15" t="s">
        <v>152</v>
      </c>
      <c r="I1044" s="16" t="s">
        <v>25</v>
      </c>
      <c r="L1044" s="17"/>
      <c r="M1044" s="18" t="str">
        <f>'AI - 1'!A1043</f>
        <v>No</v>
      </c>
      <c r="N1044" s="18" t="str">
        <f>'AI - 2'!A1043</f>
        <v>No</v>
      </c>
      <c r="O1044" s="18" t="str">
        <f>'AI  - 3'!A1043</f>
        <v>No</v>
      </c>
      <c r="P1044" s="8">
        <f>COUNTIF(M1044:O1044,"Yes")</f>
        <v>0</v>
      </c>
      <c r="Q1044" s="18" t="str">
        <f>'AI - 1'!B1043</f>
        <v>No</v>
      </c>
      <c r="R1044" s="18" t="str">
        <f>'AI - 2'!B1043</f>
        <v>No</v>
      </c>
      <c r="S1044" s="18" t="str">
        <f>'AI  - 3'!B1043</f>
        <v>No</v>
      </c>
      <c r="T1044" s="8">
        <f>COUNTIF(Q1044:S1044,"Yes")</f>
        <v>0</v>
      </c>
      <c r="U1044" s="15" t="s">
        <v>152</v>
      </c>
      <c r="V1044" s="19"/>
      <c r="W1044" s="8"/>
      <c r="X1044" s="5"/>
      <c r="Y1044" s="20"/>
      <c r="Z1044" s="21"/>
      <c r="AA1044" s="22"/>
      <c r="AB1044" s="22"/>
      <c r="AC1044" s="23"/>
      <c r="AD1044" s="22"/>
      <c r="AE1044" s="22"/>
      <c r="AF1044" s="22"/>
      <c r="AG1044" s="23"/>
      <c r="AH1044" s="22"/>
    </row>
    <row r="1045" spans="1:34" ht="15.75" customHeight="1" x14ac:dyDescent="0.3">
      <c r="A1045" s="13"/>
      <c r="B1045" s="54"/>
      <c r="C1045" s="10">
        <v>1042</v>
      </c>
      <c r="D1045" s="6" t="s">
        <v>2190</v>
      </c>
      <c r="E1045" s="6" t="s">
        <v>2191</v>
      </c>
      <c r="F1045" s="14" t="s">
        <v>152</v>
      </c>
      <c r="G1045" s="15" t="s">
        <v>152</v>
      </c>
      <c r="H1045" s="15" t="s">
        <v>152</v>
      </c>
      <c r="I1045" s="16" t="s">
        <v>25</v>
      </c>
      <c r="L1045" s="17"/>
      <c r="M1045" s="18" t="str">
        <f>'AI - 1'!A1044</f>
        <v>No</v>
      </c>
      <c r="N1045" s="18" t="str">
        <f>'AI - 2'!A1044</f>
        <v>No</v>
      </c>
      <c r="O1045" s="18" t="str">
        <f>'AI  - 3'!A1044</f>
        <v>No</v>
      </c>
      <c r="P1045" s="8">
        <f>COUNTIF(M1045:O1045,"Yes")</f>
        <v>0</v>
      </c>
      <c r="Q1045" s="18" t="str">
        <f>'AI - 1'!B1044</f>
        <v>No</v>
      </c>
      <c r="R1045" s="18" t="str">
        <f>'AI - 2'!B1044</f>
        <v>No</v>
      </c>
      <c r="S1045" s="18" t="str">
        <f>'AI  - 3'!B1044</f>
        <v>No</v>
      </c>
      <c r="T1045" s="8">
        <f>COUNTIF(Q1045:S1045,"Yes")</f>
        <v>0</v>
      </c>
      <c r="U1045" s="15" t="s">
        <v>152</v>
      </c>
      <c r="V1045" s="19"/>
      <c r="W1045" s="8"/>
      <c r="X1045" s="5"/>
      <c r="Y1045" s="20"/>
      <c r="Z1045" s="21"/>
      <c r="AA1045" s="22"/>
      <c r="AB1045" s="22"/>
      <c r="AC1045" s="23"/>
      <c r="AD1045" s="22"/>
      <c r="AE1045" s="22"/>
      <c r="AF1045" s="22"/>
      <c r="AG1045" s="23"/>
      <c r="AH1045" s="22"/>
    </row>
    <row r="1046" spans="1:34" ht="15.75" customHeight="1" x14ac:dyDescent="0.3">
      <c r="A1046" s="13"/>
      <c r="B1046" s="54"/>
      <c r="C1046" s="10">
        <v>1043</v>
      </c>
      <c r="D1046" s="6" t="s">
        <v>2192</v>
      </c>
      <c r="E1046" s="6" t="s">
        <v>2193</v>
      </c>
      <c r="F1046" s="14" t="s">
        <v>152</v>
      </c>
      <c r="G1046" s="15" t="s">
        <v>152</v>
      </c>
      <c r="H1046" s="15" t="s">
        <v>152</v>
      </c>
      <c r="I1046" s="16" t="s">
        <v>25</v>
      </c>
      <c r="L1046" s="17"/>
      <c r="M1046" s="18" t="str">
        <f>'AI - 1'!A1045</f>
        <v>No</v>
      </c>
      <c r="N1046" s="18" t="str">
        <f>'AI - 2'!A1045</f>
        <v>No</v>
      </c>
      <c r="O1046" s="18" t="str">
        <f>'AI  - 3'!A1045</f>
        <v>No</v>
      </c>
      <c r="P1046" s="8">
        <f>COUNTIF(M1046:O1046,"Yes")</f>
        <v>0</v>
      </c>
      <c r="Q1046" s="18" t="str">
        <f>'AI - 1'!B1045</f>
        <v>No</v>
      </c>
      <c r="R1046" s="18" t="str">
        <f>'AI - 2'!B1045</f>
        <v>No</v>
      </c>
      <c r="S1046" s="18" t="str">
        <f>'AI  - 3'!B1045</f>
        <v>No</v>
      </c>
      <c r="T1046" s="8">
        <f>COUNTIF(Q1046:S1046,"Yes")</f>
        <v>0</v>
      </c>
      <c r="U1046" s="15" t="s">
        <v>152</v>
      </c>
      <c r="V1046" s="19"/>
      <c r="W1046" s="8"/>
      <c r="X1046" s="5"/>
      <c r="Y1046" s="20"/>
      <c r="Z1046" s="21"/>
      <c r="AA1046" s="22"/>
      <c r="AB1046" s="22"/>
      <c r="AC1046" s="23"/>
      <c r="AD1046" s="22"/>
      <c r="AE1046" s="22"/>
      <c r="AF1046" s="22"/>
      <c r="AG1046" s="23"/>
      <c r="AH1046" s="22"/>
    </row>
    <row r="1047" spans="1:34" ht="15.75" customHeight="1" x14ac:dyDescent="0.3">
      <c r="A1047" s="13"/>
      <c r="B1047" s="54"/>
      <c r="C1047" s="10">
        <v>1044</v>
      </c>
      <c r="D1047" s="6" t="s">
        <v>2194</v>
      </c>
      <c r="E1047" s="6" t="s">
        <v>2195</v>
      </c>
      <c r="F1047" s="14" t="s">
        <v>152</v>
      </c>
      <c r="G1047" s="15" t="s">
        <v>152</v>
      </c>
      <c r="H1047" s="15" t="s">
        <v>152</v>
      </c>
      <c r="I1047" s="16" t="s">
        <v>25</v>
      </c>
      <c r="L1047" s="17"/>
      <c r="M1047" s="18" t="str">
        <f>'AI - 1'!A1046</f>
        <v>No</v>
      </c>
      <c r="N1047" s="18" t="str">
        <f>'AI - 2'!A1046</f>
        <v>No</v>
      </c>
      <c r="O1047" s="18" t="str">
        <f>'AI  - 3'!A1046</f>
        <v>No</v>
      </c>
      <c r="P1047" s="8">
        <f>COUNTIF(M1047:O1047,"Yes")</f>
        <v>0</v>
      </c>
      <c r="Q1047" s="18" t="str">
        <f>'AI - 1'!B1046</f>
        <v>No</v>
      </c>
      <c r="R1047" s="18" t="str">
        <f>'AI - 2'!B1046</f>
        <v>No</v>
      </c>
      <c r="S1047" s="18" t="str">
        <f>'AI  - 3'!B1046</f>
        <v>No</v>
      </c>
      <c r="T1047" s="8">
        <f>COUNTIF(Q1047:S1047,"Yes")</f>
        <v>0</v>
      </c>
      <c r="U1047" s="15" t="s">
        <v>152</v>
      </c>
      <c r="V1047" s="19"/>
      <c r="W1047" s="8"/>
      <c r="X1047" s="5"/>
      <c r="Y1047" s="20"/>
      <c r="Z1047" s="21"/>
      <c r="AA1047" s="22"/>
      <c r="AB1047" s="22"/>
      <c r="AC1047" s="23"/>
      <c r="AD1047" s="22"/>
      <c r="AE1047" s="22"/>
      <c r="AF1047" s="22"/>
      <c r="AG1047" s="23"/>
      <c r="AH1047" s="22"/>
    </row>
    <row r="1048" spans="1:34" ht="15.75" customHeight="1" x14ac:dyDescent="0.3">
      <c r="A1048" s="13"/>
      <c r="B1048" s="54"/>
      <c r="C1048" s="10">
        <v>1045</v>
      </c>
      <c r="D1048" s="6" t="s">
        <v>2196</v>
      </c>
      <c r="E1048" s="6" t="s">
        <v>2197</v>
      </c>
      <c r="F1048" s="14" t="s">
        <v>152</v>
      </c>
      <c r="G1048" s="15" t="s">
        <v>152</v>
      </c>
      <c r="H1048" s="15" t="s">
        <v>152</v>
      </c>
      <c r="I1048" s="16" t="s">
        <v>25</v>
      </c>
      <c r="L1048" s="17"/>
      <c r="M1048" s="18" t="str">
        <f>'AI - 1'!A1047</f>
        <v>No</v>
      </c>
      <c r="N1048" s="18" t="str">
        <f>'AI - 2'!A1047</f>
        <v>No</v>
      </c>
      <c r="O1048" s="18" t="str">
        <f>'AI  - 3'!A1047</f>
        <v>No</v>
      </c>
      <c r="P1048" s="8">
        <f>COUNTIF(M1048:O1048,"Yes")</f>
        <v>0</v>
      </c>
      <c r="Q1048" s="18" t="str">
        <f>'AI - 1'!B1047</f>
        <v>No</v>
      </c>
      <c r="R1048" s="18" t="str">
        <f>'AI - 2'!B1047</f>
        <v>No</v>
      </c>
      <c r="S1048" s="18" t="str">
        <f>'AI  - 3'!B1047</f>
        <v>No</v>
      </c>
      <c r="T1048" s="8">
        <f>COUNTIF(Q1048:S1048,"Yes")</f>
        <v>0</v>
      </c>
      <c r="U1048" s="15" t="s">
        <v>152</v>
      </c>
      <c r="V1048" s="19"/>
      <c r="W1048" s="8"/>
      <c r="X1048" s="5"/>
      <c r="Y1048" s="20"/>
      <c r="Z1048" s="21"/>
      <c r="AA1048" s="22"/>
      <c r="AB1048" s="22"/>
      <c r="AC1048" s="23"/>
      <c r="AD1048" s="22"/>
      <c r="AE1048" s="22"/>
      <c r="AF1048" s="22"/>
      <c r="AG1048" s="23"/>
      <c r="AH1048" s="22"/>
    </row>
    <row r="1049" spans="1:34" ht="15.75" customHeight="1" x14ac:dyDescent="0.3">
      <c r="A1049" s="13"/>
      <c r="B1049" s="54"/>
      <c r="C1049" s="10">
        <v>1046</v>
      </c>
      <c r="D1049" s="6" t="s">
        <v>2198</v>
      </c>
      <c r="E1049" s="6" t="s">
        <v>2199</v>
      </c>
      <c r="F1049" s="14" t="s">
        <v>152</v>
      </c>
      <c r="G1049" s="15" t="s">
        <v>152</v>
      </c>
      <c r="H1049" s="15" t="s">
        <v>152</v>
      </c>
      <c r="I1049" s="16" t="s">
        <v>25</v>
      </c>
      <c r="L1049" s="17"/>
      <c r="M1049" s="18" t="str">
        <f>'AI - 1'!A1048</f>
        <v>No</v>
      </c>
      <c r="N1049" s="18" t="str">
        <f>'AI - 2'!A1048</f>
        <v>No</v>
      </c>
      <c r="O1049" s="18" t="str">
        <f>'AI  - 3'!A1048</f>
        <v>No</v>
      </c>
      <c r="P1049" s="8">
        <f>COUNTIF(M1049:O1049,"Yes")</f>
        <v>0</v>
      </c>
      <c r="Q1049" s="18" t="str">
        <f>'AI - 1'!B1048</f>
        <v>No</v>
      </c>
      <c r="R1049" s="18" t="str">
        <f>'AI - 2'!B1048</f>
        <v>No</v>
      </c>
      <c r="S1049" s="18" t="str">
        <f>'AI  - 3'!B1048</f>
        <v>No</v>
      </c>
      <c r="T1049" s="8">
        <f>COUNTIF(Q1049:S1049,"Yes")</f>
        <v>0</v>
      </c>
      <c r="U1049" s="15" t="s">
        <v>152</v>
      </c>
      <c r="V1049" s="19"/>
      <c r="W1049" s="8"/>
      <c r="X1049" s="5"/>
      <c r="Y1049" s="20"/>
      <c r="Z1049" s="21"/>
      <c r="AA1049" s="22"/>
      <c r="AB1049" s="22"/>
      <c r="AC1049" s="23"/>
      <c r="AD1049" s="22"/>
      <c r="AE1049" s="22"/>
      <c r="AF1049" s="22"/>
      <c r="AG1049" s="23"/>
      <c r="AH1049" s="22"/>
    </row>
    <row r="1050" spans="1:34" ht="15.75" customHeight="1" x14ac:dyDescent="0.3">
      <c r="A1050" s="13"/>
      <c r="B1050" s="54"/>
      <c r="C1050" s="10">
        <v>1047</v>
      </c>
      <c r="D1050" s="6" t="s">
        <v>2200</v>
      </c>
      <c r="E1050" s="6" t="s">
        <v>2201</v>
      </c>
      <c r="F1050" s="14" t="s">
        <v>152</v>
      </c>
      <c r="G1050" s="15" t="s">
        <v>152</v>
      </c>
      <c r="H1050" s="15" t="s">
        <v>152</v>
      </c>
      <c r="I1050" s="16" t="s">
        <v>25</v>
      </c>
      <c r="L1050" s="17"/>
      <c r="M1050" s="18" t="str">
        <f>'AI - 1'!A1049</f>
        <v>No</v>
      </c>
      <c r="N1050" s="18" t="str">
        <f>'AI - 2'!A1049</f>
        <v>No</v>
      </c>
      <c r="O1050" s="18" t="str">
        <f>'AI  - 3'!A1049</f>
        <v>No</v>
      </c>
      <c r="P1050" s="8">
        <f>COUNTIF(M1050:O1050,"Yes")</f>
        <v>0</v>
      </c>
      <c r="Q1050" s="18" t="str">
        <f>'AI - 1'!B1049</f>
        <v>No</v>
      </c>
      <c r="R1050" s="18" t="str">
        <f>'AI - 2'!B1049</f>
        <v>No</v>
      </c>
      <c r="S1050" s="18" t="str">
        <f>'AI  - 3'!B1049</f>
        <v>No</v>
      </c>
      <c r="T1050" s="8">
        <f>COUNTIF(Q1050:S1050,"Yes")</f>
        <v>0</v>
      </c>
      <c r="U1050" s="15" t="s">
        <v>152</v>
      </c>
      <c r="V1050" s="19"/>
      <c r="W1050" s="8"/>
      <c r="X1050" s="5"/>
      <c r="Y1050" s="20"/>
      <c r="Z1050" s="21"/>
      <c r="AA1050" s="22"/>
      <c r="AB1050" s="22"/>
      <c r="AC1050" s="23"/>
      <c r="AD1050" s="22"/>
      <c r="AE1050" s="22"/>
      <c r="AF1050" s="22"/>
      <c r="AG1050" s="23"/>
      <c r="AH1050" s="22"/>
    </row>
    <row r="1051" spans="1:34" ht="15.75" customHeight="1" x14ac:dyDescent="0.3">
      <c r="A1051" s="13"/>
      <c r="B1051" s="54"/>
      <c r="C1051" s="10">
        <v>1048</v>
      </c>
      <c r="D1051" s="6" t="s">
        <v>2202</v>
      </c>
      <c r="E1051" s="6" t="s">
        <v>2203</v>
      </c>
      <c r="F1051" s="14" t="s">
        <v>152</v>
      </c>
      <c r="G1051" s="15" t="s">
        <v>152</v>
      </c>
      <c r="H1051" s="15" t="s">
        <v>152</v>
      </c>
      <c r="I1051" s="16" t="s">
        <v>25</v>
      </c>
      <c r="L1051" s="17"/>
      <c r="M1051" s="18" t="str">
        <f>'AI - 1'!A1050</f>
        <v>No</v>
      </c>
      <c r="N1051" s="18" t="str">
        <f>'AI - 2'!A1050</f>
        <v>No</v>
      </c>
      <c r="O1051" s="18" t="str">
        <f>'AI  - 3'!A1050</f>
        <v>No</v>
      </c>
      <c r="P1051" s="8">
        <f>COUNTIF(M1051:O1051,"Yes")</f>
        <v>0</v>
      </c>
      <c r="Q1051" s="18" t="str">
        <f>'AI - 1'!B1050</f>
        <v>No</v>
      </c>
      <c r="R1051" s="18" t="str">
        <f>'AI - 2'!B1050</f>
        <v>No</v>
      </c>
      <c r="S1051" s="18" t="str">
        <f>'AI  - 3'!B1050</f>
        <v>No</v>
      </c>
      <c r="T1051" s="8">
        <f>COUNTIF(Q1051:S1051,"Yes")</f>
        <v>0</v>
      </c>
      <c r="U1051" s="15" t="s">
        <v>152</v>
      </c>
      <c r="V1051" s="19"/>
      <c r="W1051" s="8"/>
      <c r="X1051" s="5"/>
      <c r="Y1051" s="20"/>
      <c r="Z1051" s="21"/>
      <c r="AA1051" s="22"/>
      <c r="AB1051" s="22"/>
      <c r="AC1051" s="23"/>
      <c r="AD1051" s="22"/>
      <c r="AE1051" s="22"/>
      <c r="AF1051" s="22"/>
      <c r="AG1051" s="23"/>
      <c r="AH1051" s="22"/>
    </row>
    <row r="1052" spans="1:34" ht="15.75" customHeight="1" x14ac:dyDescent="0.3">
      <c r="A1052" s="13"/>
      <c r="B1052" s="54"/>
      <c r="C1052" s="10">
        <v>1049</v>
      </c>
      <c r="D1052" s="6" t="s">
        <v>2204</v>
      </c>
      <c r="E1052" s="6" t="s">
        <v>2205</v>
      </c>
      <c r="F1052" s="14" t="s">
        <v>152</v>
      </c>
      <c r="G1052" s="15" t="s">
        <v>152</v>
      </c>
      <c r="H1052" s="15" t="s">
        <v>152</v>
      </c>
      <c r="I1052" s="16" t="s">
        <v>25</v>
      </c>
      <c r="L1052" s="17"/>
      <c r="M1052" s="18" t="str">
        <f>'AI - 1'!A1051</f>
        <v>No</v>
      </c>
      <c r="N1052" s="18" t="str">
        <f>'AI - 2'!A1051</f>
        <v>No</v>
      </c>
      <c r="O1052" s="18" t="str">
        <f>'AI  - 3'!A1051</f>
        <v>No</v>
      </c>
      <c r="P1052" s="8">
        <f>COUNTIF(M1052:O1052,"Yes")</f>
        <v>0</v>
      </c>
      <c r="Q1052" s="18" t="str">
        <f>'AI - 1'!B1051</f>
        <v>No</v>
      </c>
      <c r="R1052" s="18" t="str">
        <f>'AI - 2'!B1051</f>
        <v>No</v>
      </c>
      <c r="S1052" s="18" t="str">
        <f>'AI  - 3'!B1051</f>
        <v>No</v>
      </c>
      <c r="T1052" s="8">
        <f>COUNTIF(Q1052:S1052,"Yes")</f>
        <v>0</v>
      </c>
      <c r="U1052" s="15" t="s">
        <v>152</v>
      </c>
      <c r="V1052" s="19"/>
      <c r="W1052" s="8"/>
      <c r="X1052" s="5"/>
      <c r="Y1052" s="20"/>
      <c r="Z1052" s="21"/>
      <c r="AA1052" s="22"/>
      <c r="AB1052" s="22"/>
      <c r="AC1052" s="23"/>
      <c r="AD1052" s="22"/>
      <c r="AE1052" s="22"/>
      <c r="AF1052" s="22"/>
      <c r="AG1052" s="23"/>
      <c r="AH1052" s="22"/>
    </row>
    <row r="1053" spans="1:34" ht="15.75" customHeight="1" x14ac:dyDescent="0.3">
      <c r="A1053" s="13"/>
      <c r="B1053" s="54"/>
      <c r="C1053" s="10">
        <v>1050</v>
      </c>
      <c r="D1053" s="6" t="s">
        <v>2206</v>
      </c>
      <c r="E1053" s="6" t="s">
        <v>2207</v>
      </c>
      <c r="F1053" s="14" t="s">
        <v>152</v>
      </c>
      <c r="G1053" s="15" t="s">
        <v>152</v>
      </c>
      <c r="H1053" s="15" t="s">
        <v>152</v>
      </c>
      <c r="I1053" s="16" t="s">
        <v>25</v>
      </c>
      <c r="L1053" s="17"/>
      <c r="M1053" s="18" t="str">
        <f>'AI - 1'!A1052</f>
        <v>No</v>
      </c>
      <c r="N1053" s="18" t="str">
        <f>'AI - 2'!A1052</f>
        <v>No</v>
      </c>
      <c r="O1053" s="18" t="str">
        <f>'AI  - 3'!A1052</f>
        <v>No</v>
      </c>
      <c r="P1053" s="8">
        <f>COUNTIF(M1053:O1053,"Yes")</f>
        <v>0</v>
      </c>
      <c r="Q1053" s="18" t="str">
        <f>'AI - 1'!B1052</f>
        <v>No</v>
      </c>
      <c r="R1053" s="18" t="str">
        <f>'AI - 2'!B1052</f>
        <v>No</v>
      </c>
      <c r="S1053" s="18" t="str">
        <f>'AI  - 3'!B1052</f>
        <v>No</v>
      </c>
      <c r="T1053" s="8">
        <f>COUNTIF(Q1053:S1053,"Yes")</f>
        <v>0</v>
      </c>
      <c r="U1053" s="15" t="s">
        <v>152</v>
      </c>
      <c r="V1053" s="19"/>
      <c r="W1053" s="8"/>
      <c r="X1053" s="5"/>
      <c r="Y1053" s="20"/>
      <c r="Z1053" s="21"/>
      <c r="AA1053" s="22"/>
      <c r="AB1053" s="22"/>
      <c r="AC1053" s="23"/>
      <c r="AD1053" s="22"/>
      <c r="AE1053" s="22"/>
      <c r="AF1053" s="22"/>
      <c r="AG1053" s="23"/>
      <c r="AH1053" s="22"/>
    </row>
    <row r="1054" spans="1:34" ht="15.75" customHeight="1" x14ac:dyDescent="0.3">
      <c r="A1054" s="13"/>
      <c r="B1054" s="54"/>
      <c r="C1054" s="10">
        <v>1051</v>
      </c>
      <c r="D1054" s="6" t="s">
        <v>2208</v>
      </c>
      <c r="E1054" s="6" t="s">
        <v>2209</v>
      </c>
      <c r="F1054" s="14" t="s">
        <v>152</v>
      </c>
      <c r="G1054" s="15" t="s">
        <v>152</v>
      </c>
      <c r="H1054" s="15" t="s">
        <v>152</v>
      </c>
      <c r="I1054" s="16" t="s">
        <v>25</v>
      </c>
      <c r="L1054" s="17"/>
      <c r="M1054" s="18" t="str">
        <f>'AI - 1'!A1053</f>
        <v>No</v>
      </c>
      <c r="N1054" s="18" t="str">
        <f>'AI - 2'!A1053</f>
        <v>No</v>
      </c>
      <c r="O1054" s="18" t="str">
        <f>'AI  - 3'!A1053</f>
        <v>No</v>
      </c>
      <c r="P1054" s="8">
        <f>COUNTIF(M1054:O1054,"Yes")</f>
        <v>0</v>
      </c>
      <c r="Q1054" s="18" t="str">
        <f>'AI - 1'!B1053</f>
        <v>No</v>
      </c>
      <c r="R1054" s="18" t="str">
        <f>'AI - 2'!B1053</f>
        <v>No</v>
      </c>
      <c r="S1054" s="18" t="str">
        <f>'AI  - 3'!B1053</f>
        <v>No</v>
      </c>
      <c r="T1054" s="8">
        <f>COUNTIF(Q1054:S1054,"Yes")</f>
        <v>0</v>
      </c>
      <c r="U1054" s="15" t="s">
        <v>152</v>
      </c>
      <c r="V1054" s="19"/>
      <c r="W1054" s="8"/>
      <c r="X1054" s="5"/>
      <c r="Y1054" s="20"/>
      <c r="Z1054" s="21"/>
      <c r="AA1054" s="22"/>
      <c r="AB1054" s="22"/>
      <c r="AC1054" s="23"/>
      <c r="AD1054" s="22"/>
      <c r="AE1054" s="22"/>
      <c r="AF1054" s="22"/>
      <c r="AG1054" s="23"/>
      <c r="AH1054" s="22"/>
    </row>
    <row r="1055" spans="1:34" ht="15.75" customHeight="1" x14ac:dyDescent="0.3">
      <c r="A1055" s="13"/>
      <c r="B1055" s="54"/>
      <c r="C1055" s="10">
        <v>1052</v>
      </c>
      <c r="D1055" s="6" t="s">
        <v>141</v>
      </c>
      <c r="E1055" s="6" t="s">
        <v>142</v>
      </c>
      <c r="F1055" s="14" t="s">
        <v>24</v>
      </c>
      <c r="G1055" s="15" t="s">
        <v>24</v>
      </c>
      <c r="H1055" s="15" t="s">
        <v>24</v>
      </c>
      <c r="I1055" s="16" t="s">
        <v>25</v>
      </c>
      <c r="L1055" s="17"/>
      <c r="M1055" s="18" t="str">
        <f>'AI - 1'!A1054</f>
        <v>Yes</v>
      </c>
      <c r="N1055" s="18" t="str">
        <f>'AI - 2'!A1054</f>
        <v>Yes</v>
      </c>
      <c r="O1055" s="18" t="str">
        <f>'AI  - 3'!A1054</f>
        <v>Yes</v>
      </c>
      <c r="P1055" s="8">
        <f>COUNTIF(M1055:O1055,"Yes")</f>
        <v>3</v>
      </c>
      <c r="Q1055" s="18" t="str">
        <f>'AI - 1'!B1054</f>
        <v>Yes</v>
      </c>
      <c r="R1055" s="18" t="str">
        <f>'AI - 2'!B1054</f>
        <v>Yes</v>
      </c>
      <c r="S1055" s="18" t="str">
        <f>'AI  - 3'!B1054</f>
        <v>Yes</v>
      </c>
      <c r="T1055" s="8">
        <f>COUNTIF(Q1055:S1055,"Yes")</f>
        <v>3</v>
      </c>
      <c r="U1055" s="15" t="s">
        <v>24</v>
      </c>
      <c r="V1055" s="19"/>
      <c r="W1055" s="8"/>
      <c r="X1055" s="5"/>
      <c r="Y1055" s="20"/>
      <c r="Z1055" s="21"/>
      <c r="AA1055" s="22"/>
      <c r="AB1055" s="22"/>
      <c r="AC1055" s="23"/>
      <c r="AD1055" s="21"/>
      <c r="AE1055" s="22"/>
      <c r="AF1055" s="22"/>
      <c r="AG1055" s="23"/>
      <c r="AH1055" s="21"/>
    </row>
    <row r="1056" spans="1:34" ht="15.75" customHeight="1" x14ac:dyDescent="0.3">
      <c r="A1056" s="13"/>
      <c r="B1056" s="54"/>
      <c r="C1056" s="10">
        <v>1053</v>
      </c>
      <c r="D1056" s="6" t="s">
        <v>2210</v>
      </c>
      <c r="E1056" s="6" t="s">
        <v>2211</v>
      </c>
      <c r="F1056" s="14" t="s">
        <v>152</v>
      </c>
      <c r="G1056" s="15" t="s">
        <v>152</v>
      </c>
      <c r="H1056" s="15" t="s">
        <v>152</v>
      </c>
      <c r="I1056" s="16" t="s">
        <v>25</v>
      </c>
      <c r="L1056" s="17"/>
      <c r="M1056" s="18" t="str">
        <f>'AI - 1'!A1055</f>
        <v>No</v>
      </c>
      <c r="N1056" s="18" t="str">
        <f>'AI - 2'!A1055</f>
        <v>No</v>
      </c>
      <c r="O1056" s="18" t="str">
        <f>'AI  - 3'!A1055</f>
        <v>No</v>
      </c>
      <c r="P1056" s="8">
        <f>COUNTIF(M1056:O1056,"Yes")</f>
        <v>0</v>
      </c>
      <c r="Q1056" s="18" t="str">
        <f>'AI - 1'!B1055</f>
        <v>No</v>
      </c>
      <c r="R1056" s="18" t="str">
        <f>'AI - 2'!B1055</f>
        <v>No</v>
      </c>
      <c r="S1056" s="18" t="str">
        <f>'AI  - 3'!B1055</f>
        <v>No</v>
      </c>
      <c r="T1056" s="8">
        <f>COUNTIF(Q1056:S1056,"Yes")</f>
        <v>0</v>
      </c>
      <c r="U1056" s="15" t="s">
        <v>152</v>
      </c>
      <c r="V1056" s="19"/>
      <c r="W1056" s="8"/>
      <c r="X1056" s="5"/>
      <c r="Y1056" s="20"/>
      <c r="Z1056" s="21"/>
      <c r="AA1056" s="22"/>
      <c r="AB1056" s="22"/>
      <c r="AC1056" s="23"/>
      <c r="AD1056" s="22"/>
      <c r="AE1056" s="22"/>
      <c r="AF1056" s="22"/>
      <c r="AG1056" s="23"/>
      <c r="AH1056" s="22"/>
    </row>
    <row r="1057" spans="1:34" ht="15.75" customHeight="1" x14ac:dyDescent="0.3">
      <c r="A1057" s="13"/>
      <c r="B1057" s="54"/>
      <c r="C1057" s="10">
        <v>1054</v>
      </c>
      <c r="D1057" s="6" t="s">
        <v>2212</v>
      </c>
      <c r="E1057" s="6" t="s">
        <v>2213</v>
      </c>
      <c r="F1057" s="14" t="s">
        <v>152</v>
      </c>
      <c r="G1057" s="15" t="s">
        <v>152</v>
      </c>
      <c r="H1057" s="15" t="s">
        <v>152</v>
      </c>
      <c r="I1057" s="16" t="s">
        <v>25</v>
      </c>
      <c r="L1057" s="17"/>
      <c r="M1057" s="18" t="str">
        <f>'AI - 1'!A1056</f>
        <v>No</v>
      </c>
      <c r="N1057" s="18" t="str">
        <f>'AI - 2'!A1056</f>
        <v>No</v>
      </c>
      <c r="O1057" s="18" t="str">
        <f>'AI  - 3'!A1056</f>
        <v>No</v>
      </c>
      <c r="P1057" s="8">
        <f>COUNTIF(M1057:O1057,"Yes")</f>
        <v>0</v>
      </c>
      <c r="Q1057" s="18" t="str">
        <f>'AI - 1'!B1056</f>
        <v>No</v>
      </c>
      <c r="R1057" s="18" t="str">
        <f>'AI - 2'!B1056</f>
        <v>No</v>
      </c>
      <c r="S1057" s="18" t="str">
        <f>'AI  - 3'!B1056</f>
        <v>No</v>
      </c>
      <c r="T1057" s="8">
        <f>COUNTIF(Q1057:S1057,"Yes")</f>
        <v>0</v>
      </c>
      <c r="U1057" s="15" t="s">
        <v>152</v>
      </c>
      <c r="V1057" s="19"/>
      <c r="W1057" s="8"/>
      <c r="X1057" s="5"/>
      <c r="Y1057" s="20"/>
      <c r="Z1057" s="21"/>
      <c r="AA1057" s="22"/>
      <c r="AB1057" s="22"/>
      <c r="AC1057" s="23"/>
      <c r="AD1057" s="22"/>
      <c r="AE1057" s="22"/>
      <c r="AF1057" s="22"/>
      <c r="AG1057" s="23"/>
      <c r="AH1057" s="22"/>
    </row>
    <row r="1058" spans="1:34" ht="15.75" customHeight="1" x14ac:dyDescent="0.3">
      <c r="A1058" s="13"/>
      <c r="B1058" s="54"/>
      <c r="C1058" s="10">
        <v>1055</v>
      </c>
      <c r="D1058" s="6" t="s">
        <v>2214</v>
      </c>
      <c r="E1058" s="6" t="s">
        <v>2215</v>
      </c>
      <c r="F1058" s="14" t="s">
        <v>152</v>
      </c>
      <c r="G1058" s="15" t="s">
        <v>152</v>
      </c>
      <c r="H1058" s="15" t="s">
        <v>152</v>
      </c>
      <c r="I1058" s="16" t="s">
        <v>25</v>
      </c>
      <c r="L1058" s="17"/>
      <c r="M1058" s="18" t="str">
        <f>'AI - 1'!A1057</f>
        <v>No</v>
      </c>
      <c r="N1058" s="18" t="str">
        <f>'AI - 2'!A1057</f>
        <v>No</v>
      </c>
      <c r="O1058" s="18" t="str">
        <f>'AI  - 3'!A1057</f>
        <v>No</v>
      </c>
      <c r="P1058" s="8">
        <f>COUNTIF(M1058:O1058,"Yes")</f>
        <v>0</v>
      </c>
      <c r="Q1058" s="18" t="str">
        <f>'AI - 1'!B1057</f>
        <v>No</v>
      </c>
      <c r="R1058" s="18" t="str">
        <f>'AI - 2'!B1057</f>
        <v>No</v>
      </c>
      <c r="S1058" s="18" t="str">
        <f>'AI  - 3'!B1057</f>
        <v>No</v>
      </c>
      <c r="T1058" s="8">
        <f>COUNTIF(Q1058:S1058,"Yes")</f>
        <v>0</v>
      </c>
      <c r="U1058" s="15" t="s">
        <v>152</v>
      </c>
      <c r="V1058" s="19"/>
      <c r="W1058" s="8"/>
      <c r="X1058" s="5"/>
      <c r="Y1058" s="20"/>
      <c r="Z1058" s="21"/>
      <c r="AA1058" s="22"/>
      <c r="AB1058" s="22"/>
      <c r="AC1058" s="23"/>
      <c r="AD1058" s="22"/>
      <c r="AE1058" s="22"/>
      <c r="AF1058" s="22"/>
      <c r="AG1058" s="23"/>
      <c r="AH1058" s="22"/>
    </row>
    <row r="1059" spans="1:34" ht="15.75" customHeight="1" x14ac:dyDescent="0.3">
      <c r="A1059" s="13"/>
      <c r="B1059" s="54"/>
      <c r="C1059" s="10">
        <v>1056</v>
      </c>
      <c r="D1059" s="6" t="s">
        <v>144</v>
      </c>
      <c r="E1059" s="6" t="s">
        <v>145</v>
      </c>
      <c r="F1059" s="14" t="s">
        <v>24</v>
      </c>
      <c r="G1059" s="15" t="s">
        <v>24</v>
      </c>
      <c r="H1059" s="15" t="s">
        <v>24</v>
      </c>
      <c r="I1059" s="16" t="s">
        <v>25</v>
      </c>
      <c r="L1059" s="17"/>
      <c r="M1059" s="18" t="str">
        <f>'AI - 1'!A1058</f>
        <v>Yes</v>
      </c>
      <c r="N1059" s="18" t="str">
        <f>'AI - 2'!A1058</f>
        <v>Yes</v>
      </c>
      <c r="O1059" s="18" t="str">
        <f>'AI  - 3'!A1058</f>
        <v>Yes</v>
      </c>
      <c r="P1059" s="8">
        <f>COUNTIF(M1059:O1059,"Yes")</f>
        <v>3</v>
      </c>
      <c r="Q1059" s="18" t="str">
        <f>'AI - 1'!B1058</f>
        <v>Yes</v>
      </c>
      <c r="R1059" s="18" t="str">
        <f>'AI - 2'!B1058</f>
        <v>Yes</v>
      </c>
      <c r="S1059" s="18" t="str">
        <f>'AI  - 3'!B1058</f>
        <v>Yes</v>
      </c>
      <c r="T1059" s="8">
        <f>COUNTIF(Q1059:S1059,"Yes")</f>
        <v>3</v>
      </c>
      <c r="U1059" s="15" t="s">
        <v>24</v>
      </c>
      <c r="V1059" s="19"/>
      <c r="W1059" s="8"/>
      <c r="X1059" s="5"/>
      <c r="Y1059" s="20"/>
      <c r="Z1059" s="21"/>
      <c r="AA1059" s="22"/>
      <c r="AB1059" s="22"/>
      <c r="AC1059" s="23"/>
      <c r="AD1059" s="21"/>
      <c r="AE1059" s="22"/>
      <c r="AF1059" s="22"/>
      <c r="AG1059" s="23"/>
      <c r="AH1059" s="21"/>
    </row>
    <row r="1060" spans="1:34" ht="15.75" customHeight="1" x14ac:dyDescent="0.3">
      <c r="A1060" s="13"/>
      <c r="B1060" s="54"/>
      <c r="C1060" s="10">
        <v>1057</v>
      </c>
      <c r="D1060" s="6" t="s">
        <v>2216</v>
      </c>
      <c r="E1060" s="6" t="s">
        <v>2217</v>
      </c>
      <c r="F1060" s="14" t="s">
        <v>152</v>
      </c>
      <c r="G1060" s="15" t="s">
        <v>152</v>
      </c>
      <c r="H1060" s="15" t="s">
        <v>152</v>
      </c>
      <c r="I1060" s="16" t="s">
        <v>25</v>
      </c>
      <c r="L1060" s="17"/>
      <c r="M1060" s="18" t="str">
        <f>'AI - 1'!A1059</f>
        <v>No</v>
      </c>
      <c r="N1060" s="18" t="str">
        <f>'AI - 2'!A1059</f>
        <v>No</v>
      </c>
      <c r="O1060" s="18" t="str">
        <f>'AI  - 3'!A1059</f>
        <v>No</v>
      </c>
      <c r="P1060" s="8">
        <f>COUNTIF(M1060:O1060,"Yes")</f>
        <v>0</v>
      </c>
      <c r="Q1060" s="18" t="str">
        <f>'AI - 1'!B1059</f>
        <v>No</v>
      </c>
      <c r="R1060" s="18" t="str">
        <f>'AI - 2'!B1059</f>
        <v>No</v>
      </c>
      <c r="S1060" s="18" t="str">
        <f>'AI  - 3'!B1059</f>
        <v>No</v>
      </c>
      <c r="T1060" s="8">
        <f>COUNTIF(Q1060:S1060,"Yes")</f>
        <v>0</v>
      </c>
      <c r="U1060" s="15" t="s">
        <v>152</v>
      </c>
      <c r="V1060" s="19"/>
      <c r="W1060" s="8"/>
      <c r="X1060" s="5"/>
      <c r="Y1060" s="20"/>
      <c r="Z1060" s="21"/>
      <c r="AA1060" s="22"/>
      <c r="AB1060" s="22"/>
      <c r="AC1060" s="23"/>
      <c r="AD1060" s="22"/>
      <c r="AE1060" s="22"/>
      <c r="AF1060" s="22"/>
      <c r="AG1060" s="23"/>
      <c r="AH1060" s="22"/>
    </row>
    <row r="1061" spans="1:34" ht="15.75" customHeight="1" x14ac:dyDescent="0.3">
      <c r="A1061" s="13"/>
      <c r="B1061" s="54"/>
      <c r="C1061" s="10">
        <v>1058</v>
      </c>
      <c r="D1061" s="6" t="s">
        <v>2218</v>
      </c>
      <c r="E1061" s="6" t="s">
        <v>2219</v>
      </c>
      <c r="F1061" s="14" t="s">
        <v>152</v>
      </c>
      <c r="G1061" s="15" t="s">
        <v>152</v>
      </c>
      <c r="H1061" s="15" t="s">
        <v>152</v>
      </c>
      <c r="I1061" s="16" t="s">
        <v>25</v>
      </c>
      <c r="L1061" s="17"/>
      <c r="M1061" s="18" t="str">
        <f>'AI - 1'!A1060</f>
        <v>No</v>
      </c>
      <c r="N1061" s="18" t="str">
        <f>'AI - 2'!A1060</f>
        <v>No</v>
      </c>
      <c r="O1061" s="18" t="str">
        <f>'AI  - 3'!A1060</f>
        <v>No</v>
      </c>
      <c r="P1061" s="8">
        <f>COUNTIF(M1061:O1061,"Yes")</f>
        <v>0</v>
      </c>
      <c r="Q1061" s="18" t="str">
        <f>'AI - 1'!B1060</f>
        <v>No</v>
      </c>
      <c r="R1061" s="18" t="str">
        <f>'AI - 2'!B1060</f>
        <v>No</v>
      </c>
      <c r="S1061" s="18" t="str">
        <f>'AI  - 3'!B1060</f>
        <v>No</v>
      </c>
      <c r="T1061" s="8">
        <f>COUNTIF(Q1061:S1061,"Yes")</f>
        <v>0</v>
      </c>
      <c r="U1061" s="15" t="s">
        <v>152</v>
      </c>
      <c r="V1061" s="19"/>
      <c r="W1061" s="8"/>
      <c r="X1061" s="5"/>
      <c r="Y1061" s="20"/>
      <c r="Z1061" s="21"/>
      <c r="AA1061" s="22"/>
      <c r="AB1061" s="22"/>
      <c r="AC1061" s="23"/>
      <c r="AD1061" s="22"/>
      <c r="AE1061" s="22"/>
      <c r="AF1061" s="22"/>
      <c r="AG1061" s="23"/>
      <c r="AH1061" s="22"/>
    </row>
    <row r="1062" spans="1:34" ht="15.75" customHeight="1" x14ac:dyDescent="0.3">
      <c r="A1062" s="13"/>
      <c r="B1062" s="54"/>
      <c r="C1062" s="10">
        <v>1059</v>
      </c>
      <c r="D1062" s="6" t="s">
        <v>2220</v>
      </c>
      <c r="E1062" s="6" t="s">
        <v>2221</v>
      </c>
      <c r="F1062" s="14" t="s">
        <v>152</v>
      </c>
      <c r="G1062" s="15" t="s">
        <v>152</v>
      </c>
      <c r="H1062" s="15" t="s">
        <v>152</v>
      </c>
      <c r="I1062" s="16" t="s">
        <v>25</v>
      </c>
      <c r="L1062" s="17"/>
      <c r="M1062" s="18" t="str">
        <f>'AI - 1'!A1061</f>
        <v>No</v>
      </c>
      <c r="N1062" s="18" t="str">
        <f>'AI - 2'!A1061</f>
        <v>No</v>
      </c>
      <c r="O1062" s="18" t="str">
        <f>'AI  - 3'!A1061</f>
        <v>No</v>
      </c>
      <c r="P1062" s="8">
        <f>COUNTIF(M1062:O1062,"Yes")</f>
        <v>0</v>
      </c>
      <c r="Q1062" s="18" t="str">
        <f>'AI - 1'!B1061</f>
        <v>No</v>
      </c>
      <c r="R1062" s="18" t="str">
        <f>'AI - 2'!B1061</f>
        <v>No</v>
      </c>
      <c r="S1062" s="18" t="str">
        <f>'AI  - 3'!B1061</f>
        <v>No</v>
      </c>
      <c r="T1062" s="8">
        <f>COUNTIF(Q1062:S1062,"Yes")</f>
        <v>0</v>
      </c>
      <c r="U1062" s="15" t="s">
        <v>152</v>
      </c>
      <c r="V1062" s="19"/>
      <c r="W1062" s="8"/>
      <c r="X1062" s="5"/>
      <c r="Y1062" s="20"/>
      <c r="Z1062" s="21"/>
      <c r="AA1062" s="22"/>
      <c r="AB1062" s="22"/>
      <c r="AC1062" s="23"/>
      <c r="AD1062" s="22"/>
      <c r="AE1062" s="22"/>
      <c r="AF1062" s="22"/>
      <c r="AG1062" s="23"/>
      <c r="AH1062" s="22"/>
    </row>
    <row r="1063" spans="1:34" ht="15.75" customHeight="1" x14ac:dyDescent="0.3">
      <c r="A1063" s="13"/>
      <c r="B1063" s="54"/>
      <c r="C1063" s="10">
        <v>1060</v>
      </c>
      <c r="D1063" s="6" t="s">
        <v>2222</v>
      </c>
      <c r="E1063" s="6" t="s">
        <v>2223</v>
      </c>
      <c r="F1063" s="14" t="s">
        <v>152</v>
      </c>
      <c r="G1063" s="15" t="s">
        <v>152</v>
      </c>
      <c r="H1063" s="15" t="s">
        <v>152</v>
      </c>
      <c r="I1063" s="16" t="s">
        <v>25</v>
      </c>
      <c r="L1063" s="17"/>
      <c r="M1063" s="18" t="str">
        <f>'AI - 1'!A1062</f>
        <v>No</v>
      </c>
      <c r="N1063" s="18" t="str">
        <f>'AI - 2'!A1062</f>
        <v>No</v>
      </c>
      <c r="O1063" s="18" t="str">
        <f>'AI  - 3'!A1062</f>
        <v>No</v>
      </c>
      <c r="P1063" s="8">
        <f>COUNTIF(M1063:O1063,"Yes")</f>
        <v>0</v>
      </c>
      <c r="Q1063" s="18" t="str">
        <f>'AI - 1'!B1062</f>
        <v>No</v>
      </c>
      <c r="R1063" s="18" t="str">
        <f>'AI - 2'!B1062</f>
        <v>No</v>
      </c>
      <c r="S1063" s="18" t="str">
        <f>'AI  - 3'!B1062</f>
        <v>No</v>
      </c>
      <c r="T1063" s="8">
        <f>COUNTIF(Q1063:S1063,"Yes")</f>
        <v>0</v>
      </c>
      <c r="U1063" s="15" t="s">
        <v>152</v>
      </c>
      <c r="V1063" s="19"/>
      <c r="W1063" s="8"/>
      <c r="X1063" s="5"/>
      <c r="Y1063" s="20"/>
      <c r="Z1063" s="21"/>
      <c r="AA1063" s="22"/>
      <c r="AB1063" s="22"/>
      <c r="AC1063" s="23"/>
      <c r="AD1063" s="22"/>
      <c r="AE1063" s="22"/>
      <c r="AF1063" s="22"/>
      <c r="AG1063" s="23"/>
      <c r="AH1063" s="22"/>
    </row>
    <row r="1064" spans="1:34" ht="15.75" customHeight="1" x14ac:dyDescent="0.3">
      <c r="A1064" s="13"/>
      <c r="B1064" s="54"/>
      <c r="C1064" s="10">
        <v>1061</v>
      </c>
      <c r="D1064" s="6" t="s">
        <v>2224</v>
      </c>
      <c r="E1064" s="6" t="s">
        <v>2225</v>
      </c>
      <c r="F1064" s="14" t="s">
        <v>152</v>
      </c>
      <c r="G1064" s="15" t="s">
        <v>152</v>
      </c>
      <c r="H1064" s="15" t="s">
        <v>152</v>
      </c>
      <c r="I1064" s="16" t="s">
        <v>25</v>
      </c>
      <c r="L1064" s="17"/>
      <c r="M1064" s="18" t="str">
        <f>'AI - 1'!A1063</f>
        <v>No</v>
      </c>
      <c r="N1064" s="18" t="str">
        <f>'AI - 2'!A1063</f>
        <v>No</v>
      </c>
      <c r="O1064" s="18" t="str">
        <f>'AI  - 3'!A1063</f>
        <v>No</v>
      </c>
      <c r="P1064" s="8">
        <f>COUNTIF(M1064:O1064,"Yes")</f>
        <v>0</v>
      </c>
      <c r="Q1064" s="18" t="str">
        <f>'AI - 1'!B1063</f>
        <v>No</v>
      </c>
      <c r="R1064" s="18" t="str">
        <f>'AI - 2'!B1063</f>
        <v>No</v>
      </c>
      <c r="S1064" s="18" t="str">
        <f>'AI  - 3'!B1063</f>
        <v>No</v>
      </c>
      <c r="T1064" s="8">
        <f>COUNTIF(Q1064:S1064,"Yes")</f>
        <v>0</v>
      </c>
      <c r="U1064" s="15" t="s">
        <v>152</v>
      </c>
      <c r="V1064" s="19"/>
      <c r="W1064" s="8"/>
      <c r="X1064" s="5"/>
      <c r="Y1064" s="20"/>
      <c r="Z1064" s="21"/>
      <c r="AA1064" s="22"/>
      <c r="AB1064" s="22"/>
      <c r="AC1064" s="23"/>
      <c r="AD1064" s="22"/>
      <c r="AE1064" s="22"/>
      <c r="AF1064" s="22"/>
      <c r="AG1064" s="23"/>
      <c r="AH1064" s="22"/>
    </row>
    <row r="1065" spans="1:34" ht="15.75" customHeight="1" x14ac:dyDescent="0.3">
      <c r="A1065" s="13"/>
      <c r="B1065" s="54"/>
      <c r="C1065" s="10">
        <v>1062</v>
      </c>
      <c r="D1065" s="6" t="s">
        <v>2226</v>
      </c>
      <c r="E1065" s="6" t="s">
        <v>2227</v>
      </c>
      <c r="F1065" s="14" t="s">
        <v>152</v>
      </c>
      <c r="G1065" s="15" t="s">
        <v>152</v>
      </c>
      <c r="H1065" s="15" t="s">
        <v>152</v>
      </c>
      <c r="I1065" s="16" t="s">
        <v>25</v>
      </c>
      <c r="L1065" s="17"/>
      <c r="M1065" s="18" t="str">
        <f>'AI - 1'!A1064</f>
        <v>No</v>
      </c>
      <c r="N1065" s="18" t="str">
        <f>'AI - 2'!A1064</f>
        <v>No</v>
      </c>
      <c r="O1065" s="18" t="str">
        <f>'AI  - 3'!A1064</f>
        <v>No</v>
      </c>
      <c r="P1065" s="8">
        <f>COUNTIF(M1065:O1065,"Yes")</f>
        <v>0</v>
      </c>
      <c r="Q1065" s="18" t="str">
        <f>'AI - 1'!B1064</f>
        <v>No</v>
      </c>
      <c r="R1065" s="18" t="str">
        <f>'AI - 2'!B1064</f>
        <v>No</v>
      </c>
      <c r="S1065" s="18" t="str">
        <f>'AI  - 3'!B1064</f>
        <v>No</v>
      </c>
      <c r="T1065" s="8">
        <f>COUNTIF(Q1065:S1065,"Yes")</f>
        <v>0</v>
      </c>
      <c r="U1065" s="15" t="s">
        <v>152</v>
      </c>
      <c r="V1065" s="19"/>
      <c r="W1065" s="8"/>
      <c r="X1065" s="5"/>
      <c r="Y1065" s="20"/>
      <c r="Z1065" s="21"/>
      <c r="AA1065" s="22"/>
      <c r="AB1065" s="22"/>
      <c r="AC1065" s="23"/>
      <c r="AD1065" s="22"/>
      <c r="AE1065" s="22"/>
      <c r="AF1065" s="22"/>
      <c r="AG1065" s="23"/>
      <c r="AH1065" s="22"/>
    </row>
    <row r="1066" spans="1:34" ht="15.75" customHeight="1" x14ac:dyDescent="0.3">
      <c r="A1066" s="13"/>
      <c r="B1066" s="54"/>
      <c r="C1066" s="10">
        <v>1063</v>
      </c>
      <c r="D1066" s="6" t="s">
        <v>2228</v>
      </c>
      <c r="E1066" s="6" t="s">
        <v>2229</v>
      </c>
      <c r="F1066" s="14" t="s">
        <v>152</v>
      </c>
      <c r="G1066" s="15" t="s">
        <v>152</v>
      </c>
      <c r="H1066" s="15" t="s">
        <v>152</v>
      </c>
      <c r="I1066" s="16" t="s">
        <v>25</v>
      </c>
      <c r="L1066" s="17"/>
      <c r="M1066" s="18" t="str">
        <f>'AI - 1'!A1065</f>
        <v>No</v>
      </c>
      <c r="N1066" s="18" t="str">
        <f>'AI - 2'!A1065</f>
        <v>No</v>
      </c>
      <c r="O1066" s="18" t="str">
        <f>'AI  - 3'!A1065</f>
        <v>No</v>
      </c>
      <c r="P1066" s="8">
        <f>COUNTIF(M1066:O1066,"Yes")</f>
        <v>0</v>
      </c>
      <c r="Q1066" s="18" t="str">
        <f>'AI - 1'!B1065</f>
        <v>No</v>
      </c>
      <c r="R1066" s="18" t="str">
        <f>'AI - 2'!B1065</f>
        <v>No</v>
      </c>
      <c r="S1066" s="18" t="str">
        <f>'AI  - 3'!B1065</f>
        <v>No</v>
      </c>
      <c r="T1066" s="8">
        <f>COUNTIF(Q1066:S1066,"Yes")</f>
        <v>0</v>
      </c>
      <c r="U1066" s="15" t="s">
        <v>152</v>
      </c>
      <c r="V1066" s="19"/>
      <c r="W1066" s="8"/>
      <c r="X1066" s="5"/>
      <c r="Y1066" s="20"/>
      <c r="Z1066" s="21"/>
      <c r="AA1066" s="22"/>
      <c r="AB1066" s="22"/>
      <c r="AC1066" s="23"/>
      <c r="AD1066" s="22"/>
      <c r="AE1066" s="22"/>
      <c r="AF1066" s="22"/>
      <c r="AG1066" s="23"/>
      <c r="AH1066" s="22"/>
    </row>
    <row r="1067" spans="1:34" ht="15.75" customHeight="1" x14ac:dyDescent="0.3">
      <c r="A1067" s="13"/>
      <c r="B1067" s="54"/>
      <c r="C1067" s="10">
        <v>1064</v>
      </c>
      <c r="D1067" s="6" t="s">
        <v>2230</v>
      </c>
      <c r="E1067" s="6" t="s">
        <v>2231</v>
      </c>
      <c r="F1067" s="14" t="s">
        <v>152</v>
      </c>
      <c r="G1067" s="15" t="s">
        <v>152</v>
      </c>
      <c r="H1067" s="15" t="s">
        <v>152</v>
      </c>
      <c r="I1067" s="16" t="s">
        <v>25</v>
      </c>
      <c r="L1067" s="17"/>
      <c r="M1067" s="18" t="str">
        <f>'AI - 1'!A1066</f>
        <v>No</v>
      </c>
      <c r="N1067" s="18" t="str">
        <f>'AI - 2'!A1066</f>
        <v>No</v>
      </c>
      <c r="O1067" s="18" t="str">
        <f>'AI  - 3'!A1066</f>
        <v>No</v>
      </c>
      <c r="P1067" s="8">
        <f>COUNTIF(M1067:O1067,"Yes")</f>
        <v>0</v>
      </c>
      <c r="Q1067" s="18" t="str">
        <f>'AI - 1'!B1066</f>
        <v>No</v>
      </c>
      <c r="R1067" s="18" t="str">
        <f>'AI - 2'!B1066</f>
        <v>No</v>
      </c>
      <c r="S1067" s="18" t="str">
        <f>'AI  - 3'!B1066</f>
        <v>No</v>
      </c>
      <c r="T1067" s="8">
        <f>COUNTIF(Q1067:S1067,"Yes")</f>
        <v>0</v>
      </c>
      <c r="U1067" s="15" t="s">
        <v>152</v>
      </c>
      <c r="V1067" s="19"/>
      <c r="W1067" s="8"/>
      <c r="X1067" s="5"/>
      <c r="Y1067" s="20"/>
      <c r="Z1067" s="21"/>
      <c r="AA1067" s="22"/>
      <c r="AB1067" s="22"/>
      <c r="AC1067" s="23"/>
      <c r="AD1067" s="22"/>
      <c r="AE1067" s="22"/>
      <c r="AF1067" s="22"/>
      <c r="AG1067" s="23"/>
      <c r="AH1067" s="22"/>
    </row>
    <row r="1068" spans="1:34" ht="15.75" customHeight="1" x14ac:dyDescent="0.3">
      <c r="A1068" s="13"/>
      <c r="B1068" s="54"/>
      <c r="C1068" s="10">
        <v>1065</v>
      </c>
      <c r="D1068" s="6" t="s">
        <v>395</v>
      </c>
      <c r="E1068" s="6" t="s">
        <v>396</v>
      </c>
      <c r="F1068" s="14" t="s">
        <v>152</v>
      </c>
      <c r="G1068" s="15" t="s">
        <v>24</v>
      </c>
      <c r="H1068" s="27" t="s">
        <v>152</v>
      </c>
      <c r="I1068" s="16" t="s">
        <v>181</v>
      </c>
      <c r="J1068" s="2" t="s">
        <v>219</v>
      </c>
      <c r="L1068" s="17"/>
      <c r="M1068" s="18" t="str">
        <f>'AI - 1'!A1067</f>
        <v>No</v>
      </c>
      <c r="N1068" s="18" t="str">
        <f>'AI - 2'!A1067</f>
        <v>No</v>
      </c>
      <c r="O1068" s="18" t="str">
        <f>'AI  - 3'!A1067</f>
        <v>No</v>
      </c>
      <c r="P1068" s="8">
        <f>COUNTIF(M1068:O1068,"Yes")</f>
        <v>0</v>
      </c>
      <c r="Q1068" s="18" t="str">
        <f>'AI - 1'!B1067</f>
        <v>No</v>
      </c>
      <c r="R1068" s="18" t="str">
        <f>'AI - 2'!B1067</f>
        <v>No</v>
      </c>
      <c r="S1068" s="18" t="str">
        <f>'AI  - 3'!B1067</f>
        <v>Yes</v>
      </c>
      <c r="T1068" s="8">
        <f>COUNTIF(Q1068:S1068,"Yes")</f>
        <v>1</v>
      </c>
      <c r="U1068" s="15" t="s">
        <v>24</v>
      </c>
      <c r="V1068" s="19"/>
      <c r="W1068" s="8"/>
      <c r="X1068" s="5"/>
      <c r="Y1068" s="20"/>
      <c r="Z1068" s="21"/>
      <c r="AA1068" s="22"/>
      <c r="AB1068" s="22"/>
      <c r="AC1068" s="23"/>
      <c r="AD1068" s="22"/>
      <c r="AE1068" s="22"/>
      <c r="AF1068" s="22"/>
      <c r="AG1068" s="23"/>
      <c r="AH1068" s="22"/>
    </row>
    <row r="1069" spans="1:34" ht="15.75" customHeight="1" x14ac:dyDescent="0.3">
      <c r="A1069" s="13"/>
      <c r="B1069" s="54"/>
      <c r="C1069" s="10">
        <v>1066</v>
      </c>
      <c r="D1069" s="6" t="s">
        <v>367</v>
      </c>
      <c r="E1069" s="6" t="s">
        <v>368</v>
      </c>
      <c r="F1069" s="14" t="s">
        <v>152</v>
      </c>
      <c r="G1069" s="15" t="s">
        <v>24</v>
      </c>
      <c r="H1069" s="27" t="s">
        <v>152</v>
      </c>
      <c r="I1069" s="16" t="s">
        <v>181</v>
      </c>
      <c r="J1069" s="2" t="s">
        <v>243</v>
      </c>
      <c r="K1069" s="2" t="s">
        <v>369</v>
      </c>
      <c r="L1069" s="17"/>
      <c r="M1069" s="18" t="str">
        <f>'AI - 1'!A1068</f>
        <v>No</v>
      </c>
      <c r="N1069" s="18" t="str">
        <f>'AI - 2'!A1068</f>
        <v>No</v>
      </c>
      <c r="O1069" s="18" t="str">
        <f>'AI  - 3'!A1068</f>
        <v>No</v>
      </c>
      <c r="P1069" s="8">
        <f>COUNTIF(M1069:O1069,"Yes")</f>
        <v>0</v>
      </c>
      <c r="Q1069" s="18" t="str">
        <f>'AI - 1'!B1068</f>
        <v>Yes</v>
      </c>
      <c r="R1069" s="18" t="str">
        <f>'AI - 2'!B1068</f>
        <v>Yes</v>
      </c>
      <c r="S1069" s="18" t="str">
        <f>'AI  - 3'!B1068</f>
        <v>Yes</v>
      </c>
      <c r="T1069" s="8">
        <f>COUNTIF(Q1069:S1069,"Yes")</f>
        <v>3</v>
      </c>
      <c r="U1069" s="15" t="s">
        <v>24</v>
      </c>
      <c r="V1069" s="19"/>
      <c r="W1069" s="8"/>
      <c r="X1069" s="5"/>
      <c r="Y1069" s="20"/>
      <c r="Z1069" s="21"/>
      <c r="AA1069" s="22"/>
      <c r="AB1069" s="22"/>
      <c r="AC1069" s="23"/>
      <c r="AD1069" s="21"/>
      <c r="AE1069" s="22"/>
      <c r="AF1069" s="22"/>
      <c r="AG1069" s="23"/>
      <c r="AH1069" s="21"/>
    </row>
    <row r="1070" spans="1:34" ht="15.75" customHeight="1" x14ac:dyDescent="0.3">
      <c r="A1070" s="13"/>
      <c r="B1070" s="54"/>
      <c r="C1070" s="10">
        <v>1067</v>
      </c>
      <c r="D1070" s="6" t="s">
        <v>2232</v>
      </c>
      <c r="E1070" s="6" t="s">
        <v>2233</v>
      </c>
      <c r="F1070" s="14" t="s">
        <v>152</v>
      </c>
      <c r="G1070" s="15" t="s">
        <v>152</v>
      </c>
      <c r="H1070" s="15" t="s">
        <v>152</v>
      </c>
      <c r="I1070" s="16" t="s">
        <v>25</v>
      </c>
      <c r="L1070" s="17"/>
      <c r="M1070" s="18" t="str">
        <f>'AI - 1'!A1069</f>
        <v>No</v>
      </c>
      <c r="N1070" s="18" t="str">
        <f>'AI - 2'!A1069</f>
        <v>No</v>
      </c>
      <c r="O1070" s="18" t="str">
        <f>'AI  - 3'!A1069</f>
        <v>No</v>
      </c>
      <c r="P1070" s="8">
        <f>COUNTIF(M1070:O1070,"Yes")</f>
        <v>0</v>
      </c>
      <c r="Q1070" s="18" t="str">
        <f>'AI - 1'!B1069</f>
        <v>No</v>
      </c>
      <c r="R1070" s="18" t="str">
        <f>'AI - 2'!B1069</f>
        <v>No</v>
      </c>
      <c r="S1070" s="18" t="str">
        <f>'AI  - 3'!B1069</f>
        <v>No</v>
      </c>
      <c r="T1070" s="8">
        <f>COUNTIF(Q1070:S1070,"Yes")</f>
        <v>0</v>
      </c>
      <c r="U1070" s="15" t="s">
        <v>152</v>
      </c>
      <c r="V1070" s="19"/>
      <c r="W1070" s="8"/>
      <c r="X1070" s="5"/>
      <c r="Y1070" s="20"/>
      <c r="Z1070" s="21"/>
      <c r="AA1070" s="22"/>
      <c r="AB1070" s="22"/>
      <c r="AC1070" s="23"/>
      <c r="AD1070" s="22"/>
      <c r="AE1070" s="22"/>
      <c r="AF1070" s="22"/>
      <c r="AG1070" s="23"/>
      <c r="AH1070" s="22"/>
    </row>
    <row r="1071" spans="1:34" ht="15.75" customHeight="1" x14ac:dyDescent="0.3">
      <c r="A1071" s="13"/>
      <c r="B1071" s="54"/>
      <c r="C1071" s="10">
        <v>1068</v>
      </c>
      <c r="D1071" s="6" t="s">
        <v>2234</v>
      </c>
      <c r="E1071" s="6" t="s">
        <v>2235</v>
      </c>
      <c r="F1071" s="14" t="s">
        <v>152</v>
      </c>
      <c r="G1071" s="15" t="s">
        <v>152</v>
      </c>
      <c r="H1071" s="15" t="s">
        <v>152</v>
      </c>
      <c r="I1071" s="16" t="s">
        <v>25</v>
      </c>
      <c r="L1071" s="17"/>
      <c r="M1071" s="18" t="str">
        <f>'AI - 1'!A1070</f>
        <v>No</v>
      </c>
      <c r="N1071" s="18" t="str">
        <f>'AI - 2'!A1070</f>
        <v>No</v>
      </c>
      <c r="O1071" s="18" t="str">
        <f>'AI  - 3'!A1070</f>
        <v>No</v>
      </c>
      <c r="P1071" s="8">
        <f>COUNTIF(M1071:O1071,"Yes")</f>
        <v>0</v>
      </c>
      <c r="Q1071" s="18" t="str">
        <f>'AI - 1'!B1070</f>
        <v>No</v>
      </c>
      <c r="R1071" s="18" t="str">
        <f>'AI - 2'!B1070</f>
        <v>No</v>
      </c>
      <c r="S1071" s="18" t="str">
        <f>'AI  - 3'!B1070</f>
        <v>No</v>
      </c>
      <c r="T1071" s="8">
        <f>COUNTIF(Q1071:S1071,"Yes")</f>
        <v>0</v>
      </c>
      <c r="U1071" s="15" t="s">
        <v>152</v>
      </c>
      <c r="V1071" s="19"/>
      <c r="W1071" s="8"/>
      <c r="X1071" s="5"/>
      <c r="Y1071" s="20"/>
      <c r="Z1071" s="21"/>
      <c r="AA1071" s="22"/>
      <c r="AB1071" s="22"/>
      <c r="AC1071" s="23"/>
      <c r="AD1071" s="22"/>
      <c r="AE1071" s="22"/>
      <c r="AF1071" s="22"/>
      <c r="AG1071" s="23"/>
      <c r="AH1071" s="22"/>
    </row>
    <row r="1072" spans="1:34" ht="15.75" customHeight="1" x14ac:dyDescent="0.3">
      <c r="A1072" s="13"/>
      <c r="B1072" s="54"/>
      <c r="C1072" s="10">
        <v>1069</v>
      </c>
      <c r="D1072" s="6" t="s">
        <v>2236</v>
      </c>
      <c r="E1072" s="6" t="s">
        <v>2237</v>
      </c>
      <c r="F1072" s="14" t="s">
        <v>152</v>
      </c>
      <c r="G1072" s="15" t="s">
        <v>152</v>
      </c>
      <c r="H1072" s="15" t="s">
        <v>152</v>
      </c>
      <c r="I1072" s="16" t="s">
        <v>25</v>
      </c>
      <c r="L1072" s="17"/>
      <c r="M1072" s="18" t="str">
        <f>'AI - 1'!A1071</f>
        <v>No</v>
      </c>
      <c r="N1072" s="18" t="str">
        <f>'AI - 2'!A1071</f>
        <v>No</v>
      </c>
      <c r="O1072" s="18" t="str">
        <f>'AI  - 3'!A1071</f>
        <v>No</v>
      </c>
      <c r="P1072" s="8">
        <f>COUNTIF(M1072:O1072,"Yes")</f>
        <v>0</v>
      </c>
      <c r="Q1072" s="18" t="str">
        <f>'AI - 1'!B1071</f>
        <v>No</v>
      </c>
      <c r="R1072" s="18" t="str">
        <f>'AI - 2'!B1071</f>
        <v>No</v>
      </c>
      <c r="S1072" s="18" t="str">
        <f>'AI  - 3'!B1071</f>
        <v>No</v>
      </c>
      <c r="T1072" s="8">
        <f>COUNTIF(Q1072:S1072,"Yes")</f>
        <v>0</v>
      </c>
      <c r="U1072" s="15" t="s">
        <v>152</v>
      </c>
      <c r="V1072" s="19"/>
      <c r="W1072" s="8"/>
      <c r="X1072" s="5"/>
      <c r="Y1072" s="20"/>
      <c r="Z1072" s="21"/>
      <c r="AA1072" s="22"/>
      <c r="AB1072" s="22"/>
      <c r="AC1072" s="23"/>
      <c r="AD1072" s="22"/>
      <c r="AE1072" s="22"/>
      <c r="AF1072" s="22"/>
      <c r="AG1072" s="23"/>
      <c r="AH1072" s="22"/>
    </row>
    <row r="1073" spans="1:34" ht="15.75" customHeight="1" x14ac:dyDescent="0.3">
      <c r="A1073" s="13"/>
      <c r="B1073" s="54"/>
      <c r="C1073" s="10">
        <v>1070</v>
      </c>
      <c r="D1073" s="6" t="s">
        <v>260</v>
      </c>
      <c r="E1073" s="6" t="s">
        <v>261</v>
      </c>
      <c r="F1073" s="14" t="s">
        <v>152</v>
      </c>
      <c r="G1073" s="15" t="s">
        <v>24</v>
      </c>
      <c r="H1073" s="27" t="s">
        <v>152</v>
      </c>
      <c r="I1073" s="16" t="s">
        <v>181</v>
      </c>
      <c r="J1073" s="2" t="s">
        <v>243</v>
      </c>
      <c r="L1073" s="17"/>
      <c r="M1073" s="18" t="str">
        <f>'AI - 1'!A1072</f>
        <v>Yes</v>
      </c>
      <c r="N1073" s="18" t="str">
        <f>'AI - 2'!A1072</f>
        <v>Yes</v>
      </c>
      <c r="O1073" s="18" t="str">
        <f>'AI  - 3'!A1072</f>
        <v>Yes</v>
      </c>
      <c r="P1073" s="8">
        <f>COUNTIF(M1073:O1073,"Yes")</f>
        <v>3</v>
      </c>
      <c r="Q1073" s="18" t="str">
        <f>'AI - 1'!B1072</f>
        <v>Yes</v>
      </c>
      <c r="R1073" s="18" t="str">
        <f>'AI - 2'!B1072</f>
        <v>No</v>
      </c>
      <c r="S1073" s="18" t="str">
        <f>'AI  - 3'!B1072</f>
        <v>Yes</v>
      </c>
      <c r="T1073" s="8">
        <f>COUNTIF(Q1073:S1073,"Yes")</f>
        <v>2</v>
      </c>
      <c r="U1073" s="15" t="s">
        <v>24</v>
      </c>
      <c r="V1073" s="19"/>
      <c r="W1073" s="8"/>
      <c r="X1073" s="5"/>
      <c r="Y1073" s="20"/>
      <c r="Z1073" s="21"/>
      <c r="AA1073" s="22"/>
      <c r="AB1073" s="22"/>
      <c r="AC1073" s="23"/>
      <c r="AD1073" s="21"/>
      <c r="AE1073" s="22"/>
      <c r="AF1073" s="22"/>
      <c r="AG1073" s="23"/>
      <c r="AH1073" s="21"/>
    </row>
    <row r="1074" spans="1:34" ht="15.75" customHeight="1" x14ac:dyDescent="0.3">
      <c r="A1074" s="13"/>
      <c r="B1074" s="54"/>
      <c r="C1074" s="10">
        <v>1071</v>
      </c>
      <c r="D1074" s="6" t="s">
        <v>2238</v>
      </c>
      <c r="E1074" s="6" t="s">
        <v>2239</v>
      </c>
      <c r="F1074" s="14" t="s">
        <v>152</v>
      </c>
      <c r="G1074" s="15" t="s">
        <v>152</v>
      </c>
      <c r="H1074" s="15" t="s">
        <v>152</v>
      </c>
      <c r="I1074" s="16" t="s">
        <v>25</v>
      </c>
      <c r="L1074" s="17"/>
      <c r="M1074" s="18" t="str">
        <f>'AI - 1'!A1073</f>
        <v>No</v>
      </c>
      <c r="N1074" s="18" t="str">
        <f>'AI - 2'!A1073</f>
        <v>No</v>
      </c>
      <c r="O1074" s="18" t="str">
        <f>'AI  - 3'!A1073</f>
        <v>No</v>
      </c>
      <c r="P1074" s="8">
        <f>COUNTIF(M1074:O1074,"Yes")</f>
        <v>0</v>
      </c>
      <c r="Q1074" s="18" t="str">
        <f>'AI - 1'!B1073</f>
        <v>No</v>
      </c>
      <c r="R1074" s="18" t="str">
        <f>'AI - 2'!B1073</f>
        <v>No</v>
      </c>
      <c r="S1074" s="18" t="str">
        <f>'AI  - 3'!B1073</f>
        <v>No</v>
      </c>
      <c r="T1074" s="8">
        <f>COUNTIF(Q1074:S1074,"Yes")</f>
        <v>0</v>
      </c>
      <c r="U1074" s="15" t="s">
        <v>152</v>
      </c>
      <c r="V1074" s="19"/>
      <c r="W1074" s="8"/>
      <c r="X1074" s="5"/>
      <c r="Y1074" s="20"/>
      <c r="Z1074" s="21"/>
      <c r="AA1074" s="22"/>
      <c r="AB1074" s="22"/>
      <c r="AC1074" s="23"/>
      <c r="AD1074" s="22"/>
      <c r="AE1074" s="22"/>
      <c r="AF1074" s="22"/>
      <c r="AG1074" s="23"/>
      <c r="AH1074" s="22"/>
    </row>
    <row r="1075" spans="1:34" ht="15.75" customHeight="1" x14ac:dyDescent="0.3">
      <c r="A1075" s="13"/>
      <c r="B1075" s="54"/>
      <c r="C1075" s="10">
        <v>1072</v>
      </c>
      <c r="D1075" s="6" t="s">
        <v>2240</v>
      </c>
      <c r="E1075" s="6" t="s">
        <v>2241</v>
      </c>
      <c r="F1075" s="14" t="s">
        <v>152</v>
      </c>
      <c r="G1075" s="15" t="s">
        <v>152</v>
      </c>
      <c r="H1075" s="15" t="s">
        <v>152</v>
      </c>
      <c r="I1075" s="16" t="s">
        <v>25</v>
      </c>
      <c r="L1075" s="17"/>
      <c r="M1075" s="18" t="str">
        <f>'AI - 1'!A1074</f>
        <v>No</v>
      </c>
      <c r="N1075" s="18" t="str">
        <f>'AI - 2'!A1074</f>
        <v>No</v>
      </c>
      <c r="O1075" s="18" t="str">
        <f>'AI  - 3'!A1074</f>
        <v>No</v>
      </c>
      <c r="P1075" s="8">
        <f>COUNTIF(M1075:O1075,"Yes")</f>
        <v>0</v>
      </c>
      <c r="Q1075" s="18" t="str">
        <f>'AI - 1'!B1074</f>
        <v>No</v>
      </c>
      <c r="R1075" s="18" t="str">
        <f>'AI - 2'!B1074</f>
        <v>No</v>
      </c>
      <c r="S1075" s="18" t="str">
        <f>'AI  - 3'!B1074</f>
        <v>No</v>
      </c>
      <c r="T1075" s="8">
        <f>COUNTIF(Q1075:S1075,"Yes")</f>
        <v>0</v>
      </c>
      <c r="U1075" s="15" t="s">
        <v>152</v>
      </c>
      <c r="V1075" s="19"/>
      <c r="W1075" s="8"/>
      <c r="X1075" s="5"/>
      <c r="Y1075" s="20"/>
      <c r="Z1075" s="21"/>
      <c r="AA1075" s="22"/>
      <c r="AB1075" s="22"/>
      <c r="AC1075" s="23"/>
      <c r="AD1075" s="22"/>
      <c r="AE1075" s="22"/>
      <c r="AF1075" s="22"/>
      <c r="AG1075" s="23"/>
      <c r="AH1075" s="22"/>
    </row>
    <row r="1076" spans="1:34" ht="15.75" customHeight="1" x14ac:dyDescent="0.3">
      <c r="A1076" s="13"/>
      <c r="B1076" s="54"/>
      <c r="C1076" s="10">
        <v>1073</v>
      </c>
      <c r="D1076" s="6" t="s">
        <v>2242</v>
      </c>
      <c r="E1076" s="6" t="s">
        <v>2243</v>
      </c>
      <c r="F1076" s="14" t="s">
        <v>152</v>
      </c>
      <c r="G1076" s="15" t="s">
        <v>152</v>
      </c>
      <c r="H1076" s="15" t="s">
        <v>152</v>
      </c>
      <c r="I1076" s="16" t="s">
        <v>25</v>
      </c>
      <c r="L1076" s="17"/>
      <c r="M1076" s="18" t="str">
        <f>'AI - 1'!A1075</f>
        <v>No</v>
      </c>
      <c r="N1076" s="18" t="str">
        <f>'AI - 2'!A1075</f>
        <v>No</v>
      </c>
      <c r="O1076" s="18" t="str">
        <f>'AI  - 3'!A1075</f>
        <v>No</v>
      </c>
      <c r="P1076" s="8">
        <f>COUNTIF(M1076:O1076,"Yes")</f>
        <v>0</v>
      </c>
      <c r="Q1076" s="18" t="str">
        <f>'AI - 1'!B1075</f>
        <v>No</v>
      </c>
      <c r="R1076" s="18" t="str">
        <f>'AI - 2'!B1075</f>
        <v>No</v>
      </c>
      <c r="S1076" s="18" t="str">
        <f>'AI  - 3'!B1075</f>
        <v>No</v>
      </c>
      <c r="T1076" s="8">
        <f>COUNTIF(Q1076:S1076,"Yes")</f>
        <v>0</v>
      </c>
      <c r="U1076" s="15" t="s">
        <v>152</v>
      </c>
      <c r="V1076" s="19"/>
      <c r="W1076" s="8"/>
      <c r="X1076" s="5"/>
      <c r="Y1076" s="20"/>
      <c r="Z1076" s="21"/>
      <c r="AA1076" s="22"/>
      <c r="AB1076" s="22"/>
      <c r="AC1076" s="23"/>
      <c r="AD1076" s="22"/>
      <c r="AE1076" s="22"/>
      <c r="AF1076" s="22"/>
      <c r="AG1076" s="23"/>
      <c r="AH1076" s="22"/>
    </row>
    <row r="1077" spans="1:34" ht="15.75" customHeight="1" x14ac:dyDescent="0.3">
      <c r="A1077" s="13"/>
      <c r="B1077" s="54"/>
      <c r="C1077" s="10">
        <v>1074</v>
      </c>
      <c r="D1077" s="6" t="s">
        <v>2244</v>
      </c>
      <c r="E1077" s="6" t="s">
        <v>2245</v>
      </c>
      <c r="F1077" s="14" t="s">
        <v>152</v>
      </c>
      <c r="G1077" s="15" t="s">
        <v>152</v>
      </c>
      <c r="H1077" s="15" t="s">
        <v>152</v>
      </c>
      <c r="I1077" s="16" t="s">
        <v>25</v>
      </c>
      <c r="L1077" s="17"/>
      <c r="M1077" s="18" t="str">
        <f>'AI - 1'!A1076</f>
        <v>No</v>
      </c>
      <c r="N1077" s="18" t="str">
        <f>'AI - 2'!A1076</f>
        <v>No</v>
      </c>
      <c r="O1077" s="18" t="str">
        <f>'AI  - 3'!A1076</f>
        <v>No</v>
      </c>
      <c r="P1077" s="8">
        <f>COUNTIF(M1077:O1077,"Yes")</f>
        <v>0</v>
      </c>
      <c r="Q1077" s="18" t="str">
        <f>'AI - 1'!B1076</f>
        <v>No</v>
      </c>
      <c r="R1077" s="18" t="str">
        <f>'AI - 2'!B1076</f>
        <v>No</v>
      </c>
      <c r="S1077" s="18" t="str">
        <f>'AI  - 3'!B1076</f>
        <v>No</v>
      </c>
      <c r="T1077" s="8">
        <f>COUNTIF(Q1077:S1077,"Yes")</f>
        <v>0</v>
      </c>
      <c r="U1077" s="15" t="s">
        <v>152</v>
      </c>
      <c r="V1077" s="19"/>
      <c r="W1077" s="8"/>
      <c r="X1077" s="5"/>
      <c r="Y1077" s="20"/>
      <c r="Z1077" s="21"/>
      <c r="AA1077" s="22"/>
      <c r="AB1077" s="22"/>
      <c r="AC1077" s="23"/>
      <c r="AD1077" s="22"/>
      <c r="AE1077" s="22"/>
      <c r="AF1077" s="22"/>
      <c r="AG1077" s="23"/>
      <c r="AH1077" s="22"/>
    </row>
    <row r="1078" spans="1:34" ht="15.75" customHeight="1" x14ac:dyDescent="0.3">
      <c r="A1078" s="13"/>
      <c r="B1078" s="54"/>
      <c r="C1078" s="10">
        <v>1075</v>
      </c>
      <c r="D1078" s="6" t="s">
        <v>2246</v>
      </c>
      <c r="E1078" s="6" t="s">
        <v>2247</v>
      </c>
      <c r="F1078" s="14" t="s">
        <v>152</v>
      </c>
      <c r="G1078" s="15" t="s">
        <v>152</v>
      </c>
      <c r="H1078" s="15" t="s">
        <v>152</v>
      </c>
      <c r="I1078" s="16" t="s">
        <v>25</v>
      </c>
      <c r="L1078" s="17"/>
      <c r="M1078" s="18" t="str">
        <f>'AI - 1'!A1077</f>
        <v>No</v>
      </c>
      <c r="N1078" s="18" t="str">
        <f>'AI - 2'!A1077</f>
        <v>No</v>
      </c>
      <c r="O1078" s="18" t="str">
        <f>'AI  - 3'!A1077</f>
        <v>No</v>
      </c>
      <c r="P1078" s="8">
        <f>COUNTIF(M1078:O1078,"Yes")</f>
        <v>0</v>
      </c>
      <c r="Q1078" s="18" t="str">
        <f>'AI - 1'!B1077</f>
        <v>No</v>
      </c>
      <c r="R1078" s="18" t="str">
        <f>'AI - 2'!B1077</f>
        <v>No</v>
      </c>
      <c r="S1078" s="18" t="str">
        <f>'AI  - 3'!B1077</f>
        <v>No</v>
      </c>
      <c r="T1078" s="8">
        <f>COUNTIF(Q1078:S1078,"Yes")</f>
        <v>0</v>
      </c>
      <c r="U1078" s="15" t="s">
        <v>152</v>
      </c>
      <c r="V1078" s="19"/>
      <c r="W1078" s="8"/>
      <c r="X1078" s="5"/>
      <c r="Y1078" s="20"/>
      <c r="Z1078" s="21"/>
      <c r="AA1078" s="22"/>
      <c r="AB1078" s="22"/>
      <c r="AC1078" s="23"/>
      <c r="AD1078" s="22"/>
      <c r="AE1078" s="22"/>
      <c r="AF1078" s="22"/>
      <c r="AG1078" s="23"/>
      <c r="AH1078" s="22"/>
    </row>
    <row r="1079" spans="1:34" ht="15.75" customHeight="1" x14ac:dyDescent="0.3">
      <c r="A1079" s="13"/>
      <c r="B1079" s="54"/>
      <c r="C1079" s="10">
        <v>1076</v>
      </c>
      <c r="D1079" s="6" t="s">
        <v>2248</v>
      </c>
      <c r="E1079" s="6" t="s">
        <v>2249</v>
      </c>
      <c r="F1079" s="14" t="s">
        <v>152</v>
      </c>
      <c r="G1079" s="15" t="s">
        <v>152</v>
      </c>
      <c r="H1079" s="15" t="s">
        <v>152</v>
      </c>
      <c r="I1079" s="16" t="s">
        <v>25</v>
      </c>
      <c r="L1079" s="17"/>
      <c r="M1079" s="18" t="str">
        <f>'AI - 1'!A1078</f>
        <v>No</v>
      </c>
      <c r="N1079" s="18" t="str">
        <f>'AI - 2'!A1078</f>
        <v>No</v>
      </c>
      <c r="O1079" s="18" t="str">
        <f>'AI  - 3'!A1078</f>
        <v>No</v>
      </c>
      <c r="P1079" s="8">
        <f>COUNTIF(M1079:O1079,"Yes")</f>
        <v>0</v>
      </c>
      <c r="Q1079" s="18" t="str">
        <f>'AI - 1'!B1078</f>
        <v>No</v>
      </c>
      <c r="R1079" s="18" t="str">
        <f>'AI - 2'!B1078</f>
        <v>No</v>
      </c>
      <c r="S1079" s="18" t="str">
        <f>'AI  - 3'!B1078</f>
        <v>No</v>
      </c>
      <c r="T1079" s="8">
        <f>COUNTIF(Q1079:S1079,"Yes")</f>
        <v>0</v>
      </c>
      <c r="U1079" s="15" t="s">
        <v>152</v>
      </c>
      <c r="V1079" s="19"/>
      <c r="W1079" s="8"/>
      <c r="X1079" s="5"/>
      <c r="Y1079" s="20"/>
      <c r="Z1079" s="21"/>
      <c r="AA1079" s="22"/>
      <c r="AB1079" s="22"/>
      <c r="AC1079" s="23"/>
      <c r="AD1079" s="22"/>
      <c r="AE1079" s="22"/>
      <c r="AF1079" s="22"/>
      <c r="AG1079" s="23"/>
      <c r="AH1079" s="22"/>
    </row>
    <row r="1080" spans="1:34" ht="15.75" customHeight="1" x14ac:dyDescent="0.3">
      <c r="A1080" s="13"/>
      <c r="B1080" s="54"/>
      <c r="C1080" s="10">
        <v>1077</v>
      </c>
      <c r="D1080" s="6" t="s">
        <v>2250</v>
      </c>
      <c r="E1080" s="6" t="s">
        <v>2251</v>
      </c>
      <c r="F1080" s="14" t="s">
        <v>152</v>
      </c>
      <c r="G1080" s="15" t="s">
        <v>152</v>
      </c>
      <c r="H1080" s="15" t="s">
        <v>152</v>
      </c>
      <c r="I1080" s="16" t="s">
        <v>25</v>
      </c>
      <c r="L1080" s="17"/>
      <c r="M1080" s="18" t="str">
        <f>'AI - 1'!A1079</f>
        <v>No</v>
      </c>
      <c r="N1080" s="18" t="str">
        <f>'AI - 2'!A1079</f>
        <v>No</v>
      </c>
      <c r="O1080" s="18" t="str">
        <f>'AI  - 3'!A1079</f>
        <v>No</v>
      </c>
      <c r="P1080" s="8">
        <f>COUNTIF(M1080:O1080,"Yes")</f>
        <v>0</v>
      </c>
      <c r="Q1080" s="18" t="str">
        <f>'AI - 1'!B1079</f>
        <v>No</v>
      </c>
      <c r="R1080" s="18" t="str">
        <f>'AI - 2'!B1079</f>
        <v>No</v>
      </c>
      <c r="S1080" s="18" t="str">
        <f>'AI  - 3'!B1079</f>
        <v>No</v>
      </c>
      <c r="T1080" s="8">
        <f>COUNTIF(Q1080:S1080,"Yes")</f>
        <v>0</v>
      </c>
      <c r="U1080" s="15" t="s">
        <v>152</v>
      </c>
      <c r="V1080" s="19"/>
      <c r="W1080" s="8"/>
      <c r="X1080" s="5"/>
      <c r="Y1080" s="20"/>
      <c r="Z1080" s="21"/>
      <c r="AA1080" s="22"/>
      <c r="AB1080" s="22"/>
      <c r="AC1080" s="23"/>
      <c r="AD1080" s="22"/>
      <c r="AE1080" s="22"/>
      <c r="AF1080" s="22"/>
      <c r="AG1080" s="23"/>
      <c r="AH1080" s="22"/>
    </row>
    <row r="1081" spans="1:34" ht="15.75" customHeight="1" x14ac:dyDescent="0.3">
      <c r="A1081" s="13"/>
      <c r="B1081" s="54"/>
      <c r="C1081" s="10">
        <v>1078</v>
      </c>
      <c r="D1081" s="6" t="s">
        <v>2252</v>
      </c>
      <c r="E1081" s="6" t="s">
        <v>2253</v>
      </c>
      <c r="F1081" s="14" t="s">
        <v>152</v>
      </c>
      <c r="G1081" s="15" t="s">
        <v>152</v>
      </c>
      <c r="H1081" s="15" t="s">
        <v>152</v>
      </c>
      <c r="I1081" s="16" t="s">
        <v>25</v>
      </c>
      <c r="L1081" s="17"/>
      <c r="M1081" s="18" t="str">
        <f>'AI - 1'!A1080</f>
        <v>No</v>
      </c>
      <c r="N1081" s="18" t="str">
        <f>'AI - 2'!A1080</f>
        <v>No</v>
      </c>
      <c r="O1081" s="18" t="str">
        <f>'AI  - 3'!A1080</f>
        <v>No</v>
      </c>
      <c r="P1081" s="8">
        <f>COUNTIF(M1081:O1081,"Yes")</f>
        <v>0</v>
      </c>
      <c r="Q1081" s="18" t="str">
        <f>'AI - 1'!B1080</f>
        <v>No</v>
      </c>
      <c r="R1081" s="18" t="str">
        <f>'AI - 2'!B1080</f>
        <v>No</v>
      </c>
      <c r="S1081" s="18" t="str">
        <f>'AI  - 3'!B1080</f>
        <v>No</v>
      </c>
      <c r="T1081" s="8">
        <f>COUNTIF(Q1081:S1081,"Yes")</f>
        <v>0</v>
      </c>
      <c r="U1081" s="15" t="s">
        <v>152</v>
      </c>
      <c r="V1081" s="19"/>
      <c r="W1081" s="8"/>
      <c r="X1081" s="5"/>
      <c r="Y1081" s="20"/>
      <c r="Z1081" s="21"/>
      <c r="AA1081" s="22"/>
      <c r="AB1081" s="22"/>
      <c r="AC1081" s="23"/>
      <c r="AD1081" s="22"/>
      <c r="AE1081" s="22"/>
      <c r="AF1081" s="22"/>
      <c r="AG1081" s="23"/>
      <c r="AH1081" s="22"/>
    </row>
    <row r="1082" spans="1:34" ht="15.75" customHeight="1" x14ac:dyDescent="0.3">
      <c r="A1082" s="13"/>
      <c r="B1082" s="54"/>
      <c r="C1082" s="10">
        <v>1079</v>
      </c>
      <c r="D1082" s="6" t="s">
        <v>2254</v>
      </c>
      <c r="E1082" s="6" t="s">
        <v>2255</v>
      </c>
      <c r="F1082" s="14" t="s">
        <v>152</v>
      </c>
      <c r="G1082" s="15" t="s">
        <v>152</v>
      </c>
      <c r="H1082" s="15" t="s">
        <v>152</v>
      </c>
      <c r="I1082" s="16" t="s">
        <v>25</v>
      </c>
      <c r="L1082" s="17"/>
      <c r="M1082" s="18" t="str">
        <f>'AI - 1'!A1081</f>
        <v>No</v>
      </c>
      <c r="N1082" s="18" t="str">
        <f>'AI - 2'!A1081</f>
        <v>No</v>
      </c>
      <c r="O1082" s="18" t="str">
        <f>'AI  - 3'!A1081</f>
        <v>No</v>
      </c>
      <c r="P1082" s="8">
        <f>COUNTIF(M1082:O1082,"Yes")</f>
        <v>0</v>
      </c>
      <c r="Q1082" s="18" t="str">
        <f>'AI - 1'!B1081</f>
        <v>No</v>
      </c>
      <c r="R1082" s="18" t="str">
        <f>'AI - 2'!B1081</f>
        <v>No</v>
      </c>
      <c r="S1082" s="18" t="str">
        <f>'AI  - 3'!B1081</f>
        <v>No</v>
      </c>
      <c r="T1082" s="8">
        <f>COUNTIF(Q1082:S1082,"Yes")</f>
        <v>0</v>
      </c>
      <c r="U1082" s="15" t="s">
        <v>152</v>
      </c>
      <c r="V1082" s="19"/>
      <c r="W1082" s="8"/>
      <c r="X1082" s="5"/>
      <c r="Y1082" s="20"/>
      <c r="Z1082" s="21"/>
      <c r="AA1082" s="22"/>
      <c r="AB1082" s="22"/>
      <c r="AC1082" s="23"/>
      <c r="AD1082" s="22"/>
      <c r="AE1082" s="22"/>
      <c r="AF1082" s="22"/>
      <c r="AG1082" s="23"/>
      <c r="AH1082" s="22"/>
    </row>
    <row r="1083" spans="1:34" ht="15.75" customHeight="1" x14ac:dyDescent="0.3">
      <c r="A1083" s="13"/>
      <c r="B1083" s="54"/>
      <c r="C1083" s="10">
        <v>1080</v>
      </c>
      <c r="D1083" s="6" t="s">
        <v>2256</v>
      </c>
      <c r="E1083" s="6" t="s">
        <v>2257</v>
      </c>
      <c r="F1083" s="14" t="s">
        <v>152</v>
      </c>
      <c r="G1083" s="15" t="s">
        <v>152</v>
      </c>
      <c r="H1083" s="15" t="s">
        <v>152</v>
      </c>
      <c r="I1083" s="16" t="s">
        <v>25</v>
      </c>
      <c r="L1083" s="17"/>
      <c r="M1083" s="18" t="str">
        <f>'AI - 1'!A1082</f>
        <v>No</v>
      </c>
      <c r="N1083" s="18" t="str">
        <f>'AI - 2'!A1082</f>
        <v>No</v>
      </c>
      <c r="O1083" s="18" t="str">
        <f>'AI  - 3'!A1082</f>
        <v>No</v>
      </c>
      <c r="P1083" s="8">
        <f>COUNTIF(M1083:O1083,"Yes")</f>
        <v>0</v>
      </c>
      <c r="Q1083" s="18" t="str">
        <f>'AI - 1'!B1082</f>
        <v>No</v>
      </c>
      <c r="R1083" s="18" t="str">
        <f>'AI - 2'!B1082</f>
        <v>No</v>
      </c>
      <c r="S1083" s="18" t="str">
        <f>'AI  - 3'!B1082</f>
        <v>No</v>
      </c>
      <c r="T1083" s="8">
        <f>COUNTIF(Q1083:S1083,"Yes")</f>
        <v>0</v>
      </c>
      <c r="U1083" s="15" t="s">
        <v>152</v>
      </c>
      <c r="V1083" s="19"/>
      <c r="W1083" s="8"/>
      <c r="X1083" s="5"/>
      <c r="Y1083" s="20"/>
      <c r="Z1083" s="21"/>
      <c r="AA1083" s="22"/>
      <c r="AB1083" s="22"/>
      <c r="AC1083" s="23"/>
      <c r="AD1083" s="22"/>
      <c r="AE1083" s="22"/>
      <c r="AF1083" s="22"/>
      <c r="AG1083" s="23"/>
      <c r="AH1083" s="22"/>
    </row>
    <row r="1084" spans="1:34" ht="15.75" customHeight="1" x14ac:dyDescent="0.3">
      <c r="A1084" s="13"/>
      <c r="B1084" s="54"/>
      <c r="C1084" s="10">
        <v>1081</v>
      </c>
      <c r="D1084" s="6" t="s">
        <v>241</v>
      </c>
      <c r="E1084" s="6" t="s">
        <v>242</v>
      </c>
      <c r="F1084" s="14" t="s">
        <v>152</v>
      </c>
      <c r="G1084" s="15" t="s">
        <v>24</v>
      </c>
      <c r="H1084" s="27" t="s">
        <v>152</v>
      </c>
      <c r="I1084" s="16" t="s">
        <v>181</v>
      </c>
      <c r="J1084" s="2" t="s">
        <v>243</v>
      </c>
      <c r="L1084" s="17"/>
      <c r="M1084" s="18" t="str">
        <f>'AI - 1'!A1083</f>
        <v>Yes</v>
      </c>
      <c r="N1084" s="18" t="str">
        <f>'AI - 2'!A1083</f>
        <v>Yes</v>
      </c>
      <c r="O1084" s="18" t="str">
        <f>'AI  - 3'!A1083</f>
        <v>Yes</v>
      </c>
      <c r="P1084" s="8">
        <f>COUNTIF(M1084:O1084,"Yes")</f>
        <v>3</v>
      </c>
      <c r="Q1084" s="18" t="str">
        <f>'AI - 1'!B1083</f>
        <v>Yes</v>
      </c>
      <c r="R1084" s="18" t="str">
        <f>'AI - 2'!B1083</f>
        <v>Yes</v>
      </c>
      <c r="S1084" s="18" t="str">
        <f>'AI  - 3'!B1083</f>
        <v>Yes</v>
      </c>
      <c r="T1084" s="8">
        <f>COUNTIF(Q1084:S1084,"Yes")</f>
        <v>3</v>
      </c>
      <c r="U1084" s="15" t="s">
        <v>24</v>
      </c>
      <c r="V1084" s="19"/>
      <c r="W1084" s="8"/>
      <c r="X1084" s="5"/>
      <c r="Y1084" s="20"/>
      <c r="Z1084" s="21"/>
      <c r="AA1084" s="22"/>
      <c r="AB1084" s="22"/>
      <c r="AC1084" s="23"/>
      <c r="AD1084" s="21"/>
      <c r="AE1084" s="22"/>
      <c r="AF1084" s="22"/>
      <c r="AG1084" s="23"/>
      <c r="AH1084" s="21"/>
    </row>
    <row r="1085" spans="1:34" ht="15.75" customHeight="1" x14ac:dyDescent="0.3">
      <c r="A1085" s="13"/>
      <c r="B1085" s="54"/>
      <c r="C1085" s="10">
        <v>1082</v>
      </c>
      <c r="D1085" s="6" t="s">
        <v>315</v>
      </c>
      <c r="E1085" s="6" t="s">
        <v>316</v>
      </c>
      <c r="F1085" s="14" t="s">
        <v>152</v>
      </c>
      <c r="G1085" s="15" t="s">
        <v>24</v>
      </c>
      <c r="H1085" s="27" t="s">
        <v>152</v>
      </c>
      <c r="I1085" s="16" t="s">
        <v>181</v>
      </c>
      <c r="J1085" s="2" t="s">
        <v>219</v>
      </c>
      <c r="L1085" s="17"/>
      <c r="M1085" s="18" t="str">
        <f>'AI - 1'!A1084</f>
        <v>Yes</v>
      </c>
      <c r="N1085" s="18" t="str">
        <f>'AI - 2'!A1084</f>
        <v>No</v>
      </c>
      <c r="O1085" s="18" t="str">
        <f>'AI  - 3'!A1084</f>
        <v>Yes</v>
      </c>
      <c r="P1085" s="8">
        <f>COUNTIF(M1085:O1085,"Yes")</f>
        <v>2</v>
      </c>
      <c r="Q1085" s="18" t="str">
        <f>'AI - 1'!B1084</f>
        <v>No</v>
      </c>
      <c r="R1085" s="18" t="str">
        <f>'AI - 2'!B1084</f>
        <v>Yes</v>
      </c>
      <c r="S1085" s="18" t="str">
        <f>'AI  - 3'!B1084</f>
        <v>Yes</v>
      </c>
      <c r="T1085" s="8">
        <f>COUNTIF(Q1085:S1085,"Yes")</f>
        <v>2</v>
      </c>
      <c r="U1085" s="15" t="s">
        <v>24</v>
      </c>
      <c r="V1085" s="19"/>
      <c r="W1085" s="8"/>
      <c r="X1085" s="5"/>
      <c r="Y1085" s="20"/>
      <c r="Z1085" s="21"/>
      <c r="AA1085" s="22"/>
      <c r="AB1085" s="22"/>
      <c r="AC1085" s="23"/>
      <c r="AD1085" s="21"/>
      <c r="AE1085" s="22"/>
      <c r="AF1085" s="22"/>
      <c r="AG1085" s="23"/>
      <c r="AH1085" s="21"/>
    </row>
    <row r="1086" spans="1:34" ht="15.75" customHeight="1" x14ac:dyDescent="0.3">
      <c r="A1086" s="13"/>
      <c r="B1086" s="54"/>
      <c r="C1086" s="10">
        <v>1083</v>
      </c>
      <c r="D1086" s="6" t="s">
        <v>2258</v>
      </c>
      <c r="E1086" s="6" t="s">
        <v>2259</v>
      </c>
      <c r="F1086" s="14" t="s">
        <v>152</v>
      </c>
      <c r="G1086" s="15" t="s">
        <v>152</v>
      </c>
      <c r="H1086" s="15" t="s">
        <v>152</v>
      </c>
      <c r="I1086" s="16" t="s">
        <v>25</v>
      </c>
      <c r="L1086" s="17"/>
      <c r="M1086" s="18" t="str">
        <f>'AI - 1'!A1085</f>
        <v>No</v>
      </c>
      <c r="N1086" s="18" t="str">
        <f>'AI - 2'!A1085</f>
        <v>No</v>
      </c>
      <c r="O1086" s="18" t="str">
        <f>'AI  - 3'!A1085</f>
        <v>No</v>
      </c>
      <c r="P1086" s="8">
        <f>COUNTIF(M1086:O1086,"Yes")</f>
        <v>0</v>
      </c>
      <c r="Q1086" s="18" t="str">
        <f>'AI - 1'!B1085</f>
        <v>No</v>
      </c>
      <c r="R1086" s="18" t="str">
        <f>'AI - 2'!B1085</f>
        <v>No</v>
      </c>
      <c r="S1086" s="18" t="str">
        <f>'AI  - 3'!B1085</f>
        <v>No</v>
      </c>
      <c r="T1086" s="8">
        <f>COUNTIF(Q1086:S1086,"Yes")</f>
        <v>0</v>
      </c>
      <c r="U1086" s="15" t="s">
        <v>152</v>
      </c>
      <c r="V1086" s="19"/>
      <c r="W1086" s="8"/>
      <c r="X1086" s="5"/>
      <c r="Y1086" s="20"/>
      <c r="Z1086" s="21"/>
      <c r="AA1086" s="22"/>
      <c r="AB1086" s="22"/>
      <c r="AC1086" s="23"/>
      <c r="AD1086" s="22"/>
      <c r="AE1086" s="22"/>
      <c r="AF1086" s="22"/>
      <c r="AG1086" s="23"/>
      <c r="AH1086" s="22"/>
    </row>
    <row r="1087" spans="1:34" ht="15.75" customHeight="1" x14ac:dyDescent="0.3">
      <c r="A1087" s="13"/>
      <c r="B1087" s="54"/>
      <c r="C1087" s="10">
        <v>1084</v>
      </c>
      <c r="D1087" s="6" t="s">
        <v>2260</v>
      </c>
      <c r="E1087" s="6" t="s">
        <v>2261</v>
      </c>
      <c r="F1087" s="14" t="s">
        <v>152</v>
      </c>
      <c r="G1087" s="15" t="s">
        <v>152</v>
      </c>
      <c r="H1087" s="15" t="s">
        <v>152</v>
      </c>
      <c r="I1087" s="16" t="s">
        <v>25</v>
      </c>
      <c r="L1087" s="17"/>
      <c r="M1087" s="18" t="str">
        <f>'AI - 1'!A1086</f>
        <v>No</v>
      </c>
      <c r="N1087" s="18" t="str">
        <f>'AI - 2'!A1086</f>
        <v>No</v>
      </c>
      <c r="O1087" s="18" t="str">
        <f>'AI  - 3'!A1086</f>
        <v>No</v>
      </c>
      <c r="P1087" s="8">
        <f>COUNTIF(M1087:O1087,"Yes")</f>
        <v>0</v>
      </c>
      <c r="Q1087" s="18" t="str">
        <f>'AI - 1'!B1086</f>
        <v>No</v>
      </c>
      <c r="R1087" s="18" t="str">
        <f>'AI - 2'!B1086</f>
        <v>No</v>
      </c>
      <c r="S1087" s="18" t="str">
        <f>'AI  - 3'!B1086</f>
        <v>No</v>
      </c>
      <c r="T1087" s="8">
        <f>COUNTIF(Q1087:S1087,"Yes")</f>
        <v>0</v>
      </c>
      <c r="U1087" s="15" t="s">
        <v>152</v>
      </c>
      <c r="V1087" s="19"/>
      <c r="W1087" s="8"/>
      <c r="X1087" s="5"/>
      <c r="Y1087" s="20"/>
      <c r="Z1087" s="21"/>
      <c r="AA1087" s="22"/>
      <c r="AB1087" s="22"/>
      <c r="AC1087" s="23"/>
      <c r="AD1087" s="22"/>
      <c r="AE1087" s="22"/>
      <c r="AF1087" s="22"/>
      <c r="AG1087" s="23"/>
      <c r="AH1087" s="22"/>
    </row>
    <row r="1088" spans="1:34" ht="15.75" customHeight="1" x14ac:dyDescent="0.3">
      <c r="A1088" s="13"/>
      <c r="B1088" s="54"/>
      <c r="C1088" s="10">
        <v>1085</v>
      </c>
      <c r="D1088" s="6" t="s">
        <v>41</v>
      </c>
      <c r="E1088" s="6" t="s">
        <v>147</v>
      </c>
      <c r="F1088" s="14" t="s">
        <v>24</v>
      </c>
      <c r="G1088" s="15" t="s">
        <v>24</v>
      </c>
      <c r="H1088" s="15" t="s">
        <v>24</v>
      </c>
      <c r="I1088" s="16" t="s">
        <v>25</v>
      </c>
      <c r="L1088" s="17"/>
      <c r="M1088" s="18" t="str">
        <f>'AI - 1'!A1087</f>
        <v>Yes</v>
      </c>
      <c r="N1088" s="18" t="str">
        <f>'AI - 2'!A1087</f>
        <v>Yes</v>
      </c>
      <c r="O1088" s="18" t="str">
        <f>'AI  - 3'!A1087</f>
        <v>Yes</v>
      </c>
      <c r="P1088" s="8">
        <f>COUNTIF(M1088:O1088,"Yes")</f>
        <v>3</v>
      </c>
      <c r="Q1088" s="18" t="str">
        <f>'AI - 1'!B1087</f>
        <v>Yes</v>
      </c>
      <c r="R1088" s="18" t="str">
        <f>'AI - 2'!B1087</f>
        <v>Yes</v>
      </c>
      <c r="S1088" s="18" t="str">
        <f>'AI  - 3'!B1087</f>
        <v>Yes</v>
      </c>
      <c r="T1088" s="8">
        <f>COUNTIF(Q1088:S1088,"Yes")</f>
        <v>3</v>
      </c>
      <c r="U1088" s="15" t="s">
        <v>24</v>
      </c>
      <c r="V1088" s="19"/>
      <c r="W1088" s="8"/>
      <c r="X1088" s="5"/>
      <c r="Y1088" s="20"/>
      <c r="Z1088" s="21"/>
      <c r="AA1088" s="22"/>
      <c r="AB1088" s="22"/>
      <c r="AC1088" s="23"/>
      <c r="AD1088" s="21"/>
      <c r="AE1088" s="22"/>
      <c r="AF1088" s="22"/>
      <c r="AG1088" s="23"/>
      <c r="AH1088" s="21"/>
    </row>
    <row r="1089" spans="1:34" ht="15.75" customHeight="1" x14ac:dyDescent="0.3">
      <c r="A1089" s="13"/>
      <c r="B1089" s="54"/>
      <c r="C1089" s="10">
        <v>1086</v>
      </c>
      <c r="D1089" s="6" t="s">
        <v>2262</v>
      </c>
      <c r="E1089" s="6" t="s">
        <v>2263</v>
      </c>
      <c r="F1089" s="14" t="s">
        <v>152</v>
      </c>
      <c r="G1089" s="15" t="s">
        <v>152</v>
      </c>
      <c r="H1089" s="15" t="s">
        <v>152</v>
      </c>
      <c r="I1089" s="16" t="s">
        <v>25</v>
      </c>
      <c r="L1089" s="17"/>
      <c r="M1089" s="18" t="str">
        <f>'AI - 1'!A1088</f>
        <v>No</v>
      </c>
      <c r="N1089" s="18" t="str">
        <f>'AI - 2'!A1088</f>
        <v>No</v>
      </c>
      <c r="O1089" s="18" t="str">
        <f>'AI  - 3'!A1088</f>
        <v>No</v>
      </c>
      <c r="P1089" s="8">
        <f>COUNTIF(M1089:O1089,"Yes")</f>
        <v>0</v>
      </c>
      <c r="Q1089" s="18" t="str">
        <f>'AI - 1'!B1088</f>
        <v>No</v>
      </c>
      <c r="R1089" s="18" t="str">
        <f>'AI - 2'!B1088</f>
        <v>No</v>
      </c>
      <c r="S1089" s="18" t="str">
        <f>'AI  - 3'!B1088</f>
        <v>No</v>
      </c>
      <c r="T1089" s="8">
        <f>COUNTIF(Q1089:S1089,"Yes")</f>
        <v>0</v>
      </c>
      <c r="U1089" s="15" t="s">
        <v>152</v>
      </c>
      <c r="V1089" s="19"/>
      <c r="W1089" s="8"/>
      <c r="X1089" s="5"/>
      <c r="Y1089" s="20"/>
      <c r="Z1089" s="21"/>
      <c r="AA1089" s="22"/>
      <c r="AB1089" s="22"/>
      <c r="AC1089" s="23"/>
      <c r="AD1089" s="22"/>
      <c r="AE1089" s="22"/>
      <c r="AF1089" s="22"/>
      <c r="AG1089" s="23"/>
      <c r="AH1089" s="22"/>
    </row>
    <row r="1090" spans="1:34" ht="15.75" customHeight="1" x14ac:dyDescent="0.3">
      <c r="A1090" s="13"/>
      <c r="B1090" s="54"/>
      <c r="C1090" s="10">
        <v>1087</v>
      </c>
      <c r="D1090" s="6" t="s">
        <v>2264</v>
      </c>
      <c r="E1090" s="6" t="s">
        <v>2265</v>
      </c>
      <c r="F1090" s="14" t="s">
        <v>152</v>
      </c>
      <c r="G1090" s="15" t="s">
        <v>152</v>
      </c>
      <c r="H1090" s="15" t="s">
        <v>152</v>
      </c>
      <c r="I1090" s="16" t="s">
        <v>25</v>
      </c>
      <c r="L1090" s="17"/>
      <c r="M1090" s="18" t="str">
        <f>'AI - 1'!A1089</f>
        <v>No</v>
      </c>
      <c r="N1090" s="18" t="str">
        <f>'AI - 2'!A1089</f>
        <v>No</v>
      </c>
      <c r="O1090" s="18" t="str">
        <f>'AI  - 3'!A1089</f>
        <v>No</v>
      </c>
      <c r="P1090" s="8">
        <f>COUNTIF(M1090:O1090,"Yes")</f>
        <v>0</v>
      </c>
      <c r="Q1090" s="18" t="str">
        <f>'AI - 1'!B1089</f>
        <v>No</v>
      </c>
      <c r="R1090" s="18" t="str">
        <f>'AI - 2'!B1089</f>
        <v>No</v>
      </c>
      <c r="S1090" s="18" t="str">
        <f>'AI  - 3'!B1089</f>
        <v>No</v>
      </c>
      <c r="T1090" s="8">
        <f>COUNTIF(Q1090:S1090,"Yes")</f>
        <v>0</v>
      </c>
      <c r="U1090" s="15" t="s">
        <v>152</v>
      </c>
      <c r="V1090" s="19"/>
      <c r="W1090" s="8"/>
      <c r="X1090" s="5"/>
      <c r="Y1090" s="20"/>
      <c r="Z1090" s="21"/>
      <c r="AA1090" s="22"/>
      <c r="AB1090" s="22"/>
      <c r="AC1090" s="23"/>
      <c r="AD1090" s="22"/>
      <c r="AE1090" s="22"/>
      <c r="AF1090" s="22"/>
      <c r="AG1090" s="23"/>
      <c r="AH1090" s="22"/>
    </row>
    <row r="1091" spans="1:34" ht="15.75" customHeight="1" x14ac:dyDescent="0.3">
      <c r="A1091" s="13"/>
      <c r="B1091" s="54"/>
      <c r="C1091" s="10">
        <v>1088</v>
      </c>
      <c r="D1091" s="6" t="s">
        <v>2266</v>
      </c>
      <c r="E1091" s="6" t="s">
        <v>2267</v>
      </c>
      <c r="F1091" s="14" t="s">
        <v>152</v>
      </c>
      <c r="G1091" s="15" t="s">
        <v>152</v>
      </c>
      <c r="H1091" s="15" t="s">
        <v>152</v>
      </c>
      <c r="I1091" s="16" t="s">
        <v>25</v>
      </c>
      <c r="L1091" s="17"/>
      <c r="M1091" s="18" t="str">
        <f>'AI - 1'!A1090</f>
        <v>No</v>
      </c>
      <c r="N1091" s="18" t="str">
        <f>'AI - 2'!A1090</f>
        <v>No</v>
      </c>
      <c r="O1091" s="18" t="str">
        <f>'AI  - 3'!A1090</f>
        <v>No</v>
      </c>
      <c r="P1091" s="8">
        <f>COUNTIF(M1091:O1091,"Yes")</f>
        <v>0</v>
      </c>
      <c r="Q1091" s="18" t="str">
        <f>'AI - 1'!B1090</f>
        <v>No</v>
      </c>
      <c r="R1091" s="18" t="str">
        <f>'AI - 2'!B1090</f>
        <v>No</v>
      </c>
      <c r="S1091" s="18" t="str">
        <f>'AI  - 3'!B1090</f>
        <v>No</v>
      </c>
      <c r="T1091" s="8">
        <f>COUNTIF(Q1091:S1091,"Yes")</f>
        <v>0</v>
      </c>
      <c r="U1091" s="15" t="s">
        <v>152</v>
      </c>
      <c r="V1091" s="19"/>
      <c r="W1091" s="8"/>
      <c r="X1091" s="5"/>
      <c r="Y1091" s="20"/>
      <c r="Z1091" s="21"/>
      <c r="AA1091" s="22"/>
      <c r="AB1091" s="22"/>
      <c r="AC1091" s="23"/>
      <c r="AD1091" s="22"/>
      <c r="AE1091" s="22"/>
      <c r="AF1091" s="22"/>
      <c r="AG1091" s="23"/>
      <c r="AH1091" s="22"/>
    </row>
    <row r="1092" spans="1:34" ht="15.75" customHeight="1" x14ac:dyDescent="0.3">
      <c r="A1092" s="13"/>
      <c r="B1092" s="54"/>
      <c r="C1092" s="10">
        <v>1089</v>
      </c>
      <c r="D1092" s="6" t="s">
        <v>2268</v>
      </c>
      <c r="E1092" s="6" t="s">
        <v>2269</v>
      </c>
      <c r="F1092" s="14" t="s">
        <v>152</v>
      </c>
      <c r="G1092" s="15" t="s">
        <v>152</v>
      </c>
      <c r="H1092" s="15" t="s">
        <v>152</v>
      </c>
      <c r="I1092" s="16" t="s">
        <v>25</v>
      </c>
      <c r="L1092" s="17"/>
      <c r="M1092" s="18" t="str">
        <f>'AI - 1'!A1091</f>
        <v>No</v>
      </c>
      <c r="N1092" s="18" t="str">
        <f>'AI - 2'!A1091</f>
        <v>No</v>
      </c>
      <c r="O1092" s="18" t="str">
        <f>'AI  - 3'!A1091</f>
        <v>No</v>
      </c>
      <c r="P1092" s="8">
        <f>COUNTIF(M1092:O1092,"Yes")</f>
        <v>0</v>
      </c>
      <c r="Q1092" s="18" t="str">
        <f>'AI - 1'!B1091</f>
        <v>No</v>
      </c>
      <c r="R1092" s="18" t="str">
        <f>'AI - 2'!B1091</f>
        <v>No</v>
      </c>
      <c r="S1092" s="18" t="str">
        <f>'AI  - 3'!B1091</f>
        <v>No</v>
      </c>
      <c r="T1092" s="8">
        <f>COUNTIF(Q1092:S1092,"Yes")</f>
        <v>0</v>
      </c>
      <c r="U1092" s="15" t="s">
        <v>152</v>
      </c>
      <c r="V1092" s="19"/>
      <c r="W1092" s="8"/>
      <c r="X1092" s="5"/>
      <c r="Y1092" s="20"/>
      <c r="Z1092" s="21"/>
      <c r="AA1092" s="22"/>
      <c r="AB1092" s="22"/>
      <c r="AC1092" s="23"/>
      <c r="AD1092" s="22"/>
      <c r="AE1092" s="22"/>
      <c r="AF1092" s="22"/>
      <c r="AG1092" s="23"/>
      <c r="AH1092" s="22"/>
    </row>
    <row r="1093" spans="1:34" ht="15.75" customHeight="1" x14ac:dyDescent="0.3">
      <c r="A1093" s="13"/>
      <c r="B1093" s="54"/>
      <c r="C1093" s="10">
        <v>1090</v>
      </c>
      <c r="D1093" s="6" t="s">
        <v>2270</v>
      </c>
      <c r="E1093" s="6" t="s">
        <v>2271</v>
      </c>
      <c r="F1093" s="14" t="s">
        <v>152</v>
      </c>
      <c r="G1093" s="15" t="s">
        <v>152</v>
      </c>
      <c r="H1093" s="15" t="s">
        <v>152</v>
      </c>
      <c r="I1093" s="16" t="s">
        <v>25</v>
      </c>
      <c r="L1093" s="17"/>
      <c r="M1093" s="18" t="str">
        <f>'AI - 1'!A1092</f>
        <v>No</v>
      </c>
      <c r="N1093" s="18" t="str">
        <f>'AI - 2'!A1092</f>
        <v>No</v>
      </c>
      <c r="O1093" s="18" t="str">
        <f>'AI  - 3'!A1092</f>
        <v>No</v>
      </c>
      <c r="P1093" s="8">
        <f>COUNTIF(M1093:O1093,"Yes")</f>
        <v>0</v>
      </c>
      <c r="Q1093" s="18" t="str">
        <f>'AI - 1'!B1092</f>
        <v>No</v>
      </c>
      <c r="R1093" s="18" t="str">
        <f>'AI - 2'!B1092</f>
        <v>No</v>
      </c>
      <c r="S1093" s="18" t="str">
        <f>'AI  - 3'!B1092</f>
        <v>No</v>
      </c>
      <c r="T1093" s="8">
        <f>COUNTIF(Q1093:S1093,"Yes")</f>
        <v>0</v>
      </c>
      <c r="U1093" s="15" t="s">
        <v>152</v>
      </c>
      <c r="V1093" s="19"/>
      <c r="W1093" s="8"/>
      <c r="X1093" s="5"/>
      <c r="Y1093" s="20"/>
      <c r="Z1093" s="21"/>
      <c r="AA1093" s="22"/>
      <c r="AB1093" s="22"/>
      <c r="AC1093" s="23"/>
      <c r="AD1093" s="22"/>
      <c r="AE1093" s="22"/>
      <c r="AF1093" s="22"/>
      <c r="AG1093" s="23"/>
      <c r="AH1093" s="22"/>
    </row>
    <row r="1094" spans="1:34" ht="15.75" customHeight="1" x14ac:dyDescent="0.3">
      <c r="A1094" s="13"/>
      <c r="B1094" s="54"/>
      <c r="C1094" s="10">
        <v>1091</v>
      </c>
      <c r="D1094" s="6" t="s">
        <v>2272</v>
      </c>
      <c r="E1094" s="6" t="s">
        <v>2273</v>
      </c>
      <c r="F1094" s="14" t="s">
        <v>152</v>
      </c>
      <c r="G1094" s="15" t="s">
        <v>152</v>
      </c>
      <c r="H1094" s="15" t="s">
        <v>152</v>
      </c>
      <c r="I1094" s="16" t="s">
        <v>25</v>
      </c>
      <c r="L1094" s="17"/>
      <c r="M1094" s="18" t="str">
        <f>'AI - 1'!A1093</f>
        <v>No</v>
      </c>
      <c r="N1094" s="18" t="str">
        <f>'AI - 2'!A1093</f>
        <v>No</v>
      </c>
      <c r="O1094" s="18" t="str">
        <f>'AI  - 3'!A1093</f>
        <v>No</v>
      </c>
      <c r="P1094" s="8">
        <f>COUNTIF(M1094:O1094,"Yes")</f>
        <v>0</v>
      </c>
      <c r="Q1094" s="18" t="str">
        <f>'AI - 1'!B1093</f>
        <v>No</v>
      </c>
      <c r="R1094" s="18" t="str">
        <f>'AI - 2'!B1093</f>
        <v>No</v>
      </c>
      <c r="S1094" s="18" t="str">
        <f>'AI  - 3'!B1093</f>
        <v>No</v>
      </c>
      <c r="T1094" s="8">
        <f>COUNTIF(Q1094:S1094,"Yes")</f>
        <v>0</v>
      </c>
      <c r="U1094" s="15" t="s">
        <v>152</v>
      </c>
      <c r="V1094" s="19"/>
      <c r="W1094" s="8"/>
      <c r="X1094" s="5"/>
      <c r="Y1094" s="20"/>
      <c r="Z1094" s="21"/>
      <c r="AA1094" s="22"/>
      <c r="AB1094" s="22"/>
      <c r="AC1094" s="23"/>
      <c r="AD1094" s="22"/>
      <c r="AE1094" s="22"/>
      <c r="AF1094" s="22"/>
      <c r="AG1094" s="23"/>
      <c r="AH1094" s="22"/>
    </row>
    <row r="1095" spans="1:34" ht="15.75" customHeight="1" x14ac:dyDescent="0.3">
      <c r="A1095" s="13"/>
      <c r="B1095" s="54"/>
      <c r="C1095" s="10">
        <v>1092</v>
      </c>
      <c r="D1095" s="6" t="s">
        <v>2274</v>
      </c>
      <c r="E1095" s="6" t="s">
        <v>2275</v>
      </c>
      <c r="F1095" s="14" t="s">
        <v>152</v>
      </c>
      <c r="G1095" s="15" t="s">
        <v>152</v>
      </c>
      <c r="H1095" s="15" t="s">
        <v>152</v>
      </c>
      <c r="I1095" s="16" t="s">
        <v>25</v>
      </c>
      <c r="L1095" s="17"/>
      <c r="M1095" s="18" t="str">
        <f>'AI - 1'!A1094</f>
        <v>No</v>
      </c>
      <c r="N1095" s="18" t="str">
        <f>'AI - 2'!A1094</f>
        <v>No</v>
      </c>
      <c r="O1095" s="18" t="str">
        <f>'AI  - 3'!A1094</f>
        <v>No</v>
      </c>
      <c r="P1095" s="8">
        <f>COUNTIF(M1095:O1095,"Yes")</f>
        <v>0</v>
      </c>
      <c r="Q1095" s="18" t="str">
        <f>'AI - 1'!B1094</f>
        <v>No</v>
      </c>
      <c r="R1095" s="18" t="str">
        <f>'AI - 2'!B1094</f>
        <v>No</v>
      </c>
      <c r="S1095" s="18" t="str">
        <f>'AI  - 3'!B1094</f>
        <v>No</v>
      </c>
      <c r="T1095" s="8">
        <f>COUNTIF(Q1095:S1095,"Yes")</f>
        <v>0</v>
      </c>
      <c r="U1095" s="15" t="s">
        <v>152</v>
      </c>
      <c r="V1095" s="19"/>
      <c r="W1095" s="8"/>
      <c r="X1095" s="5"/>
      <c r="Y1095" s="20"/>
      <c r="Z1095" s="21"/>
      <c r="AA1095" s="22"/>
      <c r="AB1095" s="22"/>
      <c r="AC1095" s="23"/>
      <c r="AD1095" s="22"/>
      <c r="AE1095" s="22"/>
      <c r="AF1095" s="22"/>
      <c r="AG1095" s="23"/>
      <c r="AH1095" s="22"/>
    </row>
    <row r="1096" spans="1:34" ht="15.75" customHeight="1" x14ac:dyDescent="0.3">
      <c r="A1096" s="13"/>
      <c r="B1096" s="54"/>
      <c r="C1096" s="10">
        <v>1093</v>
      </c>
      <c r="D1096" s="6" t="s">
        <v>2276</v>
      </c>
      <c r="E1096" s="6" t="s">
        <v>2277</v>
      </c>
      <c r="F1096" s="14" t="s">
        <v>152</v>
      </c>
      <c r="G1096" s="15" t="s">
        <v>152</v>
      </c>
      <c r="H1096" s="15" t="s">
        <v>152</v>
      </c>
      <c r="I1096" s="16" t="s">
        <v>25</v>
      </c>
      <c r="L1096" s="17"/>
      <c r="M1096" s="18" t="str">
        <f>'AI - 1'!A1095</f>
        <v>No</v>
      </c>
      <c r="N1096" s="18" t="str">
        <f>'AI - 2'!A1095</f>
        <v>No</v>
      </c>
      <c r="O1096" s="18" t="str">
        <f>'AI  - 3'!A1095</f>
        <v>No</v>
      </c>
      <c r="P1096" s="8">
        <f>COUNTIF(M1096:O1096,"Yes")</f>
        <v>0</v>
      </c>
      <c r="Q1096" s="18" t="str">
        <f>'AI - 1'!B1095</f>
        <v>No</v>
      </c>
      <c r="R1096" s="18" t="str">
        <f>'AI - 2'!B1095</f>
        <v>No</v>
      </c>
      <c r="S1096" s="18" t="str">
        <f>'AI  - 3'!B1095</f>
        <v>No</v>
      </c>
      <c r="T1096" s="8">
        <f>COUNTIF(Q1096:S1096,"Yes")</f>
        <v>0</v>
      </c>
      <c r="U1096" s="15" t="s">
        <v>152</v>
      </c>
      <c r="V1096" s="19"/>
      <c r="W1096" s="8"/>
      <c r="X1096" s="5"/>
      <c r="Y1096" s="20"/>
      <c r="Z1096" s="21"/>
      <c r="AA1096" s="22"/>
      <c r="AB1096" s="22"/>
      <c r="AC1096" s="23"/>
      <c r="AD1096" s="22"/>
      <c r="AE1096" s="22"/>
      <c r="AF1096" s="22"/>
      <c r="AG1096" s="23"/>
      <c r="AH1096" s="22"/>
    </row>
    <row r="1097" spans="1:34" ht="15.75" customHeight="1" x14ac:dyDescent="0.3">
      <c r="A1097" s="13"/>
      <c r="B1097" s="54"/>
      <c r="C1097" s="10">
        <v>1094</v>
      </c>
      <c r="D1097" s="6" t="s">
        <v>297</v>
      </c>
      <c r="E1097" s="28" t="s">
        <v>381</v>
      </c>
      <c r="F1097" s="14" t="s">
        <v>24</v>
      </c>
      <c r="G1097" s="15" t="s">
        <v>24</v>
      </c>
      <c r="H1097" s="15" t="s">
        <v>24</v>
      </c>
      <c r="I1097" s="16" t="s">
        <v>25</v>
      </c>
      <c r="L1097" s="17"/>
      <c r="M1097" s="18" t="str">
        <f>'AI - 1'!A1096</f>
        <v>No</v>
      </c>
      <c r="N1097" s="18" t="str">
        <f>'AI - 2'!A1096</f>
        <v>No</v>
      </c>
      <c r="O1097" s="18" t="str">
        <f>'AI  - 3'!A1096</f>
        <v>No</v>
      </c>
      <c r="P1097" s="8">
        <f>COUNTIF(M1097:O1097,"Yes")</f>
        <v>0</v>
      </c>
      <c r="Q1097" s="18" t="str">
        <f>'AI - 1'!B1096</f>
        <v>Yes</v>
      </c>
      <c r="R1097" s="18" t="str">
        <f>'AI - 2'!B1096</f>
        <v>No</v>
      </c>
      <c r="S1097" s="18" t="str">
        <f>'AI  - 3'!B1096</f>
        <v>No</v>
      </c>
      <c r="T1097" s="8">
        <f>COUNTIF(Q1097:S1097,"Yes")</f>
        <v>1</v>
      </c>
      <c r="U1097" s="15" t="s">
        <v>24</v>
      </c>
      <c r="V1097" s="19"/>
      <c r="W1097" s="8"/>
      <c r="X1097" s="5"/>
      <c r="Y1097" s="20"/>
      <c r="Z1097" s="21"/>
      <c r="AA1097" s="22"/>
      <c r="AB1097" s="22"/>
      <c r="AC1097" s="23"/>
      <c r="AD1097" s="21"/>
      <c r="AE1097" s="22"/>
      <c r="AF1097" s="22"/>
      <c r="AG1097" s="23"/>
      <c r="AH1097" s="21"/>
    </row>
    <row r="1098" spans="1:34" ht="15.75" customHeight="1" x14ac:dyDescent="0.3">
      <c r="A1098" s="13"/>
      <c r="B1098" s="54"/>
      <c r="C1098" s="10">
        <v>1095</v>
      </c>
      <c r="D1098" s="6" t="s">
        <v>2278</v>
      </c>
      <c r="E1098" s="6" t="s">
        <v>2279</v>
      </c>
      <c r="F1098" s="14" t="s">
        <v>152</v>
      </c>
      <c r="G1098" s="15" t="s">
        <v>152</v>
      </c>
      <c r="H1098" s="15" t="s">
        <v>152</v>
      </c>
      <c r="I1098" s="16" t="s">
        <v>25</v>
      </c>
      <c r="L1098" s="17"/>
      <c r="M1098" s="18" t="str">
        <f>'AI - 1'!A1097</f>
        <v>No</v>
      </c>
      <c r="N1098" s="18" t="str">
        <f>'AI - 2'!A1097</f>
        <v>No</v>
      </c>
      <c r="O1098" s="18" t="str">
        <f>'AI  - 3'!A1097</f>
        <v>No</v>
      </c>
      <c r="P1098" s="8">
        <f>COUNTIF(M1098:O1098,"Yes")</f>
        <v>0</v>
      </c>
      <c r="Q1098" s="18" t="str">
        <f>'AI - 1'!B1097</f>
        <v>No</v>
      </c>
      <c r="R1098" s="18" t="str">
        <f>'AI - 2'!B1097</f>
        <v>No</v>
      </c>
      <c r="S1098" s="18" t="str">
        <f>'AI  - 3'!B1097</f>
        <v>No</v>
      </c>
      <c r="T1098" s="8">
        <f>COUNTIF(Q1098:S1098,"Yes")</f>
        <v>0</v>
      </c>
      <c r="U1098" s="15" t="s">
        <v>152</v>
      </c>
      <c r="V1098" s="19"/>
      <c r="W1098" s="8"/>
      <c r="X1098" s="5"/>
      <c r="Y1098" s="20"/>
      <c r="Z1098" s="21"/>
      <c r="AA1098" s="22"/>
      <c r="AB1098" s="22"/>
      <c r="AC1098" s="23"/>
      <c r="AD1098" s="22"/>
      <c r="AE1098" s="22"/>
      <c r="AF1098" s="22"/>
      <c r="AG1098" s="23"/>
      <c r="AH1098" s="22"/>
    </row>
    <row r="1099" spans="1:34" ht="15.75" customHeight="1" x14ac:dyDescent="0.3">
      <c r="A1099" s="13"/>
      <c r="B1099" s="54"/>
      <c r="C1099" s="10">
        <v>1096</v>
      </c>
      <c r="D1099" s="6" t="s">
        <v>176</v>
      </c>
      <c r="E1099" s="6" t="s">
        <v>177</v>
      </c>
      <c r="F1099" s="14" t="s">
        <v>152</v>
      </c>
      <c r="G1099" s="15" t="s">
        <v>24</v>
      </c>
      <c r="H1099" s="24" t="s">
        <v>24</v>
      </c>
      <c r="I1099" s="24" t="s">
        <v>153</v>
      </c>
      <c r="J1099" s="25" t="s">
        <v>178</v>
      </c>
      <c r="L1099" s="17"/>
      <c r="M1099" s="18" t="str">
        <f>'AI - 1'!A1098</f>
        <v>Yes</v>
      </c>
      <c r="N1099" s="18" t="str">
        <f>'AI - 2'!A1098</f>
        <v>Yes</v>
      </c>
      <c r="O1099" s="18" t="str">
        <f>'AI  - 3'!A1098</f>
        <v>Yes</v>
      </c>
      <c r="P1099" s="8">
        <f>COUNTIF(M1099:O1099,"Yes")</f>
        <v>3</v>
      </c>
      <c r="Q1099" s="18" t="str">
        <f>'AI - 1'!B1098</f>
        <v>Yes</v>
      </c>
      <c r="R1099" s="18" t="str">
        <f>'AI - 2'!B1098</f>
        <v>Yes</v>
      </c>
      <c r="S1099" s="18" t="str">
        <f>'AI  - 3'!B1098</f>
        <v>Yes</v>
      </c>
      <c r="T1099" s="8">
        <f>COUNTIF(Q1099:S1099,"Yes")</f>
        <v>3</v>
      </c>
      <c r="U1099" s="15" t="s">
        <v>24</v>
      </c>
      <c r="V1099" s="19"/>
      <c r="W1099" s="8"/>
      <c r="X1099" s="5"/>
      <c r="Y1099" s="20"/>
      <c r="Z1099" s="21"/>
      <c r="AA1099" s="22"/>
      <c r="AB1099" s="22"/>
      <c r="AC1099" s="23"/>
      <c r="AD1099" s="21"/>
      <c r="AE1099" s="22"/>
      <c r="AF1099" s="22"/>
      <c r="AG1099" s="23"/>
      <c r="AH1099" s="21"/>
    </row>
    <row r="1100" spans="1:34" ht="15.75" customHeight="1" x14ac:dyDescent="0.3">
      <c r="A1100" s="13"/>
      <c r="B1100" s="54"/>
      <c r="C1100" s="10">
        <v>1097</v>
      </c>
      <c r="D1100" s="6" t="s">
        <v>120</v>
      </c>
      <c r="E1100" s="6" t="s">
        <v>148</v>
      </c>
      <c r="F1100" s="14" t="s">
        <v>24</v>
      </c>
      <c r="G1100" s="15" t="s">
        <v>24</v>
      </c>
      <c r="H1100" s="15" t="s">
        <v>24</v>
      </c>
      <c r="I1100" s="16" t="s">
        <v>25</v>
      </c>
      <c r="L1100" s="17"/>
      <c r="M1100" s="18" t="str">
        <f>'AI - 1'!A1099</f>
        <v>Yes</v>
      </c>
      <c r="N1100" s="18" t="str">
        <f>'AI - 2'!A1099</f>
        <v>Yes</v>
      </c>
      <c r="O1100" s="18" t="str">
        <f>'AI  - 3'!A1099</f>
        <v>Yes</v>
      </c>
      <c r="P1100" s="8">
        <f>COUNTIF(M1100:O1100,"Yes")</f>
        <v>3</v>
      </c>
      <c r="Q1100" s="18" t="str">
        <f>'AI - 1'!B1099</f>
        <v>Yes</v>
      </c>
      <c r="R1100" s="18" t="str">
        <f>'AI - 2'!B1099</f>
        <v>Yes</v>
      </c>
      <c r="S1100" s="18" t="str">
        <f>'AI  - 3'!B1099</f>
        <v>Yes</v>
      </c>
      <c r="T1100" s="8">
        <f>COUNTIF(Q1100:S1100,"Yes")</f>
        <v>3</v>
      </c>
      <c r="U1100" s="15" t="s">
        <v>24</v>
      </c>
      <c r="V1100" s="19"/>
      <c r="W1100" s="8"/>
      <c r="X1100" s="5"/>
      <c r="Y1100" s="20"/>
      <c r="Z1100" s="21"/>
      <c r="AA1100" s="22"/>
      <c r="AB1100" s="22"/>
      <c r="AC1100" s="23"/>
      <c r="AD1100" s="21"/>
      <c r="AE1100" s="22"/>
      <c r="AF1100" s="22"/>
      <c r="AG1100" s="23"/>
      <c r="AH1100" s="21"/>
    </row>
  </sheetData>
  <autoFilter ref="A2:AH1100" xr:uid="{00000000-0001-0000-0000-000000000000}">
    <sortState xmlns:xlrd2="http://schemas.microsoft.com/office/spreadsheetml/2017/richdata2" ref="A3:AH1100">
      <sortCondition ref="C2:C1100"/>
    </sortState>
  </autoFilter>
  <mergeCells count="1">
    <mergeCell ref="M1:O1"/>
  </mergeCells>
  <conditionalFormatting sqref="F3:U1100">
    <cfRule type="containsText" dxfId="23" priority="1" operator="containsText" text="Maybe">
      <formula>NOT(ISERROR(SEARCH(("Maybe"),(F3))))</formula>
    </cfRule>
  </conditionalFormatting>
  <conditionalFormatting sqref="F3:U1100">
    <cfRule type="containsText" dxfId="22" priority="2" operator="containsText" text="Yes">
      <formula>NOT(ISERROR(SEARCH(("Yes"),(F3))))</formula>
    </cfRule>
  </conditionalFormatting>
  <conditionalFormatting sqref="E1:E1100 J102:K102">
    <cfRule type="containsText" dxfId="21" priority="3" operator="containsText" text="No Abstract">
      <formula>NOT(ISERROR(SEARCH(("No Abstract"),(E1))))</formula>
    </cfRule>
  </conditionalFormatting>
  <conditionalFormatting sqref="H96:I96 T96">
    <cfRule type="containsText" dxfId="20" priority="4" operator="containsText" text="No Abstract">
      <formula>NOT(ISERROR(SEARCH(("No Abstract"),(H96))))</formula>
    </cfRule>
  </conditionalFormatting>
  <conditionalFormatting sqref="H107:I107 T107">
    <cfRule type="containsText" dxfId="19" priority="5" operator="containsText" text="Maybe">
      <formula>NOT(ISERROR(SEARCH(("Maybe"),(H107))))</formula>
    </cfRule>
  </conditionalFormatting>
  <conditionalFormatting sqref="H107:I107 T107">
    <cfRule type="containsText" dxfId="18" priority="6" operator="containsText" text="Yes">
      <formula>NOT(ISERROR(SEARCH(("Yes"),(H107))))</formula>
    </cfRule>
  </conditionalFormatting>
  <conditionalFormatting sqref="H110:I110 T110">
    <cfRule type="containsText" dxfId="17" priority="7" operator="containsText" text="Maybe">
      <formula>NOT(ISERROR(SEARCH(("Maybe"),(H110))))</formula>
    </cfRule>
  </conditionalFormatting>
  <conditionalFormatting sqref="H110:I110 T110">
    <cfRule type="containsText" dxfId="16" priority="8" operator="containsText" text="Yes">
      <formula>NOT(ISERROR(SEARCH(("Yes"),(H110))))</formula>
    </cfRule>
  </conditionalFormatting>
  <conditionalFormatting sqref="H116:I116 T116">
    <cfRule type="containsText" dxfId="15" priority="9" operator="containsText" text="No Abstract">
      <formula>NOT(ISERROR(SEARCH(("No Abstract"),(H116))))</formula>
    </cfRule>
  </conditionalFormatting>
  <conditionalFormatting sqref="H120:I120 T120">
    <cfRule type="containsText" dxfId="14" priority="10" operator="containsText" text="No Abstract">
      <formula>NOT(ISERROR(SEARCH(("No Abstract"),(H120))))</formula>
    </cfRule>
  </conditionalFormatting>
  <conditionalFormatting sqref="H126:I126 T126">
    <cfRule type="containsText" dxfId="13" priority="11" operator="containsText" text="No Abstract">
      <formula>NOT(ISERROR(SEARCH(("No Abstract"),(H126))))</formula>
    </cfRule>
  </conditionalFormatting>
  <conditionalFormatting sqref="H133:I133 T133">
    <cfRule type="containsText" dxfId="12" priority="12" operator="containsText" text="No Abstract">
      <formula>NOT(ISERROR(SEARCH(("No Abstract"),(H133))))</formula>
    </cfRule>
  </conditionalFormatting>
  <conditionalFormatting sqref="P1:P1100 T1:T1100">
    <cfRule type="colorScale" priority="13">
      <colorScale>
        <cfvo type="min"/>
        <cfvo type="max"/>
        <color rgb="FFFFFFFF"/>
        <color rgb="FF57BB8A"/>
      </colorScale>
    </cfRule>
  </conditionalFormatting>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99"/>
  <sheetViews>
    <sheetView workbookViewId="0">
      <pane ySplit="1" topLeftCell="A2" activePane="bottomLeft" state="frozen"/>
      <selection pane="bottomLeft" activeCell="B3" sqref="B3"/>
    </sheetView>
  </sheetViews>
  <sheetFormatPr defaultColWidth="14.44140625" defaultRowHeight="15" customHeight="1" x14ac:dyDescent="0.3"/>
  <cols>
    <col min="1" max="8" width="12" customWidth="1"/>
  </cols>
  <sheetData>
    <row r="1" spans="1:30" x14ac:dyDescent="0.3">
      <c r="A1" s="2" t="s">
        <v>2280</v>
      </c>
      <c r="B1" s="2" t="s">
        <v>2281</v>
      </c>
      <c r="C1" s="16" t="s">
        <v>2282</v>
      </c>
      <c r="D1" s="2" t="s">
        <v>2283</v>
      </c>
      <c r="E1" s="2" t="s">
        <v>2284</v>
      </c>
      <c r="F1" s="2" t="s">
        <v>2285</v>
      </c>
      <c r="G1" s="2" t="s">
        <v>2286</v>
      </c>
      <c r="H1" s="2" t="s">
        <v>2287</v>
      </c>
      <c r="I1" s="2" t="s">
        <v>2288</v>
      </c>
      <c r="J1" s="2" t="s">
        <v>2289</v>
      </c>
      <c r="L1" s="5" t="s">
        <v>4</v>
      </c>
      <c r="M1" s="5" t="s">
        <v>5</v>
      </c>
      <c r="N1" s="5" t="s">
        <v>2290</v>
      </c>
      <c r="O1" s="5" t="s">
        <v>2291</v>
      </c>
      <c r="P1" s="5" t="s">
        <v>2292</v>
      </c>
      <c r="Q1" s="5" t="s">
        <v>2293</v>
      </c>
      <c r="R1" s="5" t="s">
        <v>2294</v>
      </c>
      <c r="S1" s="5" t="s">
        <v>2295</v>
      </c>
      <c r="T1" s="5" t="s">
        <v>2296</v>
      </c>
      <c r="U1" s="5" t="s">
        <v>2297</v>
      </c>
      <c r="V1" s="5" t="s">
        <v>2298</v>
      </c>
      <c r="W1" s="5" t="s">
        <v>2299</v>
      </c>
      <c r="X1" s="5" t="s">
        <v>2300</v>
      </c>
      <c r="Y1" s="5" t="s">
        <v>2301</v>
      </c>
      <c r="Z1" s="5" t="s">
        <v>2302</v>
      </c>
      <c r="AA1" s="5" t="s">
        <v>2303</v>
      </c>
      <c r="AB1" s="5" t="s">
        <v>2304</v>
      </c>
      <c r="AC1" s="5" t="s">
        <v>2305</v>
      </c>
      <c r="AD1" s="5" t="s">
        <v>2306</v>
      </c>
    </row>
    <row r="2" spans="1:30" x14ac:dyDescent="0.3">
      <c r="A2" s="18" t="str">
        <f t="shared" ref="A2:B2" si="0">IF(AND(ISNUMBER(SEARCH("Yes",C2)),ISNUMBER(SEARCH("Yes",E2)),ISNUMBER(SEARCH("Yes",G2)),ISNUMBER(SEARCH("Yes",I2))),"Yes","No")</f>
        <v>No</v>
      </c>
      <c r="B2" s="18" t="str">
        <f t="shared" si="0"/>
        <v>No</v>
      </c>
      <c r="C2" s="15" t="str">
        <f t="shared" ref="C2:C256" si="1">IF(ISNUMBER(SEARCH("No;",Q2)),"No","Yes")</f>
        <v>No</v>
      </c>
      <c r="D2" s="18" t="str">
        <f t="shared" ref="D2:D256" si="2">IF(ISNUMBER(SEARCH("No",O2)),"No","Yes")</f>
        <v>No</v>
      </c>
      <c r="E2" s="18" t="str">
        <f t="shared" ref="E2:E256" si="3">IF(ISNUMBER(SEARCH("No;",U2)),"No",IF(ISBLANK(U2),"No","Yes"))</f>
        <v>No</v>
      </c>
      <c r="F2" s="18" t="str">
        <f t="shared" ref="F2:F256" si="4">IF(ISNUMBER(SEARCH("No;",S2)),"No",IF(ISBLANK(S2),"No","Yes"))</f>
        <v>No</v>
      </c>
      <c r="G2" s="18" t="str">
        <f t="shared" ref="G2:G256" si="5">IF(ISNUMBER(SEARCH("No;",Y2)),"No",IF(ISBLANK(Y2),"No","Yes"))</f>
        <v>No</v>
      </c>
      <c r="H2" s="18" t="str">
        <f t="shared" ref="H2:H256" si="6">IF(ISNUMBER(SEARCH("No;",W2)),"No",IF(ISBLANK(W2),"No","Yes"))</f>
        <v>No</v>
      </c>
      <c r="I2" s="18" t="str">
        <f t="shared" ref="I2:I256" si="7">IF(ISNUMBER(SEARCH("No;",AC2)),"No",IF(ISBLANK(AC2),"No","Yes"))</f>
        <v>Yes</v>
      </c>
      <c r="J2" s="18" t="str">
        <f t="shared" ref="J2:J256" si="8">IF(ISNUMBER(SEARCH("No",AA2)),"No",IF(ISBLANK(AA2),"No","Yes"))</f>
        <v>Yes</v>
      </c>
      <c r="K2" s="21">
        <v>0</v>
      </c>
      <c r="L2" s="5" t="s">
        <v>438</v>
      </c>
      <c r="M2" s="5" t="s">
        <v>439</v>
      </c>
      <c r="N2" s="5" t="s">
        <v>2307</v>
      </c>
      <c r="O2" s="5" t="s">
        <v>152</v>
      </c>
      <c r="P2" s="5" t="s">
        <v>2308</v>
      </c>
      <c r="Q2" s="34" t="s">
        <v>2309</v>
      </c>
      <c r="R2" s="21">
        <v>1</v>
      </c>
      <c r="S2" s="22"/>
      <c r="T2" s="22"/>
      <c r="U2" s="22"/>
      <c r="V2" s="22"/>
      <c r="W2" s="22"/>
      <c r="X2" s="22"/>
      <c r="Y2" s="22"/>
      <c r="Z2" s="22"/>
      <c r="AA2" s="5" t="s">
        <v>2310</v>
      </c>
      <c r="AB2" s="5" t="s">
        <v>2311</v>
      </c>
      <c r="AC2" s="34" t="s">
        <v>2312</v>
      </c>
      <c r="AD2" s="21">
        <v>1</v>
      </c>
    </row>
    <row r="3" spans="1:30" x14ac:dyDescent="0.3">
      <c r="A3" s="18" t="str">
        <f t="shared" ref="A3:B3" si="9">IF(AND(ISNUMBER(SEARCH("Yes",C3)),ISNUMBER(SEARCH("Yes",E3)),ISNUMBER(SEARCH("Yes",G3)),ISNUMBER(SEARCH("Yes",I3))),"Yes","No")</f>
        <v>No</v>
      </c>
      <c r="B3" s="18" t="str">
        <f t="shared" si="9"/>
        <v>No</v>
      </c>
      <c r="C3" s="15" t="str">
        <f t="shared" si="1"/>
        <v>No</v>
      </c>
      <c r="D3" s="18" t="str">
        <f t="shared" si="2"/>
        <v>No</v>
      </c>
      <c r="E3" s="18" t="str">
        <f t="shared" si="3"/>
        <v>No</v>
      </c>
      <c r="F3" s="18" t="str">
        <f t="shared" si="4"/>
        <v>No</v>
      </c>
      <c r="G3" s="18" t="str">
        <f t="shared" si="5"/>
        <v>No</v>
      </c>
      <c r="H3" s="18" t="str">
        <f t="shared" si="6"/>
        <v>No</v>
      </c>
      <c r="I3" s="18" t="str">
        <f t="shared" si="7"/>
        <v>Yes</v>
      </c>
      <c r="J3" s="18" t="str">
        <f t="shared" si="8"/>
        <v>Yes</v>
      </c>
      <c r="K3" s="21">
        <v>1</v>
      </c>
      <c r="L3" s="5" t="s">
        <v>440</v>
      </c>
      <c r="M3" s="5" t="s">
        <v>441</v>
      </c>
      <c r="N3" s="5" t="s">
        <v>2307</v>
      </c>
      <c r="O3" s="5" t="s">
        <v>152</v>
      </c>
      <c r="P3" s="5" t="s">
        <v>2313</v>
      </c>
      <c r="Q3" s="34" t="s">
        <v>2314</v>
      </c>
      <c r="R3" s="21">
        <v>1</v>
      </c>
      <c r="S3" s="22"/>
      <c r="T3" s="22"/>
      <c r="U3" s="22"/>
      <c r="V3" s="22"/>
      <c r="W3" s="22"/>
      <c r="X3" s="22"/>
      <c r="Y3" s="22"/>
      <c r="Z3" s="22"/>
      <c r="AA3" s="5" t="s">
        <v>2310</v>
      </c>
      <c r="AB3" s="5" t="s">
        <v>2315</v>
      </c>
      <c r="AC3" s="34" t="s">
        <v>2316</v>
      </c>
      <c r="AD3" s="21">
        <v>1</v>
      </c>
    </row>
    <row r="4" spans="1:30" x14ac:dyDescent="0.3">
      <c r="A4" s="18" t="str">
        <f t="shared" ref="A4:B4" si="10">IF(AND(ISNUMBER(SEARCH("Yes",C4)),ISNUMBER(SEARCH("Yes",E4)),ISNUMBER(SEARCH("Yes",G4)),ISNUMBER(SEARCH("Yes",I4))),"Yes","No")</f>
        <v>No</v>
      </c>
      <c r="B4" s="18" t="str">
        <f t="shared" si="10"/>
        <v>No</v>
      </c>
      <c r="C4" s="15" t="str">
        <f t="shared" si="1"/>
        <v>No</v>
      </c>
      <c r="D4" s="18" t="str">
        <f t="shared" si="2"/>
        <v>No</v>
      </c>
      <c r="E4" s="18" t="str">
        <f t="shared" si="3"/>
        <v>No</v>
      </c>
      <c r="F4" s="18" t="str">
        <f t="shared" si="4"/>
        <v>No</v>
      </c>
      <c r="G4" s="18" t="str">
        <f t="shared" si="5"/>
        <v>No</v>
      </c>
      <c r="H4" s="18" t="str">
        <f t="shared" si="6"/>
        <v>No</v>
      </c>
      <c r="I4" s="18" t="str">
        <f t="shared" si="7"/>
        <v>Yes</v>
      </c>
      <c r="J4" s="18" t="str">
        <f t="shared" si="8"/>
        <v>Yes</v>
      </c>
      <c r="K4" s="21">
        <v>2</v>
      </c>
      <c r="L4" s="5" t="s">
        <v>442</v>
      </c>
      <c r="M4" s="5" t="s">
        <v>443</v>
      </c>
      <c r="N4" s="5" t="s">
        <v>2307</v>
      </c>
      <c r="O4" s="5" t="s">
        <v>152</v>
      </c>
      <c r="P4" s="5" t="s">
        <v>2317</v>
      </c>
      <c r="Q4" s="34" t="s">
        <v>2318</v>
      </c>
      <c r="R4" s="21">
        <v>1</v>
      </c>
      <c r="S4" s="22"/>
      <c r="T4" s="22"/>
      <c r="U4" s="22"/>
      <c r="V4" s="22"/>
      <c r="W4" s="22"/>
      <c r="X4" s="22"/>
      <c r="Y4" s="22"/>
      <c r="Z4" s="22"/>
      <c r="AA4" s="5" t="s">
        <v>2310</v>
      </c>
      <c r="AB4" s="5" t="s">
        <v>2319</v>
      </c>
      <c r="AC4" s="34" t="s">
        <v>2320</v>
      </c>
      <c r="AD4" s="21">
        <v>1</v>
      </c>
    </row>
    <row r="5" spans="1:30" x14ac:dyDescent="0.3">
      <c r="A5" s="18" t="str">
        <f t="shared" ref="A5:B5" si="11">IF(AND(ISNUMBER(SEARCH("Yes",C5)),ISNUMBER(SEARCH("Yes",E5)),ISNUMBER(SEARCH("Yes",G5)),ISNUMBER(SEARCH("Yes",I5))),"Yes","No")</f>
        <v>No</v>
      </c>
      <c r="B5" s="18" t="str">
        <f t="shared" si="11"/>
        <v>No</v>
      </c>
      <c r="C5" s="15" t="str">
        <f t="shared" si="1"/>
        <v>No</v>
      </c>
      <c r="D5" s="18" t="str">
        <f t="shared" si="2"/>
        <v>No</v>
      </c>
      <c r="E5" s="18" t="str">
        <f t="shared" si="3"/>
        <v>No</v>
      </c>
      <c r="F5" s="18" t="str">
        <f t="shared" si="4"/>
        <v>No</v>
      </c>
      <c r="G5" s="18" t="str">
        <f t="shared" si="5"/>
        <v>No</v>
      </c>
      <c r="H5" s="18" t="str">
        <f t="shared" si="6"/>
        <v>No</v>
      </c>
      <c r="I5" s="18" t="str">
        <f t="shared" si="7"/>
        <v>Yes</v>
      </c>
      <c r="J5" s="18" t="str">
        <f t="shared" si="8"/>
        <v>Yes</v>
      </c>
      <c r="K5" s="21">
        <v>3</v>
      </c>
      <c r="L5" s="5" t="s">
        <v>444</v>
      </c>
      <c r="M5" s="5" t="s">
        <v>445</v>
      </c>
      <c r="N5" s="5" t="s">
        <v>2307</v>
      </c>
      <c r="O5" s="5" t="s">
        <v>152</v>
      </c>
      <c r="P5" s="5" t="s">
        <v>2321</v>
      </c>
      <c r="Q5" s="34" t="s">
        <v>2322</v>
      </c>
      <c r="R5" s="21">
        <v>1</v>
      </c>
      <c r="S5" s="22"/>
      <c r="T5" s="22"/>
      <c r="U5" s="22"/>
      <c r="V5" s="22"/>
      <c r="W5" s="22"/>
      <c r="X5" s="22"/>
      <c r="Y5" s="22"/>
      <c r="Z5" s="22"/>
      <c r="AA5" s="5" t="s">
        <v>2310</v>
      </c>
      <c r="AB5" s="5" t="s">
        <v>2323</v>
      </c>
      <c r="AC5" s="34" t="s">
        <v>2324</v>
      </c>
      <c r="AD5" s="21">
        <v>1</v>
      </c>
    </row>
    <row r="6" spans="1:30" x14ac:dyDescent="0.3">
      <c r="A6" s="18" t="str">
        <f t="shared" ref="A6:B6" si="12">IF(AND(ISNUMBER(SEARCH("Yes",C6)),ISNUMBER(SEARCH("Yes",E6)),ISNUMBER(SEARCH("Yes",G6)),ISNUMBER(SEARCH("Yes",I6))),"Yes","No")</f>
        <v>No</v>
      </c>
      <c r="B6" s="18" t="str">
        <f t="shared" si="12"/>
        <v>No</v>
      </c>
      <c r="C6" s="15" t="str">
        <f t="shared" si="1"/>
        <v>No</v>
      </c>
      <c r="D6" s="18" t="str">
        <f t="shared" si="2"/>
        <v>No</v>
      </c>
      <c r="E6" s="18" t="str">
        <f t="shared" si="3"/>
        <v>No</v>
      </c>
      <c r="F6" s="18" t="str">
        <f t="shared" si="4"/>
        <v>No</v>
      </c>
      <c r="G6" s="18" t="str">
        <f t="shared" si="5"/>
        <v>No</v>
      </c>
      <c r="H6" s="18" t="str">
        <f t="shared" si="6"/>
        <v>No</v>
      </c>
      <c r="I6" s="18" t="str">
        <f t="shared" si="7"/>
        <v>Yes</v>
      </c>
      <c r="J6" s="18" t="str">
        <f t="shared" si="8"/>
        <v>Yes</v>
      </c>
      <c r="K6" s="21">
        <v>4</v>
      </c>
      <c r="L6" s="5" t="s">
        <v>446</v>
      </c>
      <c r="M6" s="5" t="s">
        <v>447</v>
      </c>
      <c r="N6" s="5" t="s">
        <v>2307</v>
      </c>
      <c r="O6" s="5" t="s">
        <v>152</v>
      </c>
      <c r="P6" s="5" t="s">
        <v>2325</v>
      </c>
      <c r="Q6" s="34" t="s">
        <v>2326</v>
      </c>
      <c r="R6" s="21">
        <v>1</v>
      </c>
      <c r="S6" s="22"/>
      <c r="T6" s="22"/>
      <c r="U6" s="22"/>
      <c r="V6" s="22"/>
      <c r="W6" s="22"/>
      <c r="X6" s="22"/>
      <c r="Y6" s="22"/>
      <c r="Z6" s="22"/>
      <c r="AA6" s="5" t="s">
        <v>2310</v>
      </c>
      <c r="AB6" s="5" t="s">
        <v>2327</v>
      </c>
      <c r="AC6" s="34" t="s">
        <v>2328</v>
      </c>
      <c r="AD6" s="21">
        <v>1</v>
      </c>
    </row>
    <row r="7" spans="1:30" x14ac:dyDescent="0.3">
      <c r="A7" s="18" t="str">
        <f t="shared" ref="A7:B7" si="13">IF(AND(ISNUMBER(SEARCH("Yes",C7)),ISNUMBER(SEARCH("Yes",E7)),ISNUMBER(SEARCH("Yes",G7)),ISNUMBER(SEARCH("Yes",I7))),"Yes","No")</f>
        <v>No</v>
      </c>
      <c r="B7" s="18" t="str">
        <f t="shared" si="13"/>
        <v>No</v>
      </c>
      <c r="C7" s="15" t="str">
        <f t="shared" si="1"/>
        <v>No</v>
      </c>
      <c r="D7" s="18" t="str">
        <f t="shared" si="2"/>
        <v>No</v>
      </c>
      <c r="E7" s="18" t="str">
        <f t="shared" si="3"/>
        <v>No</v>
      </c>
      <c r="F7" s="18" t="str">
        <f t="shared" si="4"/>
        <v>No</v>
      </c>
      <c r="G7" s="18" t="str">
        <f t="shared" si="5"/>
        <v>No</v>
      </c>
      <c r="H7" s="18" t="str">
        <f t="shared" si="6"/>
        <v>No</v>
      </c>
      <c r="I7" s="18" t="str">
        <f t="shared" si="7"/>
        <v>Yes</v>
      </c>
      <c r="J7" s="18" t="str">
        <f t="shared" si="8"/>
        <v>Yes</v>
      </c>
      <c r="K7" s="21">
        <v>5</v>
      </c>
      <c r="L7" s="5" t="s">
        <v>448</v>
      </c>
      <c r="M7" s="5" t="s">
        <v>449</v>
      </c>
      <c r="N7" s="5" t="s">
        <v>2307</v>
      </c>
      <c r="O7" s="5" t="s">
        <v>152</v>
      </c>
      <c r="P7" s="5" t="s">
        <v>2329</v>
      </c>
      <c r="Q7" s="34" t="s">
        <v>2330</v>
      </c>
      <c r="R7" s="21">
        <v>1</v>
      </c>
      <c r="S7" s="22"/>
      <c r="T7" s="22"/>
      <c r="U7" s="22"/>
      <c r="V7" s="22"/>
      <c r="W7" s="22"/>
      <c r="X7" s="22"/>
      <c r="Y7" s="22"/>
      <c r="Z7" s="22"/>
      <c r="AA7" s="5" t="s">
        <v>24</v>
      </c>
      <c r="AB7" s="5" t="s">
        <v>2331</v>
      </c>
      <c r="AC7" s="34" t="s">
        <v>2332</v>
      </c>
      <c r="AD7" s="21">
        <v>1</v>
      </c>
    </row>
    <row r="8" spans="1:30" x14ac:dyDescent="0.3">
      <c r="A8" s="18" t="str">
        <f t="shared" ref="A8:B8" si="14">IF(AND(ISNUMBER(SEARCH("Yes",C8)),ISNUMBER(SEARCH("Yes",E8)),ISNUMBER(SEARCH("Yes",G8)),ISNUMBER(SEARCH("Yes",I8))),"Yes","No")</f>
        <v>No</v>
      </c>
      <c r="B8" s="18" t="str">
        <f t="shared" si="14"/>
        <v>No</v>
      </c>
      <c r="C8" s="15" t="str">
        <f t="shared" si="1"/>
        <v>No</v>
      </c>
      <c r="D8" s="18" t="str">
        <f t="shared" si="2"/>
        <v>No</v>
      </c>
      <c r="E8" s="18" t="str">
        <f t="shared" si="3"/>
        <v>No</v>
      </c>
      <c r="F8" s="18" t="str">
        <f t="shared" si="4"/>
        <v>No</v>
      </c>
      <c r="G8" s="18" t="str">
        <f t="shared" si="5"/>
        <v>No</v>
      </c>
      <c r="H8" s="18" t="str">
        <f t="shared" si="6"/>
        <v>No</v>
      </c>
      <c r="I8" s="18" t="str">
        <f t="shared" si="7"/>
        <v>Yes</v>
      </c>
      <c r="J8" s="18" t="str">
        <f t="shared" si="8"/>
        <v>Yes</v>
      </c>
      <c r="K8" s="21">
        <v>6</v>
      </c>
      <c r="L8" s="5" t="s">
        <v>450</v>
      </c>
      <c r="M8" s="5" t="s">
        <v>451</v>
      </c>
      <c r="N8" s="5" t="s">
        <v>2307</v>
      </c>
      <c r="O8" s="5" t="s">
        <v>152</v>
      </c>
      <c r="P8" s="5" t="s">
        <v>2333</v>
      </c>
      <c r="Q8" s="34" t="s">
        <v>2334</v>
      </c>
      <c r="R8" s="21">
        <v>1</v>
      </c>
      <c r="S8" s="22"/>
      <c r="T8" s="22"/>
      <c r="U8" s="22"/>
      <c r="V8" s="22"/>
      <c r="W8" s="22"/>
      <c r="X8" s="22"/>
      <c r="Y8" s="22"/>
      <c r="Z8" s="22"/>
      <c r="AA8" s="5" t="s">
        <v>2310</v>
      </c>
      <c r="AB8" s="5" t="s">
        <v>2335</v>
      </c>
      <c r="AC8" s="34" t="s">
        <v>2336</v>
      </c>
      <c r="AD8" s="21">
        <v>1</v>
      </c>
    </row>
    <row r="9" spans="1:30" x14ac:dyDescent="0.3">
      <c r="A9" s="18" t="str">
        <f t="shared" ref="A9:B9" si="15">IF(AND(ISNUMBER(SEARCH("Yes",C9)),ISNUMBER(SEARCH("Yes",E9)),ISNUMBER(SEARCH("Yes",G9)),ISNUMBER(SEARCH("Yes",I9))),"Yes","No")</f>
        <v>No</v>
      </c>
      <c r="B9" s="18" t="str">
        <f t="shared" si="15"/>
        <v>No</v>
      </c>
      <c r="C9" s="15" t="str">
        <f t="shared" si="1"/>
        <v>No</v>
      </c>
      <c r="D9" s="18" t="str">
        <f t="shared" si="2"/>
        <v>No</v>
      </c>
      <c r="E9" s="18" t="str">
        <f t="shared" si="3"/>
        <v>No</v>
      </c>
      <c r="F9" s="18" t="str">
        <f t="shared" si="4"/>
        <v>No</v>
      </c>
      <c r="G9" s="18" t="str">
        <f t="shared" si="5"/>
        <v>No</v>
      </c>
      <c r="H9" s="18" t="str">
        <f t="shared" si="6"/>
        <v>No</v>
      </c>
      <c r="I9" s="18" t="str">
        <f t="shared" si="7"/>
        <v>Yes</v>
      </c>
      <c r="J9" s="18" t="str">
        <f t="shared" si="8"/>
        <v>Yes</v>
      </c>
      <c r="K9" s="21">
        <v>7</v>
      </c>
      <c r="L9" s="5" t="s">
        <v>452</v>
      </c>
      <c r="M9" s="5" t="s">
        <v>2337</v>
      </c>
      <c r="N9" s="5" t="s">
        <v>2307</v>
      </c>
      <c r="O9" s="5" t="s">
        <v>152</v>
      </c>
      <c r="P9" s="5" t="s">
        <v>2338</v>
      </c>
      <c r="Q9" s="34" t="s">
        <v>2339</v>
      </c>
      <c r="R9" s="21">
        <v>1</v>
      </c>
      <c r="S9" s="22"/>
      <c r="T9" s="22"/>
      <c r="U9" s="22"/>
      <c r="V9" s="22"/>
      <c r="W9" s="22"/>
      <c r="X9" s="22"/>
      <c r="Y9" s="22"/>
      <c r="Z9" s="22"/>
      <c r="AA9" s="5" t="s">
        <v>2310</v>
      </c>
      <c r="AB9" s="5" t="s">
        <v>2340</v>
      </c>
      <c r="AC9" s="34" t="s">
        <v>2341</v>
      </c>
      <c r="AD9" s="21">
        <v>1</v>
      </c>
    </row>
    <row r="10" spans="1:30" x14ac:dyDescent="0.3">
      <c r="A10" s="18" t="str">
        <f t="shared" ref="A10:B10" si="16">IF(AND(ISNUMBER(SEARCH("Yes",C10)),ISNUMBER(SEARCH("Yes",E10)),ISNUMBER(SEARCH("Yes",G10)),ISNUMBER(SEARCH("Yes",I10))),"Yes","No")</f>
        <v>No</v>
      </c>
      <c r="B10" s="18" t="str">
        <f t="shared" si="16"/>
        <v>No</v>
      </c>
      <c r="C10" s="15" t="str">
        <f t="shared" si="1"/>
        <v>No</v>
      </c>
      <c r="D10" s="18" t="str">
        <f t="shared" si="2"/>
        <v>No</v>
      </c>
      <c r="E10" s="18" t="str">
        <f t="shared" si="3"/>
        <v>No</v>
      </c>
      <c r="F10" s="18" t="str">
        <f t="shared" si="4"/>
        <v>No</v>
      </c>
      <c r="G10" s="18" t="str">
        <f t="shared" si="5"/>
        <v>No</v>
      </c>
      <c r="H10" s="18" t="str">
        <f t="shared" si="6"/>
        <v>No</v>
      </c>
      <c r="I10" s="18" t="str">
        <f t="shared" si="7"/>
        <v>Yes</v>
      </c>
      <c r="J10" s="18" t="str">
        <f t="shared" si="8"/>
        <v>Yes</v>
      </c>
      <c r="K10" s="21">
        <v>8</v>
      </c>
      <c r="L10" s="5" t="s">
        <v>454</v>
      </c>
      <c r="M10" s="5" t="s">
        <v>455</v>
      </c>
      <c r="N10" s="5" t="s">
        <v>2307</v>
      </c>
      <c r="O10" s="5" t="s">
        <v>152</v>
      </c>
      <c r="P10" s="5" t="s">
        <v>2342</v>
      </c>
      <c r="Q10" s="34" t="s">
        <v>2343</v>
      </c>
      <c r="R10" s="21">
        <v>1</v>
      </c>
      <c r="S10" s="22"/>
      <c r="T10" s="22"/>
      <c r="U10" s="22"/>
      <c r="V10" s="22"/>
      <c r="W10" s="22"/>
      <c r="X10" s="22"/>
      <c r="Y10" s="22"/>
      <c r="Z10" s="22"/>
      <c r="AA10" s="5" t="s">
        <v>2310</v>
      </c>
      <c r="AB10" s="5" t="s">
        <v>2344</v>
      </c>
      <c r="AC10" s="34" t="s">
        <v>2345</v>
      </c>
      <c r="AD10" s="21">
        <v>1</v>
      </c>
    </row>
    <row r="11" spans="1:30" x14ac:dyDescent="0.3">
      <c r="A11" s="18" t="str">
        <f t="shared" ref="A11:B11" si="17">IF(AND(ISNUMBER(SEARCH("Yes",C11)),ISNUMBER(SEARCH("Yes",E11)),ISNUMBER(SEARCH("Yes",G11)),ISNUMBER(SEARCH("Yes",I11))),"Yes","No")</f>
        <v>No</v>
      </c>
      <c r="B11" s="18" t="str">
        <f t="shared" si="17"/>
        <v>No</v>
      </c>
      <c r="C11" s="15" t="str">
        <f t="shared" si="1"/>
        <v>No</v>
      </c>
      <c r="D11" s="18" t="str">
        <f t="shared" si="2"/>
        <v>No</v>
      </c>
      <c r="E11" s="18" t="str">
        <f t="shared" si="3"/>
        <v>No</v>
      </c>
      <c r="F11" s="18" t="str">
        <f t="shared" si="4"/>
        <v>No</v>
      </c>
      <c r="G11" s="18" t="str">
        <f t="shared" si="5"/>
        <v>No</v>
      </c>
      <c r="H11" s="18" t="str">
        <f t="shared" si="6"/>
        <v>No</v>
      </c>
      <c r="I11" s="18" t="str">
        <f t="shared" si="7"/>
        <v>Yes</v>
      </c>
      <c r="J11" s="18" t="str">
        <f t="shared" si="8"/>
        <v>Yes</v>
      </c>
      <c r="K11" s="21">
        <v>9</v>
      </c>
      <c r="L11" s="5" t="s">
        <v>456</v>
      </c>
      <c r="M11" s="5" t="s">
        <v>457</v>
      </c>
      <c r="N11" s="5" t="s">
        <v>2307</v>
      </c>
      <c r="O11" s="5" t="s">
        <v>152</v>
      </c>
      <c r="P11" s="5" t="s">
        <v>2346</v>
      </c>
      <c r="Q11" s="34" t="s">
        <v>2347</v>
      </c>
      <c r="R11" s="21">
        <v>1</v>
      </c>
      <c r="S11" s="22"/>
      <c r="T11" s="22"/>
      <c r="U11" s="22"/>
      <c r="V11" s="22"/>
      <c r="W11" s="22"/>
      <c r="X11" s="22"/>
      <c r="Y11" s="22"/>
      <c r="Z11" s="22"/>
      <c r="AA11" s="5" t="s">
        <v>2310</v>
      </c>
      <c r="AB11" s="5" t="s">
        <v>2348</v>
      </c>
      <c r="AC11" s="34" t="s">
        <v>2349</v>
      </c>
      <c r="AD11" s="21">
        <v>1</v>
      </c>
    </row>
    <row r="12" spans="1:30" x14ac:dyDescent="0.3">
      <c r="A12" s="18" t="str">
        <f t="shared" ref="A12:B12" si="18">IF(AND(ISNUMBER(SEARCH("Yes",C12)),ISNUMBER(SEARCH("Yes",E12)),ISNUMBER(SEARCH("Yes",G12)),ISNUMBER(SEARCH("Yes",I12))),"Yes","No")</f>
        <v>No</v>
      </c>
      <c r="B12" s="18" t="str">
        <f t="shared" si="18"/>
        <v>No</v>
      </c>
      <c r="C12" s="15" t="str">
        <f t="shared" si="1"/>
        <v>No</v>
      </c>
      <c r="D12" s="18" t="str">
        <f t="shared" si="2"/>
        <v>No</v>
      </c>
      <c r="E12" s="18" t="str">
        <f t="shared" si="3"/>
        <v>No</v>
      </c>
      <c r="F12" s="18" t="str">
        <f t="shared" si="4"/>
        <v>No</v>
      </c>
      <c r="G12" s="18" t="str">
        <f t="shared" si="5"/>
        <v>No</v>
      </c>
      <c r="H12" s="18" t="str">
        <f t="shared" si="6"/>
        <v>No</v>
      </c>
      <c r="I12" s="18" t="str">
        <f t="shared" si="7"/>
        <v>Yes</v>
      </c>
      <c r="J12" s="18" t="str">
        <f t="shared" si="8"/>
        <v>Yes</v>
      </c>
      <c r="K12" s="21">
        <v>10</v>
      </c>
      <c r="L12" s="5" t="s">
        <v>458</v>
      </c>
      <c r="M12" s="5" t="s">
        <v>459</v>
      </c>
      <c r="N12" s="5" t="s">
        <v>2307</v>
      </c>
      <c r="O12" s="5" t="s">
        <v>152</v>
      </c>
      <c r="P12" s="5" t="s">
        <v>2350</v>
      </c>
      <c r="Q12" s="34" t="s">
        <v>2351</v>
      </c>
      <c r="R12" s="21">
        <v>1</v>
      </c>
      <c r="S12" s="22"/>
      <c r="T12" s="22"/>
      <c r="U12" s="22"/>
      <c r="V12" s="22"/>
      <c r="W12" s="22"/>
      <c r="X12" s="22"/>
      <c r="Y12" s="22"/>
      <c r="Z12" s="22"/>
      <c r="AA12" s="5" t="s">
        <v>2310</v>
      </c>
      <c r="AB12" s="5" t="s">
        <v>2352</v>
      </c>
      <c r="AC12" s="34" t="s">
        <v>2353</v>
      </c>
      <c r="AD12" s="21">
        <v>1</v>
      </c>
    </row>
    <row r="13" spans="1:30" x14ac:dyDescent="0.3">
      <c r="A13" s="18" t="str">
        <f t="shared" ref="A13:B13" si="19">IF(AND(ISNUMBER(SEARCH("Yes",C13)),ISNUMBER(SEARCH("Yes",E13)),ISNUMBER(SEARCH("Yes",G13)),ISNUMBER(SEARCH("Yes",I13))),"Yes","No")</f>
        <v>No</v>
      </c>
      <c r="B13" s="18" t="str">
        <f t="shared" si="19"/>
        <v>No</v>
      </c>
      <c r="C13" s="15" t="str">
        <f t="shared" si="1"/>
        <v>No</v>
      </c>
      <c r="D13" s="18" t="str">
        <f t="shared" si="2"/>
        <v>No</v>
      </c>
      <c r="E13" s="18" t="str">
        <f t="shared" si="3"/>
        <v>No</v>
      </c>
      <c r="F13" s="18" t="str">
        <f t="shared" si="4"/>
        <v>No</v>
      </c>
      <c r="G13" s="18" t="str">
        <f t="shared" si="5"/>
        <v>No</v>
      </c>
      <c r="H13" s="18" t="str">
        <f t="shared" si="6"/>
        <v>No</v>
      </c>
      <c r="I13" s="18" t="str">
        <f t="shared" si="7"/>
        <v>Yes</v>
      </c>
      <c r="J13" s="18" t="str">
        <f t="shared" si="8"/>
        <v>Yes</v>
      </c>
      <c r="K13" s="21">
        <v>11</v>
      </c>
      <c r="L13" s="5" t="s">
        <v>460</v>
      </c>
      <c r="M13" s="5" t="s">
        <v>461</v>
      </c>
      <c r="N13" s="5" t="s">
        <v>2307</v>
      </c>
      <c r="O13" s="5" t="s">
        <v>152</v>
      </c>
      <c r="P13" s="5" t="s">
        <v>2354</v>
      </c>
      <c r="Q13" s="34" t="s">
        <v>2355</v>
      </c>
      <c r="R13" s="21">
        <v>1</v>
      </c>
      <c r="S13" s="22"/>
      <c r="T13" s="22"/>
      <c r="U13" s="22"/>
      <c r="V13" s="22"/>
      <c r="W13" s="22"/>
      <c r="X13" s="22"/>
      <c r="Y13" s="22"/>
      <c r="Z13" s="22"/>
      <c r="AA13" s="5" t="s">
        <v>2310</v>
      </c>
      <c r="AB13" s="5" t="s">
        <v>2356</v>
      </c>
      <c r="AC13" s="34" t="s">
        <v>2357</v>
      </c>
      <c r="AD13" s="21">
        <v>1</v>
      </c>
    </row>
    <row r="14" spans="1:30" x14ac:dyDescent="0.3">
      <c r="A14" s="18" t="str">
        <f t="shared" ref="A14:B14" si="20">IF(AND(ISNUMBER(SEARCH("Yes",C14)),ISNUMBER(SEARCH("Yes",E14)),ISNUMBER(SEARCH("Yes",G14)),ISNUMBER(SEARCH("Yes",I14))),"Yes","No")</f>
        <v>No</v>
      </c>
      <c r="B14" s="18" t="str">
        <f t="shared" si="20"/>
        <v>No</v>
      </c>
      <c r="C14" s="15" t="str">
        <f t="shared" si="1"/>
        <v>No</v>
      </c>
      <c r="D14" s="18" t="str">
        <f t="shared" si="2"/>
        <v>No</v>
      </c>
      <c r="E14" s="18" t="str">
        <f t="shared" si="3"/>
        <v>No</v>
      </c>
      <c r="F14" s="18" t="str">
        <f t="shared" si="4"/>
        <v>Yes</v>
      </c>
      <c r="G14" s="18" t="str">
        <f t="shared" si="5"/>
        <v>No</v>
      </c>
      <c r="H14" s="18" t="str">
        <f t="shared" si="6"/>
        <v>No</v>
      </c>
      <c r="I14" s="18" t="str">
        <f t="shared" si="7"/>
        <v>Yes</v>
      </c>
      <c r="J14" s="18" t="str">
        <f t="shared" si="8"/>
        <v>Yes</v>
      </c>
      <c r="K14" s="21">
        <v>12</v>
      </c>
      <c r="L14" s="5" t="s">
        <v>462</v>
      </c>
      <c r="M14" s="5" t="s">
        <v>463</v>
      </c>
      <c r="N14" s="5" t="s">
        <v>2307</v>
      </c>
      <c r="O14" s="5" t="s">
        <v>152</v>
      </c>
      <c r="P14" s="5" t="s">
        <v>2358</v>
      </c>
      <c r="Q14" s="34" t="s">
        <v>2359</v>
      </c>
      <c r="R14" s="21">
        <v>1</v>
      </c>
      <c r="S14" s="5" t="s">
        <v>152</v>
      </c>
      <c r="T14" s="5" t="s">
        <v>2360</v>
      </c>
      <c r="U14" s="34" t="s">
        <v>2361</v>
      </c>
      <c r="V14" s="21">
        <v>1</v>
      </c>
      <c r="W14" s="22"/>
      <c r="X14" s="22"/>
      <c r="Y14" s="22"/>
      <c r="Z14" s="22"/>
      <c r="AA14" s="5" t="s">
        <v>2310</v>
      </c>
      <c r="AB14" s="5" t="s">
        <v>2362</v>
      </c>
      <c r="AC14" s="34" t="s">
        <v>2363</v>
      </c>
      <c r="AD14" s="21">
        <v>1</v>
      </c>
    </row>
    <row r="15" spans="1:30" x14ac:dyDescent="0.3">
      <c r="A15" s="18" t="str">
        <f t="shared" ref="A15:B15" si="21">IF(AND(ISNUMBER(SEARCH("Yes",C15)),ISNUMBER(SEARCH("Yes",E15)),ISNUMBER(SEARCH("Yes",G15)),ISNUMBER(SEARCH("Yes",I15))),"Yes","No")</f>
        <v>Yes</v>
      </c>
      <c r="B15" s="18" t="str">
        <f t="shared" si="21"/>
        <v>Yes</v>
      </c>
      <c r="C15" s="15" t="str">
        <f t="shared" si="1"/>
        <v>Yes</v>
      </c>
      <c r="D15" s="18" t="str">
        <f t="shared" si="2"/>
        <v>Yes</v>
      </c>
      <c r="E15" s="18" t="str">
        <f t="shared" si="3"/>
        <v>Yes</v>
      </c>
      <c r="F15" s="18" t="str">
        <f t="shared" si="4"/>
        <v>Yes</v>
      </c>
      <c r="G15" s="18" t="str">
        <f t="shared" si="5"/>
        <v>Yes</v>
      </c>
      <c r="H15" s="18" t="str">
        <f t="shared" si="6"/>
        <v>Yes</v>
      </c>
      <c r="I15" s="18" t="str">
        <f t="shared" si="7"/>
        <v>Yes</v>
      </c>
      <c r="J15" s="18" t="str">
        <f t="shared" si="8"/>
        <v>Yes</v>
      </c>
      <c r="K15" s="21">
        <v>13</v>
      </c>
      <c r="L15" s="5" t="s">
        <v>67</v>
      </c>
      <c r="M15" s="5" t="s">
        <v>28</v>
      </c>
      <c r="N15" s="5" t="s">
        <v>2307</v>
      </c>
      <c r="O15" s="5" t="s">
        <v>2310</v>
      </c>
      <c r="P15" s="5" t="s">
        <v>2364</v>
      </c>
      <c r="Q15" s="34" t="s">
        <v>2365</v>
      </c>
      <c r="R15" s="21">
        <v>1</v>
      </c>
      <c r="S15" s="5" t="s">
        <v>24</v>
      </c>
      <c r="T15" s="5" t="s">
        <v>2366</v>
      </c>
      <c r="U15" s="34" t="s">
        <v>2367</v>
      </c>
      <c r="V15" s="21">
        <v>1</v>
      </c>
      <c r="W15" s="5" t="s">
        <v>2310</v>
      </c>
      <c r="X15" s="5" t="s">
        <v>2368</v>
      </c>
      <c r="Y15" s="34" t="s">
        <v>2369</v>
      </c>
      <c r="Z15" s="21">
        <v>1</v>
      </c>
      <c r="AA15" s="5" t="s">
        <v>2310</v>
      </c>
      <c r="AB15" s="5" t="s">
        <v>2370</v>
      </c>
      <c r="AC15" s="34" t="s">
        <v>2371</v>
      </c>
      <c r="AD15" s="21">
        <v>1</v>
      </c>
    </row>
    <row r="16" spans="1:30" x14ac:dyDescent="0.3">
      <c r="A16" s="18" t="str">
        <f t="shared" ref="A16:B16" si="22">IF(AND(ISNUMBER(SEARCH("Yes",C16)),ISNUMBER(SEARCH("Yes",E16)),ISNUMBER(SEARCH("Yes",G16)),ISNUMBER(SEARCH("Yes",I16))),"Yes","No")</f>
        <v>Yes</v>
      </c>
      <c r="B16" s="18" t="str">
        <f t="shared" si="22"/>
        <v>Yes</v>
      </c>
      <c r="C16" s="15" t="str">
        <f t="shared" si="1"/>
        <v>Yes</v>
      </c>
      <c r="D16" s="18" t="str">
        <f t="shared" si="2"/>
        <v>Yes</v>
      </c>
      <c r="E16" s="18" t="str">
        <f t="shared" si="3"/>
        <v>Yes</v>
      </c>
      <c r="F16" s="18" t="str">
        <f t="shared" si="4"/>
        <v>Yes</v>
      </c>
      <c r="G16" s="18" t="str">
        <f t="shared" si="5"/>
        <v>Yes</v>
      </c>
      <c r="H16" s="18" t="str">
        <f t="shared" si="6"/>
        <v>Yes</v>
      </c>
      <c r="I16" s="18" t="str">
        <f t="shared" si="7"/>
        <v>Yes</v>
      </c>
      <c r="J16" s="18" t="str">
        <f t="shared" si="8"/>
        <v>Yes</v>
      </c>
      <c r="K16" s="21">
        <v>14</v>
      </c>
      <c r="L16" s="5" t="s">
        <v>22</v>
      </c>
      <c r="M16" s="5" t="s">
        <v>23</v>
      </c>
      <c r="N16" s="5" t="s">
        <v>2307</v>
      </c>
      <c r="O16" s="5" t="s">
        <v>2310</v>
      </c>
      <c r="P16" s="5" t="s">
        <v>2372</v>
      </c>
      <c r="Q16" s="34" t="s">
        <v>2373</v>
      </c>
      <c r="R16" s="21">
        <v>1</v>
      </c>
      <c r="S16" s="5" t="s">
        <v>24</v>
      </c>
      <c r="T16" s="5" t="s">
        <v>2374</v>
      </c>
      <c r="U16" s="34" t="s">
        <v>2375</v>
      </c>
      <c r="V16" s="21">
        <v>1</v>
      </c>
      <c r="W16" s="5" t="s">
        <v>24</v>
      </c>
      <c r="X16" s="5" t="s">
        <v>2376</v>
      </c>
      <c r="Y16" s="34" t="s">
        <v>2377</v>
      </c>
      <c r="Z16" s="21">
        <v>1</v>
      </c>
      <c r="AA16" s="5" t="s">
        <v>24</v>
      </c>
      <c r="AB16" s="5" t="s">
        <v>2378</v>
      </c>
      <c r="AC16" s="34" t="s">
        <v>2379</v>
      </c>
      <c r="AD16" s="21">
        <v>1</v>
      </c>
    </row>
    <row r="17" spans="1:30" x14ac:dyDescent="0.3">
      <c r="A17" s="18" t="str">
        <f t="shared" ref="A17:B17" si="23">IF(AND(ISNUMBER(SEARCH("Yes",C17)),ISNUMBER(SEARCH("Yes",E17)),ISNUMBER(SEARCH("Yes",G17)),ISNUMBER(SEARCH("Yes",I17))),"Yes","No")</f>
        <v>Yes</v>
      </c>
      <c r="B17" s="18" t="str">
        <f t="shared" si="23"/>
        <v>Yes</v>
      </c>
      <c r="C17" s="15" t="str">
        <f t="shared" si="1"/>
        <v>Yes</v>
      </c>
      <c r="D17" s="18" t="str">
        <f t="shared" si="2"/>
        <v>Yes</v>
      </c>
      <c r="E17" s="18" t="str">
        <f t="shared" si="3"/>
        <v>Yes</v>
      </c>
      <c r="F17" s="18" t="str">
        <f t="shared" si="4"/>
        <v>Yes</v>
      </c>
      <c r="G17" s="18" t="str">
        <f t="shared" si="5"/>
        <v>Yes</v>
      </c>
      <c r="H17" s="18" t="str">
        <f t="shared" si="6"/>
        <v>Yes</v>
      </c>
      <c r="I17" s="18" t="str">
        <f t="shared" si="7"/>
        <v>Yes</v>
      </c>
      <c r="J17" s="18" t="str">
        <f t="shared" si="8"/>
        <v>Yes</v>
      </c>
      <c r="K17" s="21">
        <v>15</v>
      </c>
      <c r="L17" s="5" t="s">
        <v>128</v>
      </c>
      <c r="M17" s="5" t="s">
        <v>307</v>
      </c>
      <c r="N17" s="5" t="s">
        <v>2307</v>
      </c>
      <c r="O17" s="5" t="s">
        <v>24</v>
      </c>
      <c r="P17" s="5" t="s">
        <v>2380</v>
      </c>
      <c r="Q17" s="34" t="s">
        <v>2381</v>
      </c>
      <c r="R17" s="21">
        <v>1</v>
      </c>
      <c r="S17" s="5" t="s">
        <v>24</v>
      </c>
      <c r="T17" s="5" t="s">
        <v>2382</v>
      </c>
      <c r="U17" s="34" t="s">
        <v>2383</v>
      </c>
      <c r="V17" s="21">
        <v>1</v>
      </c>
      <c r="W17" s="5" t="s">
        <v>2310</v>
      </c>
      <c r="X17" s="5" t="s">
        <v>2384</v>
      </c>
      <c r="Y17" s="34" t="s">
        <v>2385</v>
      </c>
      <c r="Z17" s="21">
        <v>1</v>
      </c>
      <c r="AA17" s="5" t="s">
        <v>2310</v>
      </c>
      <c r="AB17" s="5" t="s">
        <v>2386</v>
      </c>
      <c r="AC17" s="34" t="s">
        <v>2387</v>
      </c>
      <c r="AD17" s="21">
        <v>1</v>
      </c>
    </row>
    <row r="18" spans="1:30" x14ac:dyDescent="0.3">
      <c r="A18" s="18" t="str">
        <f t="shared" ref="A18:B18" si="24">IF(AND(ISNUMBER(SEARCH("Yes",C18)),ISNUMBER(SEARCH("Yes",E18)),ISNUMBER(SEARCH("Yes",G18)),ISNUMBER(SEARCH("Yes",I18))),"Yes","No")</f>
        <v>No</v>
      </c>
      <c r="B18" s="18" t="str">
        <f t="shared" si="24"/>
        <v>No</v>
      </c>
      <c r="C18" s="15" t="str">
        <f t="shared" si="1"/>
        <v>No</v>
      </c>
      <c r="D18" s="18" t="str">
        <f t="shared" si="2"/>
        <v>No</v>
      </c>
      <c r="E18" s="18" t="str">
        <f t="shared" si="3"/>
        <v>No</v>
      </c>
      <c r="F18" s="18" t="str">
        <f t="shared" si="4"/>
        <v>No</v>
      </c>
      <c r="G18" s="18" t="str">
        <f t="shared" si="5"/>
        <v>No</v>
      </c>
      <c r="H18" s="18" t="str">
        <f t="shared" si="6"/>
        <v>No</v>
      </c>
      <c r="I18" s="18" t="str">
        <f t="shared" si="7"/>
        <v>Yes</v>
      </c>
      <c r="J18" s="18" t="str">
        <f t="shared" si="8"/>
        <v>Yes</v>
      </c>
      <c r="K18" s="21">
        <v>16</v>
      </c>
      <c r="L18" s="5" t="s">
        <v>248</v>
      </c>
      <c r="M18" s="5" t="s">
        <v>405</v>
      </c>
      <c r="N18" s="5" t="s">
        <v>2307</v>
      </c>
      <c r="O18" s="5" t="s">
        <v>152</v>
      </c>
      <c r="P18" s="5" t="s">
        <v>2388</v>
      </c>
      <c r="Q18" s="34" t="s">
        <v>2389</v>
      </c>
      <c r="R18" s="21">
        <v>1</v>
      </c>
      <c r="S18" s="22"/>
      <c r="T18" s="22"/>
      <c r="U18" s="22"/>
      <c r="V18" s="22"/>
      <c r="W18" s="22"/>
      <c r="X18" s="22"/>
      <c r="Y18" s="22"/>
      <c r="Z18" s="22"/>
      <c r="AA18" s="5" t="s">
        <v>2310</v>
      </c>
      <c r="AB18" s="5" t="s">
        <v>2390</v>
      </c>
      <c r="AC18" s="34" t="s">
        <v>2391</v>
      </c>
      <c r="AD18" s="21">
        <v>1</v>
      </c>
    </row>
    <row r="19" spans="1:30" x14ac:dyDescent="0.3">
      <c r="A19" s="18" t="str">
        <f t="shared" ref="A19:B19" si="25">IF(AND(ISNUMBER(SEARCH("Yes",C19)),ISNUMBER(SEARCH("Yes",E19)),ISNUMBER(SEARCH("Yes",G19)),ISNUMBER(SEARCH("Yes",I19))),"Yes","No")</f>
        <v>No</v>
      </c>
      <c r="B19" s="18" t="str">
        <f t="shared" si="25"/>
        <v>No</v>
      </c>
      <c r="C19" s="15" t="str">
        <f t="shared" si="1"/>
        <v>No</v>
      </c>
      <c r="D19" s="18" t="str">
        <f t="shared" si="2"/>
        <v>No</v>
      </c>
      <c r="E19" s="18" t="str">
        <f t="shared" si="3"/>
        <v>No</v>
      </c>
      <c r="F19" s="18" t="str">
        <f t="shared" si="4"/>
        <v>Yes</v>
      </c>
      <c r="G19" s="18" t="str">
        <f t="shared" si="5"/>
        <v>Yes</v>
      </c>
      <c r="H19" s="18" t="str">
        <f t="shared" si="6"/>
        <v>Yes</v>
      </c>
      <c r="I19" s="18" t="str">
        <f t="shared" si="7"/>
        <v>Yes</v>
      </c>
      <c r="J19" s="18" t="str">
        <f t="shared" si="8"/>
        <v>Yes</v>
      </c>
      <c r="K19" s="21">
        <v>17</v>
      </c>
      <c r="L19" s="5" t="s">
        <v>382</v>
      </c>
      <c r="M19" s="5" t="s">
        <v>383</v>
      </c>
      <c r="N19" s="5" t="s">
        <v>2307</v>
      </c>
      <c r="O19" s="5" t="s">
        <v>152</v>
      </c>
      <c r="P19" s="5" t="s">
        <v>2392</v>
      </c>
      <c r="Q19" s="34" t="s">
        <v>2393</v>
      </c>
      <c r="R19" s="21">
        <v>1</v>
      </c>
      <c r="S19" s="5" t="s">
        <v>2310</v>
      </c>
      <c r="T19" s="5" t="s">
        <v>2394</v>
      </c>
      <c r="U19" s="34" t="s">
        <v>2395</v>
      </c>
      <c r="V19" s="21">
        <v>1</v>
      </c>
      <c r="W19" s="5" t="s">
        <v>24</v>
      </c>
      <c r="X19" s="5" t="s">
        <v>2396</v>
      </c>
      <c r="Y19" s="34" t="s">
        <v>2397</v>
      </c>
      <c r="Z19" s="21">
        <v>1</v>
      </c>
      <c r="AA19" s="5" t="s">
        <v>24</v>
      </c>
      <c r="AB19" s="5" t="s">
        <v>2398</v>
      </c>
      <c r="AC19" s="34" t="s">
        <v>2399</v>
      </c>
      <c r="AD19" s="21">
        <v>1</v>
      </c>
    </row>
    <row r="20" spans="1:30" x14ac:dyDescent="0.3">
      <c r="A20" s="18" t="str">
        <f t="shared" ref="A20:B20" si="26">IF(AND(ISNUMBER(SEARCH("Yes",C20)),ISNUMBER(SEARCH("Yes",E20)),ISNUMBER(SEARCH("Yes",G20)),ISNUMBER(SEARCH("Yes",I20))),"Yes","No")</f>
        <v>No</v>
      </c>
      <c r="B20" s="18" t="str">
        <f t="shared" si="26"/>
        <v>No</v>
      </c>
      <c r="C20" s="15" t="str">
        <f t="shared" si="1"/>
        <v>No</v>
      </c>
      <c r="D20" s="18" t="str">
        <f t="shared" si="2"/>
        <v>No</v>
      </c>
      <c r="E20" s="18" t="str">
        <f t="shared" si="3"/>
        <v>No</v>
      </c>
      <c r="F20" s="18" t="str">
        <f t="shared" si="4"/>
        <v>No</v>
      </c>
      <c r="G20" s="18" t="str">
        <f t="shared" si="5"/>
        <v>No</v>
      </c>
      <c r="H20" s="18" t="str">
        <f t="shared" si="6"/>
        <v>No</v>
      </c>
      <c r="I20" s="18" t="str">
        <f t="shared" si="7"/>
        <v>Yes</v>
      </c>
      <c r="J20" s="18" t="str">
        <f t="shared" si="8"/>
        <v>Yes</v>
      </c>
      <c r="K20" s="21">
        <v>18</v>
      </c>
      <c r="L20" s="5" t="s">
        <v>464</v>
      </c>
      <c r="M20" s="5" t="s">
        <v>465</v>
      </c>
      <c r="N20" s="5" t="s">
        <v>2307</v>
      </c>
      <c r="O20" s="5" t="s">
        <v>152</v>
      </c>
      <c r="P20" s="5" t="s">
        <v>2400</v>
      </c>
      <c r="Q20" s="34" t="s">
        <v>2401</v>
      </c>
      <c r="R20" s="21">
        <v>1</v>
      </c>
      <c r="S20" s="22"/>
      <c r="T20" s="22"/>
      <c r="U20" s="22"/>
      <c r="V20" s="22"/>
      <c r="W20" s="22"/>
      <c r="X20" s="22"/>
      <c r="Y20" s="22"/>
      <c r="Z20" s="22"/>
      <c r="AA20" s="5" t="s">
        <v>2310</v>
      </c>
      <c r="AB20" s="5" t="s">
        <v>2402</v>
      </c>
      <c r="AC20" s="34" t="s">
        <v>2403</v>
      </c>
      <c r="AD20" s="21">
        <v>1</v>
      </c>
    </row>
    <row r="21" spans="1:30" x14ac:dyDescent="0.3">
      <c r="A21" s="18" t="str">
        <f t="shared" ref="A21:B21" si="27">IF(AND(ISNUMBER(SEARCH("Yes",C21)),ISNUMBER(SEARCH("Yes",E21)),ISNUMBER(SEARCH("Yes",G21)),ISNUMBER(SEARCH("Yes",I21))),"Yes","No")</f>
        <v>Yes</v>
      </c>
      <c r="B21" s="18" t="str">
        <f t="shared" si="27"/>
        <v>Yes</v>
      </c>
      <c r="C21" s="15" t="str">
        <f t="shared" si="1"/>
        <v>Yes</v>
      </c>
      <c r="D21" s="18" t="str">
        <f t="shared" si="2"/>
        <v>Yes</v>
      </c>
      <c r="E21" s="18" t="str">
        <f t="shared" si="3"/>
        <v>Yes</v>
      </c>
      <c r="F21" s="18" t="str">
        <f t="shared" si="4"/>
        <v>Yes</v>
      </c>
      <c r="G21" s="18" t="str">
        <f t="shared" si="5"/>
        <v>Yes</v>
      </c>
      <c r="H21" s="18" t="str">
        <f t="shared" si="6"/>
        <v>Yes</v>
      </c>
      <c r="I21" s="18" t="str">
        <f t="shared" si="7"/>
        <v>Yes</v>
      </c>
      <c r="J21" s="18" t="str">
        <f t="shared" si="8"/>
        <v>Yes</v>
      </c>
      <c r="K21" s="21">
        <v>19</v>
      </c>
      <c r="L21" s="5" t="s">
        <v>27</v>
      </c>
      <c r="M21" s="5" t="s">
        <v>28</v>
      </c>
      <c r="N21" s="5" t="s">
        <v>2307</v>
      </c>
      <c r="O21" s="5" t="s">
        <v>2310</v>
      </c>
      <c r="P21" s="5" t="s">
        <v>2404</v>
      </c>
      <c r="Q21" s="34" t="s">
        <v>2405</v>
      </c>
      <c r="R21" s="21">
        <v>1</v>
      </c>
      <c r="S21" s="5" t="s">
        <v>24</v>
      </c>
      <c r="T21" s="5" t="s">
        <v>2406</v>
      </c>
      <c r="U21" s="34" t="s">
        <v>2407</v>
      </c>
      <c r="V21" s="21">
        <v>1</v>
      </c>
      <c r="W21" s="5" t="s">
        <v>24</v>
      </c>
      <c r="X21" s="5" t="s">
        <v>2408</v>
      </c>
      <c r="Y21" s="34" t="s">
        <v>2409</v>
      </c>
      <c r="Z21" s="21">
        <v>1</v>
      </c>
      <c r="AA21" s="5" t="s">
        <v>2310</v>
      </c>
      <c r="AB21" s="5" t="s">
        <v>2410</v>
      </c>
      <c r="AC21" s="34" t="s">
        <v>2411</v>
      </c>
      <c r="AD21" s="21">
        <v>1</v>
      </c>
    </row>
    <row r="22" spans="1:30" x14ac:dyDescent="0.3">
      <c r="A22" s="18" t="str">
        <f t="shared" ref="A22:B22" si="28">IF(AND(ISNUMBER(SEARCH("Yes",C22)),ISNUMBER(SEARCH("Yes",E22)),ISNUMBER(SEARCH("Yes",G22)),ISNUMBER(SEARCH("Yes",I22))),"Yes","No")</f>
        <v>No</v>
      </c>
      <c r="B22" s="18" t="str">
        <f t="shared" si="28"/>
        <v>No</v>
      </c>
      <c r="C22" s="15" t="str">
        <f t="shared" si="1"/>
        <v>No</v>
      </c>
      <c r="D22" s="18" t="str">
        <f t="shared" si="2"/>
        <v>No</v>
      </c>
      <c r="E22" s="18" t="str">
        <f t="shared" si="3"/>
        <v>No</v>
      </c>
      <c r="F22" s="18" t="str">
        <f t="shared" si="4"/>
        <v>No</v>
      </c>
      <c r="G22" s="18" t="str">
        <f t="shared" si="5"/>
        <v>No</v>
      </c>
      <c r="H22" s="18" t="str">
        <f t="shared" si="6"/>
        <v>No</v>
      </c>
      <c r="I22" s="18" t="str">
        <f t="shared" si="7"/>
        <v>Yes</v>
      </c>
      <c r="J22" s="18" t="str">
        <f t="shared" si="8"/>
        <v>Yes</v>
      </c>
      <c r="K22" s="21">
        <v>20</v>
      </c>
      <c r="L22" s="5" t="s">
        <v>466</v>
      </c>
      <c r="M22" s="5" t="s">
        <v>467</v>
      </c>
      <c r="N22" s="5" t="s">
        <v>2307</v>
      </c>
      <c r="O22" s="5" t="s">
        <v>152</v>
      </c>
      <c r="P22" s="5" t="s">
        <v>2412</v>
      </c>
      <c r="Q22" s="34" t="s">
        <v>2413</v>
      </c>
      <c r="R22" s="21">
        <v>1</v>
      </c>
      <c r="S22" s="22"/>
      <c r="T22" s="22"/>
      <c r="U22" s="22"/>
      <c r="V22" s="22"/>
      <c r="W22" s="22"/>
      <c r="X22" s="22"/>
      <c r="Y22" s="22"/>
      <c r="Z22" s="22"/>
      <c r="AA22" s="5" t="s">
        <v>24</v>
      </c>
      <c r="AB22" s="5" t="s">
        <v>2414</v>
      </c>
      <c r="AC22" s="34" t="s">
        <v>2415</v>
      </c>
      <c r="AD22" s="21">
        <v>1</v>
      </c>
    </row>
    <row r="23" spans="1:30" x14ac:dyDescent="0.3">
      <c r="A23" s="18" t="str">
        <f t="shared" ref="A23:B23" si="29">IF(AND(ISNUMBER(SEARCH("Yes",C23)),ISNUMBER(SEARCH("Yes",E23)),ISNUMBER(SEARCH("Yes",G23)),ISNUMBER(SEARCH("Yes",I23))),"Yes","No")</f>
        <v>Yes</v>
      </c>
      <c r="B23" s="18" t="str">
        <f t="shared" si="29"/>
        <v>Yes</v>
      </c>
      <c r="C23" s="15" t="str">
        <f t="shared" si="1"/>
        <v>Yes</v>
      </c>
      <c r="D23" s="18" t="str">
        <f t="shared" si="2"/>
        <v>Yes</v>
      </c>
      <c r="E23" s="18" t="str">
        <f t="shared" si="3"/>
        <v>Yes</v>
      </c>
      <c r="F23" s="18" t="str">
        <f t="shared" si="4"/>
        <v>Yes</v>
      </c>
      <c r="G23" s="18" t="str">
        <f t="shared" si="5"/>
        <v>Yes</v>
      </c>
      <c r="H23" s="18" t="str">
        <f t="shared" si="6"/>
        <v>Yes</v>
      </c>
      <c r="I23" s="18" t="str">
        <f t="shared" si="7"/>
        <v>Yes</v>
      </c>
      <c r="J23" s="18" t="str">
        <f t="shared" si="8"/>
        <v>Yes</v>
      </c>
      <c r="K23" s="21">
        <v>21</v>
      </c>
      <c r="L23" s="5" t="s">
        <v>30</v>
      </c>
      <c r="M23" s="5" t="s">
        <v>31</v>
      </c>
      <c r="N23" s="5" t="s">
        <v>2307</v>
      </c>
      <c r="O23" s="5" t="s">
        <v>24</v>
      </c>
      <c r="P23" s="5" t="s">
        <v>2416</v>
      </c>
      <c r="Q23" s="34" t="s">
        <v>2417</v>
      </c>
      <c r="R23" s="21">
        <v>1</v>
      </c>
      <c r="S23" s="5" t="s">
        <v>2310</v>
      </c>
      <c r="T23" s="5" t="s">
        <v>2418</v>
      </c>
      <c r="U23" s="34" t="s">
        <v>2419</v>
      </c>
      <c r="V23" s="21">
        <v>1</v>
      </c>
      <c r="W23" s="5" t="s">
        <v>2310</v>
      </c>
      <c r="X23" s="5" t="s">
        <v>2420</v>
      </c>
      <c r="Y23" s="34" t="s">
        <v>2421</v>
      </c>
      <c r="Z23" s="21">
        <v>1</v>
      </c>
      <c r="AA23" s="5" t="s">
        <v>2310</v>
      </c>
      <c r="AB23" s="5" t="s">
        <v>2422</v>
      </c>
      <c r="AC23" s="34" t="s">
        <v>2423</v>
      </c>
      <c r="AD23" s="21">
        <v>1</v>
      </c>
    </row>
    <row r="24" spans="1:30" x14ac:dyDescent="0.3">
      <c r="A24" s="18" t="str">
        <f t="shared" ref="A24:B24" si="30">IF(AND(ISNUMBER(SEARCH("Yes",C24)),ISNUMBER(SEARCH("Yes",E24)),ISNUMBER(SEARCH("Yes",G24)),ISNUMBER(SEARCH("Yes",I24))),"Yes","No")</f>
        <v>No</v>
      </c>
      <c r="B24" s="18" t="str">
        <f t="shared" si="30"/>
        <v>No</v>
      </c>
      <c r="C24" s="15" t="str">
        <f t="shared" si="1"/>
        <v>No</v>
      </c>
      <c r="D24" s="18" t="str">
        <f t="shared" si="2"/>
        <v>No</v>
      </c>
      <c r="E24" s="18" t="str">
        <f t="shared" si="3"/>
        <v>No</v>
      </c>
      <c r="F24" s="18" t="str">
        <f t="shared" si="4"/>
        <v>No</v>
      </c>
      <c r="G24" s="18" t="str">
        <f t="shared" si="5"/>
        <v>No</v>
      </c>
      <c r="H24" s="18" t="str">
        <f t="shared" si="6"/>
        <v>No</v>
      </c>
      <c r="I24" s="18" t="str">
        <f t="shared" si="7"/>
        <v>Yes</v>
      </c>
      <c r="J24" s="18" t="str">
        <f t="shared" si="8"/>
        <v>No</v>
      </c>
      <c r="K24" s="21">
        <v>22</v>
      </c>
      <c r="L24" s="5" t="s">
        <v>468</v>
      </c>
      <c r="M24" s="5" t="s">
        <v>469</v>
      </c>
      <c r="N24" s="5" t="s">
        <v>2307</v>
      </c>
      <c r="O24" s="5" t="s">
        <v>152</v>
      </c>
      <c r="P24" s="5" t="s">
        <v>2321</v>
      </c>
      <c r="Q24" s="34" t="s">
        <v>2424</v>
      </c>
      <c r="R24" s="21">
        <v>1</v>
      </c>
      <c r="S24" s="22"/>
      <c r="T24" s="22"/>
      <c r="U24" s="22"/>
      <c r="V24" s="22"/>
      <c r="W24" s="22"/>
      <c r="X24" s="22"/>
      <c r="Y24" s="22"/>
      <c r="Z24" s="22"/>
      <c r="AA24" s="5" t="s">
        <v>152</v>
      </c>
      <c r="AB24" s="5" t="s">
        <v>2425</v>
      </c>
      <c r="AC24" s="34" t="s">
        <v>2426</v>
      </c>
      <c r="AD24" s="21">
        <v>1</v>
      </c>
    </row>
    <row r="25" spans="1:30" x14ac:dyDescent="0.3">
      <c r="A25" s="18" t="str">
        <f t="shared" ref="A25:B25" si="31">IF(AND(ISNUMBER(SEARCH("Yes",C25)),ISNUMBER(SEARCH("Yes",E25)),ISNUMBER(SEARCH("Yes",G25)),ISNUMBER(SEARCH("Yes",I25))),"Yes","No")</f>
        <v>No</v>
      </c>
      <c r="B25" s="18" t="str">
        <f t="shared" si="31"/>
        <v>No</v>
      </c>
      <c r="C25" s="15" t="str">
        <f t="shared" si="1"/>
        <v>No</v>
      </c>
      <c r="D25" s="18" t="str">
        <f t="shared" si="2"/>
        <v>No</v>
      </c>
      <c r="E25" s="18" t="str">
        <f t="shared" si="3"/>
        <v>No</v>
      </c>
      <c r="F25" s="18" t="str">
        <f t="shared" si="4"/>
        <v>No</v>
      </c>
      <c r="G25" s="18" t="str">
        <f t="shared" si="5"/>
        <v>No</v>
      </c>
      <c r="H25" s="18" t="str">
        <f t="shared" si="6"/>
        <v>No</v>
      </c>
      <c r="I25" s="18" t="str">
        <f t="shared" si="7"/>
        <v>Yes</v>
      </c>
      <c r="J25" s="18" t="str">
        <f t="shared" si="8"/>
        <v>Yes</v>
      </c>
      <c r="K25" s="21">
        <v>23</v>
      </c>
      <c r="L25" s="5" t="s">
        <v>470</v>
      </c>
      <c r="M25" s="5" t="s">
        <v>471</v>
      </c>
      <c r="N25" s="5" t="s">
        <v>2307</v>
      </c>
      <c r="O25" s="5" t="s">
        <v>152</v>
      </c>
      <c r="P25" s="5" t="s">
        <v>2427</v>
      </c>
      <c r="Q25" s="34" t="s">
        <v>2428</v>
      </c>
      <c r="R25" s="21">
        <v>1</v>
      </c>
      <c r="S25" s="22"/>
      <c r="T25" s="22"/>
      <c r="U25" s="22"/>
      <c r="V25" s="22"/>
      <c r="W25" s="22"/>
      <c r="X25" s="22"/>
      <c r="Y25" s="22"/>
      <c r="Z25" s="22"/>
      <c r="AA25" s="5" t="s">
        <v>24</v>
      </c>
      <c r="AB25" s="5" t="s">
        <v>2429</v>
      </c>
      <c r="AC25" s="34" t="s">
        <v>2430</v>
      </c>
      <c r="AD25" s="21">
        <v>1</v>
      </c>
    </row>
    <row r="26" spans="1:30" x14ac:dyDescent="0.3">
      <c r="A26" s="18" t="str">
        <f t="shared" ref="A26:B26" si="32">IF(AND(ISNUMBER(SEARCH("Yes",C26)),ISNUMBER(SEARCH("Yes",E26)),ISNUMBER(SEARCH("Yes",G26)),ISNUMBER(SEARCH("Yes",I26))),"Yes","No")</f>
        <v>No</v>
      </c>
      <c r="B26" s="18" t="str">
        <f t="shared" si="32"/>
        <v>No</v>
      </c>
      <c r="C26" s="15" t="str">
        <f t="shared" si="1"/>
        <v>No</v>
      </c>
      <c r="D26" s="18" t="str">
        <f t="shared" si="2"/>
        <v>No</v>
      </c>
      <c r="E26" s="18" t="str">
        <f t="shared" si="3"/>
        <v>No</v>
      </c>
      <c r="F26" s="18" t="str">
        <f t="shared" si="4"/>
        <v>No</v>
      </c>
      <c r="G26" s="18" t="str">
        <f t="shared" si="5"/>
        <v>No</v>
      </c>
      <c r="H26" s="18" t="str">
        <f t="shared" si="6"/>
        <v>No</v>
      </c>
      <c r="I26" s="18" t="str">
        <f t="shared" si="7"/>
        <v>Yes</v>
      </c>
      <c r="J26" s="18" t="str">
        <f t="shared" si="8"/>
        <v>Yes</v>
      </c>
      <c r="K26" s="21">
        <v>24</v>
      </c>
      <c r="L26" s="5" t="s">
        <v>472</v>
      </c>
      <c r="M26" s="5" t="s">
        <v>473</v>
      </c>
      <c r="N26" s="5" t="s">
        <v>2307</v>
      </c>
      <c r="O26" s="5" t="s">
        <v>152</v>
      </c>
      <c r="P26" s="5" t="s">
        <v>2431</v>
      </c>
      <c r="Q26" s="34" t="s">
        <v>2432</v>
      </c>
      <c r="R26" s="21">
        <v>1</v>
      </c>
      <c r="S26" s="22"/>
      <c r="T26" s="22"/>
      <c r="U26" s="22"/>
      <c r="V26" s="22"/>
      <c r="W26" s="22"/>
      <c r="X26" s="22"/>
      <c r="Y26" s="22"/>
      <c r="Z26" s="22"/>
      <c r="AA26" s="5" t="s">
        <v>2310</v>
      </c>
      <c r="AB26" s="5" t="s">
        <v>2433</v>
      </c>
      <c r="AC26" s="34" t="s">
        <v>2434</v>
      </c>
      <c r="AD26" s="21">
        <v>1</v>
      </c>
    </row>
    <row r="27" spans="1:30" x14ac:dyDescent="0.3">
      <c r="A27" s="18" t="str">
        <f t="shared" ref="A27:B27" si="33">IF(AND(ISNUMBER(SEARCH("Yes",C27)),ISNUMBER(SEARCH("Yes",E27)),ISNUMBER(SEARCH("Yes",G27)),ISNUMBER(SEARCH("Yes",I27))),"Yes","No")</f>
        <v>No</v>
      </c>
      <c r="B27" s="18" t="str">
        <f t="shared" si="33"/>
        <v>No</v>
      </c>
      <c r="C27" s="15" t="str">
        <f t="shared" si="1"/>
        <v>No</v>
      </c>
      <c r="D27" s="18" t="str">
        <f t="shared" si="2"/>
        <v>No</v>
      </c>
      <c r="E27" s="18" t="str">
        <f t="shared" si="3"/>
        <v>No</v>
      </c>
      <c r="F27" s="18" t="str">
        <f t="shared" si="4"/>
        <v>No</v>
      </c>
      <c r="G27" s="18" t="str">
        <f t="shared" si="5"/>
        <v>No</v>
      </c>
      <c r="H27" s="18" t="str">
        <f t="shared" si="6"/>
        <v>No</v>
      </c>
      <c r="I27" s="18" t="str">
        <f t="shared" si="7"/>
        <v>Yes</v>
      </c>
      <c r="J27" s="18" t="str">
        <f t="shared" si="8"/>
        <v>Yes</v>
      </c>
      <c r="K27" s="21">
        <v>25</v>
      </c>
      <c r="L27" s="5" t="s">
        <v>474</v>
      </c>
      <c r="M27" s="5" t="s">
        <v>475</v>
      </c>
      <c r="N27" s="5" t="s">
        <v>2307</v>
      </c>
      <c r="O27" s="5" t="s">
        <v>152</v>
      </c>
      <c r="P27" s="5" t="s">
        <v>2435</v>
      </c>
      <c r="Q27" s="34" t="s">
        <v>2436</v>
      </c>
      <c r="R27" s="21">
        <v>1</v>
      </c>
      <c r="S27" s="22"/>
      <c r="T27" s="22"/>
      <c r="U27" s="22"/>
      <c r="V27" s="22"/>
      <c r="W27" s="22"/>
      <c r="X27" s="22"/>
      <c r="Y27" s="22"/>
      <c r="Z27" s="22"/>
      <c r="AA27" s="5" t="s">
        <v>24</v>
      </c>
      <c r="AB27" s="5" t="s">
        <v>2437</v>
      </c>
      <c r="AC27" s="34" t="s">
        <v>2438</v>
      </c>
      <c r="AD27" s="21">
        <v>1</v>
      </c>
    </row>
    <row r="28" spans="1:30" x14ac:dyDescent="0.3">
      <c r="A28" s="18" t="str">
        <f t="shared" ref="A28:B28" si="34">IF(AND(ISNUMBER(SEARCH("Yes",C28)),ISNUMBER(SEARCH("Yes",E28)),ISNUMBER(SEARCH("Yes",G28)),ISNUMBER(SEARCH("Yes",I28))),"Yes","No")</f>
        <v>No</v>
      </c>
      <c r="B28" s="18" t="str">
        <f t="shared" si="34"/>
        <v>No</v>
      </c>
      <c r="C28" s="15" t="str">
        <f t="shared" si="1"/>
        <v>No</v>
      </c>
      <c r="D28" s="18" t="str">
        <f t="shared" si="2"/>
        <v>No</v>
      </c>
      <c r="E28" s="18" t="str">
        <f t="shared" si="3"/>
        <v>No</v>
      </c>
      <c r="F28" s="18" t="str">
        <f t="shared" si="4"/>
        <v>No</v>
      </c>
      <c r="G28" s="18" t="str">
        <f t="shared" si="5"/>
        <v>No</v>
      </c>
      <c r="H28" s="18" t="str">
        <f t="shared" si="6"/>
        <v>No</v>
      </c>
      <c r="I28" s="18" t="str">
        <f t="shared" si="7"/>
        <v>Yes</v>
      </c>
      <c r="J28" s="18" t="str">
        <f t="shared" si="8"/>
        <v>Yes</v>
      </c>
      <c r="K28" s="21">
        <v>26</v>
      </c>
      <c r="L28" s="5" t="s">
        <v>476</v>
      </c>
      <c r="M28" s="5" t="s">
        <v>477</v>
      </c>
      <c r="N28" s="5" t="s">
        <v>2307</v>
      </c>
      <c r="O28" s="5" t="s">
        <v>152</v>
      </c>
      <c r="P28" s="5" t="s">
        <v>2333</v>
      </c>
      <c r="Q28" s="34" t="s">
        <v>2439</v>
      </c>
      <c r="R28" s="21">
        <v>1</v>
      </c>
      <c r="S28" s="22"/>
      <c r="T28" s="22"/>
      <c r="U28" s="22"/>
      <c r="V28" s="22"/>
      <c r="W28" s="22"/>
      <c r="X28" s="22"/>
      <c r="Y28" s="22"/>
      <c r="Z28" s="22"/>
      <c r="AA28" s="5" t="s">
        <v>24</v>
      </c>
      <c r="AB28" s="5" t="s">
        <v>2440</v>
      </c>
      <c r="AC28" s="34" t="s">
        <v>2441</v>
      </c>
      <c r="AD28" s="21">
        <v>1</v>
      </c>
    </row>
    <row r="29" spans="1:30" x14ac:dyDescent="0.3">
      <c r="A29" s="18" t="str">
        <f t="shared" ref="A29:B29" si="35">IF(AND(ISNUMBER(SEARCH("Yes",C29)),ISNUMBER(SEARCH("Yes",E29)),ISNUMBER(SEARCH("Yes",G29)),ISNUMBER(SEARCH("Yes",I29))),"Yes","No")</f>
        <v>No</v>
      </c>
      <c r="B29" s="18" t="str">
        <f t="shared" si="35"/>
        <v>No</v>
      </c>
      <c r="C29" s="15" t="str">
        <f t="shared" si="1"/>
        <v>No</v>
      </c>
      <c r="D29" s="18" t="str">
        <f t="shared" si="2"/>
        <v>No</v>
      </c>
      <c r="E29" s="18" t="str">
        <f t="shared" si="3"/>
        <v>No</v>
      </c>
      <c r="F29" s="18" t="str">
        <f t="shared" si="4"/>
        <v>No</v>
      </c>
      <c r="G29" s="18" t="str">
        <f t="shared" si="5"/>
        <v>No</v>
      </c>
      <c r="H29" s="18" t="str">
        <f t="shared" si="6"/>
        <v>No</v>
      </c>
      <c r="I29" s="18" t="str">
        <f t="shared" si="7"/>
        <v>Yes</v>
      </c>
      <c r="J29" s="18" t="str">
        <f t="shared" si="8"/>
        <v>Yes</v>
      </c>
      <c r="K29" s="21">
        <v>27</v>
      </c>
      <c r="L29" s="5" t="s">
        <v>478</v>
      </c>
      <c r="M29" s="5" t="s">
        <v>479</v>
      </c>
      <c r="N29" s="5" t="s">
        <v>2307</v>
      </c>
      <c r="O29" s="5" t="s">
        <v>152</v>
      </c>
      <c r="P29" s="5" t="s">
        <v>2442</v>
      </c>
      <c r="Q29" s="34" t="s">
        <v>2443</v>
      </c>
      <c r="R29" s="21">
        <v>1</v>
      </c>
      <c r="S29" s="22"/>
      <c r="T29" s="22"/>
      <c r="U29" s="22"/>
      <c r="V29" s="22"/>
      <c r="W29" s="22"/>
      <c r="X29" s="22"/>
      <c r="Y29" s="22"/>
      <c r="Z29" s="22"/>
      <c r="AA29" s="5" t="s">
        <v>24</v>
      </c>
      <c r="AB29" s="5" t="s">
        <v>2444</v>
      </c>
      <c r="AC29" s="34" t="s">
        <v>2445</v>
      </c>
      <c r="AD29" s="21">
        <v>1</v>
      </c>
    </row>
    <row r="30" spans="1:30" x14ac:dyDescent="0.3">
      <c r="A30" s="18" t="str">
        <f t="shared" ref="A30:B30" si="36">IF(AND(ISNUMBER(SEARCH("Yes",C30)),ISNUMBER(SEARCH("Yes",E30)),ISNUMBER(SEARCH("Yes",G30)),ISNUMBER(SEARCH("Yes",I30))),"Yes","No")</f>
        <v>No</v>
      </c>
      <c r="B30" s="18" t="str">
        <f t="shared" si="36"/>
        <v>No</v>
      </c>
      <c r="C30" s="15" t="str">
        <f t="shared" si="1"/>
        <v>No</v>
      </c>
      <c r="D30" s="18" t="str">
        <f t="shared" si="2"/>
        <v>No</v>
      </c>
      <c r="E30" s="18" t="str">
        <f t="shared" si="3"/>
        <v>No</v>
      </c>
      <c r="F30" s="18" t="str">
        <f t="shared" si="4"/>
        <v>No</v>
      </c>
      <c r="G30" s="18" t="str">
        <f t="shared" si="5"/>
        <v>No</v>
      </c>
      <c r="H30" s="18" t="str">
        <f t="shared" si="6"/>
        <v>No</v>
      </c>
      <c r="I30" s="18" t="str">
        <f t="shared" si="7"/>
        <v>Yes</v>
      </c>
      <c r="J30" s="18" t="str">
        <f t="shared" si="8"/>
        <v>Yes</v>
      </c>
      <c r="K30" s="21">
        <v>28</v>
      </c>
      <c r="L30" s="5" t="s">
        <v>480</v>
      </c>
      <c r="M30" s="5" t="s">
        <v>481</v>
      </c>
      <c r="N30" s="5" t="s">
        <v>2307</v>
      </c>
      <c r="O30" s="5" t="s">
        <v>152</v>
      </c>
      <c r="P30" s="5" t="s">
        <v>2446</v>
      </c>
      <c r="Q30" s="34" t="s">
        <v>2447</v>
      </c>
      <c r="R30" s="21">
        <v>1</v>
      </c>
      <c r="S30" s="22"/>
      <c r="T30" s="22"/>
      <c r="U30" s="22"/>
      <c r="V30" s="22"/>
      <c r="W30" s="22"/>
      <c r="X30" s="22"/>
      <c r="Y30" s="22"/>
      <c r="Z30" s="22"/>
      <c r="AA30" s="5" t="s">
        <v>2310</v>
      </c>
      <c r="AB30" s="5" t="s">
        <v>2352</v>
      </c>
      <c r="AC30" s="34" t="s">
        <v>2448</v>
      </c>
      <c r="AD30" s="21">
        <v>1</v>
      </c>
    </row>
    <row r="31" spans="1:30" x14ac:dyDescent="0.3">
      <c r="A31" s="18" t="str">
        <f t="shared" ref="A31:B31" si="37">IF(AND(ISNUMBER(SEARCH("Yes",C31)),ISNUMBER(SEARCH("Yes",E31)),ISNUMBER(SEARCH("Yes",G31)),ISNUMBER(SEARCH("Yes",I31))),"Yes","No")</f>
        <v>Yes</v>
      </c>
      <c r="B31" s="18" t="str">
        <f t="shared" si="37"/>
        <v>No</v>
      </c>
      <c r="C31" s="15" t="str">
        <f t="shared" si="1"/>
        <v>Yes</v>
      </c>
      <c r="D31" s="18" t="str">
        <f t="shared" si="2"/>
        <v>No</v>
      </c>
      <c r="E31" s="18" t="str">
        <f t="shared" si="3"/>
        <v>Yes</v>
      </c>
      <c r="F31" s="18" t="str">
        <f t="shared" si="4"/>
        <v>Yes</v>
      </c>
      <c r="G31" s="18" t="str">
        <f t="shared" si="5"/>
        <v>Yes</v>
      </c>
      <c r="H31" s="18" t="str">
        <f t="shared" si="6"/>
        <v>Yes</v>
      </c>
      <c r="I31" s="18" t="str">
        <f t="shared" si="7"/>
        <v>Yes</v>
      </c>
      <c r="J31" s="18" t="str">
        <f t="shared" si="8"/>
        <v>Yes</v>
      </c>
      <c r="K31" s="21">
        <v>29</v>
      </c>
      <c r="L31" s="5" t="s">
        <v>21</v>
      </c>
      <c r="M31" s="5" t="s">
        <v>299</v>
      </c>
      <c r="N31" s="5" t="s">
        <v>2307</v>
      </c>
      <c r="O31" s="5" t="s">
        <v>152</v>
      </c>
      <c r="P31" s="5" t="s">
        <v>2449</v>
      </c>
      <c r="Q31" s="34" t="s">
        <v>2450</v>
      </c>
      <c r="R31" s="21">
        <v>1</v>
      </c>
      <c r="S31" s="5" t="s">
        <v>2310</v>
      </c>
      <c r="T31" s="5" t="s">
        <v>2451</v>
      </c>
      <c r="U31" s="34" t="s">
        <v>2452</v>
      </c>
      <c r="V31" s="21">
        <v>1</v>
      </c>
      <c r="W31" s="5" t="s">
        <v>24</v>
      </c>
      <c r="X31" s="5" t="s">
        <v>2453</v>
      </c>
      <c r="Y31" s="34" t="s">
        <v>2454</v>
      </c>
      <c r="Z31" s="21">
        <v>1</v>
      </c>
      <c r="AA31" s="5" t="s">
        <v>24</v>
      </c>
      <c r="AB31" s="5" t="s">
        <v>2455</v>
      </c>
      <c r="AC31" s="34" t="s">
        <v>2456</v>
      </c>
      <c r="AD31" s="21">
        <v>1</v>
      </c>
    </row>
    <row r="32" spans="1:30" x14ac:dyDescent="0.3">
      <c r="A32" s="18" t="str">
        <f t="shared" ref="A32:B32" si="38">IF(AND(ISNUMBER(SEARCH("Yes",C32)),ISNUMBER(SEARCH("Yes",E32)),ISNUMBER(SEARCH("Yes",G32)),ISNUMBER(SEARCH("Yes",I32))),"Yes","No")</f>
        <v>No</v>
      </c>
      <c r="B32" s="18" t="str">
        <f t="shared" si="38"/>
        <v>No</v>
      </c>
      <c r="C32" s="15" t="str">
        <f t="shared" si="1"/>
        <v>No</v>
      </c>
      <c r="D32" s="18" t="str">
        <f t="shared" si="2"/>
        <v>No</v>
      </c>
      <c r="E32" s="18" t="str">
        <f t="shared" si="3"/>
        <v>No</v>
      </c>
      <c r="F32" s="18" t="str">
        <f t="shared" si="4"/>
        <v>No</v>
      </c>
      <c r="G32" s="18" t="str">
        <f t="shared" si="5"/>
        <v>No</v>
      </c>
      <c r="H32" s="18" t="str">
        <f t="shared" si="6"/>
        <v>No</v>
      </c>
      <c r="I32" s="18" t="str">
        <f t="shared" si="7"/>
        <v>Yes</v>
      </c>
      <c r="J32" s="18" t="str">
        <f t="shared" si="8"/>
        <v>Yes</v>
      </c>
      <c r="K32" s="21">
        <v>30</v>
      </c>
      <c r="L32" s="5" t="s">
        <v>482</v>
      </c>
      <c r="M32" s="5" t="s">
        <v>483</v>
      </c>
      <c r="N32" s="5" t="s">
        <v>2307</v>
      </c>
      <c r="O32" s="5" t="s">
        <v>152</v>
      </c>
      <c r="P32" s="5" t="s">
        <v>2457</v>
      </c>
      <c r="Q32" s="34" t="s">
        <v>2458</v>
      </c>
      <c r="R32" s="21">
        <v>1</v>
      </c>
      <c r="S32" s="22"/>
      <c r="T32" s="22"/>
      <c r="U32" s="22"/>
      <c r="V32" s="22"/>
      <c r="W32" s="22"/>
      <c r="X32" s="22"/>
      <c r="Y32" s="22"/>
      <c r="Z32" s="22"/>
      <c r="AA32" s="5" t="s">
        <v>2310</v>
      </c>
      <c r="AB32" s="5" t="s">
        <v>2459</v>
      </c>
      <c r="AC32" s="34" t="s">
        <v>2460</v>
      </c>
      <c r="AD32" s="21">
        <v>1</v>
      </c>
    </row>
    <row r="33" spans="1:30" x14ac:dyDescent="0.3">
      <c r="A33" s="18" t="str">
        <f t="shared" ref="A33:B33" si="39">IF(AND(ISNUMBER(SEARCH("Yes",C33)),ISNUMBER(SEARCH("Yes",E33)),ISNUMBER(SEARCH("Yes",G33)),ISNUMBER(SEARCH("Yes",I33))),"Yes","No")</f>
        <v>No</v>
      </c>
      <c r="B33" s="18" t="str">
        <f t="shared" si="39"/>
        <v>No</v>
      </c>
      <c r="C33" s="15" t="str">
        <f t="shared" si="1"/>
        <v>No</v>
      </c>
      <c r="D33" s="18" t="str">
        <f t="shared" si="2"/>
        <v>No</v>
      </c>
      <c r="E33" s="18" t="str">
        <f t="shared" si="3"/>
        <v>No</v>
      </c>
      <c r="F33" s="18" t="str">
        <f t="shared" si="4"/>
        <v>No</v>
      </c>
      <c r="G33" s="18" t="str">
        <f t="shared" si="5"/>
        <v>No</v>
      </c>
      <c r="H33" s="18" t="str">
        <f t="shared" si="6"/>
        <v>No</v>
      </c>
      <c r="I33" s="18" t="str">
        <f t="shared" si="7"/>
        <v>Yes</v>
      </c>
      <c r="J33" s="18" t="str">
        <f t="shared" si="8"/>
        <v>Yes</v>
      </c>
      <c r="K33" s="21">
        <v>31</v>
      </c>
      <c r="L33" s="5" t="s">
        <v>484</v>
      </c>
      <c r="M33" s="5" t="s">
        <v>485</v>
      </c>
      <c r="N33" s="5" t="s">
        <v>2307</v>
      </c>
      <c r="O33" s="5" t="s">
        <v>152</v>
      </c>
      <c r="P33" s="5" t="s">
        <v>2461</v>
      </c>
      <c r="Q33" s="34" t="s">
        <v>2462</v>
      </c>
      <c r="R33" s="21">
        <v>1</v>
      </c>
      <c r="S33" s="22"/>
      <c r="T33" s="22"/>
      <c r="U33" s="22"/>
      <c r="V33" s="22"/>
      <c r="W33" s="22"/>
      <c r="X33" s="22"/>
      <c r="Y33" s="22"/>
      <c r="Z33" s="22"/>
      <c r="AA33" s="5" t="s">
        <v>2310</v>
      </c>
      <c r="AB33" s="5" t="s">
        <v>2463</v>
      </c>
      <c r="AC33" s="34" t="s">
        <v>2464</v>
      </c>
      <c r="AD33" s="21">
        <v>1</v>
      </c>
    </row>
    <row r="34" spans="1:30" x14ac:dyDescent="0.3">
      <c r="A34" s="18" t="str">
        <f t="shared" ref="A34:B34" si="40">IF(AND(ISNUMBER(SEARCH("Yes",C34)),ISNUMBER(SEARCH("Yes",E34)),ISNUMBER(SEARCH("Yes",G34)),ISNUMBER(SEARCH("Yes",I34))),"Yes","No")</f>
        <v>No</v>
      </c>
      <c r="B34" s="18" t="str">
        <f t="shared" si="40"/>
        <v>Yes</v>
      </c>
      <c r="C34" s="15" t="str">
        <f t="shared" si="1"/>
        <v>Yes</v>
      </c>
      <c r="D34" s="18" t="str">
        <f t="shared" si="2"/>
        <v>Yes</v>
      </c>
      <c r="E34" s="18" t="str">
        <f t="shared" si="3"/>
        <v>Yes</v>
      </c>
      <c r="F34" s="18" t="str">
        <f t="shared" si="4"/>
        <v>Yes</v>
      </c>
      <c r="G34" s="18" t="str">
        <f t="shared" si="5"/>
        <v>No</v>
      </c>
      <c r="H34" s="18" t="str">
        <f t="shared" si="6"/>
        <v>Yes</v>
      </c>
      <c r="I34" s="18" t="str">
        <f t="shared" si="7"/>
        <v>Yes</v>
      </c>
      <c r="J34" s="18" t="str">
        <f t="shared" si="8"/>
        <v>Yes</v>
      </c>
      <c r="K34" s="21">
        <v>32</v>
      </c>
      <c r="L34" s="5" t="s">
        <v>195</v>
      </c>
      <c r="M34" s="5" t="s">
        <v>355</v>
      </c>
      <c r="N34" s="5" t="s">
        <v>2307</v>
      </c>
      <c r="O34" s="5" t="s">
        <v>24</v>
      </c>
      <c r="P34" s="5" t="s">
        <v>2465</v>
      </c>
      <c r="Q34" s="34" t="s">
        <v>2466</v>
      </c>
      <c r="R34" s="21">
        <v>1</v>
      </c>
      <c r="S34" s="5" t="s">
        <v>24</v>
      </c>
      <c r="T34" s="5" t="s">
        <v>2467</v>
      </c>
      <c r="U34" s="34" t="s">
        <v>2468</v>
      </c>
      <c r="V34" s="21">
        <v>1</v>
      </c>
      <c r="W34" s="5" t="s">
        <v>152</v>
      </c>
      <c r="X34" s="5" t="s">
        <v>2469</v>
      </c>
      <c r="Y34" s="34" t="s">
        <v>2470</v>
      </c>
      <c r="Z34" s="21">
        <v>1</v>
      </c>
      <c r="AA34" s="5" t="s">
        <v>2310</v>
      </c>
      <c r="AB34" s="5" t="s">
        <v>2422</v>
      </c>
      <c r="AC34" s="34" t="s">
        <v>2471</v>
      </c>
      <c r="AD34" s="21">
        <v>1</v>
      </c>
    </row>
    <row r="35" spans="1:30" x14ac:dyDescent="0.3">
      <c r="A35" s="18" t="str">
        <f t="shared" ref="A35:B35" si="41">IF(AND(ISNUMBER(SEARCH("Yes",C35)),ISNUMBER(SEARCH("Yes",E35)),ISNUMBER(SEARCH("Yes",G35)),ISNUMBER(SEARCH("Yes",I35))),"Yes","No")</f>
        <v>No</v>
      </c>
      <c r="B35" s="18" t="str">
        <f t="shared" si="41"/>
        <v>No</v>
      </c>
      <c r="C35" s="15" t="str">
        <f t="shared" si="1"/>
        <v>No</v>
      </c>
      <c r="D35" s="18" t="str">
        <f t="shared" si="2"/>
        <v>No</v>
      </c>
      <c r="E35" s="18" t="str">
        <f t="shared" si="3"/>
        <v>No</v>
      </c>
      <c r="F35" s="18" t="str">
        <f t="shared" si="4"/>
        <v>No</v>
      </c>
      <c r="G35" s="18" t="str">
        <f t="shared" si="5"/>
        <v>No</v>
      </c>
      <c r="H35" s="18" t="str">
        <f t="shared" si="6"/>
        <v>No</v>
      </c>
      <c r="I35" s="18" t="str">
        <f t="shared" si="7"/>
        <v>Yes</v>
      </c>
      <c r="J35" s="18" t="str">
        <f t="shared" si="8"/>
        <v>Yes</v>
      </c>
      <c r="K35" s="21">
        <v>33</v>
      </c>
      <c r="L35" s="5" t="s">
        <v>486</v>
      </c>
      <c r="M35" s="5" t="s">
        <v>487</v>
      </c>
      <c r="N35" s="5" t="s">
        <v>2307</v>
      </c>
      <c r="O35" s="5" t="s">
        <v>152</v>
      </c>
      <c r="P35" s="5" t="s">
        <v>2435</v>
      </c>
      <c r="Q35" s="34" t="s">
        <v>2472</v>
      </c>
      <c r="R35" s="21">
        <v>1</v>
      </c>
      <c r="S35" s="22"/>
      <c r="T35" s="22"/>
      <c r="U35" s="22"/>
      <c r="V35" s="22"/>
      <c r="W35" s="22"/>
      <c r="X35" s="22"/>
      <c r="Y35" s="22"/>
      <c r="Z35" s="22"/>
      <c r="AA35" s="5" t="s">
        <v>2310</v>
      </c>
      <c r="AB35" s="5" t="s">
        <v>2473</v>
      </c>
      <c r="AC35" s="34" t="s">
        <v>2474</v>
      </c>
      <c r="AD35" s="21">
        <v>1</v>
      </c>
    </row>
    <row r="36" spans="1:30" x14ac:dyDescent="0.3">
      <c r="A36" s="18" t="str">
        <f t="shared" ref="A36:B36" si="42">IF(AND(ISNUMBER(SEARCH("Yes",C36)),ISNUMBER(SEARCH("Yes",E36)),ISNUMBER(SEARCH("Yes",G36)),ISNUMBER(SEARCH("Yes",I36))),"Yes","No")</f>
        <v>No</v>
      </c>
      <c r="B36" s="18" t="str">
        <f t="shared" si="42"/>
        <v>No</v>
      </c>
      <c r="C36" s="15" t="str">
        <f t="shared" si="1"/>
        <v>No</v>
      </c>
      <c r="D36" s="18" t="str">
        <f t="shared" si="2"/>
        <v>No</v>
      </c>
      <c r="E36" s="18" t="str">
        <f t="shared" si="3"/>
        <v>No</v>
      </c>
      <c r="F36" s="18" t="str">
        <f t="shared" si="4"/>
        <v>No</v>
      </c>
      <c r="G36" s="18" t="str">
        <f t="shared" si="5"/>
        <v>No</v>
      </c>
      <c r="H36" s="18" t="str">
        <f t="shared" si="6"/>
        <v>No</v>
      </c>
      <c r="I36" s="18" t="str">
        <f t="shared" si="7"/>
        <v>Yes</v>
      </c>
      <c r="J36" s="18" t="str">
        <f t="shared" si="8"/>
        <v>Yes</v>
      </c>
      <c r="K36" s="21">
        <v>34</v>
      </c>
      <c r="L36" s="5" t="s">
        <v>488</v>
      </c>
      <c r="M36" s="5" t="s">
        <v>489</v>
      </c>
      <c r="N36" s="5" t="s">
        <v>2307</v>
      </c>
      <c r="O36" s="5" t="s">
        <v>152</v>
      </c>
      <c r="P36" s="5" t="s">
        <v>2317</v>
      </c>
      <c r="Q36" s="34" t="s">
        <v>2475</v>
      </c>
      <c r="R36" s="21">
        <v>1</v>
      </c>
      <c r="S36" s="22"/>
      <c r="T36" s="22"/>
      <c r="U36" s="22"/>
      <c r="V36" s="22"/>
      <c r="W36" s="22"/>
      <c r="X36" s="22"/>
      <c r="Y36" s="22"/>
      <c r="Z36" s="22"/>
      <c r="AA36" s="5" t="s">
        <v>2310</v>
      </c>
      <c r="AB36" s="5" t="s">
        <v>2323</v>
      </c>
      <c r="AC36" s="34" t="s">
        <v>2476</v>
      </c>
      <c r="AD36" s="21">
        <v>1</v>
      </c>
    </row>
    <row r="37" spans="1:30" x14ac:dyDescent="0.3">
      <c r="A37" s="18" t="str">
        <f t="shared" ref="A37:B37" si="43">IF(AND(ISNUMBER(SEARCH("Yes",C37)),ISNUMBER(SEARCH("Yes",E37)),ISNUMBER(SEARCH("Yes",G37)),ISNUMBER(SEARCH("Yes",I37))),"Yes","No")</f>
        <v>No</v>
      </c>
      <c r="B37" s="18" t="str">
        <f t="shared" si="43"/>
        <v>No</v>
      </c>
      <c r="C37" s="15" t="str">
        <f t="shared" si="1"/>
        <v>No</v>
      </c>
      <c r="D37" s="18" t="str">
        <f t="shared" si="2"/>
        <v>No</v>
      </c>
      <c r="E37" s="18" t="str">
        <f t="shared" si="3"/>
        <v>No</v>
      </c>
      <c r="F37" s="18" t="str">
        <f t="shared" si="4"/>
        <v>No</v>
      </c>
      <c r="G37" s="18" t="str">
        <f t="shared" si="5"/>
        <v>No</v>
      </c>
      <c r="H37" s="18" t="str">
        <f t="shared" si="6"/>
        <v>No</v>
      </c>
      <c r="I37" s="18" t="str">
        <f t="shared" si="7"/>
        <v>Yes</v>
      </c>
      <c r="J37" s="18" t="str">
        <f t="shared" si="8"/>
        <v>Yes</v>
      </c>
      <c r="K37" s="21">
        <v>35</v>
      </c>
      <c r="L37" s="5" t="s">
        <v>490</v>
      </c>
      <c r="M37" s="5" t="s">
        <v>491</v>
      </c>
      <c r="N37" s="5" t="s">
        <v>2307</v>
      </c>
      <c r="O37" s="5" t="s">
        <v>152</v>
      </c>
      <c r="P37" s="5" t="s">
        <v>2477</v>
      </c>
      <c r="Q37" s="34" t="s">
        <v>2478</v>
      </c>
      <c r="R37" s="21">
        <v>1</v>
      </c>
      <c r="S37" s="22"/>
      <c r="T37" s="22"/>
      <c r="U37" s="22"/>
      <c r="V37" s="22"/>
      <c r="W37" s="22"/>
      <c r="X37" s="22"/>
      <c r="Y37" s="22"/>
      <c r="Z37" s="22"/>
      <c r="AA37" s="5" t="s">
        <v>2310</v>
      </c>
      <c r="AB37" s="5" t="s">
        <v>2479</v>
      </c>
      <c r="AC37" s="34" t="s">
        <v>2480</v>
      </c>
      <c r="AD37" s="21">
        <v>1</v>
      </c>
    </row>
    <row r="38" spans="1:30" x14ac:dyDescent="0.3">
      <c r="A38" s="18" t="str">
        <f t="shared" ref="A38:B38" si="44">IF(AND(ISNUMBER(SEARCH("Yes",C38)),ISNUMBER(SEARCH("Yes",E38)),ISNUMBER(SEARCH("Yes",G38)),ISNUMBER(SEARCH("Yes",I38))),"Yes","No")</f>
        <v>Yes</v>
      </c>
      <c r="B38" s="18" t="str">
        <f t="shared" si="44"/>
        <v>Yes</v>
      </c>
      <c r="C38" s="15" t="str">
        <f t="shared" si="1"/>
        <v>Yes</v>
      </c>
      <c r="D38" s="18" t="str">
        <f t="shared" si="2"/>
        <v>Yes</v>
      </c>
      <c r="E38" s="18" t="str">
        <f t="shared" si="3"/>
        <v>Yes</v>
      </c>
      <c r="F38" s="18" t="str">
        <f t="shared" si="4"/>
        <v>Yes</v>
      </c>
      <c r="G38" s="18" t="str">
        <f t="shared" si="5"/>
        <v>Yes</v>
      </c>
      <c r="H38" s="18" t="str">
        <f t="shared" si="6"/>
        <v>Yes</v>
      </c>
      <c r="I38" s="18" t="str">
        <f t="shared" si="7"/>
        <v>Yes</v>
      </c>
      <c r="J38" s="18" t="str">
        <f t="shared" si="8"/>
        <v>Yes</v>
      </c>
      <c r="K38" s="21">
        <v>36</v>
      </c>
      <c r="L38" s="5" t="s">
        <v>150</v>
      </c>
      <c r="M38" s="5" t="s">
        <v>151</v>
      </c>
      <c r="N38" s="5" t="s">
        <v>2307</v>
      </c>
      <c r="O38" s="5" t="s">
        <v>24</v>
      </c>
      <c r="P38" s="5" t="s">
        <v>2481</v>
      </c>
      <c r="Q38" s="34" t="s">
        <v>2482</v>
      </c>
      <c r="R38" s="21">
        <v>1</v>
      </c>
      <c r="S38" s="5" t="s">
        <v>24</v>
      </c>
      <c r="T38" s="5" t="s">
        <v>2483</v>
      </c>
      <c r="U38" s="34" t="s">
        <v>2484</v>
      </c>
      <c r="V38" s="21">
        <v>1</v>
      </c>
      <c r="W38" s="5" t="s">
        <v>152</v>
      </c>
      <c r="X38" s="5" t="s">
        <v>2485</v>
      </c>
      <c r="Y38" s="34" t="s">
        <v>2486</v>
      </c>
      <c r="Z38" s="21">
        <v>1</v>
      </c>
      <c r="AA38" s="5" t="s">
        <v>2310</v>
      </c>
      <c r="AB38" s="5" t="s">
        <v>2323</v>
      </c>
      <c r="AC38" s="34" t="s">
        <v>2324</v>
      </c>
      <c r="AD38" s="21">
        <v>1</v>
      </c>
    </row>
    <row r="39" spans="1:30" x14ac:dyDescent="0.3">
      <c r="A39" s="18" t="str">
        <f t="shared" ref="A39:B39" si="45">IF(AND(ISNUMBER(SEARCH("Yes",C39)),ISNUMBER(SEARCH("Yes",E39)),ISNUMBER(SEARCH("Yes",G39)),ISNUMBER(SEARCH("Yes",I39))),"Yes","No")</f>
        <v>No</v>
      </c>
      <c r="B39" s="18" t="str">
        <f t="shared" si="45"/>
        <v>No</v>
      </c>
      <c r="C39" s="15" t="str">
        <f t="shared" si="1"/>
        <v>No</v>
      </c>
      <c r="D39" s="18" t="str">
        <f t="shared" si="2"/>
        <v>No</v>
      </c>
      <c r="E39" s="18" t="str">
        <f t="shared" si="3"/>
        <v>No</v>
      </c>
      <c r="F39" s="18" t="str">
        <f t="shared" si="4"/>
        <v>No</v>
      </c>
      <c r="G39" s="18" t="str">
        <f t="shared" si="5"/>
        <v>No</v>
      </c>
      <c r="H39" s="18" t="str">
        <f t="shared" si="6"/>
        <v>No</v>
      </c>
      <c r="I39" s="18" t="str">
        <f t="shared" si="7"/>
        <v>Yes</v>
      </c>
      <c r="J39" s="18" t="str">
        <f t="shared" si="8"/>
        <v>Yes</v>
      </c>
      <c r="K39" s="21">
        <v>37</v>
      </c>
      <c r="L39" s="5" t="s">
        <v>492</v>
      </c>
      <c r="M39" s="5" t="s">
        <v>493</v>
      </c>
      <c r="N39" s="5" t="s">
        <v>2307</v>
      </c>
      <c r="O39" s="5" t="s">
        <v>152</v>
      </c>
      <c r="P39" s="5" t="s">
        <v>2333</v>
      </c>
      <c r="Q39" s="34" t="s">
        <v>2487</v>
      </c>
      <c r="R39" s="21">
        <v>1</v>
      </c>
      <c r="S39" s="22"/>
      <c r="T39" s="22"/>
      <c r="U39" s="22"/>
      <c r="V39" s="22"/>
      <c r="W39" s="22"/>
      <c r="X39" s="22"/>
      <c r="Y39" s="22"/>
      <c r="Z39" s="22"/>
      <c r="AA39" s="5" t="s">
        <v>24</v>
      </c>
      <c r="AB39" s="5" t="s">
        <v>2488</v>
      </c>
      <c r="AC39" s="34" t="s">
        <v>2489</v>
      </c>
      <c r="AD39" s="21">
        <v>1</v>
      </c>
    </row>
    <row r="40" spans="1:30" x14ac:dyDescent="0.3">
      <c r="A40" s="18" t="str">
        <f t="shared" ref="A40:B40" si="46">IF(AND(ISNUMBER(SEARCH("Yes",C40)),ISNUMBER(SEARCH("Yes",E40)),ISNUMBER(SEARCH("Yes",G40)),ISNUMBER(SEARCH("Yes",I40))),"Yes","No")</f>
        <v>Yes</v>
      </c>
      <c r="B40" s="18" t="str">
        <f t="shared" si="46"/>
        <v>No</v>
      </c>
      <c r="C40" s="15" t="str">
        <f t="shared" si="1"/>
        <v>Yes</v>
      </c>
      <c r="D40" s="18" t="str">
        <f t="shared" si="2"/>
        <v>No</v>
      </c>
      <c r="E40" s="18" t="str">
        <f t="shared" si="3"/>
        <v>Yes</v>
      </c>
      <c r="F40" s="18" t="str">
        <f t="shared" si="4"/>
        <v>Yes</v>
      </c>
      <c r="G40" s="18" t="str">
        <f t="shared" si="5"/>
        <v>Yes</v>
      </c>
      <c r="H40" s="18" t="str">
        <f t="shared" si="6"/>
        <v>Yes</v>
      </c>
      <c r="I40" s="18" t="str">
        <f t="shared" si="7"/>
        <v>Yes</v>
      </c>
      <c r="J40" s="18" t="str">
        <f t="shared" si="8"/>
        <v>Yes</v>
      </c>
      <c r="K40" s="21">
        <v>38</v>
      </c>
      <c r="L40" s="5" t="s">
        <v>167</v>
      </c>
      <c r="M40" s="5" t="s">
        <v>281</v>
      </c>
      <c r="N40" s="5" t="s">
        <v>2307</v>
      </c>
      <c r="O40" s="5" t="s">
        <v>152</v>
      </c>
      <c r="P40" s="5" t="s">
        <v>2490</v>
      </c>
      <c r="Q40" s="34" t="s">
        <v>2491</v>
      </c>
      <c r="R40" s="21">
        <v>1</v>
      </c>
      <c r="S40" s="5" t="s">
        <v>2310</v>
      </c>
      <c r="T40" s="5" t="s">
        <v>2492</v>
      </c>
      <c r="U40" s="34" t="s">
        <v>2493</v>
      </c>
      <c r="V40" s="21">
        <v>1</v>
      </c>
      <c r="W40" s="5" t="s">
        <v>24</v>
      </c>
      <c r="X40" s="5" t="s">
        <v>2494</v>
      </c>
      <c r="Y40" s="34" t="s">
        <v>2495</v>
      </c>
      <c r="Z40" s="21">
        <v>1</v>
      </c>
      <c r="AA40" s="5" t="s">
        <v>2310</v>
      </c>
      <c r="AB40" s="5" t="s">
        <v>2496</v>
      </c>
      <c r="AC40" s="34" t="s">
        <v>2497</v>
      </c>
      <c r="AD40" s="21">
        <v>1</v>
      </c>
    </row>
    <row r="41" spans="1:30" x14ac:dyDescent="0.3">
      <c r="A41" s="18" t="str">
        <f t="shared" ref="A41:B41" si="47">IF(AND(ISNUMBER(SEARCH("Yes",C41)),ISNUMBER(SEARCH("Yes",E41)),ISNUMBER(SEARCH("Yes",G41)),ISNUMBER(SEARCH("Yes",I41))),"Yes","No")</f>
        <v>No</v>
      </c>
      <c r="B41" s="18" t="str">
        <f t="shared" si="47"/>
        <v>No</v>
      </c>
      <c r="C41" s="15" t="str">
        <f t="shared" si="1"/>
        <v>No</v>
      </c>
      <c r="D41" s="18" t="str">
        <f t="shared" si="2"/>
        <v>No</v>
      </c>
      <c r="E41" s="18" t="str">
        <f t="shared" si="3"/>
        <v>Yes</v>
      </c>
      <c r="F41" s="18" t="str">
        <f t="shared" si="4"/>
        <v>Yes</v>
      </c>
      <c r="G41" s="18" t="str">
        <f t="shared" si="5"/>
        <v>Yes</v>
      </c>
      <c r="H41" s="18" t="str">
        <f t="shared" si="6"/>
        <v>Yes</v>
      </c>
      <c r="I41" s="18" t="str">
        <f t="shared" si="7"/>
        <v>Yes</v>
      </c>
      <c r="J41" s="18" t="str">
        <f t="shared" si="8"/>
        <v>Yes</v>
      </c>
      <c r="K41" s="21">
        <v>39</v>
      </c>
      <c r="L41" s="5" t="s">
        <v>346</v>
      </c>
      <c r="M41" s="5" t="s">
        <v>347</v>
      </c>
      <c r="N41" s="5" t="s">
        <v>2307</v>
      </c>
      <c r="O41" s="5" t="s">
        <v>152</v>
      </c>
      <c r="P41" s="5" t="s">
        <v>2498</v>
      </c>
      <c r="Q41" s="34" t="s">
        <v>2499</v>
      </c>
      <c r="R41" s="21">
        <v>1</v>
      </c>
      <c r="S41" s="5" t="s">
        <v>24</v>
      </c>
      <c r="T41" s="5" t="s">
        <v>2500</v>
      </c>
      <c r="U41" s="34" t="s">
        <v>2501</v>
      </c>
      <c r="V41" s="21">
        <v>1</v>
      </c>
      <c r="W41" s="5" t="s">
        <v>2310</v>
      </c>
      <c r="X41" s="5" t="s">
        <v>2502</v>
      </c>
      <c r="Y41" s="34" t="s">
        <v>2503</v>
      </c>
      <c r="Z41" s="21">
        <v>1</v>
      </c>
      <c r="AA41" s="5" t="s">
        <v>24</v>
      </c>
      <c r="AB41" s="5" t="s">
        <v>2504</v>
      </c>
      <c r="AC41" s="34" t="s">
        <v>2505</v>
      </c>
      <c r="AD41" s="21">
        <v>1</v>
      </c>
    </row>
    <row r="42" spans="1:30" x14ac:dyDescent="0.3">
      <c r="A42" s="18" t="str">
        <f t="shared" ref="A42:B42" si="48">IF(AND(ISNUMBER(SEARCH("Yes",C42)),ISNUMBER(SEARCH("Yes",E42)),ISNUMBER(SEARCH("Yes",G42)),ISNUMBER(SEARCH("Yes",I42))),"Yes","No")</f>
        <v>No</v>
      </c>
      <c r="B42" s="18" t="str">
        <f t="shared" si="48"/>
        <v>No</v>
      </c>
      <c r="C42" s="15" t="str">
        <f t="shared" si="1"/>
        <v>No</v>
      </c>
      <c r="D42" s="18" t="str">
        <f t="shared" si="2"/>
        <v>No</v>
      </c>
      <c r="E42" s="18" t="str">
        <f t="shared" si="3"/>
        <v>No</v>
      </c>
      <c r="F42" s="18" t="str">
        <f t="shared" si="4"/>
        <v>No</v>
      </c>
      <c r="G42" s="18" t="str">
        <f t="shared" si="5"/>
        <v>No</v>
      </c>
      <c r="H42" s="18" t="str">
        <f t="shared" si="6"/>
        <v>No</v>
      </c>
      <c r="I42" s="18" t="str">
        <f t="shared" si="7"/>
        <v>Yes</v>
      </c>
      <c r="J42" s="18" t="str">
        <f t="shared" si="8"/>
        <v>Yes</v>
      </c>
      <c r="K42" s="21">
        <v>40</v>
      </c>
      <c r="L42" s="5" t="s">
        <v>494</v>
      </c>
      <c r="M42" s="5" t="s">
        <v>495</v>
      </c>
      <c r="N42" s="5" t="s">
        <v>2307</v>
      </c>
      <c r="O42" s="5" t="s">
        <v>152</v>
      </c>
      <c r="P42" s="5" t="s">
        <v>2506</v>
      </c>
      <c r="Q42" s="34" t="s">
        <v>2507</v>
      </c>
      <c r="R42" s="21">
        <v>1</v>
      </c>
      <c r="S42" s="22"/>
      <c r="T42" s="22"/>
      <c r="U42" s="22"/>
      <c r="V42" s="22"/>
      <c r="W42" s="22"/>
      <c r="X42" s="22"/>
      <c r="Y42" s="22"/>
      <c r="Z42" s="22"/>
      <c r="AA42" s="5" t="s">
        <v>2310</v>
      </c>
      <c r="AB42" s="5" t="s">
        <v>2508</v>
      </c>
      <c r="AC42" s="34" t="s">
        <v>2509</v>
      </c>
      <c r="AD42" s="21">
        <v>1</v>
      </c>
    </row>
    <row r="43" spans="1:30" x14ac:dyDescent="0.3">
      <c r="A43" s="18" t="str">
        <f t="shared" ref="A43:B43" si="49">IF(AND(ISNUMBER(SEARCH("Yes",C43)),ISNUMBER(SEARCH("Yes",E43)),ISNUMBER(SEARCH("Yes",G43)),ISNUMBER(SEARCH("Yes",I43))),"Yes","No")</f>
        <v>No</v>
      </c>
      <c r="B43" s="18" t="str">
        <f t="shared" si="49"/>
        <v>No</v>
      </c>
      <c r="C43" s="15" t="str">
        <f t="shared" si="1"/>
        <v>No</v>
      </c>
      <c r="D43" s="18" t="str">
        <f t="shared" si="2"/>
        <v>No</v>
      </c>
      <c r="E43" s="18" t="str">
        <f t="shared" si="3"/>
        <v>No</v>
      </c>
      <c r="F43" s="18" t="str">
        <f t="shared" si="4"/>
        <v>No</v>
      </c>
      <c r="G43" s="18" t="str">
        <f t="shared" si="5"/>
        <v>No</v>
      </c>
      <c r="H43" s="18" t="str">
        <f t="shared" si="6"/>
        <v>No</v>
      </c>
      <c r="I43" s="18" t="str">
        <f t="shared" si="7"/>
        <v>Yes</v>
      </c>
      <c r="J43" s="18" t="str">
        <f t="shared" si="8"/>
        <v>Yes</v>
      </c>
      <c r="K43" s="21">
        <v>41</v>
      </c>
      <c r="L43" s="5" t="s">
        <v>496</v>
      </c>
      <c r="M43" s="5" t="s">
        <v>497</v>
      </c>
      <c r="N43" s="5" t="s">
        <v>2307</v>
      </c>
      <c r="O43" s="5" t="s">
        <v>152</v>
      </c>
      <c r="P43" s="5" t="s">
        <v>2313</v>
      </c>
      <c r="Q43" s="34" t="s">
        <v>2510</v>
      </c>
      <c r="R43" s="21">
        <v>1</v>
      </c>
      <c r="S43" s="22"/>
      <c r="T43" s="22"/>
      <c r="U43" s="22"/>
      <c r="V43" s="22"/>
      <c r="W43" s="22"/>
      <c r="X43" s="22"/>
      <c r="Y43" s="22"/>
      <c r="Z43" s="22"/>
      <c r="AA43" s="5" t="s">
        <v>24</v>
      </c>
      <c r="AB43" s="5" t="s">
        <v>2511</v>
      </c>
      <c r="AC43" s="34" t="s">
        <v>2512</v>
      </c>
      <c r="AD43" s="21">
        <v>1</v>
      </c>
    </row>
    <row r="44" spans="1:30" x14ac:dyDescent="0.3">
      <c r="A44" s="18" t="str">
        <f t="shared" ref="A44:B44" si="50">IF(AND(ISNUMBER(SEARCH("Yes",C44)),ISNUMBER(SEARCH("Yes",E44)),ISNUMBER(SEARCH("Yes",G44)),ISNUMBER(SEARCH("Yes",I44))),"Yes","No")</f>
        <v>Yes</v>
      </c>
      <c r="B44" s="18" t="str">
        <f t="shared" si="50"/>
        <v>Yes</v>
      </c>
      <c r="C44" s="15" t="str">
        <f t="shared" si="1"/>
        <v>Yes</v>
      </c>
      <c r="D44" s="18" t="str">
        <f t="shared" si="2"/>
        <v>Yes</v>
      </c>
      <c r="E44" s="18" t="str">
        <f t="shared" si="3"/>
        <v>Yes</v>
      </c>
      <c r="F44" s="18" t="str">
        <f t="shared" si="4"/>
        <v>Yes</v>
      </c>
      <c r="G44" s="18" t="str">
        <f t="shared" si="5"/>
        <v>Yes</v>
      </c>
      <c r="H44" s="18" t="str">
        <f t="shared" si="6"/>
        <v>Yes</v>
      </c>
      <c r="I44" s="18" t="str">
        <f t="shared" si="7"/>
        <v>Yes</v>
      </c>
      <c r="J44" s="18" t="str">
        <f t="shared" si="8"/>
        <v>Yes</v>
      </c>
      <c r="K44" s="21">
        <v>42</v>
      </c>
      <c r="L44" s="5" t="s">
        <v>33</v>
      </c>
      <c r="M44" s="5" t="s">
        <v>34</v>
      </c>
      <c r="N44" s="5" t="s">
        <v>2307</v>
      </c>
      <c r="O44" s="5" t="s">
        <v>24</v>
      </c>
      <c r="P44" s="5" t="s">
        <v>2513</v>
      </c>
      <c r="Q44" s="34" t="s">
        <v>2514</v>
      </c>
      <c r="R44" s="21">
        <v>1</v>
      </c>
      <c r="S44" s="5" t="s">
        <v>24</v>
      </c>
      <c r="T44" s="5" t="s">
        <v>2515</v>
      </c>
      <c r="U44" s="34" t="s">
        <v>2516</v>
      </c>
      <c r="V44" s="21">
        <v>1</v>
      </c>
      <c r="W44" s="5" t="s">
        <v>24</v>
      </c>
      <c r="X44" s="5" t="s">
        <v>2517</v>
      </c>
      <c r="Y44" s="34" t="s">
        <v>2518</v>
      </c>
      <c r="Z44" s="21">
        <v>1</v>
      </c>
      <c r="AA44" s="5" t="s">
        <v>2310</v>
      </c>
      <c r="AB44" s="5" t="s">
        <v>2519</v>
      </c>
      <c r="AC44" s="34" t="s">
        <v>2520</v>
      </c>
      <c r="AD44" s="21">
        <v>1</v>
      </c>
    </row>
    <row r="45" spans="1:30" x14ac:dyDescent="0.3">
      <c r="A45" s="18" t="str">
        <f t="shared" ref="A45:B45" si="51">IF(AND(ISNUMBER(SEARCH("Yes",C45)),ISNUMBER(SEARCH("Yes",E45)),ISNUMBER(SEARCH("Yes",G45)),ISNUMBER(SEARCH("Yes",I45))),"Yes","No")</f>
        <v>Yes</v>
      </c>
      <c r="B45" s="18" t="str">
        <f t="shared" si="51"/>
        <v>Yes</v>
      </c>
      <c r="C45" s="15" t="str">
        <f t="shared" si="1"/>
        <v>Yes</v>
      </c>
      <c r="D45" s="18" t="str">
        <f t="shared" si="2"/>
        <v>Yes</v>
      </c>
      <c r="E45" s="18" t="str">
        <f t="shared" si="3"/>
        <v>Yes</v>
      </c>
      <c r="F45" s="18" t="str">
        <f t="shared" si="4"/>
        <v>Yes</v>
      </c>
      <c r="G45" s="18" t="str">
        <f t="shared" si="5"/>
        <v>Yes</v>
      </c>
      <c r="H45" s="18" t="str">
        <f t="shared" si="6"/>
        <v>Yes</v>
      </c>
      <c r="I45" s="18" t="str">
        <f t="shared" si="7"/>
        <v>Yes</v>
      </c>
      <c r="J45" s="18" t="str">
        <f t="shared" si="8"/>
        <v>Yes</v>
      </c>
      <c r="K45" s="21">
        <v>43</v>
      </c>
      <c r="L45" s="5" t="s">
        <v>36</v>
      </c>
      <c r="M45" s="5" t="s">
        <v>37</v>
      </c>
      <c r="N45" s="5" t="s">
        <v>2307</v>
      </c>
      <c r="O45" s="5" t="s">
        <v>24</v>
      </c>
      <c r="P45" s="5" t="s">
        <v>2521</v>
      </c>
      <c r="Q45" s="34" t="s">
        <v>2522</v>
      </c>
      <c r="R45" s="21">
        <v>1</v>
      </c>
      <c r="S45" s="5" t="s">
        <v>24</v>
      </c>
      <c r="T45" s="5" t="s">
        <v>2523</v>
      </c>
      <c r="U45" s="34" t="s">
        <v>2524</v>
      </c>
      <c r="V45" s="21">
        <v>1</v>
      </c>
      <c r="W45" s="5" t="s">
        <v>24</v>
      </c>
      <c r="X45" s="5" t="s">
        <v>2525</v>
      </c>
      <c r="Y45" s="34" t="s">
        <v>2526</v>
      </c>
      <c r="Z45" s="21">
        <v>1</v>
      </c>
      <c r="AA45" s="5" t="s">
        <v>2310</v>
      </c>
      <c r="AB45" s="5" t="s">
        <v>2527</v>
      </c>
      <c r="AC45" s="34" t="s">
        <v>2528</v>
      </c>
      <c r="AD45" s="21">
        <v>1</v>
      </c>
    </row>
    <row r="46" spans="1:30" x14ac:dyDescent="0.3">
      <c r="A46" s="18" t="str">
        <f t="shared" ref="A46:B46" si="52">IF(AND(ISNUMBER(SEARCH("Yes",C46)),ISNUMBER(SEARCH("Yes",E46)),ISNUMBER(SEARCH("Yes",G46)),ISNUMBER(SEARCH("Yes",I46))),"Yes","No")</f>
        <v>No</v>
      </c>
      <c r="B46" s="18" t="str">
        <f t="shared" si="52"/>
        <v>No</v>
      </c>
      <c r="C46" s="15" t="str">
        <f t="shared" si="1"/>
        <v>No</v>
      </c>
      <c r="D46" s="18" t="str">
        <f t="shared" si="2"/>
        <v>No</v>
      </c>
      <c r="E46" s="18" t="str">
        <f t="shared" si="3"/>
        <v>No</v>
      </c>
      <c r="F46" s="18" t="str">
        <f t="shared" si="4"/>
        <v>No</v>
      </c>
      <c r="G46" s="18" t="str">
        <f t="shared" si="5"/>
        <v>No</v>
      </c>
      <c r="H46" s="18" t="str">
        <f t="shared" si="6"/>
        <v>No</v>
      </c>
      <c r="I46" s="18" t="str">
        <f t="shared" si="7"/>
        <v>Yes</v>
      </c>
      <c r="J46" s="18" t="str">
        <f t="shared" si="8"/>
        <v>Yes</v>
      </c>
      <c r="K46" s="21">
        <v>44</v>
      </c>
      <c r="L46" s="5" t="s">
        <v>498</v>
      </c>
      <c r="M46" s="5" t="s">
        <v>499</v>
      </c>
      <c r="N46" s="5" t="s">
        <v>2307</v>
      </c>
      <c r="O46" s="5" t="s">
        <v>152</v>
      </c>
      <c r="P46" s="5" t="s">
        <v>2529</v>
      </c>
      <c r="Q46" s="34" t="s">
        <v>2530</v>
      </c>
      <c r="R46" s="21">
        <v>1</v>
      </c>
      <c r="S46" s="22"/>
      <c r="T46" s="22"/>
      <c r="U46" s="22"/>
      <c r="V46" s="22"/>
      <c r="W46" s="22"/>
      <c r="X46" s="22"/>
      <c r="Y46" s="22"/>
      <c r="Z46" s="22"/>
      <c r="AA46" s="5" t="s">
        <v>24</v>
      </c>
      <c r="AB46" s="5" t="s">
        <v>2531</v>
      </c>
      <c r="AC46" s="34" t="s">
        <v>2532</v>
      </c>
      <c r="AD46" s="21">
        <v>1</v>
      </c>
    </row>
    <row r="47" spans="1:30" x14ac:dyDescent="0.3">
      <c r="A47" s="18" t="str">
        <f t="shared" ref="A47:B47" si="53">IF(AND(ISNUMBER(SEARCH("Yes",C47)),ISNUMBER(SEARCH("Yes",E47)),ISNUMBER(SEARCH("Yes",G47)),ISNUMBER(SEARCH("Yes",I47))),"Yes","No")</f>
        <v>No</v>
      </c>
      <c r="B47" s="18" t="str">
        <f t="shared" si="53"/>
        <v>No</v>
      </c>
      <c r="C47" s="15" t="str">
        <f t="shared" si="1"/>
        <v>No</v>
      </c>
      <c r="D47" s="18" t="str">
        <f t="shared" si="2"/>
        <v>No</v>
      </c>
      <c r="E47" s="18" t="str">
        <f t="shared" si="3"/>
        <v>No</v>
      </c>
      <c r="F47" s="18" t="str">
        <f t="shared" si="4"/>
        <v>No</v>
      </c>
      <c r="G47" s="18" t="str">
        <f t="shared" si="5"/>
        <v>No</v>
      </c>
      <c r="H47" s="18" t="str">
        <f t="shared" si="6"/>
        <v>No</v>
      </c>
      <c r="I47" s="18" t="str">
        <f t="shared" si="7"/>
        <v>Yes</v>
      </c>
      <c r="J47" s="18" t="str">
        <f t="shared" si="8"/>
        <v>Yes</v>
      </c>
      <c r="K47" s="21">
        <v>45</v>
      </c>
      <c r="L47" s="5" t="s">
        <v>500</v>
      </c>
      <c r="M47" s="5" t="s">
        <v>501</v>
      </c>
      <c r="N47" s="5" t="s">
        <v>2307</v>
      </c>
      <c r="O47" s="5" t="s">
        <v>152</v>
      </c>
      <c r="P47" s="5" t="s">
        <v>2533</v>
      </c>
      <c r="Q47" s="34" t="s">
        <v>2534</v>
      </c>
      <c r="R47" s="21">
        <v>1</v>
      </c>
      <c r="S47" s="22"/>
      <c r="T47" s="22"/>
      <c r="U47" s="22"/>
      <c r="V47" s="22"/>
      <c r="W47" s="22"/>
      <c r="X47" s="22"/>
      <c r="Y47" s="22"/>
      <c r="Z47" s="22"/>
      <c r="AA47" s="5" t="s">
        <v>24</v>
      </c>
      <c r="AB47" s="5" t="s">
        <v>2535</v>
      </c>
      <c r="AC47" s="34" t="s">
        <v>2536</v>
      </c>
      <c r="AD47" s="21">
        <v>1</v>
      </c>
    </row>
    <row r="48" spans="1:30" x14ac:dyDescent="0.3">
      <c r="A48" s="18" t="str">
        <f t="shared" ref="A48:B48" si="54">IF(AND(ISNUMBER(SEARCH("Yes",C48)),ISNUMBER(SEARCH("Yes",E48)),ISNUMBER(SEARCH("Yes",G48)),ISNUMBER(SEARCH("Yes",I48))),"Yes","No")</f>
        <v>No</v>
      </c>
      <c r="B48" s="18" t="str">
        <f t="shared" si="54"/>
        <v>No</v>
      </c>
      <c r="C48" s="15" t="str">
        <f t="shared" si="1"/>
        <v>No</v>
      </c>
      <c r="D48" s="18" t="str">
        <f t="shared" si="2"/>
        <v>No</v>
      </c>
      <c r="E48" s="18" t="str">
        <f t="shared" si="3"/>
        <v>No</v>
      </c>
      <c r="F48" s="18" t="str">
        <f t="shared" si="4"/>
        <v>No</v>
      </c>
      <c r="G48" s="18" t="str">
        <f t="shared" si="5"/>
        <v>No</v>
      </c>
      <c r="H48" s="18" t="str">
        <f t="shared" si="6"/>
        <v>No</v>
      </c>
      <c r="I48" s="18" t="str">
        <f t="shared" si="7"/>
        <v>Yes</v>
      </c>
      <c r="J48" s="18" t="str">
        <f t="shared" si="8"/>
        <v>Yes</v>
      </c>
      <c r="K48" s="21">
        <v>46</v>
      </c>
      <c r="L48" s="5" t="s">
        <v>502</v>
      </c>
      <c r="M48" s="5" t="s">
        <v>503</v>
      </c>
      <c r="N48" s="5" t="s">
        <v>2307</v>
      </c>
      <c r="O48" s="5" t="s">
        <v>152</v>
      </c>
      <c r="P48" s="5" t="s">
        <v>2537</v>
      </c>
      <c r="Q48" s="34" t="s">
        <v>2538</v>
      </c>
      <c r="R48" s="21">
        <v>1</v>
      </c>
      <c r="S48" s="22"/>
      <c r="T48" s="22"/>
      <c r="U48" s="22"/>
      <c r="V48" s="22"/>
      <c r="W48" s="22"/>
      <c r="X48" s="22"/>
      <c r="Y48" s="22"/>
      <c r="Z48" s="22"/>
      <c r="AA48" s="5" t="s">
        <v>24</v>
      </c>
      <c r="AB48" s="5" t="s">
        <v>2539</v>
      </c>
      <c r="AC48" s="34" t="s">
        <v>2540</v>
      </c>
      <c r="AD48" s="21">
        <v>1</v>
      </c>
    </row>
    <row r="49" spans="1:30" x14ac:dyDescent="0.3">
      <c r="A49" s="18" t="str">
        <f t="shared" ref="A49:B49" si="55">IF(AND(ISNUMBER(SEARCH("Yes",C49)),ISNUMBER(SEARCH("Yes",E49)),ISNUMBER(SEARCH("Yes",G49)),ISNUMBER(SEARCH("Yes",I49))),"Yes","No")</f>
        <v>No</v>
      </c>
      <c r="B49" s="18" t="str">
        <f t="shared" si="55"/>
        <v>No</v>
      </c>
      <c r="C49" s="15" t="str">
        <f t="shared" si="1"/>
        <v>No</v>
      </c>
      <c r="D49" s="18" t="str">
        <f t="shared" si="2"/>
        <v>No</v>
      </c>
      <c r="E49" s="18" t="str">
        <f t="shared" si="3"/>
        <v>No</v>
      </c>
      <c r="F49" s="18" t="str">
        <f t="shared" si="4"/>
        <v>No</v>
      </c>
      <c r="G49" s="18" t="str">
        <f t="shared" si="5"/>
        <v>No</v>
      </c>
      <c r="H49" s="18" t="str">
        <f t="shared" si="6"/>
        <v>No</v>
      </c>
      <c r="I49" s="18" t="str">
        <f t="shared" si="7"/>
        <v>Yes</v>
      </c>
      <c r="J49" s="18" t="str">
        <f t="shared" si="8"/>
        <v>Yes</v>
      </c>
      <c r="K49" s="21">
        <v>47</v>
      </c>
      <c r="L49" s="5" t="s">
        <v>504</v>
      </c>
      <c r="M49" s="5" t="s">
        <v>2541</v>
      </c>
      <c r="N49" s="5" t="s">
        <v>2307</v>
      </c>
      <c r="O49" s="5" t="s">
        <v>152</v>
      </c>
      <c r="P49" s="5" t="s">
        <v>2325</v>
      </c>
      <c r="Q49" s="34" t="s">
        <v>2542</v>
      </c>
      <c r="R49" s="21">
        <v>1</v>
      </c>
      <c r="S49" s="22"/>
      <c r="T49" s="22"/>
      <c r="U49" s="22"/>
      <c r="V49" s="22"/>
      <c r="W49" s="22"/>
      <c r="X49" s="22"/>
      <c r="Y49" s="22"/>
      <c r="Z49" s="22"/>
      <c r="AA49" s="5" t="s">
        <v>24</v>
      </c>
      <c r="AB49" s="5" t="s">
        <v>2543</v>
      </c>
      <c r="AC49" s="34" t="s">
        <v>2544</v>
      </c>
      <c r="AD49" s="21">
        <v>1</v>
      </c>
    </row>
    <row r="50" spans="1:30" x14ac:dyDescent="0.3">
      <c r="A50" s="18" t="str">
        <f t="shared" ref="A50:B50" si="56">IF(AND(ISNUMBER(SEARCH("Yes",C50)),ISNUMBER(SEARCH("Yes",E50)),ISNUMBER(SEARCH("Yes",G50)),ISNUMBER(SEARCH("Yes",I50))),"Yes","No")</f>
        <v>No</v>
      </c>
      <c r="B50" s="18" t="str">
        <f t="shared" si="56"/>
        <v>No</v>
      </c>
      <c r="C50" s="15" t="str">
        <f t="shared" si="1"/>
        <v>No</v>
      </c>
      <c r="D50" s="18" t="str">
        <f t="shared" si="2"/>
        <v>No</v>
      </c>
      <c r="E50" s="18" t="str">
        <f t="shared" si="3"/>
        <v>No</v>
      </c>
      <c r="F50" s="18" t="str">
        <f t="shared" si="4"/>
        <v>No</v>
      </c>
      <c r="G50" s="18" t="str">
        <f t="shared" si="5"/>
        <v>No</v>
      </c>
      <c r="H50" s="18" t="str">
        <f t="shared" si="6"/>
        <v>No</v>
      </c>
      <c r="I50" s="18" t="str">
        <f t="shared" si="7"/>
        <v>Yes</v>
      </c>
      <c r="J50" s="18" t="str">
        <f t="shared" si="8"/>
        <v>Yes</v>
      </c>
      <c r="K50" s="21">
        <v>48</v>
      </c>
      <c r="L50" s="5" t="s">
        <v>506</v>
      </c>
      <c r="M50" s="5" t="s">
        <v>507</v>
      </c>
      <c r="N50" s="5" t="s">
        <v>2307</v>
      </c>
      <c r="O50" s="5" t="s">
        <v>152</v>
      </c>
      <c r="P50" s="5" t="s">
        <v>2545</v>
      </c>
      <c r="Q50" s="34" t="s">
        <v>2546</v>
      </c>
      <c r="R50" s="21">
        <v>1</v>
      </c>
      <c r="S50" s="22"/>
      <c r="T50" s="22"/>
      <c r="U50" s="22"/>
      <c r="V50" s="22"/>
      <c r="W50" s="22"/>
      <c r="X50" s="22"/>
      <c r="Y50" s="22"/>
      <c r="Z50" s="22"/>
      <c r="AA50" s="5" t="s">
        <v>2310</v>
      </c>
      <c r="AB50" s="5" t="s">
        <v>2547</v>
      </c>
      <c r="AC50" s="34" t="s">
        <v>2548</v>
      </c>
      <c r="AD50" s="21">
        <v>1</v>
      </c>
    </row>
    <row r="51" spans="1:30" x14ac:dyDescent="0.3">
      <c r="A51" s="18" t="str">
        <f t="shared" ref="A51:B51" si="57">IF(AND(ISNUMBER(SEARCH("Yes",C51)),ISNUMBER(SEARCH("Yes",E51)),ISNUMBER(SEARCH("Yes",G51)),ISNUMBER(SEARCH("Yes",I51))),"Yes","No")</f>
        <v>No</v>
      </c>
      <c r="B51" s="18" t="str">
        <f t="shared" si="57"/>
        <v>Yes</v>
      </c>
      <c r="C51" s="15" t="str">
        <f t="shared" si="1"/>
        <v>Yes</v>
      </c>
      <c r="D51" s="18" t="str">
        <f t="shared" si="2"/>
        <v>Yes</v>
      </c>
      <c r="E51" s="18" t="str">
        <f t="shared" si="3"/>
        <v>Yes</v>
      </c>
      <c r="F51" s="18" t="str">
        <f t="shared" si="4"/>
        <v>Yes</v>
      </c>
      <c r="G51" s="18" t="str">
        <f t="shared" si="5"/>
        <v>No</v>
      </c>
      <c r="H51" s="18" t="str">
        <f t="shared" si="6"/>
        <v>Yes</v>
      </c>
      <c r="I51" s="18" t="str">
        <f t="shared" si="7"/>
        <v>Yes</v>
      </c>
      <c r="J51" s="18" t="str">
        <f t="shared" si="8"/>
        <v>Yes</v>
      </c>
      <c r="K51" s="21">
        <v>49</v>
      </c>
      <c r="L51" s="5" t="s">
        <v>371</v>
      </c>
      <c r="M51" s="5" t="s">
        <v>372</v>
      </c>
      <c r="N51" s="5" t="s">
        <v>2307</v>
      </c>
      <c r="O51" s="5" t="s">
        <v>2310</v>
      </c>
      <c r="P51" s="5" t="s">
        <v>2549</v>
      </c>
      <c r="Q51" s="34" t="s">
        <v>2550</v>
      </c>
      <c r="R51" s="21">
        <v>1</v>
      </c>
      <c r="S51" s="5" t="s">
        <v>24</v>
      </c>
      <c r="T51" s="5" t="s">
        <v>2551</v>
      </c>
      <c r="U51" s="34" t="s">
        <v>2552</v>
      </c>
      <c r="V51" s="21">
        <v>1</v>
      </c>
      <c r="W51" s="5" t="s">
        <v>152</v>
      </c>
      <c r="X51" s="5" t="s">
        <v>2553</v>
      </c>
      <c r="Y51" s="34" t="s">
        <v>2554</v>
      </c>
      <c r="Z51" s="21">
        <v>1</v>
      </c>
      <c r="AA51" s="5" t="s">
        <v>24</v>
      </c>
      <c r="AB51" s="5" t="s">
        <v>2555</v>
      </c>
      <c r="AC51" s="34" t="s">
        <v>2556</v>
      </c>
      <c r="AD51" s="21">
        <v>1</v>
      </c>
    </row>
    <row r="52" spans="1:30" x14ac:dyDescent="0.3">
      <c r="A52" s="18" t="str">
        <f t="shared" ref="A52:B52" si="58">IF(AND(ISNUMBER(SEARCH("Yes",C52)),ISNUMBER(SEARCH("Yes",E52)),ISNUMBER(SEARCH("Yes",G52)),ISNUMBER(SEARCH("Yes",I52))),"Yes","No")</f>
        <v>No</v>
      </c>
      <c r="B52" s="18" t="str">
        <f t="shared" si="58"/>
        <v>No</v>
      </c>
      <c r="C52" s="15" t="str">
        <f t="shared" si="1"/>
        <v>No</v>
      </c>
      <c r="D52" s="18" t="str">
        <f t="shared" si="2"/>
        <v>No</v>
      </c>
      <c r="E52" s="18" t="str">
        <f t="shared" si="3"/>
        <v>No</v>
      </c>
      <c r="F52" s="18" t="str">
        <f t="shared" si="4"/>
        <v>No</v>
      </c>
      <c r="G52" s="18" t="str">
        <f t="shared" si="5"/>
        <v>No</v>
      </c>
      <c r="H52" s="18" t="str">
        <f t="shared" si="6"/>
        <v>No</v>
      </c>
      <c r="I52" s="18" t="str">
        <f t="shared" si="7"/>
        <v>Yes</v>
      </c>
      <c r="J52" s="18" t="str">
        <f t="shared" si="8"/>
        <v>Yes</v>
      </c>
      <c r="K52" s="21">
        <v>50</v>
      </c>
      <c r="L52" s="5" t="s">
        <v>508</v>
      </c>
      <c r="M52" s="5" t="s">
        <v>509</v>
      </c>
      <c r="N52" s="5" t="s">
        <v>2307</v>
      </c>
      <c r="O52" s="5" t="s">
        <v>152</v>
      </c>
      <c r="P52" s="5" t="s">
        <v>2449</v>
      </c>
      <c r="Q52" s="34" t="s">
        <v>2557</v>
      </c>
      <c r="R52" s="21">
        <v>1</v>
      </c>
      <c r="S52" s="22"/>
      <c r="T52" s="22"/>
      <c r="U52" s="22"/>
      <c r="V52" s="22"/>
      <c r="W52" s="22"/>
      <c r="X52" s="22"/>
      <c r="Y52" s="22"/>
      <c r="Z52" s="22"/>
      <c r="AA52" s="5" t="s">
        <v>2310</v>
      </c>
      <c r="AB52" s="5" t="s">
        <v>2558</v>
      </c>
      <c r="AC52" s="34" t="s">
        <v>2559</v>
      </c>
      <c r="AD52" s="21">
        <v>1</v>
      </c>
    </row>
    <row r="53" spans="1:30" x14ac:dyDescent="0.3">
      <c r="A53" s="18" t="str">
        <f t="shared" ref="A53:B53" si="59">IF(AND(ISNUMBER(SEARCH("Yes",C53)),ISNUMBER(SEARCH("Yes",E53)),ISNUMBER(SEARCH("Yes",G53)),ISNUMBER(SEARCH("Yes",I53))),"Yes","No")</f>
        <v>No</v>
      </c>
      <c r="B53" s="18" t="str">
        <f t="shared" si="59"/>
        <v>No</v>
      </c>
      <c r="C53" s="15" t="str">
        <f t="shared" si="1"/>
        <v>No</v>
      </c>
      <c r="D53" s="18" t="str">
        <f t="shared" si="2"/>
        <v>No</v>
      </c>
      <c r="E53" s="18" t="str">
        <f t="shared" si="3"/>
        <v>No</v>
      </c>
      <c r="F53" s="18" t="str">
        <f t="shared" si="4"/>
        <v>No</v>
      </c>
      <c r="G53" s="18" t="str">
        <f t="shared" si="5"/>
        <v>No</v>
      </c>
      <c r="H53" s="18" t="str">
        <f t="shared" si="6"/>
        <v>No</v>
      </c>
      <c r="I53" s="18" t="str">
        <f t="shared" si="7"/>
        <v>Yes</v>
      </c>
      <c r="J53" s="18" t="str">
        <f t="shared" si="8"/>
        <v>Yes</v>
      </c>
      <c r="K53" s="21">
        <v>51</v>
      </c>
      <c r="L53" s="5" t="s">
        <v>510</v>
      </c>
      <c r="M53" s="5" t="s">
        <v>511</v>
      </c>
      <c r="N53" s="5" t="s">
        <v>2307</v>
      </c>
      <c r="O53" s="5" t="s">
        <v>152</v>
      </c>
      <c r="P53" s="5" t="s">
        <v>2560</v>
      </c>
      <c r="Q53" s="34" t="s">
        <v>2561</v>
      </c>
      <c r="R53" s="21">
        <v>1</v>
      </c>
      <c r="S53" s="22"/>
      <c r="T53" s="22"/>
      <c r="U53" s="22"/>
      <c r="V53" s="22"/>
      <c r="W53" s="22"/>
      <c r="X53" s="22"/>
      <c r="Y53" s="22"/>
      <c r="Z53" s="22"/>
      <c r="AA53" s="5" t="s">
        <v>24</v>
      </c>
      <c r="AB53" s="5" t="s">
        <v>2562</v>
      </c>
      <c r="AC53" s="34" t="s">
        <v>2563</v>
      </c>
      <c r="AD53" s="21">
        <v>1</v>
      </c>
    </row>
    <row r="54" spans="1:30" x14ac:dyDescent="0.3">
      <c r="A54" s="18" t="str">
        <f t="shared" ref="A54:B54" si="60">IF(AND(ISNUMBER(SEARCH("Yes",C54)),ISNUMBER(SEARCH("Yes",E54)),ISNUMBER(SEARCH("Yes",G54)),ISNUMBER(SEARCH("Yes",I54))),"Yes","No")</f>
        <v>Yes</v>
      </c>
      <c r="B54" s="18" t="str">
        <f t="shared" si="60"/>
        <v>Yes</v>
      </c>
      <c r="C54" s="15" t="str">
        <f t="shared" si="1"/>
        <v>Yes</v>
      </c>
      <c r="D54" s="18" t="str">
        <f t="shared" si="2"/>
        <v>Yes</v>
      </c>
      <c r="E54" s="18" t="str">
        <f t="shared" si="3"/>
        <v>Yes</v>
      </c>
      <c r="F54" s="18" t="str">
        <f t="shared" si="4"/>
        <v>Yes</v>
      </c>
      <c r="G54" s="18" t="str">
        <f t="shared" si="5"/>
        <v>Yes</v>
      </c>
      <c r="H54" s="18" t="str">
        <f t="shared" si="6"/>
        <v>Yes</v>
      </c>
      <c r="I54" s="18" t="str">
        <f t="shared" si="7"/>
        <v>Yes</v>
      </c>
      <c r="J54" s="18" t="str">
        <f t="shared" si="8"/>
        <v>Yes</v>
      </c>
      <c r="K54" s="21">
        <v>52</v>
      </c>
      <c r="L54" s="5" t="s">
        <v>39</v>
      </c>
      <c r="M54" s="5" t="s">
        <v>40</v>
      </c>
      <c r="N54" s="5" t="s">
        <v>2307</v>
      </c>
      <c r="O54" s="5" t="s">
        <v>2310</v>
      </c>
      <c r="P54" s="5" t="s">
        <v>2564</v>
      </c>
      <c r="Q54" s="34" t="s">
        <v>2565</v>
      </c>
      <c r="R54" s="21">
        <v>1</v>
      </c>
      <c r="S54" s="5" t="s">
        <v>24</v>
      </c>
      <c r="T54" s="5" t="s">
        <v>2566</v>
      </c>
      <c r="U54" s="34" t="s">
        <v>2567</v>
      </c>
      <c r="V54" s="21">
        <v>1</v>
      </c>
      <c r="W54" s="5" t="s">
        <v>2310</v>
      </c>
      <c r="X54" s="5" t="s">
        <v>2568</v>
      </c>
      <c r="Y54" s="34" t="s">
        <v>2569</v>
      </c>
      <c r="Z54" s="21">
        <v>1</v>
      </c>
      <c r="AA54" s="5" t="s">
        <v>24</v>
      </c>
      <c r="AB54" s="5" t="s">
        <v>2570</v>
      </c>
      <c r="AC54" s="34" t="s">
        <v>2571</v>
      </c>
      <c r="AD54" s="21">
        <v>1</v>
      </c>
    </row>
    <row r="55" spans="1:30" x14ac:dyDescent="0.3">
      <c r="A55" s="18" t="str">
        <f t="shared" ref="A55:B55" si="61">IF(AND(ISNUMBER(SEARCH("Yes",C55)),ISNUMBER(SEARCH("Yes",E55)),ISNUMBER(SEARCH("Yes",G55)),ISNUMBER(SEARCH("Yes",I55))),"Yes","No")</f>
        <v>Yes</v>
      </c>
      <c r="B55" s="18" t="str">
        <f t="shared" si="61"/>
        <v>Yes</v>
      </c>
      <c r="C55" s="15" t="str">
        <f t="shared" si="1"/>
        <v>Yes</v>
      </c>
      <c r="D55" s="18" t="str">
        <f t="shared" si="2"/>
        <v>Yes</v>
      </c>
      <c r="E55" s="18" t="str">
        <f t="shared" si="3"/>
        <v>Yes</v>
      </c>
      <c r="F55" s="18" t="str">
        <f t="shared" si="4"/>
        <v>Yes</v>
      </c>
      <c r="G55" s="18" t="str">
        <f t="shared" si="5"/>
        <v>Yes</v>
      </c>
      <c r="H55" s="18" t="str">
        <f t="shared" si="6"/>
        <v>Yes</v>
      </c>
      <c r="I55" s="18" t="str">
        <f t="shared" si="7"/>
        <v>Yes</v>
      </c>
      <c r="J55" s="18" t="str">
        <f t="shared" si="8"/>
        <v>Yes</v>
      </c>
      <c r="K55" s="21">
        <v>53</v>
      </c>
      <c r="L55" s="5" t="s">
        <v>42</v>
      </c>
      <c r="M55" s="5" t="s">
        <v>43</v>
      </c>
      <c r="N55" s="5" t="s">
        <v>2307</v>
      </c>
      <c r="O55" s="5" t="s">
        <v>2310</v>
      </c>
      <c r="P55" s="5" t="s">
        <v>2572</v>
      </c>
      <c r="Q55" s="34" t="s">
        <v>2573</v>
      </c>
      <c r="R55" s="21">
        <v>1</v>
      </c>
      <c r="S55" s="5" t="s">
        <v>24</v>
      </c>
      <c r="T55" s="5" t="s">
        <v>2574</v>
      </c>
      <c r="U55" s="34" t="s">
        <v>2575</v>
      </c>
      <c r="V55" s="21">
        <v>1</v>
      </c>
      <c r="W55" s="5" t="s">
        <v>24</v>
      </c>
      <c r="X55" s="5" t="s">
        <v>2576</v>
      </c>
      <c r="Y55" s="34" t="s">
        <v>2577</v>
      </c>
      <c r="Z55" s="21">
        <v>1</v>
      </c>
      <c r="AA55" s="5" t="s">
        <v>24</v>
      </c>
      <c r="AB55" s="5" t="s">
        <v>2578</v>
      </c>
      <c r="AC55" s="34" t="s">
        <v>2579</v>
      </c>
      <c r="AD55" s="21">
        <v>1</v>
      </c>
    </row>
    <row r="56" spans="1:30" x14ac:dyDescent="0.3">
      <c r="A56" s="18" t="str">
        <f t="shared" ref="A56:B56" si="62">IF(AND(ISNUMBER(SEARCH("Yes",C56)),ISNUMBER(SEARCH("Yes",E56)),ISNUMBER(SEARCH("Yes",G56)),ISNUMBER(SEARCH("Yes",I56))),"Yes","No")</f>
        <v>No</v>
      </c>
      <c r="B56" s="18" t="str">
        <f t="shared" si="62"/>
        <v>No</v>
      </c>
      <c r="C56" s="15" t="str">
        <f t="shared" si="1"/>
        <v>No</v>
      </c>
      <c r="D56" s="18" t="str">
        <f t="shared" si="2"/>
        <v>No</v>
      </c>
      <c r="E56" s="18" t="str">
        <f t="shared" si="3"/>
        <v>No</v>
      </c>
      <c r="F56" s="18" t="str">
        <f t="shared" si="4"/>
        <v>No</v>
      </c>
      <c r="G56" s="18" t="str">
        <f t="shared" si="5"/>
        <v>No</v>
      </c>
      <c r="H56" s="18" t="str">
        <f t="shared" si="6"/>
        <v>No</v>
      </c>
      <c r="I56" s="18" t="str">
        <f t="shared" si="7"/>
        <v>Yes</v>
      </c>
      <c r="J56" s="18" t="str">
        <f t="shared" si="8"/>
        <v>Yes</v>
      </c>
      <c r="K56" s="21">
        <v>54</v>
      </c>
      <c r="L56" s="5" t="s">
        <v>512</v>
      </c>
      <c r="M56" s="5" t="s">
        <v>513</v>
      </c>
      <c r="N56" s="5" t="s">
        <v>2307</v>
      </c>
      <c r="O56" s="5" t="s">
        <v>152</v>
      </c>
      <c r="P56" s="5" t="s">
        <v>2431</v>
      </c>
      <c r="Q56" s="34" t="s">
        <v>2580</v>
      </c>
      <c r="R56" s="21">
        <v>1</v>
      </c>
      <c r="S56" s="22"/>
      <c r="T56" s="22"/>
      <c r="U56" s="22"/>
      <c r="V56" s="22"/>
      <c r="W56" s="22"/>
      <c r="X56" s="22"/>
      <c r="Y56" s="22"/>
      <c r="Z56" s="22"/>
      <c r="AA56" s="5" t="s">
        <v>24</v>
      </c>
      <c r="AB56" s="5" t="s">
        <v>2581</v>
      </c>
      <c r="AC56" s="34" t="s">
        <v>2582</v>
      </c>
      <c r="AD56" s="21">
        <v>1</v>
      </c>
    </row>
    <row r="57" spans="1:30" x14ac:dyDescent="0.3">
      <c r="A57" s="18" t="str">
        <f t="shared" ref="A57:B57" si="63">IF(AND(ISNUMBER(SEARCH("Yes",C57)),ISNUMBER(SEARCH("Yes",E57)),ISNUMBER(SEARCH("Yes",G57)),ISNUMBER(SEARCH("Yes",I57))),"Yes","No")</f>
        <v>No</v>
      </c>
      <c r="B57" s="18" t="str">
        <f t="shared" si="63"/>
        <v>No</v>
      </c>
      <c r="C57" s="15" t="str">
        <f t="shared" si="1"/>
        <v>No</v>
      </c>
      <c r="D57" s="18" t="str">
        <f t="shared" si="2"/>
        <v>No</v>
      </c>
      <c r="E57" s="18" t="str">
        <f t="shared" si="3"/>
        <v>No</v>
      </c>
      <c r="F57" s="18" t="str">
        <f t="shared" si="4"/>
        <v>No</v>
      </c>
      <c r="G57" s="18" t="str">
        <f t="shared" si="5"/>
        <v>No</v>
      </c>
      <c r="H57" s="18" t="str">
        <f t="shared" si="6"/>
        <v>No</v>
      </c>
      <c r="I57" s="18" t="str">
        <f t="shared" si="7"/>
        <v>Yes</v>
      </c>
      <c r="J57" s="18" t="str">
        <f t="shared" si="8"/>
        <v>Yes</v>
      </c>
      <c r="K57" s="21">
        <v>55</v>
      </c>
      <c r="L57" s="5" t="s">
        <v>514</v>
      </c>
      <c r="M57" s="5" t="s">
        <v>515</v>
      </c>
      <c r="N57" s="5" t="s">
        <v>2307</v>
      </c>
      <c r="O57" s="5" t="s">
        <v>152</v>
      </c>
      <c r="P57" s="5" t="s">
        <v>2431</v>
      </c>
      <c r="Q57" s="34" t="s">
        <v>2583</v>
      </c>
      <c r="R57" s="21">
        <v>1</v>
      </c>
      <c r="S57" s="22"/>
      <c r="T57" s="22"/>
      <c r="U57" s="22"/>
      <c r="V57" s="22"/>
      <c r="W57" s="22"/>
      <c r="X57" s="22"/>
      <c r="Y57" s="22"/>
      <c r="Z57" s="22"/>
      <c r="AA57" s="5" t="s">
        <v>2310</v>
      </c>
      <c r="AB57" s="5" t="s">
        <v>2584</v>
      </c>
      <c r="AC57" s="34" t="s">
        <v>2585</v>
      </c>
      <c r="AD57" s="21">
        <v>1</v>
      </c>
    </row>
    <row r="58" spans="1:30" x14ac:dyDescent="0.3">
      <c r="A58" s="18" t="str">
        <f t="shared" ref="A58:B58" si="64">IF(AND(ISNUMBER(SEARCH("Yes",C58)),ISNUMBER(SEARCH("Yes",E58)),ISNUMBER(SEARCH("Yes",G58)),ISNUMBER(SEARCH("Yes",I58))),"Yes","No")</f>
        <v>No</v>
      </c>
      <c r="B58" s="18" t="str">
        <f t="shared" si="64"/>
        <v>No</v>
      </c>
      <c r="C58" s="15" t="str">
        <f t="shared" si="1"/>
        <v>No</v>
      </c>
      <c r="D58" s="18" t="str">
        <f t="shared" si="2"/>
        <v>No</v>
      </c>
      <c r="E58" s="18" t="str">
        <f t="shared" si="3"/>
        <v>No</v>
      </c>
      <c r="F58" s="18" t="str">
        <f t="shared" si="4"/>
        <v>No</v>
      </c>
      <c r="G58" s="18" t="str">
        <f t="shared" si="5"/>
        <v>No</v>
      </c>
      <c r="H58" s="18" t="str">
        <f t="shared" si="6"/>
        <v>No</v>
      </c>
      <c r="I58" s="18" t="str">
        <f t="shared" si="7"/>
        <v>Yes</v>
      </c>
      <c r="J58" s="18" t="str">
        <f t="shared" si="8"/>
        <v>Yes</v>
      </c>
      <c r="K58" s="21">
        <v>56</v>
      </c>
      <c r="L58" s="5" t="s">
        <v>516</v>
      </c>
      <c r="M58" s="5" t="s">
        <v>517</v>
      </c>
      <c r="N58" s="5" t="s">
        <v>2307</v>
      </c>
      <c r="O58" s="5" t="s">
        <v>152</v>
      </c>
      <c r="P58" s="5" t="s">
        <v>2586</v>
      </c>
      <c r="Q58" s="34" t="s">
        <v>2587</v>
      </c>
      <c r="R58" s="21">
        <v>1</v>
      </c>
      <c r="S58" s="22"/>
      <c r="T58" s="22"/>
      <c r="U58" s="22"/>
      <c r="V58" s="22"/>
      <c r="W58" s="22"/>
      <c r="X58" s="22"/>
      <c r="Y58" s="22"/>
      <c r="Z58" s="22"/>
      <c r="AA58" s="5" t="s">
        <v>24</v>
      </c>
      <c r="AB58" s="5" t="s">
        <v>2588</v>
      </c>
      <c r="AC58" s="34" t="s">
        <v>2589</v>
      </c>
      <c r="AD58" s="21">
        <v>1</v>
      </c>
    </row>
    <row r="59" spans="1:30" x14ac:dyDescent="0.3">
      <c r="A59" s="18" t="str">
        <f t="shared" ref="A59:B59" si="65">IF(AND(ISNUMBER(SEARCH("Yes",C59)),ISNUMBER(SEARCH("Yes",E59)),ISNUMBER(SEARCH("Yes",G59)),ISNUMBER(SEARCH("Yes",I59))),"Yes","No")</f>
        <v>No</v>
      </c>
      <c r="B59" s="18" t="str">
        <f t="shared" si="65"/>
        <v>No</v>
      </c>
      <c r="C59" s="15" t="str">
        <f t="shared" si="1"/>
        <v>No</v>
      </c>
      <c r="D59" s="18" t="str">
        <f t="shared" si="2"/>
        <v>No</v>
      </c>
      <c r="E59" s="18" t="str">
        <f t="shared" si="3"/>
        <v>No</v>
      </c>
      <c r="F59" s="18" t="str">
        <f t="shared" si="4"/>
        <v>No</v>
      </c>
      <c r="G59" s="18" t="str">
        <f t="shared" si="5"/>
        <v>No</v>
      </c>
      <c r="H59" s="18" t="str">
        <f t="shared" si="6"/>
        <v>No</v>
      </c>
      <c r="I59" s="18" t="str">
        <f t="shared" si="7"/>
        <v>No</v>
      </c>
      <c r="J59" s="18" t="str">
        <f t="shared" si="8"/>
        <v>No</v>
      </c>
      <c r="K59" s="21">
        <v>57</v>
      </c>
      <c r="L59" s="5" t="s">
        <v>518</v>
      </c>
      <c r="M59" s="5" t="s">
        <v>519</v>
      </c>
      <c r="N59" s="5" t="s">
        <v>2307</v>
      </c>
      <c r="O59" s="5" t="s">
        <v>152</v>
      </c>
      <c r="P59" s="5" t="s">
        <v>2590</v>
      </c>
      <c r="Q59" s="34" t="s">
        <v>2591</v>
      </c>
      <c r="R59" s="21">
        <v>1</v>
      </c>
      <c r="S59" s="22"/>
      <c r="T59" s="22"/>
      <c r="U59" s="22"/>
      <c r="V59" s="22"/>
      <c r="W59" s="22"/>
      <c r="X59" s="22"/>
      <c r="Y59" s="22"/>
      <c r="Z59" s="22"/>
      <c r="AA59" s="5" t="s">
        <v>152</v>
      </c>
      <c r="AB59" s="5" t="s">
        <v>2592</v>
      </c>
      <c r="AC59" s="34" t="s">
        <v>2593</v>
      </c>
      <c r="AD59" s="21">
        <v>1</v>
      </c>
    </row>
    <row r="60" spans="1:30" x14ac:dyDescent="0.3">
      <c r="A60" s="18" t="str">
        <f t="shared" ref="A60:B60" si="66">IF(AND(ISNUMBER(SEARCH("Yes",C60)),ISNUMBER(SEARCH("Yes",E60)),ISNUMBER(SEARCH("Yes",G60)),ISNUMBER(SEARCH("Yes",I60))),"Yes","No")</f>
        <v>No</v>
      </c>
      <c r="B60" s="18" t="str">
        <f t="shared" si="66"/>
        <v>No</v>
      </c>
      <c r="C60" s="15" t="str">
        <f t="shared" si="1"/>
        <v>No</v>
      </c>
      <c r="D60" s="18" t="str">
        <f t="shared" si="2"/>
        <v>No</v>
      </c>
      <c r="E60" s="18" t="str">
        <f t="shared" si="3"/>
        <v>No</v>
      </c>
      <c r="F60" s="18" t="str">
        <f t="shared" si="4"/>
        <v>No</v>
      </c>
      <c r="G60" s="18" t="str">
        <f t="shared" si="5"/>
        <v>No</v>
      </c>
      <c r="H60" s="18" t="str">
        <f t="shared" si="6"/>
        <v>No</v>
      </c>
      <c r="I60" s="18" t="str">
        <f t="shared" si="7"/>
        <v>Yes</v>
      </c>
      <c r="J60" s="18" t="str">
        <f t="shared" si="8"/>
        <v>Yes</v>
      </c>
      <c r="K60" s="21">
        <v>58</v>
      </c>
      <c r="L60" s="5" t="s">
        <v>520</v>
      </c>
      <c r="M60" s="5" t="s">
        <v>521</v>
      </c>
      <c r="N60" s="5" t="s">
        <v>2307</v>
      </c>
      <c r="O60" s="5" t="s">
        <v>152</v>
      </c>
      <c r="P60" s="5" t="s">
        <v>2392</v>
      </c>
      <c r="Q60" s="34" t="s">
        <v>2594</v>
      </c>
      <c r="R60" s="21">
        <v>1</v>
      </c>
      <c r="S60" s="22"/>
      <c r="T60" s="22"/>
      <c r="U60" s="22"/>
      <c r="V60" s="22"/>
      <c r="W60" s="22"/>
      <c r="X60" s="22"/>
      <c r="Y60" s="22"/>
      <c r="Z60" s="22"/>
      <c r="AA60" s="5" t="s">
        <v>2310</v>
      </c>
      <c r="AB60" s="5" t="s">
        <v>2595</v>
      </c>
      <c r="AC60" s="34" t="s">
        <v>2596</v>
      </c>
      <c r="AD60" s="21">
        <v>1</v>
      </c>
    </row>
    <row r="61" spans="1:30" x14ac:dyDescent="0.3">
      <c r="A61" s="18" t="str">
        <f t="shared" ref="A61:B61" si="67">IF(AND(ISNUMBER(SEARCH("Yes",C61)),ISNUMBER(SEARCH("Yes",E61)),ISNUMBER(SEARCH("Yes",G61)),ISNUMBER(SEARCH("Yes",I61))),"Yes","No")</f>
        <v>No</v>
      </c>
      <c r="B61" s="18" t="str">
        <f t="shared" si="67"/>
        <v>No</v>
      </c>
      <c r="C61" s="15" t="str">
        <f t="shared" si="1"/>
        <v>No</v>
      </c>
      <c r="D61" s="18" t="str">
        <f t="shared" si="2"/>
        <v>No</v>
      </c>
      <c r="E61" s="18" t="str">
        <f t="shared" si="3"/>
        <v>No</v>
      </c>
      <c r="F61" s="18" t="str">
        <f t="shared" si="4"/>
        <v>No</v>
      </c>
      <c r="G61" s="18" t="str">
        <f t="shared" si="5"/>
        <v>No</v>
      </c>
      <c r="H61" s="18" t="str">
        <f t="shared" si="6"/>
        <v>No</v>
      </c>
      <c r="I61" s="18" t="str">
        <f t="shared" si="7"/>
        <v>Yes</v>
      </c>
      <c r="J61" s="18" t="str">
        <f t="shared" si="8"/>
        <v>Yes</v>
      </c>
      <c r="K61" s="21">
        <v>59</v>
      </c>
      <c r="L61" s="5" t="s">
        <v>522</v>
      </c>
      <c r="M61" s="5" t="s">
        <v>523</v>
      </c>
      <c r="N61" s="5" t="s">
        <v>2307</v>
      </c>
      <c r="O61" s="5" t="s">
        <v>152</v>
      </c>
      <c r="P61" s="5" t="s">
        <v>2317</v>
      </c>
      <c r="Q61" s="34" t="s">
        <v>2597</v>
      </c>
      <c r="R61" s="21">
        <v>1</v>
      </c>
      <c r="S61" s="22"/>
      <c r="T61" s="22"/>
      <c r="U61" s="22"/>
      <c r="V61" s="22"/>
      <c r="W61" s="22"/>
      <c r="X61" s="22"/>
      <c r="Y61" s="22"/>
      <c r="Z61" s="22"/>
      <c r="AA61" s="5" t="s">
        <v>2310</v>
      </c>
      <c r="AB61" s="5" t="s">
        <v>2598</v>
      </c>
      <c r="AC61" s="34" t="s">
        <v>2599</v>
      </c>
      <c r="AD61" s="21">
        <v>1</v>
      </c>
    </row>
    <row r="62" spans="1:30" x14ac:dyDescent="0.3">
      <c r="A62" s="18" t="str">
        <f t="shared" ref="A62:B62" si="68">IF(AND(ISNUMBER(SEARCH("Yes",C62)),ISNUMBER(SEARCH("Yes",E62)),ISNUMBER(SEARCH("Yes",G62)),ISNUMBER(SEARCH("Yes",I62))),"Yes","No")</f>
        <v>No</v>
      </c>
      <c r="B62" s="18" t="str">
        <f t="shared" si="68"/>
        <v>No</v>
      </c>
      <c r="C62" s="15" t="str">
        <f t="shared" si="1"/>
        <v>No</v>
      </c>
      <c r="D62" s="18" t="str">
        <f t="shared" si="2"/>
        <v>No</v>
      </c>
      <c r="E62" s="18" t="str">
        <f t="shared" si="3"/>
        <v>No</v>
      </c>
      <c r="F62" s="18" t="str">
        <f t="shared" si="4"/>
        <v>No</v>
      </c>
      <c r="G62" s="18" t="str">
        <f t="shared" si="5"/>
        <v>No</v>
      </c>
      <c r="H62" s="18" t="str">
        <f t="shared" si="6"/>
        <v>No</v>
      </c>
      <c r="I62" s="18" t="str">
        <f t="shared" si="7"/>
        <v>Yes</v>
      </c>
      <c r="J62" s="18" t="str">
        <f t="shared" si="8"/>
        <v>Yes</v>
      </c>
      <c r="K62" s="21">
        <v>60</v>
      </c>
      <c r="L62" s="5" t="s">
        <v>524</v>
      </c>
      <c r="M62" s="5" t="s">
        <v>525</v>
      </c>
      <c r="N62" s="5" t="s">
        <v>2307</v>
      </c>
      <c r="O62" s="5" t="s">
        <v>152</v>
      </c>
      <c r="P62" s="5" t="s">
        <v>2449</v>
      </c>
      <c r="Q62" s="34" t="s">
        <v>2600</v>
      </c>
      <c r="R62" s="21">
        <v>1</v>
      </c>
      <c r="S62" s="22"/>
      <c r="T62" s="22"/>
      <c r="U62" s="22"/>
      <c r="V62" s="22"/>
      <c r="W62" s="22"/>
      <c r="X62" s="22"/>
      <c r="Y62" s="22"/>
      <c r="Z62" s="22"/>
      <c r="AA62" s="5" t="s">
        <v>2310</v>
      </c>
      <c r="AB62" s="5" t="s">
        <v>2601</v>
      </c>
      <c r="AC62" s="34" t="s">
        <v>2602</v>
      </c>
      <c r="AD62" s="21">
        <v>1</v>
      </c>
    </row>
    <row r="63" spans="1:30" x14ac:dyDescent="0.3">
      <c r="A63" s="18" t="str">
        <f t="shared" ref="A63:B63" si="69">IF(AND(ISNUMBER(SEARCH("Yes",C63)),ISNUMBER(SEARCH("Yes",E63)),ISNUMBER(SEARCH("Yes",G63)),ISNUMBER(SEARCH("Yes",I63))),"Yes","No")</f>
        <v>No</v>
      </c>
      <c r="B63" s="18" t="str">
        <f t="shared" si="69"/>
        <v>No</v>
      </c>
      <c r="C63" s="15" t="str">
        <f t="shared" si="1"/>
        <v>No</v>
      </c>
      <c r="D63" s="18" t="str">
        <f t="shared" si="2"/>
        <v>No</v>
      </c>
      <c r="E63" s="18" t="str">
        <f t="shared" si="3"/>
        <v>No</v>
      </c>
      <c r="F63" s="18" t="str">
        <f t="shared" si="4"/>
        <v>No</v>
      </c>
      <c r="G63" s="18" t="str">
        <f t="shared" si="5"/>
        <v>No</v>
      </c>
      <c r="H63" s="18" t="str">
        <f t="shared" si="6"/>
        <v>No</v>
      </c>
      <c r="I63" s="18" t="str">
        <f t="shared" si="7"/>
        <v>Yes</v>
      </c>
      <c r="J63" s="18" t="str">
        <f t="shared" si="8"/>
        <v>No</v>
      </c>
      <c r="K63" s="21">
        <v>61</v>
      </c>
      <c r="L63" s="5" t="s">
        <v>526</v>
      </c>
      <c r="M63" s="5" t="s">
        <v>527</v>
      </c>
      <c r="N63" s="5" t="s">
        <v>2307</v>
      </c>
      <c r="O63" s="5" t="s">
        <v>152</v>
      </c>
      <c r="P63" s="5" t="s">
        <v>2317</v>
      </c>
      <c r="Q63" s="34" t="s">
        <v>2603</v>
      </c>
      <c r="R63" s="21">
        <v>1</v>
      </c>
      <c r="S63" s="22"/>
      <c r="T63" s="22"/>
      <c r="U63" s="22"/>
      <c r="V63" s="22"/>
      <c r="W63" s="22"/>
      <c r="X63" s="22"/>
      <c r="Y63" s="22"/>
      <c r="Z63" s="22"/>
      <c r="AA63" s="5" t="s">
        <v>152</v>
      </c>
      <c r="AB63" s="5" t="s">
        <v>2604</v>
      </c>
      <c r="AC63" s="34" t="s">
        <v>2605</v>
      </c>
      <c r="AD63" s="21">
        <v>1</v>
      </c>
    </row>
    <row r="64" spans="1:30" x14ac:dyDescent="0.3">
      <c r="A64" s="18" t="str">
        <f t="shared" ref="A64:B64" si="70">IF(AND(ISNUMBER(SEARCH("Yes",C64)),ISNUMBER(SEARCH("Yes",E64)),ISNUMBER(SEARCH("Yes",G64)),ISNUMBER(SEARCH("Yes",I64))),"Yes","No")</f>
        <v>No</v>
      </c>
      <c r="B64" s="18" t="str">
        <f t="shared" si="70"/>
        <v>No</v>
      </c>
      <c r="C64" s="15" t="str">
        <f t="shared" si="1"/>
        <v>No</v>
      </c>
      <c r="D64" s="18" t="str">
        <f t="shared" si="2"/>
        <v>No</v>
      </c>
      <c r="E64" s="18" t="str">
        <f t="shared" si="3"/>
        <v>No</v>
      </c>
      <c r="F64" s="18" t="str">
        <f t="shared" si="4"/>
        <v>No</v>
      </c>
      <c r="G64" s="18" t="str">
        <f t="shared" si="5"/>
        <v>No</v>
      </c>
      <c r="H64" s="18" t="str">
        <f t="shared" si="6"/>
        <v>No</v>
      </c>
      <c r="I64" s="18" t="str">
        <f t="shared" si="7"/>
        <v>Yes</v>
      </c>
      <c r="J64" s="18" t="str">
        <f t="shared" si="8"/>
        <v>Yes</v>
      </c>
      <c r="K64" s="21">
        <v>62</v>
      </c>
      <c r="L64" s="5" t="s">
        <v>528</v>
      </c>
      <c r="M64" s="5" t="s">
        <v>529</v>
      </c>
      <c r="N64" s="5" t="s">
        <v>2307</v>
      </c>
      <c r="O64" s="5" t="s">
        <v>152</v>
      </c>
      <c r="P64" s="5" t="s">
        <v>2606</v>
      </c>
      <c r="Q64" s="34" t="s">
        <v>2607</v>
      </c>
      <c r="R64" s="21">
        <v>1</v>
      </c>
      <c r="S64" s="22"/>
      <c r="T64" s="22"/>
      <c r="U64" s="22"/>
      <c r="V64" s="22"/>
      <c r="W64" s="22"/>
      <c r="X64" s="22"/>
      <c r="Y64" s="22"/>
      <c r="Z64" s="22"/>
      <c r="AA64" s="5" t="s">
        <v>24</v>
      </c>
      <c r="AB64" s="5" t="s">
        <v>2608</v>
      </c>
      <c r="AC64" s="34" t="s">
        <v>2609</v>
      </c>
      <c r="AD64" s="21">
        <v>1</v>
      </c>
    </row>
    <row r="65" spans="1:30" x14ac:dyDescent="0.3">
      <c r="A65" s="18" t="str">
        <f t="shared" ref="A65:B65" si="71">IF(AND(ISNUMBER(SEARCH("Yes",C65)),ISNUMBER(SEARCH("Yes",E65)),ISNUMBER(SEARCH("Yes",G65)),ISNUMBER(SEARCH("Yes",I65))),"Yes","No")</f>
        <v>No</v>
      </c>
      <c r="B65" s="18" t="str">
        <f t="shared" si="71"/>
        <v>No</v>
      </c>
      <c r="C65" s="15" t="str">
        <f t="shared" si="1"/>
        <v>No</v>
      </c>
      <c r="D65" s="18" t="str">
        <f t="shared" si="2"/>
        <v>No</v>
      </c>
      <c r="E65" s="18" t="str">
        <f t="shared" si="3"/>
        <v>No</v>
      </c>
      <c r="F65" s="18" t="str">
        <f t="shared" si="4"/>
        <v>No</v>
      </c>
      <c r="G65" s="18" t="str">
        <f t="shared" si="5"/>
        <v>No</v>
      </c>
      <c r="H65" s="18" t="str">
        <f t="shared" si="6"/>
        <v>No</v>
      </c>
      <c r="I65" s="18" t="str">
        <f t="shared" si="7"/>
        <v>Yes</v>
      </c>
      <c r="J65" s="18" t="str">
        <f t="shared" si="8"/>
        <v>Yes</v>
      </c>
      <c r="K65" s="21">
        <v>63</v>
      </c>
      <c r="L65" s="5" t="s">
        <v>530</v>
      </c>
      <c r="M65" s="5" t="s">
        <v>531</v>
      </c>
      <c r="N65" s="5" t="s">
        <v>2307</v>
      </c>
      <c r="O65" s="5" t="s">
        <v>152</v>
      </c>
      <c r="P65" s="5" t="s">
        <v>2610</v>
      </c>
      <c r="Q65" s="34" t="s">
        <v>2611</v>
      </c>
      <c r="R65" s="21">
        <v>1</v>
      </c>
      <c r="S65" s="22"/>
      <c r="T65" s="22"/>
      <c r="U65" s="22"/>
      <c r="V65" s="22"/>
      <c r="W65" s="22"/>
      <c r="X65" s="22"/>
      <c r="Y65" s="22"/>
      <c r="Z65" s="22"/>
      <c r="AA65" s="5" t="s">
        <v>2310</v>
      </c>
      <c r="AB65" s="5" t="s">
        <v>2612</v>
      </c>
      <c r="AC65" s="34" t="s">
        <v>2613</v>
      </c>
      <c r="AD65" s="21">
        <v>1</v>
      </c>
    </row>
    <row r="66" spans="1:30" x14ac:dyDescent="0.3">
      <c r="A66" s="18" t="str">
        <f t="shared" ref="A66:B66" si="72">IF(AND(ISNUMBER(SEARCH("Yes",C66)),ISNUMBER(SEARCH("Yes",E66)),ISNUMBER(SEARCH("Yes",G66)),ISNUMBER(SEARCH("Yes",I66))),"Yes","No")</f>
        <v>No</v>
      </c>
      <c r="B66" s="18" t="str">
        <f t="shared" si="72"/>
        <v>No</v>
      </c>
      <c r="C66" s="15" t="str">
        <f t="shared" si="1"/>
        <v>No</v>
      </c>
      <c r="D66" s="18" t="str">
        <f t="shared" si="2"/>
        <v>No</v>
      </c>
      <c r="E66" s="18" t="str">
        <f t="shared" si="3"/>
        <v>No</v>
      </c>
      <c r="F66" s="18" t="str">
        <f t="shared" si="4"/>
        <v>No</v>
      </c>
      <c r="G66" s="18" t="str">
        <f t="shared" si="5"/>
        <v>No</v>
      </c>
      <c r="H66" s="18" t="str">
        <f t="shared" si="6"/>
        <v>No</v>
      </c>
      <c r="I66" s="18" t="str">
        <f t="shared" si="7"/>
        <v>Yes</v>
      </c>
      <c r="J66" s="18" t="str">
        <f t="shared" si="8"/>
        <v>Yes</v>
      </c>
      <c r="K66" s="21">
        <v>64</v>
      </c>
      <c r="L66" s="5" t="s">
        <v>532</v>
      </c>
      <c r="M66" s="5" t="s">
        <v>533</v>
      </c>
      <c r="N66" s="5" t="s">
        <v>2307</v>
      </c>
      <c r="O66" s="5" t="s">
        <v>152</v>
      </c>
      <c r="P66" s="5" t="s">
        <v>2435</v>
      </c>
      <c r="Q66" s="34" t="s">
        <v>2614</v>
      </c>
      <c r="R66" s="21">
        <v>1</v>
      </c>
      <c r="S66" s="22"/>
      <c r="T66" s="22"/>
      <c r="U66" s="22"/>
      <c r="V66" s="22"/>
      <c r="W66" s="22"/>
      <c r="X66" s="22"/>
      <c r="Y66" s="22"/>
      <c r="Z66" s="22"/>
      <c r="AA66" s="5" t="s">
        <v>24</v>
      </c>
      <c r="AB66" s="5" t="s">
        <v>2615</v>
      </c>
      <c r="AC66" s="34" t="s">
        <v>2616</v>
      </c>
      <c r="AD66" s="21">
        <v>1</v>
      </c>
    </row>
    <row r="67" spans="1:30" x14ac:dyDescent="0.3">
      <c r="A67" s="18" t="str">
        <f t="shared" ref="A67:B67" si="73">IF(AND(ISNUMBER(SEARCH("Yes",C67)),ISNUMBER(SEARCH("Yes",E67)),ISNUMBER(SEARCH("Yes",G67)),ISNUMBER(SEARCH("Yes",I67))),"Yes","No")</f>
        <v>No</v>
      </c>
      <c r="B67" s="18" t="str">
        <f t="shared" si="73"/>
        <v>No</v>
      </c>
      <c r="C67" s="15" t="str">
        <f t="shared" si="1"/>
        <v>No</v>
      </c>
      <c r="D67" s="18" t="str">
        <f t="shared" si="2"/>
        <v>No</v>
      </c>
      <c r="E67" s="18" t="str">
        <f t="shared" si="3"/>
        <v>No</v>
      </c>
      <c r="F67" s="18" t="str">
        <f t="shared" si="4"/>
        <v>No</v>
      </c>
      <c r="G67" s="18" t="str">
        <f t="shared" si="5"/>
        <v>No</v>
      </c>
      <c r="H67" s="18" t="str">
        <f t="shared" si="6"/>
        <v>No</v>
      </c>
      <c r="I67" s="18" t="str">
        <f t="shared" si="7"/>
        <v>Yes</v>
      </c>
      <c r="J67" s="18" t="str">
        <f t="shared" si="8"/>
        <v>Yes</v>
      </c>
      <c r="K67" s="21">
        <v>65</v>
      </c>
      <c r="L67" s="5" t="s">
        <v>534</v>
      </c>
      <c r="M67" s="5" t="s">
        <v>535</v>
      </c>
      <c r="N67" s="5" t="s">
        <v>2307</v>
      </c>
      <c r="O67" s="5" t="s">
        <v>152</v>
      </c>
      <c r="P67" s="5" t="s">
        <v>2333</v>
      </c>
      <c r="Q67" s="34" t="s">
        <v>2617</v>
      </c>
      <c r="R67" s="21">
        <v>1</v>
      </c>
      <c r="S67" s="22"/>
      <c r="T67" s="22"/>
      <c r="U67" s="22"/>
      <c r="V67" s="22"/>
      <c r="W67" s="22"/>
      <c r="X67" s="22"/>
      <c r="Y67" s="22"/>
      <c r="Z67" s="22"/>
      <c r="AA67" s="5" t="s">
        <v>2310</v>
      </c>
      <c r="AB67" s="5" t="s">
        <v>2618</v>
      </c>
      <c r="AC67" s="34" t="s">
        <v>2619</v>
      </c>
      <c r="AD67" s="21">
        <v>1</v>
      </c>
    </row>
    <row r="68" spans="1:30" x14ac:dyDescent="0.3">
      <c r="A68" s="18" t="str">
        <f t="shared" ref="A68:B68" si="74">IF(AND(ISNUMBER(SEARCH("Yes",C68)),ISNUMBER(SEARCH("Yes",E68)),ISNUMBER(SEARCH("Yes",G68)),ISNUMBER(SEARCH("Yes",I68))),"Yes","No")</f>
        <v>No</v>
      </c>
      <c r="B68" s="18" t="str">
        <f t="shared" si="74"/>
        <v>No</v>
      </c>
      <c r="C68" s="15" t="str">
        <f t="shared" si="1"/>
        <v>Yes</v>
      </c>
      <c r="D68" s="18" t="str">
        <f t="shared" si="2"/>
        <v>Yes</v>
      </c>
      <c r="E68" s="18" t="str">
        <f t="shared" si="3"/>
        <v>No</v>
      </c>
      <c r="F68" s="18" t="str">
        <f t="shared" si="4"/>
        <v>Yes</v>
      </c>
      <c r="G68" s="18" t="str">
        <f t="shared" si="5"/>
        <v>Yes</v>
      </c>
      <c r="H68" s="18" t="str">
        <f t="shared" si="6"/>
        <v>Yes</v>
      </c>
      <c r="I68" s="18" t="str">
        <f t="shared" si="7"/>
        <v>No</v>
      </c>
      <c r="J68" s="18" t="str">
        <f t="shared" si="8"/>
        <v>No</v>
      </c>
      <c r="K68" s="21">
        <v>66</v>
      </c>
      <c r="L68" s="5" t="s">
        <v>418</v>
      </c>
      <c r="M68" s="5" t="s">
        <v>419</v>
      </c>
      <c r="N68" s="5" t="s">
        <v>2307</v>
      </c>
      <c r="O68" s="5" t="s">
        <v>2310</v>
      </c>
      <c r="P68" s="5" t="s">
        <v>2620</v>
      </c>
      <c r="Q68" s="34" t="s">
        <v>2621</v>
      </c>
      <c r="R68" s="21">
        <v>1</v>
      </c>
      <c r="S68" s="5" t="s">
        <v>152</v>
      </c>
      <c r="T68" s="5" t="s">
        <v>2622</v>
      </c>
      <c r="U68" s="34" t="s">
        <v>2623</v>
      </c>
      <c r="V68" s="21">
        <v>1</v>
      </c>
      <c r="W68" s="5" t="s">
        <v>2310</v>
      </c>
      <c r="X68" s="5" t="s">
        <v>2624</v>
      </c>
      <c r="Y68" s="34" t="s">
        <v>2625</v>
      </c>
      <c r="Z68" s="21">
        <v>1</v>
      </c>
      <c r="AA68" s="5" t="s">
        <v>152</v>
      </c>
      <c r="AB68" s="5" t="s">
        <v>2626</v>
      </c>
      <c r="AC68" s="34" t="s">
        <v>2627</v>
      </c>
      <c r="AD68" s="21">
        <v>1</v>
      </c>
    </row>
    <row r="69" spans="1:30" x14ac:dyDescent="0.3">
      <c r="A69" s="18" t="str">
        <f t="shared" ref="A69:B69" si="75">IF(AND(ISNUMBER(SEARCH("Yes",C69)),ISNUMBER(SEARCH("Yes",E69)),ISNUMBER(SEARCH("Yes",G69)),ISNUMBER(SEARCH("Yes",I69))),"Yes","No")</f>
        <v>No</v>
      </c>
      <c r="B69" s="18" t="str">
        <f t="shared" si="75"/>
        <v>No</v>
      </c>
      <c r="C69" s="15" t="str">
        <f t="shared" si="1"/>
        <v>No</v>
      </c>
      <c r="D69" s="18" t="str">
        <f t="shared" si="2"/>
        <v>No</v>
      </c>
      <c r="E69" s="18" t="str">
        <f t="shared" si="3"/>
        <v>No</v>
      </c>
      <c r="F69" s="18" t="str">
        <f t="shared" si="4"/>
        <v>No</v>
      </c>
      <c r="G69" s="18" t="str">
        <f t="shared" si="5"/>
        <v>No</v>
      </c>
      <c r="H69" s="18" t="str">
        <f t="shared" si="6"/>
        <v>No</v>
      </c>
      <c r="I69" s="18" t="str">
        <f t="shared" si="7"/>
        <v>Yes</v>
      </c>
      <c r="J69" s="18" t="str">
        <f t="shared" si="8"/>
        <v>Yes</v>
      </c>
      <c r="K69" s="21">
        <v>67</v>
      </c>
      <c r="L69" s="5" t="s">
        <v>536</v>
      </c>
      <c r="M69" s="5" t="s">
        <v>537</v>
      </c>
      <c r="N69" s="5" t="s">
        <v>2307</v>
      </c>
      <c r="O69" s="5" t="s">
        <v>152</v>
      </c>
      <c r="P69" s="5" t="s">
        <v>2333</v>
      </c>
      <c r="Q69" s="34" t="s">
        <v>2628</v>
      </c>
      <c r="R69" s="21">
        <v>1</v>
      </c>
      <c r="S69" s="22"/>
      <c r="T69" s="22"/>
      <c r="U69" s="22"/>
      <c r="V69" s="22"/>
      <c r="W69" s="22"/>
      <c r="X69" s="22"/>
      <c r="Y69" s="22"/>
      <c r="Z69" s="22"/>
      <c r="AA69" s="5" t="s">
        <v>24</v>
      </c>
      <c r="AB69" s="5" t="s">
        <v>2629</v>
      </c>
      <c r="AC69" s="34" t="s">
        <v>2630</v>
      </c>
      <c r="AD69" s="21">
        <v>1</v>
      </c>
    </row>
    <row r="70" spans="1:30" x14ac:dyDescent="0.3">
      <c r="A70" s="18" t="str">
        <f t="shared" ref="A70:B70" si="76">IF(AND(ISNUMBER(SEARCH("Yes",C70)),ISNUMBER(SEARCH("Yes",E70)),ISNUMBER(SEARCH("Yes",G70)),ISNUMBER(SEARCH("Yes",I70))),"Yes","No")</f>
        <v>No</v>
      </c>
      <c r="B70" s="18" t="str">
        <f t="shared" si="76"/>
        <v>No</v>
      </c>
      <c r="C70" s="15" t="str">
        <f t="shared" si="1"/>
        <v>No</v>
      </c>
      <c r="D70" s="18" t="str">
        <f t="shared" si="2"/>
        <v>No</v>
      </c>
      <c r="E70" s="18" t="str">
        <f t="shared" si="3"/>
        <v>No</v>
      </c>
      <c r="F70" s="18" t="str">
        <f t="shared" si="4"/>
        <v>No</v>
      </c>
      <c r="G70" s="18" t="str">
        <f t="shared" si="5"/>
        <v>No</v>
      </c>
      <c r="H70" s="18" t="str">
        <f t="shared" si="6"/>
        <v>No</v>
      </c>
      <c r="I70" s="18" t="str">
        <f t="shared" si="7"/>
        <v>Yes</v>
      </c>
      <c r="J70" s="18" t="str">
        <f t="shared" si="8"/>
        <v>Yes</v>
      </c>
      <c r="K70" s="21">
        <v>68</v>
      </c>
      <c r="L70" s="5" t="s">
        <v>538</v>
      </c>
      <c r="M70" s="5" t="s">
        <v>2631</v>
      </c>
      <c r="N70" s="5" t="s">
        <v>2307</v>
      </c>
      <c r="O70" s="5" t="s">
        <v>152</v>
      </c>
      <c r="P70" s="5" t="s">
        <v>2333</v>
      </c>
      <c r="Q70" s="34" t="s">
        <v>2632</v>
      </c>
      <c r="R70" s="21">
        <v>1</v>
      </c>
      <c r="S70" s="22"/>
      <c r="T70" s="22"/>
      <c r="U70" s="22"/>
      <c r="V70" s="22"/>
      <c r="W70" s="22"/>
      <c r="X70" s="22"/>
      <c r="Y70" s="22"/>
      <c r="Z70" s="22"/>
      <c r="AA70" s="5" t="s">
        <v>24</v>
      </c>
      <c r="AB70" s="5" t="s">
        <v>2633</v>
      </c>
      <c r="AC70" s="34" t="s">
        <v>2634</v>
      </c>
      <c r="AD70" s="21">
        <v>1</v>
      </c>
    </row>
    <row r="71" spans="1:30" x14ac:dyDescent="0.3">
      <c r="A71" s="18" t="str">
        <f t="shared" ref="A71:B71" si="77">IF(AND(ISNUMBER(SEARCH("Yes",C71)),ISNUMBER(SEARCH("Yes",E71)),ISNUMBER(SEARCH("Yes",G71)),ISNUMBER(SEARCH("Yes",I71))),"Yes","No")</f>
        <v>Yes</v>
      </c>
      <c r="B71" s="18" t="str">
        <f t="shared" si="77"/>
        <v>No</v>
      </c>
      <c r="C71" s="15" t="str">
        <f t="shared" si="1"/>
        <v>Yes</v>
      </c>
      <c r="D71" s="18" t="str">
        <f t="shared" si="2"/>
        <v>Yes</v>
      </c>
      <c r="E71" s="18" t="str">
        <f t="shared" si="3"/>
        <v>Yes</v>
      </c>
      <c r="F71" s="18" t="str">
        <f t="shared" si="4"/>
        <v>Yes</v>
      </c>
      <c r="G71" s="18" t="str">
        <f t="shared" si="5"/>
        <v>Yes</v>
      </c>
      <c r="H71" s="18" t="str">
        <f t="shared" si="6"/>
        <v>Yes</v>
      </c>
      <c r="I71" s="18" t="str">
        <f t="shared" si="7"/>
        <v>Yes</v>
      </c>
      <c r="J71" s="18" t="str">
        <f t="shared" si="8"/>
        <v>No</v>
      </c>
      <c r="K71" s="21">
        <v>69</v>
      </c>
      <c r="L71" s="5" t="s">
        <v>207</v>
      </c>
      <c r="M71" s="5" t="s">
        <v>278</v>
      </c>
      <c r="N71" s="5" t="s">
        <v>2307</v>
      </c>
      <c r="O71" s="5" t="s">
        <v>2310</v>
      </c>
      <c r="P71" s="5" t="s">
        <v>2635</v>
      </c>
      <c r="Q71" s="34" t="s">
        <v>2636</v>
      </c>
      <c r="R71" s="21">
        <v>1</v>
      </c>
      <c r="S71" s="5" t="s">
        <v>2310</v>
      </c>
      <c r="T71" s="5" t="s">
        <v>2637</v>
      </c>
      <c r="U71" s="34" t="s">
        <v>2638</v>
      </c>
      <c r="V71" s="21">
        <v>1</v>
      </c>
      <c r="W71" s="5" t="s">
        <v>24</v>
      </c>
      <c r="X71" s="5" t="s">
        <v>2639</v>
      </c>
      <c r="Y71" s="34" t="s">
        <v>2640</v>
      </c>
      <c r="Z71" s="21">
        <v>1</v>
      </c>
      <c r="AA71" s="5" t="s">
        <v>152</v>
      </c>
      <c r="AB71" s="5" t="s">
        <v>2335</v>
      </c>
      <c r="AC71" s="34" t="s">
        <v>2641</v>
      </c>
      <c r="AD71" s="21">
        <v>1</v>
      </c>
    </row>
    <row r="72" spans="1:30" x14ac:dyDescent="0.3">
      <c r="A72" s="18" t="str">
        <f t="shared" ref="A72:B72" si="78">IF(AND(ISNUMBER(SEARCH("Yes",C72)),ISNUMBER(SEARCH("Yes",E72)),ISNUMBER(SEARCH("Yes",G72)),ISNUMBER(SEARCH("Yes",I72))),"Yes","No")</f>
        <v>No</v>
      </c>
      <c r="B72" s="18" t="str">
        <f t="shared" si="78"/>
        <v>No</v>
      </c>
      <c r="C72" s="15" t="str">
        <f t="shared" si="1"/>
        <v>No</v>
      </c>
      <c r="D72" s="18" t="str">
        <f t="shared" si="2"/>
        <v>No</v>
      </c>
      <c r="E72" s="18" t="str">
        <f t="shared" si="3"/>
        <v>No</v>
      </c>
      <c r="F72" s="18" t="str">
        <f t="shared" si="4"/>
        <v>No</v>
      </c>
      <c r="G72" s="18" t="str">
        <f t="shared" si="5"/>
        <v>No</v>
      </c>
      <c r="H72" s="18" t="str">
        <f t="shared" si="6"/>
        <v>No</v>
      </c>
      <c r="I72" s="18" t="str">
        <f t="shared" si="7"/>
        <v>Yes</v>
      </c>
      <c r="J72" s="18" t="str">
        <f t="shared" si="8"/>
        <v>Yes</v>
      </c>
      <c r="K72" s="21">
        <v>70</v>
      </c>
      <c r="L72" s="5" t="s">
        <v>540</v>
      </c>
      <c r="M72" s="5" t="s">
        <v>541</v>
      </c>
      <c r="N72" s="5" t="s">
        <v>2307</v>
      </c>
      <c r="O72" s="5" t="s">
        <v>152</v>
      </c>
      <c r="P72" s="5" t="s">
        <v>2642</v>
      </c>
      <c r="Q72" s="34" t="s">
        <v>2643</v>
      </c>
      <c r="R72" s="21">
        <v>1</v>
      </c>
      <c r="S72" s="22"/>
      <c r="T72" s="22"/>
      <c r="U72" s="22"/>
      <c r="V72" s="22"/>
      <c r="W72" s="22"/>
      <c r="X72" s="22"/>
      <c r="Y72" s="22"/>
      <c r="Z72" s="22"/>
      <c r="AA72" s="5" t="s">
        <v>2310</v>
      </c>
      <c r="AB72" s="5" t="s">
        <v>2644</v>
      </c>
      <c r="AC72" s="34" t="s">
        <v>2645</v>
      </c>
      <c r="AD72" s="21">
        <v>1</v>
      </c>
    </row>
    <row r="73" spans="1:30" x14ac:dyDescent="0.3">
      <c r="A73" s="18" t="str">
        <f t="shared" ref="A73:B73" si="79">IF(AND(ISNUMBER(SEARCH("Yes",C73)),ISNUMBER(SEARCH("Yes",E73)),ISNUMBER(SEARCH("Yes",G73)),ISNUMBER(SEARCH("Yes",I73))),"Yes","No")</f>
        <v>No</v>
      </c>
      <c r="B73" s="18" t="str">
        <f t="shared" si="79"/>
        <v>No</v>
      </c>
      <c r="C73" s="15" t="str">
        <f t="shared" si="1"/>
        <v>No</v>
      </c>
      <c r="D73" s="18" t="str">
        <f t="shared" si="2"/>
        <v>No</v>
      </c>
      <c r="E73" s="18" t="str">
        <f t="shared" si="3"/>
        <v>No</v>
      </c>
      <c r="F73" s="18" t="str">
        <f t="shared" si="4"/>
        <v>No</v>
      </c>
      <c r="G73" s="18" t="str">
        <f t="shared" si="5"/>
        <v>No</v>
      </c>
      <c r="H73" s="18" t="str">
        <f t="shared" si="6"/>
        <v>No</v>
      </c>
      <c r="I73" s="18" t="str">
        <f t="shared" si="7"/>
        <v>Yes</v>
      </c>
      <c r="J73" s="18" t="str">
        <f t="shared" si="8"/>
        <v>Yes</v>
      </c>
      <c r="K73" s="21">
        <v>71</v>
      </c>
      <c r="L73" s="5" t="s">
        <v>542</v>
      </c>
      <c r="M73" s="5" t="s">
        <v>543</v>
      </c>
      <c r="N73" s="5" t="s">
        <v>2307</v>
      </c>
      <c r="O73" s="5" t="s">
        <v>152</v>
      </c>
      <c r="P73" s="5" t="s">
        <v>2346</v>
      </c>
      <c r="Q73" s="34" t="s">
        <v>2646</v>
      </c>
      <c r="R73" s="21">
        <v>1</v>
      </c>
      <c r="S73" s="22"/>
      <c r="T73" s="22"/>
      <c r="U73" s="22"/>
      <c r="V73" s="22"/>
      <c r="W73" s="22"/>
      <c r="X73" s="22"/>
      <c r="Y73" s="22"/>
      <c r="Z73" s="22"/>
      <c r="AA73" s="5" t="s">
        <v>2310</v>
      </c>
      <c r="AB73" s="5" t="s">
        <v>2647</v>
      </c>
      <c r="AC73" s="34" t="s">
        <v>2648</v>
      </c>
      <c r="AD73" s="21">
        <v>1</v>
      </c>
    </row>
    <row r="74" spans="1:30" x14ac:dyDescent="0.3">
      <c r="A74" s="18" t="str">
        <f t="shared" ref="A74:B74" si="80">IF(AND(ISNUMBER(SEARCH("Yes",C74)),ISNUMBER(SEARCH("Yes",E74)),ISNUMBER(SEARCH("Yes",G74)),ISNUMBER(SEARCH("Yes",I74))),"Yes","No")</f>
        <v>No</v>
      </c>
      <c r="B74" s="18" t="str">
        <f t="shared" si="80"/>
        <v>No</v>
      </c>
      <c r="C74" s="15" t="str">
        <f t="shared" si="1"/>
        <v>No</v>
      </c>
      <c r="D74" s="18" t="str">
        <f t="shared" si="2"/>
        <v>No</v>
      </c>
      <c r="E74" s="18" t="str">
        <f t="shared" si="3"/>
        <v>No</v>
      </c>
      <c r="F74" s="18" t="str">
        <f t="shared" si="4"/>
        <v>No</v>
      </c>
      <c r="G74" s="18" t="str">
        <f t="shared" si="5"/>
        <v>No</v>
      </c>
      <c r="H74" s="18" t="str">
        <f t="shared" si="6"/>
        <v>No</v>
      </c>
      <c r="I74" s="18" t="str">
        <f t="shared" si="7"/>
        <v>Yes</v>
      </c>
      <c r="J74" s="18" t="str">
        <f t="shared" si="8"/>
        <v>Yes</v>
      </c>
      <c r="K74" s="21">
        <v>72</v>
      </c>
      <c r="L74" s="5" t="s">
        <v>544</v>
      </c>
      <c r="M74" s="5" t="s">
        <v>545</v>
      </c>
      <c r="N74" s="5" t="s">
        <v>2307</v>
      </c>
      <c r="O74" s="5" t="s">
        <v>152</v>
      </c>
      <c r="P74" s="5" t="s">
        <v>2649</v>
      </c>
      <c r="Q74" s="34" t="s">
        <v>2650</v>
      </c>
      <c r="R74" s="21">
        <v>1</v>
      </c>
      <c r="S74" s="22"/>
      <c r="T74" s="22"/>
      <c r="U74" s="22"/>
      <c r="V74" s="22"/>
      <c r="W74" s="22"/>
      <c r="X74" s="22"/>
      <c r="Y74" s="22"/>
      <c r="Z74" s="22"/>
      <c r="AA74" s="5" t="s">
        <v>24</v>
      </c>
      <c r="AB74" s="5" t="s">
        <v>2651</v>
      </c>
      <c r="AC74" s="34" t="s">
        <v>2652</v>
      </c>
      <c r="AD74" s="21">
        <v>1</v>
      </c>
    </row>
    <row r="75" spans="1:30" x14ac:dyDescent="0.3">
      <c r="A75" s="18" t="str">
        <f t="shared" ref="A75:B75" si="81">IF(AND(ISNUMBER(SEARCH("Yes",C75)),ISNUMBER(SEARCH("Yes",E75)),ISNUMBER(SEARCH("Yes",G75)),ISNUMBER(SEARCH("Yes",I75))),"Yes","No")</f>
        <v>No</v>
      </c>
      <c r="B75" s="18" t="str">
        <f t="shared" si="81"/>
        <v>No</v>
      </c>
      <c r="C75" s="15" t="str">
        <f t="shared" si="1"/>
        <v>No</v>
      </c>
      <c r="D75" s="18" t="str">
        <f t="shared" si="2"/>
        <v>No</v>
      </c>
      <c r="E75" s="18" t="str">
        <f t="shared" si="3"/>
        <v>No</v>
      </c>
      <c r="F75" s="18" t="str">
        <f t="shared" si="4"/>
        <v>No</v>
      </c>
      <c r="G75" s="18" t="str">
        <f t="shared" si="5"/>
        <v>No</v>
      </c>
      <c r="H75" s="18" t="str">
        <f t="shared" si="6"/>
        <v>No</v>
      </c>
      <c r="I75" s="18" t="str">
        <f t="shared" si="7"/>
        <v>Yes</v>
      </c>
      <c r="J75" s="18" t="str">
        <f t="shared" si="8"/>
        <v>Yes</v>
      </c>
      <c r="K75" s="21">
        <v>73</v>
      </c>
      <c r="L75" s="5" t="s">
        <v>546</v>
      </c>
      <c r="M75" s="5" t="s">
        <v>547</v>
      </c>
      <c r="N75" s="5" t="s">
        <v>2307</v>
      </c>
      <c r="O75" s="5" t="s">
        <v>152</v>
      </c>
      <c r="P75" s="5" t="s">
        <v>2427</v>
      </c>
      <c r="Q75" s="34" t="s">
        <v>2653</v>
      </c>
      <c r="R75" s="21">
        <v>1</v>
      </c>
      <c r="S75" s="22"/>
      <c r="T75" s="22"/>
      <c r="U75" s="22"/>
      <c r="V75" s="22"/>
      <c r="W75" s="22"/>
      <c r="X75" s="22"/>
      <c r="Y75" s="22"/>
      <c r="Z75" s="22"/>
      <c r="AA75" s="5" t="s">
        <v>2310</v>
      </c>
      <c r="AB75" s="5" t="s">
        <v>2654</v>
      </c>
      <c r="AC75" s="34" t="s">
        <v>2655</v>
      </c>
      <c r="AD75" s="21">
        <v>1</v>
      </c>
    </row>
    <row r="76" spans="1:30" x14ac:dyDescent="0.3">
      <c r="A76" s="18" t="str">
        <f t="shared" ref="A76:B76" si="82">IF(AND(ISNUMBER(SEARCH("Yes",C76)),ISNUMBER(SEARCH("Yes",E76)),ISNUMBER(SEARCH("Yes",G76)),ISNUMBER(SEARCH("Yes",I76))),"Yes","No")</f>
        <v>No</v>
      </c>
      <c r="B76" s="18" t="str">
        <f t="shared" si="82"/>
        <v>No</v>
      </c>
      <c r="C76" s="15" t="str">
        <f t="shared" si="1"/>
        <v>No</v>
      </c>
      <c r="D76" s="18" t="str">
        <f t="shared" si="2"/>
        <v>No</v>
      </c>
      <c r="E76" s="18" t="str">
        <f t="shared" si="3"/>
        <v>No</v>
      </c>
      <c r="F76" s="18" t="str">
        <f t="shared" si="4"/>
        <v>No</v>
      </c>
      <c r="G76" s="18" t="str">
        <f t="shared" si="5"/>
        <v>No</v>
      </c>
      <c r="H76" s="18" t="str">
        <f t="shared" si="6"/>
        <v>No</v>
      </c>
      <c r="I76" s="18" t="str">
        <f t="shared" si="7"/>
        <v>Yes</v>
      </c>
      <c r="J76" s="18" t="str">
        <f t="shared" si="8"/>
        <v>Yes</v>
      </c>
      <c r="K76" s="21">
        <v>74</v>
      </c>
      <c r="L76" s="5" t="s">
        <v>548</v>
      </c>
      <c r="M76" s="5" t="s">
        <v>2656</v>
      </c>
      <c r="N76" s="5" t="s">
        <v>2307</v>
      </c>
      <c r="O76" s="5" t="s">
        <v>152</v>
      </c>
      <c r="P76" s="5" t="s">
        <v>2427</v>
      </c>
      <c r="Q76" s="34" t="s">
        <v>2657</v>
      </c>
      <c r="R76" s="21">
        <v>1</v>
      </c>
      <c r="S76" s="22"/>
      <c r="T76" s="22"/>
      <c r="U76" s="22"/>
      <c r="V76" s="22"/>
      <c r="W76" s="22"/>
      <c r="X76" s="22"/>
      <c r="Y76" s="22"/>
      <c r="Z76" s="22"/>
      <c r="AA76" s="5" t="s">
        <v>2310</v>
      </c>
      <c r="AB76" s="5" t="s">
        <v>2658</v>
      </c>
      <c r="AC76" s="34" t="s">
        <v>2659</v>
      </c>
      <c r="AD76" s="21">
        <v>1</v>
      </c>
    </row>
    <row r="77" spans="1:30" x14ac:dyDescent="0.3">
      <c r="A77" s="18" t="str">
        <f t="shared" ref="A77:B77" si="83">IF(AND(ISNUMBER(SEARCH("Yes",C77)),ISNUMBER(SEARCH("Yes",E77)),ISNUMBER(SEARCH("Yes",G77)),ISNUMBER(SEARCH("Yes",I77))),"Yes","No")</f>
        <v>No</v>
      </c>
      <c r="B77" s="18" t="str">
        <f t="shared" si="83"/>
        <v>No</v>
      </c>
      <c r="C77" s="15" t="str">
        <f t="shared" si="1"/>
        <v>No</v>
      </c>
      <c r="D77" s="18" t="str">
        <f t="shared" si="2"/>
        <v>No</v>
      </c>
      <c r="E77" s="18" t="str">
        <f t="shared" si="3"/>
        <v>No</v>
      </c>
      <c r="F77" s="18" t="str">
        <f t="shared" si="4"/>
        <v>No</v>
      </c>
      <c r="G77" s="18" t="str">
        <f t="shared" si="5"/>
        <v>No</v>
      </c>
      <c r="H77" s="18" t="str">
        <f t="shared" si="6"/>
        <v>No</v>
      </c>
      <c r="I77" s="18" t="str">
        <f t="shared" si="7"/>
        <v>Yes</v>
      </c>
      <c r="J77" s="18" t="str">
        <f t="shared" si="8"/>
        <v>Yes</v>
      </c>
      <c r="K77" s="21">
        <v>75</v>
      </c>
      <c r="L77" s="5" t="s">
        <v>550</v>
      </c>
      <c r="M77" s="5" t="s">
        <v>551</v>
      </c>
      <c r="N77" s="5" t="s">
        <v>2307</v>
      </c>
      <c r="O77" s="5" t="s">
        <v>152</v>
      </c>
      <c r="P77" s="5" t="s">
        <v>2660</v>
      </c>
      <c r="Q77" s="34" t="s">
        <v>2661</v>
      </c>
      <c r="R77" s="21">
        <v>1</v>
      </c>
      <c r="S77" s="22"/>
      <c r="T77" s="22"/>
      <c r="U77" s="22"/>
      <c r="V77" s="22"/>
      <c r="W77" s="22"/>
      <c r="X77" s="22"/>
      <c r="Y77" s="22"/>
      <c r="Z77" s="22"/>
      <c r="AA77" s="5" t="s">
        <v>2310</v>
      </c>
      <c r="AB77" s="5" t="s">
        <v>2662</v>
      </c>
      <c r="AC77" s="34" t="s">
        <v>2663</v>
      </c>
      <c r="AD77" s="21">
        <v>1</v>
      </c>
    </row>
    <row r="78" spans="1:30" x14ac:dyDescent="0.3">
      <c r="A78" s="18" t="str">
        <f t="shared" ref="A78:B78" si="84">IF(AND(ISNUMBER(SEARCH("Yes",C78)),ISNUMBER(SEARCH("Yes",E78)),ISNUMBER(SEARCH("Yes",G78)),ISNUMBER(SEARCH("Yes",I78))),"Yes","No")</f>
        <v>No</v>
      </c>
      <c r="B78" s="18" t="str">
        <f t="shared" si="84"/>
        <v>No</v>
      </c>
      <c r="C78" s="15" t="str">
        <f t="shared" si="1"/>
        <v>No</v>
      </c>
      <c r="D78" s="18" t="str">
        <f t="shared" si="2"/>
        <v>No</v>
      </c>
      <c r="E78" s="18" t="str">
        <f t="shared" si="3"/>
        <v>No</v>
      </c>
      <c r="F78" s="18" t="str">
        <f t="shared" si="4"/>
        <v>No</v>
      </c>
      <c r="G78" s="18" t="str">
        <f t="shared" si="5"/>
        <v>No</v>
      </c>
      <c r="H78" s="18" t="str">
        <f t="shared" si="6"/>
        <v>No</v>
      </c>
      <c r="I78" s="18" t="str">
        <f t="shared" si="7"/>
        <v>Yes</v>
      </c>
      <c r="J78" s="18" t="str">
        <f t="shared" si="8"/>
        <v>Yes</v>
      </c>
      <c r="K78" s="21">
        <v>76</v>
      </c>
      <c r="L78" s="5" t="s">
        <v>552</v>
      </c>
      <c r="M78" s="5" t="s">
        <v>553</v>
      </c>
      <c r="N78" s="5" t="s">
        <v>2307</v>
      </c>
      <c r="O78" s="5" t="s">
        <v>152</v>
      </c>
      <c r="P78" s="5" t="s">
        <v>2664</v>
      </c>
      <c r="Q78" s="34" t="s">
        <v>2650</v>
      </c>
      <c r="R78" s="21">
        <v>1</v>
      </c>
      <c r="S78" s="22"/>
      <c r="T78" s="22"/>
      <c r="U78" s="22"/>
      <c r="V78" s="22"/>
      <c r="W78" s="22"/>
      <c r="X78" s="22"/>
      <c r="Y78" s="22"/>
      <c r="Z78" s="22"/>
      <c r="AA78" s="5" t="s">
        <v>24</v>
      </c>
      <c r="AB78" s="5" t="s">
        <v>2665</v>
      </c>
      <c r="AC78" s="34" t="s">
        <v>2666</v>
      </c>
      <c r="AD78" s="21">
        <v>1</v>
      </c>
    </row>
    <row r="79" spans="1:30" x14ac:dyDescent="0.3">
      <c r="A79" s="18" t="str">
        <f t="shared" ref="A79:B79" si="85">IF(AND(ISNUMBER(SEARCH("Yes",C79)),ISNUMBER(SEARCH("Yes",E79)),ISNUMBER(SEARCH("Yes",G79)),ISNUMBER(SEARCH("Yes",I79))),"Yes","No")</f>
        <v>No</v>
      </c>
      <c r="B79" s="18" t="str">
        <f t="shared" si="85"/>
        <v>No</v>
      </c>
      <c r="C79" s="15" t="str">
        <f t="shared" si="1"/>
        <v>No</v>
      </c>
      <c r="D79" s="18" t="str">
        <f t="shared" si="2"/>
        <v>No</v>
      </c>
      <c r="E79" s="18" t="str">
        <f t="shared" si="3"/>
        <v>No</v>
      </c>
      <c r="F79" s="18" t="str">
        <f t="shared" si="4"/>
        <v>No</v>
      </c>
      <c r="G79" s="18" t="str">
        <f t="shared" si="5"/>
        <v>No</v>
      </c>
      <c r="H79" s="18" t="str">
        <f t="shared" si="6"/>
        <v>No</v>
      </c>
      <c r="I79" s="18" t="str">
        <f t="shared" si="7"/>
        <v>Yes</v>
      </c>
      <c r="J79" s="18" t="str">
        <f t="shared" si="8"/>
        <v>Yes</v>
      </c>
      <c r="K79" s="21">
        <v>77</v>
      </c>
      <c r="L79" s="5" t="s">
        <v>554</v>
      </c>
      <c r="M79" s="5" t="s">
        <v>555</v>
      </c>
      <c r="N79" s="5" t="s">
        <v>2307</v>
      </c>
      <c r="O79" s="5" t="s">
        <v>152</v>
      </c>
      <c r="P79" s="5" t="s">
        <v>2667</v>
      </c>
      <c r="Q79" s="34" t="s">
        <v>2668</v>
      </c>
      <c r="R79" s="21">
        <v>1</v>
      </c>
      <c r="S79" s="22"/>
      <c r="T79" s="22"/>
      <c r="U79" s="22"/>
      <c r="V79" s="22"/>
      <c r="W79" s="22"/>
      <c r="X79" s="22"/>
      <c r="Y79" s="22"/>
      <c r="Z79" s="22"/>
      <c r="AA79" s="5" t="s">
        <v>2310</v>
      </c>
      <c r="AB79" s="5" t="s">
        <v>2669</v>
      </c>
      <c r="AC79" s="34" t="s">
        <v>2670</v>
      </c>
      <c r="AD79" s="21">
        <v>1</v>
      </c>
    </row>
    <row r="80" spans="1:30" x14ac:dyDescent="0.3">
      <c r="A80" s="18" t="str">
        <f t="shared" ref="A80:B80" si="86">IF(AND(ISNUMBER(SEARCH("Yes",C80)),ISNUMBER(SEARCH("Yes",E80)),ISNUMBER(SEARCH("Yes",G80)),ISNUMBER(SEARCH("Yes",I80))),"Yes","No")</f>
        <v>Yes</v>
      </c>
      <c r="B80" s="18" t="str">
        <f t="shared" si="86"/>
        <v>Yes</v>
      </c>
      <c r="C80" s="15" t="str">
        <f t="shared" si="1"/>
        <v>Yes</v>
      </c>
      <c r="D80" s="18" t="str">
        <f t="shared" si="2"/>
        <v>Yes</v>
      </c>
      <c r="E80" s="18" t="str">
        <f t="shared" si="3"/>
        <v>Yes</v>
      </c>
      <c r="F80" s="18" t="str">
        <f t="shared" si="4"/>
        <v>Yes</v>
      </c>
      <c r="G80" s="18" t="str">
        <f t="shared" si="5"/>
        <v>Yes</v>
      </c>
      <c r="H80" s="18" t="str">
        <f t="shared" si="6"/>
        <v>Yes</v>
      </c>
      <c r="I80" s="18" t="str">
        <f t="shared" si="7"/>
        <v>Yes</v>
      </c>
      <c r="J80" s="18" t="str">
        <f t="shared" si="8"/>
        <v>Yes</v>
      </c>
      <c r="K80" s="21">
        <v>78</v>
      </c>
      <c r="L80" s="5" t="s">
        <v>44</v>
      </c>
      <c r="M80" s="5" t="s">
        <v>45</v>
      </c>
      <c r="N80" s="5" t="s">
        <v>2307</v>
      </c>
      <c r="O80" s="5" t="s">
        <v>24</v>
      </c>
      <c r="P80" s="5" t="s">
        <v>2416</v>
      </c>
      <c r="Q80" s="34" t="s">
        <v>2417</v>
      </c>
      <c r="R80" s="21">
        <v>1</v>
      </c>
      <c r="S80" s="5" t="s">
        <v>24</v>
      </c>
      <c r="T80" s="5" t="s">
        <v>2671</v>
      </c>
      <c r="U80" s="34" t="s">
        <v>2672</v>
      </c>
      <c r="V80" s="21">
        <v>1</v>
      </c>
      <c r="W80" s="5" t="s">
        <v>24</v>
      </c>
      <c r="X80" s="5" t="s">
        <v>2673</v>
      </c>
      <c r="Y80" s="34" t="s">
        <v>2674</v>
      </c>
      <c r="Z80" s="21">
        <v>1</v>
      </c>
      <c r="AA80" s="5" t="s">
        <v>2310</v>
      </c>
      <c r="AB80" s="5" t="s">
        <v>2675</v>
      </c>
      <c r="AC80" s="34" t="s">
        <v>2676</v>
      </c>
      <c r="AD80" s="21">
        <v>1</v>
      </c>
    </row>
    <row r="81" spans="1:30" x14ac:dyDescent="0.3">
      <c r="A81" s="18" t="str">
        <f t="shared" ref="A81:B81" si="87">IF(AND(ISNUMBER(SEARCH("Yes",C81)),ISNUMBER(SEARCH("Yes",E81)),ISNUMBER(SEARCH("Yes",G81)),ISNUMBER(SEARCH("Yes",I81))),"Yes","No")</f>
        <v>No</v>
      </c>
      <c r="B81" s="18" t="str">
        <f t="shared" si="87"/>
        <v>No</v>
      </c>
      <c r="C81" s="15" t="str">
        <f t="shared" si="1"/>
        <v>No</v>
      </c>
      <c r="D81" s="18" t="str">
        <f t="shared" si="2"/>
        <v>No</v>
      </c>
      <c r="E81" s="18" t="str">
        <f t="shared" si="3"/>
        <v>No</v>
      </c>
      <c r="F81" s="18" t="str">
        <f t="shared" si="4"/>
        <v>No</v>
      </c>
      <c r="G81" s="18" t="str">
        <f t="shared" si="5"/>
        <v>No</v>
      </c>
      <c r="H81" s="18" t="str">
        <f t="shared" si="6"/>
        <v>No</v>
      </c>
      <c r="I81" s="18" t="str">
        <f t="shared" si="7"/>
        <v>Yes</v>
      </c>
      <c r="J81" s="18" t="str">
        <f t="shared" si="8"/>
        <v>Yes</v>
      </c>
      <c r="K81" s="21">
        <v>79</v>
      </c>
      <c r="L81" s="5" t="s">
        <v>556</v>
      </c>
      <c r="M81" s="5" t="s">
        <v>557</v>
      </c>
      <c r="N81" s="5" t="s">
        <v>2307</v>
      </c>
      <c r="O81" s="5" t="s">
        <v>152</v>
      </c>
      <c r="P81" s="5" t="s">
        <v>2649</v>
      </c>
      <c r="Q81" s="34" t="s">
        <v>2650</v>
      </c>
      <c r="R81" s="21">
        <v>1</v>
      </c>
      <c r="S81" s="22"/>
      <c r="T81" s="22"/>
      <c r="U81" s="22"/>
      <c r="V81" s="22"/>
      <c r="W81" s="22"/>
      <c r="X81" s="22"/>
      <c r="Y81" s="22"/>
      <c r="Z81" s="22"/>
      <c r="AA81" s="5" t="s">
        <v>2310</v>
      </c>
      <c r="AB81" s="5" t="s">
        <v>2677</v>
      </c>
      <c r="AC81" s="34" t="s">
        <v>2678</v>
      </c>
      <c r="AD81" s="21">
        <v>1</v>
      </c>
    </row>
    <row r="82" spans="1:30" x14ac:dyDescent="0.3">
      <c r="A82" s="18" t="str">
        <f t="shared" ref="A82:B82" si="88">IF(AND(ISNUMBER(SEARCH("Yes",C82)),ISNUMBER(SEARCH("Yes",E82)),ISNUMBER(SEARCH("Yes",G82)),ISNUMBER(SEARCH("Yes",I82))),"Yes","No")</f>
        <v>No</v>
      </c>
      <c r="B82" s="18" t="str">
        <f t="shared" si="88"/>
        <v>No</v>
      </c>
      <c r="C82" s="15" t="str">
        <f t="shared" si="1"/>
        <v>No</v>
      </c>
      <c r="D82" s="18" t="str">
        <f t="shared" si="2"/>
        <v>No</v>
      </c>
      <c r="E82" s="18" t="str">
        <f t="shared" si="3"/>
        <v>No</v>
      </c>
      <c r="F82" s="18" t="str">
        <f t="shared" si="4"/>
        <v>No</v>
      </c>
      <c r="G82" s="18" t="str">
        <f t="shared" si="5"/>
        <v>No</v>
      </c>
      <c r="H82" s="18" t="str">
        <f t="shared" si="6"/>
        <v>No</v>
      </c>
      <c r="I82" s="18" t="str">
        <f t="shared" si="7"/>
        <v>Yes</v>
      </c>
      <c r="J82" s="18" t="str">
        <f t="shared" si="8"/>
        <v>Yes</v>
      </c>
      <c r="K82" s="21">
        <v>80</v>
      </c>
      <c r="L82" s="5" t="s">
        <v>558</v>
      </c>
      <c r="M82" s="5" t="s">
        <v>559</v>
      </c>
      <c r="N82" s="5" t="s">
        <v>2307</v>
      </c>
      <c r="O82" s="5" t="s">
        <v>152</v>
      </c>
      <c r="P82" s="5" t="s">
        <v>2679</v>
      </c>
      <c r="Q82" s="34" t="s">
        <v>2680</v>
      </c>
      <c r="R82" s="21">
        <v>1</v>
      </c>
      <c r="S82" s="22"/>
      <c r="T82" s="22"/>
      <c r="U82" s="22"/>
      <c r="V82" s="22"/>
      <c r="W82" s="22"/>
      <c r="X82" s="22"/>
      <c r="Y82" s="22"/>
      <c r="Z82" s="22"/>
      <c r="AA82" s="5" t="s">
        <v>24</v>
      </c>
      <c r="AB82" s="5" t="s">
        <v>2681</v>
      </c>
      <c r="AC82" s="34" t="s">
        <v>2682</v>
      </c>
      <c r="AD82" s="21">
        <v>1</v>
      </c>
    </row>
    <row r="83" spans="1:30" x14ac:dyDescent="0.3">
      <c r="A83" s="18" t="str">
        <f t="shared" ref="A83:B83" si="89">IF(AND(ISNUMBER(SEARCH("Yes",C83)),ISNUMBER(SEARCH("Yes",E83)),ISNUMBER(SEARCH("Yes",G83)),ISNUMBER(SEARCH("Yes",I83))),"Yes","No")</f>
        <v>No</v>
      </c>
      <c r="B83" s="18" t="str">
        <f t="shared" si="89"/>
        <v>No</v>
      </c>
      <c r="C83" s="15" t="str">
        <f t="shared" si="1"/>
        <v>No</v>
      </c>
      <c r="D83" s="18" t="str">
        <f t="shared" si="2"/>
        <v>No</v>
      </c>
      <c r="E83" s="18" t="str">
        <f t="shared" si="3"/>
        <v>No</v>
      </c>
      <c r="F83" s="18" t="str">
        <f t="shared" si="4"/>
        <v>No</v>
      </c>
      <c r="G83" s="18" t="str">
        <f t="shared" si="5"/>
        <v>No</v>
      </c>
      <c r="H83" s="18" t="str">
        <f t="shared" si="6"/>
        <v>No</v>
      </c>
      <c r="I83" s="18" t="str">
        <f t="shared" si="7"/>
        <v>Yes</v>
      </c>
      <c r="J83" s="18" t="str">
        <f t="shared" si="8"/>
        <v>Yes</v>
      </c>
      <c r="K83" s="21">
        <v>81</v>
      </c>
      <c r="L83" s="5" t="s">
        <v>560</v>
      </c>
      <c r="M83" s="5" t="s">
        <v>561</v>
      </c>
      <c r="N83" s="5" t="s">
        <v>2307</v>
      </c>
      <c r="O83" s="5" t="s">
        <v>152</v>
      </c>
      <c r="P83" s="5" t="s">
        <v>2683</v>
      </c>
      <c r="Q83" s="34" t="s">
        <v>2684</v>
      </c>
      <c r="R83" s="21">
        <v>1</v>
      </c>
      <c r="S83" s="22"/>
      <c r="T83" s="22"/>
      <c r="U83" s="22"/>
      <c r="V83" s="22"/>
      <c r="W83" s="22"/>
      <c r="X83" s="22"/>
      <c r="Y83" s="22"/>
      <c r="Z83" s="22"/>
      <c r="AA83" s="5" t="s">
        <v>2310</v>
      </c>
      <c r="AB83" s="5" t="s">
        <v>2685</v>
      </c>
      <c r="AC83" s="34" t="s">
        <v>2686</v>
      </c>
      <c r="AD83" s="21">
        <v>1</v>
      </c>
    </row>
    <row r="84" spans="1:30" x14ac:dyDescent="0.3">
      <c r="A84" s="18" t="str">
        <f t="shared" ref="A84:B84" si="90">IF(AND(ISNUMBER(SEARCH("Yes",C84)),ISNUMBER(SEARCH("Yes",E84)),ISNUMBER(SEARCH("Yes",G84)),ISNUMBER(SEARCH("Yes",I84))),"Yes","No")</f>
        <v>No</v>
      </c>
      <c r="B84" s="18" t="str">
        <f t="shared" si="90"/>
        <v>No</v>
      </c>
      <c r="C84" s="15" t="str">
        <f t="shared" si="1"/>
        <v>No</v>
      </c>
      <c r="D84" s="18" t="str">
        <f t="shared" si="2"/>
        <v>No</v>
      </c>
      <c r="E84" s="18" t="str">
        <f t="shared" si="3"/>
        <v>No</v>
      </c>
      <c r="F84" s="18" t="str">
        <f t="shared" si="4"/>
        <v>No</v>
      </c>
      <c r="G84" s="18" t="str">
        <f t="shared" si="5"/>
        <v>No</v>
      </c>
      <c r="H84" s="18" t="str">
        <f t="shared" si="6"/>
        <v>No</v>
      </c>
      <c r="I84" s="18" t="str">
        <f t="shared" si="7"/>
        <v>Yes</v>
      </c>
      <c r="J84" s="18" t="str">
        <f t="shared" si="8"/>
        <v>No</v>
      </c>
      <c r="K84" s="21">
        <v>82</v>
      </c>
      <c r="L84" s="5" t="s">
        <v>562</v>
      </c>
      <c r="M84" s="5" t="s">
        <v>563</v>
      </c>
      <c r="N84" s="5" t="s">
        <v>2307</v>
      </c>
      <c r="O84" s="5" t="s">
        <v>152</v>
      </c>
      <c r="P84" s="5" t="s">
        <v>2687</v>
      </c>
      <c r="Q84" s="34" t="s">
        <v>2688</v>
      </c>
      <c r="R84" s="21">
        <v>1</v>
      </c>
      <c r="S84" s="22"/>
      <c r="T84" s="22"/>
      <c r="U84" s="22"/>
      <c r="V84" s="22"/>
      <c r="W84" s="22"/>
      <c r="X84" s="22"/>
      <c r="Y84" s="22"/>
      <c r="Z84" s="22"/>
      <c r="AA84" s="5" t="s">
        <v>152</v>
      </c>
      <c r="AB84" s="5" t="s">
        <v>2689</v>
      </c>
      <c r="AC84" s="34" t="s">
        <v>2690</v>
      </c>
      <c r="AD84" s="21">
        <v>1</v>
      </c>
    </row>
    <row r="85" spans="1:30" x14ac:dyDescent="0.3">
      <c r="A85" s="18" t="str">
        <f t="shared" ref="A85:B85" si="91">IF(AND(ISNUMBER(SEARCH("Yes",C85)),ISNUMBER(SEARCH("Yes",E85)),ISNUMBER(SEARCH("Yes",G85)),ISNUMBER(SEARCH("Yes",I85))),"Yes","No")</f>
        <v>No</v>
      </c>
      <c r="B85" s="18" t="str">
        <f t="shared" si="91"/>
        <v>No</v>
      </c>
      <c r="C85" s="15" t="str">
        <f t="shared" si="1"/>
        <v>No</v>
      </c>
      <c r="D85" s="18" t="str">
        <f t="shared" si="2"/>
        <v>No</v>
      </c>
      <c r="E85" s="18" t="str">
        <f t="shared" si="3"/>
        <v>No</v>
      </c>
      <c r="F85" s="18" t="str">
        <f t="shared" si="4"/>
        <v>No</v>
      </c>
      <c r="G85" s="18" t="str">
        <f t="shared" si="5"/>
        <v>No</v>
      </c>
      <c r="H85" s="18" t="str">
        <f t="shared" si="6"/>
        <v>No</v>
      </c>
      <c r="I85" s="18" t="str">
        <f t="shared" si="7"/>
        <v>Yes</v>
      </c>
      <c r="J85" s="18" t="str">
        <f t="shared" si="8"/>
        <v>Yes</v>
      </c>
      <c r="K85" s="21">
        <v>83</v>
      </c>
      <c r="L85" s="5" t="s">
        <v>564</v>
      </c>
      <c r="M85" s="5" t="s">
        <v>565</v>
      </c>
      <c r="N85" s="5" t="s">
        <v>2307</v>
      </c>
      <c r="O85" s="5" t="s">
        <v>152</v>
      </c>
      <c r="P85" s="5" t="s">
        <v>2431</v>
      </c>
      <c r="Q85" s="34" t="s">
        <v>2691</v>
      </c>
      <c r="R85" s="21">
        <v>1</v>
      </c>
      <c r="S85" s="22"/>
      <c r="T85" s="22"/>
      <c r="U85" s="22"/>
      <c r="V85" s="22"/>
      <c r="W85" s="22"/>
      <c r="X85" s="22"/>
      <c r="Y85" s="22"/>
      <c r="Z85" s="22"/>
      <c r="AA85" s="5" t="s">
        <v>2310</v>
      </c>
      <c r="AB85" s="5" t="s">
        <v>2335</v>
      </c>
      <c r="AC85" s="34" t="s">
        <v>2692</v>
      </c>
      <c r="AD85" s="21">
        <v>1</v>
      </c>
    </row>
    <row r="86" spans="1:30" x14ac:dyDescent="0.3">
      <c r="A86" s="18" t="str">
        <f t="shared" ref="A86:B86" si="92">IF(AND(ISNUMBER(SEARCH("Yes",C86)),ISNUMBER(SEARCH("Yes",E86)),ISNUMBER(SEARCH("Yes",G86)),ISNUMBER(SEARCH("Yes",I86))),"Yes","No")</f>
        <v>No</v>
      </c>
      <c r="B86" s="18" t="str">
        <f t="shared" si="92"/>
        <v>No</v>
      </c>
      <c r="C86" s="15" t="str">
        <f t="shared" si="1"/>
        <v>No</v>
      </c>
      <c r="D86" s="18" t="str">
        <f t="shared" si="2"/>
        <v>No</v>
      </c>
      <c r="E86" s="18" t="str">
        <f t="shared" si="3"/>
        <v>No</v>
      </c>
      <c r="F86" s="18" t="str">
        <f t="shared" si="4"/>
        <v>No</v>
      </c>
      <c r="G86" s="18" t="str">
        <f t="shared" si="5"/>
        <v>No</v>
      </c>
      <c r="H86" s="18" t="str">
        <f t="shared" si="6"/>
        <v>No</v>
      </c>
      <c r="I86" s="18" t="str">
        <f t="shared" si="7"/>
        <v>Yes</v>
      </c>
      <c r="J86" s="18" t="str">
        <f t="shared" si="8"/>
        <v>Yes</v>
      </c>
      <c r="K86" s="21">
        <v>84</v>
      </c>
      <c r="L86" s="5" t="s">
        <v>566</v>
      </c>
      <c r="M86" s="5" t="s">
        <v>567</v>
      </c>
      <c r="N86" s="5" t="s">
        <v>2307</v>
      </c>
      <c r="O86" s="5" t="s">
        <v>152</v>
      </c>
      <c r="P86" s="5" t="s">
        <v>2333</v>
      </c>
      <c r="Q86" s="34" t="s">
        <v>2693</v>
      </c>
      <c r="R86" s="21">
        <v>1</v>
      </c>
      <c r="S86" s="22"/>
      <c r="T86" s="22"/>
      <c r="U86" s="22"/>
      <c r="V86" s="22"/>
      <c r="W86" s="22"/>
      <c r="X86" s="22"/>
      <c r="Y86" s="22"/>
      <c r="Z86" s="22"/>
      <c r="AA86" s="5" t="s">
        <v>2310</v>
      </c>
      <c r="AB86" s="5" t="s">
        <v>2694</v>
      </c>
      <c r="AC86" s="34" t="s">
        <v>2695</v>
      </c>
      <c r="AD86" s="21">
        <v>1</v>
      </c>
    </row>
    <row r="87" spans="1:30" x14ac:dyDescent="0.3">
      <c r="A87" s="18" t="str">
        <f t="shared" ref="A87:B87" si="93">IF(AND(ISNUMBER(SEARCH("Yes",C87)),ISNUMBER(SEARCH("Yes",E87)),ISNUMBER(SEARCH("Yes",G87)),ISNUMBER(SEARCH("Yes",I87))),"Yes","No")</f>
        <v>No</v>
      </c>
      <c r="B87" s="18" t="str">
        <f t="shared" si="93"/>
        <v>Yes</v>
      </c>
      <c r="C87" s="15" t="str">
        <f t="shared" si="1"/>
        <v>Yes</v>
      </c>
      <c r="D87" s="18" t="str">
        <f t="shared" si="2"/>
        <v>Yes</v>
      </c>
      <c r="E87" s="18" t="str">
        <f t="shared" si="3"/>
        <v>Yes</v>
      </c>
      <c r="F87" s="18" t="str">
        <f t="shared" si="4"/>
        <v>Yes</v>
      </c>
      <c r="G87" s="18" t="str">
        <f t="shared" si="5"/>
        <v>No</v>
      </c>
      <c r="H87" s="18" t="str">
        <f t="shared" si="6"/>
        <v>Yes</v>
      </c>
      <c r="I87" s="18" t="str">
        <f t="shared" si="7"/>
        <v>Yes</v>
      </c>
      <c r="J87" s="18" t="str">
        <f t="shared" si="8"/>
        <v>Yes</v>
      </c>
      <c r="K87" s="21">
        <v>85</v>
      </c>
      <c r="L87" s="5" t="s">
        <v>225</v>
      </c>
      <c r="M87" s="5" t="s">
        <v>333</v>
      </c>
      <c r="N87" s="5" t="s">
        <v>2307</v>
      </c>
      <c r="O87" s="5" t="s">
        <v>24</v>
      </c>
      <c r="P87" s="5" t="s">
        <v>2696</v>
      </c>
      <c r="Q87" s="34" t="s">
        <v>2697</v>
      </c>
      <c r="R87" s="21">
        <v>1</v>
      </c>
      <c r="S87" s="5" t="s">
        <v>24</v>
      </c>
      <c r="T87" s="5" t="s">
        <v>2698</v>
      </c>
      <c r="U87" s="34" t="s">
        <v>2699</v>
      </c>
      <c r="V87" s="21">
        <v>1</v>
      </c>
      <c r="W87" s="5" t="s">
        <v>152</v>
      </c>
      <c r="X87" s="5" t="s">
        <v>2700</v>
      </c>
      <c r="Y87" s="34" t="s">
        <v>2701</v>
      </c>
      <c r="Z87" s="21">
        <v>1</v>
      </c>
      <c r="AA87" s="5" t="s">
        <v>2310</v>
      </c>
      <c r="AB87" s="5" t="s">
        <v>2702</v>
      </c>
      <c r="AC87" s="34" t="s">
        <v>2703</v>
      </c>
      <c r="AD87" s="21">
        <v>1</v>
      </c>
    </row>
    <row r="88" spans="1:30" x14ac:dyDescent="0.3">
      <c r="A88" s="18" t="str">
        <f t="shared" ref="A88:B88" si="94">IF(AND(ISNUMBER(SEARCH("Yes",C88)),ISNUMBER(SEARCH("Yes",E88)),ISNUMBER(SEARCH("Yes",G88)),ISNUMBER(SEARCH("Yes",I88))),"Yes","No")</f>
        <v>No</v>
      </c>
      <c r="B88" s="18" t="str">
        <f t="shared" si="94"/>
        <v>No</v>
      </c>
      <c r="C88" s="15" t="str">
        <f t="shared" si="1"/>
        <v>No</v>
      </c>
      <c r="D88" s="18" t="str">
        <f t="shared" si="2"/>
        <v>No</v>
      </c>
      <c r="E88" s="18" t="str">
        <f t="shared" si="3"/>
        <v>No</v>
      </c>
      <c r="F88" s="18" t="str">
        <f t="shared" si="4"/>
        <v>No</v>
      </c>
      <c r="G88" s="18" t="str">
        <f t="shared" si="5"/>
        <v>No</v>
      </c>
      <c r="H88" s="18" t="str">
        <f t="shared" si="6"/>
        <v>No</v>
      </c>
      <c r="I88" s="18" t="str">
        <f t="shared" si="7"/>
        <v>Yes</v>
      </c>
      <c r="J88" s="18" t="str">
        <f t="shared" si="8"/>
        <v>Yes</v>
      </c>
      <c r="K88" s="21">
        <v>86</v>
      </c>
      <c r="L88" s="5" t="s">
        <v>568</v>
      </c>
      <c r="M88" s="5" t="s">
        <v>569</v>
      </c>
      <c r="N88" s="5" t="s">
        <v>2307</v>
      </c>
      <c r="O88" s="5" t="s">
        <v>152</v>
      </c>
      <c r="P88" s="5" t="s">
        <v>2704</v>
      </c>
      <c r="Q88" s="34" t="s">
        <v>2705</v>
      </c>
      <c r="R88" s="21">
        <v>1</v>
      </c>
      <c r="S88" s="22"/>
      <c r="T88" s="22"/>
      <c r="U88" s="22"/>
      <c r="V88" s="22"/>
      <c r="W88" s="22"/>
      <c r="X88" s="22"/>
      <c r="Y88" s="22"/>
      <c r="Z88" s="22"/>
      <c r="AA88" s="5" t="s">
        <v>24</v>
      </c>
      <c r="AB88" s="5" t="s">
        <v>2706</v>
      </c>
      <c r="AC88" s="34" t="s">
        <v>2707</v>
      </c>
      <c r="AD88" s="21">
        <v>1</v>
      </c>
    </row>
    <row r="89" spans="1:30" x14ac:dyDescent="0.3">
      <c r="A89" s="18" t="str">
        <f t="shared" ref="A89:B89" si="95">IF(AND(ISNUMBER(SEARCH("Yes",C89)),ISNUMBER(SEARCH("Yes",E89)),ISNUMBER(SEARCH("Yes",G89)),ISNUMBER(SEARCH("Yes",I89))),"Yes","No")</f>
        <v>No</v>
      </c>
      <c r="B89" s="18" t="str">
        <f t="shared" si="95"/>
        <v>No</v>
      </c>
      <c r="C89" s="15" t="str">
        <f t="shared" si="1"/>
        <v>No</v>
      </c>
      <c r="D89" s="18" t="str">
        <f t="shared" si="2"/>
        <v>No</v>
      </c>
      <c r="E89" s="18" t="str">
        <f t="shared" si="3"/>
        <v>No</v>
      </c>
      <c r="F89" s="18" t="str">
        <f t="shared" si="4"/>
        <v>No</v>
      </c>
      <c r="G89" s="18" t="str">
        <f t="shared" si="5"/>
        <v>No</v>
      </c>
      <c r="H89" s="18" t="str">
        <f t="shared" si="6"/>
        <v>No</v>
      </c>
      <c r="I89" s="18" t="str">
        <f t="shared" si="7"/>
        <v>Yes</v>
      </c>
      <c r="J89" s="18" t="str">
        <f t="shared" si="8"/>
        <v>Yes</v>
      </c>
      <c r="K89" s="21">
        <v>87</v>
      </c>
      <c r="L89" s="5" t="s">
        <v>570</v>
      </c>
      <c r="M89" s="5" t="s">
        <v>571</v>
      </c>
      <c r="N89" s="5" t="s">
        <v>2307</v>
      </c>
      <c r="O89" s="5" t="s">
        <v>152</v>
      </c>
      <c r="P89" s="5" t="s">
        <v>2435</v>
      </c>
      <c r="Q89" s="34" t="s">
        <v>2708</v>
      </c>
      <c r="R89" s="21">
        <v>1</v>
      </c>
      <c r="S89" s="22"/>
      <c r="T89" s="22"/>
      <c r="U89" s="22"/>
      <c r="V89" s="22"/>
      <c r="W89" s="22"/>
      <c r="X89" s="22"/>
      <c r="Y89" s="22"/>
      <c r="Z89" s="22"/>
      <c r="AA89" s="5" t="s">
        <v>2310</v>
      </c>
      <c r="AB89" s="5" t="s">
        <v>2709</v>
      </c>
      <c r="AC89" s="34" t="s">
        <v>2387</v>
      </c>
      <c r="AD89" s="21">
        <v>1</v>
      </c>
    </row>
    <row r="90" spans="1:30" x14ac:dyDescent="0.3">
      <c r="A90" s="18" t="str">
        <f t="shared" ref="A90:B90" si="96">IF(AND(ISNUMBER(SEARCH("Yes",C90)),ISNUMBER(SEARCH("Yes",E90)),ISNUMBER(SEARCH("Yes",G90)),ISNUMBER(SEARCH("Yes",I90))),"Yes","No")</f>
        <v>No</v>
      </c>
      <c r="B90" s="18" t="str">
        <f t="shared" si="96"/>
        <v>No</v>
      </c>
      <c r="C90" s="15" t="str">
        <f t="shared" si="1"/>
        <v>No</v>
      </c>
      <c r="D90" s="18" t="str">
        <f t="shared" si="2"/>
        <v>No</v>
      </c>
      <c r="E90" s="18" t="str">
        <f t="shared" si="3"/>
        <v>No</v>
      </c>
      <c r="F90" s="18" t="str">
        <f t="shared" si="4"/>
        <v>No</v>
      </c>
      <c r="G90" s="18" t="str">
        <f t="shared" si="5"/>
        <v>No</v>
      </c>
      <c r="H90" s="18" t="str">
        <f t="shared" si="6"/>
        <v>No</v>
      </c>
      <c r="I90" s="18" t="str">
        <f t="shared" si="7"/>
        <v>Yes</v>
      </c>
      <c r="J90" s="18" t="str">
        <f t="shared" si="8"/>
        <v>Yes</v>
      </c>
      <c r="K90" s="21">
        <v>88</v>
      </c>
      <c r="L90" s="5" t="s">
        <v>572</v>
      </c>
      <c r="M90" s="5" t="s">
        <v>573</v>
      </c>
      <c r="N90" s="5" t="s">
        <v>2307</v>
      </c>
      <c r="O90" s="5" t="s">
        <v>152</v>
      </c>
      <c r="P90" s="5" t="s">
        <v>2710</v>
      </c>
      <c r="Q90" s="34" t="s">
        <v>2711</v>
      </c>
      <c r="R90" s="21">
        <v>1</v>
      </c>
      <c r="S90" s="22"/>
      <c r="T90" s="22"/>
      <c r="U90" s="22"/>
      <c r="V90" s="22"/>
      <c r="W90" s="22"/>
      <c r="X90" s="22"/>
      <c r="Y90" s="22"/>
      <c r="Z90" s="22"/>
      <c r="AA90" s="5" t="s">
        <v>24</v>
      </c>
      <c r="AB90" s="5" t="s">
        <v>2712</v>
      </c>
      <c r="AC90" s="34" t="s">
        <v>2713</v>
      </c>
      <c r="AD90" s="21">
        <v>1</v>
      </c>
    </row>
    <row r="91" spans="1:30" x14ac:dyDescent="0.3">
      <c r="A91" s="18" t="str">
        <f t="shared" ref="A91:B91" si="97">IF(AND(ISNUMBER(SEARCH("Yes",C91)),ISNUMBER(SEARCH("Yes",E91)),ISNUMBER(SEARCH("Yes",G91)),ISNUMBER(SEARCH("Yes",I91))),"Yes","No")</f>
        <v>No</v>
      </c>
      <c r="B91" s="18" t="str">
        <f t="shared" si="97"/>
        <v>No</v>
      </c>
      <c r="C91" s="15" t="str">
        <f t="shared" si="1"/>
        <v>No</v>
      </c>
      <c r="D91" s="18" t="str">
        <f t="shared" si="2"/>
        <v>No</v>
      </c>
      <c r="E91" s="18" t="str">
        <f t="shared" si="3"/>
        <v>No</v>
      </c>
      <c r="F91" s="18" t="str">
        <f t="shared" si="4"/>
        <v>No</v>
      </c>
      <c r="G91" s="18" t="str">
        <f t="shared" si="5"/>
        <v>No</v>
      </c>
      <c r="H91" s="18" t="str">
        <f t="shared" si="6"/>
        <v>No</v>
      </c>
      <c r="I91" s="18" t="str">
        <f t="shared" si="7"/>
        <v>Yes</v>
      </c>
      <c r="J91" s="18" t="str">
        <f t="shared" si="8"/>
        <v>Yes</v>
      </c>
      <c r="K91" s="21">
        <v>89</v>
      </c>
      <c r="L91" s="5" t="s">
        <v>574</v>
      </c>
      <c r="M91" s="5" t="s">
        <v>575</v>
      </c>
      <c r="N91" s="5" t="s">
        <v>2307</v>
      </c>
      <c r="O91" s="5" t="s">
        <v>152</v>
      </c>
      <c r="P91" s="5" t="s">
        <v>2714</v>
      </c>
      <c r="Q91" s="34" t="s">
        <v>2715</v>
      </c>
      <c r="R91" s="21">
        <v>1</v>
      </c>
      <c r="S91" s="22"/>
      <c r="T91" s="22"/>
      <c r="U91" s="22"/>
      <c r="V91" s="22"/>
      <c r="W91" s="22"/>
      <c r="X91" s="22"/>
      <c r="Y91" s="22"/>
      <c r="Z91" s="22"/>
      <c r="AA91" s="5" t="s">
        <v>24</v>
      </c>
      <c r="AB91" s="5" t="s">
        <v>2716</v>
      </c>
      <c r="AC91" s="34" t="s">
        <v>2717</v>
      </c>
      <c r="AD91" s="21">
        <v>1</v>
      </c>
    </row>
    <row r="92" spans="1:30" x14ac:dyDescent="0.3">
      <c r="A92" s="18" t="str">
        <f t="shared" ref="A92:B92" si="98">IF(AND(ISNUMBER(SEARCH("Yes",C92)),ISNUMBER(SEARCH("Yes",E92)),ISNUMBER(SEARCH("Yes",G92)),ISNUMBER(SEARCH("Yes",I92))),"Yes","No")</f>
        <v>No</v>
      </c>
      <c r="B92" s="18" t="str">
        <f t="shared" si="98"/>
        <v>No</v>
      </c>
      <c r="C92" s="15" t="str">
        <f t="shared" si="1"/>
        <v>No</v>
      </c>
      <c r="D92" s="18" t="str">
        <f t="shared" si="2"/>
        <v>No</v>
      </c>
      <c r="E92" s="18" t="str">
        <f t="shared" si="3"/>
        <v>No</v>
      </c>
      <c r="F92" s="18" t="str">
        <f t="shared" si="4"/>
        <v>No</v>
      </c>
      <c r="G92" s="18" t="str">
        <f t="shared" si="5"/>
        <v>No</v>
      </c>
      <c r="H92" s="18" t="str">
        <f t="shared" si="6"/>
        <v>No</v>
      </c>
      <c r="I92" s="18" t="str">
        <f t="shared" si="7"/>
        <v>Yes</v>
      </c>
      <c r="J92" s="18" t="str">
        <f t="shared" si="8"/>
        <v>Yes</v>
      </c>
      <c r="K92" s="21">
        <v>90</v>
      </c>
      <c r="L92" s="5" t="s">
        <v>576</v>
      </c>
      <c r="M92" s="5" t="s">
        <v>577</v>
      </c>
      <c r="N92" s="5" t="s">
        <v>2307</v>
      </c>
      <c r="O92" s="5" t="s">
        <v>152</v>
      </c>
      <c r="P92" s="5" t="s">
        <v>2431</v>
      </c>
      <c r="Q92" s="34" t="s">
        <v>2718</v>
      </c>
      <c r="R92" s="21">
        <v>1</v>
      </c>
      <c r="S92" s="22"/>
      <c r="T92" s="22"/>
      <c r="U92" s="22"/>
      <c r="V92" s="22"/>
      <c r="W92" s="22"/>
      <c r="X92" s="22"/>
      <c r="Y92" s="22"/>
      <c r="Z92" s="22"/>
      <c r="AA92" s="5" t="s">
        <v>2310</v>
      </c>
      <c r="AB92" s="5" t="s">
        <v>2719</v>
      </c>
      <c r="AC92" s="34" t="s">
        <v>2720</v>
      </c>
      <c r="AD92" s="21">
        <v>1</v>
      </c>
    </row>
    <row r="93" spans="1:30" x14ac:dyDescent="0.3">
      <c r="A93" s="18" t="str">
        <f t="shared" ref="A93:B93" si="99">IF(AND(ISNUMBER(SEARCH("Yes",C93)),ISNUMBER(SEARCH("Yes",E93)),ISNUMBER(SEARCH("Yes",G93)),ISNUMBER(SEARCH("Yes",I93))),"Yes","No")</f>
        <v>No</v>
      </c>
      <c r="B93" s="18" t="str">
        <f t="shared" si="99"/>
        <v>No</v>
      </c>
      <c r="C93" s="15" t="str">
        <f t="shared" si="1"/>
        <v>No</v>
      </c>
      <c r="D93" s="18" t="str">
        <f t="shared" si="2"/>
        <v>No</v>
      </c>
      <c r="E93" s="18" t="str">
        <f t="shared" si="3"/>
        <v>No</v>
      </c>
      <c r="F93" s="18" t="str">
        <f t="shared" si="4"/>
        <v>No</v>
      </c>
      <c r="G93" s="18" t="str">
        <f t="shared" si="5"/>
        <v>No</v>
      </c>
      <c r="H93" s="18" t="str">
        <f t="shared" si="6"/>
        <v>No</v>
      </c>
      <c r="I93" s="18" t="str">
        <f t="shared" si="7"/>
        <v>Yes</v>
      </c>
      <c r="J93" s="18" t="str">
        <f t="shared" si="8"/>
        <v>Yes</v>
      </c>
      <c r="K93" s="21">
        <v>91</v>
      </c>
      <c r="L93" s="5" t="s">
        <v>578</v>
      </c>
      <c r="M93" s="5" t="s">
        <v>579</v>
      </c>
      <c r="N93" s="5" t="s">
        <v>2307</v>
      </c>
      <c r="O93" s="5" t="s">
        <v>152</v>
      </c>
      <c r="P93" s="5" t="s">
        <v>2721</v>
      </c>
      <c r="Q93" s="34" t="s">
        <v>2722</v>
      </c>
      <c r="R93" s="21">
        <v>1</v>
      </c>
      <c r="S93" s="22"/>
      <c r="T93" s="22"/>
      <c r="U93" s="22"/>
      <c r="V93" s="22"/>
      <c r="W93" s="22"/>
      <c r="X93" s="22"/>
      <c r="Y93" s="22"/>
      <c r="Z93" s="22"/>
      <c r="AA93" s="5" t="s">
        <v>2310</v>
      </c>
      <c r="AB93" s="5" t="s">
        <v>2422</v>
      </c>
      <c r="AC93" s="34" t="s">
        <v>2723</v>
      </c>
      <c r="AD93" s="21">
        <v>1</v>
      </c>
    </row>
    <row r="94" spans="1:30" x14ac:dyDescent="0.3">
      <c r="A94" s="18" t="str">
        <f t="shared" ref="A94:B94" si="100">IF(AND(ISNUMBER(SEARCH("Yes",C94)),ISNUMBER(SEARCH("Yes",E94)),ISNUMBER(SEARCH("Yes",G94)),ISNUMBER(SEARCH("Yes",I94))),"Yes","No")</f>
        <v>No</v>
      </c>
      <c r="B94" s="18" t="str">
        <f t="shared" si="100"/>
        <v>No</v>
      </c>
      <c r="C94" s="15" t="str">
        <f t="shared" si="1"/>
        <v>No</v>
      </c>
      <c r="D94" s="18" t="str">
        <f t="shared" si="2"/>
        <v>No</v>
      </c>
      <c r="E94" s="18" t="str">
        <f t="shared" si="3"/>
        <v>No</v>
      </c>
      <c r="F94" s="18" t="str">
        <f t="shared" si="4"/>
        <v>No</v>
      </c>
      <c r="G94" s="18" t="str">
        <f t="shared" si="5"/>
        <v>No</v>
      </c>
      <c r="H94" s="18" t="str">
        <f t="shared" si="6"/>
        <v>No</v>
      </c>
      <c r="I94" s="18" t="str">
        <f t="shared" si="7"/>
        <v>Yes</v>
      </c>
      <c r="J94" s="18" t="str">
        <f t="shared" si="8"/>
        <v>Yes</v>
      </c>
      <c r="K94" s="21">
        <v>92</v>
      </c>
      <c r="L94" s="5" t="s">
        <v>580</v>
      </c>
      <c r="M94" s="5" t="s">
        <v>581</v>
      </c>
      <c r="N94" s="5" t="s">
        <v>2307</v>
      </c>
      <c r="O94" s="5" t="s">
        <v>152</v>
      </c>
      <c r="P94" s="5" t="s">
        <v>2724</v>
      </c>
      <c r="Q94" s="34" t="s">
        <v>2725</v>
      </c>
      <c r="R94" s="21">
        <v>1</v>
      </c>
      <c r="S94" s="22"/>
      <c r="T94" s="22"/>
      <c r="U94" s="22"/>
      <c r="V94" s="22"/>
      <c r="W94" s="22"/>
      <c r="X94" s="22"/>
      <c r="Y94" s="22"/>
      <c r="Z94" s="22"/>
      <c r="AA94" s="5" t="s">
        <v>2310</v>
      </c>
      <c r="AB94" s="5" t="s">
        <v>2726</v>
      </c>
      <c r="AC94" s="34" t="s">
        <v>2727</v>
      </c>
      <c r="AD94" s="21">
        <v>1</v>
      </c>
    </row>
    <row r="95" spans="1:30" x14ac:dyDescent="0.3">
      <c r="A95" s="18" t="str">
        <f t="shared" ref="A95:B95" si="101">IF(AND(ISNUMBER(SEARCH("Yes",C95)),ISNUMBER(SEARCH("Yes",E95)),ISNUMBER(SEARCH("Yes",G95)),ISNUMBER(SEARCH("Yes",I95))),"Yes","No")</f>
        <v>No</v>
      </c>
      <c r="B95" s="18" t="str">
        <f t="shared" si="101"/>
        <v>No</v>
      </c>
      <c r="C95" s="15" t="str">
        <f t="shared" si="1"/>
        <v>No</v>
      </c>
      <c r="D95" s="18" t="str">
        <f t="shared" si="2"/>
        <v>No</v>
      </c>
      <c r="E95" s="18" t="str">
        <f t="shared" si="3"/>
        <v>No</v>
      </c>
      <c r="F95" s="18" t="str">
        <f t="shared" si="4"/>
        <v>No</v>
      </c>
      <c r="G95" s="18" t="str">
        <f t="shared" si="5"/>
        <v>No</v>
      </c>
      <c r="H95" s="18" t="str">
        <f t="shared" si="6"/>
        <v>No</v>
      </c>
      <c r="I95" s="18" t="str">
        <f t="shared" si="7"/>
        <v>Yes</v>
      </c>
      <c r="J95" s="18" t="str">
        <f t="shared" si="8"/>
        <v>Yes</v>
      </c>
      <c r="K95" s="21">
        <v>93</v>
      </c>
      <c r="L95" s="5" t="s">
        <v>582</v>
      </c>
      <c r="M95" s="5" t="s">
        <v>583</v>
      </c>
      <c r="N95" s="5" t="s">
        <v>2307</v>
      </c>
      <c r="O95" s="5" t="s">
        <v>152</v>
      </c>
      <c r="P95" s="5" t="s">
        <v>2431</v>
      </c>
      <c r="Q95" s="34" t="s">
        <v>2728</v>
      </c>
      <c r="R95" s="21">
        <v>1</v>
      </c>
      <c r="S95" s="22"/>
      <c r="T95" s="22"/>
      <c r="U95" s="22"/>
      <c r="V95" s="22"/>
      <c r="W95" s="22"/>
      <c r="X95" s="22"/>
      <c r="Y95" s="22"/>
      <c r="Z95" s="22"/>
      <c r="AA95" s="5" t="s">
        <v>24</v>
      </c>
      <c r="AB95" s="5" t="s">
        <v>2729</v>
      </c>
      <c r="AC95" s="34" t="s">
        <v>2730</v>
      </c>
      <c r="AD95" s="21">
        <v>1</v>
      </c>
    </row>
    <row r="96" spans="1:30" x14ac:dyDescent="0.3">
      <c r="A96" s="18" t="str">
        <f t="shared" ref="A96:B96" si="102">IF(AND(ISNUMBER(SEARCH("Yes",C96)),ISNUMBER(SEARCH("Yes",E96)),ISNUMBER(SEARCH("Yes",G96)),ISNUMBER(SEARCH("Yes",I96))),"Yes","No")</f>
        <v>No</v>
      </c>
      <c r="B96" s="18" t="str">
        <f t="shared" si="102"/>
        <v>No</v>
      </c>
      <c r="C96" s="15" t="str">
        <f t="shared" si="1"/>
        <v>No</v>
      </c>
      <c r="D96" s="18" t="str">
        <f t="shared" si="2"/>
        <v>No</v>
      </c>
      <c r="E96" s="18" t="str">
        <f t="shared" si="3"/>
        <v>No</v>
      </c>
      <c r="F96" s="18" t="str">
        <f t="shared" si="4"/>
        <v>No</v>
      </c>
      <c r="G96" s="18" t="str">
        <f t="shared" si="5"/>
        <v>No</v>
      </c>
      <c r="H96" s="18" t="str">
        <f t="shared" si="6"/>
        <v>No</v>
      </c>
      <c r="I96" s="18" t="str">
        <f t="shared" si="7"/>
        <v>Yes</v>
      </c>
      <c r="J96" s="18" t="str">
        <f t="shared" si="8"/>
        <v>Yes</v>
      </c>
      <c r="K96" s="21">
        <v>94</v>
      </c>
      <c r="L96" s="5" t="s">
        <v>584</v>
      </c>
      <c r="M96" s="5" t="s">
        <v>585</v>
      </c>
      <c r="N96" s="5" t="s">
        <v>2307</v>
      </c>
      <c r="O96" s="5" t="s">
        <v>152</v>
      </c>
      <c r="P96" s="5" t="s">
        <v>2731</v>
      </c>
      <c r="Q96" s="34" t="s">
        <v>2732</v>
      </c>
      <c r="R96" s="21">
        <v>1</v>
      </c>
      <c r="S96" s="22"/>
      <c r="T96" s="22"/>
      <c r="U96" s="22"/>
      <c r="V96" s="22"/>
      <c r="W96" s="22"/>
      <c r="X96" s="22"/>
      <c r="Y96" s="22"/>
      <c r="Z96" s="22"/>
      <c r="AA96" s="5" t="s">
        <v>24</v>
      </c>
      <c r="AB96" s="5" t="s">
        <v>2733</v>
      </c>
      <c r="AC96" s="34" t="s">
        <v>2734</v>
      </c>
      <c r="AD96" s="21">
        <v>1</v>
      </c>
    </row>
    <row r="97" spans="1:30" x14ac:dyDescent="0.3">
      <c r="A97" s="18" t="str">
        <f t="shared" ref="A97:B97" si="103">IF(AND(ISNUMBER(SEARCH("Yes",C97)),ISNUMBER(SEARCH("Yes",E97)),ISNUMBER(SEARCH("Yes",G97)),ISNUMBER(SEARCH("Yes",I97))),"Yes","No")</f>
        <v>No</v>
      </c>
      <c r="B97" s="18" t="str">
        <f t="shared" si="103"/>
        <v>No</v>
      </c>
      <c r="C97" s="15" t="str">
        <f t="shared" si="1"/>
        <v>No</v>
      </c>
      <c r="D97" s="18" t="str">
        <f t="shared" si="2"/>
        <v>No</v>
      </c>
      <c r="E97" s="18" t="str">
        <f t="shared" si="3"/>
        <v>No</v>
      </c>
      <c r="F97" s="18" t="str">
        <f t="shared" si="4"/>
        <v>No</v>
      </c>
      <c r="G97" s="18" t="str">
        <f t="shared" si="5"/>
        <v>No</v>
      </c>
      <c r="H97" s="18" t="str">
        <f t="shared" si="6"/>
        <v>No</v>
      </c>
      <c r="I97" s="18" t="str">
        <f t="shared" si="7"/>
        <v>Yes</v>
      </c>
      <c r="J97" s="18" t="str">
        <f t="shared" si="8"/>
        <v>Yes</v>
      </c>
      <c r="K97" s="21">
        <v>95</v>
      </c>
      <c r="L97" s="5" t="s">
        <v>586</v>
      </c>
      <c r="M97" s="5" t="s">
        <v>587</v>
      </c>
      <c r="N97" s="5" t="s">
        <v>2307</v>
      </c>
      <c r="O97" s="5" t="s">
        <v>152</v>
      </c>
      <c r="P97" s="5" t="s">
        <v>2735</v>
      </c>
      <c r="Q97" s="34" t="s">
        <v>2736</v>
      </c>
      <c r="R97" s="21">
        <v>1</v>
      </c>
      <c r="S97" s="22"/>
      <c r="T97" s="22"/>
      <c r="U97" s="22"/>
      <c r="V97" s="22"/>
      <c r="W97" s="22"/>
      <c r="X97" s="22"/>
      <c r="Y97" s="22"/>
      <c r="Z97" s="22"/>
      <c r="AA97" s="5" t="s">
        <v>24</v>
      </c>
      <c r="AB97" s="5" t="s">
        <v>2737</v>
      </c>
      <c r="AC97" s="34" t="s">
        <v>2738</v>
      </c>
      <c r="AD97" s="21">
        <v>1</v>
      </c>
    </row>
    <row r="98" spans="1:30" x14ac:dyDescent="0.3">
      <c r="A98" s="18" t="str">
        <f t="shared" ref="A98:B98" si="104">IF(AND(ISNUMBER(SEARCH("Yes",C98)),ISNUMBER(SEARCH("Yes",E98)),ISNUMBER(SEARCH("Yes",G98)),ISNUMBER(SEARCH("Yes",I98))),"Yes","No")</f>
        <v>No</v>
      </c>
      <c r="B98" s="18" t="str">
        <f t="shared" si="104"/>
        <v>No</v>
      </c>
      <c r="C98" s="15" t="str">
        <f t="shared" si="1"/>
        <v>No</v>
      </c>
      <c r="D98" s="18" t="str">
        <f t="shared" si="2"/>
        <v>No</v>
      </c>
      <c r="E98" s="18" t="str">
        <f t="shared" si="3"/>
        <v>No</v>
      </c>
      <c r="F98" s="18" t="str">
        <f t="shared" si="4"/>
        <v>No</v>
      </c>
      <c r="G98" s="18" t="str">
        <f t="shared" si="5"/>
        <v>No</v>
      </c>
      <c r="H98" s="18" t="str">
        <f t="shared" si="6"/>
        <v>No</v>
      </c>
      <c r="I98" s="18" t="str">
        <f t="shared" si="7"/>
        <v>Yes</v>
      </c>
      <c r="J98" s="18" t="str">
        <f t="shared" si="8"/>
        <v>Yes</v>
      </c>
      <c r="K98" s="21">
        <v>96</v>
      </c>
      <c r="L98" s="5" t="s">
        <v>588</v>
      </c>
      <c r="M98" s="5" t="s">
        <v>589</v>
      </c>
      <c r="N98" s="5" t="s">
        <v>2307</v>
      </c>
      <c r="O98" s="5" t="s">
        <v>152</v>
      </c>
      <c r="P98" s="5" t="s">
        <v>2739</v>
      </c>
      <c r="Q98" s="34" t="s">
        <v>2740</v>
      </c>
      <c r="R98" s="21">
        <v>1</v>
      </c>
      <c r="S98" s="22"/>
      <c r="T98" s="22"/>
      <c r="U98" s="22"/>
      <c r="V98" s="22"/>
      <c r="W98" s="22"/>
      <c r="X98" s="22"/>
      <c r="Y98" s="22"/>
      <c r="Z98" s="22"/>
      <c r="AA98" s="5" t="s">
        <v>24</v>
      </c>
      <c r="AB98" s="5" t="s">
        <v>2741</v>
      </c>
      <c r="AC98" s="34" t="s">
        <v>2742</v>
      </c>
      <c r="AD98" s="21">
        <v>1</v>
      </c>
    </row>
    <row r="99" spans="1:30" x14ac:dyDescent="0.3">
      <c r="A99" s="18" t="str">
        <f t="shared" ref="A99:B99" si="105">IF(AND(ISNUMBER(SEARCH("Yes",C99)),ISNUMBER(SEARCH("Yes",E99)),ISNUMBER(SEARCH("Yes",G99)),ISNUMBER(SEARCH("Yes",I99))),"Yes","No")</f>
        <v>Yes</v>
      </c>
      <c r="B99" s="18" t="str">
        <f t="shared" si="105"/>
        <v>Yes</v>
      </c>
      <c r="C99" s="15" t="str">
        <f t="shared" si="1"/>
        <v>Yes</v>
      </c>
      <c r="D99" s="18" t="str">
        <f t="shared" si="2"/>
        <v>Yes</v>
      </c>
      <c r="E99" s="18" t="str">
        <f t="shared" si="3"/>
        <v>Yes</v>
      </c>
      <c r="F99" s="18" t="str">
        <f t="shared" si="4"/>
        <v>Yes</v>
      </c>
      <c r="G99" s="18" t="str">
        <f t="shared" si="5"/>
        <v>Yes</v>
      </c>
      <c r="H99" s="18" t="str">
        <f t="shared" si="6"/>
        <v>Yes</v>
      </c>
      <c r="I99" s="18" t="str">
        <f t="shared" si="7"/>
        <v>Yes</v>
      </c>
      <c r="J99" s="18" t="str">
        <f t="shared" si="8"/>
        <v>Yes</v>
      </c>
      <c r="K99" s="21">
        <v>97</v>
      </c>
      <c r="L99" s="5" t="s">
        <v>276</v>
      </c>
      <c r="M99" s="5" t="s">
        <v>277</v>
      </c>
      <c r="N99" s="5" t="s">
        <v>2307</v>
      </c>
      <c r="O99" s="5" t="s">
        <v>2310</v>
      </c>
      <c r="P99" s="5" t="s">
        <v>2743</v>
      </c>
      <c r="Q99" s="34" t="s">
        <v>2744</v>
      </c>
      <c r="R99" s="21">
        <v>1</v>
      </c>
      <c r="S99" s="5" t="s">
        <v>24</v>
      </c>
      <c r="T99" s="5" t="s">
        <v>2745</v>
      </c>
      <c r="U99" s="34" t="s">
        <v>2746</v>
      </c>
      <c r="V99" s="21">
        <v>1</v>
      </c>
      <c r="W99" s="5" t="s">
        <v>24</v>
      </c>
      <c r="X99" s="5" t="s">
        <v>2747</v>
      </c>
      <c r="Y99" s="34" t="s">
        <v>2748</v>
      </c>
      <c r="Z99" s="21">
        <v>1</v>
      </c>
      <c r="AA99" s="5" t="s">
        <v>2310</v>
      </c>
      <c r="AB99" s="5" t="s">
        <v>2749</v>
      </c>
      <c r="AC99" s="34" t="s">
        <v>2750</v>
      </c>
      <c r="AD99" s="21">
        <v>1</v>
      </c>
    </row>
    <row r="100" spans="1:30" x14ac:dyDescent="0.3">
      <c r="A100" s="18" t="str">
        <f t="shared" ref="A100:B100" si="106">IF(AND(ISNUMBER(SEARCH("Yes",C100)),ISNUMBER(SEARCH("Yes",E100)),ISNUMBER(SEARCH("Yes",G100)),ISNUMBER(SEARCH("Yes",I100))),"Yes","No")</f>
        <v>Yes</v>
      </c>
      <c r="B100" s="18" t="str">
        <f t="shared" si="106"/>
        <v>Yes</v>
      </c>
      <c r="C100" s="15" t="str">
        <f t="shared" si="1"/>
        <v>Yes</v>
      </c>
      <c r="D100" s="18" t="str">
        <f t="shared" si="2"/>
        <v>Yes</v>
      </c>
      <c r="E100" s="18" t="str">
        <f t="shared" si="3"/>
        <v>Yes</v>
      </c>
      <c r="F100" s="18" t="str">
        <f t="shared" si="4"/>
        <v>Yes</v>
      </c>
      <c r="G100" s="18" t="str">
        <f t="shared" si="5"/>
        <v>Yes</v>
      </c>
      <c r="H100" s="18" t="str">
        <f t="shared" si="6"/>
        <v>Yes</v>
      </c>
      <c r="I100" s="18" t="str">
        <f t="shared" si="7"/>
        <v>Yes</v>
      </c>
      <c r="J100" s="18" t="str">
        <f t="shared" si="8"/>
        <v>Yes</v>
      </c>
      <c r="K100" s="21">
        <v>98</v>
      </c>
      <c r="L100" s="5" t="s">
        <v>47</v>
      </c>
      <c r="M100" s="5" t="s">
        <v>48</v>
      </c>
      <c r="N100" s="5" t="s">
        <v>2307</v>
      </c>
      <c r="O100" s="5" t="s">
        <v>24</v>
      </c>
      <c r="P100" s="5" t="s">
        <v>2751</v>
      </c>
      <c r="Q100" s="34" t="s">
        <v>2752</v>
      </c>
      <c r="R100" s="21">
        <v>1</v>
      </c>
      <c r="S100" s="5" t="s">
        <v>24</v>
      </c>
      <c r="T100" s="5" t="s">
        <v>2753</v>
      </c>
      <c r="U100" s="34" t="s">
        <v>2754</v>
      </c>
      <c r="V100" s="21">
        <v>1</v>
      </c>
      <c r="W100" s="5" t="s">
        <v>2310</v>
      </c>
      <c r="X100" s="5" t="s">
        <v>2755</v>
      </c>
      <c r="Y100" s="34" t="s">
        <v>2756</v>
      </c>
      <c r="Z100" s="21">
        <v>1</v>
      </c>
      <c r="AA100" s="5" t="s">
        <v>24</v>
      </c>
      <c r="AB100" s="5" t="s">
        <v>2757</v>
      </c>
      <c r="AC100" s="34" t="s">
        <v>2758</v>
      </c>
      <c r="AD100" s="21">
        <v>1</v>
      </c>
    </row>
    <row r="101" spans="1:30" x14ac:dyDescent="0.3">
      <c r="A101" s="18" t="str">
        <f t="shared" ref="A101:B101" si="107">IF(AND(ISNUMBER(SEARCH("Yes",C101)),ISNUMBER(SEARCH("Yes",E101)),ISNUMBER(SEARCH("Yes",G101)),ISNUMBER(SEARCH("Yes",I101))),"Yes","No")</f>
        <v>No</v>
      </c>
      <c r="B101" s="18" t="str">
        <f t="shared" si="107"/>
        <v>No</v>
      </c>
      <c r="C101" s="15" t="str">
        <f t="shared" si="1"/>
        <v>No</v>
      </c>
      <c r="D101" s="18" t="str">
        <f t="shared" si="2"/>
        <v>No</v>
      </c>
      <c r="E101" s="18" t="str">
        <f t="shared" si="3"/>
        <v>No</v>
      </c>
      <c r="F101" s="18" t="str">
        <f t="shared" si="4"/>
        <v>No</v>
      </c>
      <c r="G101" s="18" t="str">
        <f t="shared" si="5"/>
        <v>No</v>
      </c>
      <c r="H101" s="18" t="str">
        <f t="shared" si="6"/>
        <v>No</v>
      </c>
      <c r="I101" s="18" t="str">
        <f t="shared" si="7"/>
        <v>Yes</v>
      </c>
      <c r="J101" s="18" t="str">
        <f t="shared" si="8"/>
        <v>Yes</v>
      </c>
      <c r="K101" s="21">
        <v>99</v>
      </c>
      <c r="L101" s="5" t="s">
        <v>590</v>
      </c>
      <c r="M101" s="5" t="s">
        <v>2759</v>
      </c>
      <c r="N101" s="5" t="s">
        <v>2307</v>
      </c>
      <c r="O101" s="5" t="s">
        <v>152</v>
      </c>
      <c r="P101" s="5" t="s">
        <v>2664</v>
      </c>
      <c r="Q101" s="34" t="s">
        <v>2650</v>
      </c>
      <c r="R101" s="21">
        <v>1</v>
      </c>
      <c r="S101" s="22"/>
      <c r="T101" s="22"/>
      <c r="U101" s="22"/>
      <c r="V101" s="22"/>
      <c r="W101" s="22"/>
      <c r="X101" s="22"/>
      <c r="Y101" s="22"/>
      <c r="Z101" s="22"/>
      <c r="AA101" s="5" t="s">
        <v>2310</v>
      </c>
      <c r="AB101" s="5" t="s">
        <v>2760</v>
      </c>
      <c r="AC101" s="34" t="s">
        <v>2720</v>
      </c>
      <c r="AD101" s="21">
        <v>1</v>
      </c>
    </row>
    <row r="102" spans="1:30" x14ac:dyDescent="0.3">
      <c r="A102" s="18" t="str">
        <f t="shared" ref="A102:B102" si="108">IF(AND(ISNUMBER(SEARCH("Yes",C102)),ISNUMBER(SEARCH("Yes",E102)),ISNUMBER(SEARCH("Yes",G102)),ISNUMBER(SEARCH("Yes",I102))),"Yes","No")</f>
        <v>No</v>
      </c>
      <c r="B102" s="18" t="str">
        <f t="shared" si="108"/>
        <v>No</v>
      </c>
      <c r="C102" s="15" t="str">
        <f t="shared" si="1"/>
        <v>No</v>
      </c>
      <c r="D102" s="18" t="str">
        <f t="shared" si="2"/>
        <v>No</v>
      </c>
      <c r="E102" s="18" t="str">
        <f t="shared" si="3"/>
        <v>No</v>
      </c>
      <c r="F102" s="18" t="str">
        <f t="shared" si="4"/>
        <v>No</v>
      </c>
      <c r="G102" s="18" t="str">
        <f t="shared" si="5"/>
        <v>No</v>
      </c>
      <c r="H102" s="18" t="str">
        <f t="shared" si="6"/>
        <v>No</v>
      </c>
      <c r="I102" s="18" t="str">
        <f t="shared" si="7"/>
        <v>No</v>
      </c>
      <c r="J102" s="18" t="str">
        <f t="shared" si="8"/>
        <v>No</v>
      </c>
      <c r="K102" s="21">
        <v>100</v>
      </c>
      <c r="L102" s="5" t="s">
        <v>592</v>
      </c>
      <c r="M102" s="5" t="s">
        <v>593</v>
      </c>
      <c r="N102" s="5" t="s">
        <v>2307</v>
      </c>
      <c r="O102" s="5" t="s">
        <v>152</v>
      </c>
      <c r="P102" s="5" t="s">
        <v>2761</v>
      </c>
      <c r="Q102" s="34" t="s">
        <v>2762</v>
      </c>
      <c r="R102" s="21">
        <v>1</v>
      </c>
      <c r="S102" s="22"/>
      <c r="T102" s="22"/>
      <c r="U102" s="22"/>
      <c r="V102" s="22"/>
      <c r="W102" s="22"/>
      <c r="X102" s="22"/>
      <c r="Y102" s="22"/>
      <c r="Z102" s="22"/>
      <c r="AA102" s="5" t="s">
        <v>152</v>
      </c>
      <c r="AB102" s="5" t="s">
        <v>2763</v>
      </c>
      <c r="AC102" s="34" t="s">
        <v>2764</v>
      </c>
      <c r="AD102" s="21">
        <v>1</v>
      </c>
    </row>
    <row r="103" spans="1:30" x14ac:dyDescent="0.3">
      <c r="A103" s="18" t="str">
        <f t="shared" ref="A103:B103" si="109">IF(AND(ISNUMBER(SEARCH("Yes",C103)),ISNUMBER(SEARCH("Yes",E103)),ISNUMBER(SEARCH("Yes",G103)),ISNUMBER(SEARCH("Yes",I103))),"Yes","No")</f>
        <v>No</v>
      </c>
      <c r="B103" s="18" t="str">
        <f t="shared" si="109"/>
        <v>No</v>
      </c>
      <c r="C103" s="15" t="str">
        <f t="shared" si="1"/>
        <v>No</v>
      </c>
      <c r="D103" s="18" t="str">
        <f t="shared" si="2"/>
        <v>No</v>
      </c>
      <c r="E103" s="18" t="str">
        <f t="shared" si="3"/>
        <v>No</v>
      </c>
      <c r="F103" s="18" t="str">
        <f t="shared" si="4"/>
        <v>No</v>
      </c>
      <c r="G103" s="18" t="str">
        <f t="shared" si="5"/>
        <v>No</v>
      </c>
      <c r="H103" s="18" t="str">
        <f t="shared" si="6"/>
        <v>No</v>
      </c>
      <c r="I103" s="18" t="str">
        <f t="shared" si="7"/>
        <v>Yes</v>
      </c>
      <c r="J103" s="18" t="str">
        <f t="shared" si="8"/>
        <v>Yes</v>
      </c>
      <c r="K103" s="21">
        <v>101</v>
      </c>
      <c r="L103" s="5" t="s">
        <v>594</v>
      </c>
      <c r="M103" s="5" t="s">
        <v>595</v>
      </c>
      <c r="N103" s="5" t="s">
        <v>2307</v>
      </c>
      <c r="O103" s="5" t="s">
        <v>152</v>
      </c>
      <c r="P103" s="5" t="s">
        <v>2724</v>
      </c>
      <c r="Q103" s="34" t="s">
        <v>2765</v>
      </c>
      <c r="R103" s="21">
        <v>1</v>
      </c>
      <c r="S103" s="22"/>
      <c r="T103" s="22"/>
      <c r="U103" s="22"/>
      <c r="V103" s="22"/>
      <c r="W103" s="22"/>
      <c r="X103" s="22"/>
      <c r="Y103" s="22"/>
      <c r="Z103" s="22"/>
      <c r="AA103" s="5" t="s">
        <v>2310</v>
      </c>
      <c r="AB103" s="5" t="s">
        <v>2473</v>
      </c>
      <c r="AC103" s="34" t="s">
        <v>2766</v>
      </c>
      <c r="AD103" s="21">
        <v>1</v>
      </c>
    </row>
    <row r="104" spans="1:30" x14ac:dyDescent="0.3">
      <c r="A104" s="18" t="str">
        <f t="shared" ref="A104:B104" si="110">IF(AND(ISNUMBER(SEARCH("Yes",C104)),ISNUMBER(SEARCH("Yes",E104)),ISNUMBER(SEARCH("Yes",G104)),ISNUMBER(SEARCH("Yes",I104))),"Yes","No")</f>
        <v>No</v>
      </c>
      <c r="B104" s="18" t="str">
        <f t="shared" si="110"/>
        <v>No</v>
      </c>
      <c r="C104" s="15" t="str">
        <f t="shared" si="1"/>
        <v>No</v>
      </c>
      <c r="D104" s="18" t="str">
        <f t="shared" si="2"/>
        <v>No</v>
      </c>
      <c r="E104" s="18" t="str">
        <f t="shared" si="3"/>
        <v>No</v>
      </c>
      <c r="F104" s="18" t="str">
        <f t="shared" si="4"/>
        <v>No</v>
      </c>
      <c r="G104" s="18" t="str">
        <f t="shared" si="5"/>
        <v>No</v>
      </c>
      <c r="H104" s="18" t="str">
        <f t="shared" si="6"/>
        <v>No</v>
      </c>
      <c r="I104" s="18" t="str">
        <f t="shared" si="7"/>
        <v>Yes</v>
      </c>
      <c r="J104" s="18" t="str">
        <f t="shared" si="8"/>
        <v>Yes</v>
      </c>
      <c r="K104" s="21">
        <v>102</v>
      </c>
      <c r="L104" s="5" t="s">
        <v>596</v>
      </c>
      <c r="M104" s="5" t="s">
        <v>597</v>
      </c>
      <c r="N104" s="5" t="s">
        <v>2307</v>
      </c>
      <c r="O104" s="5" t="s">
        <v>152</v>
      </c>
      <c r="P104" s="5" t="s">
        <v>2537</v>
      </c>
      <c r="Q104" s="34" t="s">
        <v>2767</v>
      </c>
      <c r="R104" s="21">
        <v>1</v>
      </c>
      <c r="S104" s="22"/>
      <c r="T104" s="22"/>
      <c r="U104" s="22"/>
      <c r="V104" s="22"/>
      <c r="W104" s="22"/>
      <c r="X104" s="22"/>
      <c r="Y104" s="22"/>
      <c r="Z104" s="22"/>
      <c r="AA104" s="5" t="s">
        <v>2310</v>
      </c>
      <c r="AB104" s="5" t="s">
        <v>2768</v>
      </c>
      <c r="AC104" s="34" t="s">
        <v>2769</v>
      </c>
      <c r="AD104" s="21">
        <v>1</v>
      </c>
    </row>
    <row r="105" spans="1:30" x14ac:dyDescent="0.3">
      <c r="A105" s="18" t="str">
        <f t="shared" ref="A105:B105" si="111">IF(AND(ISNUMBER(SEARCH("Yes",C105)),ISNUMBER(SEARCH("Yes",E105)),ISNUMBER(SEARCH("Yes",G105)),ISNUMBER(SEARCH("Yes",I105))),"Yes","No")</f>
        <v>No</v>
      </c>
      <c r="B105" s="18" t="str">
        <f t="shared" si="111"/>
        <v>No</v>
      </c>
      <c r="C105" s="15" t="str">
        <f t="shared" si="1"/>
        <v>No</v>
      </c>
      <c r="D105" s="18" t="str">
        <f t="shared" si="2"/>
        <v>No</v>
      </c>
      <c r="E105" s="18" t="str">
        <f t="shared" si="3"/>
        <v>No</v>
      </c>
      <c r="F105" s="18" t="str">
        <f t="shared" si="4"/>
        <v>No</v>
      </c>
      <c r="G105" s="18" t="str">
        <f t="shared" si="5"/>
        <v>No</v>
      </c>
      <c r="H105" s="18" t="str">
        <f t="shared" si="6"/>
        <v>No</v>
      </c>
      <c r="I105" s="18" t="str">
        <f t="shared" si="7"/>
        <v>Yes</v>
      </c>
      <c r="J105" s="18" t="str">
        <f t="shared" si="8"/>
        <v>Yes</v>
      </c>
      <c r="K105" s="21">
        <v>103</v>
      </c>
      <c r="L105" s="5" t="s">
        <v>598</v>
      </c>
      <c r="M105" s="5" t="s">
        <v>599</v>
      </c>
      <c r="N105" s="5" t="s">
        <v>2307</v>
      </c>
      <c r="O105" s="5" t="s">
        <v>152</v>
      </c>
      <c r="P105" s="5" t="s">
        <v>2770</v>
      </c>
      <c r="Q105" s="34" t="s">
        <v>2771</v>
      </c>
      <c r="R105" s="21">
        <v>1</v>
      </c>
      <c r="S105" s="22"/>
      <c r="T105" s="22"/>
      <c r="U105" s="22"/>
      <c r="V105" s="22"/>
      <c r="W105" s="22"/>
      <c r="X105" s="22"/>
      <c r="Y105" s="22"/>
      <c r="Z105" s="22"/>
      <c r="AA105" s="5" t="s">
        <v>24</v>
      </c>
      <c r="AB105" s="5" t="s">
        <v>2488</v>
      </c>
      <c r="AC105" s="34" t="s">
        <v>2772</v>
      </c>
      <c r="AD105" s="21">
        <v>1</v>
      </c>
    </row>
    <row r="106" spans="1:30" x14ac:dyDescent="0.3">
      <c r="A106" s="18" t="str">
        <f t="shared" ref="A106:B106" si="112">IF(AND(ISNUMBER(SEARCH("Yes",C106)),ISNUMBER(SEARCH("Yes",E106)),ISNUMBER(SEARCH("Yes",G106)),ISNUMBER(SEARCH("Yes",I106))),"Yes","No")</f>
        <v>No</v>
      </c>
      <c r="B106" s="18" t="str">
        <f t="shared" si="112"/>
        <v>No</v>
      </c>
      <c r="C106" s="15" t="str">
        <f t="shared" si="1"/>
        <v>No</v>
      </c>
      <c r="D106" s="18" t="str">
        <f t="shared" si="2"/>
        <v>No</v>
      </c>
      <c r="E106" s="18" t="str">
        <f t="shared" si="3"/>
        <v>No</v>
      </c>
      <c r="F106" s="18" t="str">
        <f t="shared" si="4"/>
        <v>No</v>
      </c>
      <c r="G106" s="18" t="str">
        <f t="shared" si="5"/>
        <v>No</v>
      </c>
      <c r="H106" s="18" t="str">
        <f t="shared" si="6"/>
        <v>No</v>
      </c>
      <c r="I106" s="18" t="str">
        <f t="shared" si="7"/>
        <v>Yes</v>
      </c>
      <c r="J106" s="18" t="str">
        <f t="shared" si="8"/>
        <v>Yes</v>
      </c>
      <c r="K106" s="21">
        <v>104</v>
      </c>
      <c r="L106" s="5" t="s">
        <v>600</v>
      </c>
      <c r="M106" s="5" t="s">
        <v>601</v>
      </c>
      <c r="N106" s="5" t="s">
        <v>2307</v>
      </c>
      <c r="O106" s="5" t="s">
        <v>152</v>
      </c>
      <c r="P106" s="5" t="s">
        <v>2773</v>
      </c>
      <c r="Q106" s="34" t="s">
        <v>2774</v>
      </c>
      <c r="R106" s="21">
        <v>1</v>
      </c>
      <c r="S106" s="22"/>
      <c r="T106" s="22"/>
      <c r="U106" s="22"/>
      <c r="V106" s="22"/>
      <c r="W106" s="22"/>
      <c r="X106" s="22"/>
      <c r="Y106" s="22"/>
      <c r="Z106" s="22"/>
      <c r="AA106" s="5" t="s">
        <v>2310</v>
      </c>
      <c r="AB106" s="5" t="s">
        <v>2775</v>
      </c>
      <c r="AC106" s="34" t="s">
        <v>2776</v>
      </c>
      <c r="AD106" s="21">
        <v>1</v>
      </c>
    </row>
    <row r="107" spans="1:30" x14ac:dyDescent="0.3">
      <c r="A107" s="18" t="str">
        <f t="shared" ref="A107:B107" si="113">IF(AND(ISNUMBER(SEARCH("Yes",C107)),ISNUMBER(SEARCH("Yes",E107)),ISNUMBER(SEARCH("Yes",G107)),ISNUMBER(SEARCH("Yes",I107))),"Yes","No")</f>
        <v>Yes</v>
      </c>
      <c r="B107" s="18" t="str">
        <f t="shared" si="113"/>
        <v>Yes</v>
      </c>
      <c r="C107" s="15" t="str">
        <f t="shared" si="1"/>
        <v>Yes</v>
      </c>
      <c r="D107" s="18" t="str">
        <f t="shared" si="2"/>
        <v>Yes</v>
      </c>
      <c r="E107" s="18" t="str">
        <f t="shared" si="3"/>
        <v>Yes</v>
      </c>
      <c r="F107" s="18" t="str">
        <f t="shared" si="4"/>
        <v>Yes</v>
      </c>
      <c r="G107" s="18" t="str">
        <f t="shared" si="5"/>
        <v>Yes</v>
      </c>
      <c r="H107" s="18" t="str">
        <f t="shared" si="6"/>
        <v>Yes</v>
      </c>
      <c r="I107" s="18" t="str">
        <f t="shared" si="7"/>
        <v>Yes</v>
      </c>
      <c r="J107" s="18" t="str">
        <f t="shared" si="8"/>
        <v>Yes</v>
      </c>
      <c r="K107" s="21">
        <v>105</v>
      </c>
      <c r="L107" s="5" t="s">
        <v>50</v>
      </c>
      <c r="M107" s="5" t="s">
        <v>51</v>
      </c>
      <c r="N107" s="5" t="s">
        <v>2307</v>
      </c>
      <c r="O107" s="5" t="s">
        <v>2310</v>
      </c>
      <c r="P107" s="5" t="s">
        <v>2777</v>
      </c>
      <c r="Q107" s="34" t="s">
        <v>2778</v>
      </c>
      <c r="R107" s="21">
        <v>1</v>
      </c>
      <c r="S107" s="5" t="s">
        <v>24</v>
      </c>
      <c r="T107" s="5" t="s">
        <v>2779</v>
      </c>
      <c r="U107" s="34" t="s">
        <v>2780</v>
      </c>
      <c r="V107" s="21">
        <v>1</v>
      </c>
      <c r="W107" s="5" t="s">
        <v>24</v>
      </c>
      <c r="X107" s="5" t="s">
        <v>2781</v>
      </c>
      <c r="Y107" s="34" t="s">
        <v>2782</v>
      </c>
      <c r="Z107" s="21">
        <v>1</v>
      </c>
      <c r="AA107" s="5" t="s">
        <v>2310</v>
      </c>
      <c r="AB107" s="5" t="s">
        <v>2783</v>
      </c>
      <c r="AC107" s="34" t="s">
        <v>2784</v>
      </c>
      <c r="AD107" s="21">
        <v>1</v>
      </c>
    </row>
    <row r="108" spans="1:30" x14ac:dyDescent="0.3">
      <c r="A108" s="18" t="str">
        <f t="shared" ref="A108:B108" si="114">IF(AND(ISNUMBER(SEARCH("Yes",C108)),ISNUMBER(SEARCH("Yes",E108)),ISNUMBER(SEARCH("Yes",G108)),ISNUMBER(SEARCH("Yes",I108))),"Yes","No")</f>
        <v>No</v>
      </c>
      <c r="B108" s="18" t="str">
        <f t="shared" si="114"/>
        <v>No</v>
      </c>
      <c r="C108" s="15" t="str">
        <f t="shared" si="1"/>
        <v>Yes</v>
      </c>
      <c r="D108" s="18" t="str">
        <f t="shared" si="2"/>
        <v>No</v>
      </c>
      <c r="E108" s="18" t="str">
        <f t="shared" si="3"/>
        <v>No</v>
      </c>
      <c r="F108" s="18" t="str">
        <f t="shared" si="4"/>
        <v>Yes</v>
      </c>
      <c r="G108" s="18" t="str">
        <f t="shared" si="5"/>
        <v>No</v>
      </c>
      <c r="H108" s="18" t="str">
        <f t="shared" si="6"/>
        <v>No</v>
      </c>
      <c r="I108" s="18" t="str">
        <f t="shared" si="7"/>
        <v>Yes</v>
      </c>
      <c r="J108" s="18" t="str">
        <f t="shared" si="8"/>
        <v>Yes</v>
      </c>
      <c r="K108" s="21">
        <v>106</v>
      </c>
      <c r="L108" s="5" t="s">
        <v>602</v>
      </c>
      <c r="M108" s="5" t="s">
        <v>603</v>
      </c>
      <c r="N108" s="5" t="s">
        <v>2307</v>
      </c>
      <c r="O108" s="5" t="s">
        <v>152</v>
      </c>
      <c r="P108" s="5" t="s">
        <v>2785</v>
      </c>
      <c r="Q108" s="34" t="s">
        <v>2786</v>
      </c>
      <c r="R108" s="21">
        <v>1</v>
      </c>
      <c r="S108" s="5" t="s">
        <v>152</v>
      </c>
      <c r="T108" s="5" t="s">
        <v>2787</v>
      </c>
      <c r="U108" s="34" t="s">
        <v>2788</v>
      </c>
      <c r="V108" s="21">
        <v>1</v>
      </c>
      <c r="W108" s="22"/>
      <c r="X108" s="22"/>
      <c r="Y108" s="22"/>
      <c r="Z108" s="22"/>
      <c r="AA108" s="5" t="s">
        <v>2310</v>
      </c>
      <c r="AB108" s="5" t="s">
        <v>2473</v>
      </c>
      <c r="AC108" s="34" t="s">
        <v>2789</v>
      </c>
      <c r="AD108" s="21">
        <v>1</v>
      </c>
    </row>
    <row r="109" spans="1:30" x14ac:dyDescent="0.3">
      <c r="A109" s="18" t="str">
        <f t="shared" ref="A109:B109" si="115">IF(AND(ISNUMBER(SEARCH("Yes",C109)),ISNUMBER(SEARCH("Yes",E109)),ISNUMBER(SEARCH("Yes",G109)),ISNUMBER(SEARCH("Yes",I109))),"Yes","No")</f>
        <v>No</v>
      </c>
      <c r="B109" s="18" t="str">
        <f t="shared" si="115"/>
        <v>No</v>
      </c>
      <c r="C109" s="15" t="str">
        <f t="shared" si="1"/>
        <v>No</v>
      </c>
      <c r="D109" s="18" t="str">
        <f t="shared" si="2"/>
        <v>No</v>
      </c>
      <c r="E109" s="18" t="str">
        <f t="shared" si="3"/>
        <v>No</v>
      </c>
      <c r="F109" s="18" t="str">
        <f t="shared" si="4"/>
        <v>Yes</v>
      </c>
      <c r="G109" s="18" t="str">
        <f t="shared" si="5"/>
        <v>No</v>
      </c>
      <c r="H109" s="18" t="str">
        <f t="shared" si="6"/>
        <v>No</v>
      </c>
      <c r="I109" s="18" t="str">
        <f t="shared" si="7"/>
        <v>Yes</v>
      </c>
      <c r="J109" s="18" t="str">
        <f t="shared" si="8"/>
        <v>Yes</v>
      </c>
      <c r="K109" s="21">
        <v>107</v>
      </c>
      <c r="L109" s="5" t="s">
        <v>604</v>
      </c>
      <c r="M109" s="5" t="s">
        <v>605</v>
      </c>
      <c r="N109" s="5" t="s">
        <v>2307</v>
      </c>
      <c r="O109" s="5" t="s">
        <v>152</v>
      </c>
      <c r="P109" s="5" t="s">
        <v>2790</v>
      </c>
      <c r="Q109" s="34" t="s">
        <v>2791</v>
      </c>
      <c r="R109" s="21">
        <v>1</v>
      </c>
      <c r="S109" s="5" t="s">
        <v>152</v>
      </c>
      <c r="T109" s="5" t="s">
        <v>2792</v>
      </c>
      <c r="U109" s="34" t="s">
        <v>2793</v>
      </c>
      <c r="V109" s="21">
        <v>1</v>
      </c>
      <c r="W109" s="22"/>
      <c r="X109" s="22"/>
      <c r="Y109" s="22"/>
      <c r="Z109" s="22"/>
      <c r="AA109" s="5" t="s">
        <v>24</v>
      </c>
      <c r="AB109" s="5" t="s">
        <v>2794</v>
      </c>
      <c r="AC109" s="34" t="s">
        <v>2795</v>
      </c>
      <c r="AD109" s="21">
        <v>1</v>
      </c>
    </row>
    <row r="110" spans="1:30" x14ac:dyDescent="0.3">
      <c r="A110" s="18" t="str">
        <f t="shared" ref="A110:B110" si="116">IF(AND(ISNUMBER(SEARCH("Yes",C110)),ISNUMBER(SEARCH("Yes",E110)),ISNUMBER(SEARCH("Yes",G110)),ISNUMBER(SEARCH("Yes",I110))),"Yes","No")</f>
        <v>No</v>
      </c>
      <c r="B110" s="18" t="str">
        <f t="shared" si="116"/>
        <v>No</v>
      </c>
      <c r="C110" s="15" t="str">
        <f t="shared" si="1"/>
        <v>No</v>
      </c>
      <c r="D110" s="18" t="str">
        <f t="shared" si="2"/>
        <v>No</v>
      </c>
      <c r="E110" s="18" t="str">
        <f t="shared" si="3"/>
        <v>No</v>
      </c>
      <c r="F110" s="18" t="str">
        <f t="shared" si="4"/>
        <v>No</v>
      </c>
      <c r="G110" s="18" t="str">
        <f t="shared" si="5"/>
        <v>No</v>
      </c>
      <c r="H110" s="18" t="str">
        <f t="shared" si="6"/>
        <v>No</v>
      </c>
      <c r="I110" s="18" t="str">
        <f t="shared" si="7"/>
        <v>Yes</v>
      </c>
      <c r="J110" s="18" t="str">
        <f t="shared" si="8"/>
        <v>Yes</v>
      </c>
      <c r="K110" s="21">
        <v>108</v>
      </c>
      <c r="L110" s="5" t="s">
        <v>606</v>
      </c>
      <c r="M110" s="5" t="s">
        <v>607</v>
      </c>
      <c r="N110" s="5" t="s">
        <v>2307</v>
      </c>
      <c r="O110" s="5" t="s">
        <v>152</v>
      </c>
      <c r="P110" s="5" t="s">
        <v>2427</v>
      </c>
      <c r="Q110" s="34" t="s">
        <v>2796</v>
      </c>
      <c r="R110" s="21">
        <v>1</v>
      </c>
      <c r="S110" s="22"/>
      <c r="T110" s="22"/>
      <c r="U110" s="22"/>
      <c r="V110" s="22"/>
      <c r="W110" s="22"/>
      <c r="X110" s="22"/>
      <c r="Y110" s="22"/>
      <c r="Z110" s="22"/>
      <c r="AA110" s="5" t="s">
        <v>24</v>
      </c>
      <c r="AB110" s="5" t="s">
        <v>2797</v>
      </c>
      <c r="AC110" s="34" t="s">
        <v>2798</v>
      </c>
      <c r="AD110" s="21">
        <v>1</v>
      </c>
    </row>
    <row r="111" spans="1:30" x14ac:dyDescent="0.3">
      <c r="A111" s="18" t="str">
        <f t="shared" ref="A111:B111" si="117">IF(AND(ISNUMBER(SEARCH("Yes",C111)),ISNUMBER(SEARCH("Yes",E111)),ISNUMBER(SEARCH("Yes",G111)),ISNUMBER(SEARCH("Yes",I111))),"Yes","No")</f>
        <v>No</v>
      </c>
      <c r="B111" s="18" t="str">
        <f t="shared" si="117"/>
        <v>No</v>
      </c>
      <c r="C111" s="15" t="str">
        <f t="shared" si="1"/>
        <v>No</v>
      </c>
      <c r="D111" s="18" t="str">
        <f t="shared" si="2"/>
        <v>No</v>
      </c>
      <c r="E111" s="18" t="str">
        <f t="shared" si="3"/>
        <v>No</v>
      </c>
      <c r="F111" s="18" t="str">
        <f t="shared" si="4"/>
        <v>No</v>
      </c>
      <c r="G111" s="18" t="str">
        <f t="shared" si="5"/>
        <v>No</v>
      </c>
      <c r="H111" s="18" t="str">
        <f t="shared" si="6"/>
        <v>No</v>
      </c>
      <c r="I111" s="18" t="str">
        <f t="shared" si="7"/>
        <v>Yes</v>
      </c>
      <c r="J111" s="18" t="str">
        <f t="shared" si="8"/>
        <v>Yes</v>
      </c>
      <c r="K111" s="21">
        <v>109</v>
      </c>
      <c r="L111" s="5" t="s">
        <v>608</v>
      </c>
      <c r="M111" s="5" t="s">
        <v>609</v>
      </c>
      <c r="N111" s="5" t="s">
        <v>2307</v>
      </c>
      <c r="O111" s="5" t="s">
        <v>152</v>
      </c>
      <c r="P111" s="5" t="s">
        <v>2431</v>
      </c>
      <c r="Q111" s="34" t="s">
        <v>2799</v>
      </c>
      <c r="R111" s="21">
        <v>1</v>
      </c>
      <c r="S111" s="22"/>
      <c r="T111" s="22"/>
      <c r="U111" s="22"/>
      <c r="V111" s="22"/>
      <c r="W111" s="22"/>
      <c r="X111" s="22"/>
      <c r="Y111" s="22"/>
      <c r="Z111" s="22"/>
      <c r="AA111" s="5" t="s">
        <v>24</v>
      </c>
      <c r="AB111" s="5" t="s">
        <v>2800</v>
      </c>
      <c r="AC111" s="34" t="s">
        <v>2801</v>
      </c>
      <c r="AD111" s="21">
        <v>1</v>
      </c>
    </row>
    <row r="112" spans="1:30" x14ac:dyDescent="0.3">
      <c r="A112" s="18" t="str">
        <f t="shared" ref="A112:B112" si="118">IF(AND(ISNUMBER(SEARCH("Yes",C112)),ISNUMBER(SEARCH("Yes",E112)),ISNUMBER(SEARCH("Yes",G112)),ISNUMBER(SEARCH("Yes",I112))),"Yes","No")</f>
        <v>No</v>
      </c>
      <c r="B112" s="18" t="str">
        <f t="shared" si="118"/>
        <v>No</v>
      </c>
      <c r="C112" s="15" t="str">
        <f t="shared" si="1"/>
        <v>No</v>
      </c>
      <c r="D112" s="18" t="str">
        <f t="shared" si="2"/>
        <v>No</v>
      </c>
      <c r="E112" s="18" t="str">
        <f t="shared" si="3"/>
        <v>No</v>
      </c>
      <c r="F112" s="18" t="str">
        <f t="shared" si="4"/>
        <v>No</v>
      </c>
      <c r="G112" s="18" t="str">
        <f t="shared" si="5"/>
        <v>No</v>
      </c>
      <c r="H112" s="18" t="str">
        <f t="shared" si="6"/>
        <v>No</v>
      </c>
      <c r="I112" s="18" t="str">
        <f t="shared" si="7"/>
        <v>Yes</v>
      </c>
      <c r="J112" s="18" t="str">
        <f t="shared" si="8"/>
        <v>Yes</v>
      </c>
      <c r="K112" s="21">
        <v>110</v>
      </c>
      <c r="L112" s="5" t="s">
        <v>610</v>
      </c>
      <c r="M112" s="5" t="s">
        <v>611</v>
      </c>
      <c r="N112" s="5" t="s">
        <v>2307</v>
      </c>
      <c r="O112" s="5" t="s">
        <v>152</v>
      </c>
      <c r="P112" s="5" t="s">
        <v>2802</v>
      </c>
      <c r="Q112" s="34" t="s">
        <v>2803</v>
      </c>
      <c r="R112" s="21">
        <v>1</v>
      </c>
      <c r="S112" s="22"/>
      <c r="T112" s="22"/>
      <c r="U112" s="22"/>
      <c r="V112" s="22"/>
      <c r="W112" s="22"/>
      <c r="X112" s="22"/>
      <c r="Y112" s="22"/>
      <c r="Z112" s="22"/>
      <c r="AA112" s="5" t="s">
        <v>2310</v>
      </c>
      <c r="AB112" s="5" t="s">
        <v>2422</v>
      </c>
      <c r="AC112" s="34" t="s">
        <v>2471</v>
      </c>
      <c r="AD112" s="21">
        <v>1</v>
      </c>
    </row>
    <row r="113" spans="1:30" x14ac:dyDescent="0.3">
      <c r="A113" s="18" t="str">
        <f t="shared" ref="A113:B113" si="119">IF(AND(ISNUMBER(SEARCH("Yes",C113)),ISNUMBER(SEARCH("Yes",E113)),ISNUMBER(SEARCH("Yes",G113)),ISNUMBER(SEARCH("Yes",I113))),"Yes","No")</f>
        <v>No</v>
      </c>
      <c r="B113" s="18" t="str">
        <f t="shared" si="119"/>
        <v>No</v>
      </c>
      <c r="C113" s="15" t="str">
        <f t="shared" si="1"/>
        <v>No</v>
      </c>
      <c r="D113" s="18" t="str">
        <f t="shared" si="2"/>
        <v>No</v>
      </c>
      <c r="E113" s="18" t="str">
        <f t="shared" si="3"/>
        <v>No</v>
      </c>
      <c r="F113" s="18" t="str">
        <f t="shared" si="4"/>
        <v>No</v>
      </c>
      <c r="G113" s="18" t="str">
        <f t="shared" si="5"/>
        <v>No</v>
      </c>
      <c r="H113" s="18" t="str">
        <f t="shared" si="6"/>
        <v>No</v>
      </c>
      <c r="I113" s="18" t="str">
        <f t="shared" si="7"/>
        <v>Yes</v>
      </c>
      <c r="J113" s="18" t="str">
        <f t="shared" si="8"/>
        <v>Yes</v>
      </c>
      <c r="K113" s="21">
        <v>111</v>
      </c>
      <c r="L113" s="5" t="s">
        <v>612</v>
      </c>
      <c r="M113" s="5" t="s">
        <v>613</v>
      </c>
      <c r="N113" s="5" t="s">
        <v>2307</v>
      </c>
      <c r="O113" s="5" t="s">
        <v>152</v>
      </c>
      <c r="P113" s="5" t="s">
        <v>2804</v>
      </c>
      <c r="Q113" s="34" t="s">
        <v>2805</v>
      </c>
      <c r="R113" s="21">
        <v>1</v>
      </c>
      <c r="S113" s="22"/>
      <c r="T113" s="22"/>
      <c r="U113" s="22"/>
      <c r="V113" s="22"/>
      <c r="W113" s="22"/>
      <c r="X113" s="22"/>
      <c r="Y113" s="22"/>
      <c r="Z113" s="22"/>
      <c r="AA113" s="5" t="s">
        <v>2310</v>
      </c>
      <c r="AB113" s="5" t="s">
        <v>2806</v>
      </c>
      <c r="AC113" s="34" t="s">
        <v>2807</v>
      </c>
      <c r="AD113" s="21">
        <v>1</v>
      </c>
    </row>
    <row r="114" spans="1:30" x14ac:dyDescent="0.3">
      <c r="A114" s="18" t="str">
        <f t="shared" ref="A114:B114" si="120">IF(AND(ISNUMBER(SEARCH("Yes",C114)),ISNUMBER(SEARCH("Yes",E114)),ISNUMBER(SEARCH("Yes",G114)),ISNUMBER(SEARCH("Yes",I114))),"Yes","No")</f>
        <v>Yes</v>
      </c>
      <c r="B114" s="18" t="str">
        <f t="shared" si="120"/>
        <v>Yes</v>
      </c>
      <c r="C114" s="15" t="str">
        <f t="shared" si="1"/>
        <v>Yes</v>
      </c>
      <c r="D114" s="18" t="str">
        <f t="shared" si="2"/>
        <v>Yes</v>
      </c>
      <c r="E114" s="18" t="str">
        <f t="shared" si="3"/>
        <v>Yes</v>
      </c>
      <c r="F114" s="18" t="str">
        <f t="shared" si="4"/>
        <v>Yes</v>
      </c>
      <c r="G114" s="18" t="str">
        <f t="shared" si="5"/>
        <v>Yes</v>
      </c>
      <c r="H114" s="18" t="str">
        <f t="shared" si="6"/>
        <v>Yes</v>
      </c>
      <c r="I114" s="18" t="str">
        <f t="shared" si="7"/>
        <v>Yes</v>
      </c>
      <c r="J114" s="18" t="str">
        <f t="shared" si="8"/>
        <v>Yes</v>
      </c>
      <c r="K114" s="21">
        <v>112</v>
      </c>
      <c r="L114" s="5" t="s">
        <v>54</v>
      </c>
      <c r="M114" s="5" t="s">
        <v>55</v>
      </c>
      <c r="N114" s="5" t="s">
        <v>2307</v>
      </c>
      <c r="O114" s="5" t="s">
        <v>24</v>
      </c>
      <c r="P114" s="5" t="s">
        <v>2808</v>
      </c>
      <c r="Q114" s="34" t="s">
        <v>2809</v>
      </c>
      <c r="R114" s="21">
        <v>1</v>
      </c>
      <c r="S114" s="5" t="s">
        <v>24</v>
      </c>
      <c r="T114" s="5" t="s">
        <v>2810</v>
      </c>
      <c r="U114" s="34" t="s">
        <v>2811</v>
      </c>
      <c r="V114" s="21">
        <v>1</v>
      </c>
      <c r="W114" s="5" t="s">
        <v>24</v>
      </c>
      <c r="X114" s="5" t="s">
        <v>2812</v>
      </c>
      <c r="Y114" s="34" t="s">
        <v>2813</v>
      </c>
      <c r="Z114" s="21">
        <v>1</v>
      </c>
      <c r="AA114" s="5" t="s">
        <v>24</v>
      </c>
      <c r="AB114" s="5" t="s">
        <v>2814</v>
      </c>
      <c r="AC114" s="34" t="s">
        <v>2815</v>
      </c>
      <c r="AD114" s="21">
        <v>1</v>
      </c>
    </row>
    <row r="115" spans="1:30" x14ac:dyDescent="0.3">
      <c r="A115" s="18" t="str">
        <f t="shared" ref="A115:B115" si="121">IF(AND(ISNUMBER(SEARCH("Yes",C115)),ISNUMBER(SEARCH("Yes",E115)),ISNUMBER(SEARCH("Yes",G115)),ISNUMBER(SEARCH("Yes",I115))),"Yes","No")</f>
        <v>No</v>
      </c>
      <c r="B115" s="18" t="str">
        <f t="shared" si="121"/>
        <v>No</v>
      </c>
      <c r="C115" s="15" t="str">
        <f t="shared" si="1"/>
        <v>No</v>
      </c>
      <c r="D115" s="18" t="str">
        <f t="shared" si="2"/>
        <v>No</v>
      </c>
      <c r="E115" s="18" t="str">
        <f t="shared" si="3"/>
        <v>Yes</v>
      </c>
      <c r="F115" s="18" t="str">
        <f t="shared" si="4"/>
        <v>Yes</v>
      </c>
      <c r="G115" s="18" t="str">
        <f t="shared" si="5"/>
        <v>Yes</v>
      </c>
      <c r="H115" s="18" t="str">
        <f t="shared" si="6"/>
        <v>Yes</v>
      </c>
      <c r="I115" s="18" t="str">
        <f t="shared" si="7"/>
        <v>Yes</v>
      </c>
      <c r="J115" s="18" t="str">
        <f t="shared" si="8"/>
        <v>Yes</v>
      </c>
      <c r="K115" s="21">
        <v>113</v>
      </c>
      <c r="L115" s="5" t="s">
        <v>191</v>
      </c>
      <c r="M115" s="5" t="s">
        <v>310</v>
      </c>
      <c r="N115" s="5" t="s">
        <v>2307</v>
      </c>
      <c r="O115" s="5" t="s">
        <v>152</v>
      </c>
      <c r="P115" s="5" t="s">
        <v>2590</v>
      </c>
      <c r="Q115" s="34" t="s">
        <v>2816</v>
      </c>
      <c r="R115" s="21">
        <v>1</v>
      </c>
      <c r="S115" s="5" t="s">
        <v>24</v>
      </c>
      <c r="T115" s="5" t="s">
        <v>2817</v>
      </c>
      <c r="U115" s="34" t="s">
        <v>2818</v>
      </c>
      <c r="V115" s="21">
        <v>1</v>
      </c>
      <c r="W115" s="5" t="s">
        <v>2310</v>
      </c>
      <c r="X115" s="5" t="s">
        <v>2819</v>
      </c>
      <c r="Y115" s="34" t="s">
        <v>2820</v>
      </c>
      <c r="Z115" s="21">
        <v>1</v>
      </c>
      <c r="AA115" s="5" t="s">
        <v>24</v>
      </c>
      <c r="AB115" s="5" t="s">
        <v>2821</v>
      </c>
      <c r="AC115" s="34" t="s">
        <v>2822</v>
      </c>
      <c r="AD115" s="21">
        <v>1</v>
      </c>
    </row>
    <row r="116" spans="1:30" x14ac:dyDescent="0.3">
      <c r="A116" s="18" t="str">
        <f t="shared" ref="A116:B116" si="122">IF(AND(ISNUMBER(SEARCH("Yes",C116)),ISNUMBER(SEARCH("Yes",E116)),ISNUMBER(SEARCH("Yes",G116)),ISNUMBER(SEARCH("Yes",I116))),"Yes","No")</f>
        <v>No</v>
      </c>
      <c r="B116" s="18" t="str">
        <f t="shared" si="122"/>
        <v>No</v>
      </c>
      <c r="C116" s="15" t="str">
        <f t="shared" si="1"/>
        <v>No</v>
      </c>
      <c r="D116" s="18" t="str">
        <f t="shared" si="2"/>
        <v>No</v>
      </c>
      <c r="E116" s="18" t="str">
        <f t="shared" si="3"/>
        <v>No</v>
      </c>
      <c r="F116" s="18" t="str">
        <f t="shared" si="4"/>
        <v>No</v>
      </c>
      <c r="G116" s="18" t="str">
        <f t="shared" si="5"/>
        <v>No</v>
      </c>
      <c r="H116" s="18" t="str">
        <f t="shared" si="6"/>
        <v>No</v>
      </c>
      <c r="I116" s="18" t="str">
        <f t="shared" si="7"/>
        <v>No</v>
      </c>
      <c r="J116" s="18" t="str">
        <f t="shared" si="8"/>
        <v>No</v>
      </c>
      <c r="K116" s="21">
        <v>114</v>
      </c>
      <c r="L116" s="5" t="s">
        <v>614</v>
      </c>
      <c r="M116" s="5" t="s">
        <v>615</v>
      </c>
      <c r="N116" s="5" t="s">
        <v>2307</v>
      </c>
      <c r="O116" s="5" t="s">
        <v>152</v>
      </c>
      <c r="P116" s="5" t="s">
        <v>2823</v>
      </c>
      <c r="Q116" s="34" t="s">
        <v>2824</v>
      </c>
      <c r="R116" s="21">
        <v>1</v>
      </c>
      <c r="S116" s="22"/>
      <c r="T116" s="22"/>
      <c r="U116" s="22"/>
      <c r="V116" s="22"/>
      <c r="W116" s="22"/>
      <c r="X116" s="22"/>
      <c r="Y116" s="22"/>
      <c r="Z116" s="22"/>
      <c r="AA116" s="5" t="s">
        <v>152</v>
      </c>
      <c r="AB116" s="5" t="s">
        <v>2825</v>
      </c>
      <c r="AC116" s="34" t="s">
        <v>2826</v>
      </c>
      <c r="AD116" s="21">
        <v>1</v>
      </c>
    </row>
    <row r="117" spans="1:30" x14ac:dyDescent="0.3">
      <c r="A117" s="18" t="str">
        <f t="shared" ref="A117:B117" si="123">IF(AND(ISNUMBER(SEARCH("Yes",C117)),ISNUMBER(SEARCH("Yes",E117)),ISNUMBER(SEARCH("Yes",G117)),ISNUMBER(SEARCH("Yes",I117))),"Yes","No")</f>
        <v>No</v>
      </c>
      <c r="B117" s="18" t="str">
        <f t="shared" si="123"/>
        <v>No</v>
      </c>
      <c r="C117" s="15" t="str">
        <f t="shared" si="1"/>
        <v>No</v>
      </c>
      <c r="D117" s="18" t="str">
        <f t="shared" si="2"/>
        <v>No</v>
      </c>
      <c r="E117" s="18" t="str">
        <f t="shared" si="3"/>
        <v>No</v>
      </c>
      <c r="F117" s="18" t="str">
        <f t="shared" si="4"/>
        <v>No</v>
      </c>
      <c r="G117" s="18" t="str">
        <f t="shared" si="5"/>
        <v>No</v>
      </c>
      <c r="H117" s="18" t="str">
        <f t="shared" si="6"/>
        <v>No</v>
      </c>
      <c r="I117" s="18" t="str">
        <f t="shared" si="7"/>
        <v>Yes</v>
      </c>
      <c r="J117" s="18" t="str">
        <f t="shared" si="8"/>
        <v>Yes</v>
      </c>
      <c r="K117" s="21">
        <v>115</v>
      </c>
      <c r="L117" s="5" t="s">
        <v>616</v>
      </c>
      <c r="M117" s="5" t="s">
        <v>617</v>
      </c>
      <c r="N117" s="5" t="s">
        <v>2307</v>
      </c>
      <c r="O117" s="5" t="s">
        <v>152</v>
      </c>
      <c r="P117" s="5" t="s">
        <v>2533</v>
      </c>
      <c r="Q117" s="34" t="s">
        <v>2827</v>
      </c>
      <c r="R117" s="21">
        <v>1</v>
      </c>
      <c r="S117" s="22"/>
      <c r="T117" s="22"/>
      <c r="U117" s="22"/>
      <c r="V117" s="22"/>
      <c r="W117" s="22"/>
      <c r="X117" s="22"/>
      <c r="Y117" s="22"/>
      <c r="Z117" s="22"/>
      <c r="AA117" s="5" t="s">
        <v>2310</v>
      </c>
      <c r="AB117" s="5" t="s">
        <v>2828</v>
      </c>
      <c r="AC117" s="34" t="s">
        <v>2829</v>
      </c>
      <c r="AD117" s="21">
        <v>1</v>
      </c>
    </row>
    <row r="118" spans="1:30" x14ac:dyDescent="0.3">
      <c r="A118" s="18" t="str">
        <f t="shared" ref="A118:B118" si="124">IF(AND(ISNUMBER(SEARCH("Yes",C118)),ISNUMBER(SEARCH("Yes",E118)),ISNUMBER(SEARCH("Yes",G118)),ISNUMBER(SEARCH("Yes",I118))),"Yes","No")</f>
        <v>No</v>
      </c>
      <c r="B118" s="18" t="str">
        <f t="shared" si="124"/>
        <v>No</v>
      </c>
      <c r="C118" s="15" t="str">
        <f t="shared" si="1"/>
        <v>No</v>
      </c>
      <c r="D118" s="18" t="str">
        <f t="shared" si="2"/>
        <v>No</v>
      </c>
      <c r="E118" s="18" t="str">
        <f t="shared" si="3"/>
        <v>No</v>
      </c>
      <c r="F118" s="18" t="str">
        <f t="shared" si="4"/>
        <v>No</v>
      </c>
      <c r="G118" s="18" t="str">
        <f t="shared" si="5"/>
        <v>No</v>
      </c>
      <c r="H118" s="18" t="str">
        <f t="shared" si="6"/>
        <v>No</v>
      </c>
      <c r="I118" s="18" t="str">
        <f t="shared" si="7"/>
        <v>Yes</v>
      </c>
      <c r="J118" s="18" t="str">
        <f t="shared" si="8"/>
        <v>Yes</v>
      </c>
      <c r="K118" s="21">
        <v>116</v>
      </c>
      <c r="L118" s="5" t="s">
        <v>618</v>
      </c>
      <c r="M118" s="5" t="s">
        <v>619</v>
      </c>
      <c r="N118" s="5" t="s">
        <v>2307</v>
      </c>
      <c r="O118" s="5" t="s">
        <v>152</v>
      </c>
      <c r="P118" s="5" t="s">
        <v>2830</v>
      </c>
      <c r="Q118" s="34" t="s">
        <v>2831</v>
      </c>
      <c r="R118" s="21">
        <v>1</v>
      </c>
      <c r="S118" s="22"/>
      <c r="T118" s="22"/>
      <c r="U118" s="22"/>
      <c r="V118" s="22"/>
      <c r="W118" s="22"/>
      <c r="X118" s="22"/>
      <c r="Y118" s="22"/>
      <c r="Z118" s="22"/>
      <c r="AA118" s="5" t="s">
        <v>24</v>
      </c>
      <c r="AB118" s="5" t="s">
        <v>2832</v>
      </c>
      <c r="AC118" s="34" t="s">
        <v>2833</v>
      </c>
      <c r="AD118" s="21">
        <v>1</v>
      </c>
    </row>
    <row r="119" spans="1:30" x14ac:dyDescent="0.3">
      <c r="A119" s="18" t="str">
        <f t="shared" ref="A119:B119" si="125">IF(AND(ISNUMBER(SEARCH("Yes",C119)),ISNUMBER(SEARCH("Yes",E119)),ISNUMBER(SEARCH("Yes",G119)),ISNUMBER(SEARCH("Yes",I119))),"Yes","No")</f>
        <v>No</v>
      </c>
      <c r="B119" s="18" t="str">
        <f t="shared" si="125"/>
        <v>No</v>
      </c>
      <c r="C119" s="15" t="str">
        <f t="shared" si="1"/>
        <v>No</v>
      </c>
      <c r="D119" s="18" t="str">
        <f t="shared" si="2"/>
        <v>No</v>
      </c>
      <c r="E119" s="18" t="str">
        <f t="shared" si="3"/>
        <v>No</v>
      </c>
      <c r="F119" s="18" t="str">
        <f t="shared" si="4"/>
        <v>No</v>
      </c>
      <c r="G119" s="18" t="str">
        <f t="shared" si="5"/>
        <v>No</v>
      </c>
      <c r="H119" s="18" t="str">
        <f t="shared" si="6"/>
        <v>No</v>
      </c>
      <c r="I119" s="18" t="str">
        <f t="shared" si="7"/>
        <v>Yes</v>
      </c>
      <c r="J119" s="18" t="str">
        <f t="shared" si="8"/>
        <v>Yes</v>
      </c>
      <c r="K119" s="21">
        <v>117</v>
      </c>
      <c r="L119" s="5" t="s">
        <v>620</v>
      </c>
      <c r="M119" s="5" t="s">
        <v>621</v>
      </c>
      <c r="N119" s="5" t="s">
        <v>2307</v>
      </c>
      <c r="O119" s="5" t="s">
        <v>152</v>
      </c>
      <c r="P119" s="5" t="s">
        <v>2317</v>
      </c>
      <c r="Q119" s="34" t="s">
        <v>2597</v>
      </c>
      <c r="R119" s="21">
        <v>1</v>
      </c>
      <c r="S119" s="22"/>
      <c r="T119" s="22"/>
      <c r="U119" s="22"/>
      <c r="V119" s="22"/>
      <c r="W119" s="22"/>
      <c r="X119" s="22"/>
      <c r="Y119" s="22"/>
      <c r="Z119" s="22"/>
      <c r="AA119" s="5" t="s">
        <v>24</v>
      </c>
      <c r="AB119" s="5" t="s">
        <v>2834</v>
      </c>
      <c r="AC119" s="34" t="s">
        <v>2835</v>
      </c>
      <c r="AD119" s="21">
        <v>1</v>
      </c>
    </row>
    <row r="120" spans="1:30" x14ac:dyDescent="0.3">
      <c r="A120" s="18" t="str">
        <f t="shared" ref="A120:B120" si="126">IF(AND(ISNUMBER(SEARCH("Yes",C120)),ISNUMBER(SEARCH("Yes",E120)),ISNUMBER(SEARCH("Yes",G120)),ISNUMBER(SEARCH("Yes",I120))),"Yes","No")</f>
        <v>No</v>
      </c>
      <c r="B120" s="18" t="str">
        <f t="shared" si="126"/>
        <v>No</v>
      </c>
      <c r="C120" s="15" t="str">
        <f t="shared" si="1"/>
        <v>No</v>
      </c>
      <c r="D120" s="18" t="str">
        <f t="shared" si="2"/>
        <v>No</v>
      </c>
      <c r="E120" s="18" t="str">
        <f t="shared" si="3"/>
        <v>No</v>
      </c>
      <c r="F120" s="18" t="str">
        <f t="shared" si="4"/>
        <v>No</v>
      </c>
      <c r="G120" s="18" t="str">
        <f t="shared" si="5"/>
        <v>No</v>
      </c>
      <c r="H120" s="18" t="str">
        <f t="shared" si="6"/>
        <v>No</v>
      </c>
      <c r="I120" s="18" t="str">
        <f t="shared" si="7"/>
        <v>Yes</v>
      </c>
      <c r="J120" s="18" t="str">
        <f t="shared" si="8"/>
        <v>Yes</v>
      </c>
      <c r="K120" s="21">
        <v>118</v>
      </c>
      <c r="L120" s="5" t="s">
        <v>622</v>
      </c>
      <c r="M120" s="5" t="s">
        <v>623</v>
      </c>
      <c r="N120" s="5" t="s">
        <v>2307</v>
      </c>
      <c r="O120" s="5" t="s">
        <v>152</v>
      </c>
      <c r="P120" s="5" t="s">
        <v>2836</v>
      </c>
      <c r="Q120" s="34" t="s">
        <v>2837</v>
      </c>
      <c r="R120" s="21">
        <v>1</v>
      </c>
      <c r="S120" s="22"/>
      <c r="T120" s="22"/>
      <c r="U120" s="22"/>
      <c r="V120" s="22"/>
      <c r="W120" s="22"/>
      <c r="X120" s="22"/>
      <c r="Y120" s="22"/>
      <c r="Z120" s="22"/>
      <c r="AA120" s="5" t="s">
        <v>24</v>
      </c>
      <c r="AB120" s="5" t="s">
        <v>2838</v>
      </c>
      <c r="AC120" s="34" t="s">
        <v>2839</v>
      </c>
      <c r="AD120" s="21">
        <v>1</v>
      </c>
    </row>
    <row r="121" spans="1:30" x14ac:dyDescent="0.3">
      <c r="A121" s="18" t="str">
        <f t="shared" ref="A121:B121" si="127">IF(AND(ISNUMBER(SEARCH("Yes",C121)),ISNUMBER(SEARCH("Yes",E121)),ISNUMBER(SEARCH("Yes",G121)),ISNUMBER(SEARCH("Yes",I121))),"Yes","No")</f>
        <v>Yes</v>
      </c>
      <c r="B121" s="18" t="str">
        <f t="shared" si="127"/>
        <v>No</v>
      </c>
      <c r="C121" s="15" t="str">
        <f t="shared" si="1"/>
        <v>Yes</v>
      </c>
      <c r="D121" s="18" t="str">
        <f t="shared" si="2"/>
        <v>No</v>
      </c>
      <c r="E121" s="18" t="str">
        <f t="shared" si="3"/>
        <v>Yes</v>
      </c>
      <c r="F121" s="18" t="str">
        <f t="shared" si="4"/>
        <v>Yes</v>
      </c>
      <c r="G121" s="18" t="str">
        <f t="shared" si="5"/>
        <v>Yes</v>
      </c>
      <c r="H121" s="18" t="str">
        <f t="shared" si="6"/>
        <v>Yes</v>
      </c>
      <c r="I121" s="18" t="str">
        <f t="shared" si="7"/>
        <v>Yes</v>
      </c>
      <c r="J121" s="18" t="str">
        <f t="shared" si="8"/>
        <v>Yes</v>
      </c>
      <c r="K121" s="21">
        <v>119</v>
      </c>
      <c r="L121" s="5" t="s">
        <v>330</v>
      </c>
      <c r="M121" s="5" t="s">
        <v>331</v>
      </c>
      <c r="N121" s="5" t="s">
        <v>2307</v>
      </c>
      <c r="O121" s="5" t="s">
        <v>152</v>
      </c>
      <c r="P121" s="5" t="s">
        <v>2840</v>
      </c>
      <c r="Q121" s="34" t="s">
        <v>2841</v>
      </c>
      <c r="R121" s="21">
        <v>1</v>
      </c>
      <c r="S121" s="5" t="s">
        <v>2310</v>
      </c>
      <c r="T121" s="5" t="s">
        <v>2842</v>
      </c>
      <c r="U121" s="34" t="s">
        <v>2843</v>
      </c>
      <c r="V121" s="21">
        <v>1</v>
      </c>
      <c r="W121" s="5" t="s">
        <v>2310</v>
      </c>
      <c r="X121" s="5" t="s">
        <v>2844</v>
      </c>
      <c r="Y121" s="34" t="s">
        <v>2845</v>
      </c>
      <c r="Z121" s="21">
        <v>1</v>
      </c>
      <c r="AA121" s="5" t="s">
        <v>2310</v>
      </c>
      <c r="AB121" s="5" t="s">
        <v>2422</v>
      </c>
      <c r="AC121" s="34" t="s">
        <v>2471</v>
      </c>
      <c r="AD121" s="21">
        <v>1</v>
      </c>
    </row>
    <row r="122" spans="1:30" x14ac:dyDescent="0.3">
      <c r="A122" s="18" t="str">
        <f t="shared" ref="A122:B122" si="128">IF(AND(ISNUMBER(SEARCH("Yes",C122)),ISNUMBER(SEARCH("Yes",E122)),ISNUMBER(SEARCH("Yes",G122)),ISNUMBER(SEARCH("Yes",I122))),"Yes","No")</f>
        <v>No</v>
      </c>
      <c r="B122" s="18" t="str">
        <f t="shared" si="128"/>
        <v>No</v>
      </c>
      <c r="C122" s="15" t="str">
        <f t="shared" si="1"/>
        <v>No</v>
      </c>
      <c r="D122" s="18" t="str">
        <f t="shared" si="2"/>
        <v>No</v>
      </c>
      <c r="E122" s="18" t="str">
        <f t="shared" si="3"/>
        <v>No</v>
      </c>
      <c r="F122" s="18" t="str">
        <f t="shared" si="4"/>
        <v>No</v>
      </c>
      <c r="G122" s="18" t="str">
        <f t="shared" si="5"/>
        <v>No</v>
      </c>
      <c r="H122" s="18" t="str">
        <f t="shared" si="6"/>
        <v>No</v>
      </c>
      <c r="I122" s="18" t="str">
        <f t="shared" si="7"/>
        <v>Yes</v>
      </c>
      <c r="J122" s="18" t="str">
        <f t="shared" si="8"/>
        <v>No</v>
      </c>
      <c r="K122" s="21">
        <v>120</v>
      </c>
      <c r="L122" s="5" t="s">
        <v>624</v>
      </c>
      <c r="M122" s="5" t="s">
        <v>625</v>
      </c>
      <c r="N122" s="5" t="s">
        <v>2307</v>
      </c>
      <c r="O122" s="5" t="s">
        <v>152</v>
      </c>
      <c r="P122" s="5" t="s">
        <v>2846</v>
      </c>
      <c r="Q122" s="34" t="s">
        <v>2847</v>
      </c>
      <c r="R122" s="21">
        <v>1</v>
      </c>
      <c r="S122" s="22"/>
      <c r="T122" s="22"/>
      <c r="U122" s="22"/>
      <c r="V122" s="22"/>
      <c r="W122" s="22"/>
      <c r="X122" s="22"/>
      <c r="Y122" s="22"/>
      <c r="Z122" s="22"/>
      <c r="AA122" s="5" t="s">
        <v>152</v>
      </c>
      <c r="AB122" s="5" t="s">
        <v>2848</v>
      </c>
      <c r="AC122" s="34" t="s">
        <v>2849</v>
      </c>
      <c r="AD122" s="21">
        <v>1</v>
      </c>
    </row>
    <row r="123" spans="1:30" x14ac:dyDescent="0.3">
      <c r="A123" s="18" t="str">
        <f t="shared" ref="A123:B123" si="129">IF(AND(ISNUMBER(SEARCH("Yes",C123)),ISNUMBER(SEARCH("Yes",E123)),ISNUMBER(SEARCH("Yes",G123)),ISNUMBER(SEARCH("Yes",I123))),"Yes","No")</f>
        <v>No</v>
      </c>
      <c r="B123" s="18" t="str">
        <f t="shared" si="129"/>
        <v>No</v>
      </c>
      <c r="C123" s="15" t="str">
        <f t="shared" si="1"/>
        <v>No</v>
      </c>
      <c r="D123" s="18" t="str">
        <f t="shared" si="2"/>
        <v>No</v>
      </c>
      <c r="E123" s="18" t="str">
        <f t="shared" si="3"/>
        <v>No</v>
      </c>
      <c r="F123" s="18" t="str">
        <f t="shared" si="4"/>
        <v>No</v>
      </c>
      <c r="G123" s="18" t="str">
        <f t="shared" si="5"/>
        <v>No</v>
      </c>
      <c r="H123" s="18" t="str">
        <f t="shared" si="6"/>
        <v>No</v>
      </c>
      <c r="I123" s="18" t="str">
        <f t="shared" si="7"/>
        <v>Yes</v>
      </c>
      <c r="J123" s="18" t="str">
        <f t="shared" si="8"/>
        <v>Yes</v>
      </c>
      <c r="K123" s="21">
        <v>121</v>
      </c>
      <c r="L123" s="5" t="s">
        <v>626</v>
      </c>
      <c r="M123" s="5" t="s">
        <v>627</v>
      </c>
      <c r="N123" s="5" t="s">
        <v>2307</v>
      </c>
      <c r="O123" s="5" t="s">
        <v>152</v>
      </c>
      <c r="P123" s="5" t="s">
        <v>2317</v>
      </c>
      <c r="Q123" s="34" t="s">
        <v>2850</v>
      </c>
      <c r="R123" s="21">
        <v>1</v>
      </c>
      <c r="S123" s="22"/>
      <c r="T123" s="22"/>
      <c r="U123" s="22"/>
      <c r="V123" s="22"/>
      <c r="W123" s="22"/>
      <c r="X123" s="22"/>
      <c r="Y123" s="22"/>
      <c r="Z123" s="22"/>
      <c r="AA123" s="5" t="s">
        <v>24</v>
      </c>
      <c r="AB123" s="5" t="s">
        <v>2851</v>
      </c>
      <c r="AC123" s="34" t="s">
        <v>2852</v>
      </c>
      <c r="AD123" s="21">
        <v>1</v>
      </c>
    </row>
    <row r="124" spans="1:30" x14ac:dyDescent="0.3">
      <c r="A124" s="18" t="str">
        <f t="shared" ref="A124:B124" si="130">IF(AND(ISNUMBER(SEARCH("Yes",C124)),ISNUMBER(SEARCH("Yes",E124)),ISNUMBER(SEARCH("Yes",G124)),ISNUMBER(SEARCH("Yes",I124))),"Yes","No")</f>
        <v>No</v>
      </c>
      <c r="B124" s="18" t="str">
        <f t="shared" si="130"/>
        <v>No</v>
      </c>
      <c r="C124" s="15" t="str">
        <f t="shared" si="1"/>
        <v>No</v>
      </c>
      <c r="D124" s="18" t="str">
        <f t="shared" si="2"/>
        <v>No</v>
      </c>
      <c r="E124" s="18" t="str">
        <f t="shared" si="3"/>
        <v>No</v>
      </c>
      <c r="F124" s="18" t="str">
        <f t="shared" si="4"/>
        <v>No</v>
      </c>
      <c r="G124" s="18" t="str">
        <f t="shared" si="5"/>
        <v>No</v>
      </c>
      <c r="H124" s="18" t="str">
        <f t="shared" si="6"/>
        <v>No</v>
      </c>
      <c r="I124" s="18" t="str">
        <f t="shared" si="7"/>
        <v>Yes</v>
      </c>
      <c r="J124" s="18" t="str">
        <f t="shared" si="8"/>
        <v>Yes</v>
      </c>
      <c r="K124" s="21">
        <v>122</v>
      </c>
      <c r="L124" s="5" t="s">
        <v>628</v>
      </c>
      <c r="M124" s="5" t="s">
        <v>629</v>
      </c>
      <c r="N124" s="5" t="s">
        <v>2307</v>
      </c>
      <c r="O124" s="5" t="s">
        <v>152</v>
      </c>
      <c r="P124" s="5" t="s">
        <v>2533</v>
      </c>
      <c r="Q124" s="34" t="s">
        <v>2853</v>
      </c>
      <c r="R124" s="21">
        <v>1</v>
      </c>
      <c r="S124" s="22"/>
      <c r="T124" s="22"/>
      <c r="U124" s="22"/>
      <c r="V124" s="22"/>
      <c r="W124" s="22"/>
      <c r="X124" s="22"/>
      <c r="Y124" s="22"/>
      <c r="Z124" s="22"/>
      <c r="AA124" s="5" t="s">
        <v>2310</v>
      </c>
      <c r="AB124" s="5" t="s">
        <v>2854</v>
      </c>
      <c r="AC124" s="34" t="s">
        <v>2855</v>
      </c>
      <c r="AD124" s="21">
        <v>1</v>
      </c>
    </row>
    <row r="125" spans="1:30" x14ac:dyDescent="0.3">
      <c r="A125" s="18" t="str">
        <f t="shared" ref="A125:B125" si="131">IF(AND(ISNUMBER(SEARCH("Yes",C125)),ISNUMBER(SEARCH("Yes",E125)),ISNUMBER(SEARCH("Yes",G125)),ISNUMBER(SEARCH("Yes",I125))),"Yes","No")</f>
        <v>No</v>
      </c>
      <c r="B125" s="18" t="str">
        <f t="shared" si="131"/>
        <v>No</v>
      </c>
      <c r="C125" s="15" t="str">
        <f t="shared" si="1"/>
        <v>No</v>
      </c>
      <c r="D125" s="18" t="str">
        <f t="shared" si="2"/>
        <v>No</v>
      </c>
      <c r="E125" s="18" t="str">
        <f t="shared" si="3"/>
        <v>No</v>
      </c>
      <c r="F125" s="18" t="str">
        <f t="shared" si="4"/>
        <v>No</v>
      </c>
      <c r="G125" s="18" t="str">
        <f t="shared" si="5"/>
        <v>No</v>
      </c>
      <c r="H125" s="18" t="str">
        <f t="shared" si="6"/>
        <v>No</v>
      </c>
      <c r="I125" s="18" t="str">
        <f t="shared" si="7"/>
        <v>Yes</v>
      </c>
      <c r="J125" s="18" t="str">
        <f t="shared" si="8"/>
        <v>Yes</v>
      </c>
      <c r="K125" s="21">
        <v>123</v>
      </c>
      <c r="L125" s="5" t="s">
        <v>630</v>
      </c>
      <c r="M125" s="5" t="s">
        <v>631</v>
      </c>
      <c r="N125" s="5" t="s">
        <v>2307</v>
      </c>
      <c r="O125" s="5" t="s">
        <v>152</v>
      </c>
      <c r="P125" s="5" t="s">
        <v>2856</v>
      </c>
      <c r="Q125" s="34" t="s">
        <v>2857</v>
      </c>
      <c r="R125" s="21">
        <v>1</v>
      </c>
      <c r="S125" s="22"/>
      <c r="T125" s="22"/>
      <c r="U125" s="22"/>
      <c r="V125" s="22"/>
      <c r="W125" s="22"/>
      <c r="X125" s="22"/>
      <c r="Y125" s="22"/>
      <c r="Z125" s="22"/>
      <c r="AA125" s="5" t="s">
        <v>24</v>
      </c>
      <c r="AB125" s="5" t="s">
        <v>2858</v>
      </c>
      <c r="AC125" s="34" t="s">
        <v>2859</v>
      </c>
      <c r="AD125" s="21">
        <v>1</v>
      </c>
    </row>
    <row r="126" spans="1:30" x14ac:dyDescent="0.3">
      <c r="A126" s="18" t="str">
        <f t="shared" ref="A126:B126" si="132">IF(AND(ISNUMBER(SEARCH("Yes",C126)),ISNUMBER(SEARCH("Yes",E126)),ISNUMBER(SEARCH("Yes",G126)),ISNUMBER(SEARCH("Yes",I126))),"Yes","No")</f>
        <v>No</v>
      </c>
      <c r="B126" s="18" t="str">
        <f t="shared" si="132"/>
        <v>No</v>
      </c>
      <c r="C126" s="15" t="str">
        <f t="shared" si="1"/>
        <v>No</v>
      </c>
      <c r="D126" s="18" t="str">
        <f t="shared" si="2"/>
        <v>No</v>
      </c>
      <c r="E126" s="18" t="str">
        <f t="shared" si="3"/>
        <v>No</v>
      </c>
      <c r="F126" s="18" t="str">
        <f t="shared" si="4"/>
        <v>No</v>
      </c>
      <c r="G126" s="18" t="str">
        <f t="shared" si="5"/>
        <v>No</v>
      </c>
      <c r="H126" s="18" t="str">
        <f t="shared" si="6"/>
        <v>No</v>
      </c>
      <c r="I126" s="18" t="str">
        <f t="shared" si="7"/>
        <v>Yes</v>
      </c>
      <c r="J126" s="18" t="str">
        <f t="shared" si="8"/>
        <v>Yes</v>
      </c>
      <c r="K126" s="21">
        <v>124</v>
      </c>
      <c r="L126" s="5" t="s">
        <v>632</v>
      </c>
      <c r="M126" s="5" t="s">
        <v>633</v>
      </c>
      <c r="N126" s="5" t="s">
        <v>2307</v>
      </c>
      <c r="O126" s="5" t="s">
        <v>152</v>
      </c>
      <c r="P126" s="5" t="s">
        <v>2860</v>
      </c>
      <c r="Q126" s="34" t="s">
        <v>2861</v>
      </c>
      <c r="R126" s="21">
        <v>1</v>
      </c>
      <c r="S126" s="22"/>
      <c r="T126" s="22"/>
      <c r="U126" s="22"/>
      <c r="V126" s="22"/>
      <c r="W126" s="22"/>
      <c r="X126" s="22"/>
      <c r="Y126" s="22"/>
      <c r="Z126" s="22"/>
      <c r="AA126" s="5" t="s">
        <v>2310</v>
      </c>
      <c r="AB126" s="5" t="s">
        <v>2547</v>
      </c>
      <c r="AC126" s="34" t="s">
        <v>2862</v>
      </c>
      <c r="AD126" s="21">
        <v>1</v>
      </c>
    </row>
    <row r="127" spans="1:30" x14ac:dyDescent="0.3">
      <c r="A127" s="18" t="str">
        <f t="shared" ref="A127:B127" si="133">IF(AND(ISNUMBER(SEARCH("Yes",C127)),ISNUMBER(SEARCH("Yes",E127)),ISNUMBER(SEARCH("Yes",G127)),ISNUMBER(SEARCH("Yes",I127))),"Yes","No")</f>
        <v>No</v>
      </c>
      <c r="B127" s="18" t="str">
        <f t="shared" si="133"/>
        <v>No</v>
      </c>
      <c r="C127" s="15" t="str">
        <f t="shared" si="1"/>
        <v>No</v>
      </c>
      <c r="D127" s="18" t="str">
        <f t="shared" si="2"/>
        <v>No</v>
      </c>
      <c r="E127" s="18" t="str">
        <f t="shared" si="3"/>
        <v>No</v>
      </c>
      <c r="F127" s="18" t="str">
        <f t="shared" si="4"/>
        <v>No</v>
      </c>
      <c r="G127" s="18" t="str">
        <f t="shared" si="5"/>
        <v>No</v>
      </c>
      <c r="H127" s="18" t="str">
        <f t="shared" si="6"/>
        <v>No</v>
      </c>
      <c r="I127" s="18" t="str">
        <f t="shared" si="7"/>
        <v>Yes</v>
      </c>
      <c r="J127" s="18" t="str">
        <f t="shared" si="8"/>
        <v>Yes</v>
      </c>
      <c r="K127" s="21">
        <v>125</v>
      </c>
      <c r="L127" s="5" t="s">
        <v>634</v>
      </c>
      <c r="M127" s="5" t="s">
        <v>635</v>
      </c>
      <c r="N127" s="5" t="s">
        <v>2307</v>
      </c>
      <c r="O127" s="5" t="s">
        <v>152</v>
      </c>
      <c r="P127" s="5" t="s">
        <v>2863</v>
      </c>
      <c r="Q127" s="34" t="s">
        <v>2864</v>
      </c>
      <c r="R127" s="21">
        <v>1</v>
      </c>
      <c r="S127" s="22"/>
      <c r="T127" s="22"/>
      <c r="U127" s="22"/>
      <c r="V127" s="22"/>
      <c r="W127" s="22"/>
      <c r="X127" s="22"/>
      <c r="Y127" s="22"/>
      <c r="Z127" s="22"/>
      <c r="AA127" s="5" t="s">
        <v>2310</v>
      </c>
      <c r="AB127" s="5" t="s">
        <v>2865</v>
      </c>
      <c r="AC127" s="34" t="s">
        <v>2866</v>
      </c>
      <c r="AD127" s="21">
        <v>1</v>
      </c>
    </row>
    <row r="128" spans="1:30" x14ac:dyDescent="0.3">
      <c r="A128" s="18" t="str">
        <f t="shared" ref="A128:B128" si="134">IF(AND(ISNUMBER(SEARCH("Yes",C128)),ISNUMBER(SEARCH("Yes",E128)),ISNUMBER(SEARCH("Yes",G128)),ISNUMBER(SEARCH("Yes",I128))),"Yes","No")</f>
        <v>No</v>
      </c>
      <c r="B128" s="18" t="str">
        <f t="shared" si="134"/>
        <v>No</v>
      </c>
      <c r="C128" s="15" t="str">
        <f t="shared" si="1"/>
        <v>No</v>
      </c>
      <c r="D128" s="18" t="str">
        <f t="shared" si="2"/>
        <v>No</v>
      </c>
      <c r="E128" s="18" t="str">
        <f t="shared" si="3"/>
        <v>No</v>
      </c>
      <c r="F128" s="18" t="str">
        <f t="shared" si="4"/>
        <v>No</v>
      </c>
      <c r="G128" s="18" t="str">
        <f t="shared" si="5"/>
        <v>No</v>
      </c>
      <c r="H128" s="18" t="str">
        <f t="shared" si="6"/>
        <v>No</v>
      </c>
      <c r="I128" s="18" t="str">
        <f t="shared" si="7"/>
        <v>Yes</v>
      </c>
      <c r="J128" s="18" t="str">
        <f t="shared" si="8"/>
        <v>Yes</v>
      </c>
      <c r="K128" s="21">
        <v>126</v>
      </c>
      <c r="L128" s="5" t="s">
        <v>636</v>
      </c>
      <c r="M128" s="5" t="s">
        <v>637</v>
      </c>
      <c r="N128" s="5" t="s">
        <v>2307</v>
      </c>
      <c r="O128" s="5" t="s">
        <v>152</v>
      </c>
      <c r="P128" s="5" t="s">
        <v>2664</v>
      </c>
      <c r="Q128" s="34" t="s">
        <v>2867</v>
      </c>
      <c r="R128" s="21">
        <v>1</v>
      </c>
      <c r="S128" s="22"/>
      <c r="T128" s="22"/>
      <c r="U128" s="22"/>
      <c r="V128" s="22"/>
      <c r="W128" s="22"/>
      <c r="X128" s="22"/>
      <c r="Y128" s="22"/>
      <c r="Z128" s="22"/>
      <c r="AA128" s="5" t="s">
        <v>2310</v>
      </c>
      <c r="AB128" s="5" t="s">
        <v>2868</v>
      </c>
      <c r="AC128" s="34" t="s">
        <v>2869</v>
      </c>
      <c r="AD128" s="21">
        <v>1</v>
      </c>
    </row>
    <row r="129" spans="1:30" x14ac:dyDescent="0.3">
      <c r="A129" s="18" t="str">
        <f t="shared" ref="A129:B129" si="135">IF(AND(ISNUMBER(SEARCH("Yes",C129)),ISNUMBER(SEARCH("Yes",E129)),ISNUMBER(SEARCH("Yes",G129)),ISNUMBER(SEARCH("Yes",I129))),"Yes","No")</f>
        <v>No</v>
      </c>
      <c r="B129" s="18" t="str">
        <f t="shared" si="135"/>
        <v>No</v>
      </c>
      <c r="C129" s="15" t="str">
        <f t="shared" si="1"/>
        <v>No</v>
      </c>
      <c r="D129" s="18" t="str">
        <f t="shared" si="2"/>
        <v>No</v>
      </c>
      <c r="E129" s="18" t="str">
        <f t="shared" si="3"/>
        <v>No</v>
      </c>
      <c r="F129" s="18" t="str">
        <f t="shared" si="4"/>
        <v>No</v>
      </c>
      <c r="G129" s="18" t="str">
        <f t="shared" si="5"/>
        <v>No</v>
      </c>
      <c r="H129" s="18" t="str">
        <f t="shared" si="6"/>
        <v>No</v>
      </c>
      <c r="I129" s="18" t="str">
        <f t="shared" si="7"/>
        <v>Yes</v>
      </c>
      <c r="J129" s="18" t="str">
        <f t="shared" si="8"/>
        <v>Yes</v>
      </c>
      <c r="K129" s="21">
        <v>127</v>
      </c>
      <c r="L129" s="5" t="s">
        <v>638</v>
      </c>
      <c r="M129" s="5" t="s">
        <v>639</v>
      </c>
      <c r="N129" s="5" t="s">
        <v>2307</v>
      </c>
      <c r="O129" s="5" t="s">
        <v>152</v>
      </c>
      <c r="P129" s="5" t="s">
        <v>2724</v>
      </c>
      <c r="Q129" s="34" t="s">
        <v>2870</v>
      </c>
      <c r="R129" s="21">
        <v>1</v>
      </c>
      <c r="S129" s="22"/>
      <c r="T129" s="22"/>
      <c r="U129" s="22"/>
      <c r="V129" s="22"/>
      <c r="W129" s="22"/>
      <c r="X129" s="22"/>
      <c r="Y129" s="22"/>
      <c r="Z129" s="22"/>
      <c r="AA129" s="5" t="s">
        <v>24</v>
      </c>
      <c r="AB129" s="5" t="s">
        <v>2871</v>
      </c>
      <c r="AC129" s="34" t="s">
        <v>2872</v>
      </c>
      <c r="AD129" s="21">
        <v>1</v>
      </c>
    </row>
    <row r="130" spans="1:30" x14ac:dyDescent="0.3">
      <c r="A130" s="18" t="str">
        <f t="shared" ref="A130:B130" si="136">IF(AND(ISNUMBER(SEARCH("Yes",C130)),ISNUMBER(SEARCH("Yes",E130)),ISNUMBER(SEARCH("Yes",G130)),ISNUMBER(SEARCH("Yes",I130))),"Yes","No")</f>
        <v>No</v>
      </c>
      <c r="B130" s="18" t="str">
        <f t="shared" si="136"/>
        <v>No</v>
      </c>
      <c r="C130" s="15" t="str">
        <f t="shared" si="1"/>
        <v>No</v>
      </c>
      <c r="D130" s="18" t="str">
        <f t="shared" si="2"/>
        <v>No</v>
      </c>
      <c r="E130" s="18" t="str">
        <f t="shared" si="3"/>
        <v>No</v>
      </c>
      <c r="F130" s="18" t="str">
        <f t="shared" si="4"/>
        <v>No</v>
      </c>
      <c r="G130" s="18" t="str">
        <f t="shared" si="5"/>
        <v>No</v>
      </c>
      <c r="H130" s="18" t="str">
        <f t="shared" si="6"/>
        <v>No</v>
      </c>
      <c r="I130" s="18" t="str">
        <f t="shared" si="7"/>
        <v>Yes</v>
      </c>
      <c r="J130" s="18" t="str">
        <f t="shared" si="8"/>
        <v>Yes</v>
      </c>
      <c r="K130" s="21">
        <v>128</v>
      </c>
      <c r="L130" s="5" t="s">
        <v>640</v>
      </c>
      <c r="M130" s="5" t="s">
        <v>641</v>
      </c>
      <c r="N130" s="5" t="s">
        <v>2307</v>
      </c>
      <c r="O130" s="5" t="s">
        <v>152</v>
      </c>
      <c r="P130" s="5" t="s">
        <v>2667</v>
      </c>
      <c r="Q130" s="34" t="s">
        <v>2873</v>
      </c>
      <c r="R130" s="21">
        <v>1</v>
      </c>
      <c r="S130" s="22"/>
      <c r="T130" s="22"/>
      <c r="U130" s="22"/>
      <c r="V130" s="22"/>
      <c r="W130" s="22"/>
      <c r="X130" s="22"/>
      <c r="Y130" s="22"/>
      <c r="Z130" s="22"/>
      <c r="AA130" s="5" t="s">
        <v>24</v>
      </c>
      <c r="AB130" s="5" t="s">
        <v>2874</v>
      </c>
      <c r="AC130" s="34" t="s">
        <v>2875</v>
      </c>
      <c r="AD130" s="21">
        <v>1</v>
      </c>
    </row>
    <row r="131" spans="1:30" x14ac:dyDescent="0.3">
      <c r="A131" s="18" t="str">
        <f t="shared" ref="A131:B131" si="137">IF(AND(ISNUMBER(SEARCH("Yes",C131)),ISNUMBER(SEARCH("Yes",E131)),ISNUMBER(SEARCH("Yes",G131)),ISNUMBER(SEARCH("Yes",I131))),"Yes","No")</f>
        <v>Yes</v>
      </c>
      <c r="B131" s="18" t="str">
        <f t="shared" si="137"/>
        <v>Yes</v>
      </c>
      <c r="C131" s="15" t="str">
        <f t="shared" si="1"/>
        <v>Yes</v>
      </c>
      <c r="D131" s="18" t="str">
        <f t="shared" si="2"/>
        <v>Yes</v>
      </c>
      <c r="E131" s="18" t="str">
        <f t="shared" si="3"/>
        <v>Yes</v>
      </c>
      <c r="F131" s="18" t="str">
        <f t="shared" si="4"/>
        <v>Yes</v>
      </c>
      <c r="G131" s="18" t="str">
        <f t="shared" si="5"/>
        <v>Yes</v>
      </c>
      <c r="H131" s="18" t="str">
        <f t="shared" si="6"/>
        <v>Yes</v>
      </c>
      <c r="I131" s="18" t="str">
        <f t="shared" si="7"/>
        <v>Yes</v>
      </c>
      <c r="J131" s="18" t="str">
        <f t="shared" si="8"/>
        <v>Yes</v>
      </c>
      <c r="K131" s="21">
        <v>129</v>
      </c>
      <c r="L131" s="5" t="s">
        <v>217</v>
      </c>
      <c r="M131" s="5" t="s">
        <v>218</v>
      </c>
      <c r="N131" s="5" t="s">
        <v>2307</v>
      </c>
      <c r="O131" s="5" t="s">
        <v>2310</v>
      </c>
      <c r="P131" s="5" t="s">
        <v>2876</v>
      </c>
      <c r="Q131" s="34" t="s">
        <v>2877</v>
      </c>
      <c r="R131" s="21">
        <v>1</v>
      </c>
      <c r="S131" s="5" t="s">
        <v>24</v>
      </c>
      <c r="T131" s="5" t="s">
        <v>2878</v>
      </c>
      <c r="U131" s="34" t="s">
        <v>2879</v>
      </c>
      <c r="V131" s="21">
        <v>1</v>
      </c>
      <c r="W131" s="5" t="s">
        <v>24</v>
      </c>
      <c r="X131" s="5" t="s">
        <v>2880</v>
      </c>
      <c r="Y131" s="34" t="s">
        <v>2881</v>
      </c>
      <c r="Z131" s="21">
        <v>1</v>
      </c>
      <c r="AA131" s="5" t="s">
        <v>24</v>
      </c>
      <c r="AB131" s="5" t="s">
        <v>2882</v>
      </c>
      <c r="AC131" s="34" t="s">
        <v>2883</v>
      </c>
      <c r="AD131" s="21">
        <v>1</v>
      </c>
    </row>
    <row r="132" spans="1:30" x14ac:dyDescent="0.3">
      <c r="A132" s="18" t="str">
        <f t="shared" ref="A132:B132" si="138">IF(AND(ISNUMBER(SEARCH("Yes",C132)),ISNUMBER(SEARCH("Yes",E132)),ISNUMBER(SEARCH("Yes",G132)),ISNUMBER(SEARCH("Yes",I132))),"Yes","No")</f>
        <v>Yes</v>
      </c>
      <c r="B132" s="18" t="str">
        <f t="shared" si="138"/>
        <v>No</v>
      </c>
      <c r="C132" s="15" t="str">
        <f t="shared" si="1"/>
        <v>Yes</v>
      </c>
      <c r="D132" s="18" t="str">
        <f t="shared" si="2"/>
        <v>Yes</v>
      </c>
      <c r="E132" s="18" t="str">
        <f t="shared" si="3"/>
        <v>Yes</v>
      </c>
      <c r="F132" s="18" t="str">
        <f t="shared" si="4"/>
        <v>Yes</v>
      </c>
      <c r="G132" s="18" t="str">
        <f t="shared" si="5"/>
        <v>Yes</v>
      </c>
      <c r="H132" s="18" t="str">
        <f t="shared" si="6"/>
        <v>Yes</v>
      </c>
      <c r="I132" s="18" t="str">
        <f t="shared" si="7"/>
        <v>Yes</v>
      </c>
      <c r="J132" s="18" t="str">
        <f t="shared" si="8"/>
        <v>No</v>
      </c>
      <c r="K132" s="21">
        <v>130</v>
      </c>
      <c r="L132" s="5" t="s">
        <v>112</v>
      </c>
      <c r="M132" s="5" t="s">
        <v>279</v>
      </c>
      <c r="N132" s="5" t="s">
        <v>2307</v>
      </c>
      <c r="O132" s="5" t="s">
        <v>24</v>
      </c>
      <c r="P132" s="5" t="s">
        <v>2884</v>
      </c>
      <c r="Q132" s="34" t="s">
        <v>2885</v>
      </c>
      <c r="R132" s="21">
        <v>1</v>
      </c>
      <c r="S132" s="5" t="s">
        <v>24</v>
      </c>
      <c r="T132" s="5" t="s">
        <v>2886</v>
      </c>
      <c r="U132" s="34" t="s">
        <v>2887</v>
      </c>
      <c r="V132" s="21">
        <v>1</v>
      </c>
      <c r="W132" s="5" t="s">
        <v>152</v>
      </c>
      <c r="X132" s="5" t="s">
        <v>2888</v>
      </c>
      <c r="Y132" s="34" t="s">
        <v>2889</v>
      </c>
      <c r="Z132" s="21">
        <v>1</v>
      </c>
      <c r="AA132" s="5" t="s">
        <v>152</v>
      </c>
      <c r="AB132" s="5" t="s">
        <v>2890</v>
      </c>
      <c r="AC132" s="34" t="s">
        <v>2891</v>
      </c>
      <c r="AD132" s="21">
        <v>1</v>
      </c>
    </row>
    <row r="133" spans="1:30" x14ac:dyDescent="0.3">
      <c r="A133" s="18" t="str">
        <f t="shared" ref="A133:B133" si="139">IF(AND(ISNUMBER(SEARCH("Yes",C133)),ISNUMBER(SEARCH("Yes",E133)),ISNUMBER(SEARCH("Yes",G133)),ISNUMBER(SEARCH("Yes",I133))),"Yes","No")</f>
        <v>No</v>
      </c>
      <c r="B133" s="18" t="str">
        <f t="shared" si="139"/>
        <v>No</v>
      </c>
      <c r="C133" s="15" t="str">
        <f t="shared" si="1"/>
        <v>No</v>
      </c>
      <c r="D133" s="18" t="str">
        <f t="shared" si="2"/>
        <v>No</v>
      </c>
      <c r="E133" s="18" t="str">
        <f t="shared" si="3"/>
        <v>No</v>
      </c>
      <c r="F133" s="18" t="str">
        <f t="shared" si="4"/>
        <v>No</v>
      </c>
      <c r="G133" s="18" t="str">
        <f t="shared" si="5"/>
        <v>No</v>
      </c>
      <c r="H133" s="18" t="str">
        <f t="shared" si="6"/>
        <v>No</v>
      </c>
      <c r="I133" s="18" t="str">
        <f t="shared" si="7"/>
        <v>Yes</v>
      </c>
      <c r="J133" s="18" t="str">
        <f t="shared" si="8"/>
        <v>Yes</v>
      </c>
      <c r="K133" s="21">
        <v>131</v>
      </c>
      <c r="L133" s="5" t="s">
        <v>642</v>
      </c>
      <c r="M133" s="5" t="s">
        <v>643</v>
      </c>
      <c r="N133" s="5" t="s">
        <v>2307</v>
      </c>
      <c r="O133" s="5" t="s">
        <v>152</v>
      </c>
      <c r="P133" s="5" t="s">
        <v>2667</v>
      </c>
      <c r="Q133" s="34" t="s">
        <v>2892</v>
      </c>
      <c r="R133" s="21">
        <v>1</v>
      </c>
      <c r="S133" s="22"/>
      <c r="T133" s="22"/>
      <c r="U133" s="22"/>
      <c r="V133" s="22"/>
      <c r="W133" s="22"/>
      <c r="X133" s="22"/>
      <c r="Y133" s="22"/>
      <c r="Z133" s="22"/>
      <c r="AA133" s="5" t="s">
        <v>2310</v>
      </c>
      <c r="AB133" s="5" t="s">
        <v>2422</v>
      </c>
      <c r="AC133" s="34" t="s">
        <v>2723</v>
      </c>
      <c r="AD133" s="21">
        <v>1</v>
      </c>
    </row>
    <row r="134" spans="1:30" x14ac:dyDescent="0.3">
      <c r="A134" s="18" t="str">
        <f t="shared" ref="A134:B134" si="140">IF(AND(ISNUMBER(SEARCH("Yes",C134)),ISNUMBER(SEARCH("Yes",E134)),ISNUMBER(SEARCH("Yes",G134)),ISNUMBER(SEARCH("Yes",I134))),"Yes","No")</f>
        <v>No</v>
      </c>
      <c r="B134" s="18" t="str">
        <f t="shared" si="140"/>
        <v>No</v>
      </c>
      <c r="C134" s="15" t="str">
        <f t="shared" si="1"/>
        <v>No</v>
      </c>
      <c r="D134" s="18" t="str">
        <f t="shared" si="2"/>
        <v>No</v>
      </c>
      <c r="E134" s="18" t="str">
        <f t="shared" si="3"/>
        <v>No</v>
      </c>
      <c r="F134" s="18" t="str">
        <f t="shared" si="4"/>
        <v>No</v>
      </c>
      <c r="G134" s="18" t="str">
        <f t="shared" si="5"/>
        <v>No</v>
      </c>
      <c r="H134" s="18" t="str">
        <f t="shared" si="6"/>
        <v>No</v>
      </c>
      <c r="I134" s="18" t="str">
        <f t="shared" si="7"/>
        <v>Yes</v>
      </c>
      <c r="J134" s="18" t="str">
        <f t="shared" si="8"/>
        <v>Yes</v>
      </c>
      <c r="K134" s="21">
        <v>132</v>
      </c>
      <c r="L134" s="5" t="s">
        <v>644</v>
      </c>
      <c r="M134" s="5" t="s">
        <v>28</v>
      </c>
      <c r="N134" s="5" t="s">
        <v>2307</v>
      </c>
      <c r="O134" s="5" t="s">
        <v>152</v>
      </c>
      <c r="P134" s="5" t="s">
        <v>2893</v>
      </c>
      <c r="Q134" s="34" t="s">
        <v>2894</v>
      </c>
      <c r="R134" s="21">
        <v>1</v>
      </c>
      <c r="S134" s="22"/>
      <c r="T134" s="22"/>
      <c r="U134" s="22"/>
      <c r="V134" s="22"/>
      <c r="W134" s="22"/>
      <c r="X134" s="22"/>
      <c r="Y134" s="22"/>
      <c r="Z134" s="22"/>
      <c r="AA134" s="5" t="s">
        <v>2310</v>
      </c>
      <c r="AB134" s="5" t="s">
        <v>2895</v>
      </c>
      <c r="AC134" s="34" t="s">
        <v>2896</v>
      </c>
      <c r="AD134" s="21">
        <v>1</v>
      </c>
    </row>
    <row r="135" spans="1:30" x14ac:dyDescent="0.3">
      <c r="A135" s="18" t="str">
        <f t="shared" ref="A135:B135" si="141">IF(AND(ISNUMBER(SEARCH("Yes",C135)),ISNUMBER(SEARCH("Yes",E135)),ISNUMBER(SEARCH("Yes",G135)),ISNUMBER(SEARCH("Yes",I135))),"Yes","No")</f>
        <v>Yes</v>
      </c>
      <c r="B135" s="18" t="str">
        <f t="shared" si="141"/>
        <v>Yes</v>
      </c>
      <c r="C135" s="15" t="str">
        <f t="shared" si="1"/>
        <v>Yes</v>
      </c>
      <c r="D135" s="18" t="str">
        <f t="shared" si="2"/>
        <v>Yes</v>
      </c>
      <c r="E135" s="18" t="str">
        <f t="shared" si="3"/>
        <v>Yes</v>
      </c>
      <c r="F135" s="18" t="str">
        <f t="shared" si="4"/>
        <v>Yes</v>
      </c>
      <c r="G135" s="18" t="str">
        <f t="shared" si="5"/>
        <v>Yes</v>
      </c>
      <c r="H135" s="18" t="str">
        <f t="shared" si="6"/>
        <v>Yes</v>
      </c>
      <c r="I135" s="18" t="str">
        <f t="shared" si="7"/>
        <v>Yes</v>
      </c>
      <c r="J135" s="18" t="str">
        <f t="shared" si="8"/>
        <v>Yes</v>
      </c>
      <c r="K135" s="21">
        <v>133</v>
      </c>
      <c r="L135" s="5" t="s">
        <v>220</v>
      </c>
      <c r="M135" s="5" t="s">
        <v>221</v>
      </c>
      <c r="N135" s="5" t="s">
        <v>2307</v>
      </c>
      <c r="O135" s="5" t="s">
        <v>24</v>
      </c>
      <c r="P135" s="5" t="s">
        <v>2897</v>
      </c>
      <c r="Q135" s="34" t="s">
        <v>2898</v>
      </c>
      <c r="R135" s="21">
        <v>1</v>
      </c>
      <c r="S135" s="5" t="s">
        <v>24</v>
      </c>
      <c r="T135" s="5" t="s">
        <v>2899</v>
      </c>
      <c r="U135" s="34" t="s">
        <v>2900</v>
      </c>
      <c r="V135" s="21">
        <v>1</v>
      </c>
      <c r="W135" s="5" t="s">
        <v>24</v>
      </c>
      <c r="X135" s="5" t="s">
        <v>2901</v>
      </c>
      <c r="Y135" s="34" t="s">
        <v>2902</v>
      </c>
      <c r="Z135" s="21">
        <v>1</v>
      </c>
      <c r="AA135" s="5" t="s">
        <v>2310</v>
      </c>
      <c r="AB135" s="5" t="s">
        <v>2903</v>
      </c>
      <c r="AC135" s="34" t="s">
        <v>2904</v>
      </c>
      <c r="AD135" s="21">
        <v>1</v>
      </c>
    </row>
    <row r="136" spans="1:30" x14ac:dyDescent="0.3">
      <c r="A136" s="18" t="str">
        <f t="shared" ref="A136:B136" si="142">IF(AND(ISNUMBER(SEARCH("Yes",C136)),ISNUMBER(SEARCH("Yes",E136)),ISNUMBER(SEARCH("Yes",G136)),ISNUMBER(SEARCH("Yes",I136))),"Yes","No")</f>
        <v>No</v>
      </c>
      <c r="B136" s="18" t="str">
        <f t="shared" si="142"/>
        <v>No</v>
      </c>
      <c r="C136" s="15" t="str">
        <f t="shared" si="1"/>
        <v>No</v>
      </c>
      <c r="D136" s="18" t="str">
        <f t="shared" si="2"/>
        <v>No</v>
      </c>
      <c r="E136" s="18" t="str">
        <f t="shared" si="3"/>
        <v>No</v>
      </c>
      <c r="F136" s="18" t="str">
        <f t="shared" si="4"/>
        <v>No</v>
      </c>
      <c r="G136" s="18" t="str">
        <f t="shared" si="5"/>
        <v>No</v>
      </c>
      <c r="H136" s="18" t="str">
        <f t="shared" si="6"/>
        <v>No</v>
      </c>
      <c r="I136" s="18" t="str">
        <f t="shared" si="7"/>
        <v>Yes</v>
      </c>
      <c r="J136" s="18" t="str">
        <f t="shared" si="8"/>
        <v>Yes</v>
      </c>
      <c r="K136" s="21">
        <v>134</v>
      </c>
      <c r="L136" s="5" t="s">
        <v>645</v>
      </c>
      <c r="M136" s="5" t="s">
        <v>646</v>
      </c>
      <c r="N136" s="5" t="s">
        <v>2307</v>
      </c>
      <c r="O136" s="5" t="s">
        <v>152</v>
      </c>
      <c r="P136" s="5" t="s">
        <v>2435</v>
      </c>
      <c r="Q136" s="34" t="s">
        <v>2905</v>
      </c>
      <c r="R136" s="21">
        <v>1</v>
      </c>
      <c r="S136" s="22"/>
      <c r="T136" s="22"/>
      <c r="U136" s="22"/>
      <c r="V136" s="22"/>
      <c r="W136" s="22"/>
      <c r="X136" s="22"/>
      <c r="Y136" s="22"/>
      <c r="Z136" s="22"/>
      <c r="AA136" s="5" t="s">
        <v>24</v>
      </c>
      <c r="AB136" s="5" t="s">
        <v>2906</v>
      </c>
      <c r="AC136" s="34" t="s">
        <v>2907</v>
      </c>
      <c r="AD136" s="21">
        <v>1</v>
      </c>
    </row>
    <row r="137" spans="1:30" x14ac:dyDescent="0.3">
      <c r="A137" s="18" t="str">
        <f t="shared" ref="A137:B137" si="143">IF(AND(ISNUMBER(SEARCH("Yes",C137)),ISNUMBER(SEARCH("Yes",E137)),ISNUMBER(SEARCH("Yes",G137)),ISNUMBER(SEARCH("Yes",I137))),"Yes","No")</f>
        <v>No</v>
      </c>
      <c r="B137" s="18" t="str">
        <f t="shared" si="143"/>
        <v>No</v>
      </c>
      <c r="C137" s="15" t="str">
        <f t="shared" si="1"/>
        <v>No</v>
      </c>
      <c r="D137" s="18" t="str">
        <f t="shared" si="2"/>
        <v>No</v>
      </c>
      <c r="E137" s="18" t="str">
        <f t="shared" si="3"/>
        <v>No</v>
      </c>
      <c r="F137" s="18" t="str">
        <f t="shared" si="4"/>
        <v>No</v>
      </c>
      <c r="G137" s="18" t="str">
        <f t="shared" si="5"/>
        <v>No</v>
      </c>
      <c r="H137" s="18" t="str">
        <f t="shared" si="6"/>
        <v>No</v>
      </c>
      <c r="I137" s="18" t="str">
        <f t="shared" si="7"/>
        <v>No</v>
      </c>
      <c r="J137" s="18" t="str">
        <f t="shared" si="8"/>
        <v>No</v>
      </c>
      <c r="K137" s="21">
        <v>135</v>
      </c>
      <c r="L137" s="5" t="s">
        <v>647</v>
      </c>
      <c r="M137" s="5" t="s">
        <v>648</v>
      </c>
      <c r="N137" s="5" t="s">
        <v>2307</v>
      </c>
      <c r="O137" s="5" t="s">
        <v>152</v>
      </c>
      <c r="P137" s="5" t="s">
        <v>2908</v>
      </c>
      <c r="Q137" s="34" t="s">
        <v>2909</v>
      </c>
      <c r="R137" s="21">
        <v>1</v>
      </c>
      <c r="S137" s="22"/>
      <c r="T137" s="22"/>
      <c r="U137" s="22"/>
      <c r="V137" s="22"/>
      <c r="W137" s="22"/>
      <c r="X137" s="22"/>
      <c r="Y137" s="22"/>
      <c r="Z137" s="22"/>
      <c r="AA137" s="5" t="s">
        <v>152</v>
      </c>
      <c r="AB137" s="5" t="s">
        <v>2910</v>
      </c>
      <c r="AC137" s="34" t="s">
        <v>2911</v>
      </c>
      <c r="AD137" s="21">
        <v>1</v>
      </c>
    </row>
    <row r="138" spans="1:30" x14ac:dyDescent="0.3">
      <c r="A138" s="18" t="str">
        <f t="shared" ref="A138:B138" si="144">IF(AND(ISNUMBER(SEARCH("Yes",C138)),ISNUMBER(SEARCH("Yes",E138)),ISNUMBER(SEARCH("Yes",G138)),ISNUMBER(SEARCH("Yes",I138))),"Yes","No")</f>
        <v>No</v>
      </c>
      <c r="B138" s="18" t="str">
        <f t="shared" si="144"/>
        <v>No</v>
      </c>
      <c r="C138" s="15" t="str">
        <f t="shared" si="1"/>
        <v>No</v>
      </c>
      <c r="D138" s="18" t="str">
        <f t="shared" si="2"/>
        <v>No</v>
      </c>
      <c r="E138" s="18" t="str">
        <f t="shared" si="3"/>
        <v>No</v>
      </c>
      <c r="F138" s="18" t="str">
        <f t="shared" si="4"/>
        <v>No</v>
      </c>
      <c r="G138" s="18" t="str">
        <f t="shared" si="5"/>
        <v>No</v>
      </c>
      <c r="H138" s="18" t="str">
        <f t="shared" si="6"/>
        <v>No</v>
      </c>
      <c r="I138" s="18" t="str">
        <f t="shared" si="7"/>
        <v>Yes</v>
      </c>
      <c r="J138" s="18" t="str">
        <f t="shared" si="8"/>
        <v>Yes</v>
      </c>
      <c r="K138" s="21">
        <v>136</v>
      </c>
      <c r="L138" s="5" t="s">
        <v>2912</v>
      </c>
      <c r="M138" s="5" t="s">
        <v>650</v>
      </c>
      <c r="N138" s="5" t="s">
        <v>2307</v>
      </c>
      <c r="O138" s="5" t="s">
        <v>152</v>
      </c>
      <c r="P138" s="5" t="s">
        <v>2913</v>
      </c>
      <c r="Q138" s="34" t="s">
        <v>2914</v>
      </c>
      <c r="R138" s="21">
        <v>1</v>
      </c>
      <c r="S138" s="22"/>
      <c r="T138" s="22"/>
      <c r="U138" s="22"/>
      <c r="V138" s="22"/>
      <c r="W138" s="22"/>
      <c r="X138" s="22"/>
      <c r="Y138" s="22"/>
      <c r="Z138" s="22"/>
      <c r="AA138" s="5" t="s">
        <v>2310</v>
      </c>
      <c r="AB138" s="5" t="s">
        <v>2915</v>
      </c>
      <c r="AC138" s="34" t="s">
        <v>2916</v>
      </c>
      <c r="AD138" s="21">
        <v>1</v>
      </c>
    </row>
    <row r="139" spans="1:30" x14ac:dyDescent="0.3">
      <c r="A139" s="18" t="str">
        <f t="shared" ref="A139:B139" si="145">IF(AND(ISNUMBER(SEARCH("Yes",C139)),ISNUMBER(SEARCH("Yes",E139)),ISNUMBER(SEARCH("Yes",G139)),ISNUMBER(SEARCH("Yes",I139))),"Yes","No")</f>
        <v>No</v>
      </c>
      <c r="B139" s="18" t="str">
        <f t="shared" si="145"/>
        <v>No</v>
      </c>
      <c r="C139" s="15" t="str">
        <f t="shared" si="1"/>
        <v>No</v>
      </c>
      <c r="D139" s="18" t="str">
        <f t="shared" si="2"/>
        <v>No</v>
      </c>
      <c r="E139" s="18" t="str">
        <f t="shared" si="3"/>
        <v>No</v>
      </c>
      <c r="F139" s="18" t="str">
        <f t="shared" si="4"/>
        <v>No</v>
      </c>
      <c r="G139" s="18" t="str">
        <f t="shared" si="5"/>
        <v>No</v>
      </c>
      <c r="H139" s="18" t="str">
        <f t="shared" si="6"/>
        <v>No</v>
      </c>
      <c r="I139" s="18" t="str">
        <f t="shared" si="7"/>
        <v>Yes</v>
      </c>
      <c r="J139" s="18" t="str">
        <f t="shared" si="8"/>
        <v>Yes</v>
      </c>
      <c r="K139" s="21">
        <v>137</v>
      </c>
      <c r="L139" s="5" t="s">
        <v>651</v>
      </c>
      <c r="M139" s="5" t="s">
        <v>652</v>
      </c>
      <c r="N139" s="5" t="s">
        <v>2307</v>
      </c>
      <c r="O139" s="5" t="s">
        <v>152</v>
      </c>
      <c r="P139" s="5" t="s">
        <v>2431</v>
      </c>
      <c r="Q139" s="34" t="s">
        <v>2917</v>
      </c>
      <c r="R139" s="21">
        <v>1</v>
      </c>
      <c r="S139" s="22"/>
      <c r="T139" s="22"/>
      <c r="U139" s="22"/>
      <c r="V139" s="22"/>
      <c r="W139" s="22"/>
      <c r="X139" s="22"/>
      <c r="Y139" s="22"/>
      <c r="Z139" s="22"/>
      <c r="AA139" s="5" t="s">
        <v>24</v>
      </c>
      <c r="AB139" s="5" t="s">
        <v>2918</v>
      </c>
      <c r="AC139" s="34" t="s">
        <v>2734</v>
      </c>
      <c r="AD139" s="21">
        <v>1</v>
      </c>
    </row>
    <row r="140" spans="1:30" x14ac:dyDescent="0.3">
      <c r="A140" s="18" t="str">
        <f t="shared" ref="A140:B140" si="146">IF(AND(ISNUMBER(SEARCH("Yes",C140)),ISNUMBER(SEARCH("Yes",E140)),ISNUMBER(SEARCH("Yes",G140)),ISNUMBER(SEARCH("Yes",I140))),"Yes","No")</f>
        <v>No</v>
      </c>
      <c r="B140" s="18" t="str">
        <f t="shared" si="146"/>
        <v>No</v>
      </c>
      <c r="C140" s="15" t="str">
        <f t="shared" si="1"/>
        <v>No</v>
      </c>
      <c r="D140" s="18" t="str">
        <f t="shared" si="2"/>
        <v>No</v>
      </c>
      <c r="E140" s="18" t="str">
        <f t="shared" si="3"/>
        <v>No</v>
      </c>
      <c r="F140" s="18" t="str">
        <f t="shared" si="4"/>
        <v>No</v>
      </c>
      <c r="G140" s="18" t="str">
        <f t="shared" si="5"/>
        <v>No</v>
      </c>
      <c r="H140" s="18" t="str">
        <f t="shared" si="6"/>
        <v>No</v>
      </c>
      <c r="I140" s="18" t="str">
        <f t="shared" si="7"/>
        <v>Yes</v>
      </c>
      <c r="J140" s="18" t="str">
        <f t="shared" si="8"/>
        <v>Yes</v>
      </c>
      <c r="K140" s="21">
        <v>138</v>
      </c>
      <c r="L140" s="5" t="s">
        <v>653</v>
      </c>
      <c r="M140" s="5" t="s">
        <v>654</v>
      </c>
      <c r="N140" s="5" t="s">
        <v>2307</v>
      </c>
      <c r="O140" s="5" t="s">
        <v>152</v>
      </c>
      <c r="P140" s="5" t="s">
        <v>2350</v>
      </c>
      <c r="Q140" s="34" t="s">
        <v>2919</v>
      </c>
      <c r="R140" s="21">
        <v>1</v>
      </c>
      <c r="S140" s="22"/>
      <c r="T140" s="22"/>
      <c r="U140" s="22"/>
      <c r="V140" s="22"/>
      <c r="W140" s="22"/>
      <c r="X140" s="22"/>
      <c r="Y140" s="22"/>
      <c r="Z140" s="22"/>
      <c r="AA140" s="5" t="s">
        <v>2310</v>
      </c>
      <c r="AB140" s="5" t="s">
        <v>2920</v>
      </c>
      <c r="AC140" s="34" t="s">
        <v>2921</v>
      </c>
      <c r="AD140" s="21">
        <v>1</v>
      </c>
    </row>
    <row r="141" spans="1:30" x14ac:dyDescent="0.3">
      <c r="A141" s="18" t="str">
        <f t="shared" ref="A141:B141" si="147">IF(AND(ISNUMBER(SEARCH("Yes",C141)),ISNUMBER(SEARCH("Yes",E141)),ISNUMBER(SEARCH("Yes",G141)),ISNUMBER(SEARCH("Yes",I141))),"Yes","No")</f>
        <v>No</v>
      </c>
      <c r="B141" s="18" t="str">
        <f t="shared" si="147"/>
        <v>No</v>
      </c>
      <c r="C141" s="15" t="str">
        <f t="shared" si="1"/>
        <v>No</v>
      </c>
      <c r="D141" s="18" t="str">
        <f t="shared" si="2"/>
        <v>No</v>
      </c>
      <c r="E141" s="18" t="str">
        <f t="shared" si="3"/>
        <v>No</v>
      </c>
      <c r="F141" s="18" t="str">
        <f t="shared" si="4"/>
        <v>No</v>
      </c>
      <c r="G141" s="18" t="str">
        <f t="shared" si="5"/>
        <v>No</v>
      </c>
      <c r="H141" s="18" t="str">
        <f t="shared" si="6"/>
        <v>No</v>
      </c>
      <c r="I141" s="18" t="str">
        <f t="shared" si="7"/>
        <v>Yes</v>
      </c>
      <c r="J141" s="18" t="str">
        <f t="shared" si="8"/>
        <v>Yes</v>
      </c>
      <c r="K141" s="21">
        <v>139</v>
      </c>
      <c r="L141" s="5" t="s">
        <v>655</v>
      </c>
      <c r="M141" s="5" t="s">
        <v>2922</v>
      </c>
      <c r="N141" s="5" t="s">
        <v>2307</v>
      </c>
      <c r="O141" s="5" t="s">
        <v>152</v>
      </c>
      <c r="P141" s="5" t="s">
        <v>2923</v>
      </c>
      <c r="Q141" s="34" t="s">
        <v>2924</v>
      </c>
      <c r="R141" s="21">
        <v>1</v>
      </c>
      <c r="S141" s="22"/>
      <c r="T141" s="22"/>
      <c r="U141" s="22"/>
      <c r="V141" s="22"/>
      <c r="W141" s="22"/>
      <c r="X141" s="22"/>
      <c r="Y141" s="22"/>
      <c r="Z141" s="22"/>
      <c r="AA141" s="5" t="s">
        <v>2310</v>
      </c>
      <c r="AB141" s="5" t="s">
        <v>2925</v>
      </c>
      <c r="AC141" s="34" t="s">
        <v>2926</v>
      </c>
      <c r="AD141" s="21">
        <v>1</v>
      </c>
    </row>
    <row r="142" spans="1:30" x14ac:dyDescent="0.3">
      <c r="A142" s="18" t="str">
        <f t="shared" ref="A142:B142" si="148">IF(AND(ISNUMBER(SEARCH("Yes",C142)),ISNUMBER(SEARCH("Yes",E142)),ISNUMBER(SEARCH("Yes",G142)),ISNUMBER(SEARCH("Yes",I142))),"Yes","No")</f>
        <v>No</v>
      </c>
      <c r="B142" s="18" t="str">
        <f t="shared" si="148"/>
        <v>No</v>
      </c>
      <c r="C142" s="15" t="str">
        <f t="shared" si="1"/>
        <v>No</v>
      </c>
      <c r="D142" s="18" t="str">
        <f t="shared" si="2"/>
        <v>No</v>
      </c>
      <c r="E142" s="18" t="str">
        <f t="shared" si="3"/>
        <v>No</v>
      </c>
      <c r="F142" s="18" t="str">
        <f t="shared" si="4"/>
        <v>No</v>
      </c>
      <c r="G142" s="18" t="str">
        <f t="shared" si="5"/>
        <v>No</v>
      </c>
      <c r="H142" s="18" t="str">
        <f t="shared" si="6"/>
        <v>No</v>
      </c>
      <c r="I142" s="18" t="str">
        <f t="shared" si="7"/>
        <v>Yes</v>
      </c>
      <c r="J142" s="18" t="str">
        <f t="shared" si="8"/>
        <v>Yes</v>
      </c>
      <c r="K142" s="21">
        <v>140</v>
      </c>
      <c r="L142" s="5" t="s">
        <v>657</v>
      </c>
      <c r="M142" s="5" t="s">
        <v>658</v>
      </c>
      <c r="N142" s="5" t="s">
        <v>2307</v>
      </c>
      <c r="O142" s="5" t="s">
        <v>152</v>
      </c>
      <c r="P142" s="5" t="s">
        <v>2533</v>
      </c>
      <c r="Q142" s="34" t="s">
        <v>2927</v>
      </c>
      <c r="R142" s="21">
        <v>1</v>
      </c>
      <c r="S142" s="22"/>
      <c r="T142" s="22"/>
      <c r="U142" s="22"/>
      <c r="V142" s="22"/>
      <c r="W142" s="22"/>
      <c r="X142" s="22"/>
      <c r="Y142" s="22"/>
      <c r="Z142" s="22"/>
      <c r="AA142" s="5" t="s">
        <v>2310</v>
      </c>
      <c r="AB142" s="5" t="s">
        <v>2928</v>
      </c>
      <c r="AC142" s="34" t="s">
        <v>2929</v>
      </c>
      <c r="AD142" s="21">
        <v>1</v>
      </c>
    </row>
    <row r="143" spans="1:30" x14ac:dyDescent="0.3">
      <c r="A143" s="18" t="str">
        <f t="shared" ref="A143:B143" si="149">IF(AND(ISNUMBER(SEARCH("Yes",C143)),ISNUMBER(SEARCH("Yes",E143)),ISNUMBER(SEARCH("Yes",G143)),ISNUMBER(SEARCH("Yes",I143))),"Yes","No")</f>
        <v>No</v>
      </c>
      <c r="B143" s="18" t="str">
        <f t="shared" si="149"/>
        <v>No</v>
      </c>
      <c r="C143" s="15" t="str">
        <f t="shared" si="1"/>
        <v>No</v>
      </c>
      <c r="D143" s="18" t="str">
        <f t="shared" si="2"/>
        <v>No</v>
      </c>
      <c r="E143" s="18" t="str">
        <f t="shared" si="3"/>
        <v>No</v>
      </c>
      <c r="F143" s="18" t="str">
        <f t="shared" si="4"/>
        <v>No</v>
      </c>
      <c r="G143" s="18" t="str">
        <f t="shared" si="5"/>
        <v>No</v>
      </c>
      <c r="H143" s="18" t="str">
        <f t="shared" si="6"/>
        <v>No</v>
      </c>
      <c r="I143" s="18" t="str">
        <f t="shared" si="7"/>
        <v>Yes</v>
      </c>
      <c r="J143" s="18" t="str">
        <f t="shared" si="8"/>
        <v>No</v>
      </c>
      <c r="K143" s="21">
        <v>141</v>
      </c>
      <c r="L143" s="5" t="s">
        <v>659</v>
      </c>
      <c r="M143" s="5" t="s">
        <v>660</v>
      </c>
      <c r="N143" s="5" t="s">
        <v>2307</v>
      </c>
      <c r="O143" s="5" t="s">
        <v>152</v>
      </c>
      <c r="P143" s="5" t="s">
        <v>2724</v>
      </c>
      <c r="Q143" s="34" t="s">
        <v>2930</v>
      </c>
      <c r="R143" s="21">
        <v>1</v>
      </c>
      <c r="S143" s="22"/>
      <c r="T143" s="22"/>
      <c r="U143" s="22"/>
      <c r="V143" s="22"/>
      <c r="W143" s="22"/>
      <c r="X143" s="22"/>
      <c r="Y143" s="22"/>
      <c r="Z143" s="22"/>
      <c r="AA143" s="5" t="s">
        <v>152</v>
      </c>
      <c r="AB143" s="5" t="s">
        <v>2931</v>
      </c>
      <c r="AC143" s="34" t="s">
        <v>2932</v>
      </c>
      <c r="AD143" s="21">
        <v>1</v>
      </c>
    </row>
    <row r="144" spans="1:30" x14ac:dyDescent="0.3">
      <c r="A144" s="18" t="str">
        <f t="shared" ref="A144:B144" si="150">IF(AND(ISNUMBER(SEARCH("Yes",C144)),ISNUMBER(SEARCH("Yes",E144)),ISNUMBER(SEARCH("Yes",G144)),ISNUMBER(SEARCH("Yes",I144))),"Yes","No")</f>
        <v>No</v>
      </c>
      <c r="B144" s="18" t="str">
        <f t="shared" si="150"/>
        <v>No</v>
      </c>
      <c r="C144" s="15" t="str">
        <f t="shared" si="1"/>
        <v>No</v>
      </c>
      <c r="D144" s="18" t="str">
        <f t="shared" si="2"/>
        <v>No</v>
      </c>
      <c r="E144" s="18" t="str">
        <f t="shared" si="3"/>
        <v>No</v>
      </c>
      <c r="F144" s="18" t="str">
        <f t="shared" si="4"/>
        <v>No</v>
      </c>
      <c r="G144" s="18" t="str">
        <f t="shared" si="5"/>
        <v>No</v>
      </c>
      <c r="H144" s="18" t="str">
        <f t="shared" si="6"/>
        <v>No</v>
      </c>
      <c r="I144" s="18" t="str">
        <f t="shared" si="7"/>
        <v>Yes</v>
      </c>
      <c r="J144" s="18" t="str">
        <f t="shared" si="8"/>
        <v>Yes</v>
      </c>
      <c r="K144" s="21">
        <v>142</v>
      </c>
      <c r="L144" s="5" t="s">
        <v>661</v>
      </c>
      <c r="M144" s="5" t="s">
        <v>662</v>
      </c>
      <c r="N144" s="5" t="s">
        <v>2307</v>
      </c>
      <c r="O144" s="5" t="s">
        <v>152</v>
      </c>
      <c r="P144" s="5" t="s">
        <v>2449</v>
      </c>
      <c r="Q144" s="34" t="s">
        <v>2933</v>
      </c>
      <c r="R144" s="21">
        <v>1</v>
      </c>
      <c r="S144" s="22"/>
      <c r="T144" s="22"/>
      <c r="U144" s="22"/>
      <c r="V144" s="22"/>
      <c r="W144" s="22"/>
      <c r="X144" s="22"/>
      <c r="Y144" s="22"/>
      <c r="Z144" s="22"/>
      <c r="AA144" s="5" t="s">
        <v>24</v>
      </c>
      <c r="AB144" s="5" t="s">
        <v>2934</v>
      </c>
      <c r="AC144" s="34" t="s">
        <v>2935</v>
      </c>
      <c r="AD144" s="21">
        <v>1</v>
      </c>
    </row>
    <row r="145" spans="1:30" x14ac:dyDescent="0.3">
      <c r="A145" s="18" t="str">
        <f t="shared" ref="A145:B145" si="151">IF(AND(ISNUMBER(SEARCH("Yes",C145)),ISNUMBER(SEARCH("Yes",E145)),ISNUMBER(SEARCH("Yes",G145)),ISNUMBER(SEARCH("Yes",I145))),"Yes","No")</f>
        <v>Yes</v>
      </c>
      <c r="B145" s="18" t="str">
        <f t="shared" si="151"/>
        <v>Yes</v>
      </c>
      <c r="C145" s="15" t="str">
        <f t="shared" si="1"/>
        <v>Yes</v>
      </c>
      <c r="D145" s="18" t="str">
        <f t="shared" si="2"/>
        <v>Yes</v>
      </c>
      <c r="E145" s="18" t="str">
        <f t="shared" si="3"/>
        <v>Yes</v>
      </c>
      <c r="F145" s="18" t="str">
        <f t="shared" si="4"/>
        <v>Yes</v>
      </c>
      <c r="G145" s="18" t="str">
        <f t="shared" si="5"/>
        <v>Yes</v>
      </c>
      <c r="H145" s="18" t="str">
        <f t="shared" si="6"/>
        <v>Yes</v>
      </c>
      <c r="I145" s="18" t="str">
        <f t="shared" si="7"/>
        <v>Yes</v>
      </c>
      <c r="J145" s="18" t="str">
        <f t="shared" si="8"/>
        <v>Yes</v>
      </c>
      <c r="K145" s="21">
        <v>143</v>
      </c>
      <c r="L145" s="5" t="s">
        <v>35</v>
      </c>
      <c r="M145" s="5" t="s">
        <v>57</v>
      </c>
      <c r="N145" s="5" t="s">
        <v>2307</v>
      </c>
      <c r="O145" s="5" t="s">
        <v>24</v>
      </c>
      <c r="P145" s="5" t="s">
        <v>2936</v>
      </c>
      <c r="Q145" s="34" t="s">
        <v>2937</v>
      </c>
      <c r="R145" s="21">
        <v>1</v>
      </c>
      <c r="S145" s="5" t="s">
        <v>24</v>
      </c>
      <c r="T145" s="5" t="s">
        <v>2938</v>
      </c>
      <c r="U145" s="34" t="s">
        <v>2939</v>
      </c>
      <c r="V145" s="21">
        <v>1</v>
      </c>
      <c r="W145" s="5" t="s">
        <v>24</v>
      </c>
      <c r="X145" s="5" t="s">
        <v>2940</v>
      </c>
      <c r="Y145" s="34" t="s">
        <v>2941</v>
      </c>
      <c r="Z145" s="21">
        <v>1</v>
      </c>
      <c r="AA145" s="5" t="s">
        <v>2310</v>
      </c>
      <c r="AB145" s="5" t="s">
        <v>2942</v>
      </c>
      <c r="AC145" s="34" t="s">
        <v>2943</v>
      </c>
      <c r="AD145" s="21">
        <v>1</v>
      </c>
    </row>
    <row r="146" spans="1:30" x14ac:dyDescent="0.3">
      <c r="A146" s="18" t="str">
        <f t="shared" ref="A146:B146" si="152">IF(AND(ISNUMBER(SEARCH("Yes",C146)),ISNUMBER(SEARCH("Yes",E146)),ISNUMBER(SEARCH("Yes",G146)),ISNUMBER(SEARCH("Yes",I146))),"Yes","No")</f>
        <v>No</v>
      </c>
      <c r="B146" s="18" t="str">
        <f t="shared" si="152"/>
        <v>No</v>
      </c>
      <c r="C146" s="15" t="str">
        <f t="shared" si="1"/>
        <v>No</v>
      </c>
      <c r="D146" s="18" t="str">
        <f t="shared" si="2"/>
        <v>No</v>
      </c>
      <c r="E146" s="18" t="str">
        <f t="shared" si="3"/>
        <v>No</v>
      </c>
      <c r="F146" s="18" t="str">
        <f t="shared" si="4"/>
        <v>No</v>
      </c>
      <c r="G146" s="18" t="str">
        <f t="shared" si="5"/>
        <v>No</v>
      </c>
      <c r="H146" s="18" t="str">
        <f t="shared" si="6"/>
        <v>No</v>
      </c>
      <c r="I146" s="18" t="str">
        <f t="shared" si="7"/>
        <v>Yes</v>
      </c>
      <c r="J146" s="18" t="str">
        <f t="shared" si="8"/>
        <v>Yes</v>
      </c>
      <c r="K146" s="21">
        <v>144</v>
      </c>
      <c r="L146" s="5" t="s">
        <v>663</v>
      </c>
      <c r="M146" s="5" t="s">
        <v>664</v>
      </c>
      <c r="N146" s="5" t="s">
        <v>2307</v>
      </c>
      <c r="O146" s="5" t="s">
        <v>152</v>
      </c>
      <c r="P146" s="5" t="s">
        <v>2667</v>
      </c>
      <c r="Q146" s="34" t="s">
        <v>2944</v>
      </c>
      <c r="R146" s="21">
        <v>1</v>
      </c>
      <c r="S146" s="22"/>
      <c r="T146" s="22"/>
      <c r="U146" s="22"/>
      <c r="V146" s="22"/>
      <c r="W146" s="22"/>
      <c r="X146" s="22"/>
      <c r="Y146" s="22"/>
      <c r="Z146" s="22"/>
      <c r="AA146" s="5" t="s">
        <v>2310</v>
      </c>
      <c r="AB146" s="5" t="s">
        <v>2945</v>
      </c>
      <c r="AC146" s="34" t="s">
        <v>2946</v>
      </c>
      <c r="AD146" s="21">
        <v>1</v>
      </c>
    </row>
    <row r="147" spans="1:30" x14ac:dyDescent="0.3">
      <c r="A147" s="18" t="str">
        <f t="shared" ref="A147:B147" si="153">IF(AND(ISNUMBER(SEARCH("Yes",C147)),ISNUMBER(SEARCH("Yes",E147)),ISNUMBER(SEARCH("Yes",G147)),ISNUMBER(SEARCH("Yes",I147))),"Yes","No")</f>
        <v>Yes</v>
      </c>
      <c r="B147" s="18" t="str">
        <f t="shared" si="153"/>
        <v>No</v>
      </c>
      <c r="C147" s="15" t="str">
        <f t="shared" si="1"/>
        <v>Yes</v>
      </c>
      <c r="D147" s="18" t="str">
        <f t="shared" si="2"/>
        <v>Yes</v>
      </c>
      <c r="E147" s="18" t="str">
        <f t="shared" si="3"/>
        <v>Yes</v>
      </c>
      <c r="F147" s="18" t="str">
        <f t="shared" si="4"/>
        <v>Yes</v>
      </c>
      <c r="G147" s="18" t="str">
        <f t="shared" si="5"/>
        <v>Yes</v>
      </c>
      <c r="H147" s="18" t="str">
        <f t="shared" si="6"/>
        <v>Yes</v>
      </c>
      <c r="I147" s="18" t="str">
        <f t="shared" si="7"/>
        <v>Yes</v>
      </c>
      <c r="J147" s="18" t="str">
        <f t="shared" si="8"/>
        <v>No</v>
      </c>
      <c r="K147" s="21">
        <v>145</v>
      </c>
      <c r="L147" s="5" t="s">
        <v>245</v>
      </c>
      <c r="M147" s="5" t="s">
        <v>246</v>
      </c>
      <c r="N147" s="5" t="s">
        <v>2307</v>
      </c>
      <c r="O147" s="5" t="s">
        <v>24</v>
      </c>
      <c r="P147" s="5" t="s">
        <v>2808</v>
      </c>
      <c r="Q147" s="34" t="s">
        <v>2947</v>
      </c>
      <c r="R147" s="21">
        <v>1</v>
      </c>
      <c r="S147" s="5" t="s">
        <v>2310</v>
      </c>
      <c r="T147" s="5" t="s">
        <v>2948</v>
      </c>
      <c r="U147" s="34" t="s">
        <v>2949</v>
      </c>
      <c r="V147" s="21">
        <v>1</v>
      </c>
      <c r="W147" s="5" t="s">
        <v>24</v>
      </c>
      <c r="X147" s="5" t="s">
        <v>2950</v>
      </c>
      <c r="Y147" s="34" t="s">
        <v>2951</v>
      </c>
      <c r="Z147" s="21">
        <v>1</v>
      </c>
      <c r="AA147" s="5" t="s">
        <v>152</v>
      </c>
      <c r="AB147" s="5" t="s">
        <v>2425</v>
      </c>
      <c r="AC147" s="34" t="s">
        <v>2952</v>
      </c>
      <c r="AD147" s="21">
        <v>1</v>
      </c>
    </row>
    <row r="148" spans="1:30" x14ac:dyDescent="0.3">
      <c r="A148" s="18" t="str">
        <f t="shared" ref="A148:B148" si="154">IF(AND(ISNUMBER(SEARCH("Yes",C148)),ISNUMBER(SEARCH("Yes",E148)),ISNUMBER(SEARCH("Yes",G148)),ISNUMBER(SEARCH("Yes",I148))),"Yes","No")</f>
        <v>No</v>
      </c>
      <c r="B148" s="18" t="str">
        <f t="shared" si="154"/>
        <v>No</v>
      </c>
      <c r="C148" s="15" t="str">
        <f t="shared" si="1"/>
        <v>No</v>
      </c>
      <c r="D148" s="18" t="str">
        <f t="shared" si="2"/>
        <v>No</v>
      </c>
      <c r="E148" s="18" t="str">
        <f t="shared" si="3"/>
        <v>No</v>
      </c>
      <c r="F148" s="18" t="str">
        <f t="shared" si="4"/>
        <v>No</v>
      </c>
      <c r="G148" s="18" t="str">
        <f t="shared" si="5"/>
        <v>No</v>
      </c>
      <c r="H148" s="18" t="str">
        <f t="shared" si="6"/>
        <v>No</v>
      </c>
      <c r="I148" s="18" t="str">
        <f t="shared" si="7"/>
        <v>Yes</v>
      </c>
      <c r="J148" s="18" t="str">
        <f t="shared" si="8"/>
        <v>Yes</v>
      </c>
      <c r="K148" s="21">
        <v>146</v>
      </c>
      <c r="L148" s="5" t="s">
        <v>665</v>
      </c>
      <c r="M148" s="5" t="s">
        <v>666</v>
      </c>
      <c r="N148" s="5" t="s">
        <v>2307</v>
      </c>
      <c r="O148" s="5" t="s">
        <v>152</v>
      </c>
      <c r="P148" s="5" t="s">
        <v>2533</v>
      </c>
      <c r="Q148" s="34" t="s">
        <v>2953</v>
      </c>
      <c r="R148" s="21">
        <v>1</v>
      </c>
      <c r="S148" s="22"/>
      <c r="T148" s="22"/>
      <c r="U148" s="22"/>
      <c r="V148" s="22"/>
      <c r="W148" s="22"/>
      <c r="X148" s="22"/>
      <c r="Y148" s="22"/>
      <c r="Z148" s="22"/>
      <c r="AA148" s="5" t="s">
        <v>2310</v>
      </c>
      <c r="AB148" s="5" t="s">
        <v>2954</v>
      </c>
      <c r="AC148" s="34" t="s">
        <v>2955</v>
      </c>
      <c r="AD148" s="21">
        <v>1</v>
      </c>
    </row>
    <row r="149" spans="1:30" x14ac:dyDescent="0.3">
      <c r="A149" s="18" t="str">
        <f t="shared" ref="A149:B149" si="155">IF(AND(ISNUMBER(SEARCH("Yes",C149)),ISNUMBER(SEARCH("Yes",E149)),ISNUMBER(SEARCH("Yes",G149)),ISNUMBER(SEARCH("Yes",I149))),"Yes","No")</f>
        <v>No</v>
      </c>
      <c r="B149" s="18" t="str">
        <f t="shared" si="155"/>
        <v>No</v>
      </c>
      <c r="C149" s="15" t="str">
        <f t="shared" si="1"/>
        <v>No</v>
      </c>
      <c r="D149" s="18" t="str">
        <f t="shared" si="2"/>
        <v>No</v>
      </c>
      <c r="E149" s="18" t="str">
        <f t="shared" si="3"/>
        <v>No</v>
      </c>
      <c r="F149" s="18" t="str">
        <f t="shared" si="4"/>
        <v>No</v>
      </c>
      <c r="G149" s="18" t="str">
        <f t="shared" si="5"/>
        <v>No</v>
      </c>
      <c r="H149" s="18" t="str">
        <f t="shared" si="6"/>
        <v>No</v>
      </c>
      <c r="I149" s="18" t="str">
        <f t="shared" si="7"/>
        <v>Yes</v>
      </c>
      <c r="J149" s="18" t="str">
        <f t="shared" si="8"/>
        <v>Yes</v>
      </c>
      <c r="K149" s="21">
        <v>147</v>
      </c>
      <c r="L149" s="5" t="s">
        <v>667</v>
      </c>
      <c r="M149" s="5" t="s">
        <v>668</v>
      </c>
      <c r="N149" s="5" t="s">
        <v>2307</v>
      </c>
      <c r="O149" s="5" t="s">
        <v>152</v>
      </c>
      <c r="P149" s="5" t="s">
        <v>2956</v>
      </c>
      <c r="Q149" s="34" t="s">
        <v>2957</v>
      </c>
      <c r="R149" s="21">
        <v>1</v>
      </c>
      <c r="S149" s="22"/>
      <c r="T149" s="22"/>
      <c r="U149" s="22"/>
      <c r="V149" s="22"/>
      <c r="W149" s="22"/>
      <c r="X149" s="22"/>
      <c r="Y149" s="22"/>
      <c r="Z149" s="22"/>
      <c r="AA149" s="5" t="s">
        <v>2310</v>
      </c>
      <c r="AB149" s="5" t="s">
        <v>2958</v>
      </c>
      <c r="AC149" s="34" t="s">
        <v>2959</v>
      </c>
      <c r="AD149" s="21">
        <v>1</v>
      </c>
    </row>
    <row r="150" spans="1:30" x14ac:dyDescent="0.3">
      <c r="A150" s="18" t="str">
        <f t="shared" ref="A150:B150" si="156">IF(AND(ISNUMBER(SEARCH("Yes",C150)),ISNUMBER(SEARCH("Yes",E150)),ISNUMBER(SEARCH("Yes",G150)),ISNUMBER(SEARCH("Yes",I150))),"Yes","No")</f>
        <v>No</v>
      </c>
      <c r="B150" s="18" t="str">
        <f t="shared" si="156"/>
        <v>No</v>
      </c>
      <c r="C150" s="15" t="str">
        <f t="shared" si="1"/>
        <v>No</v>
      </c>
      <c r="D150" s="18" t="str">
        <f t="shared" si="2"/>
        <v>No</v>
      </c>
      <c r="E150" s="18" t="str">
        <f t="shared" si="3"/>
        <v>No</v>
      </c>
      <c r="F150" s="18" t="str">
        <f t="shared" si="4"/>
        <v>No</v>
      </c>
      <c r="G150" s="18" t="str">
        <f t="shared" si="5"/>
        <v>No</v>
      </c>
      <c r="H150" s="18" t="str">
        <f t="shared" si="6"/>
        <v>No</v>
      </c>
      <c r="I150" s="18" t="str">
        <f t="shared" si="7"/>
        <v>Yes</v>
      </c>
      <c r="J150" s="18" t="str">
        <f t="shared" si="8"/>
        <v>Yes</v>
      </c>
      <c r="K150" s="21">
        <v>148</v>
      </c>
      <c r="L150" s="5" t="s">
        <v>669</v>
      </c>
      <c r="M150" s="5" t="s">
        <v>670</v>
      </c>
      <c r="N150" s="5" t="s">
        <v>2307</v>
      </c>
      <c r="O150" s="5" t="s">
        <v>152</v>
      </c>
      <c r="P150" s="5" t="s">
        <v>2431</v>
      </c>
      <c r="Q150" s="34" t="s">
        <v>2960</v>
      </c>
      <c r="R150" s="21">
        <v>1</v>
      </c>
      <c r="S150" s="22"/>
      <c r="T150" s="22"/>
      <c r="U150" s="22"/>
      <c r="V150" s="22"/>
      <c r="W150" s="22"/>
      <c r="X150" s="22"/>
      <c r="Y150" s="22"/>
      <c r="Z150" s="22"/>
      <c r="AA150" s="5" t="s">
        <v>2310</v>
      </c>
      <c r="AB150" s="5" t="s">
        <v>2961</v>
      </c>
      <c r="AC150" s="34" t="s">
        <v>2962</v>
      </c>
      <c r="AD150" s="21">
        <v>1</v>
      </c>
    </row>
    <row r="151" spans="1:30" x14ac:dyDescent="0.3">
      <c r="A151" s="18" t="str">
        <f t="shared" ref="A151:B151" si="157">IF(AND(ISNUMBER(SEARCH("Yes",C151)),ISNUMBER(SEARCH("Yes",E151)),ISNUMBER(SEARCH("Yes",G151)),ISNUMBER(SEARCH("Yes",I151))),"Yes","No")</f>
        <v>No</v>
      </c>
      <c r="B151" s="18" t="str">
        <f t="shared" si="157"/>
        <v>No</v>
      </c>
      <c r="C151" s="15" t="str">
        <f t="shared" si="1"/>
        <v>No</v>
      </c>
      <c r="D151" s="18" t="str">
        <f t="shared" si="2"/>
        <v>No</v>
      </c>
      <c r="E151" s="18" t="str">
        <f t="shared" si="3"/>
        <v>No</v>
      </c>
      <c r="F151" s="18" t="str">
        <f t="shared" si="4"/>
        <v>No</v>
      </c>
      <c r="G151" s="18" t="str">
        <f t="shared" si="5"/>
        <v>No</v>
      </c>
      <c r="H151" s="18" t="str">
        <f t="shared" si="6"/>
        <v>No</v>
      </c>
      <c r="I151" s="18" t="str">
        <f t="shared" si="7"/>
        <v>Yes</v>
      </c>
      <c r="J151" s="18" t="str">
        <f t="shared" si="8"/>
        <v>No</v>
      </c>
      <c r="K151" s="21">
        <v>149</v>
      </c>
      <c r="L151" s="5" t="s">
        <v>671</v>
      </c>
      <c r="M151" s="5" t="s">
        <v>672</v>
      </c>
      <c r="N151" s="5" t="s">
        <v>2307</v>
      </c>
      <c r="O151" s="5" t="s">
        <v>152</v>
      </c>
      <c r="P151" s="5" t="s">
        <v>2963</v>
      </c>
      <c r="Q151" s="34" t="s">
        <v>2964</v>
      </c>
      <c r="R151" s="21">
        <v>1</v>
      </c>
      <c r="S151" s="22"/>
      <c r="T151" s="22"/>
      <c r="U151" s="22"/>
      <c r="V151" s="22"/>
      <c r="W151" s="22"/>
      <c r="X151" s="22"/>
      <c r="Y151" s="22"/>
      <c r="Z151" s="22"/>
      <c r="AA151" s="5" t="s">
        <v>152</v>
      </c>
      <c r="AB151" s="5" t="s">
        <v>2965</v>
      </c>
      <c r="AC151" s="34" t="s">
        <v>2966</v>
      </c>
      <c r="AD151" s="21">
        <v>1</v>
      </c>
    </row>
    <row r="152" spans="1:30" x14ac:dyDescent="0.3">
      <c r="A152" s="18" t="str">
        <f t="shared" ref="A152:B152" si="158">IF(AND(ISNUMBER(SEARCH("Yes",C152)),ISNUMBER(SEARCH("Yes",E152)),ISNUMBER(SEARCH("Yes",G152)),ISNUMBER(SEARCH("Yes",I152))),"Yes","No")</f>
        <v>Yes</v>
      </c>
      <c r="B152" s="18" t="str">
        <f t="shared" si="158"/>
        <v>No</v>
      </c>
      <c r="C152" s="15" t="str">
        <f t="shared" si="1"/>
        <v>Yes</v>
      </c>
      <c r="D152" s="18" t="str">
        <f t="shared" si="2"/>
        <v>No</v>
      </c>
      <c r="E152" s="18" t="str">
        <f t="shared" si="3"/>
        <v>Yes</v>
      </c>
      <c r="F152" s="18" t="str">
        <f t="shared" si="4"/>
        <v>Yes</v>
      </c>
      <c r="G152" s="18" t="str">
        <f t="shared" si="5"/>
        <v>Yes</v>
      </c>
      <c r="H152" s="18" t="str">
        <f t="shared" si="6"/>
        <v>Yes</v>
      </c>
      <c r="I152" s="18" t="str">
        <f t="shared" si="7"/>
        <v>Yes</v>
      </c>
      <c r="J152" s="18" t="str">
        <f t="shared" si="8"/>
        <v>Yes</v>
      </c>
      <c r="K152" s="21">
        <v>150</v>
      </c>
      <c r="L152" s="5" t="s">
        <v>291</v>
      </c>
      <c r="M152" s="5" t="s">
        <v>292</v>
      </c>
      <c r="N152" s="5" t="s">
        <v>2307</v>
      </c>
      <c r="O152" s="5" t="s">
        <v>152</v>
      </c>
      <c r="P152" s="5" t="s">
        <v>2967</v>
      </c>
      <c r="Q152" s="34" t="s">
        <v>2968</v>
      </c>
      <c r="R152" s="21">
        <v>1</v>
      </c>
      <c r="S152" s="5" t="s">
        <v>2310</v>
      </c>
      <c r="T152" s="5" t="s">
        <v>2969</v>
      </c>
      <c r="U152" s="34" t="s">
        <v>2970</v>
      </c>
      <c r="V152" s="21">
        <v>1</v>
      </c>
      <c r="W152" s="5" t="s">
        <v>24</v>
      </c>
      <c r="X152" s="5" t="s">
        <v>2971</v>
      </c>
      <c r="Y152" s="34" t="s">
        <v>2972</v>
      </c>
      <c r="Z152" s="21">
        <v>1</v>
      </c>
      <c r="AA152" s="5" t="s">
        <v>2310</v>
      </c>
      <c r="AB152" s="5" t="s">
        <v>2915</v>
      </c>
      <c r="AC152" s="34" t="s">
        <v>2973</v>
      </c>
      <c r="AD152" s="21">
        <v>1</v>
      </c>
    </row>
    <row r="153" spans="1:30" x14ac:dyDescent="0.3">
      <c r="A153" s="18" t="str">
        <f t="shared" ref="A153:B153" si="159">IF(AND(ISNUMBER(SEARCH("Yes",C153)),ISNUMBER(SEARCH("Yes",E153)),ISNUMBER(SEARCH("Yes",G153)),ISNUMBER(SEARCH("Yes",I153))),"Yes","No")</f>
        <v>No</v>
      </c>
      <c r="B153" s="18" t="str">
        <f t="shared" si="159"/>
        <v>No</v>
      </c>
      <c r="C153" s="15" t="str">
        <f t="shared" si="1"/>
        <v>No</v>
      </c>
      <c r="D153" s="18" t="str">
        <f t="shared" si="2"/>
        <v>No</v>
      </c>
      <c r="E153" s="18" t="str">
        <f t="shared" si="3"/>
        <v>No</v>
      </c>
      <c r="F153" s="18" t="str">
        <f t="shared" si="4"/>
        <v>No</v>
      </c>
      <c r="G153" s="18" t="str">
        <f t="shared" si="5"/>
        <v>No</v>
      </c>
      <c r="H153" s="18" t="str">
        <f t="shared" si="6"/>
        <v>No</v>
      </c>
      <c r="I153" s="18" t="str">
        <f t="shared" si="7"/>
        <v>Yes</v>
      </c>
      <c r="J153" s="18" t="str">
        <f t="shared" si="8"/>
        <v>Yes</v>
      </c>
      <c r="K153" s="21">
        <v>151</v>
      </c>
      <c r="L153" s="5" t="s">
        <v>673</v>
      </c>
      <c r="M153" s="5" t="s">
        <v>674</v>
      </c>
      <c r="N153" s="5" t="s">
        <v>2307</v>
      </c>
      <c r="O153" s="5" t="s">
        <v>152</v>
      </c>
      <c r="P153" s="5" t="s">
        <v>2431</v>
      </c>
      <c r="Q153" s="34" t="s">
        <v>2974</v>
      </c>
      <c r="R153" s="21">
        <v>1</v>
      </c>
      <c r="S153" s="22"/>
      <c r="T153" s="22"/>
      <c r="U153" s="22"/>
      <c r="V153" s="22"/>
      <c r="W153" s="22"/>
      <c r="X153" s="22"/>
      <c r="Y153" s="22"/>
      <c r="Z153" s="22"/>
      <c r="AA153" s="5" t="s">
        <v>2310</v>
      </c>
      <c r="AB153" s="5" t="s">
        <v>2975</v>
      </c>
      <c r="AC153" s="34" t="s">
        <v>2976</v>
      </c>
      <c r="AD153" s="21">
        <v>1</v>
      </c>
    </row>
    <row r="154" spans="1:30" x14ac:dyDescent="0.3">
      <c r="A154" s="18" t="str">
        <f t="shared" ref="A154:B154" si="160">IF(AND(ISNUMBER(SEARCH("Yes",C154)),ISNUMBER(SEARCH("Yes",E154)),ISNUMBER(SEARCH("Yes",G154)),ISNUMBER(SEARCH("Yes",I154))),"Yes","No")</f>
        <v>No</v>
      </c>
      <c r="B154" s="18" t="str">
        <f t="shared" si="160"/>
        <v>No</v>
      </c>
      <c r="C154" s="15" t="str">
        <f t="shared" si="1"/>
        <v>No</v>
      </c>
      <c r="D154" s="18" t="str">
        <f t="shared" si="2"/>
        <v>No</v>
      </c>
      <c r="E154" s="18" t="str">
        <f t="shared" si="3"/>
        <v>No</v>
      </c>
      <c r="F154" s="18" t="str">
        <f t="shared" si="4"/>
        <v>No</v>
      </c>
      <c r="G154" s="18" t="str">
        <f t="shared" si="5"/>
        <v>No</v>
      </c>
      <c r="H154" s="18" t="str">
        <f t="shared" si="6"/>
        <v>No</v>
      </c>
      <c r="I154" s="18" t="str">
        <f t="shared" si="7"/>
        <v>Yes</v>
      </c>
      <c r="J154" s="18" t="str">
        <f t="shared" si="8"/>
        <v>No</v>
      </c>
      <c r="K154" s="21">
        <v>152</v>
      </c>
      <c r="L154" s="5" t="s">
        <v>675</v>
      </c>
      <c r="M154" s="5" t="s">
        <v>676</v>
      </c>
      <c r="N154" s="5" t="s">
        <v>2307</v>
      </c>
      <c r="O154" s="5" t="s">
        <v>152</v>
      </c>
      <c r="P154" s="5" t="s">
        <v>2435</v>
      </c>
      <c r="Q154" s="34" t="s">
        <v>2977</v>
      </c>
      <c r="R154" s="21">
        <v>1</v>
      </c>
      <c r="S154" s="22"/>
      <c r="T154" s="22"/>
      <c r="U154" s="22"/>
      <c r="V154" s="22"/>
      <c r="W154" s="22"/>
      <c r="X154" s="22"/>
      <c r="Y154" s="22"/>
      <c r="Z154" s="22"/>
      <c r="AA154" s="5" t="s">
        <v>152</v>
      </c>
      <c r="AB154" s="5" t="s">
        <v>2978</v>
      </c>
      <c r="AC154" s="34" t="s">
        <v>2979</v>
      </c>
      <c r="AD154" s="21">
        <v>1</v>
      </c>
    </row>
    <row r="155" spans="1:30" x14ac:dyDescent="0.3">
      <c r="A155" s="18" t="str">
        <f t="shared" ref="A155:B155" si="161">IF(AND(ISNUMBER(SEARCH("Yes",C155)),ISNUMBER(SEARCH("Yes",E155)),ISNUMBER(SEARCH("Yes",G155)),ISNUMBER(SEARCH("Yes",I155))),"Yes","No")</f>
        <v>No</v>
      </c>
      <c r="B155" s="18" t="str">
        <f t="shared" si="161"/>
        <v>No</v>
      </c>
      <c r="C155" s="15" t="str">
        <f t="shared" si="1"/>
        <v>No</v>
      </c>
      <c r="D155" s="18" t="str">
        <f t="shared" si="2"/>
        <v>No</v>
      </c>
      <c r="E155" s="18" t="str">
        <f t="shared" si="3"/>
        <v>No</v>
      </c>
      <c r="F155" s="18" t="str">
        <f t="shared" si="4"/>
        <v>No</v>
      </c>
      <c r="G155" s="18" t="str">
        <f t="shared" si="5"/>
        <v>No</v>
      </c>
      <c r="H155" s="18" t="str">
        <f t="shared" si="6"/>
        <v>No</v>
      </c>
      <c r="I155" s="18" t="str">
        <f t="shared" si="7"/>
        <v>Yes</v>
      </c>
      <c r="J155" s="18" t="str">
        <f t="shared" si="8"/>
        <v>Yes</v>
      </c>
      <c r="K155" s="21">
        <v>153</v>
      </c>
      <c r="L155" s="5" t="s">
        <v>677</v>
      </c>
      <c r="M155" s="5" t="s">
        <v>678</v>
      </c>
      <c r="N155" s="5" t="s">
        <v>2307</v>
      </c>
      <c r="O155" s="5" t="s">
        <v>152</v>
      </c>
      <c r="P155" s="5" t="s">
        <v>2431</v>
      </c>
      <c r="Q155" s="34" t="s">
        <v>2980</v>
      </c>
      <c r="R155" s="21">
        <v>1</v>
      </c>
      <c r="S155" s="22"/>
      <c r="T155" s="22"/>
      <c r="U155" s="22"/>
      <c r="V155" s="22"/>
      <c r="W155" s="22"/>
      <c r="X155" s="22"/>
      <c r="Y155" s="22"/>
      <c r="Z155" s="22"/>
      <c r="AA155" s="5" t="s">
        <v>2310</v>
      </c>
      <c r="AB155" s="5" t="s">
        <v>2981</v>
      </c>
      <c r="AC155" s="34" t="s">
        <v>2982</v>
      </c>
      <c r="AD155" s="21">
        <v>1</v>
      </c>
    </row>
    <row r="156" spans="1:30" x14ac:dyDescent="0.3">
      <c r="A156" s="18" t="str">
        <f t="shared" ref="A156:B156" si="162">IF(AND(ISNUMBER(SEARCH("Yes",C156)),ISNUMBER(SEARCH("Yes",E156)),ISNUMBER(SEARCH("Yes",G156)),ISNUMBER(SEARCH("Yes",I156))),"Yes","No")</f>
        <v>No</v>
      </c>
      <c r="B156" s="18" t="str">
        <f t="shared" si="162"/>
        <v>No</v>
      </c>
      <c r="C156" s="15" t="str">
        <f t="shared" si="1"/>
        <v>No</v>
      </c>
      <c r="D156" s="18" t="str">
        <f t="shared" si="2"/>
        <v>No</v>
      </c>
      <c r="E156" s="18" t="str">
        <f t="shared" si="3"/>
        <v>No</v>
      </c>
      <c r="F156" s="18" t="str">
        <f t="shared" si="4"/>
        <v>No</v>
      </c>
      <c r="G156" s="18" t="str">
        <f t="shared" si="5"/>
        <v>No</v>
      </c>
      <c r="H156" s="18" t="str">
        <f t="shared" si="6"/>
        <v>No</v>
      </c>
      <c r="I156" s="18" t="str">
        <f t="shared" si="7"/>
        <v>Yes</v>
      </c>
      <c r="J156" s="18" t="str">
        <f t="shared" si="8"/>
        <v>Yes</v>
      </c>
      <c r="K156" s="21">
        <v>154</v>
      </c>
      <c r="L156" s="5" t="s">
        <v>679</v>
      </c>
      <c r="M156" s="5" t="s">
        <v>680</v>
      </c>
      <c r="N156" s="5" t="s">
        <v>2307</v>
      </c>
      <c r="O156" s="5" t="s">
        <v>152</v>
      </c>
      <c r="P156" s="5" t="s">
        <v>2983</v>
      </c>
      <c r="Q156" s="34" t="s">
        <v>2984</v>
      </c>
      <c r="R156" s="21">
        <v>1</v>
      </c>
      <c r="S156" s="22"/>
      <c r="T156" s="22"/>
      <c r="U156" s="22"/>
      <c r="V156" s="22"/>
      <c r="W156" s="22"/>
      <c r="X156" s="22"/>
      <c r="Y156" s="22"/>
      <c r="Z156" s="22"/>
      <c r="AA156" s="5" t="s">
        <v>24</v>
      </c>
      <c r="AB156" s="5" t="s">
        <v>2985</v>
      </c>
      <c r="AC156" s="34" t="s">
        <v>2986</v>
      </c>
      <c r="AD156" s="21">
        <v>1</v>
      </c>
    </row>
    <row r="157" spans="1:30" x14ac:dyDescent="0.3">
      <c r="A157" s="18" t="str">
        <f t="shared" ref="A157:B157" si="163">IF(AND(ISNUMBER(SEARCH("Yes",C157)),ISNUMBER(SEARCH("Yes",E157)),ISNUMBER(SEARCH("Yes",G157)),ISNUMBER(SEARCH("Yes",I157))),"Yes","No")</f>
        <v>Yes</v>
      </c>
      <c r="B157" s="18" t="str">
        <f t="shared" si="163"/>
        <v>No</v>
      </c>
      <c r="C157" s="15" t="str">
        <f t="shared" si="1"/>
        <v>Yes</v>
      </c>
      <c r="D157" s="18" t="str">
        <f t="shared" si="2"/>
        <v>No</v>
      </c>
      <c r="E157" s="18" t="str">
        <f t="shared" si="3"/>
        <v>Yes</v>
      </c>
      <c r="F157" s="18" t="str">
        <f t="shared" si="4"/>
        <v>Yes</v>
      </c>
      <c r="G157" s="18" t="str">
        <f t="shared" si="5"/>
        <v>Yes</v>
      </c>
      <c r="H157" s="18" t="str">
        <f t="shared" si="6"/>
        <v>Yes</v>
      </c>
      <c r="I157" s="18" t="str">
        <f t="shared" si="7"/>
        <v>Yes</v>
      </c>
      <c r="J157" s="18" t="str">
        <f t="shared" si="8"/>
        <v>Yes</v>
      </c>
      <c r="K157" s="21">
        <v>155</v>
      </c>
      <c r="L157" s="5" t="s">
        <v>270</v>
      </c>
      <c r="M157" s="5" t="s">
        <v>271</v>
      </c>
      <c r="N157" s="5" t="s">
        <v>2307</v>
      </c>
      <c r="O157" s="5" t="s">
        <v>152</v>
      </c>
      <c r="P157" s="5" t="s">
        <v>2987</v>
      </c>
      <c r="Q157" s="34" t="s">
        <v>2988</v>
      </c>
      <c r="R157" s="21">
        <v>1</v>
      </c>
      <c r="S157" s="5" t="s">
        <v>24</v>
      </c>
      <c r="T157" s="5" t="s">
        <v>2989</v>
      </c>
      <c r="U157" s="34" t="s">
        <v>2990</v>
      </c>
      <c r="V157" s="21">
        <v>1</v>
      </c>
      <c r="W157" s="5" t="s">
        <v>24</v>
      </c>
      <c r="X157" s="5" t="s">
        <v>2991</v>
      </c>
      <c r="Y157" s="34" t="s">
        <v>2992</v>
      </c>
      <c r="Z157" s="21">
        <v>1</v>
      </c>
      <c r="AA157" s="5" t="s">
        <v>2310</v>
      </c>
      <c r="AB157" s="5" t="s">
        <v>2993</v>
      </c>
      <c r="AC157" s="34" t="s">
        <v>2994</v>
      </c>
      <c r="AD157" s="21">
        <v>1</v>
      </c>
    </row>
    <row r="158" spans="1:30" x14ac:dyDescent="0.3">
      <c r="A158" s="18" t="str">
        <f t="shared" ref="A158:B158" si="164">IF(AND(ISNUMBER(SEARCH("Yes",C158)),ISNUMBER(SEARCH("Yes",E158)),ISNUMBER(SEARCH("Yes",G158)),ISNUMBER(SEARCH("Yes",I158))),"Yes","No")</f>
        <v>No</v>
      </c>
      <c r="B158" s="18" t="str">
        <f t="shared" si="164"/>
        <v>No</v>
      </c>
      <c r="C158" s="15" t="str">
        <f t="shared" si="1"/>
        <v>No</v>
      </c>
      <c r="D158" s="18" t="str">
        <f t="shared" si="2"/>
        <v>No</v>
      </c>
      <c r="E158" s="18" t="str">
        <f t="shared" si="3"/>
        <v>No</v>
      </c>
      <c r="F158" s="18" t="str">
        <f t="shared" si="4"/>
        <v>No</v>
      </c>
      <c r="G158" s="18" t="str">
        <f t="shared" si="5"/>
        <v>No</v>
      </c>
      <c r="H158" s="18" t="str">
        <f t="shared" si="6"/>
        <v>No</v>
      </c>
      <c r="I158" s="18" t="str">
        <f t="shared" si="7"/>
        <v>Yes</v>
      </c>
      <c r="J158" s="18" t="str">
        <f t="shared" si="8"/>
        <v>Yes</v>
      </c>
      <c r="K158" s="21">
        <v>156</v>
      </c>
      <c r="L158" s="5" t="s">
        <v>681</v>
      </c>
      <c r="M158" s="5" t="s">
        <v>682</v>
      </c>
      <c r="N158" s="5" t="s">
        <v>2307</v>
      </c>
      <c r="O158" s="5" t="s">
        <v>152</v>
      </c>
      <c r="P158" s="5" t="s">
        <v>2995</v>
      </c>
      <c r="Q158" s="34" t="s">
        <v>2996</v>
      </c>
      <c r="R158" s="21">
        <v>1</v>
      </c>
      <c r="S158" s="22"/>
      <c r="T158" s="22"/>
      <c r="U158" s="22"/>
      <c r="V158" s="22"/>
      <c r="W158" s="22"/>
      <c r="X158" s="22"/>
      <c r="Y158" s="22"/>
      <c r="Z158" s="22"/>
      <c r="AA158" s="5" t="s">
        <v>2310</v>
      </c>
      <c r="AB158" s="5" t="s">
        <v>2997</v>
      </c>
      <c r="AC158" s="34" t="s">
        <v>2998</v>
      </c>
      <c r="AD158" s="21">
        <v>1</v>
      </c>
    </row>
    <row r="159" spans="1:30" x14ac:dyDescent="0.3">
      <c r="A159" s="18" t="str">
        <f t="shared" ref="A159:B159" si="165">IF(AND(ISNUMBER(SEARCH("Yes",C159)),ISNUMBER(SEARCH("Yes",E159)),ISNUMBER(SEARCH("Yes",G159)),ISNUMBER(SEARCH("Yes",I159))),"Yes","No")</f>
        <v>No</v>
      </c>
      <c r="B159" s="18" t="str">
        <f t="shared" si="165"/>
        <v>No</v>
      </c>
      <c r="C159" s="15" t="str">
        <f t="shared" si="1"/>
        <v>No</v>
      </c>
      <c r="D159" s="18" t="str">
        <f t="shared" si="2"/>
        <v>No</v>
      </c>
      <c r="E159" s="18" t="str">
        <f t="shared" si="3"/>
        <v>No</v>
      </c>
      <c r="F159" s="18" t="str">
        <f t="shared" si="4"/>
        <v>No</v>
      </c>
      <c r="G159" s="18" t="str">
        <f t="shared" si="5"/>
        <v>No</v>
      </c>
      <c r="H159" s="18" t="str">
        <f t="shared" si="6"/>
        <v>No</v>
      </c>
      <c r="I159" s="18" t="str">
        <f t="shared" si="7"/>
        <v>No</v>
      </c>
      <c r="J159" s="18" t="str">
        <f t="shared" si="8"/>
        <v>No</v>
      </c>
      <c r="K159" s="21">
        <v>157</v>
      </c>
      <c r="L159" s="5" t="s">
        <v>683</v>
      </c>
      <c r="M159" s="5" t="s">
        <v>684</v>
      </c>
      <c r="N159" s="5" t="s">
        <v>2307</v>
      </c>
      <c r="O159" s="5" t="s">
        <v>152</v>
      </c>
      <c r="P159" s="5" t="s">
        <v>2823</v>
      </c>
      <c r="Q159" s="34" t="s">
        <v>2999</v>
      </c>
      <c r="R159" s="21">
        <v>1</v>
      </c>
      <c r="S159" s="22"/>
      <c r="T159" s="22"/>
      <c r="U159" s="22"/>
      <c r="V159" s="22"/>
      <c r="W159" s="22"/>
      <c r="X159" s="22"/>
      <c r="Y159" s="22"/>
      <c r="Z159" s="22"/>
      <c r="AA159" s="5" t="s">
        <v>152</v>
      </c>
      <c r="AB159" s="5" t="s">
        <v>3000</v>
      </c>
      <c r="AC159" s="34" t="s">
        <v>3001</v>
      </c>
      <c r="AD159" s="21">
        <v>1</v>
      </c>
    </row>
    <row r="160" spans="1:30" x14ac:dyDescent="0.3">
      <c r="A160" s="18" t="str">
        <f t="shared" ref="A160:B160" si="166">IF(AND(ISNUMBER(SEARCH("Yes",C160)),ISNUMBER(SEARCH("Yes",E160)),ISNUMBER(SEARCH("Yes",G160)),ISNUMBER(SEARCH("Yes",I160))),"Yes","No")</f>
        <v>No</v>
      </c>
      <c r="B160" s="18" t="str">
        <f t="shared" si="166"/>
        <v>No</v>
      </c>
      <c r="C160" s="15" t="str">
        <f t="shared" si="1"/>
        <v>No</v>
      </c>
      <c r="D160" s="18" t="str">
        <f t="shared" si="2"/>
        <v>No</v>
      </c>
      <c r="E160" s="18" t="str">
        <f t="shared" si="3"/>
        <v>No</v>
      </c>
      <c r="F160" s="18" t="str">
        <f t="shared" si="4"/>
        <v>No</v>
      </c>
      <c r="G160" s="18" t="str">
        <f t="shared" si="5"/>
        <v>No</v>
      </c>
      <c r="H160" s="18" t="str">
        <f t="shared" si="6"/>
        <v>No</v>
      </c>
      <c r="I160" s="18" t="str">
        <f t="shared" si="7"/>
        <v>Yes</v>
      </c>
      <c r="J160" s="18" t="str">
        <f t="shared" si="8"/>
        <v>Yes</v>
      </c>
      <c r="K160" s="21">
        <v>158</v>
      </c>
      <c r="L160" s="5" t="s">
        <v>685</v>
      </c>
      <c r="M160" s="5" t="s">
        <v>686</v>
      </c>
      <c r="N160" s="5" t="s">
        <v>2307</v>
      </c>
      <c r="O160" s="5" t="s">
        <v>152</v>
      </c>
      <c r="P160" s="5" t="s">
        <v>2739</v>
      </c>
      <c r="Q160" s="34" t="s">
        <v>3002</v>
      </c>
      <c r="R160" s="21">
        <v>1</v>
      </c>
      <c r="S160" s="22"/>
      <c r="T160" s="22"/>
      <c r="U160" s="22"/>
      <c r="V160" s="22"/>
      <c r="W160" s="22"/>
      <c r="X160" s="22"/>
      <c r="Y160" s="22"/>
      <c r="Z160" s="22"/>
      <c r="AA160" s="5" t="s">
        <v>24</v>
      </c>
      <c r="AB160" s="5" t="s">
        <v>3003</v>
      </c>
      <c r="AC160" s="34" t="s">
        <v>3004</v>
      </c>
      <c r="AD160" s="21">
        <v>1</v>
      </c>
    </row>
    <row r="161" spans="1:30" x14ac:dyDescent="0.3">
      <c r="A161" s="18" t="str">
        <f t="shared" ref="A161:B161" si="167">IF(AND(ISNUMBER(SEARCH("Yes",C161)),ISNUMBER(SEARCH("Yes",E161)),ISNUMBER(SEARCH("Yes",G161)),ISNUMBER(SEARCH("Yes",I161))),"Yes","No")</f>
        <v>No</v>
      </c>
      <c r="B161" s="18" t="str">
        <f t="shared" si="167"/>
        <v>No</v>
      </c>
      <c r="C161" s="15" t="str">
        <f t="shared" si="1"/>
        <v>No</v>
      </c>
      <c r="D161" s="18" t="str">
        <f t="shared" si="2"/>
        <v>No</v>
      </c>
      <c r="E161" s="18" t="str">
        <f t="shared" si="3"/>
        <v>No</v>
      </c>
      <c r="F161" s="18" t="str">
        <f t="shared" si="4"/>
        <v>No</v>
      </c>
      <c r="G161" s="18" t="str">
        <f t="shared" si="5"/>
        <v>No</v>
      </c>
      <c r="H161" s="18" t="str">
        <f t="shared" si="6"/>
        <v>No</v>
      </c>
      <c r="I161" s="18" t="str">
        <f t="shared" si="7"/>
        <v>Yes</v>
      </c>
      <c r="J161" s="18" t="str">
        <f t="shared" si="8"/>
        <v>Yes</v>
      </c>
      <c r="K161" s="21">
        <v>159</v>
      </c>
      <c r="L161" s="5" t="s">
        <v>687</v>
      </c>
      <c r="M161" s="5" t="s">
        <v>3005</v>
      </c>
      <c r="N161" s="5" t="s">
        <v>2307</v>
      </c>
      <c r="O161" s="5" t="s">
        <v>152</v>
      </c>
      <c r="P161" s="5" t="s">
        <v>2431</v>
      </c>
      <c r="Q161" s="34" t="s">
        <v>3006</v>
      </c>
      <c r="R161" s="21">
        <v>1</v>
      </c>
      <c r="S161" s="22"/>
      <c r="T161" s="22"/>
      <c r="U161" s="22"/>
      <c r="V161" s="22"/>
      <c r="W161" s="22"/>
      <c r="X161" s="22"/>
      <c r="Y161" s="22"/>
      <c r="Z161" s="22"/>
      <c r="AA161" s="5" t="s">
        <v>2310</v>
      </c>
      <c r="AB161" s="5" t="s">
        <v>3007</v>
      </c>
      <c r="AC161" s="34" t="s">
        <v>3008</v>
      </c>
      <c r="AD161" s="21">
        <v>1</v>
      </c>
    </row>
    <row r="162" spans="1:30" x14ac:dyDescent="0.3">
      <c r="A162" s="18" t="str">
        <f t="shared" ref="A162:B162" si="168">IF(AND(ISNUMBER(SEARCH("Yes",C162)),ISNUMBER(SEARCH("Yes",E162)),ISNUMBER(SEARCH("Yes",G162)),ISNUMBER(SEARCH("Yes",I162))),"Yes","No")</f>
        <v>No</v>
      </c>
      <c r="B162" s="18" t="str">
        <f t="shared" si="168"/>
        <v>No</v>
      </c>
      <c r="C162" s="15" t="str">
        <f t="shared" si="1"/>
        <v>No</v>
      </c>
      <c r="D162" s="18" t="str">
        <f t="shared" si="2"/>
        <v>No</v>
      </c>
      <c r="E162" s="18" t="str">
        <f t="shared" si="3"/>
        <v>No</v>
      </c>
      <c r="F162" s="18" t="str">
        <f t="shared" si="4"/>
        <v>No</v>
      </c>
      <c r="G162" s="18" t="str">
        <f t="shared" si="5"/>
        <v>No</v>
      </c>
      <c r="H162" s="18" t="str">
        <f t="shared" si="6"/>
        <v>No</v>
      </c>
      <c r="I162" s="18" t="str">
        <f t="shared" si="7"/>
        <v>Yes</v>
      </c>
      <c r="J162" s="18" t="str">
        <f t="shared" si="8"/>
        <v>Yes</v>
      </c>
      <c r="K162" s="21">
        <v>160</v>
      </c>
      <c r="L162" s="5" t="s">
        <v>689</v>
      </c>
      <c r="M162" s="5" t="s">
        <v>690</v>
      </c>
      <c r="N162" s="5" t="s">
        <v>2307</v>
      </c>
      <c r="O162" s="5" t="s">
        <v>152</v>
      </c>
      <c r="P162" s="5" t="s">
        <v>2431</v>
      </c>
      <c r="Q162" s="34" t="s">
        <v>3009</v>
      </c>
      <c r="R162" s="21">
        <v>1</v>
      </c>
      <c r="S162" s="22"/>
      <c r="T162" s="22"/>
      <c r="U162" s="22"/>
      <c r="V162" s="22"/>
      <c r="W162" s="22"/>
      <c r="X162" s="22"/>
      <c r="Y162" s="22"/>
      <c r="Z162" s="22"/>
      <c r="AA162" s="5" t="s">
        <v>2310</v>
      </c>
      <c r="AB162" s="5" t="s">
        <v>3010</v>
      </c>
      <c r="AC162" s="34" t="s">
        <v>3011</v>
      </c>
      <c r="AD162" s="21">
        <v>1</v>
      </c>
    </row>
    <row r="163" spans="1:30" x14ac:dyDescent="0.3">
      <c r="A163" s="18" t="str">
        <f t="shared" ref="A163:B163" si="169">IF(AND(ISNUMBER(SEARCH("Yes",C163)),ISNUMBER(SEARCH("Yes",E163)),ISNUMBER(SEARCH("Yes",G163)),ISNUMBER(SEARCH("Yes",I163))),"Yes","No")</f>
        <v>No</v>
      </c>
      <c r="B163" s="18" t="str">
        <f t="shared" si="169"/>
        <v>No</v>
      </c>
      <c r="C163" s="15" t="str">
        <f t="shared" si="1"/>
        <v>No</v>
      </c>
      <c r="D163" s="18" t="str">
        <f t="shared" si="2"/>
        <v>No</v>
      </c>
      <c r="E163" s="18" t="str">
        <f t="shared" si="3"/>
        <v>No</v>
      </c>
      <c r="F163" s="18" t="str">
        <f t="shared" si="4"/>
        <v>No</v>
      </c>
      <c r="G163" s="18" t="str">
        <f t="shared" si="5"/>
        <v>No</v>
      </c>
      <c r="H163" s="18" t="str">
        <f t="shared" si="6"/>
        <v>No</v>
      </c>
      <c r="I163" s="18" t="str">
        <f t="shared" si="7"/>
        <v>Yes</v>
      </c>
      <c r="J163" s="18" t="str">
        <f t="shared" si="8"/>
        <v>No</v>
      </c>
      <c r="K163" s="21">
        <v>161</v>
      </c>
      <c r="L163" s="5" t="s">
        <v>691</v>
      </c>
      <c r="M163" s="5" t="s">
        <v>692</v>
      </c>
      <c r="N163" s="5" t="s">
        <v>2307</v>
      </c>
      <c r="O163" s="5" t="s">
        <v>152</v>
      </c>
      <c r="P163" s="5" t="s">
        <v>3012</v>
      </c>
      <c r="Q163" s="34" t="s">
        <v>3013</v>
      </c>
      <c r="R163" s="21">
        <v>1</v>
      </c>
      <c r="S163" s="22"/>
      <c r="T163" s="22"/>
      <c r="U163" s="22"/>
      <c r="V163" s="22"/>
      <c r="W163" s="22"/>
      <c r="X163" s="22"/>
      <c r="Y163" s="22"/>
      <c r="Z163" s="22"/>
      <c r="AA163" s="5" t="s">
        <v>152</v>
      </c>
      <c r="AB163" s="5" t="s">
        <v>2335</v>
      </c>
      <c r="AC163" s="34" t="s">
        <v>2891</v>
      </c>
      <c r="AD163" s="21">
        <v>1</v>
      </c>
    </row>
    <row r="164" spans="1:30" x14ac:dyDescent="0.3">
      <c r="A164" s="18" t="str">
        <f t="shared" ref="A164:B164" si="170">IF(AND(ISNUMBER(SEARCH("Yes",C164)),ISNUMBER(SEARCH("Yes",E164)),ISNUMBER(SEARCH("Yes",G164)),ISNUMBER(SEARCH("Yes",I164))),"Yes","No")</f>
        <v>No</v>
      </c>
      <c r="B164" s="18" t="str">
        <f t="shared" si="170"/>
        <v>No</v>
      </c>
      <c r="C164" s="15" t="str">
        <f t="shared" si="1"/>
        <v>No</v>
      </c>
      <c r="D164" s="18" t="str">
        <f t="shared" si="2"/>
        <v>No</v>
      </c>
      <c r="E164" s="18" t="str">
        <f t="shared" si="3"/>
        <v>No</v>
      </c>
      <c r="F164" s="18" t="str">
        <f t="shared" si="4"/>
        <v>No</v>
      </c>
      <c r="G164" s="18" t="str">
        <f t="shared" si="5"/>
        <v>No</v>
      </c>
      <c r="H164" s="18" t="str">
        <f t="shared" si="6"/>
        <v>No</v>
      </c>
      <c r="I164" s="18" t="str">
        <f t="shared" si="7"/>
        <v>No</v>
      </c>
      <c r="J164" s="18" t="str">
        <f t="shared" si="8"/>
        <v>No</v>
      </c>
      <c r="K164" s="21">
        <v>162</v>
      </c>
      <c r="L164" s="5" t="s">
        <v>693</v>
      </c>
      <c r="M164" s="5" t="s">
        <v>694</v>
      </c>
      <c r="N164" s="5" t="s">
        <v>2307</v>
      </c>
      <c r="O164" s="5" t="s">
        <v>152</v>
      </c>
      <c r="P164" s="5" t="s">
        <v>3014</v>
      </c>
      <c r="Q164" s="34" t="s">
        <v>3015</v>
      </c>
      <c r="R164" s="21">
        <v>1</v>
      </c>
      <c r="S164" s="22"/>
      <c r="T164" s="22"/>
      <c r="U164" s="22"/>
      <c r="V164" s="22"/>
      <c r="W164" s="22"/>
      <c r="X164" s="22"/>
      <c r="Y164" s="22"/>
      <c r="Z164" s="22"/>
      <c r="AA164" s="5" t="s">
        <v>152</v>
      </c>
      <c r="AB164" s="5" t="s">
        <v>3016</v>
      </c>
      <c r="AC164" s="34" t="s">
        <v>3017</v>
      </c>
      <c r="AD164" s="21">
        <v>1</v>
      </c>
    </row>
    <row r="165" spans="1:30" x14ac:dyDescent="0.3">
      <c r="A165" s="18" t="str">
        <f t="shared" ref="A165:B165" si="171">IF(AND(ISNUMBER(SEARCH("Yes",C165)),ISNUMBER(SEARCH("Yes",E165)),ISNUMBER(SEARCH("Yes",G165)),ISNUMBER(SEARCH("Yes",I165))),"Yes","No")</f>
        <v>No</v>
      </c>
      <c r="B165" s="18" t="str">
        <f t="shared" si="171"/>
        <v>No</v>
      </c>
      <c r="C165" s="15" t="str">
        <f t="shared" si="1"/>
        <v>No</v>
      </c>
      <c r="D165" s="18" t="str">
        <f t="shared" si="2"/>
        <v>No</v>
      </c>
      <c r="E165" s="18" t="str">
        <f t="shared" si="3"/>
        <v>No</v>
      </c>
      <c r="F165" s="18" t="str">
        <f t="shared" si="4"/>
        <v>No</v>
      </c>
      <c r="G165" s="18" t="str">
        <f t="shared" si="5"/>
        <v>No</v>
      </c>
      <c r="H165" s="18" t="str">
        <f t="shared" si="6"/>
        <v>No</v>
      </c>
      <c r="I165" s="18" t="str">
        <f t="shared" si="7"/>
        <v>Yes</v>
      </c>
      <c r="J165" s="18" t="str">
        <f t="shared" si="8"/>
        <v>Yes</v>
      </c>
      <c r="K165" s="21">
        <v>163</v>
      </c>
      <c r="L165" s="5" t="s">
        <v>695</v>
      </c>
      <c r="M165" s="5" t="s">
        <v>696</v>
      </c>
      <c r="N165" s="5" t="s">
        <v>2307</v>
      </c>
      <c r="O165" s="5" t="s">
        <v>152</v>
      </c>
      <c r="P165" s="5" t="s">
        <v>2325</v>
      </c>
      <c r="Q165" s="34" t="s">
        <v>3018</v>
      </c>
      <c r="R165" s="21">
        <v>1</v>
      </c>
      <c r="S165" s="22"/>
      <c r="T165" s="22"/>
      <c r="U165" s="22"/>
      <c r="V165" s="22"/>
      <c r="W165" s="22"/>
      <c r="X165" s="22"/>
      <c r="Y165" s="22"/>
      <c r="Z165" s="22"/>
      <c r="AA165" s="5" t="s">
        <v>24</v>
      </c>
      <c r="AB165" s="5" t="s">
        <v>3019</v>
      </c>
      <c r="AC165" s="34" t="s">
        <v>3020</v>
      </c>
      <c r="AD165" s="21">
        <v>1</v>
      </c>
    </row>
    <row r="166" spans="1:30" x14ac:dyDescent="0.3">
      <c r="A166" s="18" t="str">
        <f t="shared" ref="A166:B166" si="172">IF(AND(ISNUMBER(SEARCH("Yes",C166)),ISNUMBER(SEARCH("Yes",E166)),ISNUMBER(SEARCH("Yes",G166)),ISNUMBER(SEARCH("Yes",I166))),"Yes","No")</f>
        <v>No</v>
      </c>
      <c r="B166" s="18" t="str">
        <f t="shared" si="172"/>
        <v>No</v>
      </c>
      <c r="C166" s="15" t="str">
        <f t="shared" si="1"/>
        <v>No</v>
      </c>
      <c r="D166" s="18" t="str">
        <f t="shared" si="2"/>
        <v>No</v>
      </c>
      <c r="E166" s="18" t="str">
        <f t="shared" si="3"/>
        <v>No</v>
      </c>
      <c r="F166" s="18" t="str">
        <f t="shared" si="4"/>
        <v>No</v>
      </c>
      <c r="G166" s="18" t="str">
        <f t="shared" si="5"/>
        <v>No</v>
      </c>
      <c r="H166" s="18" t="str">
        <f t="shared" si="6"/>
        <v>No</v>
      </c>
      <c r="I166" s="18" t="str">
        <f t="shared" si="7"/>
        <v>No</v>
      </c>
      <c r="J166" s="18" t="str">
        <f t="shared" si="8"/>
        <v>No</v>
      </c>
      <c r="K166" s="21">
        <v>164</v>
      </c>
      <c r="L166" s="5" t="s">
        <v>697</v>
      </c>
      <c r="M166" s="5" t="s">
        <v>698</v>
      </c>
      <c r="N166" s="5" t="s">
        <v>2307</v>
      </c>
      <c r="O166" s="5" t="s">
        <v>152</v>
      </c>
      <c r="P166" s="5" t="s">
        <v>2664</v>
      </c>
      <c r="Q166" s="34" t="s">
        <v>3021</v>
      </c>
      <c r="R166" s="21">
        <v>1</v>
      </c>
      <c r="S166" s="22"/>
      <c r="T166" s="22"/>
      <c r="U166" s="22"/>
      <c r="V166" s="22"/>
      <c r="W166" s="22"/>
      <c r="X166" s="22"/>
      <c r="Y166" s="22"/>
      <c r="Z166" s="22"/>
      <c r="AA166" s="5" t="s">
        <v>152</v>
      </c>
      <c r="AB166" s="5" t="s">
        <v>3022</v>
      </c>
      <c r="AC166" s="34" t="s">
        <v>3023</v>
      </c>
      <c r="AD166" s="21">
        <v>1</v>
      </c>
    </row>
    <row r="167" spans="1:30" x14ac:dyDescent="0.3">
      <c r="A167" s="18" t="str">
        <f t="shared" ref="A167:B167" si="173">IF(AND(ISNUMBER(SEARCH("Yes",C167)),ISNUMBER(SEARCH("Yes",E167)),ISNUMBER(SEARCH("Yes",G167)),ISNUMBER(SEARCH("Yes",I167))),"Yes","No")</f>
        <v>No</v>
      </c>
      <c r="B167" s="18" t="str">
        <f t="shared" si="173"/>
        <v>No</v>
      </c>
      <c r="C167" s="15" t="str">
        <f t="shared" si="1"/>
        <v>No</v>
      </c>
      <c r="D167" s="18" t="str">
        <f t="shared" si="2"/>
        <v>No</v>
      </c>
      <c r="E167" s="18" t="str">
        <f t="shared" si="3"/>
        <v>No</v>
      </c>
      <c r="F167" s="18" t="str">
        <f t="shared" si="4"/>
        <v>No</v>
      </c>
      <c r="G167" s="18" t="str">
        <f t="shared" si="5"/>
        <v>No</v>
      </c>
      <c r="H167" s="18" t="str">
        <f t="shared" si="6"/>
        <v>No</v>
      </c>
      <c r="I167" s="18" t="str">
        <f t="shared" si="7"/>
        <v>Yes</v>
      </c>
      <c r="J167" s="18" t="str">
        <f t="shared" si="8"/>
        <v>Yes</v>
      </c>
      <c r="K167" s="21">
        <v>165</v>
      </c>
      <c r="L167" s="5" t="s">
        <v>699</v>
      </c>
      <c r="M167" s="5" t="s">
        <v>700</v>
      </c>
      <c r="N167" s="5" t="s">
        <v>2307</v>
      </c>
      <c r="O167" s="5" t="s">
        <v>152</v>
      </c>
      <c r="P167" s="5" t="s">
        <v>2537</v>
      </c>
      <c r="Q167" s="34" t="s">
        <v>3024</v>
      </c>
      <c r="R167" s="21">
        <v>1</v>
      </c>
      <c r="S167" s="22"/>
      <c r="T167" s="22"/>
      <c r="U167" s="22"/>
      <c r="V167" s="22"/>
      <c r="W167" s="22"/>
      <c r="X167" s="22"/>
      <c r="Y167" s="22"/>
      <c r="Z167" s="22"/>
      <c r="AA167" s="5" t="s">
        <v>2310</v>
      </c>
      <c r="AB167" s="5" t="s">
        <v>3025</v>
      </c>
      <c r="AC167" s="34" t="s">
        <v>3026</v>
      </c>
      <c r="AD167" s="21">
        <v>1</v>
      </c>
    </row>
    <row r="168" spans="1:30" x14ac:dyDescent="0.3">
      <c r="A168" s="18" t="str">
        <f t="shared" ref="A168:B168" si="174">IF(AND(ISNUMBER(SEARCH("Yes",C168)),ISNUMBER(SEARCH("Yes",E168)),ISNUMBER(SEARCH("Yes",G168)),ISNUMBER(SEARCH("Yes",I168))),"Yes","No")</f>
        <v>No</v>
      </c>
      <c r="B168" s="18" t="str">
        <f t="shared" si="174"/>
        <v>No</v>
      </c>
      <c r="C168" s="15" t="str">
        <f t="shared" si="1"/>
        <v>No</v>
      </c>
      <c r="D168" s="18" t="str">
        <f t="shared" si="2"/>
        <v>No</v>
      </c>
      <c r="E168" s="18" t="str">
        <f t="shared" si="3"/>
        <v>No</v>
      </c>
      <c r="F168" s="18" t="str">
        <f t="shared" si="4"/>
        <v>No</v>
      </c>
      <c r="G168" s="18" t="str">
        <f t="shared" si="5"/>
        <v>No</v>
      </c>
      <c r="H168" s="18" t="str">
        <f t="shared" si="6"/>
        <v>No</v>
      </c>
      <c r="I168" s="18" t="str">
        <f t="shared" si="7"/>
        <v>Yes</v>
      </c>
      <c r="J168" s="18" t="str">
        <f t="shared" si="8"/>
        <v>Yes</v>
      </c>
      <c r="K168" s="21">
        <v>166</v>
      </c>
      <c r="L168" s="5" t="s">
        <v>701</v>
      </c>
      <c r="M168" s="5" t="s">
        <v>702</v>
      </c>
      <c r="N168" s="5" t="s">
        <v>2307</v>
      </c>
      <c r="O168" s="5" t="s">
        <v>152</v>
      </c>
      <c r="P168" s="5" t="s">
        <v>2435</v>
      </c>
      <c r="Q168" s="34" t="s">
        <v>3027</v>
      </c>
      <c r="R168" s="21">
        <v>1</v>
      </c>
      <c r="S168" s="22"/>
      <c r="T168" s="22"/>
      <c r="U168" s="22"/>
      <c r="V168" s="22"/>
      <c r="W168" s="22"/>
      <c r="X168" s="22"/>
      <c r="Y168" s="22"/>
      <c r="Z168" s="22"/>
      <c r="AA168" s="5" t="s">
        <v>2310</v>
      </c>
      <c r="AB168" s="5" t="s">
        <v>3028</v>
      </c>
      <c r="AC168" s="34" t="s">
        <v>3029</v>
      </c>
      <c r="AD168" s="21">
        <v>1</v>
      </c>
    </row>
    <row r="169" spans="1:30" x14ac:dyDescent="0.3">
      <c r="A169" s="18" t="str">
        <f t="shared" ref="A169:B169" si="175">IF(AND(ISNUMBER(SEARCH("Yes",C169)),ISNUMBER(SEARCH("Yes",E169)),ISNUMBER(SEARCH("Yes",G169)),ISNUMBER(SEARCH("Yes",I169))),"Yes","No")</f>
        <v>No</v>
      </c>
      <c r="B169" s="18" t="str">
        <f t="shared" si="175"/>
        <v>No</v>
      </c>
      <c r="C169" s="15" t="str">
        <f t="shared" si="1"/>
        <v>No</v>
      </c>
      <c r="D169" s="18" t="str">
        <f t="shared" si="2"/>
        <v>No</v>
      </c>
      <c r="E169" s="18" t="str">
        <f t="shared" si="3"/>
        <v>No</v>
      </c>
      <c r="F169" s="18" t="str">
        <f t="shared" si="4"/>
        <v>No</v>
      </c>
      <c r="G169" s="18" t="str">
        <f t="shared" si="5"/>
        <v>No</v>
      </c>
      <c r="H169" s="18" t="str">
        <f t="shared" si="6"/>
        <v>No</v>
      </c>
      <c r="I169" s="18" t="str">
        <f t="shared" si="7"/>
        <v>Yes</v>
      </c>
      <c r="J169" s="18" t="str">
        <f t="shared" si="8"/>
        <v>Yes</v>
      </c>
      <c r="K169" s="21">
        <v>167</v>
      </c>
      <c r="L169" s="5" t="s">
        <v>703</v>
      </c>
      <c r="M169" s="5" t="s">
        <v>704</v>
      </c>
      <c r="N169" s="5" t="s">
        <v>2307</v>
      </c>
      <c r="O169" s="5" t="s">
        <v>152</v>
      </c>
      <c r="P169" s="5" t="s">
        <v>2325</v>
      </c>
      <c r="Q169" s="34" t="s">
        <v>3030</v>
      </c>
      <c r="R169" s="21">
        <v>1</v>
      </c>
      <c r="S169" s="22"/>
      <c r="T169" s="22"/>
      <c r="U169" s="22"/>
      <c r="V169" s="22"/>
      <c r="W169" s="22"/>
      <c r="X169" s="22"/>
      <c r="Y169" s="22"/>
      <c r="Z169" s="22"/>
      <c r="AA169" s="5" t="s">
        <v>2310</v>
      </c>
      <c r="AB169" s="5" t="s">
        <v>3031</v>
      </c>
      <c r="AC169" s="34" t="s">
        <v>3032</v>
      </c>
      <c r="AD169" s="21">
        <v>1</v>
      </c>
    </row>
    <row r="170" spans="1:30" x14ac:dyDescent="0.3">
      <c r="A170" s="18" t="str">
        <f t="shared" ref="A170:B170" si="176">IF(AND(ISNUMBER(SEARCH("Yes",C170)),ISNUMBER(SEARCH("Yes",E170)),ISNUMBER(SEARCH("Yes",G170)),ISNUMBER(SEARCH("Yes",I170))),"Yes","No")</f>
        <v>No</v>
      </c>
      <c r="B170" s="18" t="str">
        <f t="shared" si="176"/>
        <v>No</v>
      </c>
      <c r="C170" s="15" t="str">
        <f t="shared" si="1"/>
        <v>No</v>
      </c>
      <c r="D170" s="18" t="str">
        <f t="shared" si="2"/>
        <v>No</v>
      </c>
      <c r="E170" s="18" t="str">
        <f t="shared" si="3"/>
        <v>No</v>
      </c>
      <c r="F170" s="18" t="str">
        <f t="shared" si="4"/>
        <v>No</v>
      </c>
      <c r="G170" s="18" t="str">
        <f t="shared" si="5"/>
        <v>No</v>
      </c>
      <c r="H170" s="18" t="str">
        <f t="shared" si="6"/>
        <v>No</v>
      </c>
      <c r="I170" s="18" t="str">
        <f t="shared" si="7"/>
        <v>No</v>
      </c>
      <c r="J170" s="18" t="str">
        <f t="shared" si="8"/>
        <v>No</v>
      </c>
      <c r="K170" s="21">
        <v>168</v>
      </c>
      <c r="L170" s="5" t="s">
        <v>705</v>
      </c>
      <c r="M170" s="5" t="s">
        <v>706</v>
      </c>
      <c r="N170" s="5" t="s">
        <v>2307</v>
      </c>
      <c r="O170" s="5" t="s">
        <v>152</v>
      </c>
      <c r="P170" s="5" t="s">
        <v>3033</v>
      </c>
      <c r="Q170" s="34" t="s">
        <v>3034</v>
      </c>
      <c r="R170" s="21">
        <v>1</v>
      </c>
      <c r="S170" s="22"/>
      <c r="T170" s="22"/>
      <c r="U170" s="22"/>
      <c r="V170" s="22"/>
      <c r="W170" s="22"/>
      <c r="X170" s="22"/>
      <c r="Y170" s="22"/>
      <c r="Z170" s="22"/>
      <c r="AA170" s="5" t="s">
        <v>152</v>
      </c>
      <c r="AB170" s="5" t="s">
        <v>3035</v>
      </c>
      <c r="AC170" s="34" t="s">
        <v>3036</v>
      </c>
      <c r="AD170" s="21">
        <v>1</v>
      </c>
    </row>
    <row r="171" spans="1:30" x14ac:dyDescent="0.3">
      <c r="A171" s="18" t="str">
        <f t="shared" ref="A171:B171" si="177">IF(AND(ISNUMBER(SEARCH("Yes",C171)),ISNUMBER(SEARCH("Yes",E171)),ISNUMBER(SEARCH("Yes",G171)),ISNUMBER(SEARCH("Yes",I171))),"Yes","No")</f>
        <v>No</v>
      </c>
      <c r="B171" s="18" t="str">
        <f t="shared" si="177"/>
        <v>No</v>
      </c>
      <c r="C171" s="15" t="str">
        <f t="shared" si="1"/>
        <v>No</v>
      </c>
      <c r="D171" s="18" t="str">
        <f t="shared" si="2"/>
        <v>No</v>
      </c>
      <c r="E171" s="18" t="str">
        <f t="shared" si="3"/>
        <v>No</v>
      </c>
      <c r="F171" s="18" t="str">
        <f t="shared" si="4"/>
        <v>No</v>
      </c>
      <c r="G171" s="18" t="str">
        <f t="shared" si="5"/>
        <v>No</v>
      </c>
      <c r="H171" s="18" t="str">
        <f t="shared" si="6"/>
        <v>No</v>
      </c>
      <c r="I171" s="18" t="str">
        <f t="shared" si="7"/>
        <v>Yes</v>
      </c>
      <c r="J171" s="18" t="str">
        <f t="shared" si="8"/>
        <v>Yes</v>
      </c>
      <c r="K171" s="21">
        <v>169</v>
      </c>
      <c r="L171" s="5" t="s">
        <v>707</v>
      </c>
      <c r="M171" s="5" t="s">
        <v>708</v>
      </c>
      <c r="N171" s="5" t="s">
        <v>2307</v>
      </c>
      <c r="O171" s="5" t="s">
        <v>152</v>
      </c>
      <c r="P171" s="5" t="s">
        <v>3037</v>
      </c>
      <c r="Q171" s="34" t="s">
        <v>3038</v>
      </c>
      <c r="R171" s="21">
        <v>1</v>
      </c>
      <c r="S171" s="22"/>
      <c r="T171" s="22"/>
      <c r="U171" s="22"/>
      <c r="V171" s="22"/>
      <c r="W171" s="22"/>
      <c r="X171" s="22"/>
      <c r="Y171" s="22"/>
      <c r="Z171" s="22"/>
      <c r="AA171" s="5" t="s">
        <v>24</v>
      </c>
      <c r="AB171" s="5" t="s">
        <v>3039</v>
      </c>
      <c r="AC171" s="34" t="s">
        <v>2734</v>
      </c>
      <c r="AD171" s="21">
        <v>1</v>
      </c>
    </row>
    <row r="172" spans="1:30" x14ac:dyDescent="0.3">
      <c r="A172" s="18" t="str">
        <f t="shared" ref="A172:B172" si="178">IF(AND(ISNUMBER(SEARCH("Yes",C172)),ISNUMBER(SEARCH("Yes",E172)),ISNUMBER(SEARCH("Yes",G172)),ISNUMBER(SEARCH("Yes",I172))),"Yes","No")</f>
        <v>No</v>
      </c>
      <c r="B172" s="18" t="str">
        <f t="shared" si="178"/>
        <v>No</v>
      </c>
      <c r="C172" s="15" t="str">
        <f t="shared" si="1"/>
        <v>No</v>
      </c>
      <c r="D172" s="18" t="str">
        <f t="shared" si="2"/>
        <v>No</v>
      </c>
      <c r="E172" s="18" t="str">
        <f t="shared" si="3"/>
        <v>No</v>
      </c>
      <c r="F172" s="18" t="str">
        <f t="shared" si="4"/>
        <v>No</v>
      </c>
      <c r="G172" s="18" t="str">
        <f t="shared" si="5"/>
        <v>No</v>
      </c>
      <c r="H172" s="18" t="str">
        <f t="shared" si="6"/>
        <v>No</v>
      </c>
      <c r="I172" s="18" t="str">
        <f t="shared" si="7"/>
        <v>Yes</v>
      </c>
      <c r="J172" s="18" t="str">
        <f t="shared" si="8"/>
        <v>Yes</v>
      </c>
      <c r="K172" s="21">
        <v>170</v>
      </c>
      <c r="L172" s="5" t="s">
        <v>709</v>
      </c>
      <c r="M172" s="5" t="s">
        <v>710</v>
      </c>
      <c r="N172" s="5" t="s">
        <v>2307</v>
      </c>
      <c r="O172" s="5" t="s">
        <v>152</v>
      </c>
      <c r="P172" s="5" t="s">
        <v>2724</v>
      </c>
      <c r="Q172" s="34" t="s">
        <v>3040</v>
      </c>
      <c r="R172" s="21">
        <v>1</v>
      </c>
      <c r="S172" s="22"/>
      <c r="T172" s="22"/>
      <c r="U172" s="22"/>
      <c r="V172" s="22"/>
      <c r="W172" s="22"/>
      <c r="X172" s="22"/>
      <c r="Y172" s="22"/>
      <c r="Z172" s="22"/>
      <c r="AA172" s="5" t="s">
        <v>24</v>
      </c>
      <c r="AB172" s="5" t="s">
        <v>3041</v>
      </c>
      <c r="AC172" s="34" t="s">
        <v>3042</v>
      </c>
      <c r="AD172" s="21">
        <v>1</v>
      </c>
    </row>
    <row r="173" spans="1:30" x14ac:dyDescent="0.3">
      <c r="A173" s="18" t="str">
        <f t="shared" ref="A173:B173" si="179">IF(AND(ISNUMBER(SEARCH("Yes",C173)),ISNUMBER(SEARCH("Yes",E173)),ISNUMBER(SEARCH("Yes",G173)),ISNUMBER(SEARCH("Yes",I173))),"Yes","No")</f>
        <v>No</v>
      </c>
      <c r="B173" s="18" t="str">
        <f t="shared" si="179"/>
        <v>No</v>
      </c>
      <c r="C173" s="15" t="str">
        <f t="shared" si="1"/>
        <v>No</v>
      </c>
      <c r="D173" s="18" t="str">
        <f t="shared" si="2"/>
        <v>No</v>
      </c>
      <c r="E173" s="18" t="str">
        <f t="shared" si="3"/>
        <v>No</v>
      </c>
      <c r="F173" s="18" t="str">
        <f t="shared" si="4"/>
        <v>No</v>
      </c>
      <c r="G173" s="18" t="str">
        <f t="shared" si="5"/>
        <v>No</v>
      </c>
      <c r="H173" s="18" t="str">
        <f t="shared" si="6"/>
        <v>No</v>
      </c>
      <c r="I173" s="18" t="str">
        <f t="shared" si="7"/>
        <v>Yes</v>
      </c>
      <c r="J173" s="18" t="str">
        <f t="shared" si="8"/>
        <v>Yes</v>
      </c>
      <c r="K173" s="21">
        <v>171</v>
      </c>
      <c r="L173" s="5" t="s">
        <v>711</v>
      </c>
      <c r="M173" s="5" t="s">
        <v>712</v>
      </c>
      <c r="N173" s="5" t="s">
        <v>2307</v>
      </c>
      <c r="O173" s="5" t="s">
        <v>152</v>
      </c>
      <c r="P173" s="5" t="s">
        <v>3043</v>
      </c>
      <c r="Q173" s="34" t="s">
        <v>3044</v>
      </c>
      <c r="R173" s="21">
        <v>1</v>
      </c>
      <c r="S173" s="22"/>
      <c r="T173" s="22"/>
      <c r="U173" s="22"/>
      <c r="V173" s="22"/>
      <c r="W173" s="22"/>
      <c r="X173" s="22"/>
      <c r="Y173" s="22"/>
      <c r="Z173" s="22"/>
      <c r="AA173" s="5" t="s">
        <v>24</v>
      </c>
      <c r="AB173" s="5" t="s">
        <v>3045</v>
      </c>
      <c r="AC173" s="34" t="s">
        <v>3046</v>
      </c>
      <c r="AD173" s="21">
        <v>1</v>
      </c>
    </row>
    <row r="174" spans="1:30" x14ac:dyDescent="0.3">
      <c r="A174" s="18" t="str">
        <f t="shared" ref="A174:B174" si="180">IF(AND(ISNUMBER(SEARCH("Yes",C174)),ISNUMBER(SEARCH("Yes",E174)),ISNUMBER(SEARCH("Yes",G174)),ISNUMBER(SEARCH("Yes",I174))),"Yes","No")</f>
        <v>No</v>
      </c>
      <c r="B174" s="18" t="str">
        <f t="shared" si="180"/>
        <v>No</v>
      </c>
      <c r="C174" s="15" t="str">
        <f t="shared" si="1"/>
        <v>No</v>
      </c>
      <c r="D174" s="18" t="str">
        <f t="shared" si="2"/>
        <v>No</v>
      </c>
      <c r="E174" s="18" t="str">
        <f t="shared" si="3"/>
        <v>No</v>
      </c>
      <c r="F174" s="18" t="str">
        <f t="shared" si="4"/>
        <v>No</v>
      </c>
      <c r="G174" s="18" t="str">
        <f t="shared" si="5"/>
        <v>No</v>
      </c>
      <c r="H174" s="18" t="str">
        <f t="shared" si="6"/>
        <v>No</v>
      </c>
      <c r="I174" s="18" t="str">
        <f t="shared" si="7"/>
        <v>Yes</v>
      </c>
      <c r="J174" s="18" t="str">
        <f t="shared" si="8"/>
        <v>No</v>
      </c>
      <c r="K174" s="21">
        <v>172</v>
      </c>
      <c r="L174" s="5" t="s">
        <v>713</v>
      </c>
      <c r="M174" s="5" t="s">
        <v>714</v>
      </c>
      <c r="N174" s="5" t="s">
        <v>2307</v>
      </c>
      <c r="O174" s="5" t="s">
        <v>152</v>
      </c>
      <c r="P174" s="5" t="s">
        <v>3047</v>
      </c>
      <c r="Q174" s="34" t="s">
        <v>3048</v>
      </c>
      <c r="R174" s="21">
        <v>1</v>
      </c>
      <c r="S174" s="22"/>
      <c r="T174" s="22"/>
      <c r="U174" s="22"/>
      <c r="V174" s="22"/>
      <c r="W174" s="22"/>
      <c r="X174" s="22"/>
      <c r="Y174" s="22"/>
      <c r="Z174" s="22"/>
      <c r="AA174" s="5" t="s">
        <v>152</v>
      </c>
      <c r="AB174" s="5" t="s">
        <v>3049</v>
      </c>
      <c r="AC174" s="34" t="s">
        <v>3050</v>
      </c>
      <c r="AD174" s="21">
        <v>1</v>
      </c>
    </row>
    <row r="175" spans="1:30" x14ac:dyDescent="0.3">
      <c r="A175" s="18" t="str">
        <f t="shared" ref="A175:B175" si="181">IF(AND(ISNUMBER(SEARCH("Yes",C175)),ISNUMBER(SEARCH("Yes",E175)),ISNUMBER(SEARCH("Yes",G175)),ISNUMBER(SEARCH("Yes",I175))),"Yes","No")</f>
        <v>No</v>
      </c>
      <c r="B175" s="18" t="str">
        <f t="shared" si="181"/>
        <v>No</v>
      </c>
      <c r="C175" s="15" t="str">
        <f t="shared" si="1"/>
        <v>No</v>
      </c>
      <c r="D175" s="18" t="str">
        <f t="shared" si="2"/>
        <v>No</v>
      </c>
      <c r="E175" s="18" t="str">
        <f t="shared" si="3"/>
        <v>No</v>
      </c>
      <c r="F175" s="18" t="str">
        <f t="shared" si="4"/>
        <v>No</v>
      </c>
      <c r="G175" s="18" t="str">
        <f t="shared" si="5"/>
        <v>No</v>
      </c>
      <c r="H175" s="18" t="str">
        <f t="shared" si="6"/>
        <v>No</v>
      </c>
      <c r="I175" s="18" t="str">
        <f t="shared" si="7"/>
        <v>Yes</v>
      </c>
      <c r="J175" s="18" t="str">
        <f t="shared" si="8"/>
        <v>Yes</v>
      </c>
      <c r="K175" s="21">
        <v>173</v>
      </c>
      <c r="L175" s="5" t="s">
        <v>715</v>
      </c>
      <c r="M175" s="5" t="s">
        <v>716</v>
      </c>
      <c r="N175" s="5" t="s">
        <v>2307</v>
      </c>
      <c r="O175" s="5" t="s">
        <v>152</v>
      </c>
      <c r="P175" s="5" t="s">
        <v>3051</v>
      </c>
      <c r="Q175" s="34" t="s">
        <v>3052</v>
      </c>
      <c r="R175" s="21">
        <v>1</v>
      </c>
      <c r="S175" s="22"/>
      <c r="T175" s="22"/>
      <c r="U175" s="22"/>
      <c r="V175" s="22"/>
      <c r="W175" s="22"/>
      <c r="X175" s="22"/>
      <c r="Y175" s="22"/>
      <c r="Z175" s="22"/>
      <c r="AA175" s="5" t="s">
        <v>24</v>
      </c>
      <c r="AB175" s="5" t="s">
        <v>3053</v>
      </c>
      <c r="AC175" s="34" t="s">
        <v>3054</v>
      </c>
      <c r="AD175" s="21">
        <v>1</v>
      </c>
    </row>
    <row r="176" spans="1:30" x14ac:dyDescent="0.3">
      <c r="A176" s="18" t="str">
        <f t="shared" ref="A176:B176" si="182">IF(AND(ISNUMBER(SEARCH("Yes",C176)),ISNUMBER(SEARCH("Yes",E176)),ISNUMBER(SEARCH("Yes",G176)),ISNUMBER(SEARCH("Yes",I176))),"Yes","No")</f>
        <v>No</v>
      </c>
      <c r="B176" s="18" t="str">
        <f t="shared" si="182"/>
        <v>No</v>
      </c>
      <c r="C176" s="15" t="str">
        <f t="shared" si="1"/>
        <v>No</v>
      </c>
      <c r="D176" s="18" t="str">
        <f t="shared" si="2"/>
        <v>No</v>
      </c>
      <c r="E176" s="18" t="str">
        <f t="shared" si="3"/>
        <v>No</v>
      </c>
      <c r="F176" s="18" t="str">
        <f t="shared" si="4"/>
        <v>No</v>
      </c>
      <c r="G176" s="18" t="str">
        <f t="shared" si="5"/>
        <v>No</v>
      </c>
      <c r="H176" s="18" t="str">
        <f t="shared" si="6"/>
        <v>No</v>
      </c>
      <c r="I176" s="18" t="str">
        <f t="shared" si="7"/>
        <v>Yes</v>
      </c>
      <c r="J176" s="18" t="str">
        <f t="shared" si="8"/>
        <v>Yes</v>
      </c>
      <c r="K176" s="21">
        <v>174</v>
      </c>
      <c r="L176" s="5" t="s">
        <v>717</v>
      </c>
      <c r="M176" s="5" t="s">
        <v>718</v>
      </c>
      <c r="N176" s="5" t="s">
        <v>2307</v>
      </c>
      <c r="O176" s="5" t="s">
        <v>152</v>
      </c>
      <c r="P176" s="5" t="s">
        <v>3055</v>
      </c>
      <c r="Q176" s="34" t="s">
        <v>3056</v>
      </c>
      <c r="R176" s="21">
        <v>1</v>
      </c>
      <c r="S176" s="22"/>
      <c r="T176" s="22"/>
      <c r="U176" s="22"/>
      <c r="V176" s="22"/>
      <c r="W176" s="22"/>
      <c r="X176" s="22"/>
      <c r="Y176" s="22"/>
      <c r="Z176" s="22"/>
      <c r="AA176" s="5" t="s">
        <v>24</v>
      </c>
      <c r="AB176" s="5" t="s">
        <v>3057</v>
      </c>
      <c r="AC176" s="34" t="s">
        <v>3058</v>
      </c>
      <c r="AD176" s="21">
        <v>1</v>
      </c>
    </row>
    <row r="177" spans="1:30" x14ac:dyDescent="0.3">
      <c r="A177" s="18" t="str">
        <f t="shared" ref="A177:B177" si="183">IF(AND(ISNUMBER(SEARCH("Yes",C177)),ISNUMBER(SEARCH("Yes",E177)),ISNUMBER(SEARCH("Yes",G177)),ISNUMBER(SEARCH("Yes",I177))),"Yes","No")</f>
        <v>No</v>
      </c>
      <c r="B177" s="18" t="str">
        <f t="shared" si="183"/>
        <v>No</v>
      </c>
      <c r="C177" s="15" t="str">
        <f t="shared" si="1"/>
        <v>No</v>
      </c>
      <c r="D177" s="18" t="str">
        <f t="shared" si="2"/>
        <v>No</v>
      </c>
      <c r="E177" s="18" t="str">
        <f t="shared" si="3"/>
        <v>No</v>
      </c>
      <c r="F177" s="18" t="str">
        <f t="shared" si="4"/>
        <v>No</v>
      </c>
      <c r="G177" s="18" t="str">
        <f t="shared" si="5"/>
        <v>No</v>
      </c>
      <c r="H177" s="18" t="str">
        <f t="shared" si="6"/>
        <v>No</v>
      </c>
      <c r="I177" s="18" t="str">
        <f t="shared" si="7"/>
        <v>Yes</v>
      </c>
      <c r="J177" s="18" t="str">
        <f t="shared" si="8"/>
        <v>Yes</v>
      </c>
      <c r="K177" s="21">
        <v>175</v>
      </c>
      <c r="L177" s="5" t="s">
        <v>719</v>
      </c>
      <c r="M177" s="5" t="s">
        <v>720</v>
      </c>
      <c r="N177" s="5" t="s">
        <v>2307</v>
      </c>
      <c r="O177" s="5" t="s">
        <v>152</v>
      </c>
      <c r="P177" s="5" t="s">
        <v>3059</v>
      </c>
      <c r="Q177" s="34" t="s">
        <v>3060</v>
      </c>
      <c r="R177" s="21">
        <v>1</v>
      </c>
      <c r="S177" s="22"/>
      <c r="T177" s="22"/>
      <c r="U177" s="22"/>
      <c r="V177" s="22"/>
      <c r="W177" s="22"/>
      <c r="X177" s="22"/>
      <c r="Y177" s="22"/>
      <c r="Z177" s="22"/>
      <c r="AA177" s="5" t="s">
        <v>2310</v>
      </c>
      <c r="AB177" s="5" t="s">
        <v>2422</v>
      </c>
      <c r="AC177" s="34" t="s">
        <v>2471</v>
      </c>
      <c r="AD177" s="21">
        <v>1</v>
      </c>
    </row>
    <row r="178" spans="1:30" x14ac:dyDescent="0.3">
      <c r="A178" s="18" t="str">
        <f t="shared" ref="A178:B178" si="184">IF(AND(ISNUMBER(SEARCH("Yes",C178)),ISNUMBER(SEARCH("Yes",E178)),ISNUMBER(SEARCH("Yes",G178)),ISNUMBER(SEARCH("Yes",I178))),"Yes","No")</f>
        <v>No</v>
      </c>
      <c r="B178" s="18" t="str">
        <f t="shared" si="184"/>
        <v>No</v>
      </c>
      <c r="C178" s="15" t="str">
        <f t="shared" si="1"/>
        <v>No</v>
      </c>
      <c r="D178" s="18" t="str">
        <f t="shared" si="2"/>
        <v>No</v>
      </c>
      <c r="E178" s="18" t="str">
        <f t="shared" si="3"/>
        <v>No</v>
      </c>
      <c r="F178" s="18" t="str">
        <f t="shared" si="4"/>
        <v>No</v>
      </c>
      <c r="G178" s="18" t="str">
        <f t="shared" si="5"/>
        <v>No</v>
      </c>
      <c r="H178" s="18" t="str">
        <f t="shared" si="6"/>
        <v>No</v>
      </c>
      <c r="I178" s="18" t="str">
        <f t="shared" si="7"/>
        <v>Yes</v>
      </c>
      <c r="J178" s="18" t="str">
        <f t="shared" si="8"/>
        <v>Yes</v>
      </c>
      <c r="K178" s="21">
        <v>176</v>
      </c>
      <c r="L178" s="5" t="s">
        <v>721</v>
      </c>
      <c r="M178" s="5" t="s">
        <v>722</v>
      </c>
      <c r="N178" s="5" t="s">
        <v>2307</v>
      </c>
      <c r="O178" s="5" t="s">
        <v>152</v>
      </c>
      <c r="P178" s="5" t="s">
        <v>3061</v>
      </c>
      <c r="Q178" s="34" t="s">
        <v>3062</v>
      </c>
      <c r="R178" s="21">
        <v>1</v>
      </c>
      <c r="S178" s="22"/>
      <c r="T178" s="22"/>
      <c r="U178" s="22"/>
      <c r="V178" s="22"/>
      <c r="W178" s="22"/>
      <c r="X178" s="22"/>
      <c r="Y178" s="22"/>
      <c r="Z178" s="22"/>
      <c r="AA178" s="5" t="s">
        <v>2310</v>
      </c>
      <c r="AB178" s="5" t="s">
        <v>3063</v>
      </c>
      <c r="AC178" s="34" t="s">
        <v>3064</v>
      </c>
      <c r="AD178" s="21">
        <v>1</v>
      </c>
    </row>
    <row r="179" spans="1:30" x14ac:dyDescent="0.3">
      <c r="A179" s="18" t="str">
        <f t="shared" ref="A179:B179" si="185">IF(AND(ISNUMBER(SEARCH("Yes",C179)),ISNUMBER(SEARCH("Yes",E179)),ISNUMBER(SEARCH("Yes",G179)),ISNUMBER(SEARCH("Yes",I179))),"Yes","No")</f>
        <v>No</v>
      </c>
      <c r="B179" s="18" t="str">
        <f t="shared" si="185"/>
        <v>No</v>
      </c>
      <c r="C179" s="15" t="str">
        <f t="shared" si="1"/>
        <v>No</v>
      </c>
      <c r="D179" s="18" t="str">
        <f t="shared" si="2"/>
        <v>No</v>
      </c>
      <c r="E179" s="18" t="str">
        <f t="shared" si="3"/>
        <v>No</v>
      </c>
      <c r="F179" s="18" t="str">
        <f t="shared" si="4"/>
        <v>No</v>
      </c>
      <c r="G179" s="18" t="str">
        <f t="shared" si="5"/>
        <v>No</v>
      </c>
      <c r="H179" s="18" t="str">
        <f t="shared" si="6"/>
        <v>No</v>
      </c>
      <c r="I179" s="18" t="str">
        <f t="shared" si="7"/>
        <v>Yes</v>
      </c>
      <c r="J179" s="18" t="str">
        <f t="shared" si="8"/>
        <v>Yes</v>
      </c>
      <c r="K179" s="21">
        <v>177</v>
      </c>
      <c r="L179" s="5" t="s">
        <v>723</v>
      </c>
      <c r="M179" s="5" t="s">
        <v>724</v>
      </c>
      <c r="N179" s="5" t="s">
        <v>2307</v>
      </c>
      <c r="O179" s="5" t="s">
        <v>152</v>
      </c>
      <c r="P179" s="5" t="s">
        <v>2435</v>
      </c>
      <c r="Q179" s="34" t="s">
        <v>3065</v>
      </c>
      <c r="R179" s="21">
        <v>1</v>
      </c>
      <c r="S179" s="22"/>
      <c r="T179" s="22"/>
      <c r="U179" s="22"/>
      <c r="V179" s="22"/>
      <c r="W179" s="22"/>
      <c r="X179" s="22"/>
      <c r="Y179" s="22"/>
      <c r="Z179" s="22"/>
      <c r="AA179" s="5" t="s">
        <v>2310</v>
      </c>
      <c r="AB179" s="5" t="s">
        <v>3066</v>
      </c>
      <c r="AC179" s="34" t="s">
        <v>3067</v>
      </c>
      <c r="AD179" s="21">
        <v>1</v>
      </c>
    </row>
    <row r="180" spans="1:30" x14ac:dyDescent="0.3">
      <c r="A180" s="18" t="str">
        <f t="shared" ref="A180:B180" si="186">IF(AND(ISNUMBER(SEARCH("Yes",C180)),ISNUMBER(SEARCH("Yes",E180)),ISNUMBER(SEARCH("Yes",G180)),ISNUMBER(SEARCH("Yes",I180))),"Yes","No")</f>
        <v>No</v>
      </c>
      <c r="B180" s="18" t="str">
        <f t="shared" si="186"/>
        <v>No</v>
      </c>
      <c r="C180" s="15" t="str">
        <f t="shared" si="1"/>
        <v>No</v>
      </c>
      <c r="D180" s="18" t="str">
        <f t="shared" si="2"/>
        <v>No</v>
      </c>
      <c r="E180" s="18" t="str">
        <f t="shared" si="3"/>
        <v>No</v>
      </c>
      <c r="F180" s="18" t="str">
        <f t="shared" si="4"/>
        <v>No</v>
      </c>
      <c r="G180" s="18" t="str">
        <f t="shared" si="5"/>
        <v>No</v>
      </c>
      <c r="H180" s="18" t="str">
        <f t="shared" si="6"/>
        <v>No</v>
      </c>
      <c r="I180" s="18" t="str">
        <f t="shared" si="7"/>
        <v>Yes</v>
      </c>
      <c r="J180" s="18" t="str">
        <f t="shared" si="8"/>
        <v>No</v>
      </c>
      <c r="K180" s="21">
        <v>178</v>
      </c>
      <c r="L180" s="5" t="s">
        <v>725</v>
      </c>
      <c r="M180" s="5" t="s">
        <v>726</v>
      </c>
      <c r="N180" s="5" t="s">
        <v>2307</v>
      </c>
      <c r="O180" s="5" t="s">
        <v>152</v>
      </c>
      <c r="P180" s="5" t="s">
        <v>2449</v>
      </c>
      <c r="Q180" s="34" t="s">
        <v>3068</v>
      </c>
      <c r="R180" s="21">
        <v>1</v>
      </c>
      <c r="S180" s="22"/>
      <c r="T180" s="22"/>
      <c r="U180" s="22"/>
      <c r="V180" s="22"/>
      <c r="W180" s="22"/>
      <c r="X180" s="22"/>
      <c r="Y180" s="22"/>
      <c r="Z180" s="22"/>
      <c r="AA180" s="5" t="s">
        <v>152</v>
      </c>
      <c r="AB180" s="5" t="s">
        <v>3069</v>
      </c>
      <c r="AC180" s="34" t="s">
        <v>3070</v>
      </c>
      <c r="AD180" s="21">
        <v>1</v>
      </c>
    </row>
    <row r="181" spans="1:30" x14ac:dyDescent="0.3">
      <c r="A181" s="18" t="str">
        <f t="shared" ref="A181:B181" si="187">IF(AND(ISNUMBER(SEARCH("Yes",C181)),ISNUMBER(SEARCH("Yes",E181)),ISNUMBER(SEARCH("Yes",G181)),ISNUMBER(SEARCH("Yes",I181))),"Yes","No")</f>
        <v>No</v>
      </c>
      <c r="B181" s="18" t="str">
        <f t="shared" si="187"/>
        <v>No</v>
      </c>
      <c r="C181" s="15" t="str">
        <f t="shared" si="1"/>
        <v>No</v>
      </c>
      <c r="D181" s="18" t="str">
        <f t="shared" si="2"/>
        <v>No</v>
      </c>
      <c r="E181" s="18" t="str">
        <f t="shared" si="3"/>
        <v>No</v>
      </c>
      <c r="F181" s="18" t="str">
        <f t="shared" si="4"/>
        <v>No</v>
      </c>
      <c r="G181" s="18" t="str">
        <f t="shared" si="5"/>
        <v>No</v>
      </c>
      <c r="H181" s="18" t="str">
        <f t="shared" si="6"/>
        <v>No</v>
      </c>
      <c r="I181" s="18" t="str">
        <f t="shared" si="7"/>
        <v>Yes</v>
      </c>
      <c r="J181" s="18" t="str">
        <f t="shared" si="8"/>
        <v>Yes</v>
      </c>
      <c r="K181" s="21">
        <v>179</v>
      </c>
      <c r="L181" s="5" t="s">
        <v>727</v>
      </c>
      <c r="M181" s="5" t="s">
        <v>728</v>
      </c>
      <c r="N181" s="5" t="s">
        <v>2307</v>
      </c>
      <c r="O181" s="5" t="s">
        <v>152</v>
      </c>
      <c r="P181" s="5" t="s">
        <v>2392</v>
      </c>
      <c r="Q181" s="34" t="s">
        <v>3071</v>
      </c>
      <c r="R181" s="21">
        <v>1</v>
      </c>
      <c r="S181" s="22"/>
      <c r="T181" s="22"/>
      <c r="U181" s="22"/>
      <c r="V181" s="22"/>
      <c r="W181" s="22"/>
      <c r="X181" s="22"/>
      <c r="Y181" s="22"/>
      <c r="Z181" s="22"/>
      <c r="AA181" s="5" t="s">
        <v>2310</v>
      </c>
      <c r="AB181" s="5" t="s">
        <v>3072</v>
      </c>
      <c r="AC181" s="34" t="s">
        <v>2349</v>
      </c>
      <c r="AD181" s="21">
        <v>1</v>
      </c>
    </row>
    <row r="182" spans="1:30" x14ac:dyDescent="0.3">
      <c r="A182" s="18" t="str">
        <f t="shared" ref="A182:B182" si="188">IF(AND(ISNUMBER(SEARCH("Yes",C182)),ISNUMBER(SEARCH("Yes",E182)),ISNUMBER(SEARCH("Yes",G182)),ISNUMBER(SEARCH("Yes",I182))),"Yes","No")</f>
        <v>No</v>
      </c>
      <c r="B182" s="18" t="str">
        <f t="shared" si="188"/>
        <v>No</v>
      </c>
      <c r="C182" s="15" t="str">
        <f t="shared" si="1"/>
        <v>No</v>
      </c>
      <c r="D182" s="18" t="str">
        <f t="shared" si="2"/>
        <v>No</v>
      </c>
      <c r="E182" s="18" t="str">
        <f t="shared" si="3"/>
        <v>No</v>
      </c>
      <c r="F182" s="18" t="str">
        <f t="shared" si="4"/>
        <v>No</v>
      </c>
      <c r="G182" s="18" t="str">
        <f t="shared" si="5"/>
        <v>No</v>
      </c>
      <c r="H182" s="18" t="str">
        <f t="shared" si="6"/>
        <v>No</v>
      </c>
      <c r="I182" s="18" t="str">
        <f t="shared" si="7"/>
        <v>Yes</v>
      </c>
      <c r="J182" s="18" t="str">
        <f t="shared" si="8"/>
        <v>Yes</v>
      </c>
      <c r="K182" s="21">
        <v>180</v>
      </c>
      <c r="L182" s="5" t="s">
        <v>729</v>
      </c>
      <c r="M182" s="5" t="s">
        <v>730</v>
      </c>
      <c r="N182" s="5" t="s">
        <v>2307</v>
      </c>
      <c r="O182" s="5" t="s">
        <v>152</v>
      </c>
      <c r="P182" s="5" t="s">
        <v>2537</v>
      </c>
      <c r="Q182" s="34" t="s">
        <v>3073</v>
      </c>
      <c r="R182" s="21">
        <v>1</v>
      </c>
      <c r="S182" s="22"/>
      <c r="T182" s="22"/>
      <c r="U182" s="22"/>
      <c r="V182" s="22"/>
      <c r="W182" s="22"/>
      <c r="X182" s="22"/>
      <c r="Y182" s="22"/>
      <c r="Z182" s="22"/>
      <c r="AA182" s="5" t="s">
        <v>2310</v>
      </c>
      <c r="AB182" s="5" t="s">
        <v>2422</v>
      </c>
      <c r="AC182" s="34" t="s">
        <v>2471</v>
      </c>
      <c r="AD182" s="21">
        <v>1</v>
      </c>
    </row>
    <row r="183" spans="1:30" x14ac:dyDescent="0.3">
      <c r="A183" s="18" t="str">
        <f t="shared" ref="A183:B183" si="189">IF(AND(ISNUMBER(SEARCH("Yes",C183)),ISNUMBER(SEARCH("Yes",E183)),ISNUMBER(SEARCH("Yes",G183)),ISNUMBER(SEARCH("Yes",I183))),"Yes","No")</f>
        <v>Yes</v>
      </c>
      <c r="B183" s="18" t="str">
        <f t="shared" si="189"/>
        <v>Yes</v>
      </c>
      <c r="C183" s="15" t="str">
        <f t="shared" si="1"/>
        <v>Yes</v>
      </c>
      <c r="D183" s="18" t="str">
        <f t="shared" si="2"/>
        <v>Yes</v>
      </c>
      <c r="E183" s="18" t="str">
        <f t="shared" si="3"/>
        <v>Yes</v>
      </c>
      <c r="F183" s="18" t="str">
        <f t="shared" si="4"/>
        <v>Yes</v>
      </c>
      <c r="G183" s="18" t="str">
        <f t="shared" si="5"/>
        <v>Yes</v>
      </c>
      <c r="H183" s="18" t="str">
        <f t="shared" si="6"/>
        <v>Yes</v>
      </c>
      <c r="I183" s="18" t="str">
        <f t="shared" si="7"/>
        <v>Yes</v>
      </c>
      <c r="J183" s="18" t="str">
        <f t="shared" si="8"/>
        <v>Yes</v>
      </c>
      <c r="K183" s="21">
        <v>181</v>
      </c>
      <c r="L183" s="5" t="s">
        <v>59</v>
      </c>
      <c r="M183" s="5" t="s">
        <v>60</v>
      </c>
      <c r="N183" s="5" t="s">
        <v>2307</v>
      </c>
      <c r="O183" s="5" t="s">
        <v>24</v>
      </c>
      <c r="P183" s="5" t="s">
        <v>3074</v>
      </c>
      <c r="Q183" s="34" t="s">
        <v>3075</v>
      </c>
      <c r="R183" s="21">
        <v>1</v>
      </c>
      <c r="S183" s="5" t="s">
        <v>24</v>
      </c>
      <c r="T183" s="5" t="s">
        <v>3076</v>
      </c>
      <c r="U183" s="34" t="s">
        <v>3077</v>
      </c>
      <c r="V183" s="21">
        <v>1</v>
      </c>
      <c r="W183" s="5" t="s">
        <v>24</v>
      </c>
      <c r="X183" s="5" t="s">
        <v>3078</v>
      </c>
      <c r="Y183" s="34" t="s">
        <v>3079</v>
      </c>
      <c r="Z183" s="21">
        <v>1</v>
      </c>
      <c r="AA183" s="5" t="s">
        <v>24</v>
      </c>
      <c r="AB183" s="5" t="s">
        <v>3080</v>
      </c>
      <c r="AC183" s="34" t="s">
        <v>3081</v>
      </c>
      <c r="AD183" s="21">
        <v>1</v>
      </c>
    </row>
    <row r="184" spans="1:30" x14ac:dyDescent="0.3">
      <c r="A184" s="18" t="str">
        <f t="shared" ref="A184:B184" si="190">IF(AND(ISNUMBER(SEARCH("Yes",C184)),ISNUMBER(SEARCH("Yes",E184)),ISNUMBER(SEARCH("Yes",G184)),ISNUMBER(SEARCH("Yes",I184))),"Yes","No")</f>
        <v>No</v>
      </c>
      <c r="B184" s="18" t="str">
        <f t="shared" si="190"/>
        <v>No</v>
      </c>
      <c r="C184" s="15" t="str">
        <f t="shared" si="1"/>
        <v>No</v>
      </c>
      <c r="D184" s="18" t="str">
        <f t="shared" si="2"/>
        <v>No</v>
      </c>
      <c r="E184" s="18" t="str">
        <f t="shared" si="3"/>
        <v>No</v>
      </c>
      <c r="F184" s="18" t="str">
        <f t="shared" si="4"/>
        <v>No</v>
      </c>
      <c r="G184" s="18" t="str">
        <f t="shared" si="5"/>
        <v>No</v>
      </c>
      <c r="H184" s="18" t="str">
        <f t="shared" si="6"/>
        <v>No</v>
      </c>
      <c r="I184" s="18" t="str">
        <f t="shared" si="7"/>
        <v>Yes</v>
      </c>
      <c r="J184" s="18" t="str">
        <f t="shared" si="8"/>
        <v>Yes</v>
      </c>
      <c r="K184" s="21">
        <v>182</v>
      </c>
      <c r="L184" s="5" t="s">
        <v>731</v>
      </c>
      <c r="M184" s="5" t="s">
        <v>732</v>
      </c>
      <c r="N184" s="5" t="s">
        <v>2307</v>
      </c>
      <c r="O184" s="5" t="s">
        <v>152</v>
      </c>
      <c r="P184" s="5" t="s">
        <v>3082</v>
      </c>
      <c r="Q184" s="34" t="s">
        <v>2611</v>
      </c>
      <c r="R184" s="21">
        <v>1</v>
      </c>
      <c r="S184" s="22"/>
      <c r="T184" s="22"/>
      <c r="U184" s="22"/>
      <c r="V184" s="22"/>
      <c r="W184" s="22"/>
      <c r="X184" s="22"/>
      <c r="Y184" s="22"/>
      <c r="Z184" s="22"/>
      <c r="AA184" s="5" t="s">
        <v>24</v>
      </c>
      <c r="AB184" s="5" t="s">
        <v>3083</v>
      </c>
      <c r="AC184" s="34" t="s">
        <v>2734</v>
      </c>
      <c r="AD184" s="21">
        <v>1</v>
      </c>
    </row>
    <row r="185" spans="1:30" x14ac:dyDescent="0.3">
      <c r="A185" s="18" t="str">
        <f t="shared" ref="A185:B185" si="191">IF(AND(ISNUMBER(SEARCH("Yes",C185)),ISNUMBER(SEARCH("Yes",E185)),ISNUMBER(SEARCH("Yes",G185)),ISNUMBER(SEARCH("Yes",I185))),"Yes","No")</f>
        <v>Yes</v>
      </c>
      <c r="B185" s="18" t="str">
        <f t="shared" si="191"/>
        <v>Yes</v>
      </c>
      <c r="C185" s="15" t="str">
        <f t="shared" si="1"/>
        <v>Yes</v>
      </c>
      <c r="D185" s="18" t="str">
        <f t="shared" si="2"/>
        <v>Yes</v>
      </c>
      <c r="E185" s="18" t="str">
        <f t="shared" si="3"/>
        <v>Yes</v>
      </c>
      <c r="F185" s="18" t="str">
        <f t="shared" si="4"/>
        <v>Yes</v>
      </c>
      <c r="G185" s="18" t="str">
        <f t="shared" si="5"/>
        <v>Yes</v>
      </c>
      <c r="H185" s="18" t="str">
        <f t="shared" si="6"/>
        <v>Yes</v>
      </c>
      <c r="I185" s="18" t="str">
        <f t="shared" si="7"/>
        <v>Yes</v>
      </c>
      <c r="J185" s="18" t="str">
        <f t="shared" si="8"/>
        <v>Yes</v>
      </c>
      <c r="K185" s="21">
        <v>183</v>
      </c>
      <c r="L185" s="5" t="s">
        <v>233</v>
      </c>
      <c r="M185" s="5" t="s">
        <v>234</v>
      </c>
      <c r="N185" s="5" t="s">
        <v>2307</v>
      </c>
      <c r="O185" s="5" t="s">
        <v>24</v>
      </c>
      <c r="P185" s="5" t="s">
        <v>3084</v>
      </c>
      <c r="Q185" s="34" t="s">
        <v>3085</v>
      </c>
      <c r="R185" s="21">
        <v>1</v>
      </c>
      <c r="S185" s="5" t="s">
        <v>24</v>
      </c>
      <c r="T185" s="5" t="s">
        <v>3086</v>
      </c>
      <c r="U185" s="34" t="s">
        <v>3087</v>
      </c>
      <c r="V185" s="21">
        <v>1</v>
      </c>
      <c r="W185" s="5" t="s">
        <v>2310</v>
      </c>
      <c r="X185" s="5" t="s">
        <v>3088</v>
      </c>
      <c r="Y185" s="34" t="s">
        <v>3089</v>
      </c>
      <c r="Z185" s="21">
        <v>1</v>
      </c>
      <c r="AA185" s="5" t="s">
        <v>2310</v>
      </c>
      <c r="AB185" s="5" t="s">
        <v>3090</v>
      </c>
      <c r="AC185" s="34" t="s">
        <v>3091</v>
      </c>
      <c r="AD185" s="21">
        <v>1</v>
      </c>
    </row>
    <row r="186" spans="1:30" x14ac:dyDescent="0.3">
      <c r="A186" s="18" t="str">
        <f t="shared" ref="A186:B186" si="192">IF(AND(ISNUMBER(SEARCH("Yes",C186)),ISNUMBER(SEARCH("Yes",E186)),ISNUMBER(SEARCH("Yes",G186)),ISNUMBER(SEARCH("Yes",I186))),"Yes","No")</f>
        <v>No</v>
      </c>
      <c r="B186" s="18" t="str">
        <f t="shared" si="192"/>
        <v>No</v>
      </c>
      <c r="C186" s="15" t="str">
        <f t="shared" si="1"/>
        <v>No</v>
      </c>
      <c r="D186" s="18" t="str">
        <f t="shared" si="2"/>
        <v>No</v>
      </c>
      <c r="E186" s="18" t="str">
        <f t="shared" si="3"/>
        <v>No</v>
      </c>
      <c r="F186" s="18" t="str">
        <f t="shared" si="4"/>
        <v>No</v>
      </c>
      <c r="G186" s="18" t="str">
        <f t="shared" si="5"/>
        <v>No</v>
      </c>
      <c r="H186" s="18" t="str">
        <f t="shared" si="6"/>
        <v>No</v>
      </c>
      <c r="I186" s="18" t="str">
        <f t="shared" si="7"/>
        <v>Yes</v>
      </c>
      <c r="J186" s="18" t="str">
        <f t="shared" si="8"/>
        <v>Yes</v>
      </c>
      <c r="K186" s="21">
        <v>184</v>
      </c>
      <c r="L186" s="5" t="s">
        <v>733</v>
      </c>
      <c r="M186" s="5" t="s">
        <v>734</v>
      </c>
      <c r="N186" s="5" t="s">
        <v>2307</v>
      </c>
      <c r="O186" s="5" t="s">
        <v>152</v>
      </c>
      <c r="P186" s="5" t="s">
        <v>3092</v>
      </c>
      <c r="Q186" s="34" t="s">
        <v>3093</v>
      </c>
      <c r="R186" s="21">
        <v>1</v>
      </c>
      <c r="S186" s="22"/>
      <c r="T186" s="22"/>
      <c r="U186" s="22"/>
      <c r="V186" s="22"/>
      <c r="W186" s="22"/>
      <c r="X186" s="22"/>
      <c r="Y186" s="22"/>
      <c r="Z186" s="22"/>
      <c r="AA186" s="5" t="s">
        <v>24</v>
      </c>
      <c r="AB186" s="5" t="s">
        <v>3094</v>
      </c>
      <c r="AC186" s="34" t="s">
        <v>3095</v>
      </c>
      <c r="AD186" s="21">
        <v>1</v>
      </c>
    </row>
    <row r="187" spans="1:30" x14ac:dyDescent="0.3">
      <c r="A187" s="18" t="str">
        <f t="shared" ref="A187:B187" si="193">IF(AND(ISNUMBER(SEARCH("Yes",C187)),ISNUMBER(SEARCH("Yes",E187)),ISNUMBER(SEARCH("Yes",G187)),ISNUMBER(SEARCH("Yes",I187))),"Yes","No")</f>
        <v>No</v>
      </c>
      <c r="B187" s="18" t="str">
        <f t="shared" si="193"/>
        <v>No</v>
      </c>
      <c r="C187" s="15" t="str">
        <f t="shared" si="1"/>
        <v>Yes</v>
      </c>
      <c r="D187" s="18" t="str">
        <f t="shared" si="2"/>
        <v>No</v>
      </c>
      <c r="E187" s="18" t="str">
        <f t="shared" si="3"/>
        <v>Yes</v>
      </c>
      <c r="F187" s="18" t="str">
        <f t="shared" si="4"/>
        <v>Yes</v>
      </c>
      <c r="G187" s="18" t="str">
        <f t="shared" si="5"/>
        <v>No</v>
      </c>
      <c r="H187" s="18" t="str">
        <f t="shared" si="6"/>
        <v>Yes</v>
      </c>
      <c r="I187" s="18" t="str">
        <f t="shared" si="7"/>
        <v>Yes</v>
      </c>
      <c r="J187" s="18" t="str">
        <f t="shared" si="8"/>
        <v>Yes</v>
      </c>
      <c r="K187" s="21">
        <v>185</v>
      </c>
      <c r="L187" s="5" t="s">
        <v>397</v>
      </c>
      <c r="M187" s="5" t="s">
        <v>398</v>
      </c>
      <c r="N187" s="5" t="s">
        <v>2307</v>
      </c>
      <c r="O187" s="5" t="s">
        <v>152</v>
      </c>
      <c r="P187" s="5" t="s">
        <v>3096</v>
      </c>
      <c r="Q187" s="34" t="s">
        <v>3097</v>
      </c>
      <c r="R187" s="21">
        <v>1</v>
      </c>
      <c r="S187" s="5" t="s">
        <v>24</v>
      </c>
      <c r="T187" s="5" t="s">
        <v>3098</v>
      </c>
      <c r="U187" s="34" t="s">
        <v>3099</v>
      </c>
      <c r="V187" s="21">
        <v>1</v>
      </c>
      <c r="W187" s="5" t="s">
        <v>152</v>
      </c>
      <c r="X187" s="5" t="s">
        <v>3100</v>
      </c>
      <c r="Y187" s="34" t="s">
        <v>3101</v>
      </c>
      <c r="Z187" s="21">
        <v>1</v>
      </c>
      <c r="AA187" s="5" t="s">
        <v>24</v>
      </c>
      <c r="AB187" s="5" t="s">
        <v>3102</v>
      </c>
      <c r="AC187" s="34" t="s">
        <v>3103</v>
      </c>
      <c r="AD187" s="21">
        <v>1</v>
      </c>
    </row>
    <row r="188" spans="1:30" x14ac:dyDescent="0.3">
      <c r="A188" s="18" t="str">
        <f t="shared" ref="A188:B188" si="194">IF(AND(ISNUMBER(SEARCH("Yes",C188)),ISNUMBER(SEARCH("Yes",E188)),ISNUMBER(SEARCH("Yes",G188)),ISNUMBER(SEARCH("Yes",I188))),"Yes","No")</f>
        <v>No</v>
      </c>
      <c r="B188" s="18" t="str">
        <f t="shared" si="194"/>
        <v>No</v>
      </c>
      <c r="C188" s="15" t="str">
        <f t="shared" si="1"/>
        <v>No</v>
      </c>
      <c r="D188" s="18" t="str">
        <f t="shared" si="2"/>
        <v>No</v>
      </c>
      <c r="E188" s="18" t="str">
        <f t="shared" si="3"/>
        <v>No</v>
      </c>
      <c r="F188" s="18" t="str">
        <f t="shared" si="4"/>
        <v>No</v>
      </c>
      <c r="G188" s="18" t="str">
        <f t="shared" si="5"/>
        <v>No</v>
      </c>
      <c r="H188" s="18" t="str">
        <f t="shared" si="6"/>
        <v>No</v>
      </c>
      <c r="I188" s="18" t="str">
        <f t="shared" si="7"/>
        <v>Yes</v>
      </c>
      <c r="J188" s="18" t="str">
        <f t="shared" si="8"/>
        <v>Yes</v>
      </c>
      <c r="K188" s="21">
        <v>186</v>
      </c>
      <c r="L188" s="5" t="s">
        <v>3104</v>
      </c>
      <c r="M188" s="5" t="s">
        <v>3105</v>
      </c>
      <c r="N188" s="5" t="s">
        <v>2307</v>
      </c>
      <c r="O188" s="5" t="s">
        <v>152</v>
      </c>
      <c r="P188" s="5" t="s">
        <v>3106</v>
      </c>
      <c r="Q188" s="34" t="s">
        <v>3107</v>
      </c>
      <c r="R188" s="21">
        <v>1</v>
      </c>
      <c r="S188" s="22"/>
      <c r="T188" s="22"/>
      <c r="U188" s="22"/>
      <c r="V188" s="22"/>
      <c r="W188" s="22"/>
      <c r="X188" s="22"/>
      <c r="Y188" s="22"/>
      <c r="Z188" s="22"/>
      <c r="AA188" s="5" t="s">
        <v>24</v>
      </c>
      <c r="AB188" s="5" t="s">
        <v>3108</v>
      </c>
      <c r="AC188" s="34" t="s">
        <v>3109</v>
      </c>
      <c r="AD188" s="21">
        <v>1</v>
      </c>
    </row>
    <row r="189" spans="1:30" x14ac:dyDescent="0.3">
      <c r="A189" s="18" t="str">
        <f t="shared" ref="A189:B189" si="195">IF(AND(ISNUMBER(SEARCH("Yes",C189)),ISNUMBER(SEARCH("Yes",E189)),ISNUMBER(SEARCH("Yes",G189)),ISNUMBER(SEARCH("Yes",I189))),"Yes","No")</f>
        <v>No</v>
      </c>
      <c r="B189" s="18" t="str">
        <f t="shared" si="195"/>
        <v>No</v>
      </c>
      <c r="C189" s="15" t="str">
        <f t="shared" si="1"/>
        <v>No</v>
      </c>
      <c r="D189" s="18" t="str">
        <f t="shared" si="2"/>
        <v>No</v>
      </c>
      <c r="E189" s="18" t="str">
        <f t="shared" si="3"/>
        <v>No</v>
      </c>
      <c r="F189" s="18" t="str">
        <f t="shared" si="4"/>
        <v>No</v>
      </c>
      <c r="G189" s="18" t="str">
        <f t="shared" si="5"/>
        <v>No</v>
      </c>
      <c r="H189" s="18" t="str">
        <f t="shared" si="6"/>
        <v>No</v>
      </c>
      <c r="I189" s="18" t="str">
        <f t="shared" si="7"/>
        <v>Yes</v>
      </c>
      <c r="J189" s="18" t="str">
        <f t="shared" si="8"/>
        <v>Yes</v>
      </c>
      <c r="K189" s="21">
        <v>187</v>
      </c>
      <c r="L189" s="5" t="s">
        <v>737</v>
      </c>
      <c r="M189" s="5" t="s">
        <v>738</v>
      </c>
      <c r="N189" s="5" t="s">
        <v>2307</v>
      </c>
      <c r="O189" s="5" t="s">
        <v>152</v>
      </c>
      <c r="P189" s="5" t="s">
        <v>2724</v>
      </c>
      <c r="Q189" s="34" t="s">
        <v>3110</v>
      </c>
      <c r="R189" s="21">
        <v>1</v>
      </c>
      <c r="S189" s="22"/>
      <c r="T189" s="22"/>
      <c r="U189" s="22"/>
      <c r="V189" s="22"/>
      <c r="W189" s="22"/>
      <c r="X189" s="22"/>
      <c r="Y189" s="22"/>
      <c r="Z189" s="22"/>
      <c r="AA189" s="5" t="s">
        <v>24</v>
      </c>
      <c r="AB189" s="5" t="s">
        <v>3111</v>
      </c>
      <c r="AC189" s="34" t="s">
        <v>3112</v>
      </c>
      <c r="AD189" s="21">
        <v>1</v>
      </c>
    </row>
    <row r="190" spans="1:30" x14ac:dyDescent="0.3">
      <c r="A190" s="18" t="str">
        <f t="shared" ref="A190:B190" si="196">IF(AND(ISNUMBER(SEARCH("Yes",C190)),ISNUMBER(SEARCH("Yes",E190)),ISNUMBER(SEARCH("Yes",G190)),ISNUMBER(SEARCH("Yes",I190))),"Yes","No")</f>
        <v>No</v>
      </c>
      <c r="B190" s="18" t="str">
        <f t="shared" si="196"/>
        <v>No</v>
      </c>
      <c r="C190" s="15" t="str">
        <f t="shared" si="1"/>
        <v>No</v>
      </c>
      <c r="D190" s="18" t="str">
        <f t="shared" si="2"/>
        <v>No</v>
      </c>
      <c r="E190" s="18" t="str">
        <f t="shared" si="3"/>
        <v>No</v>
      </c>
      <c r="F190" s="18" t="str">
        <f t="shared" si="4"/>
        <v>No</v>
      </c>
      <c r="G190" s="18" t="str">
        <f t="shared" si="5"/>
        <v>No</v>
      </c>
      <c r="H190" s="18" t="str">
        <f t="shared" si="6"/>
        <v>No</v>
      </c>
      <c r="I190" s="18" t="str">
        <f t="shared" si="7"/>
        <v>Yes</v>
      </c>
      <c r="J190" s="18" t="str">
        <f t="shared" si="8"/>
        <v>Yes</v>
      </c>
      <c r="K190" s="21">
        <v>188</v>
      </c>
      <c r="L190" s="5" t="s">
        <v>739</v>
      </c>
      <c r="M190" s="5" t="s">
        <v>740</v>
      </c>
      <c r="N190" s="5" t="s">
        <v>2307</v>
      </c>
      <c r="O190" s="5" t="s">
        <v>152</v>
      </c>
      <c r="P190" s="5" t="s">
        <v>3113</v>
      </c>
      <c r="Q190" s="34" t="s">
        <v>3114</v>
      </c>
      <c r="R190" s="21">
        <v>1</v>
      </c>
      <c r="S190" s="22"/>
      <c r="T190" s="22"/>
      <c r="U190" s="22"/>
      <c r="V190" s="22"/>
      <c r="W190" s="22"/>
      <c r="X190" s="22"/>
      <c r="Y190" s="22"/>
      <c r="Z190" s="22"/>
      <c r="AA190" s="5" t="s">
        <v>2310</v>
      </c>
      <c r="AB190" s="5" t="s">
        <v>3115</v>
      </c>
      <c r="AC190" s="34" t="s">
        <v>3116</v>
      </c>
      <c r="AD190" s="21">
        <v>1</v>
      </c>
    </row>
    <row r="191" spans="1:30" x14ac:dyDescent="0.3">
      <c r="A191" s="18" t="str">
        <f t="shared" ref="A191:B191" si="197">IF(AND(ISNUMBER(SEARCH("Yes",C191)),ISNUMBER(SEARCH("Yes",E191)),ISNUMBER(SEARCH("Yes",G191)),ISNUMBER(SEARCH("Yes",I191))),"Yes","No")</f>
        <v>No</v>
      </c>
      <c r="B191" s="18" t="str">
        <f t="shared" si="197"/>
        <v>No</v>
      </c>
      <c r="C191" s="15" t="str">
        <f t="shared" si="1"/>
        <v>No</v>
      </c>
      <c r="D191" s="18" t="str">
        <f t="shared" si="2"/>
        <v>No</v>
      </c>
      <c r="E191" s="18" t="str">
        <f t="shared" si="3"/>
        <v>Yes</v>
      </c>
      <c r="F191" s="18" t="str">
        <f t="shared" si="4"/>
        <v>Yes</v>
      </c>
      <c r="G191" s="18" t="str">
        <f t="shared" si="5"/>
        <v>Yes</v>
      </c>
      <c r="H191" s="18" t="str">
        <f t="shared" si="6"/>
        <v>Yes</v>
      </c>
      <c r="I191" s="18" t="str">
        <f t="shared" si="7"/>
        <v>Yes</v>
      </c>
      <c r="J191" s="18" t="str">
        <f t="shared" si="8"/>
        <v>Yes</v>
      </c>
      <c r="K191" s="21">
        <v>189</v>
      </c>
      <c r="L191" s="5" t="s">
        <v>349</v>
      </c>
      <c r="M191" s="5" t="s">
        <v>350</v>
      </c>
      <c r="N191" s="5" t="s">
        <v>2307</v>
      </c>
      <c r="O191" s="5" t="s">
        <v>152</v>
      </c>
      <c r="P191" s="5" t="s">
        <v>2649</v>
      </c>
      <c r="Q191" s="34" t="s">
        <v>2650</v>
      </c>
      <c r="R191" s="21">
        <v>1</v>
      </c>
      <c r="S191" s="5" t="s">
        <v>24</v>
      </c>
      <c r="T191" s="5" t="s">
        <v>3117</v>
      </c>
      <c r="U191" s="34" t="s">
        <v>3118</v>
      </c>
      <c r="V191" s="21">
        <v>1</v>
      </c>
      <c r="W191" s="5" t="s">
        <v>2310</v>
      </c>
      <c r="X191" s="5" t="s">
        <v>3119</v>
      </c>
      <c r="Y191" s="34" t="s">
        <v>3120</v>
      </c>
      <c r="Z191" s="21">
        <v>1</v>
      </c>
      <c r="AA191" s="5" t="s">
        <v>2310</v>
      </c>
      <c r="AB191" s="5" t="s">
        <v>3121</v>
      </c>
      <c r="AC191" s="34" t="s">
        <v>3122</v>
      </c>
      <c r="AD191" s="21">
        <v>1</v>
      </c>
    </row>
    <row r="192" spans="1:30" x14ac:dyDescent="0.3">
      <c r="A192" s="18" t="str">
        <f t="shared" ref="A192:B192" si="198">IF(AND(ISNUMBER(SEARCH("Yes",C192)),ISNUMBER(SEARCH("Yes",E192)),ISNUMBER(SEARCH("Yes",G192)),ISNUMBER(SEARCH("Yes",I192))),"Yes","No")</f>
        <v>No</v>
      </c>
      <c r="B192" s="18" t="str">
        <f t="shared" si="198"/>
        <v>No</v>
      </c>
      <c r="C192" s="15" t="str">
        <f t="shared" si="1"/>
        <v>No</v>
      </c>
      <c r="D192" s="18" t="str">
        <f t="shared" si="2"/>
        <v>No</v>
      </c>
      <c r="E192" s="18" t="str">
        <f t="shared" si="3"/>
        <v>No</v>
      </c>
      <c r="F192" s="18" t="str">
        <f t="shared" si="4"/>
        <v>No</v>
      </c>
      <c r="G192" s="18" t="str">
        <f t="shared" si="5"/>
        <v>No</v>
      </c>
      <c r="H192" s="18" t="str">
        <f t="shared" si="6"/>
        <v>No</v>
      </c>
      <c r="I192" s="18" t="str">
        <f t="shared" si="7"/>
        <v>Yes</v>
      </c>
      <c r="J192" s="18" t="str">
        <f t="shared" si="8"/>
        <v>Yes</v>
      </c>
      <c r="K192" s="21">
        <v>190</v>
      </c>
      <c r="L192" s="5" t="s">
        <v>741</v>
      </c>
      <c r="M192" s="5" t="s">
        <v>742</v>
      </c>
      <c r="N192" s="5" t="s">
        <v>2307</v>
      </c>
      <c r="O192" s="5" t="s">
        <v>152</v>
      </c>
      <c r="P192" s="5" t="s">
        <v>2537</v>
      </c>
      <c r="Q192" s="34" t="s">
        <v>3123</v>
      </c>
      <c r="R192" s="21">
        <v>1</v>
      </c>
      <c r="S192" s="22"/>
      <c r="T192" s="22"/>
      <c r="U192" s="22"/>
      <c r="V192" s="22"/>
      <c r="W192" s="22"/>
      <c r="X192" s="22"/>
      <c r="Y192" s="22"/>
      <c r="Z192" s="22"/>
      <c r="AA192" s="5" t="s">
        <v>2310</v>
      </c>
      <c r="AB192" s="5" t="s">
        <v>3124</v>
      </c>
      <c r="AC192" s="34" t="s">
        <v>3125</v>
      </c>
      <c r="AD192" s="21">
        <v>1</v>
      </c>
    </row>
    <row r="193" spans="1:30" x14ac:dyDescent="0.3">
      <c r="A193" s="18" t="str">
        <f t="shared" ref="A193:B193" si="199">IF(AND(ISNUMBER(SEARCH("Yes",C193)),ISNUMBER(SEARCH("Yes",E193)),ISNUMBER(SEARCH("Yes",G193)),ISNUMBER(SEARCH("Yes",I193))),"Yes","No")</f>
        <v>No</v>
      </c>
      <c r="B193" s="18" t="str">
        <f t="shared" si="199"/>
        <v>No</v>
      </c>
      <c r="C193" s="15" t="str">
        <f t="shared" si="1"/>
        <v>No</v>
      </c>
      <c r="D193" s="18" t="str">
        <f t="shared" si="2"/>
        <v>No</v>
      </c>
      <c r="E193" s="18" t="str">
        <f t="shared" si="3"/>
        <v>No</v>
      </c>
      <c r="F193" s="18" t="str">
        <f t="shared" si="4"/>
        <v>No</v>
      </c>
      <c r="G193" s="18" t="str">
        <f t="shared" si="5"/>
        <v>No</v>
      </c>
      <c r="H193" s="18" t="str">
        <f t="shared" si="6"/>
        <v>No</v>
      </c>
      <c r="I193" s="18" t="str">
        <f t="shared" si="7"/>
        <v>Yes</v>
      </c>
      <c r="J193" s="18" t="str">
        <f t="shared" si="8"/>
        <v>Yes</v>
      </c>
      <c r="K193" s="21">
        <v>191</v>
      </c>
      <c r="L193" s="5" t="s">
        <v>743</v>
      </c>
      <c r="M193" s="5" t="s">
        <v>3126</v>
      </c>
      <c r="N193" s="5" t="s">
        <v>2307</v>
      </c>
      <c r="O193" s="5" t="s">
        <v>152</v>
      </c>
      <c r="P193" s="5" t="s">
        <v>3127</v>
      </c>
      <c r="Q193" s="34" t="s">
        <v>3128</v>
      </c>
      <c r="R193" s="21">
        <v>1</v>
      </c>
      <c r="S193" s="22"/>
      <c r="T193" s="22"/>
      <c r="U193" s="22"/>
      <c r="V193" s="22"/>
      <c r="W193" s="22"/>
      <c r="X193" s="22"/>
      <c r="Y193" s="22"/>
      <c r="Z193" s="22"/>
      <c r="AA193" s="5" t="s">
        <v>24</v>
      </c>
      <c r="AB193" s="5" t="s">
        <v>3129</v>
      </c>
      <c r="AC193" s="34" t="s">
        <v>3130</v>
      </c>
      <c r="AD193" s="21">
        <v>1</v>
      </c>
    </row>
    <row r="194" spans="1:30" x14ac:dyDescent="0.3">
      <c r="A194" s="18" t="str">
        <f t="shared" ref="A194:B194" si="200">IF(AND(ISNUMBER(SEARCH("Yes",C194)),ISNUMBER(SEARCH("Yes",E194)),ISNUMBER(SEARCH("Yes",G194)),ISNUMBER(SEARCH("Yes",I194))),"Yes","No")</f>
        <v>No</v>
      </c>
      <c r="B194" s="18" t="str">
        <f t="shared" si="200"/>
        <v>No</v>
      </c>
      <c r="C194" s="15" t="str">
        <f t="shared" si="1"/>
        <v>No</v>
      </c>
      <c r="D194" s="18" t="str">
        <f t="shared" si="2"/>
        <v>No</v>
      </c>
      <c r="E194" s="18" t="str">
        <f t="shared" si="3"/>
        <v>No</v>
      </c>
      <c r="F194" s="18" t="str">
        <f t="shared" si="4"/>
        <v>No</v>
      </c>
      <c r="G194" s="18" t="str">
        <f t="shared" si="5"/>
        <v>No</v>
      </c>
      <c r="H194" s="18" t="str">
        <f t="shared" si="6"/>
        <v>No</v>
      </c>
      <c r="I194" s="18" t="str">
        <f t="shared" si="7"/>
        <v>Yes</v>
      </c>
      <c r="J194" s="18" t="str">
        <f t="shared" si="8"/>
        <v>Yes</v>
      </c>
      <c r="K194" s="21">
        <v>192</v>
      </c>
      <c r="L194" s="5" t="s">
        <v>745</v>
      </c>
      <c r="M194" s="5" t="s">
        <v>746</v>
      </c>
      <c r="N194" s="5" t="s">
        <v>2307</v>
      </c>
      <c r="O194" s="5" t="s">
        <v>152</v>
      </c>
      <c r="P194" s="5" t="s">
        <v>3113</v>
      </c>
      <c r="Q194" s="34" t="s">
        <v>3131</v>
      </c>
      <c r="R194" s="21">
        <v>1</v>
      </c>
      <c r="S194" s="22"/>
      <c r="T194" s="22"/>
      <c r="U194" s="22"/>
      <c r="V194" s="22"/>
      <c r="W194" s="22"/>
      <c r="X194" s="22"/>
      <c r="Y194" s="22"/>
      <c r="Z194" s="22"/>
      <c r="AA194" s="5" t="s">
        <v>24</v>
      </c>
      <c r="AB194" s="5" t="s">
        <v>3132</v>
      </c>
      <c r="AC194" s="34" t="s">
        <v>3133</v>
      </c>
      <c r="AD194" s="21">
        <v>1</v>
      </c>
    </row>
    <row r="195" spans="1:30" x14ac:dyDescent="0.3">
      <c r="A195" s="18" t="str">
        <f t="shared" ref="A195:B195" si="201">IF(AND(ISNUMBER(SEARCH("Yes",C195)),ISNUMBER(SEARCH("Yes",E195)),ISNUMBER(SEARCH("Yes",G195)),ISNUMBER(SEARCH("Yes",I195))),"Yes","No")</f>
        <v>No</v>
      </c>
      <c r="B195" s="18" t="str">
        <f t="shared" si="201"/>
        <v>No</v>
      </c>
      <c r="C195" s="15" t="str">
        <f t="shared" si="1"/>
        <v>No</v>
      </c>
      <c r="D195" s="18" t="str">
        <f t="shared" si="2"/>
        <v>No</v>
      </c>
      <c r="E195" s="18" t="str">
        <f t="shared" si="3"/>
        <v>No</v>
      </c>
      <c r="F195" s="18" t="str">
        <f t="shared" si="4"/>
        <v>No</v>
      </c>
      <c r="G195" s="18" t="str">
        <f t="shared" si="5"/>
        <v>No</v>
      </c>
      <c r="H195" s="18" t="str">
        <f t="shared" si="6"/>
        <v>No</v>
      </c>
      <c r="I195" s="18" t="str">
        <f t="shared" si="7"/>
        <v>Yes</v>
      </c>
      <c r="J195" s="18" t="str">
        <f t="shared" si="8"/>
        <v>Yes</v>
      </c>
      <c r="K195" s="21">
        <v>193</v>
      </c>
      <c r="L195" s="5" t="s">
        <v>747</v>
      </c>
      <c r="M195" s="5" t="s">
        <v>748</v>
      </c>
      <c r="N195" s="5" t="s">
        <v>2307</v>
      </c>
      <c r="O195" s="5" t="s">
        <v>152</v>
      </c>
      <c r="P195" s="5" t="s">
        <v>2724</v>
      </c>
      <c r="Q195" s="34" t="s">
        <v>3134</v>
      </c>
      <c r="R195" s="21">
        <v>1</v>
      </c>
      <c r="S195" s="22"/>
      <c r="T195" s="22"/>
      <c r="U195" s="22"/>
      <c r="V195" s="22"/>
      <c r="W195" s="22"/>
      <c r="X195" s="22"/>
      <c r="Y195" s="22"/>
      <c r="Z195" s="22"/>
      <c r="AA195" s="5" t="s">
        <v>24</v>
      </c>
      <c r="AB195" s="5" t="s">
        <v>3135</v>
      </c>
      <c r="AC195" s="34" t="s">
        <v>3136</v>
      </c>
      <c r="AD195" s="21">
        <v>1</v>
      </c>
    </row>
    <row r="196" spans="1:30" x14ac:dyDescent="0.3">
      <c r="A196" s="18" t="str">
        <f t="shared" ref="A196:B196" si="202">IF(AND(ISNUMBER(SEARCH("Yes",C196)),ISNUMBER(SEARCH("Yes",E196)),ISNUMBER(SEARCH("Yes",G196)),ISNUMBER(SEARCH("Yes",I196))),"Yes","No")</f>
        <v>No</v>
      </c>
      <c r="B196" s="18" t="str">
        <f t="shared" si="202"/>
        <v>No</v>
      </c>
      <c r="C196" s="15" t="str">
        <f t="shared" si="1"/>
        <v>No</v>
      </c>
      <c r="D196" s="18" t="str">
        <f t="shared" si="2"/>
        <v>No</v>
      </c>
      <c r="E196" s="18" t="str">
        <f t="shared" si="3"/>
        <v>Yes</v>
      </c>
      <c r="F196" s="18" t="str">
        <f t="shared" si="4"/>
        <v>Yes</v>
      </c>
      <c r="G196" s="18" t="str">
        <f t="shared" si="5"/>
        <v>Yes</v>
      </c>
      <c r="H196" s="18" t="str">
        <f t="shared" si="6"/>
        <v>Yes</v>
      </c>
      <c r="I196" s="18" t="str">
        <f t="shared" si="7"/>
        <v>Yes</v>
      </c>
      <c r="J196" s="18" t="str">
        <f t="shared" si="8"/>
        <v>Yes</v>
      </c>
      <c r="K196" s="21">
        <v>194</v>
      </c>
      <c r="L196" s="5" t="s">
        <v>341</v>
      </c>
      <c r="M196" s="5" t="s">
        <v>342</v>
      </c>
      <c r="N196" s="5" t="s">
        <v>2307</v>
      </c>
      <c r="O196" s="5" t="s">
        <v>152</v>
      </c>
      <c r="P196" s="5" t="s">
        <v>2664</v>
      </c>
      <c r="Q196" s="34" t="s">
        <v>2650</v>
      </c>
      <c r="R196" s="21">
        <v>1</v>
      </c>
      <c r="S196" s="5" t="s">
        <v>24</v>
      </c>
      <c r="T196" s="5" t="s">
        <v>3137</v>
      </c>
      <c r="U196" s="34" t="s">
        <v>3138</v>
      </c>
      <c r="V196" s="21">
        <v>1</v>
      </c>
      <c r="W196" s="5" t="s">
        <v>2310</v>
      </c>
      <c r="X196" s="5" t="s">
        <v>3139</v>
      </c>
      <c r="Y196" s="34" t="s">
        <v>3140</v>
      </c>
      <c r="Z196" s="21">
        <v>1</v>
      </c>
      <c r="AA196" s="5" t="s">
        <v>24</v>
      </c>
      <c r="AB196" s="5" t="s">
        <v>3141</v>
      </c>
      <c r="AC196" s="34" t="s">
        <v>2734</v>
      </c>
      <c r="AD196" s="21">
        <v>1</v>
      </c>
    </row>
    <row r="197" spans="1:30" x14ac:dyDescent="0.3">
      <c r="A197" s="18" t="str">
        <f t="shared" ref="A197:B197" si="203">IF(AND(ISNUMBER(SEARCH("Yes",C197)),ISNUMBER(SEARCH("Yes",E197)),ISNUMBER(SEARCH("Yes",G197)),ISNUMBER(SEARCH("Yes",I197))),"Yes","No")</f>
        <v>No</v>
      </c>
      <c r="B197" s="18" t="str">
        <f t="shared" si="203"/>
        <v>No</v>
      </c>
      <c r="C197" s="15" t="str">
        <f t="shared" si="1"/>
        <v>No</v>
      </c>
      <c r="D197" s="18" t="str">
        <f t="shared" si="2"/>
        <v>No</v>
      </c>
      <c r="E197" s="18" t="str">
        <f t="shared" si="3"/>
        <v>No</v>
      </c>
      <c r="F197" s="18" t="str">
        <f t="shared" si="4"/>
        <v>No</v>
      </c>
      <c r="G197" s="18" t="str">
        <f t="shared" si="5"/>
        <v>No</v>
      </c>
      <c r="H197" s="18" t="str">
        <f t="shared" si="6"/>
        <v>No</v>
      </c>
      <c r="I197" s="18" t="str">
        <f t="shared" si="7"/>
        <v>Yes</v>
      </c>
      <c r="J197" s="18" t="str">
        <f t="shared" si="8"/>
        <v>Yes</v>
      </c>
      <c r="K197" s="21">
        <v>195</v>
      </c>
      <c r="L197" s="5" t="s">
        <v>749</v>
      </c>
      <c r="M197" s="5" t="s">
        <v>750</v>
      </c>
      <c r="N197" s="5" t="s">
        <v>2307</v>
      </c>
      <c r="O197" s="5" t="s">
        <v>152</v>
      </c>
      <c r="P197" s="5" t="s">
        <v>3142</v>
      </c>
      <c r="Q197" s="34" t="s">
        <v>3143</v>
      </c>
      <c r="R197" s="21">
        <v>1</v>
      </c>
      <c r="S197" s="22"/>
      <c r="T197" s="22"/>
      <c r="U197" s="22"/>
      <c r="V197" s="22"/>
      <c r="W197" s="22"/>
      <c r="X197" s="22"/>
      <c r="Y197" s="22"/>
      <c r="Z197" s="22"/>
      <c r="AA197" s="5" t="s">
        <v>2310</v>
      </c>
      <c r="AB197" s="5" t="s">
        <v>3144</v>
      </c>
      <c r="AC197" s="34" t="s">
        <v>3145</v>
      </c>
      <c r="AD197" s="21">
        <v>1</v>
      </c>
    </row>
    <row r="198" spans="1:30" x14ac:dyDescent="0.3">
      <c r="A198" s="18" t="str">
        <f t="shared" ref="A198:B198" si="204">IF(AND(ISNUMBER(SEARCH("Yes",C198)),ISNUMBER(SEARCH("Yes",E198)),ISNUMBER(SEARCH("Yes",G198)),ISNUMBER(SEARCH("Yes",I198))),"Yes","No")</f>
        <v>No</v>
      </c>
      <c r="B198" s="18" t="str">
        <f t="shared" si="204"/>
        <v>No</v>
      </c>
      <c r="C198" s="15" t="str">
        <f t="shared" si="1"/>
        <v>No</v>
      </c>
      <c r="D198" s="18" t="str">
        <f t="shared" si="2"/>
        <v>No</v>
      </c>
      <c r="E198" s="18" t="str">
        <f t="shared" si="3"/>
        <v>No</v>
      </c>
      <c r="F198" s="18" t="str">
        <f t="shared" si="4"/>
        <v>No</v>
      </c>
      <c r="G198" s="18" t="str">
        <f t="shared" si="5"/>
        <v>No</v>
      </c>
      <c r="H198" s="18" t="str">
        <f t="shared" si="6"/>
        <v>No</v>
      </c>
      <c r="I198" s="18" t="str">
        <f t="shared" si="7"/>
        <v>Yes</v>
      </c>
      <c r="J198" s="18" t="str">
        <f t="shared" si="8"/>
        <v>Yes</v>
      </c>
      <c r="K198" s="21">
        <v>196</v>
      </c>
      <c r="L198" s="5" t="s">
        <v>751</v>
      </c>
      <c r="M198" s="5" t="s">
        <v>752</v>
      </c>
      <c r="N198" s="5" t="s">
        <v>2307</v>
      </c>
      <c r="O198" s="5" t="s">
        <v>152</v>
      </c>
      <c r="P198" s="5" t="s">
        <v>2350</v>
      </c>
      <c r="Q198" s="34" t="s">
        <v>3146</v>
      </c>
      <c r="R198" s="21">
        <v>1</v>
      </c>
      <c r="S198" s="22"/>
      <c r="T198" s="22"/>
      <c r="U198" s="22"/>
      <c r="V198" s="22"/>
      <c r="W198" s="22"/>
      <c r="X198" s="22"/>
      <c r="Y198" s="22"/>
      <c r="Z198" s="22"/>
      <c r="AA198" s="5" t="s">
        <v>2310</v>
      </c>
      <c r="AB198" s="5" t="s">
        <v>3147</v>
      </c>
      <c r="AC198" s="34" t="s">
        <v>3148</v>
      </c>
      <c r="AD198" s="21">
        <v>1</v>
      </c>
    </row>
    <row r="199" spans="1:30" x14ac:dyDescent="0.3">
      <c r="A199" s="18" t="str">
        <f t="shared" ref="A199:B199" si="205">IF(AND(ISNUMBER(SEARCH("Yes",C199)),ISNUMBER(SEARCH("Yes",E199)),ISNUMBER(SEARCH("Yes",G199)),ISNUMBER(SEARCH("Yes",I199))),"Yes","No")</f>
        <v>No</v>
      </c>
      <c r="B199" s="18" t="str">
        <f t="shared" si="205"/>
        <v>No</v>
      </c>
      <c r="C199" s="15" t="str">
        <f t="shared" si="1"/>
        <v>No</v>
      </c>
      <c r="D199" s="18" t="str">
        <f t="shared" si="2"/>
        <v>No</v>
      </c>
      <c r="E199" s="18" t="str">
        <f t="shared" si="3"/>
        <v>No</v>
      </c>
      <c r="F199" s="18" t="str">
        <f t="shared" si="4"/>
        <v>No</v>
      </c>
      <c r="G199" s="18" t="str">
        <f t="shared" si="5"/>
        <v>No</v>
      </c>
      <c r="H199" s="18" t="str">
        <f t="shared" si="6"/>
        <v>No</v>
      </c>
      <c r="I199" s="18" t="str">
        <f t="shared" si="7"/>
        <v>Yes</v>
      </c>
      <c r="J199" s="18" t="str">
        <f t="shared" si="8"/>
        <v>Yes</v>
      </c>
      <c r="K199" s="21">
        <v>197</v>
      </c>
      <c r="L199" s="5" t="s">
        <v>753</v>
      </c>
      <c r="M199" s="5" t="s">
        <v>754</v>
      </c>
      <c r="N199" s="5" t="s">
        <v>2307</v>
      </c>
      <c r="O199" s="5" t="s">
        <v>152</v>
      </c>
      <c r="P199" s="5" t="s">
        <v>2449</v>
      </c>
      <c r="Q199" s="34" t="s">
        <v>3149</v>
      </c>
      <c r="R199" s="21">
        <v>1</v>
      </c>
      <c r="S199" s="22"/>
      <c r="T199" s="22"/>
      <c r="U199" s="22"/>
      <c r="V199" s="22"/>
      <c r="W199" s="22"/>
      <c r="X199" s="22"/>
      <c r="Y199" s="22"/>
      <c r="Z199" s="22"/>
      <c r="AA199" s="5" t="s">
        <v>24</v>
      </c>
      <c r="AB199" s="5" t="s">
        <v>3150</v>
      </c>
      <c r="AC199" s="34" t="s">
        <v>3151</v>
      </c>
      <c r="AD199" s="21">
        <v>1</v>
      </c>
    </row>
    <row r="200" spans="1:30" x14ac:dyDescent="0.3">
      <c r="A200" s="18" t="str">
        <f t="shared" ref="A200:B200" si="206">IF(AND(ISNUMBER(SEARCH("Yes",C200)),ISNUMBER(SEARCH("Yes",E200)),ISNUMBER(SEARCH("Yes",G200)),ISNUMBER(SEARCH("Yes",I200))),"Yes","No")</f>
        <v>No</v>
      </c>
      <c r="B200" s="18" t="str">
        <f t="shared" si="206"/>
        <v>No</v>
      </c>
      <c r="C200" s="15" t="str">
        <f t="shared" si="1"/>
        <v>No</v>
      </c>
      <c r="D200" s="18" t="str">
        <f t="shared" si="2"/>
        <v>No</v>
      </c>
      <c r="E200" s="18" t="str">
        <f t="shared" si="3"/>
        <v>No</v>
      </c>
      <c r="F200" s="18" t="str">
        <f t="shared" si="4"/>
        <v>No</v>
      </c>
      <c r="G200" s="18" t="str">
        <f t="shared" si="5"/>
        <v>No</v>
      </c>
      <c r="H200" s="18" t="str">
        <f t="shared" si="6"/>
        <v>No</v>
      </c>
      <c r="I200" s="18" t="str">
        <f t="shared" si="7"/>
        <v>Yes</v>
      </c>
      <c r="J200" s="18" t="str">
        <f t="shared" si="8"/>
        <v>Yes</v>
      </c>
      <c r="K200" s="21">
        <v>198</v>
      </c>
      <c r="L200" s="5" t="s">
        <v>755</v>
      </c>
      <c r="M200" s="5" t="s">
        <v>756</v>
      </c>
      <c r="N200" s="5" t="s">
        <v>2307</v>
      </c>
      <c r="O200" s="5" t="s">
        <v>152</v>
      </c>
      <c r="P200" s="5" t="s">
        <v>2649</v>
      </c>
      <c r="Q200" s="34" t="s">
        <v>3152</v>
      </c>
      <c r="R200" s="21">
        <v>1</v>
      </c>
      <c r="S200" s="22"/>
      <c r="T200" s="22"/>
      <c r="U200" s="22"/>
      <c r="V200" s="22"/>
      <c r="W200" s="22"/>
      <c r="X200" s="22"/>
      <c r="Y200" s="22"/>
      <c r="Z200" s="22"/>
      <c r="AA200" s="5" t="s">
        <v>2310</v>
      </c>
      <c r="AB200" s="5" t="s">
        <v>2422</v>
      </c>
      <c r="AC200" s="34" t="s">
        <v>2471</v>
      </c>
      <c r="AD200" s="21">
        <v>1</v>
      </c>
    </row>
    <row r="201" spans="1:30" x14ac:dyDescent="0.3">
      <c r="A201" s="18" t="str">
        <f t="shared" ref="A201:B201" si="207">IF(AND(ISNUMBER(SEARCH("Yes",C201)),ISNUMBER(SEARCH("Yes",E201)),ISNUMBER(SEARCH("Yes",G201)),ISNUMBER(SEARCH("Yes",I201))),"Yes","No")</f>
        <v>No</v>
      </c>
      <c r="B201" s="18" t="str">
        <f t="shared" si="207"/>
        <v>No</v>
      </c>
      <c r="C201" s="15" t="str">
        <f t="shared" si="1"/>
        <v>No</v>
      </c>
      <c r="D201" s="18" t="str">
        <f t="shared" si="2"/>
        <v>No</v>
      </c>
      <c r="E201" s="18" t="str">
        <f t="shared" si="3"/>
        <v>No</v>
      </c>
      <c r="F201" s="18" t="str">
        <f t="shared" si="4"/>
        <v>No</v>
      </c>
      <c r="G201" s="18" t="str">
        <f t="shared" si="5"/>
        <v>No</v>
      </c>
      <c r="H201" s="18" t="str">
        <f t="shared" si="6"/>
        <v>No</v>
      </c>
      <c r="I201" s="18" t="str">
        <f t="shared" si="7"/>
        <v>Yes</v>
      </c>
      <c r="J201" s="18" t="str">
        <f t="shared" si="8"/>
        <v>Yes</v>
      </c>
      <c r="K201" s="21">
        <v>199</v>
      </c>
      <c r="L201" s="5" t="s">
        <v>757</v>
      </c>
      <c r="M201" s="5" t="s">
        <v>758</v>
      </c>
      <c r="N201" s="5" t="s">
        <v>2307</v>
      </c>
      <c r="O201" s="5" t="s">
        <v>152</v>
      </c>
      <c r="P201" s="5" t="s">
        <v>3153</v>
      </c>
      <c r="Q201" s="34" t="s">
        <v>3154</v>
      </c>
      <c r="R201" s="21">
        <v>1</v>
      </c>
      <c r="S201" s="22"/>
      <c r="T201" s="22"/>
      <c r="U201" s="22"/>
      <c r="V201" s="22"/>
      <c r="W201" s="22"/>
      <c r="X201" s="22"/>
      <c r="Y201" s="22"/>
      <c r="Z201" s="22"/>
      <c r="AA201" s="5" t="s">
        <v>2310</v>
      </c>
      <c r="AB201" s="5" t="s">
        <v>3155</v>
      </c>
      <c r="AC201" s="34" t="s">
        <v>3156</v>
      </c>
      <c r="AD201" s="21">
        <v>1</v>
      </c>
    </row>
    <row r="202" spans="1:30" x14ac:dyDescent="0.3">
      <c r="A202" s="18" t="str">
        <f t="shared" ref="A202:B202" si="208">IF(AND(ISNUMBER(SEARCH("Yes",C202)),ISNUMBER(SEARCH("Yes",E202)),ISNUMBER(SEARCH("Yes",G202)),ISNUMBER(SEARCH("Yes",I202))),"Yes","No")</f>
        <v>No</v>
      </c>
      <c r="B202" s="18" t="str">
        <f t="shared" si="208"/>
        <v>No</v>
      </c>
      <c r="C202" s="15" t="str">
        <f t="shared" si="1"/>
        <v>No</v>
      </c>
      <c r="D202" s="18" t="str">
        <f t="shared" si="2"/>
        <v>No</v>
      </c>
      <c r="E202" s="18" t="str">
        <f t="shared" si="3"/>
        <v>No</v>
      </c>
      <c r="F202" s="18" t="str">
        <f t="shared" si="4"/>
        <v>No</v>
      </c>
      <c r="G202" s="18" t="str">
        <f t="shared" si="5"/>
        <v>No</v>
      </c>
      <c r="H202" s="18" t="str">
        <f t="shared" si="6"/>
        <v>No</v>
      </c>
      <c r="I202" s="18" t="str">
        <f t="shared" si="7"/>
        <v>Yes</v>
      </c>
      <c r="J202" s="18" t="str">
        <f t="shared" si="8"/>
        <v>Yes</v>
      </c>
      <c r="K202" s="21">
        <v>200</v>
      </c>
      <c r="L202" s="5" t="s">
        <v>759</v>
      </c>
      <c r="M202" s="5" t="s">
        <v>760</v>
      </c>
      <c r="N202" s="5" t="s">
        <v>2307</v>
      </c>
      <c r="O202" s="5" t="s">
        <v>152</v>
      </c>
      <c r="P202" s="5" t="s">
        <v>3157</v>
      </c>
      <c r="Q202" s="34" t="s">
        <v>3158</v>
      </c>
      <c r="R202" s="21">
        <v>1</v>
      </c>
      <c r="S202" s="22"/>
      <c r="T202" s="22"/>
      <c r="U202" s="22"/>
      <c r="V202" s="22"/>
      <c r="W202" s="22"/>
      <c r="X202" s="22"/>
      <c r="Y202" s="22"/>
      <c r="Z202" s="22"/>
      <c r="AA202" s="5" t="s">
        <v>2310</v>
      </c>
      <c r="AB202" s="5" t="s">
        <v>3159</v>
      </c>
      <c r="AC202" s="34" t="s">
        <v>3160</v>
      </c>
      <c r="AD202" s="21">
        <v>1</v>
      </c>
    </row>
    <row r="203" spans="1:30" x14ac:dyDescent="0.3">
      <c r="A203" s="18" t="str">
        <f t="shared" ref="A203:B203" si="209">IF(AND(ISNUMBER(SEARCH("Yes",C203)),ISNUMBER(SEARCH("Yes",E203)),ISNUMBER(SEARCH("Yes",G203)),ISNUMBER(SEARCH("Yes",I203))),"Yes","No")</f>
        <v>No</v>
      </c>
      <c r="B203" s="18" t="str">
        <f t="shared" si="209"/>
        <v>No</v>
      </c>
      <c r="C203" s="15" t="str">
        <f t="shared" si="1"/>
        <v>No</v>
      </c>
      <c r="D203" s="18" t="str">
        <f t="shared" si="2"/>
        <v>No</v>
      </c>
      <c r="E203" s="18" t="str">
        <f t="shared" si="3"/>
        <v>No</v>
      </c>
      <c r="F203" s="18" t="str">
        <f t="shared" si="4"/>
        <v>Yes</v>
      </c>
      <c r="G203" s="18" t="str">
        <f t="shared" si="5"/>
        <v>No</v>
      </c>
      <c r="H203" s="18" t="str">
        <f t="shared" si="6"/>
        <v>No</v>
      </c>
      <c r="I203" s="18" t="str">
        <f t="shared" si="7"/>
        <v>Yes</v>
      </c>
      <c r="J203" s="18" t="str">
        <f t="shared" si="8"/>
        <v>Yes</v>
      </c>
      <c r="K203" s="21">
        <v>201</v>
      </c>
      <c r="L203" s="5" t="s">
        <v>761</v>
      </c>
      <c r="M203" s="5" t="s">
        <v>762</v>
      </c>
      <c r="N203" s="5" t="s">
        <v>2307</v>
      </c>
      <c r="O203" s="5" t="s">
        <v>152</v>
      </c>
      <c r="P203" s="5" t="s">
        <v>2537</v>
      </c>
      <c r="Q203" s="34" t="s">
        <v>3161</v>
      </c>
      <c r="R203" s="21">
        <v>1</v>
      </c>
      <c r="S203" s="5" t="s">
        <v>152</v>
      </c>
      <c r="T203" s="5" t="s">
        <v>3162</v>
      </c>
      <c r="U203" s="34" t="s">
        <v>3163</v>
      </c>
      <c r="V203" s="21">
        <v>1</v>
      </c>
      <c r="W203" s="22"/>
      <c r="X203" s="22"/>
      <c r="Y203" s="22"/>
      <c r="Z203" s="22"/>
      <c r="AA203" s="5" t="s">
        <v>2310</v>
      </c>
      <c r="AB203" s="5" t="s">
        <v>3164</v>
      </c>
      <c r="AC203" s="34" t="s">
        <v>3165</v>
      </c>
      <c r="AD203" s="21">
        <v>1</v>
      </c>
    </row>
    <row r="204" spans="1:30" x14ac:dyDescent="0.3">
      <c r="A204" s="18" t="str">
        <f t="shared" ref="A204:B204" si="210">IF(AND(ISNUMBER(SEARCH("Yes",C204)),ISNUMBER(SEARCH("Yes",E204)),ISNUMBER(SEARCH("Yes",G204)),ISNUMBER(SEARCH("Yes",I204))),"Yes","No")</f>
        <v>No</v>
      </c>
      <c r="B204" s="18" t="str">
        <f t="shared" si="210"/>
        <v>No</v>
      </c>
      <c r="C204" s="15" t="str">
        <f t="shared" si="1"/>
        <v>No</v>
      </c>
      <c r="D204" s="18" t="str">
        <f t="shared" si="2"/>
        <v>No</v>
      </c>
      <c r="E204" s="18" t="str">
        <f t="shared" si="3"/>
        <v>No</v>
      </c>
      <c r="F204" s="18" t="str">
        <f t="shared" si="4"/>
        <v>No</v>
      </c>
      <c r="G204" s="18" t="str">
        <f t="shared" si="5"/>
        <v>No</v>
      </c>
      <c r="H204" s="18" t="str">
        <f t="shared" si="6"/>
        <v>No</v>
      </c>
      <c r="I204" s="18" t="str">
        <f t="shared" si="7"/>
        <v>Yes</v>
      </c>
      <c r="J204" s="18" t="str">
        <f t="shared" si="8"/>
        <v>Yes</v>
      </c>
      <c r="K204" s="21">
        <v>202</v>
      </c>
      <c r="L204" s="5" t="s">
        <v>763</v>
      </c>
      <c r="M204" s="5" t="s">
        <v>764</v>
      </c>
      <c r="N204" s="5" t="s">
        <v>2307</v>
      </c>
      <c r="O204" s="5" t="s">
        <v>152</v>
      </c>
      <c r="P204" s="5" t="s">
        <v>3166</v>
      </c>
      <c r="Q204" s="34" t="s">
        <v>3167</v>
      </c>
      <c r="R204" s="21">
        <v>1</v>
      </c>
      <c r="S204" s="22"/>
      <c r="T204" s="22"/>
      <c r="U204" s="22"/>
      <c r="V204" s="22"/>
      <c r="W204" s="22"/>
      <c r="X204" s="22"/>
      <c r="Y204" s="22"/>
      <c r="Z204" s="22"/>
      <c r="AA204" s="5" t="s">
        <v>2310</v>
      </c>
      <c r="AB204" s="5" t="s">
        <v>3168</v>
      </c>
      <c r="AC204" s="34" t="s">
        <v>2723</v>
      </c>
      <c r="AD204" s="21">
        <v>1</v>
      </c>
    </row>
    <row r="205" spans="1:30" x14ac:dyDescent="0.3">
      <c r="A205" s="18" t="str">
        <f t="shared" ref="A205:B205" si="211">IF(AND(ISNUMBER(SEARCH("Yes",C205)),ISNUMBER(SEARCH("Yes",E205)),ISNUMBER(SEARCH("Yes",G205)),ISNUMBER(SEARCH("Yes",I205))),"Yes","No")</f>
        <v>No</v>
      </c>
      <c r="B205" s="18" t="str">
        <f t="shared" si="211"/>
        <v>No</v>
      </c>
      <c r="C205" s="15" t="str">
        <f t="shared" si="1"/>
        <v>No</v>
      </c>
      <c r="D205" s="18" t="str">
        <f t="shared" si="2"/>
        <v>No</v>
      </c>
      <c r="E205" s="18" t="str">
        <f t="shared" si="3"/>
        <v>No</v>
      </c>
      <c r="F205" s="18" t="str">
        <f t="shared" si="4"/>
        <v>No</v>
      </c>
      <c r="G205" s="18" t="str">
        <f t="shared" si="5"/>
        <v>No</v>
      </c>
      <c r="H205" s="18" t="str">
        <f t="shared" si="6"/>
        <v>No</v>
      </c>
      <c r="I205" s="18" t="str">
        <f t="shared" si="7"/>
        <v>Yes</v>
      </c>
      <c r="J205" s="18" t="str">
        <f t="shared" si="8"/>
        <v>Yes</v>
      </c>
      <c r="K205" s="21">
        <v>203</v>
      </c>
      <c r="L205" s="5" t="s">
        <v>765</v>
      </c>
      <c r="M205" s="5" t="s">
        <v>766</v>
      </c>
      <c r="N205" s="5" t="s">
        <v>2307</v>
      </c>
      <c r="O205" s="5" t="s">
        <v>152</v>
      </c>
      <c r="P205" s="5" t="s">
        <v>2431</v>
      </c>
      <c r="Q205" s="34" t="s">
        <v>3169</v>
      </c>
      <c r="R205" s="21">
        <v>1</v>
      </c>
      <c r="S205" s="22"/>
      <c r="T205" s="22"/>
      <c r="U205" s="22"/>
      <c r="V205" s="22"/>
      <c r="W205" s="22"/>
      <c r="X205" s="22"/>
      <c r="Y205" s="22"/>
      <c r="Z205" s="22"/>
      <c r="AA205" s="5" t="s">
        <v>24</v>
      </c>
      <c r="AB205" s="5" t="s">
        <v>3170</v>
      </c>
      <c r="AC205" s="34" t="s">
        <v>3171</v>
      </c>
      <c r="AD205" s="21">
        <v>1</v>
      </c>
    </row>
    <row r="206" spans="1:30" x14ac:dyDescent="0.3">
      <c r="A206" s="18" t="str">
        <f t="shared" ref="A206:B206" si="212">IF(AND(ISNUMBER(SEARCH("Yes",C206)),ISNUMBER(SEARCH("Yes",E206)),ISNUMBER(SEARCH("Yes",G206)),ISNUMBER(SEARCH("Yes",I206))),"Yes","No")</f>
        <v>No</v>
      </c>
      <c r="B206" s="18" t="str">
        <f t="shared" si="212"/>
        <v>No</v>
      </c>
      <c r="C206" s="15" t="str">
        <f t="shared" si="1"/>
        <v>No</v>
      </c>
      <c r="D206" s="18" t="str">
        <f t="shared" si="2"/>
        <v>No</v>
      </c>
      <c r="E206" s="18" t="str">
        <f t="shared" si="3"/>
        <v>No</v>
      </c>
      <c r="F206" s="18" t="str">
        <f t="shared" si="4"/>
        <v>No</v>
      </c>
      <c r="G206" s="18" t="str">
        <f t="shared" si="5"/>
        <v>No</v>
      </c>
      <c r="H206" s="18" t="str">
        <f t="shared" si="6"/>
        <v>No</v>
      </c>
      <c r="I206" s="18" t="str">
        <f t="shared" si="7"/>
        <v>Yes</v>
      </c>
      <c r="J206" s="18" t="str">
        <f t="shared" si="8"/>
        <v>Yes</v>
      </c>
      <c r="K206" s="21">
        <v>204</v>
      </c>
      <c r="L206" s="5" t="s">
        <v>767</v>
      </c>
      <c r="M206" s="5" t="s">
        <v>768</v>
      </c>
      <c r="N206" s="5" t="s">
        <v>2307</v>
      </c>
      <c r="O206" s="5" t="s">
        <v>152</v>
      </c>
      <c r="P206" s="5" t="s">
        <v>3033</v>
      </c>
      <c r="Q206" s="34" t="s">
        <v>3034</v>
      </c>
      <c r="R206" s="21">
        <v>1</v>
      </c>
      <c r="S206" s="22"/>
      <c r="T206" s="22"/>
      <c r="U206" s="22"/>
      <c r="V206" s="22"/>
      <c r="W206" s="22"/>
      <c r="X206" s="22"/>
      <c r="Y206" s="22"/>
      <c r="Z206" s="22"/>
      <c r="AA206" s="5" t="s">
        <v>2310</v>
      </c>
      <c r="AB206" s="5" t="s">
        <v>3172</v>
      </c>
      <c r="AC206" s="34" t="s">
        <v>3173</v>
      </c>
      <c r="AD206" s="21">
        <v>1</v>
      </c>
    </row>
    <row r="207" spans="1:30" x14ac:dyDescent="0.3">
      <c r="A207" s="18" t="str">
        <f t="shared" ref="A207:B207" si="213">IF(AND(ISNUMBER(SEARCH("Yes",C207)),ISNUMBER(SEARCH("Yes",E207)),ISNUMBER(SEARCH("Yes",G207)),ISNUMBER(SEARCH("Yes",I207))),"Yes","No")</f>
        <v>No</v>
      </c>
      <c r="B207" s="18" t="str">
        <f t="shared" si="213"/>
        <v>No</v>
      </c>
      <c r="C207" s="15" t="str">
        <f t="shared" si="1"/>
        <v>No</v>
      </c>
      <c r="D207" s="18" t="str">
        <f t="shared" si="2"/>
        <v>No</v>
      </c>
      <c r="E207" s="18" t="str">
        <f t="shared" si="3"/>
        <v>No</v>
      </c>
      <c r="F207" s="18" t="str">
        <f t="shared" si="4"/>
        <v>No</v>
      </c>
      <c r="G207" s="18" t="str">
        <f t="shared" si="5"/>
        <v>No</v>
      </c>
      <c r="H207" s="18" t="str">
        <f t="shared" si="6"/>
        <v>No</v>
      </c>
      <c r="I207" s="18" t="str">
        <f t="shared" si="7"/>
        <v>Yes</v>
      </c>
      <c r="J207" s="18" t="str">
        <f t="shared" si="8"/>
        <v>Yes</v>
      </c>
      <c r="K207" s="21">
        <v>205</v>
      </c>
      <c r="L207" s="5" t="s">
        <v>769</v>
      </c>
      <c r="M207" s="5" t="s">
        <v>770</v>
      </c>
      <c r="N207" s="5" t="s">
        <v>2307</v>
      </c>
      <c r="O207" s="5" t="s">
        <v>152</v>
      </c>
      <c r="P207" s="5" t="s">
        <v>2325</v>
      </c>
      <c r="Q207" s="34" t="s">
        <v>3174</v>
      </c>
      <c r="R207" s="21">
        <v>1</v>
      </c>
      <c r="S207" s="22"/>
      <c r="T207" s="22"/>
      <c r="U207" s="22"/>
      <c r="V207" s="22"/>
      <c r="W207" s="22"/>
      <c r="X207" s="22"/>
      <c r="Y207" s="22"/>
      <c r="Z207" s="22"/>
      <c r="AA207" s="5" t="s">
        <v>24</v>
      </c>
      <c r="AB207" s="5" t="s">
        <v>3175</v>
      </c>
      <c r="AC207" s="34" t="s">
        <v>3176</v>
      </c>
      <c r="AD207" s="21">
        <v>1</v>
      </c>
    </row>
    <row r="208" spans="1:30" x14ac:dyDescent="0.3">
      <c r="A208" s="18" t="str">
        <f t="shared" ref="A208:B208" si="214">IF(AND(ISNUMBER(SEARCH("Yes",C208)),ISNUMBER(SEARCH("Yes",E208)),ISNUMBER(SEARCH("Yes",G208)),ISNUMBER(SEARCH("Yes",I208))),"Yes","No")</f>
        <v>No</v>
      </c>
      <c r="B208" s="18" t="str">
        <f t="shared" si="214"/>
        <v>No</v>
      </c>
      <c r="C208" s="15" t="str">
        <f t="shared" si="1"/>
        <v>No</v>
      </c>
      <c r="D208" s="18" t="str">
        <f t="shared" si="2"/>
        <v>No</v>
      </c>
      <c r="E208" s="18" t="str">
        <f t="shared" si="3"/>
        <v>No</v>
      </c>
      <c r="F208" s="18" t="str">
        <f t="shared" si="4"/>
        <v>No</v>
      </c>
      <c r="G208" s="18" t="str">
        <f t="shared" si="5"/>
        <v>No</v>
      </c>
      <c r="H208" s="18" t="str">
        <f t="shared" si="6"/>
        <v>No</v>
      </c>
      <c r="I208" s="18" t="str">
        <f t="shared" si="7"/>
        <v>Yes</v>
      </c>
      <c r="J208" s="18" t="str">
        <f t="shared" si="8"/>
        <v>Yes</v>
      </c>
      <c r="K208" s="21">
        <v>206</v>
      </c>
      <c r="L208" s="5" t="s">
        <v>771</v>
      </c>
      <c r="M208" s="5" t="s">
        <v>772</v>
      </c>
      <c r="N208" s="5" t="s">
        <v>2307</v>
      </c>
      <c r="O208" s="5" t="s">
        <v>152</v>
      </c>
      <c r="P208" s="5" t="s">
        <v>3177</v>
      </c>
      <c r="Q208" s="34" t="s">
        <v>3178</v>
      </c>
      <c r="R208" s="21">
        <v>1</v>
      </c>
      <c r="S208" s="22"/>
      <c r="T208" s="22"/>
      <c r="U208" s="22"/>
      <c r="V208" s="22"/>
      <c r="W208" s="22"/>
      <c r="X208" s="22"/>
      <c r="Y208" s="22"/>
      <c r="Z208" s="22"/>
      <c r="AA208" s="5" t="s">
        <v>24</v>
      </c>
      <c r="AB208" s="5" t="s">
        <v>3179</v>
      </c>
      <c r="AC208" s="34" t="s">
        <v>3180</v>
      </c>
      <c r="AD208" s="21">
        <v>1</v>
      </c>
    </row>
    <row r="209" spans="1:30" x14ac:dyDescent="0.3">
      <c r="A209" s="18" t="str">
        <f t="shared" ref="A209:B209" si="215">IF(AND(ISNUMBER(SEARCH("Yes",C209)),ISNUMBER(SEARCH("Yes",E209)),ISNUMBER(SEARCH("Yes",G209)),ISNUMBER(SEARCH("Yes",I209))),"Yes","No")</f>
        <v>No</v>
      </c>
      <c r="B209" s="18" t="str">
        <f t="shared" si="215"/>
        <v>No</v>
      </c>
      <c r="C209" s="15" t="str">
        <f t="shared" si="1"/>
        <v>No</v>
      </c>
      <c r="D209" s="18" t="str">
        <f t="shared" si="2"/>
        <v>No</v>
      </c>
      <c r="E209" s="18" t="str">
        <f t="shared" si="3"/>
        <v>No</v>
      </c>
      <c r="F209" s="18" t="str">
        <f t="shared" si="4"/>
        <v>No</v>
      </c>
      <c r="G209" s="18" t="str">
        <f t="shared" si="5"/>
        <v>No</v>
      </c>
      <c r="H209" s="18" t="str">
        <f t="shared" si="6"/>
        <v>No</v>
      </c>
      <c r="I209" s="18" t="str">
        <f t="shared" si="7"/>
        <v>Yes</v>
      </c>
      <c r="J209" s="18" t="str">
        <f t="shared" si="8"/>
        <v>Yes</v>
      </c>
      <c r="K209" s="21">
        <v>207</v>
      </c>
      <c r="L209" s="5" t="s">
        <v>773</v>
      </c>
      <c r="M209" s="5" t="s">
        <v>774</v>
      </c>
      <c r="N209" s="5" t="s">
        <v>2307</v>
      </c>
      <c r="O209" s="5" t="s">
        <v>152</v>
      </c>
      <c r="P209" s="5" t="s">
        <v>3181</v>
      </c>
      <c r="Q209" s="34" t="s">
        <v>3182</v>
      </c>
      <c r="R209" s="21">
        <v>1</v>
      </c>
      <c r="S209" s="22"/>
      <c r="T209" s="22"/>
      <c r="U209" s="22"/>
      <c r="V209" s="22"/>
      <c r="W209" s="22"/>
      <c r="X209" s="22"/>
      <c r="Y209" s="22"/>
      <c r="Z209" s="22"/>
      <c r="AA209" s="5" t="s">
        <v>2310</v>
      </c>
      <c r="AB209" s="5" t="s">
        <v>3183</v>
      </c>
      <c r="AC209" s="34" t="s">
        <v>3184</v>
      </c>
      <c r="AD209" s="21">
        <v>1</v>
      </c>
    </row>
    <row r="210" spans="1:30" x14ac:dyDescent="0.3">
      <c r="A210" s="18" t="str">
        <f t="shared" ref="A210:B210" si="216">IF(AND(ISNUMBER(SEARCH("Yes",C210)),ISNUMBER(SEARCH("Yes",E210)),ISNUMBER(SEARCH("Yes",G210)),ISNUMBER(SEARCH("Yes",I210))),"Yes","No")</f>
        <v>No</v>
      </c>
      <c r="B210" s="18" t="str">
        <f t="shared" si="216"/>
        <v>No</v>
      </c>
      <c r="C210" s="15" t="str">
        <f t="shared" si="1"/>
        <v>No</v>
      </c>
      <c r="D210" s="18" t="str">
        <f t="shared" si="2"/>
        <v>No</v>
      </c>
      <c r="E210" s="18" t="str">
        <f t="shared" si="3"/>
        <v>No</v>
      </c>
      <c r="F210" s="18" t="str">
        <f t="shared" si="4"/>
        <v>No</v>
      </c>
      <c r="G210" s="18" t="str">
        <f t="shared" si="5"/>
        <v>No</v>
      </c>
      <c r="H210" s="18" t="str">
        <f t="shared" si="6"/>
        <v>No</v>
      </c>
      <c r="I210" s="18" t="str">
        <f t="shared" si="7"/>
        <v>No</v>
      </c>
      <c r="J210" s="18" t="str">
        <f t="shared" si="8"/>
        <v>No</v>
      </c>
      <c r="K210" s="21">
        <v>208</v>
      </c>
      <c r="L210" s="5" t="s">
        <v>775</v>
      </c>
      <c r="M210" s="5" t="s">
        <v>776</v>
      </c>
      <c r="N210" s="5" t="s">
        <v>2307</v>
      </c>
      <c r="O210" s="5" t="s">
        <v>152</v>
      </c>
      <c r="P210" s="5" t="s">
        <v>2667</v>
      </c>
      <c r="Q210" s="34" t="s">
        <v>3185</v>
      </c>
      <c r="R210" s="21">
        <v>1</v>
      </c>
      <c r="S210" s="22"/>
      <c r="T210" s="22"/>
      <c r="U210" s="22"/>
      <c r="V210" s="22"/>
      <c r="W210" s="22"/>
      <c r="X210" s="22"/>
      <c r="Y210" s="22"/>
      <c r="Z210" s="22"/>
      <c r="AA210" s="5" t="s">
        <v>152</v>
      </c>
      <c r="AB210" s="5" t="s">
        <v>3186</v>
      </c>
      <c r="AC210" s="34" t="s">
        <v>3187</v>
      </c>
      <c r="AD210" s="21">
        <v>1</v>
      </c>
    </row>
    <row r="211" spans="1:30" x14ac:dyDescent="0.3">
      <c r="A211" s="18" t="str">
        <f t="shared" ref="A211:B211" si="217">IF(AND(ISNUMBER(SEARCH("Yes",C211)),ISNUMBER(SEARCH("Yes",E211)),ISNUMBER(SEARCH("Yes",G211)),ISNUMBER(SEARCH("Yes",I211))),"Yes","No")</f>
        <v>Yes</v>
      </c>
      <c r="B211" s="18" t="str">
        <f t="shared" si="217"/>
        <v>Yes</v>
      </c>
      <c r="C211" s="15" t="str">
        <f t="shared" si="1"/>
        <v>Yes</v>
      </c>
      <c r="D211" s="18" t="str">
        <f t="shared" si="2"/>
        <v>Yes</v>
      </c>
      <c r="E211" s="18" t="str">
        <f t="shared" si="3"/>
        <v>Yes</v>
      </c>
      <c r="F211" s="18" t="str">
        <f t="shared" si="4"/>
        <v>Yes</v>
      </c>
      <c r="G211" s="18" t="str">
        <f t="shared" si="5"/>
        <v>Yes</v>
      </c>
      <c r="H211" s="18" t="str">
        <f t="shared" si="6"/>
        <v>Yes</v>
      </c>
      <c r="I211" s="18" t="str">
        <f t="shared" si="7"/>
        <v>Yes</v>
      </c>
      <c r="J211" s="18" t="str">
        <f t="shared" si="8"/>
        <v>Yes</v>
      </c>
      <c r="K211" s="21">
        <v>209</v>
      </c>
      <c r="L211" s="5" t="s">
        <v>156</v>
      </c>
      <c r="M211" s="5" t="s">
        <v>157</v>
      </c>
      <c r="N211" s="5" t="s">
        <v>2307</v>
      </c>
      <c r="O211" s="5" t="s">
        <v>24</v>
      </c>
      <c r="P211" s="5" t="s">
        <v>2521</v>
      </c>
      <c r="Q211" s="34" t="s">
        <v>3188</v>
      </c>
      <c r="R211" s="21">
        <v>1</v>
      </c>
      <c r="S211" s="5" t="s">
        <v>2310</v>
      </c>
      <c r="T211" s="5" t="s">
        <v>3189</v>
      </c>
      <c r="U211" s="34" t="s">
        <v>3190</v>
      </c>
      <c r="V211" s="21">
        <v>1</v>
      </c>
      <c r="W211" s="5" t="s">
        <v>24</v>
      </c>
      <c r="X211" s="5" t="s">
        <v>3191</v>
      </c>
      <c r="Y211" s="34" t="s">
        <v>3192</v>
      </c>
      <c r="Z211" s="21">
        <v>1</v>
      </c>
      <c r="AA211" s="5" t="s">
        <v>24</v>
      </c>
      <c r="AB211" s="5" t="s">
        <v>3193</v>
      </c>
      <c r="AC211" s="34" t="s">
        <v>3194</v>
      </c>
      <c r="AD211" s="21">
        <v>1</v>
      </c>
    </row>
    <row r="212" spans="1:30" x14ac:dyDescent="0.3">
      <c r="A212" s="18" t="str">
        <f t="shared" ref="A212:B212" si="218">IF(AND(ISNUMBER(SEARCH("Yes",C212)),ISNUMBER(SEARCH("Yes",E212)),ISNUMBER(SEARCH("Yes",G212)),ISNUMBER(SEARCH("Yes",I212))),"Yes","No")</f>
        <v>No</v>
      </c>
      <c r="B212" s="18" t="str">
        <f t="shared" si="218"/>
        <v>No</v>
      </c>
      <c r="C212" s="15" t="str">
        <f t="shared" si="1"/>
        <v>No</v>
      </c>
      <c r="D212" s="18" t="str">
        <f t="shared" si="2"/>
        <v>No</v>
      </c>
      <c r="E212" s="18" t="str">
        <f t="shared" si="3"/>
        <v>No</v>
      </c>
      <c r="F212" s="18" t="str">
        <f t="shared" si="4"/>
        <v>No</v>
      </c>
      <c r="G212" s="18" t="str">
        <f t="shared" si="5"/>
        <v>No</v>
      </c>
      <c r="H212" s="18" t="str">
        <f t="shared" si="6"/>
        <v>No</v>
      </c>
      <c r="I212" s="18" t="str">
        <f t="shared" si="7"/>
        <v>Yes</v>
      </c>
      <c r="J212" s="18" t="str">
        <f t="shared" si="8"/>
        <v>Yes</v>
      </c>
      <c r="K212" s="21">
        <v>210</v>
      </c>
      <c r="L212" s="5" t="s">
        <v>777</v>
      </c>
      <c r="M212" s="5" t="s">
        <v>778</v>
      </c>
      <c r="N212" s="5" t="s">
        <v>2307</v>
      </c>
      <c r="O212" s="5" t="s">
        <v>152</v>
      </c>
      <c r="P212" s="5" t="s">
        <v>3195</v>
      </c>
      <c r="Q212" s="34" t="s">
        <v>3196</v>
      </c>
      <c r="R212" s="21">
        <v>1</v>
      </c>
      <c r="S212" s="22"/>
      <c r="T212" s="22"/>
      <c r="U212" s="22"/>
      <c r="V212" s="22"/>
      <c r="W212" s="22"/>
      <c r="X212" s="22"/>
      <c r="Y212" s="22"/>
      <c r="Z212" s="22"/>
      <c r="AA212" s="5" t="s">
        <v>24</v>
      </c>
      <c r="AB212" s="5" t="s">
        <v>3197</v>
      </c>
      <c r="AC212" s="34" t="s">
        <v>3198</v>
      </c>
      <c r="AD212" s="21">
        <v>1</v>
      </c>
    </row>
    <row r="213" spans="1:30" x14ac:dyDescent="0.3">
      <c r="A213" s="18" t="str">
        <f t="shared" ref="A213:B213" si="219">IF(AND(ISNUMBER(SEARCH("Yes",C213)),ISNUMBER(SEARCH("Yes",E213)),ISNUMBER(SEARCH("Yes",G213)),ISNUMBER(SEARCH("Yes",I213))),"Yes","No")</f>
        <v>No</v>
      </c>
      <c r="B213" s="18" t="str">
        <f t="shared" si="219"/>
        <v>No</v>
      </c>
      <c r="C213" s="15" t="str">
        <f t="shared" si="1"/>
        <v>No</v>
      </c>
      <c r="D213" s="18" t="str">
        <f t="shared" si="2"/>
        <v>No</v>
      </c>
      <c r="E213" s="18" t="str">
        <f t="shared" si="3"/>
        <v>No</v>
      </c>
      <c r="F213" s="18" t="str">
        <f t="shared" si="4"/>
        <v>No</v>
      </c>
      <c r="G213" s="18" t="str">
        <f t="shared" si="5"/>
        <v>No</v>
      </c>
      <c r="H213" s="18" t="str">
        <f t="shared" si="6"/>
        <v>No</v>
      </c>
      <c r="I213" s="18" t="str">
        <f t="shared" si="7"/>
        <v>Yes</v>
      </c>
      <c r="J213" s="18" t="str">
        <f t="shared" si="8"/>
        <v>Yes</v>
      </c>
      <c r="K213" s="21">
        <v>211</v>
      </c>
      <c r="L213" s="5" t="s">
        <v>779</v>
      </c>
      <c r="M213" s="5" t="s">
        <v>780</v>
      </c>
      <c r="N213" s="5" t="s">
        <v>2307</v>
      </c>
      <c r="O213" s="5" t="s">
        <v>152</v>
      </c>
      <c r="P213" s="5" t="s">
        <v>3199</v>
      </c>
      <c r="Q213" s="34" t="s">
        <v>3200</v>
      </c>
      <c r="R213" s="21">
        <v>1</v>
      </c>
      <c r="S213" s="22"/>
      <c r="T213" s="22"/>
      <c r="U213" s="22"/>
      <c r="V213" s="22"/>
      <c r="W213" s="22"/>
      <c r="X213" s="22"/>
      <c r="Y213" s="22"/>
      <c r="Z213" s="22"/>
      <c r="AA213" s="5" t="s">
        <v>2310</v>
      </c>
      <c r="AB213" s="5" t="s">
        <v>3201</v>
      </c>
      <c r="AC213" s="34" t="s">
        <v>3202</v>
      </c>
      <c r="AD213" s="21">
        <v>1</v>
      </c>
    </row>
    <row r="214" spans="1:30" x14ac:dyDescent="0.3">
      <c r="A214" s="18" t="str">
        <f t="shared" ref="A214:B214" si="220">IF(AND(ISNUMBER(SEARCH("Yes",C214)),ISNUMBER(SEARCH("Yes",E214)),ISNUMBER(SEARCH("Yes",G214)),ISNUMBER(SEARCH("Yes",I214))),"Yes","No")</f>
        <v>No</v>
      </c>
      <c r="B214" s="18" t="str">
        <f t="shared" si="220"/>
        <v>No</v>
      </c>
      <c r="C214" s="15" t="str">
        <f t="shared" si="1"/>
        <v>No</v>
      </c>
      <c r="D214" s="18" t="str">
        <f t="shared" si="2"/>
        <v>No</v>
      </c>
      <c r="E214" s="18" t="str">
        <f t="shared" si="3"/>
        <v>No</v>
      </c>
      <c r="F214" s="18" t="str">
        <f t="shared" si="4"/>
        <v>No</v>
      </c>
      <c r="G214" s="18" t="str">
        <f t="shared" si="5"/>
        <v>No</v>
      </c>
      <c r="H214" s="18" t="str">
        <f t="shared" si="6"/>
        <v>No</v>
      </c>
      <c r="I214" s="18" t="str">
        <f t="shared" si="7"/>
        <v>Yes</v>
      </c>
      <c r="J214" s="18" t="str">
        <f t="shared" si="8"/>
        <v>Yes</v>
      </c>
      <c r="K214" s="21">
        <v>212</v>
      </c>
      <c r="L214" s="5" t="s">
        <v>781</v>
      </c>
      <c r="M214" s="5" t="s">
        <v>782</v>
      </c>
      <c r="N214" s="5" t="s">
        <v>2307</v>
      </c>
      <c r="O214" s="5" t="s">
        <v>152</v>
      </c>
      <c r="P214" s="5" t="s">
        <v>3113</v>
      </c>
      <c r="Q214" s="34" t="s">
        <v>3203</v>
      </c>
      <c r="R214" s="21">
        <v>1</v>
      </c>
      <c r="S214" s="22"/>
      <c r="T214" s="22"/>
      <c r="U214" s="22"/>
      <c r="V214" s="22"/>
      <c r="W214" s="22"/>
      <c r="X214" s="22"/>
      <c r="Y214" s="22"/>
      <c r="Z214" s="22"/>
      <c r="AA214" s="5" t="s">
        <v>2310</v>
      </c>
      <c r="AB214" s="5" t="s">
        <v>3204</v>
      </c>
      <c r="AC214" s="34" t="s">
        <v>3205</v>
      </c>
      <c r="AD214" s="21">
        <v>1</v>
      </c>
    </row>
    <row r="215" spans="1:30" x14ac:dyDescent="0.3">
      <c r="A215" s="18" t="str">
        <f t="shared" ref="A215:B215" si="221">IF(AND(ISNUMBER(SEARCH("Yes",C215)),ISNUMBER(SEARCH("Yes",E215)),ISNUMBER(SEARCH("Yes",G215)),ISNUMBER(SEARCH("Yes",I215))),"Yes","No")</f>
        <v>No</v>
      </c>
      <c r="B215" s="18" t="str">
        <f t="shared" si="221"/>
        <v>No</v>
      </c>
      <c r="C215" s="15" t="str">
        <f t="shared" si="1"/>
        <v>No</v>
      </c>
      <c r="D215" s="18" t="str">
        <f t="shared" si="2"/>
        <v>No</v>
      </c>
      <c r="E215" s="18" t="str">
        <f t="shared" si="3"/>
        <v>No</v>
      </c>
      <c r="F215" s="18" t="str">
        <f t="shared" si="4"/>
        <v>No</v>
      </c>
      <c r="G215" s="18" t="str">
        <f t="shared" si="5"/>
        <v>No</v>
      </c>
      <c r="H215" s="18" t="str">
        <f t="shared" si="6"/>
        <v>No</v>
      </c>
      <c r="I215" s="18" t="str">
        <f t="shared" si="7"/>
        <v>Yes</v>
      </c>
      <c r="J215" s="18" t="str">
        <f t="shared" si="8"/>
        <v>Yes</v>
      </c>
      <c r="K215" s="21">
        <v>213</v>
      </c>
      <c r="L215" s="5" t="s">
        <v>783</v>
      </c>
      <c r="M215" s="5" t="s">
        <v>784</v>
      </c>
      <c r="N215" s="5" t="s">
        <v>2307</v>
      </c>
      <c r="O215" s="5" t="s">
        <v>152</v>
      </c>
      <c r="P215" s="5" t="s">
        <v>3206</v>
      </c>
      <c r="Q215" s="34" t="s">
        <v>3207</v>
      </c>
      <c r="R215" s="21">
        <v>1</v>
      </c>
      <c r="S215" s="22"/>
      <c r="T215" s="22"/>
      <c r="U215" s="22"/>
      <c r="V215" s="22"/>
      <c r="W215" s="22"/>
      <c r="X215" s="22"/>
      <c r="Y215" s="22"/>
      <c r="Z215" s="22"/>
      <c r="AA215" s="5" t="s">
        <v>2310</v>
      </c>
      <c r="AB215" s="5" t="s">
        <v>3208</v>
      </c>
      <c r="AC215" s="34" t="s">
        <v>3209</v>
      </c>
      <c r="AD215" s="21">
        <v>1</v>
      </c>
    </row>
    <row r="216" spans="1:30" x14ac:dyDescent="0.3">
      <c r="A216" s="18" t="str">
        <f t="shared" ref="A216:B216" si="222">IF(AND(ISNUMBER(SEARCH("Yes",C216)),ISNUMBER(SEARCH("Yes",E216)),ISNUMBER(SEARCH("Yes",G216)),ISNUMBER(SEARCH("Yes",I216))),"Yes","No")</f>
        <v>No</v>
      </c>
      <c r="B216" s="18" t="str">
        <f t="shared" si="222"/>
        <v>No</v>
      </c>
      <c r="C216" s="15" t="str">
        <f t="shared" si="1"/>
        <v>No</v>
      </c>
      <c r="D216" s="18" t="str">
        <f t="shared" si="2"/>
        <v>No</v>
      </c>
      <c r="E216" s="18" t="str">
        <f t="shared" si="3"/>
        <v>No</v>
      </c>
      <c r="F216" s="18" t="str">
        <f t="shared" si="4"/>
        <v>No</v>
      </c>
      <c r="G216" s="18" t="str">
        <f t="shared" si="5"/>
        <v>No</v>
      </c>
      <c r="H216" s="18" t="str">
        <f t="shared" si="6"/>
        <v>No</v>
      </c>
      <c r="I216" s="18" t="str">
        <f t="shared" si="7"/>
        <v>Yes</v>
      </c>
      <c r="J216" s="18" t="str">
        <f t="shared" si="8"/>
        <v>Yes</v>
      </c>
      <c r="K216" s="21">
        <v>214</v>
      </c>
      <c r="L216" s="5" t="s">
        <v>785</v>
      </c>
      <c r="M216" s="5" t="s">
        <v>786</v>
      </c>
      <c r="N216" s="5" t="s">
        <v>2307</v>
      </c>
      <c r="O216" s="5" t="s">
        <v>152</v>
      </c>
      <c r="P216" s="5" t="s">
        <v>2358</v>
      </c>
      <c r="Q216" s="34" t="s">
        <v>3210</v>
      </c>
      <c r="R216" s="21">
        <v>1</v>
      </c>
      <c r="S216" s="22"/>
      <c r="T216" s="22"/>
      <c r="U216" s="22"/>
      <c r="V216" s="22"/>
      <c r="W216" s="22"/>
      <c r="X216" s="22"/>
      <c r="Y216" s="22"/>
      <c r="Z216" s="22"/>
      <c r="AA216" s="5" t="s">
        <v>24</v>
      </c>
      <c r="AB216" s="5" t="s">
        <v>3211</v>
      </c>
      <c r="AC216" s="34" t="s">
        <v>3212</v>
      </c>
      <c r="AD216" s="21">
        <v>1</v>
      </c>
    </row>
    <row r="217" spans="1:30" x14ac:dyDescent="0.3">
      <c r="A217" s="18" t="str">
        <f t="shared" ref="A217:B217" si="223">IF(AND(ISNUMBER(SEARCH("Yes",C217)),ISNUMBER(SEARCH("Yes",E217)),ISNUMBER(SEARCH("Yes",G217)),ISNUMBER(SEARCH("Yes",I217))),"Yes","No")</f>
        <v>No</v>
      </c>
      <c r="B217" s="18" t="str">
        <f t="shared" si="223"/>
        <v>No</v>
      </c>
      <c r="C217" s="15" t="str">
        <f t="shared" si="1"/>
        <v>No</v>
      </c>
      <c r="D217" s="18" t="str">
        <f t="shared" si="2"/>
        <v>No</v>
      </c>
      <c r="E217" s="18" t="str">
        <f t="shared" si="3"/>
        <v>No</v>
      </c>
      <c r="F217" s="18" t="str">
        <f t="shared" si="4"/>
        <v>No</v>
      </c>
      <c r="G217" s="18" t="str">
        <f t="shared" si="5"/>
        <v>No</v>
      </c>
      <c r="H217" s="18" t="str">
        <f t="shared" si="6"/>
        <v>No</v>
      </c>
      <c r="I217" s="18" t="str">
        <f t="shared" si="7"/>
        <v>Yes</v>
      </c>
      <c r="J217" s="18" t="str">
        <f t="shared" si="8"/>
        <v>Yes</v>
      </c>
      <c r="K217" s="21">
        <v>215</v>
      </c>
      <c r="L217" s="5" t="s">
        <v>787</v>
      </c>
      <c r="M217" s="5" t="s">
        <v>788</v>
      </c>
      <c r="N217" s="5" t="s">
        <v>2307</v>
      </c>
      <c r="O217" s="5" t="s">
        <v>152</v>
      </c>
      <c r="P217" s="5" t="s">
        <v>3213</v>
      </c>
      <c r="Q217" s="34" t="s">
        <v>3214</v>
      </c>
      <c r="R217" s="21">
        <v>1</v>
      </c>
      <c r="S217" s="22"/>
      <c r="T217" s="22"/>
      <c r="U217" s="22"/>
      <c r="V217" s="22"/>
      <c r="W217" s="22"/>
      <c r="X217" s="22"/>
      <c r="Y217" s="22"/>
      <c r="Z217" s="22"/>
      <c r="AA217" s="5" t="s">
        <v>2310</v>
      </c>
      <c r="AB217" s="5" t="s">
        <v>3215</v>
      </c>
      <c r="AC217" s="34" t="s">
        <v>3216</v>
      </c>
      <c r="AD217" s="21">
        <v>1</v>
      </c>
    </row>
    <row r="218" spans="1:30" x14ac:dyDescent="0.3">
      <c r="A218" s="18" t="str">
        <f t="shared" ref="A218:B218" si="224">IF(AND(ISNUMBER(SEARCH("Yes",C218)),ISNUMBER(SEARCH("Yes",E218)),ISNUMBER(SEARCH("Yes",G218)),ISNUMBER(SEARCH("Yes",I218))),"Yes","No")</f>
        <v>No</v>
      </c>
      <c r="B218" s="18" t="str">
        <f t="shared" si="224"/>
        <v>No</v>
      </c>
      <c r="C218" s="15" t="str">
        <f t="shared" si="1"/>
        <v>No</v>
      </c>
      <c r="D218" s="18" t="str">
        <f t="shared" si="2"/>
        <v>No</v>
      </c>
      <c r="E218" s="18" t="str">
        <f t="shared" si="3"/>
        <v>No</v>
      </c>
      <c r="F218" s="18" t="str">
        <f t="shared" si="4"/>
        <v>No</v>
      </c>
      <c r="G218" s="18" t="str">
        <f t="shared" si="5"/>
        <v>No</v>
      </c>
      <c r="H218" s="18" t="str">
        <f t="shared" si="6"/>
        <v>No</v>
      </c>
      <c r="I218" s="18" t="str">
        <f t="shared" si="7"/>
        <v>Yes</v>
      </c>
      <c r="J218" s="18" t="str">
        <f t="shared" si="8"/>
        <v>Yes</v>
      </c>
      <c r="K218" s="21">
        <v>216</v>
      </c>
      <c r="L218" s="5" t="s">
        <v>789</v>
      </c>
      <c r="M218" s="5" t="s">
        <v>790</v>
      </c>
      <c r="N218" s="5" t="s">
        <v>2307</v>
      </c>
      <c r="O218" s="5" t="s">
        <v>152</v>
      </c>
      <c r="P218" s="5" t="s">
        <v>2333</v>
      </c>
      <c r="Q218" s="34" t="s">
        <v>3217</v>
      </c>
      <c r="R218" s="21">
        <v>1</v>
      </c>
      <c r="S218" s="22"/>
      <c r="T218" s="22"/>
      <c r="U218" s="22"/>
      <c r="V218" s="22"/>
      <c r="W218" s="22"/>
      <c r="X218" s="22"/>
      <c r="Y218" s="22"/>
      <c r="Z218" s="22"/>
      <c r="AA218" s="5" t="s">
        <v>24</v>
      </c>
      <c r="AB218" s="5" t="s">
        <v>3218</v>
      </c>
      <c r="AC218" s="34" t="s">
        <v>3219</v>
      </c>
      <c r="AD218" s="21">
        <v>1</v>
      </c>
    </row>
    <row r="219" spans="1:30" x14ac:dyDescent="0.3">
      <c r="A219" s="18" t="str">
        <f t="shared" ref="A219:B219" si="225">IF(AND(ISNUMBER(SEARCH("Yes",C219)),ISNUMBER(SEARCH("Yes",E219)),ISNUMBER(SEARCH("Yes",G219)),ISNUMBER(SEARCH("Yes",I219))),"Yes","No")</f>
        <v>No</v>
      </c>
      <c r="B219" s="18" t="str">
        <f t="shared" si="225"/>
        <v>No</v>
      </c>
      <c r="C219" s="15" t="str">
        <f t="shared" si="1"/>
        <v>No</v>
      </c>
      <c r="D219" s="18" t="str">
        <f t="shared" si="2"/>
        <v>No</v>
      </c>
      <c r="E219" s="18" t="str">
        <f t="shared" si="3"/>
        <v>No</v>
      </c>
      <c r="F219" s="18" t="str">
        <f t="shared" si="4"/>
        <v>No</v>
      </c>
      <c r="G219" s="18" t="str">
        <f t="shared" si="5"/>
        <v>No</v>
      </c>
      <c r="H219" s="18" t="str">
        <f t="shared" si="6"/>
        <v>No</v>
      </c>
      <c r="I219" s="18" t="str">
        <f t="shared" si="7"/>
        <v>Yes</v>
      </c>
      <c r="J219" s="18" t="str">
        <f t="shared" si="8"/>
        <v>Yes</v>
      </c>
      <c r="K219" s="21">
        <v>217</v>
      </c>
      <c r="L219" s="5" t="s">
        <v>791</v>
      </c>
      <c r="M219" s="5" t="s">
        <v>792</v>
      </c>
      <c r="N219" s="5" t="s">
        <v>2307</v>
      </c>
      <c r="O219" s="5" t="s">
        <v>152</v>
      </c>
      <c r="P219" s="5" t="s">
        <v>2649</v>
      </c>
      <c r="Q219" s="34" t="s">
        <v>3220</v>
      </c>
      <c r="R219" s="21">
        <v>1</v>
      </c>
      <c r="S219" s="22"/>
      <c r="T219" s="22"/>
      <c r="U219" s="22"/>
      <c r="V219" s="22"/>
      <c r="W219" s="22"/>
      <c r="X219" s="22"/>
      <c r="Y219" s="22"/>
      <c r="Z219" s="22"/>
      <c r="AA219" s="5" t="s">
        <v>24</v>
      </c>
      <c r="AB219" s="5" t="s">
        <v>3221</v>
      </c>
      <c r="AC219" s="34" t="s">
        <v>3222</v>
      </c>
      <c r="AD219" s="21">
        <v>1</v>
      </c>
    </row>
    <row r="220" spans="1:30" x14ac:dyDescent="0.3">
      <c r="A220" s="18" t="str">
        <f t="shared" ref="A220:B220" si="226">IF(AND(ISNUMBER(SEARCH("Yes",C220)),ISNUMBER(SEARCH("Yes",E220)),ISNUMBER(SEARCH("Yes",G220)),ISNUMBER(SEARCH("Yes",I220))),"Yes","No")</f>
        <v>No</v>
      </c>
      <c r="B220" s="18" t="str">
        <f t="shared" si="226"/>
        <v>No</v>
      </c>
      <c r="C220" s="15" t="str">
        <f t="shared" si="1"/>
        <v>No</v>
      </c>
      <c r="D220" s="18" t="str">
        <f t="shared" si="2"/>
        <v>No</v>
      </c>
      <c r="E220" s="18" t="str">
        <f t="shared" si="3"/>
        <v>No</v>
      </c>
      <c r="F220" s="18" t="str">
        <f t="shared" si="4"/>
        <v>No</v>
      </c>
      <c r="G220" s="18" t="str">
        <f t="shared" si="5"/>
        <v>No</v>
      </c>
      <c r="H220" s="18" t="str">
        <f t="shared" si="6"/>
        <v>No</v>
      </c>
      <c r="I220" s="18" t="str">
        <f t="shared" si="7"/>
        <v>Yes</v>
      </c>
      <c r="J220" s="18" t="str">
        <f t="shared" si="8"/>
        <v>Yes</v>
      </c>
      <c r="K220" s="21">
        <v>218</v>
      </c>
      <c r="L220" s="5" t="s">
        <v>793</v>
      </c>
      <c r="M220" s="5" t="s">
        <v>794</v>
      </c>
      <c r="N220" s="5" t="s">
        <v>2307</v>
      </c>
      <c r="O220" s="5" t="s">
        <v>152</v>
      </c>
      <c r="P220" s="5" t="s">
        <v>2431</v>
      </c>
      <c r="Q220" s="34" t="s">
        <v>3223</v>
      </c>
      <c r="R220" s="21">
        <v>1</v>
      </c>
      <c r="S220" s="22"/>
      <c r="T220" s="22"/>
      <c r="U220" s="22"/>
      <c r="V220" s="22"/>
      <c r="W220" s="22"/>
      <c r="X220" s="22"/>
      <c r="Y220" s="22"/>
      <c r="Z220" s="22"/>
      <c r="AA220" s="5" t="s">
        <v>2310</v>
      </c>
      <c r="AB220" s="5" t="s">
        <v>3224</v>
      </c>
      <c r="AC220" s="34" t="s">
        <v>3225</v>
      </c>
      <c r="AD220" s="21">
        <v>1</v>
      </c>
    </row>
    <row r="221" spans="1:30" x14ac:dyDescent="0.3">
      <c r="A221" s="18" t="str">
        <f t="shared" ref="A221:B221" si="227">IF(AND(ISNUMBER(SEARCH("Yes",C221)),ISNUMBER(SEARCH("Yes",E221)),ISNUMBER(SEARCH("Yes",G221)),ISNUMBER(SEARCH("Yes",I221))),"Yes","No")</f>
        <v>No</v>
      </c>
      <c r="B221" s="18" t="str">
        <f t="shared" si="227"/>
        <v>No</v>
      </c>
      <c r="C221" s="15" t="str">
        <f t="shared" si="1"/>
        <v>No</v>
      </c>
      <c r="D221" s="18" t="str">
        <f t="shared" si="2"/>
        <v>No</v>
      </c>
      <c r="E221" s="18" t="str">
        <f t="shared" si="3"/>
        <v>No</v>
      </c>
      <c r="F221" s="18" t="str">
        <f t="shared" si="4"/>
        <v>No</v>
      </c>
      <c r="G221" s="18" t="str">
        <f t="shared" si="5"/>
        <v>No</v>
      </c>
      <c r="H221" s="18" t="str">
        <f t="shared" si="6"/>
        <v>No</v>
      </c>
      <c r="I221" s="18" t="str">
        <f t="shared" si="7"/>
        <v>Yes</v>
      </c>
      <c r="J221" s="18" t="str">
        <f t="shared" si="8"/>
        <v>Yes</v>
      </c>
      <c r="K221" s="21">
        <v>219</v>
      </c>
      <c r="L221" s="5" t="s">
        <v>795</v>
      </c>
      <c r="M221" s="5" t="s">
        <v>796</v>
      </c>
      <c r="N221" s="5" t="s">
        <v>2307</v>
      </c>
      <c r="O221" s="5" t="s">
        <v>152</v>
      </c>
      <c r="P221" s="5" t="s">
        <v>3226</v>
      </c>
      <c r="Q221" s="34" t="s">
        <v>3227</v>
      </c>
      <c r="R221" s="21">
        <v>1</v>
      </c>
      <c r="S221" s="22"/>
      <c r="T221" s="22"/>
      <c r="U221" s="22"/>
      <c r="V221" s="22"/>
      <c r="W221" s="22"/>
      <c r="X221" s="22"/>
      <c r="Y221" s="22"/>
      <c r="Z221" s="22"/>
      <c r="AA221" s="5" t="s">
        <v>2310</v>
      </c>
      <c r="AB221" s="5" t="s">
        <v>3228</v>
      </c>
      <c r="AC221" s="34" t="s">
        <v>3229</v>
      </c>
      <c r="AD221" s="21">
        <v>1</v>
      </c>
    </row>
    <row r="222" spans="1:30" x14ac:dyDescent="0.3">
      <c r="A222" s="18" t="str">
        <f t="shared" ref="A222:B222" si="228">IF(AND(ISNUMBER(SEARCH("Yes",C222)),ISNUMBER(SEARCH("Yes",E222)),ISNUMBER(SEARCH("Yes",G222)),ISNUMBER(SEARCH("Yes",I222))),"Yes","No")</f>
        <v>No</v>
      </c>
      <c r="B222" s="18" t="str">
        <f t="shared" si="228"/>
        <v>No</v>
      </c>
      <c r="C222" s="15" t="str">
        <f t="shared" si="1"/>
        <v>No</v>
      </c>
      <c r="D222" s="18" t="str">
        <f t="shared" si="2"/>
        <v>No</v>
      </c>
      <c r="E222" s="18" t="str">
        <f t="shared" si="3"/>
        <v>No</v>
      </c>
      <c r="F222" s="18" t="str">
        <f t="shared" si="4"/>
        <v>No</v>
      </c>
      <c r="G222" s="18" t="str">
        <f t="shared" si="5"/>
        <v>No</v>
      </c>
      <c r="H222" s="18" t="str">
        <f t="shared" si="6"/>
        <v>No</v>
      </c>
      <c r="I222" s="18" t="str">
        <f t="shared" si="7"/>
        <v>Yes</v>
      </c>
      <c r="J222" s="18" t="str">
        <f t="shared" si="8"/>
        <v>Yes</v>
      </c>
      <c r="K222" s="21">
        <v>220</v>
      </c>
      <c r="L222" s="5" t="s">
        <v>797</v>
      </c>
      <c r="M222" s="5" t="s">
        <v>3230</v>
      </c>
      <c r="N222" s="5" t="s">
        <v>2307</v>
      </c>
      <c r="O222" s="5" t="s">
        <v>152</v>
      </c>
      <c r="P222" s="5" t="s">
        <v>3231</v>
      </c>
      <c r="Q222" s="34" t="s">
        <v>3232</v>
      </c>
      <c r="R222" s="21">
        <v>1</v>
      </c>
      <c r="S222" s="22"/>
      <c r="T222" s="22"/>
      <c r="U222" s="22"/>
      <c r="V222" s="22"/>
      <c r="W222" s="22"/>
      <c r="X222" s="22"/>
      <c r="Y222" s="22"/>
      <c r="Z222" s="22"/>
      <c r="AA222" s="5" t="s">
        <v>2310</v>
      </c>
      <c r="AB222" s="5" t="s">
        <v>3233</v>
      </c>
      <c r="AC222" s="34" t="s">
        <v>3234</v>
      </c>
      <c r="AD222" s="21">
        <v>1</v>
      </c>
    </row>
    <row r="223" spans="1:30" x14ac:dyDescent="0.3">
      <c r="A223" s="18" t="str">
        <f t="shared" ref="A223:B223" si="229">IF(AND(ISNUMBER(SEARCH("Yes",C223)),ISNUMBER(SEARCH("Yes",E223)),ISNUMBER(SEARCH("Yes",G223)),ISNUMBER(SEARCH("Yes",I223))),"Yes","No")</f>
        <v>No</v>
      </c>
      <c r="B223" s="18" t="str">
        <f t="shared" si="229"/>
        <v>No</v>
      </c>
      <c r="C223" s="15" t="str">
        <f t="shared" si="1"/>
        <v>No</v>
      </c>
      <c r="D223" s="18" t="str">
        <f t="shared" si="2"/>
        <v>No</v>
      </c>
      <c r="E223" s="18" t="str">
        <f t="shared" si="3"/>
        <v>No</v>
      </c>
      <c r="F223" s="18" t="str">
        <f t="shared" si="4"/>
        <v>No</v>
      </c>
      <c r="G223" s="18" t="str">
        <f t="shared" si="5"/>
        <v>No</v>
      </c>
      <c r="H223" s="18" t="str">
        <f t="shared" si="6"/>
        <v>No</v>
      </c>
      <c r="I223" s="18" t="str">
        <f t="shared" si="7"/>
        <v>Yes</v>
      </c>
      <c r="J223" s="18" t="str">
        <f t="shared" si="8"/>
        <v>Yes</v>
      </c>
      <c r="K223" s="21">
        <v>221</v>
      </c>
      <c r="L223" s="5" t="s">
        <v>799</v>
      </c>
      <c r="M223" s="5" t="s">
        <v>800</v>
      </c>
      <c r="N223" s="5" t="s">
        <v>2307</v>
      </c>
      <c r="O223" s="5" t="s">
        <v>152</v>
      </c>
      <c r="P223" s="5" t="s">
        <v>3235</v>
      </c>
      <c r="Q223" s="34" t="s">
        <v>3236</v>
      </c>
      <c r="R223" s="21">
        <v>1</v>
      </c>
      <c r="S223" s="22"/>
      <c r="T223" s="22"/>
      <c r="U223" s="22"/>
      <c r="V223" s="22"/>
      <c r="W223" s="22"/>
      <c r="X223" s="22"/>
      <c r="Y223" s="22"/>
      <c r="Z223" s="22"/>
      <c r="AA223" s="5" t="s">
        <v>2310</v>
      </c>
      <c r="AB223" s="5" t="s">
        <v>2323</v>
      </c>
      <c r="AC223" s="34" t="s">
        <v>2476</v>
      </c>
      <c r="AD223" s="21">
        <v>1</v>
      </c>
    </row>
    <row r="224" spans="1:30" x14ac:dyDescent="0.3">
      <c r="A224" s="18" t="str">
        <f t="shared" ref="A224:B224" si="230">IF(AND(ISNUMBER(SEARCH("Yes",C224)),ISNUMBER(SEARCH("Yes",E224)),ISNUMBER(SEARCH("Yes",G224)),ISNUMBER(SEARCH("Yes",I224))),"Yes","No")</f>
        <v>No</v>
      </c>
      <c r="B224" s="18" t="str">
        <f t="shared" si="230"/>
        <v>No</v>
      </c>
      <c r="C224" s="15" t="str">
        <f t="shared" si="1"/>
        <v>No</v>
      </c>
      <c r="D224" s="18" t="str">
        <f t="shared" si="2"/>
        <v>No</v>
      </c>
      <c r="E224" s="18" t="str">
        <f t="shared" si="3"/>
        <v>No</v>
      </c>
      <c r="F224" s="18" t="str">
        <f t="shared" si="4"/>
        <v>No</v>
      </c>
      <c r="G224" s="18" t="str">
        <f t="shared" si="5"/>
        <v>No</v>
      </c>
      <c r="H224" s="18" t="str">
        <f t="shared" si="6"/>
        <v>No</v>
      </c>
      <c r="I224" s="18" t="str">
        <f t="shared" si="7"/>
        <v>Yes</v>
      </c>
      <c r="J224" s="18" t="str">
        <f t="shared" si="8"/>
        <v>Yes</v>
      </c>
      <c r="K224" s="21">
        <v>222</v>
      </c>
      <c r="L224" s="5" t="s">
        <v>801</v>
      </c>
      <c r="M224" s="5" t="s">
        <v>802</v>
      </c>
      <c r="N224" s="5" t="s">
        <v>2307</v>
      </c>
      <c r="O224" s="5" t="s">
        <v>152</v>
      </c>
      <c r="P224" s="5" t="s">
        <v>2449</v>
      </c>
      <c r="Q224" s="34" t="s">
        <v>3237</v>
      </c>
      <c r="R224" s="21">
        <v>1</v>
      </c>
      <c r="S224" s="22"/>
      <c r="T224" s="22"/>
      <c r="U224" s="22"/>
      <c r="V224" s="22"/>
      <c r="W224" s="22"/>
      <c r="X224" s="22"/>
      <c r="Y224" s="22"/>
      <c r="Z224" s="22"/>
      <c r="AA224" s="5" t="s">
        <v>24</v>
      </c>
      <c r="AB224" s="5" t="s">
        <v>2985</v>
      </c>
      <c r="AC224" s="34" t="s">
        <v>2986</v>
      </c>
      <c r="AD224" s="21">
        <v>1</v>
      </c>
    </row>
    <row r="225" spans="1:30" x14ac:dyDescent="0.3">
      <c r="A225" s="18" t="str">
        <f t="shared" ref="A225:B225" si="231">IF(AND(ISNUMBER(SEARCH("Yes",C225)),ISNUMBER(SEARCH("Yes",E225)),ISNUMBER(SEARCH("Yes",G225)),ISNUMBER(SEARCH("Yes",I225))),"Yes","No")</f>
        <v>No</v>
      </c>
      <c r="B225" s="18" t="str">
        <f t="shared" si="231"/>
        <v>No</v>
      </c>
      <c r="C225" s="15" t="str">
        <f t="shared" si="1"/>
        <v>No</v>
      </c>
      <c r="D225" s="18" t="str">
        <f t="shared" si="2"/>
        <v>No</v>
      </c>
      <c r="E225" s="18" t="str">
        <f t="shared" si="3"/>
        <v>No</v>
      </c>
      <c r="F225" s="18" t="str">
        <f t="shared" si="4"/>
        <v>No</v>
      </c>
      <c r="G225" s="18" t="str">
        <f t="shared" si="5"/>
        <v>No</v>
      </c>
      <c r="H225" s="18" t="str">
        <f t="shared" si="6"/>
        <v>No</v>
      </c>
      <c r="I225" s="18" t="str">
        <f t="shared" si="7"/>
        <v>Yes</v>
      </c>
      <c r="J225" s="18" t="str">
        <f t="shared" si="8"/>
        <v>Yes</v>
      </c>
      <c r="K225" s="21">
        <v>223</v>
      </c>
      <c r="L225" s="5" t="s">
        <v>803</v>
      </c>
      <c r="M225" s="5" t="s">
        <v>804</v>
      </c>
      <c r="N225" s="5" t="s">
        <v>2307</v>
      </c>
      <c r="O225" s="5" t="s">
        <v>152</v>
      </c>
      <c r="P225" s="5" t="s">
        <v>2724</v>
      </c>
      <c r="Q225" s="34" t="s">
        <v>3238</v>
      </c>
      <c r="R225" s="21">
        <v>1</v>
      </c>
      <c r="S225" s="22"/>
      <c r="T225" s="22"/>
      <c r="U225" s="22"/>
      <c r="V225" s="22"/>
      <c r="W225" s="22"/>
      <c r="X225" s="22"/>
      <c r="Y225" s="22"/>
      <c r="Z225" s="22"/>
      <c r="AA225" s="5" t="s">
        <v>2310</v>
      </c>
      <c r="AB225" s="5" t="s">
        <v>2473</v>
      </c>
      <c r="AC225" s="34" t="s">
        <v>3239</v>
      </c>
      <c r="AD225" s="21">
        <v>1</v>
      </c>
    </row>
    <row r="226" spans="1:30" x14ac:dyDescent="0.3">
      <c r="A226" s="18" t="str">
        <f t="shared" ref="A226:B226" si="232">IF(AND(ISNUMBER(SEARCH("Yes",C226)),ISNUMBER(SEARCH("Yes",E226)),ISNUMBER(SEARCH("Yes",G226)),ISNUMBER(SEARCH("Yes",I226))),"Yes","No")</f>
        <v>No</v>
      </c>
      <c r="B226" s="18" t="str">
        <f t="shared" si="232"/>
        <v>No</v>
      </c>
      <c r="C226" s="15" t="str">
        <f t="shared" si="1"/>
        <v>No</v>
      </c>
      <c r="D226" s="18" t="str">
        <f t="shared" si="2"/>
        <v>No</v>
      </c>
      <c r="E226" s="18" t="str">
        <f t="shared" si="3"/>
        <v>No</v>
      </c>
      <c r="F226" s="18" t="str">
        <f t="shared" si="4"/>
        <v>No</v>
      </c>
      <c r="G226" s="18" t="str">
        <f t="shared" si="5"/>
        <v>No</v>
      </c>
      <c r="H226" s="18" t="str">
        <f t="shared" si="6"/>
        <v>No</v>
      </c>
      <c r="I226" s="18" t="str">
        <f t="shared" si="7"/>
        <v>Yes</v>
      </c>
      <c r="J226" s="18" t="str">
        <f t="shared" si="8"/>
        <v>Yes</v>
      </c>
      <c r="K226" s="21">
        <v>224</v>
      </c>
      <c r="L226" s="5" t="s">
        <v>805</v>
      </c>
      <c r="M226" s="5" t="s">
        <v>806</v>
      </c>
      <c r="N226" s="5" t="s">
        <v>2307</v>
      </c>
      <c r="O226" s="5" t="s">
        <v>152</v>
      </c>
      <c r="P226" s="5" t="s">
        <v>3240</v>
      </c>
      <c r="Q226" s="34" t="s">
        <v>2850</v>
      </c>
      <c r="R226" s="21">
        <v>1</v>
      </c>
      <c r="S226" s="22"/>
      <c r="T226" s="22"/>
      <c r="U226" s="22"/>
      <c r="V226" s="22"/>
      <c r="W226" s="22"/>
      <c r="X226" s="22"/>
      <c r="Y226" s="22"/>
      <c r="Z226" s="22"/>
      <c r="AA226" s="5" t="s">
        <v>2310</v>
      </c>
      <c r="AB226" s="5" t="s">
        <v>2422</v>
      </c>
      <c r="AC226" s="34" t="s">
        <v>3241</v>
      </c>
      <c r="AD226" s="21">
        <v>1</v>
      </c>
    </row>
    <row r="227" spans="1:30" x14ac:dyDescent="0.3">
      <c r="A227" s="18" t="str">
        <f t="shared" ref="A227:B227" si="233">IF(AND(ISNUMBER(SEARCH("Yes",C227)),ISNUMBER(SEARCH("Yes",E227)),ISNUMBER(SEARCH("Yes",G227)),ISNUMBER(SEARCH("Yes",I227))),"Yes","No")</f>
        <v>No</v>
      </c>
      <c r="B227" s="18" t="str">
        <f t="shared" si="233"/>
        <v>No</v>
      </c>
      <c r="C227" s="15" t="str">
        <f t="shared" si="1"/>
        <v>No</v>
      </c>
      <c r="D227" s="18" t="str">
        <f t="shared" si="2"/>
        <v>No</v>
      </c>
      <c r="E227" s="18" t="str">
        <f t="shared" si="3"/>
        <v>No</v>
      </c>
      <c r="F227" s="18" t="str">
        <f t="shared" si="4"/>
        <v>No</v>
      </c>
      <c r="G227" s="18" t="str">
        <f t="shared" si="5"/>
        <v>No</v>
      </c>
      <c r="H227" s="18" t="str">
        <f t="shared" si="6"/>
        <v>No</v>
      </c>
      <c r="I227" s="18" t="str">
        <f t="shared" si="7"/>
        <v>Yes</v>
      </c>
      <c r="J227" s="18" t="str">
        <f t="shared" si="8"/>
        <v>Yes</v>
      </c>
      <c r="K227" s="21">
        <v>225</v>
      </c>
      <c r="L227" s="5" t="s">
        <v>807</v>
      </c>
      <c r="M227" s="5" t="s">
        <v>808</v>
      </c>
      <c r="N227" s="5" t="s">
        <v>2307</v>
      </c>
      <c r="O227" s="5" t="s">
        <v>152</v>
      </c>
      <c r="P227" s="5" t="s">
        <v>2664</v>
      </c>
      <c r="Q227" s="34" t="s">
        <v>3242</v>
      </c>
      <c r="R227" s="21">
        <v>1</v>
      </c>
      <c r="S227" s="22"/>
      <c r="T227" s="22"/>
      <c r="U227" s="22"/>
      <c r="V227" s="22"/>
      <c r="W227" s="22"/>
      <c r="X227" s="22"/>
      <c r="Y227" s="22"/>
      <c r="Z227" s="22"/>
      <c r="AA227" s="5" t="s">
        <v>24</v>
      </c>
      <c r="AB227" s="5" t="s">
        <v>3243</v>
      </c>
      <c r="AC227" s="34" t="s">
        <v>3244</v>
      </c>
      <c r="AD227" s="21">
        <v>1</v>
      </c>
    </row>
    <row r="228" spans="1:30" x14ac:dyDescent="0.3">
      <c r="A228" s="18" t="str">
        <f t="shared" ref="A228:B228" si="234">IF(AND(ISNUMBER(SEARCH("Yes",C228)),ISNUMBER(SEARCH("Yes",E228)),ISNUMBER(SEARCH("Yes",G228)),ISNUMBER(SEARCH("Yes",I228))),"Yes","No")</f>
        <v>No</v>
      </c>
      <c r="B228" s="18" t="str">
        <f t="shared" si="234"/>
        <v>No</v>
      </c>
      <c r="C228" s="15" t="str">
        <f t="shared" si="1"/>
        <v>No</v>
      </c>
      <c r="D228" s="18" t="str">
        <f t="shared" si="2"/>
        <v>No</v>
      </c>
      <c r="E228" s="18" t="str">
        <f t="shared" si="3"/>
        <v>No</v>
      </c>
      <c r="F228" s="18" t="str">
        <f t="shared" si="4"/>
        <v>No</v>
      </c>
      <c r="G228" s="18" t="str">
        <f t="shared" si="5"/>
        <v>No</v>
      </c>
      <c r="H228" s="18" t="str">
        <f t="shared" si="6"/>
        <v>No</v>
      </c>
      <c r="I228" s="18" t="str">
        <f t="shared" si="7"/>
        <v>Yes</v>
      </c>
      <c r="J228" s="18" t="str">
        <f t="shared" si="8"/>
        <v>Yes</v>
      </c>
      <c r="K228" s="21">
        <v>226</v>
      </c>
      <c r="L228" s="5" t="s">
        <v>809</v>
      </c>
      <c r="M228" s="5" t="s">
        <v>810</v>
      </c>
      <c r="N228" s="5" t="s">
        <v>2307</v>
      </c>
      <c r="O228" s="5" t="s">
        <v>152</v>
      </c>
      <c r="P228" s="5" t="s">
        <v>2412</v>
      </c>
      <c r="Q228" s="34" t="s">
        <v>3245</v>
      </c>
      <c r="R228" s="21">
        <v>1</v>
      </c>
      <c r="S228" s="22"/>
      <c r="T228" s="22"/>
      <c r="U228" s="22"/>
      <c r="V228" s="22"/>
      <c r="W228" s="22"/>
      <c r="X228" s="22"/>
      <c r="Y228" s="22"/>
      <c r="Z228" s="22"/>
      <c r="AA228" s="5" t="s">
        <v>24</v>
      </c>
      <c r="AB228" s="5" t="s">
        <v>3246</v>
      </c>
      <c r="AC228" s="34" t="s">
        <v>3247</v>
      </c>
      <c r="AD228" s="21">
        <v>1</v>
      </c>
    </row>
    <row r="229" spans="1:30" x14ac:dyDescent="0.3">
      <c r="A229" s="18" t="str">
        <f t="shared" ref="A229:B229" si="235">IF(AND(ISNUMBER(SEARCH("Yes",C229)),ISNUMBER(SEARCH("Yes",E229)),ISNUMBER(SEARCH("Yes",G229)),ISNUMBER(SEARCH("Yes",I229))),"Yes","No")</f>
        <v>No</v>
      </c>
      <c r="B229" s="18" t="str">
        <f t="shared" si="235"/>
        <v>No</v>
      </c>
      <c r="C229" s="15" t="str">
        <f t="shared" si="1"/>
        <v>No</v>
      </c>
      <c r="D229" s="18" t="str">
        <f t="shared" si="2"/>
        <v>No</v>
      </c>
      <c r="E229" s="18" t="str">
        <f t="shared" si="3"/>
        <v>No</v>
      </c>
      <c r="F229" s="18" t="str">
        <f t="shared" si="4"/>
        <v>No</v>
      </c>
      <c r="G229" s="18" t="str">
        <f t="shared" si="5"/>
        <v>No</v>
      </c>
      <c r="H229" s="18" t="str">
        <f t="shared" si="6"/>
        <v>No</v>
      </c>
      <c r="I229" s="18" t="str">
        <f t="shared" si="7"/>
        <v>Yes</v>
      </c>
      <c r="J229" s="18" t="str">
        <f t="shared" si="8"/>
        <v>Yes</v>
      </c>
      <c r="K229" s="21">
        <v>227</v>
      </c>
      <c r="L229" s="5" t="s">
        <v>811</v>
      </c>
      <c r="M229" s="5" t="s">
        <v>812</v>
      </c>
      <c r="N229" s="5" t="s">
        <v>2307</v>
      </c>
      <c r="O229" s="5" t="s">
        <v>152</v>
      </c>
      <c r="P229" s="5" t="s">
        <v>3248</v>
      </c>
      <c r="Q229" s="34" t="s">
        <v>3249</v>
      </c>
      <c r="R229" s="21">
        <v>1</v>
      </c>
      <c r="S229" s="22"/>
      <c r="T229" s="22"/>
      <c r="U229" s="22"/>
      <c r="V229" s="22"/>
      <c r="W229" s="22"/>
      <c r="X229" s="22"/>
      <c r="Y229" s="22"/>
      <c r="Z229" s="22"/>
      <c r="AA229" s="5" t="s">
        <v>2310</v>
      </c>
      <c r="AB229" s="5" t="s">
        <v>3250</v>
      </c>
      <c r="AC229" s="34" t="s">
        <v>3251</v>
      </c>
      <c r="AD229" s="21">
        <v>1</v>
      </c>
    </row>
    <row r="230" spans="1:30" x14ac:dyDescent="0.3">
      <c r="A230" s="18" t="str">
        <f t="shared" ref="A230:B230" si="236">IF(AND(ISNUMBER(SEARCH("Yes",C230)),ISNUMBER(SEARCH("Yes",E230)),ISNUMBER(SEARCH("Yes",G230)),ISNUMBER(SEARCH("Yes",I230))),"Yes","No")</f>
        <v>No</v>
      </c>
      <c r="B230" s="18" t="str">
        <f t="shared" si="236"/>
        <v>No</v>
      </c>
      <c r="C230" s="15" t="str">
        <f t="shared" si="1"/>
        <v>No</v>
      </c>
      <c r="D230" s="18" t="str">
        <f t="shared" si="2"/>
        <v>No</v>
      </c>
      <c r="E230" s="18" t="str">
        <f t="shared" si="3"/>
        <v>No</v>
      </c>
      <c r="F230" s="18" t="str">
        <f t="shared" si="4"/>
        <v>No</v>
      </c>
      <c r="G230" s="18" t="str">
        <f t="shared" si="5"/>
        <v>No</v>
      </c>
      <c r="H230" s="18" t="str">
        <f t="shared" si="6"/>
        <v>No</v>
      </c>
      <c r="I230" s="18" t="str">
        <f t="shared" si="7"/>
        <v>Yes</v>
      </c>
      <c r="J230" s="18" t="str">
        <f t="shared" si="8"/>
        <v>Yes</v>
      </c>
      <c r="K230" s="21">
        <v>228</v>
      </c>
      <c r="L230" s="5" t="s">
        <v>813</v>
      </c>
      <c r="M230" s="5" t="s">
        <v>814</v>
      </c>
      <c r="N230" s="5" t="s">
        <v>2307</v>
      </c>
      <c r="O230" s="5" t="s">
        <v>152</v>
      </c>
      <c r="P230" s="5" t="s">
        <v>3252</v>
      </c>
      <c r="Q230" s="34" t="s">
        <v>3253</v>
      </c>
      <c r="R230" s="21">
        <v>1</v>
      </c>
      <c r="S230" s="22"/>
      <c r="T230" s="22"/>
      <c r="U230" s="22"/>
      <c r="V230" s="22"/>
      <c r="W230" s="22"/>
      <c r="X230" s="22"/>
      <c r="Y230" s="22"/>
      <c r="Z230" s="22"/>
      <c r="AA230" s="5" t="s">
        <v>2310</v>
      </c>
      <c r="AB230" s="5" t="s">
        <v>3254</v>
      </c>
      <c r="AC230" s="34" t="s">
        <v>3255</v>
      </c>
      <c r="AD230" s="21">
        <v>1</v>
      </c>
    </row>
    <row r="231" spans="1:30" x14ac:dyDescent="0.3">
      <c r="A231" s="18" t="str">
        <f t="shared" ref="A231:B231" si="237">IF(AND(ISNUMBER(SEARCH("Yes",C231)),ISNUMBER(SEARCH("Yes",E231)),ISNUMBER(SEARCH("Yes",G231)),ISNUMBER(SEARCH("Yes",I231))),"Yes","No")</f>
        <v>No</v>
      </c>
      <c r="B231" s="18" t="str">
        <f t="shared" si="237"/>
        <v>No</v>
      </c>
      <c r="C231" s="15" t="str">
        <f t="shared" si="1"/>
        <v>No</v>
      </c>
      <c r="D231" s="18" t="str">
        <f t="shared" si="2"/>
        <v>No</v>
      </c>
      <c r="E231" s="18" t="str">
        <f t="shared" si="3"/>
        <v>No</v>
      </c>
      <c r="F231" s="18" t="str">
        <f t="shared" si="4"/>
        <v>No</v>
      </c>
      <c r="G231" s="18" t="str">
        <f t="shared" si="5"/>
        <v>No</v>
      </c>
      <c r="H231" s="18" t="str">
        <f t="shared" si="6"/>
        <v>No</v>
      </c>
      <c r="I231" s="18" t="str">
        <f t="shared" si="7"/>
        <v>Yes</v>
      </c>
      <c r="J231" s="18" t="str">
        <f t="shared" si="8"/>
        <v>Yes</v>
      </c>
      <c r="K231" s="21">
        <v>229</v>
      </c>
      <c r="L231" s="5" t="s">
        <v>815</v>
      </c>
      <c r="M231" s="5" t="s">
        <v>816</v>
      </c>
      <c r="N231" s="5" t="s">
        <v>2307</v>
      </c>
      <c r="O231" s="5" t="s">
        <v>152</v>
      </c>
      <c r="P231" s="5" t="s">
        <v>2537</v>
      </c>
      <c r="Q231" s="34" t="s">
        <v>3256</v>
      </c>
      <c r="R231" s="21">
        <v>1</v>
      </c>
      <c r="S231" s="22"/>
      <c r="T231" s="22"/>
      <c r="U231" s="22"/>
      <c r="V231" s="22"/>
      <c r="W231" s="22"/>
      <c r="X231" s="22"/>
      <c r="Y231" s="22"/>
      <c r="Z231" s="22"/>
      <c r="AA231" s="5" t="s">
        <v>24</v>
      </c>
      <c r="AB231" s="5" t="s">
        <v>3257</v>
      </c>
      <c r="AC231" s="34" t="s">
        <v>3258</v>
      </c>
      <c r="AD231" s="21">
        <v>1</v>
      </c>
    </row>
    <row r="232" spans="1:30" x14ac:dyDescent="0.3">
      <c r="A232" s="18" t="str">
        <f t="shared" ref="A232:B232" si="238">IF(AND(ISNUMBER(SEARCH("Yes",C232)),ISNUMBER(SEARCH("Yes",E232)),ISNUMBER(SEARCH("Yes",G232)),ISNUMBER(SEARCH("Yes",I232))),"Yes","No")</f>
        <v>No</v>
      </c>
      <c r="B232" s="18" t="str">
        <f t="shared" si="238"/>
        <v>No</v>
      </c>
      <c r="C232" s="15" t="str">
        <f t="shared" si="1"/>
        <v>No</v>
      </c>
      <c r="D232" s="18" t="str">
        <f t="shared" si="2"/>
        <v>No</v>
      </c>
      <c r="E232" s="18" t="str">
        <f t="shared" si="3"/>
        <v>No</v>
      </c>
      <c r="F232" s="18" t="str">
        <f t="shared" si="4"/>
        <v>No</v>
      </c>
      <c r="G232" s="18" t="str">
        <f t="shared" si="5"/>
        <v>No</v>
      </c>
      <c r="H232" s="18" t="str">
        <f t="shared" si="6"/>
        <v>No</v>
      </c>
      <c r="I232" s="18" t="str">
        <f t="shared" si="7"/>
        <v>Yes</v>
      </c>
      <c r="J232" s="18" t="str">
        <f t="shared" si="8"/>
        <v>Yes</v>
      </c>
      <c r="K232" s="21">
        <v>230</v>
      </c>
      <c r="L232" s="5" t="s">
        <v>817</v>
      </c>
      <c r="M232" s="5" t="s">
        <v>818</v>
      </c>
      <c r="N232" s="5" t="s">
        <v>2307</v>
      </c>
      <c r="O232" s="5" t="s">
        <v>152</v>
      </c>
      <c r="P232" s="5" t="s">
        <v>2317</v>
      </c>
      <c r="Q232" s="34" t="s">
        <v>3259</v>
      </c>
      <c r="R232" s="21">
        <v>1</v>
      </c>
      <c r="S232" s="22"/>
      <c r="T232" s="22"/>
      <c r="U232" s="22"/>
      <c r="V232" s="22"/>
      <c r="W232" s="22"/>
      <c r="X232" s="22"/>
      <c r="Y232" s="22"/>
      <c r="Z232" s="22"/>
      <c r="AA232" s="5" t="s">
        <v>2310</v>
      </c>
      <c r="AB232" s="5" t="s">
        <v>3260</v>
      </c>
      <c r="AC232" s="34" t="s">
        <v>3261</v>
      </c>
      <c r="AD232" s="21">
        <v>1</v>
      </c>
    </row>
    <row r="233" spans="1:30" x14ac:dyDescent="0.3">
      <c r="A233" s="18" t="str">
        <f t="shared" ref="A233:B233" si="239">IF(AND(ISNUMBER(SEARCH("Yes",C233)),ISNUMBER(SEARCH("Yes",E233)),ISNUMBER(SEARCH("Yes",G233)),ISNUMBER(SEARCH("Yes",I233))),"Yes","No")</f>
        <v>No</v>
      </c>
      <c r="B233" s="18" t="str">
        <f t="shared" si="239"/>
        <v>No</v>
      </c>
      <c r="C233" s="15" t="str">
        <f t="shared" si="1"/>
        <v>No</v>
      </c>
      <c r="D233" s="18" t="str">
        <f t="shared" si="2"/>
        <v>No</v>
      </c>
      <c r="E233" s="18" t="str">
        <f t="shared" si="3"/>
        <v>No</v>
      </c>
      <c r="F233" s="18" t="str">
        <f t="shared" si="4"/>
        <v>No</v>
      </c>
      <c r="G233" s="18" t="str">
        <f t="shared" si="5"/>
        <v>No</v>
      </c>
      <c r="H233" s="18" t="str">
        <f t="shared" si="6"/>
        <v>No</v>
      </c>
      <c r="I233" s="18" t="str">
        <f t="shared" si="7"/>
        <v>Yes</v>
      </c>
      <c r="J233" s="18" t="str">
        <f t="shared" si="8"/>
        <v>Yes</v>
      </c>
      <c r="K233" s="21">
        <v>231</v>
      </c>
      <c r="L233" s="5" t="s">
        <v>819</v>
      </c>
      <c r="M233" s="5" t="s">
        <v>820</v>
      </c>
      <c r="N233" s="5" t="s">
        <v>2307</v>
      </c>
      <c r="O233" s="5" t="s">
        <v>152</v>
      </c>
      <c r="P233" s="5" t="s">
        <v>2325</v>
      </c>
      <c r="Q233" s="34" t="s">
        <v>3262</v>
      </c>
      <c r="R233" s="21">
        <v>1</v>
      </c>
      <c r="S233" s="22"/>
      <c r="T233" s="22"/>
      <c r="U233" s="22"/>
      <c r="V233" s="22"/>
      <c r="W233" s="22"/>
      <c r="X233" s="22"/>
      <c r="Y233" s="22"/>
      <c r="Z233" s="22"/>
      <c r="AA233" s="5" t="s">
        <v>2310</v>
      </c>
      <c r="AB233" s="5" t="s">
        <v>3263</v>
      </c>
      <c r="AC233" s="34" t="s">
        <v>3264</v>
      </c>
      <c r="AD233" s="21">
        <v>1</v>
      </c>
    </row>
    <row r="234" spans="1:30" x14ac:dyDescent="0.3">
      <c r="A234" s="18" t="str">
        <f t="shared" ref="A234:B234" si="240">IF(AND(ISNUMBER(SEARCH("Yes",C234)),ISNUMBER(SEARCH("Yes",E234)),ISNUMBER(SEARCH("Yes",G234)),ISNUMBER(SEARCH("Yes",I234))),"Yes","No")</f>
        <v>No</v>
      </c>
      <c r="B234" s="18" t="str">
        <f t="shared" si="240"/>
        <v>Yes</v>
      </c>
      <c r="C234" s="15" t="str">
        <f t="shared" si="1"/>
        <v>Yes</v>
      </c>
      <c r="D234" s="18" t="str">
        <f t="shared" si="2"/>
        <v>Yes</v>
      </c>
      <c r="E234" s="18" t="str">
        <f t="shared" si="3"/>
        <v>Yes</v>
      </c>
      <c r="F234" s="18" t="str">
        <f t="shared" si="4"/>
        <v>Yes</v>
      </c>
      <c r="G234" s="18" t="str">
        <f t="shared" si="5"/>
        <v>No</v>
      </c>
      <c r="H234" s="18" t="str">
        <f t="shared" si="6"/>
        <v>Yes</v>
      </c>
      <c r="I234" s="18" t="str">
        <f t="shared" si="7"/>
        <v>Yes</v>
      </c>
      <c r="J234" s="18" t="str">
        <f t="shared" si="8"/>
        <v>Yes</v>
      </c>
      <c r="K234" s="21">
        <v>232</v>
      </c>
      <c r="L234" s="5" t="s">
        <v>364</v>
      </c>
      <c r="M234" s="5" t="s">
        <v>365</v>
      </c>
      <c r="N234" s="5" t="s">
        <v>2307</v>
      </c>
      <c r="O234" s="5" t="s">
        <v>24</v>
      </c>
      <c r="P234" s="5" t="s">
        <v>3265</v>
      </c>
      <c r="Q234" s="34" t="s">
        <v>3266</v>
      </c>
      <c r="R234" s="21">
        <v>1</v>
      </c>
      <c r="S234" s="5" t="s">
        <v>24</v>
      </c>
      <c r="T234" s="5" t="s">
        <v>3267</v>
      </c>
      <c r="U234" s="34" t="s">
        <v>3268</v>
      </c>
      <c r="V234" s="21">
        <v>1</v>
      </c>
      <c r="W234" s="5" t="s">
        <v>152</v>
      </c>
      <c r="X234" s="5" t="s">
        <v>3269</v>
      </c>
      <c r="Y234" s="34" t="s">
        <v>3270</v>
      </c>
      <c r="Z234" s="21">
        <v>1</v>
      </c>
      <c r="AA234" s="5" t="s">
        <v>2310</v>
      </c>
      <c r="AB234" s="5" t="s">
        <v>3271</v>
      </c>
      <c r="AC234" s="34" t="s">
        <v>3272</v>
      </c>
      <c r="AD234" s="21">
        <v>1</v>
      </c>
    </row>
    <row r="235" spans="1:30" x14ac:dyDescent="0.3">
      <c r="A235" s="18" t="str">
        <f t="shared" ref="A235:B235" si="241">IF(AND(ISNUMBER(SEARCH("Yes",C235)),ISNUMBER(SEARCH("Yes",E235)),ISNUMBER(SEARCH("Yes",G235)),ISNUMBER(SEARCH("Yes",I235))),"Yes","No")</f>
        <v>No</v>
      </c>
      <c r="B235" s="18" t="str">
        <f t="shared" si="241"/>
        <v>No</v>
      </c>
      <c r="C235" s="15" t="str">
        <f t="shared" si="1"/>
        <v>No</v>
      </c>
      <c r="D235" s="18" t="str">
        <f t="shared" si="2"/>
        <v>No</v>
      </c>
      <c r="E235" s="18" t="str">
        <f t="shared" si="3"/>
        <v>No</v>
      </c>
      <c r="F235" s="18" t="str">
        <f t="shared" si="4"/>
        <v>No</v>
      </c>
      <c r="G235" s="18" t="str">
        <f t="shared" si="5"/>
        <v>No</v>
      </c>
      <c r="H235" s="18" t="str">
        <f t="shared" si="6"/>
        <v>No</v>
      </c>
      <c r="I235" s="18" t="str">
        <f t="shared" si="7"/>
        <v>Yes</v>
      </c>
      <c r="J235" s="18" t="str">
        <f t="shared" si="8"/>
        <v>Yes</v>
      </c>
      <c r="K235" s="21">
        <v>233</v>
      </c>
      <c r="L235" s="5" t="s">
        <v>821</v>
      </c>
      <c r="M235" s="5" t="s">
        <v>822</v>
      </c>
      <c r="N235" s="5" t="s">
        <v>2307</v>
      </c>
      <c r="O235" s="5" t="s">
        <v>152</v>
      </c>
      <c r="P235" s="5" t="s">
        <v>2333</v>
      </c>
      <c r="Q235" s="34" t="s">
        <v>3273</v>
      </c>
      <c r="R235" s="21">
        <v>1</v>
      </c>
      <c r="S235" s="22"/>
      <c r="T235" s="22"/>
      <c r="U235" s="22"/>
      <c r="V235" s="22"/>
      <c r="W235" s="22"/>
      <c r="X235" s="22"/>
      <c r="Y235" s="22"/>
      <c r="Z235" s="22"/>
      <c r="AA235" s="5" t="s">
        <v>2310</v>
      </c>
      <c r="AB235" s="5" t="s">
        <v>2422</v>
      </c>
      <c r="AC235" s="34" t="s">
        <v>2471</v>
      </c>
      <c r="AD235" s="21">
        <v>1</v>
      </c>
    </row>
    <row r="236" spans="1:30" x14ac:dyDescent="0.3">
      <c r="A236" s="18" t="str">
        <f t="shared" ref="A236:B236" si="242">IF(AND(ISNUMBER(SEARCH("Yes",C236)),ISNUMBER(SEARCH("Yes",E236)),ISNUMBER(SEARCH("Yes",G236)),ISNUMBER(SEARCH("Yes",I236))),"Yes","No")</f>
        <v>No</v>
      </c>
      <c r="B236" s="18" t="str">
        <f t="shared" si="242"/>
        <v>No</v>
      </c>
      <c r="C236" s="15" t="str">
        <f t="shared" si="1"/>
        <v>No</v>
      </c>
      <c r="D236" s="18" t="str">
        <f t="shared" si="2"/>
        <v>No</v>
      </c>
      <c r="E236" s="18" t="str">
        <f t="shared" si="3"/>
        <v>No</v>
      </c>
      <c r="F236" s="18" t="str">
        <f t="shared" si="4"/>
        <v>No</v>
      </c>
      <c r="G236" s="18" t="str">
        <f t="shared" si="5"/>
        <v>No</v>
      </c>
      <c r="H236" s="18" t="str">
        <f t="shared" si="6"/>
        <v>No</v>
      </c>
      <c r="I236" s="18" t="str">
        <f t="shared" si="7"/>
        <v>Yes</v>
      </c>
      <c r="J236" s="18" t="str">
        <f t="shared" si="8"/>
        <v>Yes</v>
      </c>
      <c r="K236" s="21">
        <v>234</v>
      </c>
      <c r="L236" s="5" t="s">
        <v>823</v>
      </c>
      <c r="M236" s="5" t="s">
        <v>824</v>
      </c>
      <c r="N236" s="5" t="s">
        <v>2307</v>
      </c>
      <c r="O236" s="5" t="s">
        <v>152</v>
      </c>
      <c r="P236" s="5" t="s">
        <v>2435</v>
      </c>
      <c r="Q236" s="34" t="s">
        <v>3274</v>
      </c>
      <c r="R236" s="21">
        <v>1</v>
      </c>
      <c r="S236" s="22"/>
      <c r="T236" s="22"/>
      <c r="U236" s="22"/>
      <c r="V236" s="22"/>
      <c r="W236" s="22"/>
      <c r="X236" s="22"/>
      <c r="Y236" s="22"/>
      <c r="Z236" s="22"/>
      <c r="AA236" s="5" t="s">
        <v>2310</v>
      </c>
      <c r="AB236" s="5" t="s">
        <v>3275</v>
      </c>
      <c r="AC236" s="34" t="s">
        <v>3276</v>
      </c>
      <c r="AD236" s="21">
        <v>1</v>
      </c>
    </row>
    <row r="237" spans="1:30" x14ac:dyDescent="0.3">
      <c r="A237" s="18" t="str">
        <f t="shared" ref="A237:B237" si="243">IF(AND(ISNUMBER(SEARCH("Yes",C237)),ISNUMBER(SEARCH("Yes",E237)),ISNUMBER(SEARCH("Yes",G237)),ISNUMBER(SEARCH("Yes",I237))),"Yes","No")</f>
        <v>No</v>
      </c>
      <c r="B237" s="18" t="str">
        <f t="shared" si="243"/>
        <v>No</v>
      </c>
      <c r="C237" s="15" t="str">
        <f t="shared" si="1"/>
        <v>No</v>
      </c>
      <c r="D237" s="18" t="str">
        <f t="shared" si="2"/>
        <v>No</v>
      </c>
      <c r="E237" s="18" t="str">
        <f t="shared" si="3"/>
        <v>No</v>
      </c>
      <c r="F237" s="18" t="str">
        <f t="shared" si="4"/>
        <v>No</v>
      </c>
      <c r="G237" s="18" t="str">
        <f t="shared" si="5"/>
        <v>No</v>
      </c>
      <c r="H237" s="18" t="str">
        <f t="shared" si="6"/>
        <v>No</v>
      </c>
      <c r="I237" s="18" t="str">
        <f t="shared" si="7"/>
        <v>Yes</v>
      </c>
      <c r="J237" s="18" t="str">
        <f t="shared" si="8"/>
        <v>Yes</v>
      </c>
      <c r="K237" s="21">
        <v>235</v>
      </c>
      <c r="L237" s="5" t="s">
        <v>825</v>
      </c>
      <c r="M237" s="5" t="s">
        <v>826</v>
      </c>
      <c r="N237" s="5" t="s">
        <v>2307</v>
      </c>
      <c r="O237" s="5" t="s">
        <v>152</v>
      </c>
      <c r="P237" s="5" t="s">
        <v>2333</v>
      </c>
      <c r="Q237" s="34" t="s">
        <v>3277</v>
      </c>
      <c r="R237" s="21">
        <v>1</v>
      </c>
      <c r="S237" s="22"/>
      <c r="T237" s="22"/>
      <c r="U237" s="22"/>
      <c r="V237" s="22"/>
      <c r="W237" s="22"/>
      <c r="X237" s="22"/>
      <c r="Y237" s="22"/>
      <c r="Z237" s="22"/>
      <c r="AA237" s="5" t="s">
        <v>2310</v>
      </c>
      <c r="AB237" s="5" t="s">
        <v>2352</v>
      </c>
      <c r="AC237" s="34" t="s">
        <v>2448</v>
      </c>
      <c r="AD237" s="21">
        <v>1</v>
      </c>
    </row>
    <row r="238" spans="1:30" x14ac:dyDescent="0.3">
      <c r="A238" s="18" t="str">
        <f t="shared" ref="A238:B238" si="244">IF(AND(ISNUMBER(SEARCH("Yes",C238)),ISNUMBER(SEARCH("Yes",E238)),ISNUMBER(SEARCH("Yes",G238)),ISNUMBER(SEARCH("Yes",I238))),"Yes","No")</f>
        <v>No</v>
      </c>
      <c r="B238" s="18" t="str">
        <f t="shared" si="244"/>
        <v>No</v>
      </c>
      <c r="C238" s="15" t="str">
        <f t="shared" si="1"/>
        <v>No</v>
      </c>
      <c r="D238" s="18" t="str">
        <f t="shared" si="2"/>
        <v>No</v>
      </c>
      <c r="E238" s="18" t="str">
        <f t="shared" si="3"/>
        <v>No</v>
      </c>
      <c r="F238" s="18" t="str">
        <f t="shared" si="4"/>
        <v>No</v>
      </c>
      <c r="G238" s="18" t="str">
        <f t="shared" si="5"/>
        <v>No</v>
      </c>
      <c r="H238" s="18" t="str">
        <f t="shared" si="6"/>
        <v>No</v>
      </c>
      <c r="I238" s="18" t="str">
        <f t="shared" si="7"/>
        <v>Yes</v>
      </c>
      <c r="J238" s="18" t="str">
        <f t="shared" si="8"/>
        <v>Yes</v>
      </c>
      <c r="K238" s="21">
        <v>236</v>
      </c>
      <c r="L238" s="5" t="s">
        <v>827</v>
      </c>
      <c r="M238" s="5" t="s">
        <v>828</v>
      </c>
      <c r="N238" s="5" t="s">
        <v>2307</v>
      </c>
      <c r="O238" s="5" t="s">
        <v>152</v>
      </c>
      <c r="P238" s="5" t="s">
        <v>3278</v>
      </c>
      <c r="Q238" s="34" t="s">
        <v>3279</v>
      </c>
      <c r="R238" s="21">
        <v>1</v>
      </c>
      <c r="S238" s="22"/>
      <c r="T238" s="22"/>
      <c r="U238" s="22"/>
      <c r="V238" s="22"/>
      <c r="W238" s="22"/>
      <c r="X238" s="22"/>
      <c r="Y238" s="22"/>
      <c r="Z238" s="22"/>
      <c r="AA238" s="5" t="s">
        <v>24</v>
      </c>
      <c r="AB238" s="5" t="s">
        <v>3280</v>
      </c>
      <c r="AC238" s="34" t="s">
        <v>3281</v>
      </c>
      <c r="AD238" s="21">
        <v>1</v>
      </c>
    </row>
    <row r="239" spans="1:30" x14ac:dyDescent="0.3">
      <c r="A239" s="18" t="str">
        <f t="shared" ref="A239:B239" si="245">IF(AND(ISNUMBER(SEARCH("Yes",C239)),ISNUMBER(SEARCH("Yes",E239)),ISNUMBER(SEARCH("Yes",G239)),ISNUMBER(SEARCH("Yes",I239))),"Yes","No")</f>
        <v>Yes</v>
      </c>
      <c r="B239" s="18" t="str">
        <f t="shared" si="245"/>
        <v>Yes</v>
      </c>
      <c r="C239" s="15" t="str">
        <f t="shared" si="1"/>
        <v>Yes</v>
      </c>
      <c r="D239" s="18" t="str">
        <f t="shared" si="2"/>
        <v>Yes</v>
      </c>
      <c r="E239" s="18" t="str">
        <f t="shared" si="3"/>
        <v>Yes</v>
      </c>
      <c r="F239" s="18" t="str">
        <f t="shared" si="4"/>
        <v>Yes</v>
      </c>
      <c r="G239" s="18" t="str">
        <f t="shared" si="5"/>
        <v>Yes</v>
      </c>
      <c r="H239" s="18" t="str">
        <f t="shared" si="6"/>
        <v>Yes</v>
      </c>
      <c r="I239" s="18" t="str">
        <f t="shared" si="7"/>
        <v>Yes</v>
      </c>
      <c r="J239" s="18" t="str">
        <f t="shared" si="8"/>
        <v>Yes</v>
      </c>
      <c r="K239" s="21">
        <v>237</v>
      </c>
      <c r="L239" s="5" t="s">
        <v>62</v>
      </c>
      <c r="M239" s="5" t="s">
        <v>63</v>
      </c>
      <c r="N239" s="5" t="s">
        <v>2307</v>
      </c>
      <c r="O239" s="5" t="s">
        <v>2310</v>
      </c>
      <c r="P239" s="5" t="s">
        <v>3282</v>
      </c>
      <c r="Q239" s="34" t="s">
        <v>3283</v>
      </c>
      <c r="R239" s="21">
        <v>1</v>
      </c>
      <c r="S239" s="5" t="s">
        <v>152</v>
      </c>
      <c r="T239" s="5" t="s">
        <v>3284</v>
      </c>
      <c r="U239" s="34" t="s">
        <v>3285</v>
      </c>
      <c r="V239" s="21">
        <v>1</v>
      </c>
      <c r="W239" s="5" t="s">
        <v>24</v>
      </c>
      <c r="X239" s="5" t="s">
        <v>3286</v>
      </c>
      <c r="Y239" s="34" t="s">
        <v>3287</v>
      </c>
      <c r="Z239" s="21">
        <v>1</v>
      </c>
      <c r="AA239" s="5" t="s">
        <v>2310</v>
      </c>
      <c r="AB239" s="5" t="s">
        <v>2473</v>
      </c>
      <c r="AC239" s="34" t="s">
        <v>3288</v>
      </c>
      <c r="AD239" s="21">
        <v>1</v>
      </c>
    </row>
    <row r="240" spans="1:30" x14ac:dyDescent="0.3">
      <c r="A240" s="18" t="str">
        <f t="shared" ref="A240:B240" si="246">IF(AND(ISNUMBER(SEARCH("Yes",C240)),ISNUMBER(SEARCH("Yes",E240)),ISNUMBER(SEARCH("Yes",G240)),ISNUMBER(SEARCH("Yes",I240))),"Yes","No")</f>
        <v>No</v>
      </c>
      <c r="B240" s="18" t="str">
        <f t="shared" si="246"/>
        <v>No</v>
      </c>
      <c r="C240" s="15" t="str">
        <f t="shared" si="1"/>
        <v>No</v>
      </c>
      <c r="D240" s="18" t="str">
        <f t="shared" si="2"/>
        <v>No</v>
      </c>
      <c r="E240" s="18" t="str">
        <f t="shared" si="3"/>
        <v>No</v>
      </c>
      <c r="F240" s="18" t="str">
        <f t="shared" si="4"/>
        <v>No</v>
      </c>
      <c r="G240" s="18" t="str">
        <f t="shared" si="5"/>
        <v>No</v>
      </c>
      <c r="H240" s="18" t="str">
        <f t="shared" si="6"/>
        <v>No</v>
      </c>
      <c r="I240" s="18" t="str">
        <f t="shared" si="7"/>
        <v>Yes</v>
      </c>
      <c r="J240" s="18" t="str">
        <f t="shared" si="8"/>
        <v>Yes</v>
      </c>
      <c r="K240" s="21">
        <v>238</v>
      </c>
      <c r="L240" s="5" t="s">
        <v>829</v>
      </c>
      <c r="M240" s="5" t="s">
        <v>830</v>
      </c>
      <c r="N240" s="5" t="s">
        <v>2307</v>
      </c>
      <c r="O240" s="5" t="s">
        <v>152</v>
      </c>
      <c r="P240" s="5" t="s">
        <v>3289</v>
      </c>
      <c r="Q240" s="34" t="s">
        <v>3290</v>
      </c>
      <c r="R240" s="21">
        <v>1</v>
      </c>
      <c r="S240" s="22"/>
      <c r="T240" s="22"/>
      <c r="U240" s="22"/>
      <c r="V240" s="22"/>
      <c r="W240" s="22"/>
      <c r="X240" s="22"/>
      <c r="Y240" s="22"/>
      <c r="Z240" s="22"/>
      <c r="AA240" s="5" t="s">
        <v>2310</v>
      </c>
      <c r="AB240" s="5" t="s">
        <v>3291</v>
      </c>
      <c r="AC240" s="34" t="s">
        <v>3292</v>
      </c>
      <c r="AD240" s="21">
        <v>1</v>
      </c>
    </row>
    <row r="241" spans="1:30" x14ac:dyDescent="0.3">
      <c r="A241" s="18" t="str">
        <f t="shared" ref="A241:B241" si="247">IF(AND(ISNUMBER(SEARCH("Yes",C241)),ISNUMBER(SEARCH("Yes",E241)),ISNUMBER(SEARCH("Yes",G241)),ISNUMBER(SEARCH("Yes",I241))),"Yes","No")</f>
        <v>No</v>
      </c>
      <c r="B241" s="18" t="str">
        <f t="shared" si="247"/>
        <v>No</v>
      </c>
      <c r="C241" s="15" t="str">
        <f t="shared" si="1"/>
        <v>No</v>
      </c>
      <c r="D241" s="18" t="str">
        <f t="shared" si="2"/>
        <v>No</v>
      </c>
      <c r="E241" s="18" t="str">
        <f t="shared" si="3"/>
        <v>No</v>
      </c>
      <c r="F241" s="18" t="str">
        <f t="shared" si="4"/>
        <v>No</v>
      </c>
      <c r="G241" s="18" t="str">
        <f t="shared" si="5"/>
        <v>No</v>
      </c>
      <c r="H241" s="18" t="str">
        <f t="shared" si="6"/>
        <v>No</v>
      </c>
      <c r="I241" s="18" t="str">
        <f t="shared" si="7"/>
        <v>Yes</v>
      </c>
      <c r="J241" s="18" t="str">
        <f t="shared" si="8"/>
        <v>Yes</v>
      </c>
      <c r="K241" s="21">
        <v>239</v>
      </c>
      <c r="L241" s="5" t="s">
        <v>831</v>
      </c>
      <c r="M241" s="5" t="s">
        <v>832</v>
      </c>
      <c r="N241" s="5" t="s">
        <v>2307</v>
      </c>
      <c r="O241" s="5" t="s">
        <v>152</v>
      </c>
      <c r="P241" s="5" t="s">
        <v>2667</v>
      </c>
      <c r="Q241" s="34" t="s">
        <v>3293</v>
      </c>
      <c r="R241" s="21">
        <v>1</v>
      </c>
      <c r="S241" s="22"/>
      <c r="T241" s="22"/>
      <c r="U241" s="22"/>
      <c r="V241" s="22"/>
      <c r="W241" s="22"/>
      <c r="X241" s="22"/>
      <c r="Y241" s="22"/>
      <c r="Z241" s="22"/>
      <c r="AA241" s="5" t="s">
        <v>2310</v>
      </c>
      <c r="AB241" s="5" t="s">
        <v>3294</v>
      </c>
      <c r="AC241" s="34" t="s">
        <v>3125</v>
      </c>
      <c r="AD241" s="21">
        <v>1</v>
      </c>
    </row>
    <row r="242" spans="1:30" x14ac:dyDescent="0.3">
      <c r="A242" s="18" t="str">
        <f t="shared" ref="A242:B242" si="248">IF(AND(ISNUMBER(SEARCH("Yes",C242)),ISNUMBER(SEARCH("Yes",E242)),ISNUMBER(SEARCH("Yes",G242)),ISNUMBER(SEARCH("Yes",I242))),"Yes","No")</f>
        <v>No</v>
      </c>
      <c r="B242" s="18" t="str">
        <f t="shared" si="248"/>
        <v>No</v>
      </c>
      <c r="C242" s="15" t="str">
        <f t="shared" si="1"/>
        <v>No</v>
      </c>
      <c r="D242" s="18" t="str">
        <f t="shared" si="2"/>
        <v>No</v>
      </c>
      <c r="E242" s="18" t="str">
        <f t="shared" si="3"/>
        <v>No</v>
      </c>
      <c r="F242" s="18" t="str">
        <f t="shared" si="4"/>
        <v>No</v>
      </c>
      <c r="G242" s="18" t="str">
        <f t="shared" si="5"/>
        <v>No</v>
      </c>
      <c r="H242" s="18" t="str">
        <f t="shared" si="6"/>
        <v>No</v>
      </c>
      <c r="I242" s="18" t="str">
        <f t="shared" si="7"/>
        <v>Yes</v>
      </c>
      <c r="J242" s="18" t="str">
        <f t="shared" si="8"/>
        <v>Yes</v>
      </c>
      <c r="K242" s="21">
        <v>240</v>
      </c>
      <c r="L242" s="5" t="s">
        <v>833</v>
      </c>
      <c r="M242" s="5" t="s">
        <v>834</v>
      </c>
      <c r="N242" s="5" t="s">
        <v>2307</v>
      </c>
      <c r="O242" s="5" t="s">
        <v>152</v>
      </c>
      <c r="P242" s="5" t="s">
        <v>3295</v>
      </c>
      <c r="Q242" s="34" t="s">
        <v>3296</v>
      </c>
      <c r="R242" s="21">
        <v>1</v>
      </c>
      <c r="S242" s="22"/>
      <c r="T242" s="22"/>
      <c r="U242" s="22"/>
      <c r="V242" s="22"/>
      <c r="W242" s="22"/>
      <c r="X242" s="22"/>
      <c r="Y242" s="22"/>
      <c r="Z242" s="22"/>
      <c r="AA242" s="5" t="s">
        <v>24</v>
      </c>
      <c r="AB242" s="5" t="s">
        <v>3297</v>
      </c>
      <c r="AC242" s="34" t="s">
        <v>3298</v>
      </c>
      <c r="AD242" s="21">
        <v>1</v>
      </c>
    </row>
    <row r="243" spans="1:30" x14ac:dyDescent="0.3">
      <c r="A243" s="18" t="str">
        <f t="shared" ref="A243:B243" si="249">IF(AND(ISNUMBER(SEARCH("Yes",C243)),ISNUMBER(SEARCH("Yes",E243)),ISNUMBER(SEARCH("Yes",G243)),ISNUMBER(SEARCH("Yes",I243))),"Yes","No")</f>
        <v>No</v>
      </c>
      <c r="B243" s="18" t="str">
        <f t="shared" si="249"/>
        <v>No</v>
      </c>
      <c r="C243" s="15" t="str">
        <f t="shared" si="1"/>
        <v>No</v>
      </c>
      <c r="D243" s="18" t="str">
        <f t="shared" si="2"/>
        <v>No</v>
      </c>
      <c r="E243" s="18" t="str">
        <f t="shared" si="3"/>
        <v>No</v>
      </c>
      <c r="F243" s="18" t="str">
        <f t="shared" si="4"/>
        <v>No</v>
      </c>
      <c r="G243" s="18" t="str">
        <f t="shared" si="5"/>
        <v>No</v>
      </c>
      <c r="H243" s="18" t="str">
        <f t="shared" si="6"/>
        <v>No</v>
      </c>
      <c r="I243" s="18" t="str">
        <f t="shared" si="7"/>
        <v>Yes</v>
      </c>
      <c r="J243" s="18" t="str">
        <f t="shared" si="8"/>
        <v>Yes</v>
      </c>
      <c r="K243" s="21">
        <v>241</v>
      </c>
      <c r="L243" s="5" t="s">
        <v>835</v>
      </c>
      <c r="M243" s="5" t="s">
        <v>836</v>
      </c>
      <c r="N243" s="5" t="s">
        <v>2307</v>
      </c>
      <c r="O243" s="5" t="s">
        <v>152</v>
      </c>
      <c r="P243" s="5" t="s">
        <v>2313</v>
      </c>
      <c r="Q243" s="34" t="s">
        <v>3299</v>
      </c>
      <c r="R243" s="21">
        <v>1</v>
      </c>
      <c r="S243" s="22"/>
      <c r="T243" s="22"/>
      <c r="U243" s="22"/>
      <c r="V243" s="22"/>
      <c r="W243" s="22"/>
      <c r="X243" s="22"/>
      <c r="Y243" s="22"/>
      <c r="Z243" s="22"/>
      <c r="AA243" s="5" t="s">
        <v>2310</v>
      </c>
      <c r="AB243" s="5" t="s">
        <v>2473</v>
      </c>
      <c r="AC243" s="34" t="s">
        <v>3300</v>
      </c>
      <c r="AD243" s="21">
        <v>1</v>
      </c>
    </row>
    <row r="244" spans="1:30" x14ac:dyDescent="0.3">
      <c r="A244" s="18" t="str">
        <f t="shared" ref="A244:B244" si="250">IF(AND(ISNUMBER(SEARCH("Yes",C244)),ISNUMBER(SEARCH("Yes",E244)),ISNUMBER(SEARCH("Yes",G244)),ISNUMBER(SEARCH("Yes",I244))),"Yes","No")</f>
        <v>No</v>
      </c>
      <c r="B244" s="18" t="str">
        <f t="shared" si="250"/>
        <v>No</v>
      </c>
      <c r="C244" s="15" t="str">
        <f t="shared" si="1"/>
        <v>No</v>
      </c>
      <c r="D244" s="18" t="str">
        <f t="shared" si="2"/>
        <v>No</v>
      </c>
      <c r="E244" s="18" t="str">
        <f t="shared" si="3"/>
        <v>No</v>
      </c>
      <c r="F244" s="18" t="str">
        <f t="shared" si="4"/>
        <v>No</v>
      </c>
      <c r="G244" s="18" t="str">
        <f t="shared" si="5"/>
        <v>No</v>
      </c>
      <c r="H244" s="18" t="str">
        <f t="shared" si="6"/>
        <v>No</v>
      </c>
      <c r="I244" s="18" t="str">
        <f t="shared" si="7"/>
        <v>Yes</v>
      </c>
      <c r="J244" s="18" t="str">
        <f t="shared" si="8"/>
        <v>Yes</v>
      </c>
      <c r="K244" s="21">
        <v>242</v>
      </c>
      <c r="L244" s="5" t="s">
        <v>837</v>
      </c>
      <c r="M244" s="5" t="s">
        <v>838</v>
      </c>
      <c r="N244" s="5" t="s">
        <v>2307</v>
      </c>
      <c r="O244" s="5" t="s">
        <v>152</v>
      </c>
      <c r="P244" s="5" t="s">
        <v>3301</v>
      </c>
      <c r="Q244" s="34" t="s">
        <v>3302</v>
      </c>
      <c r="R244" s="21">
        <v>1</v>
      </c>
      <c r="S244" s="22"/>
      <c r="T244" s="22"/>
      <c r="U244" s="22"/>
      <c r="V244" s="22"/>
      <c r="W244" s="22"/>
      <c r="X244" s="22"/>
      <c r="Y244" s="22"/>
      <c r="Z244" s="22"/>
      <c r="AA244" s="5" t="s">
        <v>24</v>
      </c>
      <c r="AB244" s="5" t="s">
        <v>3303</v>
      </c>
      <c r="AC244" s="34" t="s">
        <v>3304</v>
      </c>
      <c r="AD244" s="21">
        <v>1</v>
      </c>
    </row>
    <row r="245" spans="1:30" x14ac:dyDescent="0.3">
      <c r="A245" s="18" t="str">
        <f t="shared" ref="A245:B245" si="251">IF(AND(ISNUMBER(SEARCH("Yes",C245)),ISNUMBER(SEARCH("Yes",E245)),ISNUMBER(SEARCH("Yes",G245)),ISNUMBER(SEARCH("Yes",I245))),"Yes","No")</f>
        <v>No</v>
      </c>
      <c r="B245" s="18" t="str">
        <f t="shared" si="251"/>
        <v>No</v>
      </c>
      <c r="C245" s="15" t="str">
        <f t="shared" si="1"/>
        <v>No</v>
      </c>
      <c r="D245" s="18" t="str">
        <f t="shared" si="2"/>
        <v>No</v>
      </c>
      <c r="E245" s="18" t="str">
        <f t="shared" si="3"/>
        <v>No</v>
      </c>
      <c r="F245" s="18" t="str">
        <f t="shared" si="4"/>
        <v>No</v>
      </c>
      <c r="G245" s="18" t="str">
        <f t="shared" si="5"/>
        <v>No</v>
      </c>
      <c r="H245" s="18" t="str">
        <f t="shared" si="6"/>
        <v>No</v>
      </c>
      <c r="I245" s="18" t="str">
        <f t="shared" si="7"/>
        <v>Yes</v>
      </c>
      <c r="J245" s="18" t="str">
        <f t="shared" si="8"/>
        <v>Yes</v>
      </c>
      <c r="K245" s="21">
        <v>243</v>
      </c>
      <c r="L245" s="5" t="s">
        <v>839</v>
      </c>
      <c r="M245" s="5" t="s">
        <v>840</v>
      </c>
      <c r="N245" s="5" t="s">
        <v>2307</v>
      </c>
      <c r="O245" s="5" t="s">
        <v>152</v>
      </c>
      <c r="P245" s="5" t="s">
        <v>2724</v>
      </c>
      <c r="Q245" s="34" t="s">
        <v>3305</v>
      </c>
      <c r="R245" s="21">
        <v>1</v>
      </c>
      <c r="S245" s="22"/>
      <c r="T245" s="22"/>
      <c r="U245" s="22"/>
      <c r="V245" s="22"/>
      <c r="W245" s="22"/>
      <c r="X245" s="22"/>
      <c r="Y245" s="22"/>
      <c r="Z245" s="22"/>
      <c r="AA245" s="5" t="s">
        <v>2310</v>
      </c>
      <c r="AB245" s="5" t="s">
        <v>3306</v>
      </c>
      <c r="AC245" s="34" t="s">
        <v>3307</v>
      </c>
      <c r="AD245" s="21">
        <v>1</v>
      </c>
    </row>
    <row r="246" spans="1:30" x14ac:dyDescent="0.3">
      <c r="A246" s="18" t="str">
        <f t="shared" ref="A246:B246" si="252">IF(AND(ISNUMBER(SEARCH("Yes",C246)),ISNUMBER(SEARCH("Yes",E246)),ISNUMBER(SEARCH("Yes",G246)),ISNUMBER(SEARCH("Yes",I246))),"Yes","No")</f>
        <v>No</v>
      </c>
      <c r="B246" s="18" t="str">
        <f t="shared" si="252"/>
        <v>No</v>
      </c>
      <c r="C246" s="15" t="str">
        <f t="shared" si="1"/>
        <v>No</v>
      </c>
      <c r="D246" s="18" t="str">
        <f t="shared" si="2"/>
        <v>No</v>
      </c>
      <c r="E246" s="18" t="str">
        <f t="shared" si="3"/>
        <v>No</v>
      </c>
      <c r="F246" s="18" t="str">
        <f t="shared" si="4"/>
        <v>No</v>
      </c>
      <c r="G246" s="18" t="str">
        <f t="shared" si="5"/>
        <v>No</v>
      </c>
      <c r="H246" s="18" t="str">
        <f t="shared" si="6"/>
        <v>No</v>
      </c>
      <c r="I246" s="18" t="str">
        <f t="shared" si="7"/>
        <v>Yes</v>
      </c>
      <c r="J246" s="18" t="str">
        <f t="shared" si="8"/>
        <v>Yes</v>
      </c>
      <c r="K246" s="21">
        <v>244</v>
      </c>
      <c r="L246" s="5" t="s">
        <v>841</v>
      </c>
      <c r="M246" s="5" t="s">
        <v>842</v>
      </c>
      <c r="N246" s="5" t="s">
        <v>2307</v>
      </c>
      <c r="O246" s="5" t="s">
        <v>152</v>
      </c>
      <c r="P246" s="5" t="s">
        <v>3308</v>
      </c>
      <c r="Q246" s="34" t="s">
        <v>3309</v>
      </c>
      <c r="R246" s="21">
        <v>1</v>
      </c>
      <c r="S246" s="22"/>
      <c r="T246" s="22"/>
      <c r="U246" s="22"/>
      <c r="V246" s="22"/>
      <c r="W246" s="22"/>
      <c r="X246" s="22"/>
      <c r="Y246" s="22"/>
      <c r="Z246" s="22"/>
      <c r="AA246" s="5" t="s">
        <v>24</v>
      </c>
      <c r="AB246" s="5" t="s">
        <v>3310</v>
      </c>
      <c r="AC246" s="34" t="s">
        <v>3311</v>
      </c>
      <c r="AD246" s="21">
        <v>1</v>
      </c>
    </row>
    <row r="247" spans="1:30" x14ac:dyDescent="0.3">
      <c r="A247" s="18" t="str">
        <f t="shared" ref="A247:B247" si="253">IF(AND(ISNUMBER(SEARCH("Yes",C247)),ISNUMBER(SEARCH("Yes",E247)),ISNUMBER(SEARCH("Yes",G247)),ISNUMBER(SEARCH("Yes",I247))),"Yes","No")</f>
        <v>No</v>
      </c>
      <c r="B247" s="18" t="str">
        <f t="shared" si="253"/>
        <v>No</v>
      </c>
      <c r="C247" s="15" t="str">
        <f t="shared" si="1"/>
        <v>No</v>
      </c>
      <c r="D247" s="18" t="str">
        <f t="shared" si="2"/>
        <v>No</v>
      </c>
      <c r="E247" s="18" t="str">
        <f t="shared" si="3"/>
        <v>No</v>
      </c>
      <c r="F247" s="18" t="str">
        <f t="shared" si="4"/>
        <v>No</v>
      </c>
      <c r="G247" s="18" t="str">
        <f t="shared" si="5"/>
        <v>No</v>
      </c>
      <c r="H247" s="18" t="str">
        <f t="shared" si="6"/>
        <v>No</v>
      </c>
      <c r="I247" s="18" t="str">
        <f t="shared" si="7"/>
        <v>Yes</v>
      </c>
      <c r="J247" s="18" t="str">
        <f t="shared" si="8"/>
        <v>Yes</v>
      </c>
      <c r="K247" s="21">
        <v>245</v>
      </c>
      <c r="L247" s="5" t="s">
        <v>843</v>
      </c>
      <c r="M247" s="5" t="s">
        <v>844</v>
      </c>
      <c r="N247" s="5" t="s">
        <v>2307</v>
      </c>
      <c r="O247" s="5" t="s">
        <v>152</v>
      </c>
      <c r="P247" s="5" t="s">
        <v>2317</v>
      </c>
      <c r="Q247" s="34" t="s">
        <v>3312</v>
      </c>
      <c r="R247" s="21">
        <v>1</v>
      </c>
      <c r="S247" s="22"/>
      <c r="T247" s="22"/>
      <c r="U247" s="22"/>
      <c r="V247" s="22"/>
      <c r="W247" s="22"/>
      <c r="X247" s="22"/>
      <c r="Y247" s="22"/>
      <c r="Z247" s="22"/>
      <c r="AA247" s="5" t="s">
        <v>2310</v>
      </c>
      <c r="AB247" s="5" t="s">
        <v>3313</v>
      </c>
      <c r="AC247" s="34" t="s">
        <v>3314</v>
      </c>
      <c r="AD247" s="21">
        <v>1</v>
      </c>
    </row>
    <row r="248" spans="1:30" x14ac:dyDescent="0.3">
      <c r="A248" s="18" t="str">
        <f t="shared" ref="A248:B248" si="254">IF(AND(ISNUMBER(SEARCH("Yes",C248)),ISNUMBER(SEARCH("Yes",E248)),ISNUMBER(SEARCH("Yes",G248)),ISNUMBER(SEARCH("Yes",I248))),"Yes","No")</f>
        <v>No</v>
      </c>
      <c r="B248" s="18" t="str">
        <f t="shared" si="254"/>
        <v>No</v>
      </c>
      <c r="C248" s="15" t="str">
        <f t="shared" si="1"/>
        <v>No</v>
      </c>
      <c r="D248" s="18" t="str">
        <f t="shared" si="2"/>
        <v>No</v>
      </c>
      <c r="E248" s="18" t="str">
        <f t="shared" si="3"/>
        <v>No</v>
      </c>
      <c r="F248" s="18" t="str">
        <f t="shared" si="4"/>
        <v>No</v>
      </c>
      <c r="G248" s="18" t="str">
        <f t="shared" si="5"/>
        <v>No</v>
      </c>
      <c r="H248" s="18" t="str">
        <f t="shared" si="6"/>
        <v>No</v>
      </c>
      <c r="I248" s="18" t="str">
        <f t="shared" si="7"/>
        <v>Yes</v>
      </c>
      <c r="J248" s="18" t="str">
        <f t="shared" si="8"/>
        <v>Yes</v>
      </c>
      <c r="K248" s="21">
        <v>246</v>
      </c>
      <c r="L248" s="5" t="s">
        <v>845</v>
      </c>
      <c r="M248" s="5" t="s">
        <v>846</v>
      </c>
      <c r="N248" s="5" t="s">
        <v>2307</v>
      </c>
      <c r="O248" s="5" t="s">
        <v>152</v>
      </c>
      <c r="P248" s="5" t="s">
        <v>2724</v>
      </c>
      <c r="Q248" s="34" t="s">
        <v>3315</v>
      </c>
      <c r="R248" s="21">
        <v>1</v>
      </c>
      <c r="S248" s="22"/>
      <c r="T248" s="22"/>
      <c r="U248" s="22"/>
      <c r="V248" s="22"/>
      <c r="W248" s="22"/>
      <c r="X248" s="22"/>
      <c r="Y248" s="22"/>
      <c r="Z248" s="22"/>
      <c r="AA248" s="5" t="s">
        <v>24</v>
      </c>
      <c r="AB248" s="5" t="s">
        <v>3316</v>
      </c>
      <c r="AC248" s="34" t="s">
        <v>3317</v>
      </c>
      <c r="AD248" s="21">
        <v>1</v>
      </c>
    </row>
    <row r="249" spans="1:30" x14ac:dyDescent="0.3">
      <c r="A249" s="18" t="str">
        <f t="shared" ref="A249:B249" si="255">IF(AND(ISNUMBER(SEARCH("Yes",C249)),ISNUMBER(SEARCH("Yes",E249)),ISNUMBER(SEARCH("Yes",G249)),ISNUMBER(SEARCH("Yes",I249))),"Yes","No")</f>
        <v>No</v>
      </c>
      <c r="B249" s="18" t="str">
        <f t="shared" si="255"/>
        <v>No</v>
      </c>
      <c r="C249" s="15" t="str">
        <f t="shared" si="1"/>
        <v>No</v>
      </c>
      <c r="D249" s="18" t="str">
        <f t="shared" si="2"/>
        <v>No</v>
      </c>
      <c r="E249" s="18" t="str">
        <f t="shared" si="3"/>
        <v>No</v>
      </c>
      <c r="F249" s="18" t="str">
        <f t="shared" si="4"/>
        <v>No</v>
      </c>
      <c r="G249" s="18" t="str">
        <f t="shared" si="5"/>
        <v>No</v>
      </c>
      <c r="H249" s="18" t="str">
        <f t="shared" si="6"/>
        <v>No</v>
      </c>
      <c r="I249" s="18" t="str">
        <f t="shared" si="7"/>
        <v>Yes</v>
      </c>
      <c r="J249" s="18" t="str">
        <f t="shared" si="8"/>
        <v>Yes</v>
      </c>
      <c r="K249" s="21">
        <v>247</v>
      </c>
      <c r="L249" s="5" t="s">
        <v>847</v>
      </c>
      <c r="M249" s="5" t="s">
        <v>848</v>
      </c>
      <c r="N249" s="5" t="s">
        <v>2307</v>
      </c>
      <c r="O249" s="5" t="s">
        <v>152</v>
      </c>
      <c r="P249" s="5" t="s">
        <v>2333</v>
      </c>
      <c r="Q249" s="34" t="s">
        <v>3318</v>
      </c>
      <c r="R249" s="21">
        <v>1</v>
      </c>
      <c r="S249" s="22"/>
      <c r="T249" s="22"/>
      <c r="U249" s="22"/>
      <c r="V249" s="22"/>
      <c r="W249" s="22"/>
      <c r="X249" s="22"/>
      <c r="Y249" s="22"/>
      <c r="Z249" s="22"/>
      <c r="AA249" s="5" t="s">
        <v>24</v>
      </c>
      <c r="AB249" s="5" t="s">
        <v>3257</v>
      </c>
      <c r="AC249" s="34" t="s">
        <v>3319</v>
      </c>
      <c r="AD249" s="21">
        <v>1</v>
      </c>
    </row>
    <row r="250" spans="1:30" x14ac:dyDescent="0.3">
      <c r="A250" s="18" t="str">
        <f t="shared" ref="A250:B250" si="256">IF(AND(ISNUMBER(SEARCH("Yes",C250)),ISNUMBER(SEARCH("Yes",E250)),ISNUMBER(SEARCH("Yes",G250)),ISNUMBER(SEARCH("Yes",I250))),"Yes","No")</f>
        <v>Yes</v>
      </c>
      <c r="B250" s="18" t="str">
        <f t="shared" si="256"/>
        <v>Yes</v>
      </c>
      <c r="C250" s="15" t="str">
        <f t="shared" si="1"/>
        <v>Yes</v>
      </c>
      <c r="D250" s="18" t="str">
        <f t="shared" si="2"/>
        <v>Yes</v>
      </c>
      <c r="E250" s="18" t="str">
        <f t="shared" si="3"/>
        <v>Yes</v>
      </c>
      <c r="F250" s="18" t="str">
        <f t="shared" si="4"/>
        <v>Yes</v>
      </c>
      <c r="G250" s="18" t="str">
        <f t="shared" si="5"/>
        <v>Yes</v>
      </c>
      <c r="H250" s="18" t="str">
        <f t="shared" si="6"/>
        <v>Yes</v>
      </c>
      <c r="I250" s="18" t="str">
        <f t="shared" si="7"/>
        <v>Yes</v>
      </c>
      <c r="J250" s="18" t="str">
        <f t="shared" si="8"/>
        <v>Yes</v>
      </c>
      <c r="K250" s="21">
        <v>248</v>
      </c>
      <c r="L250" s="5" t="s">
        <v>226</v>
      </c>
      <c r="M250" s="5" t="s">
        <v>227</v>
      </c>
      <c r="N250" s="5" t="s">
        <v>2307</v>
      </c>
      <c r="O250" s="5" t="s">
        <v>2310</v>
      </c>
      <c r="P250" s="5" t="s">
        <v>3320</v>
      </c>
      <c r="Q250" s="34" t="s">
        <v>3321</v>
      </c>
      <c r="R250" s="21">
        <v>1</v>
      </c>
      <c r="S250" s="5" t="s">
        <v>24</v>
      </c>
      <c r="T250" s="5" t="s">
        <v>3322</v>
      </c>
      <c r="U250" s="34" t="s">
        <v>3323</v>
      </c>
      <c r="V250" s="21">
        <v>1</v>
      </c>
      <c r="W250" s="5" t="s">
        <v>152</v>
      </c>
      <c r="X250" s="5" t="s">
        <v>3324</v>
      </c>
      <c r="Y250" s="34" t="s">
        <v>3325</v>
      </c>
      <c r="Z250" s="21">
        <v>1</v>
      </c>
      <c r="AA250" s="5" t="s">
        <v>24</v>
      </c>
      <c r="AB250" s="5" t="s">
        <v>3326</v>
      </c>
      <c r="AC250" s="34" t="s">
        <v>3327</v>
      </c>
      <c r="AD250" s="21">
        <v>1</v>
      </c>
    </row>
    <row r="251" spans="1:30" x14ac:dyDescent="0.3">
      <c r="A251" s="18" t="str">
        <f t="shared" ref="A251:B251" si="257">IF(AND(ISNUMBER(SEARCH("Yes",C251)),ISNUMBER(SEARCH("Yes",E251)),ISNUMBER(SEARCH("Yes",G251)),ISNUMBER(SEARCH("Yes",I251))),"Yes","No")</f>
        <v>No</v>
      </c>
      <c r="B251" s="18" t="str">
        <f t="shared" si="257"/>
        <v>No</v>
      </c>
      <c r="C251" s="15" t="str">
        <f t="shared" si="1"/>
        <v>No</v>
      </c>
      <c r="D251" s="18" t="str">
        <f t="shared" si="2"/>
        <v>No</v>
      </c>
      <c r="E251" s="18" t="str">
        <f t="shared" si="3"/>
        <v>No</v>
      </c>
      <c r="F251" s="18" t="str">
        <f t="shared" si="4"/>
        <v>No</v>
      </c>
      <c r="G251" s="18" t="str">
        <f t="shared" si="5"/>
        <v>No</v>
      </c>
      <c r="H251" s="18" t="str">
        <f t="shared" si="6"/>
        <v>No</v>
      </c>
      <c r="I251" s="18" t="str">
        <f t="shared" si="7"/>
        <v>Yes</v>
      </c>
      <c r="J251" s="18" t="str">
        <f t="shared" si="8"/>
        <v>Yes</v>
      </c>
      <c r="K251" s="21">
        <v>249</v>
      </c>
      <c r="L251" s="5" t="s">
        <v>849</v>
      </c>
      <c r="M251" s="5" t="s">
        <v>850</v>
      </c>
      <c r="N251" s="5" t="s">
        <v>2307</v>
      </c>
      <c r="O251" s="5" t="s">
        <v>152</v>
      </c>
      <c r="P251" s="5" t="s">
        <v>3328</v>
      </c>
      <c r="Q251" s="34" t="s">
        <v>3329</v>
      </c>
      <c r="R251" s="21">
        <v>1</v>
      </c>
      <c r="S251" s="22"/>
      <c r="T251" s="22"/>
      <c r="U251" s="22"/>
      <c r="V251" s="22"/>
      <c r="W251" s="22"/>
      <c r="X251" s="22"/>
      <c r="Y251" s="22"/>
      <c r="Z251" s="22"/>
      <c r="AA251" s="5" t="s">
        <v>2310</v>
      </c>
      <c r="AB251" s="5" t="s">
        <v>3330</v>
      </c>
      <c r="AC251" s="34" t="s">
        <v>3331</v>
      </c>
      <c r="AD251" s="21">
        <v>1</v>
      </c>
    </row>
    <row r="252" spans="1:30" x14ac:dyDescent="0.3">
      <c r="A252" s="18" t="str">
        <f t="shared" ref="A252:B252" si="258">IF(AND(ISNUMBER(SEARCH("Yes",C252)),ISNUMBER(SEARCH("Yes",E252)),ISNUMBER(SEARCH("Yes",G252)),ISNUMBER(SEARCH("Yes",I252))),"Yes","No")</f>
        <v>No</v>
      </c>
      <c r="B252" s="18" t="str">
        <f t="shared" si="258"/>
        <v>No</v>
      </c>
      <c r="C252" s="15" t="str">
        <f t="shared" si="1"/>
        <v>No</v>
      </c>
      <c r="D252" s="18" t="str">
        <f t="shared" si="2"/>
        <v>No</v>
      </c>
      <c r="E252" s="18" t="str">
        <f t="shared" si="3"/>
        <v>No</v>
      </c>
      <c r="F252" s="18" t="str">
        <f t="shared" si="4"/>
        <v>No</v>
      </c>
      <c r="G252" s="18" t="str">
        <f t="shared" si="5"/>
        <v>No</v>
      </c>
      <c r="H252" s="18" t="str">
        <f t="shared" si="6"/>
        <v>No</v>
      </c>
      <c r="I252" s="18" t="str">
        <f t="shared" si="7"/>
        <v>Yes</v>
      </c>
      <c r="J252" s="18" t="str">
        <f t="shared" si="8"/>
        <v>Yes</v>
      </c>
      <c r="K252" s="21">
        <v>250</v>
      </c>
      <c r="L252" s="5" t="s">
        <v>851</v>
      </c>
      <c r="M252" s="5" t="s">
        <v>852</v>
      </c>
      <c r="N252" s="5" t="s">
        <v>2307</v>
      </c>
      <c r="O252" s="5" t="s">
        <v>152</v>
      </c>
      <c r="P252" s="5" t="s">
        <v>3082</v>
      </c>
      <c r="Q252" s="34" t="s">
        <v>2611</v>
      </c>
      <c r="R252" s="21">
        <v>1</v>
      </c>
      <c r="S252" s="22"/>
      <c r="T252" s="22"/>
      <c r="U252" s="22"/>
      <c r="V252" s="22"/>
      <c r="W252" s="22"/>
      <c r="X252" s="22"/>
      <c r="Y252" s="22"/>
      <c r="Z252" s="22"/>
      <c r="AA252" s="5" t="s">
        <v>24</v>
      </c>
      <c r="AB252" s="5" t="s">
        <v>3332</v>
      </c>
      <c r="AC252" s="34" t="s">
        <v>2986</v>
      </c>
      <c r="AD252" s="21">
        <v>1</v>
      </c>
    </row>
    <row r="253" spans="1:30" x14ac:dyDescent="0.3">
      <c r="A253" s="18" t="str">
        <f t="shared" ref="A253:B253" si="259">IF(AND(ISNUMBER(SEARCH("Yes",C253)),ISNUMBER(SEARCH("Yes",E253)),ISNUMBER(SEARCH("Yes",G253)),ISNUMBER(SEARCH("Yes",I253))),"Yes","No")</f>
        <v>No</v>
      </c>
      <c r="B253" s="18" t="str">
        <f t="shared" si="259"/>
        <v>No</v>
      </c>
      <c r="C253" s="15" t="str">
        <f t="shared" si="1"/>
        <v>No</v>
      </c>
      <c r="D253" s="18" t="str">
        <f t="shared" si="2"/>
        <v>No</v>
      </c>
      <c r="E253" s="18" t="str">
        <f t="shared" si="3"/>
        <v>No</v>
      </c>
      <c r="F253" s="18" t="str">
        <f t="shared" si="4"/>
        <v>No</v>
      </c>
      <c r="G253" s="18" t="str">
        <f t="shared" si="5"/>
        <v>No</v>
      </c>
      <c r="H253" s="18" t="str">
        <f t="shared" si="6"/>
        <v>No</v>
      </c>
      <c r="I253" s="18" t="str">
        <f t="shared" si="7"/>
        <v>Yes</v>
      </c>
      <c r="J253" s="18" t="str">
        <f t="shared" si="8"/>
        <v>Yes</v>
      </c>
      <c r="K253" s="21">
        <v>251</v>
      </c>
      <c r="L253" s="5" t="s">
        <v>853</v>
      </c>
      <c r="M253" s="5" t="s">
        <v>854</v>
      </c>
      <c r="N253" s="5" t="s">
        <v>2307</v>
      </c>
      <c r="O253" s="5" t="s">
        <v>152</v>
      </c>
      <c r="P253" s="5" t="s">
        <v>2664</v>
      </c>
      <c r="Q253" s="34" t="s">
        <v>3333</v>
      </c>
      <c r="R253" s="21">
        <v>1</v>
      </c>
      <c r="S253" s="22"/>
      <c r="T253" s="22"/>
      <c r="U253" s="22"/>
      <c r="V253" s="22"/>
      <c r="W253" s="22"/>
      <c r="X253" s="22"/>
      <c r="Y253" s="22"/>
      <c r="Z253" s="22"/>
      <c r="AA253" s="5" t="s">
        <v>24</v>
      </c>
      <c r="AB253" s="5" t="s">
        <v>3334</v>
      </c>
      <c r="AC253" s="34" t="s">
        <v>3335</v>
      </c>
      <c r="AD253" s="21">
        <v>1</v>
      </c>
    </row>
    <row r="254" spans="1:30" x14ac:dyDescent="0.3">
      <c r="A254" s="18" t="str">
        <f t="shared" ref="A254:B254" si="260">IF(AND(ISNUMBER(SEARCH("Yes",C254)),ISNUMBER(SEARCH("Yes",E254)),ISNUMBER(SEARCH("Yes",G254)),ISNUMBER(SEARCH("Yes",I254))),"Yes","No")</f>
        <v>No</v>
      </c>
      <c r="B254" s="18" t="str">
        <f t="shared" si="260"/>
        <v>No</v>
      </c>
      <c r="C254" s="15" t="str">
        <f t="shared" si="1"/>
        <v>No</v>
      </c>
      <c r="D254" s="18" t="str">
        <f t="shared" si="2"/>
        <v>No</v>
      </c>
      <c r="E254" s="18" t="str">
        <f t="shared" si="3"/>
        <v>No</v>
      </c>
      <c r="F254" s="18" t="str">
        <f t="shared" si="4"/>
        <v>No</v>
      </c>
      <c r="G254" s="18" t="str">
        <f t="shared" si="5"/>
        <v>No</v>
      </c>
      <c r="H254" s="18" t="str">
        <f t="shared" si="6"/>
        <v>No</v>
      </c>
      <c r="I254" s="18" t="str">
        <f t="shared" si="7"/>
        <v>Yes</v>
      </c>
      <c r="J254" s="18" t="str">
        <f t="shared" si="8"/>
        <v>Yes</v>
      </c>
      <c r="K254" s="21">
        <v>252</v>
      </c>
      <c r="L254" s="5" t="s">
        <v>855</v>
      </c>
      <c r="M254" s="5" t="s">
        <v>856</v>
      </c>
      <c r="N254" s="5" t="s">
        <v>2307</v>
      </c>
      <c r="O254" s="5" t="s">
        <v>152</v>
      </c>
      <c r="P254" s="5" t="s">
        <v>2724</v>
      </c>
      <c r="Q254" s="34" t="s">
        <v>3336</v>
      </c>
      <c r="R254" s="21">
        <v>1</v>
      </c>
      <c r="S254" s="22"/>
      <c r="T254" s="22"/>
      <c r="U254" s="22"/>
      <c r="V254" s="22"/>
      <c r="W254" s="22"/>
      <c r="X254" s="22"/>
      <c r="Y254" s="22"/>
      <c r="Z254" s="22"/>
      <c r="AA254" s="5" t="s">
        <v>2310</v>
      </c>
      <c r="AB254" s="5" t="s">
        <v>2595</v>
      </c>
      <c r="AC254" s="34" t="s">
        <v>2641</v>
      </c>
      <c r="AD254" s="21">
        <v>1</v>
      </c>
    </row>
    <row r="255" spans="1:30" x14ac:dyDescent="0.3">
      <c r="A255" s="18" t="str">
        <f t="shared" ref="A255:B255" si="261">IF(AND(ISNUMBER(SEARCH("Yes",C255)),ISNUMBER(SEARCH("Yes",E255)),ISNUMBER(SEARCH("Yes",G255)),ISNUMBER(SEARCH("Yes",I255))),"Yes","No")</f>
        <v>No</v>
      </c>
      <c r="B255" s="18" t="str">
        <f t="shared" si="261"/>
        <v>No</v>
      </c>
      <c r="C255" s="15" t="str">
        <f t="shared" si="1"/>
        <v>No</v>
      </c>
      <c r="D255" s="18" t="str">
        <f t="shared" si="2"/>
        <v>No</v>
      </c>
      <c r="E255" s="18" t="str">
        <f t="shared" si="3"/>
        <v>No</v>
      </c>
      <c r="F255" s="18" t="str">
        <f t="shared" si="4"/>
        <v>No</v>
      </c>
      <c r="G255" s="18" t="str">
        <f t="shared" si="5"/>
        <v>No</v>
      </c>
      <c r="H255" s="18" t="str">
        <f t="shared" si="6"/>
        <v>No</v>
      </c>
      <c r="I255" s="18" t="str">
        <f t="shared" si="7"/>
        <v>Yes</v>
      </c>
      <c r="J255" s="18" t="str">
        <f t="shared" si="8"/>
        <v>Yes</v>
      </c>
      <c r="K255" s="21">
        <v>253</v>
      </c>
      <c r="L255" s="5" t="s">
        <v>857</v>
      </c>
      <c r="M255" s="5" t="s">
        <v>858</v>
      </c>
      <c r="N255" s="5" t="s">
        <v>2307</v>
      </c>
      <c r="O255" s="5" t="s">
        <v>152</v>
      </c>
      <c r="P255" s="5" t="s">
        <v>2649</v>
      </c>
      <c r="Q255" s="34" t="s">
        <v>2650</v>
      </c>
      <c r="R255" s="21">
        <v>1</v>
      </c>
      <c r="S255" s="22"/>
      <c r="T255" s="22"/>
      <c r="U255" s="22"/>
      <c r="V255" s="22"/>
      <c r="W255" s="22"/>
      <c r="X255" s="22"/>
      <c r="Y255" s="22"/>
      <c r="Z255" s="22"/>
      <c r="AA255" s="5" t="s">
        <v>2310</v>
      </c>
      <c r="AB255" s="5" t="s">
        <v>3337</v>
      </c>
      <c r="AC255" s="34" t="s">
        <v>3338</v>
      </c>
      <c r="AD255" s="21">
        <v>1</v>
      </c>
    </row>
    <row r="256" spans="1:30" x14ac:dyDescent="0.3">
      <c r="A256" s="18" t="str">
        <f t="shared" ref="A256:B256" si="262">IF(AND(ISNUMBER(SEARCH("Yes",C256)),ISNUMBER(SEARCH("Yes",E256)),ISNUMBER(SEARCH("Yes",G256)),ISNUMBER(SEARCH("Yes",I256))),"Yes","No")</f>
        <v>No</v>
      </c>
      <c r="B256" s="18" t="str">
        <f t="shared" si="262"/>
        <v>No</v>
      </c>
      <c r="C256" s="15" t="str">
        <f t="shared" si="1"/>
        <v>No</v>
      </c>
      <c r="D256" s="18" t="str">
        <f t="shared" si="2"/>
        <v>No</v>
      </c>
      <c r="E256" s="18" t="str">
        <f t="shared" si="3"/>
        <v>No</v>
      </c>
      <c r="F256" s="18" t="str">
        <f t="shared" si="4"/>
        <v>No</v>
      </c>
      <c r="G256" s="18" t="str">
        <f t="shared" si="5"/>
        <v>No</v>
      </c>
      <c r="H256" s="18" t="str">
        <f t="shared" si="6"/>
        <v>No</v>
      </c>
      <c r="I256" s="18" t="str">
        <f t="shared" si="7"/>
        <v>Yes</v>
      </c>
      <c r="J256" s="18" t="str">
        <f t="shared" si="8"/>
        <v>Yes</v>
      </c>
      <c r="K256" s="21">
        <v>254</v>
      </c>
      <c r="L256" s="5" t="s">
        <v>859</v>
      </c>
      <c r="M256" s="5" t="s">
        <v>860</v>
      </c>
      <c r="N256" s="5" t="s">
        <v>2307</v>
      </c>
      <c r="O256" s="5" t="s">
        <v>152</v>
      </c>
      <c r="P256" s="5" t="s">
        <v>2333</v>
      </c>
      <c r="Q256" s="34" t="s">
        <v>3339</v>
      </c>
      <c r="R256" s="21">
        <v>1</v>
      </c>
      <c r="S256" s="22"/>
      <c r="T256" s="22"/>
      <c r="U256" s="22"/>
      <c r="V256" s="22"/>
      <c r="W256" s="22"/>
      <c r="X256" s="22"/>
      <c r="Y256" s="22"/>
      <c r="Z256" s="22"/>
      <c r="AA256" s="5" t="s">
        <v>24</v>
      </c>
      <c r="AB256" s="5" t="s">
        <v>3340</v>
      </c>
      <c r="AC256" s="34" t="s">
        <v>3341</v>
      </c>
      <c r="AD256" s="21">
        <v>1</v>
      </c>
    </row>
    <row r="257" spans="1:30" x14ac:dyDescent="0.3">
      <c r="A257" s="18" t="str">
        <f t="shared" ref="A257:B257" si="263">IF(AND(ISNUMBER(SEARCH("Yes",C257)),ISNUMBER(SEARCH("Yes",E257)),ISNUMBER(SEARCH("Yes",G257)),ISNUMBER(SEARCH("Yes",I257))),"Yes","No")</f>
        <v>No</v>
      </c>
      <c r="B257" s="18" t="str">
        <f t="shared" si="263"/>
        <v>No</v>
      </c>
      <c r="C257" s="15" t="str">
        <f t="shared" ref="C257:C511" si="264">IF(ISNUMBER(SEARCH("No;",Q257)),"No","Yes")</f>
        <v>No</v>
      </c>
      <c r="D257" s="18" t="str">
        <f t="shared" ref="D257:D511" si="265">IF(ISNUMBER(SEARCH("No",O257)),"No","Yes")</f>
        <v>No</v>
      </c>
      <c r="E257" s="18" t="str">
        <f t="shared" ref="E257:E511" si="266">IF(ISNUMBER(SEARCH("No;",U257)),"No",IF(ISBLANK(U257),"No","Yes"))</f>
        <v>No</v>
      </c>
      <c r="F257" s="18" t="str">
        <f t="shared" ref="F257:F511" si="267">IF(ISNUMBER(SEARCH("No;",S257)),"No",IF(ISBLANK(S257),"No","Yes"))</f>
        <v>No</v>
      </c>
      <c r="G257" s="18" t="str">
        <f t="shared" ref="G257:G511" si="268">IF(ISNUMBER(SEARCH("No;",Y257)),"No",IF(ISBLANK(Y257),"No","Yes"))</f>
        <v>No</v>
      </c>
      <c r="H257" s="18" t="str">
        <f t="shared" ref="H257:H511" si="269">IF(ISNUMBER(SEARCH("No;",W257)),"No",IF(ISBLANK(W257),"No","Yes"))</f>
        <v>No</v>
      </c>
      <c r="I257" s="18" t="str">
        <f t="shared" ref="I257:I511" si="270">IF(ISNUMBER(SEARCH("No;",AC257)),"No",IF(ISBLANK(AC257),"No","Yes"))</f>
        <v>Yes</v>
      </c>
      <c r="J257" s="18" t="str">
        <f t="shared" ref="J257:J511" si="271">IF(ISNUMBER(SEARCH("No",AA257)),"No",IF(ISBLANK(AA257),"No","Yes"))</f>
        <v>Yes</v>
      </c>
      <c r="K257" s="21">
        <v>255</v>
      </c>
      <c r="L257" s="5" t="s">
        <v>861</v>
      </c>
      <c r="M257" s="5" t="s">
        <v>3342</v>
      </c>
      <c r="N257" s="5" t="s">
        <v>2307</v>
      </c>
      <c r="O257" s="5" t="s">
        <v>152</v>
      </c>
      <c r="P257" s="5" t="s">
        <v>2724</v>
      </c>
      <c r="Q257" s="34" t="s">
        <v>3343</v>
      </c>
      <c r="R257" s="21">
        <v>1</v>
      </c>
      <c r="S257" s="22"/>
      <c r="T257" s="22"/>
      <c r="U257" s="22"/>
      <c r="V257" s="22"/>
      <c r="W257" s="22"/>
      <c r="X257" s="22"/>
      <c r="Y257" s="22"/>
      <c r="Z257" s="22"/>
      <c r="AA257" s="5" t="s">
        <v>2310</v>
      </c>
      <c r="AB257" s="5" t="s">
        <v>3344</v>
      </c>
      <c r="AC257" s="34" t="s">
        <v>3345</v>
      </c>
      <c r="AD257" s="21">
        <v>1</v>
      </c>
    </row>
    <row r="258" spans="1:30" x14ac:dyDescent="0.3">
      <c r="A258" s="18" t="str">
        <f t="shared" ref="A258:B258" si="272">IF(AND(ISNUMBER(SEARCH("Yes",C258)),ISNUMBER(SEARCH("Yes",E258)),ISNUMBER(SEARCH("Yes",G258)),ISNUMBER(SEARCH("Yes",I258))),"Yes","No")</f>
        <v>No</v>
      </c>
      <c r="B258" s="18" t="str">
        <f t="shared" si="272"/>
        <v>No</v>
      </c>
      <c r="C258" s="15" t="str">
        <f t="shared" si="264"/>
        <v>No</v>
      </c>
      <c r="D258" s="18" t="str">
        <f t="shared" si="265"/>
        <v>No</v>
      </c>
      <c r="E258" s="18" t="str">
        <f t="shared" si="266"/>
        <v>No</v>
      </c>
      <c r="F258" s="18" t="str">
        <f t="shared" si="267"/>
        <v>No</v>
      </c>
      <c r="G258" s="18" t="str">
        <f t="shared" si="268"/>
        <v>No</v>
      </c>
      <c r="H258" s="18" t="str">
        <f t="shared" si="269"/>
        <v>No</v>
      </c>
      <c r="I258" s="18" t="str">
        <f t="shared" si="270"/>
        <v>Yes</v>
      </c>
      <c r="J258" s="18" t="str">
        <f t="shared" si="271"/>
        <v>Yes</v>
      </c>
      <c r="K258" s="21">
        <v>256</v>
      </c>
      <c r="L258" s="5" t="s">
        <v>863</v>
      </c>
      <c r="M258" s="5" t="s">
        <v>864</v>
      </c>
      <c r="N258" s="5" t="s">
        <v>2307</v>
      </c>
      <c r="O258" s="5" t="s">
        <v>152</v>
      </c>
      <c r="P258" s="5" t="s">
        <v>2649</v>
      </c>
      <c r="Q258" s="34" t="s">
        <v>2650</v>
      </c>
      <c r="R258" s="21">
        <v>1</v>
      </c>
      <c r="S258" s="22"/>
      <c r="T258" s="22"/>
      <c r="U258" s="22"/>
      <c r="V258" s="22"/>
      <c r="W258" s="22"/>
      <c r="X258" s="22"/>
      <c r="Y258" s="22"/>
      <c r="Z258" s="22"/>
      <c r="AA258" s="5" t="s">
        <v>24</v>
      </c>
      <c r="AB258" s="5" t="s">
        <v>3346</v>
      </c>
      <c r="AC258" s="34" t="s">
        <v>3347</v>
      </c>
      <c r="AD258" s="21">
        <v>1</v>
      </c>
    </row>
    <row r="259" spans="1:30" x14ac:dyDescent="0.3">
      <c r="A259" s="18" t="str">
        <f t="shared" ref="A259:B259" si="273">IF(AND(ISNUMBER(SEARCH("Yes",C259)),ISNUMBER(SEARCH("Yes",E259)),ISNUMBER(SEARCH("Yes",G259)),ISNUMBER(SEARCH("Yes",I259))),"Yes","No")</f>
        <v>Yes</v>
      </c>
      <c r="B259" s="18" t="str">
        <f t="shared" si="273"/>
        <v>No</v>
      </c>
      <c r="C259" s="15" t="str">
        <f t="shared" si="264"/>
        <v>Yes</v>
      </c>
      <c r="D259" s="18" t="str">
        <f t="shared" si="265"/>
        <v>No</v>
      </c>
      <c r="E259" s="18" t="str">
        <f t="shared" si="266"/>
        <v>Yes</v>
      </c>
      <c r="F259" s="18" t="str">
        <f t="shared" si="267"/>
        <v>Yes</v>
      </c>
      <c r="G259" s="18" t="str">
        <f t="shared" si="268"/>
        <v>Yes</v>
      </c>
      <c r="H259" s="18" t="str">
        <f t="shared" si="269"/>
        <v>Yes</v>
      </c>
      <c r="I259" s="18" t="str">
        <f t="shared" si="270"/>
        <v>Yes</v>
      </c>
      <c r="J259" s="18" t="str">
        <f t="shared" si="271"/>
        <v>Yes</v>
      </c>
      <c r="K259" s="21">
        <v>257</v>
      </c>
      <c r="L259" s="5" t="s">
        <v>305</v>
      </c>
      <c r="M259" s="5" t="s">
        <v>306</v>
      </c>
      <c r="N259" s="5" t="s">
        <v>2307</v>
      </c>
      <c r="O259" s="5" t="s">
        <v>152</v>
      </c>
      <c r="P259" s="5" t="s">
        <v>3348</v>
      </c>
      <c r="Q259" s="34" t="s">
        <v>3349</v>
      </c>
      <c r="R259" s="21">
        <v>1</v>
      </c>
      <c r="S259" s="5" t="s">
        <v>24</v>
      </c>
      <c r="T259" s="5" t="s">
        <v>3350</v>
      </c>
      <c r="U259" s="34" t="s">
        <v>3351</v>
      </c>
      <c r="V259" s="21">
        <v>1</v>
      </c>
      <c r="W259" s="5" t="s">
        <v>24</v>
      </c>
      <c r="X259" s="5" t="s">
        <v>3352</v>
      </c>
      <c r="Y259" s="34" t="s">
        <v>3353</v>
      </c>
      <c r="Z259" s="21">
        <v>1</v>
      </c>
      <c r="AA259" s="5" t="s">
        <v>2310</v>
      </c>
      <c r="AB259" s="5" t="s">
        <v>3354</v>
      </c>
      <c r="AC259" s="34" t="s">
        <v>3355</v>
      </c>
      <c r="AD259" s="21">
        <v>1</v>
      </c>
    </row>
    <row r="260" spans="1:30" x14ac:dyDescent="0.3">
      <c r="A260" s="18" t="str">
        <f t="shared" ref="A260:B260" si="274">IF(AND(ISNUMBER(SEARCH("Yes",C260)),ISNUMBER(SEARCH("Yes",E260)),ISNUMBER(SEARCH("Yes",G260)),ISNUMBER(SEARCH("Yes",I260))),"Yes","No")</f>
        <v>No</v>
      </c>
      <c r="B260" s="18" t="str">
        <f t="shared" si="274"/>
        <v>No</v>
      </c>
      <c r="C260" s="15" t="str">
        <f t="shared" si="264"/>
        <v>No</v>
      </c>
      <c r="D260" s="18" t="str">
        <f t="shared" si="265"/>
        <v>No</v>
      </c>
      <c r="E260" s="18" t="str">
        <f t="shared" si="266"/>
        <v>No</v>
      </c>
      <c r="F260" s="18" t="str">
        <f t="shared" si="267"/>
        <v>No</v>
      </c>
      <c r="G260" s="18" t="str">
        <f t="shared" si="268"/>
        <v>No</v>
      </c>
      <c r="H260" s="18" t="str">
        <f t="shared" si="269"/>
        <v>No</v>
      </c>
      <c r="I260" s="18" t="str">
        <f t="shared" si="270"/>
        <v>Yes</v>
      </c>
      <c r="J260" s="18" t="str">
        <f t="shared" si="271"/>
        <v>Yes</v>
      </c>
      <c r="K260" s="21">
        <v>258</v>
      </c>
      <c r="L260" s="5" t="s">
        <v>865</v>
      </c>
      <c r="M260" s="5" t="s">
        <v>866</v>
      </c>
      <c r="N260" s="5" t="s">
        <v>2307</v>
      </c>
      <c r="O260" s="5" t="s">
        <v>152</v>
      </c>
      <c r="P260" s="5" t="s">
        <v>2449</v>
      </c>
      <c r="Q260" s="34" t="s">
        <v>3356</v>
      </c>
      <c r="R260" s="21">
        <v>1</v>
      </c>
      <c r="S260" s="22"/>
      <c r="T260" s="22"/>
      <c r="U260" s="22"/>
      <c r="V260" s="22"/>
      <c r="W260" s="22"/>
      <c r="X260" s="22"/>
      <c r="Y260" s="22"/>
      <c r="Z260" s="22"/>
      <c r="AA260" s="5" t="s">
        <v>2310</v>
      </c>
      <c r="AB260" s="5" t="s">
        <v>2669</v>
      </c>
      <c r="AC260" s="34" t="s">
        <v>3357</v>
      </c>
      <c r="AD260" s="21">
        <v>1</v>
      </c>
    </row>
    <row r="261" spans="1:30" x14ac:dyDescent="0.3">
      <c r="A261" s="18" t="str">
        <f t="shared" ref="A261:B261" si="275">IF(AND(ISNUMBER(SEARCH("Yes",C261)),ISNUMBER(SEARCH("Yes",E261)),ISNUMBER(SEARCH("Yes",G261)),ISNUMBER(SEARCH("Yes",I261))),"Yes","No")</f>
        <v>No</v>
      </c>
      <c r="B261" s="18" t="str">
        <f t="shared" si="275"/>
        <v>No</v>
      </c>
      <c r="C261" s="15" t="str">
        <f t="shared" si="264"/>
        <v>No</v>
      </c>
      <c r="D261" s="18" t="str">
        <f t="shared" si="265"/>
        <v>No</v>
      </c>
      <c r="E261" s="18" t="str">
        <f t="shared" si="266"/>
        <v>No</v>
      </c>
      <c r="F261" s="18" t="str">
        <f t="shared" si="267"/>
        <v>No</v>
      </c>
      <c r="G261" s="18" t="str">
        <f t="shared" si="268"/>
        <v>No</v>
      </c>
      <c r="H261" s="18" t="str">
        <f t="shared" si="269"/>
        <v>No</v>
      </c>
      <c r="I261" s="18" t="str">
        <f t="shared" si="270"/>
        <v>Yes</v>
      </c>
      <c r="J261" s="18" t="str">
        <f t="shared" si="271"/>
        <v>Yes</v>
      </c>
      <c r="K261" s="21">
        <v>259</v>
      </c>
      <c r="L261" s="5" t="s">
        <v>867</v>
      </c>
      <c r="M261" s="5" t="s">
        <v>868</v>
      </c>
      <c r="N261" s="5" t="s">
        <v>2307</v>
      </c>
      <c r="O261" s="5" t="s">
        <v>152</v>
      </c>
      <c r="P261" s="5" t="s">
        <v>3358</v>
      </c>
      <c r="Q261" s="34" t="s">
        <v>3359</v>
      </c>
      <c r="R261" s="21">
        <v>1</v>
      </c>
      <c r="S261" s="22"/>
      <c r="T261" s="22"/>
      <c r="U261" s="22"/>
      <c r="V261" s="22"/>
      <c r="W261" s="22"/>
      <c r="X261" s="22"/>
      <c r="Y261" s="22"/>
      <c r="Z261" s="22"/>
      <c r="AA261" s="5" t="s">
        <v>2310</v>
      </c>
      <c r="AB261" s="5" t="s">
        <v>2422</v>
      </c>
      <c r="AC261" s="34" t="s">
        <v>2723</v>
      </c>
      <c r="AD261" s="21">
        <v>1</v>
      </c>
    </row>
    <row r="262" spans="1:30" x14ac:dyDescent="0.3">
      <c r="A262" s="18" t="str">
        <f t="shared" ref="A262:B262" si="276">IF(AND(ISNUMBER(SEARCH("Yes",C262)),ISNUMBER(SEARCH("Yes",E262)),ISNUMBER(SEARCH("Yes",G262)),ISNUMBER(SEARCH("Yes",I262))),"Yes","No")</f>
        <v>No</v>
      </c>
      <c r="B262" s="18" t="str">
        <f t="shared" si="276"/>
        <v>No</v>
      </c>
      <c r="C262" s="15" t="str">
        <f t="shared" si="264"/>
        <v>No</v>
      </c>
      <c r="D262" s="18" t="str">
        <f t="shared" si="265"/>
        <v>No</v>
      </c>
      <c r="E262" s="18" t="str">
        <f t="shared" si="266"/>
        <v>No</v>
      </c>
      <c r="F262" s="18" t="str">
        <f t="shared" si="267"/>
        <v>No</v>
      </c>
      <c r="G262" s="18" t="str">
        <f t="shared" si="268"/>
        <v>No</v>
      </c>
      <c r="H262" s="18" t="str">
        <f t="shared" si="269"/>
        <v>No</v>
      </c>
      <c r="I262" s="18" t="str">
        <f t="shared" si="270"/>
        <v>Yes</v>
      </c>
      <c r="J262" s="18" t="str">
        <f t="shared" si="271"/>
        <v>Yes</v>
      </c>
      <c r="K262" s="21">
        <v>260</v>
      </c>
      <c r="L262" s="5" t="s">
        <v>869</v>
      </c>
      <c r="M262" s="5" t="s">
        <v>870</v>
      </c>
      <c r="N262" s="5" t="s">
        <v>2307</v>
      </c>
      <c r="O262" s="5" t="s">
        <v>152</v>
      </c>
      <c r="P262" s="5" t="s">
        <v>2431</v>
      </c>
      <c r="Q262" s="34" t="s">
        <v>2580</v>
      </c>
      <c r="R262" s="21">
        <v>1</v>
      </c>
      <c r="S262" s="22"/>
      <c r="T262" s="22"/>
      <c r="U262" s="22"/>
      <c r="V262" s="22"/>
      <c r="W262" s="22"/>
      <c r="X262" s="22"/>
      <c r="Y262" s="22"/>
      <c r="Z262" s="22"/>
      <c r="AA262" s="5" t="s">
        <v>2310</v>
      </c>
      <c r="AB262" s="5" t="s">
        <v>2422</v>
      </c>
      <c r="AC262" s="34" t="s">
        <v>2471</v>
      </c>
      <c r="AD262" s="21">
        <v>1</v>
      </c>
    </row>
    <row r="263" spans="1:30" x14ac:dyDescent="0.3">
      <c r="A263" s="18" t="str">
        <f t="shared" ref="A263:B263" si="277">IF(AND(ISNUMBER(SEARCH("Yes",C263)),ISNUMBER(SEARCH("Yes",E263)),ISNUMBER(SEARCH("Yes",G263)),ISNUMBER(SEARCH("Yes",I263))),"Yes","No")</f>
        <v>No</v>
      </c>
      <c r="B263" s="18" t="str">
        <f t="shared" si="277"/>
        <v>No</v>
      </c>
      <c r="C263" s="15" t="str">
        <f t="shared" si="264"/>
        <v>No</v>
      </c>
      <c r="D263" s="18" t="str">
        <f t="shared" si="265"/>
        <v>No</v>
      </c>
      <c r="E263" s="18" t="str">
        <f t="shared" si="266"/>
        <v>No</v>
      </c>
      <c r="F263" s="18" t="str">
        <f t="shared" si="267"/>
        <v>No</v>
      </c>
      <c r="G263" s="18" t="str">
        <f t="shared" si="268"/>
        <v>No</v>
      </c>
      <c r="H263" s="18" t="str">
        <f t="shared" si="269"/>
        <v>No</v>
      </c>
      <c r="I263" s="18" t="str">
        <f t="shared" si="270"/>
        <v>Yes</v>
      </c>
      <c r="J263" s="18" t="str">
        <f t="shared" si="271"/>
        <v>Yes</v>
      </c>
      <c r="K263" s="21">
        <v>261</v>
      </c>
      <c r="L263" s="5" t="s">
        <v>871</v>
      </c>
      <c r="M263" s="5" t="s">
        <v>872</v>
      </c>
      <c r="N263" s="5" t="s">
        <v>2307</v>
      </c>
      <c r="O263" s="5" t="s">
        <v>152</v>
      </c>
      <c r="P263" s="5" t="s">
        <v>3113</v>
      </c>
      <c r="Q263" s="34" t="s">
        <v>3360</v>
      </c>
      <c r="R263" s="21">
        <v>1</v>
      </c>
      <c r="S263" s="22"/>
      <c r="T263" s="22"/>
      <c r="U263" s="22"/>
      <c r="V263" s="22"/>
      <c r="W263" s="22"/>
      <c r="X263" s="22"/>
      <c r="Y263" s="22"/>
      <c r="Z263" s="22"/>
      <c r="AA263" s="5" t="s">
        <v>2310</v>
      </c>
      <c r="AB263" s="5" t="s">
        <v>2335</v>
      </c>
      <c r="AC263" s="34" t="s">
        <v>2599</v>
      </c>
      <c r="AD263" s="21">
        <v>1</v>
      </c>
    </row>
    <row r="264" spans="1:30" x14ac:dyDescent="0.3">
      <c r="A264" s="18" t="str">
        <f t="shared" ref="A264:B264" si="278">IF(AND(ISNUMBER(SEARCH("Yes",C264)),ISNUMBER(SEARCH("Yes",E264)),ISNUMBER(SEARCH("Yes",G264)),ISNUMBER(SEARCH("Yes",I264))),"Yes","No")</f>
        <v>No</v>
      </c>
      <c r="B264" s="18" t="str">
        <f t="shared" si="278"/>
        <v>No</v>
      </c>
      <c r="C264" s="15" t="str">
        <f t="shared" si="264"/>
        <v>No</v>
      </c>
      <c r="D264" s="18" t="str">
        <f t="shared" si="265"/>
        <v>No</v>
      </c>
      <c r="E264" s="18" t="str">
        <f t="shared" si="266"/>
        <v>No</v>
      </c>
      <c r="F264" s="18" t="str">
        <f t="shared" si="267"/>
        <v>No</v>
      </c>
      <c r="G264" s="18" t="str">
        <f t="shared" si="268"/>
        <v>No</v>
      </c>
      <c r="H264" s="18" t="str">
        <f t="shared" si="269"/>
        <v>No</v>
      </c>
      <c r="I264" s="18" t="str">
        <f t="shared" si="270"/>
        <v>Yes</v>
      </c>
      <c r="J264" s="18" t="str">
        <f t="shared" si="271"/>
        <v>Yes</v>
      </c>
      <c r="K264" s="21">
        <v>262</v>
      </c>
      <c r="L264" s="5" t="s">
        <v>873</v>
      </c>
      <c r="M264" s="5" t="s">
        <v>874</v>
      </c>
      <c r="N264" s="5" t="s">
        <v>2307</v>
      </c>
      <c r="O264" s="5" t="s">
        <v>152</v>
      </c>
      <c r="P264" s="5" t="s">
        <v>2664</v>
      </c>
      <c r="Q264" s="34" t="s">
        <v>3361</v>
      </c>
      <c r="R264" s="21">
        <v>1</v>
      </c>
      <c r="S264" s="22"/>
      <c r="T264" s="22"/>
      <c r="U264" s="22"/>
      <c r="V264" s="22"/>
      <c r="W264" s="22"/>
      <c r="X264" s="22"/>
      <c r="Y264" s="22"/>
      <c r="Z264" s="22"/>
      <c r="AA264" s="5" t="s">
        <v>2310</v>
      </c>
      <c r="AB264" s="5" t="s">
        <v>3362</v>
      </c>
      <c r="AC264" s="34" t="s">
        <v>3363</v>
      </c>
      <c r="AD264" s="21">
        <v>1</v>
      </c>
    </row>
    <row r="265" spans="1:30" x14ac:dyDescent="0.3">
      <c r="A265" s="18" t="str">
        <f t="shared" ref="A265:B265" si="279">IF(AND(ISNUMBER(SEARCH("Yes",C265)),ISNUMBER(SEARCH("Yes",E265)),ISNUMBER(SEARCH("Yes",G265)),ISNUMBER(SEARCH("Yes",I265))),"Yes","No")</f>
        <v>No</v>
      </c>
      <c r="B265" s="18" t="str">
        <f t="shared" si="279"/>
        <v>No</v>
      </c>
      <c r="C265" s="15" t="str">
        <f t="shared" si="264"/>
        <v>No</v>
      </c>
      <c r="D265" s="18" t="str">
        <f t="shared" si="265"/>
        <v>No</v>
      </c>
      <c r="E265" s="18" t="str">
        <f t="shared" si="266"/>
        <v>No</v>
      </c>
      <c r="F265" s="18" t="str">
        <f t="shared" si="267"/>
        <v>No</v>
      </c>
      <c r="G265" s="18" t="str">
        <f t="shared" si="268"/>
        <v>No</v>
      </c>
      <c r="H265" s="18" t="str">
        <f t="shared" si="269"/>
        <v>No</v>
      </c>
      <c r="I265" s="18" t="str">
        <f t="shared" si="270"/>
        <v>Yes</v>
      </c>
      <c r="J265" s="18" t="str">
        <f t="shared" si="271"/>
        <v>Yes</v>
      </c>
      <c r="K265" s="21">
        <v>263</v>
      </c>
      <c r="L265" s="5" t="s">
        <v>875</v>
      </c>
      <c r="M265" s="5" t="s">
        <v>876</v>
      </c>
      <c r="N265" s="5" t="s">
        <v>2307</v>
      </c>
      <c r="O265" s="5" t="s">
        <v>152</v>
      </c>
      <c r="P265" s="5" t="s">
        <v>2431</v>
      </c>
      <c r="Q265" s="34" t="s">
        <v>3364</v>
      </c>
      <c r="R265" s="21">
        <v>1</v>
      </c>
      <c r="S265" s="22"/>
      <c r="T265" s="22"/>
      <c r="U265" s="22"/>
      <c r="V265" s="22"/>
      <c r="W265" s="22"/>
      <c r="X265" s="22"/>
      <c r="Y265" s="22"/>
      <c r="Z265" s="22"/>
      <c r="AA265" s="5" t="s">
        <v>2310</v>
      </c>
      <c r="AB265" s="5" t="s">
        <v>3365</v>
      </c>
      <c r="AC265" s="34" t="s">
        <v>3366</v>
      </c>
      <c r="AD265" s="21">
        <v>1</v>
      </c>
    </row>
    <row r="266" spans="1:30" x14ac:dyDescent="0.3">
      <c r="A266" s="18" t="str">
        <f t="shared" ref="A266:B266" si="280">IF(AND(ISNUMBER(SEARCH("Yes",C266)),ISNUMBER(SEARCH("Yes",E266)),ISNUMBER(SEARCH("Yes",G266)),ISNUMBER(SEARCH("Yes",I266))),"Yes","No")</f>
        <v>No</v>
      </c>
      <c r="B266" s="18" t="str">
        <f t="shared" si="280"/>
        <v>No</v>
      </c>
      <c r="C266" s="15" t="str">
        <f t="shared" si="264"/>
        <v>No</v>
      </c>
      <c r="D266" s="18" t="str">
        <f t="shared" si="265"/>
        <v>No</v>
      </c>
      <c r="E266" s="18" t="str">
        <f t="shared" si="266"/>
        <v>No</v>
      </c>
      <c r="F266" s="18" t="str">
        <f t="shared" si="267"/>
        <v>No</v>
      </c>
      <c r="G266" s="18" t="str">
        <f t="shared" si="268"/>
        <v>No</v>
      </c>
      <c r="H266" s="18" t="str">
        <f t="shared" si="269"/>
        <v>No</v>
      </c>
      <c r="I266" s="18" t="str">
        <f t="shared" si="270"/>
        <v>Yes</v>
      </c>
      <c r="J266" s="18" t="str">
        <f t="shared" si="271"/>
        <v>Yes</v>
      </c>
      <c r="K266" s="21">
        <v>264</v>
      </c>
      <c r="L266" s="5" t="s">
        <v>877</v>
      </c>
      <c r="M266" s="5" t="s">
        <v>878</v>
      </c>
      <c r="N266" s="5" t="s">
        <v>2307</v>
      </c>
      <c r="O266" s="5" t="s">
        <v>152</v>
      </c>
      <c r="P266" s="5" t="s">
        <v>2533</v>
      </c>
      <c r="Q266" s="34" t="s">
        <v>3367</v>
      </c>
      <c r="R266" s="21">
        <v>1</v>
      </c>
      <c r="S266" s="22"/>
      <c r="T266" s="22"/>
      <c r="U266" s="22"/>
      <c r="V266" s="22"/>
      <c r="W266" s="22"/>
      <c r="X266" s="22"/>
      <c r="Y266" s="22"/>
      <c r="Z266" s="22"/>
      <c r="AA266" s="5" t="s">
        <v>2310</v>
      </c>
      <c r="AB266" s="5" t="s">
        <v>3368</v>
      </c>
      <c r="AC266" s="34" t="s">
        <v>3369</v>
      </c>
      <c r="AD266" s="21">
        <v>1</v>
      </c>
    </row>
    <row r="267" spans="1:30" x14ac:dyDescent="0.3">
      <c r="A267" s="18" t="str">
        <f t="shared" ref="A267:B267" si="281">IF(AND(ISNUMBER(SEARCH("Yes",C267)),ISNUMBER(SEARCH("Yes",E267)),ISNUMBER(SEARCH("Yes",G267)),ISNUMBER(SEARCH("Yes",I267))),"Yes","No")</f>
        <v>Yes</v>
      </c>
      <c r="B267" s="18" t="str">
        <f t="shared" si="281"/>
        <v>Yes</v>
      </c>
      <c r="C267" s="15" t="str">
        <f t="shared" si="264"/>
        <v>Yes</v>
      </c>
      <c r="D267" s="18" t="str">
        <f t="shared" si="265"/>
        <v>Yes</v>
      </c>
      <c r="E267" s="18" t="str">
        <f t="shared" si="266"/>
        <v>Yes</v>
      </c>
      <c r="F267" s="18" t="str">
        <f t="shared" si="267"/>
        <v>Yes</v>
      </c>
      <c r="G267" s="18" t="str">
        <f t="shared" si="268"/>
        <v>Yes</v>
      </c>
      <c r="H267" s="18" t="str">
        <f t="shared" si="269"/>
        <v>Yes</v>
      </c>
      <c r="I267" s="18" t="str">
        <f t="shared" si="270"/>
        <v>Yes</v>
      </c>
      <c r="J267" s="18" t="str">
        <f t="shared" si="271"/>
        <v>Yes</v>
      </c>
      <c r="K267" s="21">
        <v>265</v>
      </c>
      <c r="L267" s="5" t="s">
        <v>65</v>
      </c>
      <c r="M267" s="5" t="s">
        <v>66</v>
      </c>
      <c r="N267" s="5" t="s">
        <v>2307</v>
      </c>
      <c r="O267" s="5" t="s">
        <v>24</v>
      </c>
      <c r="P267" s="5" t="s">
        <v>3370</v>
      </c>
      <c r="Q267" s="34" t="s">
        <v>3371</v>
      </c>
      <c r="R267" s="21">
        <v>1</v>
      </c>
      <c r="S267" s="5" t="s">
        <v>2310</v>
      </c>
      <c r="T267" s="5" t="s">
        <v>3372</v>
      </c>
      <c r="U267" s="34" t="s">
        <v>3373</v>
      </c>
      <c r="V267" s="21">
        <v>1</v>
      </c>
      <c r="W267" s="5" t="s">
        <v>2310</v>
      </c>
      <c r="X267" s="5" t="s">
        <v>3374</v>
      </c>
      <c r="Y267" s="34" t="s">
        <v>3375</v>
      </c>
      <c r="Z267" s="21">
        <v>1</v>
      </c>
      <c r="AA267" s="5" t="s">
        <v>2310</v>
      </c>
      <c r="AB267" s="5" t="s">
        <v>3376</v>
      </c>
      <c r="AC267" s="34" t="s">
        <v>3377</v>
      </c>
      <c r="AD267" s="21">
        <v>1</v>
      </c>
    </row>
    <row r="268" spans="1:30" x14ac:dyDescent="0.3">
      <c r="A268" s="18" t="str">
        <f t="shared" ref="A268:B268" si="282">IF(AND(ISNUMBER(SEARCH("Yes",C268)),ISNUMBER(SEARCH("Yes",E268)),ISNUMBER(SEARCH("Yes",G268)),ISNUMBER(SEARCH("Yes",I268))),"Yes","No")</f>
        <v>No</v>
      </c>
      <c r="B268" s="18" t="str">
        <f t="shared" si="282"/>
        <v>No</v>
      </c>
      <c r="C268" s="15" t="str">
        <f t="shared" si="264"/>
        <v>No</v>
      </c>
      <c r="D268" s="18" t="str">
        <f t="shared" si="265"/>
        <v>No</v>
      </c>
      <c r="E268" s="18" t="str">
        <f t="shared" si="266"/>
        <v>No</v>
      </c>
      <c r="F268" s="18" t="str">
        <f t="shared" si="267"/>
        <v>No</v>
      </c>
      <c r="G268" s="18" t="str">
        <f t="shared" si="268"/>
        <v>No</v>
      </c>
      <c r="H268" s="18" t="str">
        <f t="shared" si="269"/>
        <v>No</v>
      </c>
      <c r="I268" s="18" t="str">
        <f t="shared" si="270"/>
        <v>Yes</v>
      </c>
      <c r="J268" s="18" t="str">
        <f t="shared" si="271"/>
        <v>Yes</v>
      </c>
      <c r="K268" s="21">
        <v>266</v>
      </c>
      <c r="L268" s="5" t="s">
        <v>879</v>
      </c>
      <c r="M268" s="5" t="s">
        <v>880</v>
      </c>
      <c r="N268" s="5" t="s">
        <v>2307</v>
      </c>
      <c r="O268" s="5" t="s">
        <v>152</v>
      </c>
      <c r="P268" s="5" t="s">
        <v>2435</v>
      </c>
      <c r="Q268" s="34" t="s">
        <v>3378</v>
      </c>
      <c r="R268" s="21">
        <v>1</v>
      </c>
      <c r="S268" s="22"/>
      <c r="T268" s="22"/>
      <c r="U268" s="22"/>
      <c r="V268" s="22"/>
      <c r="W268" s="22"/>
      <c r="X268" s="22"/>
      <c r="Y268" s="22"/>
      <c r="Z268" s="22"/>
      <c r="AA268" s="5" t="s">
        <v>24</v>
      </c>
      <c r="AB268" s="5" t="s">
        <v>3379</v>
      </c>
      <c r="AC268" s="34" t="s">
        <v>3380</v>
      </c>
      <c r="AD268" s="21">
        <v>1</v>
      </c>
    </row>
    <row r="269" spans="1:30" x14ac:dyDescent="0.3">
      <c r="A269" s="18" t="str">
        <f t="shared" ref="A269:B269" si="283">IF(AND(ISNUMBER(SEARCH("Yes",C269)),ISNUMBER(SEARCH("Yes",E269)),ISNUMBER(SEARCH("Yes",G269)),ISNUMBER(SEARCH("Yes",I269))),"Yes","No")</f>
        <v>No</v>
      </c>
      <c r="B269" s="18" t="str">
        <f t="shared" si="283"/>
        <v>No</v>
      </c>
      <c r="C269" s="15" t="str">
        <f t="shared" si="264"/>
        <v>No</v>
      </c>
      <c r="D269" s="18" t="str">
        <f t="shared" si="265"/>
        <v>No</v>
      </c>
      <c r="E269" s="18" t="str">
        <f t="shared" si="266"/>
        <v>No</v>
      </c>
      <c r="F269" s="18" t="str">
        <f t="shared" si="267"/>
        <v>No</v>
      </c>
      <c r="G269" s="18" t="str">
        <f t="shared" si="268"/>
        <v>No</v>
      </c>
      <c r="H269" s="18" t="str">
        <f t="shared" si="269"/>
        <v>No</v>
      </c>
      <c r="I269" s="18" t="str">
        <f t="shared" si="270"/>
        <v>Yes</v>
      </c>
      <c r="J269" s="18" t="str">
        <f t="shared" si="271"/>
        <v>No</v>
      </c>
      <c r="K269" s="21">
        <v>267</v>
      </c>
      <c r="L269" s="5" t="s">
        <v>881</v>
      </c>
      <c r="M269" s="5" t="s">
        <v>882</v>
      </c>
      <c r="N269" s="5" t="s">
        <v>2307</v>
      </c>
      <c r="O269" s="5" t="s">
        <v>152</v>
      </c>
      <c r="P269" s="5" t="s">
        <v>3381</v>
      </c>
      <c r="Q269" s="34" t="s">
        <v>3382</v>
      </c>
      <c r="R269" s="21">
        <v>1</v>
      </c>
      <c r="S269" s="22"/>
      <c r="T269" s="22"/>
      <c r="U269" s="22"/>
      <c r="V269" s="22"/>
      <c r="W269" s="22"/>
      <c r="X269" s="22"/>
      <c r="Y269" s="22"/>
      <c r="Z269" s="22"/>
      <c r="AA269" s="5" t="s">
        <v>152</v>
      </c>
      <c r="AB269" s="5" t="s">
        <v>3383</v>
      </c>
      <c r="AC269" s="34" t="s">
        <v>3384</v>
      </c>
      <c r="AD269" s="21">
        <v>1</v>
      </c>
    </row>
    <row r="270" spans="1:30" x14ac:dyDescent="0.3">
      <c r="A270" s="18" t="str">
        <f t="shared" ref="A270:B270" si="284">IF(AND(ISNUMBER(SEARCH("Yes",C270)),ISNUMBER(SEARCH("Yes",E270)),ISNUMBER(SEARCH("Yes",G270)),ISNUMBER(SEARCH("Yes",I270))),"Yes","No")</f>
        <v>No</v>
      </c>
      <c r="B270" s="18" t="str">
        <f t="shared" si="284"/>
        <v>No</v>
      </c>
      <c r="C270" s="15" t="str">
        <f t="shared" si="264"/>
        <v>No</v>
      </c>
      <c r="D270" s="18" t="str">
        <f t="shared" si="265"/>
        <v>No</v>
      </c>
      <c r="E270" s="18" t="str">
        <f t="shared" si="266"/>
        <v>No</v>
      </c>
      <c r="F270" s="18" t="str">
        <f t="shared" si="267"/>
        <v>No</v>
      </c>
      <c r="G270" s="18" t="str">
        <f t="shared" si="268"/>
        <v>No</v>
      </c>
      <c r="H270" s="18" t="str">
        <f t="shared" si="269"/>
        <v>No</v>
      </c>
      <c r="I270" s="18" t="str">
        <f t="shared" si="270"/>
        <v>Yes</v>
      </c>
      <c r="J270" s="18" t="str">
        <f t="shared" si="271"/>
        <v>Yes</v>
      </c>
      <c r="K270" s="21">
        <v>268</v>
      </c>
      <c r="L270" s="5" t="s">
        <v>883</v>
      </c>
      <c r="M270" s="5" t="s">
        <v>884</v>
      </c>
      <c r="N270" s="5" t="s">
        <v>2307</v>
      </c>
      <c r="O270" s="5" t="s">
        <v>152</v>
      </c>
      <c r="P270" s="5" t="s">
        <v>3113</v>
      </c>
      <c r="Q270" s="34" t="s">
        <v>3385</v>
      </c>
      <c r="R270" s="21">
        <v>1</v>
      </c>
      <c r="S270" s="22"/>
      <c r="T270" s="22"/>
      <c r="U270" s="22"/>
      <c r="V270" s="22"/>
      <c r="W270" s="22"/>
      <c r="X270" s="22"/>
      <c r="Y270" s="22"/>
      <c r="Z270" s="22"/>
      <c r="AA270" s="5" t="s">
        <v>2310</v>
      </c>
      <c r="AB270" s="5" t="s">
        <v>3386</v>
      </c>
      <c r="AC270" s="34" t="s">
        <v>3387</v>
      </c>
      <c r="AD270" s="21">
        <v>1</v>
      </c>
    </row>
    <row r="271" spans="1:30" x14ac:dyDescent="0.3">
      <c r="A271" s="18" t="str">
        <f t="shared" ref="A271:B271" si="285">IF(AND(ISNUMBER(SEARCH("Yes",C271)),ISNUMBER(SEARCH("Yes",E271)),ISNUMBER(SEARCH("Yes",G271)),ISNUMBER(SEARCH("Yes",I271))),"Yes","No")</f>
        <v>Yes</v>
      </c>
      <c r="B271" s="18" t="str">
        <f t="shared" si="285"/>
        <v>Yes</v>
      </c>
      <c r="C271" s="15" t="str">
        <f t="shared" si="264"/>
        <v>Yes</v>
      </c>
      <c r="D271" s="18" t="str">
        <f t="shared" si="265"/>
        <v>Yes</v>
      </c>
      <c r="E271" s="18" t="str">
        <f t="shared" si="266"/>
        <v>Yes</v>
      </c>
      <c r="F271" s="18" t="str">
        <f t="shared" si="267"/>
        <v>Yes</v>
      </c>
      <c r="G271" s="18" t="str">
        <f t="shared" si="268"/>
        <v>Yes</v>
      </c>
      <c r="H271" s="18" t="str">
        <f t="shared" si="269"/>
        <v>Yes</v>
      </c>
      <c r="I271" s="18" t="str">
        <f t="shared" si="270"/>
        <v>Yes</v>
      </c>
      <c r="J271" s="18" t="str">
        <f t="shared" si="271"/>
        <v>Yes</v>
      </c>
      <c r="K271" s="21">
        <v>269</v>
      </c>
      <c r="L271" s="5" t="s">
        <v>49</v>
      </c>
      <c r="M271" s="5" t="s">
        <v>247</v>
      </c>
      <c r="N271" s="5" t="s">
        <v>2307</v>
      </c>
      <c r="O271" s="5" t="s">
        <v>24</v>
      </c>
      <c r="P271" s="5" t="s">
        <v>3388</v>
      </c>
      <c r="Q271" s="34" t="s">
        <v>3389</v>
      </c>
      <c r="R271" s="21">
        <v>1</v>
      </c>
      <c r="S271" s="5" t="s">
        <v>24</v>
      </c>
      <c r="T271" s="5" t="s">
        <v>3390</v>
      </c>
      <c r="U271" s="34" t="s">
        <v>3391</v>
      </c>
      <c r="V271" s="21">
        <v>1</v>
      </c>
      <c r="W271" s="5" t="s">
        <v>24</v>
      </c>
      <c r="X271" s="5" t="s">
        <v>3392</v>
      </c>
      <c r="Y271" s="34" t="s">
        <v>3393</v>
      </c>
      <c r="Z271" s="21">
        <v>1</v>
      </c>
      <c r="AA271" s="5" t="s">
        <v>2310</v>
      </c>
      <c r="AB271" s="5" t="s">
        <v>3394</v>
      </c>
      <c r="AC271" s="34" t="s">
        <v>3395</v>
      </c>
      <c r="AD271" s="21">
        <v>1</v>
      </c>
    </row>
    <row r="272" spans="1:30" x14ac:dyDescent="0.3">
      <c r="A272" s="18" t="str">
        <f t="shared" ref="A272:B272" si="286">IF(AND(ISNUMBER(SEARCH("Yes",C272)),ISNUMBER(SEARCH("Yes",E272)),ISNUMBER(SEARCH("Yes",G272)),ISNUMBER(SEARCH("Yes",I272))),"Yes","No")</f>
        <v>No</v>
      </c>
      <c r="B272" s="18" t="str">
        <f t="shared" si="286"/>
        <v>No</v>
      </c>
      <c r="C272" s="15" t="str">
        <f t="shared" si="264"/>
        <v>No</v>
      </c>
      <c r="D272" s="18" t="str">
        <f t="shared" si="265"/>
        <v>No</v>
      </c>
      <c r="E272" s="18" t="str">
        <f t="shared" si="266"/>
        <v>No</v>
      </c>
      <c r="F272" s="18" t="str">
        <f t="shared" si="267"/>
        <v>No</v>
      </c>
      <c r="G272" s="18" t="str">
        <f t="shared" si="268"/>
        <v>No</v>
      </c>
      <c r="H272" s="18" t="str">
        <f t="shared" si="269"/>
        <v>No</v>
      </c>
      <c r="I272" s="18" t="str">
        <f t="shared" si="270"/>
        <v>Yes</v>
      </c>
      <c r="J272" s="18" t="str">
        <f t="shared" si="271"/>
        <v>Yes</v>
      </c>
      <c r="K272" s="21">
        <v>270</v>
      </c>
      <c r="L272" s="5" t="s">
        <v>885</v>
      </c>
      <c r="M272" s="5" t="s">
        <v>886</v>
      </c>
      <c r="N272" s="5" t="s">
        <v>2307</v>
      </c>
      <c r="O272" s="5" t="s">
        <v>152</v>
      </c>
      <c r="P272" s="5" t="s">
        <v>3396</v>
      </c>
      <c r="Q272" s="34" t="s">
        <v>3397</v>
      </c>
      <c r="R272" s="21">
        <v>1</v>
      </c>
      <c r="S272" s="22"/>
      <c r="T272" s="22"/>
      <c r="U272" s="22"/>
      <c r="V272" s="22"/>
      <c r="W272" s="22"/>
      <c r="X272" s="22"/>
      <c r="Y272" s="22"/>
      <c r="Z272" s="22"/>
      <c r="AA272" s="5" t="s">
        <v>2310</v>
      </c>
      <c r="AB272" s="5" t="s">
        <v>3398</v>
      </c>
      <c r="AC272" s="34" t="s">
        <v>3399</v>
      </c>
      <c r="AD272" s="21">
        <v>1</v>
      </c>
    </row>
    <row r="273" spans="1:30" x14ac:dyDescent="0.3">
      <c r="A273" s="18" t="str">
        <f t="shared" ref="A273:B273" si="287">IF(AND(ISNUMBER(SEARCH("Yes",C273)),ISNUMBER(SEARCH("Yes",E273)),ISNUMBER(SEARCH("Yes",G273)),ISNUMBER(SEARCH("Yes",I273))),"Yes","No")</f>
        <v>No</v>
      </c>
      <c r="B273" s="18" t="str">
        <f t="shared" si="287"/>
        <v>No</v>
      </c>
      <c r="C273" s="15" t="str">
        <f t="shared" si="264"/>
        <v>No</v>
      </c>
      <c r="D273" s="18" t="str">
        <f t="shared" si="265"/>
        <v>No</v>
      </c>
      <c r="E273" s="18" t="str">
        <f t="shared" si="266"/>
        <v>No</v>
      </c>
      <c r="F273" s="18" t="str">
        <f t="shared" si="267"/>
        <v>No</v>
      </c>
      <c r="G273" s="18" t="str">
        <f t="shared" si="268"/>
        <v>No</v>
      </c>
      <c r="H273" s="18" t="str">
        <f t="shared" si="269"/>
        <v>No</v>
      </c>
      <c r="I273" s="18" t="str">
        <f t="shared" si="270"/>
        <v>Yes</v>
      </c>
      <c r="J273" s="18" t="str">
        <f t="shared" si="271"/>
        <v>Yes</v>
      </c>
      <c r="K273" s="21">
        <v>271</v>
      </c>
      <c r="L273" s="5" t="s">
        <v>887</v>
      </c>
      <c r="M273" s="5" t="s">
        <v>888</v>
      </c>
      <c r="N273" s="5" t="s">
        <v>2307</v>
      </c>
      <c r="O273" s="5" t="s">
        <v>152</v>
      </c>
      <c r="P273" s="5" t="s">
        <v>2333</v>
      </c>
      <c r="Q273" s="34" t="s">
        <v>3400</v>
      </c>
      <c r="R273" s="21">
        <v>1</v>
      </c>
      <c r="S273" s="22"/>
      <c r="T273" s="22"/>
      <c r="U273" s="22"/>
      <c r="V273" s="22"/>
      <c r="W273" s="22"/>
      <c r="X273" s="22"/>
      <c r="Y273" s="22"/>
      <c r="Z273" s="22"/>
      <c r="AA273" s="5" t="s">
        <v>2310</v>
      </c>
      <c r="AB273" s="5" t="s">
        <v>3401</v>
      </c>
      <c r="AC273" s="34" t="s">
        <v>3402</v>
      </c>
      <c r="AD273" s="21">
        <v>1</v>
      </c>
    </row>
    <row r="274" spans="1:30" x14ac:dyDescent="0.3">
      <c r="A274" s="18" t="str">
        <f t="shared" ref="A274:B274" si="288">IF(AND(ISNUMBER(SEARCH("Yes",C274)),ISNUMBER(SEARCH("Yes",E274)),ISNUMBER(SEARCH("Yes",G274)),ISNUMBER(SEARCH("Yes",I274))),"Yes","No")</f>
        <v>Yes</v>
      </c>
      <c r="B274" s="18" t="str">
        <f t="shared" si="288"/>
        <v>Yes</v>
      </c>
      <c r="C274" s="15" t="str">
        <f t="shared" si="264"/>
        <v>Yes</v>
      </c>
      <c r="D274" s="18" t="str">
        <f t="shared" si="265"/>
        <v>Yes</v>
      </c>
      <c r="E274" s="18" t="str">
        <f t="shared" si="266"/>
        <v>Yes</v>
      </c>
      <c r="F274" s="18" t="str">
        <f t="shared" si="267"/>
        <v>Yes</v>
      </c>
      <c r="G274" s="18" t="str">
        <f t="shared" si="268"/>
        <v>Yes</v>
      </c>
      <c r="H274" s="18" t="str">
        <f t="shared" si="269"/>
        <v>Yes</v>
      </c>
      <c r="I274" s="18" t="str">
        <f t="shared" si="270"/>
        <v>Yes</v>
      </c>
      <c r="J274" s="18" t="str">
        <f t="shared" si="271"/>
        <v>Yes</v>
      </c>
      <c r="K274" s="21">
        <v>272</v>
      </c>
      <c r="L274" s="5" t="s">
        <v>68</v>
      </c>
      <c r="M274" s="5" t="s">
        <v>69</v>
      </c>
      <c r="N274" s="5" t="s">
        <v>2307</v>
      </c>
      <c r="O274" s="5" t="s">
        <v>24</v>
      </c>
      <c r="P274" s="5" t="s">
        <v>3403</v>
      </c>
      <c r="Q274" s="34" t="s">
        <v>3404</v>
      </c>
      <c r="R274" s="21">
        <v>1</v>
      </c>
      <c r="S274" s="5" t="s">
        <v>24</v>
      </c>
      <c r="T274" s="5" t="s">
        <v>3405</v>
      </c>
      <c r="U274" s="34" t="s">
        <v>3406</v>
      </c>
      <c r="V274" s="21">
        <v>1</v>
      </c>
      <c r="W274" s="5" t="s">
        <v>2310</v>
      </c>
      <c r="X274" s="5" t="s">
        <v>3407</v>
      </c>
      <c r="Y274" s="34" t="s">
        <v>3408</v>
      </c>
      <c r="Z274" s="21">
        <v>1</v>
      </c>
      <c r="AA274" s="5" t="s">
        <v>24</v>
      </c>
      <c r="AB274" s="5" t="s">
        <v>3409</v>
      </c>
      <c r="AC274" s="34" t="s">
        <v>3410</v>
      </c>
      <c r="AD274" s="21">
        <v>1</v>
      </c>
    </row>
    <row r="275" spans="1:30" x14ac:dyDescent="0.3">
      <c r="A275" s="18" t="str">
        <f t="shared" ref="A275:B275" si="289">IF(AND(ISNUMBER(SEARCH("Yes",C275)),ISNUMBER(SEARCH("Yes",E275)),ISNUMBER(SEARCH("Yes",G275)),ISNUMBER(SEARCH("Yes",I275))),"Yes","No")</f>
        <v>No</v>
      </c>
      <c r="B275" s="18" t="str">
        <f t="shared" si="289"/>
        <v>No</v>
      </c>
      <c r="C275" s="15" t="str">
        <f t="shared" si="264"/>
        <v>No</v>
      </c>
      <c r="D275" s="18" t="str">
        <f t="shared" si="265"/>
        <v>No</v>
      </c>
      <c r="E275" s="18" t="str">
        <f t="shared" si="266"/>
        <v>No</v>
      </c>
      <c r="F275" s="18" t="str">
        <f t="shared" si="267"/>
        <v>No</v>
      </c>
      <c r="G275" s="18" t="str">
        <f t="shared" si="268"/>
        <v>No</v>
      </c>
      <c r="H275" s="18" t="str">
        <f t="shared" si="269"/>
        <v>No</v>
      </c>
      <c r="I275" s="18" t="str">
        <f t="shared" si="270"/>
        <v>Yes</v>
      </c>
      <c r="J275" s="18" t="str">
        <f t="shared" si="271"/>
        <v>Yes</v>
      </c>
      <c r="K275" s="21">
        <v>273</v>
      </c>
      <c r="L275" s="5" t="s">
        <v>889</v>
      </c>
      <c r="M275" s="5" t="s">
        <v>890</v>
      </c>
      <c r="N275" s="5" t="s">
        <v>2307</v>
      </c>
      <c r="O275" s="5" t="s">
        <v>152</v>
      </c>
      <c r="P275" s="5" t="s">
        <v>3411</v>
      </c>
      <c r="Q275" s="34" t="s">
        <v>3412</v>
      </c>
      <c r="R275" s="21">
        <v>1</v>
      </c>
      <c r="S275" s="22"/>
      <c r="T275" s="22"/>
      <c r="U275" s="22"/>
      <c r="V275" s="22"/>
      <c r="W275" s="22"/>
      <c r="X275" s="22"/>
      <c r="Y275" s="22"/>
      <c r="Z275" s="22"/>
      <c r="AA275" s="5" t="s">
        <v>2310</v>
      </c>
      <c r="AB275" s="5" t="s">
        <v>3413</v>
      </c>
      <c r="AC275" s="34" t="s">
        <v>3414</v>
      </c>
      <c r="AD275" s="21">
        <v>1</v>
      </c>
    </row>
    <row r="276" spans="1:30" x14ac:dyDescent="0.3">
      <c r="A276" s="18" t="str">
        <f t="shared" ref="A276:B276" si="290">IF(AND(ISNUMBER(SEARCH("Yes",C276)),ISNUMBER(SEARCH("Yes",E276)),ISNUMBER(SEARCH("Yes",G276)),ISNUMBER(SEARCH("Yes",I276))),"Yes","No")</f>
        <v>No</v>
      </c>
      <c r="B276" s="18" t="str">
        <f t="shared" si="290"/>
        <v>No</v>
      </c>
      <c r="C276" s="15" t="str">
        <f t="shared" si="264"/>
        <v>No</v>
      </c>
      <c r="D276" s="18" t="str">
        <f t="shared" si="265"/>
        <v>No</v>
      </c>
      <c r="E276" s="18" t="str">
        <f t="shared" si="266"/>
        <v>No</v>
      </c>
      <c r="F276" s="18" t="str">
        <f t="shared" si="267"/>
        <v>No</v>
      </c>
      <c r="G276" s="18" t="str">
        <f t="shared" si="268"/>
        <v>No</v>
      </c>
      <c r="H276" s="18" t="str">
        <f t="shared" si="269"/>
        <v>No</v>
      </c>
      <c r="I276" s="18" t="str">
        <f t="shared" si="270"/>
        <v>Yes</v>
      </c>
      <c r="J276" s="18" t="str">
        <f t="shared" si="271"/>
        <v>Yes</v>
      </c>
      <c r="K276" s="21">
        <v>274</v>
      </c>
      <c r="L276" s="5" t="s">
        <v>891</v>
      </c>
      <c r="M276" s="5" t="s">
        <v>892</v>
      </c>
      <c r="N276" s="5" t="s">
        <v>2307</v>
      </c>
      <c r="O276" s="5" t="s">
        <v>152</v>
      </c>
      <c r="P276" s="5" t="s">
        <v>3415</v>
      </c>
      <c r="Q276" s="34" t="s">
        <v>3416</v>
      </c>
      <c r="R276" s="21">
        <v>1</v>
      </c>
      <c r="S276" s="22"/>
      <c r="T276" s="22"/>
      <c r="U276" s="22"/>
      <c r="V276" s="22"/>
      <c r="W276" s="22"/>
      <c r="X276" s="22"/>
      <c r="Y276" s="22"/>
      <c r="Z276" s="22"/>
      <c r="AA276" s="5" t="s">
        <v>2310</v>
      </c>
      <c r="AB276" s="5" t="s">
        <v>2335</v>
      </c>
      <c r="AC276" s="34" t="s">
        <v>2363</v>
      </c>
      <c r="AD276" s="21">
        <v>1</v>
      </c>
    </row>
    <row r="277" spans="1:30" x14ac:dyDescent="0.3">
      <c r="A277" s="18" t="str">
        <f t="shared" ref="A277:B277" si="291">IF(AND(ISNUMBER(SEARCH("Yes",C277)),ISNUMBER(SEARCH("Yes",E277)),ISNUMBER(SEARCH("Yes",G277)),ISNUMBER(SEARCH("Yes",I277))),"Yes","No")</f>
        <v>No</v>
      </c>
      <c r="B277" s="18" t="str">
        <f t="shared" si="291"/>
        <v>No</v>
      </c>
      <c r="C277" s="15" t="str">
        <f t="shared" si="264"/>
        <v>No</v>
      </c>
      <c r="D277" s="18" t="str">
        <f t="shared" si="265"/>
        <v>No</v>
      </c>
      <c r="E277" s="18" t="str">
        <f t="shared" si="266"/>
        <v>No</v>
      </c>
      <c r="F277" s="18" t="str">
        <f t="shared" si="267"/>
        <v>No</v>
      </c>
      <c r="G277" s="18" t="str">
        <f t="shared" si="268"/>
        <v>No</v>
      </c>
      <c r="H277" s="18" t="str">
        <f t="shared" si="269"/>
        <v>No</v>
      </c>
      <c r="I277" s="18" t="str">
        <f t="shared" si="270"/>
        <v>Yes</v>
      </c>
      <c r="J277" s="18" t="str">
        <f t="shared" si="271"/>
        <v>Yes</v>
      </c>
      <c r="K277" s="21">
        <v>275</v>
      </c>
      <c r="L277" s="5" t="s">
        <v>893</v>
      </c>
      <c r="M277" s="5" t="s">
        <v>894</v>
      </c>
      <c r="N277" s="5" t="s">
        <v>2307</v>
      </c>
      <c r="O277" s="5" t="s">
        <v>152</v>
      </c>
      <c r="P277" s="5" t="s">
        <v>2427</v>
      </c>
      <c r="Q277" s="34" t="s">
        <v>3417</v>
      </c>
      <c r="R277" s="21">
        <v>1</v>
      </c>
      <c r="S277" s="22"/>
      <c r="T277" s="22"/>
      <c r="U277" s="22"/>
      <c r="V277" s="22"/>
      <c r="W277" s="22"/>
      <c r="X277" s="22"/>
      <c r="Y277" s="22"/>
      <c r="Z277" s="22"/>
      <c r="AA277" s="5" t="s">
        <v>2310</v>
      </c>
      <c r="AB277" s="5" t="s">
        <v>2335</v>
      </c>
      <c r="AC277" s="34" t="s">
        <v>3418</v>
      </c>
      <c r="AD277" s="21">
        <v>1</v>
      </c>
    </row>
    <row r="278" spans="1:30" x14ac:dyDescent="0.3">
      <c r="A278" s="18" t="str">
        <f t="shared" ref="A278:B278" si="292">IF(AND(ISNUMBER(SEARCH("Yes",C278)),ISNUMBER(SEARCH("Yes",E278)),ISNUMBER(SEARCH("Yes",G278)),ISNUMBER(SEARCH("Yes",I278))),"Yes","No")</f>
        <v>No</v>
      </c>
      <c r="B278" s="18" t="str">
        <f t="shared" si="292"/>
        <v>No</v>
      </c>
      <c r="C278" s="15" t="str">
        <f t="shared" si="264"/>
        <v>No</v>
      </c>
      <c r="D278" s="18" t="str">
        <f t="shared" si="265"/>
        <v>No</v>
      </c>
      <c r="E278" s="18" t="str">
        <f t="shared" si="266"/>
        <v>No</v>
      </c>
      <c r="F278" s="18" t="str">
        <f t="shared" si="267"/>
        <v>No</v>
      </c>
      <c r="G278" s="18" t="str">
        <f t="shared" si="268"/>
        <v>No</v>
      </c>
      <c r="H278" s="18" t="str">
        <f t="shared" si="269"/>
        <v>No</v>
      </c>
      <c r="I278" s="18" t="str">
        <f t="shared" si="270"/>
        <v>Yes</v>
      </c>
      <c r="J278" s="18" t="str">
        <f t="shared" si="271"/>
        <v>Yes</v>
      </c>
      <c r="K278" s="21">
        <v>276</v>
      </c>
      <c r="L278" s="5" t="s">
        <v>895</v>
      </c>
      <c r="M278" s="5" t="s">
        <v>896</v>
      </c>
      <c r="N278" s="5" t="s">
        <v>2307</v>
      </c>
      <c r="O278" s="5" t="s">
        <v>152</v>
      </c>
      <c r="P278" s="5" t="s">
        <v>2313</v>
      </c>
      <c r="Q278" s="34" t="s">
        <v>3419</v>
      </c>
      <c r="R278" s="21">
        <v>1</v>
      </c>
      <c r="S278" s="22"/>
      <c r="T278" s="22"/>
      <c r="U278" s="22"/>
      <c r="V278" s="22"/>
      <c r="W278" s="22"/>
      <c r="X278" s="22"/>
      <c r="Y278" s="22"/>
      <c r="Z278" s="22"/>
      <c r="AA278" s="5" t="s">
        <v>2310</v>
      </c>
      <c r="AB278" s="5" t="s">
        <v>3420</v>
      </c>
      <c r="AC278" s="34" t="s">
        <v>3421</v>
      </c>
      <c r="AD278" s="21">
        <v>1</v>
      </c>
    </row>
    <row r="279" spans="1:30" x14ac:dyDescent="0.3">
      <c r="A279" s="18" t="str">
        <f t="shared" ref="A279:B279" si="293">IF(AND(ISNUMBER(SEARCH("Yes",C279)),ISNUMBER(SEARCH("Yes",E279)),ISNUMBER(SEARCH("Yes",G279)),ISNUMBER(SEARCH("Yes",I279))),"Yes","No")</f>
        <v>No</v>
      </c>
      <c r="B279" s="18" t="str">
        <f t="shared" si="293"/>
        <v>No</v>
      </c>
      <c r="C279" s="15" t="str">
        <f t="shared" si="264"/>
        <v>No</v>
      </c>
      <c r="D279" s="18" t="str">
        <f t="shared" si="265"/>
        <v>No</v>
      </c>
      <c r="E279" s="18" t="str">
        <f t="shared" si="266"/>
        <v>No</v>
      </c>
      <c r="F279" s="18" t="str">
        <f t="shared" si="267"/>
        <v>No</v>
      </c>
      <c r="G279" s="18" t="str">
        <f t="shared" si="268"/>
        <v>No</v>
      </c>
      <c r="H279" s="18" t="str">
        <f t="shared" si="269"/>
        <v>No</v>
      </c>
      <c r="I279" s="18" t="str">
        <f t="shared" si="270"/>
        <v>Yes</v>
      </c>
      <c r="J279" s="18" t="str">
        <f t="shared" si="271"/>
        <v>Yes</v>
      </c>
      <c r="K279" s="21">
        <v>277</v>
      </c>
      <c r="L279" s="5" t="s">
        <v>897</v>
      </c>
      <c r="M279" s="5" t="s">
        <v>898</v>
      </c>
      <c r="N279" s="5" t="s">
        <v>2307</v>
      </c>
      <c r="O279" s="5" t="s">
        <v>152</v>
      </c>
      <c r="P279" s="5" t="s">
        <v>2431</v>
      </c>
      <c r="Q279" s="34" t="s">
        <v>3422</v>
      </c>
      <c r="R279" s="21">
        <v>1</v>
      </c>
      <c r="S279" s="22"/>
      <c r="T279" s="22"/>
      <c r="U279" s="22"/>
      <c r="V279" s="22"/>
      <c r="W279" s="22"/>
      <c r="X279" s="22"/>
      <c r="Y279" s="22"/>
      <c r="Z279" s="22"/>
      <c r="AA279" s="5" t="s">
        <v>2310</v>
      </c>
      <c r="AB279" s="5" t="s">
        <v>3423</v>
      </c>
      <c r="AC279" s="34" t="s">
        <v>3424</v>
      </c>
      <c r="AD279" s="21">
        <v>1</v>
      </c>
    </row>
    <row r="280" spans="1:30" x14ac:dyDescent="0.3">
      <c r="A280" s="18" t="str">
        <f t="shared" ref="A280:B280" si="294">IF(AND(ISNUMBER(SEARCH("Yes",C280)),ISNUMBER(SEARCH("Yes",E280)),ISNUMBER(SEARCH("Yes",G280)),ISNUMBER(SEARCH("Yes",I280))),"Yes","No")</f>
        <v>No</v>
      </c>
      <c r="B280" s="18" t="str">
        <f t="shared" si="294"/>
        <v>Yes</v>
      </c>
      <c r="C280" s="15" t="str">
        <f t="shared" si="264"/>
        <v>Yes</v>
      </c>
      <c r="D280" s="18" t="str">
        <f t="shared" si="265"/>
        <v>Yes</v>
      </c>
      <c r="E280" s="18" t="str">
        <f t="shared" si="266"/>
        <v>Yes</v>
      </c>
      <c r="F280" s="18" t="str">
        <f t="shared" si="267"/>
        <v>Yes</v>
      </c>
      <c r="G280" s="18" t="str">
        <f t="shared" si="268"/>
        <v>No</v>
      </c>
      <c r="H280" s="18" t="str">
        <f t="shared" si="269"/>
        <v>Yes</v>
      </c>
      <c r="I280" s="18" t="str">
        <f t="shared" si="270"/>
        <v>Yes</v>
      </c>
      <c r="J280" s="18" t="str">
        <f t="shared" si="271"/>
        <v>Yes</v>
      </c>
      <c r="K280" s="21">
        <v>278</v>
      </c>
      <c r="L280" s="5" t="s">
        <v>361</v>
      </c>
      <c r="M280" s="5" t="s">
        <v>362</v>
      </c>
      <c r="N280" s="5" t="s">
        <v>2307</v>
      </c>
      <c r="O280" s="5" t="s">
        <v>24</v>
      </c>
      <c r="P280" s="5" t="s">
        <v>3425</v>
      </c>
      <c r="Q280" s="34" t="s">
        <v>3426</v>
      </c>
      <c r="R280" s="21">
        <v>1</v>
      </c>
      <c r="S280" s="5" t="s">
        <v>24</v>
      </c>
      <c r="T280" s="5" t="s">
        <v>3427</v>
      </c>
      <c r="U280" s="34" t="s">
        <v>3428</v>
      </c>
      <c r="V280" s="21">
        <v>1</v>
      </c>
      <c r="W280" s="5" t="s">
        <v>152</v>
      </c>
      <c r="X280" s="5" t="s">
        <v>3429</v>
      </c>
      <c r="Y280" s="34" t="s">
        <v>3430</v>
      </c>
      <c r="Z280" s="21">
        <v>1</v>
      </c>
      <c r="AA280" s="5" t="s">
        <v>24</v>
      </c>
      <c r="AB280" s="5" t="s">
        <v>3431</v>
      </c>
      <c r="AC280" s="34" t="s">
        <v>3432</v>
      </c>
      <c r="AD280" s="21">
        <v>1</v>
      </c>
    </row>
    <row r="281" spans="1:30" x14ac:dyDescent="0.3">
      <c r="A281" s="18" t="str">
        <f t="shared" ref="A281:B281" si="295">IF(AND(ISNUMBER(SEARCH("Yes",C281)),ISNUMBER(SEARCH("Yes",E281)),ISNUMBER(SEARCH("Yes",G281)),ISNUMBER(SEARCH("Yes",I281))),"Yes","No")</f>
        <v>No</v>
      </c>
      <c r="B281" s="18" t="str">
        <f t="shared" si="295"/>
        <v>No</v>
      </c>
      <c r="C281" s="15" t="str">
        <f t="shared" si="264"/>
        <v>No</v>
      </c>
      <c r="D281" s="18" t="str">
        <f t="shared" si="265"/>
        <v>No</v>
      </c>
      <c r="E281" s="18" t="str">
        <f t="shared" si="266"/>
        <v>No</v>
      </c>
      <c r="F281" s="18" t="str">
        <f t="shared" si="267"/>
        <v>No</v>
      </c>
      <c r="G281" s="18" t="str">
        <f t="shared" si="268"/>
        <v>No</v>
      </c>
      <c r="H281" s="18" t="str">
        <f t="shared" si="269"/>
        <v>No</v>
      </c>
      <c r="I281" s="18" t="str">
        <f t="shared" si="270"/>
        <v>Yes</v>
      </c>
      <c r="J281" s="18" t="str">
        <f t="shared" si="271"/>
        <v>Yes</v>
      </c>
      <c r="K281" s="21">
        <v>279</v>
      </c>
      <c r="L281" s="5" t="s">
        <v>899</v>
      </c>
      <c r="M281" s="5" t="s">
        <v>900</v>
      </c>
      <c r="N281" s="5" t="s">
        <v>2307</v>
      </c>
      <c r="O281" s="5" t="s">
        <v>152</v>
      </c>
      <c r="P281" s="5" t="s">
        <v>2333</v>
      </c>
      <c r="Q281" s="34" t="s">
        <v>3433</v>
      </c>
      <c r="R281" s="21">
        <v>1</v>
      </c>
      <c r="S281" s="22"/>
      <c r="T281" s="22"/>
      <c r="U281" s="22"/>
      <c r="V281" s="22"/>
      <c r="W281" s="22"/>
      <c r="X281" s="22"/>
      <c r="Y281" s="22"/>
      <c r="Z281" s="22"/>
      <c r="AA281" s="5" t="s">
        <v>2310</v>
      </c>
      <c r="AB281" s="5" t="s">
        <v>3434</v>
      </c>
      <c r="AC281" s="34" t="s">
        <v>3435</v>
      </c>
      <c r="AD281" s="21">
        <v>1</v>
      </c>
    </row>
    <row r="282" spans="1:30" x14ac:dyDescent="0.3">
      <c r="A282" s="18" t="str">
        <f t="shared" ref="A282:B282" si="296">IF(AND(ISNUMBER(SEARCH("Yes",C282)),ISNUMBER(SEARCH("Yes",E282)),ISNUMBER(SEARCH("Yes",G282)),ISNUMBER(SEARCH("Yes",I282))),"Yes","No")</f>
        <v>No</v>
      </c>
      <c r="B282" s="18" t="str">
        <f t="shared" si="296"/>
        <v>No</v>
      </c>
      <c r="C282" s="15" t="str">
        <f t="shared" si="264"/>
        <v>No</v>
      </c>
      <c r="D282" s="18" t="str">
        <f t="shared" si="265"/>
        <v>No</v>
      </c>
      <c r="E282" s="18" t="str">
        <f t="shared" si="266"/>
        <v>No</v>
      </c>
      <c r="F282" s="18" t="str">
        <f t="shared" si="267"/>
        <v>No</v>
      </c>
      <c r="G282" s="18" t="str">
        <f t="shared" si="268"/>
        <v>No</v>
      </c>
      <c r="H282" s="18" t="str">
        <f t="shared" si="269"/>
        <v>No</v>
      </c>
      <c r="I282" s="18" t="str">
        <f t="shared" si="270"/>
        <v>Yes</v>
      </c>
      <c r="J282" s="18" t="str">
        <f t="shared" si="271"/>
        <v>Yes</v>
      </c>
      <c r="K282" s="21">
        <v>280</v>
      </c>
      <c r="L282" s="5" t="s">
        <v>901</v>
      </c>
      <c r="M282" s="5" t="s">
        <v>3436</v>
      </c>
      <c r="N282" s="5" t="s">
        <v>2307</v>
      </c>
      <c r="O282" s="5" t="s">
        <v>152</v>
      </c>
      <c r="P282" s="5" t="s">
        <v>3437</v>
      </c>
      <c r="Q282" s="34" t="s">
        <v>3438</v>
      </c>
      <c r="R282" s="21">
        <v>1</v>
      </c>
      <c r="S282" s="22"/>
      <c r="T282" s="22"/>
      <c r="U282" s="22"/>
      <c r="V282" s="22"/>
      <c r="W282" s="22"/>
      <c r="X282" s="22"/>
      <c r="Y282" s="22"/>
      <c r="Z282" s="22"/>
      <c r="AA282" s="5" t="s">
        <v>2310</v>
      </c>
      <c r="AB282" s="5" t="s">
        <v>3439</v>
      </c>
      <c r="AC282" s="34" t="s">
        <v>3440</v>
      </c>
      <c r="AD282" s="21">
        <v>1</v>
      </c>
    </row>
    <row r="283" spans="1:30" x14ac:dyDescent="0.3">
      <c r="A283" s="18" t="str">
        <f t="shared" ref="A283:B283" si="297">IF(AND(ISNUMBER(SEARCH("Yes",C283)),ISNUMBER(SEARCH("Yes",E283)),ISNUMBER(SEARCH("Yes",G283)),ISNUMBER(SEARCH("Yes",I283))),"Yes","No")</f>
        <v>No</v>
      </c>
      <c r="B283" s="18" t="str">
        <f t="shared" si="297"/>
        <v>No</v>
      </c>
      <c r="C283" s="15" t="str">
        <f t="shared" si="264"/>
        <v>No</v>
      </c>
      <c r="D283" s="18" t="str">
        <f t="shared" si="265"/>
        <v>No</v>
      </c>
      <c r="E283" s="18" t="str">
        <f t="shared" si="266"/>
        <v>No</v>
      </c>
      <c r="F283" s="18" t="str">
        <f t="shared" si="267"/>
        <v>No</v>
      </c>
      <c r="G283" s="18" t="str">
        <f t="shared" si="268"/>
        <v>No</v>
      </c>
      <c r="H283" s="18" t="str">
        <f t="shared" si="269"/>
        <v>No</v>
      </c>
      <c r="I283" s="18" t="str">
        <f t="shared" si="270"/>
        <v>Yes</v>
      </c>
      <c r="J283" s="18" t="str">
        <f t="shared" si="271"/>
        <v>Yes</v>
      </c>
      <c r="K283" s="21">
        <v>281</v>
      </c>
      <c r="L283" s="5" t="s">
        <v>902</v>
      </c>
      <c r="M283" s="5" t="s">
        <v>903</v>
      </c>
      <c r="N283" s="5" t="s">
        <v>2307</v>
      </c>
      <c r="O283" s="5" t="s">
        <v>152</v>
      </c>
      <c r="P283" s="5" t="s">
        <v>2333</v>
      </c>
      <c r="Q283" s="34" t="s">
        <v>3441</v>
      </c>
      <c r="R283" s="21">
        <v>1</v>
      </c>
      <c r="S283" s="22"/>
      <c r="T283" s="22"/>
      <c r="U283" s="22"/>
      <c r="V283" s="22"/>
      <c r="W283" s="22"/>
      <c r="X283" s="22"/>
      <c r="Y283" s="22"/>
      <c r="Z283" s="22"/>
      <c r="AA283" s="5" t="s">
        <v>2310</v>
      </c>
      <c r="AB283" s="5" t="s">
        <v>3124</v>
      </c>
      <c r="AC283" s="34" t="s">
        <v>3125</v>
      </c>
      <c r="AD283" s="21">
        <v>1</v>
      </c>
    </row>
    <row r="284" spans="1:30" x14ac:dyDescent="0.3">
      <c r="A284" s="18" t="str">
        <f t="shared" ref="A284:B284" si="298">IF(AND(ISNUMBER(SEARCH("Yes",C284)),ISNUMBER(SEARCH("Yes",E284)),ISNUMBER(SEARCH("Yes",G284)),ISNUMBER(SEARCH("Yes",I284))),"Yes","No")</f>
        <v>No</v>
      </c>
      <c r="B284" s="18" t="str">
        <f t="shared" si="298"/>
        <v>No</v>
      </c>
      <c r="C284" s="15" t="str">
        <f t="shared" si="264"/>
        <v>No</v>
      </c>
      <c r="D284" s="18" t="str">
        <f t="shared" si="265"/>
        <v>No</v>
      </c>
      <c r="E284" s="18" t="str">
        <f t="shared" si="266"/>
        <v>No</v>
      </c>
      <c r="F284" s="18" t="str">
        <f t="shared" si="267"/>
        <v>No</v>
      </c>
      <c r="G284" s="18" t="str">
        <f t="shared" si="268"/>
        <v>No</v>
      </c>
      <c r="H284" s="18" t="str">
        <f t="shared" si="269"/>
        <v>No</v>
      </c>
      <c r="I284" s="18" t="str">
        <f t="shared" si="270"/>
        <v>Yes</v>
      </c>
      <c r="J284" s="18" t="str">
        <f t="shared" si="271"/>
        <v>Yes</v>
      </c>
      <c r="K284" s="21">
        <v>282</v>
      </c>
      <c r="L284" s="5" t="s">
        <v>904</v>
      </c>
      <c r="M284" s="5" t="s">
        <v>905</v>
      </c>
      <c r="N284" s="5" t="s">
        <v>2307</v>
      </c>
      <c r="O284" s="5" t="s">
        <v>152</v>
      </c>
      <c r="P284" s="5" t="s">
        <v>3442</v>
      </c>
      <c r="Q284" s="34" t="s">
        <v>3443</v>
      </c>
      <c r="R284" s="21">
        <v>1</v>
      </c>
      <c r="S284" s="22"/>
      <c r="T284" s="22"/>
      <c r="U284" s="22"/>
      <c r="V284" s="22"/>
      <c r="W284" s="22"/>
      <c r="X284" s="22"/>
      <c r="Y284" s="22"/>
      <c r="Z284" s="22"/>
      <c r="AA284" s="5" t="s">
        <v>2310</v>
      </c>
      <c r="AB284" s="5" t="s">
        <v>3444</v>
      </c>
      <c r="AC284" s="34" t="s">
        <v>3445</v>
      </c>
      <c r="AD284" s="21">
        <v>1</v>
      </c>
    </row>
    <row r="285" spans="1:30" x14ac:dyDescent="0.3">
      <c r="A285" s="18" t="str">
        <f t="shared" ref="A285:B285" si="299">IF(AND(ISNUMBER(SEARCH("Yes",C285)),ISNUMBER(SEARCH("Yes",E285)),ISNUMBER(SEARCH("Yes",G285)),ISNUMBER(SEARCH("Yes",I285))),"Yes","No")</f>
        <v>No</v>
      </c>
      <c r="B285" s="18" t="str">
        <f t="shared" si="299"/>
        <v>No</v>
      </c>
      <c r="C285" s="15" t="str">
        <f t="shared" si="264"/>
        <v>No</v>
      </c>
      <c r="D285" s="18" t="str">
        <f t="shared" si="265"/>
        <v>No</v>
      </c>
      <c r="E285" s="18" t="str">
        <f t="shared" si="266"/>
        <v>No</v>
      </c>
      <c r="F285" s="18" t="str">
        <f t="shared" si="267"/>
        <v>No</v>
      </c>
      <c r="G285" s="18" t="str">
        <f t="shared" si="268"/>
        <v>No</v>
      </c>
      <c r="H285" s="18" t="str">
        <f t="shared" si="269"/>
        <v>No</v>
      </c>
      <c r="I285" s="18" t="str">
        <f t="shared" si="270"/>
        <v>Yes</v>
      </c>
      <c r="J285" s="18" t="str">
        <f t="shared" si="271"/>
        <v>Yes</v>
      </c>
      <c r="K285" s="21">
        <v>283</v>
      </c>
      <c r="L285" s="5" t="s">
        <v>906</v>
      </c>
      <c r="M285" s="5" t="s">
        <v>907</v>
      </c>
      <c r="N285" s="5" t="s">
        <v>2307</v>
      </c>
      <c r="O285" s="5" t="s">
        <v>152</v>
      </c>
      <c r="P285" s="5" t="s">
        <v>2761</v>
      </c>
      <c r="Q285" s="34" t="s">
        <v>3446</v>
      </c>
      <c r="R285" s="21">
        <v>1</v>
      </c>
      <c r="S285" s="22"/>
      <c r="T285" s="22"/>
      <c r="U285" s="22"/>
      <c r="V285" s="22"/>
      <c r="W285" s="22"/>
      <c r="X285" s="22"/>
      <c r="Y285" s="22"/>
      <c r="Z285" s="22"/>
      <c r="AA285" s="5" t="s">
        <v>2310</v>
      </c>
      <c r="AB285" s="5" t="s">
        <v>3124</v>
      </c>
      <c r="AC285" s="34" t="s">
        <v>3125</v>
      </c>
      <c r="AD285" s="21">
        <v>1</v>
      </c>
    </row>
    <row r="286" spans="1:30" x14ac:dyDescent="0.3">
      <c r="A286" s="18" t="str">
        <f t="shared" ref="A286:B286" si="300">IF(AND(ISNUMBER(SEARCH("Yes",C286)),ISNUMBER(SEARCH("Yes",E286)),ISNUMBER(SEARCH("Yes",G286)),ISNUMBER(SEARCH("Yes",I286))),"Yes","No")</f>
        <v>No</v>
      </c>
      <c r="B286" s="18" t="str">
        <f t="shared" si="300"/>
        <v>No</v>
      </c>
      <c r="C286" s="15" t="str">
        <f t="shared" si="264"/>
        <v>No</v>
      </c>
      <c r="D286" s="18" t="str">
        <f t="shared" si="265"/>
        <v>No</v>
      </c>
      <c r="E286" s="18" t="str">
        <f t="shared" si="266"/>
        <v>No</v>
      </c>
      <c r="F286" s="18" t="str">
        <f t="shared" si="267"/>
        <v>No</v>
      </c>
      <c r="G286" s="18" t="str">
        <f t="shared" si="268"/>
        <v>No</v>
      </c>
      <c r="H286" s="18" t="str">
        <f t="shared" si="269"/>
        <v>No</v>
      </c>
      <c r="I286" s="18" t="str">
        <f t="shared" si="270"/>
        <v>Yes</v>
      </c>
      <c r="J286" s="18" t="str">
        <f t="shared" si="271"/>
        <v>Yes</v>
      </c>
      <c r="K286" s="21">
        <v>284</v>
      </c>
      <c r="L286" s="5" t="s">
        <v>908</v>
      </c>
      <c r="M286" s="5" t="s">
        <v>909</v>
      </c>
      <c r="N286" s="5" t="s">
        <v>2307</v>
      </c>
      <c r="O286" s="5" t="s">
        <v>152</v>
      </c>
      <c r="P286" s="5" t="s">
        <v>2724</v>
      </c>
      <c r="Q286" s="34" t="s">
        <v>3447</v>
      </c>
      <c r="R286" s="21">
        <v>1</v>
      </c>
      <c r="S286" s="22"/>
      <c r="T286" s="22"/>
      <c r="U286" s="22"/>
      <c r="V286" s="22"/>
      <c r="W286" s="22"/>
      <c r="X286" s="22"/>
      <c r="Y286" s="22"/>
      <c r="Z286" s="22"/>
      <c r="AA286" s="5" t="s">
        <v>2310</v>
      </c>
      <c r="AB286" s="5" t="s">
        <v>3448</v>
      </c>
      <c r="AC286" s="34" t="s">
        <v>3449</v>
      </c>
      <c r="AD286" s="21">
        <v>1</v>
      </c>
    </row>
    <row r="287" spans="1:30" x14ac:dyDescent="0.3">
      <c r="A287" s="18" t="str">
        <f t="shared" ref="A287:B287" si="301">IF(AND(ISNUMBER(SEARCH("Yes",C287)),ISNUMBER(SEARCH("Yes",E287)),ISNUMBER(SEARCH("Yes",G287)),ISNUMBER(SEARCH("Yes",I287))),"Yes","No")</f>
        <v>No</v>
      </c>
      <c r="B287" s="18" t="str">
        <f t="shared" si="301"/>
        <v>No</v>
      </c>
      <c r="C287" s="15" t="str">
        <f t="shared" si="264"/>
        <v>No</v>
      </c>
      <c r="D287" s="18" t="str">
        <f t="shared" si="265"/>
        <v>No</v>
      </c>
      <c r="E287" s="18" t="str">
        <f t="shared" si="266"/>
        <v>No</v>
      </c>
      <c r="F287" s="18" t="str">
        <f t="shared" si="267"/>
        <v>No</v>
      </c>
      <c r="G287" s="18" t="str">
        <f t="shared" si="268"/>
        <v>No</v>
      </c>
      <c r="H287" s="18" t="str">
        <f t="shared" si="269"/>
        <v>No</v>
      </c>
      <c r="I287" s="18" t="str">
        <f t="shared" si="270"/>
        <v>Yes</v>
      </c>
      <c r="J287" s="18" t="str">
        <f t="shared" si="271"/>
        <v>Yes</v>
      </c>
      <c r="K287" s="21">
        <v>285</v>
      </c>
      <c r="L287" s="5" t="s">
        <v>910</v>
      </c>
      <c r="M287" s="5" t="s">
        <v>911</v>
      </c>
      <c r="N287" s="5" t="s">
        <v>2307</v>
      </c>
      <c r="O287" s="5" t="s">
        <v>152</v>
      </c>
      <c r="P287" s="5" t="s">
        <v>2724</v>
      </c>
      <c r="Q287" s="34" t="s">
        <v>3450</v>
      </c>
      <c r="R287" s="21">
        <v>1</v>
      </c>
      <c r="S287" s="22"/>
      <c r="T287" s="22"/>
      <c r="U287" s="22"/>
      <c r="V287" s="22"/>
      <c r="W287" s="22"/>
      <c r="X287" s="22"/>
      <c r="Y287" s="22"/>
      <c r="Z287" s="22"/>
      <c r="AA287" s="5" t="s">
        <v>24</v>
      </c>
      <c r="AB287" s="5" t="s">
        <v>3451</v>
      </c>
      <c r="AC287" s="34" t="s">
        <v>3452</v>
      </c>
      <c r="AD287" s="21">
        <v>1</v>
      </c>
    </row>
    <row r="288" spans="1:30" x14ac:dyDescent="0.3">
      <c r="A288" s="18" t="str">
        <f t="shared" ref="A288:B288" si="302">IF(AND(ISNUMBER(SEARCH("Yes",C288)),ISNUMBER(SEARCH("Yes",E288)),ISNUMBER(SEARCH("Yes",G288)),ISNUMBER(SEARCH("Yes",I288))),"Yes","No")</f>
        <v>No</v>
      </c>
      <c r="B288" s="18" t="str">
        <f t="shared" si="302"/>
        <v>No</v>
      </c>
      <c r="C288" s="15" t="str">
        <f t="shared" si="264"/>
        <v>No</v>
      </c>
      <c r="D288" s="18" t="str">
        <f t="shared" si="265"/>
        <v>No</v>
      </c>
      <c r="E288" s="18" t="str">
        <f t="shared" si="266"/>
        <v>No</v>
      </c>
      <c r="F288" s="18" t="str">
        <f t="shared" si="267"/>
        <v>No</v>
      </c>
      <c r="G288" s="18" t="str">
        <f t="shared" si="268"/>
        <v>No</v>
      </c>
      <c r="H288" s="18" t="str">
        <f t="shared" si="269"/>
        <v>No</v>
      </c>
      <c r="I288" s="18" t="str">
        <f t="shared" si="270"/>
        <v>Yes</v>
      </c>
      <c r="J288" s="18" t="str">
        <f t="shared" si="271"/>
        <v>Yes</v>
      </c>
      <c r="K288" s="21">
        <v>286</v>
      </c>
      <c r="L288" s="5" t="s">
        <v>912</v>
      </c>
      <c r="M288" s="5" t="s">
        <v>913</v>
      </c>
      <c r="N288" s="5" t="s">
        <v>2307</v>
      </c>
      <c r="O288" s="5" t="s">
        <v>152</v>
      </c>
      <c r="P288" s="5" t="s">
        <v>3453</v>
      </c>
      <c r="Q288" s="34" t="s">
        <v>3454</v>
      </c>
      <c r="R288" s="21">
        <v>1</v>
      </c>
      <c r="S288" s="22"/>
      <c r="T288" s="22"/>
      <c r="U288" s="22"/>
      <c r="V288" s="22"/>
      <c r="W288" s="22"/>
      <c r="X288" s="22"/>
      <c r="Y288" s="22"/>
      <c r="Z288" s="22"/>
      <c r="AA288" s="5" t="s">
        <v>2310</v>
      </c>
      <c r="AB288" s="5" t="s">
        <v>3124</v>
      </c>
      <c r="AC288" s="34" t="s">
        <v>3125</v>
      </c>
      <c r="AD288" s="21">
        <v>1</v>
      </c>
    </row>
    <row r="289" spans="1:30" x14ac:dyDescent="0.3">
      <c r="A289" s="18" t="str">
        <f t="shared" ref="A289:B289" si="303">IF(AND(ISNUMBER(SEARCH("Yes",C289)),ISNUMBER(SEARCH("Yes",E289)),ISNUMBER(SEARCH("Yes",G289)),ISNUMBER(SEARCH("Yes",I289))),"Yes","No")</f>
        <v>No</v>
      </c>
      <c r="B289" s="18" t="str">
        <f t="shared" si="303"/>
        <v>No</v>
      </c>
      <c r="C289" s="15" t="str">
        <f t="shared" si="264"/>
        <v>No</v>
      </c>
      <c r="D289" s="18" t="str">
        <f t="shared" si="265"/>
        <v>No</v>
      </c>
      <c r="E289" s="18" t="str">
        <f t="shared" si="266"/>
        <v>No</v>
      </c>
      <c r="F289" s="18" t="str">
        <f t="shared" si="267"/>
        <v>No</v>
      </c>
      <c r="G289" s="18" t="str">
        <f t="shared" si="268"/>
        <v>No</v>
      </c>
      <c r="H289" s="18" t="str">
        <f t="shared" si="269"/>
        <v>No</v>
      </c>
      <c r="I289" s="18" t="str">
        <f t="shared" si="270"/>
        <v>Yes</v>
      </c>
      <c r="J289" s="18" t="str">
        <f t="shared" si="271"/>
        <v>Yes</v>
      </c>
      <c r="K289" s="21">
        <v>287</v>
      </c>
      <c r="L289" s="5" t="s">
        <v>914</v>
      </c>
      <c r="M289" s="5" t="s">
        <v>915</v>
      </c>
      <c r="N289" s="5" t="s">
        <v>2307</v>
      </c>
      <c r="O289" s="5" t="s">
        <v>152</v>
      </c>
      <c r="P289" s="5" t="s">
        <v>2435</v>
      </c>
      <c r="Q289" s="34" t="s">
        <v>3455</v>
      </c>
      <c r="R289" s="21">
        <v>1</v>
      </c>
      <c r="S289" s="22"/>
      <c r="T289" s="22"/>
      <c r="U289" s="22"/>
      <c r="V289" s="22"/>
      <c r="W289" s="22"/>
      <c r="X289" s="22"/>
      <c r="Y289" s="22"/>
      <c r="Z289" s="22"/>
      <c r="AA289" s="5" t="s">
        <v>24</v>
      </c>
      <c r="AB289" s="5" t="s">
        <v>3456</v>
      </c>
      <c r="AC289" s="34" t="s">
        <v>3457</v>
      </c>
      <c r="AD289" s="21">
        <v>1</v>
      </c>
    </row>
    <row r="290" spans="1:30" x14ac:dyDescent="0.3">
      <c r="A290" s="18" t="str">
        <f t="shared" ref="A290:B290" si="304">IF(AND(ISNUMBER(SEARCH("Yes",C290)),ISNUMBER(SEARCH("Yes",E290)),ISNUMBER(SEARCH("Yes",G290)),ISNUMBER(SEARCH("Yes",I290))),"Yes","No")</f>
        <v>No</v>
      </c>
      <c r="B290" s="18" t="str">
        <f t="shared" si="304"/>
        <v>No</v>
      </c>
      <c r="C290" s="15" t="str">
        <f t="shared" si="264"/>
        <v>No</v>
      </c>
      <c r="D290" s="18" t="str">
        <f t="shared" si="265"/>
        <v>No</v>
      </c>
      <c r="E290" s="18" t="str">
        <f t="shared" si="266"/>
        <v>No</v>
      </c>
      <c r="F290" s="18" t="str">
        <f t="shared" si="267"/>
        <v>No</v>
      </c>
      <c r="G290" s="18" t="str">
        <f t="shared" si="268"/>
        <v>No</v>
      </c>
      <c r="H290" s="18" t="str">
        <f t="shared" si="269"/>
        <v>No</v>
      </c>
      <c r="I290" s="18" t="str">
        <f t="shared" si="270"/>
        <v>Yes</v>
      </c>
      <c r="J290" s="18" t="str">
        <f t="shared" si="271"/>
        <v>Yes</v>
      </c>
      <c r="K290" s="21">
        <v>288</v>
      </c>
      <c r="L290" s="5" t="s">
        <v>236</v>
      </c>
      <c r="M290" s="5" t="s">
        <v>423</v>
      </c>
      <c r="N290" s="5" t="s">
        <v>2307</v>
      </c>
      <c r="O290" s="5" t="s">
        <v>152</v>
      </c>
      <c r="P290" s="5" t="s">
        <v>3458</v>
      </c>
      <c r="Q290" s="34" t="s">
        <v>3034</v>
      </c>
      <c r="R290" s="21">
        <v>1</v>
      </c>
      <c r="S290" s="22"/>
      <c r="T290" s="22"/>
      <c r="U290" s="22"/>
      <c r="V290" s="22"/>
      <c r="W290" s="22"/>
      <c r="X290" s="22"/>
      <c r="Y290" s="22"/>
      <c r="Z290" s="22"/>
      <c r="AA290" s="5" t="s">
        <v>2310</v>
      </c>
      <c r="AB290" s="5" t="s">
        <v>3459</v>
      </c>
      <c r="AC290" s="34" t="s">
        <v>3460</v>
      </c>
      <c r="AD290" s="21">
        <v>1</v>
      </c>
    </row>
    <row r="291" spans="1:30" x14ac:dyDescent="0.3">
      <c r="A291" s="18" t="str">
        <f t="shared" ref="A291:B291" si="305">IF(AND(ISNUMBER(SEARCH("Yes",C291)),ISNUMBER(SEARCH("Yes",E291)),ISNUMBER(SEARCH("Yes",G291)),ISNUMBER(SEARCH("Yes",I291))),"Yes","No")</f>
        <v>No</v>
      </c>
      <c r="B291" s="18" t="str">
        <f t="shared" si="305"/>
        <v>No</v>
      </c>
      <c r="C291" s="15" t="str">
        <f t="shared" si="264"/>
        <v>No</v>
      </c>
      <c r="D291" s="18" t="str">
        <f t="shared" si="265"/>
        <v>No</v>
      </c>
      <c r="E291" s="18" t="str">
        <f t="shared" si="266"/>
        <v>No</v>
      </c>
      <c r="F291" s="18" t="str">
        <f t="shared" si="267"/>
        <v>No</v>
      </c>
      <c r="G291" s="18" t="str">
        <f t="shared" si="268"/>
        <v>No</v>
      </c>
      <c r="H291" s="18" t="str">
        <f t="shared" si="269"/>
        <v>No</v>
      </c>
      <c r="I291" s="18" t="str">
        <f t="shared" si="270"/>
        <v>Yes</v>
      </c>
      <c r="J291" s="18" t="str">
        <f t="shared" si="271"/>
        <v>Yes</v>
      </c>
      <c r="K291" s="21">
        <v>289</v>
      </c>
      <c r="L291" s="5" t="s">
        <v>73</v>
      </c>
      <c r="M291" s="5" t="s">
        <v>426</v>
      </c>
      <c r="N291" s="5" t="s">
        <v>2307</v>
      </c>
      <c r="O291" s="5" t="s">
        <v>152</v>
      </c>
      <c r="P291" s="5" t="s">
        <v>2649</v>
      </c>
      <c r="Q291" s="34" t="s">
        <v>3461</v>
      </c>
      <c r="R291" s="21">
        <v>1</v>
      </c>
      <c r="S291" s="22"/>
      <c r="T291" s="22"/>
      <c r="U291" s="22"/>
      <c r="V291" s="22"/>
      <c r="W291" s="22"/>
      <c r="X291" s="22"/>
      <c r="Y291" s="22"/>
      <c r="Z291" s="22"/>
      <c r="AA291" s="5" t="s">
        <v>2310</v>
      </c>
      <c r="AB291" s="5" t="s">
        <v>3462</v>
      </c>
      <c r="AC291" s="34" t="s">
        <v>3463</v>
      </c>
      <c r="AD291" s="21">
        <v>1</v>
      </c>
    </row>
    <row r="292" spans="1:30" x14ac:dyDescent="0.3">
      <c r="A292" s="18" t="str">
        <f t="shared" ref="A292:B292" si="306">IF(AND(ISNUMBER(SEARCH("Yes",C292)),ISNUMBER(SEARCH("Yes",E292)),ISNUMBER(SEARCH("Yes",G292)),ISNUMBER(SEARCH("Yes",I292))),"Yes","No")</f>
        <v>No</v>
      </c>
      <c r="B292" s="18" t="str">
        <f t="shared" si="306"/>
        <v>No</v>
      </c>
      <c r="C292" s="15" t="str">
        <f t="shared" si="264"/>
        <v>No</v>
      </c>
      <c r="D292" s="18" t="str">
        <f t="shared" si="265"/>
        <v>No</v>
      </c>
      <c r="E292" s="18" t="str">
        <f t="shared" si="266"/>
        <v>No</v>
      </c>
      <c r="F292" s="18" t="str">
        <f t="shared" si="267"/>
        <v>No</v>
      </c>
      <c r="G292" s="18" t="str">
        <f t="shared" si="268"/>
        <v>No</v>
      </c>
      <c r="H292" s="18" t="str">
        <f t="shared" si="269"/>
        <v>No</v>
      </c>
      <c r="I292" s="18" t="str">
        <f t="shared" si="270"/>
        <v>Yes</v>
      </c>
      <c r="J292" s="18" t="str">
        <f t="shared" si="271"/>
        <v>Yes</v>
      </c>
      <c r="K292" s="21">
        <v>290</v>
      </c>
      <c r="L292" s="5" t="s">
        <v>916</v>
      </c>
      <c r="M292" s="5" t="s">
        <v>917</v>
      </c>
      <c r="N292" s="5" t="s">
        <v>2307</v>
      </c>
      <c r="O292" s="5" t="s">
        <v>152</v>
      </c>
      <c r="P292" s="5" t="s">
        <v>3240</v>
      </c>
      <c r="Q292" s="34" t="s">
        <v>2611</v>
      </c>
      <c r="R292" s="21">
        <v>1</v>
      </c>
      <c r="S292" s="22"/>
      <c r="T292" s="22"/>
      <c r="U292" s="22"/>
      <c r="V292" s="22"/>
      <c r="W292" s="22"/>
      <c r="X292" s="22"/>
      <c r="Y292" s="22"/>
      <c r="Z292" s="22"/>
      <c r="AA292" s="5" t="s">
        <v>2310</v>
      </c>
      <c r="AB292" s="5" t="s">
        <v>3464</v>
      </c>
      <c r="AC292" s="34" t="s">
        <v>3465</v>
      </c>
      <c r="AD292" s="21">
        <v>1</v>
      </c>
    </row>
    <row r="293" spans="1:30" x14ac:dyDescent="0.3">
      <c r="A293" s="18" t="str">
        <f t="shared" ref="A293:B293" si="307">IF(AND(ISNUMBER(SEARCH("Yes",C293)),ISNUMBER(SEARCH("Yes",E293)),ISNUMBER(SEARCH("Yes",G293)),ISNUMBER(SEARCH("Yes",I293))),"Yes","No")</f>
        <v>No</v>
      </c>
      <c r="B293" s="18" t="str">
        <f t="shared" si="307"/>
        <v>No</v>
      </c>
      <c r="C293" s="15" t="str">
        <f t="shared" si="264"/>
        <v>No</v>
      </c>
      <c r="D293" s="18" t="str">
        <f t="shared" si="265"/>
        <v>No</v>
      </c>
      <c r="E293" s="18" t="str">
        <f t="shared" si="266"/>
        <v>No</v>
      </c>
      <c r="F293" s="18" t="str">
        <f t="shared" si="267"/>
        <v>No</v>
      </c>
      <c r="G293" s="18" t="str">
        <f t="shared" si="268"/>
        <v>No</v>
      </c>
      <c r="H293" s="18" t="str">
        <f t="shared" si="269"/>
        <v>No</v>
      </c>
      <c r="I293" s="18" t="str">
        <f t="shared" si="270"/>
        <v>Yes</v>
      </c>
      <c r="J293" s="18" t="str">
        <f t="shared" si="271"/>
        <v>Yes</v>
      </c>
      <c r="K293" s="21">
        <v>291</v>
      </c>
      <c r="L293" s="5" t="s">
        <v>918</v>
      </c>
      <c r="M293" s="5" t="s">
        <v>919</v>
      </c>
      <c r="N293" s="5" t="s">
        <v>2307</v>
      </c>
      <c r="O293" s="5" t="s">
        <v>152</v>
      </c>
      <c r="P293" s="5" t="s">
        <v>3466</v>
      </c>
      <c r="Q293" s="34" t="s">
        <v>3467</v>
      </c>
      <c r="R293" s="21">
        <v>1</v>
      </c>
      <c r="S293" s="22"/>
      <c r="T293" s="22"/>
      <c r="U293" s="22"/>
      <c r="V293" s="22"/>
      <c r="W293" s="22"/>
      <c r="X293" s="22"/>
      <c r="Y293" s="22"/>
      <c r="Z293" s="22"/>
      <c r="AA293" s="5" t="s">
        <v>2310</v>
      </c>
      <c r="AB293" s="5" t="s">
        <v>3468</v>
      </c>
      <c r="AC293" s="34" t="s">
        <v>3469</v>
      </c>
      <c r="AD293" s="21">
        <v>1</v>
      </c>
    </row>
    <row r="294" spans="1:30" x14ac:dyDescent="0.3">
      <c r="A294" s="18" t="str">
        <f t="shared" ref="A294:B294" si="308">IF(AND(ISNUMBER(SEARCH("Yes",C294)),ISNUMBER(SEARCH("Yes",E294)),ISNUMBER(SEARCH("Yes",G294)),ISNUMBER(SEARCH("Yes",I294))),"Yes","No")</f>
        <v>No</v>
      </c>
      <c r="B294" s="18" t="str">
        <f t="shared" si="308"/>
        <v>No</v>
      </c>
      <c r="C294" s="15" t="str">
        <f t="shared" si="264"/>
        <v>No</v>
      </c>
      <c r="D294" s="18" t="str">
        <f t="shared" si="265"/>
        <v>No</v>
      </c>
      <c r="E294" s="18" t="str">
        <f t="shared" si="266"/>
        <v>No</v>
      </c>
      <c r="F294" s="18" t="str">
        <f t="shared" si="267"/>
        <v>No</v>
      </c>
      <c r="G294" s="18" t="str">
        <f t="shared" si="268"/>
        <v>No</v>
      </c>
      <c r="H294" s="18" t="str">
        <f t="shared" si="269"/>
        <v>No</v>
      </c>
      <c r="I294" s="18" t="str">
        <f t="shared" si="270"/>
        <v>Yes</v>
      </c>
      <c r="J294" s="18" t="str">
        <f t="shared" si="271"/>
        <v>No</v>
      </c>
      <c r="K294" s="21">
        <v>292</v>
      </c>
      <c r="L294" s="5" t="s">
        <v>920</v>
      </c>
      <c r="M294" s="5" t="s">
        <v>921</v>
      </c>
      <c r="N294" s="5" t="s">
        <v>2307</v>
      </c>
      <c r="O294" s="5" t="s">
        <v>152</v>
      </c>
      <c r="P294" s="5" t="s">
        <v>2333</v>
      </c>
      <c r="Q294" s="34" t="s">
        <v>3470</v>
      </c>
      <c r="R294" s="21">
        <v>1</v>
      </c>
      <c r="S294" s="22"/>
      <c r="T294" s="22"/>
      <c r="U294" s="22"/>
      <c r="V294" s="22"/>
      <c r="W294" s="22"/>
      <c r="X294" s="22"/>
      <c r="Y294" s="22"/>
      <c r="Z294" s="22"/>
      <c r="AA294" s="5" t="s">
        <v>152</v>
      </c>
      <c r="AB294" s="5" t="s">
        <v>3069</v>
      </c>
      <c r="AC294" s="34" t="s">
        <v>3471</v>
      </c>
      <c r="AD294" s="21">
        <v>1</v>
      </c>
    </row>
    <row r="295" spans="1:30" x14ac:dyDescent="0.3">
      <c r="A295" s="18" t="str">
        <f t="shared" ref="A295:B295" si="309">IF(AND(ISNUMBER(SEARCH("Yes",C295)),ISNUMBER(SEARCH("Yes",E295)),ISNUMBER(SEARCH("Yes",G295)),ISNUMBER(SEARCH("Yes",I295))),"Yes","No")</f>
        <v>No</v>
      </c>
      <c r="B295" s="18" t="str">
        <f t="shared" si="309"/>
        <v>No</v>
      </c>
      <c r="C295" s="15" t="str">
        <f t="shared" si="264"/>
        <v>No</v>
      </c>
      <c r="D295" s="18" t="str">
        <f t="shared" si="265"/>
        <v>No</v>
      </c>
      <c r="E295" s="18" t="str">
        <f t="shared" si="266"/>
        <v>No</v>
      </c>
      <c r="F295" s="18" t="str">
        <f t="shared" si="267"/>
        <v>No</v>
      </c>
      <c r="G295" s="18" t="str">
        <f t="shared" si="268"/>
        <v>No</v>
      </c>
      <c r="H295" s="18" t="str">
        <f t="shared" si="269"/>
        <v>No</v>
      </c>
      <c r="I295" s="18" t="str">
        <f t="shared" si="270"/>
        <v>Yes</v>
      </c>
      <c r="J295" s="18" t="str">
        <f t="shared" si="271"/>
        <v>Yes</v>
      </c>
      <c r="K295" s="21">
        <v>293</v>
      </c>
      <c r="L295" s="5" t="s">
        <v>922</v>
      </c>
      <c r="M295" s="5" t="s">
        <v>923</v>
      </c>
      <c r="N295" s="5" t="s">
        <v>2307</v>
      </c>
      <c r="O295" s="5" t="s">
        <v>152</v>
      </c>
      <c r="P295" s="5" t="s">
        <v>2724</v>
      </c>
      <c r="Q295" s="34" t="s">
        <v>3472</v>
      </c>
      <c r="R295" s="21">
        <v>1</v>
      </c>
      <c r="S295" s="22"/>
      <c r="T295" s="22"/>
      <c r="U295" s="22"/>
      <c r="V295" s="22"/>
      <c r="W295" s="22"/>
      <c r="X295" s="22"/>
      <c r="Y295" s="22"/>
      <c r="Z295" s="22"/>
      <c r="AA295" s="5" t="s">
        <v>2310</v>
      </c>
      <c r="AB295" s="5" t="s">
        <v>3473</v>
      </c>
      <c r="AC295" s="34" t="s">
        <v>3474</v>
      </c>
      <c r="AD295" s="21">
        <v>1</v>
      </c>
    </row>
    <row r="296" spans="1:30" x14ac:dyDescent="0.3">
      <c r="A296" s="18" t="str">
        <f t="shared" ref="A296:B296" si="310">IF(AND(ISNUMBER(SEARCH("Yes",C296)),ISNUMBER(SEARCH("Yes",E296)),ISNUMBER(SEARCH("Yes",G296)),ISNUMBER(SEARCH("Yes",I296))),"Yes","No")</f>
        <v>No</v>
      </c>
      <c r="B296" s="18" t="str">
        <f t="shared" si="310"/>
        <v>No</v>
      </c>
      <c r="C296" s="15" t="str">
        <f t="shared" si="264"/>
        <v>No</v>
      </c>
      <c r="D296" s="18" t="str">
        <f t="shared" si="265"/>
        <v>No</v>
      </c>
      <c r="E296" s="18" t="str">
        <f t="shared" si="266"/>
        <v>No</v>
      </c>
      <c r="F296" s="18" t="str">
        <f t="shared" si="267"/>
        <v>No</v>
      </c>
      <c r="G296" s="18" t="str">
        <f t="shared" si="268"/>
        <v>No</v>
      </c>
      <c r="H296" s="18" t="str">
        <f t="shared" si="269"/>
        <v>No</v>
      </c>
      <c r="I296" s="18" t="str">
        <f t="shared" si="270"/>
        <v>Yes</v>
      </c>
      <c r="J296" s="18" t="str">
        <f t="shared" si="271"/>
        <v>Yes</v>
      </c>
      <c r="K296" s="21">
        <v>294</v>
      </c>
      <c r="L296" s="5" t="s">
        <v>924</v>
      </c>
      <c r="M296" s="5" t="s">
        <v>925</v>
      </c>
      <c r="N296" s="5" t="s">
        <v>2307</v>
      </c>
      <c r="O296" s="5" t="s">
        <v>152</v>
      </c>
      <c r="P296" s="5" t="s">
        <v>3475</v>
      </c>
      <c r="Q296" s="34" t="s">
        <v>3476</v>
      </c>
      <c r="R296" s="21">
        <v>1</v>
      </c>
      <c r="S296" s="22"/>
      <c r="T296" s="22"/>
      <c r="U296" s="22"/>
      <c r="V296" s="22"/>
      <c r="W296" s="22"/>
      <c r="X296" s="22"/>
      <c r="Y296" s="22"/>
      <c r="Z296" s="22"/>
      <c r="AA296" s="5" t="s">
        <v>2310</v>
      </c>
      <c r="AB296" s="5" t="s">
        <v>3477</v>
      </c>
      <c r="AC296" s="34" t="s">
        <v>3478</v>
      </c>
      <c r="AD296" s="21">
        <v>1</v>
      </c>
    </row>
    <row r="297" spans="1:30" x14ac:dyDescent="0.3">
      <c r="A297" s="18" t="str">
        <f t="shared" ref="A297:B297" si="311">IF(AND(ISNUMBER(SEARCH("Yes",C297)),ISNUMBER(SEARCH("Yes",E297)),ISNUMBER(SEARCH("Yes",G297)),ISNUMBER(SEARCH("Yes",I297))),"Yes","No")</f>
        <v>No</v>
      </c>
      <c r="B297" s="18" t="str">
        <f t="shared" si="311"/>
        <v>No</v>
      </c>
      <c r="C297" s="15" t="str">
        <f t="shared" si="264"/>
        <v>No</v>
      </c>
      <c r="D297" s="18" t="str">
        <f t="shared" si="265"/>
        <v>No</v>
      </c>
      <c r="E297" s="18" t="str">
        <f t="shared" si="266"/>
        <v>No</v>
      </c>
      <c r="F297" s="18" t="str">
        <f t="shared" si="267"/>
        <v>No</v>
      </c>
      <c r="G297" s="18" t="str">
        <f t="shared" si="268"/>
        <v>No</v>
      </c>
      <c r="H297" s="18" t="str">
        <f t="shared" si="269"/>
        <v>No</v>
      </c>
      <c r="I297" s="18" t="str">
        <f t="shared" si="270"/>
        <v>Yes</v>
      </c>
      <c r="J297" s="18" t="str">
        <f t="shared" si="271"/>
        <v>Yes</v>
      </c>
      <c r="K297" s="21">
        <v>295</v>
      </c>
      <c r="L297" s="5" t="s">
        <v>926</v>
      </c>
      <c r="M297" s="5" t="s">
        <v>927</v>
      </c>
      <c r="N297" s="5" t="s">
        <v>2307</v>
      </c>
      <c r="O297" s="5" t="s">
        <v>152</v>
      </c>
      <c r="P297" s="5" t="s">
        <v>2449</v>
      </c>
      <c r="Q297" s="34" t="s">
        <v>3479</v>
      </c>
      <c r="R297" s="21">
        <v>1</v>
      </c>
      <c r="S297" s="22"/>
      <c r="T297" s="22"/>
      <c r="U297" s="22"/>
      <c r="V297" s="22"/>
      <c r="W297" s="22"/>
      <c r="X297" s="22"/>
      <c r="Y297" s="22"/>
      <c r="Z297" s="22"/>
      <c r="AA297" s="5" t="s">
        <v>2310</v>
      </c>
      <c r="AB297" s="5" t="s">
        <v>2422</v>
      </c>
      <c r="AC297" s="34" t="s">
        <v>2723</v>
      </c>
      <c r="AD297" s="21">
        <v>1</v>
      </c>
    </row>
    <row r="298" spans="1:30" x14ac:dyDescent="0.3">
      <c r="A298" s="18" t="str">
        <f t="shared" ref="A298:B298" si="312">IF(AND(ISNUMBER(SEARCH("Yes",C298)),ISNUMBER(SEARCH("Yes",E298)),ISNUMBER(SEARCH("Yes",G298)),ISNUMBER(SEARCH("Yes",I298))),"Yes","No")</f>
        <v>No</v>
      </c>
      <c r="B298" s="18" t="str">
        <f t="shared" si="312"/>
        <v>No</v>
      </c>
      <c r="C298" s="15" t="str">
        <f t="shared" si="264"/>
        <v>No</v>
      </c>
      <c r="D298" s="18" t="str">
        <f t="shared" si="265"/>
        <v>No</v>
      </c>
      <c r="E298" s="18" t="str">
        <f t="shared" si="266"/>
        <v>No</v>
      </c>
      <c r="F298" s="18" t="str">
        <f t="shared" si="267"/>
        <v>No</v>
      </c>
      <c r="G298" s="18" t="str">
        <f t="shared" si="268"/>
        <v>No</v>
      </c>
      <c r="H298" s="18" t="str">
        <f t="shared" si="269"/>
        <v>No</v>
      </c>
      <c r="I298" s="18" t="str">
        <f t="shared" si="270"/>
        <v>Yes</v>
      </c>
      <c r="J298" s="18" t="str">
        <f t="shared" si="271"/>
        <v>Yes</v>
      </c>
      <c r="K298" s="21">
        <v>296</v>
      </c>
      <c r="L298" s="5" t="s">
        <v>928</v>
      </c>
      <c r="M298" s="5" t="s">
        <v>3480</v>
      </c>
      <c r="N298" s="5" t="s">
        <v>2307</v>
      </c>
      <c r="O298" s="5" t="s">
        <v>152</v>
      </c>
      <c r="P298" s="5" t="s">
        <v>3481</v>
      </c>
      <c r="Q298" s="34" t="s">
        <v>3482</v>
      </c>
      <c r="R298" s="21">
        <v>1</v>
      </c>
      <c r="S298" s="22"/>
      <c r="T298" s="22"/>
      <c r="U298" s="22"/>
      <c r="V298" s="22"/>
      <c r="W298" s="22"/>
      <c r="X298" s="22"/>
      <c r="Y298" s="22"/>
      <c r="Z298" s="22"/>
      <c r="AA298" s="5" t="s">
        <v>2310</v>
      </c>
      <c r="AB298" s="5" t="s">
        <v>3483</v>
      </c>
      <c r="AC298" s="34" t="s">
        <v>3484</v>
      </c>
      <c r="AD298" s="21">
        <v>1</v>
      </c>
    </row>
    <row r="299" spans="1:30" x14ac:dyDescent="0.3">
      <c r="A299" s="18" t="str">
        <f t="shared" ref="A299:B299" si="313">IF(AND(ISNUMBER(SEARCH("Yes",C299)),ISNUMBER(SEARCH("Yes",E299)),ISNUMBER(SEARCH("Yes",G299)),ISNUMBER(SEARCH("Yes",I299))),"Yes","No")</f>
        <v>No</v>
      </c>
      <c r="B299" s="18" t="str">
        <f t="shared" si="313"/>
        <v>No</v>
      </c>
      <c r="C299" s="15" t="str">
        <f t="shared" si="264"/>
        <v>No</v>
      </c>
      <c r="D299" s="18" t="str">
        <f t="shared" si="265"/>
        <v>No</v>
      </c>
      <c r="E299" s="18" t="str">
        <f t="shared" si="266"/>
        <v>No</v>
      </c>
      <c r="F299" s="18" t="str">
        <f t="shared" si="267"/>
        <v>No</v>
      </c>
      <c r="G299" s="18" t="str">
        <f t="shared" si="268"/>
        <v>No</v>
      </c>
      <c r="H299" s="18" t="str">
        <f t="shared" si="269"/>
        <v>No</v>
      </c>
      <c r="I299" s="18" t="str">
        <f t="shared" si="270"/>
        <v>Yes</v>
      </c>
      <c r="J299" s="18" t="str">
        <f t="shared" si="271"/>
        <v>Yes</v>
      </c>
      <c r="K299" s="21">
        <v>297</v>
      </c>
      <c r="L299" s="5" t="s">
        <v>930</v>
      </c>
      <c r="M299" s="5" t="s">
        <v>931</v>
      </c>
      <c r="N299" s="5" t="s">
        <v>2307</v>
      </c>
      <c r="O299" s="5" t="s">
        <v>152</v>
      </c>
      <c r="P299" s="5" t="s">
        <v>2667</v>
      </c>
      <c r="Q299" s="34" t="s">
        <v>3485</v>
      </c>
      <c r="R299" s="21">
        <v>1</v>
      </c>
      <c r="S299" s="22"/>
      <c r="T299" s="22"/>
      <c r="U299" s="22"/>
      <c r="V299" s="22"/>
      <c r="W299" s="22"/>
      <c r="X299" s="22"/>
      <c r="Y299" s="22"/>
      <c r="Z299" s="22"/>
      <c r="AA299" s="5" t="s">
        <v>2310</v>
      </c>
      <c r="AB299" s="5" t="s">
        <v>3486</v>
      </c>
      <c r="AC299" s="34" t="s">
        <v>3487</v>
      </c>
      <c r="AD299" s="21">
        <v>1</v>
      </c>
    </row>
    <row r="300" spans="1:30" x14ac:dyDescent="0.3">
      <c r="A300" s="18" t="str">
        <f t="shared" ref="A300:B300" si="314">IF(AND(ISNUMBER(SEARCH("Yes",C300)),ISNUMBER(SEARCH("Yes",E300)),ISNUMBER(SEARCH("Yes",G300)),ISNUMBER(SEARCH("Yes",I300))),"Yes","No")</f>
        <v>No</v>
      </c>
      <c r="B300" s="18" t="str">
        <f t="shared" si="314"/>
        <v>No</v>
      </c>
      <c r="C300" s="15" t="str">
        <f t="shared" si="264"/>
        <v>No</v>
      </c>
      <c r="D300" s="18" t="str">
        <f t="shared" si="265"/>
        <v>No</v>
      </c>
      <c r="E300" s="18" t="str">
        <f t="shared" si="266"/>
        <v>No</v>
      </c>
      <c r="F300" s="18" t="str">
        <f t="shared" si="267"/>
        <v>No</v>
      </c>
      <c r="G300" s="18" t="str">
        <f t="shared" si="268"/>
        <v>No</v>
      </c>
      <c r="H300" s="18" t="str">
        <f t="shared" si="269"/>
        <v>No</v>
      </c>
      <c r="I300" s="18" t="str">
        <f t="shared" si="270"/>
        <v>Yes</v>
      </c>
      <c r="J300" s="18" t="str">
        <f t="shared" si="271"/>
        <v>Yes</v>
      </c>
      <c r="K300" s="21">
        <v>298</v>
      </c>
      <c r="L300" s="5" t="s">
        <v>932</v>
      </c>
      <c r="M300" s="5" t="s">
        <v>933</v>
      </c>
      <c r="N300" s="5" t="s">
        <v>2307</v>
      </c>
      <c r="O300" s="5" t="s">
        <v>152</v>
      </c>
      <c r="P300" s="5" t="s">
        <v>2346</v>
      </c>
      <c r="Q300" s="34" t="s">
        <v>3488</v>
      </c>
      <c r="R300" s="21">
        <v>1</v>
      </c>
      <c r="S300" s="22"/>
      <c r="T300" s="22"/>
      <c r="U300" s="22"/>
      <c r="V300" s="22"/>
      <c r="W300" s="22"/>
      <c r="X300" s="22"/>
      <c r="Y300" s="22"/>
      <c r="Z300" s="22"/>
      <c r="AA300" s="5" t="s">
        <v>2310</v>
      </c>
      <c r="AB300" s="5" t="s">
        <v>2422</v>
      </c>
      <c r="AC300" s="34" t="s">
        <v>2723</v>
      </c>
      <c r="AD300" s="21">
        <v>1</v>
      </c>
    </row>
    <row r="301" spans="1:30" x14ac:dyDescent="0.3">
      <c r="A301" s="18" t="str">
        <f t="shared" ref="A301:B301" si="315">IF(AND(ISNUMBER(SEARCH("Yes",C301)),ISNUMBER(SEARCH("Yes",E301)),ISNUMBER(SEARCH("Yes",G301)),ISNUMBER(SEARCH("Yes",I301))),"Yes","No")</f>
        <v>No</v>
      </c>
      <c r="B301" s="18" t="str">
        <f t="shared" si="315"/>
        <v>No</v>
      </c>
      <c r="C301" s="15" t="str">
        <f t="shared" si="264"/>
        <v>No</v>
      </c>
      <c r="D301" s="18" t="str">
        <f t="shared" si="265"/>
        <v>No</v>
      </c>
      <c r="E301" s="18" t="str">
        <f t="shared" si="266"/>
        <v>No</v>
      </c>
      <c r="F301" s="18" t="str">
        <f t="shared" si="267"/>
        <v>No</v>
      </c>
      <c r="G301" s="18" t="str">
        <f t="shared" si="268"/>
        <v>No</v>
      </c>
      <c r="H301" s="18" t="str">
        <f t="shared" si="269"/>
        <v>No</v>
      </c>
      <c r="I301" s="18" t="str">
        <f t="shared" si="270"/>
        <v>Yes</v>
      </c>
      <c r="J301" s="18" t="str">
        <f t="shared" si="271"/>
        <v>Yes</v>
      </c>
      <c r="K301" s="21">
        <v>299</v>
      </c>
      <c r="L301" s="5" t="s">
        <v>934</v>
      </c>
      <c r="M301" s="5" t="s">
        <v>935</v>
      </c>
      <c r="N301" s="5" t="s">
        <v>2307</v>
      </c>
      <c r="O301" s="5" t="s">
        <v>152</v>
      </c>
      <c r="P301" s="5" t="s">
        <v>3113</v>
      </c>
      <c r="Q301" s="34" t="s">
        <v>3489</v>
      </c>
      <c r="R301" s="21">
        <v>1</v>
      </c>
      <c r="S301" s="22"/>
      <c r="T301" s="22"/>
      <c r="U301" s="22"/>
      <c r="V301" s="22"/>
      <c r="W301" s="22"/>
      <c r="X301" s="22"/>
      <c r="Y301" s="22"/>
      <c r="Z301" s="22"/>
      <c r="AA301" s="5" t="s">
        <v>2310</v>
      </c>
      <c r="AB301" s="5" t="s">
        <v>3490</v>
      </c>
      <c r="AC301" s="34" t="s">
        <v>3491</v>
      </c>
      <c r="AD301" s="21">
        <v>1</v>
      </c>
    </row>
    <row r="302" spans="1:30" x14ac:dyDescent="0.3">
      <c r="A302" s="18" t="str">
        <f t="shared" ref="A302:B302" si="316">IF(AND(ISNUMBER(SEARCH("Yes",C302)),ISNUMBER(SEARCH("Yes",E302)),ISNUMBER(SEARCH("Yes",G302)),ISNUMBER(SEARCH("Yes",I302))),"Yes","No")</f>
        <v>No</v>
      </c>
      <c r="B302" s="18" t="str">
        <f t="shared" si="316"/>
        <v>No</v>
      </c>
      <c r="C302" s="15" t="str">
        <f t="shared" si="264"/>
        <v>No</v>
      </c>
      <c r="D302" s="18" t="str">
        <f t="shared" si="265"/>
        <v>No</v>
      </c>
      <c r="E302" s="18" t="str">
        <f t="shared" si="266"/>
        <v>No</v>
      </c>
      <c r="F302" s="18" t="str">
        <f t="shared" si="267"/>
        <v>No</v>
      </c>
      <c r="G302" s="18" t="str">
        <f t="shared" si="268"/>
        <v>No</v>
      </c>
      <c r="H302" s="18" t="str">
        <f t="shared" si="269"/>
        <v>No</v>
      </c>
      <c r="I302" s="18" t="str">
        <f t="shared" si="270"/>
        <v>Yes</v>
      </c>
      <c r="J302" s="18" t="str">
        <f t="shared" si="271"/>
        <v>Yes</v>
      </c>
      <c r="K302" s="21">
        <v>300</v>
      </c>
      <c r="L302" s="5" t="s">
        <v>936</v>
      </c>
      <c r="M302" s="5" t="s">
        <v>937</v>
      </c>
      <c r="N302" s="5" t="s">
        <v>2307</v>
      </c>
      <c r="O302" s="5" t="s">
        <v>152</v>
      </c>
      <c r="P302" s="5" t="s">
        <v>2724</v>
      </c>
      <c r="Q302" s="34" t="s">
        <v>3492</v>
      </c>
      <c r="R302" s="21">
        <v>1</v>
      </c>
      <c r="S302" s="22"/>
      <c r="T302" s="22"/>
      <c r="U302" s="22"/>
      <c r="V302" s="22"/>
      <c r="W302" s="22"/>
      <c r="X302" s="22"/>
      <c r="Y302" s="22"/>
      <c r="Z302" s="22"/>
      <c r="AA302" s="5" t="s">
        <v>2310</v>
      </c>
      <c r="AB302" s="5" t="s">
        <v>3493</v>
      </c>
      <c r="AC302" s="34" t="s">
        <v>3494</v>
      </c>
      <c r="AD302" s="21">
        <v>1</v>
      </c>
    </row>
    <row r="303" spans="1:30" x14ac:dyDescent="0.3">
      <c r="A303" s="18" t="str">
        <f t="shared" ref="A303:B303" si="317">IF(AND(ISNUMBER(SEARCH("Yes",C303)),ISNUMBER(SEARCH("Yes",E303)),ISNUMBER(SEARCH("Yes",G303)),ISNUMBER(SEARCH("Yes",I303))),"Yes","No")</f>
        <v>No</v>
      </c>
      <c r="B303" s="18" t="str">
        <f t="shared" si="317"/>
        <v>No</v>
      </c>
      <c r="C303" s="15" t="str">
        <f t="shared" si="264"/>
        <v>No</v>
      </c>
      <c r="D303" s="18" t="str">
        <f t="shared" si="265"/>
        <v>No</v>
      </c>
      <c r="E303" s="18" t="str">
        <f t="shared" si="266"/>
        <v>No</v>
      </c>
      <c r="F303" s="18" t="str">
        <f t="shared" si="267"/>
        <v>No</v>
      </c>
      <c r="G303" s="18" t="str">
        <f t="shared" si="268"/>
        <v>No</v>
      </c>
      <c r="H303" s="18" t="str">
        <f t="shared" si="269"/>
        <v>No</v>
      </c>
      <c r="I303" s="18" t="str">
        <f t="shared" si="270"/>
        <v>Yes</v>
      </c>
      <c r="J303" s="18" t="str">
        <f t="shared" si="271"/>
        <v>Yes</v>
      </c>
      <c r="K303" s="21">
        <v>301</v>
      </c>
      <c r="L303" s="5" t="s">
        <v>938</v>
      </c>
      <c r="M303" s="5" t="s">
        <v>939</v>
      </c>
      <c r="N303" s="5" t="s">
        <v>2307</v>
      </c>
      <c r="O303" s="5" t="s">
        <v>152</v>
      </c>
      <c r="P303" s="5" t="s">
        <v>3495</v>
      </c>
      <c r="Q303" s="34" t="s">
        <v>3496</v>
      </c>
      <c r="R303" s="21">
        <v>1</v>
      </c>
      <c r="S303" s="22"/>
      <c r="T303" s="22"/>
      <c r="U303" s="22"/>
      <c r="V303" s="22"/>
      <c r="W303" s="22"/>
      <c r="X303" s="22"/>
      <c r="Y303" s="22"/>
      <c r="Z303" s="22"/>
      <c r="AA303" s="5" t="s">
        <v>2310</v>
      </c>
      <c r="AB303" s="5" t="s">
        <v>3497</v>
      </c>
      <c r="AC303" s="34" t="s">
        <v>3498</v>
      </c>
      <c r="AD303" s="21">
        <v>1</v>
      </c>
    </row>
    <row r="304" spans="1:30" x14ac:dyDescent="0.3">
      <c r="A304" s="18" t="str">
        <f t="shared" ref="A304:B304" si="318">IF(AND(ISNUMBER(SEARCH("Yes",C304)),ISNUMBER(SEARCH("Yes",E304)),ISNUMBER(SEARCH("Yes",G304)),ISNUMBER(SEARCH("Yes",I304))),"Yes","No")</f>
        <v>No</v>
      </c>
      <c r="B304" s="18" t="str">
        <f t="shared" si="318"/>
        <v>No</v>
      </c>
      <c r="C304" s="15" t="str">
        <f t="shared" si="264"/>
        <v>No</v>
      </c>
      <c r="D304" s="18" t="str">
        <f t="shared" si="265"/>
        <v>No</v>
      </c>
      <c r="E304" s="18" t="str">
        <f t="shared" si="266"/>
        <v>No</v>
      </c>
      <c r="F304" s="18" t="str">
        <f t="shared" si="267"/>
        <v>No</v>
      </c>
      <c r="G304" s="18" t="str">
        <f t="shared" si="268"/>
        <v>No</v>
      </c>
      <c r="H304" s="18" t="str">
        <f t="shared" si="269"/>
        <v>No</v>
      </c>
      <c r="I304" s="18" t="str">
        <f t="shared" si="270"/>
        <v>Yes</v>
      </c>
      <c r="J304" s="18" t="str">
        <f t="shared" si="271"/>
        <v>Yes</v>
      </c>
      <c r="K304" s="21">
        <v>302</v>
      </c>
      <c r="L304" s="5" t="s">
        <v>940</v>
      </c>
      <c r="M304" s="5" t="s">
        <v>941</v>
      </c>
      <c r="N304" s="5" t="s">
        <v>2307</v>
      </c>
      <c r="O304" s="5" t="s">
        <v>152</v>
      </c>
      <c r="P304" s="5" t="s">
        <v>2392</v>
      </c>
      <c r="Q304" s="34" t="s">
        <v>3499</v>
      </c>
      <c r="R304" s="21">
        <v>1</v>
      </c>
      <c r="S304" s="22"/>
      <c r="T304" s="22"/>
      <c r="U304" s="22"/>
      <c r="V304" s="22"/>
      <c r="W304" s="22"/>
      <c r="X304" s="22"/>
      <c r="Y304" s="22"/>
      <c r="Z304" s="22"/>
      <c r="AA304" s="5" t="s">
        <v>2310</v>
      </c>
      <c r="AB304" s="5" t="s">
        <v>2669</v>
      </c>
      <c r="AC304" s="34" t="s">
        <v>2734</v>
      </c>
      <c r="AD304" s="21">
        <v>1</v>
      </c>
    </row>
    <row r="305" spans="1:30" x14ac:dyDescent="0.3">
      <c r="A305" s="18" t="str">
        <f t="shared" ref="A305:B305" si="319">IF(AND(ISNUMBER(SEARCH("Yes",C305)),ISNUMBER(SEARCH("Yes",E305)),ISNUMBER(SEARCH("Yes",G305)),ISNUMBER(SEARCH("Yes",I305))),"Yes","No")</f>
        <v>Yes</v>
      </c>
      <c r="B305" s="18" t="str">
        <f t="shared" si="319"/>
        <v>Yes</v>
      </c>
      <c r="C305" s="15" t="str">
        <f t="shared" si="264"/>
        <v>Yes</v>
      </c>
      <c r="D305" s="18" t="str">
        <f t="shared" si="265"/>
        <v>Yes</v>
      </c>
      <c r="E305" s="18" t="str">
        <f t="shared" si="266"/>
        <v>Yes</v>
      </c>
      <c r="F305" s="18" t="str">
        <f t="shared" si="267"/>
        <v>Yes</v>
      </c>
      <c r="G305" s="18" t="str">
        <f t="shared" si="268"/>
        <v>Yes</v>
      </c>
      <c r="H305" s="18" t="str">
        <f t="shared" si="269"/>
        <v>Yes</v>
      </c>
      <c r="I305" s="18" t="str">
        <f t="shared" si="270"/>
        <v>Yes</v>
      </c>
      <c r="J305" s="18" t="str">
        <f t="shared" si="271"/>
        <v>Yes</v>
      </c>
      <c r="K305" s="21">
        <v>303</v>
      </c>
      <c r="L305" s="5" t="s">
        <v>319</v>
      </c>
      <c r="M305" s="5" t="s">
        <v>320</v>
      </c>
      <c r="N305" s="5" t="s">
        <v>2307</v>
      </c>
      <c r="O305" s="5" t="s">
        <v>24</v>
      </c>
      <c r="P305" s="5" t="s">
        <v>3500</v>
      </c>
      <c r="Q305" s="34" t="s">
        <v>3501</v>
      </c>
      <c r="R305" s="21">
        <v>1</v>
      </c>
      <c r="S305" s="5" t="s">
        <v>24</v>
      </c>
      <c r="T305" s="5" t="s">
        <v>3502</v>
      </c>
      <c r="U305" s="34" t="s">
        <v>3503</v>
      </c>
      <c r="V305" s="21">
        <v>1</v>
      </c>
      <c r="W305" s="5" t="s">
        <v>2310</v>
      </c>
      <c r="X305" s="5" t="s">
        <v>3504</v>
      </c>
      <c r="Y305" s="34" t="s">
        <v>3505</v>
      </c>
      <c r="Z305" s="21">
        <v>1</v>
      </c>
      <c r="AA305" s="5" t="s">
        <v>24</v>
      </c>
      <c r="AB305" s="5" t="s">
        <v>3506</v>
      </c>
      <c r="AC305" s="34" t="s">
        <v>3507</v>
      </c>
      <c r="AD305" s="21">
        <v>1</v>
      </c>
    </row>
    <row r="306" spans="1:30" x14ac:dyDescent="0.3">
      <c r="A306" s="18" t="str">
        <f t="shared" ref="A306:B306" si="320">IF(AND(ISNUMBER(SEARCH("Yes",C306)),ISNUMBER(SEARCH("Yes",E306)),ISNUMBER(SEARCH("Yes",G306)),ISNUMBER(SEARCH("Yes",I306))),"Yes","No")</f>
        <v>No</v>
      </c>
      <c r="B306" s="18" t="str">
        <f t="shared" si="320"/>
        <v>No</v>
      </c>
      <c r="C306" s="15" t="str">
        <f t="shared" si="264"/>
        <v>No</v>
      </c>
      <c r="D306" s="18" t="str">
        <f t="shared" si="265"/>
        <v>No</v>
      </c>
      <c r="E306" s="18" t="str">
        <f t="shared" si="266"/>
        <v>No</v>
      </c>
      <c r="F306" s="18" t="str">
        <f t="shared" si="267"/>
        <v>No</v>
      </c>
      <c r="G306" s="18" t="str">
        <f t="shared" si="268"/>
        <v>No</v>
      </c>
      <c r="H306" s="18" t="str">
        <f t="shared" si="269"/>
        <v>No</v>
      </c>
      <c r="I306" s="18" t="str">
        <f t="shared" si="270"/>
        <v>Yes</v>
      </c>
      <c r="J306" s="18" t="str">
        <f t="shared" si="271"/>
        <v>Yes</v>
      </c>
      <c r="K306" s="21">
        <v>304</v>
      </c>
      <c r="L306" s="5" t="s">
        <v>942</v>
      </c>
      <c r="M306" s="5" t="s">
        <v>943</v>
      </c>
      <c r="N306" s="5" t="s">
        <v>2307</v>
      </c>
      <c r="O306" s="5" t="s">
        <v>152</v>
      </c>
      <c r="P306" s="5" t="s">
        <v>2321</v>
      </c>
      <c r="Q306" s="34" t="s">
        <v>3508</v>
      </c>
      <c r="R306" s="21">
        <v>1</v>
      </c>
      <c r="S306" s="22"/>
      <c r="T306" s="22"/>
      <c r="U306" s="22"/>
      <c r="V306" s="22"/>
      <c r="W306" s="22"/>
      <c r="X306" s="22"/>
      <c r="Y306" s="22"/>
      <c r="Z306" s="22"/>
      <c r="AA306" s="5" t="s">
        <v>2310</v>
      </c>
      <c r="AB306" s="5" t="s">
        <v>2323</v>
      </c>
      <c r="AC306" s="34" t="s">
        <v>3509</v>
      </c>
      <c r="AD306" s="21">
        <v>1</v>
      </c>
    </row>
    <row r="307" spans="1:30" x14ac:dyDescent="0.3">
      <c r="A307" s="18" t="str">
        <f t="shared" ref="A307:B307" si="321">IF(AND(ISNUMBER(SEARCH("Yes",C307)),ISNUMBER(SEARCH("Yes",E307)),ISNUMBER(SEARCH("Yes",G307)),ISNUMBER(SEARCH("Yes",I307))),"Yes","No")</f>
        <v>No</v>
      </c>
      <c r="B307" s="18" t="str">
        <f t="shared" si="321"/>
        <v>No</v>
      </c>
      <c r="C307" s="15" t="str">
        <f t="shared" si="264"/>
        <v>No</v>
      </c>
      <c r="D307" s="18" t="str">
        <f t="shared" si="265"/>
        <v>No</v>
      </c>
      <c r="E307" s="18" t="str">
        <f t="shared" si="266"/>
        <v>No</v>
      </c>
      <c r="F307" s="18" t="str">
        <f t="shared" si="267"/>
        <v>No</v>
      </c>
      <c r="G307" s="18" t="str">
        <f t="shared" si="268"/>
        <v>No</v>
      </c>
      <c r="H307" s="18" t="str">
        <f t="shared" si="269"/>
        <v>No</v>
      </c>
      <c r="I307" s="18" t="str">
        <f t="shared" si="270"/>
        <v>Yes</v>
      </c>
      <c r="J307" s="18" t="str">
        <f t="shared" si="271"/>
        <v>Yes</v>
      </c>
      <c r="K307" s="21">
        <v>305</v>
      </c>
      <c r="L307" s="5" t="s">
        <v>944</v>
      </c>
      <c r="M307" s="5" t="s">
        <v>945</v>
      </c>
      <c r="N307" s="5" t="s">
        <v>2307</v>
      </c>
      <c r="O307" s="5" t="s">
        <v>152</v>
      </c>
      <c r="P307" s="5" t="s">
        <v>2431</v>
      </c>
      <c r="Q307" s="34" t="s">
        <v>3510</v>
      </c>
      <c r="R307" s="21">
        <v>1</v>
      </c>
      <c r="S307" s="22"/>
      <c r="T307" s="22"/>
      <c r="U307" s="22"/>
      <c r="V307" s="22"/>
      <c r="W307" s="22"/>
      <c r="X307" s="22"/>
      <c r="Y307" s="22"/>
      <c r="Z307" s="22"/>
      <c r="AA307" s="5" t="s">
        <v>2310</v>
      </c>
      <c r="AB307" s="5" t="s">
        <v>2473</v>
      </c>
      <c r="AC307" s="34" t="s">
        <v>3511</v>
      </c>
      <c r="AD307" s="21">
        <v>1</v>
      </c>
    </row>
    <row r="308" spans="1:30" x14ac:dyDescent="0.3">
      <c r="A308" s="18" t="str">
        <f t="shared" ref="A308:B308" si="322">IF(AND(ISNUMBER(SEARCH("Yes",C308)),ISNUMBER(SEARCH("Yes",E308)),ISNUMBER(SEARCH("Yes",G308)),ISNUMBER(SEARCH("Yes",I308))),"Yes","No")</f>
        <v>No</v>
      </c>
      <c r="B308" s="18" t="str">
        <f t="shared" si="322"/>
        <v>No</v>
      </c>
      <c r="C308" s="15" t="str">
        <f t="shared" si="264"/>
        <v>No</v>
      </c>
      <c r="D308" s="18" t="str">
        <f t="shared" si="265"/>
        <v>No</v>
      </c>
      <c r="E308" s="18" t="str">
        <f t="shared" si="266"/>
        <v>No</v>
      </c>
      <c r="F308" s="18" t="str">
        <f t="shared" si="267"/>
        <v>No</v>
      </c>
      <c r="G308" s="18" t="str">
        <f t="shared" si="268"/>
        <v>No</v>
      </c>
      <c r="H308" s="18" t="str">
        <f t="shared" si="269"/>
        <v>No</v>
      </c>
      <c r="I308" s="18" t="str">
        <f t="shared" si="270"/>
        <v>Yes</v>
      </c>
      <c r="J308" s="18" t="str">
        <f t="shared" si="271"/>
        <v>Yes</v>
      </c>
      <c r="K308" s="21">
        <v>306</v>
      </c>
      <c r="L308" s="5" t="s">
        <v>136</v>
      </c>
      <c r="M308" s="5" t="s">
        <v>409</v>
      </c>
      <c r="N308" s="5" t="s">
        <v>2307</v>
      </c>
      <c r="O308" s="5" t="s">
        <v>152</v>
      </c>
      <c r="P308" s="5" t="s">
        <v>2649</v>
      </c>
      <c r="Q308" s="34" t="s">
        <v>2650</v>
      </c>
      <c r="R308" s="21">
        <v>1</v>
      </c>
      <c r="S308" s="22"/>
      <c r="T308" s="22"/>
      <c r="U308" s="22"/>
      <c r="V308" s="22"/>
      <c r="W308" s="22"/>
      <c r="X308" s="22"/>
      <c r="Y308" s="22"/>
      <c r="Z308" s="22"/>
      <c r="AA308" s="5" t="s">
        <v>2310</v>
      </c>
      <c r="AB308" s="5" t="s">
        <v>3512</v>
      </c>
      <c r="AC308" s="34" t="s">
        <v>3513</v>
      </c>
      <c r="AD308" s="21">
        <v>1</v>
      </c>
    </row>
    <row r="309" spans="1:30" x14ac:dyDescent="0.3">
      <c r="A309" s="18" t="str">
        <f t="shared" ref="A309:B309" si="323">IF(AND(ISNUMBER(SEARCH("Yes",C309)),ISNUMBER(SEARCH("Yes",E309)),ISNUMBER(SEARCH("Yes",G309)),ISNUMBER(SEARCH("Yes",I309))),"Yes","No")</f>
        <v>Yes</v>
      </c>
      <c r="B309" s="18" t="str">
        <f t="shared" si="323"/>
        <v>Yes</v>
      </c>
      <c r="C309" s="15" t="str">
        <f t="shared" si="264"/>
        <v>Yes</v>
      </c>
      <c r="D309" s="18" t="str">
        <f t="shared" si="265"/>
        <v>Yes</v>
      </c>
      <c r="E309" s="18" t="str">
        <f t="shared" si="266"/>
        <v>Yes</v>
      </c>
      <c r="F309" s="18" t="str">
        <f t="shared" si="267"/>
        <v>Yes</v>
      </c>
      <c r="G309" s="18" t="str">
        <f t="shared" si="268"/>
        <v>Yes</v>
      </c>
      <c r="H309" s="18" t="str">
        <f t="shared" si="269"/>
        <v>Yes</v>
      </c>
      <c r="I309" s="18" t="str">
        <f t="shared" si="270"/>
        <v>Yes</v>
      </c>
      <c r="J309" s="18" t="str">
        <f t="shared" si="271"/>
        <v>Yes</v>
      </c>
      <c r="K309" s="21">
        <v>307</v>
      </c>
      <c r="L309" s="5" t="s">
        <v>229</v>
      </c>
      <c r="M309" s="5" t="s">
        <v>230</v>
      </c>
      <c r="N309" s="5" t="s">
        <v>2307</v>
      </c>
      <c r="O309" s="5" t="s">
        <v>2310</v>
      </c>
      <c r="P309" s="5" t="s">
        <v>3514</v>
      </c>
      <c r="Q309" s="34" t="s">
        <v>3515</v>
      </c>
      <c r="R309" s="21">
        <v>1</v>
      </c>
      <c r="S309" s="5" t="s">
        <v>2310</v>
      </c>
      <c r="T309" s="5" t="s">
        <v>3516</v>
      </c>
      <c r="U309" s="34" t="s">
        <v>3517</v>
      </c>
      <c r="V309" s="21">
        <v>1</v>
      </c>
      <c r="W309" s="5" t="s">
        <v>2310</v>
      </c>
      <c r="X309" s="5" t="s">
        <v>3518</v>
      </c>
      <c r="Y309" s="34" t="s">
        <v>3519</v>
      </c>
      <c r="Z309" s="21">
        <v>1</v>
      </c>
      <c r="AA309" s="5" t="s">
        <v>2310</v>
      </c>
      <c r="AB309" s="5" t="s">
        <v>3007</v>
      </c>
      <c r="AC309" s="34" t="s">
        <v>3520</v>
      </c>
      <c r="AD309" s="21">
        <v>1</v>
      </c>
    </row>
    <row r="310" spans="1:30" x14ac:dyDescent="0.3">
      <c r="A310" s="18" t="str">
        <f t="shared" ref="A310:B310" si="324">IF(AND(ISNUMBER(SEARCH("Yes",C310)),ISNUMBER(SEARCH("Yes",E310)),ISNUMBER(SEARCH("Yes",G310)),ISNUMBER(SEARCH("Yes",I310))),"Yes","No")</f>
        <v>No</v>
      </c>
      <c r="B310" s="18" t="str">
        <f t="shared" si="324"/>
        <v>No</v>
      </c>
      <c r="C310" s="15" t="str">
        <f t="shared" si="264"/>
        <v>No</v>
      </c>
      <c r="D310" s="18" t="str">
        <f t="shared" si="265"/>
        <v>No</v>
      </c>
      <c r="E310" s="18" t="str">
        <f t="shared" si="266"/>
        <v>No</v>
      </c>
      <c r="F310" s="18" t="str">
        <f t="shared" si="267"/>
        <v>No</v>
      </c>
      <c r="G310" s="18" t="str">
        <f t="shared" si="268"/>
        <v>No</v>
      </c>
      <c r="H310" s="18" t="str">
        <f t="shared" si="269"/>
        <v>No</v>
      </c>
      <c r="I310" s="18" t="str">
        <f t="shared" si="270"/>
        <v>Yes</v>
      </c>
      <c r="J310" s="18" t="str">
        <f t="shared" si="271"/>
        <v>Yes</v>
      </c>
      <c r="K310" s="21">
        <v>308</v>
      </c>
      <c r="L310" s="5" t="s">
        <v>946</v>
      </c>
      <c r="M310" s="5" t="s">
        <v>3521</v>
      </c>
      <c r="N310" s="5" t="s">
        <v>2307</v>
      </c>
      <c r="O310" s="5" t="s">
        <v>152</v>
      </c>
      <c r="P310" s="5" t="s">
        <v>3328</v>
      </c>
      <c r="Q310" s="34" t="s">
        <v>3522</v>
      </c>
      <c r="R310" s="21">
        <v>1</v>
      </c>
      <c r="S310" s="22"/>
      <c r="T310" s="22"/>
      <c r="U310" s="22"/>
      <c r="V310" s="22"/>
      <c r="W310" s="22"/>
      <c r="X310" s="22"/>
      <c r="Y310" s="22"/>
      <c r="Z310" s="22"/>
      <c r="AA310" s="5" t="s">
        <v>2310</v>
      </c>
      <c r="AB310" s="5" t="s">
        <v>3523</v>
      </c>
      <c r="AC310" s="34" t="s">
        <v>3524</v>
      </c>
      <c r="AD310" s="21">
        <v>1</v>
      </c>
    </row>
    <row r="311" spans="1:30" x14ac:dyDescent="0.3">
      <c r="A311" s="18" t="str">
        <f t="shared" ref="A311:B311" si="325">IF(AND(ISNUMBER(SEARCH("Yes",C311)),ISNUMBER(SEARCH("Yes",E311)),ISNUMBER(SEARCH("Yes",G311)),ISNUMBER(SEARCH("Yes",I311))),"Yes","No")</f>
        <v>No</v>
      </c>
      <c r="B311" s="18" t="str">
        <f t="shared" si="325"/>
        <v>No</v>
      </c>
      <c r="C311" s="15" t="str">
        <f t="shared" si="264"/>
        <v>No</v>
      </c>
      <c r="D311" s="18" t="str">
        <f t="shared" si="265"/>
        <v>No</v>
      </c>
      <c r="E311" s="18" t="str">
        <f t="shared" si="266"/>
        <v>No</v>
      </c>
      <c r="F311" s="18" t="str">
        <f t="shared" si="267"/>
        <v>No</v>
      </c>
      <c r="G311" s="18" t="str">
        <f t="shared" si="268"/>
        <v>No</v>
      </c>
      <c r="H311" s="18" t="str">
        <f t="shared" si="269"/>
        <v>No</v>
      </c>
      <c r="I311" s="18" t="str">
        <f t="shared" si="270"/>
        <v>Yes</v>
      </c>
      <c r="J311" s="18" t="str">
        <f t="shared" si="271"/>
        <v>Yes</v>
      </c>
      <c r="K311" s="21">
        <v>309</v>
      </c>
      <c r="L311" s="5" t="s">
        <v>948</v>
      </c>
      <c r="M311" s="5" t="s">
        <v>949</v>
      </c>
      <c r="N311" s="5" t="s">
        <v>2307</v>
      </c>
      <c r="O311" s="5" t="s">
        <v>152</v>
      </c>
      <c r="P311" s="5" t="s">
        <v>2533</v>
      </c>
      <c r="Q311" s="34" t="s">
        <v>3525</v>
      </c>
      <c r="R311" s="21">
        <v>1</v>
      </c>
      <c r="S311" s="22"/>
      <c r="T311" s="22"/>
      <c r="U311" s="22"/>
      <c r="V311" s="22"/>
      <c r="W311" s="22"/>
      <c r="X311" s="22"/>
      <c r="Y311" s="22"/>
      <c r="Z311" s="22"/>
      <c r="AA311" s="5" t="s">
        <v>24</v>
      </c>
      <c r="AB311" s="5" t="s">
        <v>3526</v>
      </c>
      <c r="AC311" s="34" t="s">
        <v>3527</v>
      </c>
      <c r="AD311" s="21">
        <v>1</v>
      </c>
    </row>
    <row r="312" spans="1:30" x14ac:dyDescent="0.3">
      <c r="A312" s="18" t="str">
        <f t="shared" ref="A312:B312" si="326">IF(AND(ISNUMBER(SEARCH("Yes",C312)),ISNUMBER(SEARCH("Yes",E312)),ISNUMBER(SEARCH("Yes",G312)),ISNUMBER(SEARCH("Yes",I312))),"Yes","No")</f>
        <v>No</v>
      </c>
      <c r="B312" s="18" t="str">
        <f t="shared" si="326"/>
        <v>No</v>
      </c>
      <c r="C312" s="15" t="str">
        <f t="shared" si="264"/>
        <v>No</v>
      </c>
      <c r="D312" s="18" t="str">
        <f t="shared" si="265"/>
        <v>No</v>
      </c>
      <c r="E312" s="18" t="str">
        <f t="shared" si="266"/>
        <v>No</v>
      </c>
      <c r="F312" s="18" t="str">
        <f t="shared" si="267"/>
        <v>No</v>
      </c>
      <c r="G312" s="18" t="str">
        <f t="shared" si="268"/>
        <v>No</v>
      </c>
      <c r="H312" s="18" t="str">
        <f t="shared" si="269"/>
        <v>No</v>
      </c>
      <c r="I312" s="18" t="str">
        <f t="shared" si="270"/>
        <v>Yes</v>
      </c>
      <c r="J312" s="18" t="str">
        <f t="shared" si="271"/>
        <v>Yes</v>
      </c>
      <c r="K312" s="21">
        <v>310</v>
      </c>
      <c r="L312" s="5" t="s">
        <v>950</v>
      </c>
      <c r="M312" s="5" t="s">
        <v>951</v>
      </c>
      <c r="N312" s="5" t="s">
        <v>2307</v>
      </c>
      <c r="O312" s="5" t="s">
        <v>152</v>
      </c>
      <c r="P312" s="5" t="s">
        <v>2664</v>
      </c>
      <c r="Q312" s="34" t="s">
        <v>3528</v>
      </c>
      <c r="R312" s="21">
        <v>1</v>
      </c>
      <c r="S312" s="22"/>
      <c r="T312" s="22"/>
      <c r="U312" s="22"/>
      <c r="V312" s="22"/>
      <c r="W312" s="22"/>
      <c r="X312" s="22"/>
      <c r="Y312" s="22"/>
      <c r="Z312" s="22"/>
      <c r="AA312" s="5" t="s">
        <v>24</v>
      </c>
      <c r="AB312" s="5" t="s">
        <v>3197</v>
      </c>
      <c r="AC312" s="34" t="s">
        <v>3198</v>
      </c>
      <c r="AD312" s="21">
        <v>1</v>
      </c>
    </row>
    <row r="313" spans="1:30" x14ac:dyDescent="0.3">
      <c r="A313" s="18" t="str">
        <f t="shared" ref="A313:B313" si="327">IF(AND(ISNUMBER(SEARCH("Yes",C313)),ISNUMBER(SEARCH("Yes",E313)),ISNUMBER(SEARCH("Yes",G313)),ISNUMBER(SEARCH("Yes",I313))),"Yes","No")</f>
        <v>No</v>
      </c>
      <c r="B313" s="18" t="str">
        <f t="shared" si="327"/>
        <v>Yes</v>
      </c>
      <c r="C313" s="15" t="str">
        <f t="shared" si="264"/>
        <v>Yes</v>
      </c>
      <c r="D313" s="18" t="str">
        <f t="shared" si="265"/>
        <v>Yes</v>
      </c>
      <c r="E313" s="18" t="str">
        <f t="shared" si="266"/>
        <v>Yes</v>
      </c>
      <c r="F313" s="18" t="str">
        <f t="shared" si="267"/>
        <v>Yes</v>
      </c>
      <c r="G313" s="18" t="str">
        <f t="shared" si="268"/>
        <v>No</v>
      </c>
      <c r="H313" s="18" t="str">
        <f t="shared" si="269"/>
        <v>Yes</v>
      </c>
      <c r="I313" s="18" t="str">
        <f t="shared" si="270"/>
        <v>Yes</v>
      </c>
      <c r="J313" s="18" t="str">
        <f t="shared" si="271"/>
        <v>Yes</v>
      </c>
      <c r="K313" s="21">
        <v>311</v>
      </c>
      <c r="L313" s="5" t="s">
        <v>92</v>
      </c>
      <c r="M313" s="5" t="s">
        <v>3529</v>
      </c>
      <c r="N313" s="5" t="s">
        <v>2307</v>
      </c>
      <c r="O313" s="5" t="s">
        <v>24</v>
      </c>
      <c r="P313" s="5" t="s">
        <v>3403</v>
      </c>
      <c r="Q313" s="34" t="s">
        <v>3404</v>
      </c>
      <c r="R313" s="21">
        <v>1</v>
      </c>
      <c r="S313" s="5" t="s">
        <v>24</v>
      </c>
      <c r="T313" s="5" t="s">
        <v>3530</v>
      </c>
      <c r="U313" s="34" t="s">
        <v>3531</v>
      </c>
      <c r="V313" s="21">
        <v>1</v>
      </c>
      <c r="W313" s="5" t="s">
        <v>2310</v>
      </c>
      <c r="X313" s="5" t="s">
        <v>3532</v>
      </c>
      <c r="Y313" s="34" t="s">
        <v>3533</v>
      </c>
      <c r="Z313" s="21">
        <v>1</v>
      </c>
      <c r="AA313" s="5" t="s">
        <v>24</v>
      </c>
      <c r="AB313" s="5" t="s">
        <v>3534</v>
      </c>
      <c r="AC313" s="34" t="s">
        <v>3535</v>
      </c>
      <c r="AD313" s="21">
        <v>1</v>
      </c>
    </row>
    <row r="314" spans="1:30" x14ac:dyDescent="0.3">
      <c r="A314" s="18" t="str">
        <f t="shared" ref="A314:B314" si="328">IF(AND(ISNUMBER(SEARCH("Yes",C314)),ISNUMBER(SEARCH("Yes",E314)),ISNUMBER(SEARCH("Yes",G314)),ISNUMBER(SEARCH("Yes",I314))),"Yes","No")</f>
        <v>No</v>
      </c>
      <c r="B314" s="18" t="str">
        <f t="shared" si="328"/>
        <v>No</v>
      </c>
      <c r="C314" s="15" t="str">
        <f t="shared" si="264"/>
        <v>No</v>
      </c>
      <c r="D314" s="18" t="str">
        <f t="shared" si="265"/>
        <v>No</v>
      </c>
      <c r="E314" s="18" t="str">
        <f t="shared" si="266"/>
        <v>No</v>
      </c>
      <c r="F314" s="18" t="str">
        <f t="shared" si="267"/>
        <v>No</v>
      </c>
      <c r="G314" s="18" t="str">
        <f t="shared" si="268"/>
        <v>No</v>
      </c>
      <c r="H314" s="18" t="str">
        <f t="shared" si="269"/>
        <v>No</v>
      </c>
      <c r="I314" s="18" t="str">
        <f t="shared" si="270"/>
        <v>Yes</v>
      </c>
      <c r="J314" s="18" t="str">
        <f t="shared" si="271"/>
        <v>Yes</v>
      </c>
      <c r="K314" s="21">
        <v>312</v>
      </c>
      <c r="L314" s="5" t="s">
        <v>952</v>
      </c>
      <c r="M314" s="5" t="s">
        <v>953</v>
      </c>
      <c r="N314" s="5" t="s">
        <v>2307</v>
      </c>
      <c r="O314" s="5" t="s">
        <v>152</v>
      </c>
      <c r="P314" s="5" t="s">
        <v>2333</v>
      </c>
      <c r="Q314" s="34" t="s">
        <v>3536</v>
      </c>
      <c r="R314" s="21">
        <v>1</v>
      </c>
      <c r="S314" s="22"/>
      <c r="T314" s="22"/>
      <c r="U314" s="22"/>
      <c r="V314" s="22"/>
      <c r="W314" s="22"/>
      <c r="X314" s="22"/>
      <c r="Y314" s="22"/>
      <c r="Z314" s="22"/>
      <c r="AA314" s="5" t="s">
        <v>2310</v>
      </c>
      <c r="AB314" s="5" t="s">
        <v>2595</v>
      </c>
      <c r="AC314" s="34" t="s">
        <v>3537</v>
      </c>
      <c r="AD314" s="21">
        <v>1</v>
      </c>
    </row>
    <row r="315" spans="1:30" x14ac:dyDescent="0.3">
      <c r="A315" s="18" t="str">
        <f t="shared" ref="A315:B315" si="329">IF(AND(ISNUMBER(SEARCH("Yes",C315)),ISNUMBER(SEARCH("Yes",E315)),ISNUMBER(SEARCH("Yes",G315)),ISNUMBER(SEARCH("Yes",I315))),"Yes","No")</f>
        <v>No</v>
      </c>
      <c r="B315" s="18" t="str">
        <f t="shared" si="329"/>
        <v>No</v>
      </c>
      <c r="C315" s="15" t="str">
        <f t="shared" si="264"/>
        <v>No</v>
      </c>
      <c r="D315" s="18" t="str">
        <f t="shared" si="265"/>
        <v>No</v>
      </c>
      <c r="E315" s="18" t="str">
        <f t="shared" si="266"/>
        <v>No</v>
      </c>
      <c r="F315" s="18" t="str">
        <f t="shared" si="267"/>
        <v>No</v>
      </c>
      <c r="G315" s="18" t="str">
        <f t="shared" si="268"/>
        <v>No</v>
      </c>
      <c r="H315" s="18" t="str">
        <f t="shared" si="269"/>
        <v>No</v>
      </c>
      <c r="I315" s="18" t="str">
        <f t="shared" si="270"/>
        <v>Yes</v>
      </c>
      <c r="J315" s="18" t="str">
        <f t="shared" si="271"/>
        <v>Yes</v>
      </c>
      <c r="K315" s="21">
        <v>313</v>
      </c>
      <c r="L315" s="5" t="s">
        <v>954</v>
      </c>
      <c r="M315" s="5" t="s">
        <v>955</v>
      </c>
      <c r="N315" s="5" t="s">
        <v>2307</v>
      </c>
      <c r="O315" s="5" t="s">
        <v>152</v>
      </c>
      <c r="P315" s="5" t="s">
        <v>2431</v>
      </c>
      <c r="Q315" s="34" t="s">
        <v>3538</v>
      </c>
      <c r="R315" s="21">
        <v>1</v>
      </c>
      <c r="S315" s="22"/>
      <c r="T315" s="22"/>
      <c r="U315" s="22"/>
      <c r="V315" s="22"/>
      <c r="W315" s="22"/>
      <c r="X315" s="22"/>
      <c r="Y315" s="22"/>
      <c r="Z315" s="22"/>
      <c r="AA315" s="5" t="s">
        <v>2310</v>
      </c>
      <c r="AB315" s="5" t="s">
        <v>2749</v>
      </c>
      <c r="AC315" s="34" t="s">
        <v>3539</v>
      </c>
      <c r="AD315" s="21">
        <v>1</v>
      </c>
    </row>
    <row r="316" spans="1:30" x14ac:dyDescent="0.3">
      <c r="A316" s="18" t="str">
        <f t="shared" ref="A316:B316" si="330">IF(AND(ISNUMBER(SEARCH("Yes",C316)),ISNUMBER(SEARCH("Yes",E316)),ISNUMBER(SEARCH("Yes",G316)),ISNUMBER(SEARCH("Yes",I316))),"Yes","No")</f>
        <v>No</v>
      </c>
      <c r="B316" s="18" t="str">
        <f t="shared" si="330"/>
        <v>No</v>
      </c>
      <c r="C316" s="15" t="str">
        <f t="shared" si="264"/>
        <v>No</v>
      </c>
      <c r="D316" s="18" t="str">
        <f t="shared" si="265"/>
        <v>No</v>
      </c>
      <c r="E316" s="18" t="str">
        <f t="shared" si="266"/>
        <v>No</v>
      </c>
      <c r="F316" s="18" t="str">
        <f t="shared" si="267"/>
        <v>No</v>
      </c>
      <c r="G316" s="18" t="str">
        <f t="shared" si="268"/>
        <v>No</v>
      </c>
      <c r="H316" s="18" t="str">
        <f t="shared" si="269"/>
        <v>No</v>
      </c>
      <c r="I316" s="18" t="str">
        <f t="shared" si="270"/>
        <v>Yes</v>
      </c>
      <c r="J316" s="18" t="str">
        <f t="shared" si="271"/>
        <v>Yes</v>
      </c>
      <c r="K316" s="21">
        <v>314</v>
      </c>
      <c r="L316" s="5" t="s">
        <v>956</v>
      </c>
      <c r="M316" s="5" t="s">
        <v>957</v>
      </c>
      <c r="N316" s="5" t="s">
        <v>2307</v>
      </c>
      <c r="O316" s="5" t="s">
        <v>152</v>
      </c>
      <c r="P316" s="5" t="s">
        <v>2667</v>
      </c>
      <c r="Q316" s="34" t="s">
        <v>3540</v>
      </c>
      <c r="R316" s="21">
        <v>1</v>
      </c>
      <c r="S316" s="22"/>
      <c r="T316" s="22"/>
      <c r="U316" s="22"/>
      <c r="V316" s="22"/>
      <c r="W316" s="22"/>
      <c r="X316" s="22"/>
      <c r="Y316" s="22"/>
      <c r="Z316" s="22"/>
      <c r="AA316" s="5" t="s">
        <v>24</v>
      </c>
      <c r="AB316" s="5" t="s">
        <v>3541</v>
      </c>
      <c r="AC316" s="34" t="s">
        <v>2734</v>
      </c>
      <c r="AD316" s="21">
        <v>1</v>
      </c>
    </row>
    <row r="317" spans="1:30" x14ac:dyDescent="0.3">
      <c r="A317" s="18" t="str">
        <f t="shared" ref="A317:B317" si="331">IF(AND(ISNUMBER(SEARCH("Yes",C317)),ISNUMBER(SEARCH("Yes",E317)),ISNUMBER(SEARCH("Yes",G317)),ISNUMBER(SEARCH("Yes",I317))),"Yes","No")</f>
        <v>No</v>
      </c>
      <c r="B317" s="18" t="str">
        <f t="shared" si="331"/>
        <v>No</v>
      </c>
      <c r="C317" s="15" t="str">
        <f t="shared" si="264"/>
        <v>No</v>
      </c>
      <c r="D317" s="18" t="str">
        <f t="shared" si="265"/>
        <v>No</v>
      </c>
      <c r="E317" s="18" t="str">
        <f t="shared" si="266"/>
        <v>No</v>
      </c>
      <c r="F317" s="18" t="str">
        <f t="shared" si="267"/>
        <v>No</v>
      </c>
      <c r="G317" s="18" t="str">
        <f t="shared" si="268"/>
        <v>No</v>
      </c>
      <c r="H317" s="18" t="str">
        <f t="shared" si="269"/>
        <v>No</v>
      </c>
      <c r="I317" s="18" t="str">
        <f t="shared" si="270"/>
        <v>Yes</v>
      </c>
      <c r="J317" s="18" t="str">
        <f t="shared" si="271"/>
        <v>Yes</v>
      </c>
      <c r="K317" s="21">
        <v>315</v>
      </c>
      <c r="L317" s="5" t="s">
        <v>958</v>
      </c>
      <c r="M317" s="5" t="s">
        <v>959</v>
      </c>
      <c r="N317" s="5" t="s">
        <v>2307</v>
      </c>
      <c r="O317" s="5" t="s">
        <v>152</v>
      </c>
      <c r="P317" s="5" t="s">
        <v>3542</v>
      </c>
      <c r="Q317" s="34" t="s">
        <v>3543</v>
      </c>
      <c r="R317" s="21">
        <v>1</v>
      </c>
      <c r="S317" s="22"/>
      <c r="T317" s="22"/>
      <c r="U317" s="22"/>
      <c r="V317" s="22"/>
      <c r="W317" s="22"/>
      <c r="X317" s="22"/>
      <c r="Y317" s="22"/>
      <c r="Z317" s="22"/>
      <c r="AA317" s="5" t="s">
        <v>2310</v>
      </c>
      <c r="AB317" s="5" t="s">
        <v>3544</v>
      </c>
      <c r="AC317" s="34" t="s">
        <v>3545</v>
      </c>
      <c r="AD317" s="21">
        <v>1</v>
      </c>
    </row>
    <row r="318" spans="1:30" x14ac:dyDescent="0.3">
      <c r="A318" s="18" t="str">
        <f t="shared" ref="A318:B318" si="332">IF(AND(ISNUMBER(SEARCH("Yes",C318)),ISNUMBER(SEARCH("Yes",E318)),ISNUMBER(SEARCH("Yes",G318)),ISNUMBER(SEARCH("Yes",I318))),"Yes","No")</f>
        <v>No</v>
      </c>
      <c r="B318" s="18" t="str">
        <f t="shared" si="332"/>
        <v>No</v>
      </c>
      <c r="C318" s="15" t="str">
        <f t="shared" si="264"/>
        <v>No</v>
      </c>
      <c r="D318" s="18" t="str">
        <f t="shared" si="265"/>
        <v>No</v>
      </c>
      <c r="E318" s="18" t="str">
        <f t="shared" si="266"/>
        <v>No</v>
      </c>
      <c r="F318" s="18" t="str">
        <f t="shared" si="267"/>
        <v>No</v>
      </c>
      <c r="G318" s="18" t="str">
        <f t="shared" si="268"/>
        <v>No</v>
      </c>
      <c r="H318" s="18" t="str">
        <f t="shared" si="269"/>
        <v>No</v>
      </c>
      <c r="I318" s="18" t="str">
        <f t="shared" si="270"/>
        <v>Yes</v>
      </c>
      <c r="J318" s="18" t="str">
        <f t="shared" si="271"/>
        <v>Yes</v>
      </c>
      <c r="K318" s="21">
        <v>316</v>
      </c>
      <c r="L318" s="5" t="s">
        <v>960</v>
      </c>
      <c r="M318" s="5" t="s">
        <v>961</v>
      </c>
      <c r="N318" s="5" t="s">
        <v>2307</v>
      </c>
      <c r="O318" s="5" t="s">
        <v>152</v>
      </c>
      <c r="P318" s="5" t="s">
        <v>3546</v>
      </c>
      <c r="Q318" s="34" t="s">
        <v>3547</v>
      </c>
      <c r="R318" s="21">
        <v>1</v>
      </c>
      <c r="S318" s="22"/>
      <c r="T318" s="22"/>
      <c r="U318" s="22"/>
      <c r="V318" s="22"/>
      <c r="W318" s="22"/>
      <c r="X318" s="22"/>
      <c r="Y318" s="22"/>
      <c r="Z318" s="22"/>
      <c r="AA318" s="5" t="s">
        <v>24</v>
      </c>
      <c r="AB318" s="5" t="s">
        <v>3548</v>
      </c>
      <c r="AC318" s="34" t="s">
        <v>3549</v>
      </c>
      <c r="AD318" s="21">
        <v>1</v>
      </c>
    </row>
    <row r="319" spans="1:30" x14ac:dyDescent="0.3">
      <c r="A319" s="18" t="str">
        <f t="shared" ref="A319:B319" si="333">IF(AND(ISNUMBER(SEARCH("Yes",C319)),ISNUMBER(SEARCH("Yes",E319)),ISNUMBER(SEARCH("Yes",G319)),ISNUMBER(SEARCH("Yes",I319))),"Yes","No")</f>
        <v>No</v>
      </c>
      <c r="B319" s="18" t="str">
        <f t="shared" si="333"/>
        <v>No</v>
      </c>
      <c r="C319" s="15" t="str">
        <f t="shared" si="264"/>
        <v>No</v>
      </c>
      <c r="D319" s="18" t="str">
        <f t="shared" si="265"/>
        <v>No</v>
      </c>
      <c r="E319" s="18" t="str">
        <f t="shared" si="266"/>
        <v>No</v>
      </c>
      <c r="F319" s="18" t="str">
        <f t="shared" si="267"/>
        <v>No</v>
      </c>
      <c r="G319" s="18" t="str">
        <f t="shared" si="268"/>
        <v>No</v>
      </c>
      <c r="H319" s="18" t="str">
        <f t="shared" si="269"/>
        <v>No</v>
      </c>
      <c r="I319" s="18" t="str">
        <f t="shared" si="270"/>
        <v>Yes</v>
      </c>
      <c r="J319" s="18" t="str">
        <f t="shared" si="271"/>
        <v>Yes</v>
      </c>
      <c r="K319" s="21">
        <v>317</v>
      </c>
      <c r="L319" s="5" t="s">
        <v>962</v>
      </c>
      <c r="M319" s="5" t="s">
        <v>963</v>
      </c>
      <c r="N319" s="5" t="s">
        <v>2307</v>
      </c>
      <c r="O319" s="5" t="s">
        <v>152</v>
      </c>
      <c r="P319" s="5" t="s">
        <v>2667</v>
      </c>
      <c r="Q319" s="34" t="s">
        <v>3550</v>
      </c>
      <c r="R319" s="21">
        <v>1</v>
      </c>
      <c r="S319" s="22"/>
      <c r="T319" s="22"/>
      <c r="U319" s="22"/>
      <c r="V319" s="22"/>
      <c r="W319" s="22"/>
      <c r="X319" s="22"/>
      <c r="Y319" s="22"/>
      <c r="Z319" s="22"/>
      <c r="AA319" s="5" t="s">
        <v>24</v>
      </c>
      <c r="AB319" s="5" t="s">
        <v>3551</v>
      </c>
      <c r="AC319" s="34" t="s">
        <v>3552</v>
      </c>
      <c r="AD319" s="21">
        <v>1</v>
      </c>
    </row>
    <row r="320" spans="1:30" x14ac:dyDescent="0.3">
      <c r="A320" s="18" t="str">
        <f t="shared" ref="A320:B320" si="334">IF(AND(ISNUMBER(SEARCH("Yes",C320)),ISNUMBER(SEARCH("Yes",E320)),ISNUMBER(SEARCH("Yes",G320)),ISNUMBER(SEARCH("Yes",I320))),"Yes","No")</f>
        <v>No</v>
      </c>
      <c r="B320" s="18" t="str">
        <f t="shared" si="334"/>
        <v>No</v>
      </c>
      <c r="C320" s="15" t="str">
        <f t="shared" si="264"/>
        <v>No</v>
      </c>
      <c r="D320" s="18" t="str">
        <f t="shared" si="265"/>
        <v>No</v>
      </c>
      <c r="E320" s="18" t="str">
        <f t="shared" si="266"/>
        <v>No</v>
      </c>
      <c r="F320" s="18" t="str">
        <f t="shared" si="267"/>
        <v>No</v>
      </c>
      <c r="G320" s="18" t="str">
        <f t="shared" si="268"/>
        <v>No</v>
      </c>
      <c r="H320" s="18" t="str">
        <f t="shared" si="269"/>
        <v>No</v>
      </c>
      <c r="I320" s="18" t="str">
        <f t="shared" si="270"/>
        <v>Yes</v>
      </c>
      <c r="J320" s="18" t="str">
        <f t="shared" si="271"/>
        <v>Yes</v>
      </c>
      <c r="K320" s="21">
        <v>318</v>
      </c>
      <c r="L320" s="5" t="s">
        <v>964</v>
      </c>
      <c r="M320" s="5" t="s">
        <v>3553</v>
      </c>
      <c r="N320" s="5" t="s">
        <v>2307</v>
      </c>
      <c r="O320" s="5" t="s">
        <v>152</v>
      </c>
      <c r="P320" s="5" t="s">
        <v>2537</v>
      </c>
      <c r="Q320" s="34" t="s">
        <v>3554</v>
      </c>
      <c r="R320" s="21">
        <v>1</v>
      </c>
      <c r="S320" s="22"/>
      <c r="T320" s="22"/>
      <c r="U320" s="22"/>
      <c r="V320" s="22"/>
      <c r="W320" s="22"/>
      <c r="X320" s="22"/>
      <c r="Y320" s="22"/>
      <c r="Z320" s="22"/>
      <c r="AA320" s="5" t="s">
        <v>24</v>
      </c>
      <c r="AB320" s="5" t="s">
        <v>3555</v>
      </c>
      <c r="AC320" s="34" t="s">
        <v>3556</v>
      </c>
      <c r="AD320" s="21">
        <v>1</v>
      </c>
    </row>
    <row r="321" spans="1:30" x14ac:dyDescent="0.3">
      <c r="A321" s="18" t="str">
        <f t="shared" ref="A321:B321" si="335">IF(AND(ISNUMBER(SEARCH("Yes",C321)),ISNUMBER(SEARCH("Yes",E321)),ISNUMBER(SEARCH("Yes",G321)),ISNUMBER(SEARCH("Yes",I321))),"Yes","No")</f>
        <v>No</v>
      </c>
      <c r="B321" s="18" t="str">
        <f t="shared" si="335"/>
        <v>No</v>
      </c>
      <c r="C321" s="15" t="str">
        <f t="shared" si="264"/>
        <v>No</v>
      </c>
      <c r="D321" s="18" t="str">
        <f t="shared" si="265"/>
        <v>No</v>
      </c>
      <c r="E321" s="18" t="str">
        <f t="shared" si="266"/>
        <v>No</v>
      </c>
      <c r="F321" s="18" t="str">
        <f t="shared" si="267"/>
        <v>No</v>
      </c>
      <c r="G321" s="18" t="str">
        <f t="shared" si="268"/>
        <v>No</v>
      </c>
      <c r="H321" s="18" t="str">
        <f t="shared" si="269"/>
        <v>No</v>
      </c>
      <c r="I321" s="18" t="str">
        <f t="shared" si="270"/>
        <v>Yes</v>
      </c>
      <c r="J321" s="18" t="str">
        <f t="shared" si="271"/>
        <v>Yes</v>
      </c>
      <c r="K321" s="21">
        <v>319</v>
      </c>
      <c r="L321" s="5" t="s">
        <v>966</v>
      </c>
      <c r="M321" s="5" t="s">
        <v>967</v>
      </c>
      <c r="N321" s="5" t="s">
        <v>2307</v>
      </c>
      <c r="O321" s="5" t="s">
        <v>152</v>
      </c>
      <c r="P321" s="5" t="s">
        <v>2435</v>
      </c>
      <c r="Q321" s="34" t="s">
        <v>3557</v>
      </c>
      <c r="R321" s="21">
        <v>1</v>
      </c>
      <c r="S321" s="22"/>
      <c r="T321" s="22"/>
      <c r="U321" s="22"/>
      <c r="V321" s="22"/>
      <c r="W321" s="22"/>
      <c r="X321" s="22"/>
      <c r="Y321" s="22"/>
      <c r="Z321" s="22"/>
      <c r="AA321" s="5" t="s">
        <v>2310</v>
      </c>
      <c r="AB321" s="5" t="s">
        <v>3072</v>
      </c>
      <c r="AC321" s="34" t="s">
        <v>2349</v>
      </c>
      <c r="AD321" s="21">
        <v>1</v>
      </c>
    </row>
    <row r="322" spans="1:30" x14ac:dyDescent="0.3">
      <c r="A322" s="18" t="str">
        <f t="shared" ref="A322:B322" si="336">IF(AND(ISNUMBER(SEARCH("Yes",C322)),ISNUMBER(SEARCH("Yes",E322)),ISNUMBER(SEARCH("Yes",G322)),ISNUMBER(SEARCH("Yes",I322))),"Yes","No")</f>
        <v>No</v>
      </c>
      <c r="B322" s="18" t="str">
        <f t="shared" si="336"/>
        <v>No</v>
      </c>
      <c r="C322" s="15" t="str">
        <f t="shared" si="264"/>
        <v>No</v>
      </c>
      <c r="D322" s="18" t="str">
        <f t="shared" si="265"/>
        <v>No</v>
      </c>
      <c r="E322" s="18" t="str">
        <f t="shared" si="266"/>
        <v>No</v>
      </c>
      <c r="F322" s="18" t="str">
        <f t="shared" si="267"/>
        <v>No</v>
      </c>
      <c r="G322" s="18" t="str">
        <f t="shared" si="268"/>
        <v>No</v>
      </c>
      <c r="H322" s="18" t="str">
        <f t="shared" si="269"/>
        <v>No</v>
      </c>
      <c r="I322" s="18" t="str">
        <f t="shared" si="270"/>
        <v>Yes</v>
      </c>
      <c r="J322" s="18" t="str">
        <f t="shared" si="271"/>
        <v>Yes</v>
      </c>
      <c r="K322" s="21">
        <v>320</v>
      </c>
      <c r="L322" s="5" t="s">
        <v>968</v>
      </c>
      <c r="M322" s="5" t="s">
        <v>969</v>
      </c>
      <c r="N322" s="5" t="s">
        <v>2307</v>
      </c>
      <c r="O322" s="5" t="s">
        <v>152</v>
      </c>
      <c r="P322" s="5" t="s">
        <v>2435</v>
      </c>
      <c r="Q322" s="34" t="s">
        <v>3558</v>
      </c>
      <c r="R322" s="21">
        <v>1</v>
      </c>
      <c r="S322" s="22"/>
      <c r="T322" s="22"/>
      <c r="U322" s="22"/>
      <c r="V322" s="22"/>
      <c r="W322" s="22"/>
      <c r="X322" s="22"/>
      <c r="Y322" s="22"/>
      <c r="Z322" s="22"/>
      <c r="AA322" s="5" t="s">
        <v>2310</v>
      </c>
      <c r="AB322" s="5" t="s">
        <v>2749</v>
      </c>
      <c r="AC322" s="34" t="s">
        <v>2750</v>
      </c>
      <c r="AD322" s="21">
        <v>1</v>
      </c>
    </row>
    <row r="323" spans="1:30" x14ac:dyDescent="0.3">
      <c r="A323" s="18" t="str">
        <f t="shared" ref="A323:B323" si="337">IF(AND(ISNUMBER(SEARCH("Yes",C323)),ISNUMBER(SEARCH("Yes",E323)),ISNUMBER(SEARCH("Yes",G323)),ISNUMBER(SEARCH("Yes",I323))),"Yes","No")</f>
        <v>No</v>
      </c>
      <c r="B323" s="18" t="str">
        <f t="shared" si="337"/>
        <v>No</v>
      </c>
      <c r="C323" s="15" t="str">
        <f t="shared" si="264"/>
        <v>No</v>
      </c>
      <c r="D323" s="18" t="str">
        <f t="shared" si="265"/>
        <v>No</v>
      </c>
      <c r="E323" s="18" t="str">
        <f t="shared" si="266"/>
        <v>No</v>
      </c>
      <c r="F323" s="18" t="str">
        <f t="shared" si="267"/>
        <v>No</v>
      </c>
      <c r="G323" s="18" t="str">
        <f t="shared" si="268"/>
        <v>No</v>
      </c>
      <c r="H323" s="18" t="str">
        <f t="shared" si="269"/>
        <v>No</v>
      </c>
      <c r="I323" s="18" t="str">
        <f t="shared" si="270"/>
        <v>Yes</v>
      </c>
      <c r="J323" s="18" t="str">
        <f t="shared" si="271"/>
        <v>No</v>
      </c>
      <c r="K323" s="21">
        <v>321</v>
      </c>
      <c r="L323" s="5" t="s">
        <v>970</v>
      </c>
      <c r="M323" s="5" t="s">
        <v>971</v>
      </c>
      <c r="N323" s="5" t="s">
        <v>2307</v>
      </c>
      <c r="O323" s="5" t="s">
        <v>152</v>
      </c>
      <c r="P323" s="5" t="s">
        <v>3559</v>
      </c>
      <c r="Q323" s="34" t="s">
        <v>3560</v>
      </c>
      <c r="R323" s="21">
        <v>1</v>
      </c>
      <c r="S323" s="22"/>
      <c r="T323" s="22"/>
      <c r="U323" s="22"/>
      <c r="V323" s="22"/>
      <c r="W323" s="22"/>
      <c r="X323" s="22"/>
      <c r="Y323" s="22"/>
      <c r="Z323" s="22"/>
      <c r="AA323" s="5" t="s">
        <v>152</v>
      </c>
      <c r="AB323" s="5" t="s">
        <v>2335</v>
      </c>
      <c r="AC323" s="34" t="s">
        <v>3561</v>
      </c>
      <c r="AD323" s="21">
        <v>1</v>
      </c>
    </row>
    <row r="324" spans="1:30" x14ac:dyDescent="0.3">
      <c r="A324" s="18" t="str">
        <f t="shared" ref="A324:B324" si="338">IF(AND(ISNUMBER(SEARCH("Yes",C324)),ISNUMBER(SEARCH("Yes",E324)),ISNUMBER(SEARCH("Yes",G324)),ISNUMBER(SEARCH("Yes",I324))),"Yes","No")</f>
        <v>No</v>
      </c>
      <c r="B324" s="18" t="str">
        <f t="shared" si="338"/>
        <v>No</v>
      </c>
      <c r="C324" s="15" t="str">
        <f t="shared" si="264"/>
        <v>No</v>
      </c>
      <c r="D324" s="18" t="str">
        <f t="shared" si="265"/>
        <v>No</v>
      </c>
      <c r="E324" s="18" t="str">
        <f t="shared" si="266"/>
        <v>No</v>
      </c>
      <c r="F324" s="18" t="str">
        <f t="shared" si="267"/>
        <v>No</v>
      </c>
      <c r="G324" s="18" t="str">
        <f t="shared" si="268"/>
        <v>No</v>
      </c>
      <c r="H324" s="18" t="str">
        <f t="shared" si="269"/>
        <v>No</v>
      </c>
      <c r="I324" s="18" t="str">
        <f t="shared" si="270"/>
        <v>Yes</v>
      </c>
      <c r="J324" s="18" t="str">
        <f t="shared" si="271"/>
        <v>Yes</v>
      </c>
      <c r="K324" s="21">
        <v>322</v>
      </c>
      <c r="L324" s="5" t="s">
        <v>972</v>
      </c>
      <c r="M324" s="5" t="s">
        <v>973</v>
      </c>
      <c r="N324" s="5" t="s">
        <v>2307</v>
      </c>
      <c r="O324" s="5" t="s">
        <v>152</v>
      </c>
      <c r="P324" s="5" t="s">
        <v>2431</v>
      </c>
      <c r="Q324" s="34" t="s">
        <v>3562</v>
      </c>
      <c r="R324" s="21">
        <v>1</v>
      </c>
      <c r="S324" s="22"/>
      <c r="T324" s="22"/>
      <c r="U324" s="22"/>
      <c r="V324" s="22"/>
      <c r="W324" s="22"/>
      <c r="X324" s="22"/>
      <c r="Y324" s="22"/>
      <c r="Z324" s="22"/>
      <c r="AA324" s="5" t="s">
        <v>2310</v>
      </c>
      <c r="AB324" s="5" t="s">
        <v>3563</v>
      </c>
      <c r="AC324" s="34" t="s">
        <v>3564</v>
      </c>
      <c r="AD324" s="21">
        <v>1</v>
      </c>
    </row>
    <row r="325" spans="1:30" x14ac:dyDescent="0.3">
      <c r="A325" s="18" t="str">
        <f t="shared" ref="A325:B325" si="339">IF(AND(ISNUMBER(SEARCH("Yes",C325)),ISNUMBER(SEARCH("Yes",E325)),ISNUMBER(SEARCH("Yes",G325)),ISNUMBER(SEARCH("Yes",I325))),"Yes","No")</f>
        <v>No</v>
      </c>
      <c r="B325" s="18" t="str">
        <f t="shared" si="339"/>
        <v>No</v>
      </c>
      <c r="C325" s="15" t="str">
        <f t="shared" si="264"/>
        <v>No</v>
      </c>
      <c r="D325" s="18" t="str">
        <f t="shared" si="265"/>
        <v>No</v>
      </c>
      <c r="E325" s="18" t="str">
        <f t="shared" si="266"/>
        <v>No</v>
      </c>
      <c r="F325" s="18" t="str">
        <f t="shared" si="267"/>
        <v>No</v>
      </c>
      <c r="G325" s="18" t="str">
        <f t="shared" si="268"/>
        <v>No</v>
      </c>
      <c r="H325" s="18" t="str">
        <f t="shared" si="269"/>
        <v>No</v>
      </c>
      <c r="I325" s="18" t="str">
        <f t="shared" si="270"/>
        <v>Yes</v>
      </c>
      <c r="J325" s="18" t="str">
        <f t="shared" si="271"/>
        <v>Yes</v>
      </c>
      <c r="K325" s="21">
        <v>323</v>
      </c>
      <c r="L325" s="5" t="s">
        <v>974</v>
      </c>
      <c r="M325" s="5" t="s">
        <v>975</v>
      </c>
      <c r="N325" s="5" t="s">
        <v>2307</v>
      </c>
      <c r="O325" s="5" t="s">
        <v>152</v>
      </c>
      <c r="P325" s="5" t="s">
        <v>2761</v>
      </c>
      <c r="Q325" s="34" t="s">
        <v>3565</v>
      </c>
      <c r="R325" s="21">
        <v>1</v>
      </c>
      <c r="S325" s="22"/>
      <c r="T325" s="22"/>
      <c r="U325" s="22"/>
      <c r="V325" s="22"/>
      <c r="W325" s="22"/>
      <c r="X325" s="22"/>
      <c r="Y325" s="22"/>
      <c r="Z325" s="22"/>
      <c r="AA325" s="5" t="s">
        <v>2310</v>
      </c>
      <c r="AB325" s="5" t="s">
        <v>2386</v>
      </c>
      <c r="AC325" s="34" t="s">
        <v>3566</v>
      </c>
      <c r="AD325" s="21">
        <v>1</v>
      </c>
    </row>
    <row r="326" spans="1:30" x14ac:dyDescent="0.3">
      <c r="A326" s="18" t="str">
        <f t="shared" ref="A326:B326" si="340">IF(AND(ISNUMBER(SEARCH("Yes",C326)),ISNUMBER(SEARCH("Yes",E326)),ISNUMBER(SEARCH("Yes",G326)),ISNUMBER(SEARCH("Yes",I326))),"Yes","No")</f>
        <v>No</v>
      </c>
      <c r="B326" s="18" t="str">
        <f t="shared" si="340"/>
        <v>No</v>
      </c>
      <c r="C326" s="15" t="str">
        <f t="shared" si="264"/>
        <v>No</v>
      </c>
      <c r="D326" s="18" t="str">
        <f t="shared" si="265"/>
        <v>No</v>
      </c>
      <c r="E326" s="18" t="str">
        <f t="shared" si="266"/>
        <v>No</v>
      </c>
      <c r="F326" s="18" t="str">
        <f t="shared" si="267"/>
        <v>No</v>
      </c>
      <c r="G326" s="18" t="str">
        <f t="shared" si="268"/>
        <v>No</v>
      </c>
      <c r="H326" s="18" t="str">
        <f t="shared" si="269"/>
        <v>No</v>
      </c>
      <c r="I326" s="18" t="str">
        <f t="shared" si="270"/>
        <v>Yes</v>
      </c>
      <c r="J326" s="18" t="str">
        <f t="shared" si="271"/>
        <v>Yes</v>
      </c>
      <c r="K326" s="21">
        <v>324</v>
      </c>
      <c r="L326" s="5" t="s">
        <v>976</v>
      </c>
      <c r="M326" s="5" t="s">
        <v>977</v>
      </c>
      <c r="N326" s="5" t="s">
        <v>2307</v>
      </c>
      <c r="O326" s="5" t="s">
        <v>152</v>
      </c>
      <c r="P326" s="5" t="s">
        <v>2333</v>
      </c>
      <c r="Q326" s="34" t="s">
        <v>3567</v>
      </c>
      <c r="R326" s="21">
        <v>1</v>
      </c>
      <c r="S326" s="22"/>
      <c r="T326" s="22"/>
      <c r="U326" s="22"/>
      <c r="V326" s="22"/>
      <c r="W326" s="22"/>
      <c r="X326" s="22"/>
      <c r="Y326" s="22"/>
      <c r="Z326" s="22"/>
      <c r="AA326" s="5" t="s">
        <v>2310</v>
      </c>
      <c r="AB326" s="5" t="s">
        <v>3568</v>
      </c>
      <c r="AC326" s="34" t="s">
        <v>3569</v>
      </c>
      <c r="AD326" s="21">
        <v>1</v>
      </c>
    </row>
    <row r="327" spans="1:30" x14ac:dyDescent="0.3">
      <c r="A327" s="18" t="str">
        <f t="shared" ref="A327:B327" si="341">IF(AND(ISNUMBER(SEARCH("Yes",C327)),ISNUMBER(SEARCH("Yes",E327)),ISNUMBER(SEARCH("Yes",G327)),ISNUMBER(SEARCH("Yes",I327))),"Yes","No")</f>
        <v>No</v>
      </c>
      <c r="B327" s="18" t="str">
        <f t="shared" si="341"/>
        <v>No</v>
      </c>
      <c r="C327" s="15" t="str">
        <f t="shared" si="264"/>
        <v>No</v>
      </c>
      <c r="D327" s="18" t="str">
        <f t="shared" si="265"/>
        <v>No</v>
      </c>
      <c r="E327" s="18" t="str">
        <f t="shared" si="266"/>
        <v>No</v>
      </c>
      <c r="F327" s="18" t="str">
        <f t="shared" si="267"/>
        <v>No</v>
      </c>
      <c r="G327" s="18" t="str">
        <f t="shared" si="268"/>
        <v>No</v>
      </c>
      <c r="H327" s="18" t="str">
        <f t="shared" si="269"/>
        <v>No</v>
      </c>
      <c r="I327" s="18" t="str">
        <f t="shared" si="270"/>
        <v>Yes</v>
      </c>
      <c r="J327" s="18" t="str">
        <f t="shared" si="271"/>
        <v>Yes</v>
      </c>
      <c r="K327" s="21">
        <v>325</v>
      </c>
      <c r="L327" s="5" t="s">
        <v>978</v>
      </c>
      <c r="M327" s="5" t="s">
        <v>979</v>
      </c>
      <c r="N327" s="5" t="s">
        <v>2307</v>
      </c>
      <c r="O327" s="5" t="s">
        <v>152</v>
      </c>
      <c r="P327" s="5" t="s">
        <v>2431</v>
      </c>
      <c r="Q327" s="34" t="s">
        <v>3570</v>
      </c>
      <c r="R327" s="21">
        <v>1</v>
      </c>
      <c r="S327" s="22"/>
      <c r="T327" s="22"/>
      <c r="U327" s="22"/>
      <c r="V327" s="22"/>
      <c r="W327" s="22"/>
      <c r="X327" s="22"/>
      <c r="Y327" s="22"/>
      <c r="Z327" s="22"/>
      <c r="AA327" s="5" t="s">
        <v>2310</v>
      </c>
      <c r="AB327" s="5" t="s">
        <v>3571</v>
      </c>
      <c r="AC327" s="34" t="s">
        <v>3572</v>
      </c>
      <c r="AD327" s="21">
        <v>1</v>
      </c>
    </row>
    <row r="328" spans="1:30" x14ac:dyDescent="0.3">
      <c r="A328" s="18" t="str">
        <f t="shared" ref="A328:B328" si="342">IF(AND(ISNUMBER(SEARCH("Yes",C328)),ISNUMBER(SEARCH("Yes",E328)),ISNUMBER(SEARCH("Yes",G328)),ISNUMBER(SEARCH("Yes",I328))),"Yes","No")</f>
        <v>No</v>
      </c>
      <c r="B328" s="18" t="str">
        <f t="shared" si="342"/>
        <v>No</v>
      </c>
      <c r="C328" s="15" t="str">
        <f t="shared" si="264"/>
        <v>No</v>
      </c>
      <c r="D328" s="18" t="str">
        <f t="shared" si="265"/>
        <v>No</v>
      </c>
      <c r="E328" s="18" t="str">
        <f t="shared" si="266"/>
        <v>No</v>
      </c>
      <c r="F328" s="18" t="str">
        <f t="shared" si="267"/>
        <v>No</v>
      </c>
      <c r="G328" s="18" t="str">
        <f t="shared" si="268"/>
        <v>No</v>
      </c>
      <c r="H328" s="18" t="str">
        <f t="shared" si="269"/>
        <v>No</v>
      </c>
      <c r="I328" s="18" t="str">
        <f t="shared" si="270"/>
        <v>Yes</v>
      </c>
      <c r="J328" s="18" t="str">
        <f t="shared" si="271"/>
        <v>Yes</v>
      </c>
      <c r="K328" s="21">
        <v>326</v>
      </c>
      <c r="L328" s="5" t="s">
        <v>980</v>
      </c>
      <c r="M328" s="5" t="s">
        <v>981</v>
      </c>
      <c r="N328" s="5" t="s">
        <v>2307</v>
      </c>
      <c r="O328" s="5" t="s">
        <v>152</v>
      </c>
      <c r="P328" s="5" t="s">
        <v>3573</v>
      </c>
      <c r="Q328" s="34" t="s">
        <v>3574</v>
      </c>
      <c r="R328" s="21">
        <v>1</v>
      </c>
      <c r="S328" s="22"/>
      <c r="T328" s="22"/>
      <c r="U328" s="22"/>
      <c r="V328" s="22"/>
      <c r="W328" s="22"/>
      <c r="X328" s="22"/>
      <c r="Y328" s="22"/>
      <c r="Z328" s="22"/>
      <c r="AA328" s="5" t="s">
        <v>2310</v>
      </c>
      <c r="AB328" s="5" t="s">
        <v>3575</v>
      </c>
      <c r="AC328" s="34" t="s">
        <v>3576</v>
      </c>
      <c r="AD328" s="21">
        <v>1</v>
      </c>
    </row>
    <row r="329" spans="1:30" x14ac:dyDescent="0.3">
      <c r="A329" s="18" t="str">
        <f t="shared" ref="A329:B329" si="343">IF(AND(ISNUMBER(SEARCH("Yes",C329)),ISNUMBER(SEARCH("Yes",E329)),ISNUMBER(SEARCH("Yes",G329)),ISNUMBER(SEARCH("Yes",I329))),"Yes","No")</f>
        <v>Yes</v>
      </c>
      <c r="B329" s="18" t="str">
        <f t="shared" si="343"/>
        <v>No</v>
      </c>
      <c r="C329" s="15" t="str">
        <f t="shared" si="264"/>
        <v>Yes</v>
      </c>
      <c r="D329" s="18" t="str">
        <f t="shared" si="265"/>
        <v>Yes</v>
      </c>
      <c r="E329" s="18" t="str">
        <f t="shared" si="266"/>
        <v>Yes</v>
      </c>
      <c r="F329" s="18" t="str">
        <f t="shared" si="267"/>
        <v>Yes</v>
      </c>
      <c r="G329" s="18" t="str">
        <f t="shared" si="268"/>
        <v>Yes</v>
      </c>
      <c r="H329" s="18" t="str">
        <f t="shared" si="269"/>
        <v>Yes</v>
      </c>
      <c r="I329" s="18" t="str">
        <f t="shared" si="270"/>
        <v>Yes</v>
      </c>
      <c r="J329" s="18" t="str">
        <f t="shared" si="271"/>
        <v>No</v>
      </c>
      <c r="K329" s="21">
        <v>327</v>
      </c>
      <c r="L329" s="5" t="s">
        <v>287</v>
      </c>
      <c r="M329" s="5" t="s">
        <v>288</v>
      </c>
      <c r="N329" s="5" t="s">
        <v>2307</v>
      </c>
      <c r="O329" s="5" t="s">
        <v>2310</v>
      </c>
      <c r="P329" s="5" t="s">
        <v>3577</v>
      </c>
      <c r="Q329" s="34" t="s">
        <v>3578</v>
      </c>
      <c r="R329" s="21">
        <v>1</v>
      </c>
      <c r="S329" s="5" t="s">
        <v>2310</v>
      </c>
      <c r="T329" s="5" t="s">
        <v>3579</v>
      </c>
      <c r="U329" s="34" t="s">
        <v>3580</v>
      </c>
      <c r="V329" s="21">
        <v>1</v>
      </c>
      <c r="W329" s="5" t="s">
        <v>2310</v>
      </c>
      <c r="X329" s="5" t="s">
        <v>3581</v>
      </c>
      <c r="Y329" s="34" t="s">
        <v>3582</v>
      </c>
      <c r="Z329" s="21">
        <v>1</v>
      </c>
      <c r="AA329" s="5" t="s">
        <v>152</v>
      </c>
      <c r="AB329" s="5" t="s">
        <v>3583</v>
      </c>
      <c r="AC329" s="34" t="s">
        <v>3584</v>
      </c>
      <c r="AD329" s="21">
        <v>1</v>
      </c>
    </row>
    <row r="330" spans="1:30" x14ac:dyDescent="0.3">
      <c r="A330" s="18" t="str">
        <f t="shared" ref="A330:B330" si="344">IF(AND(ISNUMBER(SEARCH("Yes",C330)),ISNUMBER(SEARCH("Yes",E330)),ISNUMBER(SEARCH("Yes",G330)),ISNUMBER(SEARCH("Yes",I330))),"Yes","No")</f>
        <v>No</v>
      </c>
      <c r="B330" s="18" t="str">
        <f t="shared" si="344"/>
        <v>No</v>
      </c>
      <c r="C330" s="15" t="str">
        <f t="shared" si="264"/>
        <v>No</v>
      </c>
      <c r="D330" s="18" t="str">
        <f t="shared" si="265"/>
        <v>No</v>
      </c>
      <c r="E330" s="18" t="str">
        <f t="shared" si="266"/>
        <v>No</v>
      </c>
      <c r="F330" s="18" t="str">
        <f t="shared" si="267"/>
        <v>No</v>
      </c>
      <c r="G330" s="18" t="str">
        <f t="shared" si="268"/>
        <v>No</v>
      </c>
      <c r="H330" s="18" t="str">
        <f t="shared" si="269"/>
        <v>No</v>
      </c>
      <c r="I330" s="18" t="str">
        <f t="shared" si="270"/>
        <v>Yes</v>
      </c>
      <c r="J330" s="18" t="str">
        <f t="shared" si="271"/>
        <v>Yes</v>
      </c>
      <c r="K330" s="21">
        <v>328</v>
      </c>
      <c r="L330" s="5" t="s">
        <v>982</v>
      </c>
      <c r="M330" s="5" t="s">
        <v>983</v>
      </c>
      <c r="N330" s="5" t="s">
        <v>2307</v>
      </c>
      <c r="O330" s="5" t="s">
        <v>152</v>
      </c>
      <c r="P330" s="5" t="s">
        <v>2431</v>
      </c>
      <c r="Q330" s="34" t="s">
        <v>3585</v>
      </c>
      <c r="R330" s="21">
        <v>1</v>
      </c>
      <c r="S330" s="22"/>
      <c r="T330" s="22"/>
      <c r="U330" s="22"/>
      <c r="V330" s="22"/>
      <c r="W330" s="22"/>
      <c r="X330" s="22"/>
      <c r="Y330" s="22"/>
      <c r="Z330" s="22"/>
      <c r="AA330" s="5" t="s">
        <v>24</v>
      </c>
      <c r="AB330" s="5" t="s">
        <v>3586</v>
      </c>
      <c r="AC330" s="34" t="s">
        <v>2734</v>
      </c>
      <c r="AD330" s="21">
        <v>1</v>
      </c>
    </row>
    <row r="331" spans="1:30" x14ac:dyDescent="0.3">
      <c r="A331" s="18" t="str">
        <f t="shared" ref="A331:B331" si="345">IF(AND(ISNUMBER(SEARCH("Yes",C331)),ISNUMBER(SEARCH("Yes",E331)),ISNUMBER(SEARCH("Yes",G331)),ISNUMBER(SEARCH("Yes",I331))),"Yes","No")</f>
        <v>No</v>
      </c>
      <c r="B331" s="18" t="str">
        <f t="shared" si="345"/>
        <v>No</v>
      </c>
      <c r="C331" s="15" t="str">
        <f t="shared" si="264"/>
        <v>No</v>
      </c>
      <c r="D331" s="18" t="str">
        <f t="shared" si="265"/>
        <v>No</v>
      </c>
      <c r="E331" s="18" t="str">
        <f t="shared" si="266"/>
        <v>Yes</v>
      </c>
      <c r="F331" s="18" t="str">
        <f t="shared" si="267"/>
        <v>Yes</v>
      </c>
      <c r="G331" s="18" t="str">
        <f t="shared" si="268"/>
        <v>Yes</v>
      </c>
      <c r="H331" s="18" t="str">
        <f t="shared" si="269"/>
        <v>Yes</v>
      </c>
      <c r="I331" s="18" t="str">
        <f t="shared" si="270"/>
        <v>Yes</v>
      </c>
      <c r="J331" s="18" t="str">
        <f t="shared" si="271"/>
        <v>Yes</v>
      </c>
      <c r="K331" s="21">
        <v>329</v>
      </c>
      <c r="L331" s="5" t="s">
        <v>335</v>
      </c>
      <c r="M331" s="5" t="s">
        <v>336</v>
      </c>
      <c r="N331" s="5" t="s">
        <v>2307</v>
      </c>
      <c r="O331" s="5" t="s">
        <v>152</v>
      </c>
      <c r="P331" s="5" t="s">
        <v>3587</v>
      </c>
      <c r="Q331" s="34" t="s">
        <v>3588</v>
      </c>
      <c r="R331" s="21">
        <v>1</v>
      </c>
      <c r="S331" s="5" t="s">
        <v>2310</v>
      </c>
      <c r="T331" s="5" t="s">
        <v>3589</v>
      </c>
      <c r="U331" s="34" t="s">
        <v>3590</v>
      </c>
      <c r="V331" s="21">
        <v>1</v>
      </c>
      <c r="W331" s="5" t="s">
        <v>24</v>
      </c>
      <c r="X331" s="5" t="s">
        <v>3591</v>
      </c>
      <c r="Y331" s="34" t="s">
        <v>3592</v>
      </c>
      <c r="Z331" s="21">
        <v>1</v>
      </c>
      <c r="AA331" s="5" t="s">
        <v>2310</v>
      </c>
      <c r="AB331" s="5" t="s">
        <v>3593</v>
      </c>
      <c r="AC331" s="34" t="s">
        <v>3594</v>
      </c>
      <c r="AD331" s="21">
        <v>1</v>
      </c>
    </row>
    <row r="332" spans="1:30" x14ac:dyDescent="0.3">
      <c r="A332" s="18" t="str">
        <f t="shared" ref="A332:B332" si="346">IF(AND(ISNUMBER(SEARCH("Yes",C332)),ISNUMBER(SEARCH("Yes",E332)),ISNUMBER(SEARCH("Yes",G332)),ISNUMBER(SEARCH("Yes",I332))),"Yes","No")</f>
        <v>No</v>
      </c>
      <c r="B332" s="18" t="str">
        <f t="shared" si="346"/>
        <v>No</v>
      </c>
      <c r="C332" s="15" t="str">
        <f t="shared" si="264"/>
        <v>No</v>
      </c>
      <c r="D332" s="18" t="str">
        <f t="shared" si="265"/>
        <v>No</v>
      </c>
      <c r="E332" s="18" t="str">
        <f t="shared" si="266"/>
        <v>No</v>
      </c>
      <c r="F332" s="18" t="str">
        <f t="shared" si="267"/>
        <v>No</v>
      </c>
      <c r="G332" s="18" t="str">
        <f t="shared" si="268"/>
        <v>No</v>
      </c>
      <c r="H332" s="18" t="str">
        <f t="shared" si="269"/>
        <v>No</v>
      </c>
      <c r="I332" s="18" t="str">
        <f t="shared" si="270"/>
        <v>Yes</v>
      </c>
      <c r="J332" s="18" t="str">
        <f t="shared" si="271"/>
        <v>Yes</v>
      </c>
      <c r="K332" s="21">
        <v>330</v>
      </c>
      <c r="L332" s="5" t="s">
        <v>984</v>
      </c>
      <c r="M332" s="5" t="s">
        <v>985</v>
      </c>
      <c r="N332" s="5" t="s">
        <v>2307</v>
      </c>
      <c r="O332" s="5" t="s">
        <v>152</v>
      </c>
      <c r="P332" s="5" t="s">
        <v>2431</v>
      </c>
      <c r="Q332" s="34" t="s">
        <v>3595</v>
      </c>
      <c r="R332" s="21">
        <v>1</v>
      </c>
      <c r="S332" s="22"/>
      <c r="T332" s="22"/>
      <c r="U332" s="22"/>
      <c r="V332" s="22"/>
      <c r="W332" s="22"/>
      <c r="X332" s="22"/>
      <c r="Y332" s="22"/>
      <c r="Z332" s="22"/>
      <c r="AA332" s="5" t="s">
        <v>2310</v>
      </c>
      <c r="AB332" s="5" t="s">
        <v>3124</v>
      </c>
      <c r="AC332" s="34" t="s">
        <v>3125</v>
      </c>
      <c r="AD332" s="21">
        <v>1</v>
      </c>
    </row>
    <row r="333" spans="1:30" x14ac:dyDescent="0.3">
      <c r="A333" s="18" t="str">
        <f t="shared" ref="A333:B333" si="347">IF(AND(ISNUMBER(SEARCH("Yes",C333)),ISNUMBER(SEARCH("Yes",E333)),ISNUMBER(SEARCH("Yes",G333)),ISNUMBER(SEARCH("Yes",I333))),"Yes","No")</f>
        <v>No</v>
      </c>
      <c r="B333" s="18" t="str">
        <f t="shared" si="347"/>
        <v>No</v>
      </c>
      <c r="C333" s="15" t="str">
        <f t="shared" si="264"/>
        <v>No</v>
      </c>
      <c r="D333" s="18" t="str">
        <f t="shared" si="265"/>
        <v>No</v>
      </c>
      <c r="E333" s="18" t="str">
        <f t="shared" si="266"/>
        <v>No</v>
      </c>
      <c r="F333" s="18" t="str">
        <f t="shared" si="267"/>
        <v>No</v>
      </c>
      <c r="G333" s="18" t="str">
        <f t="shared" si="268"/>
        <v>No</v>
      </c>
      <c r="H333" s="18" t="str">
        <f t="shared" si="269"/>
        <v>No</v>
      </c>
      <c r="I333" s="18" t="str">
        <f t="shared" si="270"/>
        <v>Yes</v>
      </c>
      <c r="J333" s="18" t="str">
        <f t="shared" si="271"/>
        <v>Yes</v>
      </c>
      <c r="K333" s="21">
        <v>331</v>
      </c>
      <c r="L333" s="5" t="s">
        <v>986</v>
      </c>
      <c r="M333" s="5" t="s">
        <v>987</v>
      </c>
      <c r="N333" s="5" t="s">
        <v>2307</v>
      </c>
      <c r="O333" s="5" t="s">
        <v>152</v>
      </c>
      <c r="P333" s="5" t="s">
        <v>3127</v>
      </c>
      <c r="Q333" s="34" t="s">
        <v>3596</v>
      </c>
      <c r="R333" s="21">
        <v>1</v>
      </c>
      <c r="S333" s="22"/>
      <c r="T333" s="22"/>
      <c r="U333" s="22"/>
      <c r="V333" s="22"/>
      <c r="W333" s="22"/>
      <c r="X333" s="22"/>
      <c r="Y333" s="22"/>
      <c r="Z333" s="22"/>
      <c r="AA333" s="5" t="s">
        <v>24</v>
      </c>
      <c r="AB333" s="5" t="s">
        <v>3597</v>
      </c>
      <c r="AC333" s="34" t="s">
        <v>3598</v>
      </c>
      <c r="AD333" s="21">
        <v>1</v>
      </c>
    </row>
    <row r="334" spans="1:30" x14ac:dyDescent="0.3">
      <c r="A334" s="18" t="str">
        <f t="shared" ref="A334:B334" si="348">IF(AND(ISNUMBER(SEARCH("Yes",C334)),ISNUMBER(SEARCH("Yes",E334)),ISNUMBER(SEARCH("Yes",G334)),ISNUMBER(SEARCH("Yes",I334))),"Yes","No")</f>
        <v>No</v>
      </c>
      <c r="B334" s="18" t="str">
        <f t="shared" si="348"/>
        <v>No</v>
      </c>
      <c r="C334" s="15" t="str">
        <f t="shared" si="264"/>
        <v>No</v>
      </c>
      <c r="D334" s="18" t="str">
        <f t="shared" si="265"/>
        <v>No</v>
      </c>
      <c r="E334" s="18" t="str">
        <f t="shared" si="266"/>
        <v>No</v>
      </c>
      <c r="F334" s="18" t="str">
        <f t="shared" si="267"/>
        <v>No</v>
      </c>
      <c r="G334" s="18" t="str">
        <f t="shared" si="268"/>
        <v>No</v>
      </c>
      <c r="H334" s="18" t="str">
        <f t="shared" si="269"/>
        <v>No</v>
      </c>
      <c r="I334" s="18" t="str">
        <f t="shared" si="270"/>
        <v>Yes</v>
      </c>
      <c r="J334" s="18" t="str">
        <f t="shared" si="271"/>
        <v>Yes</v>
      </c>
      <c r="K334" s="21">
        <v>332</v>
      </c>
      <c r="L334" s="5" t="s">
        <v>988</v>
      </c>
      <c r="M334" s="5" t="s">
        <v>989</v>
      </c>
      <c r="N334" s="5" t="s">
        <v>2307</v>
      </c>
      <c r="O334" s="5" t="s">
        <v>152</v>
      </c>
      <c r="P334" s="5" t="s">
        <v>2412</v>
      </c>
      <c r="Q334" s="34" t="s">
        <v>3599</v>
      </c>
      <c r="R334" s="21">
        <v>1</v>
      </c>
      <c r="S334" s="22"/>
      <c r="T334" s="22"/>
      <c r="U334" s="22"/>
      <c r="V334" s="22"/>
      <c r="W334" s="22"/>
      <c r="X334" s="22"/>
      <c r="Y334" s="22"/>
      <c r="Z334" s="22"/>
      <c r="AA334" s="5" t="s">
        <v>2310</v>
      </c>
      <c r="AB334" s="5" t="s">
        <v>3600</v>
      </c>
      <c r="AC334" s="34" t="s">
        <v>3125</v>
      </c>
      <c r="AD334" s="21">
        <v>1</v>
      </c>
    </row>
    <row r="335" spans="1:30" x14ac:dyDescent="0.3">
      <c r="A335" s="18" t="str">
        <f t="shared" ref="A335:B335" si="349">IF(AND(ISNUMBER(SEARCH("Yes",C335)),ISNUMBER(SEARCH("Yes",E335)),ISNUMBER(SEARCH("Yes",G335)),ISNUMBER(SEARCH("Yes",I335))),"Yes","No")</f>
        <v>No</v>
      </c>
      <c r="B335" s="18" t="str">
        <f t="shared" si="349"/>
        <v>No</v>
      </c>
      <c r="C335" s="15" t="str">
        <f t="shared" si="264"/>
        <v>No</v>
      </c>
      <c r="D335" s="18" t="str">
        <f t="shared" si="265"/>
        <v>No</v>
      </c>
      <c r="E335" s="18" t="str">
        <f t="shared" si="266"/>
        <v>No</v>
      </c>
      <c r="F335" s="18" t="str">
        <f t="shared" si="267"/>
        <v>No</v>
      </c>
      <c r="G335" s="18" t="str">
        <f t="shared" si="268"/>
        <v>No</v>
      </c>
      <c r="H335" s="18" t="str">
        <f t="shared" si="269"/>
        <v>No</v>
      </c>
      <c r="I335" s="18" t="str">
        <f t="shared" si="270"/>
        <v>Yes</v>
      </c>
      <c r="J335" s="18" t="str">
        <f t="shared" si="271"/>
        <v>Yes</v>
      </c>
      <c r="K335" s="21">
        <v>333</v>
      </c>
      <c r="L335" s="5" t="s">
        <v>990</v>
      </c>
      <c r="M335" s="5" t="s">
        <v>991</v>
      </c>
      <c r="N335" s="5" t="s">
        <v>2307</v>
      </c>
      <c r="O335" s="5" t="s">
        <v>152</v>
      </c>
      <c r="P335" s="5" t="s">
        <v>2313</v>
      </c>
      <c r="Q335" s="34" t="s">
        <v>3601</v>
      </c>
      <c r="R335" s="21">
        <v>1</v>
      </c>
      <c r="S335" s="22"/>
      <c r="T335" s="22"/>
      <c r="U335" s="22"/>
      <c r="V335" s="22"/>
      <c r="W335" s="22"/>
      <c r="X335" s="22"/>
      <c r="Y335" s="22"/>
      <c r="Z335" s="22"/>
      <c r="AA335" s="5" t="s">
        <v>24</v>
      </c>
      <c r="AB335" s="5" t="s">
        <v>3602</v>
      </c>
      <c r="AC335" s="34" t="s">
        <v>3603</v>
      </c>
      <c r="AD335" s="21">
        <v>1</v>
      </c>
    </row>
    <row r="336" spans="1:30" x14ac:dyDescent="0.3">
      <c r="A336" s="18" t="str">
        <f t="shared" ref="A336:B336" si="350">IF(AND(ISNUMBER(SEARCH("Yes",C336)),ISNUMBER(SEARCH("Yes",E336)),ISNUMBER(SEARCH("Yes",G336)),ISNUMBER(SEARCH("Yes",I336))),"Yes","No")</f>
        <v>No</v>
      </c>
      <c r="B336" s="18" t="str">
        <f t="shared" si="350"/>
        <v>No</v>
      </c>
      <c r="C336" s="15" t="str">
        <f t="shared" si="264"/>
        <v>No</v>
      </c>
      <c r="D336" s="18" t="str">
        <f t="shared" si="265"/>
        <v>No</v>
      </c>
      <c r="E336" s="18" t="str">
        <f t="shared" si="266"/>
        <v>No</v>
      </c>
      <c r="F336" s="18" t="str">
        <f t="shared" si="267"/>
        <v>No</v>
      </c>
      <c r="G336" s="18" t="str">
        <f t="shared" si="268"/>
        <v>No</v>
      </c>
      <c r="H336" s="18" t="str">
        <f t="shared" si="269"/>
        <v>No</v>
      </c>
      <c r="I336" s="18" t="str">
        <f t="shared" si="270"/>
        <v>Yes</v>
      </c>
      <c r="J336" s="18" t="str">
        <f t="shared" si="271"/>
        <v>Yes</v>
      </c>
      <c r="K336" s="21">
        <v>334</v>
      </c>
      <c r="L336" s="5" t="s">
        <v>992</v>
      </c>
      <c r="M336" s="5" t="s">
        <v>993</v>
      </c>
      <c r="N336" s="5" t="s">
        <v>2307</v>
      </c>
      <c r="O336" s="5" t="s">
        <v>152</v>
      </c>
      <c r="P336" s="5" t="s">
        <v>3604</v>
      </c>
      <c r="Q336" s="34" t="s">
        <v>3605</v>
      </c>
      <c r="R336" s="21">
        <v>1</v>
      </c>
      <c r="S336" s="22"/>
      <c r="T336" s="22"/>
      <c r="U336" s="22"/>
      <c r="V336" s="22"/>
      <c r="W336" s="22"/>
      <c r="X336" s="22"/>
      <c r="Y336" s="22"/>
      <c r="Z336" s="22"/>
      <c r="AA336" s="5" t="s">
        <v>2310</v>
      </c>
      <c r="AB336" s="5" t="s">
        <v>2669</v>
      </c>
      <c r="AC336" s="34" t="s">
        <v>2734</v>
      </c>
      <c r="AD336" s="21">
        <v>1</v>
      </c>
    </row>
    <row r="337" spans="1:30" x14ac:dyDescent="0.3">
      <c r="A337" s="18" t="str">
        <f t="shared" ref="A337:B337" si="351">IF(AND(ISNUMBER(SEARCH("Yes",C337)),ISNUMBER(SEARCH("Yes",E337)),ISNUMBER(SEARCH("Yes",G337)),ISNUMBER(SEARCH("Yes",I337))),"Yes","No")</f>
        <v>No</v>
      </c>
      <c r="B337" s="18" t="str">
        <f t="shared" si="351"/>
        <v>No</v>
      </c>
      <c r="C337" s="15" t="str">
        <f t="shared" si="264"/>
        <v>No</v>
      </c>
      <c r="D337" s="18" t="str">
        <f t="shared" si="265"/>
        <v>No</v>
      </c>
      <c r="E337" s="18" t="str">
        <f t="shared" si="266"/>
        <v>No</v>
      </c>
      <c r="F337" s="18" t="str">
        <f t="shared" si="267"/>
        <v>No</v>
      </c>
      <c r="G337" s="18" t="str">
        <f t="shared" si="268"/>
        <v>No</v>
      </c>
      <c r="H337" s="18" t="str">
        <f t="shared" si="269"/>
        <v>No</v>
      </c>
      <c r="I337" s="18" t="str">
        <f t="shared" si="270"/>
        <v>Yes</v>
      </c>
      <c r="J337" s="18" t="str">
        <f t="shared" si="271"/>
        <v>Yes</v>
      </c>
      <c r="K337" s="21">
        <v>335</v>
      </c>
      <c r="L337" s="5" t="s">
        <v>994</v>
      </c>
      <c r="M337" s="5" t="s">
        <v>995</v>
      </c>
      <c r="N337" s="5" t="s">
        <v>2307</v>
      </c>
      <c r="O337" s="5" t="s">
        <v>152</v>
      </c>
      <c r="P337" s="5" t="s">
        <v>2649</v>
      </c>
      <c r="Q337" s="34" t="s">
        <v>2650</v>
      </c>
      <c r="R337" s="21">
        <v>1</v>
      </c>
      <c r="S337" s="22"/>
      <c r="T337" s="22"/>
      <c r="U337" s="22"/>
      <c r="V337" s="22"/>
      <c r="W337" s="22"/>
      <c r="X337" s="22"/>
      <c r="Y337" s="22"/>
      <c r="Z337" s="22"/>
      <c r="AA337" s="5" t="s">
        <v>24</v>
      </c>
      <c r="AB337" s="5" t="s">
        <v>3606</v>
      </c>
      <c r="AC337" s="34" t="s">
        <v>3607</v>
      </c>
      <c r="AD337" s="21">
        <v>1</v>
      </c>
    </row>
    <row r="338" spans="1:30" x14ac:dyDescent="0.3">
      <c r="A338" s="18" t="str">
        <f t="shared" ref="A338:B338" si="352">IF(AND(ISNUMBER(SEARCH("Yes",C338)),ISNUMBER(SEARCH("Yes",E338)),ISNUMBER(SEARCH("Yes",G338)),ISNUMBER(SEARCH("Yes",I338))),"Yes","No")</f>
        <v>No</v>
      </c>
      <c r="B338" s="18" t="str">
        <f t="shared" si="352"/>
        <v>No</v>
      </c>
      <c r="C338" s="15" t="str">
        <f t="shared" si="264"/>
        <v>No</v>
      </c>
      <c r="D338" s="18" t="str">
        <f t="shared" si="265"/>
        <v>No</v>
      </c>
      <c r="E338" s="18" t="str">
        <f t="shared" si="266"/>
        <v>Yes</v>
      </c>
      <c r="F338" s="18" t="str">
        <f t="shared" si="267"/>
        <v>Yes</v>
      </c>
      <c r="G338" s="18" t="str">
        <f t="shared" si="268"/>
        <v>Yes</v>
      </c>
      <c r="H338" s="18" t="str">
        <f t="shared" si="269"/>
        <v>Yes</v>
      </c>
      <c r="I338" s="18" t="str">
        <f t="shared" si="270"/>
        <v>Yes</v>
      </c>
      <c r="J338" s="18" t="str">
        <f t="shared" si="271"/>
        <v>Yes</v>
      </c>
      <c r="K338" s="21">
        <v>336</v>
      </c>
      <c r="L338" s="5" t="s">
        <v>403</v>
      </c>
      <c r="M338" s="5" t="s">
        <v>404</v>
      </c>
      <c r="N338" s="5" t="s">
        <v>2307</v>
      </c>
      <c r="O338" s="5" t="s">
        <v>152</v>
      </c>
      <c r="P338" s="5" t="s">
        <v>3358</v>
      </c>
      <c r="Q338" s="34" t="s">
        <v>3608</v>
      </c>
      <c r="R338" s="21">
        <v>1</v>
      </c>
      <c r="S338" s="5" t="s">
        <v>152</v>
      </c>
      <c r="T338" s="5" t="s">
        <v>3609</v>
      </c>
      <c r="U338" s="34" t="s">
        <v>3610</v>
      </c>
      <c r="V338" s="21">
        <v>1</v>
      </c>
      <c r="W338" s="5" t="s">
        <v>24</v>
      </c>
      <c r="X338" s="5" t="s">
        <v>3611</v>
      </c>
      <c r="Y338" s="34" t="s">
        <v>3612</v>
      </c>
      <c r="Z338" s="21">
        <v>1</v>
      </c>
      <c r="AA338" s="5" t="s">
        <v>2310</v>
      </c>
      <c r="AB338" s="5" t="s">
        <v>3613</v>
      </c>
      <c r="AC338" s="34" t="s">
        <v>3614</v>
      </c>
      <c r="AD338" s="21">
        <v>1</v>
      </c>
    </row>
    <row r="339" spans="1:30" x14ac:dyDescent="0.3">
      <c r="A339" s="18" t="str">
        <f t="shared" ref="A339:B339" si="353">IF(AND(ISNUMBER(SEARCH("Yes",C339)),ISNUMBER(SEARCH("Yes",E339)),ISNUMBER(SEARCH("Yes",G339)),ISNUMBER(SEARCH("Yes",I339))),"Yes","No")</f>
        <v>Yes</v>
      </c>
      <c r="B339" s="18" t="str">
        <f t="shared" si="353"/>
        <v>Yes</v>
      </c>
      <c r="C339" s="15" t="str">
        <f t="shared" si="264"/>
        <v>Yes</v>
      </c>
      <c r="D339" s="18" t="str">
        <f t="shared" si="265"/>
        <v>Yes</v>
      </c>
      <c r="E339" s="18" t="str">
        <f t="shared" si="266"/>
        <v>Yes</v>
      </c>
      <c r="F339" s="18" t="str">
        <f t="shared" si="267"/>
        <v>Yes</v>
      </c>
      <c r="G339" s="18" t="str">
        <f t="shared" si="268"/>
        <v>Yes</v>
      </c>
      <c r="H339" s="18" t="str">
        <f t="shared" si="269"/>
        <v>Yes</v>
      </c>
      <c r="I339" s="18" t="str">
        <f t="shared" si="270"/>
        <v>Yes</v>
      </c>
      <c r="J339" s="18" t="str">
        <f t="shared" si="271"/>
        <v>Yes</v>
      </c>
      <c r="K339" s="21">
        <v>337</v>
      </c>
      <c r="L339" s="5" t="s">
        <v>71</v>
      </c>
      <c r="M339" s="5" t="s">
        <v>72</v>
      </c>
      <c r="N339" s="5" t="s">
        <v>2307</v>
      </c>
      <c r="O339" s="5" t="s">
        <v>24</v>
      </c>
      <c r="P339" s="5" t="s">
        <v>3615</v>
      </c>
      <c r="Q339" s="34" t="s">
        <v>3616</v>
      </c>
      <c r="R339" s="21">
        <v>1</v>
      </c>
      <c r="S339" s="5" t="s">
        <v>24</v>
      </c>
      <c r="T339" s="5" t="s">
        <v>3617</v>
      </c>
      <c r="U339" s="34" t="s">
        <v>3618</v>
      </c>
      <c r="V339" s="21">
        <v>1</v>
      </c>
      <c r="W339" s="5" t="s">
        <v>24</v>
      </c>
      <c r="X339" s="5" t="s">
        <v>3619</v>
      </c>
      <c r="Y339" s="34" t="s">
        <v>3620</v>
      </c>
      <c r="Z339" s="21">
        <v>1</v>
      </c>
      <c r="AA339" s="5" t="s">
        <v>2310</v>
      </c>
      <c r="AB339" s="5" t="s">
        <v>3621</v>
      </c>
      <c r="AC339" s="34" t="s">
        <v>3622</v>
      </c>
      <c r="AD339" s="21">
        <v>1</v>
      </c>
    </row>
    <row r="340" spans="1:30" x14ac:dyDescent="0.3">
      <c r="A340" s="18" t="str">
        <f t="shared" ref="A340:B340" si="354">IF(AND(ISNUMBER(SEARCH("Yes",C340)),ISNUMBER(SEARCH("Yes",E340)),ISNUMBER(SEARCH("Yes",G340)),ISNUMBER(SEARCH("Yes",I340))),"Yes","No")</f>
        <v>No</v>
      </c>
      <c r="B340" s="18" t="str">
        <f t="shared" si="354"/>
        <v>No</v>
      </c>
      <c r="C340" s="15" t="str">
        <f t="shared" si="264"/>
        <v>No</v>
      </c>
      <c r="D340" s="18" t="str">
        <f t="shared" si="265"/>
        <v>No</v>
      </c>
      <c r="E340" s="18" t="str">
        <f t="shared" si="266"/>
        <v>No</v>
      </c>
      <c r="F340" s="18" t="str">
        <f t="shared" si="267"/>
        <v>No</v>
      </c>
      <c r="G340" s="18" t="str">
        <f t="shared" si="268"/>
        <v>No</v>
      </c>
      <c r="H340" s="18" t="str">
        <f t="shared" si="269"/>
        <v>No</v>
      </c>
      <c r="I340" s="18" t="str">
        <f t="shared" si="270"/>
        <v>Yes</v>
      </c>
      <c r="J340" s="18" t="str">
        <f t="shared" si="271"/>
        <v>Yes</v>
      </c>
      <c r="K340" s="21">
        <v>338</v>
      </c>
      <c r="L340" s="5" t="s">
        <v>996</v>
      </c>
      <c r="M340" s="5" t="s">
        <v>997</v>
      </c>
      <c r="N340" s="5" t="s">
        <v>2307</v>
      </c>
      <c r="O340" s="5" t="s">
        <v>152</v>
      </c>
      <c r="P340" s="5" t="s">
        <v>2317</v>
      </c>
      <c r="Q340" s="34" t="s">
        <v>3623</v>
      </c>
      <c r="R340" s="21">
        <v>1</v>
      </c>
      <c r="S340" s="22"/>
      <c r="T340" s="22"/>
      <c r="U340" s="22"/>
      <c r="V340" s="22"/>
      <c r="W340" s="22"/>
      <c r="X340" s="22"/>
      <c r="Y340" s="22"/>
      <c r="Z340" s="22"/>
      <c r="AA340" s="5" t="s">
        <v>2310</v>
      </c>
      <c r="AB340" s="5" t="s">
        <v>3624</v>
      </c>
      <c r="AC340" s="34" t="s">
        <v>3625</v>
      </c>
      <c r="AD340" s="21">
        <v>1</v>
      </c>
    </row>
    <row r="341" spans="1:30" x14ac:dyDescent="0.3">
      <c r="A341" s="18" t="str">
        <f t="shared" ref="A341:B341" si="355">IF(AND(ISNUMBER(SEARCH("Yes",C341)),ISNUMBER(SEARCH("Yes",E341)),ISNUMBER(SEARCH("Yes",G341)),ISNUMBER(SEARCH("Yes",I341))),"Yes","No")</f>
        <v>No</v>
      </c>
      <c r="B341" s="18" t="str">
        <f t="shared" si="355"/>
        <v>No</v>
      </c>
      <c r="C341" s="15" t="str">
        <f t="shared" si="264"/>
        <v>No</v>
      </c>
      <c r="D341" s="18" t="str">
        <f t="shared" si="265"/>
        <v>No</v>
      </c>
      <c r="E341" s="18" t="str">
        <f t="shared" si="266"/>
        <v>No</v>
      </c>
      <c r="F341" s="18" t="str">
        <f t="shared" si="267"/>
        <v>No</v>
      </c>
      <c r="G341" s="18" t="str">
        <f t="shared" si="268"/>
        <v>No</v>
      </c>
      <c r="H341" s="18" t="str">
        <f t="shared" si="269"/>
        <v>No</v>
      </c>
      <c r="I341" s="18" t="str">
        <f t="shared" si="270"/>
        <v>Yes</v>
      </c>
      <c r="J341" s="18" t="str">
        <f t="shared" si="271"/>
        <v>Yes</v>
      </c>
      <c r="K341" s="21">
        <v>339</v>
      </c>
      <c r="L341" s="5" t="s">
        <v>998</v>
      </c>
      <c r="M341" s="5" t="s">
        <v>999</v>
      </c>
      <c r="N341" s="5" t="s">
        <v>2307</v>
      </c>
      <c r="O341" s="5" t="s">
        <v>152</v>
      </c>
      <c r="P341" s="5" t="s">
        <v>3626</v>
      </c>
      <c r="Q341" s="34" t="s">
        <v>3627</v>
      </c>
      <c r="R341" s="21">
        <v>1</v>
      </c>
      <c r="S341" s="22"/>
      <c r="T341" s="22"/>
      <c r="U341" s="22"/>
      <c r="V341" s="22"/>
      <c r="W341" s="22"/>
      <c r="X341" s="22"/>
      <c r="Y341" s="22"/>
      <c r="Z341" s="22"/>
      <c r="AA341" s="5" t="s">
        <v>2310</v>
      </c>
      <c r="AB341" s="5" t="s">
        <v>3628</v>
      </c>
      <c r="AC341" s="34" t="s">
        <v>3629</v>
      </c>
      <c r="AD341" s="21">
        <v>1</v>
      </c>
    </row>
    <row r="342" spans="1:30" x14ac:dyDescent="0.3">
      <c r="A342" s="18" t="str">
        <f t="shared" ref="A342:B342" si="356">IF(AND(ISNUMBER(SEARCH("Yes",C342)),ISNUMBER(SEARCH("Yes",E342)),ISNUMBER(SEARCH("Yes",G342)),ISNUMBER(SEARCH("Yes",I342))),"Yes","No")</f>
        <v>No</v>
      </c>
      <c r="B342" s="18" t="str">
        <f t="shared" si="356"/>
        <v>No</v>
      </c>
      <c r="C342" s="15" t="str">
        <f t="shared" si="264"/>
        <v>No</v>
      </c>
      <c r="D342" s="18" t="str">
        <f t="shared" si="265"/>
        <v>No</v>
      </c>
      <c r="E342" s="18" t="str">
        <f t="shared" si="266"/>
        <v>No</v>
      </c>
      <c r="F342" s="18" t="str">
        <f t="shared" si="267"/>
        <v>No</v>
      </c>
      <c r="G342" s="18" t="str">
        <f t="shared" si="268"/>
        <v>No</v>
      </c>
      <c r="H342" s="18" t="str">
        <f t="shared" si="269"/>
        <v>No</v>
      </c>
      <c r="I342" s="18" t="str">
        <f t="shared" si="270"/>
        <v>Yes</v>
      </c>
      <c r="J342" s="18" t="str">
        <f t="shared" si="271"/>
        <v>Yes</v>
      </c>
      <c r="K342" s="21">
        <v>340</v>
      </c>
      <c r="L342" s="5" t="s">
        <v>1000</v>
      </c>
      <c r="M342" s="5" t="s">
        <v>1001</v>
      </c>
      <c r="N342" s="5" t="s">
        <v>2307</v>
      </c>
      <c r="O342" s="5" t="s">
        <v>152</v>
      </c>
      <c r="P342" s="5" t="s">
        <v>3157</v>
      </c>
      <c r="Q342" s="34" t="s">
        <v>3630</v>
      </c>
      <c r="R342" s="21">
        <v>1</v>
      </c>
      <c r="S342" s="22"/>
      <c r="T342" s="22"/>
      <c r="U342" s="22"/>
      <c r="V342" s="22"/>
      <c r="W342" s="22"/>
      <c r="X342" s="22"/>
      <c r="Y342" s="22"/>
      <c r="Z342" s="22"/>
      <c r="AA342" s="5" t="s">
        <v>2310</v>
      </c>
      <c r="AB342" s="5" t="s">
        <v>3631</v>
      </c>
      <c r="AC342" s="34" t="s">
        <v>3632</v>
      </c>
      <c r="AD342" s="21">
        <v>1</v>
      </c>
    </row>
    <row r="343" spans="1:30" x14ac:dyDescent="0.3">
      <c r="A343" s="18" t="str">
        <f t="shared" ref="A343:B343" si="357">IF(AND(ISNUMBER(SEARCH("Yes",C343)),ISNUMBER(SEARCH("Yes",E343)),ISNUMBER(SEARCH("Yes",G343)),ISNUMBER(SEARCH("Yes",I343))),"Yes","No")</f>
        <v>No</v>
      </c>
      <c r="B343" s="18" t="str">
        <f t="shared" si="357"/>
        <v>No</v>
      </c>
      <c r="C343" s="15" t="str">
        <f t="shared" si="264"/>
        <v>No</v>
      </c>
      <c r="D343" s="18" t="str">
        <f t="shared" si="265"/>
        <v>No</v>
      </c>
      <c r="E343" s="18" t="str">
        <f t="shared" si="266"/>
        <v>No</v>
      </c>
      <c r="F343" s="18" t="str">
        <f t="shared" si="267"/>
        <v>No</v>
      </c>
      <c r="G343" s="18" t="str">
        <f t="shared" si="268"/>
        <v>No</v>
      </c>
      <c r="H343" s="18" t="str">
        <f t="shared" si="269"/>
        <v>No</v>
      </c>
      <c r="I343" s="18" t="str">
        <f t="shared" si="270"/>
        <v>Yes</v>
      </c>
      <c r="J343" s="18" t="str">
        <f t="shared" si="271"/>
        <v>Yes</v>
      </c>
      <c r="K343" s="21">
        <v>341</v>
      </c>
      <c r="L343" s="5" t="s">
        <v>1002</v>
      </c>
      <c r="M343" s="5" t="s">
        <v>1003</v>
      </c>
      <c r="N343" s="5" t="s">
        <v>2307</v>
      </c>
      <c r="O343" s="5" t="s">
        <v>152</v>
      </c>
      <c r="P343" s="5" t="s">
        <v>3633</v>
      </c>
      <c r="Q343" s="34" t="s">
        <v>3634</v>
      </c>
      <c r="R343" s="21">
        <v>1</v>
      </c>
      <c r="S343" s="22"/>
      <c r="T343" s="22"/>
      <c r="U343" s="22"/>
      <c r="V343" s="22"/>
      <c r="W343" s="22"/>
      <c r="X343" s="22"/>
      <c r="Y343" s="22"/>
      <c r="Z343" s="22"/>
      <c r="AA343" s="5" t="s">
        <v>2310</v>
      </c>
      <c r="AB343" s="5" t="s">
        <v>3635</v>
      </c>
      <c r="AC343" s="34" t="s">
        <v>3636</v>
      </c>
      <c r="AD343" s="21">
        <v>1</v>
      </c>
    </row>
    <row r="344" spans="1:30" x14ac:dyDescent="0.3">
      <c r="A344" s="18" t="str">
        <f t="shared" ref="A344:B344" si="358">IF(AND(ISNUMBER(SEARCH("Yes",C344)),ISNUMBER(SEARCH("Yes",E344)),ISNUMBER(SEARCH("Yes",G344)),ISNUMBER(SEARCH("Yes",I344))),"Yes","No")</f>
        <v>No</v>
      </c>
      <c r="B344" s="18" t="str">
        <f t="shared" si="358"/>
        <v>No</v>
      </c>
      <c r="C344" s="15" t="str">
        <f t="shared" si="264"/>
        <v>No</v>
      </c>
      <c r="D344" s="18" t="str">
        <f t="shared" si="265"/>
        <v>No</v>
      </c>
      <c r="E344" s="18" t="str">
        <f t="shared" si="266"/>
        <v>No</v>
      </c>
      <c r="F344" s="18" t="str">
        <f t="shared" si="267"/>
        <v>No</v>
      </c>
      <c r="G344" s="18" t="str">
        <f t="shared" si="268"/>
        <v>No</v>
      </c>
      <c r="H344" s="18" t="str">
        <f t="shared" si="269"/>
        <v>No</v>
      </c>
      <c r="I344" s="18" t="str">
        <f t="shared" si="270"/>
        <v>Yes</v>
      </c>
      <c r="J344" s="18" t="str">
        <f t="shared" si="271"/>
        <v>Yes</v>
      </c>
      <c r="K344" s="21">
        <v>342</v>
      </c>
      <c r="L344" s="5" t="s">
        <v>1004</v>
      </c>
      <c r="M344" s="5" t="s">
        <v>1005</v>
      </c>
      <c r="N344" s="5" t="s">
        <v>2307</v>
      </c>
      <c r="O344" s="5" t="s">
        <v>152</v>
      </c>
      <c r="P344" s="5" t="s">
        <v>2724</v>
      </c>
      <c r="Q344" s="34" t="s">
        <v>3637</v>
      </c>
      <c r="R344" s="21">
        <v>1</v>
      </c>
      <c r="S344" s="22"/>
      <c r="T344" s="22"/>
      <c r="U344" s="22"/>
      <c r="V344" s="22"/>
      <c r="W344" s="22"/>
      <c r="X344" s="22"/>
      <c r="Y344" s="22"/>
      <c r="Z344" s="22"/>
      <c r="AA344" s="5" t="s">
        <v>2310</v>
      </c>
      <c r="AB344" s="5" t="s">
        <v>3638</v>
      </c>
      <c r="AC344" s="34" t="s">
        <v>3639</v>
      </c>
      <c r="AD344" s="21">
        <v>1</v>
      </c>
    </row>
    <row r="345" spans="1:30" x14ac:dyDescent="0.3">
      <c r="A345" s="18" t="str">
        <f t="shared" ref="A345:B345" si="359">IF(AND(ISNUMBER(SEARCH("Yes",C345)),ISNUMBER(SEARCH("Yes",E345)),ISNUMBER(SEARCH("Yes",G345)),ISNUMBER(SEARCH("Yes",I345))),"Yes","No")</f>
        <v>No</v>
      </c>
      <c r="B345" s="18" t="str">
        <f t="shared" si="359"/>
        <v>No</v>
      </c>
      <c r="C345" s="15" t="str">
        <f t="shared" si="264"/>
        <v>No</v>
      </c>
      <c r="D345" s="18" t="str">
        <f t="shared" si="265"/>
        <v>No</v>
      </c>
      <c r="E345" s="18" t="str">
        <f t="shared" si="266"/>
        <v>No</v>
      </c>
      <c r="F345" s="18" t="str">
        <f t="shared" si="267"/>
        <v>No</v>
      </c>
      <c r="G345" s="18" t="str">
        <f t="shared" si="268"/>
        <v>No</v>
      </c>
      <c r="H345" s="18" t="str">
        <f t="shared" si="269"/>
        <v>No</v>
      </c>
      <c r="I345" s="18" t="str">
        <f t="shared" si="270"/>
        <v>Yes</v>
      </c>
      <c r="J345" s="18" t="str">
        <f t="shared" si="271"/>
        <v>Yes</v>
      </c>
      <c r="K345" s="21">
        <v>343</v>
      </c>
      <c r="L345" s="5" t="s">
        <v>1006</v>
      </c>
      <c r="M345" s="5" t="s">
        <v>1007</v>
      </c>
      <c r="N345" s="5" t="s">
        <v>2307</v>
      </c>
      <c r="O345" s="5" t="s">
        <v>152</v>
      </c>
      <c r="P345" s="5" t="s">
        <v>3640</v>
      </c>
      <c r="Q345" s="34" t="s">
        <v>2803</v>
      </c>
      <c r="R345" s="21">
        <v>1</v>
      </c>
      <c r="S345" s="22"/>
      <c r="T345" s="22"/>
      <c r="U345" s="22"/>
      <c r="V345" s="22"/>
      <c r="W345" s="22"/>
      <c r="X345" s="22"/>
      <c r="Y345" s="22"/>
      <c r="Z345" s="22"/>
      <c r="AA345" s="5" t="s">
        <v>2310</v>
      </c>
      <c r="AB345" s="5" t="s">
        <v>3641</v>
      </c>
      <c r="AC345" s="34" t="s">
        <v>3642</v>
      </c>
      <c r="AD345" s="21">
        <v>1</v>
      </c>
    </row>
    <row r="346" spans="1:30" x14ac:dyDescent="0.3">
      <c r="A346" s="18" t="str">
        <f t="shared" ref="A346:B346" si="360">IF(AND(ISNUMBER(SEARCH("Yes",C346)),ISNUMBER(SEARCH("Yes",E346)),ISNUMBER(SEARCH("Yes",G346)),ISNUMBER(SEARCH("Yes",I346))),"Yes","No")</f>
        <v>No</v>
      </c>
      <c r="B346" s="18" t="str">
        <f t="shared" si="360"/>
        <v>No</v>
      </c>
      <c r="C346" s="15" t="str">
        <f t="shared" si="264"/>
        <v>No</v>
      </c>
      <c r="D346" s="18" t="str">
        <f t="shared" si="265"/>
        <v>No</v>
      </c>
      <c r="E346" s="18" t="str">
        <f t="shared" si="266"/>
        <v>No</v>
      </c>
      <c r="F346" s="18" t="str">
        <f t="shared" si="267"/>
        <v>No</v>
      </c>
      <c r="G346" s="18" t="str">
        <f t="shared" si="268"/>
        <v>No</v>
      </c>
      <c r="H346" s="18" t="str">
        <f t="shared" si="269"/>
        <v>No</v>
      </c>
      <c r="I346" s="18" t="str">
        <f t="shared" si="270"/>
        <v>Yes</v>
      </c>
      <c r="J346" s="18" t="str">
        <f t="shared" si="271"/>
        <v>Yes</v>
      </c>
      <c r="K346" s="21">
        <v>344</v>
      </c>
      <c r="L346" s="5" t="s">
        <v>1008</v>
      </c>
      <c r="M346" s="5" t="s">
        <v>1009</v>
      </c>
      <c r="N346" s="5" t="s">
        <v>2307</v>
      </c>
      <c r="O346" s="5" t="s">
        <v>152</v>
      </c>
      <c r="P346" s="5" t="s">
        <v>2412</v>
      </c>
      <c r="Q346" s="34" t="s">
        <v>3643</v>
      </c>
      <c r="R346" s="21">
        <v>1</v>
      </c>
      <c r="S346" s="22"/>
      <c r="T346" s="22"/>
      <c r="U346" s="22"/>
      <c r="V346" s="22"/>
      <c r="W346" s="22"/>
      <c r="X346" s="22"/>
      <c r="Y346" s="22"/>
      <c r="Z346" s="22"/>
      <c r="AA346" s="5" t="s">
        <v>24</v>
      </c>
      <c r="AB346" s="5" t="s">
        <v>2578</v>
      </c>
      <c r="AC346" s="34" t="s">
        <v>3644</v>
      </c>
      <c r="AD346" s="21">
        <v>1</v>
      </c>
    </row>
    <row r="347" spans="1:30" x14ac:dyDescent="0.3">
      <c r="A347" s="18" t="str">
        <f t="shared" ref="A347:B347" si="361">IF(AND(ISNUMBER(SEARCH("Yes",C347)),ISNUMBER(SEARCH("Yes",E347)),ISNUMBER(SEARCH("Yes",G347)),ISNUMBER(SEARCH("Yes",I347))),"Yes","No")</f>
        <v>No</v>
      </c>
      <c r="B347" s="18" t="str">
        <f t="shared" si="361"/>
        <v>No</v>
      </c>
      <c r="C347" s="15" t="str">
        <f t="shared" si="264"/>
        <v>No</v>
      </c>
      <c r="D347" s="18" t="str">
        <f t="shared" si="265"/>
        <v>No</v>
      </c>
      <c r="E347" s="18" t="str">
        <f t="shared" si="266"/>
        <v>No</v>
      </c>
      <c r="F347" s="18" t="str">
        <f t="shared" si="267"/>
        <v>No</v>
      </c>
      <c r="G347" s="18" t="str">
        <f t="shared" si="268"/>
        <v>No</v>
      </c>
      <c r="H347" s="18" t="str">
        <f t="shared" si="269"/>
        <v>No</v>
      </c>
      <c r="I347" s="18" t="str">
        <f t="shared" si="270"/>
        <v>Yes</v>
      </c>
      <c r="J347" s="18" t="str">
        <f t="shared" si="271"/>
        <v>Yes</v>
      </c>
      <c r="K347" s="21">
        <v>345</v>
      </c>
      <c r="L347" s="5" t="s">
        <v>1010</v>
      </c>
      <c r="M347" s="5" t="s">
        <v>1011</v>
      </c>
      <c r="N347" s="5" t="s">
        <v>2307</v>
      </c>
      <c r="O347" s="5" t="s">
        <v>152</v>
      </c>
      <c r="P347" s="5" t="s">
        <v>2664</v>
      </c>
      <c r="Q347" s="34" t="s">
        <v>3645</v>
      </c>
      <c r="R347" s="21">
        <v>1</v>
      </c>
      <c r="S347" s="22"/>
      <c r="T347" s="22"/>
      <c r="U347" s="22"/>
      <c r="V347" s="22"/>
      <c r="W347" s="22"/>
      <c r="X347" s="22"/>
      <c r="Y347" s="22"/>
      <c r="Z347" s="22"/>
      <c r="AA347" s="5" t="s">
        <v>24</v>
      </c>
      <c r="AB347" s="5" t="s">
        <v>3646</v>
      </c>
      <c r="AC347" s="34" t="s">
        <v>3647</v>
      </c>
      <c r="AD347" s="21">
        <v>1</v>
      </c>
    </row>
    <row r="348" spans="1:30" x14ac:dyDescent="0.3">
      <c r="A348" s="18" t="str">
        <f t="shared" ref="A348:B348" si="362">IF(AND(ISNUMBER(SEARCH("Yes",C348)),ISNUMBER(SEARCH("Yes",E348)),ISNUMBER(SEARCH("Yes",G348)),ISNUMBER(SEARCH("Yes",I348))),"Yes","No")</f>
        <v>No</v>
      </c>
      <c r="B348" s="18" t="str">
        <f t="shared" si="362"/>
        <v>No</v>
      </c>
      <c r="C348" s="15" t="str">
        <f t="shared" si="264"/>
        <v>No</v>
      </c>
      <c r="D348" s="18" t="str">
        <f t="shared" si="265"/>
        <v>No</v>
      </c>
      <c r="E348" s="18" t="str">
        <f t="shared" si="266"/>
        <v>No</v>
      </c>
      <c r="F348" s="18" t="str">
        <f t="shared" si="267"/>
        <v>No</v>
      </c>
      <c r="G348" s="18" t="str">
        <f t="shared" si="268"/>
        <v>No</v>
      </c>
      <c r="H348" s="18" t="str">
        <f t="shared" si="269"/>
        <v>No</v>
      </c>
      <c r="I348" s="18" t="str">
        <f t="shared" si="270"/>
        <v>Yes</v>
      </c>
      <c r="J348" s="18" t="str">
        <f t="shared" si="271"/>
        <v>Yes</v>
      </c>
      <c r="K348" s="21">
        <v>346</v>
      </c>
      <c r="L348" s="5" t="s">
        <v>1012</v>
      </c>
      <c r="M348" s="5" t="s">
        <v>1013</v>
      </c>
      <c r="N348" s="5" t="s">
        <v>2307</v>
      </c>
      <c r="O348" s="5" t="s">
        <v>152</v>
      </c>
      <c r="P348" s="5" t="s">
        <v>2431</v>
      </c>
      <c r="Q348" s="34" t="s">
        <v>3648</v>
      </c>
      <c r="R348" s="21">
        <v>1</v>
      </c>
      <c r="S348" s="22"/>
      <c r="T348" s="22"/>
      <c r="U348" s="22"/>
      <c r="V348" s="22"/>
      <c r="W348" s="22"/>
      <c r="X348" s="22"/>
      <c r="Y348" s="22"/>
      <c r="Z348" s="22"/>
      <c r="AA348" s="5" t="s">
        <v>2310</v>
      </c>
      <c r="AB348" s="5" t="s">
        <v>3649</v>
      </c>
      <c r="AC348" s="34" t="s">
        <v>3008</v>
      </c>
      <c r="AD348" s="21">
        <v>1</v>
      </c>
    </row>
    <row r="349" spans="1:30" x14ac:dyDescent="0.3">
      <c r="A349" s="18" t="str">
        <f t="shared" ref="A349:B349" si="363">IF(AND(ISNUMBER(SEARCH("Yes",C349)),ISNUMBER(SEARCH("Yes",E349)),ISNUMBER(SEARCH("Yes",G349)),ISNUMBER(SEARCH("Yes",I349))),"Yes","No")</f>
        <v>No</v>
      </c>
      <c r="B349" s="18" t="str">
        <f t="shared" si="363"/>
        <v>No</v>
      </c>
      <c r="C349" s="15" t="str">
        <f t="shared" si="264"/>
        <v>No</v>
      </c>
      <c r="D349" s="18" t="str">
        <f t="shared" si="265"/>
        <v>No</v>
      </c>
      <c r="E349" s="18" t="str">
        <f t="shared" si="266"/>
        <v>No</v>
      </c>
      <c r="F349" s="18" t="str">
        <f t="shared" si="267"/>
        <v>No</v>
      </c>
      <c r="G349" s="18" t="str">
        <f t="shared" si="268"/>
        <v>No</v>
      </c>
      <c r="H349" s="18" t="str">
        <f t="shared" si="269"/>
        <v>No</v>
      </c>
      <c r="I349" s="18" t="str">
        <f t="shared" si="270"/>
        <v>Yes</v>
      </c>
      <c r="J349" s="18" t="str">
        <f t="shared" si="271"/>
        <v>Yes</v>
      </c>
      <c r="K349" s="21">
        <v>347</v>
      </c>
      <c r="L349" s="5" t="s">
        <v>1014</v>
      </c>
      <c r="M349" s="5" t="s">
        <v>1015</v>
      </c>
      <c r="N349" s="5" t="s">
        <v>2307</v>
      </c>
      <c r="O349" s="5" t="s">
        <v>152</v>
      </c>
      <c r="P349" s="5" t="s">
        <v>3650</v>
      </c>
      <c r="Q349" s="34" t="s">
        <v>3651</v>
      </c>
      <c r="R349" s="21">
        <v>1</v>
      </c>
      <c r="S349" s="22"/>
      <c r="T349" s="22"/>
      <c r="U349" s="22"/>
      <c r="V349" s="22"/>
      <c r="W349" s="22"/>
      <c r="X349" s="22"/>
      <c r="Y349" s="22"/>
      <c r="Z349" s="22"/>
      <c r="AA349" s="5" t="s">
        <v>2310</v>
      </c>
      <c r="AB349" s="5" t="s">
        <v>2473</v>
      </c>
      <c r="AC349" s="34" t="s">
        <v>3652</v>
      </c>
      <c r="AD349" s="21">
        <v>1</v>
      </c>
    </row>
    <row r="350" spans="1:30" x14ac:dyDescent="0.3">
      <c r="A350" s="18" t="str">
        <f t="shared" ref="A350:B350" si="364">IF(AND(ISNUMBER(SEARCH("Yes",C350)),ISNUMBER(SEARCH("Yes",E350)),ISNUMBER(SEARCH("Yes",G350)),ISNUMBER(SEARCH("Yes",I350))),"Yes","No")</f>
        <v>No</v>
      </c>
      <c r="B350" s="18" t="str">
        <f t="shared" si="364"/>
        <v>No</v>
      </c>
      <c r="C350" s="15" t="str">
        <f t="shared" si="264"/>
        <v>No</v>
      </c>
      <c r="D350" s="18" t="str">
        <f t="shared" si="265"/>
        <v>No</v>
      </c>
      <c r="E350" s="18" t="str">
        <f t="shared" si="266"/>
        <v>No</v>
      </c>
      <c r="F350" s="18" t="str">
        <f t="shared" si="267"/>
        <v>No</v>
      </c>
      <c r="G350" s="18" t="str">
        <f t="shared" si="268"/>
        <v>No</v>
      </c>
      <c r="H350" s="18" t="str">
        <f t="shared" si="269"/>
        <v>No</v>
      </c>
      <c r="I350" s="18" t="str">
        <f t="shared" si="270"/>
        <v>Yes</v>
      </c>
      <c r="J350" s="18" t="str">
        <f t="shared" si="271"/>
        <v>Yes</v>
      </c>
      <c r="K350" s="21">
        <v>348</v>
      </c>
      <c r="L350" s="5" t="s">
        <v>1016</v>
      </c>
      <c r="M350" s="5" t="s">
        <v>1017</v>
      </c>
      <c r="N350" s="5" t="s">
        <v>2307</v>
      </c>
      <c r="O350" s="5" t="s">
        <v>152</v>
      </c>
      <c r="P350" s="5" t="s">
        <v>3653</v>
      </c>
      <c r="Q350" s="34" t="s">
        <v>3654</v>
      </c>
      <c r="R350" s="21">
        <v>1</v>
      </c>
      <c r="S350" s="22"/>
      <c r="T350" s="22"/>
      <c r="U350" s="22"/>
      <c r="V350" s="22"/>
      <c r="W350" s="22"/>
      <c r="X350" s="22"/>
      <c r="Y350" s="22"/>
      <c r="Z350" s="22"/>
      <c r="AA350" s="5" t="s">
        <v>24</v>
      </c>
      <c r="AB350" s="5" t="s">
        <v>3655</v>
      </c>
      <c r="AC350" s="34" t="s">
        <v>3656</v>
      </c>
      <c r="AD350" s="21">
        <v>1</v>
      </c>
    </row>
    <row r="351" spans="1:30" x14ac:dyDescent="0.3">
      <c r="A351" s="18" t="str">
        <f t="shared" ref="A351:B351" si="365">IF(AND(ISNUMBER(SEARCH("Yes",C351)),ISNUMBER(SEARCH("Yes",E351)),ISNUMBER(SEARCH("Yes",G351)),ISNUMBER(SEARCH("Yes",I351))),"Yes","No")</f>
        <v>No</v>
      </c>
      <c r="B351" s="18" t="str">
        <f t="shared" si="365"/>
        <v>No</v>
      </c>
      <c r="C351" s="15" t="str">
        <f t="shared" si="264"/>
        <v>No</v>
      </c>
      <c r="D351" s="18" t="str">
        <f t="shared" si="265"/>
        <v>No</v>
      </c>
      <c r="E351" s="18" t="str">
        <f t="shared" si="266"/>
        <v>No</v>
      </c>
      <c r="F351" s="18" t="str">
        <f t="shared" si="267"/>
        <v>No</v>
      </c>
      <c r="G351" s="18" t="str">
        <f t="shared" si="268"/>
        <v>No</v>
      </c>
      <c r="H351" s="18" t="str">
        <f t="shared" si="269"/>
        <v>No</v>
      </c>
      <c r="I351" s="18" t="str">
        <f t="shared" si="270"/>
        <v>Yes</v>
      </c>
      <c r="J351" s="18" t="str">
        <f t="shared" si="271"/>
        <v>Yes</v>
      </c>
      <c r="K351" s="21">
        <v>349</v>
      </c>
      <c r="L351" s="5" t="s">
        <v>1018</v>
      </c>
      <c r="M351" s="5" t="s">
        <v>1019</v>
      </c>
      <c r="N351" s="5" t="s">
        <v>2307</v>
      </c>
      <c r="O351" s="5" t="s">
        <v>152</v>
      </c>
      <c r="P351" s="5" t="s">
        <v>2317</v>
      </c>
      <c r="Q351" s="34" t="s">
        <v>3657</v>
      </c>
      <c r="R351" s="21">
        <v>1</v>
      </c>
      <c r="S351" s="22"/>
      <c r="T351" s="22"/>
      <c r="U351" s="22"/>
      <c r="V351" s="22"/>
      <c r="W351" s="22"/>
      <c r="X351" s="22"/>
      <c r="Y351" s="22"/>
      <c r="Z351" s="22"/>
      <c r="AA351" s="5" t="s">
        <v>2310</v>
      </c>
      <c r="AB351" s="5" t="s">
        <v>3658</v>
      </c>
      <c r="AC351" s="34" t="s">
        <v>3659</v>
      </c>
      <c r="AD351" s="21">
        <v>1</v>
      </c>
    </row>
    <row r="352" spans="1:30" x14ac:dyDescent="0.3">
      <c r="A352" s="18" t="str">
        <f t="shared" ref="A352:B352" si="366">IF(AND(ISNUMBER(SEARCH("Yes",C352)),ISNUMBER(SEARCH("Yes",E352)),ISNUMBER(SEARCH("Yes",G352)),ISNUMBER(SEARCH("Yes",I352))),"Yes","No")</f>
        <v>No</v>
      </c>
      <c r="B352" s="18" t="str">
        <f t="shared" si="366"/>
        <v>No</v>
      </c>
      <c r="C352" s="15" t="str">
        <f t="shared" si="264"/>
        <v>No</v>
      </c>
      <c r="D352" s="18" t="str">
        <f t="shared" si="265"/>
        <v>No</v>
      </c>
      <c r="E352" s="18" t="str">
        <f t="shared" si="266"/>
        <v>No</v>
      </c>
      <c r="F352" s="18" t="str">
        <f t="shared" si="267"/>
        <v>No</v>
      </c>
      <c r="G352" s="18" t="str">
        <f t="shared" si="268"/>
        <v>No</v>
      </c>
      <c r="H352" s="18" t="str">
        <f t="shared" si="269"/>
        <v>No</v>
      </c>
      <c r="I352" s="18" t="str">
        <f t="shared" si="270"/>
        <v>Yes</v>
      </c>
      <c r="J352" s="18" t="str">
        <f t="shared" si="271"/>
        <v>Yes</v>
      </c>
      <c r="K352" s="21">
        <v>350</v>
      </c>
      <c r="L352" s="5" t="s">
        <v>1020</v>
      </c>
      <c r="M352" s="5" t="s">
        <v>1021</v>
      </c>
      <c r="N352" s="5" t="s">
        <v>2307</v>
      </c>
      <c r="O352" s="5" t="s">
        <v>152</v>
      </c>
      <c r="P352" s="5" t="s">
        <v>2325</v>
      </c>
      <c r="Q352" s="34" t="s">
        <v>3660</v>
      </c>
      <c r="R352" s="21">
        <v>1</v>
      </c>
      <c r="S352" s="22"/>
      <c r="T352" s="22"/>
      <c r="U352" s="22"/>
      <c r="V352" s="22"/>
      <c r="W352" s="22"/>
      <c r="X352" s="22"/>
      <c r="Y352" s="22"/>
      <c r="Z352" s="22"/>
      <c r="AA352" s="5" t="s">
        <v>2310</v>
      </c>
      <c r="AB352" s="5" t="s">
        <v>3661</v>
      </c>
      <c r="AC352" s="34" t="s">
        <v>3662</v>
      </c>
      <c r="AD352" s="21">
        <v>1</v>
      </c>
    </row>
    <row r="353" spans="1:30" x14ac:dyDescent="0.3">
      <c r="A353" s="18" t="str">
        <f t="shared" ref="A353:B353" si="367">IF(AND(ISNUMBER(SEARCH("Yes",C353)),ISNUMBER(SEARCH("Yes",E353)),ISNUMBER(SEARCH("Yes",G353)),ISNUMBER(SEARCH("Yes",I353))),"Yes","No")</f>
        <v>No</v>
      </c>
      <c r="B353" s="18" t="str">
        <f t="shared" si="367"/>
        <v>No</v>
      </c>
      <c r="C353" s="15" t="str">
        <f t="shared" si="264"/>
        <v>No</v>
      </c>
      <c r="D353" s="18" t="str">
        <f t="shared" si="265"/>
        <v>No</v>
      </c>
      <c r="E353" s="18" t="str">
        <f t="shared" si="266"/>
        <v>No</v>
      </c>
      <c r="F353" s="18" t="str">
        <f t="shared" si="267"/>
        <v>No</v>
      </c>
      <c r="G353" s="18" t="str">
        <f t="shared" si="268"/>
        <v>No</v>
      </c>
      <c r="H353" s="18" t="str">
        <f t="shared" si="269"/>
        <v>No</v>
      </c>
      <c r="I353" s="18" t="str">
        <f t="shared" si="270"/>
        <v>Yes</v>
      </c>
      <c r="J353" s="18" t="str">
        <f t="shared" si="271"/>
        <v>No</v>
      </c>
      <c r="K353" s="21">
        <v>351</v>
      </c>
      <c r="L353" s="5" t="s">
        <v>1022</v>
      </c>
      <c r="M353" s="5" t="s">
        <v>3663</v>
      </c>
      <c r="N353" s="5" t="s">
        <v>2307</v>
      </c>
      <c r="O353" s="5" t="s">
        <v>152</v>
      </c>
      <c r="P353" s="5" t="s">
        <v>2346</v>
      </c>
      <c r="Q353" s="34" t="s">
        <v>3664</v>
      </c>
      <c r="R353" s="21">
        <v>1</v>
      </c>
      <c r="S353" s="22"/>
      <c r="T353" s="22"/>
      <c r="U353" s="22"/>
      <c r="V353" s="22"/>
      <c r="W353" s="22"/>
      <c r="X353" s="22"/>
      <c r="Y353" s="22"/>
      <c r="Z353" s="22"/>
      <c r="AA353" s="5" t="s">
        <v>152</v>
      </c>
      <c r="AB353" s="5" t="s">
        <v>3665</v>
      </c>
      <c r="AC353" s="34" t="s">
        <v>3666</v>
      </c>
      <c r="AD353" s="21">
        <v>1</v>
      </c>
    </row>
    <row r="354" spans="1:30" x14ac:dyDescent="0.3">
      <c r="A354" s="18" t="str">
        <f t="shared" ref="A354:B354" si="368">IF(AND(ISNUMBER(SEARCH("Yes",C354)),ISNUMBER(SEARCH("Yes",E354)),ISNUMBER(SEARCH("Yes",G354)),ISNUMBER(SEARCH("Yes",I354))),"Yes","No")</f>
        <v>Yes</v>
      </c>
      <c r="B354" s="18" t="str">
        <f t="shared" si="368"/>
        <v>Yes</v>
      </c>
      <c r="C354" s="15" t="str">
        <f t="shared" si="264"/>
        <v>Yes</v>
      </c>
      <c r="D354" s="18" t="str">
        <f t="shared" si="265"/>
        <v>Yes</v>
      </c>
      <c r="E354" s="18" t="str">
        <f t="shared" si="266"/>
        <v>Yes</v>
      </c>
      <c r="F354" s="18" t="str">
        <f t="shared" si="267"/>
        <v>Yes</v>
      </c>
      <c r="G354" s="18" t="str">
        <f t="shared" si="268"/>
        <v>Yes</v>
      </c>
      <c r="H354" s="18" t="str">
        <f t="shared" si="269"/>
        <v>Yes</v>
      </c>
      <c r="I354" s="18" t="str">
        <f t="shared" si="270"/>
        <v>Yes</v>
      </c>
      <c r="J354" s="18" t="str">
        <f t="shared" si="271"/>
        <v>Yes</v>
      </c>
      <c r="K354" s="21">
        <v>352</v>
      </c>
      <c r="L354" s="5" t="s">
        <v>32</v>
      </c>
      <c r="M354" s="5" t="s">
        <v>74</v>
      </c>
      <c r="N354" s="5" t="s">
        <v>2307</v>
      </c>
      <c r="O354" s="5" t="s">
        <v>24</v>
      </c>
      <c r="P354" s="5" t="s">
        <v>3667</v>
      </c>
      <c r="Q354" s="34" t="s">
        <v>3668</v>
      </c>
      <c r="R354" s="21">
        <v>1</v>
      </c>
      <c r="S354" s="5" t="s">
        <v>24</v>
      </c>
      <c r="T354" s="5" t="s">
        <v>3669</v>
      </c>
      <c r="U354" s="34" t="s">
        <v>3670</v>
      </c>
      <c r="V354" s="21">
        <v>1</v>
      </c>
      <c r="W354" s="5" t="s">
        <v>2310</v>
      </c>
      <c r="X354" s="5" t="s">
        <v>3671</v>
      </c>
      <c r="Y354" s="34" t="s">
        <v>3672</v>
      </c>
      <c r="Z354" s="21">
        <v>1</v>
      </c>
      <c r="AA354" s="5" t="s">
        <v>24</v>
      </c>
      <c r="AB354" s="5" t="s">
        <v>3673</v>
      </c>
      <c r="AC354" s="34" t="s">
        <v>3674</v>
      </c>
      <c r="AD354" s="21">
        <v>1</v>
      </c>
    </row>
    <row r="355" spans="1:30" x14ac:dyDescent="0.3">
      <c r="A355" s="18" t="str">
        <f t="shared" ref="A355:B355" si="369">IF(AND(ISNUMBER(SEARCH("Yes",C355)),ISNUMBER(SEARCH("Yes",E355)),ISNUMBER(SEARCH("Yes",G355)),ISNUMBER(SEARCH("Yes",I355))),"Yes","No")</f>
        <v>No</v>
      </c>
      <c r="B355" s="18" t="str">
        <f t="shared" si="369"/>
        <v>No</v>
      </c>
      <c r="C355" s="15" t="str">
        <f t="shared" si="264"/>
        <v>No</v>
      </c>
      <c r="D355" s="18" t="str">
        <f t="shared" si="265"/>
        <v>No</v>
      </c>
      <c r="E355" s="18" t="str">
        <f t="shared" si="266"/>
        <v>No</v>
      </c>
      <c r="F355" s="18" t="str">
        <f t="shared" si="267"/>
        <v>No</v>
      </c>
      <c r="G355" s="18" t="str">
        <f t="shared" si="268"/>
        <v>No</v>
      </c>
      <c r="H355" s="18" t="str">
        <f t="shared" si="269"/>
        <v>No</v>
      </c>
      <c r="I355" s="18" t="str">
        <f t="shared" si="270"/>
        <v>Yes</v>
      </c>
      <c r="J355" s="18" t="str">
        <f t="shared" si="271"/>
        <v>Yes</v>
      </c>
      <c r="K355" s="21">
        <v>353</v>
      </c>
      <c r="L355" s="5" t="s">
        <v>1024</v>
      </c>
      <c r="M355" s="5" t="s">
        <v>1025</v>
      </c>
      <c r="N355" s="5" t="s">
        <v>2307</v>
      </c>
      <c r="O355" s="5" t="s">
        <v>152</v>
      </c>
      <c r="P355" s="5" t="s">
        <v>3675</v>
      </c>
      <c r="Q355" s="34" t="s">
        <v>3676</v>
      </c>
      <c r="R355" s="21">
        <v>1</v>
      </c>
      <c r="S355" s="22"/>
      <c r="T355" s="22"/>
      <c r="U355" s="22"/>
      <c r="V355" s="22"/>
      <c r="W355" s="22"/>
      <c r="X355" s="22"/>
      <c r="Y355" s="22"/>
      <c r="Z355" s="22"/>
      <c r="AA355" s="5" t="s">
        <v>24</v>
      </c>
      <c r="AB355" s="5" t="s">
        <v>3677</v>
      </c>
      <c r="AC355" s="34" t="s">
        <v>3678</v>
      </c>
      <c r="AD355" s="21">
        <v>1</v>
      </c>
    </row>
    <row r="356" spans="1:30" x14ac:dyDescent="0.3">
      <c r="A356" s="18" t="str">
        <f t="shared" ref="A356:B356" si="370">IF(AND(ISNUMBER(SEARCH("Yes",C356)),ISNUMBER(SEARCH("Yes",E356)),ISNUMBER(SEARCH("Yes",G356)),ISNUMBER(SEARCH("Yes",I356))),"Yes","No")</f>
        <v>No</v>
      </c>
      <c r="B356" s="18" t="str">
        <f t="shared" si="370"/>
        <v>No</v>
      </c>
      <c r="C356" s="15" t="str">
        <f t="shared" si="264"/>
        <v>No</v>
      </c>
      <c r="D356" s="18" t="str">
        <f t="shared" si="265"/>
        <v>No</v>
      </c>
      <c r="E356" s="18" t="str">
        <f t="shared" si="266"/>
        <v>No</v>
      </c>
      <c r="F356" s="18" t="str">
        <f t="shared" si="267"/>
        <v>No</v>
      </c>
      <c r="G356" s="18" t="str">
        <f t="shared" si="268"/>
        <v>No</v>
      </c>
      <c r="H356" s="18" t="str">
        <f t="shared" si="269"/>
        <v>No</v>
      </c>
      <c r="I356" s="18" t="str">
        <f t="shared" si="270"/>
        <v>Yes</v>
      </c>
      <c r="J356" s="18" t="str">
        <f t="shared" si="271"/>
        <v>Yes</v>
      </c>
      <c r="K356" s="21">
        <v>354</v>
      </c>
      <c r="L356" s="5" t="s">
        <v>1026</v>
      </c>
      <c r="M356" s="5" t="s">
        <v>1027</v>
      </c>
      <c r="N356" s="5" t="s">
        <v>2307</v>
      </c>
      <c r="O356" s="5" t="s">
        <v>152</v>
      </c>
      <c r="P356" s="5" t="s">
        <v>3195</v>
      </c>
      <c r="Q356" s="34" t="s">
        <v>3679</v>
      </c>
      <c r="R356" s="21">
        <v>1</v>
      </c>
      <c r="S356" s="22"/>
      <c r="T356" s="22"/>
      <c r="U356" s="22"/>
      <c r="V356" s="22"/>
      <c r="W356" s="22"/>
      <c r="X356" s="22"/>
      <c r="Y356" s="22"/>
      <c r="Z356" s="22"/>
      <c r="AA356" s="5" t="s">
        <v>24</v>
      </c>
      <c r="AB356" s="5" t="s">
        <v>3680</v>
      </c>
      <c r="AC356" s="34" t="s">
        <v>3681</v>
      </c>
      <c r="AD356" s="21">
        <v>1</v>
      </c>
    </row>
    <row r="357" spans="1:30" x14ac:dyDescent="0.3">
      <c r="A357" s="18" t="str">
        <f t="shared" ref="A357:B357" si="371">IF(AND(ISNUMBER(SEARCH("Yes",C357)),ISNUMBER(SEARCH("Yes",E357)),ISNUMBER(SEARCH("Yes",G357)),ISNUMBER(SEARCH("Yes",I357))),"Yes","No")</f>
        <v>No</v>
      </c>
      <c r="B357" s="18" t="str">
        <f t="shared" si="371"/>
        <v>No</v>
      </c>
      <c r="C357" s="15" t="str">
        <f t="shared" si="264"/>
        <v>No</v>
      </c>
      <c r="D357" s="18" t="str">
        <f t="shared" si="265"/>
        <v>No</v>
      </c>
      <c r="E357" s="18" t="str">
        <f t="shared" si="266"/>
        <v>No</v>
      </c>
      <c r="F357" s="18" t="str">
        <f t="shared" si="267"/>
        <v>No</v>
      </c>
      <c r="G357" s="18" t="str">
        <f t="shared" si="268"/>
        <v>No</v>
      </c>
      <c r="H357" s="18" t="str">
        <f t="shared" si="269"/>
        <v>No</v>
      </c>
      <c r="I357" s="18" t="str">
        <f t="shared" si="270"/>
        <v>Yes</v>
      </c>
      <c r="J357" s="18" t="str">
        <f t="shared" si="271"/>
        <v>Yes</v>
      </c>
      <c r="K357" s="21">
        <v>355</v>
      </c>
      <c r="L357" s="5" t="s">
        <v>1028</v>
      </c>
      <c r="M357" s="5" t="s">
        <v>1029</v>
      </c>
      <c r="N357" s="5" t="s">
        <v>2307</v>
      </c>
      <c r="O357" s="5" t="s">
        <v>152</v>
      </c>
      <c r="P357" s="5" t="s">
        <v>3682</v>
      </c>
      <c r="Q357" s="34" t="s">
        <v>3683</v>
      </c>
      <c r="R357" s="21">
        <v>1</v>
      </c>
      <c r="S357" s="22"/>
      <c r="T357" s="22"/>
      <c r="U357" s="22"/>
      <c r="V357" s="22"/>
      <c r="W357" s="22"/>
      <c r="X357" s="22"/>
      <c r="Y357" s="22"/>
      <c r="Z357" s="22"/>
      <c r="AA357" s="5" t="s">
        <v>24</v>
      </c>
      <c r="AB357" s="5" t="s">
        <v>3684</v>
      </c>
      <c r="AC357" s="34" t="s">
        <v>3685</v>
      </c>
      <c r="AD357" s="21">
        <v>1</v>
      </c>
    </row>
    <row r="358" spans="1:30" x14ac:dyDescent="0.3">
      <c r="A358" s="18" t="str">
        <f t="shared" ref="A358:B358" si="372">IF(AND(ISNUMBER(SEARCH("Yes",C358)),ISNUMBER(SEARCH("Yes",E358)),ISNUMBER(SEARCH("Yes",G358)),ISNUMBER(SEARCH("Yes",I358))),"Yes","No")</f>
        <v>No</v>
      </c>
      <c r="B358" s="18" t="str">
        <f t="shared" si="372"/>
        <v>No</v>
      </c>
      <c r="C358" s="15" t="str">
        <f t="shared" si="264"/>
        <v>No</v>
      </c>
      <c r="D358" s="18" t="str">
        <f t="shared" si="265"/>
        <v>No</v>
      </c>
      <c r="E358" s="18" t="str">
        <f t="shared" si="266"/>
        <v>No</v>
      </c>
      <c r="F358" s="18" t="str">
        <f t="shared" si="267"/>
        <v>No</v>
      </c>
      <c r="G358" s="18" t="str">
        <f t="shared" si="268"/>
        <v>No</v>
      </c>
      <c r="H358" s="18" t="str">
        <f t="shared" si="269"/>
        <v>No</v>
      </c>
      <c r="I358" s="18" t="str">
        <f t="shared" si="270"/>
        <v>Yes</v>
      </c>
      <c r="J358" s="18" t="str">
        <f t="shared" si="271"/>
        <v>Yes</v>
      </c>
      <c r="K358" s="21">
        <v>356</v>
      </c>
      <c r="L358" s="5" t="s">
        <v>1030</v>
      </c>
      <c r="M358" s="5" t="s">
        <v>1031</v>
      </c>
      <c r="N358" s="5" t="s">
        <v>2307</v>
      </c>
      <c r="O358" s="5" t="s">
        <v>152</v>
      </c>
      <c r="P358" s="5" t="s">
        <v>2317</v>
      </c>
      <c r="Q358" s="34" t="s">
        <v>2850</v>
      </c>
      <c r="R358" s="21">
        <v>1</v>
      </c>
      <c r="S358" s="22"/>
      <c r="T358" s="22"/>
      <c r="U358" s="22"/>
      <c r="V358" s="22"/>
      <c r="W358" s="22"/>
      <c r="X358" s="22"/>
      <c r="Y358" s="22"/>
      <c r="Z358" s="22"/>
      <c r="AA358" s="5" t="s">
        <v>2310</v>
      </c>
      <c r="AB358" s="5" t="s">
        <v>3686</v>
      </c>
      <c r="AC358" s="34" t="s">
        <v>3687</v>
      </c>
      <c r="AD358" s="21">
        <v>1</v>
      </c>
    </row>
    <row r="359" spans="1:30" x14ac:dyDescent="0.3">
      <c r="A359" s="18" t="str">
        <f t="shared" ref="A359:B359" si="373">IF(AND(ISNUMBER(SEARCH("Yes",C359)),ISNUMBER(SEARCH("Yes",E359)),ISNUMBER(SEARCH("Yes",G359)),ISNUMBER(SEARCH("Yes",I359))),"Yes","No")</f>
        <v>No</v>
      </c>
      <c r="B359" s="18" t="str">
        <f t="shared" si="373"/>
        <v>No</v>
      </c>
      <c r="C359" s="15" t="str">
        <f t="shared" si="264"/>
        <v>No</v>
      </c>
      <c r="D359" s="18" t="str">
        <f t="shared" si="265"/>
        <v>No</v>
      </c>
      <c r="E359" s="18" t="str">
        <f t="shared" si="266"/>
        <v>No</v>
      </c>
      <c r="F359" s="18" t="str">
        <f t="shared" si="267"/>
        <v>No</v>
      </c>
      <c r="G359" s="18" t="str">
        <f t="shared" si="268"/>
        <v>No</v>
      </c>
      <c r="H359" s="18" t="str">
        <f t="shared" si="269"/>
        <v>No</v>
      </c>
      <c r="I359" s="18" t="str">
        <f t="shared" si="270"/>
        <v>Yes</v>
      </c>
      <c r="J359" s="18" t="str">
        <f t="shared" si="271"/>
        <v>Yes</v>
      </c>
      <c r="K359" s="21">
        <v>357</v>
      </c>
      <c r="L359" s="5" t="s">
        <v>1032</v>
      </c>
      <c r="M359" s="5" t="s">
        <v>1033</v>
      </c>
      <c r="N359" s="5" t="s">
        <v>2307</v>
      </c>
      <c r="O359" s="5" t="s">
        <v>152</v>
      </c>
      <c r="P359" s="5" t="s">
        <v>3688</v>
      </c>
      <c r="Q359" s="34" t="s">
        <v>3689</v>
      </c>
      <c r="R359" s="21">
        <v>1</v>
      </c>
      <c r="S359" s="22"/>
      <c r="T359" s="22"/>
      <c r="U359" s="22"/>
      <c r="V359" s="22"/>
      <c r="W359" s="22"/>
      <c r="X359" s="22"/>
      <c r="Y359" s="22"/>
      <c r="Z359" s="22"/>
      <c r="AA359" s="5" t="s">
        <v>2310</v>
      </c>
      <c r="AB359" s="5" t="s">
        <v>3690</v>
      </c>
      <c r="AC359" s="34" t="s">
        <v>3691</v>
      </c>
      <c r="AD359" s="21">
        <v>1</v>
      </c>
    </row>
    <row r="360" spans="1:30" x14ac:dyDescent="0.3">
      <c r="A360" s="18" t="str">
        <f t="shared" ref="A360:B360" si="374">IF(AND(ISNUMBER(SEARCH("Yes",C360)),ISNUMBER(SEARCH("Yes",E360)),ISNUMBER(SEARCH("Yes",G360)),ISNUMBER(SEARCH("Yes",I360))),"Yes","No")</f>
        <v>No</v>
      </c>
      <c r="B360" s="18" t="str">
        <f t="shared" si="374"/>
        <v>No</v>
      </c>
      <c r="C360" s="15" t="str">
        <f t="shared" si="264"/>
        <v>No</v>
      </c>
      <c r="D360" s="18" t="str">
        <f t="shared" si="265"/>
        <v>No</v>
      </c>
      <c r="E360" s="18" t="str">
        <f t="shared" si="266"/>
        <v>No</v>
      </c>
      <c r="F360" s="18" t="str">
        <f t="shared" si="267"/>
        <v>No</v>
      </c>
      <c r="G360" s="18" t="str">
        <f t="shared" si="268"/>
        <v>No</v>
      </c>
      <c r="H360" s="18" t="str">
        <f t="shared" si="269"/>
        <v>No</v>
      </c>
      <c r="I360" s="18" t="str">
        <f t="shared" si="270"/>
        <v>Yes</v>
      </c>
      <c r="J360" s="18" t="str">
        <f t="shared" si="271"/>
        <v>Yes</v>
      </c>
      <c r="K360" s="21">
        <v>358</v>
      </c>
      <c r="L360" s="5" t="s">
        <v>1034</v>
      </c>
      <c r="M360" s="5" t="s">
        <v>1035</v>
      </c>
      <c r="N360" s="5" t="s">
        <v>2307</v>
      </c>
      <c r="O360" s="5" t="s">
        <v>152</v>
      </c>
      <c r="P360" s="5" t="s">
        <v>2325</v>
      </c>
      <c r="Q360" s="34" t="s">
        <v>3692</v>
      </c>
      <c r="R360" s="21">
        <v>1</v>
      </c>
      <c r="S360" s="22"/>
      <c r="T360" s="22"/>
      <c r="U360" s="22"/>
      <c r="V360" s="22"/>
      <c r="W360" s="22"/>
      <c r="X360" s="22"/>
      <c r="Y360" s="22"/>
      <c r="Z360" s="22"/>
      <c r="AA360" s="5" t="s">
        <v>2310</v>
      </c>
      <c r="AB360" s="5" t="s">
        <v>3693</v>
      </c>
      <c r="AC360" s="34" t="s">
        <v>3694</v>
      </c>
      <c r="AD360" s="21">
        <v>1</v>
      </c>
    </row>
    <row r="361" spans="1:30" x14ac:dyDescent="0.3">
      <c r="A361" s="18" t="str">
        <f t="shared" ref="A361:B361" si="375">IF(AND(ISNUMBER(SEARCH("Yes",C361)),ISNUMBER(SEARCH("Yes",E361)),ISNUMBER(SEARCH("Yes",G361)),ISNUMBER(SEARCH("Yes",I361))),"Yes","No")</f>
        <v>No</v>
      </c>
      <c r="B361" s="18" t="str">
        <f t="shared" si="375"/>
        <v>No</v>
      </c>
      <c r="C361" s="15" t="str">
        <f t="shared" si="264"/>
        <v>No</v>
      </c>
      <c r="D361" s="18" t="str">
        <f t="shared" si="265"/>
        <v>No</v>
      </c>
      <c r="E361" s="18" t="str">
        <f t="shared" si="266"/>
        <v>No</v>
      </c>
      <c r="F361" s="18" t="str">
        <f t="shared" si="267"/>
        <v>No</v>
      </c>
      <c r="G361" s="18" t="str">
        <f t="shared" si="268"/>
        <v>No</v>
      </c>
      <c r="H361" s="18" t="str">
        <f t="shared" si="269"/>
        <v>No</v>
      </c>
      <c r="I361" s="18" t="str">
        <f t="shared" si="270"/>
        <v>Yes</v>
      </c>
      <c r="J361" s="18" t="str">
        <f t="shared" si="271"/>
        <v>Yes</v>
      </c>
      <c r="K361" s="21">
        <v>359</v>
      </c>
      <c r="L361" s="5" t="s">
        <v>1036</v>
      </c>
      <c r="M361" s="5" t="s">
        <v>1037</v>
      </c>
      <c r="N361" s="5" t="s">
        <v>2307</v>
      </c>
      <c r="O361" s="5" t="s">
        <v>152</v>
      </c>
      <c r="P361" s="5" t="s">
        <v>2449</v>
      </c>
      <c r="Q361" s="34" t="s">
        <v>3695</v>
      </c>
      <c r="R361" s="21">
        <v>1</v>
      </c>
      <c r="S361" s="22"/>
      <c r="T361" s="22"/>
      <c r="U361" s="22"/>
      <c r="V361" s="22"/>
      <c r="W361" s="22"/>
      <c r="X361" s="22"/>
      <c r="Y361" s="22"/>
      <c r="Z361" s="22"/>
      <c r="AA361" s="5" t="s">
        <v>2310</v>
      </c>
      <c r="AB361" s="5" t="s">
        <v>3696</v>
      </c>
      <c r="AC361" s="34" t="s">
        <v>3697</v>
      </c>
      <c r="AD361" s="21">
        <v>1</v>
      </c>
    </row>
    <row r="362" spans="1:30" x14ac:dyDescent="0.3">
      <c r="A362" s="18" t="str">
        <f t="shared" ref="A362:B362" si="376">IF(AND(ISNUMBER(SEARCH("Yes",C362)),ISNUMBER(SEARCH("Yes",E362)),ISNUMBER(SEARCH("Yes",G362)),ISNUMBER(SEARCH("Yes",I362))),"Yes","No")</f>
        <v>No</v>
      </c>
      <c r="B362" s="18" t="str">
        <f t="shared" si="376"/>
        <v>No</v>
      </c>
      <c r="C362" s="15" t="str">
        <f t="shared" si="264"/>
        <v>No</v>
      </c>
      <c r="D362" s="18" t="str">
        <f t="shared" si="265"/>
        <v>No</v>
      </c>
      <c r="E362" s="18" t="str">
        <f t="shared" si="266"/>
        <v>No</v>
      </c>
      <c r="F362" s="18" t="str">
        <f t="shared" si="267"/>
        <v>No</v>
      </c>
      <c r="G362" s="18" t="str">
        <f t="shared" si="268"/>
        <v>No</v>
      </c>
      <c r="H362" s="18" t="str">
        <f t="shared" si="269"/>
        <v>No</v>
      </c>
      <c r="I362" s="18" t="str">
        <f t="shared" si="270"/>
        <v>Yes</v>
      </c>
      <c r="J362" s="18" t="str">
        <f t="shared" si="271"/>
        <v>Yes</v>
      </c>
      <c r="K362" s="21">
        <v>360</v>
      </c>
      <c r="L362" s="5" t="s">
        <v>1038</v>
      </c>
      <c r="M362" s="5" t="s">
        <v>3698</v>
      </c>
      <c r="N362" s="5" t="s">
        <v>2307</v>
      </c>
      <c r="O362" s="5" t="s">
        <v>152</v>
      </c>
      <c r="P362" s="5" t="s">
        <v>3699</v>
      </c>
      <c r="Q362" s="34" t="s">
        <v>3700</v>
      </c>
      <c r="R362" s="21">
        <v>1</v>
      </c>
      <c r="S362" s="22"/>
      <c r="T362" s="22"/>
      <c r="U362" s="22"/>
      <c r="V362" s="22"/>
      <c r="W362" s="22"/>
      <c r="X362" s="22"/>
      <c r="Y362" s="22"/>
      <c r="Z362" s="22"/>
      <c r="AA362" s="5" t="s">
        <v>2310</v>
      </c>
      <c r="AB362" s="5" t="s">
        <v>3701</v>
      </c>
      <c r="AC362" s="34" t="s">
        <v>3702</v>
      </c>
      <c r="AD362" s="21">
        <v>1</v>
      </c>
    </row>
    <row r="363" spans="1:30" x14ac:dyDescent="0.3">
      <c r="A363" s="18" t="str">
        <f t="shared" ref="A363:B363" si="377">IF(AND(ISNUMBER(SEARCH("Yes",C363)),ISNUMBER(SEARCH("Yes",E363)),ISNUMBER(SEARCH("Yes",G363)),ISNUMBER(SEARCH("Yes",I363))),"Yes","No")</f>
        <v>No</v>
      </c>
      <c r="B363" s="18" t="str">
        <f t="shared" si="377"/>
        <v>No</v>
      </c>
      <c r="C363" s="15" t="str">
        <f t="shared" si="264"/>
        <v>No</v>
      </c>
      <c r="D363" s="18" t="str">
        <f t="shared" si="265"/>
        <v>No</v>
      </c>
      <c r="E363" s="18" t="str">
        <f t="shared" si="266"/>
        <v>No</v>
      </c>
      <c r="F363" s="18" t="str">
        <f t="shared" si="267"/>
        <v>No</v>
      </c>
      <c r="G363" s="18" t="str">
        <f t="shared" si="268"/>
        <v>No</v>
      </c>
      <c r="H363" s="18" t="str">
        <f t="shared" si="269"/>
        <v>No</v>
      </c>
      <c r="I363" s="18" t="str">
        <f t="shared" si="270"/>
        <v>Yes</v>
      </c>
      <c r="J363" s="18" t="str">
        <f t="shared" si="271"/>
        <v>Yes</v>
      </c>
      <c r="K363" s="21">
        <v>361</v>
      </c>
      <c r="L363" s="5" t="s">
        <v>1040</v>
      </c>
      <c r="M363" s="5" t="s">
        <v>1041</v>
      </c>
      <c r="N363" s="5" t="s">
        <v>2307</v>
      </c>
      <c r="O363" s="5" t="s">
        <v>152</v>
      </c>
      <c r="P363" s="5" t="s">
        <v>3295</v>
      </c>
      <c r="Q363" s="34" t="s">
        <v>3703</v>
      </c>
      <c r="R363" s="21">
        <v>1</v>
      </c>
      <c r="S363" s="22"/>
      <c r="T363" s="22"/>
      <c r="U363" s="22"/>
      <c r="V363" s="22"/>
      <c r="W363" s="22"/>
      <c r="X363" s="22"/>
      <c r="Y363" s="22"/>
      <c r="Z363" s="22"/>
      <c r="AA363" s="5" t="s">
        <v>24</v>
      </c>
      <c r="AB363" s="5" t="s">
        <v>3704</v>
      </c>
      <c r="AC363" s="34" t="s">
        <v>3705</v>
      </c>
      <c r="AD363" s="21">
        <v>1</v>
      </c>
    </row>
    <row r="364" spans="1:30" x14ac:dyDescent="0.3">
      <c r="A364" s="18" t="str">
        <f t="shared" ref="A364:B364" si="378">IF(AND(ISNUMBER(SEARCH("Yes",C364)),ISNUMBER(SEARCH("Yes",E364)),ISNUMBER(SEARCH("Yes",G364)),ISNUMBER(SEARCH("Yes",I364))),"Yes","No")</f>
        <v>No</v>
      </c>
      <c r="B364" s="18" t="str">
        <f t="shared" si="378"/>
        <v>No</v>
      </c>
      <c r="C364" s="15" t="str">
        <f t="shared" si="264"/>
        <v>No</v>
      </c>
      <c r="D364" s="18" t="str">
        <f t="shared" si="265"/>
        <v>No</v>
      </c>
      <c r="E364" s="18" t="str">
        <f t="shared" si="266"/>
        <v>No</v>
      </c>
      <c r="F364" s="18" t="str">
        <f t="shared" si="267"/>
        <v>No</v>
      </c>
      <c r="G364" s="18" t="str">
        <f t="shared" si="268"/>
        <v>No</v>
      </c>
      <c r="H364" s="18" t="str">
        <f t="shared" si="269"/>
        <v>No</v>
      </c>
      <c r="I364" s="18" t="str">
        <f t="shared" si="270"/>
        <v>Yes</v>
      </c>
      <c r="J364" s="18" t="str">
        <f t="shared" si="271"/>
        <v>Yes</v>
      </c>
      <c r="K364" s="21">
        <v>362</v>
      </c>
      <c r="L364" s="5" t="s">
        <v>1042</v>
      </c>
      <c r="M364" s="5" t="s">
        <v>1043</v>
      </c>
      <c r="N364" s="5" t="s">
        <v>2307</v>
      </c>
      <c r="O364" s="5" t="s">
        <v>152</v>
      </c>
      <c r="P364" s="5" t="s">
        <v>2739</v>
      </c>
      <c r="Q364" s="34" t="s">
        <v>3706</v>
      </c>
      <c r="R364" s="21">
        <v>1</v>
      </c>
      <c r="S364" s="22"/>
      <c r="T364" s="22"/>
      <c r="U364" s="22"/>
      <c r="V364" s="22"/>
      <c r="W364" s="22"/>
      <c r="X364" s="22"/>
      <c r="Y364" s="22"/>
      <c r="Z364" s="22"/>
      <c r="AA364" s="5" t="s">
        <v>2310</v>
      </c>
      <c r="AB364" s="5" t="s">
        <v>3707</v>
      </c>
      <c r="AC364" s="34" t="s">
        <v>3708</v>
      </c>
      <c r="AD364" s="21">
        <v>1</v>
      </c>
    </row>
    <row r="365" spans="1:30" x14ac:dyDescent="0.3">
      <c r="A365" s="18" t="str">
        <f t="shared" ref="A365:B365" si="379">IF(AND(ISNUMBER(SEARCH("Yes",C365)),ISNUMBER(SEARCH("Yes",E365)),ISNUMBER(SEARCH("Yes",G365)),ISNUMBER(SEARCH("Yes",I365))),"Yes","No")</f>
        <v>No</v>
      </c>
      <c r="B365" s="18" t="str">
        <f t="shared" si="379"/>
        <v>No</v>
      </c>
      <c r="C365" s="15" t="str">
        <f t="shared" si="264"/>
        <v>No</v>
      </c>
      <c r="D365" s="18" t="str">
        <f t="shared" si="265"/>
        <v>No</v>
      </c>
      <c r="E365" s="18" t="str">
        <f t="shared" si="266"/>
        <v>No</v>
      </c>
      <c r="F365" s="18" t="str">
        <f t="shared" si="267"/>
        <v>No</v>
      </c>
      <c r="G365" s="18" t="str">
        <f t="shared" si="268"/>
        <v>No</v>
      </c>
      <c r="H365" s="18" t="str">
        <f t="shared" si="269"/>
        <v>No</v>
      </c>
      <c r="I365" s="18" t="str">
        <f t="shared" si="270"/>
        <v>Yes</v>
      </c>
      <c r="J365" s="18" t="str">
        <f t="shared" si="271"/>
        <v>Yes</v>
      </c>
      <c r="K365" s="21">
        <v>363</v>
      </c>
      <c r="L365" s="5" t="s">
        <v>1044</v>
      </c>
      <c r="M365" s="5" t="s">
        <v>1045</v>
      </c>
      <c r="N365" s="5" t="s">
        <v>2307</v>
      </c>
      <c r="O365" s="5" t="s">
        <v>152</v>
      </c>
      <c r="P365" s="5" t="s">
        <v>2317</v>
      </c>
      <c r="Q365" s="34" t="s">
        <v>2597</v>
      </c>
      <c r="R365" s="21">
        <v>1</v>
      </c>
      <c r="S365" s="22"/>
      <c r="T365" s="22"/>
      <c r="U365" s="22"/>
      <c r="V365" s="22"/>
      <c r="W365" s="22"/>
      <c r="X365" s="22"/>
      <c r="Y365" s="22"/>
      <c r="Z365" s="22"/>
      <c r="AA365" s="5" t="s">
        <v>2310</v>
      </c>
      <c r="AB365" s="5" t="s">
        <v>3709</v>
      </c>
      <c r="AC365" s="34" t="s">
        <v>3710</v>
      </c>
      <c r="AD365" s="21">
        <v>1</v>
      </c>
    </row>
    <row r="366" spans="1:30" x14ac:dyDescent="0.3">
      <c r="A366" s="18" t="str">
        <f t="shared" ref="A366:B366" si="380">IF(AND(ISNUMBER(SEARCH("Yes",C366)),ISNUMBER(SEARCH("Yes",E366)),ISNUMBER(SEARCH("Yes",G366)),ISNUMBER(SEARCH("Yes",I366))),"Yes","No")</f>
        <v>Yes</v>
      </c>
      <c r="B366" s="18" t="str">
        <f t="shared" si="380"/>
        <v>Yes</v>
      </c>
      <c r="C366" s="15" t="str">
        <f t="shared" si="264"/>
        <v>Yes</v>
      </c>
      <c r="D366" s="18" t="str">
        <f t="shared" si="265"/>
        <v>Yes</v>
      </c>
      <c r="E366" s="18" t="str">
        <f t="shared" si="266"/>
        <v>Yes</v>
      </c>
      <c r="F366" s="18" t="str">
        <f t="shared" si="267"/>
        <v>Yes</v>
      </c>
      <c r="G366" s="18" t="str">
        <f t="shared" si="268"/>
        <v>Yes</v>
      </c>
      <c r="H366" s="18" t="str">
        <f t="shared" si="269"/>
        <v>Yes</v>
      </c>
      <c r="I366" s="18" t="str">
        <f t="shared" si="270"/>
        <v>Yes</v>
      </c>
      <c r="J366" s="18" t="str">
        <f t="shared" si="271"/>
        <v>Yes</v>
      </c>
      <c r="K366" s="21">
        <v>364</v>
      </c>
      <c r="L366" s="5" t="s">
        <v>76</v>
      </c>
      <c r="M366" s="5" t="s">
        <v>77</v>
      </c>
      <c r="N366" s="5" t="s">
        <v>2307</v>
      </c>
      <c r="O366" s="5" t="s">
        <v>24</v>
      </c>
      <c r="P366" s="5" t="s">
        <v>3711</v>
      </c>
      <c r="Q366" s="34" t="s">
        <v>3712</v>
      </c>
      <c r="R366" s="21">
        <v>1</v>
      </c>
      <c r="S366" s="5" t="s">
        <v>24</v>
      </c>
      <c r="T366" s="5" t="s">
        <v>3713</v>
      </c>
      <c r="U366" s="34" t="s">
        <v>3714</v>
      </c>
      <c r="V366" s="21">
        <v>1</v>
      </c>
      <c r="W366" s="5" t="s">
        <v>24</v>
      </c>
      <c r="X366" s="5" t="s">
        <v>3715</v>
      </c>
      <c r="Y366" s="34" t="s">
        <v>3716</v>
      </c>
      <c r="Z366" s="21">
        <v>1</v>
      </c>
      <c r="AA366" s="5" t="s">
        <v>24</v>
      </c>
      <c r="AB366" s="5" t="s">
        <v>3717</v>
      </c>
      <c r="AC366" s="34" t="s">
        <v>2734</v>
      </c>
      <c r="AD366" s="21">
        <v>1</v>
      </c>
    </row>
    <row r="367" spans="1:30" x14ac:dyDescent="0.3">
      <c r="A367" s="18" t="str">
        <f t="shared" ref="A367:B367" si="381">IF(AND(ISNUMBER(SEARCH("Yes",C367)),ISNUMBER(SEARCH("Yes",E367)),ISNUMBER(SEARCH("Yes",G367)),ISNUMBER(SEARCH("Yes",I367))),"Yes","No")</f>
        <v>No</v>
      </c>
      <c r="B367" s="18" t="str">
        <f t="shared" si="381"/>
        <v>No</v>
      </c>
      <c r="C367" s="15" t="str">
        <f t="shared" si="264"/>
        <v>No</v>
      </c>
      <c r="D367" s="18" t="str">
        <f t="shared" si="265"/>
        <v>No</v>
      </c>
      <c r="E367" s="18" t="str">
        <f t="shared" si="266"/>
        <v>No</v>
      </c>
      <c r="F367" s="18" t="str">
        <f t="shared" si="267"/>
        <v>No</v>
      </c>
      <c r="G367" s="18" t="str">
        <f t="shared" si="268"/>
        <v>No</v>
      </c>
      <c r="H367" s="18" t="str">
        <f t="shared" si="269"/>
        <v>No</v>
      </c>
      <c r="I367" s="18" t="str">
        <f t="shared" si="270"/>
        <v>Yes</v>
      </c>
      <c r="J367" s="18" t="str">
        <f t="shared" si="271"/>
        <v>Yes</v>
      </c>
      <c r="K367" s="21">
        <v>365</v>
      </c>
      <c r="L367" s="5" t="s">
        <v>1046</v>
      </c>
      <c r="M367" s="5" t="s">
        <v>1047</v>
      </c>
      <c r="N367" s="5" t="s">
        <v>2307</v>
      </c>
      <c r="O367" s="5" t="s">
        <v>152</v>
      </c>
      <c r="P367" s="5" t="s">
        <v>2435</v>
      </c>
      <c r="Q367" s="34" t="s">
        <v>3718</v>
      </c>
      <c r="R367" s="21">
        <v>1</v>
      </c>
      <c r="S367" s="22"/>
      <c r="T367" s="22"/>
      <c r="U367" s="22"/>
      <c r="V367" s="22"/>
      <c r="W367" s="22"/>
      <c r="X367" s="22"/>
      <c r="Y367" s="22"/>
      <c r="Z367" s="22"/>
      <c r="AA367" s="5" t="s">
        <v>2310</v>
      </c>
      <c r="AB367" s="5" t="s">
        <v>2390</v>
      </c>
      <c r="AC367" s="34" t="s">
        <v>2391</v>
      </c>
      <c r="AD367" s="21">
        <v>1</v>
      </c>
    </row>
    <row r="368" spans="1:30" x14ac:dyDescent="0.3">
      <c r="A368" s="18" t="str">
        <f t="shared" ref="A368:B368" si="382">IF(AND(ISNUMBER(SEARCH("Yes",C368)),ISNUMBER(SEARCH("Yes",E368)),ISNUMBER(SEARCH("Yes",G368)),ISNUMBER(SEARCH("Yes",I368))),"Yes","No")</f>
        <v>No</v>
      </c>
      <c r="B368" s="18" t="str">
        <f t="shared" si="382"/>
        <v>No</v>
      </c>
      <c r="C368" s="15" t="str">
        <f t="shared" si="264"/>
        <v>No</v>
      </c>
      <c r="D368" s="18" t="str">
        <f t="shared" si="265"/>
        <v>No</v>
      </c>
      <c r="E368" s="18" t="str">
        <f t="shared" si="266"/>
        <v>No</v>
      </c>
      <c r="F368" s="18" t="str">
        <f t="shared" si="267"/>
        <v>No</v>
      </c>
      <c r="G368" s="18" t="str">
        <f t="shared" si="268"/>
        <v>No</v>
      </c>
      <c r="H368" s="18" t="str">
        <f t="shared" si="269"/>
        <v>No</v>
      </c>
      <c r="I368" s="18" t="str">
        <f t="shared" si="270"/>
        <v>Yes</v>
      </c>
      <c r="J368" s="18" t="str">
        <f t="shared" si="271"/>
        <v>Yes</v>
      </c>
      <c r="K368" s="21">
        <v>366</v>
      </c>
      <c r="L368" s="5" t="s">
        <v>1048</v>
      </c>
      <c r="M368" s="5" t="s">
        <v>1049</v>
      </c>
      <c r="N368" s="5" t="s">
        <v>2307</v>
      </c>
      <c r="O368" s="5" t="s">
        <v>152</v>
      </c>
      <c r="P368" s="5" t="s">
        <v>3719</v>
      </c>
      <c r="Q368" s="34" t="s">
        <v>3720</v>
      </c>
      <c r="R368" s="21">
        <v>1</v>
      </c>
      <c r="S368" s="22"/>
      <c r="T368" s="22"/>
      <c r="U368" s="22"/>
      <c r="V368" s="22"/>
      <c r="W368" s="22"/>
      <c r="X368" s="22"/>
      <c r="Y368" s="22"/>
      <c r="Z368" s="22"/>
      <c r="AA368" s="5" t="s">
        <v>2310</v>
      </c>
      <c r="AB368" s="5" t="s">
        <v>3721</v>
      </c>
      <c r="AC368" s="34" t="s">
        <v>3722</v>
      </c>
      <c r="AD368" s="21">
        <v>1</v>
      </c>
    </row>
    <row r="369" spans="1:30" x14ac:dyDescent="0.3">
      <c r="A369" s="18" t="str">
        <f t="shared" ref="A369:B369" si="383">IF(AND(ISNUMBER(SEARCH("Yes",C369)),ISNUMBER(SEARCH("Yes",E369)),ISNUMBER(SEARCH("Yes",G369)),ISNUMBER(SEARCH("Yes",I369))),"Yes","No")</f>
        <v>No</v>
      </c>
      <c r="B369" s="18" t="str">
        <f t="shared" si="383"/>
        <v>No</v>
      </c>
      <c r="C369" s="15" t="str">
        <f t="shared" si="264"/>
        <v>No</v>
      </c>
      <c r="D369" s="18" t="str">
        <f t="shared" si="265"/>
        <v>No</v>
      </c>
      <c r="E369" s="18" t="str">
        <f t="shared" si="266"/>
        <v>No</v>
      </c>
      <c r="F369" s="18" t="str">
        <f t="shared" si="267"/>
        <v>No</v>
      </c>
      <c r="G369" s="18" t="str">
        <f t="shared" si="268"/>
        <v>No</v>
      </c>
      <c r="H369" s="18" t="str">
        <f t="shared" si="269"/>
        <v>No</v>
      </c>
      <c r="I369" s="18" t="str">
        <f t="shared" si="270"/>
        <v>Yes</v>
      </c>
      <c r="J369" s="18" t="str">
        <f t="shared" si="271"/>
        <v>Yes</v>
      </c>
      <c r="K369" s="21">
        <v>367</v>
      </c>
      <c r="L369" s="5" t="s">
        <v>232</v>
      </c>
      <c r="M369" s="5" t="s">
        <v>428</v>
      </c>
      <c r="N369" s="5" t="s">
        <v>2307</v>
      </c>
      <c r="O369" s="5" t="s">
        <v>152</v>
      </c>
      <c r="P369" s="5" t="s">
        <v>2983</v>
      </c>
      <c r="Q369" s="34" t="s">
        <v>3723</v>
      </c>
      <c r="R369" s="21">
        <v>1</v>
      </c>
      <c r="S369" s="22"/>
      <c r="T369" s="22"/>
      <c r="U369" s="22"/>
      <c r="V369" s="22"/>
      <c r="W369" s="22"/>
      <c r="X369" s="22"/>
      <c r="Y369" s="22"/>
      <c r="Z369" s="22"/>
      <c r="AA369" s="5" t="s">
        <v>2310</v>
      </c>
      <c r="AB369" s="5" t="s">
        <v>2390</v>
      </c>
      <c r="AC369" s="34" t="s">
        <v>2391</v>
      </c>
      <c r="AD369" s="21">
        <v>1</v>
      </c>
    </row>
    <row r="370" spans="1:30" x14ac:dyDescent="0.3">
      <c r="A370" s="18" t="str">
        <f t="shared" ref="A370:B370" si="384">IF(AND(ISNUMBER(SEARCH("Yes",C370)),ISNUMBER(SEARCH("Yes",E370)),ISNUMBER(SEARCH("Yes",G370)),ISNUMBER(SEARCH("Yes",I370))),"Yes","No")</f>
        <v>Yes</v>
      </c>
      <c r="B370" s="18" t="str">
        <f t="shared" si="384"/>
        <v>Yes</v>
      </c>
      <c r="C370" s="15" t="str">
        <f t="shared" si="264"/>
        <v>Yes</v>
      </c>
      <c r="D370" s="18" t="str">
        <f t="shared" si="265"/>
        <v>Yes</v>
      </c>
      <c r="E370" s="18" t="str">
        <f t="shared" si="266"/>
        <v>Yes</v>
      </c>
      <c r="F370" s="18" t="str">
        <f t="shared" si="267"/>
        <v>Yes</v>
      </c>
      <c r="G370" s="18" t="str">
        <f t="shared" si="268"/>
        <v>Yes</v>
      </c>
      <c r="H370" s="18" t="str">
        <f t="shared" si="269"/>
        <v>Yes</v>
      </c>
      <c r="I370" s="18" t="str">
        <f t="shared" si="270"/>
        <v>Yes</v>
      </c>
      <c r="J370" s="18" t="str">
        <f t="shared" si="271"/>
        <v>Yes</v>
      </c>
      <c r="K370" s="21">
        <v>368</v>
      </c>
      <c r="L370" s="5" t="s">
        <v>196</v>
      </c>
      <c r="M370" s="5" t="s">
        <v>197</v>
      </c>
      <c r="N370" s="5" t="s">
        <v>2307</v>
      </c>
      <c r="O370" s="5" t="s">
        <v>2310</v>
      </c>
      <c r="P370" s="5" t="s">
        <v>3724</v>
      </c>
      <c r="Q370" s="34" t="s">
        <v>3725</v>
      </c>
      <c r="R370" s="21">
        <v>1</v>
      </c>
      <c r="S370" s="5" t="s">
        <v>24</v>
      </c>
      <c r="T370" s="5" t="s">
        <v>3726</v>
      </c>
      <c r="U370" s="34" t="s">
        <v>3727</v>
      </c>
      <c r="V370" s="21">
        <v>1</v>
      </c>
      <c r="W370" s="5" t="s">
        <v>2310</v>
      </c>
      <c r="X370" s="5" t="s">
        <v>3728</v>
      </c>
      <c r="Y370" s="34" t="s">
        <v>3729</v>
      </c>
      <c r="Z370" s="21">
        <v>1</v>
      </c>
      <c r="AA370" s="5" t="s">
        <v>2310</v>
      </c>
      <c r="AB370" s="5" t="s">
        <v>3730</v>
      </c>
      <c r="AC370" s="34" t="s">
        <v>3731</v>
      </c>
      <c r="AD370" s="21">
        <v>1</v>
      </c>
    </row>
    <row r="371" spans="1:30" x14ac:dyDescent="0.3">
      <c r="A371" s="18" t="str">
        <f t="shared" ref="A371:B371" si="385">IF(AND(ISNUMBER(SEARCH("Yes",C371)),ISNUMBER(SEARCH("Yes",E371)),ISNUMBER(SEARCH("Yes",G371)),ISNUMBER(SEARCH("Yes",I371))),"Yes","No")</f>
        <v>No</v>
      </c>
      <c r="B371" s="18" t="str">
        <f t="shared" si="385"/>
        <v>No</v>
      </c>
      <c r="C371" s="15" t="str">
        <f t="shared" si="264"/>
        <v>No</v>
      </c>
      <c r="D371" s="18" t="str">
        <f t="shared" si="265"/>
        <v>No</v>
      </c>
      <c r="E371" s="18" t="str">
        <f t="shared" si="266"/>
        <v>No</v>
      </c>
      <c r="F371" s="18" t="str">
        <f t="shared" si="267"/>
        <v>No</v>
      </c>
      <c r="G371" s="18" t="str">
        <f t="shared" si="268"/>
        <v>No</v>
      </c>
      <c r="H371" s="18" t="str">
        <f t="shared" si="269"/>
        <v>No</v>
      </c>
      <c r="I371" s="18" t="str">
        <f t="shared" si="270"/>
        <v>Yes</v>
      </c>
      <c r="J371" s="18" t="str">
        <f t="shared" si="271"/>
        <v>Yes</v>
      </c>
      <c r="K371" s="21">
        <v>369</v>
      </c>
      <c r="L371" s="5" t="s">
        <v>1050</v>
      </c>
      <c r="M371" s="5" t="s">
        <v>1051</v>
      </c>
      <c r="N371" s="5" t="s">
        <v>2307</v>
      </c>
      <c r="O371" s="5" t="s">
        <v>152</v>
      </c>
      <c r="P371" s="5" t="s">
        <v>2724</v>
      </c>
      <c r="Q371" s="34" t="s">
        <v>3732</v>
      </c>
      <c r="R371" s="21">
        <v>1</v>
      </c>
      <c r="S371" s="22"/>
      <c r="T371" s="22"/>
      <c r="U371" s="22"/>
      <c r="V371" s="22"/>
      <c r="W371" s="22"/>
      <c r="X371" s="22"/>
      <c r="Y371" s="22"/>
      <c r="Z371" s="22"/>
      <c r="AA371" s="5" t="s">
        <v>2310</v>
      </c>
      <c r="AB371" s="5" t="s">
        <v>3733</v>
      </c>
      <c r="AC371" s="34" t="s">
        <v>3734</v>
      </c>
      <c r="AD371" s="21">
        <v>1</v>
      </c>
    </row>
    <row r="372" spans="1:30" x14ac:dyDescent="0.3">
      <c r="A372" s="18" t="str">
        <f t="shared" ref="A372:B372" si="386">IF(AND(ISNUMBER(SEARCH("Yes",C372)),ISNUMBER(SEARCH("Yes",E372)),ISNUMBER(SEARCH("Yes",G372)),ISNUMBER(SEARCH("Yes",I372))),"Yes","No")</f>
        <v>No</v>
      </c>
      <c r="B372" s="18" t="str">
        <f t="shared" si="386"/>
        <v>No</v>
      </c>
      <c r="C372" s="15" t="str">
        <f t="shared" si="264"/>
        <v>No</v>
      </c>
      <c r="D372" s="18" t="str">
        <f t="shared" si="265"/>
        <v>No</v>
      </c>
      <c r="E372" s="18" t="str">
        <f t="shared" si="266"/>
        <v>No</v>
      </c>
      <c r="F372" s="18" t="str">
        <f t="shared" si="267"/>
        <v>No</v>
      </c>
      <c r="G372" s="18" t="str">
        <f t="shared" si="268"/>
        <v>No</v>
      </c>
      <c r="H372" s="18" t="str">
        <f t="shared" si="269"/>
        <v>No</v>
      </c>
      <c r="I372" s="18" t="str">
        <f t="shared" si="270"/>
        <v>Yes</v>
      </c>
      <c r="J372" s="18" t="str">
        <f t="shared" si="271"/>
        <v>Yes</v>
      </c>
      <c r="K372" s="21">
        <v>370</v>
      </c>
      <c r="L372" s="5" t="s">
        <v>1052</v>
      </c>
      <c r="M372" s="5" t="s">
        <v>1053</v>
      </c>
      <c r="N372" s="5" t="s">
        <v>2307</v>
      </c>
      <c r="O372" s="5" t="s">
        <v>152</v>
      </c>
      <c r="P372" s="5" t="s">
        <v>3127</v>
      </c>
      <c r="Q372" s="34" t="s">
        <v>3735</v>
      </c>
      <c r="R372" s="21">
        <v>1</v>
      </c>
      <c r="S372" s="22"/>
      <c r="T372" s="22"/>
      <c r="U372" s="22"/>
      <c r="V372" s="22"/>
      <c r="W372" s="22"/>
      <c r="X372" s="22"/>
      <c r="Y372" s="22"/>
      <c r="Z372" s="22"/>
      <c r="AA372" s="5" t="s">
        <v>24</v>
      </c>
      <c r="AB372" s="5" t="s">
        <v>3736</v>
      </c>
      <c r="AC372" s="34" t="s">
        <v>3737</v>
      </c>
      <c r="AD372" s="21">
        <v>1</v>
      </c>
    </row>
    <row r="373" spans="1:30" x14ac:dyDescent="0.3">
      <c r="A373" s="18" t="str">
        <f t="shared" ref="A373:B373" si="387">IF(AND(ISNUMBER(SEARCH("Yes",C373)),ISNUMBER(SEARCH("Yes",E373)),ISNUMBER(SEARCH("Yes",G373)),ISNUMBER(SEARCH("Yes",I373))),"Yes","No")</f>
        <v>No</v>
      </c>
      <c r="B373" s="18" t="str">
        <f t="shared" si="387"/>
        <v>No</v>
      </c>
      <c r="C373" s="15" t="str">
        <f t="shared" si="264"/>
        <v>No</v>
      </c>
      <c r="D373" s="18" t="str">
        <f t="shared" si="265"/>
        <v>No</v>
      </c>
      <c r="E373" s="18" t="str">
        <f t="shared" si="266"/>
        <v>No</v>
      </c>
      <c r="F373" s="18" t="str">
        <f t="shared" si="267"/>
        <v>No</v>
      </c>
      <c r="G373" s="18" t="str">
        <f t="shared" si="268"/>
        <v>No</v>
      </c>
      <c r="H373" s="18" t="str">
        <f t="shared" si="269"/>
        <v>No</v>
      </c>
      <c r="I373" s="18" t="str">
        <f t="shared" si="270"/>
        <v>Yes</v>
      </c>
      <c r="J373" s="18" t="str">
        <f t="shared" si="271"/>
        <v>Yes</v>
      </c>
      <c r="K373" s="21">
        <v>371</v>
      </c>
      <c r="L373" s="5" t="s">
        <v>1054</v>
      </c>
      <c r="M373" s="5" t="s">
        <v>1055</v>
      </c>
      <c r="N373" s="5" t="s">
        <v>2307</v>
      </c>
      <c r="O373" s="5" t="s">
        <v>152</v>
      </c>
      <c r="P373" s="5" t="s">
        <v>3127</v>
      </c>
      <c r="Q373" s="34" t="s">
        <v>3738</v>
      </c>
      <c r="R373" s="21">
        <v>1</v>
      </c>
      <c r="S373" s="22"/>
      <c r="T373" s="22"/>
      <c r="U373" s="22"/>
      <c r="V373" s="22"/>
      <c r="W373" s="22"/>
      <c r="X373" s="22"/>
      <c r="Y373" s="22"/>
      <c r="Z373" s="22"/>
      <c r="AA373" s="5" t="s">
        <v>2310</v>
      </c>
      <c r="AB373" s="5" t="s">
        <v>3739</v>
      </c>
      <c r="AC373" s="34" t="s">
        <v>3740</v>
      </c>
      <c r="AD373" s="21">
        <v>1</v>
      </c>
    </row>
    <row r="374" spans="1:30" x14ac:dyDescent="0.3">
      <c r="A374" s="18" t="str">
        <f t="shared" ref="A374:B374" si="388">IF(AND(ISNUMBER(SEARCH("Yes",C374)),ISNUMBER(SEARCH("Yes",E374)),ISNUMBER(SEARCH("Yes",G374)),ISNUMBER(SEARCH("Yes",I374))),"Yes","No")</f>
        <v>No</v>
      </c>
      <c r="B374" s="18" t="str">
        <f t="shared" si="388"/>
        <v>No</v>
      </c>
      <c r="C374" s="15" t="str">
        <f t="shared" si="264"/>
        <v>No</v>
      </c>
      <c r="D374" s="18" t="str">
        <f t="shared" si="265"/>
        <v>No</v>
      </c>
      <c r="E374" s="18" t="str">
        <f t="shared" si="266"/>
        <v>No</v>
      </c>
      <c r="F374" s="18" t="str">
        <f t="shared" si="267"/>
        <v>No</v>
      </c>
      <c r="G374" s="18" t="str">
        <f t="shared" si="268"/>
        <v>No</v>
      </c>
      <c r="H374" s="18" t="str">
        <f t="shared" si="269"/>
        <v>No</v>
      </c>
      <c r="I374" s="18" t="str">
        <f t="shared" si="270"/>
        <v>Yes</v>
      </c>
      <c r="J374" s="18" t="str">
        <f t="shared" si="271"/>
        <v>Yes</v>
      </c>
      <c r="K374" s="21">
        <v>372</v>
      </c>
      <c r="L374" s="5" t="s">
        <v>1056</v>
      </c>
      <c r="M374" s="5" t="s">
        <v>3741</v>
      </c>
      <c r="N374" s="5" t="s">
        <v>2307</v>
      </c>
      <c r="O374" s="5" t="s">
        <v>152</v>
      </c>
      <c r="P374" s="5" t="s">
        <v>2724</v>
      </c>
      <c r="Q374" s="34" t="s">
        <v>3742</v>
      </c>
      <c r="R374" s="21">
        <v>1</v>
      </c>
      <c r="S374" s="22"/>
      <c r="T374" s="22"/>
      <c r="U374" s="22"/>
      <c r="V374" s="22"/>
      <c r="W374" s="22"/>
      <c r="X374" s="22"/>
      <c r="Y374" s="22"/>
      <c r="Z374" s="22"/>
      <c r="AA374" s="5" t="s">
        <v>24</v>
      </c>
      <c r="AB374" s="5" t="s">
        <v>3743</v>
      </c>
      <c r="AC374" s="34" t="s">
        <v>3744</v>
      </c>
      <c r="AD374" s="21">
        <v>1</v>
      </c>
    </row>
    <row r="375" spans="1:30" x14ac:dyDescent="0.3">
      <c r="A375" s="18" t="str">
        <f t="shared" ref="A375:B375" si="389">IF(AND(ISNUMBER(SEARCH("Yes",C375)),ISNUMBER(SEARCH("Yes",E375)),ISNUMBER(SEARCH("Yes",G375)),ISNUMBER(SEARCH("Yes",I375))),"Yes","No")</f>
        <v>No</v>
      </c>
      <c r="B375" s="18" t="str">
        <f t="shared" si="389"/>
        <v>No</v>
      </c>
      <c r="C375" s="15" t="str">
        <f t="shared" si="264"/>
        <v>No</v>
      </c>
      <c r="D375" s="18" t="str">
        <f t="shared" si="265"/>
        <v>No</v>
      </c>
      <c r="E375" s="18" t="str">
        <f t="shared" si="266"/>
        <v>No</v>
      </c>
      <c r="F375" s="18" t="str">
        <f t="shared" si="267"/>
        <v>No</v>
      </c>
      <c r="G375" s="18" t="str">
        <f t="shared" si="268"/>
        <v>No</v>
      </c>
      <c r="H375" s="18" t="str">
        <f t="shared" si="269"/>
        <v>No</v>
      </c>
      <c r="I375" s="18" t="str">
        <f t="shared" si="270"/>
        <v>Yes</v>
      </c>
      <c r="J375" s="18" t="str">
        <f t="shared" si="271"/>
        <v>Yes</v>
      </c>
      <c r="K375" s="21">
        <v>373</v>
      </c>
      <c r="L375" s="5" t="s">
        <v>1058</v>
      </c>
      <c r="M375" s="5" t="s">
        <v>1059</v>
      </c>
      <c r="N375" s="5" t="s">
        <v>2307</v>
      </c>
      <c r="O375" s="5" t="s">
        <v>152</v>
      </c>
      <c r="P375" s="5" t="s">
        <v>3745</v>
      </c>
      <c r="Q375" s="34" t="s">
        <v>3746</v>
      </c>
      <c r="R375" s="21">
        <v>1</v>
      </c>
      <c r="S375" s="22"/>
      <c r="T375" s="22"/>
      <c r="U375" s="22"/>
      <c r="V375" s="22"/>
      <c r="W375" s="22"/>
      <c r="X375" s="22"/>
      <c r="Y375" s="22"/>
      <c r="Z375" s="22"/>
      <c r="AA375" s="5" t="s">
        <v>24</v>
      </c>
      <c r="AB375" s="5" t="s">
        <v>3747</v>
      </c>
      <c r="AC375" s="34" t="s">
        <v>3748</v>
      </c>
      <c r="AD375" s="21">
        <v>1</v>
      </c>
    </row>
    <row r="376" spans="1:30" x14ac:dyDescent="0.3">
      <c r="A376" s="18" t="str">
        <f t="shared" ref="A376:B376" si="390">IF(AND(ISNUMBER(SEARCH("Yes",C376)),ISNUMBER(SEARCH("Yes",E376)),ISNUMBER(SEARCH("Yes",G376)),ISNUMBER(SEARCH("Yes",I376))),"Yes","No")</f>
        <v>No</v>
      </c>
      <c r="B376" s="18" t="str">
        <f t="shared" si="390"/>
        <v>No</v>
      </c>
      <c r="C376" s="15" t="str">
        <f t="shared" si="264"/>
        <v>No</v>
      </c>
      <c r="D376" s="18" t="str">
        <f t="shared" si="265"/>
        <v>No</v>
      </c>
      <c r="E376" s="18" t="str">
        <f t="shared" si="266"/>
        <v>No</v>
      </c>
      <c r="F376" s="18" t="str">
        <f t="shared" si="267"/>
        <v>No</v>
      </c>
      <c r="G376" s="18" t="str">
        <f t="shared" si="268"/>
        <v>No</v>
      </c>
      <c r="H376" s="18" t="str">
        <f t="shared" si="269"/>
        <v>No</v>
      </c>
      <c r="I376" s="18" t="str">
        <f t="shared" si="270"/>
        <v>Yes</v>
      </c>
      <c r="J376" s="18" t="str">
        <f t="shared" si="271"/>
        <v>No</v>
      </c>
      <c r="K376" s="21">
        <v>374</v>
      </c>
      <c r="L376" s="5" t="s">
        <v>1060</v>
      </c>
      <c r="M376" s="5" t="s">
        <v>1061</v>
      </c>
      <c r="N376" s="5" t="s">
        <v>2307</v>
      </c>
      <c r="O376" s="5" t="s">
        <v>152</v>
      </c>
      <c r="P376" s="5" t="s">
        <v>2333</v>
      </c>
      <c r="Q376" s="34" t="s">
        <v>3749</v>
      </c>
      <c r="R376" s="21">
        <v>1</v>
      </c>
      <c r="S376" s="22"/>
      <c r="T376" s="22"/>
      <c r="U376" s="22"/>
      <c r="V376" s="22"/>
      <c r="W376" s="22"/>
      <c r="X376" s="22"/>
      <c r="Y376" s="22"/>
      <c r="Z376" s="22"/>
      <c r="AA376" s="5" t="s">
        <v>152</v>
      </c>
      <c r="AB376" s="5" t="s">
        <v>3750</v>
      </c>
      <c r="AC376" s="34" t="s">
        <v>3751</v>
      </c>
      <c r="AD376" s="21">
        <v>1</v>
      </c>
    </row>
    <row r="377" spans="1:30" x14ac:dyDescent="0.3">
      <c r="A377" s="18" t="str">
        <f t="shared" ref="A377:B377" si="391">IF(AND(ISNUMBER(SEARCH("Yes",C377)),ISNUMBER(SEARCH("Yes",E377)),ISNUMBER(SEARCH("Yes",G377)),ISNUMBER(SEARCH("Yes",I377))),"Yes","No")</f>
        <v>Yes</v>
      </c>
      <c r="B377" s="18" t="str">
        <f t="shared" si="391"/>
        <v>No</v>
      </c>
      <c r="C377" s="15" t="str">
        <f t="shared" si="264"/>
        <v>Yes</v>
      </c>
      <c r="D377" s="18" t="str">
        <f t="shared" si="265"/>
        <v>Yes</v>
      </c>
      <c r="E377" s="18" t="str">
        <f t="shared" si="266"/>
        <v>Yes</v>
      </c>
      <c r="F377" s="18" t="str">
        <f t="shared" si="267"/>
        <v>Yes</v>
      </c>
      <c r="G377" s="18" t="str">
        <f t="shared" si="268"/>
        <v>Yes</v>
      </c>
      <c r="H377" s="18" t="str">
        <f t="shared" si="269"/>
        <v>Yes</v>
      </c>
      <c r="I377" s="18" t="str">
        <f t="shared" si="270"/>
        <v>Yes</v>
      </c>
      <c r="J377" s="18" t="str">
        <f t="shared" si="271"/>
        <v>No</v>
      </c>
      <c r="K377" s="21">
        <v>375</v>
      </c>
      <c r="L377" s="5" t="s">
        <v>203</v>
      </c>
      <c r="M377" s="5" t="s">
        <v>280</v>
      </c>
      <c r="N377" s="5" t="s">
        <v>2307</v>
      </c>
      <c r="O377" s="5" t="s">
        <v>24</v>
      </c>
      <c r="P377" s="5" t="s">
        <v>3752</v>
      </c>
      <c r="Q377" s="34" t="s">
        <v>3753</v>
      </c>
      <c r="R377" s="21">
        <v>1</v>
      </c>
      <c r="S377" s="5" t="s">
        <v>24</v>
      </c>
      <c r="T377" s="5" t="s">
        <v>3754</v>
      </c>
      <c r="U377" s="34" t="s">
        <v>3755</v>
      </c>
      <c r="V377" s="21">
        <v>1</v>
      </c>
      <c r="W377" s="5" t="s">
        <v>24</v>
      </c>
      <c r="X377" s="5" t="s">
        <v>3756</v>
      </c>
      <c r="Y377" s="34" t="s">
        <v>3757</v>
      </c>
      <c r="Z377" s="21">
        <v>1</v>
      </c>
      <c r="AA377" s="5" t="s">
        <v>152</v>
      </c>
      <c r="AB377" s="5" t="s">
        <v>2931</v>
      </c>
      <c r="AC377" s="34" t="s">
        <v>3758</v>
      </c>
      <c r="AD377" s="21">
        <v>1</v>
      </c>
    </row>
    <row r="378" spans="1:30" x14ac:dyDescent="0.3">
      <c r="A378" s="18" t="str">
        <f t="shared" ref="A378:B378" si="392">IF(AND(ISNUMBER(SEARCH("Yes",C378)),ISNUMBER(SEARCH("Yes",E378)),ISNUMBER(SEARCH("Yes",G378)),ISNUMBER(SEARCH("Yes",I378))),"Yes","No")</f>
        <v>No</v>
      </c>
      <c r="B378" s="18" t="str">
        <f t="shared" si="392"/>
        <v>No</v>
      </c>
      <c r="C378" s="15" t="str">
        <f t="shared" si="264"/>
        <v>No</v>
      </c>
      <c r="D378" s="18" t="str">
        <f t="shared" si="265"/>
        <v>No</v>
      </c>
      <c r="E378" s="18" t="str">
        <f t="shared" si="266"/>
        <v>No</v>
      </c>
      <c r="F378" s="18" t="str">
        <f t="shared" si="267"/>
        <v>No</v>
      </c>
      <c r="G378" s="18" t="str">
        <f t="shared" si="268"/>
        <v>No</v>
      </c>
      <c r="H378" s="18" t="str">
        <f t="shared" si="269"/>
        <v>No</v>
      </c>
      <c r="I378" s="18" t="str">
        <f t="shared" si="270"/>
        <v>Yes</v>
      </c>
      <c r="J378" s="18" t="str">
        <f t="shared" si="271"/>
        <v>Yes</v>
      </c>
      <c r="K378" s="21">
        <v>376</v>
      </c>
      <c r="L378" s="5" t="s">
        <v>1062</v>
      </c>
      <c r="M378" s="5" t="s">
        <v>1063</v>
      </c>
      <c r="N378" s="5" t="s">
        <v>2307</v>
      </c>
      <c r="O378" s="5" t="s">
        <v>152</v>
      </c>
      <c r="P378" s="5" t="s">
        <v>2823</v>
      </c>
      <c r="Q378" s="34" t="s">
        <v>2999</v>
      </c>
      <c r="R378" s="21">
        <v>1</v>
      </c>
      <c r="S378" s="22"/>
      <c r="T378" s="22"/>
      <c r="U378" s="22"/>
      <c r="V378" s="22"/>
      <c r="W378" s="22"/>
      <c r="X378" s="22"/>
      <c r="Y378" s="22"/>
      <c r="Z378" s="22"/>
      <c r="AA378" s="5" t="s">
        <v>2310</v>
      </c>
      <c r="AB378" s="5" t="s">
        <v>3759</v>
      </c>
      <c r="AC378" s="34" t="s">
        <v>3760</v>
      </c>
      <c r="AD378" s="21">
        <v>1</v>
      </c>
    </row>
    <row r="379" spans="1:30" x14ac:dyDescent="0.3">
      <c r="A379" s="18" t="str">
        <f t="shared" ref="A379:B379" si="393">IF(AND(ISNUMBER(SEARCH("Yes",C379)),ISNUMBER(SEARCH("Yes",E379)),ISNUMBER(SEARCH("Yes",G379)),ISNUMBER(SEARCH("Yes",I379))),"Yes","No")</f>
        <v>No</v>
      </c>
      <c r="B379" s="18" t="str">
        <f t="shared" si="393"/>
        <v>No</v>
      </c>
      <c r="C379" s="15" t="str">
        <f t="shared" si="264"/>
        <v>No</v>
      </c>
      <c r="D379" s="18" t="str">
        <f t="shared" si="265"/>
        <v>No</v>
      </c>
      <c r="E379" s="18" t="str">
        <f t="shared" si="266"/>
        <v>No</v>
      </c>
      <c r="F379" s="18" t="str">
        <f t="shared" si="267"/>
        <v>No</v>
      </c>
      <c r="G379" s="18" t="str">
        <f t="shared" si="268"/>
        <v>No</v>
      </c>
      <c r="H379" s="18" t="str">
        <f t="shared" si="269"/>
        <v>No</v>
      </c>
      <c r="I379" s="18" t="str">
        <f t="shared" si="270"/>
        <v>Yes</v>
      </c>
      <c r="J379" s="18" t="str">
        <f t="shared" si="271"/>
        <v>Yes</v>
      </c>
      <c r="K379" s="21">
        <v>377</v>
      </c>
      <c r="L379" s="5" t="s">
        <v>1064</v>
      </c>
      <c r="M379" s="5" t="s">
        <v>1065</v>
      </c>
      <c r="N379" s="5" t="s">
        <v>2307</v>
      </c>
      <c r="O379" s="5" t="s">
        <v>152</v>
      </c>
      <c r="P379" s="5" t="s">
        <v>2333</v>
      </c>
      <c r="Q379" s="34" t="s">
        <v>2693</v>
      </c>
      <c r="R379" s="21">
        <v>1</v>
      </c>
      <c r="S379" s="22"/>
      <c r="T379" s="22"/>
      <c r="U379" s="22"/>
      <c r="V379" s="22"/>
      <c r="W379" s="22"/>
      <c r="X379" s="22"/>
      <c r="Y379" s="22"/>
      <c r="Z379" s="22"/>
      <c r="AA379" s="5" t="s">
        <v>2310</v>
      </c>
      <c r="AB379" s="5" t="s">
        <v>2348</v>
      </c>
      <c r="AC379" s="34" t="s">
        <v>2349</v>
      </c>
      <c r="AD379" s="21">
        <v>1</v>
      </c>
    </row>
    <row r="380" spans="1:30" x14ac:dyDescent="0.3">
      <c r="A380" s="18" t="str">
        <f t="shared" ref="A380:B380" si="394">IF(AND(ISNUMBER(SEARCH("Yes",C380)),ISNUMBER(SEARCH("Yes",E380)),ISNUMBER(SEARCH("Yes",G380)),ISNUMBER(SEARCH("Yes",I380))),"Yes","No")</f>
        <v>No</v>
      </c>
      <c r="B380" s="18" t="str">
        <f t="shared" si="394"/>
        <v>No</v>
      </c>
      <c r="C380" s="15" t="str">
        <f t="shared" si="264"/>
        <v>No</v>
      </c>
      <c r="D380" s="18" t="str">
        <f t="shared" si="265"/>
        <v>No</v>
      </c>
      <c r="E380" s="18" t="str">
        <f t="shared" si="266"/>
        <v>No</v>
      </c>
      <c r="F380" s="18" t="str">
        <f t="shared" si="267"/>
        <v>No</v>
      </c>
      <c r="G380" s="18" t="str">
        <f t="shared" si="268"/>
        <v>No</v>
      </c>
      <c r="H380" s="18" t="str">
        <f t="shared" si="269"/>
        <v>No</v>
      </c>
      <c r="I380" s="18" t="str">
        <f t="shared" si="270"/>
        <v>Yes</v>
      </c>
      <c r="J380" s="18" t="str">
        <f t="shared" si="271"/>
        <v>Yes</v>
      </c>
      <c r="K380" s="21">
        <v>378</v>
      </c>
      <c r="L380" s="5" t="s">
        <v>1066</v>
      </c>
      <c r="M380" s="5" t="s">
        <v>1067</v>
      </c>
      <c r="N380" s="5" t="s">
        <v>2307</v>
      </c>
      <c r="O380" s="5" t="s">
        <v>152</v>
      </c>
      <c r="P380" s="5" t="s">
        <v>2724</v>
      </c>
      <c r="Q380" s="34" t="s">
        <v>3761</v>
      </c>
      <c r="R380" s="21">
        <v>1</v>
      </c>
      <c r="S380" s="22"/>
      <c r="T380" s="22"/>
      <c r="U380" s="22"/>
      <c r="V380" s="22"/>
      <c r="W380" s="22"/>
      <c r="X380" s="22"/>
      <c r="Y380" s="22"/>
      <c r="Z380" s="22"/>
      <c r="AA380" s="5" t="s">
        <v>24</v>
      </c>
      <c r="AB380" s="5" t="s">
        <v>3762</v>
      </c>
      <c r="AC380" s="34" t="s">
        <v>3763</v>
      </c>
      <c r="AD380" s="21">
        <v>1</v>
      </c>
    </row>
    <row r="381" spans="1:30" x14ac:dyDescent="0.3">
      <c r="A381" s="18" t="str">
        <f t="shared" ref="A381:B381" si="395">IF(AND(ISNUMBER(SEARCH("Yes",C381)),ISNUMBER(SEARCH("Yes",E381)),ISNUMBER(SEARCH("Yes",G381)),ISNUMBER(SEARCH("Yes",I381))),"Yes","No")</f>
        <v>No</v>
      </c>
      <c r="B381" s="18" t="str">
        <f t="shared" si="395"/>
        <v>No</v>
      </c>
      <c r="C381" s="15" t="str">
        <f t="shared" si="264"/>
        <v>No</v>
      </c>
      <c r="D381" s="18" t="str">
        <f t="shared" si="265"/>
        <v>No</v>
      </c>
      <c r="E381" s="18" t="str">
        <f t="shared" si="266"/>
        <v>No</v>
      </c>
      <c r="F381" s="18" t="str">
        <f t="shared" si="267"/>
        <v>No</v>
      </c>
      <c r="G381" s="18" t="str">
        <f t="shared" si="268"/>
        <v>No</v>
      </c>
      <c r="H381" s="18" t="str">
        <f t="shared" si="269"/>
        <v>No</v>
      </c>
      <c r="I381" s="18" t="str">
        <f t="shared" si="270"/>
        <v>Yes</v>
      </c>
      <c r="J381" s="18" t="str">
        <f t="shared" si="271"/>
        <v>Yes</v>
      </c>
      <c r="K381" s="21">
        <v>379</v>
      </c>
      <c r="L381" s="5" t="s">
        <v>1068</v>
      </c>
      <c r="M381" s="5" t="s">
        <v>1069</v>
      </c>
      <c r="N381" s="5" t="s">
        <v>2307</v>
      </c>
      <c r="O381" s="5" t="s">
        <v>152</v>
      </c>
      <c r="P381" s="5" t="s">
        <v>2333</v>
      </c>
      <c r="Q381" s="34" t="s">
        <v>3764</v>
      </c>
      <c r="R381" s="21">
        <v>1</v>
      </c>
      <c r="S381" s="22"/>
      <c r="T381" s="22"/>
      <c r="U381" s="22"/>
      <c r="V381" s="22"/>
      <c r="W381" s="22"/>
      <c r="X381" s="22"/>
      <c r="Y381" s="22"/>
      <c r="Z381" s="22"/>
      <c r="AA381" s="5" t="s">
        <v>2310</v>
      </c>
      <c r="AB381" s="5" t="s">
        <v>3765</v>
      </c>
      <c r="AC381" s="34" t="s">
        <v>3766</v>
      </c>
      <c r="AD381" s="21">
        <v>1</v>
      </c>
    </row>
    <row r="382" spans="1:30" x14ac:dyDescent="0.3">
      <c r="A382" s="18" t="str">
        <f t="shared" ref="A382:B382" si="396">IF(AND(ISNUMBER(SEARCH("Yes",C382)),ISNUMBER(SEARCH("Yes",E382)),ISNUMBER(SEARCH("Yes",G382)),ISNUMBER(SEARCH("Yes",I382))),"Yes","No")</f>
        <v>No</v>
      </c>
      <c r="B382" s="18" t="str">
        <f t="shared" si="396"/>
        <v>No</v>
      </c>
      <c r="C382" s="15" t="str">
        <f t="shared" si="264"/>
        <v>No</v>
      </c>
      <c r="D382" s="18" t="str">
        <f t="shared" si="265"/>
        <v>No</v>
      </c>
      <c r="E382" s="18" t="str">
        <f t="shared" si="266"/>
        <v>No</v>
      </c>
      <c r="F382" s="18" t="str">
        <f t="shared" si="267"/>
        <v>No</v>
      </c>
      <c r="G382" s="18" t="str">
        <f t="shared" si="268"/>
        <v>No</v>
      </c>
      <c r="H382" s="18" t="str">
        <f t="shared" si="269"/>
        <v>No</v>
      </c>
      <c r="I382" s="18" t="str">
        <f t="shared" si="270"/>
        <v>Yes</v>
      </c>
      <c r="J382" s="18" t="str">
        <f t="shared" si="271"/>
        <v>Yes</v>
      </c>
      <c r="K382" s="21">
        <v>380</v>
      </c>
      <c r="L382" s="5" t="s">
        <v>1070</v>
      </c>
      <c r="M382" s="5" t="s">
        <v>1071</v>
      </c>
      <c r="N382" s="5" t="s">
        <v>2307</v>
      </c>
      <c r="O382" s="5" t="s">
        <v>152</v>
      </c>
      <c r="P382" s="5" t="s">
        <v>3157</v>
      </c>
      <c r="Q382" s="34" t="s">
        <v>3767</v>
      </c>
      <c r="R382" s="21">
        <v>1</v>
      </c>
      <c r="S382" s="22"/>
      <c r="T382" s="22"/>
      <c r="U382" s="22"/>
      <c r="V382" s="22"/>
      <c r="W382" s="22"/>
      <c r="X382" s="22"/>
      <c r="Y382" s="22"/>
      <c r="Z382" s="22"/>
      <c r="AA382" s="5" t="s">
        <v>2310</v>
      </c>
      <c r="AB382" s="5" t="s">
        <v>3768</v>
      </c>
      <c r="AC382" s="34" t="s">
        <v>3769</v>
      </c>
      <c r="AD382" s="21">
        <v>1</v>
      </c>
    </row>
    <row r="383" spans="1:30" x14ac:dyDescent="0.3">
      <c r="A383" s="18" t="str">
        <f t="shared" ref="A383:B383" si="397">IF(AND(ISNUMBER(SEARCH("Yes",C383)),ISNUMBER(SEARCH("Yes",E383)),ISNUMBER(SEARCH("Yes",G383)),ISNUMBER(SEARCH("Yes",I383))),"Yes","No")</f>
        <v>No</v>
      </c>
      <c r="B383" s="18" t="str">
        <f t="shared" si="397"/>
        <v>No</v>
      </c>
      <c r="C383" s="15" t="str">
        <f t="shared" si="264"/>
        <v>No</v>
      </c>
      <c r="D383" s="18" t="str">
        <f t="shared" si="265"/>
        <v>No</v>
      </c>
      <c r="E383" s="18" t="str">
        <f t="shared" si="266"/>
        <v>No</v>
      </c>
      <c r="F383" s="18" t="str">
        <f t="shared" si="267"/>
        <v>No</v>
      </c>
      <c r="G383" s="18" t="str">
        <f t="shared" si="268"/>
        <v>No</v>
      </c>
      <c r="H383" s="18" t="str">
        <f t="shared" si="269"/>
        <v>No</v>
      </c>
      <c r="I383" s="18" t="str">
        <f t="shared" si="270"/>
        <v>Yes</v>
      </c>
      <c r="J383" s="18" t="str">
        <f t="shared" si="271"/>
        <v>Yes</v>
      </c>
      <c r="K383" s="21">
        <v>381</v>
      </c>
      <c r="L383" s="5" t="s">
        <v>1072</v>
      </c>
      <c r="M383" s="5" t="s">
        <v>1073</v>
      </c>
      <c r="N383" s="5" t="s">
        <v>2307</v>
      </c>
      <c r="O383" s="5" t="s">
        <v>152</v>
      </c>
      <c r="P383" s="5" t="s">
        <v>3055</v>
      </c>
      <c r="Q383" s="34" t="s">
        <v>3770</v>
      </c>
      <c r="R383" s="21">
        <v>1</v>
      </c>
      <c r="S383" s="22"/>
      <c r="T383" s="22"/>
      <c r="U383" s="22"/>
      <c r="V383" s="22"/>
      <c r="W383" s="22"/>
      <c r="X383" s="22"/>
      <c r="Y383" s="22"/>
      <c r="Z383" s="22"/>
      <c r="AA383" s="5" t="s">
        <v>2310</v>
      </c>
      <c r="AB383" s="5" t="s">
        <v>3771</v>
      </c>
      <c r="AC383" s="34" t="s">
        <v>3772</v>
      </c>
      <c r="AD383" s="21">
        <v>1</v>
      </c>
    </row>
    <row r="384" spans="1:30" x14ac:dyDescent="0.3">
      <c r="A384" s="18" t="str">
        <f t="shared" ref="A384:B384" si="398">IF(AND(ISNUMBER(SEARCH("Yes",C384)),ISNUMBER(SEARCH("Yes",E384)),ISNUMBER(SEARCH("Yes",G384)),ISNUMBER(SEARCH("Yes",I384))),"Yes","No")</f>
        <v>Yes</v>
      </c>
      <c r="B384" s="18" t="str">
        <f t="shared" si="398"/>
        <v>No</v>
      </c>
      <c r="C384" s="15" t="str">
        <f t="shared" si="264"/>
        <v>Yes</v>
      </c>
      <c r="D384" s="18" t="str">
        <f t="shared" si="265"/>
        <v>No</v>
      </c>
      <c r="E384" s="18" t="str">
        <f t="shared" si="266"/>
        <v>Yes</v>
      </c>
      <c r="F384" s="18" t="str">
        <f t="shared" si="267"/>
        <v>Yes</v>
      </c>
      <c r="G384" s="18" t="str">
        <f t="shared" si="268"/>
        <v>Yes</v>
      </c>
      <c r="H384" s="18" t="str">
        <f t="shared" si="269"/>
        <v>Yes</v>
      </c>
      <c r="I384" s="18" t="str">
        <f t="shared" si="270"/>
        <v>Yes</v>
      </c>
      <c r="J384" s="18" t="str">
        <f t="shared" si="271"/>
        <v>Yes</v>
      </c>
      <c r="K384" s="21">
        <v>382</v>
      </c>
      <c r="L384" s="5" t="s">
        <v>103</v>
      </c>
      <c r="M384" s="5" t="s">
        <v>249</v>
      </c>
      <c r="N384" s="5" t="s">
        <v>2307</v>
      </c>
      <c r="O384" s="5" t="s">
        <v>152</v>
      </c>
      <c r="P384" s="5" t="s">
        <v>3773</v>
      </c>
      <c r="Q384" s="34" t="s">
        <v>3774</v>
      </c>
      <c r="R384" s="21">
        <v>1</v>
      </c>
      <c r="S384" s="5" t="s">
        <v>24</v>
      </c>
      <c r="T384" s="5" t="s">
        <v>3775</v>
      </c>
      <c r="U384" s="34" t="s">
        <v>3776</v>
      </c>
      <c r="V384" s="21">
        <v>1</v>
      </c>
      <c r="W384" s="5" t="s">
        <v>24</v>
      </c>
      <c r="X384" s="5" t="s">
        <v>3777</v>
      </c>
      <c r="Y384" s="34" t="s">
        <v>3778</v>
      </c>
      <c r="Z384" s="21">
        <v>1</v>
      </c>
      <c r="AA384" s="5" t="s">
        <v>2310</v>
      </c>
      <c r="AB384" s="5" t="s">
        <v>3779</v>
      </c>
      <c r="AC384" s="34" t="s">
        <v>3780</v>
      </c>
      <c r="AD384" s="21">
        <v>1</v>
      </c>
    </row>
    <row r="385" spans="1:30" x14ac:dyDescent="0.3">
      <c r="A385" s="18" t="str">
        <f t="shared" ref="A385:B385" si="399">IF(AND(ISNUMBER(SEARCH("Yes",C385)),ISNUMBER(SEARCH("Yes",E385)),ISNUMBER(SEARCH("Yes",G385)),ISNUMBER(SEARCH("Yes",I385))),"Yes","No")</f>
        <v>No</v>
      </c>
      <c r="B385" s="18" t="str">
        <f t="shared" si="399"/>
        <v>Yes</v>
      </c>
      <c r="C385" s="15" t="str">
        <f t="shared" si="264"/>
        <v>Yes</v>
      </c>
      <c r="D385" s="18" t="str">
        <f t="shared" si="265"/>
        <v>Yes</v>
      </c>
      <c r="E385" s="18" t="str">
        <f t="shared" si="266"/>
        <v>Yes</v>
      </c>
      <c r="F385" s="18" t="str">
        <f t="shared" si="267"/>
        <v>Yes</v>
      </c>
      <c r="G385" s="18" t="str">
        <f t="shared" si="268"/>
        <v>No</v>
      </c>
      <c r="H385" s="18" t="str">
        <f t="shared" si="269"/>
        <v>Yes</v>
      </c>
      <c r="I385" s="18" t="str">
        <f t="shared" si="270"/>
        <v>Yes</v>
      </c>
      <c r="J385" s="18" t="str">
        <f t="shared" si="271"/>
        <v>Yes</v>
      </c>
      <c r="K385" s="21">
        <v>383</v>
      </c>
      <c r="L385" s="5" t="s">
        <v>376</v>
      </c>
      <c r="M385" s="5" t="s">
        <v>377</v>
      </c>
      <c r="N385" s="5" t="s">
        <v>2307</v>
      </c>
      <c r="O385" s="5" t="s">
        <v>2310</v>
      </c>
      <c r="P385" s="5" t="s">
        <v>3781</v>
      </c>
      <c r="Q385" s="34" t="s">
        <v>3782</v>
      </c>
      <c r="R385" s="21">
        <v>1</v>
      </c>
      <c r="S385" s="5" t="s">
        <v>24</v>
      </c>
      <c r="T385" s="5" t="s">
        <v>3783</v>
      </c>
      <c r="U385" s="34" t="s">
        <v>3784</v>
      </c>
      <c r="V385" s="21">
        <v>1</v>
      </c>
      <c r="W385" s="5" t="s">
        <v>152</v>
      </c>
      <c r="X385" s="5" t="s">
        <v>3785</v>
      </c>
      <c r="Y385" s="34" t="s">
        <v>3786</v>
      </c>
      <c r="Z385" s="21">
        <v>1</v>
      </c>
      <c r="AA385" s="5" t="s">
        <v>24</v>
      </c>
      <c r="AB385" s="5" t="s">
        <v>3787</v>
      </c>
      <c r="AC385" s="34" t="s">
        <v>3335</v>
      </c>
      <c r="AD385" s="21">
        <v>1</v>
      </c>
    </row>
    <row r="386" spans="1:30" x14ac:dyDescent="0.3">
      <c r="A386" s="18" t="str">
        <f t="shared" ref="A386:B386" si="400">IF(AND(ISNUMBER(SEARCH("Yes",C386)),ISNUMBER(SEARCH("Yes",E386)),ISNUMBER(SEARCH("Yes",G386)),ISNUMBER(SEARCH("Yes",I386))),"Yes","No")</f>
        <v>No</v>
      </c>
      <c r="B386" s="18" t="str">
        <f t="shared" si="400"/>
        <v>No</v>
      </c>
      <c r="C386" s="15" t="str">
        <f t="shared" si="264"/>
        <v>No</v>
      </c>
      <c r="D386" s="18" t="str">
        <f t="shared" si="265"/>
        <v>No</v>
      </c>
      <c r="E386" s="18" t="str">
        <f t="shared" si="266"/>
        <v>No</v>
      </c>
      <c r="F386" s="18" t="str">
        <f t="shared" si="267"/>
        <v>No</v>
      </c>
      <c r="G386" s="18" t="str">
        <f t="shared" si="268"/>
        <v>No</v>
      </c>
      <c r="H386" s="18" t="str">
        <f t="shared" si="269"/>
        <v>No</v>
      </c>
      <c r="I386" s="18" t="str">
        <f t="shared" si="270"/>
        <v>Yes</v>
      </c>
      <c r="J386" s="18" t="str">
        <f t="shared" si="271"/>
        <v>No</v>
      </c>
      <c r="K386" s="21">
        <v>384</v>
      </c>
      <c r="L386" s="5" t="s">
        <v>1074</v>
      </c>
      <c r="M386" s="5" t="s">
        <v>1075</v>
      </c>
      <c r="N386" s="5" t="s">
        <v>2307</v>
      </c>
      <c r="O386" s="5" t="s">
        <v>152</v>
      </c>
      <c r="P386" s="5" t="s">
        <v>2392</v>
      </c>
      <c r="Q386" s="34" t="s">
        <v>3788</v>
      </c>
      <c r="R386" s="21">
        <v>1</v>
      </c>
      <c r="S386" s="22"/>
      <c r="T386" s="22"/>
      <c r="U386" s="22"/>
      <c r="V386" s="22"/>
      <c r="W386" s="22"/>
      <c r="X386" s="22"/>
      <c r="Y386" s="22"/>
      <c r="Z386" s="22"/>
      <c r="AA386" s="5" t="s">
        <v>152</v>
      </c>
      <c r="AB386" s="5" t="s">
        <v>2931</v>
      </c>
      <c r="AC386" s="34" t="s">
        <v>3789</v>
      </c>
      <c r="AD386" s="21">
        <v>1</v>
      </c>
    </row>
    <row r="387" spans="1:30" x14ac:dyDescent="0.3">
      <c r="A387" s="18" t="str">
        <f t="shared" ref="A387:B387" si="401">IF(AND(ISNUMBER(SEARCH("Yes",C387)),ISNUMBER(SEARCH("Yes",E387)),ISNUMBER(SEARCH("Yes",G387)),ISNUMBER(SEARCH("Yes",I387))),"Yes","No")</f>
        <v>No</v>
      </c>
      <c r="B387" s="18" t="str">
        <f t="shared" si="401"/>
        <v>No</v>
      </c>
      <c r="C387" s="15" t="str">
        <f t="shared" si="264"/>
        <v>No</v>
      </c>
      <c r="D387" s="18" t="str">
        <f t="shared" si="265"/>
        <v>No</v>
      </c>
      <c r="E387" s="18" t="str">
        <f t="shared" si="266"/>
        <v>No</v>
      </c>
      <c r="F387" s="18" t="str">
        <f t="shared" si="267"/>
        <v>No</v>
      </c>
      <c r="G387" s="18" t="str">
        <f t="shared" si="268"/>
        <v>No</v>
      </c>
      <c r="H387" s="18" t="str">
        <f t="shared" si="269"/>
        <v>No</v>
      </c>
      <c r="I387" s="18" t="str">
        <f t="shared" si="270"/>
        <v>Yes</v>
      </c>
      <c r="J387" s="18" t="str">
        <f t="shared" si="271"/>
        <v>Yes</v>
      </c>
      <c r="K387" s="21">
        <v>385</v>
      </c>
      <c r="L387" s="5" t="s">
        <v>1076</v>
      </c>
      <c r="M387" s="5" t="s">
        <v>1077</v>
      </c>
      <c r="N387" s="5" t="s">
        <v>2307</v>
      </c>
      <c r="O387" s="5" t="s">
        <v>152</v>
      </c>
      <c r="P387" s="5" t="s">
        <v>2545</v>
      </c>
      <c r="Q387" s="34" t="s">
        <v>3790</v>
      </c>
      <c r="R387" s="21">
        <v>1</v>
      </c>
      <c r="S387" s="22"/>
      <c r="T387" s="22"/>
      <c r="U387" s="22"/>
      <c r="V387" s="22"/>
      <c r="W387" s="22"/>
      <c r="X387" s="22"/>
      <c r="Y387" s="22"/>
      <c r="Z387" s="22"/>
      <c r="AA387" s="5" t="s">
        <v>2310</v>
      </c>
      <c r="AB387" s="5" t="s">
        <v>3791</v>
      </c>
      <c r="AC387" s="34" t="s">
        <v>2599</v>
      </c>
      <c r="AD387" s="21">
        <v>1</v>
      </c>
    </row>
    <row r="388" spans="1:30" x14ac:dyDescent="0.3">
      <c r="A388" s="18" t="str">
        <f t="shared" ref="A388:B388" si="402">IF(AND(ISNUMBER(SEARCH("Yes",C388)),ISNUMBER(SEARCH("Yes",E388)),ISNUMBER(SEARCH("Yes",G388)),ISNUMBER(SEARCH("Yes",I388))),"Yes","No")</f>
        <v>No</v>
      </c>
      <c r="B388" s="18" t="str">
        <f t="shared" si="402"/>
        <v>No</v>
      </c>
      <c r="C388" s="15" t="str">
        <f t="shared" si="264"/>
        <v>No</v>
      </c>
      <c r="D388" s="18" t="str">
        <f t="shared" si="265"/>
        <v>No</v>
      </c>
      <c r="E388" s="18" t="str">
        <f t="shared" si="266"/>
        <v>No</v>
      </c>
      <c r="F388" s="18" t="str">
        <f t="shared" si="267"/>
        <v>No</v>
      </c>
      <c r="G388" s="18" t="str">
        <f t="shared" si="268"/>
        <v>No</v>
      </c>
      <c r="H388" s="18" t="str">
        <f t="shared" si="269"/>
        <v>No</v>
      </c>
      <c r="I388" s="18" t="str">
        <f t="shared" si="270"/>
        <v>Yes</v>
      </c>
      <c r="J388" s="18" t="str">
        <f t="shared" si="271"/>
        <v>Yes</v>
      </c>
      <c r="K388" s="21">
        <v>386</v>
      </c>
      <c r="L388" s="5" t="s">
        <v>1078</v>
      </c>
      <c r="M388" s="5" t="s">
        <v>1079</v>
      </c>
      <c r="N388" s="5" t="s">
        <v>2307</v>
      </c>
      <c r="O388" s="5" t="s">
        <v>152</v>
      </c>
      <c r="P388" s="5" t="s">
        <v>3792</v>
      </c>
      <c r="Q388" s="34" t="s">
        <v>3793</v>
      </c>
      <c r="R388" s="21">
        <v>1</v>
      </c>
      <c r="S388" s="22"/>
      <c r="T388" s="22"/>
      <c r="U388" s="22"/>
      <c r="V388" s="22"/>
      <c r="W388" s="22"/>
      <c r="X388" s="22"/>
      <c r="Y388" s="22"/>
      <c r="Z388" s="22"/>
      <c r="AA388" s="5" t="s">
        <v>24</v>
      </c>
      <c r="AB388" s="5" t="s">
        <v>3794</v>
      </c>
      <c r="AC388" s="34" t="s">
        <v>3795</v>
      </c>
      <c r="AD388" s="21">
        <v>1</v>
      </c>
    </row>
    <row r="389" spans="1:30" x14ac:dyDescent="0.3">
      <c r="A389" s="18" t="str">
        <f t="shared" ref="A389:B389" si="403">IF(AND(ISNUMBER(SEARCH("Yes",C389)),ISNUMBER(SEARCH("Yes",E389)),ISNUMBER(SEARCH("Yes",G389)),ISNUMBER(SEARCH("Yes",I389))),"Yes","No")</f>
        <v>No</v>
      </c>
      <c r="B389" s="18" t="str">
        <f t="shared" si="403"/>
        <v>No</v>
      </c>
      <c r="C389" s="15" t="str">
        <f t="shared" si="264"/>
        <v>No</v>
      </c>
      <c r="D389" s="18" t="str">
        <f t="shared" si="265"/>
        <v>No</v>
      </c>
      <c r="E389" s="18" t="str">
        <f t="shared" si="266"/>
        <v>No</v>
      </c>
      <c r="F389" s="18" t="str">
        <f t="shared" si="267"/>
        <v>No</v>
      </c>
      <c r="G389" s="18" t="str">
        <f t="shared" si="268"/>
        <v>No</v>
      </c>
      <c r="H389" s="18" t="str">
        <f t="shared" si="269"/>
        <v>No</v>
      </c>
      <c r="I389" s="18" t="str">
        <f t="shared" si="270"/>
        <v>Yes</v>
      </c>
      <c r="J389" s="18" t="str">
        <f t="shared" si="271"/>
        <v>Yes</v>
      </c>
      <c r="K389" s="21">
        <v>387</v>
      </c>
      <c r="L389" s="5" t="s">
        <v>1080</v>
      </c>
      <c r="M389" s="5" t="s">
        <v>1081</v>
      </c>
      <c r="N389" s="5" t="s">
        <v>2307</v>
      </c>
      <c r="O389" s="5" t="s">
        <v>152</v>
      </c>
      <c r="P389" s="5" t="s">
        <v>2333</v>
      </c>
      <c r="Q389" s="34" t="s">
        <v>3796</v>
      </c>
      <c r="R389" s="21">
        <v>1</v>
      </c>
      <c r="S389" s="22"/>
      <c r="T389" s="22"/>
      <c r="U389" s="22"/>
      <c r="V389" s="22"/>
      <c r="W389" s="22"/>
      <c r="X389" s="22"/>
      <c r="Y389" s="22"/>
      <c r="Z389" s="22"/>
      <c r="AA389" s="5" t="s">
        <v>24</v>
      </c>
      <c r="AB389" s="5" t="s">
        <v>3797</v>
      </c>
      <c r="AC389" s="34" t="s">
        <v>3798</v>
      </c>
      <c r="AD389" s="21">
        <v>1</v>
      </c>
    </row>
    <row r="390" spans="1:30" x14ac:dyDescent="0.3">
      <c r="A390" s="18" t="str">
        <f t="shared" ref="A390:B390" si="404">IF(AND(ISNUMBER(SEARCH("Yes",C390)),ISNUMBER(SEARCH("Yes",E390)),ISNUMBER(SEARCH("Yes",G390)),ISNUMBER(SEARCH("Yes",I390))),"Yes","No")</f>
        <v>No</v>
      </c>
      <c r="B390" s="18" t="str">
        <f t="shared" si="404"/>
        <v>No</v>
      </c>
      <c r="C390" s="15" t="str">
        <f t="shared" si="264"/>
        <v>No</v>
      </c>
      <c r="D390" s="18" t="str">
        <f t="shared" si="265"/>
        <v>No</v>
      </c>
      <c r="E390" s="18" t="str">
        <f t="shared" si="266"/>
        <v>No</v>
      </c>
      <c r="F390" s="18" t="str">
        <f t="shared" si="267"/>
        <v>No</v>
      </c>
      <c r="G390" s="18" t="str">
        <f t="shared" si="268"/>
        <v>No</v>
      </c>
      <c r="H390" s="18" t="str">
        <f t="shared" si="269"/>
        <v>No</v>
      </c>
      <c r="I390" s="18" t="str">
        <f t="shared" si="270"/>
        <v>Yes</v>
      </c>
      <c r="J390" s="18" t="str">
        <f t="shared" si="271"/>
        <v>Yes</v>
      </c>
      <c r="K390" s="21">
        <v>388</v>
      </c>
      <c r="L390" s="5" t="s">
        <v>1082</v>
      </c>
      <c r="M390" s="5" t="s">
        <v>1083</v>
      </c>
      <c r="N390" s="5" t="s">
        <v>2307</v>
      </c>
      <c r="O390" s="5" t="s">
        <v>152</v>
      </c>
      <c r="P390" s="5" t="s">
        <v>3799</v>
      </c>
      <c r="Q390" s="34" t="s">
        <v>3689</v>
      </c>
      <c r="R390" s="21">
        <v>1</v>
      </c>
      <c r="S390" s="22"/>
      <c r="T390" s="22"/>
      <c r="U390" s="22"/>
      <c r="V390" s="22"/>
      <c r="W390" s="22"/>
      <c r="X390" s="22"/>
      <c r="Y390" s="22"/>
      <c r="Z390" s="22"/>
      <c r="AA390" s="5" t="s">
        <v>2310</v>
      </c>
      <c r="AB390" s="5" t="s">
        <v>3800</v>
      </c>
      <c r="AC390" s="34" t="s">
        <v>3801</v>
      </c>
      <c r="AD390" s="21">
        <v>1</v>
      </c>
    </row>
    <row r="391" spans="1:30" x14ac:dyDescent="0.3">
      <c r="A391" s="18" t="str">
        <f t="shared" ref="A391:B391" si="405">IF(AND(ISNUMBER(SEARCH("Yes",C391)),ISNUMBER(SEARCH("Yes",E391)),ISNUMBER(SEARCH("Yes",G391)),ISNUMBER(SEARCH("Yes",I391))),"Yes","No")</f>
        <v>No</v>
      </c>
      <c r="B391" s="18" t="str">
        <f t="shared" si="405"/>
        <v>No</v>
      </c>
      <c r="C391" s="15" t="str">
        <f t="shared" si="264"/>
        <v>No</v>
      </c>
      <c r="D391" s="18" t="str">
        <f t="shared" si="265"/>
        <v>No</v>
      </c>
      <c r="E391" s="18" t="str">
        <f t="shared" si="266"/>
        <v>No</v>
      </c>
      <c r="F391" s="18" t="str">
        <f t="shared" si="267"/>
        <v>No</v>
      </c>
      <c r="G391" s="18" t="str">
        <f t="shared" si="268"/>
        <v>No</v>
      </c>
      <c r="H391" s="18" t="str">
        <f t="shared" si="269"/>
        <v>No</v>
      </c>
      <c r="I391" s="18" t="str">
        <f t="shared" si="270"/>
        <v>Yes</v>
      </c>
      <c r="J391" s="18" t="str">
        <f t="shared" si="271"/>
        <v>Yes</v>
      </c>
      <c r="K391" s="21">
        <v>389</v>
      </c>
      <c r="L391" s="5" t="s">
        <v>1084</v>
      </c>
      <c r="M391" s="5" t="s">
        <v>1085</v>
      </c>
      <c r="N391" s="5" t="s">
        <v>2307</v>
      </c>
      <c r="O391" s="5" t="s">
        <v>152</v>
      </c>
      <c r="P391" s="5" t="s">
        <v>2325</v>
      </c>
      <c r="Q391" s="34" t="s">
        <v>3802</v>
      </c>
      <c r="R391" s="21">
        <v>1</v>
      </c>
      <c r="S391" s="22"/>
      <c r="T391" s="22"/>
      <c r="U391" s="22"/>
      <c r="V391" s="22"/>
      <c r="W391" s="22"/>
      <c r="X391" s="22"/>
      <c r="Y391" s="22"/>
      <c r="Z391" s="22"/>
      <c r="AA391" s="5" t="s">
        <v>24</v>
      </c>
      <c r="AB391" s="5" t="s">
        <v>3803</v>
      </c>
      <c r="AC391" s="34" t="s">
        <v>2734</v>
      </c>
      <c r="AD391" s="21">
        <v>1</v>
      </c>
    </row>
    <row r="392" spans="1:30" x14ac:dyDescent="0.3">
      <c r="A392" s="18" t="str">
        <f t="shared" ref="A392:B392" si="406">IF(AND(ISNUMBER(SEARCH("Yes",C392)),ISNUMBER(SEARCH("Yes",E392)),ISNUMBER(SEARCH("Yes",G392)),ISNUMBER(SEARCH("Yes",I392))),"Yes","No")</f>
        <v>No</v>
      </c>
      <c r="B392" s="18" t="str">
        <f t="shared" si="406"/>
        <v>No</v>
      </c>
      <c r="C392" s="15" t="str">
        <f t="shared" si="264"/>
        <v>No</v>
      </c>
      <c r="D392" s="18" t="str">
        <f t="shared" si="265"/>
        <v>No</v>
      </c>
      <c r="E392" s="18" t="str">
        <f t="shared" si="266"/>
        <v>No</v>
      </c>
      <c r="F392" s="18" t="str">
        <f t="shared" si="267"/>
        <v>No</v>
      </c>
      <c r="G392" s="18" t="str">
        <f t="shared" si="268"/>
        <v>No</v>
      </c>
      <c r="H392" s="18" t="str">
        <f t="shared" si="269"/>
        <v>No</v>
      </c>
      <c r="I392" s="18" t="str">
        <f t="shared" si="270"/>
        <v>No</v>
      </c>
      <c r="J392" s="18" t="str">
        <f t="shared" si="271"/>
        <v>No</v>
      </c>
      <c r="K392" s="21">
        <v>390</v>
      </c>
      <c r="L392" s="5" t="s">
        <v>1086</v>
      </c>
      <c r="M392" s="5" t="s">
        <v>1087</v>
      </c>
      <c r="N392" s="5" t="s">
        <v>2307</v>
      </c>
      <c r="O392" s="5" t="s">
        <v>152</v>
      </c>
      <c r="P392" s="5" t="s">
        <v>3804</v>
      </c>
      <c r="Q392" s="34" t="s">
        <v>2999</v>
      </c>
      <c r="R392" s="21">
        <v>1</v>
      </c>
      <c r="S392" s="22"/>
      <c r="T392" s="22"/>
      <c r="U392" s="22"/>
      <c r="V392" s="22"/>
      <c r="W392" s="22"/>
      <c r="X392" s="22"/>
      <c r="Y392" s="22"/>
      <c r="Z392" s="22"/>
      <c r="AA392" s="5" t="s">
        <v>152</v>
      </c>
      <c r="AB392" s="5" t="s">
        <v>3805</v>
      </c>
      <c r="AC392" s="34" t="s">
        <v>3806</v>
      </c>
      <c r="AD392" s="21">
        <v>1</v>
      </c>
    </row>
    <row r="393" spans="1:30" x14ac:dyDescent="0.3">
      <c r="A393" s="18" t="str">
        <f t="shared" ref="A393:B393" si="407">IF(AND(ISNUMBER(SEARCH("Yes",C393)),ISNUMBER(SEARCH("Yes",E393)),ISNUMBER(SEARCH("Yes",G393)),ISNUMBER(SEARCH("Yes",I393))),"Yes","No")</f>
        <v>No</v>
      </c>
      <c r="B393" s="18" t="str">
        <f t="shared" si="407"/>
        <v>No</v>
      </c>
      <c r="C393" s="15" t="str">
        <f t="shared" si="264"/>
        <v>No</v>
      </c>
      <c r="D393" s="18" t="str">
        <f t="shared" si="265"/>
        <v>No</v>
      </c>
      <c r="E393" s="18" t="str">
        <f t="shared" si="266"/>
        <v>No</v>
      </c>
      <c r="F393" s="18" t="str">
        <f t="shared" si="267"/>
        <v>No</v>
      </c>
      <c r="G393" s="18" t="str">
        <f t="shared" si="268"/>
        <v>No</v>
      </c>
      <c r="H393" s="18" t="str">
        <f t="shared" si="269"/>
        <v>No</v>
      </c>
      <c r="I393" s="18" t="str">
        <f t="shared" si="270"/>
        <v>Yes</v>
      </c>
      <c r="J393" s="18" t="str">
        <f t="shared" si="271"/>
        <v>Yes</v>
      </c>
      <c r="K393" s="21">
        <v>391</v>
      </c>
      <c r="L393" s="5" t="s">
        <v>1088</v>
      </c>
      <c r="M393" s="5" t="s">
        <v>1089</v>
      </c>
      <c r="N393" s="5" t="s">
        <v>2307</v>
      </c>
      <c r="O393" s="5" t="s">
        <v>152</v>
      </c>
      <c r="P393" s="5" t="s">
        <v>3807</v>
      </c>
      <c r="Q393" s="34" t="s">
        <v>3808</v>
      </c>
      <c r="R393" s="21">
        <v>1</v>
      </c>
      <c r="S393" s="22"/>
      <c r="T393" s="22"/>
      <c r="U393" s="22"/>
      <c r="V393" s="22"/>
      <c r="W393" s="22"/>
      <c r="X393" s="22"/>
      <c r="Y393" s="22"/>
      <c r="Z393" s="22"/>
      <c r="AA393" s="5" t="s">
        <v>2310</v>
      </c>
      <c r="AB393" s="5" t="s">
        <v>3809</v>
      </c>
      <c r="AC393" s="34" t="s">
        <v>3810</v>
      </c>
      <c r="AD393" s="21">
        <v>1</v>
      </c>
    </row>
    <row r="394" spans="1:30" x14ac:dyDescent="0.3">
      <c r="A394" s="18" t="str">
        <f t="shared" ref="A394:B394" si="408">IF(AND(ISNUMBER(SEARCH("Yes",C394)),ISNUMBER(SEARCH("Yes",E394)),ISNUMBER(SEARCH("Yes",G394)),ISNUMBER(SEARCH("Yes",I394))),"Yes","No")</f>
        <v>No</v>
      </c>
      <c r="B394" s="18" t="str">
        <f t="shared" si="408"/>
        <v>No</v>
      </c>
      <c r="C394" s="15" t="str">
        <f t="shared" si="264"/>
        <v>No</v>
      </c>
      <c r="D394" s="18" t="str">
        <f t="shared" si="265"/>
        <v>No</v>
      </c>
      <c r="E394" s="18" t="str">
        <f t="shared" si="266"/>
        <v>No</v>
      </c>
      <c r="F394" s="18" t="str">
        <f t="shared" si="267"/>
        <v>No</v>
      </c>
      <c r="G394" s="18" t="str">
        <f t="shared" si="268"/>
        <v>No</v>
      </c>
      <c r="H394" s="18" t="str">
        <f t="shared" si="269"/>
        <v>No</v>
      </c>
      <c r="I394" s="18" t="str">
        <f t="shared" si="270"/>
        <v>Yes</v>
      </c>
      <c r="J394" s="18" t="str">
        <f t="shared" si="271"/>
        <v>Yes</v>
      </c>
      <c r="K394" s="21">
        <v>392</v>
      </c>
      <c r="L394" s="5" t="s">
        <v>1090</v>
      </c>
      <c r="M394" s="5" t="s">
        <v>1091</v>
      </c>
      <c r="N394" s="5" t="s">
        <v>2307</v>
      </c>
      <c r="O394" s="5" t="s">
        <v>152</v>
      </c>
      <c r="P394" s="5" t="s">
        <v>3811</v>
      </c>
      <c r="Q394" s="34" t="s">
        <v>3812</v>
      </c>
      <c r="R394" s="21">
        <v>1</v>
      </c>
      <c r="S394" s="22"/>
      <c r="T394" s="22"/>
      <c r="U394" s="22"/>
      <c r="V394" s="22"/>
      <c r="W394" s="22"/>
      <c r="X394" s="22"/>
      <c r="Y394" s="22"/>
      <c r="Z394" s="22"/>
      <c r="AA394" s="5" t="s">
        <v>2310</v>
      </c>
      <c r="AB394" s="5" t="s">
        <v>3813</v>
      </c>
      <c r="AC394" s="34" t="s">
        <v>3814</v>
      </c>
      <c r="AD394" s="21">
        <v>1</v>
      </c>
    </row>
    <row r="395" spans="1:30" x14ac:dyDescent="0.3">
      <c r="A395" s="18" t="str">
        <f t="shared" ref="A395:B395" si="409">IF(AND(ISNUMBER(SEARCH("Yes",C395)),ISNUMBER(SEARCH("Yes",E395)),ISNUMBER(SEARCH("Yes",G395)),ISNUMBER(SEARCH("Yes",I395))),"Yes","No")</f>
        <v>No</v>
      </c>
      <c r="B395" s="18" t="str">
        <f t="shared" si="409"/>
        <v>No</v>
      </c>
      <c r="C395" s="15" t="str">
        <f t="shared" si="264"/>
        <v>No</v>
      </c>
      <c r="D395" s="18" t="str">
        <f t="shared" si="265"/>
        <v>No</v>
      </c>
      <c r="E395" s="18" t="str">
        <f t="shared" si="266"/>
        <v>No</v>
      </c>
      <c r="F395" s="18" t="str">
        <f t="shared" si="267"/>
        <v>No</v>
      </c>
      <c r="G395" s="18" t="str">
        <f t="shared" si="268"/>
        <v>No</v>
      </c>
      <c r="H395" s="18" t="str">
        <f t="shared" si="269"/>
        <v>No</v>
      </c>
      <c r="I395" s="18" t="str">
        <f t="shared" si="270"/>
        <v>Yes</v>
      </c>
      <c r="J395" s="18" t="str">
        <f t="shared" si="271"/>
        <v>Yes</v>
      </c>
      <c r="K395" s="21">
        <v>393</v>
      </c>
      <c r="L395" s="5" t="s">
        <v>1092</v>
      </c>
      <c r="M395" s="5" t="s">
        <v>1093</v>
      </c>
      <c r="N395" s="5" t="s">
        <v>2307</v>
      </c>
      <c r="O395" s="5" t="s">
        <v>152</v>
      </c>
      <c r="P395" s="5" t="s">
        <v>2325</v>
      </c>
      <c r="Q395" s="34" t="s">
        <v>3815</v>
      </c>
      <c r="R395" s="21">
        <v>1</v>
      </c>
      <c r="S395" s="22"/>
      <c r="T395" s="22"/>
      <c r="U395" s="22"/>
      <c r="V395" s="22"/>
      <c r="W395" s="22"/>
      <c r="X395" s="22"/>
      <c r="Y395" s="22"/>
      <c r="Z395" s="22"/>
      <c r="AA395" s="5" t="s">
        <v>24</v>
      </c>
      <c r="AB395" s="5" t="s">
        <v>3816</v>
      </c>
      <c r="AC395" s="34" t="s">
        <v>3817</v>
      </c>
      <c r="AD395" s="21">
        <v>1</v>
      </c>
    </row>
    <row r="396" spans="1:30" x14ac:dyDescent="0.3">
      <c r="A396" s="18" t="str">
        <f t="shared" ref="A396:B396" si="410">IF(AND(ISNUMBER(SEARCH("Yes",C396)),ISNUMBER(SEARCH("Yes",E396)),ISNUMBER(SEARCH("Yes",G396)),ISNUMBER(SEARCH("Yes",I396))),"Yes","No")</f>
        <v>No</v>
      </c>
      <c r="B396" s="18" t="str">
        <f t="shared" si="410"/>
        <v>No</v>
      </c>
      <c r="C396" s="15" t="str">
        <f t="shared" si="264"/>
        <v>No</v>
      </c>
      <c r="D396" s="18" t="str">
        <f t="shared" si="265"/>
        <v>No</v>
      </c>
      <c r="E396" s="18" t="str">
        <f t="shared" si="266"/>
        <v>No</v>
      </c>
      <c r="F396" s="18" t="str">
        <f t="shared" si="267"/>
        <v>No</v>
      </c>
      <c r="G396" s="18" t="str">
        <f t="shared" si="268"/>
        <v>No</v>
      </c>
      <c r="H396" s="18" t="str">
        <f t="shared" si="269"/>
        <v>No</v>
      </c>
      <c r="I396" s="18" t="str">
        <f t="shared" si="270"/>
        <v>Yes</v>
      </c>
      <c r="J396" s="18" t="str">
        <f t="shared" si="271"/>
        <v>Yes</v>
      </c>
      <c r="K396" s="21">
        <v>394</v>
      </c>
      <c r="L396" s="5" t="s">
        <v>1094</v>
      </c>
      <c r="M396" s="5" t="s">
        <v>1095</v>
      </c>
      <c r="N396" s="5" t="s">
        <v>2307</v>
      </c>
      <c r="O396" s="5" t="s">
        <v>152</v>
      </c>
      <c r="P396" s="5" t="s">
        <v>2431</v>
      </c>
      <c r="Q396" s="34" t="s">
        <v>3818</v>
      </c>
      <c r="R396" s="21">
        <v>1</v>
      </c>
      <c r="S396" s="22"/>
      <c r="T396" s="22"/>
      <c r="U396" s="22"/>
      <c r="V396" s="22"/>
      <c r="W396" s="22"/>
      <c r="X396" s="22"/>
      <c r="Y396" s="22"/>
      <c r="Z396" s="22"/>
      <c r="AA396" s="5" t="s">
        <v>2310</v>
      </c>
      <c r="AB396" s="5" t="s">
        <v>3124</v>
      </c>
      <c r="AC396" s="34" t="s">
        <v>3819</v>
      </c>
      <c r="AD396" s="21">
        <v>1</v>
      </c>
    </row>
    <row r="397" spans="1:30" x14ac:dyDescent="0.3">
      <c r="A397" s="18" t="str">
        <f t="shared" ref="A397:B397" si="411">IF(AND(ISNUMBER(SEARCH("Yes",C397)),ISNUMBER(SEARCH("Yes",E397)),ISNUMBER(SEARCH("Yes",G397)),ISNUMBER(SEARCH("Yes",I397))),"Yes","No")</f>
        <v>No</v>
      </c>
      <c r="B397" s="18" t="str">
        <f t="shared" si="411"/>
        <v>No</v>
      </c>
      <c r="C397" s="15" t="str">
        <f t="shared" si="264"/>
        <v>No</v>
      </c>
      <c r="D397" s="18" t="str">
        <f t="shared" si="265"/>
        <v>No</v>
      </c>
      <c r="E397" s="18" t="str">
        <f t="shared" si="266"/>
        <v>No</v>
      </c>
      <c r="F397" s="18" t="str">
        <f t="shared" si="267"/>
        <v>No</v>
      </c>
      <c r="G397" s="18" t="str">
        <f t="shared" si="268"/>
        <v>No</v>
      </c>
      <c r="H397" s="18" t="str">
        <f t="shared" si="269"/>
        <v>No</v>
      </c>
      <c r="I397" s="18" t="str">
        <f t="shared" si="270"/>
        <v>Yes</v>
      </c>
      <c r="J397" s="18" t="str">
        <f t="shared" si="271"/>
        <v>Yes</v>
      </c>
      <c r="K397" s="21">
        <v>395</v>
      </c>
      <c r="L397" s="5" t="s">
        <v>1096</v>
      </c>
      <c r="M397" s="5" t="s">
        <v>1097</v>
      </c>
      <c r="N397" s="5" t="s">
        <v>2307</v>
      </c>
      <c r="O397" s="5" t="s">
        <v>152</v>
      </c>
      <c r="P397" s="5" t="s">
        <v>2830</v>
      </c>
      <c r="Q397" s="34" t="s">
        <v>3820</v>
      </c>
      <c r="R397" s="21">
        <v>1</v>
      </c>
      <c r="S397" s="22"/>
      <c r="T397" s="22"/>
      <c r="U397" s="22"/>
      <c r="V397" s="22"/>
      <c r="W397" s="22"/>
      <c r="X397" s="22"/>
      <c r="Y397" s="22"/>
      <c r="Z397" s="22"/>
      <c r="AA397" s="5" t="s">
        <v>2310</v>
      </c>
      <c r="AB397" s="5" t="s">
        <v>3821</v>
      </c>
      <c r="AC397" s="34" t="s">
        <v>3822</v>
      </c>
      <c r="AD397" s="21">
        <v>1</v>
      </c>
    </row>
    <row r="398" spans="1:30" x14ac:dyDescent="0.3">
      <c r="A398" s="18" t="str">
        <f t="shared" ref="A398:B398" si="412">IF(AND(ISNUMBER(SEARCH("Yes",C398)),ISNUMBER(SEARCH("Yes",E398)),ISNUMBER(SEARCH("Yes",G398)),ISNUMBER(SEARCH("Yes",I398))),"Yes","No")</f>
        <v>No</v>
      </c>
      <c r="B398" s="18" t="str">
        <f t="shared" si="412"/>
        <v>No</v>
      </c>
      <c r="C398" s="15" t="str">
        <f t="shared" si="264"/>
        <v>No</v>
      </c>
      <c r="D398" s="18" t="str">
        <f t="shared" si="265"/>
        <v>No</v>
      </c>
      <c r="E398" s="18" t="str">
        <f t="shared" si="266"/>
        <v>No</v>
      </c>
      <c r="F398" s="18" t="str">
        <f t="shared" si="267"/>
        <v>No</v>
      </c>
      <c r="G398" s="18" t="str">
        <f t="shared" si="268"/>
        <v>No</v>
      </c>
      <c r="H398" s="18" t="str">
        <f t="shared" si="269"/>
        <v>No</v>
      </c>
      <c r="I398" s="18" t="str">
        <f t="shared" si="270"/>
        <v>Yes</v>
      </c>
      <c r="J398" s="18" t="str">
        <f t="shared" si="271"/>
        <v>Yes</v>
      </c>
      <c r="K398" s="21">
        <v>396</v>
      </c>
      <c r="L398" s="5" t="s">
        <v>1098</v>
      </c>
      <c r="M398" s="5" t="s">
        <v>1099</v>
      </c>
      <c r="N398" s="5" t="s">
        <v>2307</v>
      </c>
      <c r="O398" s="5" t="s">
        <v>152</v>
      </c>
      <c r="P398" s="5" t="s">
        <v>2649</v>
      </c>
      <c r="Q398" s="34" t="s">
        <v>3823</v>
      </c>
      <c r="R398" s="21">
        <v>1</v>
      </c>
      <c r="S398" s="22"/>
      <c r="T398" s="22"/>
      <c r="U398" s="22"/>
      <c r="V398" s="22"/>
      <c r="W398" s="22"/>
      <c r="X398" s="22"/>
      <c r="Y398" s="22"/>
      <c r="Z398" s="22"/>
      <c r="AA398" s="5" t="s">
        <v>24</v>
      </c>
      <c r="AB398" s="5" t="s">
        <v>3824</v>
      </c>
      <c r="AC398" s="34" t="s">
        <v>3825</v>
      </c>
      <c r="AD398" s="21">
        <v>1</v>
      </c>
    </row>
    <row r="399" spans="1:30" x14ac:dyDescent="0.3">
      <c r="A399" s="18" t="str">
        <f t="shared" ref="A399:B399" si="413">IF(AND(ISNUMBER(SEARCH("Yes",C399)),ISNUMBER(SEARCH("Yes",E399)),ISNUMBER(SEARCH("Yes",G399)),ISNUMBER(SEARCH("Yes",I399))),"Yes","No")</f>
        <v>Yes</v>
      </c>
      <c r="B399" s="18" t="str">
        <f t="shared" si="413"/>
        <v>No</v>
      </c>
      <c r="C399" s="15" t="str">
        <f t="shared" si="264"/>
        <v>Yes</v>
      </c>
      <c r="D399" s="18" t="str">
        <f t="shared" si="265"/>
        <v>No</v>
      </c>
      <c r="E399" s="18" t="str">
        <f t="shared" si="266"/>
        <v>Yes</v>
      </c>
      <c r="F399" s="18" t="str">
        <f t="shared" si="267"/>
        <v>Yes</v>
      </c>
      <c r="G399" s="18" t="str">
        <f t="shared" si="268"/>
        <v>Yes</v>
      </c>
      <c r="H399" s="18" t="str">
        <f t="shared" si="269"/>
        <v>Yes</v>
      </c>
      <c r="I399" s="18" t="str">
        <f t="shared" si="270"/>
        <v>Yes</v>
      </c>
      <c r="J399" s="18" t="str">
        <f t="shared" si="271"/>
        <v>Yes</v>
      </c>
      <c r="K399" s="21">
        <v>397</v>
      </c>
      <c r="L399" s="5" t="s">
        <v>295</v>
      </c>
      <c r="M399" s="5" t="s">
        <v>296</v>
      </c>
      <c r="N399" s="5" t="s">
        <v>2307</v>
      </c>
      <c r="O399" s="5" t="s">
        <v>152</v>
      </c>
      <c r="P399" s="5" t="s">
        <v>2392</v>
      </c>
      <c r="Q399" s="34" t="s">
        <v>3826</v>
      </c>
      <c r="R399" s="21">
        <v>1</v>
      </c>
      <c r="S399" s="5" t="s">
        <v>2310</v>
      </c>
      <c r="T399" s="5" t="s">
        <v>3827</v>
      </c>
      <c r="U399" s="34" t="s">
        <v>3828</v>
      </c>
      <c r="V399" s="21">
        <v>1</v>
      </c>
      <c r="W399" s="5" t="s">
        <v>24</v>
      </c>
      <c r="X399" s="5" t="s">
        <v>3829</v>
      </c>
      <c r="Y399" s="34" t="s">
        <v>3830</v>
      </c>
      <c r="Z399" s="21">
        <v>1</v>
      </c>
      <c r="AA399" s="5" t="s">
        <v>24</v>
      </c>
      <c r="AB399" s="5" t="s">
        <v>3326</v>
      </c>
      <c r="AC399" s="34" t="s">
        <v>3831</v>
      </c>
      <c r="AD399" s="21">
        <v>1</v>
      </c>
    </row>
    <row r="400" spans="1:30" x14ac:dyDescent="0.3">
      <c r="A400" s="18" t="str">
        <f t="shared" ref="A400:B400" si="414">IF(AND(ISNUMBER(SEARCH("Yes",C400)),ISNUMBER(SEARCH("Yes",E400)),ISNUMBER(SEARCH("Yes",G400)),ISNUMBER(SEARCH("Yes",I400))),"Yes","No")</f>
        <v>No</v>
      </c>
      <c r="B400" s="18" t="str">
        <f t="shared" si="414"/>
        <v>No</v>
      </c>
      <c r="C400" s="15" t="str">
        <f t="shared" si="264"/>
        <v>No</v>
      </c>
      <c r="D400" s="18" t="str">
        <f t="shared" si="265"/>
        <v>No</v>
      </c>
      <c r="E400" s="18" t="str">
        <f t="shared" si="266"/>
        <v>No</v>
      </c>
      <c r="F400" s="18" t="str">
        <f t="shared" si="267"/>
        <v>No</v>
      </c>
      <c r="G400" s="18" t="str">
        <f t="shared" si="268"/>
        <v>No</v>
      </c>
      <c r="H400" s="18" t="str">
        <f t="shared" si="269"/>
        <v>No</v>
      </c>
      <c r="I400" s="18" t="str">
        <f t="shared" si="270"/>
        <v>Yes</v>
      </c>
      <c r="J400" s="18" t="str">
        <f t="shared" si="271"/>
        <v>Yes</v>
      </c>
      <c r="K400" s="21">
        <v>398</v>
      </c>
      <c r="L400" s="5" t="s">
        <v>1100</v>
      </c>
      <c r="M400" s="5" t="s">
        <v>1101</v>
      </c>
      <c r="N400" s="5" t="s">
        <v>2307</v>
      </c>
      <c r="O400" s="5" t="s">
        <v>152</v>
      </c>
      <c r="P400" s="5" t="s">
        <v>3699</v>
      </c>
      <c r="Q400" s="34" t="s">
        <v>3832</v>
      </c>
      <c r="R400" s="21">
        <v>1</v>
      </c>
      <c r="S400" s="22"/>
      <c r="T400" s="22"/>
      <c r="U400" s="22"/>
      <c r="V400" s="22"/>
      <c r="W400" s="22"/>
      <c r="X400" s="22"/>
      <c r="Y400" s="22"/>
      <c r="Z400" s="22"/>
      <c r="AA400" s="5" t="s">
        <v>24</v>
      </c>
      <c r="AB400" s="5" t="s">
        <v>3833</v>
      </c>
      <c r="AC400" s="34" t="s">
        <v>3834</v>
      </c>
      <c r="AD400" s="21">
        <v>1</v>
      </c>
    </row>
    <row r="401" spans="1:30" x14ac:dyDescent="0.3">
      <c r="A401" s="18" t="str">
        <f t="shared" ref="A401:B401" si="415">IF(AND(ISNUMBER(SEARCH("Yes",C401)),ISNUMBER(SEARCH("Yes",E401)),ISNUMBER(SEARCH("Yes",G401)),ISNUMBER(SEARCH("Yes",I401))),"Yes","No")</f>
        <v>No</v>
      </c>
      <c r="B401" s="18" t="str">
        <f t="shared" si="415"/>
        <v>No</v>
      </c>
      <c r="C401" s="15" t="str">
        <f t="shared" si="264"/>
        <v>No</v>
      </c>
      <c r="D401" s="18" t="str">
        <f t="shared" si="265"/>
        <v>No</v>
      </c>
      <c r="E401" s="18" t="str">
        <f t="shared" si="266"/>
        <v>No</v>
      </c>
      <c r="F401" s="18" t="str">
        <f t="shared" si="267"/>
        <v>No</v>
      </c>
      <c r="G401" s="18" t="str">
        <f t="shared" si="268"/>
        <v>No</v>
      </c>
      <c r="H401" s="18" t="str">
        <f t="shared" si="269"/>
        <v>No</v>
      </c>
      <c r="I401" s="18" t="str">
        <f t="shared" si="270"/>
        <v>Yes</v>
      </c>
      <c r="J401" s="18" t="str">
        <f t="shared" si="271"/>
        <v>Yes</v>
      </c>
      <c r="K401" s="21">
        <v>399</v>
      </c>
      <c r="L401" s="5" t="s">
        <v>1102</v>
      </c>
      <c r="M401" s="5" t="s">
        <v>1103</v>
      </c>
      <c r="N401" s="5" t="s">
        <v>2307</v>
      </c>
      <c r="O401" s="5" t="s">
        <v>152</v>
      </c>
      <c r="P401" s="5" t="s">
        <v>2392</v>
      </c>
      <c r="Q401" s="34" t="s">
        <v>3835</v>
      </c>
      <c r="R401" s="21">
        <v>1</v>
      </c>
      <c r="S401" s="22"/>
      <c r="T401" s="22"/>
      <c r="U401" s="22"/>
      <c r="V401" s="22"/>
      <c r="W401" s="22"/>
      <c r="X401" s="22"/>
      <c r="Y401" s="22"/>
      <c r="Z401" s="22"/>
      <c r="AA401" s="5" t="s">
        <v>2310</v>
      </c>
      <c r="AB401" s="5" t="s">
        <v>3836</v>
      </c>
      <c r="AC401" s="34" t="s">
        <v>3837</v>
      </c>
      <c r="AD401" s="21">
        <v>1</v>
      </c>
    </row>
    <row r="402" spans="1:30" x14ac:dyDescent="0.3">
      <c r="A402" s="18" t="str">
        <f t="shared" ref="A402:B402" si="416">IF(AND(ISNUMBER(SEARCH("Yes",C402)),ISNUMBER(SEARCH("Yes",E402)),ISNUMBER(SEARCH("Yes",G402)),ISNUMBER(SEARCH("Yes",I402))),"Yes","No")</f>
        <v>No</v>
      </c>
      <c r="B402" s="18" t="str">
        <f t="shared" si="416"/>
        <v>No</v>
      </c>
      <c r="C402" s="15" t="str">
        <f t="shared" si="264"/>
        <v>No</v>
      </c>
      <c r="D402" s="18" t="str">
        <f t="shared" si="265"/>
        <v>No</v>
      </c>
      <c r="E402" s="18" t="str">
        <f t="shared" si="266"/>
        <v>No</v>
      </c>
      <c r="F402" s="18" t="str">
        <f t="shared" si="267"/>
        <v>No</v>
      </c>
      <c r="G402" s="18" t="str">
        <f t="shared" si="268"/>
        <v>No</v>
      </c>
      <c r="H402" s="18" t="str">
        <f t="shared" si="269"/>
        <v>No</v>
      </c>
      <c r="I402" s="18" t="str">
        <f t="shared" si="270"/>
        <v>Yes</v>
      </c>
      <c r="J402" s="18" t="str">
        <f t="shared" si="271"/>
        <v>Yes</v>
      </c>
      <c r="K402" s="21">
        <v>400</v>
      </c>
      <c r="L402" s="5" t="s">
        <v>1104</v>
      </c>
      <c r="M402" s="5" t="s">
        <v>1105</v>
      </c>
      <c r="N402" s="5" t="s">
        <v>2307</v>
      </c>
      <c r="O402" s="5" t="s">
        <v>152</v>
      </c>
      <c r="P402" s="5" t="s">
        <v>2533</v>
      </c>
      <c r="Q402" s="34" t="s">
        <v>3838</v>
      </c>
      <c r="R402" s="21">
        <v>1</v>
      </c>
      <c r="S402" s="22"/>
      <c r="T402" s="22"/>
      <c r="U402" s="22"/>
      <c r="V402" s="22"/>
      <c r="W402" s="22"/>
      <c r="X402" s="22"/>
      <c r="Y402" s="22"/>
      <c r="Z402" s="22"/>
      <c r="AA402" s="5" t="s">
        <v>2310</v>
      </c>
      <c r="AB402" s="5" t="s">
        <v>2595</v>
      </c>
      <c r="AC402" s="34" t="s">
        <v>3839</v>
      </c>
      <c r="AD402" s="21">
        <v>1</v>
      </c>
    </row>
    <row r="403" spans="1:30" x14ac:dyDescent="0.3">
      <c r="A403" s="18" t="str">
        <f t="shared" ref="A403:B403" si="417">IF(AND(ISNUMBER(SEARCH("Yes",C403)),ISNUMBER(SEARCH("Yes",E403)),ISNUMBER(SEARCH("Yes",G403)),ISNUMBER(SEARCH("Yes",I403))),"Yes","No")</f>
        <v>Yes</v>
      </c>
      <c r="B403" s="18" t="str">
        <f t="shared" si="417"/>
        <v>No</v>
      </c>
      <c r="C403" s="15" t="str">
        <f t="shared" si="264"/>
        <v>Yes</v>
      </c>
      <c r="D403" s="18" t="str">
        <f t="shared" si="265"/>
        <v>Yes</v>
      </c>
      <c r="E403" s="18" t="str">
        <f t="shared" si="266"/>
        <v>Yes</v>
      </c>
      <c r="F403" s="18" t="str">
        <f t="shared" si="267"/>
        <v>Yes</v>
      </c>
      <c r="G403" s="18" t="str">
        <f t="shared" si="268"/>
        <v>Yes</v>
      </c>
      <c r="H403" s="18" t="str">
        <f t="shared" si="269"/>
        <v>Yes</v>
      </c>
      <c r="I403" s="18" t="str">
        <f t="shared" si="270"/>
        <v>Yes</v>
      </c>
      <c r="J403" s="18" t="str">
        <f t="shared" si="271"/>
        <v>No</v>
      </c>
      <c r="K403" s="21">
        <v>401</v>
      </c>
      <c r="L403" s="5" t="s">
        <v>244</v>
      </c>
      <c r="M403" s="5" t="s">
        <v>298</v>
      </c>
      <c r="N403" s="5" t="s">
        <v>2307</v>
      </c>
      <c r="O403" s="5" t="s">
        <v>24</v>
      </c>
      <c r="P403" s="5" t="s">
        <v>3840</v>
      </c>
      <c r="Q403" s="34" t="s">
        <v>3841</v>
      </c>
      <c r="R403" s="21">
        <v>1</v>
      </c>
      <c r="S403" s="5" t="s">
        <v>24</v>
      </c>
      <c r="T403" s="5" t="s">
        <v>3842</v>
      </c>
      <c r="U403" s="34" t="s">
        <v>3843</v>
      </c>
      <c r="V403" s="21">
        <v>1</v>
      </c>
      <c r="W403" s="5" t="s">
        <v>24</v>
      </c>
      <c r="X403" s="5" t="s">
        <v>3844</v>
      </c>
      <c r="Y403" s="34" t="s">
        <v>3845</v>
      </c>
      <c r="Z403" s="21">
        <v>1</v>
      </c>
      <c r="AA403" s="5" t="s">
        <v>152</v>
      </c>
      <c r="AB403" s="5" t="s">
        <v>3846</v>
      </c>
      <c r="AC403" s="34" t="s">
        <v>3847</v>
      </c>
      <c r="AD403" s="21">
        <v>1</v>
      </c>
    </row>
    <row r="404" spans="1:30" x14ac:dyDescent="0.3">
      <c r="A404" s="18" t="str">
        <f t="shared" ref="A404:B404" si="418">IF(AND(ISNUMBER(SEARCH("Yes",C404)),ISNUMBER(SEARCH("Yes",E404)),ISNUMBER(SEARCH("Yes",G404)),ISNUMBER(SEARCH("Yes",I404))),"Yes","No")</f>
        <v>No</v>
      </c>
      <c r="B404" s="18" t="str">
        <f t="shared" si="418"/>
        <v>No</v>
      </c>
      <c r="C404" s="15" t="str">
        <f t="shared" si="264"/>
        <v>No</v>
      </c>
      <c r="D404" s="18" t="str">
        <f t="shared" si="265"/>
        <v>No</v>
      </c>
      <c r="E404" s="18" t="str">
        <f t="shared" si="266"/>
        <v>No</v>
      </c>
      <c r="F404" s="18" t="str">
        <f t="shared" si="267"/>
        <v>No</v>
      </c>
      <c r="G404" s="18" t="str">
        <f t="shared" si="268"/>
        <v>No</v>
      </c>
      <c r="H404" s="18" t="str">
        <f t="shared" si="269"/>
        <v>No</v>
      </c>
      <c r="I404" s="18" t="str">
        <f t="shared" si="270"/>
        <v>Yes</v>
      </c>
      <c r="J404" s="18" t="str">
        <f t="shared" si="271"/>
        <v>Yes</v>
      </c>
      <c r="K404" s="21">
        <v>402</v>
      </c>
      <c r="L404" s="5" t="s">
        <v>1106</v>
      </c>
      <c r="M404" s="5" t="s">
        <v>28</v>
      </c>
      <c r="N404" s="5" t="s">
        <v>2307</v>
      </c>
      <c r="O404" s="5" t="s">
        <v>152</v>
      </c>
      <c r="P404" s="5" t="s">
        <v>2325</v>
      </c>
      <c r="Q404" s="34" t="s">
        <v>3848</v>
      </c>
      <c r="R404" s="21">
        <v>1</v>
      </c>
      <c r="S404" s="22"/>
      <c r="T404" s="22"/>
      <c r="U404" s="22"/>
      <c r="V404" s="22"/>
      <c r="W404" s="22"/>
      <c r="X404" s="22"/>
      <c r="Y404" s="22"/>
      <c r="Z404" s="22"/>
      <c r="AA404" s="5" t="s">
        <v>2310</v>
      </c>
      <c r="AB404" s="5" t="s">
        <v>3849</v>
      </c>
      <c r="AC404" s="34" t="s">
        <v>3850</v>
      </c>
      <c r="AD404" s="21">
        <v>1</v>
      </c>
    </row>
    <row r="405" spans="1:30" x14ac:dyDescent="0.3">
      <c r="A405" s="18" t="str">
        <f t="shared" ref="A405:B405" si="419">IF(AND(ISNUMBER(SEARCH("Yes",C405)),ISNUMBER(SEARCH("Yes",E405)),ISNUMBER(SEARCH("Yes",G405)),ISNUMBER(SEARCH("Yes",I405))),"Yes","No")</f>
        <v>No</v>
      </c>
      <c r="B405" s="18" t="str">
        <f t="shared" si="419"/>
        <v>No</v>
      </c>
      <c r="C405" s="15" t="str">
        <f t="shared" si="264"/>
        <v>No</v>
      </c>
      <c r="D405" s="18" t="str">
        <f t="shared" si="265"/>
        <v>No</v>
      </c>
      <c r="E405" s="18" t="str">
        <f t="shared" si="266"/>
        <v>No</v>
      </c>
      <c r="F405" s="18" t="str">
        <f t="shared" si="267"/>
        <v>No</v>
      </c>
      <c r="G405" s="18" t="str">
        <f t="shared" si="268"/>
        <v>No</v>
      </c>
      <c r="H405" s="18" t="str">
        <f t="shared" si="269"/>
        <v>No</v>
      </c>
      <c r="I405" s="18" t="str">
        <f t="shared" si="270"/>
        <v>Yes</v>
      </c>
      <c r="J405" s="18" t="str">
        <f t="shared" si="271"/>
        <v>Yes</v>
      </c>
      <c r="K405" s="21">
        <v>403</v>
      </c>
      <c r="L405" s="5" t="s">
        <v>1107</v>
      </c>
      <c r="M405" s="5" t="s">
        <v>1108</v>
      </c>
      <c r="N405" s="5" t="s">
        <v>2307</v>
      </c>
      <c r="O405" s="5" t="s">
        <v>152</v>
      </c>
      <c r="P405" s="5" t="s">
        <v>2325</v>
      </c>
      <c r="Q405" s="34" t="s">
        <v>3851</v>
      </c>
      <c r="R405" s="21">
        <v>1</v>
      </c>
      <c r="S405" s="22"/>
      <c r="T405" s="22"/>
      <c r="U405" s="22"/>
      <c r="V405" s="22"/>
      <c r="W405" s="22"/>
      <c r="X405" s="22"/>
      <c r="Y405" s="22"/>
      <c r="Z405" s="22"/>
      <c r="AA405" s="5" t="s">
        <v>2310</v>
      </c>
      <c r="AB405" s="5" t="s">
        <v>3600</v>
      </c>
      <c r="AC405" s="34" t="s">
        <v>2363</v>
      </c>
      <c r="AD405" s="21">
        <v>1</v>
      </c>
    </row>
    <row r="406" spans="1:30" x14ac:dyDescent="0.3">
      <c r="A406" s="18" t="str">
        <f t="shared" ref="A406:B406" si="420">IF(AND(ISNUMBER(SEARCH("Yes",C406)),ISNUMBER(SEARCH("Yes",E406)),ISNUMBER(SEARCH("Yes",G406)),ISNUMBER(SEARCH("Yes",I406))),"Yes","No")</f>
        <v>No</v>
      </c>
      <c r="B406" s="18" t="str">
        <f t="shared" si="420"/>
        <v>No</v>
      </c>
      <c r="C406" s="15" t="str">
        <f t="shared" si="264"/>
        <v>No</v>
      </c>
      <c r="D406" s="18" t="str">
        <f t="shared" si="265"/>
        <v>No</v>
      </c>
      <c r="E406" s="18" t="str">
        <f t="shared" si="266"/>
        <v>No</v>
      </c>
      <c r="F406" s="18" t="str">
        <f t="shared" si="267"/>
        <v>No</v>
      </c>
      <c r="G406" s="18" t="str">
        <f t="shared" si="268"/>
        <v>No</v>
      </c>
      <c r="H406" s="18" t="str">
        <f t="shared" si="269"/>
        <v>No</v>
      </c>
      <c r="I406" s="18" t="str">
        <f t="shared" si="270"/>
        <v>Yes</v>
      </c>
      <c r="J406" s="18" t="str">
        <f t="shared" si="271"/>
        <v>Yes</v>
      </c>
      <c r="K406" s="21">
        <v>404</v>
      </c>
      <c r="L406" s="5" t="s">
        <v>1109</v>
      </c>
      <c r="M406" s="5" t="s">
        <v>1110</v>
      </c>
      <c r="N406" s="5" t="s">
        <v>2307</v>
      </c>
      <c r="O406" s="5" t="s">
        <v>152</v>
      </c>
      <c r="P406" s="5" t="s">
        <v>2664</v>
      </c>
      <c r="Q406" s="34" t="s">
        <v>3852</v>
      </c>
      <c r="R406" s="21">
        <v>1</v>
      </c>
      <c r="S406" s="22"/>
      <c r="T406" s="22"/>
      <c r="U406" s="22"/>
      <c r="V406" s="22"/>
      <c r="W406" s="22"/>
      <c r="X406" s="22"/>
      <c r="Y406" s="22"/>
      <c r="Z406" s="22"/>
      <c r="AA406" s="5" t="s">
        <v>2310</v>
      </c>
      <c r="AB406" s="5" t="s">
        <v>2323</v>
      </c>
      <c r="AC406" s="34" t="s">
        <v>3241</v>
      </c>
      <c r="AD406" s="21">
        <v>1</v>
      </c>
    </row>
    <row r="407" spans="1:30" x14ac:dyDescent="0.3">
      <c r="A407" s="18" t="str">
        <f t="shared" ref="A407:B407" si="421">IF(AND(ISNUMBER(SEARCH("Yes",C407)),ISNUMBER(SEARCH("Yes",E407)),ISNUMBER(SEARCH("Yes",G407)),ISNUMBER(SEARCH("Yes",I407))),"Yes","No")</f>
        <v>No</v>
      </c>
      <c r="B407" s="18" t="str">
        <f t="shared" si="421"/>
        <v>No</v>
      </c>
      <c r="C407" s="15" t="str">
        <f t="shared" si="264"/>
        <v>No</v>
      </c>
      <c r="D407" s="18" t="str">
        <f t="shared" si="265"/>
        <v>No</v>
      </c>
      <c r="E407" s="18" t="str">
        <f t="shared" si="266"/>
        <v>No</v>
      </c>
      <c r="F407" s="18" t="str">
        <f t="shared" si="267"/>
        <v>No</v>
      </c>
      <c r="G407" s="18" t="str">
        <f t="shared" si="268"/>
        <v>No</v>
      </c>
      <c r="H407" s="18" t="str">
        <f t="shared" si="269"/>
        <v>No</v>
      </c>
      <c r="I407" s="18" t="str">
        <f t="shared" si="270"/>
        <v>Yes</v>
      </c>
      <c r="J407" s="18" t="str">
        <f t="shared" si="271"/>
        <v>Yes</v>
      </c>
      <c r="K407" s="21">
        <v>405</v>
      </c>
      <c r="L407" s="5" t="s">
        <v>1111</v>
      </c>
      <c r="M407" s="5" t="s">
        <v>1112</v>
      </c>
      <c r="N407" s="5" t="s">
        <v>2307</v>
      </c>
      <c r="O407" s="5" t="s">
        <v>152</v>
      </c>
      <c r="P407" s="5" t="s">
        <v>3853</v>
      </c>
      <c r="Q407" s="34" t="s">
        <v>3854</v>
      </c>
      <c r="R407" s="21">
        <v>1</v>
      </c>
      <c r="S407" s="22"/>
      <c r="T407" s="22"/>
      <c r="U407" s="22"/>
      <c r="V407" s="22"/>
      <c r="W407" s="22"/>
      <c r="X407" s="22"/>
      <c r="Y407" s="22"/>
      <c r="Z407" s="22"/>
      <c r="AA407" s="5" t="s">
        <v>2310</v>
      </c>
      <c r="AB407" s="5" t="s">
        <v>3855</v>
      </c>
      <c r="AC407" s="34" t="s">
        <v>2776</v>
      </c>
      <c r="AD407" s="21">
        <v>1</v>
      </c>
    </row>
    <row r="408" spans="1:30" x14ac:dyDescent="0.3">
      <c r="A408" s="18" t="str">
        <f t="shared" ref="A408:B408" si="422">IF(AND(ISNUMBER(SEARCH("Yes",C408)),ISNUMBER(SEARCH("Yes",E408)),ISNUMBER(SEARCH("Yes",G408)),ISNUMBER(SEARCH("Yes",I408))),"Yes","No")</f>
        <v>No</v>
      </c>
      <c r="B408" s="18" t="str">
        <f t="shared" si="422"/>
        <v>No</v>
      </c>
      <c r="C408" s="15" t="str">
        <f t="shared" si="264"/>
        <v>No</v>
      </c>
      <c r="D408" s="18" t="str">
        <f t="shared" si="265"/>
        <v>No</v>
      </c>
      <c r="E408" s="18" t="str">
        <f t="shared" si="266"/>
        <v>No</v>
      </c>
      <c r="F408" s="18" t="str">
        <f t="shared" si="267"/>
        <v>No</v>
      </c>
      <c r="G408" s="18" t="str">
        <f t="shared" si="268"/>
        <v>No</v>
      </c>
      <c r="H408" s="18" t="str">
        <f t="shared" si="269"/>
        <v>No</v>
      </c>
      <c r="I408" s="18" t="str">
        <f t="shared" si="270"/>
        <v>Yes</v>
      </c>
      <c r="J408" s="18" t="str">
        <f t="shared" si="271"/>
        <v>Yes</v>
      </c>
      <c r="K408" s="21">
        <v>406</v>
      </c>
      <c r="L408" s="5" t="s">
        <v>1113</v>
      </c>
      <c r="M408" s="5" t="s">
        <v>1114</v>
      </c>
      <c r="N408" s="5" t="s">
        <v>2307</v>
      </c>
      <c r="O408" s="5" t="s">
        <v>152</v>
      </c>
      <c r="P408" s="5" t="s">
        <v>2533</v>
      </c>
      <c r="Q408" s="34" t="s">
        <v>3856</v>
      </c>
      <c r="R408" s="21">
        <v>1</v>
      </c>
      <c r="S408" s="22"/>
      <c r="T408" s="22"/>
      <c r="U408" s="22"/>
      <c r="V408" s="22"/>
      <c r="W408" s="22"/>
      <c r="X408" s="22"/>
      <c r="Y408" s="22"/>
      <c r="Z408" s="22"/>
      <c r="AA408" s="5" t="s">
        <v>24</v>
      </c>
      <c r="AB408" s="5" t="s">
        <v>3857</v>
      </c>
      <c r="AC408" s="34" t="s">
        <v>3858</v>
      </c>
      <c r="AD408" s="21">
        <v>1</v>
      </c>
    </row>
    <row r="409" spans="1:30" x14ac:dyDescent="0.3">
      <c r="A409" s="18" t="str">
        <f t="shared" ref="A409:B409" si="423">IF(AND(ISNUMBER(SEARCH("Yes",C409)),ISNUMBER(SEARCH("Yes",E409)),ISNUMBER(SEARCH("Yes",G409)),ISNUMBER(SEARCH("Yes",I409))),"Yes","No")</f>
        <v>No</v>
      </c>
      <c r="B409" s="18" t="str">
        <f t="shared" si="423"/>
        <v>No</v>
      </c>
      <c r="C409" s="15" t="str">
        <f t="shared" si="264"/>
        <v>No</v>
      </c>
      <c r="D409" s="18" t="str">
        <f t="shared" si="265"/>
        <v>No</v>
      </c>
      <c r="E409" s="18" t="str">
        <f t="shared" si="266"/>
        <v>No</v>
      </c>
      <c r="F409" s="18" t="str">
        <f t="shared" si="267"/>
        <v>No</v>
      </c>
      <c r="G409" s="18" t="str">
        <f t="shared" si="268"/>
        <v>No</v>
      </c>
      <c r="H409" s="18" t="str">
        <f t="shared" si="269"/>
        <v>No</v>
      </c>
      <c r="I409" s="18" t="str">
        <f t="shared" si="270"/>
        <v>Yes</v>
      </c>
      <c r="J409" s="18" t="str">
        <f t="shared" si="271"/>
        <v>Yes</v>
      </c>
      <c r="K409" s="21">
        <v>407</v>
      </c>
      <c r="L409" s="5" t="s">
        <v>1115</v>
      </c>
      <c r="M409" s="5" t="s">
        <v>1116</v>
      </c>
      <c r="N409" s="5" t="s">
        <v>2307</v>
      </c>
      <c r="O409" s="5" t="s">
        <v>152</v>
      </c>
      <c r="P409" s="5" t="s">
        <v>3859</v>
      </c>
      <c r="Q409" s="34" t="s">
        <v>3385</v>
      </c>
      <c r="R409" s="21">
        <v>1</v>
      </c>
      <c r="S409" s="22"/>
      <c r="T409" s="22"/>
      <c r="U409" s="22"/>
      <c r="V409" s="22"/>
      <c r="W409" s="22"/>
      <c r="X409" s="22"/>
      <c r="Y409" s="22"/>
      <c r="Z409" s="22"/>
      <c r="AA409" s="5" t="s">
        <v>2310</v>
      </c>
      <c r="AB409" s="5" t="s">
        <v>3860</v>
      </c>
      <c r="AC409" s="34" t="s">
        <v>3861</v>
      </c>
      <c r="AD409" s="21">
        <v>1</v>
      </c>
    </row>
    <row r="410" spans="1:30" x14ac:dyDescent="0.3">
      <c r="A410" s="18" t="str">
        <f t="shared" ref="A410:B410" si="424">IF(AND(ISNUMBER(SEARCH("Yes",C410)),ISNUMBER(SEARCH("Yes",E410)),ISNUMBER(SEARCH("Yes",G410)),ISNUMBER(SEARCH("Yes",I410))),"Yes","No")</f>
        <v>No</v>
      </c>
      <c r="B410" s="18" t="str">
        <f t="shared" si="424"/>
        <v>No</v>
      </c>
      <c r="C410" s="15" t="str">
        <f t="shared" si="264"/>
        <v>No</v>
      </c>
      <c r="D410" s="18" t="str">
        <f t="shared" si="265"/>
        <v>No</v>
      </c>
      <c r="E410" s="18" t="str">
        <f t="shared" si="266"/>
        <v>No</v>
      </c>
      <c r="F410" s="18" t="str">
        <f t="shared" si="267"/>
        <v>No</v>
      </c>
      <c r="G410" s="18" t="str">
        <f t="shared" si="268"/>
        <v>No</v>
      </c>
      <c r="H410" s="18" t="str">
        <f t="shared" si="269"/>
        <v>No</v>
      </c>
      <c r="I410" s="18" t="str">
        <f t="shared" si="270"/>
        <v>Yes</v>
      </c>
      <c r="J410" s="18" t="str">
        <f t="shared" si="271"/>
        <v>Yes</v>
      </c>
      <c r="K410" s="21">
        <v>408</v>
      </c>
      <c r="L410" s="5" t="s">
        <v>1117</v>
      </c>
      <c r="M410" s="5" t="s">
        <v>1118</v>
      </c>
      <c r="N410" s="5" t="s">
        <v>2307</v>
      </c>
      <c r="O410" s="5" t="s">
        <v>152</v>
      </c>
      <c r="P410" s="5" t="s">
        <v>2435</v>
      </c>
      <c r="Q410" s="34" t="s">
        <v>3862</v>
      </c>
      <c r="R410" s="21">
        <v>1</v>
      </c>
      <c r="S410" s="22"/>
      <c r="T410" s="22"/>
      <c r="U410" s="22"/>
      <c r="V410" s="22"/>
      <c r="W410" s="22"/>
      <c r="X410" s="22"/>
      <c r="Y410" s="22"/>
      <c r="Z410" s="22"/>
      <c r="AA410" s="5" t="s">
        <v>2310</v>
      </c>
      <c r="AB410" s="5" t="s">
        <v>3863</v>
      </c>
      <c r="AC410" s="34" t="s">
        <v>2363</v>
      </c>
      <c r="AD410" s="21">
        <v>1</v>
      </c>
    </row>
    <row r="411" spans="1:30" x14ac:dyDescent="0.3">
      <c r="A411" s="18" t="str">
        <f t="shared" ref="A411:B411" si="425">IF(AND(ISNUMBER(SEARCH("Yes",C411)),ISNUMBER(SEARCH("Yes",E411)),ISNUMBER(SEARCH("Yes",G411)),ISNUMBER(SEARCH("Yes",I411))),"Yes","No")</f>
        <v>No</v>
      </c>
      <c r="B411" s="18" t="str">
        <f t="shared" si="425"/>
        <v>No</v>
      </c>
      <c r="C411" s="15" t="str">
        <f t="shared" si="264"/>
        <v>No</v>
      </c>
      <c r="D411" s="18" t="str">
        <f t="shared" si="265"/>
        <v>No</v>
      </c>
      <c r="E411" s="18" t="str">
        <f t="shared" si="266"/>
        <v>Yes</v>
      </c>
      <c r="F411" s="18" t="str">
        <f t="shared" si="267"/>
        <v>Yes</v>
      </c>
      <c r="G411" s="18" t="str">
        <f t="shared" si="268"/>
        <v>Yes</v>
      </c>
      <c r="H411" s="18" t="str">
        <f t="shared" si="269"/>
        <v>Yes</v>
      </c>
      <c r="I411" s="18" t="str">
        <f t="shared" si="270"/>
        <v>Yes</v>
      </c>
      <c r="J411" s="18" t="str">
        <f t="shared" si="271"/>
        <v>Yes</v>
      </c>
      <c r="K411" s="21">
        <v>409</v>
      </c>
      <c r="L411" s="5" t="s">
        <v>337</v>
      </c>
      <c r="M411" s="5" t="s">
        <v>338</v>
      </c>
      <c r="N411" s="5" t="s">
        <v>2307</v>
      </c>
      <c r="O411" s="5" t="s">
        <v>152</v>
      </c>
      <c r="P411" s="5" t="s">
        <v>2358</v>
      </c>
      <c r="Q411" s="34" t="s">
        <v>3864</v>
      </c>
      <c r="R411" s="21">
        <v>1</v>
      </c>
      <c r="S411" s="5" t="s">
        <v>2310</v>
      </c>
      <c r="T411" s="5" t="s">
        <v>3865</v>
      </c>
      <c r="U411" s="34" t="s">
        <v>3866</v>
      </c>
      <c r="V411" s="21">
        <v>1</v>
      </c>
      <c r="W411" s="5" t="s">
        <v>24</v>
      </c>
      <c r="X411" s="5" t="s">
        <v>3867</v>
      </c>
      <c r="Y411" s="34" t="s">
        <v>3868</v>
      </c>
      <c r="Z411" s="21">
        <v>1</v>
      </c>
      <c r="AA411" s="5" t="s">
        <v>2310</v>
      </c>
      <c r="AB411" s="5" t="s">
        <v>3869</v>
      </c>
      <c r="AC411" s="34" t="s">
        <v>3870</v>
      </c>
      <c r="AD411" s="21">
        <v>1</v>
      </c>
    </row>
    <row r="412" spans="1:30" x14ac:dyDescent="0.3">
      <c r="A412" s="18" t="str">
        <f t="shared" ref="A412:B412" si="426">IF(AND(ISNUMBER(SEARCH("Yes",C412)),ISNUMBER(SEARCH("Yes",E412)),ISNUMBER(SEARCH("Yes",G412)),ISNUMBER(SEARCH("Yes",I412))),"Yes","No")</f>
        <v>No</v>
      </c>
      <c r="B412" s="18" t="str">
        <f t="shared" si="426"/>
        <v>No</v>
      </c>
      <c r="C412" s="15" t="str">
        <f t="shared" si="264"/>
        <v>No</v>
      </c>
      <c r="D412" s="18" t="str">
        <f t="shared" si="265"/>
        <v>No</v>
      </c>
      <c r="E412" s="18" t="str">
        <f t="shared" si="266"/>
        <v>No</v>
      </c>
      <c r="F412" s="18" t="str">
        <f t="shared" si="267"/>
        <v>No</v>
      </c>
      <c r="G412" s="18" t="str">
        <f t="shared" si="268"/>
        <v>No</v>
      </c>
      <c r="H412" s="18" t="str">
        <f t="shared" si="269"/>
        <v>No</v>
      </c>
      <c r="I412" s="18" t="str">
        <f t="shared" si="270"/>
        <v>Yes</v>
      </c>
      <c r="J412" s="18" t="str">
        <f t="shared" si="271"/>
        <v>Yes</v>
      </c>
      <c r="K412" s="21">
        <v>410</v>
      </c>
      <c r="L412" s="5" t="s">
        <v>1119</v>
      </c>
      <c r="M412" s="5" t="s">
        <v>1120</v>
      </c>
      <c r="N412" s="5" t="s">
        <v>2307</v>
      </c>
      <c r="O412" s="5" t="s">
        <v>152</v>
      </c>
      <c r="P412" s="5" t="s">
        <v>2325</v>
      </c>
      <c r="Q412" s="34" t="s">
        <v>3871</v>
      </c>
      <c r="R412" s="21">
        <v>1</v>
      </c>
      <c r="S412" s="22"/>
      <c r="T412" s="22"/>
      <c r="U412" s="22"/>
      <c r="V412" s="22"/>
      <c r="W412" s="22"/>
      <c r="X412" s="22"/>
      <c r="Y412" s="22"/>
      <c r="Z412" s="22"/>
      <c r="AA412" s="5" t="s">
        <v>2310</v>
      </c>
      <c r="AB412" s="5" t="s">
        <v>3872</v>
      </c>
      <c r="AC412" s="34" t="s">
        <v>3873</v>
      </c>
      <c r="AD412" s="21">
        <v>1</v>
      </c>
    </row>
    <row r="413" spans="1:30" x14ac:dyDescent="0.3">
      <c r="A413" s="18" t="str">
        <f t="shared" ref="A413:B413" si="427">IF(AND(ISNUMBER(SEARCH("Yes",C413)),ISNUMBER(SEARCH("Yes",E413)),ISNUMBER(SEARCH("Yes",G413)),ISNUMBER(SEARCH("Yes",I413))),"Yes","No")</f>
        <v>No</v>
      </c>
      <c r="B413" s="18" t="str">
        <f t="shared" si="427"/>
        <v>No</v>
      </c>
      <c r="C413" s="15" t="str">
        <f t="shared" si="264"/>
        <v>No</v>
      </c>
      <c r="D413" s="18" t="str">
        <f t="shared" si="265"/>
        <v>No</v>
      </c>
      <c r="E413" s="18" t="str">
        <f t="shared" si="266"/>
        <v>No</v>
      </c>
      <c r="F413" s="18" t="str">
        <f t="shared" si="267"/>
        <v>No</v>
      </c>
      <c r="G413" s="18" t="str">
        <f t="shared" si="268"/>
        <v>No</v>
      </c>
      <c r="H413" s="18" t="str">
        <f t="shared" si="269"/>
        <v>No</v>
      </c>
      <c r="I413" s="18" t="str">
        <f t="shared" si="270"/>
        <v>Yes</v>
      </c>
      <c r="J413" s="18" t="str">
        <f t="shared" si="271"/>
        <v>Yes</v>
      </c>
      <c r="K413" s="21">
        <v>411</v>
      </c>
      <c r="L413" s="5" t="s">
        <v>1121</v>
      </c>
      <c r="M413" s="5" t="s">
        <v>1122</v>
      </c>
      <c r="N413" s="5" t="s">
        <v>2307</v>
      </c>
      <c r="O413" s="5" t="s">
        <v>152</v>
      </c>
      <c r="P413" s="5" t="s">
        <v>3745</v>
      </c>
      <c r="Q413" s="34" t="s">
        <v>3874</v>
      </c>
      <c r="R413" s="21">
        <v>1</v>
      </c>
      <c r="S413" s="22"/>
      <c r="T413" s="22"/>
      <c r="U413" s="22"/>
      <c r="V413" s="22"/>
      <c r="W413" s="22"/>
      <c r="X413" s="22"/>
      <c r="Y413" s="22"/>
      <c r="Z413" s="22"/>
      <c r="AA413" s="5" t="s">
        <v>2310</v>
      </c>
      <c r="AB413" s="5" t="s">
        <v>2669</v>
      </c>
      <c r="AC413" s="34" t="s">
        <v>2734</v>
      </c>
      <c r="AD413" s="21">
        <v>1</v>
      </c>
    </row>
    <row r="414" spans="1:30" x14ac:dyDescent="0.3">
      <c r="A414" s="18" t="str">
        <f t="shared" ref="A414:B414" si="428">IF(AND(ISNUMBER(SEARCH("Yes",C414)),ISNUMBER(SEARCH("Yes",E414)),ISNUMBER(SEARCH("Yes",G414)),ISNUMBER(SEARCH("Yes",I414))),"Yes","No")</f>
        <v>No</v>
      </c>
      <c r="B414" s="18" t="str">
        <f t="shared" si="428"/>
        <v>No</v>
      </c>
      <c r="C414" s="15" t="str">
        <f t="shared" si="264"/>
        <v>No</v>
      </c>
      <c r="D414" s="18" t="str">
        <f t="shared" si="265"/>
        <v>No</v>
      </c>
      <c r="E414" s="18" t="str">
        <f t="shared" si="266"/>
        <v>No</v>
      </c>
      <c r="F414" s="18" t="str">
        <f t="shared" si="267"/>
        <v>No</v>
      </c>
      <c r="G414" s="18" t="str">
        <f t="shared" si="268"/>
        <v>No</v>
      </c>
      <c r="H414" s="18" t="str">
        <f t="shared" si="269"/>
        <v>No</v>
      </c>
      <c r="I414" s="18" t="str">
        <f t="shared" si="270"/>
        <v>Yes</v>
      </c>
      <c r="J414" s="18" t="str">
        <f t="shared" si="271"/>
        <v>Yes</v>
      </c>
      <c r="K414" s="21">
        <v>412</v>
      </c>
      <c r="L414" s="5" t="s">
        <v>275</v>
      </c>
      <c r="M414" s="5" t="s">
        <v>412</v>
      </c>
      <c r="N414" s="5" t="s">
        <v>2307</v>
      </c>
      <c r="O414" s="5" t="s">
        <v>152</v>
      </c>
      <c r="P414" s="5" t="s">
        <v>2660</v>
      </c>
      <c r="Q414" s="34" t="s">
        <v>3823</v>
      </c>
      <c r="R414" s="21">
        <v>1</v>
      </c>
      <c r="S414" s="22"/>
      <c r="T414" s="22"/>
      <c r="U414" s="22"/>
      <c r="V414" s="22"/>
      <c r="W414" s="22"/>
      <c r="X414" s="22"/>
      <c r="Y414" s="22"/>
      <c r="Z414" s="22"/>
      <c r="AA414" s="5" t="s">
        <v>2310</v>
      </c>
      <c r="AB414" s="5" t="s">
        <v>3875</v>
      </c>
      <c r="AC414" s="34" t="s">
        <v>3876</v>
      </c>
      <c r="AD414" s="21">
        <v>1</v>
      </c>
    </row>
    <row r="415" spans="1:30" x14ac:dyDescent="0.3">
      <c r="A415" s="18" t="str">
        <f t="shared" ref="A415:B415" si="429">IF(AND(ISNUMBER(SEARCH("Yes",C415)),ISNUMBER(SEARCH("Yes",E415)),ISNUMBER(SEARCH("Yes",G415)),ISNUMBER(SEARCH("Yes",I415))),"Yes","No")</f>
        <v>No</v>
      </c>
      <c r="B415" s="18" t="str">
        <f t="shared" si="429"/>
        <v>No</v>
      </c>
      <c r="C415" s="15" t="str">
        <f t="shared" si="264"/>
        <v>No</v>
      </c>
      <c r="D415" s="18" t="str">
        <f t="shared" si="265"/>
        <v>No</v>
      </c>
      <c r="E415" s="18" t="str">
        <f t="shared" si="266"/>
        <v>No</v>
      </c>
      <c r="F415" s="18" t="str">
        <f t="shared" si="267"/>
        <v>No</v>
      </c>
      <c r="G415" s="18" t="str">
        <f t="shared" si="268"/>
        <v>No</v>
      </c>
      <c r="H415" s="18" t="str">
        <f t="shared" si="269"/>
        <v>No</v>
      </c>
      <c r="I415" s="18" t="str">
        <f t="shared" si="270"/>
        <v>Yes</v>
      </c>
      <c r="J415" s="18" t="str">
        <f t="shared" si="271"/>
        <v>Yes</v>
      </c>
      <c r="K415" s="21">
        <v>413</v>
      </c>
      <c r="L415" s="5" t="s">
        <v>1123</v>
      </c>
      <c r="M415" s="5" t="s">
        <v>1124</v>
      </c>
      <c r="N415" s="5" t="s">
        <v>2307</v>
      </c>
      <c r="O415" s="5" t="s">
        <v>152</v>
      </c>
      <c r="P415" s="5" t="s">
        <v>3699</v>
      </c>
      <c r="Q415" s="34" t="s">
        <v>3877</v>
      </c>
      <c r="R415" s="21">
        <v>1</v>
      </c>
      <c r="S415" s="22"/>
      <c r="T415" s="22"/>
      <c r="U415" s="22"/>
      <c r="V415" s="22"/>
      <c r="W415" s="22"/>
      <c r="X415" s="22"/>
      <c r="Y415" s="22"/>
      <c r="Z415" s="22"/>
      <c r="AA415" s="5" t="s">
        <v>24</v>
      </c>
      <c r="AB415" s="5" t="s">
        <v>3878</v>
      </c>
      <c r="AC415" s="34" t="s">
        <v>3879</v>
      </c>
      <c r="AD415" s="21">
        <v>1</v>
      </c>
    </row>
    <row r="416" spans="1:30" x14ac:dyDescent="0.3">
      <c r="A416" s="18" t="str">
        <f t="shared" ref="A416:B416" si="430">IF(AND(ISNUMBER(SEARCH("Yes",C416)),ISNUMBER(SEARCH("Yes",E416)),ISNUMBER(SEARCH("Yes",G416)),ISNUMBER(SEARCH("Yes",I416))),"Yes","No")</f>
        <v>No</v>
      </c>
      <c r="B416" s="18" t="str">
        <f t="shared" si="430"/>
        <v>No</v>
      </c>
      <c r="C416" s="15" t="str">
        <f t="shared" si="264"/>
        <v>No</v>
      </c>
      <c r="D416" s="18" t="str">
        <f t="shared" si="265"/>
        <v>No</v>
      </c>
      <c r="E416" s="18" t="str">
        <f t="shared" si="266"/>
        <v>No</v>
      </c>
      <c r="F416" s="18" t="str">
        <f t="shared" si="267"/>
        <v>No</v>
      </c>
      <c r="G416" s="18" t="str">
        <f t="shared" si="268"/>
        <v>No</v>
      </c>
      <c r="H416" s="18" t="str">
        <f t="shared" si="269"/>
        <v>No</v>
      </c>
      <c r="I416" s="18" t="str">
        <f t="shared" si="270"/>
        <v>Yes</v>
      </c>
      <c r="J416" s="18" t="str">
        <f t="shared" si="271"/>
        <v>No</v>
      </c>
      <c r="K416" s="21">
        <v>414</v>
      </c>
      <c r="L416" s="5" t="s">
        <v>1125</v>
      </c>
      <c r="M416" s="5" t="s">
        <v>1126</v>
      </c>
      <c r="N416" s="5" t="s">
        <v>2307</v>
      </c>
      <c r="O416" s="5" t="s">
        <v>152</v>
      </c>
      <c r="P416" s="5" t="s">
        <v>3880</v>
      </c>
      <c r="Q416" s="34" t="s">
        <v>3881</v>
      </c>
      <c r="R416" s="21">
        <v>1</v>
      </c>
      <c r="S416" s="22"/>
      <c r="T416" s="22"/>
      <c r="U416" s="22"/>
      <c r="V416" s="22"/>
      <c r="W416" s="22"/>
      <c r="X416" s="22"/>
      <c r="Y416" s="22"/>
      <c r="Z416" s="22"/>
      <c r="AA416" s="5" t="s">
        <v>152</v>
      </c>
      <c r="AB416" s="5" t="s">
        <v>3882</v>
      </c>
      <c r="AC416" s="34" t="s">
        <v>3883</v>
      </c>
      <c r="AD416" s="21">
        <v>1</v>
      </c>
    </row>
    <row r="417" spans="1:30" x14ac:dyDescent="0.3">
      <c r="A417" s="18" t="str">
        <f t="shared" ref="A417:B417" si="431">IF(AND(ISNUMBER(SEARCH("Yes",C417)),ISNUMBER(SEARCH("Yes",E417)),ISNUMBER(SEARCH("Yes",G417)),ISNUMBER(SEARCH("Yes",I417))),"Yes","No")</f>
        <v>Yes</v>
      </c>
      <c r="B417" s="18" t="str">
        <f t="shared" si="431"/>
        <v>Yes</v>
      </c>
      <c r="C417" s="15" t="str">
        <f t="shared" si="264"/>
        <v>Yes</v>
      </c>
      <c r="D417" s="18" t="str">
        <f t="shared" si="265"/>
        <v>Yes</v>
      </c>
      <c r="E417" s="18" t="str">
        <f t="shared" si="266"/>
        <v>Yes</v>
      </c>
      <c r="F417" s="18" t="str">
        <f t="shared" si="267"/>
        <v>Yes</v>
      </c>
      <c r="G417" s="18" t="str">
        <f t="shared" si="268"/>
        <v>Yes</v>
      </c>
      <c r="H417" s="18" t="str">
        <f t="shared" si="269"/>
        <v>Yes</v>
      </c>
      <c r="I417" s="18" t="str">
        <f t="shared" si="270"/>
        <v>Yes</v>
      </c>
      <c r="J417" s="18" t="str">
        <f t="shared" si="271"/>
        <v>Yes</v>
      </c>
      <c r="K417" s="21">
        <v>415</v>
      </c>
      <c r="L417" s="5" t="s">
        <v>79</v>
      </c>
      <c r="M417" s="5" t="s">
        <v>80</v>
      </c>
      <c r="N417" s="5" t="s">
        <v>2307</v>
      </c>
      <c r="O417" s="5" t="s">
        <v>24</v>
      </c>
      <c r="P417" s="5" t="s">
        <v>3884</v>
      </c>
      <c r="Q417" s="34" t="s">
        <v>3885</v>
      </c>
      <c r="R417" s="21">
        <v>1</v>
      </c>
      <c r="S417" s="5" t="s">
        <v>24</v>
      </c>
      <c r="T417" s="5" t="s">
        <v>3886</v>
      </c>
      <c r="U417" s="34" t="s">
        <v>3887</v>
      </c>
      <c r="V417" s="21">
        <v>1</v>
      </c>
      <c r="W417" s="5" t="s">
        <v>24</v>
      </c>
      <c r="X417" s="5" t="s">
        <v>3888</v>
      </c>
      <c r="Y417" s="34" t="s">
        <v>3889</v>
      </c>
      <c r="Z417" s="21">
        <v>1</v>
      </c>
      <c r="AA417" s="5" t="s">
        <v>24</v>
      </c>
      <c r="AB417" s="5" t="s">
        <v>3890</v>
      </c>
      <c r="AC417" s="34" t="s">
        <v>3891</v>
      </c>
      <c r="AD417" s="21">
        <v>1</v>
      </c>
    </row>
    <row r="418" spans="1:30" x14ac:dyDescent="0.3">
      <c r="A418" s="18" t="str">
        <f t="shared" ref="A418:B418" si="432">IF(AND(ISNUMBER(SEARCH("Yes",C418)),ISNUMBER(SEARCH("Yes",E418)),ISNUMBER(SEARCH("Yes",G418)),ISNUMBER(SEARCH("Yes",I418))),"Yes","No")</f>
        <v>Yes</v>
      </c>
      <c r="B418" s="18" t="str">
        <f t="shared" si="432"/>
        <v>No</v>
      </c>
      <c r="C418" s="15" t="str">
        <f t="shared" si="264"/>
        <v>Yes</v>
      </c>
      <c r="D418" s="18" t="str">
        <f t="shared" si="265"/>
        <v>No</v>
      </c>
      <c r="E418" s="18" t="str">
        <f t="shared" si="266"/>
        <v>Yes</v>
      </c>
      <c r="F418" s="18" t="str">
        <f t="shared" si="267"/>
        <v>Yes</v>
      </c>
      <c r="G418" s="18" t="str">
        <f t="shared" si="268"/>
        <v>Yes</v>
      </c>
      <c r="H418" s="18" t="str">
        <f t="shared" si="269"/>
        <v>Yes</v>
      </c>
      <c r="I418" s="18" t="str">
        <f t="shared" si="270"/>
        <v>Yes</v>
      </c>
      <c r="J418" s="18" t="str">
        <f t="shared" si="271"/>
        <v>Yes</v>
      </c>
      <c r="K418" s="21">
        <v>416</v>
      </c>
      <c r="L418" s="5" t="s">
        <v>99</v>
      </c>
      <c r="M418" s="5" t="s">
        <v>286</v>
      </c>
      <c r="N418" s="5" t="s">
        <v>2307</v>
      </c>
      <c r="O418" s="5" t="s">
        <v>152</v>
      </c>
      <c r="P418" s="5" t="s">
        <v>3892</v>
      </c>
      <c r="Q418" s="34" t="s">
        <v>3893</v>
      </c>
      <c r="R418" s="21">
        <v>1</v>
      </c>
      <c r="S418" s="5" t="s">
        <v>2310</v>
      </c>
      <c r="T418" s="5" t="s">
        <v>3894</v>
      </c>
      <c r="U418" s="34" t="s">
        <v>3895</v>
      </c>
      <c r="V418" s="21">
        <v>1</v>
      </c>
      <c r="W418" s="5" t="s">
        <v>24</v>
      </c>
      <c r="X418" s="5" t="s">
        <v>3896</v>
      </c>
      <c r="Y418" s="34" t="s">
        <v>3897</v>
      </c>
      <c r="Z418" s="21">
        <v>1</v>
      </c>
      <c r="AA418" s="5" t="s">
        <v>2310</v>
      </c>
      <c r="AB418" s="5" t="s">
        <v>2386</v>
      </c>
      <c r="AC418" s="34" t="s">
        <v>3898</v>
      </c>
      <c r="AD418" s="21">
        <v>1</v>
      </c>
    </row>
    <row r="419" spans="1:30" x14ac:dyDescent="0.3">
      <c r="A419" s="18" t="str">
        <f t="shared" ref="A419:B419" si="433">IF(AND(ISNUMBER(SEARCH("Yes",C419)),ISNUMBER(SEARCH("Yes",E419)),ISNUMBER(SEARCH("Yes",G419)),ISNUMBER(SEARCH("Yes",I419))),"Yes","No")</f>
        <v>No</v>
      </c>
      <c r="B419" s="18" t="str">
        <f t="shared" si="433"/>
        <v>No</v>
      </c>
      <c r="C419" s="15" t="str">
        <f t="shared" si="264"/>
        <v>No</v>
      </c>
      <c r="D419" s="18" t="str">
        <f t="shared" si="265"/>
        <v>No</v>
      </c>
      <c r="E419" s="18" t="str">
        <f t="shared" si="266"/>
        <v>No</v>
      </c>
      <c r="F419" s="18" t="str">
        <f t="shared" si="267"/>
        <v>No</v>
      </c>
      <c r="G419" s="18" t="str">
        <f t="shared" si="268"/>
        <v>No</v>
      </c>
      <c r="H419" s="18" t="str">
        <f t="shared" si="269"/>
        <v>No</v>
      </c>
      <c r="I419" s="18" t="str">
        <f t="shared" si="270"/>
        <v>Yes</v>
      </c>
      <c r="J419" s="18" t="str">
        <f t="shared" si="271"/>
        <v>Yes</v>
      </c>
      <c r="K419" s="21">
        <v>417</v>
      </c>
      <c r="L419" s="5" t="s">
        <v>1127</v>
      </c>
      <c r="M419" s="5" t="s">
        <v>1128</v>
      </c>
      <c r="N419" s="5" t="s">
        <v>2307</v>
      </c>
      <c r="O419" s="5" t="s">
        <v>152</v>
      </c>
      <c r="P419" s="5" t="s">
        <v>3157</v>
      </c>
      <c r="Q419" s="34" t="s">
        <v>3899</v>
      </c>
      <c r="R419" s="21">
        <v>1</v>
      </c>
      <c r="S419" s="22"/>
      <c r="T419" s="22"/>
      <c r="U419" s="22"/>
      <c r="V419" s="22"/>
      <c r="W419" s="22"/>
      <c r="X419" s="22"/>
      <c r="Y419" s="22"/>
      <c r="Z419" s="22"/>
      <c r="AA419" s="5" t="s">
        <v>2310</v>
      </c>
      <c r="AB419" s="5" t="s">
        <v>3900</v>
      </c>
      <c r="AC419" s="34" t="s">
        <v>3901</v>
      </c>
      <c r="AD419" s="21">
        <v>1</v>
      </c>
    </row>
    <row r="420" spans="1:30" x14ac:dyDescent="0.3">
      <c r="A420" s="18" t="str">
        <f t="shared" ref="A420:B420" si="434">IF(AND(ISNUMBER(SEARCH("Yes",C420)),ISNUMBER(SEARCH("Yes",E420)),ISNUMBER(SEARCH("Yes",G420)),ISNUMBER(SEARCH("Yes",I420))),"Yes","No")</f>
        <v>No</v>
      </c>
      <c r="B420" s="18" t="str">
        <f t="shared" si="434"/>
        <v>No</v>
      </c>
      <c r="C420" s="15" t="str">
        <f t="shared" si="264"/>
        <v>No</v>
      </c>
      <c r="D420" s="18" t="str">
        <f t="shared" si="265"/>
        <v>No</v>
      </c>
      <c r="E420" s="18" t="str">
        <f t="shared" si="266"/>
        <v>No</v>
      </c>
      <c r="F420" s="18" t="str">
        <f t="shared" si="267"/>
        <v>No</v>
      </c>
      <c r="G420" s="18" t="str">
        <f t="shared" si="268"/>
        <v>No</v>
      </c>
      <c r="H420" s="18" t="str">
        <f t="shared" si="269"/>
        <v>No</v>
      </c>
      <c r="I420" s="18" t="str">
        <f t="shared" si="270"/>
        <v>Yes</v>
      </c>
      <c r="J420" s="18" t="str">
        <f t="shared" si="271"/>
        <v>Yes</v>
      </c>
      <c r="K420" s="21">
        <v>418</v>
      </c>
      <c r="L420" s="5" t="s">
        <v>1129</v>
      </c>
      <c r="M420" s="5" t="s">
        <v>1130</v>
      </c>
      <c r="N420" s="5" t="s">
        <v>2307</v>
      </c>
      <c r="O420" s="5" t="s">
        <v>152</v>
      </c>
      <c r="P420" s="5" t="s">
        <v>2431</v>
      </c>
      <c r="Q420" s="34" t="s">
        <v>3902</v>
      </c>
      <c r="R420" s="21">
        <v>1</v>
      </c>
      <c r="S420" s="22"/>
      <c r="T420" s="22"/>
      <c r="U420" s="22"/>
      <c r="V420" s="22"/>
      <c r="W420" s="22"/>
      <c r="X420" s="22"/>
      <c r="Y420" s="22"/>
      <c r="Z420" s="22"/>
      <c r="AA420" s="5" t="s">
        <v>2310</v>
      </c>
      <c r="AB420" s="5" t="s">
        <v>2323</v>
      </c>
      <c r="AC420" s="34" t="s">
        <v>2476</v>
      </c>
      <c r="AD420" s="21">
        <v>1</v>
      </c>
    </row>
    <row r="421" spans="1:30" x14ac:dyDescent="0.3">
      <c r="A421" s="18" t="str">
        <f t="shared" ref="A421:B421" si="435">IF(AND(ISNUMBER(SEARCH("Yes",C421)),ISNUMBER(SEARCH("Yes",E421)),ISNUMBER(SEARCH("Yes",G421)),ISNUMBER(SEARCH("Yes",I421))),"Yes","No")</f>
        <v>No</v>
      </c>
      <c r="B421" s="18" t="str">
        <f t="shared" si="435"/>
        <v>No</v>
      </c>
      <c r="C421" s="15" t="str">
        <f t="shared" si="264"/>
        <v>No</v>
      </c>
      <c r="D421" s="18" t="str">
        <f t="shared" si="265"/>
        <v>No</v>
      </c>
      <c r="E421" s="18" t="str">
        <f t="shared" si="266"/>
        <v>No</v>
      </c>
      <c r="F421" s="18" t="str">
        <f t="shared" si="267"/>
        <v>No</v>
      </c>
      <c r="G421" s="18" t="str">
        <f t="shared" si="268"/>
        <v>No</v>
      </c>
      <c r="H421" s="18" t="str">
        <f t="shared" si="269"/>
        <v>No</v>
      </c>
      <c r="I421" s="18" t="str">
        <f t="shared" si="270"/>
        <v>Yes</v>
      </c>
      <c r="J421" s="18" t="str">
        <f t="shared" si="271"/>
        <v>Yes</v>
      </c>
      <c r="K421" s="21">
        <v>419</v>
      </c>
      <c r="L421" s="5" t="s">
        <v>1131</v>
      </c>
      <c r="M421" s="5" t="s">
        <v>1132</v>
      </c>
      <c r="N421" s="5" t="s">
        <v>2307</v>
      </c>
      <c r="O421" s="5" t="s">
        <v>152</v>
      </c>
      <c r="P421" s="5" t="s">
        <v>3903</v>
      </c>
      <c r="Q421" s="34" t="s">
        <v>3904</v>
      </c>
      <c r="R421" s="21">
        <v>1</v>
      </c>
      <c r="S421" s="22"/>
      <c r="T421" s="22"/>
      <c r="U421" s="22"/>
      <c r="V421" s="22"/>
      <c r="W421" s="22"/>
      <c r="X421" s="22"/>
      <c r="Y421" s="22"/>
      <c r="Z421" s="22"/>
      <c r="AA421" s="5" t="s">
        <v>2310</v>
      </c>
      <c r="AB421" s="5" t="s">
        <v>2669</v>
      </c>
      <c r="AC421" s="34" t="s">
        <v>2734</v>
      </c>
      <c r="AD421" s="21">
        <v>1</v>
      </c>
    </row>
    <row r="422" spans="1:30" x14ac:dyDescent="0.3">
      <c r="A422" s="18" t="str">
        <f t="shared" ref="A422:B422" si="436">IF(AND(ISNUMBER(SEARCH("Yes",C422)),ISNUMBER(SEARCH("Yes",E422)),ISNUMBER(SEARCH("Yes",G422)),ISNUMBER(SEARCH("Yes",I422))),"Yes","No")</f>
        <v>No</v>
      </c>
      <c r="B422" s="18" t="str">
        <f t="shared" si="436"/>
        <v>No</v>
      </c>
      <c r="C422" s="15" t="str">
        <f t="shared" si="264"/>
        <v>No</v>
      </c>
      <c r="D422" s="18" t="str">
        <f t="shared" si="265"/>
        <v>No</v>
      </c>
      <c r="E422" s="18" t="str">
        <f t="shared" si="266"/>
        <v>No</v>
      </c>
      <c r="F422" s="18" t="str">
        <f t="shared" si="267"/>
        <v>No</v>
      </c>
      <c r="G422" s="18" t="str">
        <f t="shared" si="268"/>
        <v>No</v>
      </c>
      <c r="H422" s="18" t="str">
        <f t="shared" si="269"/>
        <v>No</v>
      </c>
      <c r="I422" s="18" t="str">
        <f t="shared" si="270"/>
        <v>Yes</v>
      </c>
      <c r="J422" s="18" t="str">
        <f t="shared" si="271"/>
        <v>Yes</v>
      </c>
      <c r="K422" s="21">
        <v>420</v>
      </c>
      <c r="L422" s="5" t="s">
        <v>1133</v>
      </c>
      <c r="M422" s="5" t="s">
        <v>1134</v>
      </c>
      <c r="N422" s="5" t="s">
        <v>2307</v>
      </c>
      <c r="O422" s="5" t="s">
        <v>152</v>
      </c>
      <c r="P422" s="5" t="s">
        <v>2431</v>
      </c>
      <c r="Q422" s="34" t="s">
        <v>3905</v>
      </c>
      <c r="R422" s="21">
        <v>1</v>
      </c>
      <c r="S422" s="22"/>
      <c r="T422" s="22"/>
      <c r="U422" s="22"/>
      <c r="V422" s="22"/>
      <c r="W422" s="22"/>
      <c r="X422" s="22"/>
      <c r="Y422" s="22"/>
      <c r="Z422" s="22"/>
      <c r="AA422" s="5" t="s">
        <v>2310</v>
      </c>
      <c r="AB422" s="5" t="s">
        <v>3294</v>
      </c>
      <c r="AC422" s="34" t="s">
        <v>3125</v>
      </c>
      <c r="AD422" s="21">
        <v>1</v>
      </c>
    </row>
    <row r="423" spans="1:30" x14ac:dyDescent="0.3">
      <c r="A423" s="18" t="str">
        <f t="shared" ref="A423:B423" si="437">IF(AND(ISNUMBER(SEARCH("Yes",C423)),ISNUMBER(SEARCH("Yes",E423)),ISNUMBER(SEARCH("Yes",G423)),ISNUMBER(SEARCH("Yes",I423))),"Yes","No")</f>
        <v>No</v>
      </c>
      <c r="B423" s="18" t="str">
        <f t="shared" si="437"/>
        <v>No</v>
      </c>
      <c r="C423" s="15" t="str">
        <f t="shared" si="264"/>
        <v>No</v>
      </c>
      <c r="D423" s="18" t="str">
        <f t="shared" si="265"/>
        <v>No</v>
      </c>
      <c r="E423" s="18" t="str">
        <f t="shared" si="266"/>
        <v>No</v>
      </c>
      <c r="F423" s="18" t="str">
        <f t="shared" si="267"/>
        <v>No</v>
      </c>
      <c r="G423" s="18" t="str">
        <f t="shared" si="268"/>
        <v>No</v>
      </c>
      <c r="H423" s="18" t="str">
        <f t="shared" si="269"/>
        <v>No</v>
      </c>
      <c r="I423" s="18" t="str">
        <f t="shared" si="270"/>
        <v>Yes</v>
      </c>
      <c r="J423" s="18" t="str">
        <f t="shared" si="271"/>
        <v>Yes</v>
      </c>
      <c r="K423" s="21">
        <v>421</v>
      </c>
      <c r="L423" s="5" t="s">
        <v>1135</v>
      </c>
      <c r="M423" s="5" t="s">
        <v>1136</v>
      </c>
      <c r="N423" s="5" t="s">
        <v>2307</v>
      </c>
      <c r="O423" s="5" t="s">
        <v>152</v>
      </c>
      <c r="P423" s="5" t="s">
        <v>2537</v>
      </c>
      <c r="Q423" s="34" t="s">
        <v>3906</v>
      </c>
      <c r="R423" s="21">
        <v>1</v>
      </c>
      <c r="S423" s="22"/>
      <c r="T423" s="22"/>
      <c r="U423" s="22"/>
      <c r="V423" s="22"/>
      <c r="W423" s="22"/>
      <c r="X423" s="22"/>
      <c r="Y423" s="22"/>
      <c r="Z423" s="22"/>
      <c r="AA423" s="5" t="s">
        <v>2310</v>
      </c>
      <c r="AB423" s="5" t="s">
        <v>3907</v>
      </c>
      <c r="AC423" s="34" t="s">
        <v>3908</v>
      </c>
      <c r="AD423" s="21">
        <v>1</v>
      </c>
    </row>
    <row r="424" spans="1:30" x14ac:dyDescent="0.3">
      <c r="A424" s="18" t="str">
        <f t="shared" ref="A424:B424" si="438">IF(AND(ISNUMBER(SEARCH("Yes",C424)),ISNUMBER(SEARCH("Yes",E424)),ISNUMBER(SEARCH("Yes",G424)),ISNUMBER(SEARCH("Yes",I424))),"Yes","No")</f>
        <v>Yes</v>
      </c>
      <c r="B424" s="18" t="str">
        <f t="shared" si="438"/>
        <v>Yes</v>
      </c>
      <c r="C424" s="15" t="str">
        <f t="shared" si="264"/>
        <v>Yes</v>
      </c>
      <c r="D424" s="18" t="str">
        <f t="shared" si="265"/>
        <v>Yes</v>
      </c>
      <c r="E424" s="18" t="str">
        <f t="shared" si="266"/>
        <v>Yes</v>
      </c>
      <c r="F424" s="18" t="str">
        <f t="shared" si="267"/>
        <v>Yes</v>
      </c>
      <c r="G424" s="18" t="str">
        <f t="shared" si="268"/>
        <v>Yes</v>
      </c>
      <c r="H424" s="18" t="str">
        <f t="shared" si="269"/>
        <v>Yes</v>
      </c>
      <c r="I424" s="18" t="str">
        <f t="shared" si="270"/>
        <v>Yes</v>
      </c>
      <c r="J424" s="18" t="str">
        <f t="shared" si="271"/>
        <v>Yes</v>
      </c>
      <c r="K424" s="21">
        <v>422</v>
      </c>
      <c r="L424" s="5" t="s">
        <v>82</v>
      </c>
      <c r="M424" s="5" t="s">
        <v>83</v>
      </c>
      <c r="N424" s="5" t="s">
        <v>2307</v>
      </c>
      <c r="O424" s="5" t="s">
        <v>2310</v>
      </c>
      <c r="P424" s="5" t="s">
        <v>3909</v>
      </c>
      <c r="Q424" s="34" t="s">
        <v>3910</v>
      </c>
      <c r="R424" s="21">
        <v>1</v>
      </c>
      <c r="S424" s="5" t="s">
        <v>2310</v>
      </c>
      <c r="T424" s="5" t="s">
        <v>3911</v>
      </c>
      <c r="U424" s="34" t="s">
        <v>3912</v>
      </c>
      <c r="V424" s="21">
        <v>1</v>
      </c>
      <c r="W424" s="5" t="s">
        <v>24</v>
      </c>
      <c r="X424" s="5" t="s">
        <v>3913</v>
      </c>
      <c r="Y424" s="34" t="s">
        <v>3914</v>
      </c>
      <c r="Z424" s="21">
        <v>1</v>
      </c>
      <c r="AA424" s="5" t="s">
        <v>2310</v>
      </c>
      <c r="AB424" s="5" t="s">
        <v>3915</v>
      </c>
      <c r="AC424" s="34" t="s">
        <v>3916</v>
      </c>
      <c r="AD424" s="21">
        <v>1</v>
      </c>
    </row>
    <row r="425" spans="1:30" x14ac:dyDescent="0.3">
      <c r="A425" s="18" t="str">
        <f t="shared" ref="A425:B425" si="439">IF(AND(ISNUMBER(SEARCH("Yes",C425)),ISNUMBER(SEARCH("Yes",E425)),ISNUMBER(SEARCH("Yes",G425)),ISNUMBER(SEARCH("Yes",I425))),"Yes","No")</f>
        <v>No</v>
      </c>
      <c r="B425" s="18" t="str">
        <f t="shared" si="439"/>
        <v>No</v>
      </c>
      <c r="C425" s="15" t="str">
        <f t="shared" si="264"/>
        <v>No</v>
      </c>
      <c r="D425" s="18" t="str">
        <f t="shared" si="265"/>
        <v>No</v>
      </c>
      <c r="E425" s="18" t="str">
        <f t="shared" si="266"/>
        <v>No</v>
      </c>
      <c r="F425" s="18" t="str">
        <f t="shared" si="267"/>
        <v>No</v>
      </c>
      <c r="G425" s="18" t="str">
        <f t="shared" si="268"/>
        <v>No</v>
      </c>
      <c r="H425" s="18" t="str">
        <f t="shared" si="269"/>
        <v>No</v>
      </c>
      <c r="I425" s="18" t="str">
        <f t="shared" si="270"/>
        <v>Yes</v>
      </c>
      <c r="J425" s="18" t="str">
        <f t="shared" si="271"/>
        <v>Yes</v>
      </c>
      <c r="K425" s="21">
        <v>423</v>
      </c>
      <c r="L425" s="5" t="s">
        <v>1137</v>
      </c>
      <c r="M425" s="5" t="s">
        <v>1138</v>
      </c>
      <c r="N425" s="5" t="s">
        <v>2307</v>
      </c>
      <c r="O425" s="5" t="s">
        <v>152</v>
      </c>
      <c r="P425" s="5" t="s">
        <v>2333</v>
      </c>
      <c r="Q425" s="34" t="s">
        <v>3917</v>
      </c>
      <c r="R425" s="21">
        <v>1</v>
      </c>
      <c r="S425" s="22"/>
      <c r="T425" s="22"/>
      <c r="U425" s="22"/>
      <c r="V425" s="22"/>
      <c r="W425" s="22"/>
      <c r="X425" s="22"/>
      <c r="Y425" s="22"/>
      <c r="Z425" s="22"/>
      <c r="AA425" s="5" t="s">
        <v>2310</v>
      </c>
      <c r="AB425" s="5" t="s">
        <v>3918</v>
      </c>
      <c r="AC425" s="34" t="s">
        <v>2471</v>
      </c>
      <c r="AD425" s="21">
        <v>1</v>
      </c>
    </row>
    <row r="426" spans="1:30" x14ac:dyDescent="0.3">
      <c r="A426" s="18" t="str">
        <f t="shared" ref="A426:B426" si="440">IF(AND(ISNUMBER(SEARCH("Yes",C426)),ISNUMBER(SEARCH("Yes",E426)),ISNUMBER(SEARCH("Yes",G426)),ISNUMBER(SEARCH("Yes",I426))),"Yes","No")</f>
        <v>No</v>
      </c>
      <c r="B426" s="18" t="str">
        <f t="shared" si="440"/>
        <v>No</v>
      </c>
      <c r="C426" s="15" t="str">
        <f t="shared" si="264"/>
        <v>No</v>
      </c>
      <c r="D426" s="18" t="str">
        <f t="shared" si="265"/>
        <v>No</v>
      </c>
      <c r="E426" s="18" t="str">
        <f t="shared" si="266"/>
        <v>Yes</v>
      </c>
      <c r="F426" s="18" t="str">
        <f t="shared" si="267"/>
        <v>Yes</v>
      </c>
      <c r="G426" s="18" t="str">
        <f t="shared" si="268"/>
        <v>Yes</v>
      </c>
      <c r="H426" s="18" t="str">
        <f t="shared" si="269"/>
        <v>Yes</v>
      </c>
      <c r="I426" s="18" t="str">
        <f t="shared" si="270"/>
        <v>Yes</v>
      </c>
      <c r="J426" s="18" t="str">
        <f t="shared" si="271"/>
        <v>Yes</v>
      </c>
      <c r="K426" s="21">
        <v>424</v>
      </c>
      <c r="L426" s="5" t="s">
        <v>399</v>
      </c>
      <c r="M426" s="5" t="s">
        <v>400</v>
      </c>
      <c r="N426" s="5" t="s">
        <v>2307</v>
      </c>
      <c r="O426" s="5" t="s">
        <v>152</v>
      </c>
      <c r="P426" s="5" t="s">
        <v>3082</v>
      </c>
      <c r="Q426" s="34" t="s">
        <v>2611</v>
      </c>
      <c r="R426" s="21">
        <v>1</v>
      </c>
      <c r="S426" s="5" t="s">
        <v>2310</v>
      </c>
      <c r="T426" s="5" t="s">
        <v>3919</v>
      </c>
      <c r="U426" s="34" t="s">
        <v>3920</v>
      </c>
      <c r="V426" s="21">
        <v>1</v>
      </c>
      <c r="W426" s="5" t="s">
        <v>24</v>
      </c>
      <c r="X426" s="5" t="s">
        <v>3921</v>
      </c>
      <c r="Y426" s="34" t="s">
        <v>3922</v>
      </c>
      <c r="Z426" s="21">
        <v>1</v>
      </c>
      <c r="AA426" s="5" t="s">
        <v>2310</v>
      </c>
      <c r="AB426" s="5" t="s">
        <v>3923</v>
      </c>
      <c r="AC426" s="34" t="s">
        <v>2986</v>
      </c>
      <c r="AD426" s="21">
        <v>1</v>
      </c>
    </row>
    <row r="427" spans="1:30" x14ac:dyDescent="0.3">
      <c r="A427" s="18" t="str">
        <f t="shared" ref="A427:B427" si="441">IF(AND(ISNUMBER(SEARCH("Yes",C427)),ISNUMBER(SEARCH("Yes",E427)),ISNUMBER(SEARCH("Yes",G427)),ISNUMBER(SEARCH("Yes",I427))),"Yes","No")</f>
        <v>No</v>
      </c>
      <c r="B427" s="18" t="str">
        <f t="shared" si="441"/>
        <v>No</v>
      </c>
      <c r="C427" s="15" t="str">
        <f t="shared" si="264"/>
        <v>No</v>
      </c>
      <c r="D427" s="18" t="str">
        <f t="shared" si="265"/>
        <v>No</v>
      </c>
      <c r="E427" s="18" t="str">
        <f t="shared" si="266"/>
        <v>No</v>
      </c>
      <c r="F427" s="18" t="str">
        <f t="shared" si="267"/>
        <v>No</v>
      </c>
      <c r="G427" s="18" t="str">
        <f t="shared" si="268"/>
        <v>No</v>
      </c>
      <c r="H427" s="18" t="str">
        <f t="shared" si="269"/>
        <v>No</v>
      </c>
      <c r="I427" s="18" t="str">
        <f t="shared" si="270"/>
        <v>Yes</v>
      </c>
      <c r="J427" s="18" t="str">
        <f t="shared" si="271"/>
        <v>No</v>
      </c>
      <c r="K427" s="21">
        <v>425</v>
      </c>
      <c r="L427" s="5" t="s">
        <v>1139</v>
      </c>
      <c r="M427" s="5" t="s">
        <v>1140</v>
      </c>
      <c r="N427" s="5" t="s">
        <v>2307</v>
      </c>
      <c r="O427" s="5" t="s">
        <v>152</v>
      </c>
      <c r="P427" s="5" t="s">
        <v>3195</v>
      </c>
      <c r="Q427" s="34" t="s">
        <v>3924</v>
      </c>
      <c r="R427" s="21">
        <v>1</v>
      </c>
      <c r="S427" s="35"/>
      <c r="T427" s="35"/>
      <c r="U427" s="35"/>
      <c r="V427" s="35"/>
      <c r="W427" s="22"/>
      <c r="X427" s="22"/>
      <c r="Y427" s="22"/>
      <c r="Z427" s="22"/>
      <c r="AA427" s="5" t="s">
        <v>152</v>
      </c>
      <c r="AB427" s="5" t="s">
        <v>2931</v>
      </c>
      <c r="AC427" s="34" t="s">
        <v>3925</v>
      </c>
      <c r="AD427" s="21">
        <v>1</v>
      </c>
    </row>
    <row r="428" spans="1:30" x14ac:dyDescent="0.3">
      <c r="A428" s="18" t="str">
        <f t="shared" ref="A428:B428" si="442">IF(AND(ISNUMBER(SEARCH("Yes",C428)),ISNUMBER(SEARCH("Yes",E428)),ISNUMBER(SEARCH("Yes",G428)),ISNUMBER(SEARCH("Yes",I428))),"Yes","No")</f>
        <v>No</v>
      </c>
      <c r="B428" s="18" t="str">
        <f t="shared" si="442"/>
        <v>No</v>
      </c>
      <c r="C428" s="15" t="str">
        <f t="shared" si="264"/>
        <v>No</v>
      </c>
      <c r="D428" s="18" t="str">
        <f t="shared" si="265"/>
        <v>No</v>
      </c>
      <c r="E428" s="18" t="str">
        <f t="shared" si="266"/>
        <v>No</v>
      </c>
      <c r="F428" s="18" t="str">
        <f t="shared" si="267"/>
        <v>No</v>
      </c>
      <c r="G428" s="18" t="str">
        <f t="shared" si="268"/>
        <v>No</v>
      </c>
      <c r="H428" s="18" t="str">
        <f t="shared" si="269"/>
        <v>No</v>
      </c>
      <c r="I428" s="18" t="str">
        <f t="shared" si="270"/>
        <v>Yes</v>
      </c>
      <c r="J428" s="18" t="str">
        <f t="shared" si="271"/>
        <v>No</v>
      </c>
      <c r="K428" s="21">
        <v>426</v>
      </c>
      <c r="L428" s="5" t="s">
        <v>1141</v>
      </c>
      <c r="M428" s="5" t="s">
        <v>1142</v>
      </c>
      <c r="N428" s="5" t="s">
        <v>2307</v>
      </c>
      <c r="O428" s="5" t="s">
        <v>152</v>
      </c>
      <c r="P428" s="5" t="s">
        <v>2333</v>
      </c>
      <c r="Q428" s="34" t="s">
        <v>3926</v>
      </c>
      <c r="R428" s="21">
        <v>1</v>
      </c>
      <c r="S428" s="22"/>
      <c r="T428" s="22"/>
      <c r="U428" s="22"/>
      <c r="V428" s="22"/>
      <c r="W428" s="22"/>
      <c r="X428" s="22"/>
      <c r="Y428" s="22"/>
      <c r="Z428" s="22"/>
      <c r="AA428" s="5" t="s">
        <v>152</v>
      </c>
      <c r="AB428" s="5" t="s">
        <v>2931</v>
      </c>
      <c r="AC428" s="34" t="s">
        <v>3927</v>
      </c>
      <c r="AD428" s="21">
        <v>1</v>
      </c>
    </row>
    <row r="429" spans="1:30" x14ac:dyDescent="0.3">
      <c r="A429" s="18" t="str">
        <f t="shared" ref="A429:B429" si="443">IF(AND(ISNUMBER(SEARCH("Yes",C429)),ISNUMBER(SEARCH("Yes",E429)),ISNUMBER(SEARCH("Yes",G429)),ISNUMBER(SEARCH("Yes",I429))),"Yes","No")</f>
        <v>No</v>
      </c>
      <c r="B429" s="18" t="str">
        <f t="shared" si="443"/>
        <v>No</v>
      </c>
      <c r="C429" s="15" t="str">
        <f t="shared" si="264"/>
        <v>Yes</v>
      </c>
      <c r="D429" s="18" t="str">
        <f t="shared" si="265"/>
        <v>Yes</v>
      </c>
      <c r="E429" s="18" t="str">
        <f t="shared" si="266"/>
        <v>No</v>
      </c>
      <c r="F429" s="18" t="str">
        <f t="shared" si="267"/>
        <v>Yes</v>
      </c>
      <c r="G429" s="18" t="str">
        <f t="shared" si="268"/>
        <v>No</v>
      </c>
      <c r="H429" s="18" t="str">
        <f t="shared" si="269"/>
        <v>No</v>
      </c>
      <c r="I429" s="18" t="str">
        <f t="shared" si="270"/>
        <v>Yes</v>
      </c>
      <c r="J429" s="18" t="str">
        <f t="shared" si="271"/>
        <v>Yes</v>
      </c>
      <c r="K429" s="21">
        <v>427</v>
      </c>
      <c r="L429" s="5" t="s">
        <v>272</v>
      </c>
      <c r="M429" s="5" t="s">
        <v>431</v>
      </c>
      <c r="N429" s="5" t="s">
        <v>2307</v>
      </c>
      <c r="O429" s="5" t="s">
        <v>2310</v>
      </c>
      <c r="P429" s="5" t="s">
        <v>3928</v>
      </c>
      <c r="Q429" s="34" t="s">
        <v>3929</v>
      </c>
      <c r="R429" s="21">
        <v>1</v>
      </c>
      <c r="S429" s="5" t="s">
        <v>152</v>
      </c>
      <c r="T429" s="5" t="s">
        <v>3930</v>
      </c>
      <c r="U429" s="34" t="s">
        <v>3931</v>
      </c>
      <c r="V429" s="21">
        <v>1</v>
      </c>
      <c r="W429" s="22"/>
      <c r="X429" s="22"/>
      <c r="Y429" s="22"/>
      <c r="Z429" s="22"/>
      <c r="AA429" s="5" t="s">
        <v>24</v>
      </c>
      <c r="AB429" s="5" t="s">
        <v>3932</v>
      </c>
      <c r="AC429" s="34" t="s">
        <v>2734</v>
      </c>
      <c r="AD429" s="21">
        <v>1</v>
      </c>
    </row>
    <row r="430" spans="1:30" x14ac:dyDescent="0.3">
      <c r="A430" s="18" t="str">
        <f t="shared" ref="A430:B430" si="444">IF(AND(ISNUMBER(SEARCH("Yes",C430)),ISNUMBER(SEARCH("Yes",E430)),ISNUMBER(SEARCH("Yes",G430)),ISNUMBER(SEARCH("Yes",I430))),"Yes","No")</f>
        <v>Yes</v>
      </c>
      <c r="B430" s="18" t="str">
        <f t="shared" si="444"/>
        <v>Yes</v>
      </c>
      <c r="C430" s="15" t="str">
        <f t="shared" si="264"/>
        <v>Yes</v>
      </c>
      <c r="D430" s="18" t="str">
        <f t="shared" si="265"/>
        <v>Yes</v>
      </c>
      <c r="E430" s="18" t="str">
        <f t="shared" si="266"/>
        <v>Yes</v>
      </c>
      <c r="F430" s="18" t="str">
        <f t="shared" si="267"/>
        <v>Yes</v>
      </c>
      <c r="G430" s="18" t="str">
        <f t="shared" si="268"/>
        <v>Yes</v>
      </c>
      <c r="H430" s="18" t="str">
        <f t="shared" si="269"/>
        <v>Yes</v>
      </c>
      <c r="I430" s="18" t="str">
        <f t="shared" si="270"/>
        <v>Yes</v>
      </c>
      <c r="J430" s="18" t="str">
        <f t="shared" si="271"/>
        <v>Yes</v>
      </c>
      <c r="K430" s="21">
        <v>428</v>
      </c>
      <c r="L430" s="5" t="s">
        <v>160</v>
      </c>
      <c r="M430" s="5" t="s">
        <v>3933</v>
      </c>
      <c r="N430" s="5" t="s">
        <v>2307</v>
      </c>
      <c r="O430" s="5" t="s">
        <v>24</v>
      </c>
      <c r="P430" s="5" t="s">
        <v>3934</v>
      </c>
      <c r="Q430" s="34" t="s">
        <v>3935</v>
      </c>
      <c r="R430" s="21">
        <v>1</v>
      </c>
      <c r="S430" s="5" t="s">
        <v>2310</v>
      </c>
      <c r="T430" s="5" t="s">
        <v>3936</v>
      </c>
      <c r="U430" s="34" t="s">
        <v>3937</v>
      </c>
      <c r="V430" s="21">
        <v>1</v>
      </c>
      <c r="W430" s="5" t="s">
        <v>2310</v>
      </c>
      <c r="X430" s="5" t="s">
        <v>3938</v>
      </c>
      <c r="Y430" s="34" t="s">
        <v>3939</v>
      </c>
      <c r="Z430" s="21">
        <v>1</v>
      </c>
      <c r="AA430" s="5" t="s">
        <v>24</v>
      </c>
      <c r="AB430" s="5" t="s">
        <v>3878</v>
      </c>
      <c r="AC430" s="34" t="s">
        <v>3879</v>
      </c>
      <c r="AD430" s="21">
        <v>1</v>
      </c>
    </row>
    <row r="431" spans="1:30" x14ac:dyDescent="0.3">
      <c r="A431" s="18" t="str">
        <f t="shared" ref="A431:B431" si="445">IF(AND(ISNUMBER(SEARCH("Yes",C431)),ISNUMBER(SEARCH("Yes",E431)),ISNUMBER(SEARCH("Yes",G431)),ISNUMBER(SEARCH("Yes",I431))),"Yes","No")</f>
        <v>No</v>
      </c>
      <c r="B431" s="18" t="str">
        <f t="shared" si="445"/>
        <v>No</v>
      </c>
      <c r="C431" s="15" t="str">
        <f t="shared" si="264"/>
        <v>No</v>
      </c>
      <c r="D431" s="18" t="str">
        <f t="shared" si="265"/>
        <v>No</v>
      </c>
      <c r="E431" s="18" t="str">
        <f t="shared" si="266"/>
        <v>No</v>
      </c>
      <c r="F431" s="18" t="str">
        <f t="shared" si="267"/>
        <v>No</v>
      </c>
      <c r="G431" s="18" t="str">
        <f t="shared" si="268"/>
        <v>No</v>
      </c>
      <c r="H431" s="18" t="str">
        <f t="shared" si="269"/>
        <v>No</v>
      </c>
      <c r="I431" s="18" t="str">
        <f t="shared" si="270"/>
        <v>Yes</v>
      </c>
      <c r="J431" s="18" t="str">
        <f t="shared" si="271"/>
        <v>Yes</v>
      </c>
      <c r="K431" s="21">
        <v>429</v>
      </c>
      <c r="L431" s="5" t="s">
        <v>1143</v>
      </c>
      <c r="M431" s="5" t="s">
        <v>1144</v>
      </c>
      <c r="N431" s="5" t="s">
        <v>2307</v>
      </c>
      <c r="O431" s="5" t="s">
        <v>152</v>
      </c>
      <c r="P431" s="5" t="s">
        <v>3940</v>
      </c>
      <c r="Q431" s="34" t="s">
        <v>3152</v>
      </c>
      <c r="R431" s="21">
        <v>1</v>
      </c>
      <c r="S431" s="22"/>
      <c r="T431" s="22"/>
      <c r="U431" s="22"/>
      <c r="V431" s="22"/>
      <c r="W431" s="22"/>
      <c r="X431" s="22"/>
      <c r="Y431" s="22"/>
      <c r="Z431" s="22"/>
      <c r="AA431" s="5" t="s">
        <v>2310</v>
      </c>
      <c r="AB431" s="5" t="s">
        <v>3941</v>
      </c>
      <c r="AC431" s="34" t="s">
        <v>3942</v>
      </c>
      <c r="AD431" s="21">
        <v>1</v>
      </c>
    </row>
    <row r="432" spans="1:30" x14ac:dyDescent="0.3">
      <c r="A432" s="18" t="str">
        <f t="shared" ref="A432:B432" si="446">IF(AND(ISNUMBER(SEARCH("Yes",C432)),ISNUMBER(SEARCH("Yes",E432)),ISNUMBER(SEARCH("Yes",G432)),ISNUMBER(SEARCH("Yes",I432))),"Yes","No")</f>
        <v>No</v>
      </c>
      <c r="B432" s="18" t="str">
        <f t="shared" si="446"/>
        <v>No</v>
      </c>
      <c r="C432" s="15" t="str">
        <f t="shared" si="264"/>
        <v>No</v>
      </c>
      <c r="D432" s="18" t="str">
        <f t="shared" si="265"/>
        <v>No</v>
      </c>
      <c r="E432" s="18" t="str">
        <f t="shared" si="266"/>
        <v>No</v>
      </c>
      <c r="F432" s="18" t="str">
        <f t="shared" si="267"/>
        <v>No</v>
      </c>
      <c r="G432" s="18" t="str">
        <f t="shared" si="268"/>
        <v>No</v>
      </c>
      <c r="H432" s="18" t="str">
        <f t="shared" si="269"/>
        <v>No</v>
      </c>
      <c r="I432" s="18" t="str">
        <f t="shared" si="270"/>
        <v>Yes</v>
      </c>
      <c r="J432" s="18" t="str">
        <f t="shared" si="271"/>
        <v>Yes</v>
      </c>
      <c r="K432" s="21">
        <v>430</v>
      </c>
      <c r="L432" s="5" t="s">
        <v>1145</v>
      </c>
      <c r="M432" s="5" t="s">
        <v>1146</v>
      </c>
      <c r="N432" s="5" t="s">
        <v>2307</v>
      </c>
      <c r="O432" s="5" t="s">
        <v>152</v>
      </c>
      <c r="P432" s="5" t="s">
        <v>2333</v>
      </c>
      <c r="Q432" s="34" t="s">
        <v>3943</v>
      </c>
      <c r="R432" s="21">
        <v>1</v>
      </c>
      <c r="S432" s="22"/>
      <c r="T432" s="22"/>
      <c r="U432" s="22"/>
      <c r="V432" s="22"/>
      <c r="W432" s="22"/>
      <c r="X432" s="22"/>
      <c r="Y432" s="22"/>
      <c r="Z432" s="22"/>
      <c r="AA432" s="5" t="s">
        <v>2310</v>
      </c>
      <c r="AB432" s="5" t="s">
        <v>3944</v>
      </c>
      <c r="AC432" s="34" t="s">
        <v>3539</v>
      </c>
      <c r="AD432" s="21">
        <v>1</v>
      </c>
    </row>
    <row r="433" spans="1:30" x14ac:dyDescent="0.3">
      <c r="A433" s="18" t="str">
        <f t="shared" ref="A433:B433" si="447">IF(AND(ISNUMBER(SEARCH("Yes",C433)),ISNUMBER(SEARCH("Yes",E433)),ISNUMBER(SEARCH("Yes",G433)),ISNUMBER(SEARCH("Yes",I433))),"Yes","No")</f>
        <v>No</v>
      </c>
      <c r="B433" s="18" t="str">
        <f t="shared" si="447"/>
        <v>No</v>
      </c>
      <c r="C433" s="15" t="str">
        <f t="shared" si="264"/>
        <v>No</v>
      </c>
      <c r="D433" s="18" t="str">
        <f t="shared" si="265"/>
        <v>No</v>
      </c>
      <c r="E433" s="18" t="str">
        <f t="shared" si="266"/>
        <v>No</v>
      </c>
      <c r="F433" s="18" t="str">
        <f t="shared" si="267"/>
        <v>No</v>
      </c>
      <c r="G433" s="18" t="str">
        <f t="shared" si="268"/>
        <v>No</v>
      </c>
      <c r="H433" s="18" t="str">
        <f t="shared" si="269"/>
        <v>No</v>
      </c>
      <c r="I433" s="18" t="str">
        <f t="shared" si="270"/>
        <v>Yes</v>
      </c>
      <c r="J433" s="18" t="str">
        <f t="shared" si="271"/>
        <v>Yes</v>
      </c>
      <c r="K433" s="21">
        <v>431</v>
      </c>
      <c r="L433" s="5" t="s">
        <v>1147</v>
      </c>
      <c r="M433" s="5" t="s">
        <v>1148</v>
      </c>
      <c r="N433" s="5" t="s">
        <v>2307</v>
      </c>
      <c r="O433" s="5" t="s">
        <v>152</v>
      </c>
      <c r="P433" s="5" t="s">
        <v>2664</v>
      </c>
      <c r="Q433" s="34" t="s">
        <v>3945</v>
      </c>
      <c r="R433" s="21">
        <v>1</v>
      </c>
      <c r="S433" s="22"/>
      <c r="T433" s="22"/>
      <c r="U433" s="22"/>
      <c r="V433" s="22"/>
      <c r="W433" s="22"/>
      <c r="X433" s="22"/>
      <c r="Y433" s="22"/>
      <c r="Z433" s="22"/>
      <c r="AA433" s="5" t="s">
        <v>24</v>
      </c>
      <c r="AB433" s="5" t="s">
        <v>3946</v>
      </c>
      <c r="AC433" s="34" t="s">
        <v>3947</v>
      </c>
      <c r="AD433" s="21">
        <v>1</v>
      </c>
    </row>
    <row r="434" spans="1:30" x14ac:dyDescent="0.3">
      <c r="A434" s="18" t="str">
        <f t="shared" ref="A434:B434" si="448">IF(AND(ISNUMBER(SEARCH("Yes",C434)),ISNUMBER(SEARCH("Yes",E434)),ISNUMBER(SEARCH("Yes",G434)),ISNUMBER(SEARCH("Yes",I434))),"Yes","No")</f>
        <v>No</v>
      </c>
      <c r="B434" s="18" t="str">
        <f t="shared" si="448"/>
        <v>No</v>
      </c>
      <c r="C434" s="15" t="str">
        <f t="shared" si="264"/>
        <v>No</v>
      </c>
      <c r="D434" s="18" t="str">
        <f t="shared" si="265"/>
        <v>No</v>
      </c>
      <c r="E434" s="18" t="str">
        <f t="shared" si="266"/>
        <v>No</v>
      </c>
      <c r="F434" s="18" t="str">
        <f t="shared" si="267"/>
        <v>No</v>
      </c>
      <c r="G434" s="18" t="str">
        <f t="shared" si="268"/>
        <v>No</v>
      </c>
      <c r="H434" s="18" t="str">
        <f t="shared" si="269"/>
        <v>No</v>
      </c>
      <c r="I434" s="18" t="str">
        <f t="shared" si="270"/>
        <v>Yes</v>
      </c>
      <c r="J434" s="18" t="str">
        <f t="shared" si="271"/>
        <v>Yes</v>
      </c>
      <c r="K434" s="21">
        <v>432</v>
      </c>
      <c r="L434" s="5" t="s">
        <v>1149</v>
      </c>
      <c r="M434" s="5" t="s">
        <v>1150</v>
      </c>
      <c r="N434" s="5" t="s">
        <v>2307</v>
      </c>
      <c r="O434" s="5" t="s">
        <v>152</v>
      </c>
      <c r="P434" s="5" t="s">
        <v>2431</v>
      </c>
      <c r="Q434" s="34" t="s">
        <v>3948</v>
      </c>
      <c r="R434" s="21">
        <v>1</v>
      </c>
      <c r="S434" s="22"/>
      <c r="T434" s="22"/>
      <c r="U434" s="22"/>
      <c r="V434" s="22"/>
      <c r="W434" s="22"/>
      <c r="X434" s="22"/>
      <c r="Y434" s="22"/>
      <c r="Z434" s="22"/>
      <c r="AA434" s="5" t="s">
        <v>2310</v>
      </c>
      <c r="AB434" s="5" t="s">
        <v>3344</v>
      </c>
      <c r="AC434" s="34" t="s">
        <v>3949</v>
      </c>
      <c r="AD434" s="21">
        <v>1</v>
      </c>
    </row>
    <row r="435" spans="1:30" x14ac:dyDescent="0.3">
      <c r="A435" s="18" t="str">
        <f t="shared" ref="A435:B435" si="449">IF(AND(ISNUMBER(SEARCH("Yes",C435)),ISNUMBER(SEARCH("Yes",E435)),ISNUMBER(SEARCH("Yes",G435)),ISNUMBER(SEARCH("Yes",I435))),"Yes","No")</f>
        <v>No</v>
      </c>
      <c r="B435" s="18" t="str">
        <f t="shared" si="449"/>
        <v>No</v>
      </c>
      <c r="C435" s="15" t="str">
        <f t="shared" si="264"/>
        <v>No</v>
      </c>
      <c r="D435" s="18" t="str">
        <f t="shared" si="265"/>
        <v>No</v>
      </c>
      <c r="E435" s="18" t="str">
        <f t="shared" si="266"/>
        <v>No</v>
      </c>
      <c r="F435" s="18" t="str">
        <f t="shared" si="267"/>
        <v>No</v>
      </c>
      <c r="G435" s="18" t="str">
        <f t="shared" si="268"/>
        <v>No</v>
      </c>
      <c r="H435" s="18" t="str">
        <f t="shared" si="269"/>
        <v>No</v>
      </c>
      <c r="I435" s="18" t="str">
        <f t="shared" si="270"/>
        <v>Yes</v>
      </c>
      <c r="J435" s="18" t="str">
        <f t="shared" si="271"/>
        <v>Yes</v>
      </c>
      <c r="K435" s="21">
        <v>433</v>
      </c>
      <c r="L435" s="5" t="s">
        <v>1151</v>
      </c>
      <c r="M435" s="5" t="s">
        <v>1152</v>
      </c>
      <c r="N435" s="5" t="s">
        <v>2307</v>
      </c>
      <c r="O435" s="5" t="s">
        <v>152</v>
      </c>
      <c r="P435" s="5" t="s">
        <v>3950</v>
      </c>
      <c r="Q435" s="34" t="s">
        <v>3951</v>
      </c>
      <c r="R435" s="21">
        <v>1</v>
      </c>
      <c r="S435" s="22"/>
      <c r="T435" s="22"/>
      <c r="U435" s="22"/>
      <c r="V435" s="22"/>
      <c r="W435" s="22"/>
      <c r="X435" s="22"/>
      <c r="Y435" s="22"/>
      <c r="Z435" s="22"/>
      <c r="AA435" s="5" t="s">
        <v>2310</v>
      </c>
      <c r="AB435" s="5" t="s">
        <v>3952</v>
      </c>
      <c r="AC435" s="34" t="s">
        <v>3953</v>
      </c>
      <c r="AD435" s="21">
        <v>1</v>
      </c>
    </row>
    <row r="436" spans="1:30" x14ac:dyDescent="0.3">
      <c r="A436" s="18" t="str">
        <f t="shared" ref="A436:B436" si="450">IF(AND(ISNUMBER(SEARCH("Yes",C436)),ISNUMBER(SEARCH("Yes",E436)),ISNUMBER(SEARCH("Yes",G436)),ISNUMBER(SEARCH("Yes",I436))),"Yes","No")</f>
        <v>No</v>
      </c>
      <c r="B436" s="18" t="str">
        <f t="shared" si="450"/>
        <v>No</v>
      </c>
      <c r="C436" s="15" t="str">
        <f t="shared" si="264"/>
        <v>No</v>
      </c>
      <c r="D436" s="18" t="str">
        <f t="shared" si="265"/>
        <v>No</v>
      </c>
      <c r="E436" s="18" t="str">
        <f t="shared" si="266"/>
        <v>No</v>
      </c>
      <c r="F436" s="18" t="str">
        <f t="shared" si="267"/>
        <v>No</v>
      </c>
      <c r="G436" s="18" t="str">
        <f t="shared" si="268"/>
        <v>No</v>
      </c>
      <c r="H436" s="18" t="str">
        <f t="shared" si="269"/>
        <v>No</v>
      </c>
      <c r="I436" s="18" t="str">
        <f t="shared" si="270"/>
        <v>Yes</v>
      </c>
      <c r="J436" s="18" t="str">
        <f t="shared" si="271"/>
        <v>Yes</v>
      </c>
      <c r="K436" s="21">
        <v>434</v>
      </c>
      <c r="L436" s="5" t="s">
        <v>1153</v>
      </c>
      <c r="M436" s="5" t="s">
        <v>1154</v>
      </c>
      <c r="N436" s="5" t="s">
        <v>2307</v>
      </c>
      <c r="O436" s="5" t="s">
        <v>152</v>
      </c>
      <c r="P436" s="5" t="s">
        <v>3954</v>
      </c>
      <c r="Q436" s="34" t="s">
        <v>3955</v>
      </c>
      <c r="R436" s="21">
        <v>1</v>
      </c>
      <c r="S436" s="22"/>
      <c r="T436" s="22"/>
      <c r="U436" s="22"/>
      <c r="V436" s="22"/>
      <c r="W436" s="22"/>
      <c r="X436" s="22"/>
      <c r="Y436" s="22"/>
      <c r="Z436" s="22"/>
      <c r="AA436" s="5" t="s">
        <v>2310</v>
      </c>
      <c r="AB436" s="5" t="s">
        <v>2595</v>
      </c>
      <c r="AC436" s="34" t="s">
        <v>3839</v>
      </c>
      <c r="AD436" s="21">
        <v>1</v>
      </c>
    </row>
    <row r="437" spans="1:30" x14ac:dyDescent="0.3">
      <c r="A437" s="18" t="str">
        <f t="shared" ref="A437:B437" si="451">IF(AND(ISNUMBER(SEARCH("Yes",C437)),ISNUMBER(SEARCH("Yes",E437)),ISNUMBER(SEARCH("Yes",G437)),ISNUMBER(SEARCH("Yes",I437))),"Yes","No")</f>
        <v>No</v>
      </c>
      <c r="B437" s="18" t="str">
        <f t="shared" si="451"/>
        <v>No</v>
      </c>
      <c r="C437" s="15" t="str">
        <f t="shared" si="264"/>
        <v>Yes</v>
      </c>
      <c r="D437" s="18" t="str">
        <f t="shared" si="265"/>
        <v>Yes</v>
      </c>
      <c r="E437" s="18" t="str">
        <f t="shared" si="266"/>
        <v>No</v>
      </c>
      <c r="F437" s="18" t="str">
        <f t="shared" si="267"/>
        <v>Yes</v>
      </c>
      <c r="G437" s="18" t="str">
        <f t="shared" si="268"/>
        <v>No</v>
      </c>
      <c r="H437" s="18" t="str">
        <f t="shared" si="269"/>
        <v>No</v>
      </c>
      <c r="I437" s="18" t="str">
        <f t="shared" si="270"/>
        <v>No</v>
      </c>
      <c r="J437" s="18" t="str">
        <f t="shared" si="271"/>
        <v>Yes</v>
      </c>
      <c r="K437" s="21">
        <v>435</v>
      </c>
      <c r="L437" s="5" t="s">
        <v>46</v>
      </c>
      <c r="M437" s="5" t="s">
        <v>28</v>
      </c>
      <c r="N437" s="5" t="s">
        <v>2307</v>
      </c>
      <c r="O437" s="5" t="s">
        <v>2310</v>
      </c>
      <c r="P437" s="5" t="s">
        <v>3956</v>
      </c>
      <c r="Q437" s="34" t="s">
        <v>3957</v>
      </c>
      <c r="R437" s="21">
        <v>1</v>
      </c>
      <c r="S437" s="5" t="s">
        <v>152</v>
      </c>
      <c r="T437" s="5" t="s">
        <v>3958</v>
      </c>
      <c r="U437" s="34" t="s">
        <v>3959</v>
      </c>
      <c r="V437" s="21">
        <v>1</v>
      </c>
      <c r="W437" s="22"/>
      <c r="X437" s="22"/>
      <c r="Y437" s="22"/>
      <c r="Z437" s="22"/>
      <c r="AA437" s="5" t="s">
        <v>2310</v>
      </c>
      <c r="AB437" s="5" t="s">
        <v>3960</v>
      </c>
      <c r="AC437" s="34" t="s">
        <v>3961</v>
      </c>
      <c r="AD437" s="21">
        <v>1</v>
      </c>
    </row>
    <row r="438" spans="1:30" x14ac:dyDescent="0.3">
      <c r="A438" s="18" t="str">
        <f t="shared" ref="A438:B438" si="452">IF(AND(ISNUMBER(SEARCH("Yes",C438)),ISNUMBER(SEARCH("Yes",E438)),ISNUMBER(SEARCH("Yes",G438)),ISNUMBER(SEARCH("Yes",I438))),"Yes","No")</f>
        <v>No</v>
      </c>
      <c r="B438" s="18" t="str">
        <f t="shared" si="452"/>
        <v>No</v>
      </c>
      <c r="C438" s="15" t="str">
        <f t="shared" si="264"/>
        <v>No</v>
      </c>
      <c r="D438" s="18" t="str">
        <f t="shared" si="265"/>
        <v>No</v>
      </c>
      <c r="E438" s="18" t="str">
        <f t="shared" si="266"/>
        <v>No</v>
      </c>
      <c r="F438" s="18" t="str">
        <f t="shared" si="267"/>
        <v>No</v>
      </c>
      <c r="G438" s="18" t="str">
        <f t="shared" si="268"/>
        <v>No</v>
      </c>
      <c r="H438" s="18" t="str">
        <f t="shared" si="269"/>
        <v>No</v>
      </c>
      <c r="I438" s="18" t="str">
        <f t="shared" si="270"/>
        <v>Yes</v>
      </c>
      <c r="J438" s="18" t="str">
        <f t="shared" si="271"/>
        <v>Yes</v>
      </c>
      <c r="K438" s="21">
        <v>436</v>
      </c>
      <c r="L438" s="5" t="s">
        <v>1155</v>
      </c>
      <c r="M438" s="5" t="s">
        <v>1156</v>
      </c>
      <c r="N438" s="5" t="s">
        <v>2307</v>
      </c>
      <c r="O438" s="5" t="s">
        <v>152</v>
      </c>
      <c r="P438" s="5" t="s">
        <v>2325</v>
      </c>
      <c r="Q438" s="34" t="s">
        <v>3962</v>
      </c>
      <c r="R438" s="21">
        <v>1</v>
      </c>
      <c r="S438" s="22"/>
      <c r="T438" s="22"/>
      <c r="U438" s="22"/>
      <c r="V438" s="22"/>
      <c r="W438" s="22"/>
      <c r="X438" s="22"/>
      <c r="Y438" s="22"/>
      <c r="Z438" s="22"/>
      <c r="AA438" s="5" t="s">
        <v>2310</v>
      </c>
      <c r="AB438" s="5" t="s">
        <v>3294</v>
      </c>
      <c r="AC438" s="34" t="s">
        <v>3125</v>
      </c>
      <c r="AD438" s="21">
        <v>1</v>
      </c>
    </row>
    <row r="439" spans="1:30" x14ac:dyDescent="0.3">
      <c r="A439" s="18" t="str">
        <f t="shared" ref="A439:B439" si="453">IF(AND(ISNUMBER(SEARCH("Yes",C439)),ISNUMBER(SEARCH("Yes",E439)),ISNUMBER(SEARCH("Yes",G439)),ISNUMBER(SEARCH("Yes",I439))),"Yes","No")</f>
        <v>No</v>
      </c>
      <c r="B439" s="18" t="str">
        <f t="shared" si="453"/>
        <v>No</v>
      </c>
      <c r="C439" s="15" t="str">
        <f t="shared" si="264"/>
        <v>No</v>
      </c>
      <c r="D439" s="18" t="str">
        <f t="shared" si="265"/>
        <v>No</v>
      </c>
      <c r="E439" s="18" t="str">
        <f t="shared" si="266"/>
        <v>No</v>
      </c>
      <c r="F439" s="18" t="str">
        <f t="shared" si="267"/>
        <v>No</v>
      </c>
      <c r="G439" s="18" t="str">
        <f t="shared" si="268"/>
        <v>No</v>
      </c>
      <c r="H439" s="18" t="str">
        <f t="shared" si="269"/>
        <v>No</v>
      </c>
      <c r="I439" s="18" t="str">
        <f t="shared" si="270"/>
        <v>Yes</v>
      </c>
      <c r="J439" s="18" t="str">
        <f t="shared" si="271"/>
        <v>Yes</v>
      </c>
      <c r="K439" s="21">
        <v>437</v>
      </c>
      <c r="L439" s="5" t="s">
        <v>1157</v>
      </c>
      <c r="M439" s="5" t="s">
        <v>1158</v>
      </c>
      <c r="N439" s="5" t="s">
        <v>2307</v>
      </c>
      <c r="O439" s="5" t="s">
        <v>152</v>
      </c>
      <c r="P439" s="5" t="s">
        <v>2533</v>
      </c>
      <c r="Q439" s="34" t="s">
        <v>3963</v>
      </c>
      <c r="R439" s="21">
        <v>1</v>
      </c>
      <c r="S439" s="22"/>
      <c r="T439" s="22"/>
      <c r="U439" s="22"/>
      <c r="V439" s="22"/>
      <c r="W439" s="22"/>
      <c r="X439" s="22"/>
      <c r="Y439" s="22"/>
      <c r="Z439" s="22"/>
      <c r="AA439" s="5" t="s">
        <v>2310</v>
      </c>
      <c r="AB439" s="5" t="s">
        <v>3964</v>
      </c>
      <c r="AC439" s="34" t="s">
        <v>3965</v>
      </c>
      <c r="AD439" s="21">
        <v>1</v>
      </c>
    </row>
    <row r="440" spans="1:30" x14ac:dyDescent="0.3">
      <c r="A440" s="18" t="str">
        <f t="shared" ref="A440:B440" si="454">IF(AND(ISNUMBER(SEARCH("Yes",C440)),ISNUMBER(SEARCH("Yes",E440)),ISNUMBER(SEARCH("Yes",G440)),ISNUMBER(SEARCH("Yes",I440))),"Yes","No")</f>
        <v>No</v>
      </c>
      <c r="B440" s="18" t="str">
        <f t="shared" si="454"/>
        <v>No</v>
      </c>
      <c r="C440" s="15" t="str">
        <f t="shared" si="264"/>
        <v>No</v>
      </c>
      <c r="D440" s="18" t="str">
        <f t="shared" si="265"/>
        <v>No</v>
      </c>
      <c r="E440" s="18" t="str">
        <f t="shared" si="266"/>
        <v>No</v>
      </c>
      <c r="F440" s="18" t="str">
        <f t="shared" si="267"/>
        <v>No</v>
      </c>
      <c r="G440" s="18" t="str">
        <f t="shared" si="268"/>
        <v>No</v>
      </c>
      <c r="H440" s="18" t="str">
        <f t="shared" si="269"/>
        <v>No</v>
      </c>
      <c r="I440" s="18" t="str">
        <f t="shared" si="270"/>
        <v>Yes</v>
      </c>
      <c r="J440" s="18" t="str">
        <f t="shared" si="271"/>
        <v>Yes</v>
      </c>
      <c r="K440" s="21">
        <v>438</v>
      </c>
      <c r="L440" s="5" t="s">
        <v>1159</v>
      </c>
      <c r="M440" s="5" t="s">
        <v>1160</v>
      </c>
      <c r="N440" s="5" t="s">
        <v>2307</v>
      </c>
      <c r="O440" s="5" t="s">
        <v>152</v>
      </c>
      <c r="P440" s="5" t="s">
        <v>2724</v>
      </c>
      <c r="Q440" s="34" t="s">
        <v>3966</v>
      </c>
      <c r="R440" s="21">
        <v>1</v>
      </c>
      <c r="S440" s="22"/>
      <c r="T440" s="22"/>
      <c r="U440" s="22"/>
      <c r="V440" s="22"/>
      <c r="W440" s="22"/>
      <c r="X440" s="22"/>
      <c r="Y440" s="22"/>
      <c r="Z440" s="22"/>
      <c r="AA440" s="5" t="s">
        <v>24</v>
      </c>
      <c r="AB440" s="5" t="s">
        <v>3967</v>
      </c>
      <c r="AC440" s="34" t="s">
        <v>3968</v>
      </c>
      <c r="AD440" s="21">
        <v>1</v>
      </c>
    </row>
    <row r="441" spans="1:30" x14ac:dyDescent="0.3">
      <c r="A441" s="18" t="str">
        <f t="shared" ref="A441:B441" si="455">IF(AND(ISNUMBER(SEARCH("Yes",C441)),ISNUMBER(SEARCH("Yes",E441)),ISNUMBER(SEARCH("Yes",G441)),ISNUMBER(SEARCH("Yes",I441))),"Yes","No")</f>
        <v>No</v>
      </c>
      <c r="B441" s="18" t="str">
        <f t="shared" si="455"/>
        <v>No</v>
      </c>
      <c r="C441" s="15" t="str">
        <f t="shared" si="264"/>
        <v>No</v>
      </c>
      <c r="D441" s="18" t="str">
        <f t="shared" si="265"/>
        <v>No</v>
      </c>
      <c r="E441" s="18" t="str">
        <f t="shared" si="266"/>
        <v>No</v>
      </c>
      <c r="F441" s="18" t="str">
        <f t="shared" si="267"/>
        <v>No</v>
      </c>
      <c r="G441" s="18" t="str">
        <f t="shared" si="268"/>
        <v>No</v>
      </c>
      <c r="H441" s="18" t="str">
        <f t="shared" si="269"/>
        <v>No</v>
      </c>
      <c r="I441" s="18" t="str">
        <f t="shared" si="270"/>
        <v>Yes</v>
      </c>
      <c r="J441" s="18" t="str">
        <f t="shared" si="271"/>
        <v>Yes</v>
      </c>
      <c r="K441" s="21">
        <v>439</v>
      </c>
      <c r="L441" s="5" t="s">
        <v>1161</v>
      </c>
      <c r="M441" s="5" t="s">
        <v>1162</v>
      </c>
      <c r="N441" s="5" t="s">
        <v>2307</v>
      </c>
      <c r="O441" s="5" t="s">
        <v>152</v>
      </c>
      <c r="P441" s="5" t="s">
        <v>2533</v>
      </c>
      <c r="Q441" s="34" t="s">
        <v>3969</v>
      </c>
      <c r="R441" s="21">
        <v>1</v>
      </c>
      <c r="S441" s="22"/>
      <c r="T441" s="22"/>
      <c r="U441" s="22"/>
      <c r="V441" s="22"/>
      <c r="W441" s="22"/>
      <c r="X441" s="22"/>
      <c r="Y441" s="22"/>
      <c r="Z441" s="22"/>
      <c r="AA441" s="5" t="s">
        <v>2310</v>
      </c>
      <c r="AB441" s="5" t="s">
        <v>3970</v>
      </c>
      <c r="AC441" s="34" t="s">
        <v>3971</v>
      </c>
      <c r="AD441" s="21">
        <v>1</v>
      </c>
    </row>
    <row r="442" spans="1:30" x14ac:dyDescent="0.3">
      <c r="A442" s="18" t="str">
        <f t="shared" ref="A442:B442" si="456">IF(AND(ISNUMBER(SEARCH("Yes",C442)),ISNUMBER(SEARCH("Yes",E442)),ISNUMBER(SEARCH("Yes",G442)),ISNUMBER(SEARCH("Yes",I442))),"Yes","No")</f>
        <v>Yes</v>
      </c>
      <c r="B442" s="18" t="str">
        <f t="shared" si="456"/>
        <v>Yes</v>
      </c>
      <c r="C442" s="15" t="str">
        <f t="shared" si="264"/>
        <v>Yes</v>
      </c>
      <c r="D442" s="18" t="str">
        <f t="shared" si="265"/>
        <v>Yes</v>
      </c>
      <c r="E442" s="18" t="str">
        <f t="shared" si="266"/>
        <v>Yes</v>
      </c>
      <c r="F442" s="18" t="str">
        <f t="shared" si="267"/>
        <v>Yes</v>
      </c>
      <c r="G442" s="18" t="str">
        <f t="shared" si="268"/>
        <v>Yes</v>
      </c>
      <c r="H442" s="18" t="str">
        <f t="shared" si="269"/>
        <v>Yes</v>
      </c>
      <c r="I442" s="18" t="str">
        <f t="shared" si="270"/>
        <v>Yes</v>
      </c>
      <c r="J442" s="18" t="str">
        <f t="shared" si="271"/>
        <v>Yes</v>
      </c>
      <c r="K442" s="21">
        <v>440</v>
      </c>
      <c r="L442" s="5" t="s">
        <v>262</v>
      </c>
      <c r="M442" s="5" t="s">
        <v>3972</v>
      </c>
      <c r="N442" s="5" t="s">
        <v>2307</v>
      </c>
      <c r="O442" s="5" t="s">
        <v>24</v>
      </c>
      <c r="P442" s="5" t="s">
        <v>3973</v>
      </c>
      <c r="Q442" s="34" t="s">
        <v>3974</v>
      </c>
      <c r="R442" s="21">
        <v>1</v>
      </c>
      <c r="S442" s="5" t="s">
        <v>24</v>
      </c>
      <c r="T442" s="5" t="s">
        <v>3975</v>
      </c>
      <c r="U442" s="34" t="s">
        <v>3976</v>
      </c>
      <c r="V442" s="21">
        <v>1</v>
      </c>
      <c r="W442" s="5" t="s">
        <v>24</v>
      </c>
      <c r="X442" s="5" t="s">
        <v>3977</v>
      </c>
      <c r="Y442" s="34" t="s">
        <v>3978</v>
      </c>
      <c r="Z442" s="21">
        <v>1</v>
      </c>
      <c r="AA442" s="5" t="s">
        <v>2310</v>
      </c>
      <c r="AB442" s="5" t="s">
        <v>3979</v>
      </c>
      <c r="AC442" s="34" t="s">
        <v>3980</v>
      </c>
      <c r="AD442" s="21">
        <v>1</v>
      </c>
    </row>
    <row r="443" spans="1:30" x14ac:dyDescent="0.3">
      <c r="A443" s="18" t="str">
        <f t="shared" ref="A443:B443" si="457">IF(AND(ISNUMBER(SEARCH("Yes",C443)),ISNUMBER(SEARCH("Yes",E443)),ISNUMBER(SEARCH("Yes",G443)),ISNUMBER(SEARCH("Yes",I443))),"Yes","No")</f>
        <v>No</v>
      </c>
      <c r="B443" s="18" t="str">
        <f t="shared" si="457"/>
        <v>No</v>
      </c>
      <c r="C443" s="15" t="str">
        <f t="shared" si="264"/>
        <v>No</v>
      </c>
      <c r="D443" s="18" t="str">
        <f t="shared" si="265"/>
        <v>No</v>
      </c>
      <c r="E443" s="18" t="str">
        <f t="shared" si="266"/>
        <v>No</v>
      </c>
      <c r="F443" s="18" t="str">
        <f t="shared" si="267"/>
        <v>No</v>
      </c>
      <c r="G443" s="18" t="str">
        <f t="shared" si="268"/>
        <v>No</v>
      </c>
      <c r="H443" s="18" t="str">
        <f t="shared" si="269"/>
        <v>No</v>
      </c>
      <c r="I443" s="18" t="str">
        <f t="shared" si="270"/>
        <v>Yes</v>
      </c>
      <c r="J443" s="18" t="str">
        <f t="shared" si="271"/>
        <v>Yes</v>
      </c>
      <c r="K443" s="21">
        <v>441</v>
      </c>
      <c r="L443" s="5" t="s">
        <v>1163</v>
      </c>
      <c r="M443" s="5" t="s">
        <v>1164</v>
      </c>
      <c r="N443" s="5" t="s">
        <v>2307</v>
      </c>
      <c r="O443" s="5" t="s">
        <v>152</v>
      </c>
      <c r="P443" s="5" t="s">
        <v>3981</v>
      </c>
      <c r="Q443" s="34" t="s">
        <v>3982</v>
      </c>
      <c r="R443" s="21">
        <v>1</v>
      </c>
      <c r="S443" s="22"/>
      <c r="T443" s="22"/>
      <c r="U443" s="22"/>
      <c r="V443" s="22"/>
      <c r="W443" s="22"/>
      <c r="X443" s="22"/>
      <c r="Y443" s="22"/>
      <c r="Z443" s="22"/>
      <c r="AA443" s="5" t="s">
        <v>2310</v>
      </c>
      <c r="AB443" s="5" t="s">
        <v>3944</v>
      </c>
      <c r="AC443" s="34" t="s">
        <v>3539</v>
      </c>
      <c r="AD443" s="21">
        <v>1</v>
      </c>
    </row>
    <row r="444" spans="1:30" x14ac:dyDescent="0.3">
      <c r="A444" s="18" t="str">
        <f t="shared" ref="A444:B444" si="458">IF(AND(ISNUMBER(SEARCH("Yes",C444)),ISNUMBER(SEARCH("Yes",E444)),ISNUMBER(SEARCH("Yes",G444)),ISNUMBER(SEARCH("Yes",I444))),"Yes","No")</f>
        <v>No</v>
      </c>
      <c r="B444" s="18" t="str">
        <f t="shared" si="458"/>
        <v>No</v>
      </c>
      <c r="C444" s="15" t="str">
        <f t="shared" si="264"/>
        <v>No</v>
      </c>
      <c r="D444" s="18" t="str">
        <f t="shared" si="265"/>
        <v>No</v>
      </c>
      <c r="E444" s="18" t="str">
        <f t="shared" si="266"/>
        <v>No</v>
      </c>
      <c r="F444" s="18" t="str">
        <f t="shared" si="267"/>
        <v>No</v>
      </c>
      <c r="G444" s="18" t="str">
        <f t="shared" si="268"/>
        <v>No</v>
      </c>
      <c r="H444" s="18" t="str">
        <f t="shared" si="269"/>
        <v>No</v>
      </c>
      <c r="I444" s="18" t="str">
        <f t="shared" si="270"/>
        <v>Yes</v>
      </c>
      <c r="J444" s="18" t="str">
        <f t="shared" si="271"/>
        <v>Yes</v>
      </c>
      <c r="K444" s="21">
        <v>442</v>
      </c>
      <c r="L444" s="5" t="s">
        <v>1165</v>
      </c>
      <c r="M444" s="5" t="s">
        <v>1166</v>
      </c>
      <c r="N444" s="5" t="s">
        <v>2307</v>
      </c>
      <c r="O444" s="5" t="s">
        <v>152</v>
      </c>
      <c r="P444" s="5" t="s">
        <v>3983</v>
      </c>
      <c r="Q444" s="34" t="s">
        <v>3984</v>
      </c>
      <c r="R444" s="21">
        <v>1</v>
      </c>
      <c r="S444" s="22"/>
      <c r="T444" s="22"/>
      <c r="U444" s="22"/>
      <c r="V444" s="22"/>
      <c r="W444" s="22"/>
      <c r="X444" s="22"/>
      <c r="Y444" s="22"/>
      <c r="Z444" s="22"/>
      <c r="AA444" s="5" t="s">
        <v>2310</v>
      </c>
      <c r="AB444" s="5" t="s">
        <v>3985</v>
      </c>
      <c r="AC444" s="34" t="s">
        <v>3986</v>
      </c>
      <c r="AD444" s="21">
        <v>1</v>
      </c>
    </row>
    <row r="445" spans="1:30" x14ac:dyDescent="0.3">
      <c r="A445" s="18" t="str">
        <f t="shared" ref="A445:B445" si="459">IF(AND(ISNUMBER(SEARCH("Yes",C445)),ISNUMBER(SEARCH("Yes",E445)),ISNUMBER(SEARCH("Yes",G445)),ISNUMBER(SEARCH("Yes",I445))),"Yes","No")</f>
        <v>No</v>
      </c>
      <c r="B445" s="18" t="str">
        <f t="shared" si="459"/>
        <v>No</v>
      </c>
      <c r="C445" s="15" t="str">
        <f t="shared" si="264"/>
        <v>No</v>
      </c>
      <c r="D445" s="18" t="str">
        <f t="shared" si="265"/>
        <v>No</v>
      </c>
      <c r="E445" s="18" t="str">
        <f t="shared" si="266"/>
        <v>No</v>
      </c>
      <c r="F445" s="18" t="str">
        <f t="shared" si="267"/>
        <v>No</v>
      </c>
      <c r="G445" s="18" t="str">
        <f t="shared" si="268"/>
        <v>No</v>
      </c>
      <c r="H445" s="18" t="str">
        <f t="shared" si="269"/>
        <v>No</v>
      </c>
      <c r="I445" s="18" t="str">
        <f t="shared" si="270"/>
        <v>Yes</v>
      </c>
      <c r="J445" s="18" t="str">
        <f t="shared" si="271"/>
        <v>Yes</v>
      </c>
      <c r="K445" s="21">
        <v>443</v>
      </c>
      <c r="L445" s="5" t="s">
        <v>1167</v>
      </c>
      <c r="M445" s="5" t="s">
        <v>1168</v>
      </c>
      <c r="N445" s="5" t="s">
        <v>2307</v>
      </c>
      <c r="O445" s="5" t="s">
        <v>152</v>
      </c>
      <c r="P445" s="5" t="s">
        <v>2724</v>
      </c>
      <c r="Q445" s="34" t="s">
        <v>3987</v>
      </c>
      <c r="R445" s="21">
        <v>1</v>
      </c>
      <c r="S445" s="22"/>
      <c r="T445" s="22"/>
      <c r="U445" s="22"/>
      <c r="V445" s="22"/>
      <c r="W445" s="22"/>
      <c r="X445" s="22"/>
      <c r="Y445" s="22"/>
      <c r="Z445" s="22"/>
      <c r="AA445" s="5" t="s">
        <v>24</v>
      </c>
      <c r="AB445" s="5" t="s">
        <v>3988</v>
      </c>
      <c r="AC445" s="34" t="s">
        <v>3989</v>
      </c>
      <c r="AD445" s="21">
        <v>1</v>
      </c>
    </row>
    <row r="446" spans="1:30" x14ac:dyDescent="0.3">
      <c r="A446" s="18" t="str">
        <f t="shared" ref="A446:B446" si="460">IF(AND(ISNUMBER(SEARCH("Yes",C446)),ISNUMBER(SEARCH("Yes",E446)),ISNUMBER(SEARCH("Yes",G446)),ISNUMBER(SEARCH("Yes",I446))),"Yes","No")</f>
        <v>No</v>
      </c>
      <c r="B446" s="18" t="str">
        <f t="shared" si="460"/>
        <v>No</v>
      </c>
      <c r="C446" s="15" t="str">
        <f t="shared" si="264"/>
        <v>No</v>
      </c>
      <c r="D446" s="18" t="str">
        <f t="shared" si="265"/>
        <v>No</v>
      </c>
      <c r="E446" s="18" t="str">
        <f t="shared" si="266"/>
        <v>No</v>
      </c>
      <c r="F446" s="18" t="str">
        <f t="shared" si="267"/>
        <v>No</v>
      </c>
      <c r="G446" s="18" t="str">
        <f t="shared" si="268"/>
        <v>No</v>
      </c>
      <c r="H446" s="18" t="str">
        <f t="shared" si="269"/>
        <v>No</v>
      </c>
      <c r="I446" s="18" t="str">
        <f t="shared" si="270"/>
        <v>Yes</v>
      </c>
      <c r="J446" s="18" t="str">
        <f t="shared" si="271"/>
        <v>Yes</v>
      </c>
      <c r="K446" s="21">
        <v>444</v>
      </c>
      <c r="L446" s="5" t="s">
        <v>1169</v>
      </c>
      <c r="M446" s="5" t="s">
        <v>1170</v>
      </c>
      <c r="N446" s="5" t="s">
        <v>2307</v>
      </c>
      <c r="O446" s="5" t="s">
        <v>152</v>
      </c>
      <c r="P446" s="5" t="s">
        <v>3990</v>
      </c>
      <c r="Q446" s="34" t="s">
        <v>3991</v>
      </c>
      <c r="R446" s="21">
        <v>1</v>
      </c>
      <c r="S446" s="22"/>
      <c r="T446" s="22"/>
      <c r="U446" s="22"/>
      <c r="V446" s="22"/>
      <c r="W446" s="22"/>
      <c r="X446" s="22"/>
      <c r="Y446" s="22"/>
      <c r="Z446" s="22"/>
      <c r="AA446" s="5" t="s">
        <v>2310</v>
      </c>
      <c r="AB446" s="5" t="s">
        <v>2473</v>
      </c>
      <c r="AC446" s="34" t="s">
        <v>3992</v>
      </c>
      <c r="AD446" s="21">
        <v>1</v>
      </c>
    </row>
    <row r="447" spans="1:30" x14ac:dyDescent="0.3">
      <c r="A447" s="18" t="str">
        <f t="shared" ref="A447:B447" si="461">IF(AND(ISNUMBER(SEARCH("Yes",C447)),ISNUMBER(SEARCH("Yes",E447)),ISNUMBER(SEARCH("Yes",G447)),ISNUMBER(SEARCH("Yes",I447))),"Yes","No")</f>
        <v>No</v>
      </c>
      <c r="B447" s="18" t="str">
        <f t="shared" si="461"/>
        <v>No</v>
      </c>
      <c r="C447" s="15" t="str">
        <f t="shared" si="264"/>
        <v>No</v>
      </c>
      <c r="D447" s="18" t="str">
        <f t="shared" si="265"/>
        <v>No</v>
      </c>
      <c r="E447" s="18" t="str">
        <f t="shared" si="266"/>
        <v>No</v>
      </c>
      <c r="F447" s="18" t="str">
        <f t="shared" si="267"/>
        <v>No</v>
      </c>
      <c r="G447" s="18" t="str">
        <f t="shared" si="268"/>
        <v>No</v>
      </c>
      <c r="H447" s="18" t="str">
        <f t="shared" si="269"/>
        <v>No</v>
      </c>
      <c r="I447" s="18" t="str">
        <f t="shared" si="270"/>
        <v>Yes</v>
      </c>
      <c r="J447" s="18" t="str">
        <f t="shared" si="271"/>
        <v>Yes</v>
      </c>
      <c r="K447" s="21">
        <v>445</v>
      </c>
      <c r="L447" s="5" t="s">
        <v>1171</v>
      </c>
      <c r="M447" s="5" t="s">
        <v>1172</v>
      </c>
      <c r="N447" s="5" t="s">
        <v>2307</v>
      </c>
      <c r="O447" s="5" t="s">
        <v>152</v>
      </c>
      <c r="P447" s="5" t="s">
        <v>2664</v>
      </c>
      <c r="Q447" s="34" t="s">
        <v>3993</v>
      </c>
      <c r="R447" s="21">
        <v>1</v>
      </c>
      <c r="S447" s="22"/>
      <c r="T447" s="22"/>
      <c r="U447" s="22"/>
      <c r="V447" s="22"/>
      <c r="W447" s="22"/>
      <c r="X447" s="22"/>
      <c r="Y447" s="22"/>
      <c r="Z447" s="22"/>
      <c r="AA447" s="5" t="s">
        <v>2310</v>
      </c>
      <c r="AB447" s="5" t="s">
        <v>3994</v>
      </c>
      <c r="AC447" s="34" t="s">
        <v>3995</v>
      </c>
      <c r="AD447" s="21">
        <v>1</v>
      </c>
    </row>
    <row r="448" spans="1:30" x14ac:dyDescent="0.3">
      <c r="A448" s="18" t="str">
        <f t="shared" ref="A448:B448" si="462">IF(AND(ISNUMBER(SEARCH("Yes",C448)),ISNUMBER(SEARCH("Yes",E448)),ISNUMBER(SEARCH("Yes",G448)),ISNUMBER(SEARCH("Yes",I448))),"Yes","No")</f>
        <v>No</v>
      </c>
      <c r="B448" s="18" t="str">
        <f t="shared" si="462"/>
        <v>No</v>
      </c>
      <c r="C448" s="15" t="str">
        <f t="shared" si="264"/>
        <v>No</v>
      </c>
      <c r="D448" s="18" t="str">
        <f t="shared" si="265"/>
        <v>No</v>
      </c>
      <c r="E448" s="18" t="str">
        <f t="shared" si="266"/>
        <v>No</v>
      </c>
      <c r="F448" s="18" t="str">
        <f t="shared" si="267"/>
        <v>No</v>
      </c>
      <c r="G448" s="18" t="str">
        <f t="shared" si="268"/>
        <v>No</v>
      </c>
      <c r="H448" s="18" t="str">
        <f t="shared" si="269"/>
        <v>No</v>
      </c>
      <c r="I448" s="18" t="str">
        <f t="shared" si="270"/>
        <v>Yes</v>
      </c>
      <c r="J448" s="18" t="str">
        <f t="shared" si="271"/>
        <v>Yes</v>
      </c>
      <c r="K448" s="21">
        <v>446</v>
      </c>
      <c r="L448" s="5" t="s">
        <v>1173</v>
      </c>
      <c r="M448" s="5" t="s">
        <v>1174</v>
      </c>
      <c r="N448" s="5" t="s">
        <v>2307</v>
      </c>
      <c r="O448" s="5" t="s">
        <v>152</v>
      </c>
      <c r="P448" s="5" t="s">
        <v>3996</v>
      </c>
      <c r="Q448" s="34" t="s">
        <v>3997</v>
      </c>
      <c r="R448" s="21">
        <v>1</v>
      </c>
      <c r="S448" s="22"/>
      <c r="T448" s="22"/>
      <c r="U448" s="22"/>
      <c r="V448" s="22"/>
      <c r="W448" s="22"/>
      <c r="X448" s="22"/>
      <c r="Y448" s="22"/>
      <c r="Z448" s="22"/>
      <c r="AA448" s="5" t="s">
        <v>2310</v>
      </c>
      <c r="AB448" s="5" t="s">
        <v>2473</v>
      </c>
      <c r="AC448" s="34" t="s">
        <v>3998</v>
      </c>
      <c r="AD448" s="21">
        <v>1</v>
      </c>
    </row>
    <row r="449" spans="1:30" x14ac:dyDescent="0.3">
      <c r="A449" s="18" t="str">
        <f t="shared" ref="A449:B449" si="463">IF(AND(ISNUMBER(SEARCH("Yes",C449)),ISNUMBER(SEARCH("Yes",E449)),ISNUMBER(SEARCH("Yes",G449)),ISNUMBER(SEARCH("Yes",I449))),"Yes","No")</f>
        <v>No</v>
      </c>
      <c r="B449" s="18" t="str">
        <f t="shared" si="463"/>
        <v>No</v>
      </c>
      <c r="C449" s="15" t="str">
        <f t="shared" si="264"/>
        <v>No</v>
      </c>
      <c r="D449" s="18" t="str">
        <f t="shared" si="265"/>
        <v>No</v>
      </c>
      <c r="E449" s="18" t="str">
        <f t="shared" si="266"/>
        <v>No</v>
      </c>
      <c r="F449" s="18" t="str">
        <f t="shared" si="267"/>
        <v>No</v>
      </c>
      <c r="G449" s="18" t="str">
        <f t="shared" si="268"/>
        <v>No</v>
      </c>
      <c r="H449" s="18" t="str">
        <f t="shared" si="269"/>
        <v>No</v>
      </c>
      <c r="I449" s="18" t="str">
        <f t="shared" si="270"/>
        <v>Yes</v>
      </c>
      <c r="J449" s="18" t="str">
        <f t="shared" si="271"/>
        <v>Yes</v>
      </c>
      <c r="K449" s="21">
        <v>447</v>
      </c>
      <c r="L449" s="5" t="s">
        <v>1175</v>
      </c>
      <c r="M449" s="5" t="s">
        <v>1176</v>
      </c>
      <c r="N449" s="5" t="s">
        <v>2307</v>
      </c>
      <c r="O449" s="5" t="s">
        <v>152</v>
      </c>
      <c r="P449" s="5" t="s">
        <v>3358</v>
      </c>
      <c r="Q449" s="34" t="s">
        <v>3359</v>
      </c>
      <c r="R449" s="21">
        <v>1</v>
      </c>
      <c r="S449" s="22"/>
      <c r="T449" s="22"/>
      <c r="U449" s="22"/>
      <c r="V449" s="22"/>
      <c r="W449" s="22"/>
      <c r="X449" s="22"/>
      <c r="Y449" s="22"/>
      <c r="Z449" s="22"/>
      <c r="AA449" s="5" t="s">
        <v>2310</v>
      </c>
      <c r="AB449" s="5" t="s">
        <v>3999</v>
      </c>
      <c r="AC449" s="34" t="s">
        <v>4000</v>
      </c>
      <c r="AD449" s="21">
        <v>1</v>
      </c>
    </row>
    <row r="450" spans="1:30" x14ac:dyDescent="0.3">
      <c r="A450" s="18" t="str">
        <f t="shared" ref="A450:B450" si="464">IF(AND(ISNUMBER(SEARCH("Yes",C450)),ISNUMBER(SEARCH("Yes",E450)),ISNUMBER(SEARCH("Yes",G450)),ISNUMBER(SEARCH("Yes",I450))),"Yes","No")</f>
        <v>No</v>
      </c>
      <c r="B450" s="18" t="str">
        <f t="shared" si="464"/>
        <v>No</v>
      </c>
      <c r="C450" s="15" t="str">
        <f t="shared" si="264"/>
        <v>No</v>
      </c>
      <c r="D450" s="18" t="str">
        <f t="shared" si="265"/>
        <v>No</v>
      </c>
      <c r="E450" s="18" t="str">
        <f t="shared" si="266"/>
        <v>No</v>
      </c>
      <c r="F450" s="18" t="str">
        <f t="shared" si="267"/>
        <v>No</v>
      </c>
      <c r="G450" s="18" t="str">
        <f t="shared" si="268"/>
        <v>No</v>
      </c>
      <c r="H450" s="18" t="str">
        <f t="shared" si="269"/>
        <v>No</v>
      </c>
      <c r="I450" s="18" t="str">
        <f t="shared" si="270"/>
        <v>Yes</v>
      </c>
      <c r="J450" s="18" t="str">
        <f t="shared" si="271"/>
        <v>Yes</v>
      </c>
      <c r="K450" s="21">
        <v>448</v>
      </c>
      <c r="L450" s="5" t="s">
        <v>1177</v>
      </c>
      <c r="M450" s="5" t="s">
        <v>1178</v>
      </c>
      <c r="N450" s="5" t="s">
        <v>2307</v>
      </c>
      <c r="O450" s="5" t="s">
        <v>152</v>
      </c>
      <c r="P450" s="5" t="s">
        <v>4001</v>
      </c>
      <c r="Q450" s="34" t="s">
        <v>4002</v>
      </c>
      <c r="R450" s="21">
        <v>1</v>
      </c>
      <c r="S450" s="22"/>
      <c r="T450" s="22"/>
      <c r="U450" s="22"/>
      <c r="V450" s="22"/>
      <c r="W450" s="22"/>
      <c r="X450" s="22"/>
      <c r="Y450" s="22"/>
      <c r="Z450" s="22"/>
      <c r="AA450" s="5" t="s">
        <v>24</v>
      </c>
      <c r="AB450" s="5" t="s">
        <v>4003</v>
      </c>
      <c r="AC450" s="34" t="s">
        <v>4004</v>
      </c>
      <c r="AD450" s="21">
        <v>1</v>
      </c>
    </row>
    <row r="451" spans="1:30" x14ac:dyDescent="0.3">
      <c r="A451" s="18" t="str">
        <f t="shared" ref="A451:B451" si="465">IF(AND(ISNUMBER(SEARCH("Yes",C451)),ISNUMBER(SEARCH("Yes",E451)),ISNUMBER(SEARCH("Yes",G451)),ISNUMBER(SEARCH("Yes",I451))),"Yes","No")</f>
        <v>No</v>
      </c>
      <c r="B451" s="18" t="str">
        <f t="shared" si="465"/>
        <v>No</v>
      </c>
      <c r="C451" s="15" t="str">
        <f t="shared" si="264"/>
        <v>No</v>
      </c>
      <c r="D451" s="18" t="str">
        <f t="shared" si="265"/>
        <v>No</v>
      </c>
      <c r="E451" s="18" t="str">
        <f t="shared" si="266"/>
        <v>No</v>
      </c>
      <c r="F451" s="18" t="str">
        <f t="shared" si="267"/>
        <v>No</v>
      </c>
      <c r="G451" s="18" t="str">
        <f t="shared" si="268"/>
        <v>No</v>
      </c>
      <c r="H451" s="18" t="str">
        <f t="shared" si="269"/>
        <v>No</v>
      </c>
      <c r="I451" s="18" t="str">
        <f t="shared" si="270"/>
        <v>Yes</v>
      </c>
      <c r="J451" s="18" t="str">
        <f t="shared" si="271"/>
        <v>Yes</v>
      </c>
      <c r="K451" s="21">
        <v>449</v>
      </c>
      <c r="L451" s="5" t="s">
        <v>1179</v>
      </c>
      <c r="M451" s="5" t="s">
        <v>1180</v>
      </c>
      <c r="N451" s="5" t="s">
        <v>2307</v>
      </c>
      <c r="O451" s="5" t="s">
        <v>152</v>
      </c>
      <c r="P451" s="5" t="s">
        <v>2664</v>
      </c>
      <c r="Q451" s="34" t="s">
        <v>4005</v>
      </c>
      <c r="R451" s="21">
        <v>1</v>
      </c>
      <c r="S451" s="22"/>
      <c r="T451" s="22"/>
      <c r="U451" s="22"/>
      <c r="V451" s="22"/>
      <c r="W451" s="22"/>
      <c r="X451" s="22"/>
      <c r="Y451" s="22"/>
      <c r="Z451" s="22"/>
      <c r="AA451" s="5" t="s">
        <v>24</v>
      </c>
      <c r="AB451" s="5" t="s">
        <v>4006</v>
      </c>
      <c r="AC451" s="34" t="s">
        <v>4007</v>
      </c>
      <c r="AD451" s="21">
        <v>1</v>
      </c>
    </row>
    <row r="452" spans="1:30" x14ac:dyDescent="0.3">
      <c r="A452" s="18" t="str">
        <f t="shared" ref="A452:B452" si="466">IF(AND(ISNUMBER(SEARCH("Yes",C452)),ISNUMBER(SEARCH("Yes",E452)),ISNUMBER(SEARCH("Yes",G452)),ISNUMBER(SEARCH("Yes",I452))),"Yes","No")</f>
        <v>No</v>
      </c>
      <c r="B452" s="18" t="str">
        <f t="shared" si="466"/>
        <v>No</v>
      </c>
      <c r="C452" s="15" t="str">
        <f t="shared" si="264"/>
        <v>No</v>
      </c>
      <c r="D452" s="18" t="str">
        <f t="shared" si="265"/>
        <v>No</v>
      </c>
      <c r="E452" s="18" t="str">
        <f t="shared" si="266"/>
        <v>No</v>
      </c>
      <c r="F452" s="18" t="str">
        <f t="shared" si="267"/>
        <v>No</v>
      </c>
      <c r="G452" s="18" t="str">
        <f t="shared" si="268"/>
        <v>No</v>
      </c>
      <c r="H452" s="18" t="str">
        <f t="shared" si="269"/>
        <v>No</v>
      </c>
      <c r="I452" s="18" t="str">
        <f t="shared" si="270"/>
        <v>Yes</v>
      </c>
      <c r="J452" s="18" t="str">
        <f t="shared" si="271"/>
        <v>Yes</v>
      </c>
      <c r="K452" s="21">
        <v>450</v>
      </c>
      <c r="L452" s="5" t="s">
        <v>1181</v>
      </c>
      <c r="M452" s="5" t="s">
        <v>1182</v>
      </c>
      <c r="N452" s="5" t="s">
        <v>2307</v>
      </c>
      <c r="O452" s="5" t="s">
        <v>152</v>
      </c>
      <c r="P452" s="5" t="s">
        <v>4008</v>
      </c>
      <c r="Q452" s="34" t="s">
        <v>4009</v>
      </c>
      <c r="R452" s="21">
        <v>1</v>
      </c>
      <c r="S452" s="22"/>
      <c r="T452" s="22"/>
      <c r="U452" s="22"/>
      <c r="V452" s="22"/>
      <c r="W452" s="22"/>
      <c r="X452" s="22"/>
      <c r="Y452" s="22"/>
      <c r="Z452" s="22"/>
      <c r="AA452" s="5" t="s">
        <v>2310</v>
      </c>
      <c r="AB452" s="5" t="s">
        <v>3124</v>
      </c>
      <c r="AC452" s="34" t="s">
        <v>3125</v>
      </c>
      <c r="AD452" s="21">
        <v>1</v>
      </c>
    </row>
    <row r="453" spans="1:30" x14ac:dyDescent="0.3">
      <c r="A453" s="18" t="str">
        <f t="shared" ref="A453:B453" si="467">IF(AND(ISNUMBER(SEARCH("Yes",C453)),ISNUMBER(SEARCH("Yes",E453)),ISNUMBER(SEARCH("Yes",G453)),ISNUMBER(SEARCH("Yes",I453))),"Yes","No")</f>
        <v>No</v>
      </c>
      <c r="B453" s="18" t="str">
        <f t="shared" si="467"/>
        <v>No</v>
      </c>
      <c r="C453" s="15" t="str">
        <f t="shared" si="264"/>
        <v>No</v>
      </c>
      <c r="D453" s="18" t="str">
        <f t="shared" si="265"/>
        <v>No</v>
      </c>
      <c r="E453" s="18" t="str">
        <f t="shared" si="266"/>
        <v>No</v>
      </c>
      <c r="F453" s="18" t="str">
        <f t="shared" si="267"/>
        <v>No</v>
      </c>
      <c r="G453" s="18" t="str">
        <f t="shared" si="268"/>
        <v>No</v>
      </c>
      <c r="H453" s="18" t="str">
        <f t="shared" si="269"/>
        <v>No</v>
      </c>
      <c r="I453" s="18" t="str">
        <f t="shared" si="270"/>
        <v>Yes</v>
      </c>
      <c r="J453" s="18" t="str">
        <f t="shared" si="271"/>
        <v>Yes</v>
      </c>
      <c r="K453" s="21">
        <v>451</v>
      </c>
      <c r="L453" s="5" t="s">
        <v>1183</v>
      </c>
      <c r="M453" s="5" t="s">
        <v>1184</v>
      </c>
      <c r="N453" s="5" t="s">
        <v>2307</v>
      </c>
      <c r="O453" s="5" t="s">
        <v>152</v>
      </c>
      <c r="P453" s="5" t="s">
        <v>4010</v>
      </c>
      <c r="Q453" s="34" t="s">
        <v>4011</v>
      </c>
      <c r="R453" s="21">
        <v>1</v>
      </c>
      <c r="S453" s="22"/>
      <c r="T453" s="22"/>
      <c r="U453" s="22"/>
      <c r="V453" s="22"/>
      <c r="W453" s="22"/>
      <c r="X453" s="22"/>
      <c r="Y453" s="22"/>
      <c r="Z453" s="22"/>
      <c r="AA453" s="5" t="s">
        <v>24</v>
      </c>
      <c r="AB453" s="5" t="s">
        <v>4012</v>
      </c>
      <c r="AC453" s="34" t="s">
        <v>4013</v>
      </c>
      <c r="AD453" s="21">
        <v>1</v>
      </c>
    </row>
    <row r="454" spans="1:30" x14ac:dyDescent="0.3">
      <c r="A454" s="18" t="str">
        <f t="shared" ref="A454:B454" si="468">IF(AND(ISNUMBER(SEARCH("Yes",C454)),ISNUMBER(SEARCH("Yes",E454)),ISNUMBER(SEARCH("Yes",G454)),ISNUMBER(SEARCH("Yes",I454))),"Yes","No")</f>
        <v>No</v>
      </c>
      <c r="B454" s="18" t="str">
        <f t="shared" si="468"/>
        <v>No</v>
      </c>
      <c r="C454" s="15" t="str">
        <f t="shared" si="264"/>
        <v>No</v>
      </c>
      <c r="D454" s="18" t="str">
        <f t="shared" si="265"/>
        <v>No</v>
      </c>
      <c r="E454" s="18" t="str">
        <f t="shared" si="266"/>
        <v>No</v>
      </c>
      <c r="F454" s="18" t="str">
        <f t="shared" si="267"/>
        <v>No</v>
      </c>
      <c r="G454" s="18" t="str">
        <f t="shared" si="268"/>
        <v>No</v>
      </c>
      <c r="H454" s="18" t="str">
        <f t="shared" si="269"/>
        <v>No</v>
      </c>
      <c r="I454" s="18" t="str">
        <f t="shared" si="270"/>
        <v>Yes</v>
      </c>
      <c r="J454" s="18" t="str">
        <f t="shared" si="271"/>
        <v>Yes</v>
      </c>
      <c r="K454" s="21">
        <v>452</v>
      </c>
      <c r="L454" s="5" t="s">
        <v>1185</v>
      </c>
      <c r="M454" s="5" t="s">
        <v>1186</v>
      </c>
      <c r="N454" s="5" t="s">
        <v>2307</v>
      </c>
      <c r="O454" s="5" t="s">
        <v>152</v>
      </c>
      <c r="P454" s="5" t="s">
        <v>2427</v>
      </c>
      <c r="Q454" s="34" t="s">
        <v>4014</v>
      </c>
      <c r="R454" s="21">
        <v>1</v>
      </c>
      <c r="S454" s="22"/>
      <c r="T454" s="22"/>
      <c r="U454" s="22"/>
      <c r="V454" s="22"/>
      <c r="W454" s="22"/>
      <c r="X454" s="22"/>
      <c r="Y454" s="22"/>
      <c r="Z454" s="22"/>
      <c r="AA454" s="5" t="s">
        <v>24</v>
      </c>
      <c r="AB454" s="5" t="s">
        <v>4015</v>
      </c>
      <c r="AC454" s="34" t="s">
        <v>4016</v>
      </c>
      <c r="AD454" s="21">
        <v>1</v>
      </c>
    </row>
    <row r="455" spans="1:30" x14ac:dyDescent="0.3">
      <c r="A455" s="18" t="str">
        <f t="shared" ref="A455:B455" si="469">IF(AND(ISNUMBER(SEARCH("Yes",C455)),ISNUMBER(SEARCH("Yes",E455)),ISNUMBER(SEARCH("Yes",G455)),ISNUMBER(SEARCH("Yes",I455))),"Yes","No")</f>
        <v>No</v>
      </c>
      <c r="B455" s="18" t="str">
        <f t="shared" si="469"/>
        <v>No</v>
      </c>
      <c r="C455" s="15" t="str">
        <f t="shared" si="264"/>
        <v>No</v>
      </c>
      <c r="D455" s="18" t="str">
        <f t="shared" si="265"/>
        <v>No</v>
      </c>
      <c r="E455" s="18" t="str">
        <f t="shared" si="266"/>
        <v>No</v>
      </c>
      <c r="F455" s="18" t="str">
        <f t="shared" si="267"/>
        <v>No</v>
      </c>
      <c r="G455" s="18" t="str">
        <f t="shared" si="268"/>
        <v>No</v>
      </c>
      <c r="H455" s="18" t="str">
        <f t="shared" si="269"/>
        <v>No</v>
      </c>
      <c r="I455" s="18" t="str">
        <f t="shared" si="270"/>
        <v>Yes</v>
      </c>
      <c r="J455" s="18" t="str">
        <f t="shared" si="271"/>
        <v>Yes</v>
      </c>
      <c r="K455" s="21">
        <v>453</v>
      </c>
      <c r="L455" s="5" t="s">
        <v>1187</v>
      </c>
      <c r="M455" s="5" t="s">
        <v>1188</v>
      </c>
      <c r="N455" s="5" t="s">
        <v>2307</v>
      </c>
      <c r="O455" s="5" t="s">
        <v>152</v>
      </c>
      <c r="P455" s="5" t="s">
        <v>2724</v>
      </c>
      <c r="Q455" s="34" t="s">
        <v>4017</v>
      </c>
      <c r="R455" s="21">
        <v>1</v>
      </c>
      <c r="S455" s="22"/>
      <c r="T455" s="22"/>
      <c r="U455" s="22"/>
      <c r="V455" s="22"/>
      <c r="W455" s="22"/>
      <c r="X455" s="22"/>
      <c r="Y455" s="22"/>
      <c r="Z455" s="22"/>
      <c r="AA455" s="5" t="s">
        <v>24</v>
      </c>
      <c r="AB455" s="5" t="s">
        <v>4018</v>
      </c>
      <c r="AC455" s="34" t="s">
        <v>3636</v>
      </c>
      <c r="AD455" s="21">
        <v>1</v>
      </c>
    </row>
    <row r="456" spans="1:30" x14ac:dyDescent="0.3">
      <c r="A456" s="18" t="str">
        <f t="shared" ref="A456:B456" si="470">IF(AND(ISNUMBER(SEARCH("Yes",C456)),ISNUMBER(SEARCH("Yes",E456)),ISNUMBER(SEARCH("Yes",G456)),ISNUMBER(SEARCH("Yes",I456))),"Yes","No")</f>
        <v>No</v>
      </c>
      <c r="B456" s="18" t="str">
        <f t="shared" si="470"/>
        <v>No</v>
      </c>
      <c r="C456" s="15" t="str">
        <f t="shared" si="264"/>
        <v>No</v>
      </c>
      <c r="D456" s="18" t="str">
        <f t="shared" si="265"/>
        <v>No</v>
      </c>
      <c r="E456" s="18" t="str">
        <f t="shared" si="266"/>
        <v>No</v>
      </c>
      <c r="F456" s="18" t="str">
        <f t="shared" si="267"/>
        <v>No</v>
      </c>
      <c r="G456" s="18" t="str">
        <f t="shared" si="268"/>
        <v>No</v>
      </c>
      <c r="H456" s="18" t="str">
        <f t="shared" si="269"/>
        <v>No</v>
      </c>
      <c r="I456" s="18" t="str">
        <f t="shared" si="270"/>
        <v>Yes</v>
      </c>
      <c r="J456" s="18" t="str">
        <f t="shared" si="271"/>
        <v>Yes</v>
      </c>
      <c r="K456" s="21">
        <v>454</v>
      </c>
      <c r="L456" s="5" t="s">
        <v>1189</v>
      </c>
      <c r="M456" s="5" t="s">
        <v>1190</v>
      </c>
      <c r="N456" s="5" t="s">
        <v>2307</v>
      </c>
      <c r="O456" s="5" t="s">
        <v>152</v>
      </c>
      <c r="P456" s="5" t="s">
        <v>2333</v>
      </c>
      <c r="Q456" s="34" t="s">
        <v>4019</v>
      </c>
      <c r="R456" s="21">
        <v>1</v>
      </c>
      <c r="S456" s="22"/>
      <c r="T456" s="22"/>
      <c r="U456" s="22"/>
      <c r="V456" s="22"/>
      <c r="W456" s="22"/>
      <c r="X456" s="22"/>
      <c r="Y456" s="22"/>
      <c r="Z456" s="22"/>
      <c r="AA456" s="5" t="s">
        <v>2310</v>
      </c>
      <c r="AB456" s="5" t="s">
        <v>4020</v>
      </c>
      <c r="AC456" s="34" t="s">
        <v>2324</v>
      </c>
      <c r="AD456" s="21">
        <v>1</v>
      </c>
    </row>
    <row r="457" spans="1:30" x14ac:dyDescent="0.3">
      <c r="A457" s="18" t="str">
        <f t="shared" ref="A457:B457" si="471">IF(AND(ISNUMBER(SEARCH("Yes",C457)),ISNUMBER(SEARCH("Yes",E457)),ISNUMBER(SEARCH("Yes",G457)),ISNUMBER(SEARCH("Yes",I457))),"Yes","No")</f>
        <v>No</v>
      </c>
      <c r="B457" s="18" t="str">
        <f t="shared" si="471"/>
        <v>No</v>
      </c>
      <c r="C457" s="15" t="str">
        <f t="shared" si="264"/>
        <v>No</v>
      </c>
      <c r="D457" s="18" t="str">
        <f t="shared" si="265"/>
        <v>No</v>
      </c>
      <c r="E457" s="18" t="str">
        <f t="shared" si="266"/>
        <v>No</v>
      </c>
      <c r="F457" s="18" t="str">
        <f t="shared" si="267"/>
        <v>No</v>
      </c>
      <c r="G457" s="18" t="str">
        <f t="shared" si="268"/>
        <v>No</v>
      </c>
      <c r="H457" s="18" t="str">
        <f t="shared" si="269"/>
        <v>No</v>
      </c>
      <c r="I457" s="18" t="str">
        <f t="shared" si="270"/>
        <v>No</v>
      </c>
      <c r="J457" s="18" t="str">
        <f t="shared" si="271"/>
        <v>Yes</v>
      </c>
      <c r="K457" s="21">
        <v>455</v>
      </c>
      <c r="L457" s="5" t="s">
        <v>1191</v>
      </c>
      <c r="M457" s="5" t="s">
        <v>1192</v>
      </c>
      <c r="N457" s="5" t="s">
        <v>2307</v>
      </c>
      <c r="O457" s="5" t="s">
        <v>152</v>
      </c>
      <c r="P457" s="5" t="s">
        <v>4021</v>
      </c>
      <c r="Q457" s="34" t="s">
        <v>4022</v>
      </c>
      <c r="R457" s="21">
        <v>1</v>
      </c>
      <c r="S457" s="22"/>
      <c r="T457" s="22"/>
      <c r="U457" s="22"/>
      <c r="V457" s="22"/>
      <c r="W457" s="22"/>
      <c r="X457" s="22"/>
      <c r="Y457" s="22"/>
      <c r="Z457" s="22"/>
      <c r="AA457" s="5" t="s">
        <v>24</v>
      </c>
      <c r="AB457" s="5" t="s">
        <v>4023</v>
      </c>
      <c r="AC457" s="34" t="s">
        <v>4024</v>
      </c>
      <c r="AD457" s="21">
        <v>1</v>
      </c>
    </row>
    <row r="458" spans="1:30" x14ac:dyDescent="0.3">
      <c r="A458" s="18" t="str">
        <f t="shared" ref="A458:B458" si="472">IF(AND(ISNUMBER(SEARCH("Yes",C458)),ISNUMBER(SEARCH("Yes",E458)),ISNUMBER(SEARCH("Yes",G458)),ISNUMBER(SEARCH("Yes",I458))),"Yes","No")</f>
        <v>No</v>
      </c>
      <c r="B458" s="18" t="str">
        <f t="shared" si="472"/>
        <v>No</v>
      </c>
      <c r="C458" s="15" t="str">
        <f t="shared" si="264"/>
        <v>No</v>
      </c>
      <c r="D458" s="18" t="str">
        <f t="shared" si="265"/>
        <v>No</v>
      </c>
      <c r="E458" s="18" t="str">
        <f t="shared" si="266"/>
        <v>No</v>
      </c>
      <c r="F458" s="18" t="str">
        <f t="shared" si="267"/>
        <v>No</v>
      </c>
      <c r="G458" s="18" t="str">
        <f t="shared" si="268"/>
        <v>No</v>
      </c>
      <c r="H458" s="18" t="str">
        <f t="shared" si="269"/>
        <v>No</v>
      </c>
      <c r="I458" s="18" t="str">
        <f t="shared" si="270"/>
        <v>Yes</v>
      </c>
      <c r="J458" s="18" t="str">
        <f t="shared" si="271"/>
        <v>Yes</v>
      </c>
      <c r="K458" s="21">
        <v>456</v>
      </c>
      <c r="L458" s="5" t="s">
        <v>1193</v>
      </c>
      <c r="M458" s="5" t="s">
        <v>4025</v>
      </c>
      <c r="N458" s="5" t="s">
        <v>2307</v>
      </c>
      <c r="O458" s="5" t="s">
        <v>152</v>
      </c>
      <c r="P458" s="5" t="s">
        <v>4026</v>
      </c>
      <c r="Q458" s="34" t="s">
        <v>4027</v>
      </c>
      <c r="R458" s="21">
        <v>1</v>
      </c>
      <c r="S458" s="22"/>
      <c r="T458" s="22"/>
      <c r="U458" s="22"/>
      <c r="V458" s="22"/>
      <c r="W458" s="22"/>
      <c r="X458" s="22"/>
      <c r="Y458" s="22"/>
      <c r="Z458" s="22"/>
      <c r="AA458" s="5" t="s">
        <v>24</v>
      </c>
      <c r="AB458" s="5" t="s">
        <v>4028</v>
      </c>
      <c r="AC458" s="34" t="s">
        <v>4029</v>
      </c>
      <c r="AD458" s="21">
        <v>1</v>
      </c>
    </row>
    <row r="459" spans="1:30" x14ac:dyDescent="0.3">
      <c r="A459" s="18" t="str">
        <f t="shared" ref="A459:B459" si="473">IF(AND(ISNUMBER(SEARCH("Yes",C459)),ISNUMBER(SEARCH("Yes",E459)),ISNUMBER(SEARCH("Yes",G459)),ISNUMBER(SEARCH("Yes",I459))),"Yes","No")</f>
        <v>No</v>
      </c>
      <c r="B459" s="18" t="str">
        <f t="shared" si="473"/>
        <v>No</v>
      </c>
      <c r="C459" s="15" t="str">
        <f t="shared" si="264"/>
        <v>No</v>
      </c>
      <c r="D459" s="18" t="str">
        <f t="shared" si="265"/>
        <v>No</v>
      </c>
      <c r="E459" s="18" t="str">
        <f t="shared" si="266"/>
        <v>No</v>
      </c>
      <c r="F459" s="18" t="str">
        <f t="shared" si="267"/>
        <v>No</v>
      </c>
      <c r="G459" s="18" t="str">
        <f t="shared" si="268"/>
        <v>No</v>
      </c>
      <c r="H459" s="18" t="str">
        <f t="shared" si="269"/>
        <v>No</v>
      </c>
      <c r="I459" s="18" t="str">
        <f t="shared" si="270"/>
        <v>Yes</v>
      </c>
      <c r="J459" s="18" t="str">
        <f t="shared" si="271"/>
        <v>Yes</v>
      </c>
      <c r="K459" s="21">
        <v>457</v>
      </c>
      <c r="L459" s="5" t="s">
        <v>1195</v>
      </c>
      <c r="M459" s="5" t="s">
        <v>1196</v>
      </c>
      <c r="N459" s="5" t="s">
        <v>2307</v>
      </c>
      <c r="O459" s="5" t="s">
        <v>152</v>
      </c>
      <c r="P459" s="5" t="s">
        <v>2724</v>
      </c>
      <c r="Q459" s="34" t="s">
        <v>4030</v>
      </c>
      <c r="R459" s="21">
        <v>1</v>
      </c>
      <c r="S459" s="22"/>
      <c r="T459" s="22"/>
      <c r="U459" s="22"/>
      <c r="V459" s="22"/>
      <c r="W459" s="22"/>
      <c r="X459" s="22"/>
      <c r="Y459" s="22"/>
      <c r="Z459" s="22"/>
      <c r="AA459" s="5" t="s">
        <v>24</v>
      </c>
      <c r="AB459" s="5" t="s">
        <v>4031</v>
      </c>
      <c r="AC459" s="34" t="s">
        <v>2379</v>
      </c>
      <c r="AD459" s="21">
        <v>1</v>
      </c>
    </row>
    <row r="460" spans="1:30" x14ac:dyDescent="0.3">
      <c r="A460" s="18" t="str">
        <f t="shared" ref="A460:B460" si="474">IF(AND(ISNUMBER(SEARCH("Yes",C460)),ISNUMBER(SEARCH("Yes",E460)),ISNUMBER(SEARCH("Yes",G460)),ISNUMBER(SEARCH("Yes",I460))),"Yes","No")</f>
        <v>Yes</v>
      </c>
      <c r="B460" s="18" t="str">
        <f t="shared" si="474"/>
        <v>Yes</v>
      </c>
      <c r="C460" s="15" t="str">
        <f t="shared" si="264"/>
        <v>Yes</v>
      </c>
      <c r="D460" s="18" t="str">
        <f t="shared" si="265"/>
        <v>Yes</v>
      </c>
      <c r="E460" s="18" t="str">
        <f t="shared" si="266"/>
        <v>Yes</v>
      </c>
      <c r="F460" s="18" t="str">
        <f t="shared" si="267"/>
        <v>Yes</v>
      </c>
      <c r="G460" s="18" t="str">
        <f t="shared" si="268"/>
        <v>Yes</v>
      </c>
      <c r="H460" s="18" t="str">
        <f t="shared" si="269"/>
        <v>Yes</v>
      </c>
      <c r="I460" s="18" t="str">
        <f t="shared" si="270"/>
        <v>Yes</v>
      </c>
      <c r="J460" s="18" t="str">
        <f t="shared" si="271"/>
        <v>Yes</v>
      </c>
      <c r="K460" s="21">
        <v>458</v>
      </c>
      <c r="L460" s="5" t="s">
        <v>85</v>
      </c>
      <c r="M460" s="5" t="s">
        <v>86</v>
      </c>
      <c r="N460" s="5" t="s">
        <v>2307</v>
      </c>
      <c r="O460" s="5" t="s">
        <v>24</v>
      </c>
      <c r="P460" s="5" t="s">
        <v>2936</v>
      </c>
      <c r="Q460" s="34" t="s">
        <v>4032</v>
      </c>
      <c r="R460" s="21">
        <v>1</v>
      </c>
      <c r="S460" s="5" t="s">
        <v>24</v>
      </c>
      <c r="T460" s="5" t="s">
        <v>4033</v>
      </c>
      <c r="U460" s="34" t="s">
        <v>4034</v>
      </c>
      <c r="V460" s="21">
        <v>1</v>
      </c>
      <c r="W460" s="5" t="s">
        <v>24</v>
      </c>
      <c r="X460" s="5" t="s">
        <v>4035</v>
      </c>
      <c r="Y460" s="34" t="s">
        <v>4036</v>
      </c>
      <c r="Z460" s="21">
        <v>1</v>
      </c>
      <c r="AA460" s="5" t="s">
        <v>2310</v>
      </c>
      <c r="AB460" s="5" t="s">
        <v>4037</v>
      </c>
      <c r="AC460" s="34" t="s">
        <v>2391</v>
      </c>
      <c r="AD460" s="21">
        <v>1</v>
      </c>
    </row>
    <row r="461" spans="1:30" x14ac:dyDescent="0.3">
      <c r="A461" s="18" t="str">
        <f t="shared" ref="A461:B461" si="475">IF(AND(ISNUMBER(SEARCH("Yes",C461)),ISNUMBER(SEARCH("Yes",E461)),ISNUMBER(SEARCH("Yes",G461)),ISNUMBER(SEARCH("Yes",I461))),"Yes","No")</f>
        <v>No</v>
      </c>
      <c r="B461" s="18" t="str">
        <f t="shared" si="475"/>
        <v>No</v>
      </c>
      <c r="C461" s="15" t="str">
        <f t="shared" si="264"/>
        <v>No</v>
      </c>
      <c r="D461" s="18" t="str">
        <f t="shared" si="265"/>
        <v>No</v>
      </c>
      <c r="E461" s="18" t="str">
        <f t="shared" si="266"/>
        <v>No</v>
      </c>
      <c r="F461" s="18" t="str">
        <f t="shared" si="267"/>
        <v>No</v>
      </c>
      <c r="G461" s="18" t="str">
        <f t="shared" si="268"/>
        <v>No</v>
      </c>
      <c r="H461" s="18" t="str">
        <f t="shared" si="269"/>
        <v>No</v>
      </c>
      <c r="I461" s="18" t="str">
        <f t="shared" si="270"/>
        <v>Yes</v>
      </c>
      <c r="J461" s="18" t="str">
        <f t="shared" si="271"/>
        <v>No</v>
      </c>
      <c r="K461" s="21">
        <v>459</v>
      </c>
      <c r="L461" s="5" t="s">
        <v>1197</v>
      </c>
      <c r="M461" s="5" t="s">
        <v>1198</v>
      </c>
      <c r="N461" s="5" t="s">
        <v>2307</v>
      </c>
      <c r="O461" s="5" t="s">
        <v>152</v>
      </c>
      <c r="P461" s="5" t="s">
        <v>4038</v>
      </c>
      <c r="Q461" s="34" t="s">
        <v>4039</v>
      </c>
      <c r="R461" s="21">
        <v>1</v>
      </c>
      <c r="S461" s="22"/>
      <c r="T461" s="22"/>
      <c r="U461" s="22"/>
      <c r="V461" s="22"/>
      <c r="W461" s="22"/>
      <c r="X461" s="22"/>
      <c r="Y461" s="22"/>
      <c r="Z461" s="22"/>
      <c r="AA461" s="5" t="s">
        <v>152</v>
      </c>
      <c r="AB461" s="5" t="s">
        <v>4040</v>
      </c>
      <c r="AC461" s="34" t="s">
        <v>4041</v>
      </c>
      <c r="AD461" s="21">
        <v>1</v>
      </c>
    </row>
    <row r="462" spans="1:30" x14ac:dyDescent="0.3">
      <c r="A462" s="18" t="str">
        <f t="shared" ref="A462:B462" si="476">IF(AND(ISNUMBER(SEARCH("Yes",C462)),ISNUMBER(SEARCH("Yes",E462)),ISNUMBER(SEARCH("Yes",G462)),ISNUMBER(SEARCH("Yes",I462))),"Yes","No")</f>
        <v>No</v>
      </c>
      <c r="B462" s="18" t="str">
        <f t="shared" si="476"/>
        <v>No</v>
      </c>
      <c r="C462" s="15" t="str">
        <f t="shared" si="264"/>
        <v>No</v>
      </c>
      <c r="D462" s="18" t="str">
        <f t="shared" si="265"/>
        <v>No</v>
      </c>
      <c r="E462" s="18" t="str">
        <f t="shared" si="266"/>
        <v>No</v>
      </c>
      <c r="F462" s="18" t="str">
        <f t="shared" si="267"/>
        <v>No</v>
      </c>
      <c r="G462" s="18" t="str">
        <f t="shared" si="268"/>
        <v>No</v>
      </c>
      <c r="H462" s="18" t="str">
        <f t="shared" si="269"/>
        <v>No</v>
      </c>
      <c r="I462" s="18" t="str">
        <f t="shared" si="270"/>
        <v>Yes</v>
      </c>
      <c r="J462" s="18" t="str">
        <f t="shared" si="271"/>
        <v>Yes</v>
      </c>
      <c r="K462" s="21">
        <v>460</v>
      </c>
      <c r="L462" s="5" t="s">
        <v>1199</v>
      </c>
      <c r="M462" s="5" t="s">
        <v>1200</v>
      </c>
      <c r="N462" s="5" t="s">
        <v>2307</v>
      </c>
      <c r="O462" s="5" t="s">
        <v>152</v>
      </c>
      <c r="P462" s="5" t="s">
        <v>4042</v>
      </c>
      <c r="Q462" s="34" t="s">
        <v>4043</v>
      </c>
      <c r="R462" s="21">
        <v>1</v>
      </c>
      <c r="S462" s="22"/>
      <c r="T462" s="22"/>
      <c r="U462" s="22"/>
      <c r="V462" s="22"/>
      <c r="W462" s="22"/>
      <c r="X462" s="22"/>
      <c r="Y462" s="22"/>
      <c r="Z462" s="22"/>
      <c r="AA462" s="5" t="s">
        <v>2310</v>
      </c>
      <c r="AB462" s="5" t="s">
        <v>4044</v>
      </c>
      <c r="AC462" s="34" t="s">
        <v>4045</v>
      </c>
      <c r="AD462" s="21">
        <v>1</v>
      </c>
    </row>
    <row r="463" spans="1:30" x14ac:dyDescent="0.3">
      <c r="A463" s="18" t="str">
        <f t="shared" ref="A463:B463" si="477">IF(AND(ISNUMBER(SEARCH("Yes",C463)),ISNUMBER(SEARCH("Yes",E463)),ISNUMBER(SEARCH("Yes",G463)),ISNUMBER(SEARCH("Yes",I463))),"Yes","No")</f>
        <v>No</v>
      </c>
      <c r="B463" s="18" t="str">
        <f t="shared" si="477"/>
        <v>No</v>
      </c>
      <c r="C463" s="15" t="str">
        <f t="shared" si="264"/>
        <v>No</v>
      </c>
      <c r="D463" s="18" t="str">
        <f t="shared" si="265"/>
        <v>No</v>
      </c>
      <c r="E463" s="18" t="str">
        <f t="shared" si="266"/>
        <v>No</v>
      </c>
      <c r="F463" s="18" t="str">
        <f t="shared" si="267"/>
        <v>Yes</v>
      </c>
      <c r="G463" s="18" t="str">
        <f t="shared" si="268"/>
        <v>No</v>
      </c>
      <c r="H463" s="18" t="str">
        <f t="shared" si="269"/>
        <v>No</v>
      </c>
      <c r="I463" s="18" t="str">
        <f t="shared" si="270"/>
        <v>Yes</v>
      </c>
      <c r="J463" s="18" t="str">
        <f t="shared" si="271"/>
        <v>Yes</v>
      </c>
      <c r="K463" s="21">
        <v>461</v>
      </c>
      <c r="L463" s="5" t="s">
        <v>1201</v>
      </c>
      <c r="M463" s="5" t="s">
        <v>1202</v>
      </c>
      <c r="N463" s="5" t="s">
        <v>2307</v>
      </c>
      <c r="O463" s="5" t="s">
        <v>152</v>
      </c>
      <c r="P463" s="5" t="s">
        <v>2358</v>
      </c>
      <c r="Q463" s="34" t="s">
        <v>4046</v>
      </c>
      <c r="R463" s="21">
        <v>1</v>
      </c>
      <c r="S463" s="5" t="s">
        <v>152</v>
      </c>
      <c r="T463" s="5" t="s">
        <v>4047</v>
      </c>
      <c r="U463" s="34" t="s">
        <v>4048</v>
      </c>
      <c r="V463" s="21">
        <v>1</v>
      </c>
      <c r="W463" s="22"/>
      <c r="X463" s="22"/>
      <c r="Y463" s="22"/>
      <c r="Z463" s="22"/>
      <c r="AA463" s="5" t="s">
        <v>2310</v>
      </c>
      <c r="AB463" s="5" t="s">
        <v>4049</v>
      </c>
      <c r="AC463" s="34" t="s">
        <v>4050</v>
      </c>
      <c r="AD463" s="21">
        <v>1</v>
      </c>
    </row>
    <row r="464" spans="1:30" x14ac:dyDescent="0.3">
      <c r="A464" s="18" t="str">
        <f t="shared" ref="A464:B464" si="478">IF(AND(ISNUMBER(SEARCH("Yes",C464)),ISNUMBER(SEARCH("Yes",E464)),ISNUMBER(SEARCH("Yes",G464)),ISNUMBER(SEARCH("Yes",I464))),"Yes","No")</f>
        <v>No</v>
      </c>
      <c r="B464" s="18" t="str">
        <f t="shared" si="478"/>
        <v>No</v>
      </c>
      <c r="C464" s="15" t="str">
        <f t="shared" si="264"/>
        <v>No</v>
      </c>
      <c r="D464" s="18" t="str">
        <f t="shared" si="265"/>
        <v>No</v>
      </c>
      <c r="E464" s="18" t="str">
        <f t="shared" si="266"/>
        <v>No</v>
      </c>
      <c r="F464" s="18" t="str">
        <f t="shared" si="267"/>
        <v>No</v>
      </c>
      <c r="G464" s="18" t="str">
        <f t="shared" si="268"/>
        <v>No</v>
      </c>
      <c r="H464" s="18" t="str">
        <f t="shared" si="269"/>
        <v>No</v>
      </c>
      <c r="I464" s="18" t="str">
        <f t="shared" si="270"/>
        <v>Yes</v>
      </c>
      <c r="J464" s="18" t="str">
        <f t="shared" si="271"/>
        <v>Yes</v>
      </c>
      <c r="K464" s="21">
        <v>462</v>
      </c>
      <c r="L464" s="5" t="s">
        <v>1203</v>
      </c>
      <c r="M464" s="5" t="s">
        <v>1204</v>
      </c>
      <c r="N464" s="5" t="s">
        <v>2307</v>
      </c>
      <c r="O464" s="5" t="s">
        <v>152</v>
      </c>
      <c r="P464" s="5" t="s">
        <v>2333</v>
      </c>
      <c r="Q464" s="34" t="s">
        <v>4051</v>
      </c>
      <c r="R464" s="21">
        <v>1</v>
      </c>
      <c r="S464" s="22"/>
      <c r="T464" s="22"/>
      <c r="U464" s="22"/>
      <c r="V464" s="22"/>
      <c r="W464" s="22"/>
      <c r="X464" s="22"/>
      <c r="Y464" s="22"/>
      <c r="Z464" s="22"/>
      <c r="AA464" s="5" t="s">
        <v>2310</v>
      </c>
      <c r="AB464" s="5" t="s">
        <v>2595</v>
      </c>
      <c r="AC464" s="34" t="s">
        <v>4052</v>
      </c>
      <c r="AD464" s="21">
        <v>1</v>
      </c>
    </row>
    <row r="465" spans="1:30" x14ac:dyDescent="0.3">
      <c r="A465" s="18" t="str">
        <f t="shared" ref="A465:B465" si="479">IF(AND(ISNUMBER(SEARCH("Yes",C465)),ISNUMBER(SEARCH("Yes",E465)),ISNUMBER(SEARCH("Yes",G465)),ISNUMBER(SEARCH("Yes",I465))),"Yes","No")</f>
        <v>No</v>
      </c>
      <c r="B465" s="18" t="str">
        <f t="shared" si="479"/>
        <v>No</v>
      </c>
      <c r="C465" s="15" t="str">
        <f t="shared" si="264"/>
        <v>No</v>
      </c>
      <c r="D465" s="18" t="str">
        <f t="shared" si="265"/>
        <v>No</v>
      </c>
      <c r="E465" s="18" t="str">
        <f t="shared" si="266"/>
        <v>No</v>
      </c>
      <c r="F465" s="18" t="str">
        <f t="shared" si="267"/>
        <v>No</v>
      </c>
      <c r="G465" s="18" t="str">
        <f t="shared" si="268"/>
        <v>No</v>
      </c>
      <c r="H465" s="18" t="str">
        <f t="shared" si="269"/>
        <v>No</v>
      </c>
      <c r="I465" s="18" t="str">
        <f t="shared" si="270"/>
        <v>Yes</v>
      </c>
      <c r="J465" s="18" t="str">
        <f t="shared" si="271"/>
        <v>Yes</v>
      </c>
      <c r="K465" s="21">
        <v>463</v>
      </c>
      <c r="L465" s="5" t="s">
        <v>1205</v>
      </c>
      <c r="M465" s="5" t="s">
        <v>1206</v>
      </c>
      <c r="N465" s="5" t="s">
        <v>2307</v>
      </c>
      <c r="O465" s="5" t="s">
        <v>152</v>
      </c>
      <c r="P465" s="5" t="s">
        <v>2350</v>
      </c>
      <c r="Q465" s="34" t="s">
        <v>4053</v>
      </c>
      <c r="R465" s="21">
        <v>1</v>
      </c>
      <c r="S465" s="22"/>
      <c r="T465" s="22"/>
      <c r="U465" s="22"/>
      <c r="V465" s="22"/>
      <c r="W465" s="22"/>
      <c r="X465" s="22"/>
      <c r="Y465" s="22"/>
      <c r="Z465" s="22"/>
      <c r="AA465" s="5" t="s">
        <v>2310</v>
      </c>
      <c r="AB465" s="5" t="s">
        <v>4054</v>
      </c>
      <c r="AC465" s="34" t="s">
        <v>4055</v>
      </c>
      <c r="AD465" s="21">
        <v>1</v>
      </c>
    </row>
    <row r="466" spans="1:30" x14ac:dyDescent="0.3">
      <c r="A466" s="18" t="str">
        <f t="shared" ref="A466:B466" si="480">IF(AND(ISNUMBER(SEARCH("Yes",C466)),ISNUMBER(SEARCH("Yes",E466)),ISNUMBER(SEARCH("Yes",G466)),ISNUMBER(SEARCH("Yes",I466))),"Yes","No")</f>
        <v>No</v>
      </c>
      <c r="B466" s="18" t="str">
        <f t="shared" si="480"/>
        <v>No</v>
      </c>
      <c r="C466" s="15" t="str">
        <f t="shared" si="264"/>
        <v>No</v>
      </c>
      <c r="D466" s="18" t="str">
        <f t="shared" si="265"/>
        <v>No</v>
      </c>
      <c r="E466" s="18" t="str">
        <f t="shared" si="266"/>
        <v>No</v>
      </c>
      <c r="F466" s="18" t="str">
        <f t="shared" si="267"/>
        <v>No</v>
      </c>
      <c r="G466" s="18" t="str">
        <f t="shared" si="268"/>
        <v>No</v>
      </c>
      <c r="H466" s="18" t="str">
        <f t="shared" si="269"/>
        <v>No</v>
      </c>
      <c r="I466" s="18" t="str">
        <f t="shared" si="270"/>
        <v>Yes</v>
      </c>
      <c r="J466" s="18" t="str">
        <f t="shared" si="271"/>
        <v>Yes</v>
      </c>
      <c r="K466" s="21">
        <v>464</v>
      </c>
      <c r="L466" s="5" t="s">
        <v>1207</v>
      </c>
      <c r="M466" s="5" t="s">
        <v>1208</v>
      </c>
      <c r="N466" s="5" t="s">
        <v>2307</v>
      </c>
      <c r="O466" s="5" t="s">
        <v>152</v>
      </c>
      <c r="P466" s="5" t="s">
        <v>2346</v>
      </c>
      <c r="Q466" s="34" t="s">
        <v>4056</v>
      </c>
      <c r="R466" s="21">
        <v>1</v>
      </c>
      <c r="S466" s="22"/>
      <c r="T466" s="22"/>
      <c r="U466" s="22"/>
      <c r="V466" s="22"/>
      <c r="W466" s="22"/>
      <c r="X466" s="22"/>
      <c r="Y466" s="22"/>
      <c r="Z466" s="22"/>
      <c r="AA466" s="5" t="s">
        <v>24</v>
      </c>
      <c r="AB466" s="5" t="s">
        <v>4057</v>
      </c>
      <c r="AC466" s="34" t="s">
        <v>4058</v>
      </c>
      <c r="AD466" s="21">
        <v>1</v>
      </c>
    </row>
    <row r="467" spans="1:30" x14ac:dyDescent="0.3">
      <c r="A467" s="18" t="str">
        <f t="shared" ref="A467:B467" si="481">IF(AND(ISNUMBER(SEARCH("Yes",C467)),ISNUMBER(SEARCH("Yes",E467)),ISNUMBER(SEARCH("Yes",G467)),ISNUMBER(SEARCH("Yes",I467))),"Yes","No")</f>
        <v>No</v>
      </c>
      <c r="B467" s="18" t="str">
        <f t="shared" si="481"/>
        <v>No</v>
      </c>
      <c r="C467" s="15" t="str">
        <f t="shared" si="264"/>
        <v>No</v>
      </c>
      <c r="D467" s="18" t="str">
        <f t="shared" si="265"/>
        <v>No</v>
      </c>
      <c r="E467" s="18" t="str">
        <f t="shared" si="266"/>
        <v>No</v>
      </c>
      <c r="F467" s="18" t="str">
        <f t="shared" si="267"/>
        <v>No</v>
      </c>
      <c r="G467" s="18" t="str">
        <f t="shared" si="268"/>
        <v>No</v>
      </c>
      <c r="H467" s="18" t="str">
        <f t="shared" si="269"/>
        <v>No</v>
      </c>
      <c r="I467" s="18" t="str">
        <f t="shared" si="270"/>
        <v>Yes</v>
      </c>
      <c r="J467" s="18" t="str">
        <f t="shared" si="271"/>
        <v>Yes</v>
      </c>
      <c r="K467" s="21">
        <v>465</v>
      </c>
      <c r="L467" s="5" t="s">
        <v>1209</v>
      </c>
      <c r="M467" s="5" t="s">
        <v>1210</v>
      </c>
      <c r="N467" s="5" t="s">
        <v>2307</v>
      </c>
      <c r="O467" s="5" t="s">
        <v>152</v>
      </c>
      <c r="P467" s="5" t="s">
        <v>2724</v>
      </c>
      <c r="Q467" s="34" t="s">
        <v>4059</v>
      </c>
      <c r="R467" s="21">
        <v>1</v>
      </c>
      <c r="S467" s="22"/>
      <c r="T467" s="22"/>
      <c r="U467" s="22"/>
      <c r="V467" s="22"/>
      <c r="W467" s="22"/>
      <c r="X467" s="22"/>
      <c r="Y467" s="22"/>
      <c r="Z467" s="22"/>
      <c r="AA467" s="5" t="s">
        <v>24</v>
      </c>
      <c r="AB467" s="5" t="s">
        <v>4060</v>
      </c>
      <c r="AC467" s="34" t="s">
        <v>4061</v>
      </c>
      <c r="AD467" s="21">
        <v>1</v>
      </c>
    </row>
    <row r="468" spans="1:30" x14ac:dyDescent="0.3">
      <c r="A468" s="18" t="str">
        <f t="shared" ref="A468:B468" si="482">IF(AND(ISNUMBER(SEARCH("Yes",C468)),ISNUMBER(SEARCH("Yes",E468)),ISNUMBER(SEARCH("Yes",G468)),ISNUMBER(SEARCH("Yes",I468))),"Yes","No")</f>
        <v>No</v>
      </c>
      <c r="B468" s="18" t="str">
        <f t="shared" si="482"/>
        <v>No</v>
      </c>
      <c r="C468" s="15" t="str">
        <f t="shared" si="264"/>
        <v>No</v>
      </c>
      <c r="D468" s="18" t="str">
        <f t="shared" si="265"/>
        <v>No</v>
      </c>
      <c r="E468" s="18" t="str">
        <f t="shared" si="266"/>
        <v>Yes</v>
      </c>
      <c r="F468" s="18" t="str">
        <f t="shared" si="267"/>
        <v>Yes</v>
      </c>
      <c r="G468" s="18" t="str">
        <f t="shared" si="268"/>
        <v>Yes</v>
      </c>
      <c r="H468" s="18" t="str">
        <f t="shared" si="269"/>
        <v>Yes</v>
      </c>
      <c r="I468" s="18" t="str">
        <f t="shared" si="270"/>
        <v>Yes</v>
      </c>
      <c r="J468" s="18" t="str">
        <f t="shared" si="271"/>
        <v>Yes</v>
      </c>
      <c r="K468" s="21">
        <v>466</v>
      </c>
      <c r="L468" s="5" t="s">
        <v>353</v>
      </c>
      <c r="M468" s="5" t="s">
        <v>354</v>
      </c>
      <c r="N468" s="5" t="s">
        <v>2307</v>
      </c>
      <c r="O468" s="5" t="s">
        <v>152</v>
      </c>
      <c r="P468" s="5" t="s">
        <v>3458</v>
      </c>
      <c r="Q468" s="34" t="s">
        <v>2824</v>
      </c>
      <c r="R468" s="21">
        <v>1</v>
      </c>
      <c r="S468" s="5" t="s">
        <v>2310</v>
      </c>
      <c r="T468" s="5" t="s">
        <v>2492</v>
      </c>
      <c r="U468" s="34" t="s">
        <v>4062</v>
      </c>
      <c r="V468" s="21">
        <v>1</v>
      </c>
      <c r="W468" s="5" t="s">
        <v>2310</v>
      </c>
      <c r="X468" s="5" t="s">
        <v>4063</v>
      </c>
      <c r="Y468" s="34" t="s">
        <v>4064</v>
      </c>
      <c r="Z468" s="21">
        <v>1</v>
      </c>
      <c r="AA468" s="5" t="s">
        <v>24</v>
      </c>
      <c r="AB468" s="5" t="s">
        <v>4065</v>
      </c>
      <c r="AC468" s="34" t="s">
        <v>4066</v>
      </c>
      <c r="AD468" s="21">
        <v>1</v>
      </c>
    </row>
    <row r="469" spans="1:30" x14ac:dyDescent="0.3">
      <c r="A469" s="18" t="str">
        <f t="shared" ref="A469:B469" si="483">IF(AND(ISNUMBER(SEARCH("Yes",C469)),ISNUMBER(SEARCH("Yes",E469)),ISNUMBER(SEARCH("Yes",G469)),ISNUMBER(SEARCH("Yes",I469))),"Yes","No")</f>
        <v>Yes</v>
      </c>
      <c r="B469" s="18" t="str">
        <f t="shared" si="483"/>
        <v>Yes</v>
      </c>
      <c r="C469" s="15" t="str">
        <f t="shared" si="264"/>
        <v>Yes</v>
      </c>
      <c r="D469" s="18" t="str">
        <f t="shared" si="265"/>
        <v>Yes</v>
      </c>
      <c r="E469" s="18" t="str">
        <f t="shared" si="266"/>
        <v>Yes</v>
      </c>
      <c r="F469" s="18" t="str">
        <f t="shared" si="267"/>
        <v>Yes</v>
      </c>
      <c r="G469" s="18" t="str">
        <f t="shared" si="268"/>
        <v>Yes</v>
      </c>
      <c r="H469" s="18" t="str">
        <f t="shared" si="269"/>
        <v>Yes</v>
      </c>
      <c r="I469" s="18" t="str">
        <f t="shared" si="270"/>
        <v>Yes</v>
      </c>
      <c r="J469" s="18" t="str">
        <f t="shared" si="271"/>
        <v>Yes</v>
      </c>
      <c r="K469" s="21">
        <v>467</v>
      </c>
      <c r="L469" s="5" t="s">
        <v>88</v>
      </c>
      <c r="M469" s="5" t="s">
        <v>89</v>
      </c>
      <c r="N469" s="5" t="s">
        <v>2307</v>
      </c>
      <c r="O469" s="5" t="s">
        <v>24</v>
      </c>
      <c r="P469" s="5" t="s">
        <v>4067</v>
      </c>
      <c r="Q469" s="34" t="s">
        <v>4068</v>
      </c>
      <c r="R469" s="21">
        <v>1</v>
      </c>
      <c r="S469" s="5" t="s">
        <v>24</v>
      </c>
      <c r="T469" s="5" t="s">
        <v>4069</v>
      </c>
      <c r="U469" s="34" t="s">
        <v>4070</v>
      </c>
      <c r="V469" s="21">
        <v>1</v>
      </c>
      <c r="W469" s="5" t="s">
        <v>24</v>
      </c>
      <c r="X469" s="5" t="s">
        <v>4071</v>
      </c>
      <c r="Y469" s="34" t="s">
        <v>4072</v>
      </c>
      <c r="Z469" s="21">
        <v>1</v>
      </c>
      <c r="AA469" s="5" t="s">
        <v>2310</v>
      </c>
      <c r="AB469" s="5" t="s">
        <v>4073</v>
      </c>
      <c r="AC469" s="34" t="s">
        <v>4074</v>
      </c>
      <c r="AD469" s="21">
        <v>1</v>
      </c>
    </row>
    <row r="470" spans="1:30" x14ac:dyDescent="0.3">
      <c r="A470" s="18" t="str">
        <f t="shared" ref="A470:B470" si="484">IF(AND(ISNUMBER(SEARCH("Yes",C470)),ISNUMBER(SEARCH("Yes",E470)),ISNUMBER(SEARCH("Yes",G470)),ISNUMBER(SEARCH("Yes",I470))),"Yes","No")</f>
        <v>No</v>
      </c>
      <c r="B470" s="18" t="str">
        <f t="shared" si="484"/>
        <v>No</v>
      </c>
      <c r="C470" s="15" t="str">
        <f t="shared" si="264"/>
        <v>No</v>
      </c>
      <c r="D470" s="18" t="str">
        <f t="shared" si="265"/>
        <v>No</v>
      </c>
      <c r="E470" s="18" t="str">
        <f t="shared" si="266"/>
        <v>No</v>
      </c>
      <c r="F470" s="18" t="str">
        <f t="shared" si="267"/>
        <v>No</v>
      </c>
      <c r="G470" s="18" t="str">
        <f t="shared" si="268"/>
        <v>No</v>
      </c>
      <c r="H470" s="18" t="str">
        <f t="shared" si="269"/>
        <v>No</v>
      </c>
      <c r="I470" s="18" t="str">
        <f t="shared" si="270"/>
        <v>Yes</v>
      </c>
      <c r="J470" s="18" t="str">
        <f t="shared" si="271"/>
        <v>Yes</v>
      </c>
      <c r="K470" s="21">
        <v>468</v>
      </c>
      <c r="L470" s="5" t="s">
        <v>1211</v>
      </c>
      <c r="M470" s="5" t="s">
        <v>1212</v>
      </c>
      <c r="N470" s="5" t="s">
        <v>2307</v>
      </c>
      <c r="O470" s="5" t="s">
        <v>152</v>
      </c>
      <c r="P470" s="5" t="s">
        <v>3981</v>
      </c>
      <c r="Q470" s="34" t="s">
        <v>4075</v>
      </c>
      <c r="R470" s="21">
        <v>1</v>
      </c>
      <c r="S470" s="22"/>
      <c r="T470" s="22"/>
      <c r="U470" s="22"/>
      <c r="V470" s="22"/>
      <c r="W470" s="22"/>
      <c r="X470" s="22"/>
      <c r="Y470" s="22"/>
      <c r="Z470" s="22"/>
      <c r="AA470" s="5" t="s">
        <v>2310</v>
      </c>
      <c r="AB470" s="5" t="s">
        <v>4076</v>
      </c>
      <c r="AC470" s="34" t="s">
        <v>4077</v>
      </c>
      <c r="AD470" s="21">
        <v>1</v>
      </c>
    </row>
    <row r="471" spans="1:30" x14ac:dyDescent="0.3">
      <c r="A471" s="18" t="str">
        <f t="shared" ref="A471:B471" si="485">IF(AND(ISNUMBER(SEARCH("Yes",C471)),ISNUMBER(SEARCH("Yes",E471)),ISNUMBER(SEARCH("Yes",G471)),ISNUMBER(SEARCH("Yes",I471))),"Yes","No")</f>
        <v>No</v>
      </c>
      <c r="B471" s="18" t="str">
        <f t="shared" si="485"/>
        <v>No</v>
      </c>
      <c r="C471" s="15" t="str">
        <f t="shared" si="264"/>
        <v>No</v>
      </c>
      <c r="D471" s="18" t="str">
        <f t="shared" si="265"/>
        <v>No</v>
      </c>
      <c r="E471" s="18" t="str">
        <f t="shared" si="266"/>
        <v>No</v>
      </c>
      <c r="F471" s="18" t="str">
        <f t="shared" si="267"/>
        <v>No</v>
      </c>
      <c r="G471" s="18" t="str">
        <f t="shared" si="268"/>
        <v>No</v>
      </c>
      <c r="H471" s="18" t="str">
        <f t="shared" si="269"/>
        <v>No</v>
      </c>
      <c r="I471" s="18" t="str">
        <f t="shared" si="270"/>
        <v>Yes</v>
      </c>
      <c r="J471" s="18" t="str">
        <f t="shared" si="271"/>
        <v>Yes</v>
      </c>
      <c r="K471" s="21">
        <v>469</v>
      </c>
      <c r="L471" s="5" t="s">
        <v>1213</v>
      </c>
      <c r="M471" s="5" t="s">
        <v>1214</v>
      </c>
      <c r="N471" s="5" t="s">
        <v>2307</v>
      </c>
      <c r="O471" s="5" t="s">
        <v>152</v>
      </c>
      <c r="P471" s="5" t="s">
        <v>2649</v>
      </c>
      <c r="Q471" s="34" t="s">
        <v>3152</v>
      </c>
      <c r="R471" s="21">
        <v>1</v>
      </c>
      <c r="S471" s="22"/>
      <c r="T471" s="22"/>
      <c r="U471" s="22"/>
      <c r="V471" s="22"/>
      <c r="W471" s="22"/>
      <c r="X471" s="22"/>
      <c r="Y471" s="22"/>
      <c r="Z471" s="22"/>
      <c r="AA471" s="5" t="s">
        <v>2310</v>
      </c>
      <c r="AB471" s="5" t="s">
        <v>4078</v>
      </c>
      <c r="AC471" s="34" t="s">
        <v>4079</v>
      </c>
      <c r="AD471" s="21">
        <v>1</v>
      </c>
    </row>
    <row r="472" spans="1:30" x14ac:dyDescent="0.3">
      <c r="A472" s="18" t="str">
        <f t="shared" ref="A472:B472" si="486">IF(AND(ISNUMBER(SEARCH("Yes",C472)),ISNUMBER(SEARCH("Yes",E472)),ISNUMBER(SEARCH("Yes",G472)),ISNUMBER(SEARCH("Yes",I472))),"Yes","No")</f>
        <v>No</v>
      </c>
      <c r="B472" s="18" t="str">
        <f t="shared" si="486"/>
        <v>No</v>
      </c>
      <c r="C472" s="15" t="str">
        <f t="shared" si="264"/>
        <v>No</v>
      </c>
      <c r="D472" s="18" t="str">
        <f t="shared" si="265"/>
        <v>No</v>
      </c>
      <c r="E472" s="18" t="str">
        <f t="shared" si="266"/>
        <v>No</v>
      </c>
      <c r="F472" s="18" t="str">
        <f t="shared" si="267"/>
        <v>No</v>
      </c>
      <c r="G472" s="18" t="str">
        <f t="shared" si="268"/>
        <v>No</v>
      </c>
      <c r="H472" s="18" t="str">
        <f t="shared" si="269"/>
        <v>No</v>
      </c>
      <c r="I472" s="18" t="str">
        <f t="shared" si="270"/>
        <v>Yes</v>
      </c>
      <c r="J472" s="18" t="str">
        <f t="shared" si="271"/>
        <v>Yes</v>
      </c>
      <c r="K472" s="21">
        <v>470</v>
      </c>
      <c r="L472" s="5" t="s">
        <v>1215</v>
      </c>
      <c r="M472" s="5" t="s">
        <v>1216</v>
      </c>
      <c r="N472" s="5" t="s">
        <v>2307</v>
      </c>
      <c r="O472" s="5" t="s">
        <v>152</v>
      </c>
      <c r="P472" s="5" t="s">
        <v>2431</v>
      </c>
      <c r="Q472" s="34" t="s">
        <v>4080</v>
      </c>
      <c r="R472" s="21">
        <v>1</v>
      </c>
      <c r="S472" s="22"/>
      <c r="T472" s="22"/>
      <c r="U472" s="22"/>
      <c r="V472" s="22"/>
      <c r="W472" s="22"/>
      <c r="X472" s="22"/>
      <c r="Y472" s="22"/>
      <c r="Z472" s="22"/>
      <c r="AA472" s="5" t="s">
        <v>2310</v>
      </c>
      <c r="AB472" s="5" t="s">
        <v>4081</v>
      </c>
      <c r="AC472" s="34" t="s">
        <v>4082</v>
      </c>
      <c r="AD472" s="21">
        <v>1</v>
      </c>
    </row>
    <row r="473" spans="1:30" x14ac:dyDescent="0.3">
      <c r="A473" s="18" t="str">
        <f t="shared" ref="A473:B473" si="487">IF(AND(ISNUMBER(SEARCH("Yes",C473)),ISNUMBER(SEARCH("Yes",E473)),ISNUMBER(SEARCH("Yes",G473)),ISNUMBER(SEARCH("Yes",I473))),"Yes","No")</f>
        <v>No</v>
      </c>
      <c r="B473" s="18" t="str">
        <f t="shared" si="487"/>
        <v>No</v>
      </c>
      <c r="C473" s="15" t="str">
        <f t="shared" si="264"/>
        <v>No</v>
      </c>
      <c r="D473" s="18" t="str">
        <f t="shared" si="265"/>
        <v>No</v>
      </c>
      <c r="E473" s="18" t="str">
        <f t="shared" si="266"/>
        <v>No</v>
      </c>
      <c r="F473" s="18" t="str">
        <f t="shared" si="267"/>
        <v>No</v>
      </c>
      <c r="G473" s="18" t="str">
        <f t="shared" si="268"/>
        <v>No</v>
      </c>
      <c r="H473" s="18" t="str">
        <f t="shared" si="269"/>
        <v>No</v>
      </c>
      <c r="I473" s="18" t="str">
        <f t="shared" si="270"/>
        <v>Yes</v>
      </c>
      <c r="J473" s="18" t="str">
        <f t="shared" si="271"/>
        <v>Yes</v>
      </c>
      <c r="K473" s="21">
        <v>471</v>
      </c>
      <c r="L473" s="5" t="s">
        <v>1217</v>
      </c>
      <c r="M473" s="5" t="s">
        <v>1218</v>
      </c>
      <c r="N473" s="5" t="s">
        <v>2307</v>
      </c>
      <c r="O473" s="5" t="s">
        <v>152</v>
      </c>
      <c r="P473" s="5" t="s">
        <v>4083</v>
      </c>
      <c r="Q473" s="34" t="s">
        <v>4084</v>
      </c>
      <c r="R473" s="21">
        <v>1</v>
      </c>
      <c r="S473" s="22"/>
      <c r="T473" s="22"/>
      <c r="U473" s="22"/>
      <c r="V473" s="22"/>
      <c r="W473" s="22"/>
      <c r="X473" s="22"/>
      <c r="Y473" s="22"/>
      <c r="Z473" s="22"/>
      <c r="AA473" s="5" t="s">
        <v>2310</v>
      </c>
      <c r="AB473" s="5" t="s">
        <v>2422</v>
      </c>
      <c r="AC473" s="34" t="s">
        <v>2471</v>
      </c>
      <c r="AD473" s="21">
        <v>1</v>
      </c>
    </row>
    <row r="474" spans="1:30" x14ac:dyDescent="0.3">
      <c r="A474" s="18" t="str">
        <f t="shared" ref="A474:B474" si="488">IF(AND(ISNUMBER(SEARCH("Yes",C474)),ISNUMBER(SEARCH("Yes",E474)),ISNUMBER(SEARCH("Yes",G474)),ISNUMBER(SEARCH("Yes",I474))),"Yes","No")</f>
        <v>No</v>
      </c>
      <c r="B474" s="18" t="str">
        <f t="shared" si="488"/>
        <v>No</v>
      </c>
      <c r="C474" s="15" t="str">
        <f t="shared" si="264"/>
        <v>No</v>
      </c>
      <c r="D474" s="18" t="str">
        <f t="shared" si="265"/>
        <v>No</v>
      </c>
      <c r="E474" s="18" t="str">
        <f t="shared" si="266"/>
        <v>No</v>
      </c>
      <c r="F474" s="18" t="str">
        <f t="shared" si="267"/>
        <v>No</v>
      </c>
      <c r="G474" s="18" t="str">
        <f t="shared" si="268"/>
        <v>No</v>
      </c>
      <c r="H474" s="18" t="str">
        <f t="shared" si="269"/>
        <v>No</v>
      </c>
      <c r="I474" s="18" t="str">
        <f t="shared" si="270"/>
        <v>Yes</v>
      </c>
      <c r="J474" s="18" t="str">
        <f t="shared" si="271"/>
        <v>Yes</v>
      </c>
      <c r="K474" s="21">
        <v>472</v>
      </c>
      <c r="L474" s="5" t="s">
        <v>1219</v>
      </c>
      <c r="M474" s="5" t="s">
        <v>1220</v>
      </c>
      <c r="N474" s="5" t="s">
        <v>2307</v>
      </c>
      <c r="O474" s="5" t="s">
        <v>152</v>
      </c>
      <c r="P474" s="5" t="s">
        <v>2325</v>
      </c>
      <c r="Q474" s="34" t="s">
        <v>4085</v>
      </c>
      <c r="R474" s="21">
        <v>1</v>
      </c>
      <c r="S474" s="22"/>
      <c r="T474" s="22"/>
      <c r="U474" s="22"/>
      <c r="V474" s="22"/>
      <c r="W474" s="22"/>
      <c r="X474" s="22"/>
      <c r="Y474" s="22"/>
      <c r="Z474" s="22"/>
      <c r="AA474" s="5" t="s">
        <v>2310</v>
      </c>
      <c r="AB474" s="5" t="s">
        <v>2422</v>
      </c>
      <c r="AC474" s="34" t="s">
        <v>2471</v>
      </c>
      <c r="AD474" s="21">
        <v>1</v>
      </c>
    </row>
    <row r="475" spans="1:30" x14ac:dyDescent="0.3">
      <c r="A475" s="18" t="str">
        <f t="shared" ref="A475:B475" si="489">IF(AND(ISNUMBER(SEARCH("Yes",C475)),ISNUMBER(SEARCH("Yes",E475)),ISNUMBER(SEARCH("Yes",G475)),ISNUMBER(SEARCH("Yes",I475))),"Yes","No")</f>
        <v>No</v>
      </c>
      <c r="B475" s="18" t="str">
        <f t="shared" si="489"/>
        <v>No</v>
      </c>
      <c r="C475" s="15" t="str">
        <f t="shared" si="264"/>
        <v>No</v>
      </c>
      <c r="D475" s="18" t="str">
        <f t="shared" si="265"/>
        <v>No</v>
      </c>
      <c r="E475" s="18" t="str">
        <f t="shared" si="266"/>
        <v>No</v>
      </c>
      <c r="F475" s="18" t="str">
        <f t="shared" si="267"/>
        <v>No</v>
      </c>
      <c r="G475" s="18" t="str">
        <f t="shared" si="268"/>
        <v>No</v>
      </c>
      <c r="H475" s="18" t="str">
        <f t="shared" si="269"/>
        <v>No</v>
      </c>
      <c r="I475" s="18" t="str">
        <f t="shared" si="270"/>
        <v>Yes</v>
      </c>
      <c r="J475" s="18" t="str">
        <f t="shared" si="271"/>
        <v>Yes</v>
      </c>
      <c r="K475" s="21">
        <v>473</v>
      </c>
      <c r="L475" s="5" t="s">
        <v>1221</v>
      </c>
      <c r="M475" s="5" t="s">
        <v>1222</v>
      </c>
      <c r="N475" s="5" t="s">
        <v>2307</v>
      </c>
      <c r="O475" s="5" t="s">
        <v>152</v>
      </c>
      <c r="P475" s="5" t="s">
        <v>4086</v>
      </c>
      <c r="Q475" s="34" t="s">
        <v>4087</v>
      </c>
      <c r="R475" s="21">
        <v>1</v>
      </c>
      <c r="S475" s="22"/>
      <c r="T475" s="22"/>
      <c r="U475" s="22"/>
      <c r="V475" s="22"/>
      <c r="W475" s="22"/>
      <c r="X475" s="22"/>
      <c r="Y475" s="22"/>
      <c r="Z475" s="22"/>
      <c r="AA475" s="5" t="s">
        <v>2310</v>
      </c>
      <c r="AB475" s="5" t="s">
        <v>4088</v>
      </c>
      <c r="AC475" s="34" t="s">
        <v>4089</v>
      </c>
      <c r="AD475" s="21">
        <v>1</v>
      </c>
    </row>
    <row r="476" spans="1:30" x14ac:dyDescent="0.3">
      <c r="A476" s="18" t="str">
        <f t="shared" ref="A476:B476" si="490">IF(AND(ISNUMBER(SEARCH("Yes",C476)),ISNUMBER(SEARCH("Yes",E476)),ISNUMBER(SEARCH("Yes",G476)),ISNUMBER(SEARCH("Yes",I476))),"Yes","No")</f>
        <v>No</v>
      </c>
      <c r="B476" s="18" t="str">
        <f t="shared" si="490"/>
        <v>No</v>
      </c>
      <c r="C476" s="15" t="str">
        <f t="shared" si="264"/>
        <v>No</v>
      </c>
      <c r="D476" s="18" t="str">
        <f t="shared" si="265"/>
        <v>No</v>
      </c>
      <c r="E476" s="18" t="str">
        <f t="shared" si="266"/>
        <v>No</v>
      </c>
      <c r="F476" s="18" t="str">
        <f t="shared" si="267"/>
        <v>No</v>
      </c>
      <c r="G476" s="18" t="str">
        <f t="shared" si="268"/>
        <v>No</v>
      </c>
      <c r="H476" s="18" t="str">
        <f t="shared" si="269"/>
        <v>No</v>
      </c>
      <c r="I476" s="18" t="str">
        <f t="shared" si="270"/>
        <v>Yes</v>
      </c>
      <c r="J476" s="18" t="str">
        <f t="shared" si="271"/>
        <v>Yes</v>
      </c>
      <c r="K476" s="21">
        <v>474</v>
      </c>
      <c r="L476" s="5" t="s">
        <v>1223</v>
      </c>
      <c r="M476" s="5" t="s">
        <v>1224</v>
      </c>
      <c r="N476" s="5" t="s">
        <v>2307</v>
      </c>
      <c r="O476" s="5" t="s">
        <v>152</v>
      </c>
      <c r="P476" s="5" t="s">
        <v>2442</v>
      </c>
      <c r="Q476" s="34" t="s">
        <v>4090</v>
      </c>
      <c r="R476" s="21">
        <v>1</v>
      </c>
      <c r="S476" s="22"/>
      <c r="T476" s="22"/>
      <c r="U476" s="22"/>
      <c r="V476" s="22"/>
      <c r="W476" s="22"/>
      <c r="X476" s="22"/>
      <c r="Y476" s="22"/>
      <c r="Z476" s="22"/>
      <c r="AA476" s="5" t="s">
        <v>2310</v>
      </c>
      <c r="AB476" s="5" t="s">
        <v>2669</v>
      </c>
      <c r="AC476" s="34" t="s">
        <v>2734</v>
      </c>
      <c r="AD476" s="21">
        <v>1</v>
      </c>
    </row>
    <row r="477" spans="1:30" x14ac:dyDescent="0.3">
      <c r="A477" s="18" t="str">
        <f t="shared" ref="A477:B477" si="491">IF(AND(ISNUMBER(SEARCH("Yes",C477)),ISNUMBER(SEARCH("Yes",E477)),ISNUMBER(SEARCH("Yes",G477)),ISNUMBER(SEARCH("Yes",I477))),"Yes","No")</f>
        <v>No</v>
      </c>
      <c r="B477" s="18" t="str">
        <f t="shared" si="491"/>
        <v>No</v>
      </c>
      <c r="C477" s="15" t="str">
        <f t="shared" si="264"/>
        <v>No</v>
      </c>
      <c r="D477" s="18" t="str">
        <f t="shared" si="265"/>
        <v>No</v>
      </c>
      <c r="E477" s="18" t="str">
        <f t="shared" si="266"/>
        <v>No</v>
      </c>
      <c r="F477" s="18" t="str">
        <f t="shared" si="267"/>
        <v>No</v>
      </c>
      <c r="G477" s="18" t="str">
        <f t="shared" si="268"/>
        <v>No</v>
      </c>
      <c r="H477" s="18" t="str">
        <f t="shared" si="269"/>
        <v>No</v>
      </c>
      <c r="I477" s="18" t="str">
        <f t="shared" si="270"/>
        <v>Yes</v>
      </c>
      <c r="J477" s="18" t="str">
        <f t="shared" si="271"/>
        <v>Yes</v>
      </c>
      <c r="K477" s="21">
        <v>475</v>
      </c>
      <c r="L477" s="5" t="s">
        <v>1225</v>
      </c>
      <c r="M477" s="5" t="s">
        <v>1226</v>
      </c>
      <c r="N477" s="5" t="s">
        <v>2307</v>
      </c>
      <c r="O477" s="5" t="s">
        <v>152</v>
      </c>
      <c r="P477" s="5" t="s">
        <v>2435</v>
      </c>
      <c r="Q477" s="34" t="s">
        <v>4091</v>
      </c>
      <c r="R477" s="21">
        <v>1</v>
      </c>
      <c r="S477" s="22"/>
      <c r="T477" s="22"/>
      <c r="U477" s="22"/>
      <c r="V477" s="22"/>
      <c r="W477" s="22"/>
      <c r="X477" s="22"/>
      <c r="Y477" s="22"/>
      <c r="Z477" s="22"/>
      <c r="AA477" s="5" t="s">
        <v>2310</v>
      </c>
      <c r="AB477" s="5" t="s">
        <v>3294</v>
      </c>
      <c r="AC477" s="34" t="s">
        <v>3125</v>
      </c>
      <c r="AD477" s="21">
        <v>1</v>
      </c>
    </row>
    <row r="478" spans="1:30" x14ac:dyDescent="0.3">
      <c r="A478" s="18" t="str">
        <f t="shared" ref="A478:B478" si="492">IF(AND(ISNUMBER(SEARCH("Yes",C478)),ISNUMBER(SEARCH("Yes",E478)),ISNUMBER(SEARCH("Yes",G478)),ISNUMBER(SEARCH("Yes",I478))),"Yes","No")</f>
        <v>No</v>
      </c>
      <c r="B478" s="18" t="str">
        <f t="shared" si="492"/>
        <v>No</v>
      </c>
      <c r="C478" s="15" t="str">
        <f t="shared" si="264"/>
        <v>No</v>
      </c>
      <c r="D478" s="18" t="str">
        <f t="shared" si="265"/>
        <v>No</v>
      </c>
      <c r="E478" s="18" t="str">
        <f t="shared" si="266"/>
        <v>No</v>
      </c>
      <c r="F478" s="18" t="str">
        <f t="shared" si="267"/>
        <v>No</v>
      </c>
      <c r="G478" s="18" t="str">
        <f t="shared" si="268"/>
        <v>No</v>
      </c>
      <c r="H478" s="18" t="str">
        <f t="shared" si="269"/>
        <v>No</v>
      </c>
      <c r="I478" s="18" t="str">
        <f t="shared" si="270"/>
        <v>Yes</v>
      </c>
      <c r="J478" s="18" t="str">
        <f t="shared" si="271"/>
        <v>Yes</v>
      </c>
      <c r="K478" s="21">
        <v>476</v>
      </c>
      <c r="L478" s="5" t="s">
        <v>1227</v>
      </c>
      <c r="M478" s="5" t="s">
        <v>1228</v>
      </c>
      <c r="N478" s="5" t="s">
        <v>2307</v>
      </c>
      <c r="O478" s="5" t="s">
        <v>152</v>
      </c>
      <c r="P478" s="5" t="s">
        <v>4092</v>
      </c>
      <c r="Q478" s="34" t="s">
        <v>4093</v>
      </c>
      <c r="R478" s="21">
        <v>1</v>
      </c>
      <c r="S478" s="22"/>
      <c r="T478" s="22"/>
      <c r="U478" s="22"/>
      <c r="V478" s="22"/>
      <c r="W478" s="22"/>
      <c r="X478" s="22"/>
      <c r="Y478" s="22"/>
      <c r="Z478" s="22"/>
      <c r="AA478" s="5" t="s">
        <v>2310</v>
      </c>
      <c r="AB478" s="5" t="s">
        <v>4094</v>
      </c>
      <c r="AC478" s="34" t="s">
        <v>4095</v>
      </c>
      <c r="AD478" s="21">
        <v>1</v>
      </c>
    </row>
    <row r="479" spans="1:30" x14ac:dyDescent="0.3">
      <c r="A479" s="18" t="str">
        <f t="shared" ref="A479:B479" si="493">IF(AND(ISNUMBER(SEARCH("Yes",C479)),ISNUMBER(SEARCH("Yes",E479)),ISNUMBER(SEARCH("Yes",G479)),ISNUMBER(SEARCH("Yes",I479))),"Yes","No")</f>
        <v>No</v>
      </c>
      <c r="B479" s="18" t="str">
        <f t="shared" si="493"/>
        <v>No</v>
      </c>
      <c r="C479" s="15" t="str">
        <f t="shared" si="264"/>
        <v>No</v>
      </c>
      <c r="D479" s="18" t="str">
        <f t="shared" si="265"/>
        <v>No</v>
      </c>
      <c r="E479" s="18" t="str">
        <f t="shared" si="266"/>
        <v>No</v>
      </c>
      <c r="F479" s="18" t="str">
        <f t="shared" si="267"/>
        <v>No</v>
      </c>
      <c r="G479" s="18" t="str">
        <f t="shared" si="268"/>
        <v>No</v>
      </c>
      <c r="H479" s="18" t="str">
        <f t="shared" si="269"/>
        <v>No</v>
      </c>
      <c r="I479" s="18" t="str">
        <f t="shared" si="270"/>
        <v>Yes</v>
      </c>
      <c r="J479" s="18" t="str">
        <f t="shared" si="271"/>
        <v>Yes</v>
      </c>
      <c r="K479" s="21">
        <v>477</v>
      </c>
      <c r="L479" s="5" t="s">
        <v>1229</v>
      </c>
      <c r="M479" s="5" t="s">
        <v>1230</v>
      </c>
      <c r="N479" s="5" t="s">
        <v>2307</v>
      </c>
      <c r="O479" s="5" t="s">
        <v>152</v>
      </c>
      <c r="P479" s="5" t="s">
        <v>4096</v>
      </c>
      <c r="Q479" s="34" t="s">
        <v>4097</v>
      </c>
      <c r="R479" s="21">
        <v>1</v>
      </c>
      <c r="S479" s="22"/>
      <c r="T479" s="22"/>
      <c r="U479" s="22"/>
      <c r="V479" s="22"/>
      <c r="W479" s="22"/>
      <c r="X479" s="22"/>
      <c r="Y479" s="22"/>
      <c r="Z479" s="22"/>
      <c r="AA479" s="5" t="s">
        <v>2310</v>
      </c>
      <c r="AB479" s="5" t="s">
        <v>4098</v>
      </c>
      <c r="AC479" s="34" t="s">
        <v>4099</v>
      </c>
      <c r="AD479" s="21">
        <v>1</v>
      </c>
    </row>
    <row r="480" spans="1:30" x14ac:dyDescent="0.3">
      <c r="A480" s="18" t="str">
        <f t="shared" ref="A480:B480" si="494">IF(AND(ISNUMBER(SEARCH("Yes",C480)),ISNUMBER(SEARCH("Yes",E480)),ISNUMBER(SEARCH("Yes",G480)),ISNUMBER(SEARCH("Yes",I480))),"Yes","No")</f>
        <v>No</v>
      </c>
      <c r="B480" s="18" t="str">
        <f t="shared" si="494"/>
        <v>No</v>
      </c>
      <c r="C480" s="15" t="str">
        <f t="shared" si="264"/>
        <v>No</v>
      </c>
      <c r="D480" s="18" t="str">
        <f t="shared" si="265"/>
        <v>No</v>
      </c>
      <c r="E480" s="18" t="str">
        <f t="shared" si="266"/>
        <v>No</v>
      </c>
      <c r="F480" s="18" t="str">
        <f t="shared" si="267"/>
        <v>No</v>
      </c>
      <c r="G480" s="18" t="str">
        <f t="shared" si="268"/>
        <v>No</v>
      </c>
      <c r="H480" s="18" t="str">
        <f t="shared" si="269"/>
        <v>No</v>
      </c>
      <c r="I480" s="18" t="str">
        <f t="shared" si="270"/>
        <v>Yes</v>
      </c>
      <c r="J480" s="18" t="str">
        <f t="shared" si="271"/>
        <v>Yes</v>
      </c>
      <c r="K480" s="21">
        <v>478</v>
      </c>
      <c r="L480" s="5" t="s">
        <v>1231</v>
      </c>
      <c r="M480" s="5" t="s">
        <v>1232</v>
      </c>
      <c r="N480" s="5" t="s">
        <v>2307</v>
      </c>
      <c r="O480" s="5" t="s">
        <v>152</v>
      </c>
      <c r="P480" s="5" t="s">
        <v>4100</v>
      </c>
      <c r="Q480" s="34" t="s">
        <v>4101</v>
      </c>
      <c r="R480" s="21">
        <v>1</v>
      </c>
      <c r="S480" s="22"/>
      <c r="T480" s="22"/>
      <c r="U480" s="22"/>
      <c r="V480" s="22"/>
      <c r="W480" s="22"/>
      <c r="X480" s="22"/>
      <c r="Y480" s="22"/>
      <c r="Z480" s="22"/>
      <c r="AA480" s="5" t="s">
        <v>2310</v>
      </c>
      <c r="AB480" s="5" t="s">
        <v>4102</v>
      </c>
      <c r="AC480" s="34" t="s">
        <v>4103</v>
      </c>
      <c r="AD480" s="21">
        <v>1</v>
      </c>
    </row>
    <row r="481" spans="1:30" x14ac:dyDescent="0.3">
      <c r="A481" s="18" t="str">
        <f t="shared" ref="A481:B481" si="495">IF(AND(ISNUMBER(SEARCH("Yes",C481)),ISNUMBER(SEARCH("Yes",E481)),ISNUMBER(SEARCH("Yes",G481)),ISNUMBER(SEARCH("Yes",I481))),"Yes","No")</f>
        <v>No</v>
      </c>
      <c r="B481" s="18" t="str">
        <f t="shared" si="495"/>
        <v>No</v>
      </c>
      <c r="C481" s="15" t="str">
        <f t="shared" si="264"/>
        <v>No</v>
      </c>
      <c r="D481" s="18" t="str">
        <f t="shared" si="265"/>
        <v>No</v>
      </c>
      <c r="E481" s="18" t="str">
        <f t="shared" si="266"/>
        <v>No</v>
      </c>
      <c r="F481" s="18" t="str">
        <f t="shared" si="267"/>
        <v>No</v>
      </c>
      <c r="G481" s="18" t="str">
        <f t="shared" si="268"/>
        <v>No</v>
      </c>
      <c r="H481" s="18" t="str">
        <f t="shared" si="269"/>
        <v>No</v>
      </c>
      <c r="I481" s="18" t="str">
        <f t="shared" si="270"/>
        <v>Yes</v>
      </c>
      <c r="J481" s="18" t="str">
        <f t="shared" si="271"/>
        <v>Yes</v>
      </c>
      <c r="K481" s="21">
        <v>479</v>
      </c>
      <c r="L481" s="5" t="s">
        <v>1233</v>
      </c>
      <c r="M481" s="5" t="s">
        <v>1234</v>
      </c>
      <c r="N481" s="5" t="s">
        <v>2307</v>
      </c>
      <c r="O481" s="5" t="s">
        <v>152</v>
      </c>
      <c r="P481" s="5" t="s">
        <v>2537</v>
      </c>
      <c r="Q481" s="34" t="s">
        <v>4104</v>
      </c>
      <c r="R481" s="21">
        <v>1</v>
      </c>
      <c r="S481" s="22"/>
      <c r="T481" s="22"/>
      <c r="U481" s="22"/>
      <c r="V481" s="22"/>
      <c r="W481" s="22"/>
      <c r="X481" s="22"/>
      <c r="Y481" s="22"/>
      <c r="Z481" s="22"/>
      <c r="AA481" s="5" t="s">
        <v>24</v>
      </c>
      <c r="AB481" s="5" t="s">
        <v>4105</v>
      </c>
      <c r="AC481" s="34" t="s">
        <v>4106</v>
      </c>
      <c r="AD481" s="21">
        <v>1</v>
      </c>
    </row>
    <row r="482" spans="1:30" x14ac:dyDescent="0.3">
      <c r="A482" s="18" t="str">
        <f t="shared" ref="A482:B482" si="496">IF(AND(ISNUMBER(SEARCH("Yes",C482)),ISNUMBER(SEARCH("Yes",E482)),ISNUMBER(SEARCH("Yes",G482)),ISNUMBER(SEARCH("Yes",I482))),"Yes","No")</f>
        <v>No</v>
      </c>
      <c r="B482" s="18" t="str">
        <f t="shared" si="496"/>
        <v>No</v>
      </c>
      <c r="C482" s="15" t="str">
        <f t="shared" si="264"/>
        <v>Yes</v>
      </c>
      <c r="D482" s="18" t="str">
        <f t="shared" si="265"/>
        <v>Yes</v>
      </c>
      <c r="E482" s="18" t="str">
        <f t="shared" si="266"/>
        <v>No</v>
      </c>
      <c r="F482" s="18" t="str">
        <f t="shared" si="267"/>
        <v>Yes</v>
      </c>
      <c r="G482" s="18" t="str">
        <f t="shared" si="268"/>
        <v>No</v>
      </c>
      <c r="H482" s="18" t="str">
        <f t="shared" si="269"/>
        <v>No</v>
      </c>
      <c r="I482" s="18" t="str">
        <f t="shared" si="270"/>
        <v>Yes</v>
      </c>
      <c r="J482" s="18" t="str">
        <f t="shared" si="271"/>
        <v>Yes</v>
      </c>
      <c r="K482" s="21">
        <v>480</v>
      </c>
      <c r="L482" s="5" t="s">
        <v>1235</v>
      </c>
      <c r="M482" s="5" t="s">
        <v>1236</v>
      </c>
      <c r="N482" s="5" t="s">
        <v>2307</v>
      </c>
      <c r="O482" s="5" t="s">
        <v>2310</v>
      </c>
      <c r="P482" s="5" t="s">
        <v>4107</v>
      </c>
      <c r="Q482" s="34" t="s">
        <v>4108</v>
      </c>
      <c r="R482" s="21">
        <v>1</v>
      </c>
      <c r="S482" s="5" t="s">
        <v>152</v>
      </c>
      <c r="T482" s="5" t="s">
        <v>3162</v>
      </c>
      <c r="U482" s="34" t="s">
        <v>4109</v>
      </c>
      <c r="V482" s="21">
        <v>1</v>
      </c>
      <c r="W482" s="22"/>
      <c r="X482" s="22"/>
      <c r="Y482" s="22"/>
      <c r="Z482" s="22"/>
      <c r="AA482" s="5" t="s">
        <v>2310</v>
      </c>
      <c r="AB482" s="5" t="s">
        <v>4110</v>
      </c>
      <c r="AC482" s="34" t="s">
        <v>4111</v>
      </c>
      <c r="AD482" s="21">
        <v>1</v>
      </c>
    </row>
    <row r="483" spans="1:30" x14ac:dyDescent="0.3">
      <c r="A483" s="18" t="str">
        <f t="shared" ref="A483:B483" si="497">IF(AND(ISNUMBER(SEARCH("Yes",C483)),ISNUMBER(SEARCH("Yes",E483)),ISNUMBER(SEARCH("Yes",G483)),ISNUMBER(SEARCH("Yes",I483))),"Yes","No")</f>
        <v>No</v>
      </c>
      <c r="B483" s="18" t="str">
        <f t="shared" si="497"/>
        <v>No</v>
      </c>
      <c r="C483" s="15" t="str">
        <f t="shared" si="264"/>
        <v>No</v>
      </c>
      <c r="D483" s="18" t="str">
        <f t="shared" si="265"/>
        <v>No</v>
      </c>
      <c r="E483" s="18" t="str">
        <f t="shared" si="266"/>
        <v>No</v>
      </c>
      <c r="F483" s="18" t="str">
        <f t="shared" si="267"/>
        <v>No</v>
      </c>
      <c r="G483" s="18" t="str">
        <f t="shared" si="268"/>
        <v>No</v>
      </c>
      <c r="H483" s="18" t="str">
        <f t="shared" si="269"/>
        <v>No</v>
      </c>
      <c r="I483" s="18" t="str">
        <f t="shared" si="270"/>
        <v>Yes</v>
      </c>
      <c r="J483" s="18" t="str">
        <f t="shared" si="271"/>
        <v>Yes</v>
      </c>
      <c r="K483" s="21">
        <v>481</v>
      </c>
      <c r="L483" s="5" t="s">
        <v>1237</v>
      </c>
      <c r="M483" s="5" t="s">
        <v>1238</v>
      </c>
      <c r="N483" s="5" t="s">
        <v>2307</v>
      </c>
      <c r="O483" s="5" t="s">
        <v>152</v>
      </c>
      <c r="P483" s="5" t="s">
        <v>3458</v>
      </c>
      <c r="Q483" s="34" t="s">
        <v>4112</v>
      </c>
      <c r="R483" s="21">
        <v>1</v>
      </c>
      <c r="S483" s="22"/>
      <c r="T483" s="22"/>
      <c r="U483" s="22"/>
      <c r="V483" s="22"/>
      <c r="W483" s="22"/>
      <c r="X483" s="22"/>
      <c r="Y483" s="22"/>
      <c r="Z483" s="22"/>
      <c r="AA483" s="5" t="s">
        <v>2310</v>
      </c>
      <c r="AB483" s="5" t="s">
        <v>4113</v>
      </c>
      <c r="AC483" s="34" t="s">
        <v>4114</v>
      </c>
      <c r="AD483" s="21">
        <v>1</v>
      </c>
    </row>
    <row r="484" spans="1:30" x14ac:dyDescent="0.3">
      <c r="A484" s="18" t="str">
        <f t="shared" ref="A484:B484" si="498">IF(AND(ISNUMBER(SEARCH("Yes",C484)),ISNUMBER(SEARCH("Yes",E484)),ISNUMBER(SEARCH("Yes",G484)),ISNUMBER(SEARCH("Yes",I484))),"Yes","No")</f>
        <v>No</v>
      </c>
      <c r="B484" s="18" t="str">
        <f t="shared" si="498"/>
        <v>No</v>
      </c>
      <c r="C484" s="15" t="str">
        <f t="shared" si="264"/>
        <v>No</v>
      </c>
      <c r="D484" s="18" t="str">
        <f t="shared" si="265"/>
        <v>No</v>
      </c>
      <c r="E484" s="18" t="str">
        <f t="shared" si="266"/>
        <v>No</v>
      </c>
      <c r="F484" s="18" t="str">
        <f t="shared" si="267"/>
        <v>No</v>
      </c>
      <c r="G484" s="18" t="str">
        <f t="shared" si="268"/>
        <v>No</v>
      </c>
      <c r="H484" s="18" t="str">
        <f t="shared" si="269"/>
        <v>No</v>
      </c>
      <c r="I484" s="18" t="str">
        <f t="shared" si="270"/>
        <v>Yes</v>
      </c>
      <c r="J484" s="18" t="str">
        <f t="shared" si="271"/>
        <v>Yes</v>
      </c>
      <c r="K484" s="21">
        <v>482</v>
      </c>
      <c r="L484" s="5" t="s">
        <v>1239</v>
      </c>
      <c r="M484" s="5" t="s">
        <v>1240</v>
      </c>
      <c r="N484" s="5" t="s">
        <v>2307</v>
      </c>
      <c r="O484" s="5" t="s">
        <v>152</v>
      </c>
      <c r="P484" s="5" t="s">
        <v>4115</v>
      </c>
      <c r="Q484" s="34" t="s">
        <v>4116</v>
      </c>
      <c r="R484" s="21">
        <v>1</v>
      </c>
      <c r="S484" s="22"/>
      <c r="T484" s="22"/>
      <c r="U484" s="22"/>
      <c r="V484" s="22"/>
      <c r="W484" s="22"/>
      <c r="X484" s="22"/>
      <c r="Y484" s="22"/>
      <c r="Z484" s="22"/>
      <c r="AA484" s="5" t="s">
        <v>2310</v>
      </c>
      <c r="AB484" s="5" t="s">
        <v>4117</v>
      </c>
      <c r="AC484" s="34" t="s">
        <v>4118</v>
      </c>
      <c r="AD484" s="21">
        <v>1</v>
      </c>
    </row>
    <row r="485" spans="1:30" x14ac:dyDescent="0.3">
      <c r="A485" s="18" t="str">
        <f t="shared" ref="A485:B485" si="499">IF(AND(ISNUMBER(SEARCH("Yes",C485)),ISNUMBER(SEARCH("Yes",E485)),ISNUMBER(SEARCH("Yes",G485)),ISNUMBER(SEARCH("Yes",I485))),"Yes","No")</f>
        <v>No</v>
      </c>
      <c r="B485" s="18" t="str">
        <f t="shared" si="499"/>
        <v>No</v>
      </c>
      <c r="C485" s="15" t="str">
        <f t="shared" si="264"/>
        <v>No</v>
      </c>
      <c r="D485" s="18" t="str">
        <f t="shared" si="265"/>
        <v>No</v>
      </c>
      <c r="E485" s="18" t="str">
        <f t="shared" si="266"/>
        <v>No</v>
      </c>
      <c r="F485" s="18" t="str">
        <f t="shared" si="267"/>
        <v>No</v>
      </c>
      <c r="G485" s="18" t="str">
        <f t="shared" si="268"/>
        <v>No</v>
      </c>
      <c r="H485" s="18" t="str">
        <f t="shared" si="269"/>
        <v>No</v>
      </c>
      <c r="I485" s="18" t="str">
        <f t="shared" si="270"/>
        <v>Yes</v>
      </c>
      <c r="J485" s="18" t="str">
        <f t="shared" si="271"/>
        <v>Yes</v>
      </c>
      <c r="K485" s="21">
        <v>483</v>
      </c>
      <c r="L485" s="5" t="s">
        <v>1241</v>
      </c>
      <c r="M485" s="5" t="s">
        <v>1242</v>
      </c>
      <c r="N485" s="5" t="s">
        <v>2307</v>
      </c>
      <c r="O485" s="5" t="s">
        <v>152</v>
      </c>
      <c r="P485" s="5" t="s">
        <v>2313</v>
      </c>
      <c r="Q485" s="34" t="s">
        <v>4119</v>
      </c>
      <c r="R485" s="21">
        <v>1</v>
      </c>
      <c r="S485" s="22"/>
      <c r="T485" s="22"/>
      <c r="U485" s="22"/>
      <c r="V485" s="22"/>
      <c r="W485" s="22"/>
      <c r="X485" s="22"/>
      <c r="Y485" s="22"/>
      <c r="Z485" s="22"/>
      <c r="AA485" s="5" t="s">
        <v>24</v>
      </c>
      <c r="AB485" s="5" t="s">
        <v>4120</v>
      </c>
      <c r="AC485" s="34" t="s">
        <v>4121</v>
      </c>
      <c r="AD485" s="21">
        <v>1</v>
      </c>
    </row>
    <row r="486" spans="1:30" x14ac:dyDescent="0.3">
      <c r="A486" s="18" t="str">
        <f t="shared" ref="A486:B486" si="500">IF(AND(ISNUMBER(SEARCH("Yes",C486)),ISNUMBER(SEARCH("Yes",E486)),ISNUMBER(SEARCH("Yes",G486)),ISNUMBER(SEARCH("Yes",I486))),"Yes","No")</f>
        <v>Yes</v>
      </c>
      <c r="B486" s="18" t="str">
        <f t="shared" si="500"/>
        <v>Yes</v>
      </c>
      <c r="C486" s="15" t="str">
        <f t="shared" si="264"/>
        <v>Yes</v>
      </c>
      <c r="D486" s="18" t="str">
        <f t="shared" si="265"/>
        <v>Yes</v>
      </c>
      <c r="E486" s="18" t="str">
        <f t="shared" si="266"/>
        <v>Yes</v>
      </c>
      <c r="F486" s="18" t="str">
        <f t="shared" si="267"/>
        <v>Yes</v>
      </c>
      <c r="G486" s="18" t="str">
        <f t="shared" si="268"/>
        <v>Yes</v>
      </c>
      <c r="H486" s="18" t="str">
        <f t="shared" si="269"/>
        <v>Yes</v>
      </c>
      <c r="I486" s="18" t="str">
        <f t="shared" si="270"/>
        <v>Yes</v>
      </c>
      <c r="J486" s="18" t="str">
        <f t="shared" si="271"/>
        <v>Yes</v>
      </c>
      <c r="K486" s="21">
        <v>484</v>
      </c>
      <c r="L486" s="5" t="s">
        <v>90</v>
      </c>
      <c r="M486" s="5" t="s">
        <v>91</v>
      </c>
      <c r="N486" s="5" t="s">
        <v>2307</v>
      </c>
      <c r="O486" s="5" t="s">
        <v>24</v>
      </c>
      <c r="P486" s="5" t="s">
        <v>4122</v>
      </c>
      <c r="Q486" s="34" t="s">
        <v>4123</v>
      </c>
      <c r="R486" s="21">
        <v>1</v>
      </c>
      <c r="S486" s="5" t="s">
        <v>2310</v>
      </c>
      <c r="T486" s="5" t="s">
        <v>4124</v>
      </c>
      <c r="U486" s="34" t="s">
        <v>4125</v>
      </c>
      <c r="V486" s="21">
        <v>1</v>
      </c>
      <c r="W486" s="5" t="s">
        <v>2310</v>
      </c>
      <c r="X486" s="5" t="s">
        <v>4126</v>
      </c>
      <c r="Y486" s="34" t="s">
        <v>4127</v>
      </c>
      <c r="Z486" s="21">
        <v>1</v>
      </c>
      <c r="AA486" s="5" t="s">
        <v>2310</v>
      </c>
      <c r="AB486" s="5" t="s">
        <v>4128</v>
      </c>
      <c r="AC486" s="34" t="s">
        <v>4129</v>
      </c>
      <c r="AD486" s="21">
        <v>1</v>
      </c>
    </row>
    <row r="487" spans="1:30" x14ac:dyDescent="0.3">
      <c r="A487" s="18" t="str">
        <f t="shared" ref="A487:B487" si="501">IF(AND(ISNUMBER(SEARCH("Yes",C487)),ISNUMBER(SEARCH("Yes",E487)),ISNUMBER(SEARCH("Yes",G487)),ISNUMBER(SEARCH("Yes",I487))),"Yes","No")</f>
        <v>No</v>
      </c>
      <c r="B487" s="18" t="str">
        <f t="shared" si="501"/>
        <v>No</v>
      </c>
      <c r="C487" s="15" t="str">
        <f t="shared" si="264"/>
        <v>No</v>
      </c>
      <c r="D487" s="18" t="str">
        <f t="shared" si="265"/>
        <v>No</v>
      </c>
      <c r="E487" s="18" t="str">
        <f t="shared" si="266"/>
        <v>No</v>
      </c>
      <c r="F487" s="18" t="str">
        <f t="shared" si="267"/>
        <v>No</v>
      </c>
      <c r="G487" s="18" t="str">
        <f t="shared" si="268"/>
        <v>No</v>
      </c>
      <c r="H487" s="18" t="str">
        <f t="shared" si="269"/>
        <v>No</v>
      </c>
      <c r="I487" s="18" t="str">
        <f t="shared" si="270"/>
        <v>Yes</v>
      </c>
      <c r="J487" s="18" t="str">
        <f t="shared" si="271"/>
        <v>Yes</v>
      </c>
      <c r="K487" s="21">
        <v>485</v>
      </c>
      <c r="L487" s="5" t="s">
        <v>1243</v>
      </c>
      <c r="M487" s="5" t="s">
        <v>1244</v>
      </c>
      <c r="N487" s="5" t="s">
        <v>2307</v>
      </c>
      <c r="O487" s="5" t="s">
        <v>152</v>
      </c>
      <c r="P487" s="5" t="s">
        <v>3381</v>
      </c>
      <c r="Q487" s="34" t="s">
        <v>4130</v>
      </c>
      <c r="R487" s="21">
        <v>1</v>
      </c>
      <c r="S487" s="22"/>
      <c r="T487" s="22"/>
      <c r="U487" s="22"/>
      <c r="V487" s="22"/>
      <c r="W487" s="22"/>
      <c r="X487" s="22"/>
      <c r="Y487" s="22"/>
      <c r="Z487" s="22"/>
      <c r="AA487" s="5" t="s">
        <v>2310</v>
      </c>
      <c r="AB487" s="5" t="s">
        <v>2595</v>
      </c>
      <c r="AC487" s="34" t="s">
        <v>4131</v>
      </c>
      <c r="AD487" s="21">
        <v>1</v>
      </c>
    </row>
    <row r="488" spans="1:30" x14ac:dyDescent="0.3">
      <c r="A488" s="18" t="str">
        <f t="shared" ref="A488:B488" si="502">IF(AND(ISNUMBER(SEARCH("Yes",C488)),ISNUMBER(SEARCH("Yes",E488)),ISNUMBER(SEARCH("Yes",G488)),ISNUMBER(SEARCH("Yes",I488))),"Yes","No")</f>
        <v>No</v>
      </c>
      <c r="B488" s="18" t="str">
        <f t="shared" si="502"/>
        <v>No</v>
      </c>
      <c r="C488" s="15" t="str">
        <f t="shared" si="264"/>
        <v>No</v>
      </c>
      <c r="D488" s="18" t="str">
        <f t="shared" si="265"/>
        <v>No</v>
      </c>
      <c r="E488" s="18" t="str">
        <f t="shared" si="266"/>
        <v>No</v>
      </c>
      <c r="F488" s="18" t="str">
        <f t="shared" si="267"/>
        <v>No</v>
      </c>
      <c r="G488" s="18" t="str">
        <f t="shared" si="268"/>
        <v>No</v>
      </c>
      <c r="H488" s="18" t="str">
        <f t="shared" si="269"/>
        <v>No</v>
      </c>
      <c r="I488" s="18" t="str">
        <f t="shared" si="270"/>
        <v>Yes</v>
      </c>
      <c r="J488" s="18" t="str">
        <f t="shared" si="271"/>
        <v>No</v>
      </c>
      <c r="K488" s="21">
        <v>486</v>
      </c>
      <c r="L488" s="5" t="s">
        <v>1245</v>
      </c>
      <c r="M488" s="5" t="s">
        <v>1246</v>
      </c>
      <c r="N488" s="5" t="s">
        <v>2307</v>
      </c>
      <c r="O488" s="5" t="s">
        <v>152</v>
      </c>
      <c r="P488" s="5" t="s">
        <v>3381</v>
      </c>
      <c r="Q488" s="34" t="s">
        <v>4132</v>
      </c>
      <c r="R488" s="21">
        <v>1</v>
      </c>
      <c r="S488" s="22"/>
      <c r="T488" s="22"/>
      <c r="U488" s="22"/>
      <c r="V488" s="22"/>
      <c r="W488" s="22"/>
      <c r="X488" s="22"/>
      <c r="Y488" s="22"/>
      <c r="Z488" s="22"/>
      <c r="AA488" s="5" t="s">
        <v>152</v>
      </c>
      <c r="AB488" s="5" t="s">
        <v>4133</v>
      </c>
      <c r="AC488" s="34" t="s">
        <v>4134</v>
      </c>
      <c r="AD488" s="21">
        <v>1</v>
      </c>
    </row>
    <row r="489" spans="1:30" x14ac:dyDescent="0.3">
      <c r="A489" s="18" t="str">
        <f t="shared" ref="A489:B489" si="503">IF(AND(ISNUMBER(SEARCH("Yes",C489)),ISNUMBER(SEARCH("Yes",E489)),ISNUMBER(SEARCH("Yes",G489)),ISNUMBER(SEARCH("Yes",I489))),"Yes","No")</f>
        <v>No</v>
      </c>
      <c r="B489" s="18" t="str">
        <f t="shared" si="503"/>
        <v>No</v>
      </c>
      <c r="C489" s="15" t="str">
        <f t="shared" si="264"/>
        <v>No</v>
      </c>
      <c r="D489" s="18" t="str">
        <f t="shared" si="265"/>
        <v>No</v>
      </c>
      <c r="E489" s="18" t="str">
        <f t="shared" si="266"/>
        <v>No</v>
      </c>
      <c r="F489" s="18" t="str">
        <f t="shared" si="267"/>
        <v>No</v>
      </c>
      <c r="G489" s="18" t="str">
        <f t="shared" si="268"/>
        <v>No</v>
      </c>
      <c r="H489" s="18" t="str">
        <f t="shared" si="269"/>
        <v>No</v>
      </c>
      <c r="I489" s="18" t="str">
        <f t="shared" si="270"/>
        <v>Yes</v>
      </c>
      <c r="J489" s="18" t="str">
        <f t="shared" si="271"/>
        <v>Yes</v>
      </c>
      <c r="K489" s="21">
        <v>487</v>
      </c>
      <c r="L489" s="5" t="s">
        <v>1247</v>
      </c>
      <c r="M489" s="5" t="s">
        <v>1248</v>
      </c>
      <c r="N489" s="5" t="s">
        <v>2307</v>
      </c>
      <c r="O489" s="5" t="s">
        <v>152</v>
      </c>
      <c r="P489" s="5" t="s">
        <v>4135</v>
      </c>
      <c r="Q489" s="34" t="s">
        <v>4136</v>
      </c>
      <c r="R489" s="21">
        <v>1</v>
      </c>
      <c r="S489" s="22"/>
      <c r="T489" s="22"/>
      <c r="U489" s="22"/>
      <c r="V489" s="22"/>
      <c r="W489" s="22"/>
      <c r="X489" s="22"/>
      <c r="Y489" s="22"/>
      <c r="Z489" s="22"/>
      <c r="AA489" s="5" t="s">
        <v>2310</v>
      </c>
      <c r="AB489" s="5" t="s">
        <v>4137</v>
      </c>
      <c r="AC489" s="34" t="s">
        <v>4138</v>
      </c>
      <c r="AD489" s="21">
        <v>1</v>
      </c>
    </row>
    <row r="490" spans="1:30" x14ac:dyDescent="0.3">
      <c r="A490" s="18" t="str">
        <f t="shared" ref="A490:B490" si="504">IF(AND(ISNUMBER(SEARCH("Yes",C490)),ISNUMBER(SEARCH("Yes",E490)),ISNUMBER(SEARCH("Yes",G490)),ISNUMBER(SEARCH("Yes",I490))),"Yes","No")</f>
        <v>No</v>
      </c>
      <c r="B490" s="18" t="str">
        <f t="shared" si="504"/>
        <v>No</v>
      </c>
      <c r="C490" s="15" t="str">
        <f t="shared" si="264"/>
        <v>No</v>
      </c>
      <c r="D490" s="18" t="str">
        <f t="shared" si="265"/>
        <v>No</v>
      </c>
      <c r="E490" s="18" t="str">
        <f t="shared" si="266"/>
        <v>No</v>
      </c>
      <c r="F490" s="18" t="str">
        <f t="shared" si="267"/>
        <v>No</v>
      </c>
      <c r="G490" s="18" t="str">
        <f t="shared" si="268"/>
        <v>No</v>
      </c>
      <c r="H490" s="18" t="str">
        <f t="shared" si="269"/>
        <v>No</v>
      </c>
      <c r="I490" s="18" t="str">
        <f t="shared" si="270"/>
        <v>Yes</v>
      </c>
      <c r="J490" s="18" t="str">
        <f t="shared" si="271"/>
        <v>Yes</v>
      </c>
      <c r="K490" s="21">
        <v>488</v>
      </c>
      <c r="L490" s="5" t="s">
        <v>1249</v>
      </c>
      <c r="M490" s="5" t="s">
        <v>1250</v>
      </c>
      <c r="N490" s="5" t="s">
        <v>2307</v>
      </c>
      <c r="O490" s="5" t="s">
        <v>152</v>
      </c>
      <c r="P490" s="5" t="s">
        <v>2313</v>
      </c>
      <c r="Q490" s="34" t="s">
        <v>4139</v>
      </c>
      <c r="R490" s="21">
        <v>1</v>
      </c>
      <c r="S490" s="22"/>
      <c r="T490" s="22"/>
      <c r="U490" s="22"/>
      <c r="V490" s="22"/>
      <c r="W490" s="22"/>
      <c r="X490" s="22"/>
      <c r="Y490" s="22"/>
      <c r="Z490" s="22"/>
      <c r="AA490" s="5" t="s">
        <v>2310</v>
      </c>
      <c r="AB490" s="5" t="s">
        <v>4140</v>
      </c>
      <c r="AC490" s="34" t="s">
        <v>4141</v>
      </c>
      <c r="AD490" s="21">
        <v>1</v>
      </c>
    </row>
    <row r="491" spans="1:30" x14ac:dyDescent="0.3">
      <c r="A491" s="18" t="str">
        <f t="shared" ref="A491:B491" si="505">IF(AND(ISNUMBER(SEARCH("Yes",C491)),ISNUMBER(SEARCH("Yes",E491)),ISNUMBER(SEARCH("Yes",G491)),ISNUMBER(SEARCH("Yes",I491))),"Yes","No")</f>
        <v>No</v>
      </c>
      <c r="B491" s="18" t="str">
        <f t="shared" si="505"/>
        <v>No</v>
      </c>
      <c r="C491" s="15" t="str">
        <f t="shared" si="264"/>
        <v>No</v>
      </c>
      <c r="D491" s="18" t="str">
        <f t="shared" si="265"/>
        <v>No</v>
      </c>
      <c r="E491" s="18" t="str">
        <f t="shared" si="266"/>
        <v>No</v>
      </c>
      <c r="F491" s="18" t="str">
        <f t="shared" si="267"/>
        <v>No</v>
      </c>
      <c r="G491" s="18" t="str">
        <f t="shared" si="268"/>
        <v>No</v>
      </c>
      <c r="H491" s="18" t="str">
        <f t="shared" si="269"/>
        <v>No</v>
      </c>
      <c r="I491" s="18" t="str">
        <f t="shared" si="270"/>
        <v>Yes</v>
      </c>
      <c r="J491" s="18" t="str">
        <f t="shared" si="271"/>
        <v>Yes</v>
      </c>
      <c r="K491" s="21">
        <v>489</v>
      </c>
      <c r="L491" s="5" t="s">
        <v>1251</v>
      </c>
      <c r="M491" s="5" t="s">
        <v>1252</v>
      </c>
      <c r="N491" s="5" t="s">
        <v>2307</v>
      </c>
      <c r="O491" s="5" t="s">
        <v>152</v>
      </c>
      <c r="P491" s="5" t="s">
        <v>2724</v>
      </c>
      <c r="Q491" s="34" t="s">
        <v>4142</v>
      </c>
      <c r="R491" s="21">
        <v>1</v>
      </c>
      <c r="S491" s="22"/>
      <c r="T491" s="22"/>
      <c r="U491" s="22"/>
      <c r="V491" s="22"/>
      <c r="W491" s="22"/>
      <c r="X491" s="22"/>
      <c r="Y491" s="22"/>
      <c r="Z491" s="22"/>
      <c r="AA491" s="5" t="s">
        <v>24</v>
      </c>
      <c r="AB491" s="5" t="s">
        <v>3083</v>
      </c>
      <c r="AC491" s="34" t="s">
        <v>2734</v>
      </c>
      <c r="AD491" s="21">
        <v>1</v>
      </c>
    </row>
    <row r="492" spans="1:30" x14ac:dyDescent="0.3">
      <c r="A492" s="18" t="str">
        <f t="shared" ref="A492:B492" si="506">IF(AND(ISNUMBER(SEARCH("Yes",C492)),ISNUMBER(SEARCH("Yes",E492)),ISNUMBER(SEARCH("Yes",G492)),ISNUMBER(SEARCH("Yes",I492))),"Yes","No")</f>
        <v>No</v>
      </c>
      <c r="B492" s="18" t="str">
        <f t="shared" si="506"/>
        <v>No</v>
      </c>
      <c r="C492" s="15" t="str">
        <f t="shared" si="264"/>
        <v>No</v>
      </c>
      <c r="D492" s="18" t="str">
        <f t="shared" si="265"/>
        <v>No</v>
      </c>
      <c r="E492" s="18" t="str">
        <f t="shared" si="266"/>
        <v>No</v>
      </c>
      <c r="F492" s="18" t="str">
        <f t="shared" si="267"/>
        <v>No</v>
      </c>
      <c r="G492" s="18" t="str">
        <f t="shared" si="268"/>
        <v>No</v>
      </c>
      <c r="H492" s="18" t="str">
        <f t="shared" si="269"/>
        <v>No</v>
      </c>
      <c r="I492" s="18" t="str">
        <f t="shared" si="270"/>
        <v>Yes</v>
      </c>
      <c r="J492" s="18" t="str">
        <f t="shared" si="271"/>
        <v>Yes</v>
      </c>
      <c r="K492" s="21">
        <v>490</v>
      </c>
      <c r="L492" s="5" t="s">
        <v>1253</v>
      </c>
      <c r="M492" s="5" t="s">
        <v>1254</v>
      </c>
      <c r="N492" s="5" t="s">
        <v>2307</v>
      </c>
      <c r="O492" s="5" t="s">
        <v>152</v>
      </c>
      <c r="P492" s="5" t="s">
        <v>4143</v>
      </c>
      <c r="Q492" s="34" t="s">
        <v>4144</v>
      </c>
      <c r="R492" s="21">
        <v>1</v>
      </c>
      <c r="S492" s="22"/>
      <c r="T492" s="22"/>
      <c r="U492" s="22"/>
      <c r="V492" s="22"/>
      <c r="W492" s="22"/>
      <c r="X492" s="22"/>
      <c r="Y492" s="22"/>
      <c r="Z492" s="22"/>
      <c r="AA492" s="5" t="s">
        <v>2310</v>
      </c>
      <c r="AB492" s="5" t="s">
        <v>4145</v>
      </c>
      <c r="AC492" s="34" t="s">
        <v>4146</v>
      </c>
      <c r="AD492" s="21">
        <v>1</v>
      </c>
    </row>
    <row r="493" spans="1:30" x14ac:dyDescent="0.3">
      <c r="A493" s="18" t="str">
        <f t="shared" ref="A493:B493" si="507">IF(AND(ISNUMBER(SEARCH("Yes",C493)),ISNUMBER(SEARCH("Yes",E493)),ISNUMBER(SEARCH("Yes",G493)),ISNUMBER(SEARCH("Yes",I493))),"Yes","No")</f>
        <v>No</v>
      </c>
      <c r="B493" s="18" t="str">
        <f t="shared" si="507"/>
        <v>No</v>
      </c>
      <c r="C493" s="15" t="str">
        <f t="shared" si="264"/>
        <v>No</v>
      </c>
      <c r="D493" s="18" t="str">
        <f t="shared" si="265"/>
        <v>No</v>
      </c>
      <c r="E493" s="18" t="str">
        <f t="shared" si="266"/>
        <v>No</v>
      </c>
      <c r="F493" s="18" t="str">
        <f t="shared" si="267"/>
        <v>No</v>
      </c>
      <c r="G493" s="18" t="str">
        <f t="shared" si="268"/>
        <v>No</v>
      </c>
      <c r="H493" s="18" t="str">
        <f t="shared" si="269"/>
        <v>No</v>
      </c>
      <c r="I493" s="18" t="str">
        <f t="shared" si="270"/>
        <v>Yes</v>
      </c>
      <c r="J493" s="18" t="str">
        <f t="shared" si="271"/>
        <v>Yes</v>
      </c>
      <c r="K493" s="21">
        <v>491</v>
      </c>
      <c r="L493" s="5" t="s">
        <v>1255</v>
      </c>
      <c r="M493" s="5" t="s">
        <v>1256</v>
      </c>
      <c r="N493" s="5" t="s">
        <v>2307</v>
      </c>
      <c r="O493" s="5" t="s">
        <v>152</v>
      </c>
      <c r="P493" s="5" t="s">
        <v>2435</v>
      </c>
      <c r="Q493" s="34" t="s">
        <v>4147</v>
      </c>
      <c r="R493" s="21">
        <v>1</v>
      </c>
      <c r="S493" s="22"/>
      <c r="T493" s="22"/>
      <c r="U493" s="22"/>
      <c r="V493" s="22"/>
      <c r="W493" s="22"/>
      <c r="X493" s="22"/>
      <c r="Y493" s="22"/>
      <c r="Z493" s="22"/>
      <c r="AA493" s="5" t="s">
        <v>2310</v>
      </c>
      <c r="AB493" s="5" t="s">
        <v>4148</v>
      </c>
      <c r="AC493" s="34" t="s">
        <v>4149</v>
      </c>
      <c r="AD493" s="21">
        <v>1</v>
      </c>
    </row>
    <row r="494" spans="1:30" x14ac:dyDescent="0.3">
      <c r="A494" s="18" t="str">
        <f t="shared" ref="A494:B494" si="508">IF(AND(ISNUMBER(SEARCH("Yes",C494)),ISNUMBER(SEARCH("Yes",E494)),ISNUMBER(SEARCH("Yes",G494)),ISNUMBER(SEARCH("Yes",I494))),"Yes","No")</f>
        <v>Yes</v>
      </c>
      <c r="B494" s="18" t="str">
        <f t="shared" si="508"/>
        <v>No</v>
      </c>
      <c r="C494" s="15" t="str">
        <f t="shared" si="264"/>
        <v>Yes</v>
      </c>
      <c r="D494" s="18" t="str">
        <f t="shared" si="265"/>
        <v>No</v>
      </c>
      <c r="E494" s="18" t="str">
        <f t="shared" si="266"/>
        <v>Yes</v>
      </c>
      <c r="F494" s="18" t="str">
        <f t="shared" si="267"/>
        <v>Yes</v>
      </c>
      <c r="G494" s="18" t="str">
        <f t="shared" si="268"/>
        <v>Yes</v>
      </c>
      <c r="H494" s="18" t="str">
        <f t="shared" si="269"/>
        <v>Yes</v>
      </c>
      <c r="I494" s="18" t="str">
        <f t="shared" si="270"/>
        <v>Yes</v>
      </c>
      <c r="J494" s="18" t="str">
        <f t="shared" si="271"/>
        <v>Yes</v>
      </c>
      <c r="K494" s="21">
        <v>492</v>
      </c>
      <c r="L494" s="5" t="s">
        <v>87</v>
      </c>
      <c r="M494" s="5" t="s">
        <v>327</v>
      </c>
      <c r="N494" s="5" t="s">
        <v>2307</v>
      </c>
      <c r="O494" s="5" t="s">
        <v>152</v>
      </c>
      <c r="P494" s="5" t="s">
        <v>2392</v>
      </c>
      <c r="Q494" s="34" t="s">
        <v>4150</v>
      </c>
      <c r="R494" s="21">
        <v>1</v>
      </c>
      <c r="S494" s="5" t="s">
        <v>24</v>
      </c>
      <c r="T494" s="5" t="s">
        <v>4151</v>
      </c>
      <c r="U494" s="34" t="s">
        <v>4152</v>
      </c>
      <c r="V494" s="21">
        <v>1</v>
      </c>
      <c r="W494" s="5" t="s">
        <v>24</v>
      </c>
      <c r="X494" s="5" t="s">
        <v>4153</v>
      </c>
      <c r="Y494" s="34" t="s">
        <v>4154</v>
      </c>
      <c r="Z494" s="21">
        <v>1</v>
      </c>
      <c r="AA494" s="5" t="s">
        <v>2310</v>
      </c>
      <c r="AB494" s="5" t="s">
        <v>4155</v>
      </c>
      <c r="AC494" s="34" t="s">
        <v>4156</v>
      </c>
      <c r="AD494" s="21">
        <v>1</v>
      </c>
    </row>
    <row r="495" spans="1:30" x14ac:dyDescent="0.3">
      <c r="A495" s="18" t="str">
        <f t="shared" ref="A495:B495" si="509">IF(AND(ISNUMBER(SEARCH("Yes",C495)),ISNUMBER(SEARCH("Yes",E495)),ISNUMBER(SEARCH("Yes",G495)),ISNUMBER(SEARCH("Yes",I495))),"Yes","No")</f>
        <v>No</v>
      </c>
      <c r="B495" s="18" t="str">
        <f t="shared" si="509"/>
        <v>No</v>
      </c>
      <c r="C495" s="15" t="str">
        <f t="shared" si="264"/>
        <v>No</v>
      </c>
      <c r="D495" s="18" t="str">
        <f t="shared" si="265"/>
        <v>No</v>
      </c>
      <c r="E495" s="18" t="str">
        <f t="shared" si="266"/>
        <v>No</v>
      </c>
      <c r="F495" s="18" t="str">
        <f t="shared" si="267"/>
        <v>No</v>
      </c>
      <c r="G495" s="18" t="str">
        <f t="shared" si="268"/>
        <v>No</v>
      </c>
      <c r="H495" s="18" t="str">
        <f t="shared" si="269"/>
        <v>No</v>
      </c>
      <c r="I495" s="18" t="str">
        <f t="shared" si="270"/>
        <v>Yes</v>
      </c>
      <c r="J495" s="18" t="str">
        <f t="shared" si="271"/>
        <v>No</v>
      </c>
      <c r="K495" s="21">
        <v>493</v>
      </c>
      <c r="L495" s="5" t="s">
        <v>1257</v>
      </c>
      <c r="M495" s="5" t="s">
        <v>1258</v>
      </c>
      <c r="N495" s="5" t="s">
        <v>2307</v>
      </c>
      <c r="O495" s="5" t="s">
        <v>152</v>
      </c>
      <c r="P495" s="5" t="s">
        <v>4157</v>
      </c>
      <c r="Q495" s="34" t="s">
        <v>3203</v>
      </c>
      <c r="R495" s="21">
        <v>1</v>
      </c>
      <c r="S495" s="22"/>
      <c r="T495" s="22"/>
      <c r="U495" s="22"/>
      <c r="V495" s="22"/>
      <c r="W495" s="22"/>
      <c r="X495" s="22"/>
      <c r="Y495" s="22"/>
      <c r="Z495" s="22"/>
      <c r="AA495" s="5" t="s">
        <v>152</v>
      </c>
      <c r="AB495" s="5" t="s">
        <v>4158</v>
      </c>
      <c r="AC495" s="34" t="s">
        <v>4159</v>
      </c>
      <c r="AD495" s="21">
        <v>1</v>
      </c>
    </row>
    <row r="496" spans="1:30" x14ac:dyDescent="0.3">
      <c r="A496" s="18" t="str">
        <f t="shared" ref="A496:B496" si="510">IF(AND(ISNUMBER(SEARCH("Yes",C496)),ISNUMBER(SEARCH("Yes",E496)),ISNUMBER(SEARCH("Yes",G496)),ISNUMBER(SEARCH("Yes",I496))),"Yes","No")</f>
        <v>No</v>
      </c>
      <c r="B496" s="18" t="str">
        <f t="shared" si="510"/>
        <v>No</v>
      </c>
      <c r="C496" s="15" t="str">
        <f t="shared" si="264"/>
        <v>No</v>
      </c>
      <c r="D496" s="18" t="str">
        <f t="shared" si="265"/>
        <v>No</v>
      </c>
      <c r="E496" s="18" t="str">
        <f t="shared" si="266"/>
        <v>No</v>
      </c>
      <c r="F496" s="18" t="str">
        <f t="shared" si="267"/>
        <v>No</v>
      </c>
      <c r="G496" s="18" t="str">
        <f t="shared" si="268"/>
        <v>No</v>
      </c>
      <c r="H496" s="18" t="str">
        <f t="shared" si="269"/>
        <v>No</v>
      </c>
      <c r="I496" s="18" t="str">
        <f t="shared" si="270"/>
        <v>Yes</v>
      </c>
      <c r="J496" s="18" t="str">
        <f t="shared" si="271"/>
        <v>Yes</v>
      </c>
      <c r="K496" s="21">
        <v>494</v>
      </c>
      <c r="L496" s="5" t="s">
        <v>1259</v>
      </c>
      <c r="M496" s="5" t="s">
        <v>1260</v>
      </c>
      <c r="N496" s="5" t="s">
        <v>2307</v>
      </c>
      <c r="O496" s="5" t="s">
        <v>152</v>
      </c>
      <c r="P496" s="5" t="s">
        <v>2724</v>
      </c>
      <c r="Q496" s="34" t="s">
        <v>4160</v>
      </c>
      <c r="R496" s="21">
        <v>1</v>
      </c>
      <c r="S496" s="22"/>
      <c r="T496" s="22"/>
      <c r="U496" s="22"/>
      <c r="V496" s="22"/>
      <c r="W496" s="22"/>
      <c r="X496" s="22"/>
      <c r="Y496" s="22"/>
      <c r="Z496" s="22"/>
      <c r="AA496" s="5" t="s">
        <v>2310</v>
      </c>
      <c r="AB496" s="5" t="s">
        <v>2422</v>
      </c>
      <c r="AC496" s="34" t="s">
        <v>2723</v>
      </c>
      <c r="AD496" s="21">
        <v>1</v>
      </c>
    </row>
    <row r="497" spans="1:30" x14ac:dyDescent="0.3">
      <c r="A497" s="18" t="str">
        <f t="shared" ref="A497:B497" si="511">IF(AND(ISNUMBER(SEARCH("Yes",C497)),ISNUMBER(SEARCH("Yes",E497)),ISNUMBER(SEARCH("Yes",G497)),ISNUMBER(SEARCH("Yes",I497))),"Yes","No")</f>
        <v>No</v>
      </c>
      <c r="B497" s="18" t="str">
        <f t="shared" si="511"/>
        <v>No</v>
      </c>
      <c r="C497" s="15" t="str">
        <f t="shared" si="264"/>
        <v>No</v>
      </c>
      <c r="D497" s="18" t="str">
        <f t="shared" si="265"/>
        <v>No</v>
      </c>
      <c r="E497" s="18" t="str">
        <f t="shared" si="266"/>
        <v>No</v>
      </c>
      <c r="F497" s="18" t="str">
        <f t="shared" si="267"/>
        <v>No</v>
      </c>
      <c r="G497" s="18" t="str">
        <f t="shared" si="268"/>
        <v>No</v>
      </c>
      <c r="H497" s="18" t="str">
        <f t="shared" si="269"/>
        <v>No</v>
      </c>
      <c r="I497" s="18" t="str">
        <f t="shared" si="270"/>
        <v>Yes</v>
      </c>
      <c r="J497" s="18" t="str">
        <f t="shared" si="271"/>
        <v>Yes</v>
      </c>
      <c r="K497" s="21">
        <v>495</v>
      </c>
      <c r="L497" s="5" t="s">
        <v>1261</v>
      </c>
      <c r="M497" s="5" t="s">
        <v>1262</v>
      </c>
      <c r="N497" s="5" t="s">
        <v>2307</v>
      </c>
      <c r="O497" s="5" t="s">
        <v>152</v>
      </c>
      <c r="P497" s="5" t="s">
        <v>2325</v>
      </c>
      <c r="Q497" s="34" t="s">
        <v>4161</v>
      </c>
      <c r="R497" s="21">
        <v>1</v>
      </c>
      <c r="S497" s="22"/>
      <c r="T497" s="22"/>
      <c r="U497" s="22"/>
      <c r="V497" s="22"/>
      <c r="W497" s="22"/>
      <c r="X497" s="22"/>
      <c r="Y497" s="22"/>
      <c r="Z497" s="22"/>
      <c r="AA497" s="5" t="s">
        <v>2310</v>
      </c>
      <c r="AB497" s="5" t="s">
        <v>4162</v>
      </c>
      <c r="AC497" s="34" t="s">
        <v>4163</v>
      </c>
      <c r="AD497" s="21">
        <v>1</v>
      </c>
    </row>
    <row r="498" spans="1:30" x14ac:dyDescent="0.3">
      <c r="A498" s="18" t="str">
        <f t="shared" ref="A498:B498" si="512">IF(AND(ISNUMBER(SEARCH("Yes",C498)),ISNUMBER(SEARCH("Yes",E498)),ISNUMBER(SEARCH("Yes",G498)),ISNUMBER(SEARCH("Yes",I498))),"Yes","No")</f>
        <v>No</v>
      </c>
      <c r="B498" s="18" t="str">
        <f t="shared" si="512"/>
        <v>No</v>
      </c>
      <c r="C498" s="15" t="str">
        <f t="shared" si="264"/>
        <v>No</v>
      </c>
      <c r="D498" s="18" t="str">
        <f t="shared" si="265"/>
        <v>No</v>
      </c>
      <c r="E498" s="18" t="str">
        <f t="shared" si="266"/>
        <v>No</v>
      </c>
      <c r="F498" s="18" t="str">
        <f t="shared" si="267"/>
        <v>No</v>
      </c>
      <c r="G498" s="18" t="str">
        <f t="shared" si="268"/>
        <v>No</v>
      </c>
      <c r="H498" s="18" t="str">
        <f t="shared" si="269"/>
        <v>No</v>
      </c>
      <c r="I498" s="18" t="str">
        <f t="shared" si="270"/>
        <v>Yes</v>
      </c>
      <c r="J498" s="18" t="str">
        <f t="shared" si="271"/>
        <v>Yes</v>
      </c>
      <c r="K498" s="21">
        <v>496</v>
      </c>
      <c r="L498" s="5" t="s">
        <v>1263</v>
      </c>
      <c r="M498" s="5" t="s">
        <v>1264</v>
      </c>
      <c r="N498" s="5" t="s">
        <v>2307</v>
      </c>
      <c r="O498" s="5" t="s">
        <v>152</v>
      </c>
      <c r="P498" s="5" t="s">
        <v>4164</v>
      </c>
      <c r="Q498" s="34" t="s">
        <v>4165</v>
      </c>
      <c r="R498" s="21">
        <v>1</v>
      </c>
      <c r="S498" s="22"/>
      <c r="T498" s="22"/>
      <c r="U498" s="22"/>
      <c r="V498" s="22"/>
      <c r="W498" s="22"/>
      <c r="X498" s="22"/>
      <c r="Y498" s="22"/>
      <c r="Z498" s="22"/>
      <c r="AA498" s="5" t="s">
        <v>24</v>
      </c>
      <c r="AB498" s="5" t="s">
        <v>4166</v>
      </c>
      <c r="AC498" s="34" t="s">
        <v>4167</v>
      </c>
      <c r="AD498" s="21">
        <v>1</v>
      </c>
    </row>
    <row r="499" spans="1:30" x14ac:dyDescent="0.3">
      <c r="A499" s="18" t="str">
        <f t="shared" ref="A499:B499" si="513">IF(AND(ISNUMBER(SEARCH("Yes",C499)),ISNUMBER(SEARCH("Yes",E499)),ISNUMBER(SEARCH("Yes",G499)),ISNUMBER(SEARCH("Yes",I499))),"Yes","No")</f>
        <v>No</v>
      </c>
      <c r="B499" s="18" t="str">
        <f t="shared" si="513"/>
        <v>No</v>
      </c>
      <c r="C499" s="15" t="str">
        <f t="shared" si="264"/>
        <v>No</v>
      </c>
      <c r="D499" s="18" t="str">
        <f t="shared" si="265"/>
        <v>No</v>
      </c>
      <c r="E499" s="18" t="str">
        <f t="shared" si="266"/>
        <v>No</v>
      </c>
      <c r="F499" s="18" t="str">
        <f t="shared" si="267"/>
        <v>No</v>
      </c>
      <c r="G499" s="18" t="str">
        <f t="shared" si="268"/>
        <v>No</v>
      </c>
      <c r="H499" s="18" t="str">
        <f t="shared" si="269"/>
        <v>No</v>
      </c>
      <c r="I499" s="18" t="str">
        <f t="shared" si="270"/>
        <v>Yes</v>
      </c>
      <c r="J499" s="18" t="str">
        <f t="shared" si="271"/>
        <v>Yes</v>
      </c>
      <c r="K499" s="21">
        <v>497</v>
      </c>
      <c r="L499" s="5" t="s">
        <v>1265</v>
      </c>
      <c r="M499" s="5" t="s">
        <v>1266</v>
      </c>
      <c r="N499" s="5" t="s">
        <v>2307</v>
      </c>
      <c r="O499" s="5" t="s">
        <v>152</v>
      </c>
      <c r="P499" s="5" t="s">
        <v>2664</v>
      </c>
      <c r="Q499" s="34" t="s">
        <v>4168</v>
      </c>
      <c r="R499" s="21">
        <v>1</v>
      </c>
      <c r="S499" s="22"/>
      <c r="T499" s="22"/>
      <c r="U499" s="22"/>
      <c r="V499" s="22"/>
      <c r="W499" s="22"/>
      <c r="X499" s="22"/>
      <c r="Y499" s="22"/>
      <c r="Z499" s="22"/>
      <c r="AA499" s="5" t="s">
        <v>2310</v>
      </c>
      <c r="AB499" s="5" t="s">
        <v>2323</v>
      </c>
      <c r="AC499" s="34" t="s">
        <v>3241</v>
      </c>
      <c r="AD499" s="21">
        <v>1</v>
      </c>
    </row>
    <row r="500" spans="1:30" x14ac:dyDescent="0.3">
      <c r="A500" s="18" t="str">
        <f t="shared" ref="A500:B500" si="514">IF(AND(ISNUMBER(SEARCH("Yes",C500)),ISNUMBER(SEARCH("Yes",E500)),ISNUMBER(SEARCH("Yes",G500)),ISNUMBER(SEARCH("Yes",I500))),"Yes","No")</f>
        <v>No</v>
      </c>
      <c r="B500" s="18" t="str">
        <f t="shared" si="514"/>
        <v>No</v>
      </c>
      <c r="C500" s="15" t="str">
        <f t="shared" si="264"/>
        <v>No</v>
      </c>
      <c r="D500" s="18" t="str">
        <f t="shared" si="265"/>
        <v>No</v>
      </c>
      <c r="E500" s="18" t="str">
        <f t="shared" si="266"/>
        <v>No</v>
      </c>
      <c r="F500" s="18" t="str">
        <f t="shared" si="267"/>
        <v>No</v>
      </c>
      <c r="G500" s="18" t="str">
        <f t="shared" si="268"/>
        <v>No</v>
      </c>
      <c r="H500" s="18" t="str">
        <f t="shared" si="269"/>
        <v>No</v>
      </c>
      <c r="I500" s="18" t="str">
        <f t="shared" si="270"/>
        <v>Yes</v>
      </c>
      <c r="J500" s="18" t="str">
        <f t="shared" si="271"/>
        <v>Yes</v>
      </c>
      <c r="K500" s="21">
        <v>498</v>
      </c>
      <c r="L500" s="5" t="s">
        <v>1267</v>
      </c>
      <c r="M500" s="5" t="s">
        <v>1268</v>
      </c>
      <c r="N500" s="5" t="s">
        <v>2307</v>
      </c>
      <c r="O500" s="5" t="s">
        <v>152</v>
      </c>
      <c r="P500" s="5" t="s">
        <v>4169</v>
      </c>
      <c r="Q500" s="34" t="s">
        <v>4170</v>
      </c>
      <c r="R500" s="21">
        <v>1</v>
      </c>
      <c r="S500" s="22"/>
      <c r="T500" s="22"/>
      <c r="U500" s="22"/>
      <c r="V500" s="22"/>
      <c r="W500" s="22"/>
      <c r="X500" s="22"/>
      <c r="Y500" s="22"/>
      <c r="Z500" s="22"/>
      <c r="AA500" s="5" t="s">
        <v>2310</v>
      </c>
      <c r="AB500" s="5" t="s">
        <v>2422</v>
      </c>
      <c r="AC500" s="34" t="s">
        <v>2471</v>
      </c>
      <c r="AD500" s="21">
        <v>1</v>
      </c>
    </row>
    <row r="501" spans="1:30" x14ac:dyDescent="0.3">
      <c r="A501" s="18" t="str">
        <f t="shared" ref="A501:B501" si="515">IF(AND(ISNUMBER(SEARCH("Yes",C501)),ISNUMBER(SEARCH("Yes",E501)),ISNUMBER(SEARCH("Yes",G501)),ISNUMBER(SEARCH("Yes",I501))),"Yes","No")</f>
        <v>No</v>
      </c>
      <c r="B501" s="18" t="str">
        <f t="shared" si="515"/>
        <v>No</v>
      </c>
      <c r="C501" s="15" t="str">
        <f t="shared" si="264"/>
        <v>No</v>
      </c>
      <c r="D501" s="18" t="str">
        <f t="shared" si="265"/>
        <v>No</v>
      </c>
      <c r="E501" s="18" t="str">
        <f t="shared" si="266"/>
        <v>No</v>
      </c>
      <c r="F501" s="18" t="str">
        <f t="shared" si="267"/>
        <v>No</v>
      </c>
      <c r="G501" s="18" t="str">
        <f t="shared" si="268"/>
        <v>No</v>
      </c>
      <c r="H501" s="18" t="str">
        <f t="shared" si="269"/>
        <v>No</v>
      </c>
      <c r="I501" s="18" t="str">
        <f t="shared" si="270"/>
        <v>Yes</v>
      </c>
      <c r="J501" s="18" t="str">
        <f t="shared" si="271"/>
        <v>Yes</v>
      </c>
      <c r="K501" s="21">
        <v>499</v>
      </c>
      <c r="L501" s="5" t="s">
        <v>1269</v>
      </c>
      <c r="M501" s="5" t="s">
        <v>1270</v>
      </c>
      <c r="N501" s="5" t="s">
        <v>2307</v>
      </c>
      <c r="O501" s="5" t="s">
        <v>152</v>
      </c>
      <c r="P501" s="5" t="s">
        <v>2333</v>
      </c>
      <c r="Q501" s="34" t="s">
        <v>4171</v>
      </c>
      <c r="R501" s="21">
        <v>1</v>
      </c>
      <c r="S501" s="22"/>
      <c r="T501" s="22"/>
      <c r="U501" s="22"/>
      <c r="V501" s="22"/>
      <c r="W501" s="22"/>
      <c r="X501" s="22"/>
      <c r="Y501" s="22"/>
      <c r="Z501" s="22"/>
      <c r="AA501" s="5" t="s">
        <v>2310</v>
      </c>
      <c r="AB501" s="5" t="s">
        <v>2669</v>
      </c>
      <c r="AC501" s="34" t="s">
        <v>4172</v>
      </c>
      <c r="AD501" s="21">
        <v>1</v>
      </c>
    </row>
    <row r="502" spans="1:30" x14ac:dyDescent="0.3">
      <c r="A502" s="18" t="str">
        <f t="shared" ref="A502:B502" si="516">IF(AND(ISNUMBER(SEARCH("Yes",C502)),ISNUMBER(SEARCH("Yes",E502)),ISNUMBER(SEARCH("Yes",G502)),ISNUMBER(SEARCH("Yes",I502))),"Yes","No")</f>
        <v>No</v>
      </c>
      <c r="B502" s="18" t="str">
        <f t="shared" si="516"/>
        <v>No</v>
      </c>
      <c r="C502" s="15" t="str">
        <f t="shared" si="264"/>
        <v>No</v>
      </c>
      <c r="D502" s="18" t="str">
        <f t="shared" si="265"/>
        <v>No</v>
      </c>
      <c r="E502" s="18" t="str">
        <f t="shared" si="266"/>
        <v>No</v>
      </c>
      <c r="F502" s="18" t="str">
        <f t="shared" si="267"/>
        <v>No</v>
      </c>
      <c r="G502" s="18" t="str">
        <f t="shared" si="268"/>
        <v>No</v>
      </c>
      <c r="H502" s="18" t="str">
        <f t="shared" si="269"/>
        <v>No</v>
      </c>
      <c r="I502" s="18" t="str">
        <f t="shared" si="270"/>
        <v>Yes</v>
      </c>
      <c r="J502" s="18" t="str">
        <f t="shared" si="271"/>
        <v>Yes</v>
      </c>
      <c r="K502" s="21">
        <v>500</v>
      </c>
      <c r="L502" s="5" t="s">
        <v>1271</v>
      </c>
      <c r="M502" s="5" t="s">
        <v>1272</v>
      </c>
      <c r="N502" s="5" t="s">
        <v>2307</v>
      </c>
      <c r="O502" s="5" t="s">
        <v>152</v>
      </c>
      <c r="P502" s="5" t="s">
        <v>2590</v>
      </c>
      <c r="Q502" s="34" t="s">
        <v>4173</v>
      </c>
      <c r="R502" s="21">
        <v>1</v>
      </c>
      <c r="S502" s="22"/>
      <c r="T502" s="22"/>
      <c r="U502" s="22"/>
      <c r="V502" s="22"/>
      <c r="W502" s="22"/>
      <c r="X502" s="22"/>
      <c r="Y502" s="22"/>
      <c r="Z502" s="22"/>
      <c r="AA502" s="5" t="s">
        <v>2310</v>
      </c>
      <c r="AB502" s="5" t="s">
        <v>4174</v>
      </c>
      <c r="AC502" s="34" t="s">
        <v>4175</v>
      </c>
      <c r="AD502" s="21">
        <v>1</v>
      </c>
    </row>
    <row r="503" spans="1:30" x14ac:dyDescent="0.3">
      <c r="A503" s="18" t="str">
        <f t="shared" ref="A503:B503" si="517">IF(AND(ISNUMBER(SEARCH("Yes",C503)),ISNUMBER(SEARCH("Yes",E503)),ISNUMBER(SEARCH("Yes",G503)),ISNUMBER(SEARCH("Yes",I503))),"Yes","No")</f>
        <v>No</v>
      </c>
      <c r="B503" s="18" t="str">
        <f t="shared" si="517"/>
        <v>No</v>
      </c>
      <c r="C503" s="15" t="str">
        <f t="shared" si="264"/>
        <v>No</v>
      </c>
      <c r="D503" s="18" t="str">
        <f t="shared" si="265"/>
        <v>No</v>
      </c>
      <c r="E503" s="18" t="str">
        <f t="shared" si="266"/>
        <v>No</v>
      </c>
      <c r="F503" s="18" t="str">
        <f t="shared" si="267"/>
        <v>No</v>
      </c>
      <c r="G503" s="18" t="str">
        <f t="shared" si="268"/>
        <v>No</v>
      </c>
      <c r="H503" s="18" t="str">
        <f t="shared" si="269"/>
        <v>No</v>
      </c>
      <c r="I503" s="18" t="str">
        <f t="shared" si="270"/>
        <v>Yes</v>
      </c>
      <c r="J503" s="18" t="str">
        <f t="shared" si="271"/>
        <v>Yes</v>
      </c>
      <c r="K503" s="21">
        <v>501</v>
      </c>
      <c r="L503" s="5" t="s">
        <v>1273</v>
      </c>
      <c r="M503" s="5" t="s">
        <v>1274</v>
      </c>
      <c r="N503" s="5" t="s">
        <v>2307</v>
      </c>
      <c r="O503" s="5" t="s">
        <v>152</v>
      </c>
      <c r="P503" s="5" t="s">
        <v>2333</v>
      </c>
      <c r="Q503" s="34" t="s">
        <v>4176</v>
      </c>
      <c r="R503" s="21">
        <v>1</v>
      </c>
      <c r="S503" s="22"/>
      <c r="T503" s="22"/>
      <c r="U503" s="22"/>
      <c r="V503" s="22"/>
      <c r="W503" s="22"/>
      <c r="X503" s="22"/>
      <c r="Y503" s="22"/>
      <c r="Z503" s="22"/>
      <c r="AA503" s="5" t="s">
        <v>24</v>
      </c>
      <c r="AB503" s="5" t="s">
        <v>4177</v>
      </c>
      <c r="AC503" s="34" t="s">
        <v>4178</v>
      </c>
      <c r="AD503" s="21">
        <v>1</v>
      </c>
    </row>
    <row r="504" spans="1:30" x14ac:dyDescent="0.3">
      <c r="A504" s="18" t="str">
        <f t="shared" ref="A504:B504" si="518">IF(AND(ISNUMBER(SEARCH("Yes",C504)),ISNUMBER(SEARCH("Yes",E504)),ISNUMBER(SEARCH("Yes",G504)),ISNUMBER(SEARCH("Yes",I504))),"Yes","No")</f>
        <v>No</v>
      </c>
      <c r="B504" s="18" t="str">
        <f t="shared" si="518"/>
        <v>No</v>
      </c>
      <c r="C504" s="15" t="str">
        <f t="shared" si="264"/>
        <v>No</v>
      </c>
      <c r="D504" s="18" t="str">
        <f t="shared" si="265"/>
        <v>No</v>
      </c>
      <c r="E504" s="18" t="str">
        <f t="shared" si="266"/>
        <v>No</v>
      </c>
      <c r="F504" s="18" t="str">
        <f t="shared" si="267"/>
        <v>No</v>
      </c>
      <c r="G504" s="18" t="str">
        <f t="shared" si="268"/>
        <v>No</v>
      </c>
      <c r="H504" s="18" t="str">
        <f t="shared" si="269"/>
        <v>No</v>
      </c>
      <c r="I504" s="18" t="str">
        <f t="shared" si="270"/>
        <v>Yes</v>
      </c>
      <c r="J504" s="18" t="str">
        <f t="shared" si="271"/>
        <v>No</v>
      </c>
      <c r="K504" s="21">
        <v>502</v>
      </c>
      <c r="L504" s="5" t="s">
        <v>1275</v>
      </c>
      <c r="M504" s="5" t="s">
        <v>1276</v>
      </c>
      <c r="N504" s="5" t="s">
        <v>2307</v>
      </c>
      <c r="O504" s="5" t="s">
        <v>152</v>
      </c>
      <c r="P504" s="5" t="s">
        <v>2823</v>
      </c>
      <c r="Q504" s="34" t="s">
        <v>2824</v>
      </c>
      <c r="R504" s="21">
        <v>1</v>
      </c>
      <c r="S504" s="22"/>
      <c r="T504" s="22"/>
      <c r="U504" s="22"/>
      <c r="V504" s="22"/>
      <c r="W504" s="22"/>
      <c r="X504" s="22"/>
      <c r="Y504" s="22"/>
      <c r="Z504" s="22"/>
      <c r="AA504" s="5" t="s">
        <v>152</v>
      </c>
      <c r="AB504" s="5" t="s">
        <v>4179</v>
      </c>
      <c r="AC504" s="34" t="s">
        <v>4180</v>
      </c>
      <c r="AD504" s="21">
        <v>1</v>
      </c>
    </row>
    <row r="505" spans="1:30" x14ac:dyDescent="0.3">
      <c r="A505" s="18" t="str">
        <f t="shared" ref="A505:B505" si="519">IF(AND(ISNUMBER(SEARCH("Yes",C505)),ISNUMBER(SEARCH("Yes",E505)),ISNUMBER(SEARCH("Yes",G505)),ISNUMBER(SEARCH("Yes",I505))),"Yes","No")</f>
        <v>No</v>
      </c>
      <c r="B505" s="18" t="str">
        <f t="shared" si="519"/>
        <v>No</v>
      </c>
      <c r="C505" s="15" t="str">
        <f t="shared" si="264"/>
        <v>No</v>
      </c>
      <c r="D505" s="18" t="str">
        <f t="shared" si="265"/>
        <v>No</v>
      </c>
      <c r="E505" s="18" t="str">
        <f t="shared" si="266"/>
        <v>No</v>
      </c>
      <c r="F505" s="18" t="str">
        <f t="shared" si="267"/>
        <v>No</v>
      </c>
      <c r="G505" s="18" t="str">
        <f t="shared" si="268"/>
        <v>No</v>
      </c>
      <c r="H505" s="18" t="str">
        <f t="shared" si="269"/>
        <v>No</v>
      </c>
      <c r="I505" s="18" t="str">
        <f t="shared" si="270"/>
        <v>Yes</v>
      </c>
      <c r="J505" s="18" t="str">
        <f t="shared" si="271"/>
        <v>Yes</v>
      </c>
      <c r="K505" s="21">
        <v>503</v>
      </c>
      <c r="L505" s="5" t="s">
        <v>1277</v>
      </c>
      <c r="M505" s="5" t="s">
        <v>1278</v>
      </c>
      <c r="N505" s="5" t="s">
        <v>2307</v>
      </c>
      <c r="O505" s="5" t="s">
        <v>152</v>
      </c>
      <c r="P505" s="5" t="s">
        <v>2724</v>
      </c>
      <c r="Q505" s="34" t="s">
        <v>4181</v>
      </c>
      <c r="R505" s="21">
        <v>1</v>
      </c>
      <c r="S505" s="22"/>
      <c r="T505" s="22"/>
      <c r="U505" s="22"/>
      <c r="V505" s="22"/>
      <c r="W505" s="22"/>
      <c r="X505" s="22"/>
      <c r="Y505" s="22"/>
      <c r="Z505" s="22"/>
      <c r="AA505" s="5" t="s">
        <v>24</v>
      </c>
      <c r="AB505" s="5" t="s">
        <v>4182</v>
      </c>
      <c r="AC505" s="34" t="s">
        <v>4183</v>
      </c>
      <c r="AD505" s="21">
        <v>1</v>
      </c>
    </row>
    <row r="506" spans="1:30" x14ac:dyDescent="0.3">
      <c r="A506" s="18" t="str">
        <f t="shared" ref="A506:B506" si="520">IF(AND(ISNUMBER(SEARCH("Yes",C506)),ISNUMBER(SEARCH("Yes",E506)),ISNUMBER(SEARCH("Yes",G506)),ISNUMBER(SEARCH("Yes",I506))),"Yes","No")</f>
        <v>No</v>
      </c>
      <c r="B506" s="18" t="str">
        <f t="shared" si="520"/>
        <v>No</v>
      </c>
      <c r="C506" s="15" t="str">
        <f t="shared" si="264"/>
        <v>No</v>
      </c>
      <c r="D506" s="18" t="str">
        <f t="shared" si="265"/>
        <v>No</v>
      </c>
      <c r="E506" s="18" t="str">
        <f t="shared" si="266"/>
        <v>No</v>
      </c>
      <c r="F506" s="18" t="str">
        <f t="shared" si="267"/>
        <v>No</v>
      </c>
      <c r="G506" s="18" t="str">
        <f t="shared" si="268"/>
        <v>No</v>
      </c>
      <c r="H506" s="18" t="str">
        <f t="shared" si="269"/>
        <v>No</v>
      </c>
      <c r="I506" s="18" t="str">
        <f t="shared" si="270"/>
        <v>Yes</v>
      </c>
      <c r="J506" s="18" t="str">
        <f t="shared" si="271"/>
        <v>Yes</v>
      </c>
      <c r="K506" s="21">
        <v>504</v>
      </c>
      <c r="L506" s="5" t="s">
        <v>1279</v>
      </c>
      <c r="M506" s="5" t="s">
        <v>1280</v>
      </c>
      <c r="N506" s="5" t="s">
        <v>2307</v>
      </c>
      <c r="O506" s="5" t="s">
        <v>152</v>
      </c>
      <c r="P506" s="5" t="s">
        <v>2533</v>
      </c>
      <c r="Q506" s="34" t="s">
        <v>4184</v>
      </c>
      <c r="R506" s="21">
        <v>1</v>
      </c>
      <c r="S506" s="22"/>
      <c r="T506" s="22"/>
      <c r="U506" s="22"/>
      <c r="V506" s="22"/>
      <c r="W506" s="22"/>
      <c r="X506" s="22"/>
      <c r="Y506" s="22"/>
      <c r="Z506" s="22"/>
      <c r="AA506" s="5" t="s">
        <v>24</v>
      </c>
      <c r="AB506" s="5" t="s">
        <v>4185</v>
      </c>
      <c r="AC506" s="34" t="s">
        <v>4186</v>
      </c>
      <c r="AD506" s="21">
        <v>1</v>
      </c>
    </row>
    <row r="507" spans="1:30" x14ac:dyDescent="0.3">
      <c r="A507" s="18" t="str">
        <f t="shared" ref="A507:B507" si="521">IF(AND(ISNUMBER(SEARCH("Yes",C507)),ISNUMBER(SEARCH("Yes",E507)),ISNUMBER(SEARCH("Yes",G507)),ISNUMBER(SEARCH("Yes",I507))),"Yes","No")</f>
        <v>No</v>
      </c>
      <c r="B507" s="18" t="str">
        <f t="shared" si="521"/>
        <v>No</v>
      </c>
      <c r="C507" s="15" t="str">
        <f t="shared" si="264"/>
        <v>No</v>
      </c>
      <c r="D507" s="18" t="str">
        <f t="shared" si="265"/>
        <v>No</v>
      </c>
      <c r="E507" s="18" t="str">
        <f t="shared" si="266"/>
        <v>No</v>
      </c>
      <c r="F507" s="18" t="str">
        <f t="shared" si="267"/>
        <v>No</v>
      </c>
      <c r="G507" s="18" t="str">
        <f t="shared" si="268"/>
        <v>No</v>
      </c>
      <c r="H507" s="18" t="str">
        <f t="shared" si="269"/>
        <v>No</v>
      </c>
      <c r="I507" s="18" t="str">
        <f t="shared" si="270"/>
        <v>Yes</v>
      </c>
      <c r="J507" s="18" t="str">
        <f t="shared" si="271"/>
        <v>Yes</v>
      </c>
      <c r="K507" s="21">
        <v>505</v>
      </c>
      <c r="L507" s="5" t="s">
        <v>1281</v>
      </c>
      <c r="M507" s="5" t="s">
        <v>1282</v>
      </c>
      <c r="N507" s="5" t="s">
        <v>2307</v>
      </c>
      <c r="O507" s="5" t="s">
        <v>152</v>
      </c>
      <c r="P507" s="5" t="s">
        <v>2724</v>
      </c>
      <c r="Q507" s="34" t="s">
        <v>4187</v>
      </c>
      <c r="R507" s="21">
        <v>1</v>
      </c>
      <c r="S507" s="22"/>
      <c r="T507" s="22"/>
      <c r="U507" s="22"/>
      <c r="V507" s="22"/>
      <c r="W507" s="22"/>
      <c r="X507" s="22"/>
      <c r="Y507" s="22"/>
      <c r="Z507" s="22"/>
      <c r="AA507" s="5" t="s">
        <v>2310</v>
      </c>
      <c r="AB507" s="5" t="s">
        <v>4188</v>
      </c>
      <c r="AC507" s="34" t="s">
        <v>4189</v>
      </c>
      <c r="AD507" s="21">
        <v>1</v>
      </c>
    </row>
    <row r="508" spans="1:30" x14ac:dyDescent="0.3">
      <c r="A508" s="18" t="str">
        <f t="shared" ref="A508:B508" si="522">IF(AND(ISNUMBER(SEARCH("Yes",C508)),ISNUMBER(SEARCH("Yes",E508)),ISNUMBER(SEARCH("Yes",G508)),ISNUMBER(SEARCH("Yes",I508))),"Yes","No")</f>
        <v>No</v>
      </c>
      <c r="B508" s="18" t="str">
        <f t="shared" si="522"/>
        <v>No</v>
      </c>
      <c r="C508" s="15" t="str">
        <f t="shared" si="264"/>
        <v>No</v>
      </c>
      <c r="D508" s="18" t="str">
        <f t="shared" si="265"/>
        <v>No</v>
      </c>
      <c r="E508" s="18" t="str">
        <f t="shared" si="266"/>
        <v>No</v>
      </c>
      <c r="F508" s="18" t="str">
        <f t="shared" si="267"/>
        <v>No</v>
      </c>
      <c r="G508" s="18" t="str">
        <f t="shared" si="268"/>
        <v>No</v>
      </c>
      <c r="H508" s="18" t="str">
        <f t="shared" si="269"/>
        <v>No</v>
      </c>
      <c r="I508" s="18" t="str">
        <f t="shared" si="270"/>
        <v>Yes</v>
      </c>
      <c r="J508" s="18" t="str">
        <f t="shared" si="271"/>
        <v>Yes</v>
      </c>
      <c r="K508" s="21">
        <v>506</v>
      </c>
      <c r="L508" s="5" t="s">
        <v>1283</v>
      </c>
      <c r="M508" s="5" t="s">
        <v>4190</v>
      </c>
      <c r="N508" s="5" t="s">
        <v>2307</v>
      </c>
      <c r="O508" s="5" t="s">
        <v>152</v>
      </c>
      <c r="P508" s="5" t="s">
        <v>3127</v>
      </c>
      <c r="Q508" s="34" t="s">
        <v>4191</v>
      </c>
      <c r="R508" s="21">
        <v>1</v>
      </c>
      <c r="S508" s="22"/>
      <c r="T508" s="22"/>
      <c r="U508" s="22"/>
      <c r="V508" s="22"/>
      <c r="W508" s="22"/>
      <c r="X508" s="22"/>
      <c r="Y508" s="22"/>
      <c r="Z508" s="22"/>
      <c r="AA508" s="5" t="s">
        <v>24</v>
      </c>
      <c r="AB508" s="5" t="s">
        <v>4192</v>
      </c>
      <c r="AC508" s="34" t="s">
        <v>4193</v>
      </c>
      <c r="AD508" s="21">
        <v>1</v>
      </c>
    </row>
    <row r="509" spans="1:30" x14ac:dyDescent="0.3">
      <c r="A509" s="18" t="str">
        <f t="shared" ref="A509:B509" si="523">IF(AND(ISNUMBER(SEARCH("Yes",C509)),ISNUMBER(SEARCH("Yes",E509)),ISNUMBER(SEARCH("Yes",G509)),ISNUMBER(SEARCH("Yes",I509))),"Yes","No")</f>
        <v>No</v>
      </c>
      <c r="B509" s="18" t="str">
        <f t="shared" si="523"/>
        <v>No</v>
      </c>
      <c r="C509" s="15" t="str">
        <f t="shared" si="264"/>
        <v>No</v>
      </c>
      <c r="D509" s="18" t="str">
        <f t="shared" si="265"/>
        <v>No</v>
      </c>
      <c r="E509" s="18" t="str">
        <f t="shared" si="266"/>
        <v>No</v>
      </c>
      <c r="F509" s="18" t="str">
        <f t="shared" si="267"/>
        <v>No</v>
      </c>
      <c r="G509" s="18" t="str">
        <f t="shared" si="268"/>
        <v>No</v>
      </c>
      <c r="H509" s="18" t="str">
        <f t="shared" si="269"/>
        <v>No</v>
      </c>
      <c r="I509" s="18" t="str">
        <f t="shared" si="270"/>
        <v>Yes</v>
      </c>
      <c r="J509" s="18" t="str">
        <f t="shared" si="271"/>
        <v>Yes</v>
      </c>
      <c r="K509" s="21">
        <v>507</v>
      </c>
      <c r="L509" s="5" t="s">
        <v>1285</v>
      </c>
      <c r="M509" s="5" t="s">
        <v>1286</v>
      </c>
      <c r="N509" s="5" t="s">
        <v>2307</v>
      </c>
      <c r="O509" s="5" t="s">
        <v>152</v>
      </c>
      <c r="P509" s="5" t="s">
        <v>2667</v>
      </c>
      <c r="Q509" s="34" t="s">
        <v>4194</v>
      </c>
      <c r="R509" s="21">
        <v>1</v>
      </c>
      <c r="S509" s="22"/>
      <c r="T509" s="22"/>
      <c r="U509" s="22"/>
      <c r="V509" s="22"/>
      <c r="W509" s="22"/>
      <c r="X509" s="22"/>
      <c r="Y509" s="22"/>
      <c r="Z509" s="22"/>
      <c r="AA509" s="5" t="s">
        <v>2310</v>
      </c>
      <c r="AB509" s="5" t="s">
        <v>2390</v>
      </c>
      <c r="AC509" s="34" t="s">
        <v>4195</v>
      </c>
      <c r="AD509" s="21">
        <v>1</v>
      </c>
    </row>
    <row r="510" spans="1:30" x14ac:dyDescent="0.3">
      <c r="A510" s="18" t="str">
        <f t="shared" ref="A510:B510" si="524">IF(AND(ISNUMBER(SEARCH("Yes",C510)),ISNUMBER(SEARCH("Yes",E510)),ISNUMBER(SEARCH("Yes",G510)),ISNUMBER(SEARCH("Yes",I510))),"Yes","No")</f>
        <v>No</v>
      </c>
      <c r="B510" s="18" t="str">
        <f t="shared" si="524"/>
        <v>No</v>
      </c>
      <c r="C510" s="15" t="str">
        <f t="shared" si="264"/>
        <v>No</v>
      </c>
      <c r="D510" s="18" t="str">
        <f t="shared" si="265"/>
        <v>No</v>
      </c>
      <c r="E510" s="18" t="str">
        <f t="shared" si="266"/>
        <v>No</v>
      </c>
      <c r="F510" s="18" t="str">
        <f t="shared" si="267"/>
        <v>No</v>
      </c>
      <c r="G510" s="18" t="str">
        <f t="shared" si="268"/>
        <v>No</v>
      </c>
      <c r="H510" s="18" t="str">
        <f t="shared" si="269"/>
        <v>No</v>
      </c>
      <c r="I510" s="18" t="str">
        <f t="shared" si="270"/>
        <v>Yes</v>
      </c>
      <c r="J510" s="18" t="str">
        <f t="shared" si="271"/>
        <v>Yes</v>
      </c>
      <c r="K510" s="21">
        <v>508</v>
      </c>
      <c r="L510" s="5" t="s">
        <v>1287</v>
      </c>
      <c r="M510" s="5" t="s">
        <v>1288</v>
      </c>
      <c r="N510" s="5" t="s">
        <v>2307</v>
      </c>
      <c r="O510" s="5" t="s">
        <v>152</v>
      </c>
      <c r="P510" s="5" t="s">
        <v>3328</v>
      </c>
      <c r="Q510" s="34" t="s">
        <v>4196</v>
      </c>
      <c r="R510" s="21">
        <v>1</v>
      </c>
      <c r="S510" s="22"/>
      <c r="T510" s="22"/>
      <c r="U510" s="22"/>
      <c r="V510" s="22"/>
      <c r="W510" s="22"/>
      <c r="X510" s="22"/>
      <c r="Y510" s="22"/>
      <c r="Z510" s="22"/>
      <c r="AA510" s="5" t="s">
        <v>2310</v>
      </c>
      <c r="AB510" s="5" t="s">
        <v>3544</v>
      </c>
      <c r="AC510" s="34" t="s">
        <v>4197</v>
      </c>
      <c r="AD510" s="21">
        <v>1</v>
      </c>
    </row>
    <row r="511" spans="1:30" x14ac:dyDescent="0.3">
      <c r="A511" s="18" t="str">
        <f t="shared" ref="A511:B511" si="525">IF(AND(ISNUMBER(SEARCH("Yes",C511)),ISNUMBER(SEARCH("Yes",E511)),ISNUMBER(SEARCH("Yes",G511)),ISNUMBER(SEARCH("Yes",I511))),"Yes","No")</f>
        <v>No</v>
      </c>
      <c r="B511" s="18" t="str">
        <f t="shared" si="525"/>
        <v>No</v>
      </c>
      <c r="C511" s="15" t="str">
        <f t="shared" si="264"/>
        <v>No</v>
      </c>
      <c r="D511" s="18" t="str">
        <f t="shared" si="265"/>
        <v>No</v>
      </c>
      <c r="E511" s="18" t="str">
        <f t="shared" si="266"/>
        <v>No</v>
      </c>
      <c r="F511" s="18" t="str">
        <f t="shared" si="267"/>
        <v>No</v>
      </c>
      <c r="G511" s="18" t="str">
        <f t="shared" si="268"/>
        <v>No</v>
      </c>
      <c r="H511" s="18" t="str">
        <f t="shared" si="269"/>
        <v>No</v>
      </c>
      <c r="I511" s="18" t="str">
        <f t="shared" si="270"/>
        <v>Yes</v>
      </c>
      <c r="J511" s="18" t="str">
        <f t="shared" si="271"/>
        <v>Yes</v>
      </c>
      <c r="K511" s="21">
        <v>509</v>
      </c>
      <c r="L511" s="5" t="s">
        <v>1289</v>
      </c>
      <c r="M511" s="5" t="s">
        <v>1290</v>
      </c>
      <c r="N511" s="5" t="s">
        <v>2307</v>
      </c>
      <c r="O511" s="5" t="s">
        <v>152</v>
      </c>
      <c r="P511" s="5" t="s">
        <v>2860</v>
      </c>
      <c r="Q511" s="34" t="s">
        <v>4198</v>
      </c>
      <c r="R511" s="21">
        <v>1</v>
      </c>
      <c r="S511" s="22"/>
      <c r="T511" s="22"/>
      <c r="U511" s="22"/>
      <c r="V511" s="22"/>
      <c r="W511" s="22"/>
      <c r="X511" s="22"/>
      <c r="Y511" s="22"/>
      <c r="Z511" s="22"/>
      <c r="AA511" s="5" t="s">
        <v>2310</v>
      </c>
      <c r="AB511" s="5" t="s">
        <v>4199</v>
      </c>
      <c r="AC511" s="34" t="s">
        <v>4200</v>
      </c>
      <c r="AD511" s="21">
        <v>1</v>
      </c>
    </row>
    <row r="512" spans="1:30" x14ac:dyDescent="0.3">
      <c r="A512" s="18" t="str">
        <f t="shared" ref="A512:B512" si="526">IF(AND(ISNUMBER(SEARCH("Yes",C512)),ISNUMBER(SEARCH("Yes",E512)),ISNUMBER(SEARCH("Yes",G512)),ISNUMBER(SEARCH("Yes",I512))),"Yes","No")</f>
        <v>Yes</v>
      </c>
      <c r="B512" s="18" t="str">
        <f t="shared" si="526"/>
        <v>Yes</v>
      </c>
      <c r="C512" s="15" t="str">
        <f t="shared" ref="C512:C766" si="527">IF(ISNUMBER(SEARCH("No;",Q512)),"No","Yes")</f>
        <v>Yes</v>
      </c>
      <c r="D512" s="18" t="str">
        <f t="shared" ref="D512:D766" si="528">IF(ISNUMBER(SEARCH("No",O512)),"No","Yes")</f>
        <v>Yes</v>
      </c>
      <c r="E512" s="18" t="str">
        <f t="shared" ref="E512:E766" si="529">IF(ISNUMBER(SEARCH("No;",U512)),"No",IF(ISBLANK(U512),"No","Yes"))</f>
        <v>Yes</v>
      </c>
      <c r="F512" s="18" t="str">
        <f t="shared" ref="F512:F766" si="530">IF(ISNUMBER(SEARCH("No;",S512)),"No",IF(ISBLANK(S512),"No","Yes"))</f>
        <v>Yes</v>
      </c>
      <c r="G512" s="18" t="str">
        <f t="shared" ref="G512:G766" si="531">IF(ISNUMBER(SEARCH("No;",Y512)),"No",IF(ISBLANK(Y512),"No","Yes"))</f>
        <v>Yes</v>
      </c>
      <c r="H512" s="18" t="str">
        <f t="shared" ref="H512:H766" si="532">IF(ISNUMBER(SEARCH("No;",W512)),"No",IF(ISBLANK(W512),"No","Yes"))</f>
        <v>Yes</v>
      </c>
      <c r="I512" s="18" t="str">
        <f t="shared" ref="I512:I766" si="533">IF(ISNUMBER(SEARCH("No;",AC512)),"No",IF(ISBLANK(AC512),"No","Yes"))</f>
        <v>Yes</v>
      </c>
      <c r="J512" s="18" t="str">
        <f t="shared" ref="J512:J766" si="534">IF(ISNUMBER(SEARCH("No",AA512)),"No",IF(ISBLANK(AA512),"No","Yes"))</f>
        <v>Yes</v>
      </c>
      <c r="K512" s="21">
        <v>510</v>
      </c>
      <c r="L512" s="5" t="s">
        <v>164</v>
      </c>
      <c r="M512" s="5" t="s">
        <v>165</v>
      </c>
      <c r="N512" s="5" t="s">
        <v>2307</v>
      </c>
      <c r="O512" s="5" t="s">
        <v>24</v>
      </c>
      <c r="P512" s="5" t="s">
        <v>4201</v>
      </c>
      <c r="Q512" s="34" t="s">
        <v>4202</v>
      </c>
      <c r="R512" s="21">
        <v>1</v>
      </c>
      <c r="S512" s="5" t="s">
        <v>2310</v>
      </c>
      <c r="T512" s="5" t="s">
        <v>4203</v>
      </c>
      <c r="U512" s="34" t="s">
        <v>4204</v>
      </c>
      <c r="V512" s="21">
        <v>1</v>
      </c>
      <c r="W512" s="5" t="s">
        <v>24</v>
      </c>
      <c r="X512" s="5" t="s">
        <v>4205</v>
      </c>
      <c r="Y512" s="34" t="s">
        <v>4206</v>
      </c>
      <c r="Z512" s="21">
        <v>1</v>
      </c>
      <c r="AA512" s="5" t="s">
        <v>2310</v>
      </c>
      <c r="AB512" s="5" t="s">
        <v>4207</v>
      </c>
      <c r="AC512" s="34" t="s">
        <v>4208</v>
      </c>
      <c r="AD512" s="21">
        <v>1</v>
      </c>
    </row>
    <row r="513" spans="1:30" x14ac:dyDescent="0.3">
      <c r="A513" s="18" t="str">
        <f t="shared" ref="A513:B513" si="535">IF(AND(ISNUMBER(SEARCH("Yes",C513)),ISNUMBER(SEARCH("Yes",E513)),ISNUMBER(SEARCH("Yes",G513)),ISNUMBER(SEARCH("Yes",I513))),"Yes","No")</f>
        <v>No</v>
      </c>
      <c r="B513" s="18" t="str">
        <f t="shared" si="535"/>
        <v>No</v>
      </c>
      <c r="C513" s="15" t="str">
        <f t="shared" si="527"/>
        <v>No</v>
      </c>
      <c r="D513" s="18" t="str">
        <f t="shared" si="528"/>
        <v>No</v>
      </c>
      <c r="E513" s="18" t="str">
        <f t="shared" si="529"/>
        <v>No</v>
      </c>
      <c r="F513" s="18" t="str">
        <f t="shared" si="530"/>
        <v>No</v>
      </c>
      <c r="G513" s="18" t="str">
        <f t="shared" si="531"/>
        <v>No</v>
      </c>
      <c r="H513" s="18" t="str">
        <f t="shared" si="532"/>
        <v>No</v>
      </c>
      <c r="I513" s="18" t="str">
        <f t="shared" si="533"/>
        <v>Yes</v>
      </c>
      <c r="J513" s="18" t="str">
        <f t="shared" si="534"/>
        <v>Yes</v>
      </c>
      <c r="K513" s="21">
        <v>511</v>
      </c>
      <c r="L513" s="5" t="s">
        <v>1291</v>
      </c>
      <c r="M513" s="5" t="s">
        <v>1292</v>
      </c>
      <c r="N513" s="5" t="s">
        <v>2307</v>
      </c>
      <c r="O513" s="5" t="s">
        <v>152</v>
      </c>
      <c r="P513" s="5" t="s">
        <v>2431</v>
      </c>
      <c r="Q513" s="34" t="s">
        <v>4209</v>
      </c>
      <c r="R513" s="21">
        <v>1</v>
      </c>
      <c r="S513" s="22"/>
      <c r="T513" s="22"/>
      <c r="U513" s="22"/>
      <c r="V513" s="22"/>
      <c r="W513" s="22"/>
      <c r="X513" s="22"/>
      <c r="Y513" s="22"/>
      <c r="Z513" s="22"/>
      <c r="AA513" s="5" t="s">
        <v>2310</v>
      </c>
      <c r="AB513" s="5" t="s">
        <v>4210</v>
      </c>
      <c r="AC513" s="34" t="s">
        <v>4211</v>
      </c>
      <c r="AD513" s="21">
        <v>1</v>
      </c>
    </row>
    <row r="514" spans="1:30" x14ac:dyDescent="0.3">
      <c r="A514" s="18" t="str">
        <f t="shared" ref="A514:B514" si="536">IF(AND(ISNUMBER(SEARCH("Yes",C514)),ISNUMBER(SEARCH("Yes",E514)),ISNUMBER(SEARCH("Yes",G514)),ISNUMBER(SEARCH("Yes",I514))),"Yes","No")</f>
        <v>No</v>
      </c>
      <c r="B514" s="18" t="str">
        <f t="shared" si="536"/>
        <v>No</v>
      </c>
      <c r="C514" s="15" t="str">
        <f t="shared" si="527"/>
        <v>No</v>
      </c>
      <c r="D514" s="18" t="str">
        <f t="shared" si="528"/>
        <v>No</v>
      </c>
      <c r="E514" s="18" t="str">
        <f t="shared" si="529"/>
        <v>No</v>
      </c>
      <c r="F514" s="18" t="str">
        <f t="shared" si="530"/>
        <v>No</v>
      </c>
      <c r="G514" s="18" t="str">
        <f t="shared" si="531"/>
        <v>No</v>
      </c>
      <c r="H514" s="18" t="str">
        <f t="shared" si="532"/>
        <v>No</v>
      </c>
      <c r="I514" s="18" t="str">
        <f t="shared" si="533"/>
        <v>Yes</v>
      </c>
      <c r="J514" s="18" t="str">
        <f t="shared" si="534"/>
        <v>Yes</v>
      </c>
      <c r="K514" s="21">
        <v>512</v>
      </c>
      <c r="L514" s="5" t="s">
        <v>1293</v>
      </c>
      <c r="M514" s="5" t="s">
        <v>1294</v>
      </c>
      <c r="N514" s="5" t="s">
        <v>2307</v>
      </c>
      <c r="O514" s="5" t="s">
        <v>152</v>
      </c>
      <c r="P514" s="5" t="s">
        <v>4212</v>
      </c>
      <c r="Q514" s="34" t="s">
        <v>4213</v>
      </c>
      <c r="R514" s="21">
        <v>1</v>
      </c>
      <c r="S514" s="22"/>
      <c r="T514" s="22"/>
      <c r="U514" s="22"/>
      <c r="V514" s="22"/>
      <c r="W514" s="22"/>
      <c r="X514" s="22"/>
      <c r="Y514" s="22"/>
      <c r="Z514" s="22"/>
      <c r="AA514" s="5" t="s">
        <v>2310</v>
      </c>
      <c r="AB514" s="5" t="s">
        <v>4214</v>
      </c>
      <c r="AC514" s="34" t="s">
        <v>4215</v>
      </c>
      <c r="AD514" s="21">
        <v>1</v>
      </c>
    </row>
    <row r="515" spans="1:30" x14ac:dyDescent="0.3">
      <c r="A515" s="18" t="str">
        <f t="shared" ref="A515:B515" si="537">IF(AND(ISNUMBER(SEARCH("Yes",C515)),ISNUMBER(SEARCH("Yes",E515)),ISNUMBER(SEARCH("Yes",G515)),ISNUMBER(SEARCH("Yes",I515))),"Yes","No")</f>
        <v>No</v>
      </c>
      <c r="B515" s="18" t="str">
        <f t="shared" si="537"/>
        <v>No</v>
      </c>
      <c r="C515" s="15" t="str">
        <f t="shared" si="527"/>
        <v>No</v>
      </c>
      <c r="D515" s="18" t="str">
        <f t="shared" si="528"/>
        <v>No</v>
      </c>
      <c r="E515" s="18" t="str">
        <f t="shared" si="529"/>
        <v>No</v>
      </c>
      <c r="F515" s="18" t="str">
        <f t="shared" si="530"/>
        <v>No</v>
      </c>
      <c r="G515" s="18" t="str">
        <f t="shared" si="531"/>
        <v>No</v>
      </c>
      <c r="H515" s="18" t="str">
        <f t="shared" si="532"/>
        <v>No</v>
      </c>
      <c r="I515" s="18" t="str">
        <f t="shared" si="533"/>
        <v>Yes</v>
      </c>
      <c r="J515" s="18" t="str">
        <f t="shared" si="534"/>
        <v>No</v>
      </c>
      <c r="K515" s="21">
        <v>513</v>
      </c>
      <c r="L515" s="5" t="s">
        <v>1295</v>
      </c>
      <c r="M515" s="5" t="s">
        <v>1296</v>
      </c>
      <c r="N515" s="5" t="s">
        <v>2307</v>
      </c>
      <c r="O515" s="5" t="s">
        <v>152</v>
      </c>
      <c r="P515" s="5" t="s">
        <v>2317</v>
      </c>
      <c r="Q515" s="34" t="s">
        <v>3657</v>
      </c>
      <c r="R515" s="21">
        <v>1</v>
      </c>
      <c r="S515" s="22"/>
      <c r="T515" s="22"/>
      <c r="U515" s="22"/>
      <c r="V515" s="22"/>
      <c r="W515" s="22"/>
      <c r="X515" s="22"/>
      <c r="Y515" s="22"/>
      <c r="Z515" s="22"/>
      <c r="AA515" s="5" t="s">
        <v>152</v>
      </c>
      <c r="AB515" s="5" t="s">
        <v>4216</v>
      </c>
      <c r="AC515" s="34" t="s">
        <v>4217</v>
      </c>
      <c r="AD515" s="21">
        <v>1</v>
      </c>
    </row>
    <row r="516" spans="1:30" x14ac:dyDescent="0.3">
      <c r="A516" s="18" t="str">
        <f t="shared" ref="A516:B516" si="538">IF(AND(ISNUMBER(SEARCH("Yes",C516)),ISNUMBER(SEARCH("Yes",E516)),ISNUMBER(SEARCH("Yes",G516)),ISNUMBER(SEARCH("Yes",I516))),"Yes","No")</f>
        <v>No</v>
      </c>
      <c r="B516" s="18" t="str">
        <f t="shared" si="538"/>
        <v>No</v>
      </c>
      <c r="C516" s="15" t="str">
        <f t="shared" si="527"/>
        <v>No</v>
      </c>
      <c r="D516" s="18" t="str">
        <f t="shared" si="528"/>
        <v>No</v>
      </c>
      <c r="E516" s="18" t="str">
        <f t="shared" si="529"/>
        <v>No</v>
      </c>
      <c r="F516" s="18" t="str">
        <f t="shared" si="530"/>
        <v>No</v>
      </c>
      <c r="G516" s="18" t="str">
        <f t="shared" si="531"/>
        <v>No</v>
      </c>
      <c r="H516" s="18" t="str">
        <f t="shared" si="532"/>
        <v>No</v>
      </c>
      <c r="I516" s="18" t="str">
        <f t="shared" si="533"/>
        <v>Yes</v>
      </c>
      <c r="J516" s="18" t="str">
        <f t="shared" si="534"/>
        <v>Yes</v>
      </c>
      <c r="K516" s="21">
        <v>514</v>
      </c>
      <c r="L516" s="5" t="s">
        <v>1297</v>
      </c>
      <c r="M516" s="5" t="s">
        <v>1298</v>
      </c>
      <c r="N516" s="5" t="s">
        <v>2307</v>
      </c>
      <c r="O516" s="5" t="s">
        <v>152</v>
      </c>
      <c r="P516" s="5" t="s">
        <v>4218</v>
      </c>
      <c r="Q516" s="34" t="s">
        <v>4219</v>
      </c>
      <c r="R516" s="21">
        <v>1</v>
      </c>
      <c r="S516" s="22"/>
      <c r="T516" s="22"/>
      <c r="U516" s="22"/>
      <c r="V516" s="22"/>
      <c r="W516" s="22"/>
      <c r="X516" s="22"/>
      <c r="Y516" s="22"/>
      <c r="Z516" s="22"/>
      <c r="AA516" s="5" t="s">
        <v>2310</v>
      </c>
      <c r="AB516" s="5" t="s">
        <v>2422</v>
      </c>
      <c r="AC516" s="34" t="s">
        <v>2471</v>
      </c>
      <c r="AD516" s="21">
        <v>1</v>
      </c>
    </row>
    <row r="517" spans="1:30" x14ac:dyDescent="0.3">
      <c r="A517" s="18" t="str">
        <f t="shared" ref="A517:B517" si="539">IF(AND(ISNUMBER(SEARCH("Yes",C517)),ISNUMBER(SEARCH("Yes",E517)),ISNUMBER(SEARCH("Yes",G517)),ISNUMBER(SEARCH("Yes",I517))),"Yes","No")</f>
        <v>No</v>
      </c>
      <c r="B517" s="18" t="str">
        <f t="shared" si="539"/>
        <v>No</v>
      </c>
      <c r="C517" s="15" t="str">
        <f t="shared" si="527"/>
        <v>No</v>
      </c>
      <c r="D517" s="18" t="str">
        <f t="shared" si="528"/>
        <v>No</v>
      </c>
      <c r="E517" s="18" t="str">
        <f t="shared" si="529"/>
        <v>No</v>
      </c>
      <c r="F517" s="18" t="str">
        <f t="shared" si="530"/>
        <v>No</v>
      </c>
      <c r="G517" s="18" t="str">
        <f t="shared" si="531"/>
        <v>No</v>
      </c>
      <c r="H517" s="18" t="str">
        <f t="shared" si="532"/>
        <v>No</v>
      </c>
      <c r="I517" s="18" t="str">
        <f t="shared" si="533"/>
        <v>No</v>
      </c>
      <c r="J517" s="18" t="str">
        <f t="shared" si="534"/>
        <v>No</v>
      </c>
      <c r="K517" s="21">
        <v>515</v>
      </c>
      <c r="L517" s="5" t="s">
        <v>1299</v>
      </c>
      <c r="M517" s="5" t="s">
        <v>1300</v>
      </c>
      <c r="N517" s="5" t="s">
        <v>2307</v>
      </c>
      <c r="O517" s="5" t="s">
        <v>152</v>
      </c>
      <c r="P517" s="5" t="s">
        <v>2333</v>
      </c>
      <c r="Q517" s="34" t="s">
        <v>4220</v>
      </c>
      <c r="R517" s="21">
        <v>1</v>
      </c>
      <c r="S517" s="22"/>
      <c r="T517" s="22"/>
      <c r="U517" s="22"/>
      <c r="V517" s="22"/>
      <c r="W517" s="22"/>
      <c r="X517" s="22"/>
      <c r="Y517" s="22"/>
      <c r="Z517" s="22"/>
      <c r="AA517" s="5" t="s">
        <v>152</v>
      </c>
      <c r="AB517" s="5" t="s">
        <v>4221</v>
      </c>
      <c r="AC517" s="34" t="s">
        <v>4222</v>
      </c>
      <c r="AD517" s="21">
        <v>1</v>
      </c>
    </row>
    <row r="518" spans="1:30" x14ac:dyDescent="0.3">
      <c r="A518" s="18" t="str">
        <f t="shared" ref="A518:B518" si="540">IF(AND(ISNUMBER(SEARCH("Yes",C518)),ISNUMBER(SEARCH("Yes",E518)),ISNUMBER(SEARCH("Yes",G518)),ISNUMBER(SEARCH("Yes",I518))),"Yes","No")</f>
        <v>Yes</v>
      </c>
      <c r="B518" s="18" t="str">
        <f t="shared" si="540"/>
        <v>Yes</v>
      </c>
      <c r="C518" s="15" t="str">
        <f t="shared" si="527"/>
        <v>Yes</v>
      </c>
      <c r="D518" s="18" t="str">
        <f t="shared" si="528"/>
        <v>Yes</v>
      </c>
      <c r="E518" s="18" t="str">
        <f t="shared" si="529"/>
        <v>Yes</v>
      </c>
      <c r="F518" s="18" t="str">
        <f t="shared" si="530"/>
        <v>Yes</v>
      </c>
      <c r="G518" s="18" t="str">
        <f t="shared" si="531"/>
        <v>Yes</v>
      </c>
      <c r="H518" s="18" t="str">
        <f t="shared" si="532"/>
        <v>Yes</v>
      </c>
      <c r="I518" s="18" t="str">
        <f t="shared" si="533"/>
        <v>Yes</v>
      </c>
      <c r="J518" s="18" t="str">
        <f t="shared" si="534"/>
        <v>Yes</v>
      </c>
      <c r="K518" s="21">
        <v>516</v>
      </c>
      <c r="L518" s="5" t="s">
        <v>222</v>
      </c>
      <c r="M518" s="5" t="s">
        <v>223</v>
      </c>
      <c r="N518" s="5" t="s">
        <v>2307</v>
      </c>
      <c r="O518" s="5" t="s">
        <v>2310</v>
      </c>
      <c r="P518" s="5" t="s">
        <v>4223</v>
      </c>
      <c r="Q518" s="34" t="s">
        <v>4224</v>
      </c>
      <c r="R518" s="21">
        <v>1</v>
      </c>
      <c r="S518" s="5" t="s">
        <v>24</v>
      </c>
      <c r="T518" s="5" t="s">
        <v>4225</v>
      </c>
      <c r="U518" s="34" t="s">
        <v>4226</v>
      </c>
      <c r="V518" s="21">
        <v>1</v>
      </c>
      <c r="W518" s="5" t="s">
        <v>24</v>
      </c>
      <c r="X518" s="5" t="s">
        <v>4227</v>
      </c>
      <c r="Y518" s="34" t="s">
        <v>4228</v>
      </c>
      <c r="Z518" s="21">
        <v>1</v>
      </c>
      <c r="AA518" s="5" t="s">
        <v>24</v>
      </c>
      <c r="AB518" s="5" t="s">
        <v>4229</v>
      </c>
      <c r="AC518" s="34" t="s">
        <v>4230</v>
      </c>
      <c r="AD518" s="21">
        <v>1</v>
      </c>
    </row>
    <row r="519" spans="1:30" x14ac:dyDescent="0.3">
      <c r="A519" s="18" t="str">
        <f t="shared" ref="A519:B519" si="541">IF(AND(ISNUMBER(SEARCH("Yes",C519)),ISNUMBER(SEARCH("Yes",E519)),ISNUMBER(SEARCH("Yes",G519)),ISNUMBER(SEARCH("Yes",I519))),"Yes","No")</f>
        <v>No</v>
      </c>
      <c r="B519" s="18" t="str">
        <f t="shared" si="541"/>
        <v>No</v>
      </c>
      <c r="C519" s="15" t="str">
        <f t="shared" si="527"/>
        <v>No</v>
      </c>
      <c r="D519" s="18" t="str">
        <f t="shared" si="528"/>
        <v>No</v>
      </c>
      <c r="E519" s="18" t="str">
        <f t="shared" si="529"/>
        <v>No</v>
      </c>
      <c r="F519" s="18" t="str">
        <f t="shared" si="530"/>
        <v>No</v>
      </c>
      <c r="G519" s="18" t="str">
        <f t="shared" si="531"/>
        <v>No</v>
      </c>
      <c r="H519" s="18" t="str">
        <f t="shared" si="532"/>
        <v>No</v>
      </c>
      <c r="I519" s="18" t="str">
        <f t="shared" si="533"/>
        <v>Yes</v>
      </c>
      <c r="J519" s="18" t="str">
        <f t="shared" si="534"/>
        <v>Yes</v>
      </c>
      <c r="K519" s="21">
        <v>517</v>
      </c>
      <c r="L519" s="36" t="s">
        <v>4231</v>
      </c>
      <c r="M519" s="5" t="s">
        <v>1302</v>
      </c>
      <c r="N519" s="5" t="s">
        <v>2307</v>
      </c>
      <c r="O519" s="5" t="s">
        <v>152</v>
      </c>
      <c r="P519" s="5" t="s">
        <v>2533</v>
      </c>
      <c r="Q519" s="34" t="s">
        <v>4232</v>
      </c>
      <c r="R519" s="21">
        <v>1</v>
      </c>
      <c r="S519" s="22"/>
      <c r="T519" s="22"/>
      <c r="U519" s="22"/>
      <c r="V519" s="22"/>
      <c r="W519" s="22"/>
      <c r="X519" s="22"/>
      <c r="Y519" s="22"/>
      <c r="Z519" s="22"/>
      <c r="AA519" s="5" t="s">
        <v>2310</v>
      </c>
      <c r="AB519" s="5" t="s">
        <v>4233</v>
      </c>
      <c r="AC519" s="34" t="s">
        <v>3125</v>
      </c>
      <c r="AD519" s="21">
        <v>1</v>
      </c>
    </row>
    <row r="520" spans="1:30" x14ac:dyDescent="0.3">
      <c r="A520" s="18" t="str">
        <f t="shared" ref="A520:B520" si="542">IF(AND(ISNUMBER(SEARCH("Yes",C520)),ISNUMBER(SEARCH("Yes",E520)),ISNUMBER(SEARCH("Yes",G520)),ISNUMBER(SEARCH("Yes",I520))),"Yes","No")</f>
        <v>No</v>
      </c>
      <c r="B520" s="18" t="str">
        <f t="shared" si="542"/>
        <v>No</v>
      </c>
      <c r="C520" s="15" t="str">
        <f t="shared" si="527"/>
        <v>No</v>
      </c>
      <c r="D520" s="18" t="str">
        <f t="shared" si="528"/>
        <v>No</v>
      </c>
      <c r="E520" s="18" t="str">
        <f t="shared" si="529"/>
        <v>No</v>
      </c>
      <c r="F520" s="18" t="str">
        <f t="shared" si="530"/>
        <v>No</v>
      </c>
      <c r="G520" s="18" t="str">
        <f t="shared" si="531"/>
        <v>No</v>
      </c>
      <c r="H520" s="18" t="str">
        <f t="shared" si="532"/>
        <v>No</v>
      </c>
      <c r="I520" s="18" t="str">
        <f t="shared" si="533"/>
        <v>Yes</v>
      </c>
      <c r="J520" s="18" t="str">
        <f t="shared" si="534"/>
        <v>Yes</v>
      </c>
      <c r="K520" s="21">
        <v>518</v>
      </c>
      <c r="L520" s="5" t="s">
        <v>1303</v>
      </c>
      <c r="M520" s="5" t="s">
        <v>4234</v>
      </c>
      <c r="N520" s="5" t="s">
        <v>2307</v>
      </c>
      <c r="O520" s="5" t="s">
        <v>152</v>
      </c>
      <c r="P520" s="5" t="s">
        <v>3442</v>
      </c>
      <c r="Q520" s="34" t="s">
        <v>4235</v>
      </c>
      <c r="R520" s="21">
        <v>1</v>
      </c>
      <c r="S520" s="22"/>
      <c r="T520" s="22"/>
      <c r="U520" s="22"/>
      <c r="V520" s="22"/>
      <c r="W520" s="22"/>
      <c r="X520" s="22"/>
      <c r="Y520" s="22"/>
      <c r="Z520" s="22"/>
      <c r="AA520" s="5" t="s">
        <v>2310</v>
      </c>
      <c r="AB520" s="5" t="s">
        <v>4236</v>
      </c>
      <c r="AC520" s="34" t="s">
        <v>4237</v>
      </c>
      <c r="AD520" s="21">
        <v>1</v>
      </c>
    </row>
    <row r="521" spans="1:30" x14ac:dyDescent="0.3">
      <c r="A521" s="18" t="str">
        <f t="shared" ref="A521:B521" si="543">IF(AND(ISNUMBER(SEARCH("Yes",C521)),ISNUMBER(SEARCH("Yes",E521)),ISNUMBER(SEARCH("Yes",G521)),ISNUMBER(SEARCH("Yes",I521))),"Yes","No")</f>
        <v>No</v>
      </c>
      <c r="B521" s="18" t="str">
        <f t="shared" si="543"/>
        <v>No</v>
      </c>
      <c r="C521" s="15" t="str">
        <f t="shared" si="527"/>
        <v>No</v>
      </c>
      <c r="D521" s="18" t="str">
        <f t="shared" si="528"/>
        <v>No</v>
      </c>
      <c r="E521" s="18" t="str">
        <f t="shared" si="529"/>
        <v>No</v>
      </c>
      <c r="F521" s="18" t="str">
        <f t="shared" si="530"/>
        <v>No</v>
      </c>
      <c r="G521" s="18" t="str">
        <f t="shared" si="531"/>
        <v>No</v>
      </c>
      <c r="H521" s="18" t="str">
        <f t="shared" si="532"/>
        <v>No</v>
      </c>
      <c r="I521" s="18" t="str">
        <f t="shared" si="533"/>
        <v>Yes</v>
      </c>
      <c r="J521" s="18" t="str">
        <f t="shared" si="534"/>
        <v>Yes</v>
      </c>
      <c r="K521" s="21">
        <v>519</v>
      </c>
      <c r="L521" s="5" t="s">
        <v>1305</v>
      </c>
      <c r="M521" s="5" t="s">
        <v>1306</v>
      </c>
      <c r="N521" s="5" t="s">
        <v>2307</v>
      </c>
      <c r="O521" s="5" t="s">
        <v>152</v>
      </c>
      <c r="P521" s="5" t="s">
        <v>2431</v>
      </c>
      <c r="Q521" s="34" t="s">
        <v>4238</v>
      </c>
      <c r="R521" s="21">
        <v>1</v>
      </c>
      <c r="S521" s="22"/>
      <c r="T521" s="22"/>
      <c r="U521" s="22"/>
      <c r="V521" s="22"/>
      <c r="W521" s="22"/>
      <c r="X521" s="22"/>
      <c r="Y521" s="22"/>
      <c r="Z521" s="22"/>
      <c r="AA521" s="5" t="s">
        <v>2310</v>
      </c>
      <c r="AB521" s="5" t="s">
        <v>4239</v>
      </c>
      <c r="AC521" s="34" t="s">
        <v>4240</v>
      </c>
      <c r="AD521" s="21">
        <v>1</v>
      </c>
    </row>
    <row r="522" spans="1:30" x14ac:dyDescent="0.3">
      <c r="A522" s="18" t="str">
        <f t="shared" ref="A522:B522" si="544">IF(AND(ISNUMBER(SEARCH("Yes",C522)),ISNUMBER(SEARCH("Yes",E522)),ISNUMBER(SEARCH("Yes",G522)),ISNUMBER(SEARCH("Yes",I522))),"Yes","No")</f>
        <v>No</v>
      </c>
      <c r="B522" s="18" t="str">
        <f t="shared" si="544"/>
        <v>No</v>
      </c>
      <c r="C522" s="15" t="str">
        <f t="shared" si="527"/>
        <v>No</v>
      </c>
      <c r="D522" s="18" t="str">
        <f t="shared" si="528"/>
        <v>No</v>
      </c>
      <c r="E522" s="18" t="str">
        <f t="shared" si="529"/>
        <v>No</v>
      </c>
      <c r="F522" s="18" t="str">
        <f t="shared" si="530"/>
        <v>No</v>
      </c>
      <c r="G522" s="18" t="str">
        <f t="shared" si="531"/>
        <v>No</v>
      </c>
      <c r="H522" s="18" t="str">
        <f t="shared" si="532"/>
        <v>No</v>
      </c>
      <c r="I522" s="18" t="str">
        <f t="shared" si="533"/>
        <v>Yes</v>
      </c>
      <c r="J522" s="18" t="str">
        <f t="shared" si="534"/>
        <v>Yes</v>
      </c>
      <c r="K522" s="21">
        <v>520</v>
      </c>
      <c r="L522" s="5" t="s">
        <v>1307</v>
      </c>
      <c r="M522" s="5" t="s">
        <v>1308</v>
      </c>
      <c r="N522" s="5" t="s">
        <v>2307</v>
      </c>
      <c r="O522" s="5" t="s">
        <v>152</v>
      </c>
      <c r="P522" s="5" t="s">
        <v>2435</v>
      </c>
      <c r="Q522" s="34" t="s">
        <v>4241</v>
      </c>
      <c r="R522" s="21">
        <v>1</v>
      </c>
      <c r="S522" s="22"/>
      <c r="T522" s="22"/>
      <c r="U522" s="22"/>
      <c r="V522" s="22"/>
      <c r="W522" s="22"/>
      <c r="X522" s="22"/>
      <c r="Y522" s="22"/>
      <c r="Z522" s="22"/>
      <c r="AA522" s="5" t="s">
        <v>2310</v>
      </c>
      <c r="AB522" s="5" t="s">
        <v>4242</v>
      </c>
      <c r="AC522" s="34" t="s">
        <v>3125</v>
      </c>
      <c r="AD522" s="21">
        <v>1</v>
      </c>
    </row>
    <row r="523" spans="1:30" x14ac:dyDescent="0.3">
      <c r="A523" s="18" t="str">
        <f t="shared" ref="A523:B523" si="545">IF(AND(ISNUMBER(SEARCH("Yes",C523)),ISNUMBER(SEARCH("Yes",E523)),ISNUMBER(SEARCH("Yes",G523)),ISNUMBER(SEARCH("Yes",I523))),"Yes","No")</f>
        <v>No</v>
      </c>
      <c r="B523" s="18" t="str">
        <f t="shared" si="545"/>
        <v>No</v>
      </c>
      <c r="C523" s="15" t="str">
        <f t="shared" si="527"/>
        <v>No</v>
      </c>
      <c r="D523" s="18" t="str">
        <f t="shared" si="528"/>
        <v>No</v>
      </c>
      <c r="E523" s="18" t="str">
        <f t="shared" si="529"/>
        <v>No</v>
      </c>
      <c r="F523" s="18" t="str">
        <f t="shared" si="530"/>
        <v>No</v>
      </c>
      <c r="G523" s="18" t="str">
        <f t="shared" si="531"/>
        <v>No</v>
      </c>
      <c r="H523" s="18" t="str">
        <f t="shared" si="532"/>
        <v>No</v>
      </c>
      <c r="I523" s="18" t="str">
        <f t="shared" si="533"/>
        <v>Yes</v>
      </c>
      <c r="J523" s="18" t="str">
        <f t="shared" si="534"/>
        <v>Yes</v>
      </c>
      <c r="K523" s="21">
        <v>521</v>
      </c>
      <c r="L523" s="5" t="s">
        <v>1309</v>
      </c>
      <c r="M523" s="5" t="s">
        <v>1310</v>
      </c>
      <c r="N523" s="5" t="s">
        <v>2307</v>
      </c>
      <c r="O523" s="5" t="s">
        <v>152</v>
      </c>
      <c r="P523" s="5" t="s">
        <v>4243</v>
      </c>
      <c r="Q523" s="34" t="s">
        <v>4244</v>
      </c>
      <c r="R523" s="21">
        <v>1</v>
      </c>
      <c r="S523" s="22"/>
      <c r="T523" s="22"/>
      <c r="U523" s="22"/>
      <c r="V523" s="22"/>
      <c r="W523" s="22"/>
      <c r="X523" s="22"/>
      <c r="Y523" s="22"/>
      <c r="Z523" s="22"/>
      <c r="AA523" s="5" t="s">
        <v>2310</v>
      </c>
      <c r="AB523" s="5" t="s">
        <v>2422</v>
      </c>
      <c r="AC523" s="34" t="s">
        <v>2471</v>
      </c>
      <c r="AD523" s="21">
        <v>1</v>
      </c>
    </row>
    <row r="524" spans="1:30" x14ac:dyDescent="0.3">
      <c r="A524" s="18" t="str">
        <f t="shared" ref="A524:B524" si="546">IF(AND(ISNUMBER(SEARCH("Yes",C524)),ISNUMBER(SEARCH("Yes",E524)),ISNUMBER(SEARCH("Yes",G524)),ISNUMBER(SEARCH("Yes",I524))),"Yes","No")</f>
        <v>No</v>
      </c>
      <c r="B524" s="18" t="str">
        <f t="shared" si="546"/>
        <v>No</v>
      </c>
      <c r="C524" s="15" t="str">
        <f t="shared" si="527"/>
        <v>No</v>
      </c>
      <c r="D524" s="18" t="str">
        <f t="shared" si="528"/>
        <v>No</v>
      </c>
      <c r="E524" s="18" t="str">
        <f t="shared" si="529"/>
        <v>No</v>
      </c>
      <c r="F524" s="18" t="str">
        <f t="shared" si="530"/>
        <v>No</v>
      </c>
      <c r="G524" s="18" t="str">
        <f t="shared" si="531"/>
        <v>No</v>
      </c>
      <c r="H524" s="18" t="str">
        <f t="shared" si="532"/>
        <v>No</v>
      </c>
      <c r="I524" s="18" t="str">
        <f t="shared" si="533"/>
        <v>Yes</v>
      </c>
      <c r="J524" s="18" t="str">
        <f t="shared" si="534"/>
        <v>Yes</v>
      </c>
      <c r="K524" s="21">
        <v>522</v>
      </c>
      <c r="L524" s="5" t="s">
        <v>1311</v>
      </c>
      <c r="M524" s="5" t="s">
        <v>1312</v>
      </c>
      <c r="N524" s="5" t="s">
        <v>2307</v>
      </c>
      <c r="O524" s="5" t="s">
        <v>152</v>
      </c>
      <c r="P524" s="5" t="s">
        <v>2317</v>
      </c>
      <c r="Q524" s="34" t="s">
        <v>2318</v>
      </c>
      <c r="R524" s="21">
        <v>1</v>
      </c>
      <c r="S524" s="22"/>
      <c r="T524" s="22"/>
      <c r="U524" s="22"/>
      <c r="V524" s="22"/>
      <c r="W524" s="22"/>
      <c r="X524" s="22"/>
      <c r="Y524" s="22"/>
      <c r="Z524" s="22"/>
      <c r="AA524" s="5" t="s">
        <v>2310</v>
      </c>
      <c r="AB524" s="5" t="s">
        <v>2547</v>
      </c>
      <c r="AC524" s="34" t="s">
        <v>2548</v>
      </c>
      <c r="AD524" s="21">
        <v>1</v>
      </c>
    </row>
    <row r="525" spans="1:30" x14ac:dyDescent="0.3">
      <c r="A525" s="18" t="str">
        <f t="shared" ref="A525:B525" si="547">IF(AND(ISNUMBER(SEARCH("Yes",C525)),ISNUMBER(SEARCH("Yes",E525)),ISNUMBER(SEARCH("Yes",G525)),ISNUMBER(SEARCH("Yes",I525))),"Yes","No")</f>
        <v>No</v>
      </c>
      <c r="B525" s="18" t="str">
        <f t="shared" si="547"/>
        <v>No</v>
      </c>
      <c r="C525" s="15" t="str">
        <f t="shared" si="527"/>
        <v>No</v>
      </c>
      <c r="D525" s="18" t="str">
        <f t="shared" si="528"/>
        <v>No</v>
      </c>
      <c r="E525" s="18" t="str">
        <f t="shared" si="529"/>
        <v>No</v>
      </c>
      <c r="F525" s="18" t="str">
        <f t="shared" si="530"/>
        <v>No</v>
      </c>
      <c r="G525" s="18" t="str">
        <f t="shared" si="531"/>
        <v>No</v>
      </c>
      <c r="H525" s="18" t="str">
        <f t="shared" si="532"/>
        <v>No</v>
      </c>
      <c r="I525" s="18" t="str">
        <f t="shared" si="533"/>
        <v>Yes</v>
      </c>
      <c r="J525" s="18" t="str">
        <f t="shared" si="534"/>
        <v>Yes</v>
      </c>
      <c r="K525" s="21">
        <v>523</v>
      </c>
      <c r="L525" s="5" t="s">
        <v>1313</v>
      </c>
      <c r="M525" s="5" t="s">
        <v>4245</v>
      </c>
      <c r="N525" s="5" t="s">
        <v>2307</v>
      </c>
      <c r="O525" s="5" t="s">
        <v>152</v>
      </c>
      <c r="P525" s="5" t="s">
        <v>4246</v>
      </c>
      <c r="Q525" s="34" t="s">
        <v>4247</v>
      </c>
      <c r="R525" s="21">
        <v>1</v>
      </c>
      <c r="S525" s="22"/>
      <c r="T525" s="22"/>
      <c r="U525" s="22"/>
      <c r="V525" s="22"/>
      <c r="W525" s="22"/>
      <c r="X525" s="22"/>
      <c r="Y525" s="22"/>
      <c r="Z525" s="22"/>
      <c r="AA525" s="5" t="s">
        <v>24</v>
      </c>
      <c r="AB525" s="5" t="s">
        <v>4248</v>
      </c>
      <c r="AC525" s="34" t="s">
        <v>3247</v>
      </c>
      <c r="AD525" s="21">
        <v>1</v>
      </c>
    </row>
    <row r="526" spans="1:30" x14ac:dyDescent="0.3">
      <c r="A526" s="18" t="str">
        <f t="shared" ref="A526:B526" si="548">IF(AND(ISNUMBER(SEARCH("Yes",C526)),ISNUMBER(SEARCH("Yes",E526)),ISNUMBER(SEARCH("Yes",G526)),ISNUMBER(SEARCH("Yes",I526))),"Yes","No")</f>
        <v>No</v>
      </c>
      <c r="B526" s="18" t="str">
        <f t="shared" si="548"/>
        <v>No</v>
      </c>
      <c r="C526" s="15" t="str">
        <f t="shared" si="527"/>
        <v>No</v>
      </c>
      <c r="D526" s="18" t="str">
        <f t="shared" si="528"/>
        <v>No</v>
      </c>
      <c r="E526" s="18" t="str">
        <f t="shared" si="529"/>
        <v>No</v>
      </c>
      <c r="F526" s="18" t="str">
        <f t="shared" si="530"/>
        <v>No</v>
      </c>
      <c r="G526" s="18" t="str">
        <f t="shared" si="531"/>
        <v>No</v>
      </c>
      <c r="H526" s="18" t="str">
        <f t="shared" si="532"/>
        <v>No</v>
      </c>
      <c r="I526" s="18" t="str">
        <f t="shared" si="533"/>
        <v>Yes</v>
      </c>
      <c r="J526" s="18" t="str">
        <f t="shared" si="534"/>
        <v>Yes</v>
      </c>
      <c r="K526" s="21">
        <v>524</v>
      </c>
      <c r="L526" s="5" t="s">
        <v>1315</v>
      </c>
      <c r="M526" s="5" t="s">
        <v>1316</v>
      </c>
      <c r="N526" s="5" t="s">
        <v>2307</v>
      </c>
      <c r="O526" s="5" t="s">
        <v>152</v>
      </c>
      <c r="P526" s="5" t="s">
        <v>2431</v>
      </c>
      <c r="Q526" s="34" t="s">
        <v>4249</v>
      </c>
      <c r="R526" s="21">
        <v>1</v>
      </c>
      <c r="S526" s="22"/>
      <c r="T526" s="22"/>
      <c r="U526" s="22"/>
      <c r="V526" s="22"/>
      <c r="W526" s="22"/>
      <c r="X526" s="22"/>
      <c r="Y526" s="22"/>
      <c r="Z526" s="22"/>
      <c r="AA526" s="5" t="s">
        <v>2310</v>
      </c>
      <c r="AB526" s="5" t="s">
        <v>4250</v>
      </c>
      <c r="AC526" s="34" t="s">
        <v>4251</v>
      </c>
      <c r="AD526" s="21">
        <v>1</v>
      </c>
    </row>
    <row r="527" spans="1:30" x14ac:dyDescent="0.3">
      <c r="A527" s="18" t="str">
        <f t="shared" ref="A527:B527" si="549">IF(AND(ISNUMBER(SEARCH("Yes",C527)),ISNUMBER(SEARCH("Yes",E527)),ISNUMBER(SEARCH("Yes",G527)),ISNUMBER(SEARCH("Yes",I527))),"Yes","No")</f>
        <v>No</v>
      </c>
      <c r="B527" s="18" t="str">
        <f t="shared" si="549"/>
        <v>No</v>
      </c>
      <c r="C527" s="15" t="str">
        <f t="shared" si="527"/>
        <v>No</v>
      </c>
      <c r="D527" s="18" t="str">
        <f t="shared" si="528"/>
        <v>No</v>
      </c>
      <c r="E527" s="18" t="str">
        <f t="shared" si="529"/>
        <v>No</v>
      </c>
      <c r="F527" s="18" t="str">
        <f t="shared" si="530"/>
        <v>No</v>
      </c>
      <c r="G527" s="18" t="str">
        <f t="shared" si="531"/>
        <v>No</v>
      </c>
      <c r="H527" s="18" t="str">
        <f t="shared" si="532"/>
        <v>No</v>
      </c>
      <c r="I527" s="18" t="str">
        <f t="shared" si="533"/>
        <v>Yes</v>
      </c>
      <c r="J527" s="18" t="str">
        <f t="shared" si="534"/>
        <v>Yes</v>
      </c>
      <c r="K527" s="21">
        <v>525</v>
      </c>
      <c r="L527" s="5" t="s">
        <v>1317</v>
      </c>
      <c r="M527" s="5" t="s">
        <v>1318</v>
      </c>
      <c r="N527" s="5" t="s">
        <v>2307</v>
      </c>
      <c r="O527" s="5" t="s">
        <v>152</v>
      </c>
      <c r="P527" s="5" t="s">
        <v>2667</v>
      </c>
      <c r="Q527" s="34" t="s">
        <v>4252</v>
      </c>
      <c r="R527" s="21">
        <v>1</v>
      </c>
      <c r="S527" s="22"/>
      <c r="T527" s="22"/>
      <c r="U527" s="22"/>
      <c r="V527" s="22"/>
      <c r="W527" s="22"/>
      <c r="X527" s="22"/>
      <c r="Y527" s="22"/>
      <c r="Z527" s="22"/>
      <c r="AA527" s="5" t="s">
        <v>2310</v>
      </c>
      <c r="AB527" s="5" t="s">
        <v>4253</v>
      </c>
      <c r="AC527" s="34" t="s">
        <v>4254</v>
      </c>
      <c r="AD527" s="21">
        <v>1</v>
      </c>
    </row>
    <row r="528" spans="1:30" x14ac:dyDescent="0.3">
      <c r="A528" s="18" t="str">
        <f t="shared" ref="A528:B528" si="550">IF(AND(ISNUMBER(SEARCH("Yes",C528)),ISNUMBER(SEARCH("Yes",E528)),ISNUMBER(SEARCH("Yes",G528)),ISNUMBER(SEARCH("Yes",I528))),"Yes","No")</f>
        <v>No</v>
      </c>
      <c r="B528" s="18" t="str">
        <f t="shared" si="550"/>
        <v>No</v>
      </c>
      <c r="C528" s="15" t="str">
        <f t="shared" si="527"/>
        <v>No</v>
      </c>
      <c r="D528" s="18" t="str">
        <f t="shared" si="528"/>
        <v>No</v>
      </c>
      <c r="E528" s="18" t="str">
        <f t="shared" si="529"/>
        <v>No</v>
      </c>
      <c r="F528" s="18" t="str">
        <f t="shared" si="530"/>
        <v>No</v>
      </c>
      <c r="G528" s="18" t="str">
        <f t="shared" si="531"/>
        <v>No</v>
      </c>
      <c r="H528" s="18" t="str">
        <f t="shared" si="532"/>
        <v>No</v>
      </c>
      <c r="I528" s="18" t="str">
        <f t="shared" si="533"/>
        <v>Yes</v>
      </c>
      <c r="J528" s="18" t="str">
        <f t="shared" si="534"/>
        <v>Yes</v>
      </c>
      <c r="K528" s="21">
        <v>526</v>
      </c>
      <c r="L528" s="5" t="s">
        <v>1319</v>
      </c>
      <c r="M528" s="5" t="s">
        <v>1320</v>
      </c>
      <c r="N528" s="5" t="s">
        <v>2307</v>
      </c>
      <c r="O528" s="5" t="s">
        <v>152</v>
      </c>
      <c r="P528" s="5" t="s">
        <v>4255</v>
      </c>
      <c r="Q528" s="34" t="s">
        <v>4256</v>
      </c>
      <c r="R528" s="21">
        <v>1</v>
      </c>
      <c r="S528" s="22"/>
      <c r="T528" s="22"/>
      <c r="U528" s="22"/>
      <c r="V528" s="22"/>
      <c r="W528" s="22"/>
      <c r="X528" s="22"/>
      <c r="Y528" s="22"/>
      <c r="Z528" s="22"/>
      <c r="AA528" s="5" t="s">
        <v>2310</v>
      </c>
      <c r="AB528" s="5" t="s">
        <v>2473</v>
      </c>
      <c r="AC528" s="34" t="s">
        <v>4257</v>
      </c>
      <c r="AD528" s="21">
        <v>1</v>
      </c>
    </row>
    <row r="529" spans="1:30" x14ac:dyDescent="0.3">
      <c r="A529" s="18" t="str">
        <f t="shared" ref="A529:B529" si="551">IF(AND(ISNUMBER(SEARCH("Yes",C529)),ISNUMBER(SEARCH("Yes",E529)),ISNUMBER(SEARCH("Yes",G529)),ISNUMBER(SEARCH("Yes",I529))),"Yes","No")</f>
        <v>No</v>
      </c>
      <c r="B529" s="18" t="str">
        <f t="shared" si="551"/>
        <v>No</v>
      </c>
      <c r="C529" s="15" t="str">
        <f t="shared" si="527"/>
        <v>No</v>
      </c>
      <c r="D529" s="18" t="str">
        <f t="shared" si="528"/>
        <v>No</v>
      </c>
      <c r="E529" s="18" t="str">
        <f t="shared" si="529"/>
        <v>No</v>
      </c>
      <c r="F529" s="18" t="str">
        <f t="shared" si="530"/>
        <v>No</v>
      </c>
      <c r="G529" s="18" t="str">
        <f t="shared" si="531"/>
        <v>No</v>
      </c>
      <c r="H529" s="18" t="str">
        <f t="shared" si="532"/>
        <v>No</v>
      </c>
      <c r="I529" s="18" t="str">
        <f t="shared" si="533"/>
        <v>Yes</v>
      </c>
      <c r="J529" s="18" t="str">
        <f t="shared" si="534"/>
        <v>Yes</v>
      </c>
      <c r="K529" s="21">
        <v>527</v>
      </c>
      <c r="L529" s="5" t="s">
        <v>1321</v>
      </c>
      <c r="M529" s="5" t="s">
        <v>1322</v>
      </c>
      <c r="N529" s="5" t="s">
        <v>2307</v>
      </c>
      <c r="O529" s="5" t="s">
        <v>152</v>
      </c>
      <c r="P529" s="5" t="s">
        <v>2724</v>
      </c>
      <c r="Q529" s="34" t="s">
        <v>4258</v>
      </c>
      <c r="R529" s="21">
        <v>1</v>
      </c>
      <c r="S529" s="22"/>
      <c r="T529" s="22"/>
      <c r="U529" s="22"/>
      <c r="V529" s="22"/>
      <c r="W529" s="22"/>
      <c r="X529" s="22"/>
      <c r="Y529" s="22"/>
      <c r="Z529" s="22"/>
      <c r="AA529" s="5" t="s">
        <v>2310</v>
      </c>
      <c r="AB529" s="5" t="s">
        <v>2323</v>
      </c>
      <c r="AC529" s="34" t="s">
        <v>4259</v>
      </c>
      <c r="AD529" s="21">
        <v>1</v>
      </c>
    </row>
    <row r="530" spans="1:30" x14ac:dyDescent="0.3">
      <c r="A530" s="18" t="str">
        <f t="shared" ref="A530:B530" si="552">IF(AND(ISNUMBER(SEARCH("Yes",C530)),ISNUMBER(SEARCH("Yes",E530)),ISNUMBER(SEARCH("Yes",G530)),ISNUMBER(SEARCH("Yes",I530))),"Yes","No")</f>
        <v>No</v>
      </c>
      <c r="B530" s="18" t="str">
        <f t="shared" si="552"/>
        <v>No</v>
      </c>
      <c r="C530" s="15" t="str">
        <f t="shared" si="527"/>
        <v>No</v>
      </c>
      <c r="D530" s="18" t="str">
        <f t="shared" si="528"/>
        <v>No</v>
      </c>
      <c r="E530" s="18" t="str">
        <f t="shared" si="529"/>
        <v>No</v>
      </c>
      <c r="F530" s="18" t="str">
        <f t="shared" si="530"/>
        <v>No</v>
      </c>
      <c r="G530" s="18" t="str">
        <f t="shared" si="531"/>
        <v>No</v>
      </c>
      <c r="H530" s="18" t="str">
        <f t="shared" si="532"/>
        <v>No</v>
      </c>
      <c r="I530" s="18" t="str">
        <f t="shared" si="533"/>
        <v>Yes</v>
      </c>
      <c r="J530" s="18" t="str">
        <f t="shared" si="534"/>
        <v>Yes</v>
      </c>
      <c r="K530" s="21">
        <v>528</v>
      </c>
      <c r="L530" s="5" t="s">
        <v>1323</v>
      </c>
      <c r="M530" s="5" t="s">
        <v>1324</v>
      </c>
      <c r="N530" s="5" t="s">
        <v>2307</v>
      </c>
      <c r="O530" s="5" t="s">
        <v>152</v>
      </c>
      <c r="P530" s="5" t="s">
        <v>2431</v>
      </c>
      <c r="Q530" s="34" t="s">
        <v>4260</v>
      </c>
      <c r="R530" s="21">
        <v>1</v>
      </c>
      <c r="S530" s="22"/>
      <c r="T530" s="22"/>
      <c r="U530" s="22"/>
      <c r="V530" s="22"/>
      <c r="W530" s="22"/>
      <c r="X530" s="22"/>
      <c r="Y530" s="22"/>
      <c r="Z530" s="22"/>
      <c r="AA530" s="5" t="s">
        <v>2310</v>
      </c>
      <c r="AB530" s="5" t="s">
        <v>4261</v>
      </c>
      <c r="AC530" s="34" t="s">
        <v>2599</v>
      </c>
      <c r="AD530" s="21">
        <v>1</v>
      </c>
    </row>
    <row r="531" spans="1:30" x14ac:dyDescent="0.3">
      <c r="A531" s="18" t="str">
        <f t="shared" ref="A531:B531" si="553">IF(AND(ISNUMBER(SEARCH("Yes",C531)),ISNUMBER(SEARCH("Yes",E531)),ISNUMBER(SEARCH("Yes",G531)),ISNUMBER(SEARCH("Yes",I531))),"Yes","No")</f>
        <v>No</v>
      </c>
      <c r="B531" s="18" t="str">
        <f t="shared" si="553"/>
        <v>No</v>
      </c>
      <c r="C531" s="15" t="str">
        <f t="shared" si="527"/>
        <v>No</v>
      </c>
      <c r="D531" s="18" t="str">
        <f t="shared" si="528"/>
        <v>No</v>
      </c>
      <c r="E531" s="18" t="str">
        <f t="shared" si="529"/>
        <v>No</v>
      </c>
      <c r="F531" s="18" t="str">
        <f t="shared" si="530"/>
        <v>No</v>
      </c>
      <c r="G531" s="18" t="str">
        <f t="shared" si="531"/>
        <v>No</v>
      </c>
      <c r="H531" s="18" t="str">
        <f t="shared" si="532"/>
        <v>No</v>
      </c>
      <c r="I531" s="18" t="str">
        <f t="shared" si="533"/>
        <v>Yes</v>
      </c>
      <c r="J531" s="18" t="str">
        <f t="shared" si="534"/>
        <v>Yes</v>
      </c>
      <c r="K531" s="21">
        <v>529</v>
      </c>
      <c r="L531" s="5" t="s">
        <v>1325</v>
      </c>
      <c r="M531" s="5" t="s">
        <v>1326</v>
      </c>
      <c r="N531" s="5" t="s">
        <v>2307</v>
      </c>
      <c r="O531" s="5" t="s">
        <v>152</v>
      </c>
      <c r="P531" s="5" t="s">
        <v>2724</v>
      </c>
      <c r="Q531" s="34" t="s">
        <v>4262</v>
      </c>
      <c r="R531" s="21">
        <v>1</v>
      </c>
      <c r="S531" s="22"/>
      <c r="T531" s="22"/>
      <c r="U531" s="22"/>
      <c r="V531" s="22"/>
      <c r="W531" s="22"/>
      <c r="X531" s="22"/>
      <c r="Y531" s="22"/>
      <c r="Z531" s="22"/>
      <c r="AA531" s="5" t="s">
        <v>2310</v>
      </c>
      <c r="AB531" s="5" t="s">
        <v>2749</v>
      </c>
      <c r="AC531" s="34" t="s">
        <v>2750</v>
      </c>
      <c r="AD531" s="21">
        <v>1</v>
      </c>
    </row>
    <row r="532" spans="1:30" x14ac:dyDescent="0.3">
      <c r="A532" s="18" t="str">
        <f t="shared" ref="A532:B532" si="554">IF(AND(ISNUMBER(SEARCH("Yes",C532)),ISNUMBER(SEARCH("Yes",E532)),ISNUMBER(SEARCH("Yes",G532)),ISNUMBER(SEARCH("Yes",I532))),"Yes","No")</f>
        <v>No</v>
      </c>
      <c r="B532" s="18" t="str">
        <f t="shared" si="554"/>
        <v>No</v>
      </c>
      <c r="C532" s="15" t="str">
        <f t="shared" si="527"/>
        <v>No</v>
      </c>
      <c r="D532" s="18" t="str">
        <f t="shared" si="528"/>
        <v>No</v>
      </c>
      <c r="E532" s="18" t="str">
        <f t="shared" si="529"/>
        <v>No</v>
      </c>
      <c r="F532" s="18" t="str">
        <f t="shared" si="530"/>
        <v>No</v>
      </c>
      <c r="G532" s="18" t="str">
        <f t="shared" si="531"/>
        <v>No</v>
      </c>
      <c r="H532" s="18" t="str">
        <f t="shared" si="532"/>
        <v>No</v>
      </c>
      <c r="I532" s="18" t="str">
        <f t="shared" si="533"/>
        <v>Yes</v>
      </c>
      <c r="J532" s="18" t="str">
        <f t="shared" si="534"/>
        <v>Yes</v>
      </c>
      <c r="K532" s="21">
        <v>530</v>
      </c>
      <c r="L532" s="5" t="s">
        <v>1327</v>
      </c>
      <c r="M532" s="5" t="s">
        <v>1328</v>
      </c>
      <c r="N532" s="5" t="s">
        <v>2307</v>
      </c>
      <c r="O532" s="5" t="s">
        <v>152</v>
      </c>
      <c r="P532" s="5" t="s">
        <v>4263</v>
      </c>
      <c r="Q532" s="34" t="s">
        <v>3654</v>
      </c>
      <c r="R532" s="21">
        <v>1</v>
      </c>
      <c r="S532" s="22"/>
      <c r="T532" s="22"/>
      <c r="U532" s="22"/>
      <c r="V532" s="22"/>
      <c r="W532" s="22"/>
      <c r="X532" s="22"/>
      <c r="Y532" s="22"/>
      <c r="Z532" s="22"/>
      <c r="AA532" s="5" t="s">
        <v>24</v>
      </c>
      <c r="AB532" s="5" t="s">
        <v>3326</v>
      </c>
      <c r="AC532" s="34" t="s">
        <v>3380</v>
      </c>
      <c r="AD532" s="21">
        <v>1</v>
      </c>
    </row>
    <row r="533" spans="1:30" x14ac:dyDescent="0.3">
      <c r="A533" s="18" t="str">
        <f t="shared" ref="A533:B533" si="555">IF(AND(ISNUMBER(SEARCH("Yes",C533)),ISNUMBER(SEARCH("Yes",E533)),ISNUMBER(SEARCH("Yes",G533)),ISNUMBER(SEARCH("Yes",I533))),"Yes","No")</f>
        <v>No</v>
      </c>
      <c r="B533" s="18" t="str">
        <f t="shared" si="555"/>
        <v>No</v>
      </c>
      <c r="C533" s="15" t="str">
        <f t="shared" si="527"/>
        <v>No</v>
      </c>
      <c r="D533" s="18" t="str">
        <f t="shared" si="528"/>
        <v>No</v>
      </c>
      <c r="E533" s="18" t="str">
        <f t="shared" si="529"/>
        <v>No</v>
      </c>
      <c r="F533" s="18" t="str">
        <f t="shared" si="530"/>
        <v>No</v>
      </c>
      <c r="G533" s="18" t="str">
        <f t="shared" si="531"/>
        <v>No</v>
      </c>
      <c r="H533" s="18" t="str">
        <f t="shared" si="532"/>
        <v>No</v>
      </c>
      <c r="I533" s="18" t="str">
        <f t="shared" si="533"/>
        <v>Yes</v>
      </c>
      <c r="J533" s="18" t="str">
        <f t="shared" si="534"/>
        <v>Yes</v>
      </c>
      <c r="K533" s="21">
        <v>531</v>
      </c>
      <c r="L533" s="5" t="s">
        <v>1329</v>
      </c>
      <c r="M533" s="5" t="s">
        <v>1330</v>
      </c>
      <c r="N533" s="5" t="s">
        <v>2307</v>
      </c>
      <c r="O533" s="5" t="s">
        <v>152</v>
      </c>
      <c r="P533" s="5" t="s">
        <v>2313</v>
      </c>
      <c r="Q533" s="34" t="s">
        <v>4264</v>
      </c>
      <c r="R533" s="21">
        <v>1</v>
      </c>
      <c r="S533" s="22"/>
      <c r="T533" s="22"/>
      <c r="U533" s="22"/>
      <c r="V533" s="22"/>
      <c r="W533" s="22"/>
      <c r="X533" s="22"/>
      <c r="Y533" s="22"/>
      <c r="Z533" s="22"/>
      <c r="AA533" s="5" t="s">
        <v>24</v>
      </c>
      <c r="AB533" s="5" t="s">
        <v>4265</v>
      </c>
      <c r="AC533" s="34" t="s">
        <v>4266</v>
      </c>
      <c r="AD533" s="21">
        <v>1</v>
      </c>
    </row>
    <row r="534" spans="1:30" x14ac:dyDescent="0.3">
      <c r="A534" s="18" t="str">
        <f t="shared" ref="A534:B534" si="556">IF(AND(ISNUMBER(SEARCH("Yes",C534)),ISNUMBER(SEARCH("Yes",E534)),ISNUMBER(SEARCH("Yes",G534)),ISNUMBER(SEARCH("Yes",I534))),"Yes","No")</f>
        <v>No</v>
      </c>
      <c r="B534" s="18" t="str">
        <f t="shared" si="556"/>
        <v>No</v>
      </c>
      <c r="C534" s="15" t="str">
        <f t="shared" si="527"/>
        <v>No</v>
      </c>
      <c r="D534" s="18" t="str">
        <f t="shared" si="528"/>
        <v>No</v>
      </c>
      <c r="E534" s="18" t="str">
        <f t="shared" si="529"/>
        <v>No</v>
      </c>
      <c r="F534" s="18" t="str">
        <f t="shared" si="530"/>
        <v>No</v>
      </c>
      <c r="G534" s="18" t="str">
        <f t="shared" si="531"/>
        <v>No</v>
      </c>
      <c r="H534" s="18" t="str">
        <f t="shared" si="532"/>
        <v>No</v>
      </c>
      <c r="I534" s="18" t="str">
        <f t="shared" si="533"/>
        <v>Yes</v>
      </c>
      <c r="J534" s="18" t="str">
        <f t="shared" si="534"/>
        <v>Yes</v>
      </c>
      <c r="K534" s="21">
        <v>532</v>
      </c>
      <c r="L534" s="5" t="s">
        <v>1331</v>
      </c>
      <c r="M534" s="5" t="s">
        <v>1332</v>
      </c>
      <c r="N534" s="5" t="s">
        <v>2307</v>
      </c>
      <c r="O534" s="5" t="s">
        <v>152</v>
      </c>
      <c r="P534" s="5" t="s">
        <v>2435</v>
      </c>
      <c r="Q534" s="34" t="s">
        <v>4267</v>
      </c>
      <c r="R534" s="21">
        <v>1</v>
      </c>
      <c r="S534" s="22"/>
      <c r="T534" s="22"/>
      <c r="U534" s="22"/>
      <c r="V534" s="22"/>
      <c r="W534" s="22"/>
      <c r="X534" s="22"/>
      <c r="Y534" s="22"/>
      <c r="Z534" s="22"/>
      <c r="AA534" s="5" t="s">
        <v>2310</v>
      </c>
      <c r="AB534" s="5" t="s">
        <v>4268</v>
      </c>
      <c r="AC534" s="34" t="s">
        <v>4269</v>
      </c>
      <c r="AD534" s="21">
        <v>1</v>
      </c>
    </row>
    <row r="535" spans="1:30" x14ac:dyDescent="0.3">
      <c r="A535" s="18" t="str">
        <f t="shared" ref="A535:B535" si="557">IF(AND(ISNUMBER(SEARCH("Yes",C535)),ISNUMBER(SEARCH("Yes",E535)),ISNUMBER(SEARCH("Yes",G535)),ISNUMBER(SEARCH("Yes",I535))),"Yes","No")</f>
        <v>No</v>
      </c>
      <c r="B535" s="18" t="str">
        <f t="shared" si="557"/>
        <v>No</v>
      </c>
      <c r="C535" s="15" t="str">
        <f t="shared" si="527"/>
        <v>No</v>
      </c>
      <c r="D535" s="18" t="str">
        <f t="shared" si="528"/>
        <v>No</v>
      </c>
      <c r="E535" s="18" t="str">
        <f t="shared" si="529"/>
        <v>No</v>
      </c>
      <c r="F535" s="18" t="str">
        <f t="shared" si="530"/>
        <v>No</v>
      </c>
      <c r="G535" s="18" t="str">
        <f t="shared" si="531"/>
        <v>No</v>
      </c>
      <c r="H535" s="18" t="str">
        <f t="shared" si="532"/>
        <v>No</v>
      </c>
      <c r="I535" s="18" t="str">
        <f t="shared" si="533"/>
        <v>Yes</v>
      </c>
      <c r="J535" s="18" t="str">
        <f t="shared" si="534"/>
        <v>Yes</v>
      </c>
      <c r="K535" s="21">
        <v>533</v>
      </c>
      <c r="L535" s="5" t="s">
        <v>1333</v>
      </c>
      <c r="M535" s="5" t="s">
        <v>1334</v>
      </c>
      <c r="N535" s="5" t="s">
        <v>2307</v>
      </c>
      <c r="O535" s="5" t="s">
        <v>152</v>
      </c>
      <c r="P535" s="5" t="s">
        <v>2412</v>
      </c>
      <c r="Q535" s="34" t="s">
        <v>4270</v>
      </c>
      <c r="R535" s="21">
        <v>1</v>
      </c>
      <c r="S535" s="22"/>
      <c r="T535" s="22"/>
      <c r="U535" s="22"/>
      <c r="V535" s="22"/>
      <c r="W535" s="22"/>
      <c r="X535" s="22"/>
      <c r="Y535" s="22"/>
      <c r="Z535" s="22"/>
      <c r="AA535" s="5" t="s">
        <v>2310</v>
      </c>
      <c r="AB535" s="5" t="s">
        <v>2473</v>
      </c>
      <c r="AC535" s="34" t="s">
        <v>4271</v>
      </c>
      <c r="AD535" s="21">
        <v>1</v>
      </c>
    </row>
    <row r="536" spans="1:30" x14ac:dyDescent="0.3">
      <c r="A536" s="18" t="str">
        <f t="shared" ref="A536:B536" si="558">IF(AND(ISNUMBER(SEARCH("Yes",C536)),ISNUMBER(SEARCH("Yes",E536)),ISNUMBER(SEARCH("Yes",G536)),ISNUMBER(SEARCH("Yes",I536))),"Yes","No")</f>
        <v>No</v>
      </c>
      <c r="B536" s="18" t="str">
        <f t="shared" si="558"/>
        <v>No</v>
      </c>
      <c r="C536" s="15" t="str">
        <f t="shared" si="527"/>
        <v>No</v>
      </c>
      <c r="D536" s="18" t="str">
        <f t="shared" si="528"/>
        <v>No</v>
      </c>
      <c r="E536" s="18" t="str">
        <f t="shared" si="529"/>
        <v>Yes</v>
      </c>
      <c r="F536" s="18" t="str">
        <f t="shared" si="530"/>
        <v>Yes</v>
      </c>
      <c r="G536" s="18" t="str">
        <f t="shared" si="531"/>
        <v>Yes</v>
      </c>
      <c r="H536" s="18" t="str">
        <f t="shared" si="532"/>
        <v>Yes</v>
      </c>
      <c r="I536" s="18" t="str">
        <f t="shared" si="533"/>
        <v>No</v>
      </c>
      <c r="J536" s="18" t="str">
        <f t="shared" si="534"/>
        <v>No</v>
      </c>
      <c r="K536" s="21">
        <v>534</v>
      </c>
      <c r="L536" s="5" t="s">
        <v>421</v>
      </c>
      <c r="M536" s="5" t="s">
        <v>422</v>
      </c>
      <c r="N536" s="5" t="s">
        <v>2307</v>
      </c>
      <c r="O536" s="5" t="s">
        <v>152</v>
      </c>
      <c r="P536" s="5" t="s">
        <v>2823</v>
      </c>
      <c r="Q536" s="34" t="s">
        <v>2999</v>
      </c>
      <c r="R536" s="21">
        <v>1</v>
      </c>
      <c r="S536" s="5" t="s">
        <v>2310</v>
      </c>
      <c r="T536" s="5" t="s">
        <v>4272</v>
      </c>
      <c r="U536" s="34" t="s">
        <v>4273</v>
      </c>
      <c r="V536" s="21">
        <v>1</v>
      </c>
      <c r="W536" s="5" t="s">
        <v>2310</v>
      </c>
      <c r="X536" s="5" t="s">
        <v>4274</v>
      </c>
      <c r="Y536" s="34" t="s">
        <v>4275</v>
      </c>
      <c r="Z536" s="21">
        <v>1</v>
      </c>
      <c r="AA536" s="5" t="s">
        <v>152</v>
      </c>
      <c r="AB536" s="5" t="s">
        <v>4276</v>
      </c>
      <c r="AC536" s="34" t="s">
        <v>4277</v>
      </c>
      <c r="AD536" s="21">
        <v>1</v>
      </c>
    </row>
    <row r="537" spans="1:30" x14ac:dyDescent="0.3">
      <c r="A537" s="18" t="str">
        <f t="shared" ref="A537:B537" si="559">IF(AND(ISNUMBER(SEARCH("Yes",C537)),ISNUMBER(SEARCH("Yes",E537)),ISNUMBER(SEARCH("Yes",G537)),ISNUMBER(SEARCH("Yes",I537))),"Yes","No")</f>
        <v>No</v>
      </c>
      <c r="B537" s="18" t="str">
        <f t="shared" si="559"/>
        <v>No</v>
      </c>
      <c r="C537" s="15" t="str">
        <f t="shared" si="527"/>
        <v>No</v>
      </c>
      <c r="D537" s="18" t="str">
        <f t="shared" si="528"/>
        <v>No</v>
      </c>
      <c r="E537" s="18" t="str">
        <f t="shared" si="529"/>
        <v>No</v>
      </c>
      <c r="F537" s="18" t="str">
        <f t="shared" si="530"/>
        <v>No</v>
      </c>
      <c r="G537" s="18" t="str">
        <f t="shared" si="531"/>
        <v>No</v>
      </c>
      <c r="H537" s="18" t="str">
        <f t="shared" si="532"/>
        <v>No</v>
      </c>
      <c r="I537" s="18" t="str">
        <f t="shared" si="533"/>
        <v>Yes</v>
      </c>
      <c r="J537" s="18" t="str">
        <f t="shared" si="534"/>
        <v>Yes</v>
      </c>
      <c r="K537" s="21">
        <v>535</v>
      </c>
      <c r="L537" s="5" t="s">
        <v>1335</v>
      </c>
      <c r="M537" s="5" t="s">
        <v>1336</v>
      </c>
      <c r="N537" s="5" t="s">
        <v>2307</v>
      </c>
      <c r="O537" s="5" t="s">
        <v>152</v>
      </c>
      <c r="P537" s="5" t="s">
        <v>4278</v>
      </c>
      <c r="Q537" s="34" t="s">
        <v>4279</v>
      </c>
      <c r="R537" s="21">
        <v>1</v>
      </c>
      <c r="S537" s="22"/>
      <c r="T537" s="22"/>
      <c r="U537" s="22"/>
      <c r="V537" s="22"/>
      <c r="W537" s="22"/>
      <c r="X537" s="22"/>
      <c r="Y537" s="22"/>
      <c r="Z537" s="22"/>
      <c r="AA537" s="5" t="s">
        <v>2310</v>
      </c>
      <c r="AB537" s="5" t="s">
        <v>2335</v>
      </c>
      <c r="AC537" s="34" t="s">
        <v>4280</v>
      </c>
      <c r="AD537" s="21">
        <v>1</v>
      </c>
    </row>
    <row r="538" spans="1:30" x14ac:dyDescent="0.3">
      <c r="A538" s="18" t="str">
        <f t="shared" ref="A538:B538" si="560">IF(AND(ISNUMBER(SEARCH("Yes",C538)),ISNUMBER(SEARCH("Yes",E538)),ISNUMBER(SEARCH("Yes",G538)),ISNUMBER(SEARCH("Yes",I538))),"Yes","No")</f>
        <v>No</v>
      </c>
      <c r="B538" s="18" t="str">
        <f t="shared" si="560"/>
        <v>No</v>
      </c>
      <c r="C538" s="15" t="str">
        <f t="shared" si="527"/>
        <v>No</v>
      </c>
      <c r="D538" s="18" t="str">
        <f t="shared" si="528"/>
        <v>No</v>
      </c>
      <c r="E538" s="18" t="str">
        <f t="shared" si="529"/>
        <v>No</v>
      </c>
      <c r="F538" s="18" t="str">
        <f t="shared" si="530"/>
        <v>No</v>
      </c>
      <c r="G538" s="18" t="str">
        <f t="shared" si="531"/>
        <v>No</v>
      </c>
      <c r="H538" s="18" t="str">
        <f t="shared" si="532"/>
        <v>No</v>
      </c>
      <c r="I538" s="18" t="str">
        <f t="shared" si="533"/>
        <v>Yes</v>
      </c>
      <c r="J538" s="18" t="str">
        <f t="shared" si="534"/>
        <v>No</v>
      </c>
      <c r="K538" s="21">
        <v>536</v>
      </c>
      <c r="L538" s="5" t="s">
        <v>1337</v>
      </c>
      <c r="M538" s="5" t="s">
        <v>1338</v>
      </c>
      <c r="N538" s="5" t="s">
        <v>2307</v>
      </c>
      <c r="O538" s="5" t="s">
        <v>152</v>
      </c>
      <c r="P538" s="5" t="s">
        <v>2537</v>
      </c>
      <c r="Q538" s="34" t="s">
        <v>4281</v>
      </c>
      <c r="R538" s="21">
        <v>1</v>
      </c>
      <c r="S538" s="22"/>
      <c r="T538" s="22"/>
      <c r="U538" s="22"/>
      <c r="V538" s="22"/>
      <c r="W538" s="22"/>
      <c r="X538" s="22"/>
      <c r="Y538" s="22"/>
      <c r="Z538" s="22"/>
      <c r="AA538" s="5" t="s">
        <v>152</v>
      </c>
      <c r="AB538" s="5" t="s">
        <v>3069</v>
      </c>
      <c r="AC538" s="34" t="s">
        <v>4282</v>
      </c>
      <c r="AD538" s="21">
        <v>1</v>
      </c>
    </row>
    <row r="539" spans="1:30" x14ac:dyDescent="0.3">
      <c r="A539" s="18" t="str">
        <f t="shared" ref="A539:B539" si="561">IF(AND(ISNUMBER(SEARCH("Yes",C539)),ISNUMBER(SEARCH("Yes",E539)),ISNUMBER(SEARCH("Yes",G539)),ISNUMBER(SEARCH("Yes",I539))),"Yes","No")</f>
        <v>No</v>
      </c>
      <c r="B539" s="18" t="str">
        <f t="shared" si="561"/>
        <v>No</v>
      </c>
      <c r="C539" s="15" t="str">
        <f t="shared" si="527"/>
        <v>No</v>
      </c>
      <c r="D539" s="18" t="str">
        <f t="shared" si="528"/>
        <v>No</v>
      </c>
      <c r="E539" s="18" t="str">
        <f t="shared" si="529"/>
        <v>No</v>
      </c>
      <c r="F539" s="18" t="str">
        <f t="shared" si="530"/>
        <v>No</v>
      </c>
      <c r="G539" s="18" t="str">
        <f t="shared" si="531"/>
        <v>No</v>
      </c>
      <c r="H539" s="18" t="str">
        <f t="shared" si="532"/>
        <v>No</v>
      </c>
      <c r="I539" s="18" t="str">
        <f t="shared" si="533"/>
        <v>Yes</v>
      </c>
      <c r="J539" s="18" t="str">
        <f t="shared" si="534"/>
        <v>Yes</v>
      </c>
      <c r="K539" s="21">
        <v>537</v>
      </c>
      <c r="L539" s="5" t="s">
        <v>1339</v>
      </c>
      <c r="M539" s="5" t="s">
        <v>1340</v>
      </c>
      <c r="N539" s="5" t="s">
        <v>2307</v>
      </c>
      <c r="O539" s="5" t="s">
        <v>152</v>
      </c>
      <c r="P539" s="5" t="s">
        <v>4283</v>
      </c>
      <c r="Q539" s="34" t="s">
        <v>4284</v>
      </c>
      <c r="R539" s="21">
        <v>1</v>
      </c>
      <c r="S539" s="22"/>
      <c r="T539" s="22"/>
      <c r="U539" s="22"/>
      <c r="V539" s="22"/>
      <c r="W539" s="22"/>
      <c r="X539" s="22"/>
      <c r="Y539" s="22"/>
      <c r="Z539" s="22"/>
      <c r="AA539" s="5" t="s">
        <v>2310</v>
      </c>
      <c r="AB539" s="5" t="s">
        <v>4285</v>
      </c>
      <c r="AC539" s="34" t="s">
        <v>4286</v>
      </c>
      <c r="AD539" s="21">
        <v>1</v>
      </c>
    </row>
    <row r="540" spans="1:30" x14ac:dyDescent="0.3">
      <c r="A540" s="18" t="str">
        <f t="shared" ref="A540:B540" si="562">IF(AND(ISNUMBER(SEARCH("Yes",C540)),ISNUMBER(SEARCH("Yes",E540)),ISNUMBER(SEARCH("Yes",G540)),ISNUMBER(SEARCH("Yes",I540))),"Yes","No")</f>
        <v>No</v>
      </c>
      <c r="B540" s="18" t="str">
        <f t="shared" si="562"/>
        <v>No</v>
      </c>
      <c r="C540" s="15" t="str">
        <f t="shared" si="527"/>
        <v>No</v>
      </c>
      <c r="D540" s="18" t="str">
        <f t="shared" si="528"/>
        <v>No</v>
      </c>
      <c r="E540" s="18" t="str">
        <f t="shared" si="529"/>
        <v>No</v>
      </c>
      <c r="F540" s="18" t="str">
        <f t="shared" si="530"/>
        <v>No</v>
      </c>
      <c r="G540" s="18" t="str">
        <f t="shared" si="531"/>
        <v>No</v>
      </c>
      <c r="H540" s="18" t="str">
        <f t="shared" si="532"/>
        <v>No</v>
      </c>
      <c r="I540" s="18" t="str">
        <f t="shared" si="533"/>
        <v>Yes</v>
      </c>
      <c r="J540" s="18" t="str">
        <f t="shared" si="534"/>
        <v>Yes</v>
      </c>
      <c r="K540" s="21">
        <v>538</v>
      </c>
      <c r="L540" s="5" t="s">
        <v>1341</v>
      </c>
      <c r="M540" s="5" t="s">
        <v>1342</v>
      </c>
      <c r="N540" s="5" t="s">
        <v>2307</v>
      </c>
      <c r="O540" s="5" t="s">
        <v>152</v>
      </c>
      <c r="P540" s="5" t="s">
        <v>2325</v>
      </c>
      <c r="Q540" s="34" t="s">
        <v>4287</v>
      </c>
      <c r="R540" s="21">
        <v>1</v>
      </c>
      <c r="S540" s="22"/>
      <c r="T540" s="22"/>
      <c r="U540" s="22"/>
      <c r="V540" s="22"/>
      <c r="W540" s="22"/>
      <c r="X540" s="22"/>
      <c r="Y540" s="22"/>
      <c r="Z540" s="22"/>
      <c r="AA540" s="5" t="s">
        <v>24</v>
      </c>
      <c r="AB540" s="5" t="s">
        <v>4288</v>
      </c>
      <c r="AC540" s="34" t="s">
        <v>4289</v>
      </c>
      <c r="AD540" s="21">
        <v>1</v>
      </c>
    </row>
    <row r="541" spans="1:30" x14ac:dyDescent="0.3">
      <c r="A541" s="18" t="str">
        <f t="shared" ref="A541:B541" si="563">IF(AND(ISNUMBER(SEARCH("Yes",C541)),ISNUMBER(SEARCH("Yes",E541)),ISNUMBER(SEARCH("Yes",G541)),ISNUMBER(SEARCH("Yes",I541))),"Yes","No")</f>
        <v>No</v>
      </c>
      <c r="B541" s="18" t="str">
        <f t="shared" si="563"/>
        <v>No</v>
      </c>
      <c r="C541" s="15" t="str">
        <f t="shared" si="527"/>
        <v>No</v>
      </c>
      <c r="D541" s="18" t="str">
        <f t="shared" si="528"/>
        <v>No</v>
      </c>
      <c r="E541" s="18" t="str">
        <f t="shared" si="529"/>
        <v>No</v>
      </c>
      <c r="F541" s="18" t="str">
        <f t="shared" si="530"/>
        <v>No</v>
      </c>
      <c r="G541" s="18" t="str">
        <f t="shared" si="531"/>
        <v>No</v>
      </c>
      <c r="H541" s="18" t="str">
        <f t="shared" si="532"/>
        <v>No</v>
      </c>
      <c r="I541" s="18" t="str">
        <f t="shared" si="533"/>
        <v>Yes</v>
      </c>
      <c r="J541" s="18" t="str">
        <f t="shared" si="534"/>
        <v>Yes</v>
      </c>
      <c r="K541" s="21">
        <v>539</v>
      </c>
      <c r="L541" s="5" t="s">
        <v>1343</v>
      </c>
      <c r="M541" s="5" t="s">
        <v>1344</v>
      </c>
      <c r="N541" s="5" t="s">
        <v>2307</v>
      </c>
      <c r="O541" s="5" t="s">
        <v>152</v>
      </c>
      <c r="P541" s="5" t="s">
        <v>4290</v>
      </c>
      <c r="Q541" s="34" t="s">
        <v>4291</v>
      </c>
      <c r="R541" s="21">
        <v>1</v>
      </c>
      <c r="S541" s="22"/>
      <c r="T541" s="22"/>
      <c r="U541" s="22"/>
      <c r="V541" s="22"/>
      <c r="W541" s="22"/>
      <c r="X541" s="22"/>
      <c r="Y541" s="22"/>
      <c r="Z541" s="22"/>
      <c r="AA541" s="5" t="s">
        <v>2310</v>
      </c>
      <c r="AB541" s="5" t="s">
        <v>4292</v>
      </c>
      <c r="AC541" s="34" t="s">
        <v>4293</v>
      </c>
      <c r="AD541" s="21">
        <v>1</v>
      </c>
    </row>
    <row r="542" spans="1:30" x14ac:dyDescent="0.3">
      <c r="A542" s="18" t="str">
        <f t="shared" ref="A542:B542" si="564">IF(AND(ISNUMBER(SEARCH("Yes",C542)),ISNUMBER(SEARCH("Yes",E542)),ISNUMBER(SEARCH("Yes",G542)),ISNUMBER(SEARCH("Yes",I542))),"Yes","No")</f>
        <v>No</v>
      </c>
      <c r="B542" s="18" t="str">
        <f t="shared" si="564"/>
        <v>No</v>
      </c>
      <c r="C542" s="15" t="str">
        <f t="shared" si="527"/>
        <v>No</v>
      </c>
      <c r="D542" s="18" t="str">
        <f t="shared" si="528"/>
        <v>No</v>
      </c>
      <c r="E542" s="18" t="str">
        <f t="shared" si="529"/>
        <v>No</v>
      </c>
      <c r="F542" s="18" t="str">
        <f t="shared" si="530"/>
        <v>No</v>
      </c>
      <c r="G542" s="18" t="str">
        <f t="shared" si="531"/>
        <v>No</v>
      </c>
      <c r="H542" s="18" t="str">
        <f t="shared" si="532"/>
        <v>No</v>
      </c>
      <c r="I542" s="18" t="str">
        <f t="shared" si="533"/>
        <v>Yes</v>
      </c>
      <c r="J542" s="18" t="str">
        <f t="shared" si="534"/>
        <v>Yes</v>
      </c>
      <c r="K542" s="21">
        <v>540</v>
      </c>
      <c r="L542" s="5" t="s">
        <v>1345</v>
      </c>
      <c r="M542" s="5" t="s">
        <v>4294</v>
      </c>
      <c r="N542" s="5" t="s">
        <v>2307</v>
      </c>
      <c r="O542" s="5" t="s">
        <v>152</v>
      </c>
      <c r="P542" s="5" t="s">
        <v>2804</v>
      </c>
      <c r="Q542" s="34" t="s">
        <v>4295</v>
      </c>
      <c r="R542" s="21">
        <v>1</v>
      </c>
      <c r="S542" s="22"/>
      <c r="T542" s="22"/>
      <c r="U542" s="22"/>
      <c r="V542" s="22"/>
      <c r="W542" s="22"/>
      <c r="X542" s="22"/>
      <c r="Y542" s="22"/>
      <c r="Z542" s="22"/>
      <c r="AA542" s="5" t="s">
        <v>24</v>
      </c>
      <c r="AB542" s="5" t="s">
        <v>4296</v>
      </c>
      <c r="AC542" s="34" t="s">
        <v>4297</v>
      </c>
      <c r="AD542" s="21">
        <v>1</v>
      </c>
    </row>
    <row r="543" spans="1:30" x14ac:dyDescent="0.3">
      <c r="A543" s="18" t="str">
        <f t="shared" ref="A543:B543" si="565">IF(AND(ISNUMBER(SEARCH("Yes",C543)),ISNUMBER(SEARCH("Yes",E543)),ISNUMBER(SEARCH("Yes",G543)),ISNUMBER(SEARCH("Yes",I543))),"Yes","No")</f>
        <v>No</v>
      </c>
      <c r="B543" s="18" t="str">
        <f t="shared" si="565"/>
        <v>No</v>
      </c>
      <c r="C543" s="15" t="str">
        <f t="shared" si="527"/>
        <v>No</v>
      </c>
      <c r="D543" s="18" t="str">
        <f t="shared" si="528"/>
        <v>No</v>
      </c>
      <c r="E543" s="18" t="str">
        <f t="shared" si="529"/>
        <v>No</v>
      </c>
      <c r="F543" s="18" t="str">
        <f t="shared" si="530"/>
        <v>No</v>
      </c>
      <c r="G543" s="18" t="str">
        <f t="shared" si="531"/>
        <v>No</v>
      </c>
      <c r="H543" s="18" t="str">
        <f t="shared" si="532"/>
        <v>No</v>
      </c>
      <c r="I543" s="18" t="str">
        <f t="shared" si="533"/>
        <v>Yes</v>
      </c>
      <c r="J543" s="18" t="str">
        <f t="shared" si="534"/>
        <v>No</v>
      </c>
      <c r="K543" s="21">
        <v>541</v>
      </c>
      <c r="L543" s="5" t="s">
        <v>1347</v>
      </c>
      <c r="M543" s="5" t="s">
        <v>1348</v>
      </c>
      <c r="N543" s="5" t="s">
        <v>2307</v>
      </c>
      <c r="O543" s="5" t="s">
        <v>152</v>
      </c>
      <c r="P543" s="5" t="s">
        <v>2830</v>
      </c>
      <c r="Q543" s="34" t="s">
        <v>4298</v>
      </c>
      <c r="R543" s="21">
        <v>1</v>
      </c>
      <c r="S543" s="22"/>
      <c r="T543" s="22"/>
      <c r="U543" s="22"/>
      <c r="V543" s="22"/>
      <c r="W543" s="22"/>
      <c r="X543" s="22"/>
      <c r="Y543" s="22"/>
      <c r="Z543" s="22"/>
      <c r="AA543" s="5" t="s">
        <v>152</v>
      </c>
      <c r="AB543" s="5" t="s">
        <v>4299</v>
      </c>
      <c r="AC543" s="34" t="s">
        <v>4300</v>
      </c>
      <c r="AD543" s="21">
        <v>1</v>
      </c>
    </row>
    <row r="544" spans="1:30" x14ac:dyDescent="0.3">
      <c r="A544" s="18" t="str">
        <f t="shared" ref="A544:B544" si="566">IF(AND(ISNUMBER(SEARCH("Yes",C544)),ISNUMBER(SEARCH("Yes",E544)),ISNUMBER(SEARCH("Yes",G544)),ISNUMBER(SEARCH("Yes",I544))),"Yes","No")</f>
        <v>No</v>
      </c>
      <c r="B544" s="18" t="str">
        <f t="shared" si="566"/>
        <v>No</v>
      </c>
      <c r="C544" s="15" t="str">
        <f t="shared" si="527"/>
        <v>No</v>
      </c>
      <c r="D544" s="18" t="str">
        <f t="shared" si="528"/>
        <v>No</v>
      </c>
      <c r="E544" s="18" t="str">
        <f t="shared" si="529"/>
        <v>No</v>
      </c>
      <c r="F544" s="18" t="str">
        <f t="shared" si="530"/>
        <v>No</v>
      </c>
      <c r="G544" s="18" t="str">
        <f t="shared" si="531"/>
        <v>No</v>
      </c>
      <c r="H544" s="18" t="str">
        <f t="shared" si="532"/>
        <v>No</v>
      </c>
      <c r="I544" s="18" t="str">
        <f t="shared" si="533"/>
        <v>Yes</v>
      </c>
      <c r="J544" s="18" t="str">
        <f t="shared" si="534"/>
        <v>Yes</v>
      </c>
      <c r="K544" s="21">
        <v>542</v>
      </c>
      <c r="L544" s="5" t="s">
        <v>1349</v>
      </c>
      <c r="M544" s="5" t="s">
        <v>1350</v>
      </c>
      <c r="N544" s="5" t="s">
        <v>2307</v>
      </c>
      <c r="O544" s="5" t="s">
        <v>152</v>
      </c>
      <c r="P544" s="5" t="s">
        <v>2761</v>
      </c>
      <c r="Q544" s="34" t="s">
        <v>4301</v>
      </c>
      <c r="R544" s="21">
        <v>1</v>
      </c>
      <c r="S544" s="22"/>
      <c r="T544" s="22"/>
      <c r="U544" s="22"/>
      <c r="V544" s="22"/>
      <c r="W544" s="22"/>
      <c r="X544" s="22"/>
      <c r="Y544" s="22"/>
      <c r="Z544" s="22"/>
      <c r="AA544" s="5" t="s">
        <v>24</v>
      </c>
      <c r="AB544" s="5" t="s">
        <v>3326</v>
      </c>
      <c r="AC544" s="34" t="s">
        <v>4302</v>
      </c>
      <c r="AD544" s="21">
        <v>1</v>
      </c>
    </row>
    <row r="545" spans="1:30" x14ac:dyDescent="0.3">
      <c r="A545" s="18" t="str">
        <f t="shared" ref="A545:B545" si="567">IF(AND(ISNUMBER(SEARCH("Yes",C545)),ISNUMBER(SEARCH("Yes",E545)),ISNUMBER(SEARCH("Yes",G545)),ISNUMBER(SEARCH("Yes",I545))),"Yes","No")</f>
        <v>No</v>
      </c>
      <c r="B545" s="18" t="str">
        <f t="shared" si="567"/>
        <v>No</v>
      </c>
      <c r="C545" s="15" t="str">
        <f t="shared" si="527"/>
        <v>No</v>
      </c>
      <c r="D545" s="18" t="str">
        <f t="shared" si="528"/>
        <v>No</v>
      </c>
      <c r="E545" s="18" t="str">
        <f t="shared" si="529"/>
        <v>No</v>
      </c>
      <c r="F545" s="18" t="str">
        <f t="shared" si="530"/>
        <v>No</v>
      </c>
      <c r="G545" s="18" t="str">
        <f t="shared" si="531"/>
        <v>No</v>
      </c>
      <c r="H545" s="18" t="str">
        <f t="shared" si="532"/>
        <v>No</v>
      </c>
      <c r="I545" s="18" t="str">
        <f t="shared" si="533"/>
        <v>Yes</v>
      </c>
      <c r="J545" s="18" t="str">
        <f t="shared" si="534"/>
        <v>Yes</v>
      </c>
      <c r="K545" s="21">
        <v>543</v>
      </c>
      <c r="L545" s="5" t="s">
        <v>1351</v>
      </c>
      <c r="M545" s="5" t="s">
        <v>1352</v>
      </c>
      <c r="N545" s="5" t="s">
        <v>2307</v>
      </c>
      <c r="O545" s="5" t="s">
        <v>152</v>
      </c>
      <c r="P545" s="5" t="s">
        <v>2724</v>
      </c>
      <c r="Q545" s="34" t="s">
        <v>4303</v>
      </c>
      <c r="R545" s="21">
        <v>1</v>
      </c>
      <c r="S545" s="22"/>
      <c r="T545" s="22"/>
      <c r="U545" s="22"/>
      <c r="V545" s="22"/>
      <c r="W545" s="22"/>
      <c r="X545" s="22"/>
      <c r="Y545" s="22"/>
      <c r="Z545" s="22"/>
      <c r="AA545" s="5" t="s">
        <v>24</v>
      </c>
      <c r="AB545" s="5" t="s">
        <v>4304</v>
      </c>
      <c r="AC545" s="34" t="s">
        <v>4305</v>
      </c>
      <c r="AD545" s="21">
        <v>1</v>
      </c>
    </row>
    <row r="546" spans="1:30" x14ac:dyDescent="0.3">
      <c r="A546" s="18" t="str">
        <f t="shared" ref="A546:B546" si="568">IF(AND(ISNUMBER(SEARCH("Yes",C546)),ISNUMBER(SEARCH("Yes",E546)),ISNUMBER(SEARCH("Yes",G546)),ISNUMBER(SEARCH("Yes",I546))),"Yes","No")</f>
        <v>No</v>
      </c>
      <c r="B546" s="18" t="str">
        <f t="shared" si="568"/>
        <v>No</v>
      </c>
      <c r="C546" s="15" t="str">
        <f t="shared" si="527"/>
        <v>No</v>
      </c>
      <c r="D546" s="18" t="str">
        <f t="shared" si="528"/>
        <v>No</v>
      </c>
      <c r="E546" s="18" t="str">
        <f t="shared" si="529"/>
        <v>No</v>
      </c>
      <c r="F546" s="18" t="str">
        <f t="shared" si="530"/>
        <v>No</v>
      </c>
      <c r="G546" s="18" t="str">
        <f t="shared" si="531"/>
        <v>No</v>
      </c>
      <c r="H546" s="18" t="str">
        <f t="shared" si="532"/>
        <v>No</v>
      </c>
      <c r="I546" s="18" t="str">
        <f t="shared" si="533"/>
        <v>Yes</v>
      </c>
      <c r="J546" s="18" t="str">
        <f t="shared" si="534"/>
        <v>Yes</v>
      </c>
      <c r="K546" s="21">
        <v>544</v>
      </c>
      <c r="L546" s="5" t="s">
        <v>1353</v>
      </c>
      <c r="M546" s="5" t="s">
        <v>1354</v>
      </c>
      <c r="N546" s="5" t="s">
        <v>2307</v>
      </c>
      <c r="O546" s="5" t="s">
        <v>152</v>
      </c>
      <c r="P546" s="5" t="s">
        <v>2412</v>
      </c>
      <c r="Q546" s="34" t="s">
        <v>4306</v>
      </c>
      <c r="R546" s="21">
        <v>1</v>
      </c>
      <c r="S546" s="22"/>
      <c r="T546" s="22"/>
      <c r="U546" s="22"/>
      <c r="V546" s="22"/>
      <c r="W546" s="22"/>
      <c r="X546" s="22"/>
      <c r="Y546" s="22"/>
      <c r="Z546" s="22"/>
      <c r="AA546" s="5" t="s">
        <v>2310</v>
      </c>
      <c r="AB546" s="5" t="s">
        <v>4307</v>
      </c>
      <c r="AC546" s="34" t="s">
        <v>4308</v>
      </c>
      <c r="AD546" s="21">
        <v>1</v>
      </c>
    </row>
    <row r="547" spans="1:30" x14ac:dyDescent="0.3">
      <c r="A547" s="18" t="str">
        <f t="shared" ref="A547:B547" si="569">IF(AND(ISNUMBER(SEARCH("Yes",C547)),ISNUMBER(SEARCH("Yes",E547)),ISNUMBER(SEARCH("Yes",G547)),ISNUMBER(SEARCH("Yes",I547))),"Yes","No")</f>
        <v>No</v>
      </c>
      <c r="B547" s="18" t="str">
        <f t="shared" si="569"/>
        <v>No</v>
      </c>
      <c r="C547" s="15" t="str">
        <f t="shared" si="527"/>
        <v>No</v>
      </c>
      <c r="D547" s="18" t="str">
        <f t="shared" si="528"/>
        <v>No</v>
      </c>
      <c r="E547" s="18" t="str">
        <f t="shared" si="529"/>
        <v>No</v>
      </c>
      <c r="F547" s="18" t="str">
        <f t="shared" si="530"/>
        <v>No</v>
      </c>
      <c r="G547" s="18" t="str">
        <f t="shared" si="531"/>
        <v>No</v>
      </c>
      <c r="H547" s="18" t="str">
        <f t="shared" si="532"/>
        <v>No</v>
      </c>
      <c r="I547" s="18" t="str">
        <f t="shared" si="533"/>
        <v>Yes</v>
      </c>
      <c r="J547" s="18" t="str">
        <f t="shared" si="534"/>
        <v>Yes</v>
      </c>
      <c r="K547" s="21">
        <v>545</v>
      </c>
      <c r="L547" s="5" t="s">
        <v>1355</v>
      </c>
      <c r="M547" s="5" t="s">
        <v>1356</v>
      </c>
      <c r="N547" s="5" t="s">
        <v>2307</v>
      </c>
      <c r="O547" s="5" t="s">
        <v>152</v>
      </c>
      <c r="P547" s="5" t="s">
        <v>4309</v>
      </c>
      <c r="Q547" s="34" t="s">
        <v>4310</v>
      </c>
      <c r="R547" s="21">
        <v>1</v>
      </c>
      <c r="S547" s="22"/>
      <c r="T547" s="22"/>
      <c r="U547" s="22"/>
      <c r="V547" s="22"/>
      <c r="W547" s="22"/>
      <c r="X547" s="22"/>
      <c r="Y547" s="22"/>
      <c r="Z547" s="22"/>
      <c r="AA547" s="5" t="s">
        <v>2310</v>
      </c>
      <c r="AB547" s="5" t="s">
        <v>4311</v>
      </c>
      <c r="AC547" s="34" t="s">
        <v>4312</v>
      </c>
      <c r="AD547" s="21">
        <v>1</v>
      </c>
    </row>
    <row r="548" spans="1:30" x14ac:dyDescent="0.3">
      <c r="A548" s="18" t="str">
        <f t="shared" ref="A548:B548" si="570">IF(AND(ISNUMBER(SEARCH("Yes",C548)),ISNUMBER(SEARCH("Yes",E548)),ISNUMBER(SEARCH("Yes",G548)),ISNUMBER(SEARCH("Yes",I548))),"Yes","No")</f>
        <v>No</v>
      </c>
      <c r="B548" s="18" t="str">
        <f t="shared" si="570"/>
        <v>No</v>
      </c>
      <c r="C548" s="15" t="str">
        <f t="shared" si="527"/>
        <v>No</v>
      </c>
      <c r="D548" s="18" t="str">
        <f t="shared" si="528"/>
        <v>No</v>
      </c>
      <c r="E548" s="18" t="str">
        <f t="shared" si="529"/>
        <v>No</v>
      </c>
      <c r="F548" s="18" t="str">
        <f t="shared" si="530"/>
        <v>No</v>
      </c>
      <c r="G548" s="18" t="str">
        <f t="shared" si="531"/>
        <v>No</v>
      </c>
      <c r="H548" s="18" t="str">
        <f t="shared" si="532"/>
        <v>No</v>
      </c>
      <c r="I548" s="18" t="str">
        <f t="shared" si="533"/>
        <v>Yes</v>
      </c>
      <c r="J548" s="18" t="str">
        <f t="shared" si="534"/>
        <v>Yes</v>
      </c>
      <c r="K548" s="21">
        <v>546</v>
      </c>
      <c r="L548" s="5" t="s">
        <v>1357</v>
      </c>
      <c r="M548" s="5" t="s">
        <v>1358</v>
      </c>
      <c r="N548" s="5" t="s">
        <v>2307</v>
      </c>
      <c r="O548" s="5" t="s">
        <v>152</v>
      </c>
      <c r="P548" s="5" t="s">
        <v>4164</v>
      </c>
      <c r="Q548" s="34" t="s">
        <v>4313</v>
      </c>
      <c r="R548" s="21">
        <v>1</v>
      </c>
      <c r="S548" s="22"/>
      <c r="T548" s="22"/>
      <c r="U548" s="22"/>
      <c r="V548" s="22"/>
      <c r="W548" s="22"/>
      <c r="X548" s="22"/>
      <c r="Y548" s="22"/>
      <c r="Z548" s="22"/>
      <c r="AA548" s="5" t="s">
        <v>2310</v>
      </c>
      <c r="AB548" s="5" t="s">
        <v>4314</v>
      </c>
      <c r="AC548" s="34" t="s">
        <v>4315</v>
      </c>
      <c r="AD548" s="21">
        <v>1</v>
      </c>
    </row>
    <row r="549" spans="1:30" x14ac:dyDescent="0.3">
      <c r="A549" s="18" t="str">
        <f t="shared" ref="A549:B549" si="571">IF(AND(ISNUMBER(SEARCH("Yes",C549)),ISNUMBER(SEARCH("Yes",E549)),ISNUMBER(SEARCH("Yes",G549)),ISNUMBER(SEARCH("Yes",I549))),"Yes","No")</f>
        <v>No</v>
      </c>
      <c r="B549" s="18" t="str">
        <f t="shared" si="571"/>
        <v>No</v>
      </c>
      <c r="C549" s="15" t="str">
        <f t="shared" si="527"/>
        <v>No</v>
      </c>
      <c r="D549" s="18" t="str">
        <f t="shared" si="528"/>
        <v>No</v>
      </c>
      <c r="E549" s="18" t="str">
        <f t="shared" si="529"/>
        <v>No</v>
      </c>
      <c r="F549" s="18" t="str">
        <f t="shared" si="530"/>
        <v>No</v>
      </c>
      <c r="G549" s="18" t="str">
        <f t="shared" si="531"/>
        <v>No</v>
      </c>
      <c r="H549" s="18" t="str">
        <f t="shared" si="532"/>
        <v>No</v>
      </c>
      <c r="I549" s="18" t="str">
        <f t="shared" si="533"/>
        <v>Yes</v>
      </c>
      <c r="J549" s="18" t="str">
        <f t="shared" si="534"/>
        <v>Yes</v>
      </c>
      <c r="K549" s="21">
        <v>547</v>
      </c>
      <c r="L549" s="5" t="s">
        <v>1359</v>
      </c>
      <c r="M549" s="5" t="s">
        <v>1360</v>
      </c>
      <c r="N549" s="5" t="s">
        <v>2307</v>
      </c>
      <c r="O549" s="5" t="s">
        <v>152</v>
      </c>
      <c r="P549" s="5" t="s">
        <v>3358</v>
      </c>
      <c r="Q549" s="34" t="s">
        <v>4316</v>
      </c>
      <c r="R549" s="21">
        <v>1</v>
      </c>
      <c r="S549" s="22"/>
      <c r="T549" s="22"/>
      <c r="U549" s="22"/>
      <c r="V549" s="22"/>
      <c r="W549" s="22"/>
      <c r="X549" s="22"/>
      <c r="Y549" s="22"/>
      <c r="Z549" s="22"/>
      <c r="AA549" s="5" t="s">
        <v>2310</v>
      </c>
      <c r="AB549" s="5" t="s">
        <v>2547</v>
      </c>
      <c r="AC549" s="34" t="s">
        <v>4317</v>
      </c>
      <c r="AD549" s="21">
        <v>1</v>
      </c>
    </row>
    <row r="550" spans="1:30" x14ac:dyDescent="0.3">
      <c r="A550" s="18" t="str">
        <f t="shared" ref="A550:B550" si="572">IF(AND(ISNUMBER(SEARCH("Yes",C550)),ISNUMBER(SEARCH("Yes",E550)),ISNUMBER(SEARCH("Yes",G550)),ISNUMBER(SEARCH("Yes",I550))),"Yes","No")</f>
        <v>No</v>
      </c>
      <c r="B550" s="18" t="str">
        <f t="shared" si="572"/>
        <v>No</v>
      </c>
      <c r="C550" s="15" t="str">
        <f t="shared" si="527"/>
        <v>No</v>
      </c>
      <c r="D550" s="18" t="str">
        <f t="shared" si="528"/>
        <v>No</v>
      </c>
      <c r="E550" s="18" t="str">
        <f t="shared" si="529"/>
        <v>No</v>
      </c>
      <c r="F550" s="18" t="str">
        <f t="shared" si="530"/>
        <v>No</v>
      </c>
      <c r="G550" s="18" t="str">
        <f t="shared" si="531"/>
        <v>No</v>
      </c>
      <c r="H550" s="18" t="str">
        <f t="shared" si="532"/>
        <v>No</v>
      </c>
      <c r="I550" s="18" t="str">
        <f t="shared" si="533"/>
        <v>Yes</v>
      </c>
      <c r="J550" s="18" t="str">
        <f t="shared" si="534"/>
        <v>Yes</v>
      </c>
      <c r="K550" s="21">
        <v>548</v>
      </c>
      <c r="L550" s="5" t="s">
        <v>1361</v>
      </c>
      <c r="M550" s="5" t="s">
        <v>1362</v>
      </c>
      <c r="N550" s="5" t="s">
        <v>2307</v>
      </c>
      <c r="O550" s="5" t="s">
        <v>152</v>
      </c>
      <c r="P550" s="5" t="s">
        <v>2724</v>
      </c>
      <c r="Q550" s="34" t="s">
        <v>4318</v>
      </c>
      <c r="R550" s="21">
        <v>1</v>
      </c>
      <c r="S550" s="22"/>
      <c r="T550" s="22"/>
      <c r="U550" s="22"/>
      <c r="V550" s="22"/>
      <c r="W550" s="22"/>
      <c r="X550" s="22"/>
      <c r="Y550" s="22"/>
      <c r="Z550" s="22"/>
      <c r="AA550" s="5" t="s">
        <v>2310</v>
      </c>
      <c r="AB550" s="5" t="s">
        <v>2422</v>
      </c>
      <c r="AC550" s="34" t="s">
        <v>4319</v>
      </c>
      <c r="AD550" s="21">
        <v>1</v>
      </c>
    </row>
    <row r="551" spans="1:30" x14ac:dyDescent="0.3">
      <c r="A551" s="18" t="str">
        <f t="shared" ref="A551:B551" si="573">IF(AND(ISNUMBER(SEARCH("Yes",C551)),ISNUMBER(SEARCH("Yes",E551)),ISNUMBER(SEARCH("Yes",G551)),ISNUMBER(SEARCH("Yes",I551))),"Yes","No")</f>
        <v>No</v>
      </c>
      <c r="B551" s="18" t="str">
        <f t="shared" si="573"/>
        <v>No</v>
      </c>
      <c r="C551" s="15" t="str">
        <f t="shared" si="527"/>
        <v>No</v>
      </c>
      <c r="D551" s="18" t="str">
        <f t="shared" si="528"/>
        <v>No</v>
      </c>
      <c r="E551" s="18" t="str">
        <f t="shared" si="529"/>
        <v>No</v>
      </c>
      <c r="F551" s="18" t="str">
        <f t="shared" si="530"/>
        <v>No</v>
      </c>
      <c r="G551" s="18" t="str">
        <f t="shared" si="531"/>
        <v>No</v>
      </c>
      <c r="H551" s="18" t="str">
        <f t="shared" si="532"/>
        <v>No</v>
      </c>
      <c r="I551" s="18" t="str">
        <f t="shared" si="533"/>
        <v>Yes</v>
      </c>
      <c r="J551" s="18" t="str">
        <f t="shared" si="534"/>
        <v>Yes</v>
      </c>
      <c r="K551" s="21">
        <v>549</v>
      </c>
      <c r="L551" s="5" t="s">
        <v>1363</v>
      </c>
      <c r="M551" s="5" t="s">
        <v>1364</v>
      </c>
      <c r="N551" s="5" t="s">
        <v>2307</v>
      </c>
      <c r="O551" s="5" t="s">
        <v>152</v>
      </c>
      <c r="P551" s="5" t="s">
        <v>2431</v>
      </c>
      <c r="Q551" s="34" t="s">
        <v>4320</v>
      </c>
      <c r="R551" s="21">
        <v>1</v>
      </c>
      <c r="S551" s="22"/>
      <c r="T551" s="22"/>
      <c r="U551" s="22"/>
      <c r="V551" s="22"/>
      <c r="W551" s="22"/>
      <c r="X551" s="22"/>
      <c r="Y551" s="22"/>
      <c r="Z551" s="22"/>
      <c r="AA551" s="5" t="s">
        <v>24</v>
      </c>
      <c r="AB551" s="5" t="s">
        <v>3409</v>
      </c>
      <c r="AC551" s="34" t="s">
        <v>3410</v>
      </c>
      <c r="AD551" s="21">
        <v>1</v>
      </c>
    </row>
    <row r="552" spans="1:30" x14ac:dyDescent="0.3">
      <c r="A552" s="18" t="str">
        <f t="shared" ref="A552:B552" si="574">IF(AND(ISNUMBER(SEARCH("Yes",C552)),ISNUMBER(SEARCH("Yes",E552)),ISNUMBER(SEARCH("Yes",G552)),ISNUMBER(SEARCH("Yes",I552))),"Yes","No")</f>
        <v>No</v>
      </c>
      <c r="B552" s="18" t="str">
        <f t="shared" si="574"/>
        <v>No</v>
      </c>
      <c r="C552" s="15" t="str">
        <f t="shared" si="527"/>
        <v>No</v>
      </c>
      <c r="D552" s="18" t="str">
        <f t="shared" si="528"/>
        <v>No</v>
      </c>
      <c r="E552" s="18" t="str">
        <f t="shared" si="529"/>
        <v>No</v>
      </c>
      <c r="F552" s="18" t="str">
        <f t="shared" si="530"/>
        <v>No</v>
      </c>
      <c r="G552" s="18" t="str">
        <f t="shared" si="531"/>
        <v>No</v>
      </c>
      <c r="H552" s="18" t="str">
        <f t="shared" si="532"/>
        <v>No</v>
      </c>
      <c r="I552" s="18" t="str">
        <f t="shared" si="533"/>
        <v>Yes</v>
      </c>
      <c r="J552" s="18" t="str">
        <f t="shared" si="534"/>
        <v>Yes</v>
      </c>
      <c r="K552" s="21">
        <v>550</v>
      </c>
      <c r="L552" s="5" t="s">
        <v>1365</v>
      </c>
      <c r="M552" s="5" t="s">
        <v>1366</v>
      </c>
      <c r="N552" s="5" t="s">
        <v>2307</v>
      </c>
      <c r="O552" s="5" t="s">
        <v>152</v>
      </c>
      <c r="P552" s="5" t="s">
        <v>4321</v>
      </c>
      <c r="Q552" s="34" t="s">
        <v>4322</v>
      </c>
      <c r="R552" s="21">
        <v>1</v>
      </c>
      <c r="S552" s="22"/>
      <c r="T552" s="22"/>
      <c r="U552" s="22"/>
      <c r="V552" s="22"/>
      <c r="W552" s="22"/>
      <c r="X552" s="22"/>
      <c r="Y552" s="22"/>
      <c r="Z552" s="22"/>
      <c r="AA552" s="5" t="s">
        <v>24</v>
      </c>
      <c r="AB552" s="5" t="s">
        <v>4323</v>
      </c>
      <c r="AC552" s="34" t="s">
        <v>4324</v>
      </c>
      <c r="AD552" s="21">
        <v>1</v>
      </c>
    </row>
    <row r="553" spans="1:30" x14ac:dyDescent="0.3">
      <c r="A553" s="18" t="str">
        <f t="shared" ref="A553:B553" si="575">IF(AND(ISNUMBER(SEARCH("Yes",C553)),ISNUMBER(SEARCH("Yes",E553)),ISNUMBER(SEARCH("Yes",G553)),ISNUMBER(SEARCH("Yes",I553))),"Yes","No")</f>
        <v>No</v>
      </c>
      <c r="B553" s="18" t="str">
        <f t="shared" si="575"/>
        <v>No</v>
      </c>
      <c r="C553" s="15" t="str">
        <f t="shared" si="527"/>
        <v>No</v>
      </c>
      <c r="D553" s="18" t="str">
        <f t="shared" si="528"/>
        <v>No</v>
      </c>
      <c r="E553" s="18" t="str">
        <f t="shared" si="529"/>
        <v>No</v>
      </c>
      <c r="F553" s="18" t="str">
        <f t="shared" si="530"/>
        <v>No</v>
      </c>
      <c r="G553" s="18" t="str">
        <f t="shared" si="531"/>
        <v>No</v>
      </c>
      <c r="H553" s="18" t="str">
        <f t="shared" si="532"/>
        <v>No</v>
      </c>
      <c r="I553" s="18" t="str">
        <f t="shared" si="533"/>
        <v>Yes</v>
      </c>
      <c r="J553" s="18" t="str">
        <f t="shared" si="534"/>
        <v>Yes</v>
      </c>
      <c r="K553" s="21">
        <v>551</v>
      </c>
      <c r="L553" s="5" t="s">
        <v>1367</v>
      </c>
      <c r="M553" s="5" t="s">
        <v>1368</v>
      </c>
      <c r="N553" s="5" t="s">
        <v>2307</v>
      </c>
      <c r="O553" s="5" t="s">
        <v>152</v>
      </c>
      <c r="P553" s="5" t="s">
        <v>2427</v>
      </c>
      <c r="Q553" s="34" t="s">
        <v>4325</v>
      </c>
      <c r="R553" s="21">
        <v>1</v>
      </c>
      <c r="S553" s="22"/>
      <c r="T553" s="22"/>
      <c r="U553" s="22"/>
      <c r="V553" s="22"/>
      <c r="W553" s="22"/>
      <c r="X553" s="22"/>
      <c r="Y553" s="22"/>
      <c r="Z553" s="22"/>
      <c r="AA553" s="5" t="s">
        <v>2310</v>
      </c>
      <c r="AB553" s="5" t="s">
        <v>2868</v>
      </c>
      <c r="AC553" s="34" t="s">
        <v>4326</v>
      </c>
      <c r="AD553" s="21">
        <v>1</v>
      </c>
    </row>
    <row r="554" spans="1:30" x14ac:dyDescent="0.3">
      <c r="A554" s="18" t="str">
        <f t="shared" ref="A554:B554" si="576">IF(AND(ISNUMBER(SEARCH("Yes",C554)),ISNUMBER(SEARCH("Yes",E554)),ISNUMBER(SEARCH("Yes",G554)),ISNUMBER(SEARCH("Yes",I554))),"Yes","No")</f>
        <v>No</v>
      </c>
      <c r="B554" s="18" t="str">
        <f t="shared" si="576"/>
        <v>No</v>
      </c>
      <c r="C554" s="15" t="str">
        <f t="shared" si="527"/>
        <v>No</v>
      </c>
      <c r="D554" s="18" t="str">
        <f t="shared" si="528"/>
        <v>No</v>
      </c>
      <c r="E554" s="18" t="str">
        <f t="shared" si="529"/>
        <v>No</v>
      </c>
      <c r="F554" s="18" t="str">
        <f t="shared" si="530"/>
        <v>No</v>
      </c>
      <c r="G554" s="18" t="str">
        <f t="shared" si="531"/>
        <v>No</v>
      </c>
      <c r="H554" s="18" t="str">
        <f t="shared" si="532"/>
        <v>No</v>
      </c>
      <c r="I554" s="18" t="str">
        <f t="shared" si="533"/>
        <v>Yes</v>
      </c>
      <c r="J554" s="18" t="str">
        <f t="shared" si="534"/>
        <v>No</v>
      </c>
      <c r="K554" s="21">
        <v>552</v>
      </c>
      <c r="L554" s="5" t="s">
        <v>1369</v>
      </c>
      <c r="M554" s="5" t="s">
        <v>1370</v>
      </c>
      <c r="N554" s="5" t="s">
        <v>2307</v>
      </c>
      <c r="O554" s="5" t="s">
        <v>152</v>
      </c>
      <c r="P554" s="5" t="s">
        <v>2325</v>
      </c>
      <c r="Q554" s="34" t="s">
        <v>4327</v>
      </c>
      <c r="R554" s="21">
        <v>1</v>
      </c>
      <c r="S554" s="22"/>
      <c r="T554" s="22"/>
      <c r="U554" s="22"/>
      <c r="V554" s="22"/>
      <c r="W554" s="22"/>
      <c r="X554" s="22"/>
      <c r="Y554" s="22"/>
      <c r="Z554" s="22"/>
      <c r="AA554" s="5" t="s">
        <v>152</v>
      </c>
      <c r="AB554" s="5" t="s">
        <v>2931</v>
      </c>
      <c r="AC554" s="34" t="s">
        <v>3241</v>
      </c>
      <c r="AD554" s="21">
        <v>1</v>
      </c>
    </row>
    <row r="555" spans="1:30" x14ac:dyDescent="0.3">
      <c r="A555" s="18" t="str">
        <f t="shared" ref="A555:B555" si="577">IF(AND(ISNUMBER(SEARCH("Yes",C555)),ISNUMBER(SEARCH("Yes",E555)),ISNUMBER(SEARCH("Yes",G555)),ISNUMBER(SEARCH("Yes",I555))),"Yes","No")</f>
        <v>No</v>
      </c>
      <c r="B555" s="18" t="str">
        <f t="shared" si="577"/>
        <v>No</v>
      </c>
      <c r="C555" s="15" t="str">
        <f t="shared" si="527"/>
        <v>No</v>
      </c>
      <c r="D555" s="18" t="str">
        <f t="shared" si="528"/>
        <v>No</v>
      </c>
      <c r="E555" s="18" t="str">
        <f t="shared" si="529"/>
        <v>No</v>
      </c>
      <c r="F555" s="18" t="str">
        <f t="shared" si="530"/>
        <v>No</v>
      </c>
      <c r="G555" s="18" t="str">
        <f t="shared" si="531"/>
        <v>No</v>
      </c>
      <c r="H555" s="18" t="str">
        <f t="shared" si="532"/>
        <v>No</v>
      </c>
      <c r="I555" s="18" t="str">
        <f t="shared" si="533"/>
        <v>Yes</v>
      </c>
      <c r="J555" s="18" t="str">
        <f t="shared" si="534"/>
        <v>Yes</v>
      </c>
      <c r="K555" s="21">
        <v>553</v>
      </c>
      <c r="L555" s="5" t="s">
        <v>1371</v>
      </c>
      <c r="M555" s="5" t="s">
        <v>1372</v>
      </c>
      <c r="N555" s="5" t="s">
        <v>2307</v>
      </c>
      <c r="O555" s="5" t="s">
        <v>152</v>
      </c>
      <c r="P555" s="5" t="s">
        <v>2739</v>
      </c>
      <c r="Q555" s="34" t="s">
        <v>4328</v>
      </c>
      <c r="R555" s="21">
        <v>1</v>
      </c>
      <c r="S555" s="22"/>
      <c r="T555" s="22"/>
      <c r="U555" s="22"/>
      <c r="V555" s="22"/>
      <c r="W555" s="22"/>
      <c r="X555" s="22"/>
      <c r="Y555" s="22"/>
      <c r="Z555" s="22"/>
      <c r="AA555" s="5" t="s">
        <v>2310</v>
      </c>
      <c r="AB555" s="5" t="s">
        <v>2323</v>
      </c>
      <c r="AC555" s="34" t="s">
        <v>3241</v>
      </c>
      <c r="AD555" s="21">
        <v>1</v>
      </c>
    </row>
    <row r="556" spans="1:30" x14ac:dyDescent="0.3">
      <c r="A556" s="18" t="str">
        <f t="shared" ref="A556:B556" si="578">IF(AND(ISNUMBER(SEARCH("Yes",C556)),ISNUMBER(SEARCH("Yes",E556)),ISNUMBER(SEARCH("Yes",G556)),ISNUMBER(SEARCH("Yes",I556))),"Yes","No")</f>
        <v>No</v>
      </c>
      <c r="B556" s="18" t="str">
        <f t="shared" si="578"/>
        <v>No</v>
      </c>
      <c r="C556" s="15" t="str">
        <f t="shared" si="527"/>
        <v>No</v>
      </c>
      <c r="D556" s="18" t="str">
        <f t="shared" si="528"/>
        <v>No</v>
      </c>
      <c r="E556" s="18" t="str">
        <f t="shared" si="529"/>
        <v>No</v>
      </c>
      <c r="F556" s="18" t="str">
        <f t="shared" si="530"/>
        <v>No</v>
      </c>
      <c r="G556" s="18" t="str">
        <f t="shared" si="531"/>
        <v>No</v>
      </c>
      <c r="H556" s="18" t="str">
        <f t="shared" si="532"/>
        <v>No</v>
      </c>
      <c r="I556" s="18" t="str">
        <f t="shared" si="533"/>
        <v>Yes</v>
      </c>
      <c r="J556" s="18" t="str">
        <f t="shared" si="534"/>
        <v>Yes</v>
      </c>
      <c r="K556" s="21">
        <v>554</v>
      </c>
      <c r="L556" s="5" t="s">
        <v>1373</v>
      </c>
      <c r="M556" s="5" t="s">
        <v>1374</v>
      </c>
      <c r="N556" s="5" t="s">
        <v>2307</v>
      </c>
      <c r="O556" s="5" t="s">
        <v>152</v>
      </c>
      <c r="P556" s="5" t="s">
        <v>2333</v>
      </c>
      <c r="Q556" s="34" t="s">
        <v>4329</v>
      </c>
      <c r="R556" s="21">
        <v>1</v>
      </c>
      <c r="S556" s="22"/>
      <c r="T556" s="22"/>
      <c r="U556" s="22"/>
      <c r="V556" s="22"/>
      <c r="W556" s="22"/>
      <c r="X556" s="22"/>
      <c r="Y556" s="22"/>
      <c r="Z556" s="22"/>
      <c r="AA556" s="5" t="s">
        <v>24</v>
      </c>
      <c r="AB556" s="5" t="s">
        <v>4330</v>
      </c>
      <c r="AC556" s="34" t="s">
        <v>4331</v>
      </c>
      <c r="AD556" s="21">
        <v>1</v>
      </c>
    </row>
    <row r="557" spans="1:30" x14ac:dyDescent="0.3">
      <c r="A557" s="18" t="str">
        <f t="shared" ref="A557:B557" si="579">IF(AND(ISNUMBER(SEARCH("Yes",C557)),ISNUMBER(SEARCH("Yes",E557)),ISNUMBER(SEARCH("Yes",G557)),ISNUMBER(SEARCH("Yes",I557))),"Yes","No")</f>
        <v>No</v>
      </c>
      <c r="B557" s="18" t="str">
        <f t="shared" si="579"/>
        <v>No</v>
      </c>
      <c r="C557" s="15" t="str">
        <f t="shared" si="527"/>
        <v>No</v>
      </c>
      <c r="D557" s="18" t="str">
        <f t="shared" si="528"/>
        <v>No</v>
      </c>
      <c r="E557" s="18" t="str">
        <f t="shared" si="529"/>
        <v>No</v>
      </c>
      <c r="F557" s="18" t="str">
        <f t="shared" si="530"/>
        <v>No</v>
      </c>
      <c r="G557" s="18" t="str">
        <f t="shared" si="531"/>
        <v>No</v>
      </c>
      <c r="H557" s="18" t="str">
        <f t="shared" si="532"/>
        <v>No</v>
      </c>
      <c r="I557" s="18" t="str">
        <f t="shared" si="533"/>
        <v>Yes</v>
      </c>
      <c r="J557" s="18" t="str">
        <f t="shared" si="534"/>
        <v>Yes</v>
      </c>
      <c r="K557" s="21">
        <v>555</v>
      </c>
      <c r="L557" s="5" t="s">
        <v>1375</v>
      </c>
      <c r="M557" s="5" t="s">
        <v>1376</v>
      </c>
      <c r="N557" s="5" t="s">
        <v>2307</v>
      </c>
      <c r="O557" s="5" t="s">
        <v>152</v>
      </c>
      <c r="P557" s="5" t="s">
        <v>4263</v>
      </c>
      <c r="Q557" s="34" t="s">
        <v>3654</v>
      </c>
      <c r="R557" s="21">
        <v>1</v>
      </c>
      <c r="S557" s="22"/>
      <c r="T557" s="22"/>
      <c r="U557" s="22"/>
      <c r="V557" s="22"/>
      <c r="W557" s="22"/>
      <c r="X557" s="22"/>
      <c r="Y557" s="22"/>
      <c r="Z557" s="22"/>
      <c r="AA557" s="5" t="s">
        <v>24</v>
      </c>
      <c r="AB557" s="5" t="s">
        <v>4332</v>
      </c>
      <c r="AC557" s="34" t="s">
        <v>4333</v>
      </c>
      <c r="AD557" s="21">
        <v>1</v>
      </c>
    </row>
    <row r="558" spans="1:30" x14ac:dyDescent="0.3">
      <c r="A558" s="18" t="str">
        <f t="shared" ref="A558:B558" si="580">IF(AND(ISNUMBER(SEARCH("Yes",C558)),ISNUMBER(SEARCH("Yes",E558)),ISNUMBER(SEARCH("Yes",G558)),ISNUMBER(SEARCH("Yes",I558))),"Yes","No")</f>
        <v>No</v>
      </c>
      <c r="B558" s="18" t="str">
        <f t="shared" si="580"/>
        <v>No</v>
      </c>
      <c r="C558" s="15" t="str">
        <f t="shared" si="527"/>
        <v>No</v>
      </c>
      <c r="D558" s="18" t="str">
        <f t="shared" si="528"/>
        <v>No</v>
      </c>
      <c r="E558" s="18" t="str">
        <f t="shared" si="529"/>
        <v>No</v>
      </c>
      <c r="F558" s="18" t="str">
        <f t="shared" si="530"/>
        <v>No</v>
      </c>
      <c r="G558" s="18" t="str">
        <f t="shared" si="531"/>
        <v>No</v>
      </c>
      <c r="H558" s="18" t="str">
        <f t="shared" si="532"/>
        <v>No</v>
      </c>
      <c r="I558" s="18" t="str">
        <f t="shared" si="533"/>
        <v>Yes</v>
      </c>
      <c r="J558" s="18" t="str">
        <f t="shared" si="534"/>
        <v>Yes</v>
      </c>
      <c r="K558" s="21">
        <v>556</v>
      </c>
      <c r="L558" s="5" t="s">
        <v>1377</v>
      </c>
      <c r="M558" s="5" t="s">
        <v>1378</v>
      </c>
      <c r="N558" s="5" t="s">
        <v>2307</v>
      </c>
      <c r="O558" s="5" t="s">
        <v>152</v>
      </c>
      <c r="P558" s="5" t="s">
        <v>2412</v>
      </c>
      <c r="Q558" s="34" t="s">
        <v>4334</v>
      </c>
      <c r="R558" s="21">
        <v>1</v>
      </c>
      <c r="S558" s="22"/>
      <c r="T558" s="22"/>
      <c r="U558" s="22"/>
      <c r="V558" s="22"/>
      <c r="W558" s="22"/>
      <c r="X558" s="22"/>
      <c r="Y558" s="22"/>
      <c r="Z558" s="22"/>
      <c r="AA558" s="5" t="s">
        <v>24</v>
      </c>
      <c r="AB558" s="5" t="s">
        <v>4335</v>
      </c>
      <c r="AC558" s="34" t="s">
        <v>4336</v>
      </c>
      <c r="AD558" s="21">
        <v>1</v>
      </c>
    </row>
    <row r="559" spans="1:30" x14ac:dyDescent="0.3">
      <c r="A559" s="18" t="str">
        <f t="shared" ref="A559:B559" si="581">IF(AND(ISNUMBER(SEARCH("Yes",C559)),ISNUMBER(SEARCH("Yes",E559)),ISNUMBER(SEARCH("Yes",G559)),ISNUMBER(SEARCH("Yes",I559))),"Yes","No")</f>
        <v>No</v>
      </c>
      <c r="B559" s="18" t="str">
        <f t="shared" si="581"/>
        <v>No</v>
      </c>
      <c r="C559" s="15" t="str">
        <f t="shared" si="527"/>
        <v>No</v>
      </c>
      <c r="D559" s="18" t="str">
        <f t="shared" si="528"/>
        <v>No</v>
      </c>
      <c r="E559" s="18" t="str">
        <f t="shared" si="529"/>
        <v>No</v>
      </c>
      <c r="F559" s="18" t="str">
        <f t="shared" si="530"/>
        <v>No</v>
      </c>
      <c r="G559" s="18" t="str">
        <f t="shared" si="531"/>
        <v>No</v>
      </c>
      <c r="H559" s="18" t="str">
        <f t="shared" si="532"/>
        <v>No</v>
      </c>
      <c r="I559" s="18" t="str">
        <f t="shared" si="533"/>
        <v>Yes</v>
      </c>
      <c r="J559" s="18" t="str">
        <f t="shared" si="534"/>
        <v>No</v>
      </c>
      <c r="K559" s="21">
        <v>557</v>
      </c>
      <c r="L559" s="5" t="s">
        <v>1379</v>
      </c>
      <c r="M559" s="5" t="s">
        <v>1380</v>
      </c>
      <c r="N559" s="5" t="s">
        <v>2307</v>
      </c>
      <c r="O559" s="5" t="s">
        <v>152</v>
      </c>
      <c r="P559" s="5" t="s">
        <v>2333</v>
      </c>
      <c r="Q559" s="34" t="s">
        <v>4337</v>
      </c>
      <c r="R559" s="21">
        <v>1</v>
      </c>
      <c r="S559" s="22"/>
      <c r="T559" s="22"/>
      <c r="U559" s="22"/>
      <c r="V559" s="22"/>
      <c r="W559" s="22"/>
      <c r="X559" s="22"/>
      <c r="Y559" s="22"/>
      <c r="Z559" s="22"/>
      <c r="AA559" s="5" t="s">
        <v>152</v>
      </c>
      <c r="AB559" s="5" t="s">
        <v>4338</v>
      </c>
      <c r="AC559" s="34" t="s">
        <v>4339</v>
      </c>
      <c r="AD559" s="21">
        <v>1</v>
      </c>
    </row>
    <row r="560" spans="1:30" x14ac:dyDescent="0.3">
      <c r="A560" s="18" t="str">
        <f t="shared" ref="A560:B560" si="582">IF(AND(ISNUMBER(SEARCH("Yes",C560)),ISNUMBER(SEARCH("Yes",E560)),ISNUMBER(SEARCH("Yes",G560)),ISNUMBER(SEARCH("Yes",I560))),"Yes","No")</f>
        <v>No</v>
      </c>
      <c r="B560" s="18" t="str">
        <f t="shared" si="582"/>
        <v>No</v>
      </c>
      <c r="C560" s="15" t="str">
        <f t="shared" si="527"/>
        <v>No</v>
      </c>
      <c r="D560" s="18" t="str">
        <f t="shared" si="528"/>
        <v>No</v>
      </c>
      <c r="E560" s="18" t="str">
        <f t="shared" si="529"/>
        <v>No</v>
      </c>
      <c r="F560" s="18" t="str">
        <f t="shared" si="530"/>
        <v>No</v>
      </c>
      <c r="G560" s="18" t="str">
        <f t="shared" si="531"/>
        <v>No</v>
      </c>
      <c r="H560" s="18" t="str">
        <f t="shared" si="532"/>
        <v>No</v>
      </c>
      <c r="I560" s="18" t="str">
        <f t="shared" si="533"/>
        <v>Yes</v>
      </c>
      <c r="J560" s="18" t="str">
        <f t="shared" si="534"/>
        <v>Yes</v>
      </c>
      <c r="K560" s="21">
        <v>558</v>
      </c>
      <c r="L560" s="5" t="s">
        <v>1381</v>
      </c>
      <c r="M560" s="5" t="s">
        <v>1382</v>
      </c>
      <c r="N560" s="5" t="s">
        <v>2307</v>
      </c>
      <c r="O560" s="5" t="s">
        <v>152</v>
      </c>
      <c r="P560" s="5" t="s">
        <v>2537</v>
      </c>
      <c r="Q560" s="34" t="s">
        <v>4340</v>
      </c>
      <c r="R560" s="21">
        <v>1</v>
      </c>
      <c r="S560" s="22"/>
      <c r="T560" s="22"/>
      <c r="U560" s="22"/>
      <c r="V560" s="22"/>
      <c r="W560" s="22"/>
      <c r="X560" s="22"/>
      <c r="Y560" s="22"/>
      <c r="Z560" s="22"/>
      <c r="AA560" s="5" t="s">
        <v>24</v>
      </c>
      <c r="AB560" s="5" t="s">
        <v>4341</v>
      </c>
      <c r="AC560" s="34" t="s">
        <v>4342</v>
      </c>
      <c r="AD560" s="21">
        <v>1</v>
      </c>
    </row>
    <row r="561" spans="1:30" x14ac:dyDescent="0.3">
      <c r="A561" s="18" t="str">
        <f t="shared" ref="A561:B561" si="583">IF(AND(ISNUMBER(SEARCH("Yes",C561)),ISNUMBER(SEARCH("Yes",E561)),ISNUMBER(SEARCH("Yes",G561)),ISNUMBER(SEARCH("Yes",I561))),"Yes","No")</f>
        <v>No</v>
      </c>
      <c r="B561" s="18" t="str">
        <f t="shared" si="583"/>
        <v>No</v>
      </c>
      <c r="C561" s="15" t="str">
        <f t="shared" si="527"/>
        <v>No</v>
      </c>
      <c r="D561" s="18" t="str">
        <f t="shared" si="528"/>
        <v>No</v>
      </c>
      <c r="E561" s="18" t="str">
        <f t="shared" si="529"/>
        <v>No</v>
      </c>
      <c r="F561" s="18" t="str">
        <f t="shared" si="530"/>
        <v>No</v>
      </c>
      <c r="G561" s="18" t="str">
        <f t="shared" si="531"/>
        <v>No</v>
      </c>
      <c r="H561" s="18" t="str">
        <f t="shared" si="532"/>
        <v>No</v>
      </c>
      <c r="I561" s="18" t="str">
        <f t="shared" si="533"/>
        <v>Yes</v>
      </c>
      <c r="J561" s="18" t="str">
        <f t="shared" si="534"/>
        <v>Yes</v>
      </c>
      <c r="K561" s="21">
        <v>559</v>
      </c>
      <c r="L561" s="5" t="s">
        <v>1383</v>
      </c>
      <c r="M561" s="5" t="s">
        <v>1384</v>
      </c>
      <c r="N561" s="5" t="s">
        <v>2307</v>
      </c>
      <c r="O561" s="5" t="s">
        <v>152</v>
      </c>
      <c r="P561" s="5" t="s">
        <v>2313</v>
      </c>
      <c r="Q561" s="34" t="s">
        <v>4343</v>
      </c>
      <c r="R561" s="21">
        <v>1</v>
      </c>
      <c r="S561" s="22"/>
      <c r="T561" s="22"/>
      <c r="U561" s="22"/>
      <c r="V561" s="22"/>
      <c r="W561" s="22"/>
      <c r="X561" s="22"/>
      <c r="Y561" s="22"/>
      <c r="Z561" s="22"/>
      <c r="AA561" s="5" t="s">
        <v>2310</v>
      </c>
      <c r="AB561" s="5" t="s">
        <v>2473</v>
      </c>
      <c r="AC561" s="34" t="s">
        <v>4344</v>
      </c>
      <c r="AD561" s="21">
        <v>1</v>
      </c>
    </row>
    <row r="562" spans="1:30" x14ac:dyDescent="0.3">
      <c r="A562" s="18" t="str">
        <f t="shared" ref="A562:B562" si="584">IF(AND(ISNUMBER(SEARCH("Yes",C562)),ISNUMBER(SEARCH("Yes",E562)),ISNUMBER(SEARCH("Yes",G562)),ISNUMBER(SEARCH("Yes",I562))),"Yes","No")</f>
        <v>No</v>
      </c>
      <c r="B562" s="18" t="str">
        <f t="shared" si="584"/>
        <v>No</v>
      </c>
      <c r="C562" s="15" t="str">
        <f t="shared" si="527"/>
        <v>Yes</v>
      </c>
      <c r="D562" s="18" t="str">
        <f t="shared" si="528"/>
        <v>No</v>
      </c>
      <c r="E562" s="18" t="str">
        <f t="shared" si="529"/>
        <v>Yes</v>
      </c>
      <c r="F562" s="18" t="str">
        <f t="shared" si="530"/>
        <v>Yes</v>
      </c>
      <c r="G562" s="18" t="str">
        <f t="shared" si="531"/>
        <v>No</v>
      </c>
      <c r="H562" s="18" t="str">
        <f t="shared" si="532"/>
        <v>Yes</v>
      </c>
      <c r="I562" s="18" t="str">
        <f t="shared" si="533"/>
        <v>Yes</v>
      </c>
      <c r="J562" s="18" t="str">
        <f t="shared" si="534"/>
        <v>Yes</v>
      </c>
      <c r="K562" s="21">
        <v>560</v>
      </c>
      <c r="L562" s="5" t="s">
        <v>378</v>
      </c>
      <c r="M562" s="5" t="s">
        <v>379</v>
      </c>
      <c r="N562" s="5" t="s">
        <v>2307</v>
      </c>
      <c r="O562" s="5" t="s">
        <v>152</v>
      </c>
      <c r="P562" s="5" t="s">
        <v>4345</v>
      </c>
      <c r="Q562" s="34" t="s">
        <v>4346</v>
      </c>
      <c r="R562" s="21">
        <v>1</v>
      </c>
      <c r="S562" s="5" t="s">
        <v>2310</v>
      </c>
      <c r="T562" s="5" t="s">
        <v>4347</v>
      </c>
      <c r="U562" s="34" t="s">
        <v>4348</v>
      </c>
      <c r="V562" s="21">
        <v>1</v>
      </c>
      <c r="W562" s="5" t="s">
        <v>152</v>
      </c>
      <c r="X562" s="5" t="s">
        <v>4349</v>
      </c>
      <c r="Y562" s="34" t="s">
        <v>4350</v>
      </c>
      <c r="Z562" s="21">
        <v>1</v>
      </c>
      <c r="AA562" s="5" t="s">
        <v>24</v>
      </c>
      <c r="AB562" s="5" t="s">
        <v>4351</v>
      </c>
      <c r="AC562" s="34" t="s">
        <v>4352</v>
      </c>
      <c r="AD562" s="21">
        <v>1</v>
      </c>
    </row>
    <row r="563" spans="1:30" x14ac:dyDescent="0.3">
      <c r="A563" s="18" t="str">
        <f t="shared" ref="A563:B563" si="585">IF(AND(ISNUMBER(SEARCH("Yes",C563)),ISNUMBER(SEARCH("Yes",E563)),ISNUMBER(SEARCH("Yes",G563)),ISNUMBER(SEARCH("Yes",I563))),"Yes","No")</f>
        <v>No</v>
      </c>
      <c r="B563" s="18" t="str">
        <f t="shared" si="585"/>
        <v>No</v>
      </c>
      <c r="C563" s="15" t="str">
        <f t="shared" si="527"/>
        <v>No</v>
      </c>
      <c r="D563" s="18" t="str">
        <f t="shared" si="528"/>
        <v>No</v>
      </c>
      <c r="E563" s="18" t="str">
        <f t="shared" si="529"/>
        <v>No</v>
      </c>
      <c r="F563" s="18" t="str">
        <f t="shared" si="530"/>
        <v>No</v>
      </c>
      <c r="G563" s="18" t="str">
        <f t="shared" si="531"/>
        <v>No</v>
      </c>
      <c r="H563" s="18" t="str">
        <f t="shared" si="532"/>
        <v>No</v>
      </c>
      <c r="I563" s="18" t="str">
        <f t="shared" si="533"/>
        <v>Yes</v>
      </c>
      <c r="J563" s="18" t="str">
        <f t="shared" si="534"/>
        <v>Yes</v>
      </c>
      <c r="K563" s="21">
        <v>561</v>
      </c>
      <c r="L563" s="5" t="s">
        <v>1385</v>
      </c>
      <c r="M563" s="5" t="s">
        <v>1386</v>
      </c>
      <c r="N563" s="5" t="s">
        <v>2307</v>
      </c>
      <c r="O563" s="5" t="s">
        <v>152</v>
      </c>
      <c r="P563" s="5" t="s">
        <v>2724</v>
      </c>
      <c r="Q563" s="34" t="s">
        <v>4353</v>
      </c>
      <c r="R563" s="21">
        <v>1</v>
      </c>
      <c r="S563" s="22"/>
      <c r="T563" s="22"/>
      <c r="U563" s="22"/>
      <c r="V563" s="22"/>
      <c r="W563" s="22"/>
      <c r="X563" s="22"/>
      <c r="Y563" s="22"/>
      <c r="Z563" s="22"/>
      <c r="AA563" s="5" t="s">
        <v>2310</v>
      </c>
      <c r="AB563" s="5" t="s">
        <v>4354</v>
      </c>
      <c r="AC563" s="34" t="s">
        <v>4355</v>
      </c>
      <c r="AD563" s="21">
        <v>1</v>
      </c>
    </row>
    <row r="564" spans="1:30" x14ac:dyDescent="0.3">
      <c r="A564" s="18" t="str">
        <f t="shared" ref="A564:B564" si="586">IF(AND(ISNUMBER(SEARCH("Yes",C564)),ISNUMBER(SEARCH("Yes",E564)),ISNUMBER(SEARCH("Yes",G564)),ISNUMBER(SEARCH("Yes",I564))),"Yes","No")</f>
        <v>No</v>
      </c>
      <c r="B564" s="18" t="str">
        <f t="shared" si="586"/>
        <v>No</v>
      </c>
      <c r="C564" s="15" t="str">
        <f t="shared" si="527"/>
        <v>No</v>
      </c>
      <c r="D564" s="18" t="str">
        <f t="shared" si="528"/>
        <v>No</v>
      </c>
      <c r="E564" s="18" t="str">
        <f t="shared" si="529"/>
        <v>No</v>
      </c>
      <c r="F564" s="18" t="str">
        <f t="shared" si="530"/>
        <v>No</v>
      </c>
      <c r="G564" s="18" t="str">
        <f t="shared" si="531"/>
        <v>No</v>
      </c>
      <c r="H564" s="18" t="str">
        <f t="shared" si="532"/>
        <v>No</v>
      </c>
      <c r="I564" s="18" t="str">
        <f t="shared" si="533"/>
        <v>Yes</v>
      </c>
      <c r="J564" s="18" t="str">
        <f t="shared" si="534"/>
        <v>Yes</v>
      </c>
      <c r="K564" s="21">
        <v>562</v>
      </c>
      <c r="L564" s="5" t="s">
        <v>1387</v>
      </c>
      <c r="M564" s="5" t="s">
        <v>1388</v>
      </c>
      <c r="N564" s="5" t="s">
        <v>2307</v>
      </c>
      <c r="O564" s="5" t="s">
        <v>152</v>
      </c>
      <c r="P564" s="5" t="s">
        <v>2664</v>
      </c>
      <c r="Q564" s="34" t="s">
        <v>4356</v>
      </c>
      <c r="R564" s="21">
        <v>1</v>
      </c>
      <c r="S564" s="22"/>
      <c r="T564" s="22"/>
      <c r="U564" s="22"/>
      <c r="V564" s="22"/>
      <c r="W564" s="22"/>
      <c r="X564" s="22"/>
      <c r="Y564" s="22"/>
      <c r="Z564" s="22"/>
      <c r="AA564" s="5" t="s">
        <v>2310</v>
      </c>
      <c r="AB564" s="5" t="s">
        <v>4357</v>
      </c>
      <c r="AC564" s="34" t="s">
        <v>4358</v>
      </c>
      <c r="AD564" s="21">
        <v>1</v>
      </c>
    </row>
    <row r="565" spans="1:30" x14ac:dyDescent="0.3">
      <c r="A565" s="18" t="str">
        <f t="shared" ref="A565:B565" si="587">IF(AND(ISNUMBER(SEARCH("Yes",C565)),ISNUMBER(SEARCH("Yes",E565)),ISNUMBER(SEARCH("Yes",G565)),ISNUMBER(SEARCH("Yes",I565))),"Yes","No")</f>
        <v>Yes</v>
      </c>
      <c r="B565" s="18" t="str">
        <f t="shared" si="587"/>
        <v>Yes</v>
      </c>
      <c r="C565" s="15" t="str">
        <f t="shared" si="527"/>
        <v>Yes</v>
      </c>
      <c r="D565" s="18" t="str">
        <f t="shared" si="528"/>
        <v>Yes</v>
      </c>
      <c r="E565" s="18" t="str">
        <f t="shared" si="529"/>
        <v>Yes</v>
      </c>
      <c r="F565" s="18" t="str">
        <f t="shared" si="530"/>
        <v>Yes</v>
      </c>
      <c r="G565" s="18" t="str">
        <f t="shared" si="531"/>
        <v>Yes</v>
      </c>
      <c r="H565" s="18" t="str">
        <f t="shared" si="532"/>
        <v>Yes</v>
      </c>
      <c r="I565" s="18" t="str">
        <f t="shared" si="533"/>
        <v>Yes</v>
      </c>
      <c r="J565" s="18" t="str">
        <f t="shared" si="534"/>
        <v>Yes</v>
      </c>
      <c r="K565" s="21">
        <v>563</v>
      </c>
      <c r="L565" s="5" t="s">
        <v>317</v>
      </c>
      <c r="M565" s="5" t="s">
        <v>318</v>
      </c>
      <c r="N565" s="5" t="s">
        <v>2307</v>
      </c>
      <c r="O565" s="5" t="s">
        <v>2310</v>
      </c>
      <c r="P565" s="5" t="s">
        <v>4359</v>
      </c>
      <c r="Q565" s="34" t="s">
        <v>4360</v>
      </c>
      <c r="R565" s="21">
        <v>1</v>
      </c>
      <c r="S565" s="5" t="s">
        <v>2310</v>
      </c>
      <c r="T565" s="5" t="s">
        <v>4361</v>
      </c>
      <c r="U565" s="34" t="s">
        <v>4362</v>
      </c>
      <c r="V565" s="21">
        <v>1</v>
      </c>
      <c r="W565" s="5" t="s">
        <v>24</v>
      </c>
      <c r="X565" s="5" t="s">
        <v>4363</v>
      </c>
      <c r="Y565" s="34" t="s">
        <v>4364</v>
      </c>
      <c r="Z565" s="21">
        <v>1</v>
      </c>
      <c r="AA565" s="5" t="s">
        <v>24</v>
      </c>
      <c r="AB565" s="5" t="s">
        <v>3878</v>
      </c>
      <c r="AC565" s="34" t="s">
        <v>4365</v>
      </c>
      <c r="AD565" s="21">
        <v>1</v>
      </c>
    </row>
    <row r="566" spans="1:30" x14ac:dyDescent="0.3">
      <c r="A566" s="18" t="str">
        <f t="shared" ref="A566:B566" si="588">IF(AND(ISNUMBER(SEARCH("Yes",C566)),ISNUMBER(SEARCH("Yes",E566)),ISNUMBER(SEARCH("Yes",G566)),ISNUMBER(SEARCH("Yes",I566))),"Yes","No")</f>
        <v>No</v>
      </c>
      <c r="B566" s="18" t="str">
        <f t="shared" si="588"/>
        <v>No</v>
      </c>
      <c r="C566" s="15" t="str">
        <f t="shared" si="527"/>
        <v>No</v>
      </c>
      <c r="D566" s="18" t="str">
        <f t="shared" si="528"/>
        <v>No</v>
      </c>
      <c r="E566" s="18" t="str">
        <f t="shared" si="529"/>
        <v>No</v>
      </c>
      <c r="F566" s="18" t="str">
        <f t="shared" si="530"/>
        <v>No</v>
      </c>
      <c r="G566" s="18" t="str">
        <f t="shared" si="531"/>
        <v>No</v>
      </c>
      <c r="H566" s="18" t="str">
        <f t="shared" si="532"/>
        <v>No</v>
      </c>
      <c r="I566" s="18" t="str">
        <f t="shared" si="533"/>
        <v>Yes</v>
      </c>
      <c r="J566" s="18" t="str">
        <f t="shared" si="534"/>
        <v>Yes</v>
      </c>
      <c r="K566" s="21">
        <v>564</v>
      </c>
      <c r="L566" s="5" t="s">
        <v>1389</v>
      </c>
      <c r="M566" s="5" t="s">
        <v>1390</v>
      </c>
      <c r="N566" s="5" t="s">
        <v>2307</v>
      </c>
      <c r="O566" s="5" t="s">
        <v>152</v>
      </c>
      <c r="P566" s="5" t="s">
        <v>2664</v>
      </c>
      <c r="Q566" s="34" t="s">
        <v>2650</v>
      </c>
      <c r="R566" s="21">
        <v>1</v>
      </c>
      <c r="S566" s="22"/>
      <c r="T566" s="22"/>
      <c r="U566" s="22"/>
      <c r="V566" s="22"/>
      <c r="W566" s="22"/>
      <c r="X566" s="22"/>
      <c r="Y566" s="22"/>
      <c r="Z566" s="22"/>
      <c r="AA566" s="5" t="s">
        <v>2310</v>
      </c>
      <c r="AB566" s="5" t="s">
        <v>4366</v>
      </c>
      <c r="AC566" s="34" t="s">
        <v>4367</v>
      </c>
      <c r="AD566" s="21">
        <v>1</v>
      </c>
    </row>
    <row r="567" spans="1:30" x14ac:dyDescent="0.3">
      <c r="A567" s="18" t="str">
        <f t="shared" ref="A567:B567" si="589">IF(AND(ISNUMBER(SEARCH("Yes",C567)),ISNUMBER(SEARCH("Yes",E567)),ISNUMBER(SEARCH("Yes",G567)),ISNUMBER(SEARCH("Yes",I567))),"Yes","No")</f>
        <v>No</v>
      </c>
      <c r="B567" s="18" t="str">
        <f t="shared" si="589"/>
        <v>No</v>
      </c>
      <c r="C567" s="15" t="str">
        <f t="shared" si="527"/>
        <v>No</v>
      </c>
      <c r="D567" s="18" t="str">
        <f t="shared" si="528"/>
        <v>No</v>
      </c>
      <c r="E567" s="18" t="str">
        <f t="shared" si="529"/>
        <v>No</v>
      </c>
      <c r="F567" s="18" t="str">
        <f t="shared" si="530"/>
        <v>No</v>
      </c>
      <c r="G567" s="18" t="str">
        <f t="shared" si="531"/>
        <v>No</v>
      </c>
      <c r="H567" s="18" t="str">
        <f t="shared" si="532"/>
        <v>No</v>
      </c>
      <c r="I567" s="18" t="str">
        <f t="shared" si="533"/>
        <v>Yes</v>
      </c>
      <c r="J567" s="18" t="str">
        <f t="shared" si="534"/>
        <v>Yes</v>
      </c>
      <c r="K567" s="21">
        <v>565</v>
      </c>
      <c r="L567" s="5" t="s">
        <v>1391</v>
      </c>
      <c r="M567" s="5" t="s">
        <v>1392</v>
      </c>
      <c r="N567" s="5" t="s">
        <v>2307</v>
      </c>
      <c r="O567" s="5" t="s">
        <v>152</v>
      </c>
      <c r="P567" s="5" t="s">
        <v>2724</v>
      </c>
      <c r="Q567" s="34" t="s">
        <v>4368</v>
      </c>
      <c r="R567" s="21">
        <v>1</v>
      </c>
      <c r="S567" s="22"/>
      <c r="T567" s="22"/>
      <c r="U567" s="22"/>
      <c r="V567" s="22"/>
      <c r="W567" s="22"/>
      <c r="X567" s="22"/>
      <c r="Y567" s="22"/>
      <c r="Z567" s="22"/>
      <c r="AA567" s="5" t="s">
        <v>24</v>
      </c>
      <c r="AB567" s="5" t="s">
        <v>4369</v>
      </c>
      <c r="AC567" s="34" t="s">
        <v>4370</v>
      </c>
      <c r="AD567" s="21">
        <v>1</v>
      </c>
    </row>
    <row r="568" spans="1:30" x14ac:dyDescent="0.3">
      <c r="A568" s="18" t="str">
        <f t="shared" ref="A568:B568" si="590">IF(AND(ISNUMBER(SEARCH("Yes",C568)),ISNUMBER(SEARCH("Yes",E568)),ISNUMBER(SEARCH("Yes",G568)),ISNUMBER(SEARCH("Yes",I568))),"Yes","No")</f>
        <v>No</v>
      </c>
      <c r="B568" s="18" t="str">
        <f t="shared" si="590"/>
        <v>No</v>
      </c>
      <c r="C568" s="15" t="str">
        <f t="shared" si="527"/>
        <v>Yes</v>
      </c>
      <c r="D568" s="18" t="str">
        <f t="shared" si="528"/>
        <v>Yes</v>
      </c>
      <c r="E568" s="18" t="str">
        <f t="shared" si="529"/>
        <v>No</v>
      </c>
      <c r="F568" s="18" t="str">
        <f t="shared" si="530"/>
        <v>Yes</v>
      </c>
      <c r="G568" s="18" t="str">
        <f t="shared" si="531"/>
        <v>No</v>
      </c>
      <c r="H568" s="18" t="str">
        <f t="shared" si="532"/>
        <v>No</v>
      </c>
      <c r="I568" s="18" t="str">
        <f t="shared" si="533"/>
        <v>Yes</v>
      </c>
      <c r="J568" s="18" t="str">
        <f t="shared" si="534"/>
        <v>Yes</v>
      </c>
      <c r="K568" s="21">
        <v>566</v>
      </c>
      <c r="L568" s="5" t="s">
        <v>1393</v>
      </c>
      <c r="M568" s="5" t="s">
        <v>1394</v>
      </c>
      <c r="N568" s="5" t="s">
        <v>2307</v>
      </c>
      <c r="O568" s="5" t="s">
        <v>24</v>
      </c>
      <c r="P568" s="5" t="s">
        <v>4371</v>
      </c>
      <c r="Q568" s="34" t="s">
        <v>4372</v>
      </c>
      <c r="R568" s="21">
        <v>1</v>
      </c>
      <c r="S568" s="5" t="s">
        <v>152</v>
      </c>
      <c r="T568" s="5" t="s">
        <v>3162</v>
      </c>
      <c r="U568" s="34" t="s">
        <v>4373</v>
      </c>
      <c r="V568" s="21">
        <v>1</v>
      </c>
      <c r="W568" s="22"/>
      <c r="X568" s="22"/>
      <c r="Y568" s="22"/>
      <c r="Z568" s="22"/>
      <c r="AA568" s="5" t="s">
        <v>2310</v>
      </c>
      <c r="AB568" s="5" t="s">
        <v>2473</v>
      </c>
      <c r="AC568" s="34" t="s">
        <v>4374</v>
      </c>
      <c r="AD568" s="21">
        <v>1</v>
      </c>
    </row>
    <row r="569" spans="1:30" x14ac:dyDescent="0.3">
      <c r="A569" s="18" t="str">
        <f t="shared" ref="A569:B569" si="591">IF(AND(ISNUMBER(SEARCH("Yes",C569)),ISNUMBER(SEARCH("Yes",E569)),ISNUMBER(SEARCH("Yes",G569)),ISNUMBER(SEARCH("Yes",I569))),"Yes","No")</f>
        <v>No</v>
      </c>
      <c r="B569" s="18" t="str">
        <f t="shared" si="591"/>
        <v>No</v>
      </c>
      <c r="C569" s="15" t="str">
        <f t="shared" si="527"/>
        <v>No</v>
      </c>
      <c r="D569" s="18" t="str">
        <f t="shared" si="528"/>
        <v>No</v>
      </c>
      <c r="E569" s="18" t="str">
        <f t="shared" si="529"/>
        <v>No</v>
      </c>
      <c r="F569" s="18" t="str">
        <f t="shared" si="530"/>
        <v>No</v>
      </c>
      <c r="G569" s="18" t="str">
        <f t="shared" si="531"/>
        <v>No</v>
      </c>
      <c r="H569" s="18" t="str">
        <f t="shared" si="532"/>
        <v>No</v>
      </c>
      <c r="I569" s="18" t="str">
        <f t="shared" si="533"/>
        <v>Yes</v>
      </c>
      <c r="J569" s="18" t="str">
        <f t="shared" si="534"/>
        <v>Yes</v>
      </c>
      <c r="K569" s="21">
        <v>567</v>
      </c>
      <c r="L569" s="5" t="s">
        <v>1395</v>
      </c>
      <c r="M569" s="5" t="s">
        <v>1396</v>
      </c>
      <c r="N569" s="5" t="s">
        <v>2307</v>
      </c>
      <c r="O569" s="5" t="s">
        <v>152</v>
      </c>
      <c r="P569" s="5" t="s">
        <v>2724</v>
      </c>
      <c r="Q569" s="34" t="s">
        <v>4375</v>
      </c>
      <c r="R569" s="21">
        <v>1</v>
      </c>
      <c r="S569" s="22"/>
      <c r="T569" s="22"/>
      <c r="U569" s="22"/>
      <c r="V569" s="22"/>
      <c r="W569" s="22"/>
      <c r="X569" s="22"/>
      <c r="Y569" s="22"/>
      <c r="Z569" s="22"/>
      <c r="AA569" s="5" t="s">
        <v>2310</v>
      </c>
      <c r="AB569" s="5" t="s">
        <v>2709</v>
      </c>
      <c r="AC569" s="34" t="s">
        <v>2973</v>
      </c>
      <c r="AD569" s="21">
        <v>1</v>
      </c>
    </row>
    <row r="570" spans="1:30" x14ac:dyDescent="0.3">
      <c r="A570" s="18" t="str">
        <f t="shared" ref="A570:B570" si="592">IF(AND(ISNUMBER(SEARCH("Yes",C570)),ISNUMBER(SEARCH("Yes",E570)),ISNUMBER(SEARCH("Yes",G570)),ISNUMBER(SEARCH("Yes",I570))),"Yes","No")</f>
        <v>No</v>
      </c>
      <c r="B570" s="18" t="str">
        <f t="shared" si="592"/>
        <v>No</v>
      </c>
      <c r="C570" s="15" t="str">
        <f t="shared" si="527"/>
        <v>No</v>
      </c>
      <c r="D570" s="18" t="str">
        <f t="shared" si="528"/>
        <v>No</v>
      </c>
      <c r="E570" s="18" t="str">
        <f t="shared" si="529"/>
        <v>No</v>
      </c>
      <c r="F570" s="18" t="str">
        <f t="shared" si="530"/>
        <v>No</v>
      </c>
      <c r="G570" s="18" t="str">
        <f t="shared" si="531"/>
        <v>No</v>
      </c>
      <c r="H570" s="18" t="str">
        <f t="shared" si="532"/>
        <v>No</v>
      </c>
      <c r="I570" s="18" t="str">
        <f t="shared" si="533"/>
        <v>Yes</v>
      </c>
      <c r="J570" s="18" t="str">
        <f t="shared" si="534"/>
        <v>Yes</v>
      </c>
      <c r="K570" s="21">
        <v>568</v>
      </c>
      <c r="L570" s="5" t="s">
        <v>1397</v>
      </c>
      <c r="M570" s="5" t="s">
        <v>1398</v>
      </c>
      <c r="N570" s="5" t="s">
        <v>2307</v>
      </c>
      <c r="O570" s="5" t="s">
        <v>152</v>
      </c>
      <c r="P570" s="5" t="s">
        <v>2724</v>
      </c>
      <c r="Q570" s="34" t="s">
        <v>4376</v>
      </c>
      <c r="R570" s="21">
        <v>1</v>
      </c>
      <c r="S570" s="22"/>
      <c r="T570" s="22"/>
      <c r="U570" s="22"/>
      <c r="V570" s="22"/>
      <c r="W570" s="22"/>
      <c r="X570" s="22"/>
      <c r="Y570" s="22"/>
      <c r="Z570" s="22"/>
      <c r="AA570" s="5" t="s">
        <v>2310</v>
      </c>
      <c r="AB570" s="5" t="s">
        <v>4377</v>
      </c>
      <c r="AC570" s="34" t="s">
        <v>4378</v>
      </c>
      <c r="AD570" s="21">
        <v>1</v>
      </c>
    </row>
    <row r="571" spans="1:30" x14ac:dyDescent="0.3">
      <c r="A571" s="18" t="str">
        <f t="shared" ref="A571:B571" si="593">IF(AND(ISNUMBER(SEARCH("Yes",C571)),ISNUMBER(SEARCH("Yes",E571)),ISNUMBER(SEARCH("Yes",G571)),ISNUMBER(SEARCH("Yes",I571))),"Yes","No")</f>
        <v>No</v>
      </c>
      <c r="B571" s="18" t="str">
        <f t="shared" si="593"/>
        <v>No</v>
      </c>
      <c r="C571" s="15" t="str">
        <f t="shared" si="527"/>
        <v>No</v>
      </c>
      <c r="D571" s="18" t="str">
        <f t="shared" si="528"/>
        <v>No</v>
      </c>
      <c r="E571" s="18" t="str">
        <f t="shared" si="529"/>
        <v>No</v>
      </c>
      <c r="F571" s="18" t="str">
        <f t="shared" si="530"/>
        <v>No</v>
      </c>
      <c r="G571" s="18" t="str">
        <f t="shared" si="531"/>
        <v>No</v>
      </c>
      <c r="H571" s="18" t="str">
        <f t="shared" si="532"/>
        <v>No</v>
      </c>
      <c r="I571" s="18" t="str">
        <f t="shared" si="533"/>
        <v>No</v>
      </c>
      <c r="J571" s="18" t="str">
        <f t="shared" si="534"/>
        <v>No</v>
      </c>
      <c r="K571" s="21">
        <v>569</v>
      </c>
      <c r="L571" s="5" t="s">
        <v>1399</v>
      </c>
      <c r="M571" s="5" t="s">
        <v>1400</v>
      </c>
      <c r="N571" s="5" t="s">
        <v>2307</v>
      </c>
      <c r="O571" s="5" t="s">
        <v>152</v>
      </c>
      <c r="P571" s="5" t="s">
        <v>2431</v>
      </c>
      <c r="Q571" s="34" t="s">
        <v>4379</v>
      </c>
      <c r="R571" s="21">
        <v>1</v>
      </c>
      <c r="S571" s="22"/>
      <c r="T571" s="22"/>
      <c r="U571" s="22"/>
      <c r="V571" s="22"/>
      <c r="W571" s="22"/>
      <c r="X571" s="22"/>
      <c r="Y571" s="22"/>
      <c r="Z571" s="22"/>
      <c r="AA571" s="5" t="s">
        <v>152</v>
      </c>
      <c r="AB571" s="5" t="s">
        <v>4380</v>
      </c>
      <c r="AC571" s="34" t="s">
        <v>4381</v>
      </c>
      <c r="AD571" s="21">
        <v>1</v>
      </c>
    </row>
    <row r="572" spans="1:30" x14ac:dyDescent="0.3">
      <c r="A572" s="18" t="str">
        <f t="shared" ref="A572:B572" si="594">IF(AND(ISNUMBER(SEARCH("Yes",C572)),ISNUMBER(SEARCH("Yes",E572)),ISNUMBER(SEARCH("Yes",G572)),ISNUMBER(SEARCH("Yes",I572))),"Yes","No")</f>
        <v>Yes</v>
      </c>
      <c r="B572" s="18" t="str">
        <f t="shared" si="594"/>
        <v>Yes</v>
      </c>
      <c r="C572" s="15" t="str">
        <f t="shared" si="527"/>
        <v>Yes</v>
      </c>
      <c r="D572" s="18" t="str">
        <f t="shared" si="528"/>
        <v>Yes</v>
      </c>
      <c r="E572" s="18" t="str">
        <f t="shared" si="529"/>
        <v>Yes</v>
      </c>
      <c r="F572" s="18" t="str">
        <f t="shared" si="530"/>
        <v>Yes</v>
      </c>
      <c r="G572" s="18" t="str">
        <f t="shared" si="531"/>
        <v>Yes</v>
      </c>
      <c r="H572" s="18" t="str">
        <f t="shared" si="532"/>
        <v>Yes</v>
      </c>
      <c r="I572" s="18" t="str">
        <f t="shared" si="533"/>
        <v>Yes</v>
      </c>
      <c r="J572" s="18" t="str">
        <f t="shared" si="534"/>
        <v>Yes</v>
      </c>
      <c r="K572" s="21">
        <v>570</v>
      </c>
      <c r="L572" s="5" t="s">
        <v>93</v>
      </c>
      <c r="M572" s="5" t="s">
        <v>28</v>
      </c>
      <c r="N572" s="5" t="s">
        <v>2307</v>
      </c>
      <c r="O572" s="5" t="s">
        <v>24</v>
      </c>
      <c r="P572" s="5" t="s">
        <v>4382</v>
      </c>
      <c r="Q572" s="34" t="s">
        <v>4383</v>
      </c>
      <c r="R572" s="21">
        <v>1</v>
      </c>
      <c r="S572" s="5" t="s">
        <v>2310</v>
      </c>
      <c r="T572" s="5" t="s">
        <v>4384</v>
      </c>
      <c r="U572" s="34" t="s">
        <v>4385</v>
      </c>
      <c r="V572" s="21">
        <v>1</v>
      </c>
      <c r="W572" s="5" t="s">
        <v>2310</v>
      </c>
      <c r="X572" s="5" t="s">
        <v>4386</v>
      </c>
      <c r="Y572" s="34" t="s">
        <v>4387</v>
      </c>
      <c r="Z572" s="21">
        <v>1</v>
      </c>
      <c r="AA572" s="5" t="s">
        <v>2310</v>
      </c>
      <c r="AB572" s="5" t="s">
        <v>4388</v>
      </c>
      <c r="AC572" s="34" t="s">
        <v>4389</v>
      </c>
      <c r="AD572" s="21">
        <v>1</v>
      </c>
    </row>
    <row r="573" spans="1:30" x14ac:dyDescent="0.3">
      <c r="A573" s="18" t="str">
        <f t="shared" ref="A573:B573" si="595">IF(AND(ISNUMBER(SEARCH("Yes",C573)),ISNUMBER(SEARCH("Yes",E573)),ISNUMBER(SEARCH("Yes",G573)),ISNUMBER(SEARCH("Yes",I573))),"Yes","No")</f>
        <v>No</v>
      </c>
      <c r="B573" s="18" t="str">
        <f t="shared" si="595"/>
        <v>No</v>
      </c>
      <c r="C573" s="15" t="str">
        <f t="shared" si="527"/>
        <v>No</v>
      </c>
      <c r="D573" s="18" t="str">
        <f t="shared" si="528"/>
        <v>No</v>
      </c>
      <c r="E573" s="18" t="str">
        <f t="shared" si="529"/>
        <v>No</v>
      </c>
      <c r="F573" s="18" t="str">
        <f t="shared" si="530"/>
        <v>No</v>
      </c>
      <c r="G573" s="18" t="str">
        <f t="shared" si="531"/>
        <v>No</v>
      </c>
      <c r="H573" s="18" t="str">
        <f t="shared" si="532"/>
        <v>No</v>
      </c>
      <c r="I573" s="18" t="str">
        <f t="shared" si="533"/>
        <v>Yes</v>
      </c>
      <c r="J573" s="18" t="str">
        <f t="shared" si="534"/>
        <v>Yes</v>
      </c>
      <c r="K573" s="21">
        <v>571</v>
      </c>
      <c r="L573" s="5" t="s">
        <v>1401</v>
      </c>
      <c r="M573" s="5" t="s">
        <v>1402</v>
      </c>
      <c r="N573" s="5" t="s">
        <v>2307</v>
      </c>
      <c r="O573" s="5" t="s">
        <v>152</v>
      </c>
      <c r="P573" s="5" t="s">
        <v>4390</v>
      </c>
      <c r="Q573" s="34" t="s">
        <v>4391</v>
      </c>
      <c r="R573" s="21">
        <v>1</v>
      </c>
      <c r="S573" s="22"/>
      <c r="T573" s="22"/>
      <c r="U573" s="22"/>
      <c r="V573" s="22"/>
      <c r="W573" s="22"/>
      <c r="X573" s="22"/>
      <c r="Y573" s="22"/>
      <c r="Z573" s="22"/>
      <c r="AA573" s="5" t="s">
        <v>2310</v>
      </c>
      <c r="AB573" s="5" t="s">
        <v>2335</v>
      </c>
      <c r="AC573" s="34" t="s">
        <v>4392</v>
      </c>
      <c r="AD573" s="21">
        <v>1</v>
      </c>
    </row>
    <row r="574" spans="1:30" x14ac:dyDescent="0.3">
      <c r="A574" s="18" t="str">
        <f t="shared" ref="A574:B574" si="596">IF(AND(ISNUMBER(SEARCH("Yes",C574)),ISNUMBER(SEARCH("Yes",E574)),ISNUMBER(SEARCH("Yes",G574)),ISNUMBER(SEARCH("Yes",I574))),"Yes","No")</f>
        <v>No</v>
      </c>
      <c r="B574" s="18" t="str">
        <f t="shared" si="596"/>
        <v>No</v>
      </c>
      <c r="C574" s="15" t="str">
        <f t="shared" si="527"/>
        <v>No</v>
      </c>
      <c r="D574" s="18" t="str">
        <f t="shared" si="528"/>
        <v>No</v>
      </c>
      <c r="E574" s="18" t="str">
        <f t="shared" si="529"/>
        <v>No</v>
      </c>
      <c r="F574" s="18" t="str">
        <f t="shared" si="530"/>
        <v>No</v>
      </c>
      <c r="G574" s="18" t="str">
        <f t="shared" si="531"/>
        <v>No</v>
      </c>
      <c r="H574" s="18" t="str">
        <f t="shared" si="532"/>
        <v>No</v>
      </c>
      <c r="I574" s="18" t="str">
        <f t="shared" si="533"/>
        <v>Yes</v>
      </c>
      <c r="J574" s="18" t="str">
        <f t="shared" si="534"/>
        <v>Yes</v>
      </c>
      <c r="K574" s="21">
        <v>572</v>
      </c>
      <c r="L574" s="5" t="s">
        <v>1403</v>
      </c>
      <c r="M574" s="5" t="s">
        <v>1404</v>
      </c>
      <c r="N574" s="5" t="s">
        <v>2307</v>
      </c>
      <c r="O574" s="5" t="s">
        <v>152</v>
      </c>
      <c r="P574" s="5" t="s">
        <v>2431</v>
      </c>
      <c r="Q574" s="34" t="s">
        <v>4393</v>
      </c>
      <c r="R574" s="21">
        <v>1</v>
      </c>
      <c r="S574" s="22"/>
      <c r="T574" s="22"/>
      <c r="U574" s="22"/>
      <c r="V574" s="22"/>
      <c r="W574" s="22"/>
      <c r="X574" s="22"/>
      <c r="Y574" s="22"/>
      <c r="Z574" s="22"/>
      <c r="AA574" s="5" t="s">
        <v>24</v>
      </c>
      <c r="AB574" s="5" t="s">
        <v>4394</v>
      </c>
      <c r="AC574" s="34" t="s">
        <v>4395</v>
      </c>
      <c r="AD574" s="21">
        <v>1</v>
      </c>
    </row>
    <row r="575" spans="1:30" x14ac:dyDescent="0.3">
      <c r="A575" s="18" t="str">
        <f t="shared" ref="A575:B575" si="597">IF(AND(ISNUMBER(SEARCH("Yes",C575)),ISNUMBER(SEARCH("Yes",E575)),ISNUMBER(SEARCH("Yes",G575)),ISNUMBER(SEARCH("Yes",I575))),"Yes","No")</f>
        <v>No</v>
      </c>
      <c r="B575" s="18" t="str">
        <f t="shared" si="597"/>
        <v>No</v>
      </c>
      <c r="C575" s="15" t="str">
        <f t="shared" si="527"/>
        <v>No</v>
      </c>
      <c r="D575" s="18" t="str">
        <f t="shared" si="528"/>
        <v>No</v>
      </c>
      <c r="E575" s="18" t="str">
        <f t="shared" si="529"/>
        <v>No</v>
      </c>
      <c r="F575" s="18" t="str">
        <f t="shared" si="530"/>
        <v>No</v>
      </c>
      <c r="G575" s="18" t="str">
        <f t="shared" si="531"/>
        <v>No</v>
      </c>
      <c r="H575" s="18" t="str">
        <f t="shared" si="532"/>
        <v>No</v>
      </c>
      <c r="I575" s="18" t="str">
        <f t="shared" si="533"/>
        <v>Yes</v>
      </c>
      <c r="J575" s="18" t="str">
        <f t="shared" si="534"/>
        <v>Yes</v>
      </c>
      <c r="K575" s="21">
        <v>573</v>
      </c>
      <c r="L575" s="5" t="s">
        <v>1405</v>
      </c>
      <c r="M575" s="5" t="s">
        <v>1406</v>
      </c>
      <c r="N575" s="5" t="s">
        <v>2307</v>
      </c>
      <c r="O575" s="5" t="s">
        <v>152</v>
      </c>
      <c r="P575" s="5" t="s">
        <v>2317</v>
      </c>
      <c r="Q575" s="34" t="s">
        <v>4396</v>
      </c>
      <c r="R575" s="21">
        <v>1</v>
      </c>
      <c r="S575" s="22"/>
      <c r="T575" s="22"/>
      <c r="U575" s="22"/>
      <c r="V575" s="22"/>
      <c r="W575" s="22"/>
      <c r="X575" s="22"/>
      <c r="Y575" s="22"/>
      <c r="Z575" s="22"/>
      <c r="AA575" s="5" t="s">
        <v>2310</v>
      </c>
      <c r="AB575" s="5" t="s">
        <v>4397</v>
      </c>
      <c r="AC575" s="34" t="s">
        <v>4398</v>
      </c>
      <c r="AD575" s="21">
        <v>1</v>
      </c>
    </row>
    <row r="576" spans="1:30" x14ac:dyDescent="0.3">
      <c r="A576" s="18" t="str">
        <f t="shared" ref="A576:B576" si="598">IF(AND(ISNUMBER(SEARCH("Yes",C576)),ISNUMBER(SEARCH("Yes",E576)),ISNUMBER(SEARCH("Yes",G576)),ISNUMBER(SEARCH("Yes",I576))),"Yes","No")</f>
        <v>No</v>
      </c>
      <c r="B576" s="18" t="str">
        <f t="shared" si="598"/>
        <v>No</v>
      </c>
      <c r="C576" s="15" t="str">
        <f t="shared" si="527"/>
        <v>No</v>
      </c>
      <c r="D576" s="18" t="str">
        <f t="shared" si="528"/>
        <v>No</v>
      </c>
      <c r="E576" s="18" t="str">
        <f t="shared" si="529"/>
        <v>No</v>
      </c>
      <c r="F576" s="18" t="str">
        <f t="shared" si="530"/>
        <v>No</v>
      </c>
      <c r="G576" s="18" t="str">
        <f t="shared" si="531"/>
        <v>No</v>
      </c>
      <c r="H576" s="18" t="str">
        <f t="shared" si="532"/>
        <v>No</v>
      </c>
      <c r="I576" s="18" t="str">
        <f t="shared" si="533"/>
        <v>Yes</v>
      </c>
      <c r="J576" s="18" t="str">
        <f t="shared" si="534"/>
        <v>Yes</v>
      </c>
      <c r="K576" s="21">
        <v>574</v>
      </c>
      <c r="L576" s="5" t="s">
        <v>1407</v>
      </c>
      <c r="M576" s="5" t="s">
        <v>1408</v>
      </c>
      <c r="N576" s="5" t="s">
        <v>2307</v>
      </c>
      <c r="O576" s="5" t="s">
        <v>152</v>
      </c>
      <c r="P576" s="5" t="s">
        <v>3381</v>
      </c>
      <c r="Q576" s="34" t="s">
        <v>4399</v>
      </c>
      <c r="R576" s="21">
        <v>1</v>
      </c>
      <c r="S576" s="22"/>
      <c r="T576" s="22"/>
      <c r="U576" s="22"/>
      <c r="V576" s="22"/>
      <c r="W576" s="22"/>
      <c r="X576" s="22"/>
      <c r="Y576" s="22"/>
      <c r="Z576" s="22"/>
      <c r="AA576" s="5" t="s">
        <v>24</v>
      </c>
      <c r="AB576" s="5" t="s">
        <v>4400</v>
      </c>
      <c r="AC576" s="34" t="s">
        <v>4401</v>
      </c>
      <c r="AD576" s="21">
        <v>1</v>
      </c>
    </row>
    <row r="577" spans="1:30" x14ac:dyDescent="0.3">
      <c r="A577" s="18" t="str">
        <f t="shared" ref="A577:B577" si="599">IF(AND(ISNUMBER(SEARCH("Yes",C577)),ISNUMBER(SEARCH("Yes",E577)),ISNUMBER(SEARCH("Yes",G577)),ISNUMBER(SEARCH("Yes",I577))),"Yes","No")</f>
        <v>No</v>
      </c>
      <c r="B577" s="18" t="str">
        <f t="shared" si="599"/>
        <v>No</v>
      </c>
      <c r="C577" s="15" t="str">
        <f t="shared" si="527"/>
        <v>No</v>
      </c>
      <c r="D577" s="18" t="str">
        <f t="shared" si="528"/>
        <v>No</v>
      </c>
      <c r="E577" s="18" t="str">
        <f t="shared" si="529"/>
        <v>No</v>
      </c>
      <c r="F577" s="18" t="str">
        <f t="shared" si="530"/>
        <v>No</v>
      </c>
      <c r="G577" s="18" t="str">
        <f t="shared" si="531"/>
        <v>No</v>
      </c>
      <c r="H577" s="18" t="str">
        <f t="shared" si="532"/>
        <v>No</v>
      </c>
      <c r="I577" s="18" t="str">
        <f t="shared" si="533"/>
        <v>Yes</v>
      </c>
      <c r="J577" s="18" t="str">
        <f t="shared" si="534"/>
        <v>Yes</v>
      </c>
      <c r="K577" s="21">
        <v>575</v>
      </c>
      <c r="L577" s="5" t="s">
        <v>1409</v>
      </c>
      <c r="M577" s="5" t="s">
        <v>1410</v>
      </c>
      <c r="N577" s="5" t="s">
        <v>2307</v>
      </c>
      <c r="O577" s="5" t="s">
        <v>152</v>
      </c>
      <c r="P577" s="5" t="s">
        <v>4402</v>
      </c>
      <c r="Q577" s="34" t="s">
        <v>4403</v>
      </c>
      <c r="R577" s="21">
        <v>1</v>
      </c>
      <c r="S577" s="22"/>
      <c r="T577" s="22"/>
      <c r="U577" s="22"/>
      <c r="V577" s="22"/>
      <c r="W577" s="22"/>
      <c r="X577" s="22"/>
      <c r="Y577" s="22"/>
      <c r="Z577" s="22"/>
      <c r="AA577" s="5" t="s">
        <v>2310</v>
      </c>
      <c r="AB577" s="5" t="s">
        <v>4404</v>
      </c>
      <c r="AC577" s="34" t="s">
        <v>4405</v>
      </c>
      <c r="AD577" s="21">
        <v>1</v>
      </c>
    </row>
    <row r="578" spans="1:30" x14ac:dyDescent="0.3">
      <c r="A578" s="18" t="str">
        <f t="shared" ref="A578:B578" si="600">IF(AND(ISNUMBER(SEARCH("Yes",C578)),ISNUMBER(SEARCH("Yes",E578)),ISNUMBER(SEARCH("Yes",G578)),ISNUMBER(SEARCH("Yes",I578))),"Yes","No")</f>
        <v>No</v>
      </c>
      <c r="B578" s="18" t="str">
        <f t="shared" si="600"/>
        <v>No</v>
      </c>
      <c r="C578" s="15" t="str">
        <f t="shared" si="527"/>
        <v>No</v>
      </c>
      <c r="D578" s="18" t="str">
        <f t="shared" si="528"/>
        <v>No</v>
      </c>
      <c r="E578" s="18" t="str">
        <f t="shared" si="529"/>
        <v>No</v>
      </c>
      <c r="F578" s="18" t="str">
        <f t="shared" si="530"/>
        <v>No</v>
      </c>
      <c r="G578" s="18" t="str">
        <f t="shared" si="531"/>
        <v>No</v>
      </c>
      <c r="H578" s="18" t="str">
        <f t="shared" si="532"/>
        <v>No</v>
      </c>
      <c r="I578" s="18" t="str">
        <f t="shared" si="533"/>
        <v>Yes</v>
      </c>
      <c r="J578" s="18" t="str">
        <f t="shared" si="534"/>
        <v>Yes</v>
      </c>
      <c r="K578" s="21">
        <v>576</v>
      </c>
      <c r="L578" s="5" t="s">
        <v>1411</v>
      </c>
      <c r="M578" s="5" t="s">
        <v>1412</v>
      </c>
      <c r="N578" s="5" t="s">
        <v>2307</v>
      </c>
      <c r="O578" s="5" t="s">
        <v>152</v>
      </c>
      <c r="P578" s="5" t="s">
        <v>4406</v>
      </c>
      <c r="Q578" s="34" t="s">
        <v>4407</v>
      </c>
      <c r="R578" s="21">
        <v>1</v>
      </c>
      <c r="S578" s="22"/>
      <c r="T578" s="22"/>
      <c r="U578" s="22"/>
      <c r="V578" s="22"/>
      <c r="W578" s="22"/>
      <c r="X578" s="22"/>
      <c r="Y578" s="22"/>
      <c r="Z578" s="22"/>
      <c r="AA578" s="5" t="s">
        <v>24</v>
      </c>
      <c r="AB578" s="5" t="s">
        <v>4408</v>
      </c>
      <c r="AC578" s="34" t="s">
        <v>4409</v>
      </c>
      <c r="AD578" s="21">
        <v>1</v>
      </c>
    </row>
    <row r="579" spans="1:30" x14ac:dyDescent="0.3">
      <c r="A579" s="18" t="str">
        <f t="shared" ref="A579:B579" si="601">IF(AND(ISNUMBER(SEARCH("Yes",C579)),ISNUMBER(SEARCH("Yes",E579)),ISNUMBER(SEARCH("Yes",G579)),ISNUMBER(SEARCH("Yes",I579))),"Yes","No")</f>
        <v>No</v>
      </c>
      <c r="B579" s="18" t="str">
        <f t="shared" si="601"/>
        <v>No</v>
      </c>
      <c r="C579" s="15" t="str">
        <f t="shared" si="527"/>
        <v>No</v>
      </c>
      <c r="D579" s="18" t="str">
        <f t="shared" si="528"/>
        <v>No</v>
      </c>
      <c r="E579" s="18" t="str">
        <f t="shared" si="529"/>
        <v>No</v>
      </c>
      <c r="F579" s="18" t="str">
        <f t="shared" si="530"/>
        <v>No</v>
      </c>
      <c r="G579" s="18" t="str">
        <f t="shared" si="531"/>
        <v>No</v>
      </c>
      <c r="H579" s="18" t="str">
        <f t="shared" si="532"/>
        <v>No</v>
      </c>
      <c r="I579" s="18" t="str">
        <f t="shared" si="533"/>
        <v>Yes</v>
      </c>
      <c r="J579" s="18" t="str">
        <f t="shared" si="534"/>
        <v>No</v>
      </c>
      <c r="K579" s="21">
        <v>577</v>
      </c>
      <c r="L579" s="5" t="s">
        <v>1413</v>
      </c>
      <c r="M579" s="5" t="s">
        <v>1414</v>
      </c>
      <c r="N579" s="5" t="s">
        <v>2307</v>
      </c>
      <c r="O579" s="5" t="s">
        <v>152</v>
      </c>
      <c r="P579" s="5" t="s">
        <v>2724</v>
      </c>
      <c r="Q579" s="34" t="s">
        <v>4410</v>
      </c>
      <c r="R579" s="21">
        <v>1</v>
      </c>
      <c r="S579" s="22"/>
      <c r="T579" s="22"/>
      <c r="U579" s="22"/>
      <c r="V579" s="22"/>
      <c r="W579" s="22"/>
      <c r="X579" s="22"/>
      <c r="Y579" s="22"/>
      <c r="Z579" s="22"/>
      <c r="AA579" s="5" t="s">
        <v>152</v>
      </c>
      <c r="AB579" s="5" t="s">
        <v>2604</v>
      </c>
      <c r="AC579" s="34" t="s">
        <v>4411</v>
      </c>
      <c r="AD579" s="21">
        <v>1</v>
      </c>
    </row>
    <row r="580" spans="1:30" x14ac:dyDescent="0.3">
      <c r="A580" s="18" t="str">
        <f t="shared" ref="A580:B580" si="602">IF(AND(ISNUMBER(SEARCH("Yes",C580)),ISNUMBER(SEARCH("Yes",E580)),ISNUMBER(SEARCH("Yes",G580)),ISNUMBER(SEARCH("Yes",I580))),"Yes","No")</f>
        <v>No</v>
      </c>
      <c r="B580" s="18" t="str">
        <f t="shared" si="602"/>
        <v>No</v>
      </c>
      <c r="C580" s="15" t="str">
        <f t="shared" si="527"/>
        <v>No</v>
      </c>
      <c r="D580" s="18" t="str">
        <f t="shared" si="528"/>
        <v>No</v>
      </c>
      <c r="E580" s="18" t="str">
        <f t="shared" si="529"/>
        <v>No</v>
      </c>
      <c r="F580" s="18" t="str">
        <f t="shared" si="530"/>
        <v>No</v>
      </c>
      <c r="G580" s="18" t="str">
        <f t="shared" si="531"/>
        <v>No</v>
      </c>
      <c r="H580" s="18" t="str">
        <f t="shared" si="532"/>
        <v>No</v>
      </c>
      <c r="I580" s="18" t="str">
        <f t="shared" si="533"/>
        <v>No</v>
      </c>
      <c r="J580" s="18" t="str">
        <f t="shared" si="534"/>
        <v>No</v>
      </c>
      <c r="K580" s="21">
        <v>578</v>
      </c>
      <c r="L580" s="5" t="s">
        <v>1415</v>
      </c>
      <c r="M580" s="5" t="s">
        <v>1416</v>
      </c>
      <c r="N580" s="5" t="s">
        <v>2307</v>
      </c>
      <c r="O580" s="5" t="s">
        <v>152</v>
      </c>
      <c r="P580" s="5" t="s">
        <v>2823</v>
      </c>
      <c r="Q580" s="34" t="s">
        <v>2824</v>
      </c>
      <c r="R580" s="21">
        <v>1</v>
      </c>
      <c r="S580" s="22"/>
      <c r="T580" s="22"/>
      <c r="U580" s="22"/>
      <c r="V580" s="22"/>
      <c r="W580" s="22"/>
      <c r="X580" s="22"/>
      <c r="Y580" s="22"/>
      <c r="Z580" s="22"/>
      <c r="AA580" s="5" t="s">
        <v>152</v>
      </c>
      <c r="AB580" s="5" t="s">
        <v>4276</v>
      </c>
      <c r="AC580" s="34" t="s">
        <v>4412</v>
      </c>
      <c r="AD580" s="21">
        <v>1</v>
      </c>
    </row>
    <row r="581" spans="1:30" x14ac:dyDescent="0.3">
      <c r="A581" s="18" t="str">
        <f t="shared" ref="A581:B581" si="603">IF(AND(ISNUMBER(SEARCH("Yes",C581)),ISNUMBER(SEARCH("Yes",E581)),ISNUMBER(SEARCH("Yes",G581)),ISNUMBER(SEARCH("Yes",I581))),"Yes","No")</f>
        <v>No</v>
      </c>
      <c r="B581" s="18" t="str">
        <f t="shared" si="603"/>
        <v>No</v>
      </c>
      <c r="C581" s="15" t="str">
        <f t="shared" si="527"/>
        <v>No</v>
      </c>
      <c r="D581" s="18" t="str">
        <f t="shared" si="528"/>
        <v>No</v>
      </c>
      <c r="E581" s="18" t="str">
        <f t="shared" si="529"/>
        <v>No</v>
      </c>
      <c r="F581" s="18" t="str">
        <f t="shared" si="530"/>
        <v>No</v>
      </c>
      <c r="G581" s="18" t="str">
        <f t="shared" si="531"/>
        <v>No</v>
      </c>
      <c r="H581" s="18" t="str">
        <f t="shared" si="532"/>
        <v>No</v>
      </c>
      <c r="I581" s="18" t="str">
        <f t="shared" si="533"/>
        <v>Yes</v>
      </c>
      <c r="J581" s="18" t="str">
        <f t="shared" si="534"/>
        <v>Yes</v>
      </c>
      <c r="K581" s="21">
        <v>579</v>
      </c>
      <c r="L581" s="5" t="s">
        <v>1417</v>
      </c>
      <c r="M581" s="5" t="s">
        <v>1418</v>
      </c>
      <c r="N581" s="5" t="s">
        <v>2307</v>
      </c>
      <c r="O581" s="5" t="s">
        <v>152</v>
      </c>
      <c r="P581" s="5" t="s">
        <v>2346</v>
      </c>
      <c r="Q581" s="34" t="s">
        <v>4413</v>
      </c>
      <c r="R581" s="21">
        <v>1</v>
      </c>
      <c r="S581" s="22"/>
      <c r="T581" s="22"/>
      <c r="U581" s="22"/>
      <c r="V581" s="22"/>
      <c r="W581" s="22"/>
      <c r="X581" s="22"/>
      <c r="Y581" s="22"/>
      <c r="Z581" s="22"/>
      <c r="AA581" s="5" t="s">
        <v>2310</v>
      </c>
      <c r="AB581" s="5" t="s">
        <v>4414</v>
      </c>
      <c r="AC581" s="34" t="s">
        <v>4415</v>
      </c>
      <c r="AD581" s="21">
        <v>1</v>
      </c>
    </row>
    <row r="582" spans="1:30" x14ac:dyDescent="0.3">
      <c r="A582" s="18" t="str">
        <f t="shared" ref="A582:B582" si="604">IF(AND(ISNUMBER(SEARCH("Yes",C582)),ISNUMBER(SEARCH("Yes",E582)),ISNUMBER(SEARCH("Yes",G582)),ISNUMBER(SEARCH("Yes",I582))),"Yes","No")</f>
        <v>Yes</v>
      </c>
      <c r="B582" s="18" t="str">
        <f t="shared" si="604"/>
        <v>No</v>
      </c>
      <c r="C582" s="15" t="str">
        <f t="shared" si="527"/>
        <v>Yes</v>
      </c>
      <c r="D582" s="18" t="str">
        <f t="shared" si="528"/>
        <v>No</v>
      </c>
      <c r="E582" s="18" t="str">
        <f t="shared" si="529"/>
        <v>Yes</v>
      </c>
      <c r="F582" s="18" t="str">
        <f t="shared" si="530"/>
        <v>Yes</v>
      </c>
      <c r="G582" s="18" t="str">
        <f t="shared" si="531"/>
        <v>Yes</v>
      </c>
      <c r="H582" s="18" t="str">
        <f t="shared" si="532"/>
        <v>Yes</v>
      </c>
      <c r="I582" s="18" t="str">
        <f t="shared" si="533"/>
        <v>Yes</v>
      </c>
      <c r="J582" s="18" t="str">
        <f t="shared" si="534"/>
        <v>Yes</v>
      </c>
      <c r="K582" s="21">
        <v>580</v>
      </c>
      <c r="L582" s="5" t="s">
        <v>266</v>
      </c>
      <c r="M582" s="5" t="s">
        <v>4416</v>
      </c>
      <c r="N582" s="5" t="s">
        <v>2307</v>
      </c>
      <c r="O582" s="5" t="s">
        <v>152</v>
      </c>
      <c r="P582" s="5" t="s">
        <v>4417</v>
      </c>
      <c r="Q582" s="34" t="s">
        <v>4418</v>
      </c>
      <c r="R582" s="21">
        <v>1</v>
      </c>
      <c r="S582" s="5" t="s">
        <v>24</v>
      </c>
      <c r="T582" s="5" t="s">
        <v>4419</v>
      </c>
      <c r="U582" s="34" t="s">
        <v>4420</v>
      </c>
      <c r="V582" s="21">
        <v>1</v>
      </c>
      <c r="W582" s="5" t="s">
        <v>2310</v>
      </c>
      <c r="X582" s="5" t="s">
        <v>4421</v>
      </c>
      <c r="Y582" s="34" t="s">
        <v>4422</v>
      </c>
      <c r="Z582" s="21">
        <v>1</v>
      </c>
      <c r="AA582" s="5" t="s">
        <v>24</v>
      </c>
      <c r="AB582" s="5" t="s">
        <v>4423</v>
      </c>
      <c r="AC582" s="34" t="s">
        <v>4424</v>
      </c>
      <c r="AD582" s="21">
        <v>1</v>
      </c>
    </row>
    <row r="583" spans="1:30" x14ac:dyDescent="0.3">
      <c r="A583" s="18" t="str">
        <f t="shared" ref="A583:B583" si="605">IF(AND(ISNUMBER(SEARCH("Yes",C583)),ISNUMBER(SEARCH("Yes",E583)),ISNUMBER(SEARCH("Yes",G583)),ISNUMBER(SEARCH("Yes",I583))),"Yes","No")</f>
        <v>No</v>
      </c>
      <c r="B583" s="18" t="str">
        <f t="shared" si="605"/>
        <v>No</v>
      </c>
      <c r="C583" s="15" t="str">
        <f t="shared" si="527"/>
        <v>No</v>
      </c>
      <c r="D583" s="18" t="str">
        <f t="shared" si="528"/>
        <v>No</v>
      </c>
      <c r="E583" s="18" t="str">
        <f t="shared" si="529"/>
        <v>No</v>
      </c>
      <c r="F583" s="18" t="str">
        <f t="shared" si="530"/>
        <v>No</v>
      </c>
      <c r="G583" s="18" t="str">
        <f t="shared" si="531"/>
        <v>No</v>
      </c>
      <c r="H583" s="18" t="str">
        <f t="shared" si="532"/>
        <v>No</v>
      </c>
      <c r="I583" s="18" t="str">
        <f t="shared" si="533"/>
        <v>Yes</v>
      </c>
      <c r="J583" s="18" t="str">
        <f t="shared" si="534"/>
        <v>Yes</v>
      </c>
      <c r="K583" s="21">
        <v>581</v>
      </c>
      <c r="L583" s="5" t="s">
        <v>1419</v>
      </c>
      <c r="M583" s="5" t="s">
        <v>1420</v>
      </c>
      <c r="N583" s="5" t="s">
        <v>2307</v>
      </c>
      <c r="O583" s="5" t="s">
        <v>152</v>
      </c>
      <c r="P583" s="5" t="s">
        <v>4425</v>
      </c>
      <c r="Q583" s="34" t="s">
        <v>4426</v>
      </c>
      <c r="R583" s="21">
        <v>1</v>
      </c>
      <c r="S583" s="22"/>
      <c r="T583" s="22"/>
      <c r="U583" s="22"/>
      <c r="V583" s="22"/>
      <c r="W583" s="22"/>
      <c r="X583" s="22"/>
      <c r="Y583" s="22"/>
      <c r="Z583" s="22"/>
      <c r="AA583" s="5" t="s">
        <v>2310</v>
      </c>
      <c r="AB583" s="5" t="s">
        <v>4427</v>
      </c>
      <c r="AC583" s="34" t="s">
        <v>4428</v>
      </c>
      <c r="AD583" s="21">
        <v>1</v>
      </c>
    </row>
    <row r="584" spans="1:30" x14ac:dyDescent="0.3">
      <c r="A584" s="18" t="str">
        <f t="shared" ref="A584:B584" si="606">IF(AND(ISNUMBER(SEARCH("Yes",C584)),ISNUMBER(SEARCH("Yes",E584)),ISNUMBER(SEARCH("Yes",G584)),ISNUMBER(SEARCH("Yes",I584))),"Yes","No")</f>
        <v>No</v>
      </c>
      <c r="B584" s="18" t="str">
        <f t="shared" si="606"/>
        <v>No</v>
      </c>
      <c r="C584" s="15" t="str">
        <f t="shared" si="527"/>
        <v>No</v>
      </c>
      <c r="D584" s="18" t="str">
        <f t="shared" si="528"/>
        <v>No</v>
      </c>
      <c r="E584" s="18" t="str">
        <f t="shared" si="529"/>
        <v>No</v>
      </c>
      <c r="F584" s="18" t="str">
        <f t="shared" si="530"/>
        <v>No</v>
      </c>
      <c r="G584" s="18" t="str">
        <f t="shared" si="531"/>
        <v>No</v>
      </c>
      <c r="H584" s="18" t="str">
        <f t="shared" si="532"/>
        <v>No</v>
      </c>
      <c r="I584" s="18" t="str">
        <f t="shared" si="533"/>
        <v>Yes</v>
      </c>
      <c r="J584" s="18" t="str">
        <f t="shared" si="534"/>
        <v>No</v>
      </c>
      <c r="K584" s="21">
        <v>582</v>
      </c>
      <c r="L584" s="5" t="s">
        <v>1421</v>
      </c>
      <c r="M584" s="5" t="s">
        <v>1422</v>
      </c>
      <c r="N584" s="5" t="s">
        <v>2307</v>
      </c>
      <c r="O584" s="5" t="s">
        <v>152</v>
      </c>
      <c r="P584" s="5" t="s">
        <v>4429</v>
      </c>
      <c r="Q584" s="34" t="s">
        <v>4430</v>
      </c>
      <c r="R584" s="21">
        <v>1</v>
      </c>
      <c r="S584" s="22"/>
      <c r="T584" s="22"/>
      <c r="U584" s="22"/>
      <c r="V584" s="22"/>
      <c r="W584" s="22"/>
      <c r="X584" s="22"/>
      <c r="Y584" s="22"/>
      <c r="Z584" s="22"/>
      <c r="AA584" s="5" t="s">
        <v>152</v>
      </c>
      <c r="AB584" s="5" t="s">
        <v>2931</v>
      </c>
      <c r="AC584" s="34" t="s">
        <v>4431</v>
      </c>
      <c r="AD584" s="21">
        <v>1</v>
      </c>
    </row>
    <row r="585" spans="1:30" x14ac:dyDescent="0.3">
      <c r="A585" s="18" t="str">
        <f t="shared" ref="A585:B585" si="607">IF(AND(ISNUMBER(SEARCH("Yes",C585)),ISNUMBER(SEARCH("Yes",E585)),ISNUMBER(SEARCH("Yes",G585)),ISNUMBER(SEARCH("Yes",I585))),"Yes","No")</f>
        <v>No</v>
      </c>
      <c r="B585" s="18" t="str">
        <f t="shared" si="607"/>
        <v>No</v>
      </c>
      <c r="C585" s="15" t="str">
        <f t="shared" si="527"/>
        <v>No</v>
      </c>
      <c r="D585" s="18" t="str">
        <f t="shared" si="528"/>
        <v>No</v>
      </c>
      <c r="E585" s="18" t="str">
        <f t="shared" si="529"/>
        <v>No</v>
      </c>
      <c r="F585" s="18" t="str">
        <f t="shared" si="530"/>
        <v>No</v>
      </c>
      <c r="G585" s="18" t="str">
        <f t="shared" si="531"/>
        <v>No</v>
      </c>
      <c r="H585" s="18" t="str">
        <f t="shared" si="532"/>
        <v>No</v>
      </c>
      <c r="I585" s="18" t="str">
        <f t="shared" si="533"/>
        <v>Yes</v>
      </c>
      <c r="J585" s="18" t="str">
        <f t="shared" si="534"/>
        <v>No</v>
      </c>
      <c r="K585" s="21">
        <v>583</v>
      </c>
      <c r="L585" s="5" t="s">
        <v>1423</v>
      </c>
      <c r="M585" s="5" t="s">
        <v>1424</v>
      </c>
      <c r="N585" s="5" t="s">
        <v>2307</v>
      </c>
      <c r="O585" s="5" t="s">
        <v>152</v>
      </c>
      <c r="P585" s="5" t="s">
        <v>2431</v>
      </c>
      <c r="Q585" s="34" t="s">
        <v>4432</v>
      </c>
      <c r="R585" s="21">
        <v>1</v>
      </c>
      <c r="S585" s="22"/>
      <c r="T585" s="22"/>
      <c r="U585" s="22"/>
      <c r="V585" s="22"/>
      <c r="W585" s="22"/>
      <c r="X585" s="22"/>
      <c r="Y585" s="22"/>
      <c r="Z585" s="22"/>
      <c r="AA585" s="5" t="s">
        <v>152</v>
      </c>
      <c r="AB585" s="5" t="s">
        <v>2931</v>
      </c>
      <c r="AC585" s="34" t="s">
        <v>4433</v>
      </c>
      <c r="AD585" s="21">
        <v>1</v>
      </c>
    </row>
    <row r="586" spans="1:30" x14ac:dyDescent="0.3">
      <c r="A586" s="18" t="str">
        <f t="shared" ref="A586:B586" si="608">IF(AND(ISNUMBER(SEARCH("Yes",C586)),ISNUMBER(SEARCH("Yes",E586)),ISNUMBER(SEARCH("Yes",G586)),ISNUMBER(SEARCH("Yes",I586))),"Yes","No")</f>
        <v>No</v>
      </c>
      <c r="B586" s="18" t="str">
        <f t="shared" si="608"/>
        <v>No</v>
      </c>
      <c r="C586" s="15" t="str">
        <f t="shared" si="527"/>
        <v>No</v>
      </c>
      <c r="D586" s="18" t="str">
        <f t="shared" si="528"/>
        <v>No</v>
      </c>
      <c r="E586" s="18" t="str">
        <f t="shared" si="529"/>
        <v>Yes</v>
      </c>
      <c r="F586" s="18" t="str">
        <f t="shared" si="530"/>
        <v>Yes</v>
      </c>
      <c r="G586" s="18" t="str">
        <f t="shared" si="531"/>
        <v>Yes</v>
      </c>
      <c r="H586" s="18" t="str">
        <f t="shared" si="532"/>
        <v>Yes</v>
      </c>
      <c r="I586" s="18" t="str">
        <f t="shared" si="533"/>
        <v>Yes</v>
      </c>
      <c r="J586" s="18" t="str">
        <f t="shared" si="534"/>
        <v>Yes</v>
      </c>
      <c r="K586" s="21">
        <v>584</v>
      </c>
      <c r="L586" s="5" t="s">
        <v>321</v>
      </c>
      <c r="M586" s="5" t="s">
        <v>322</v>
      </c>
      <c r="N586" s="5" t="s">
        <v>2307</v>
      </c>
      <c r="O586" s="5" t="s">
        <v>152</v>
      </c>
      <c r="P586" s="5" t="s">
        <v>2664</v>
      </c>
      <c r="Q586" s="34" t="s">
        <v>4434</v>
      </c>
      <c r="R586" s="21">
        <v>1</v>
      </c>
      <c r="S586" s="5" t="s">
        <v>24</v>
      </c>
      <c r="T586" s="5" t="s">
        <v>4435</v>
      </c>
      <c r="U586" s="34" t="s">
        <v>4436</v>
      </c>
      <c r="V586" s="21">
        <v>1</v>
      </c>
      <c r="W586" s="5" t="s">
        <v>24</v>
      </c>
      <c r="X586" s="5" t="s">
        <v>4437</v>
      </c>
      <c r="Y586" s="34" t="s">
        <v>4438</v>
      </c>
      <c r="Z586" s="21">
        <v>1</v>
      </c>
      <c r="AA586" s="5" t="s">
        <v>2310</v>
      </c>
      <c r="AB586" s="5" t="s">
        <v>4439</v>
      </c>
      <c r="AC586" s="34" t="s">
        <v>4440</v>
      </c>
      <c r="AD586" s="21">
        <v>1</v>
      </c>
    </row>
    <row r="587" spans="1:30" x14ac:dyDescent="0.3">
      <c r="A587" s="18" t="str">
        <f t="shared" ref="A587:B587" si="609">IF(AND(ISNUMBER(SEARCH("Yes",C587)),ISNUMBER(SEARCH("Yes",E587)),ISNUMBER(SEARCH("Yes",G587)),ISNUMBER(SEARCH("Yes",I587))),"Yes","No")</f>
        <v>No</v>
      </c>
      <c r="B587" s="18" t="str">
        <f t="shared" si="609"/>
        <v>No</v>
      </c>
      <c r="C587" s="15" t="str">
        <f t="shared" si="527"/>
        <v>No</v>
      </c>
      <c r="D587" s="18" t="str">
        <f t="shared" si="528"/>
        <v>No</v>
      </c>
      <c r="E587" s="18" t="str">
        <f t="shared" si="529"/>
        <v>No</v>
      </c>
      <c r="F587" s="18" t="str">
        <f t="shared" si="530"/>
        <v>No</v>
      </c>
      <c r="G587" s="18" t="str">
        <f t="shared" si="531"/>
        <v>No</v>
      </c>
      <c r="H587" s="18" t="str">
        <f t="shared" si="532"/>
        <v>No</v>
      </c>
      <c r="I587" s="18" t="str">
        <f t="shared" si="533"/>
        <v>Yes</v>
      </c>
      <c r="J587" s="18" t="str">
        <f t="shared" si="534"/>
        <v>Yes</v>
      </c>
      <c r="K587" s="21">
        <v>585</v>
      </c>
      <c r="L587" s="5" t="s">
        <v>1425</v>
      </c>
      <c r="M587" s="5" t="s">
        <v>1426</v>
      </c>
      <c r="N587" s="5" t="s">
        <v>2307</v>
      </c>
      <c r="O587" s="5" t="s">
        <v>152</v>
      </c>
      <c r="P587" s="5" t="s">
        <v>3127</v>
      </c>
      <c r="Q587" s="34" t="s">
        <v>4441</v>
      </c>
      <c r="R587" s="21">
        <v>1</v>
      </c>
      <c r="S587" s="22"/>
      <c r="T587" s="22"/>
      <c r="U587" s="22"/>
      <c r="V587" s="22"/>
      <c r="W587" s="22"/>
      <c r="X587" s="22"/>
      <c r="Y587" s="22"/>
      <c r="Z587" s="22"/>
      <c r="AA587" s="5" t="s">
        <v>24</v>
      </c>
      <c r="AB587" s="5" t="s">
        <v>4442</v>
      </c>
      <c r="AC587" s="34" t="s">
        <v>4443</v>
      </c>
      <c r="AD587" s="21">
        <v>1</v>
      </c>
    </row>
    <row r="588" spans="1:30" x14ac:dyDescent="0.3">
      <c r="A588" s="18" t="str">
        <f t="shared" ref="A588:B588" si="610">IF(AND(ISNUMBER(SEARCH("Yes",C588)),ISNUMBER(SEARCH("Yes",E588)),ISNUMBER(SEARCH("Yes",G588)),ISNUMBER(SEARCH("Yes",I588))),"Yes","No")</f>
        <v>No</v>
      </c>
      <c r="B588" s="18" t="str">
        <f t="shared" si="610"/>
        <v>No</v>
      </c>
      <c r="C588" s="15" t="str">
        <f t="shared" si="527"/>
        <v>No</v>
      </c>
      <c r="D588" s="18" t="str">
        <f t="shared" si="528"/>
        <v>No</v>
      </c>
      <c r="E588" s="18" t="str">
        <f t="shared" si="529"/>
        <v>No</v>
      </c>
      <c r="F588" s="18" t="str">
        <f t="shared" si="530"/>
        <v>No</v>
      </c>
      <c r="G588" s="18" t="str">
        <f t="shared" si="531"/>
        <v>No</v>
      </c>
      <c r="H588" s="18" t="str">
        <f t="shared" si="532"/>
        <v>No</v>
      </c>
      <c r="I588" s="18" t="str">
        <f t="shared" si="533"/>
        <v>Yes</v>
      </c>
      <c r="J588" s="18" t="str">
        <f t="shared" si="534"/>
        <v>Yes</v>
      </c>
      <c r="K588" s="21">
        <v>586</v>
      </c>
      <c r="L588" s="5" t="s">
        <v>1427</v>
      </c>
      <c r="M588" s="5" t="s">
        <v>1428</v>
      </c>
      <c r="N588" s="5" t="s">
        <v>2307</v>
      </c>
      <c r="O588" s="5" t="s">
        <v>152</v>
      </c>
      <c r="P588" s="5" t="s">
        <v>4010</v>
      </c>
      <c r="Q588" s="34" t="s">
        <v>4444</v>
      </c>
      <c r="R588" s="21">
        <v>1</v>
      </c>
      <c r="S588" s="22"/>
      <c r="T588" s="22"/>
      <c r="U588" s="22"/>
      <c r="V588" s="22"/>
      <c r="W588" s="22"/>
      <c r="X588" s="22"/>
      <c r="Y588" s="22"/>
      <c r="Z588" s="22"/>
      <c r="AA588" s="5" t="s">
        <v>24</v>
      </c>
      <c r="AB588" s="5" t="s">
        <v>4445</v>
      </c>
      <c r="AC588" s="34" t="s">
        <v>4446</v>
      </c>
      <c r="AD588" s="21">
        <v>1</v>
      </c>
    </row>
    <row r="589" spans="1:30" x14ac:dyDescent="0.3">
      <c r="A589" s="18" t="str">
        <f t="shared" ref="A589:B589" si="611">IF(AND(ISNUMBER(SEARCH("Yes",C589)),ISNUMBER(SEARCH("Yes",E589)),ISNUMBER(SEARCH("Yes",G589)),ISNUMBER(SEARCH("Yes",I589))),"Yes","No")</f>
        <v>No</v>
      </c>
      <c r="B589" s="18" t="str">
        <f t="shared" si="611"/>
        <v>No</v>
      </c>
      <c r="C589" s="15" t="str">
        <f t="shared" si="527"/>
        <v>No</v>
      </c>
      <c r="D589" s="18" t="str">
        <f t="shared" si="528"/>
        <v>No</v>
      </c>
      <c r="E589" s="18" t="str">
        <f t="shared" si="529"/>
        <v>No</v>
      </c>
      <c r="F589" s="18" t="str">
        <f t="shared" si="530"/>
        <v>No</v>
      </c>
      <c r="G589" s="18" t="str">
        <f t="shared" si="531"/>
        <v>No</v>
      </c>
      <c r="H589" s="18" t="str">
        <f t="shared" si="532"/>
        <v>No</v>
      </c>
      <c r="I589" s="18" t="str">
        <f t="shared" si="533"/>
        <v>Yes</v>
      </c>
      <c r="J589" s="18" t="str">
        <f t="shared" si="534"/>
        <v>Yes</v>
      </c>
      <c r="K589" s="21">
        <v>587</v>
      </c>
      <c r="L589" s="5" t="s">
        <v>1429</v>
      </c>
      <c r="M589" s="5" t="s">
        <v>1430</v>
      </c>
      <c r="N589" s="5" t="s">
        <v>2307</v>
      </c>
      <c r="O589" s="5" t="s">
        <v>152</v>
      </c>
      <c r="P589" s="5" t="s">
        <v>2714</v>
      </c>
      <c r="Q589" s="34" t="s">
        <v>2611</v>
      </c>
      <c r="R589" s="21">
        <v>1</v>
      </c>
      <c r="S589" s="22"/>
      <c r="T589" s="22"/>
      <c r="U589" s="22"/>
      <c r="V589" s="22"/>
      <c r="W589" s="22"/>
      <c r="X589" s="22"/>
      <c r="Y589" s="22"/>
      <c r="Z589" s="22"/>
      <c r="AA589" s="5" t="s">
        <v>24</v>
      </c>
      <c r="AB589" s="5" t="s">
        <v>4447</v>
      </c>
      <c r="AC589" s="34" t="s">
        <v>4448</v>
      </c>
      <c r="AD589" s="21">
        <v>1</v>
      </c>
    </row>
    <row r="590" spans="1:30" x14ac:dyDescent="0.3">
      <c r="A590" s="18" t="str">
        <f t="shared" ref="A590:B590" si="612">IF(AND(ISNUMBER(SEARCH("Yes",C590)),ISNUMBER(SEARCH("Yes",E590)),ISNUMBER(SEARCH("Yes",G590)),ISNUMBER(SEARCH("Yes",I590))),"Yes","No")</f>
        <v>Yes</v>
      </c>
      <c r="B590" s="18" t="str">
        <f t="shared" si="612"/>
        <v>Yes</v>
      </c>
      <c r="C590" s="15" t="str">
        <f t="shared" si="527"/>
        <v>Yes</v>
      </c>
      <c r="D590" s="18" t="str">
        <f t="shared" si="528"/>
        <v>Yes</v>
      </c>
      <c r="E590" s="18" t="str">
        <f t="shared" si="529"/>
        <v>Yes</v>
      </c>
      <c r="F590" s="18" t="str">
        <f t="shared" si="530"/>
        <v>Yes</v>
      </c>
      <c r="G590" s="18" t="str">
        <f t="shared" si="531"/>
        <v>Yes</v>
      </c>
      <c r="H590" s="18" t="str">
        <f t="shared" si="532"/>
        <v>Yes</v>
      </c>
      <c r="I590" s="18" t="str">
        <f t="shared" si="533"/>
        <v>Yes</v>
      </c>
      <c r="J590" s="18" t="str">
        <f t="shared" si="534"/>
        <v>Yes</v>
      </c>
      <c r="K590" s="21">
        <v>588</v>
      </c>
      <c r="L590" s="5" t="s">
        <v>168</v>
      </c>
      <c r="M590" s="5" t="s">
        <v>169</v>
      </c>
      <c r="N590" s="5" t="s">
        <v>2307</v>
      </c>
      <c r="O590" s="5" t="s">
        <v>24</v>
      </c>
      <c r="P590" s="5" t="s">
        <v>4449</v>
      </c>
      <c r="Q590" s="34" t="s">
        <v>4450</v>
      </c>
      <c r="R590" s="21">
        <v>1</v>
      </c>
      <c r="S590" s="5" t="s">
        <v>24</v>
      </c>
      <c r="T590" s="5" t="s">
        <v>4451</v>
      </c>
      <c r="U590" s="34" t="s">
        <v>4452</v>
      </c>
      <c r="V590" s="21">
        <v>1</v>
      </c>
      <c r="W590" s="5" t="s">
        <v>2310</v>
      </c>
      <c r="X590" s="5" t="s">
        <v>4453</v>
      </c>
      <c r="Y590" s="34" t="s">
        <v>4454</v>
      </c>
      <c r="Z590" s="21">
        <v>1</v>
      </c>
      <c r="AA590" s="5" t="s">
        <v>2310</v>
      </c>
      <c r="AB590" s="5" t="s">
        <v>2669</v>
      </c>
      <c r="AC590" s="34" t="s">
        <v>2734</v>
      </c>
      <c r="AD590" s="21">
        <v>1</v>
      </c>
    </row>
    <row r="591" spans="1:30" x14ac:dyDescent="0.3">
      <c r="A591" s="18" t="str">
        <f t="shared" ref="A591:B591" si="613">IF(AND(ISNUMBER(SEARCH("Yes",C591)),ISNUMBER(SEARCH("Yes",E591)),ISNUMBER(SEARCH("Yes",G591)),ISNUMBER(SEARCH("Yes",I591))),"Yes","No")</f>
        <v>No</v>
      </c>
      <c r="B591" s="18" t="str">
        <f t="shared" si="613"/>
        <v>No</v>
      </c>
      <c r="C591" s="15" t="str">
        <f t="shared" si="527"/>
        <v>No</v>
      </c>
      <c r="D591" s="18" t="str">
        <f t="shared" si="528"/>
        <v>No</v>
      </c>
      <c r="E591" s="18" t="str">
        <f t="shared" si="529"/>
        <v>No</v>
      </c>
      <c r="F591" s="18" t="str">
        <f t="shared" si="530"/>
        <v>No</v>
      </c>
      <c r="G591" s="18" t="str">
        <f t="shared" si="531"/>
        <v>No</v>
      </c>
      <c r="H591" s="18" t="str">
        <f t="shared" si="532"/>
        <v>No</v>
      </c>
      <c r="I591" s="18" t="str">
        <f t="shared" si="533"/>
        <v>Yes</v>
      </c>
      <c r="J591" s="18" t="str">
        <f t="shared" si="534"/>
        <v>Yes</v>
      </c>
      <c r="K591" s="21">
        <v>589</v>
      </c>
      <c r="L591" s="5" t="s">
        <v>1431</v>
      </c>
      <c r="M591" s="5" t="s">
        <v>1432</v>
      </c>
      <c r="N591" s="5" t="s">
        <v>2307</v>
      </c>
      <c r="O591" s="5" t="s">
        <v>152</v>
      </c>
      <c r="P591" s="5" t="s">
        <v>2346</v>
      </c>
      <c r="Q591" s="34" t="s">
        <v>4455</v>
      </c>
      <c r="R591" s="21">
        <v>1</v>
      </c>
      <c r="S591" s="22"/>
      <c r="T591" s="22"/>
      <c r="U591" s="22"/>
      <c r="V591" s="22"/>
      <c r="W591" s="22"/>
      <c r="X591" s="22"/>
      <c r="Y591" s="22"/>
      <c r="Z591" s="22"/>
      <c r="AA591" s="5" t="s">
        <v>2310</v>
      </c>
      <c r="AB591" s="5" t="s">
        <v>4456</v>
      </c>
      <c r="AC591" s="34" t="s">
        <v>4457</v>
      </c>
      <c r="AD591" s="21">
        <v>1</v>
      </c>
    </row>
    <row r="592" spans="1:30" x14ac:dyDescent="0.3">
      <c r="A592" s="18" t="str">
        <f t="shared" ref="A592:B592" si="614">IF(AND(ISNUMBER(SEARCH("Yes",C592)),ISNUMBER(SEARCH("Yes",E592)),ISNUMBER(SEARCH("Yes",G592)),ISNUMBER(SEARCH("Yes",I592))),"Yes","No")</f>
        <v>No</v>
      </c>
      <c r="B592" s="18" t="str">
        <f t="shared" si="614"/>
        <v>No</v>
      </c>
      <c r="C592" s="15" t="str">
        <f t="shared" si="527"/>
        <v>No</v>
      </c>
      <c r="D592" s="18" t="str">
        <f t="shared" si="528"/>
        <v>No</v>
      </c>
      <c r="E592" s="18" t="str">
        <f t="shared" si="529"/>
        <v>No</v>
      </c>
      <c r="F592" s="18" t="str">
        <f t="shared" si="530"/>
        <v>No</v>
      </c>
      <c r="G592" s="18" t="str">
        <f t="shared" si="531"/>
        <v>No</v>
      </c>
      <c r="H592" s="18" t="str">
        <f t="shared" si="532"/>
        <v>No</v>
      </c>
      <c r="I592" s="18" t="str">
        <f t="shared" si="533"/>
        <v>Yes</v>
      </c>
      <c r="J592" s="18" t="str">
        <f t="shared" si="534"/>
        <v>Yes</v>
      </c>
      <c r="K592" s="21">
        <v>590</v>
      </c>
      <c r="L592" s="5" t="s">
        <v>1433</v>
      </c>
      <c r="M592" s="5" t="s">
        <v>1434</v>
      </c>
      <c r="N592" s="5" t="s">
        <v>2307</v>
      </c>
      <c r="O592" s="5" t="s">
        <v>152</v>
      </c>
      <c r="P592" s="5" t="s">
        <v>2313</v>
      </c>
      <c r="Q592" s="34" t="s">
        <v>4458</v>
      </c>
      <c r="R592" s="21">
        <v>1</v>
      </c>
      <c r="S592" s="22"/>
      <c r="T592" s="22"/>
      <c r="U592" s="22"/>
      <c r="V592" s="22"/>
      <c r="W592" s="22"/>
      <c r="X592" s="22"/>
      <c r="Y592" s="22"/>
      <c r="Z592" s="22"/>
      <c r="AA592" s="5" t="s">
        <v>2310</v>
      </c>
      <c r="AB592" s="5" t="s">
        <v>2335</v>
      </c>
      <c r="AC592" s="34" t="s">
        <v>4459</v>
      </c>
      <c r="AD592" s="21">
        <v>1</v>
      </c>
    </row>
    <row r="593" spans="1:30" x14ac:dyDescent="0.3">
      <c r="A593" s="18" t="str">
        <f t="shared" ref="A593:B593" si="615">IF(AND(ISNUMBER(SEARCH("Yes",C593)),ISNUMBER(SEARCH("Yes",E593)),ISNUMBER(SEARCH("Yes",G593)),ISNUMBER(SEARCH("Yes",I593))),"Yes","No")</f>
        <v>No</v>
      </c>
      <c r="B593" s="18" t="str">
        <f t="shared" si="615"/>
        <v>No</v>
      </c>
      <c r="C593" s="15" t="str">
        <f t="shared" si="527"/>
        <v>No</v>
      </c>
      <c r="D593" s="18" t="str">
        <f t="shared" si="528"/>
        <v>No</v>
      </c>
      <c r="E593" s="18" t="str">
        <f t="shared" si="529"/>
        <v>No</v>
      </c>
      <c r="F593" s="18" t="str">
        <f t="shared" si="530"/>
        <v>No</v>
      </c>
      <c r="G593" s="18" t="str">
        <f t="shared" si="531"/>
        <v>No</v>
      </c>
      <c r="H593" s="18" t="str">
        <f t="shared" si="532"/>
        <v>No</v>
      </c>
      <c r="I593" s="18" t="str">
        <f t="shared" si="533"/>
        <v>Yes</v>
      </c>
      <c r="J593" s="18" t="str">
        <f t="shared" si="534"/>
        <v>Yes</v>
      </c>
      <c r="K593" s="21">
        <v>591</v>
      </c>
      <c r="L593" s="5" t="s">
        <v>1435</v>
      </c>
      <c r="M593" s="5" t="s">
        <v>1436</v>
      </c>
      <c r="N593" s="5" t="s">
        <v>2307</v>
      </c>
      <c r="O593" s="5" t="s">
        <v>152</v>
      </c>
      <c r="P593" s="5" t="s">
        <v>2724</v>
      </c>
      <c r="Q593" s="34" t="s">
        <v>4460</v>
      </c>
      <c r="R593" s="21">
        <v>1</v>
      </c>
      <c r="S593" s="22"/>
      <c r="T593" s="22"/>
      <c r="U593" s="22"/>
      <c r="V593" s="22"/>
      <c r="W593" s="22"/>
      <c r="X593" s="22"/>
      <c r="Y593" s="22"/>
      <c r="Z593" s="22"/>
      <c r="AA593" s="5" t="s">
        <v>2310</v>
      </c>
      <c r="AB593" s="5" t="s">
        <v>3294</v>
      </c>
      <c r="AC593" s="34" t="s">
        <v>4461</v>
      </c>
      <c r="AD593" s="21">
        <v>1</v>
      </c>
    </row>
    <row r="594" spans="1:30" x14ac:dyDescent="0.3">
      <c r="A594" s="18" t="str">
        <f t="shared" ref="A594:B594" si="616">IF(AND(ISNUMBER(SEARCH("Yes",C594)),ISNUMBER(SEARCH("Yes",E594)),ISNUMBER(SEARCH("Yes",G594)),ISNUMBER(SEARCH("Yes",I594))),"Yes","No")</f>
        <v>No</v>
      </c>
      <c r="B594" s="18" t="str">
        <f t="shared" si="616"/>
        <v>No</v>
      </c>
      <c r="C594" s="15" t="str">
        <f t="shared" si="527"/>
        <v>No</v>
      </c>
      <c r="D594" s="18" t="str">
        <f t="shared" si="528"/>
        <v>No</v>
      </c>
      <c r="E594" s="18" t="str">
        <f t="shared" si="529"/>
        <v>No</v>
      </c>
      <c r="F594" s="18" t="str">
        <f t="shared" si="530"/>
        <v>No</v>
      </c>
      <c r="G594" s="18" t="str">
        <f t="shared" si="531"/>
        <v>No</v>
      </c>
      <c r="H594" s="18" t="str">
        <f t="shared" si="532"/>
        <v>No</v>
      </c>
      <c r="I594" s="18" t="str">
        <f t="shared" si="533"/>
        <v>Yes</v>
      </c>
      <c r="J594" s="18" t="str">
        <f t="shared" si="534"/>
        <v>Yes</v>
      </c>
      <c r="K594" s="21">
        <v>592</v>
      </c>
      <c r="L594" s="5" t="s">
        <v>1437</v>
      </c>
      <c r="M594" s="5" t="s">
        <v>1438</v>
      </c>
      <c r="N594" s="5" t="s">
        <v>2307</v>
      </c>
      <c r="O594" s="5" t="s">
        <v>152</v>
      </c>
      <c r="P594" s="5" t="s">
        <v>2461</v>
      </c>
      <c r="Q594" s="34" t="s">
        <v>4462</v>
      </c>
      <c r="R594" s="21">
        <v>1</v>
      </c>
      <c r="S594" s="22"/>
      <c r="T594" s="22"/>
      <c r="U594" s="22"/>
      <c r="V594" s="22"/>
      <c r="W594" s="22"/>
      <c r="X594" s="22"/>
      <c r="Y594" s="22"/>
      <c r="Z594" s="22"/>
      <c r="AA594" s="5" t="s">
        <v>2310</v>
      </c>
      <c r="AB594" s="5" t="s">
        <v>2547</v>
      </c>
      <c r="AC594" s="34" t="s">
        <v>4463</v>
      </c>
      <c r="AD594" s="21">
        <v>1</v>
      </c>
    </row>
    <row r="595" spans="1:30" x14ac:dyDescent="0.3">
      <c r="A595" s="18" t="str">
        <f t="shared" ref="A595:B595" si="617">IF(AND(ISNUMBER(SEARCH("Yes",C595)),ISNUMBER(SEARCH("Yes",E595)),ISNUMBER(SEARCH("Yes",G595)),ISNUMBER(SEARCH("Yes",I595))),"Yes","No")</f>
        <v>Yes</v>
      </c>
      <c r="B595" s="18" t="str">
        <f t="shared" si="617"/>
        <v>Yes</v>
      </c>
      <c r="C595" s="15" t="str">
        <f t="shared" si="527"/>
        <v>Yes</v>
      </c>
      <c r="D595" s="18" t="str">
        <f t="shared" si="528"/>
        <v>Yes</v>
      </c>
      <c r="E595" s="18" t="str">
        <f t="shared" si="529"/>
        <v>Yes</v>
      </c>
      <c r="F595" s="18" t="str">
        <f t="shared" si="530"/>
        <v>Yes</v>
      </c>
      <c r="G595" s="18" t="str">
        <f t="shared" si="531"/>
        <v>Yes</v>
      </c>
      <c r="H595" s="18" t="str">
        <f t="shared" si="532"/>
        <v>Yes</v>
      </c>
      <c r="I595" s="18" t="str">
        <f t="shared" si="533"/>
        <v>Yes</v>
      </c>
      <c r="J595" s="18" t="str">
        <f t="shared" si="534"/>
        <v>Yes</v>
      </c>
      <c r="K595" s="21">
        <v>593</v>
      </c>
      <c r="L595" s="5" t="s">
        <v>70</v>
      </c>
      <c r="M595" s="5" t="s">
        <v>95</v>
      </c>
      <c r="N595" s="5" t="s">
        <v>2307</v>
      </c>
      <c r="O595" s="5" t="s">
        <v>24</v>
      </c>
      <c r="P595" s="5" t="s">
        <v>2808</v>
      </c>
      <c r="Q595" s="34" t="s">
        <v>4464</v>
      </c>
      <c r="R595" s="21">
        <v>1</v>
      </c>
      <c r="S595" s="5" t="s">
        <v>24</v>
      </c>
      <c r="T595" s="5" t="s">
        <v>4465</v>
      </c>
      <c r="U595" s="34" t="s">
        <v>4466</v>
      </c>
      <c r="V595" s="21">
        <v>1</v>
      </c>
      <c r="W595" s="5" t="s">
        <v>24</v>
      </c>
      <c r="X595" s="5" t="s">
        <v>4467</v>
      </c>
      <c r="Y595" s="34" t="s">
        <v>4468</v>
      </c>
      <c r="Z595" s="21">
        <v>1</v>
      </c>
      <c r="AA595" s="5" t="s">
        <v>2310</v>
      </c>
      <c r="AB595" s="5" t="s">
        <v>4469</v>
      </c>
      <c r="AC595" s="34" t="s">
        <v>4470</v>
      </c>
      <c r="AD595" s="21">
        <v>1</v>
      </c>
    </row>
    <row r="596" spans="1:30" x14ac:dyDescent="0.3">
      <c r="A596" s="18" t="str">
        <f t="shared" ref="A596:B596" si="618">IF(AND(ISNUMBER(SEARCH("Yes",C596)),ISNUMBER(SEARCH("Yes",E596)),ISNUMBER(SEARCH("Yes",G596)),ISNUMBER(SEARCH("Yes",I596))),"Yes","No")</f>
        <v>No</v>
      </c>
      <c r="B596" s="18" t="str">
        <f t="shared" si="618"/>
        <v>No</v>
      </c>
      <c r="C596" s="15" t="str">
        <f t="shared" si="527"/>
        <v>No</v>
      </c>
      <c r="D596" s="18" t="str">
        <f t="shared" si="528"/>
        <v>No</v>
      </c>
      <c r="E596" s="18" t="str">
        <f t="shared" si="529"/>
        <v>No</v>
      </c>
      <c r="F596" s="18" t="str">
        <f t="shared" si="530"/>
        <v>No</v>
      </c>
      <c r="G596" s="18" t="str">
        <f t="shared" si="531"/>
        <v>No</v>
      </c>
      <c r="H596" s="18" t="str">
        <f t="shared" si="532"/>
        <v>No</v>
      </c>
      <c r="I596" s="18" t="str">
        <f t="shared" si="533"/>
        <v>Yes</v>
      </c>
      <c r="J596" s="18" t="str">
        <f t="shared" si="534"/>
        <v>Yes</v>
      </c>
      <c r="K596" s="21">
        <v>594</v>
      </c>
      <c r="L596" s="5" t="s">
        <v>1439</v>
      </c>
      <c r="M596" s="5" t="s">
        <v>1440</v>
      </c>
      <c r="N596" s="5" t="s">
        <v>2307</v>
      </c>
      <c r="O596" s="5" t="s">
        <v>152</v>
      </c>
      <c r="P596" s="5" t="s">
        <v>4471</v>
      </c>
      <c r="Q596" s="34" t="s">
        <v>4472</v>
      </c>
      <c r="R596" s="21">
        <v>1</v>
      </c>
      <c r="S596" s="22"/>
      <c r="T596" s="22"/>
      <c r="U596" s="22"/>
      <c r="V596" s="22"/>
      <c r="W596" s="22"/>
      <c r="X596" s="22"/>
      <c r="Y596" s="22"/>
      <c r="Z596" s="22"/>
      <c r="AA596" s="5" t="s">
        <v>2310</v>
      </c>
      <c r="AB596" s="5" t="s">
        <v>3918</v>
      </c>
      <c r="AC596" s="34" t="s">
        <v>2471</v>
      </c>
      <c r="AD596" s="21">
        <v>1</v>
      </c>
    </row>
    <row r="597" spans="1:30" x14ac:dyDescent="0.3">
      <c r="A597" s="18" t="str">
        <f t="shared" ref="A597:B597" si="619">IF(AND(ISNUMBER(SEARCH("Yes",C597)),ISNUMBER(SEARCH("Yes",E597)),ISNUMBER(SEARCH("Yes",G597)),ISNUMBER(SEARCH("Yes",I597))),"Yes","No")</f>
        <v>No</v>
      </c>
      <c r="B597" s="18" t="str">
        <f t="shared" si="619"/>
        <v>No</v>
      </c>
      <c r="C597" s="15" t="str">
        <f t="shared" si="527"/>
        <v>No</v>
      </c>
      <c r="D597" s="18" t="str">
        <f t="shared" si="528"/>
        <v>No</v>
      </c>
      <c r="E597" s="18" t="str">
        <f t="shared" si="529"/>
        <v>No</v>
      </c>
      <c r="F597" s="18" t="str">
        <f t="shared" si="530"/>
        <v>No</v>
      </c>
      <c r="G597" s="18" t="str">
        <f t="shared" si="531"/>
        <v>No</v>
      </c>
      <c r="H597" s="18" t="str">
        <f t="shared" si="532"/>
        <v>No</v>
      </c>
      <c r="I597" s="18" t="str">
        <f t="shared" si="533"/>
        <v>Yes</v>
      </c>
      <c r="J597" s="18" t="str">
        <f t="shared" si="534"/>
        <v>Yes</v>
      </c>
      <c r="K597" s="21">
        <v>595</v>
      </c>
      <c r="L597" s="5" t="s">
        <v>1441</v>
      </c>
      <c r="M597" s="5" t="s">
        <v>1442</v>
      </c>
      <c r="N597" s="5" t="s">
        <v>2307</v>
      </c>
      <c r="O597" s="5" t="s">
        <v>152</v>
      </c>
      <c r="P597" s="5" t="s">
        <v>2317</v>
      </c>
      <c r="Q597" s="34" t="s">
        <v>3454</v>
      </c>
      <c r="R597" s="21">
        <v>1</v>
      </c>
      <c r="S597" s="22"/>
      <c r="T597" s="22"/>
      <c r="U597" s="22"/>
      <c r="V597" s="22"/>
      <c r="W597" s="22"/>
      <c r="X597" s="22"/>
      <c r="Y597" s="22"/>
      <c r="Z597" s="22"/>
      <c r="AA597" s="5" t="s">
        <v>2310</v>
      </c>
      <c r="AB597" s="5" t="s">
        <v>3124</v>
      </c>
      <c r="AC597" s="34" t="s">
        <v>3125</v>
      </c>
      <c r="AD597" s="21">
        <v>1</v>
      </c>
    </row>
    <row r="598" spans="1:30" x14ac:dyDescent="0.3">
      <c r="A598" s="18" t="str">
        <f t="shared" ref="A598:B598" si="620">IF(AND(ISNUMBER(SEARCH("Yes",C598)),ISNUMBER(SEARCH("Yes",E598)),ISNUMBER(SEARCH("Yes",G598)),ISNUMBER(SEARCH("Yes",I598))),"Yes","No")</f>
        <v>No</v>
      </c>
      <c r="B598" s="18" t="str">
        <f t="shared" si="620"/>
        <v>No</v>
      </c>
      <c r="C598" s="15" t="str">
        <f t="shared" si="527"/>
        <v>No</v>
      </c>
      <c r="D598" s="18" t="str">
        <f t="shared" si="528"/>
        <v>No</v>
      </c>
      <c r="E598" s="18" t="str">
        <f t="shared" si="529"/>
        <v>No</v>
      </c>
      <c r="F598" s="18" t="str">
        <f t="shared" si="530"/>
        <v>No</v>
      </c>
      <c r="G598" s="18" t="str">
        <f t="shared" si="531"/>
        <v>No</v>
      </c>
      <c r="H598" s="18" t="str">
        <f t="shared" si="532"/>
        <v>No</v>
      </c>
      <c r="I598" s="18" t="str">
        <f t="shared" si="533"/>
        <v>Yes</v>
      </c>
      <c r="J598" s="18" t="str">
        <f t="shared" si="534"/>
        <v>Yes</v>
      </c>
      <c r="K598" s="21">
        <v>596</v>
      </c>
      <c r="L598" s="5" t="s">
        <v>1443</v>
      </c>
      <c r="M598" s="5" t="s">
        <v>1444</v>
      </c>
      <c r="N598" s="5" t="s">
        <v>2307</v>
      </c>
      <c r="O598" s="5" t="s">
        <v>152</v>
      </c>
      <c r="P598" s="5" t="s">
        <v>2435</v>
      </c>
      <c r="Q598" s="34" t="s">
        <v>4473</v>
      </c>
      <c r="R598" s="21">
        <v>1</v>
      </c>
      <c r="S598" s="22"/>
      <c r="T598" s="22"/>
      <c r="U598" s="22"/>
      <c r="V598" s="22"/>
      <c r="W598" s="22"/>
      <c r="X598" s="22"/>
      <c r="Y598" s="22"/>
      <c r="Z598" s="22"/>
      <c r="AA598" s="5" t="s">
        <v>24</v>
      </c>
      <c r="AB598" s="5" t="s">
        <v>4474</v>
      </c>
      <c r="AC598" s="34" t="s">
        <v>4475</v>
      </c>
      <c r="AD598" s="21">
        <v>1</v>
      </c>
    </row>
    <row r="599" spans="1:30" x14ac:dyDescent="0.3">
      <c r="A599" s="18" t="str">
        <f t="shared" ref="A599:B599" si="621">IF(AND(ISNUMBER(SEARCH("Yes",C599)),ISNUMBER(SEARCH("Yes",E599)),ISNUMBER(SEARCH("Yes",G599)),ISNUMBER(SEARCH("Yes",I599))),"Yes","No")</f>
        <v>No</v>
      </c>
      <c r="B599" s="18" t="str">
        <f t="shared" si="621"/>
        <v>No</v>
      </c>
      <c r="C599" s="15" t="str">
        <f t="shared" si="527"/>
        <v>No</v>
      </c>
      <c r="D599" s="18" t="str">
        <f t="shared" si="528"/>
        <v>No</v>
      </c>
      <c r="E599" s="18" t="str">
        <f t="shared" si="529"/>
        <v>No</v>
      </c>
      <c r="F599" s="18" t="str">
        <f t="shared" si="530"/>
        <v>No</v>
      </c>
      <c r="G599" s="18" t="str">
        <f t="shared" si="531"/>
        <v>No</v>
      </c>
      <c r="H599" s="18" t="str">
        <f t="shared" si="532"/>
        <v>No</v>
      </c>
      <c r="I599" s="18" t="str">
        <f t="shared" si="533"/>
        <v>Yes</v>
      </c>
      <c r="J599" s="18" t="str">
        <f t="shared" si="534"/>
        <v>Yes</v>
      </c>
      <c r="K599" s="21">
        <v>597</v>
      </c>
      <c r="L599" s="5" t="s">
        <v>1445</v>
      </c>
      <c r="M599" s="5" t="s">
        <v>1446</v>
      </c>
      <c r="N599" s="5" t="s">
        <v>2307</v>
      </c>
      <c r="O599" s="5" t="s">
        <v>152</v>
      </c>
      <c r="P599" s="5" t="s">
        <v>2724</v>
      </c>
      <c r="Q599" s="34" t="s">
        <v>4476</v>
      </c>
      <c r="R599" s="21">
        <v>1</v>
      </c>
      <c r="S599" s="22"/>
      <c r="T599" s="22"/>
      <c r="U599" s="22"/>
      <c r="V599" s="22"/>
      <c r="W599" s="22"/>
      <c r="X599" s="22"/>
      <c r="Y599" s="22"/>
      <c r="Z599" s="22"/>
      <c r="AA599" s="5" t="s">
        <v>2310</v>
      </c>
      <c r="AB599" s="5" t="s">
        <v>4477</v>
      </c>
      <c r="AC599" s="34" t="s">
        <v>4478</v>
      </c>
      <c r="AD599" s="21">
        <v>1</v>
      </c>
    </row>
    <row r="600" spans="1:30" x14ac:dyDescent="0.3">
      <c r="A600" s="18" t="str">
        <f t="shared" ref="A600:B600" si="622">IF(AND(ISNUMBER(SEARCH("Yes",C600)),ISNUMBER(SEARCH("Yes",E600)),ISNUMBER(SEARCH("Yes",G600)),ISNUMBER(SEARCH("Yes",I600))),"Yes","No")</f>
        <v>No</v>
      </c>
      <c r="B600" s="18" t="str">
        <f t="shared" si="622"/>
        <v>No</v>
      </c>
      <c r="C600" s="15" t="str">
        <f t="shared" si="527"/>
        <v>No</v>
      </c>
      <c r="D600" s="18" t="str">
        <f t="shared" si="528"/>
        <v>No</v>
      </c>
      <c r="E600" s="18" t="str">
        <f t="shared" si="529"/>
        <v>No</v>
      </c>
      <c r="F600" s="18" t="str">
        <f t="shared" si="530"/>
        <v>No</v>
      </c>
      <c r="G600" s="18" t="str">
        <f t="shared" si="531"/>
        <v>No</v>
      </c>
      <c r="H600" s="18" t="str">
        <f t="shared" si="532"/>
        <v>No</v>
      </c>
      <c r="I600" s="18" t="str">
        <f t="shared" si="533"/>
        <v>Yes</v>
      </c>
      <c r="J600" s="18" t="str">
        <f t="shared" si="534"/>
        <v>Yes</v>
      </c>
      <c r="K600" s="21">
        <v>598</v>
      </c>
      <c r="L600" s="5" t="s">
        <v>1447</v>
      </c>
      <c r="M600" s="5" t="s">
        <v>1448</v>
      </c>
      <c r="N600" s="5" t="s">
        <v>2307</v>
      </c>
      <c r="O600" s="5" t="s">
        <v>152</v>
      </c>
      <c r="P600" s="5" t="s">
        <v>4479</v>
      </c>
      <c r="Q600" s="34" t="s">
        <v>2587</v>
      </c>
      <c r="R600" s="21">
        <v>1</v>
      </c>
      <c r="S600" s="22"/>
      <c r="T600" s="22"/>
      <c r="U600" s="22"/>
      <c r="V600" s="22"/>
      <c r="W600" s="22"/>
      <c r="X600" s="22"/>
      <c r="Y600" s="22"/>
      <c r="Z600" s="22"/>
      <c r="AA600" s="5" t="s">
        <v>24</v>
      </c>
      <c r="AB600" s="5" t="s">
        <v>4480</v>
      </c>
      <c r="AC600" s="34" t="s">
        <v>4481</v>
      </c>
      <c r="AD600" s="21">
        <v>1</v>
      </c>
    </row>
    <row r="601" spans="1:30" x14ac:dyDescent="0.3">
      <c r="A601" s="18" t="str">
        <f t="shared" ref="A601:B601" si="623">IF(AND(ISNUMBER(SEARCH("Yes",C601)),ISNUMBER(SEARCH("Yes",E601)),ISNUMBER(SEARCH("Yes",G601)),ISNUMBER(SEARCH("Yes",I601))),"Yes","No")</f>
        <v>No</v>
      </c>
      <c r="B601" s="18" t="str">
        <f t="shared" si="623"/>
        <v>No</v>
      </c>
      <c r="C601" s="15" t="str">
        <f t="shared" si="527"/>
        <v>No</v>
      </c>
      <c r="D601" s="18" t="str">
        <f t="shared" si="528"/>
        <v>No</v>
      </c>
      <c r="E601" s="18" t="str">
        <f t="shared" si="529"/>
        <v>No</v>
      </c>
      <c r="F601" s="18" t="str">
        <f t="shared" si="530"/>
        <v>No</v>
      </c>
      <c r="G601" s="18" t="str">
        <f t="shared" si="531"/>
        <v>No</v>
      </c>
      <c r="H601" s="18" t="str">
        <f t="shared" si="532"/>
        <v>No</v>
      </c>
      <c r="I601" s="18" t="str">
        <f t="shared" si="533"/>
        <v>Yes</v>
      </c>
      <c r="J601" s="18" t="str">
        <f t="shared" si="534"/>
        <v>Yes</v>
      </c>
      <c r="K601" s="21">
        <v>599</v>
      </c>
      <c r="L601" s="5" t="s">
        <v>1449</v>
      </c>
      <c r="M601" s="5" t="s">
        <v>1450</v>
      </c>
      <c r="N601" s="5" t="s">
        <v>2307</v>
      </c>
      <c r="O601" s="5" t="s">
        <v>152</v>
      </c>
      <c r="P601" s="5" t="s">
        <v>4482</v>
      </c>
      <c r="Q601" s="34" t="s">
        <v>4483</v>
      </c>
      <c r="R601" s="21">
        <v>1</v>
      </c>
      <c r="S601" s="22"/>
      <c r="T601" s="22"/>
      <c r="U601" s="22"/>
      <c r="V601" s="22"/>
      <c r="W601" s="22"/>
      <c r="X601" s="22"/>
      <c r="Y601" s="22"/>
      <c r="Z601" s="22"/>
      <c r="AA601" s="5" t="s">
        <v>24</v>
      </c>
      <c r="AB601" s="5" t="s">
        <v>4484</v>
      </c>
      <c r="AC601" s="34" t="s">
        <v>4485</v>
      </c>
      <c r="AD601" s="21">
        <v>1</v>
      </c>
    </row>
    <row r="602" spans="1:30" x14ac:dyDescent="0.3">
      <c r="A602" s="18" t="str">
        <f t="shared" ref="A602:B602" si="624">IF(AND(ISNUMBER(SEARCH("Yes",C602)),ISNUMBER(SEARCH("Yes",E602)),ISNUMBER(SEARCH("Yes",G602)),ISNUMBER(SEARCH("Yes",I602))),"Yes","No")</f>
        <v>No</v>
      </c>
      <c r="B602" s="18" t="str">
        <f t="shared" si="624"/>
        <v>No</v>
      </c>
      <c r="C602" s="15" t="str">
        <f t="shared" si="527"/>
        <v>No</v>
      </c>
      <c r="D602" s="18" t="str">
        <f t="shared" si="528"/>
        <v>No</v>
      </c>
      <c r="E602" s="18" t="str">
        <f t="shared" si="529"/>
        <v>No</v>
      </c>
      <c r="F602" s="18" t="str">
        <f t="shared" si="530"/>
        <v>No</v>
      </c>
      <c r="G602" s="18" t="str">
        <f t="shared" si="531"/>
        <v>No</v>
      </c>
      <c r="H602" s="18" t="str">
        <f t="shared" si="532"/>
        <v>No</v>
      </c>
      <c r="I602" s="18" t="str">
        <f t="shared" si="533"/>
        <v>Yes</v>
      </c>
      <c r="J602" s="18" t="str">
        <f t="shared" si="534"/>
        <v>No</v>
      </c>
      <c r="K602" s="21">
        <v>600</v>
      </c>
      <c r="L602" s="5" t="s">
        <v>1451</v>
      </c>
      <c r="M602" s="5" t="s">
        <v>1452</v>
      </c>
      <c r="N602" s="5" t="s">
        <v>2307</v>
      </c>
      <c r="O602" s="5" t="s">
        <v>152</v>
      </c>
      <c r="P602" s="5" t="s">
        <v>2412</v>
      </c>
      <c r="Q602" s="34" t="s">
        <v>4486</v>
      </c>
      <c r="R602" s="21">
        <v>1</v>
      </c>
      <c r="S602" s="22"/>
      <c r="T602" s="22"/>
      <c r="U602" s="22"/>
      <c r="V602" s="22"/>
      <c r="W602" s="22"/>
      <c r="X602" s="22"/>
      <c r="Y602" s="22"/>
      <c r="Z602" s="22"/>
      <c r="AA602" s="5" t="s">
        <v>152</v>
      </c>
      <c r="AB602" s="5" t="s">
        <v>3069</v>
      </c>
      <c r="AC602" s="34" t="s">
        <v>4487</v>
      </c>
      <c r="AD602" s="21">
        <v>1</v>
      </c>
    </row>
    <row r="603" spans="1:30" x14ac:dyDescent="0.3">
      <c r="A603" s="18" t="str">
        <f t="shared" ref="A603:B603" si="625">IF(AND(ISNUMBER(SEARCH("Yes",C603)),ISNUMBER(SEARCH("Yes",E603)),ISNUMBER(SEARCH("Yes",G603)),ISNUMBER(SEARCH("Yes",I603))),"Yes","No")</f>
        <v>Yes</v>
      </c>
      <c r="B603" s="18" t="str">
        <f t="shared" si="625"/>
        <v>No</v>
      </c>
      <c r="C603" s="15" t="str">
        <f t="shared" si="527"/>
        <v>Yes</v>
      </c>
      <c r="D603" s="18" t="str">
        <f t="shared" si="528"/>
        <v>No</v>
      </c>
      <c r="E603" s="18" t="str">
        <f t="shared" si="529"/>
        <v>Yes</v>
      </c>
      <c r="F603" s="18" t="str">
        <f t="shared" si="530"/>
        <v>Yes</v>
      </c>
      <c r="G603" s="18" t="str">
        <f t="shared" si="531"/>
        <v>Yes</v>
      </c>
      <c r="H603" s="18" t="str">
        <f t="shared" si="532"/>
        <v>Yes</v>
      </c>
      <c r="I603" s="18" t="str">
        <f t="shared" si="533"/>
        <v>Yes</v>
      </c>
      <c r="J603" s="18" t="str">
        <f t="shared" si="534"/>
        <v>Yes</v>
      </c>
      <c r="K603" s="21">
        <v>601</v>
      </c>
      <c r="L603" s="5" t="s">
        <v>301</v>
      </c>
      <c r="M603" s="5" t="s">
        <v>302</v>
      </c>
      <c r="N603" s="5" t="s">
        <v>2307</v>
      </c>
      <c r="O603" s="5" t="s">
        <v>152</v>
      </c>
      <c r="P603" s="5" t="s">
        <v>3892</v>
      </c>
      <c r="Q603" s="34" t="s">
        <v>4488</v>
      </c>
      <c r="R603" s="21">
        <v>1</v>
      </c>
      <c r="S603" s="5" t="s">
        <v>24</v>
      </c>
      <c r="T603" s="5" t="s">
        <v>4489</v>
      </c>
      <c r="U603" s="34" t="s">
        <v>4490</v>
      </c>
      <c r="V603" s="21">
        <v>1</v>
      </c>
      <c r="W603" s="5" t="s">
        <v>24</v>
      </c>
      <c r="X603" s="5" t="s">
        <v>4491</v>
      </c>
      <c r="Y603" s="34" t="s">
        <v>4492</v>
      </c>
      <c r="Z603" s="21">
        <v>1</v>
      </c>
      <c r="AA603" s="5" t="s">
        <v>2310</v>
      </c>
      <c r="AB603" s="5" t="s">
        <v>4493</v>
      </c>
      <c r="AC603" s="34" t="s">
        <v>4494</v>
      </c>
      <c r="AD603" s="21">
        <v>1</v>
      </c>
    </row>
    <row r="604" spans="1:30" x14ac:dyDescent="0.3">
      <c r="A604" s="18" t="str">
        <f t="shared" ref="A604:B604" si="626">IF(AND(ISNUMBER(SEARCH("Yes",C604)),ISNUMBER(SEARCH("Yes",E604)),ISNUMBER(SEARCH("Yes",G604)),ISNUMBER(SEARCH("Yes",I604))),"Yes","No")</f>
        <v>No</v>
      </c>
      <c r="B604" s="18" t="str">
        <f t="shared" si="626"/>
        <v>No</v>
      </c>
      <c r="C604" s="15" t="str">
        <f t="shared" si="527"/>
        <v>No</v>
      </c>
      <c r="D604" s="18" t="str">
        <f t="shared" si="528"/>
        <v>No</v>
      </c>
      <c r="E604" s="18" t="str">
        <f t="shared" si="529"/>
        <v>No</v>
      </c>
      <c r="F604" s="18" t="str">
        <f t="shared" si="530"/>
        <v>No</v>
      </c>
      <c r="G604" s="18" t="str">
        <f t="shared" si="531"/>
        <v>No</v>
      </c>
      <c r="H604" s="18" t="str">
        <f t="shared" si="532"/>
        <v>No</v>
      </c>
      <c r="I604" s="18" t="str">
        <f t="shared" si="533"/>
        <v>Yes</v>
      </c>
      <c r="J604" s="18" t="str">
        <f t="shared" si="534"/>
        <v>Yes</v>
      </c>
      <c r="K604" s="21">
        <v>602</v>
      </c>
      <c r="L604" s="5" t="s">
        <v>1453</v>
      </c>
      <c r="M604" s="5" t="s">
        <v>1454</v>
      </c>
      <c r="N604" s="5" t="s">
        <v>2307</v>
      </c>
      <c r="O604" s="5" t="s">
        <v>152</v>
      </c>
      <c r="P604" s="5" t="s">
        <v>2427</v>
      </c>
      <c r="Q604" s="34" t="s">
        <v>2803</v>
      </c>
      <c r="R604" s="21">
        <v>1</v>
      </c>
      <c r="S604" s="22"/>
      <c r="T604" s="22"/>
      <c r="U604" s="22"/>
      <c r="V604" s="22"/>
      <c r="W604" s="22"/>
      <c r="X604" s="22"/>
      <c r="Y604" s="22"/>
      <c r="Z604" s="22"/>
      <c r="AA604" s="5" t="s">
        <v>2310</v>
      </c>
      <c r="AB604" s="5" t="s">
        <v>4495</v>
      </c>
      <c r="AC604" s="34" t="s">
        <v>4496</v>
      </c>
      <c r="AD604" s="21">
        <v>1</v>
      </c>
    </row>
    <row r="605" spans="1:30" x14ac:dyDescent="0.3">
      <c r="A605" s="18" t="str">
        <f t="shared" ref="A605:B605" si="627">IF(AND(ISNUMBER(SEARCH("Yes",C605)),ISNUMBER(SEARCH("Yes",E605)),ISNUMBER(SEARCH("Yes",G605)),ISNUMBER(SEARCH("Yes",I605))),"Yes","No")</f>
        <v>No</v>
      </c>
      <c r="B605" s="18" t="str">
        <f t="shared" si="627"/>
        <v>No</v>
      </c>
      <c r="C605" s="15" t="str">
        <f t="shared" si="527"/>
        <v>No</v>
      </c>
      <c r="D605" s="18" t="str">
        <f t="shared" si="528"/>
        <v>No</v>
      </c>
      <c r="E605" s="18" t="str">
        <f t="shared" si="529"/>
        <v>Yes</v>
      </c>
      <c r="F605" s="18" t="str">
        <f t="shared" si="530"/>
        <v>Yes</v>
      </c>
      <c r="G605" s="18" t="str">
        <f t="shared" si="531"/>
        <v>No</v>
      </c>
      <c r="H605" s="18" t="str">
        <f t="shared" si="532"/>
        <v>Yes</v>
      </c>
      <c r="I605" s="18" t="str">
        <f t="shared" si="533"/>
        <v>Yes</v>
      </c>
      <c r="J605" s="18" t="str">
        <f t="shared" si="534"/>
        <v>Yes</v>
      </c>
      <c r="K605" s="21">
        <v>603</v>
      </c>
      <c r="L605" s="5" t="s">
        <v>374</v>
      </c>
      <c r="M605" s="5" t="s">
        <v>375</v>
      </c>
      <c r="N605" s="5" t="s">
        <v>2307</v>
      </c>
      <c r="O605" s="5" t="s">
        <v>152</v>
      </c>
      <c r="P605" s="5" t="s">
        <v>3199</v>
      </c>
      <c r="Q605" s="34" t="s">
        <v>4497</v>
      </c>
      <c r="R605" s="21">
        <v>1</v>
      </c>
      <c r="S605" s="5" t="s">
        <v>24</v>
      </c>
      <c r="T605" s="5" t="s">
        <v>4498</v>
      </c>
      <c r="U605" s="34" t="s">
        <v>4499</v>
      </c>
      <c r="V605" s="21">
        <v>1</v>
      </c>
      <c r="W605" s="5" t="s">
        <v>2310</v>
      </c>
      <c r="X605" s="5" t="s">
        <v>4500</v>
      </c>
      <c r="Y605" s="34" t="s">
        <v>4501</v>
      </c>
      <c r="Z605" s="21">
        <v>1</v>
      </c>
      <c r="AA605" s="5" t="s">
        <v>24</v>
      </c>
      <c r="AB605" s="5" t="s">
        <v>4502</v>
      </c>
      <c r="AC605" s="34" t="s">
        <v>4503</v>
      </c>
      <c r="AD605" s="21">
        <v>1</v>
      </c>
    </row>
    <row r="606" spans="1:30" x14ac:dyDescent="0.3">
      <c r="A606" s="18" t="str">
        <f t="shared" ref="A606:B606" si="628">IF(AND(ISNUMBER(SEARCH("Yes",C606)),ISNUMBER(SEARCH("Yes",E606)),ISNUMBER(SEARCH("Yes",G606)),ISNUMBER(SEARCH("Yes",I606))),"Yes","No")</f>
        <v>No</v>
      </c>
      <c r="B606" s="18" t="str">
        <f t="shared" si="628"/>
        <v>No</v>
      </c>
      <c r="C606" s="15" t="str">
        <f t="shared" si="527"/>
        <v>No</v>
      </c>
      <c r="D606" s="18" t="str">
        <f t="shared" si="528"/>
        <v>No</v>
      </c>
      <c r="E606" s="18" t="str">
        <f t="shared" si="529"/>
        <v>No</v>
      </c>
      <c r="F606" s="18" t="str">
        <f t="shared" si="530"/>
        <v>No</v>
      </c>
      <c r="G606" s="18" t="str">
        <f t="shared" si="531"/>
        <v>No</v>
      </c>
      <c r="H606" s="18" t="str">
        <f t="shared" si="532"/>
        <v>No</v>
      </c>
      <c r="I606" s="18" t="str">
        <f t="shared" si="533"/>
        <v>Yes</v>
      </c>
      <c r="J606" s="18" t="str">
        <f t="shared" si="534"/>
        <v>Yes</v>
      </c>
      <c r="K606" s="21">
        <v>604</v>
      </c>
      <c r="L606" s="5" t="s">
        <v>1455</v>
      </c>
      <c r="M606" s="5" t="s">
        <v>1456</v>
      </c>
      <c r="N606" s="5" t="s">
        <v>2307</v>
      </c>
      <c r="O606" s="5" t="s">
        <v>152</v>
      </c>
      <c r="P606" s="5" t="s">
        <v>2431</v>
      </c>
      <c r="Q606" s="34" t="s">
        <v>4504</v>
      </c>
      <c r="R606" s="21">
        <v>1</v>
      </c>
      <c r="S606" s="22"/>
      <c r="T606" s="22"/>
      <c r="U606" s="22"/>
      <c r="V606" s="22"/>
      <c r="W606" s="22"/>
      <c r="X606" s="22"/>
      <c r="Y606" s="22"/>
      <c r="Z606" s="22"/>
      <c r="AA606" s="5" t="s">
        <v>2310</v>
      </c>
      <c r="AB606" s="5" t="s">
        <v>4505</v>
      </c>
      <c r="AC606" s="34" t="s">
        <v>4506</v>
      </c>
      <c r="AD606" s="21">
        <v>1</v>
      </c>
    </row>
    <row r="607" spans="1:30" x14ac:dyDescent="0.3">
      <c r="A607" s="18" t="str">
        <f t="shared" ref="A607:B607" si="629">IF(AND(ISNUMBER(SEARCH("Yes",C607)),ISNUMBER(SEARCH("Yes",E607)),ISNUMBER(SEARCH("Yes",G607)),ISNUMBER(SEARCH("Yes",I607))),"Yes","No")</f>
        <v>Yes</v>
      </c>
      <c r="B607" s="18" t="str">
        <f t="shared" si="629"/>
        <v>Yes</v>
      </c>
      <c r="C607" s="15" t="str">
        <f t="shared" si="527"/>
        <v>Yes</v>
      </c>
      <c r="D607" s="18" t="str">
        <f t="shared" si="528"/>
        <v>Yes</v>
      </c>
      <c r="E607" s="18" t="str">
        <f t="shared" si="529"/>
        <v>Yes</v>
      </c>
      <c r="F607" s="18" t="str">
        <f t="shared" si="530"/>
        <v>Yes</v>
      </c>
      <c r="G607" s="18" t="str">
        <f t="shared" si="531"/>
        <v>Yes</v>
      </c>
      <c r="H607" s="18" t="str">
        <f t="shared" si="532"/>
        <v>Yes</v>
      </c>
      <c r="I607" s="18" t="str">
        <f t="shared" si="533"/>
        <v>Yes</v>
      </c>
      <c r="J607" s="18" t="str">
        <f t="shared" si="534"/>
        <v>Yes</v>
      </c>
      <c r="K607" s="21">
        <v>605</v>
      </c>
      <c r="L607" s="5" t="s">
        <v>96</v>
      </c>
      <c r="M607" s="5" t="s">
        <v>97</v>
      </c>
      <c r="N607" s="5" t="s">
        <v>2307</v>
      </c>
      <c r="O607" s="5" t="s">
        <v>24</v>
      </c>
      <c r="P607" s="5" t="s">
        <v>4507</v>
      </c>
      <c r="Q607" s="34" t="s">
        <v>4508</v>
      </c>
      <c r="R607" s="21">
        <v>1</v>
      </c>
      <c r="S607" s="5" t="s">
        <v>24</v>
      </c>
      <c r="T607" s="5" t="s">
        <v>4509</v>
      </c>
      <c r="U607" s="34" t="s">
        <v>4510</v>
      </c>
      <c r="V607" s="21">
        <v>1</v>
      </c>
      <c r="W607" s="5" t="s">
        <v>24</v>
      </c>
      <c r="X607" s="5" t="s">
        <v>4511</v>
      </c>
      <c r="Y607" s="34" t="s">
        <v>4512</v>
      </c>
      <c r="Z607" s="21">
        <v>1</v>
      </c>
      <c r="AA607" s="5" t="s">
        <v>2310</v>
      </c>
      <c r="AB607" s="5" t="s">
        <v>2422</v>
      </c>
      <c r="AC607" s="34" t="s">
        <v>2723</v>
      </c>
      <c r="AD607" s="21">
        <v>1</v>
      </c>
    </row>
    <row r="608" spans="1:30" x14ac:dyDescent="0.3">
      <c r="A608" s="18" t="str">
        <f t="shared" ref="A608:B608" si="630">IF(AND(ISNUMBER(SEARCH("Yes",C608)),ISNUMBER(SEARCH("Yes",E608)),ISNUMBER(SEARCH("Yes",G608)),ISNUMBER(SEARCH("Yes",I608))),"Yes","No")</f>
        <v>No</v>
      </c>
      <c r="B608" s="18" t="str">
        <f t="shared" si="630"/>
        <v>No</v>
      </c>
      <c r="C608" s="15" t="str">
        <f t="shared" si="527"/>
        <v>No</v>
      </c>
      <c r="D608" s="18" t="str">
        <f t="shared" si="528"/>
        <v>No</v>
      </c>
      <c r="E608" s="18" t="str">
        <f t="shared" si="529"/>
        <v>No</v>
      </c>
      <c r="F608" s="18" t="str">
        <f t="shared" si="530"/>
        <v>No</v>
      </c>
      <c r="G608" s="18" t="str">
        <f t="shared" si="531"/>
        <v>No</v>
      </c>
      <c r="H608" s="18" t="str">
        <f t="shared" si="532"/>
        <v>No</v>
      </c>
      <c r="I608" s="18" t="str">
        <f t="shared" si="533"/>
        <v>Yes</v>
      </c>
      <c r="J608" s="18" t="str">
        <f t="shared" si="534"/>
        <v>Yes</v>
      </c>
      <c r="K608" s="21">
        <v>606</v>
      </c>
      <c r="L608" s="5" t="s">
        <v>1457</v>
      </c>
      <c r="M608" s="5" t="s">
        <v>1458</v>
      </c>
      <c r="N608" s="5" t="s">
        <v>2307</v>
      </c>
      <c r="O608" s="5" t="s">
        <v>152</v>
      </c>
      <c r="P608" s="5" t="s">
        <v>4513</v>
      </c>
      <c r="Q608" s="34" t="s">
        <v>4514</v>
      </c>
      <c r="R608" s="21">
        <v>1</v>
      </c>
      <c r="S608" s="22"/>
      <c r="T608" s="22"/>
      <c r="U608" s="22"/>
      <c r="V608" s="22"/>
      <c r="W608" s="22"/>
      <c r="X608" s="22"/>
      <c r="Y608" s="22"/>
      <c r="Z608" s="22"/>
      <c r="AA608" s="5" t="s">
        <v>2310</v>
      </c>
      <c r="AB608" s="5" t="s">
        <v>2473</v>
      </c>
      <c r="AC608" s="34" t="s">
        <v>4515</v>
      </c>
      <c r="AD608" s="21">
        <v>1</v>
      </c>
    </row>
    <row r="609" spans="1:30" x14ac:dyDescent="0.3">
      <c r="A609" s="18" t="str">
        <f t="shared" ref="A609:B609" si="631">IF(AND(ISNUMBER(SEARCH("Yes",C609)),ISNUMBER(SEARCH("Yes",E609)),ISNUMBER(SEARCH("Yes",G609)),ISNUMBER(SEARCH("Yes",I609))),"Yes","No")</f>
        <v>No</v>
      </c>
      <c r="B609" s="18" t="str">
        <f t="shared" si="631"/>
        <v>No</v>
      </c>
      <c r="C609" s="15" t="str">
        <f t="shared" si="527"/>
        <v>No</v>
      </c>
      <c r="D609" s="18" t="str">
        <f t="shared" si="528"/>
        <v>No</v>
      </c>
      <c r="E609" s="18" t="str">
        <f t="shared" si="529"/>
        <v>No</v>
      </c>
      <c r="F609" s="18" t="str">
        <f t="shared" si="530"/>
        <v>No</v>
      </c>
      <c r="G609" s="18" t="str">
        <f t="shared" si="531"/>
        <v>No</v>
      </c>
      <c r="H609" s="18" t="str">
        <f t="shared" si="532"/>
        <v>No</v>
      </c>
      <c r="I609" s="18" t="str">
        <f t="shared" si="533"/>
        <v>Yes</v>
      </c>
      <c r="J609" s="18" t="str">
        <f t="shared" si="534"/>
        <v>Yes</v>
      </c>
      <c r="K609" s="21">
        <v>607</v>
      </c>
      <c r="L609" s="5" t="s">
        <v>1459</v>
      </c>
      <c r="M609" s="5" t="s">
        <v>1460</v>
      </c>
      <c r="N609" s="5" t="s">
        <v>2307</v>
      </c>
      <c r="O609" s="5" t="s">
        <v>152</v>
      </c>
      <c r="P609" s="5" t="s">
        <v>2664</v>
      </c>
      <c r="Q609" s="34" t="s">
        <v>4516</v>
      </c>
      <c r="R609" s="21">
        <v>1</v>
      </c>
      <c r="S609" s="22"/>
      <c r="T609" s="22"/>
      <c r="U609" s="22"/>
      <c r="V609" s="22"/>
      <c r="W609" s="22"/>
      <c r="X609" s="22"/>
      <c r="Y609" s="22"/>
      <c r="Z609" s="22"/>
      <c r="AA609" s="5" t="s">
        <v>2310</v>
      </c>
      <c r="AB609" s="5" t="s">
        <v>4517</v>
      </c>
      <c r="AC609" s="34" t="s">
        <v>4518</v>
      </c>
      <c r="AD609" s="21">
        <v>1</v>
      </c>
    </row>
    <row r="610" spans="1:30" x14ac:dyDescent="0.3">
      <c r="A610" s="18" t="str">
        <f t="shared" ref="A610:B610" si="632">IF(AND(ISNUMBER(SEARCH("Yes",C610)),ISNUMBER(SEARCH("Yes",E610)),ISNUMBER(SEARCH("Yes",G610)),ISNUMBER(SEARCH("Yes",I610))),"Yes","No")</f>
        <v>No</v>
      </c>
      <c r="B610" s="18" t="str">
        <f t="shared" si="632"/>
        <v>No</v>
      </c>
      <c r="C610" s="15" t="str">
        <f t="shared" si="527"/>
        <v>No</v>
      </c>
      <c r="D610" s="18" t="str">
        <f t="shared" si="528"/>
        <v>No</v>
      </c>
      <c r="E610" s="18" t="str">
        <f t="shared" si="529"/>
        <v>No</v>
      </c>
      <c r="F610" s="18" t="str">
        <f t="shared" si="530"/>
        <v>No</v>
      </c>
      <c r="G610" s="18" t="str">
        <f t="shared" si="531"/>
        <v>No</v>
      </c>
      <c r="H610" s="18" t="str">
        <f t="shared" si="532"/>
        <v>No</v>
      </c>
      <c r="I610" s="18" t="str">
        <f t="shared" si="533"/>
        <v>Yes</v>
      </c>
      <c r="J610" s="18" t="str">
        <f t="shared" si="534"/>
        <v>Yes</v>
      </c>
      <c r="K610" s="21">
        <v>608</v>
      </c>
      <c r="L610" s="5" t="s">
        <v>1461</v>
      </c>
      <c r="M610" s="5" t="s">
        <v>1462</v>
      </c>
      <c r="N610" s="5" t="s">
        <v>2307</v>
      </c>
      <c r="O610" s="5" t="s">
        <v>152</v>
      </c>
      <c r="P610" s="5" t="s">
        <v>4519</v>
      </c>
      <c r="Q610" s="34" t="s">
        <v>4520</v>
      </c>
      <c r="R610" s="21">
        <v>1</v>
      </c>
      <c r="S610" s="22"/>
      <c r="T610" s="22"/>
      <c r="U610" s="22"/>
      <c r="V610" s="22"/>
      <c r="W610" s="22"/>
      <c r="X610" s="22"/>
      <c r="Y610" s="22"/>
      <c r="Z610" s="22"/>
      <c r="AA610" s="5" t="s">
        <v>2310</v>
      </c>
      <c r="AB610" s="5" t="s">
        <v>4521</v>
      </c>
      <c r="AC610" s="34" t="s">
        <v>4522</v>
      </c>
      <c r="AD610" s="21">
        <v>1</v>
      </c>
    </row>
    <row r="611" spans="1:30" x14ac:dyDescent="0.3">
      <c r="A611" s="18" t="str">
        <f t="shared" ref="A611:B611" si="633">IF(AND(ISNUMBER(SEARCH("Yes",C611)),ISNUMBER(SEARCH("Yes",E611)),ISNUMBER(SEARCH("Yes",G611)),ISNUMBER(SEARCH("Yes",I611))),"Yes","No")</f>
        <v>No</v>
      </c>
      <c r="B611" s="18" t="str">
        <f t="shared" si="633"/>
        <v>No</v>
      </c>
      <c r="C611" s="15" t="str">
        <f t="shared" si="527"/>
        <v>No</v>
      </c>
      <c r="D611" s="18" t="str">
        <f t="shared" si="528"/>
        <v>No</v>
      </c>
      <c r="E611" s="18" t="str">
        <f t="shared" si="529"/>
        <v>No</v>
      </c>
      <c r="F611" s="18" t="str">
        <f t="shared" si="530"/>
        <v>No</v>
      </c>
      <c r="G611" s="18" t="str">
        <f t="shared" si="531"/>
        <v>No</v>
      </c>
      <c r="H611" s="18" t="str">
        <f t="shared" si="532"/>
        <v>No</v>
      </c>
      <c r="I611" s="18" t="str">
        <f t="shared" si="533"/>
        <v>Yes</v>
      </c>
      <c r="J611" s="18" t="str">
        <f t="shared" si="534"/>
        <v>Yes</v>
      </c>
      <c r="K611" s="21">
        <v>609</v>
      </c>
      <c r="L611" s="5" t="s">
        <v>1463</v>
      </c>
      <c r="M611" s="5" t="s">
        <v>1464</v>
      </c>
      <c r="N611" s="5" t="s">
        <v>2307</v>
      </c>
      <c r="O611" s="5" t="s">
        <v>152</v>
      </c>
      <c r="P611" s="5" t="s">
        <v>2325</v>
      </c>
      <c r="Q611" s="34" t="s">
        <v>4523</v>
      </c>
      <c r="R611" s="21">
        <v>1</v>
      </c>
      <c r="S611" s="22"/>
      <c r="T611" s="22"/>
      <c r="U611" s="22"/>
      <c r="V611" s="22"/>
      <c r="W611" s="22"/>
      <c r="X611" s="22"/>
      <c r="Y611" s="22"/>
      <c r="Z611" s="22"/>
      <c r="AA611" s="5" t="s">
        <v>2310</v>
      </c>
      <c r="AB611" s="5" t="s">
        <v>4524</v>
      </c>
      <c r="AC611" s="34" t="s">
        <v>4525</v>
      </c>
      <c r="AD611" s="21">
        <v>1</v>
      </c>
    </row>
    <row r="612" spans="1:30" x14ac:dyDescent="0.3">
      <c r="A612" s="18" t="str">
        <f t="shared" ref="A612:B612" si="634">IF(AND(ISNUMBER(SEARCH("Yes",C612)),ISNUMBER(SEARCH("Yes",E612)),ISNUMBER(SEARCH("Yes",G612)),ISNUMBER(SEARCH("Yes",I612))),"Yes","No")</f>
        <v>No</v>
      </c>
      <c r="B612" s="18" t="str">
        <f t="shared" si="634"/>
        <v>No</v>
      </c>
      <c r="C612" s="15" t="str">
        <f t="shared" si="527"/>
        <v>No</v>
      </c>
      <c r="D612" s="18" t="str">
        <f t="shared" si="528"/>
        <v>No</v>
      </c>
      <c r="E612" s="18" t="str">
        <f t="shared" si="529"/>
        <v>No</v>
      </c>
      <c r="F612" s="18" t="str">
        <f t="shared" si="530"/>
        <v>No</v>
      </c>
      <c r="G612" s="18" t="str">
        <f t="shared" si="531"/>
        <v>No</v>
      </c>
      <c r="H612" s="18" t="str">
        <f t="shared" si="532"/>
        <v>No</v>
      </c>
      <c r="I612" s="18" t="str">
        <f t="shared" si="533"/>
        <v>Yes</v>
      </c>
      <c r="J612" s="18" t="str">
        <f t="shared" si="534"/>
        <v>Yes</v>
      </c>
      <c r="K612" s="21">
        <v>610</v>
      </c>
      <c r="L612" s="5" t="s">
        <v>1465</v>
      </c>
      <c r="M612" s="5" t="s">
        <v>1466</v>
      </c>
      <c r="N612" s="5" t="s">
        <v>2307</v>
      </c>
      <c r="O612" s="5" t="s">
        <v>152</v>
      </c>
      <c r="P612" s="5" t="s">
        <v>2804</v>
      </c>
      <c r="Q612" s="34" t="s">
        <v>4526</v>
      </c>
      <c r="R612" s="21">
        <v>1</v>
      </c>
      <c r="S612" s="22"/>
      <c r="T612" s="22"/>
      <c r="U612" s="22"/>
      <c r="V612" s="22"/>
      <c r="W612" s="22"/>
      <c r="X612" s="22"/>
      <c r="Y612" s="22"/>
      <c r="Z612" s="22"/>
      <c r="AA612" s="5" t="s">
        <v>2310</v>
      </c>
      <c r="AB612" s="5" t="s">
        <v>2422</v>
      </c>
      <c r="AC612" s="34" t="s">
        <v>2471</v>
      </c>
      <c r="AD612" s="21">
        <v>1</v>
      </c>
    </row>
    <row r="613" spans="1:30" x14ac:dyDescent="0.3">
      <c r="A613" s="18" t="str">
        <f t="shared" ref="A613:B613" si="635">IF(AND(ISNUMBER(SEARCH("Yes",C613)),ISNUMBER(SEARCH("Yes",E613)),ISNUMBER(SEARCH("Yes",G613)),ISNUMBER(SEARCH("Yes",I613))),"Yes","No")</f>
        <v>Yes</v>
      </c>
      <c r="B613" s="18" t="str">
        <f t="shared" si="635"/>
        <v>No</v>
      </c>
      <c r="C613" s="15" t="str">
        <f t="shared" si="527"/>
        <v>Yes</v>
      </c>
      <c r="D613" s="18" t="str">
        <f t="shared" si="528"/>
        <v>No</v>
      </c>
      <c r="E613" s="18" t="str">
        <f t="shared" si="529"/>
        <v>Yes</v>
      </c>
      <c r="F613" s="18" t="str">
        <f t="shared" si="530"/>
        <v>Yes</v>
      </c>
      <c r="G613" s="18" t="str">
        <f t="shared" si="531"/>
        <v>Yes</v>
      </c>
      <c r="H613" s="18" t="str">
        <f t="shared" si="532"/>
        <v>Yes</v>
      </c>
      <c r="I613" s="18" t="str">
        <f t="shared" si="533"/>
        <v>Yes</v>
      </c>
      <c r="J613" s="18" t="str">
        <f t="shared" si="534"/>
        <v>Yes</v>
      </c>
      <c r="K613" s="21">
        <v>611</v>
      </c>
      <c r="L613" s="5" t="s">
        <v>273</v>
      </c>
      <c r="M613" s="5" t="s">
        <v>274</v>
      </c>
      <c r="N613" s="5" t="s">
        <v>2307</v>
      </c>
      <c r="O613" s="5" t="s">
        <v>152</v>
      </c>
      <c r="P613" s="5" t="s">
        <v>2987</v>
      </c>
      <c r="Q613" s="34" t="s">
        <v>4527</v>
      </c>
      <c r="R613" s="21">
        <v>1</v>
      </c>
      <c r="S613" s="5" t="s">
        <v>2310</v>
      </c>
      <c r="T613" s="5" t="s">
        <v>4528</v>
      </c>
      <c r="U613" s="34" t="s">
        <v>4529</v>
      </c>
      <c r="V613" s="21">
        <v>1</v>
      </c>
      <c r="W613" s="5" t="s">
        <v>24</v>
      </c>
      <c r="X613" s="5" t="s">
        <v>4530</v>
      </c>
      <c r="Y613" s="34" t="s">
        <v>4531</v>
      </c>
      <c r="Z613" s="21">
        <v>1</v>
      </c>
      <c r="AA613" s="5" t="s">
        <v>2310</v>
      </c>
      <c r="AB613" s="5" t="s">
        <v>2323</v>
      </c>
      <c r="AC613" s="34" t="s">
        <v>2324</v>
      </c>
      <c r="AD613" s="21">
        <v>1</v>
      </c>
    </row>
    <row r="614" spans="1:30" x14ac:dyDescent="0.3">
      <c r="A614" s="18" t="str">
        <f t="shared" ref="A614:B614" si="636">IF(AND(ISNUMBER(SEARCH("Yes",C614)),ISNUMBER(SEARCH("Yes",E614)),ISNUMBER(SEARCH("Yes",G614)),ISNUMBER(SEARCH("Yes",I614))),"Yes","No")</f>
        <v>No</v>
      </c>
      <c r="B614" s="18" t="str">
        <f t="shared" si="636"/>
        <v>No</v>
      </c>
      <c r="C614" s="15" t="str">
        <f t="shared" si="527"/>
        <v>No</v>
      </c>
      <c r="D614" s="18" t="str">
        <f t="shared" si="528"/>
        <v>No</v>
      </c>
      <c r="E614" s="18" t="str">
        <f t="shared" si="529"/>
        <v>No</v>
      </c>
      <c r="F614" s="18" t="str">
        <f t="shared" si="530"/>
        <v>No</v>
      </c>
      <c r="G614" s="18" t="str">
        <f t="shared" si="531"/>
        <v>No</v>
      </c>
      <c r="H614" s="18" t="str">
        <f t="shared" si="532"/>
        <v>No</v>
      </c>
      <c r="I614" s="18" t="str">
        <f t="shared" si="533"/>
        <v>Yes</v>
      </c>
      <c r="J614" s="18" t="str">
        <f t="shared" si="534"/>
        <v>Yes</v>
      </c>
      <c r="K614" s="21">
        <v>612</v>
      </c>
      <c r="L614" s="5" t="s">
        <v>1467</v>
      </c>
      <c r="M614" s="5" t="s">
        <v>1468</v>
      </c>
      <c r="N614" s="5" t="s">
        <v>2307</v>
      </c>
      <c r="O614" s="5" t="s">
        <v>152</v>
      </c>
      <c r="P614" s="5" t="s">
        <v>3055</v>
      </c>
      <c r="Q614" s="34" t="s">
        <v>4532</v>
      </c>
      <c r="R614" s="21">
        <v>1</v>
      </c>
      <c r="S614" s="22"/>
      <c r="T614" s="22"/>
      <c r="U614" s="22"/>
      <c r="V614" s="22"/>
      <c r="W614" s="22"/>
      <c r="X614" s="22"/>
      <c r="Y614" s="22"/>
      <c r="Z614" s="22"/>
      <c r="AA614" s="5" t="s">
        <v>2310</v>
      </c>
      <c r="AB614" s="5" t="s">
        <v>2323</v>
      </c>
      <c r="AC614" s="34" t="s">
        <v>2476</v>
      </c>
      <c r="AD614" s="21">
        <v>1</v>
      </c>
    </row>
    <row r="615" spans="1:30" x14ac:dyDescent="0.3">
      <c r="A615" s="18" t="str">
        <f t="shared" ref="A615:B615" si="637">IF(AND(ISNUMBER(SEARCH("Yes",C615)),ISNUMBER(SEARCH("Yes",E615)),ISNUMBER(SEARCH("Yes",G615)),ISNUMBER(SEARCH("Yes",I615))),"Yes","No")</f>
        <v>No</v>
      </c>
      <c r="B615" s="18" t="str">
        <f t="shared" si="637"/>
        <v>No</v>
      </c>
      <c r="C615" s="15" t="str">
        <f t="shared" si="527"/>
        <v>No</v>
      </c>
      <c r="D615" s="18" t="str">
        <f t="shared" si="528"/>
        <v>No</v>
      </c>
      <c r="E615" s="18" t="str">
        <f t="shared" si="529"/>
        <v>No</v>
      </c>
      <c r="F615" s="18" t="str">
        <f t="shared" si="530"/>
        <v>No</v>
      </c>
      <c r="G615" s="18" t="str">
        <f t="shared" si="531"/>
        <v>No</v>
      </c>
      <c r="H615" s="18" t="str">
        <f t="shared" si="532"/>
        <v>No</v>
      </c>
      <c r="I615" s="18" t="str">
        <f t="shared" si="533"/>
        <v>Yes</v>
      </c>
      <c r="J615" s="18" t="str">
        <f t="shared" si="534"/>
        <v>Yes</v>
      </c>
      <c r="K615" s="21">
        <v>613</v>
      </c>
      <c r="L615" s="5" t="s">
        <v>1469</v>
      </c>
      <c r="M615" s="5" t="s">
        <v>1470</v>
      </c>
      <c r="N615" s="5" t="s">
        <v>2307</v>
      </c>
      <c r="O615" s="5" t="s">
        <v>152</v>
      </c>
      <c r="P615" s="5" t="s">
        <v>2392</v>
      </c>
      <c r="Q615" s="34" t="s">
        <v>4533</v>
      </c>
      <c r="R615" s="21">
        <v>1</v>
      </c>
      <c r="S615" s="22"/>
      <c r="T615" s="22"/>
      <c r="U615" s="22"/>
      <c r="V615" s="22"/>
      <c r="W615" s="22"/>
      <c r="X615" s="22"/>
      <c r="Y615" s="22"/>
      <c r="Z615" s="22"/>
      <c r="AA615" s="5" t="s">
        <v>24</v>
      </c>
      <c r="AB615" s="5" t="s">
        <v>4534</v>
      </c>
      <c r="AC615" s="34" t="s">
        <v>4535</v>
      </c>
      <c r="AD615" s="21">
        <v>1</v>
      </c>
    </row>
    <row r="616" spans="1:30" x14ac:dyDescent="0.3">
      <c r="A616" s="18" t="str">
        <f t="shared" ref="A616:B616" si="638">IF(AND(ISNUMBER(SEARCH("Yes",C616)),ISNUMBER(SEARCH("Yes",E616)),ISNUMBER(SEARCH("Yes",G616)),ISNUMBER(SEARCH("Yes",I616))),"Yes","No")</f>
        <v>Yes</v>
      </c>
      <c r="B616" s="18" t="str">
        <f t="shared" si="638"/>
        <v>Yes</v>
      </c>
      <c r="C616" s="15" t="str">
        <f t="shared" si="527"/>
        <v>Yes</v>
      </c>
      <c r="D616" s="18" t="str">
        <f t="shared" si="528"/>
        <v>Yes</v>
      </c>
      <c r="E616" s="18" t="str">
        <f t="shared" si="529"/>
        <v>Yes</v>
      </c>
      <c r="F616" s="18" t="str">
        <f t="shared" si="530"/>
        <v>Yes</v>
      </c>
      <c r="G616" s="18" t="str">
        <f t="shared" si="531"/>
        <v>Yes</v>
      </c>
      <c r="H616" s="18" t="str">
        <f t="shared" si="532"/>
        <v>Yes</v>
      </c>
      <c r="I616" s="18" t="str">
        <f t="shared" si="533"/>
        <v>Yes</v>
      </c>
      <c r="J616" s="18" t="str">
        <f t="shared" si="534"/>
        <v>Yes</v>
      </c>
      <c r="K616" s="21">
        <v>614</v>
      </c>
      <c r="L616" s="5" t="s">
        <v>75</v>
      </c>
      <c r="M616" s="5" t="s">
        <v>98</v>
      </c>
      <c r="N616" s="5" t="s">
        <v>2307</v>
      </c>
      <c r="O616" s="5" t="s">
        <v>24</v>
      </c>
      <c r="P616" s="5" t="s">
        <v>4536</v>
      </c>
      <c r="Q616" s="34" t="s">
        <v>4537</v>
      </c>
      <c r="R616" s="21">
        <v>1</v>
      </c>
      <c r="S616" s="5" t="s">
        <v>24</v>
      </c>
      <c r="T616" s="5" t="s">
        <v>4538</v>
      </c>
      <c r="U616" s="34" t="s">
        <v>4539</v>
      </c>
      <c r="V616" s="21">
        <v>1</v>
      </c>
      <c r="W616" s="5" t="s">
        <v>24</v>
      </c>
      <c r="X616" s="5" t="s">
        <v>4540</v>
      </c>
      <c r="Y616" s="34" t="s">
        <v>4541</v>
      </c>
      <c r="Z616" s="21">
        <v>1</v>
      </c>
      <c r="AA616" s="5" t="s">
        <v>24</v>
      </c>
      <c r="AB616" s="5" t="s">
        <v>4542</v>
      </c>
      <c r="AC616" s="34" t="s">
        <v>4543</v>
      </c>
      <c r="AD616" s="21">
        <v>1</v>
      </c>
    </row>
    <row r="617" spans="1:30" x14ac:dyDescent="0.3">
      <c r="A617" s="18" t="str">
        <f t="shared" ref="A617:B617" si="639">IF(AND(ISNUMBER(SEARCH("Yes",C617)),ISNUMBER(SEARCH("Yes",E617)),ISNUMBER(SEARCH("Yes",G617)),ISNUMBER(SEARCH("Yes",I617))),"Yes","No")</f>
        <v>No</v>
      </c>
      <c r="B617" s="18" t="str">
        <f t="shared" si="639"/>
        <v>No</v>
      </c>
      <c r="C617" s="15" t="str">
        <f t="shared" si="527"/>
        <v>No</v>
      </c>
      <c r="D617" s="18" t="str">
        <f t="shared" si="528"/>
        <v>No</v>
      </c>
      <c r="E617" s="18" t="str">
        <f t="shared" si="529"/>
        <v>No</v>
      </c>
      <c r="F617" s="18" t="str">
        <f t="shared" si="530"/>
        <v>No</v>
      </c>
      <c r="G617" s="18" t="str">
        <f t="shared" si="531"/>
        <v>No</v>
      </c>
      <c r="H617" s="18" t="str">
        <f t="shared" si="532"/>
        <v>No</v>
      </c>
      <c r="I617" s="18" t="str">
        <f t="shared" si="533"/>
        <v>Yes</v>
      </c>
      <c r="J617" s="18" t="str">
        <f t="shared" si="534"/>
        <v>Yes</v>
      </c>
      <c r="K617" s="21">
        <v>615</v>
      </c>
      <c r="L617" s="5" t="s">
        <v>1471</v>
      </c>
      <c r="M617" s="5" t="s">
        <v>1472</v>
      </c>
      <c r="N617" s="5" t="s">
        <v>2307</v>
      </c>
      <c r="O617" s="5" t="s">
        <v>152</v>
      </c>
      <c r="P617" s="5" t="s">
        <v>3458</v>
      </c>
      <c r="Q617" s="34" t="s">
        <v>4544</v>
      </c>
      <c r="R617" s="21">
        <v>1</v>
      </c>
      <c r="S617" s="22"/>
      <c r="T617" s="22"/>
      <c r="U617" s="22"/>
      <c r="V617" s="22"/>
      <c r="W617" s="22"/>
      <c r="X617" s="22"/>
      <c r="Y617" s="22"/>
      <c r="Z617" s="22"/>
      <c r="AA617" s="5" t="s">
        <v>2310</v>
      </c>
      <c r="AB617" s="5" t="s">
        <v>2386</v>
      </c>
      <c r="AC617" s="34" t="s">
        <v>2387</v>
      </c>
      <c r="AD617" s="21">
        <v>1</v>
      </c>
    </row>
    <row r="618" spans="1:30" x14ac:dyDescent="0.3">
      <c r="A618" s="18" t="str">
        <f t="shared" ref="A618:B618" si="640">IF(AND(ISNUMBER(SEARCH("Yes",C618)),ISNUMBER(SEARCH("Yes",E618)),ISNUMBER(SEARCH("Yes",G618)),ISNUMBER(SEARCH("Yes",I618))),"Yes","No")</f>
        <v>No</v>
      </c>
      <c r="B618" s="18" t="str">
        <f t="shared" si="640"/>
        <v>No</v>
      </c>
      <c r="C618" s="15" t="str">
        <f t="shared" si="527"/>
        <v>No</v>
      </c>
      <c r="D618" s="18" t="str">
        <f t="shared" si="528"/>
        <v>No</v>
      </c>
      <c r="E618" s="18" t="str">
        <f t="shared" si="529"/>
        <v>No</v>
      </c>
      <c r="F618" s="18" t="str">
        <f t="shared" si="530"/>
        <v>No</v>
      </c>
      <c r="G618" s="18" t="str">
        <f t="shared" si="531"/>
        <v>No</v>
      </c>
      <c r="H618" s="18" t="str">
        <f t="shared" si="532"/>
        <v>No</v>
      </c>
      <c r="I618" s="18" t="str">
        <f t="shared" si="533"/>
        <v>Yes</v>
      </c>
      <c r="J618" s="18" t="str">
        <f t="shared" si="534"/>
        <v>No</v>
      </c>
      <c r="K618" s="21">
        <v>616</v>
      </c>
      <c r="L618" s="5" t="s">
        <v>1473</v>
      </c>
      <c r="M618" s="5" t="s">
        <v>1474</v>
      </c>
      <c r="N618" s="5" t="s">
        <v>2307</v>
      </c>
      <c r="O618" s="5" t="s">
        <v>152</v>
      </c>
      <c r="P618" s="5" t="s">
        <v>2449</v>
      </c>
      <c r="Q618" s="34" t="s">
        <v>4545</v>
      </c>
      <c r="R618" s="21">
        <v>1</v>
      </c>
      <c r="S618" s="22"/>
      <c r="T618" s="22"/>
      <c r="U618" s="22"/>
      <c r="V618" s="22"/>
      <c r="W618" s="22"/>
      <c r="X618" s="22"/>
      <c r="Y618" s="22"/>
      <c r="Z618" s="22"/>
      <c r="AA618" s="5" t="s">
        <v>152</v>
      </c>
      <c r="AB618" s="5" t="s">
        <v>4546</v>
      </c>
      <c r="AC618" s="34" t="s">
        <v>4547</v>
      </c>
      <c r="AD618" s="21">
        <v>1</v>
      </c>
    </row>
    <row r="619" spans="1:30" x14ac:dyDescent="0.3">
      <c r="A619" s="18" t="str">
        <f t="shared" ref="A619:B619" si="641">IF(AND(ISNUMBER(SEARCH("Yes",C619)),ISNUMBER(SEARCH("Yes",E619)),ISNUMBER(SEARCH("Yes",G619)),ISNUMBER(SEARCH("Yes",I619))),"Yes","No")</f>
        <v>No</v>
      </c>
      <c r="B619" s="18" t="str">
        <f t="shared" si="641"/>
        <v>No</v>
      </c>
      <c r="C619" s="15" t="str">
        <f t="shared" si="527"/>
        <v>No</v>
      </c>
      <c r="D619" s="18" t="str">
        <f t="shared" si="528"/>
        <v>No</v>
      </c>
      <c r="E619" s="18" t="str">
        <f t="shared" si="529"/>
        <v>No</v>
      </c>
      <c r="F619" s="18" t="str">
        <f t="shared" si="530"/>
        <v>No</v>
      </c>
      <c r="G619" s="18" t="str">
        <f t="shared" si="531"/>
        <v>No</v>
      </c>
      <c r="H619" s="18" t="str">
        <f t="shared" si="532"/>
        <v>No</v>
      </c>
      <c r="I619" s="18" t="str">
        <f t="shared" si="533"/>
        <v>Yes</v>
      </c>
      <c r="J619" s="18" t="str">
        <f t="shared" si="534"/>
        <v>Yes</v>
      </c>
      <c r="K619" s="21">
        <v>617</v>
      </c>
      <c r="L619" s="5" t="s">
        <v>1475</v>
      </c>
      <c r="M619" s="5" t="s">
        <v>1476</v>
      </c>
      <c r="N619" s="5" t="s">
        <v>2307</v>
      </c>
      <c r="O619" s="5" t="s">
        <v>152</v>
      </c>
      <c r="P619" s="5" t="s">
        <v>2412</v>
      </c>
      <c r="Q619" s="34" t="s">
        <v>4548</v>
      </c>
      <c r="R619" s="21">
        <v>1</v>
      </c>
      <c r="S619" s="22"/>
      <c r="T619" s="22"/>
      <c r="U619" s="22"/>
      <c r="V619" s="22"/>
      <c r="W619" s="22"/>
      <c r="X619" s="22"/>
      <c r="Y619" s="22"/>
      <c r="Z619" s="22"/>
      <c r="AA619" s="5" t="s">
        <v>2310</v>
      </c>
      <c r="AB619" s="5" t="s">
        <v>4549</v>
      </c>
      <c r="AC619" s="34" t="s">
        <v>4550</v>
      </c>
      <c r="AD619" s="21">
        <v>1</v>
      </c>
    </row>
    <row r="620" spans="1:30" x14ac:dyDescent="0.3">
      <c r="A620" s="18" t="str">
        <f t="shared" ref="A620:B620" si="642">IF(AND(ISNUMBER(SEARCH("Yes",C620)),ISNUMBER(SEARCH("Yes",E620)),ISNUMBER(SEARCH("Yes",G620)),ISNUMBER(SEARCH("Yes",I620))),"Yes","No")</f>
        <v>No</v>
      </c>
      <c r="B620" s="18" t="str">
        <f t="shared" si="642"/>
        <v>No</v>
      </c>
      <c r="C620" s="15" t="str">
        <f t="shared" si="527"/>
        <v>No</v>
      </c>
      <c r="D620" s="18" t="str">
        <f t="shared" si="528"/>
        <v>No</v>
      </c>
      <c r="E620" s="18" t="str">
        <f t="shared" si="529"/>
        <v>No</v>
      </c>
      <c r="F620" s="18" t="str">
        <f t="shared" si="530"/>
        <v>No</v>
      </c>
      <c r="G620" s="18" t="str">
        <f t="shared" si="531"/>
        <v>No</v>
      </c>
      <c r="H620" s="18" t="str">
        <f t="shared" si="532"/>
        <v>No</v>
      </c>
      <c r="I620" s="18" t="str">
        <f t="shared" si="533"/>
        <v>Yes</v>
      </c>
      <c r="J620" s="18" t="str">
        <f t="shared" si="534"/>
        <v>Yes</v>
      </c>
      <c r="K620" s="21">
        <v>618</v>
      </c>
      <c r="L620" s="5" t="s">
        <v>1477</v>
      </c>
      <c r="M620" s="5" t="s">
        <v>1478</v>
      </c>
      <c r="N620" s="5" t="s">
        <v>2307</v>
      </c>
      <c r="O620" s="5" t="s">
        <v>152</v>
      </c>
      <c r="P620" s="5" t="s">
        <v>4551</v>
      </c>
      <c r="Q620" s="34" t="s">
        <v>4552</v>
      </c>
      <c r="R620" s="21">
        <v>1</v>
      </c>
      <c r="S620" s="22"/>
      <c r="T620" s="22"/>
      <c r="U620" s="22"/>
      <c r="V620" s="22"/>
      <c r="W620" s="22"/>
      <c r="X620" s="22"/>
      <c r="Y620" s="22"/>
      <c r="Z620" s="22"/>
      <c r="AA620" s="5" t="s">
        <v>2310</v>
      </c>
      <c r="AB620" s="5" t="s">
        <v>4553</v>
      </c>
      <c r="AC620" s="34" t="s">
        <v>4554</v>
      </c>
      <c r="AD620" s="21">
        <v>1</v>
      </c>
    </row>
    <row r="621" spans="1:30" x14ac:dyDescent="0.3">
      <c r="A621" s="18" t="str">
        <f t="shared" ref="A621:B621" si="643">IF(AND(ISNUMBER(SEARCH("Yes",C621)),ISNUMBER(SEARCH("Yes",E621)),ISNUMBER(SEARCH("Yes",G621)),ISNUMBER(SEARCH("Yes",I621))),"Yes","No")</f>
        <v>Yes</v>
      </c>
      <c r="B621" s="18" t="str">
        <f t="shared" si="643"/>
        <v>Yes</v>
      </c>
      <c r="C621" s="15" t="str">
        <f t="shared" si="527"/>
        <v>Yes</v>
      </c>
      <c r="D621" s="18" t="str">
        <f t="shared" si="528"/>
        <v>Yes</v>
      </c>
      <c r="E621" s="18" t="str">
        <f t="shared" si="529"/>
        <v>Yes</v>
      </c>
      <c r="F621" s="18" t="str">
        <f t="shared" si="530"/>
        <v>Yes</v>
      </c>
      <c r="G621" s="18" t="str">
        <f t="shared" si="531"/>
        <v>Yes</v>
      </c>
      <c r="H621" s="18" t="str">
        <f t="shared" si="532"/>
        <v>Yes</v>
      </c>
      <c r="I621" s="18" t="str">
        <f t="shared" si="533"/>
        <v>Yes</v>
      </c>
      <c r="J621" s="18" t="str">
        <f t="shared" si="534"/>
        <v>Yes</v>
      </c>
      <c r="K621" s="21">
        <v>619</v>
      </c>
      <c r="L621" s="5" t="s">
        <v>115</v>
      </c>
      <c r="M621" s="5" t="s">
        <v>312</v>
      </c>
      <c r="N621" s="5" t="s">
        <v>2307</v>
      </c>
      <c r="O621" s="5" t="s">
        <v>2310</v>
      </c>
      <c r="P621" s="5" t="s">
        <v>4555</v>
      </c>
      <c r="Q621" s="34" t="s">
        <v>4556</v>
      </c>
      <c r="R621" s="21">
        <v>1</v>
      </c>
      <c r="S621" s="5" t="s">
        <v>24</v>
      </c>
      <c r="T621" s="5" t="s">
        <v>4557</v>
      </c>
      <c r="U621" s="34" t="s">
        <v>4558</v>
      </c>
      <c r="V621" s="21">
        <v>1</v>
      </c>
      <c r="W621" s="5" t="s">
        <v>24</v>
      </c>
      <c r="X621" s="5" t="s">
        <v>4559</v>
      </c>
      <c r="Y621" s="34" t="s">
        <v>4560</v>
      </c>
      <c r="Z621" s="21">
        <v>1</v>
      </c>
      <c r="AA621" s="5" t="s">
        <v>2310</v>
      </c>
      <c r="AB621" s="5" t="s">
        <v>4561</v>
      </c>
      <c r="AC621" s="34" t="s">
        <v>4562</v>
      </c>
      <c r="AD621" s="21">
        <v>1</v>
      </c>
    </row>
    <row r="622" spans="1:30" x14ac:dyDescent="0.3">
      <c r="A622" s="18" t="str">
        <f t="shared" ref="A622:B622" si="644">IF(AND(ISNUMBER(SEARCH("Yes",C622)),ISNUMBER(SEARCH("Yes",E622)),ISNUMBER(SEARCH("Yes",G622)),ISNUMBER(SEARCH("Yes",I622))),"Yes","No")</f>
        <v>No</v>
      </c>
      <c r="B622" s="18" t="str">
        <f t="shared" si="644"/>
        <v>No</v>
      </c>
      <c r="C622" s="15" t="str">
        <f t="shared" si="527"/>
        <v>No</v>
      </c>
      <c r="D622" s="18" t="str">
        <f t="shared" si="528"/>
        <v>No</v>
      </c>
      <c r="E622" s="18" t="str">
        <f t="shared" si="529"/>
        <v>No</v>
      </c>
      <c r="F622" s="18" t="str">
        <f t="shared" si="530"/>
        <v>No</v>
      </c>
      <c r="G622" s="18" t="str">
        <f t="shared" si="531"/>
        <v>No</v>
      </c>
      <c r="H622" s="18" t="str">
        <f t="shared" si="532"/>
        <v>No</v>
      </c>
      <c r="I622" s="18" t="str">
        <f t="shared" si="533"/>
        <v>Yes</v>
      </c>
      <c r="J622" s="18" t="str">
        <f t="shared" si="534"/>
        <v>Yes</v>
      </c>
      <c r="K622" s="21">
        <v>620</v>
      </c>
      <c r="L622" s="5" t="s">
        <v>1479</v>
      </c>
      <c r="M622" s="5" t="s">
        <v>1480</v>
      </c>
      <c r="N622" s="5" t="s">
        <v>2307</v>
      </c>
      <c r="O622" s="5" t="s">
        <v>152</v>
      </c>
      <c r="P622" s="5" t="s">
        <v>3804</v>
      </c>
      <c r="Q622" s="34" t="s">
        <v>2999</v>
      </c>
      <c r="R622" s="21">
        <v>1</v>
      </c>
      <c r="S622" s="22"/>
      <c r="T622" s="22"/>
      <c r="U622" s="22"/>
      <c r="V622" s="22"/>
      <c r="W622" s="22"/>
      <c r="X622" s="22"/>
      <c r="Y622" s="22"/>
      <c r="Z622" s="22"/>
      <c r="AA622" s="5" t="s">
        <v>2310</v>
      </c>
      <c r="AB622" s="5" t="s">
        <v>4563</v>
      </c>
      <c r="AC622" s="34" t="s">
        <v>4564</v>
      </c>
      <c r="AD622" s="21">
        <v>1</v>
      </c>
    </row>
    <row r="623" spans="1:30" x14ac:dyDescent="0.3">
      <c r="A623" s="18" t="str">
        <f t="shared" ref="A623:B623" si="645">IF(AND(ISNUMBER(SEARCH("Yes",C623)),ISNUMBER(SEARCH("Yes",E623)),ISNUMBER(SEARCH("Yes",G623)),ISNUMBER(SEARCH("Yes",I623))),"Yes","No")</f>
        <v>No</v>
      </c>
      <c r="B623" s="18" t="str">
        <f t="shared" si="645"/>
        <v>No</v>
      </c>
      <c r="C623" s="15" t="str">
        <f t="shared" si="527"/>
        <v>No</v>
      </c>
      <c r="D623" s="18" t="str">
        <f t="shared" si="528"/>
        <v>No</v>
      </c>
      <c r="E623" s="18" t="str">
        <f t="shared" si="529"/>
        <v>No</v>
      </c>
      <c r="F623" s="18" t="str">
        <f t="shared" si="530"/>
        <v>No</v>
      </c>
      <c r="G623" s="18" t="str">
        <f t="shared" si="531"/>
        <v>No</v>
      </c>
      <c r="H623" s="18" t="str">
        <f t="shared" si="532"/>
        <v>No</v>
      </c>
      <c r="I623" s="18" t="str">
        <f t="shared" si="533"/>
        <v>Yes</v>
      </c>
      <c r="J623" s="18" t="str">
        <f t="shared" si="534"/>
        <v>Yes</v>
      </c>
      <c r="K623" s="21">
        <v>621</v>
      </c>
      <c r="L623" s="5" t="s">
        <v>1481</v>
      </c>
      <c r="M623" s="5" t="s">
        <v>1482</v>
      </c>
      <c r="N623" s="5" t="s">
        <v>2307</v>
      </c>
      <c r="O623" s="5" t="s">
        <v>152</v>
      </c>
      <c r="P623" s="5" t="s">
        <v>4565</v>
      </c>
      <c r="Q623" s="34" t="s">
        <v>2909</v>
      </c>
      <c r="R623" s="21">
        <v>1</v>
      </c>
      <c r="S623" s="22"/>
      <c r="T623" s="22"/>
      <c r="U623" s="22"/>
      <c r="V623" s="22"/>
      <c r="W623" s="22"/>
      <c r="X623" s="22"/>
      <c r="Y623" s="22"/>
      <c r="Z623" s="22"/>
      <c r="AA623" s="5" t="s">
        <v>2310</v>
      </c>
      <c r="AB623" s="5" t="s">
        <v>4566</v>
      </c>
      <c r="AC623" s="34" t="s">
        <v>4567</v>
      </c>
      <c r="AD623" s="21">
        <v>1</v>
      </c>
    </row>
    <row r="624" spans="1:30" x14ac:dyDescent="0.3">
      <c r="A624" s="18" t="str">
        <f t="shared" ref="A624:B624" si="646">IF(AND(ISNUMBER(SEARCH("Yes",C624)),ISNUMBER(SEARCH("Yes",E624)),ISNUMBER(SEARCH("Yes",G624)),ISNUMBER(SEARCH("Yes",I624))),"Yes","No")</f>
        <v>No</v>
      </c>
      <c r="B624" s="18" t="str">
        <f t="shared" si="646"/>
        <v>No</v>
      </c>
      <c r="C624" s="15" t="str">
        <f t="shared" si="527"/>
        <v>No</v>
      </c>
      <c r="D624" s="18" t="str">
        <f t="shared" si="528"/>
        <v>No</v>
      </c>
      <c r="E624" s="18" t="str">
        <f t="shared" si="529"/>
        <v>No</v>
      </c>
      <c r="F624" s="18" t="str">
        <f t="shared" si="530"/>
        <v>No</v>
      </c>
      <c r="G624" s="18" t="str">
        <f t="shared" si="531"/>
        <v>No</v>
      </c>
      <c r="H624" s="18" t="str">
        <f t="shared" si="532"/>
        <v>No</v>
      </c>
      <c r="I624" s="18" t="str">
        <f t="shared" si="533"/>
        <v>Yes</v>
      </c>
      <c r="J624" s="18" t="str">
        <f t="shared" si="534"/>
        <v>Yes</v>
      </c>
      <c r="K624" s="21">
        <v>622</v>
      </c>
      <c r="L624" s="5" t="s">
        <v>1483</v>
      </c>
      <c r="M624" s="5" t="s">
        <v>1484</v>
      </c>
      <c r="N624" s="5" t="s">
        <v>2307</v>
      </c>
      <c r="O624" s="5" t="s">
        <v>152</v>
      </c>
      <c r="P624" s="5" t="s">
        <v>4568</v>
      </c>
      <c r="Q624" s="34" t="s">
        <v>4569</v>
      </c>
      <c r="R624" s="21">
        <v>1</v>
      </c>
      <c r="S624" s="22"/>
      <c r="T624" s="22"/>
      <c r="U624" s="22"/>
      <c r="V624" s="22"/>
      <c r="W624" s="22"/>
      <c r="X624" s="22"/>
      <c r="Y624" s="22"/>
      <c r="Z624" s="22"/>
      <c r="AA624" s="5" t="s">
        <v>24</v>
      </c>
      <c r="AB624" s="5" t="s">
        <v>4570</v>
      </c>
      <c r="AC624" s="34" t="s">
        <v>2883</v>
      </c>
      <c r="AD624" s="21">
        <v>1</v>
      </c>
    </row>
    <row r="625" spans="1:30" x14ac:dyDescent="0.3">
      <c r="A625" s="18" t="str">
        <f t="shared" ref="A625:B625" si="647">IF(AND(ISNUMBER(SEARCH("Yes",C625)),ISNUMBER(SEARCH("Yes",E625)),ISNUMBER(SEARCH("Yes",G625)),ISNUMBER(SEARCH("Yes",I625))),"Yes","No")</f>
        <v>No</v>
      </c>
      <c r="B625" s="18" t="str">
        <f t="shared" si="647"/>
        <v>No</v>
      </c>
      <c r="C625" s="15" t="str">
        <f t="shared" si="527"/>
        <v>No</v>
      </c>
      <c r="D625" s="18" t="str">
        <f t="shared" si="528"/>
        <v>No</v>
      </c>
      <c r="E625" s="18" t="str">
        <f t="shared" si="529"/>
        <v>No</v>
      </c>
      <c r="F625" s="18" t="str">
        <f t="shared" si="530"/>
        <v>No</v>
      </c>
      <c r="G625" s="18" t="str">
        <f t="shared" si="531"/>
        <v>No</v>
      </c>
      <c r="H625" s="18" t="str">
        <f t="shared" si="532"/>
        <v>No</v>
      </c>
      <c r="I625" s="18" t="str">
        <f t="shared" si="533"/>
        <v>Yes</v>
      </c>
      <c r="J625" s="18" t="str">
        <f t="shared" si="534"/>
        <v>Yes</v>
      </c>
      <c r="K625" s="21">
        <v>623</v>
      </c>
      <c r="L625" s="5" t="s">
        <v>1485</v>
      </c>
      <c r="M625" s="5" t="s">
        <v>1486</v>
      </c>
      <c r="N625" s="5" t="s">
        <v>2307</v>
      </c>
      <c r="O625" s="5" t="s">
        <v>152</v>
      </c>
      <c r="P625" s="5" t="s">
        <v>4571</v>
      </c>
      <c r="Q625" s="34" t="s">
        <v>4572</v>
      </c>
      <c r="R625" s="21">
        <v>1</v>
      </c>
      <c r="S625" s="22"/>
      <c r="T625" s="22"/>
      <c r="U625" s="22"/>
      <c r="V625" s="22"/>
      <c r="W625" s="22"/>
      <c r="X625" s="22"/>
      <c r="Y625" s="22"/>
      <c r="Z625" s="22"/>
      <c r="AA625" s="5" t="s">
        <v>2310</v>
      </c>
      <c r="AB625" s="5" t="s">
        <v>4573</v>
      </c>
      <c r="AC625" s="34" t="s">
        <v>4574</v>
      </c>
      <c r="AD625" s="21">
        <v>1</v>
      </c>
    </row>
    <row r="626" spans="1:30" x14ac:dyDescent="0.3">
      <c r="A626" s="18" t="str">
        <f t="shared" ref="A626:B626" si="648">IF(AND(ISNUMBER(SEARCH("Yes",C626)),ISNUMBER(SEARCH("Yes",E626)),ISNUMBER(SEARCH("Yes",G626)),ISNUMBER(SEARCH("Yes",I626))),"Yes","No")</f>
        <v>No</v>
      </c>
      <c r="B626" s="18" t="str">
        <f t="shared" si="648"/>
        <v>No</v>
      </c>
      <c r="C626" s="15" t="str">
        <f t="shared" si="527"/>
        <v>No</v>
      </c>
      <c r="D626" s="18" t="str">
        <f t="shared" si="528"/>
        <v>No</v>
      </c>
      <c r="E626" s="18" t="str">
        <f t="shared" si="529"/>
        <v>No</v>
      </c>
      <c r="F626" s="18" t="str">
        <f t="shared" si="530"/>
        <v>No</v>
      </c>
      <c r="G626" s="18" t="str">
        <f t="shared" si="531"/>
        <v>No</v>
      </c>
      <c r="H626" s="18" t="str">
        <f t="shared" si="532"/>
        <v>No</v>
      </c>
      <c r="I626" s="18" t="str">
        <f t="shared" si="533"/>
        <v>Yes</v>
      </c>
      <c r="J626" s="18" t="str">
        <f t="shared" si="534"/>
        <v>Yes</v>
      </c>
      <c r="K626" s="21">
        <v>624</v>
      </c>
      <c r="L626" s="5" t="s">
        <v>1487</v>
      </c>
      <c r="M626" s="5" t="s">
        <v>1488</v>
      </c>
      <c r="N626" s="5" t="s">
        <v>2307</v>
      </c>
      <c r="O626" s="5" t="s">
        <v>152</v>
      </c>
      <c r="P626" s="5" t="s">
        <v>3113</v>
      </c>
      <c r="Q626" s="34" t="s">
        <v>4575</v>
      </c>
      <c r="R626" s="21">
        <v>1</v>
      </c>
      <c r="S626" s="22"/>
      <c r="T626" s="22"/>
      <c r="U626" s="22"/>
      <c r="V626" s="22"/>
      <c r="W626" s="22"/>
      <c r="X626" s="22"/>
      <c r="Y626" s="22"/>
      <c r="Z626" s="22"/>
      <c r="AA626" s="5" t="s">
        <v>2310</v>
      </c>
      <c r="AB626" s="5" t="s">
        <v>4020</v>
      </c>
      <c r="AC626" s="34" t="s">
        <v>2476</v>
      </c>
      <c r="AD626" s="21">
        <v>1</v>
      </c>
    </row>
    <row r="627" spans="1:30" x14ac:dyDescent="0.3">
      <c r="A627" s="18" t="str">
        <f t="shared" ref="A627:B627" si="649">IF(AND(ISNUMBER(SEARCH("Yes",C627)),ISNUMBER(SEARCH("Yes",E627)),ISNUMBER(SEARCH("Yes",G627)),ISNUMBER(SEARCH("Yes",I627))),"Yes","No")</f>
        <v>Yes</v>
      </c>
      <c r="B627" s="18" t="str">
        <f t="shared" si="649"/>
        <v>Yes</v>
      </c>
      <c r="C627" s="15" t="str">
        <f t="shared" si="527"/>
        <v>Yes</v>
      </c>
      <c r="D627" s="18" t="str">
        <f t="shared" si="528"/>
        <v>Yes</v>
      </c>
      <c r="E627" s="18" t="str">
        <f t="shared" si="529"/>
        <v>Yes</v>
      </c>
      <c r="F627" s="18" t="str">
        <f t="shared" si="530"/>
        <v>Yes</v>
      </c>
      <c r="G627" s="18" t="str">
        <f t="shared" si="531"/>
        <v>Yes</v>
      </c>
      <c r="H627" s="18" t="str">
        <f t="shared" si="532"/>
        <v>Yes</v>
      </c>
      <c r="I627" s="18" t="str">
        <f t="shared" si="533"/>
        <v>Yes</v>
      </c>
      <c r="J627" s="18" t="str">
        <f t="shared" si="534"/>
        <v>Yes</v>
      </c>
      <c r="K627" s="21">
        <v>625</v>
      </c>
      <c r="L627" s="5" t="s">
        <v>149</v>
      </c>
      <c r="M627" s="5" t="s">
        <v>308</v>
      </c>
      <c r="N627" s="5" t="s">
        <v>2307</v>
      </c>
      <c r="O627" s="5" t="s">
        <v>2310</v>
      </c>
      <c r="P627" s="5" t="s">
        <v>4576</v>
      </c>
      <c r="Q627" s="34" t="s">
        <v>4577</v>
      </c>
      <c r="R627" s="21">
        <v>1</v>
      </c>
      <c r="S627" s="5" t="s">
        <v>24</v>
      </c>
      <c r="T627" s="5" t="s">
        <v>4578</v>
      </c>
      <c r="U627" s="34" t="s">
        <v>4579</v>
      </c>
      <c r="V627" s="21">
        <v>1</v>
      </c>
      <c r="W627" s="5" t="s">
        <v>2310</v>
      </c>
      <c r="X627" s="5" t="s">
        <v>4580</v>
      </c>
      <c r="Y627" s="34" t="s">
        <v>4581</v>
      </c>
      <c r="Z627" s="21">
        <v>1</v>
      </c>
      <c r="AA627" s="5" t="s">
        <v>24</v>
      </c>
      <c r="AB627" s="5" t="s">
        <v>4582</v>
      </c>
      <c r="AC627" s="34" t="s">
        <v>4583</v>
      </c>
      <c r="AD627" s="21">
        <v>1</v>
      </c>
    </row>
    <row r="628" spans="1:30" x14ac:dyDescent="0.3">
      <c r="A628" s="18" t="str">
        <f t="shared" ref="A628:B628" si="650">IF(AND(ISNUMBER(SEARCH("Yes",C628)),ISNUMBER(SEARCH("Yes",E628)),ISNUMBER(SEARCH("Yes",G628)),ISNUMBER(SEARCH("Yes",I628))),"Yes","No")</f>
        <v>No</v>
      </c>
      <c r="B628" s="18" t="str">
        <f t="shared" si="650"/>
        <v>No</v>
      </c>
      <c r="C628" s="15" t="str">
        <f t="shared" si="527"/>
        <v>No</v>
      </c>
      <c r="D628" s="18" t="str">
        <f t="shared" si="528"/>
        <v>No</v>
      </c>
      <c r="E628" s="18" t="str">
        <f t="shared" si="529"/>
        <v>No</v>
      </c>
      <c r="F628" s="18" t="str">
        <f t="shared" si="530"/>
        <v>No</v>
      </c>
      <c r="G628" s="18" t="str">
        <f t="shared" si="531"/>
        <v>No</v>
      </c>
      <c r="H628" s="18" t="str">
        <f t="shared" si="532"/>
        <v>No</v>
      </c>
      <c r="I628" s="18" t="str">
        <f t="shared" si="533"/>
        <v>Yes</v>
      </c>
      <c r="J628" s="18" t="str">
        <f t="shared" si="534"/>
        <v>Yes</v>
      </c>
      <c r="K628" s="21">
        <v>626</v>
      </c>
      <c r="L628" s="5" t="s">
        <v>1489</v>
      </c>
      <c r="M628" s="5" t="s">
        <v>1490</v>
      </c>
      <c r="N628" s="5" t="s">
        <v>2307</v>
      </c>
      <c r="O628" s="5" t="s">
        <v>152</v>
      </c>
      <c r="P628" s="5" t="s">
        <v>2667</v>
      </c>
      <c r="Q628" s="34" t="s">
        <v>4584</v>
      </c>
      <c r="R628" s="21">
        <v>1</v>
      </c>
      <c r="S628" s="22"/>
      <c r="T628" s="22"/>
      <c r="U628" s="22"/>
      <c r="V628" s="22"/>
      <c r="W628" s="22"/>
      <c r="X628" s="22"/>
      <c r="Y628" s="22"/>
      <c r="Z628" s="22"/>
      <c r="AA628" s="5" t="s">
        <v>2310</v>
      </c>
      <c r="AB628" s="5" t="s">
        <v>4585</v>
      </c>
      <c r="AC628" s="34" t="s">
        <v>4586</v>
      </c>
      <c r="AD628" s="21">
        <v>1</v>
      </c>
    </row>
    <row r="629" spans="1:30" x14ac:dyDescent="0.3">
      <c r="A629" s="18" t="str">
        <f t="shared" ref="A629:B629" si="651">IF(AND(ISNUMBER(SEARCH("Yes",C629)),ISNUMBER(SEARCH("Yes",E629)),ISNUMBER(SEARCH("Yes",G629)),ISNUMBER(SEARCH("Yes",I629))),"Yes","No")</f>
        <v>Yes</v>
      </c>
      <c r="B629" s="18" t="str">
        <f t="shared" si="651"/>
        <v>Yes</v>
      </c>
      <c r="C629" s="15" t="str">
        <f t="shared" si="527"/>
        <v>Yes</v>
      </c>
      <c r="D629" s="18" t="str">
        <f t="shared" si="528"/>
        <v>Yes</v>
      </c>
      <c r="E629" s="18" t="str">
        <f t="shared" si="529"/>
        <v>Yes</v>
      </c>
      <c r="F629" s="18" t="str">
        <f t="shared" si="530"/>
        <v>Yes</v>
      </c>
      <c r="G629" s="18" t="str">
        <f t="shared" si="531"/>
        <v>Yes</v>
      </c>
      <c r="H629" s="18" t="str">
        <f t="shared" si="532"/>
        <v>Yes</v>
      </c>
      <c r="I629" s="18" t="str">
        <f t="shared" si="533"/>
        <v>Yes</v>
      </c>
      <c r="J629" s="18" t="str">
        <f t="shared" si="534"/>
        <v>Yes</v>
      </c>
      <c r="K629" s="21">
        <v>627</v>
      </c>
      <c r="L629" s="5" t="s">
        <v>187</v>
      </c>
      <c r="M629" s="5" t="s">
        <v>188</v>
      </c>
      <c r="N629" s="5" t="s">
        <v>2307</v>
      </c>
      <c r="O629" s="5" t="s">
        <v>2310</v>
      </c>
      <c r="P629" s="5" t="s">
        <v>4587</v>
      </c>
      <c r="Q629" s="34" t="s">
        <v>4588</v>
      </c>
      <c r="R629" s="21">
        <v>1</v>
      </c>
      <c r="S629" s="5" t="s">
        <v>24</v>
      </c>
      <c r="T629" s="5" t="s">
        <v>4589</v>
      </c>
      <c r="U629" s="34" t="s">
        <v>4590</v>
      </c>
      <c r="V629" s="21">
        <v>1</v>
      </c>
      <c r="W629" s="5" t="s">
        <v>24</v>
      </c>
      <c r="X629" s="5" t="s">
        <v>4591</v>
      </c>
      <c r="Y629" s="34" t="s">
        <v>4592</v>
      </c>
      <c r="Z629" s="21">
        <v>1</v>
      </c>
      <c r="AA629" s="5" t="s">
        <v>2310</v>
      </c>
      <c r="AB629" s="5" t="s">
        <v>4593</v>
      </c>
      <c r="AC629" s="34" t="s">
        <v>4594</v>
      </c>
      <c r="AD629" s="21">
        <v>1</v>
      </c>
    </row>
    <row r="630" spans="1:30" x14ac:dyDescent="0.3">
      <c r="A630" s="18" t="str">
        <f t="shared" ref="A630:B630" si="652">IF(AND(ISNUMBER(SEARCH("Yes",C630)),ISNUMBER(SEARCH("Yes",E630)),ISNUMBER(SEARCH("Yes",G630)),ISNUMBER(SEARCH("Yes",I630))),"Yes","No")</f>
        <v>No</v>
      </c>
      <c r="B630" s="18" t="str">
        <f t="shared" si="652"/>
        <v>No</v>
      </c>
      <c r="C630" s="15" t="str">
        <f t="shared" si="527"/>
        <v>No</v>
      </c>
      <c r="D630" s="18" t="str">
        <f t="shared" si="528"/>
        <v>No</v>
      </c>
      <c r="E630" s="18" t="str">
        <f t="shared" si="529"/>
        <v>No</v>
      </c>
      <c r="F630" s="18" t="str">
        <f t="shared" si="530"/>
        <v>No</v>
      </c>
      <c r="G630" s="18" t="str">
        <f t="shared" si="531"/>
        <v>No</v>
      </c>
      <c r="H630" s="18" t="str">
        <f t="shared" si="532"/>
        <v>No</v>
      </c>
      <c r="I630" s="18" t="str">
        <f t="shared" si="533"/>
        <v>Yes</v>
      </c>
      <c r="J630" s="18" t="str">
        <f t="shared" si="534"/>
        <v>Yes</v>
      </c>
      <c r="K630" s="21">
        <v>628</v>
      </c>
      <c r="L630" s="5" t="s">
        <v>1491</v>
      </c>
      <c r="M630" s="5" t="s">
        <v>1492</v>
      </c>
      <c r="N630" s="5" t="s">
        <v>2307</v>
      </c>
      <c r="O630" s="5" t="s">
        <v>152</v>
      </c>
      <c r="P630" s="5" t="s">
        <v>2435</v>
      </c>
      <c r="Q630" s="34" t="s">
        <v>4595</v>
      </c>
      <c r="R630" s="21">
        <v>1</v>
      </c>
      <c r="S630" s="22"/>
      <c r="T630" s="22"/>
      <c r="U630" s="22"/>
      <c r="V630" s="22"/>
      <c r="W630" s="22"/>
      <c r="X630" s="22"/>
      <c r="Y630" s="22"/>
      <c r="Z630" s="22"/>
      <c r="AA630" s="5" t="s">
        <v>24</v>
      </c>
      <c r="AB630" s="5" t="s">
        <v>2874</v>
      </c>
      <c r="AC630" s="34" t="s">
        <v>4596</v>
      </c>
      <c r="AD630" s="21">
        <v>1</v>
      </c>
    </row>
    <row r="631" spans="1:30" x14ac:dyDescent="0.3">
      <c r="A631" s="18" t="str">
        <f t="shared" ref="A631:B631" si="653">IF(AND(ISNUMBER(SEARCH("Yes",C631)),ISNUMBER(SEARCH("Yes",E631)),ISNUMBER(SEARCH("Yes",G631)),ISNUMBER(SEARCH("Yes",I631))),"Yes","No")</f>
        <v>No</v>
      </c>
      <c r="B631" s="18" t="str">
        <f t="shared" si="653"/>
        <v>No</v>
      </c>
      <c r="C631" s="15" t="str">
        <f t="shared" si="527"/>
        <v>No</v>
      </c>
      <c r="D631" s="18" t="str">
        <f t="shared" si="528"/>
        <v>No</v>
      </c>
      <c r="E631" s="18" t="str">
        <f t="shared" si="529"/>
        <v>No</v>
      </c>
      <c r="F631" s="18" t="str">
        <f t="shared" si="530"/>
        <v>No</v>
      </c>
      <c r="G631" s="18" t="str">
        <f t="shared" si="531"/>
        <v>No</v>
      </c>
      <c r="H631" s="18" t="str">
        <f t="shared" si="532"/>
        <v>No</v>
      </c>
      <c r="I631" s="18" t="str">
        <f t="shared" si="533"/>
        <v>Yes</v>
      </c>
      <c r="J631" s="18" t="str">
        <f t="shared" si="534"/>
        <v>Yes</v>
      </c>
      <c r="K631" s="21">
        <v>629</v>
      </c>
      <c r="L631" s="5" t="s">
        <v>1493</v>
      </c>
      <c r="M631" s="5" t="s">
        <v>1494</v>
      </c>
      <c r="N631" s="5" t="s">
        <v>2307</v>
      </c>
      <c r="O631" s="5" t="s">
        <v>152</v>
      </c>
      <c r="P631" s="5" t="s">
        <v>2333</v>
      </c>
      <c r="Q631" s="34" t="s">
        <v>2447</v>
      </c>
      <c r="R631" s="21">
        <v>1</v>
      </c>
      <c r="S631" s="22"/>
      <c r="T631" s="22"/>
      <c r="U631" s="22"/>
      <c r="V631" s="22"/>
      <c r="W631" s="22"/>
      <c r="X631" s="22"/>
      <c r="Y631" s="22"/>
      <c r="Z631" s="22"/>
      <c r="AA631" s="5" t="s">
        <v>24</v>
      </c>
      <c r="AB631" s="5" t="s">
        <v>4597</v>
      </c>
      <c r="AC631" s="34" t="s">
        <v>4598</v>
      </c>
      <c r="AD631" s="21">
        <v>1</v>
      </c>
    </row>
    <row r="632" spans="1:30" x14ac:dyDescent="0.3">
      <c r="A632" s="18" t="str">
        <f t="shared" ref="A632:B632" si="654">IF(AND(ISNUMBER(SEARCH("Yes",C632)),ISNUMBER(SEARCH("Yes",E632)),ISNUMBER(SEARCH("Yes",G632)),ISNUMBER(SEARCH("Yes",I632))),"Yes","No")</f>
        <v>No</v>
      </c>
      <c r="B632" s="18" t="str">
        <f t="shared" si="654"/>
        <v>No</v>
      </c>
      <c r="C632" s="15" t="str">
        <f t="shared" si="527"/>
        <v>No</v>
      </c>
      <c r="D632" s="18" t="str">
        <f t="shared" si="528"/>
        <v>No</v>
      </c>
      <c r="E632" s="18" t="str">
        <f t="shared" si="529"/>
        <v>No</v>
      </c>
      <c r="F632" s="18" t="str">
        <f t="shared" si="530"/>
        <v>No</v>
      </c>
      <c r="G632" s="18" t="str">
        <f t="shared" si="531"/>
        <v>No</v>
      </c>
      <c r="H632" s="18" t="str">
        <f t="shared" si="532"/>
        <v>No</v>
      </c>
      <c r="I632" s="18" t="str">
        <f t="shared" si="533"/>
        <v>Yes</v>
      </c>
      <c r="J632" s="18" t="str">
        <f t="shared" si="534"/>
        <v>No</v>
      </c>
      <c r="K632" s="21">
        <v>630</v>
      </c>
      <c r="L632" s="5" t="s">
        <v>1495</v>
      </c>
      <c r="M632" s="5" t="s">
        <v>1496</v>
      </c>
      <c r="N632" s="5" t="s">
        <v>2307</v>
      </c>
      <c r="O632" s="5" t="s">
        <v>152</v>
      </c>
      <c r="P632" s="5" t="s">
        <v>2449</v>
      </c>
      <c r="Q632" s="34" t="s">
        <v>4599</v>
      </c>
      <c r="R632" s="21">
        <v>1</v>
      </c>
      <c r="S632" s="22"/>
      <c r="T632" s="22"/>
      <c r="U632" s="22"/>
      <c r="V632" s="22"/>
      <c r="W632" s="22"/>
      <c r="X632" s="22"/>
      <c r="Y632" s="22"/>
      <c r="Z632" s="22"/>
      <c r="AA632" s="5" t="s">
        <v>152</v>
      </c>
      <c r="AB632" s="5" t="s">
        <v>4600</v>
      </c>
      <c r="AC632" s="34" t="s">
        <v>4601</v>
      </c>
      <c r="AD632" s="21">
        <v>1</v>
      </c>
    </row>
    <row r="633" spans="1:30" x14ac:dyDescent="0.3">
      <c r="A633" s="18" t="str">
        <f t="shared" ref="A633:B633" si="655">IF(AND(ISNUMBER(SEARCH("Yes",C633)),ISNUMBER(SEARCH("Yes",E633)),ISNUMBER(SEARCH("Yes",G633)),ISNUMBER(SEARCH("Yes",I633))),"Yes","No")</f>
        <v>No</v>
      </c>
      <c r="B633" s="18" t="str">
        <f t="shared" si="655"/>
        <v>No</v>
      </c>
      <c r="C633" s="15" t="str">
        <f t="shared" si="527"/>
        <v>No</v>
      </c>
      <c r="D633" s="18" t="str">
        <f t="shared" si="528"/>
        <v>No</v>
      </c>
      <c r="E633" s="18" t="str">
        <f t="shared" si="529"/>
        <v>No</v>
      </c>
      <c r="F633" s="18" t="str">
        <f t="shared" si="530"/>
        <v>No</v>
      </c>
      <c r="G633" s="18" t="str">
        <f t="shared" si="531"/>
        <v>No</v>
      </c>
      <c r="H633" s="18" t="str">
        <f t="shared" si="532"/>
        <v>No</v>
      </c>
      <c r="I633" s="18" t="str">
        <f t="shared" si="533"/>
        <v>Yes</v>
      </c>
      <c r="J633" s="18" t="str">
        <f t="shared" si="534"/>
        <v>Yes</v>
      </c>
      <c r="K633" s="21">
        <v>631</v>
      </c>
      <c r="L633" s="5" t="s">
        <v>1497</v>
      </c>
      <c r="M633" s="5" t="s">
        <v>4602</v>
      </c>
      <c r="N633" s="5" t="s">
        <v>2307</v>
      </c>
      <c r="O633" s="5" t="s">
        <v>152</v>
      </c>
      <c r="P633" s="5" t="s">
        <v>4603</v>
      </c>
      <c r="Q633" s="34" t="s">
        <v>4604</v>
      </c>
      <c r="R633" s="21">
        <v>1</v>
      </c>
      <c r="S633" s="22"/>
      <c r="T633" s="22"/>
      <c r="U633" s="22"/>
      <c r="V633" s="22"/>
      <c r="W633" s="22"/>
      <c r="X633" s="22"/>
      <c r="Y633" s="22"/>
      <c r="Z633" s="22"/>
      <c r="AA633" s="5" t="s">
        <v>2310</v>
      </c>
      <c r="AB633" s="5" t="s">
        <v>4605</v>
      </c>
      <c r="AC633" s="34" t="s">
        <v>4606</v>
      </c>
      <c r="AD633" s="21">
        <v>1</v>
      </c>
    </row>
    <row r="634" spans="1:30" x14ac:dyDescent="0.3">
      <c r="A634" s="18" t="str">
        <f t="shared" ref="A634:B634" si="656">IF(AND(ISNUMBER(SEARCH("Yes",C634)),ISNUMBER(SEARCH("Yes",E634)),ISNUMBER(SEARCH("Yes",G634)),ISNUMBER(SEARCH("Yes",I634))),"Yes","No")</f>
        <v>No</v>
      </c>
      <c r="B634" s="18" t="str">
        <f t="shared" si="656"/>
        <v>No</v>
      </c>
      <c r="C634" s="15" t="str">
        <f t="shared" si="527"/>
        <v>Yes</v>
      </c>
      <c r="D634" s="18" t="str">
        <f t="shared" si="528"/>
        <v>Yes</v>
      </c>
      <c r="E634" s="18" t="str">
        <f t="shared" si="529"/>
        <v>No</v>
      </c>
      <c r="F634" s="18" t="str">
        <f t="shared" si="530"/>
        <v>Yes</v>
      </c>
      <c r="G634" s="18" t="str">
        <f t="shared" si="531"/>
        <v>No</v>
      </c>
      <c r="H634" s="18" t="str">
        <f t="shared" si="532"/>
        <v>No</v>
      </c>
      <c r="I634" s="18" t="str">
        <f t="shared" si="533"/>
        <v>Yes</v>
      </c>
      <c r="J634" s="18" t="str">
        <f t="shared" si="534"/>
        <v>Yes</v>
      </c>
      <c r="K634" s="21">
        <v>632</v>
      </c>
      <c r="L634" s="5" t="s">
        <v>1499</v>
      </c>
      <c r="M634" s="5" t="s">
        <v>1500</v>
      </c>
      <c r="N634" s="5" t="s">
        <v>2307</v>
      </c>
      <c r="O634" s="5" t="s">
        <v>2310</v>
      </c>
      <c r="P634" s="5" t="s">
        <v>4607</v>
      </c>
      <c r="Q634" s="34" t="s">
        <v>4608</v>
      </c>
      <c r="R634" s="21">
        <v>1</v>
      </c>
      <c r="S634" s="5" t="s">
        <v>152</v>
      </c>
      <c r="T634" s="5" t="s">
        <v>4609</v>
      </c>
      <c r="U634" s="34" t="s">
        <v>4610</v>
      </c>
      <c r="V634" s="21">
        <v>1</v>
      </c>
      <c r="W634" s="22"/>
      <c r="X634" s="22"/>
      <c r="Y634" s="22"/>
      <c r="Z634" s="22"/>
      <c r="AA634" s="5" t="s">
        <v>2310</v>
      </c>
      <c r="AB634" s="5" t="s">
        <v>4611</v>
      </c>
      <c r="AC634" s="34" t="s">
        <v>4612</v>
      </c>
      <c r="AD634" s="21">
        <v>1</v>
      </c>
    </row>
    <row r="635" spans="1:30" x14ac:dyDescent="0.3">
      <c r="A635" s="18" t="str">
        <f t="shared" ref="A635:B635" si="657">IF(AND(ISNUMBER(SEARCH("Yes",C635)),ISNUMBER(SEARCH("Yes",E635)),ISNUMBER(SEARCH("Yes",G635)),ISNUMBER(SEARCH("Yes",I635))),"Yes","No")</f>
        <v>No</v>
      </c>
      <c r="B635" s="18" t="str">
        <f t="shared" si="657"/>
        <v>No</v>
      </c>
      <c r="C635" s="15" t="str">
        <f t="shared" si="527"/>
        <v>No</v>
      </c>
      <c r="D635" s="18" t="str">
        <f t="shared" si="528"/>
        <v>No</v>
      </c>
      <c r="E635" s="18" t="str">
        <f t="shared" si="529"/>
        <v>No</v>
      </c>
      <c r="F635" s="18" t="str">
        <f t="shared" si="530"/>
        <v>No</v>
      </c>
      <c r="G635" s="18" t="str">
        <f t="shared" si="531"/>
        <v>No</v>
      </c>
      <c r="H635" s="18" t="str">
        <f t="shared" si="532"/>
        <v>No</v>
      </c>
      <c r="I635" s="18" t="str">
        <f t="shared" si="533"/>
        <v>Yes</v>
      </c>
      <c r="J635" s="18" t="str">
        <f t="shared" si="534"/>
        <v>Yes</v>
      </c>
      <c r="K635" s="21">
        <v>633</v>
      </c>
      <c r="L635" s="5" t="s">
        <v>1501</v>
      </c>
      <c r="M635" s="5" t="s">
        <v>1502</v>
      </c>
      <c r="N635" s="5" t="s">
        <v>2307</v>
      </c>
      <c r="O635" s="5" t="s">
        <v>152</v>
      </c>
      <c r="P635" s="5" t="s">
        <v>2427</v>
      </c>
      <c r="Q635" s="34" t="s">
        <v>4613</v>
      </c>
      <c r="R635" s="21">
        <v>1</v>
      </c>
      <c r="S635" s="22"/>
      <c r="T635" s="22"/>
      <c r="U635" s="22"/>
      <c r="V635" s="22"/>
      <c r="W635" s="22"/>
      <c r="X635" s="22"/>
      <c r="Y635" s="22"/>
      <c r="Z635" s="22"/>
      <c r="AA635" s="5" t="s">
        <v>2310</v>
      </c>
      <c r="AB635" s="5" t="s">
        <v>4614</v>
      </c>
      <c r="AC635" s="34" t="s">
        <v>4615</v>
      </c>
      <c r="AD635" s="21">
        <v>1</v>
      </c>
    </row>
    <row r="636" spans="1:30" x14ac:dyDescent="0.3">
      <c r="A636" s="18" t="str">
        <f t="shared" ref="A636:B636" si="658">IF(AND(ISNUMBER(SEARCH("Yes",C636)),ISNUMBER(SEARCH("Yes",E636)),ISNUMBER(SEARCH("Yes",G636)),ISNUMBER(SEARCH("Yes",I636))),"Yes","No")</f>
        <v>Yes</v>
      </c>
      <c r="B636" s="18" t="str">
        <f t="shared" si="658"/>
        <v>Yes</v>
      </c>
      <c r="C636" s="15" t="str">
        <f t="shared" si="527"/>
        <v>Yes</v>
      </c>
      <c r="D636" s="18" t="str">
        <f t="shared" si="528"/>
        <v>Yes</v>
      </c>
      <c r="E636" s="18" t="str">
        <f t="shared" si="529"/>
        <v>Yes</v>
      </c>
      <c r="F636" s="18" t="str">
        <f t="shared" si="530"/>
        <v>Yes</v>
      </c>
      <c r="G636" s="18" t="str">
        <f t="shared" si="531"/>
        <v>Yes</v>
      </c>
      <c r="H636" s="18" t="str">
        <f t="shared" si="532"/>
        <v>Yes</v>
      </c>
      <c r="I636" s="18" t="str">
        <f t="shared" si="533"/>
        <v>Yes</v>
      </c>
      <c r="J636" s="18" t="str">
        <f t="shared" si="534"/>
        <v>Yes</v>
      </c>
      <c r="K636" s="21">
        <v>634</v>
      </c>
      <c r="L636" s="5" t="s">
        <v>100</v>
      </c>
      <c r="M636" s="5" t="s">
        <v>28</v>
      </c>
      <c r="N636" s="5" t="s">
        <v>2307</v>
      </c>
      <c r="O636" s="5" t="s">
        <v>24</v>
      </c>
      <c r="P636" s="5" t="s">
        <v>4616</v>
      </c>
      <c r="Q636" s="34" t="s">
        <v>4617</v>
      </c>
      <c r="R636" s="21">
        <v>1</v>
      </c>
      <c r="S636" s="5" t="s">
        <v>24</v>
      </c>
      <c r="T636" s="5" t="s">
        <v>4618</v>
      </c>
      <c r="U636" s="34" t="s">
        <v>4619</v>
      </c>
      <c r="V636" s="21">
        <v>1</v>
      </c>
      <c r="W636" s="5" t="s">
        <v>24</v>
      </c>
      <c r="X636" s="5" t="s">
        <v>4620</v>
      </c>
      <c r="Y636" s="34" t="s">
        <v>4621</v>
      </c>
      <c r="Z636" s="21">
        <v>1</v>
      </c>
      <c r="AA636" s="5" t="s">
        <v>2310</v>
      </c>
      <c r="AB636" s="5" t="s">
        <v>4622</v>
      </c>
      <c r="AC636" s="34" t="s">
        <v>4623</v>
      </c>
      <c r="AD636" s="21">
        <v>1</v>
      </c>
    </row>
    <row r="637" spans="1:30" x14ac:dyDescent="0.3">
      <c r="A637" s="18" t="str">
        <f t="shared" ref="A637:B637" si="659">IF(AND(ISNUMBER(SEARCH("Yes",C637)),ISNUMBER(SEARCH("Yes",E637)),ISNUMBER(SEARCH("Yes",G637)),ISNUMBER(SEARCH("Yes",I637))),"Yes","No")</f>
        <v>No</v>
      </c>
      <c r="B637" s="18" t="str">
        <f t="shared" si="659"/>
        <v>No</v>
      </c>
      <c r="C637" s="15" t="str">
        <f t="shared" si="527"/>
        <v>No</v>
      </c>
      <c r="D637" s="18" t="str">
        <f t="shared" si="528"/>
        <v>No</v>
      </c>
      <c r="E637" s="18" t="str">
        <f t="shared" si="529"/>
        <v>No</v>
      </c>
      <c r="F637" s="18" t="str">
        <f t="shared" si="530"/>
        <v>No</v>
      </c>
      <c r="G637" s="18" t="str">
        <f t="shared" si="531"/>
        <v>No</v>
      </c>
      <c r="H637" s="18" t="str">
        <f t="shared" si="532"/>
        <v>No</v>
      </c>
      <c r="I637" s="18" t="str">
        <f t="shared" si="533"/>
        <v>Yes</v>
      </c>
      <c r="J637" s="18" t="str">
        <f t="shared" si="534"/>
        <v>Yes</v>
      </c>
      <c r="K637" s="21">
        <v>635</v>
      </c>
      <c r="L637" s="5" t="s">
        <v>1503</v>
      </c>
      <c r="M637" s="5" t="s">
        <v>1504</v>
      </c>
      <c r="N637" s="5" t="s">
        <v>2307</v>
      </c>
      <c r="O637" s="5" t="s">
        <v>152</v>
      </c>
      <c r="P637" s="5" t="s">
        <v>2431</v>
      </c>
      <c r="Q637" s="34" t="s">
        <v>4624</v>
      </c>
      <c r="R637" s="21">
        <v>1</v>
      </c>
      <c r="S637" s="22"/>
      <c r="T637" s="22"/>
      <c r="U637" s="22"/>
      <c r="V637" s="22"/>
      <c r="W637" s="22"/>
      <c r="X637" s="22"/>
      <c r="Y637" s="22"/>
      <c r="Z637" s="22"/>
      <c r="AA637" s="5" t="s">
        <v>2310</v>
      </c>
      <c r="AB637" s="5" t="s">
        <v>4625</v>
      </c>
      <c r="AC637" s="34" t="s">
        <v>4626</v>
      </c>
      <c r="AD637" s="21">
        <v>1</v>
      </c>
    </row>
    <row r="638" spans="1:30" x14ac:dyDescent="0.3">
      <c r="A638" s="18" t="str">
        <f t="shared" ref="A638:B638" si="660">IF(AND(ISNUMBER(SEARCH("Yes",C638)),ISNUMBER(SEARCH("Yes",E638)),ISNUMBER(SEARCH("Yes",G638)),ISNUMBER(SEARCH("Yes",I638))),"Yes","No")</f>
        <v>No</v>
      </c>
      <c r="B638" s="18" t="str">
        <f t="shared" si="660"/>
        <v>No</v>
      </c>
      <c r="C638" s="15" t="str">
        <f t="shared" si="527"/>
        <v>No</v>
      </c>
      <c r="D638" s="18" t="str">
        <f t="shared" si="528"/>
        <v>No</v>
      </c>
      <c r="E638" s="18" t="str">
        <f t="shared" si="529"/>
        <v>No</v>
      </c>
      <c r="F638" s="18" t="str">
        <f t="shared" si="530"/>
        <v>No</v>
      </c>
      <c r="G638" s="18" t="str">
        <f t="shared" si="531"/>
        <v>No</v>
      </c>
      <c r="H638" s="18" t="str">
        <f t="shared" si="532"/>
        <v>No</v>
      </c>
      <c r="I638" s="18" t="str">
        <f t="shared" si="533"/>
        <v>Yes</v>
      </c>
      <c r="J638" s="18" t="str">
        <f t="shared" si="534"/>
        <v>Yes</v>
      </c>
      <c r="K638" s="21">
        <v>636</v>
      </c>
      <c r="L638" s="5" t="s">
        <v>1505</v>
      </c>
      <c r="M638" s="5" t="s">
        <v>1506</v>
      </c>
      <c r="N638" s="5" t="s">
        <v>2307</v>
      </c>
      <c r="O638" s="5" t="s">
        <v>152</v>
      </c>
      <c r="P638" s="5" t="s">
        <v>4627</v>
      </c>
      <c r="Q638" s="34" t="s">
        <v>4628</v>
      </c>
      <c r="R638" s="21">
        <v>1</v>
      </c>
      <c r="S638" s="22"/>
      <c r="T638" s="22"/>
      <c r="U638" s="22"/>
      <c r="V638" s="22"/>
      <c r="W638" s="22"/>
      <c r="X638" s="22"/>
      <c r="Y638" s="22"/>
      <c r="Z638" s="22"/>
      <c r="AA638" s="5" t="s">
        <v>2310</v>
      </c>
      <c r="AB638" s="5" t="s">
        <v>2473</v>
      </c>
      <c r="AC638" s="34" t="s">
        <v>4629</v>
      </c>
      <c r="AD638" s="21">
        <v>1</v>
      </c>
    </row>
    <row r="639" spans="1:30" x14ac:dyDescent="0.3">
      <c r="A639" s="18" t="str">
        <f t="shared" ref="A639:B639" si="661">IF(AND(ISNUMBER(SEARCH("Yes",C639)),ISNUMBER(SEARCH("Yes",E639)),ISNUMBER(SEARCH("Yes",G639)),ISNUMBER(SEARCH("Yes",I639))),"Yes","No")</f>
        <v>No</v>
      </c>
      <c r="B639" s="18" t="str">
        <f t="shared" si="661"/>
        <v>No</v>
      </c>
      <c r="C639" s="15" t="str">
        <f t="shared" si="527"/>
        <v>No</v>
      </c>
      <c r="D639" s="18" t="str">
        <f t="shared" si="528"/>
        <v>No</v>
      </c>
      <c r="E639" s="18" t="str">
        <f t="shared" si="529"/>
        <v>No</v>
      </c>
      <c r="F639" s="18" t="str">
        <f t="shared" si="530"/>
        <v>No</v>
      </c>
      <c r="G639" s="18" t="str">
        <f t="shared" si="531"/>
        <v>No</v>
      </c>
      <c r="H639" s="18" t="str">
        <f t="shared" si="532"/>
        <v>No</v>
      </c>
      <c r="I639" s="18" t="str">
        <f t="shared" si="533"/>
        <v>Yes</v>
      </c>
      <c r="J639" s="18" t="str">
        <f t="shared" si="534"/>
        <v>No</v>
      </c>
      <c r="K639" s="21">
        <v>637</v>
      </c>
      <c r="L639" s="5" t="s">
        <v>4630</v>
      </c>
      <c r="M639" s="5" t="s">
        <v>1508</v>
      </c>
      <c r="N639" s="5" t="s">
        <v>2307</v>
      </c>
      <c r="O639" s="5" t="s">
        <v>152</v>
      </c>
      <c r="P639" s="5" t="s">
        <v>2461</v>
      </c>
      <c r="Q639" s="34" t="s">
        <v>4631</v>
      </c>
      <c r="R639" s="21">
        <v>1</v>
      </c>
      <c r="S639" s="22"/>
      <c r="T639" s="22"/>
      <c r="U639" s="22"/>
      <c r="V639" s="22"/>
      <c r="W639" s="22"/>
      <c r="X639" s="22"/>
      <c r="Y639" s="22"/>
      <c r="Z639" s="22"/>
      <c r="AA639" s="5" t="s">
        <v>152</v>
      </c>
      <c r="AB639" s="5" t="s">
        <v>4632</v>
      </c>
      <c r="AC639" s="34" t="s">
        <v>4633</v>
      </c>
      <c r="AD639" s="21">
        <v>1</v>
      </c>
    </row>
    <row r="640" spans="1:30" x14ac:dyDescent="0.3">
      <c r="A640" s="18" t="str">
        <f t="shared" ref="A640:B640" si="662">IF(AND(ISNUMBER(SEARCH("Yes",C640)),ISNUMBER(SEARCH("Yes",E640)),ISNUMBER(SEARCH("Yes",G640)),ISNUMBER(SEARCH("Yes",I640))),"Yes","No")</f>
        <v>No</v>
      </c>
      <c r="B640" s="18" t="str">
        <f t="shared" si="662"/>
        <v>No</v>
      </c>
      <c r="C640" s="15" t="str">
        <f t="shared" si="527"/>
        <v>No</v>
      </c>
      <c r="D640" s="18" t="str">
        <f t="shared" si="528"/>
        <v>No</v>
      </c>
      <c r="E640" s="18" t="str">
        <f t="shared" si="529"/>
        <v>No</v>
      </c>
      <c r="F640" s="18" t="str">
        <f t="shared" si="530"/>
        <v>No</v>
      </c>
      <c r="G640" s="18" t="str">
        <f t="shared" si="531"/>
        <v>No</v>
      </c>
      <c r="H640" s="18" t="str">
        <f t="shared" si="532"/>
        <v>No</v>
      </c>
      <c r="I640" s="18" t="str">
        <f t="shared" si="533"/>
        <v>Yes</v>
      </c>
      <c r="J640" s="18" t="str">
        <f t="shared" si="534"/>
        <v>Yes</v>
      </c>
      <c r="K640" s="21">
        <v>638</v>
      </c>
      <c r="L640" s="5" t="s">
        <v>1509</v>
      </c>
      <c r="M640" s="5" t="s">
        <v>1510</v>
      </c>
      <c r="N640" s="5" t="s">
        <v>2307</v>
      </c>
      <c r="O640" s="5" t="s">
        <v>152</v>
      </c>
      <c r="P640" s="5" t="s">
        <v>4634</v>
      </c>
      <c r="Q640" s="34" t="s">
        <v>4635</v>
      </c>
      <c r="R640" s="21">
        <v>1</v>
      </c>
      <c r="S640" s="22"/>
      <c r="T640" s="22"/>
      <c r="U640" s="22"/>
      <c r="V640" s="22"/>
      <c r="W640" s="22"/>
      <c r="X640" s="22"/>
      <c r="Y640" s="22"/>
      <c r="Z640" s="22"/>
      <c r="AA640" s="5" t="s">
        <v>2310</v>
      </c>
      <c r="AB640" s="5" t="s">
        <v>2473</v>
      </c>
      <c r="AC640" s="34" t="s">
        <v>4636</v>
      </c>
      <c r="AD640" s="21">
        <v>1</v>
      </c>
    </row>
    <row r="641" spans="1:30" x14ac:dyDescent="0.3">
      <c r="A641" s="18" t="str">
        <f t="shared" ref="A641:B641" si="663">IF(AND(ISNUMBER(SEARCH("Yes",C641)),ISNUMBER(SEARCH("Yes",E641)),ISNUMBER(SEARCH("Yes",G641)),ISNUMBER(SEARCH("Yes",I641))),"Yes","No")</f>
        <v>Yes</v>
      </c>
      <c r="B641" s="18" t="str">
        <f t="shared" si="663"/>
        <v>Yes</v>
      </c>
      <c r="C641" s="15" t="str">
        <f t="shared" si="527"/>
        <v>Yes</v>
      </c>
      <c r="D641" s="18" t="str">
        <f t="shared" si="528"/>
        <v>Yes</v>
      </c>
      <c r="E641" s="18" t="str">
        <f t="shared" si="529"/>
        <v>Yes</v>
      </c>
      <c r="F641" s="18" t="str">
        <f t="shared" si="530"/>
        <v>Yes</v>
      </c>
      <c r="G641" s="18" t="str">
        <f t="shared" si="531"/>
        <v>Yes</v>
      </c>
      <c r="H641" s="18" t="str">
        <f t="shared" si="532"/>
        <v>Yes</v>
      </c>
      <c r="I641" s="18" t="str">
        <f t="shared" si="533"/>
        <v>Yes</v>
      </c>
      <c r="J641" s="18" t="str">
        <f t="shared" si="534"/>
        <v>Yes</v>
      </c>
      <c r="K641" s="21">
        <v>639</v>
      </c>
      <c r="L641" s="5" t="s">
        <v>101</v>
      </c>
      <c r="M641" s="5" t="s">
        <v>102</v>
      </c>
      <c r="N641" s="5" t="s">
        <v>2307</v>
      </c>
      <c r="O641" s="5" t="s">
        <v>2310</v>
      </c>
      <c r="P641" s="5" t="s">
        <v>4637</v>
      </c>
      <c r="Q641" s="34" t="s">
        <v>4638</v>
      </c>
      <c r="R641" s="21">
        <v>1</v>
      </c>
      <c r="S641" s="5" t="s">
        <v>24</v>
      </c>
      <c r="T641" s="5" t="s">
        <v>4639</v>
      </c>
      <c r="U641" s="34" t="s">
        <v>4640</v>
      </c>
      <c r="V641" s="21">
        <v>1</v>
      </c>
      <c r="W641" s="5" t="s">
        <v>24</v>
      </c>
      <c r="X641" s="5" t="s">
        <v>4641</v>
      </c>
      <c r="Y641" s="34" t="s">
        <v>4642</v>
      </c>
      <c r="Z641" s="21">
        <v>1</v>
      </c>
      <c r="AA641" s="5" t="s">
        <v>2310</v>
      </c>
      <c r="AB641" s="5" t="s">
        <v>2749</v>
      </c>
      <c r="AC641" s="34" t="s">
        <v>3539</v>
      </c>
      <c r="AD641" s="21">
        <v>1</v>
      </c>
    </row>
    <row r="642" spans="1:30" x14ac:dyDescent="0.3">
      <c r="A642" s="18" t="str">
        <f t="shared" ref="A642:B642" si="664">IF(AND(ISNUMBER(SEARCH("Yes",C642)),ISNUMBER(SEARCH("Yes",E642)),ISNUMBER(SEARCH("Yes",G642)),ISNUMBER(SEARCH("Yes",I642))),"Yes","No")</f>
        <v>No</v>
      </c>
      <c r="B642" s="18" t="str">
        <f t="shared" si="664"/>
        <v>No</v>
      </c>
      <c r="C642" s="15" t="str">
        <f t="shared" si="527"/>
        <v>No</v>
      </c>
      <c r="D642" s="18" t="str">
        <f t="shared" si="528"/>
        <v>No</v>
      </c>
      <c r="E642" s="18" t="str">
        <f t="shared" si="529"/>
        <v>No</v>
      </c>
      <c r="F642" s="18" t="str">
        <f t="shared" si="530"/>
        <v>No</v>
      </c>
      <c r="G642" s="18" t="str">
        <f t="shared" si="531"/>
        <v>No</v>
      </c>
      <c r="H642" s="18" t="str">
        <f t="shared" si="532"/>
        <v>No</v>
      </c>
      <c r="I642" s="18" t="str">
        <f t="shared" si="533"/>
        <v>Yes</v>
      </c>
      <c r="J642" s="18" t="str">
        <f t="shared" si="534"/>
        <v>Yes</v>
      </c>
      <c r="K642" s="21">
        <v>640</v>
      </c>
      <c r="L642" s="5" t="s">
        <v>1511</v>
      </c>
      <c r="M642" s="5" t="s">
        <v>1512</v>
      </c>
      <c r="N642" s="5" t="s">
        <v>2307</v>
      </c>
      <c r="O642" s="5" t="s">
        <v>152</v>
      </c>
      <c r="P642" s="5" t="s">
        <v>4643</v>
      </c>
      <c r="Q642" s="34" t="s">
        <v>4644</v>
      </c>
      <c r="R642" s="21">
        <v>1</v>
      </c>
      <c r="S642" s="22"/>
      <c r="T642" s="22"/>
      <c r="U642" s="22"/>
      <c r="V642" s="22"/>
      <c r="W642" s="22"/>
      <c r="X642" s="22"/>
      <c r="Y642" s="22"/>
      <c r="Z642" s="22"/>
      <c r="AA642" s="5" t="s">
        <v>2310</v>
      </c>
      <c r="AB642" s="5" t="s">
        <v>2335</v>
      </c>
      <c r="AC642" s="34" t="s">
        <v>4645</v>
      </c>
      <c r="AD642" s="21">
        <v>1</v>
      </c>
    </row>
    <row r="643" spans="1:30" x14ac:dyDescent="0.3">
      <c r="A643" s="18" t="str">
        <f t="shared" ref="A643:B643" si="665">IF(AND(ISNUMBER(SEARCH("Yes",C643)),ISNUMBER(SEARCH("Yes",E643)),ISNUMBER(SEARCH("Yes",G643)),ISNUMBER(SEARCH("Yes",I643))),"Yes","No")</f>
        <v>No</v>
      </c>
      <c r="B643" s="18" t="str">
        <f t="shared" si="665"/>
        <v>No</v>
      </c>
      <c r="C643" s="15" t="str">
        <f t="shared" si="527"/>
        <v>No</v>
      </c>
      <c r="D643" s="18" t="str">
        <f t="shared" si="528"/>
        <v>No</v>
      </c>
      <c r="E643" s="18" t="str">
        <f t="shared" si="529"/>
        <v>No</v>
      </c>
      <c r="F643" s="18" t="str">
        <f t="shared" si="530"/>
        <v>No</v>
      </c>
      <c r="G643" s="18" t="str">
        <f t="shared" si="531"/>
        <v>No</v>
      </c>
      <c r="H643" s="18" t="str">
        <f t="shared" si="532"/>
        <v>No</v>
      </c>
      <c r="I643" s="18" t="str">
        <f t="shared" si="533"/>
        <v>Yes</v>
      </c>
      <c r="J643" s="18" t="str">
        <f t="shared" si="534"/>
        <v>Yes</v>
      </c>
      <c r="K643" s="21">
        <v>641</v>
      </c>
      <c r="L643" s="5" t="s">
        <v>1513</v>
      </c>
      <c r="M643" s="5" t="s">
        <v>1514</v>
      </c>
      <c r="N643" s="5" t="s">
        <v>2307</v>
      </c>
      <c r="O643" s="5" t="s">
        <v>152</v>
      </c>
      <c r="P643" s="5" t="s">
        <v>2427</v>
      </c>
      <c r="Q643" s="34" t="s">
        <v>4646</v>
      </c>
      <c r="R643" s="21">
        <v>1</v>
      </c>
      <c r="S643" s="22"/>
      <c r="T643" s="22"/>
      <c r="U643" s="22"/>
      <c r="V643" s="22"/>
      <c r="W643" s="22"/>
      <c r="X643" s="22"/>
      <c r="Y643" s="22"/>
      <c r="Z643" s="22"/>
      <c r="AA643" s="5" t="s">
        <v>2310</v>
      </c>
      <c r="AB643" s="5" t="s">
        <v>4647</v>
      </c>
      <c r="AC643" s="34" t="s">
        <v>4648</v>
      </c>
      <c r="AD643" s="21">
        <v>1</v>
      </c>
    </row>
    <row r="644" spans="1:30" x14ac:dyDescent="0.3">
      <c r="A644" s="18" t="str">
        <f t="shared" ref="A644:B644" si="666">IF(AND(ISNUMBER(SEARCH("Yes",C644)),ISNUMBER(SEARCH("Yes",E644)),ISNUMBER(SEARCH("Yes",G644)),ISNUMBER(SEARCH("Yes",I644))),"Yes","No")</f>
        <v>No</v>
      </c>
      <c r="B644" s="18" t="str">
        <f t="shared" si="666"/>
        <v>No</v>
      </c>
      <c r="C644" s="15" t="str">
        <f t="shared" si="527"/>
        <v>No</v>
      </c>
      <c r="D644" s="18" t="str">
        <f t="shared" si="528"/>
        <v>No</v>
      </c>
      <c r="E644" s="18" t="str">
        <f t="shared" si="529"/>
        <v>No</v>
      </c>
      <c r="F644" s="18" t="str">
        <f t="shared" si="530"/>
        <v>No</v>
      </c>
      <c r="G644" s="18" t="str">
        <f t="shared" si="531"/>
        <v>No</v>
      </c>
      <c r="H644" s="18" t="str">
        <f t="shared" si="532"/>
        <v>No</v>
      </c>
      <c r="I644" s="18" t="str">
        <f t="shared" si="533"/>
        <v>Yes</v>
      </c>
      <c r="J644" s="18" t="str">
        <f t="shared" si="534"/>
        <v>Yes</v>
      </c>
      <c r="K644" s="21">
        <v>642</v>
      </c>
      <c r="L644" s="5" t="s">
        <v>1515</v>
      </c>
      <c r="M644" s="5" t="s">
        <v>1516</v>
      </c>
      <c r="N644" s="5" t="s">
        <v>2307</v>
      </c>
      <c r="O644" s="5" t="s">
        <v>152</v>
      </c>
      <c r="P644" s="5" t="s">
        <v>4309</v>
      </c>
      <c r="Q644" s="34" t="s">
        <v>4649</v>
      </c>
      <c r="R644" s="21">
        <v>1</v>
      </c>
      <c r="S644" s="22"/>
      <c r="T644" s="22"/>
      <c r="U644" s="22"/>
      <c r="V644" s="22"/>
      <c r="W644" s="22"/>
      <c r="X644" s="22"/>
      <c r="Y644" s="22"/>
      <c r="Z644" s="22"/>
      <c r="AA644" s="5" t="s">
        <v>2310</v>
      </c>
      <c r="AB644" s="5" t="s">
        <v>4650</v>
      </c>
      <c r="AC644" s="34" t="s">
        <v>4651</v>
      </c>
      <c r="AD644" s="21">
        <v>1</v>
      </c>
    </row>
    <row r="645" spans="1:30" x14ac:dyDescent="0.3">
      <c r="A645" s="18" t="str">
        <f t="shared" ref="A645:B645" si="667">IF(AND(ISNUMBER(SEARCH("Yes",C645)),ISNUMBER(SEARCH("Yes",E645)),ISNUMBER(SEARCH("Yes",G645)),ISNUMBER(SEARCH("Yes",I645))),"Yes","No")</f>
        <v>No</v>
      </c>
      <c r="B645" s="18" t="str">
        <f t="shared" si="667"/>
        <v>No</v>
      </c>
      <c r="C645" s="15" t="str">
        <f t="shared" si="527"/>
        <v>No</v>
      </c>
      <c r="D645" s="18" t="str">
        <f t="shared" si="528"/>
        <v>No</v>
      </c>
      <c r="E645" s="18" t="str">
        <f t="shared" si="529"/>
        <v>No</v>
      </c>
      <c r="F645" s="18" t="str">
        <f t="shared" si="530"/>
        <v>No</v>
      </c>
      <c r="G645" s="18" t="str">
        <f t="shared" si="531"/>
        <v>No</v>
      </c>
      <c r="H645" s="18" t="str">
        <f t="shared" si="532"/>
        <v>No</v>
      </c>
      <c r="I645" s="18" t="str">
        <f t="shared" si="533"/>
        <v>Yes</v>
      </c>
      <c r="J645" s="18" t="str">
        <f t="shared" si="534"/>
        <v>Yes</v>
      </c>
      <c r="K645" s="21">
        <v>643</v>
      </c>
      <c r="L645" s="5" t="s">
        <v>1517</v>
      </c>
      <c r="M645" s="5" t="s">
        <v>1518</v>
      </c>
      <c r="N645" s="5" t="s">
        <v>2307</v>
      </c>
      <c r="O645" s="5" t="s">
        <v>152</v>
      </c>
      <c r="P645" s="5" t="s">
        <v>2667</v>
      </c>
      <c r="Q645" s="34" t="s">
        <v>4652</v>
      </c>
      <c r="R645" s="21">
        <v>1</v>
      </c>
      <c r="S645" s="22"/>
      <c r="T645" s="22"/>
      <c r="U645" s="22"/>
      <c r="V645" s="22"/>
      <c r="W645" s="22"/>
      <c r="X645" s="22"/>
      <c r="Y645" s="22"/>
      <c r="Z645" s="22"/>
      <c r="AA645" s="5" t="s">
        <v>2310</v>
      </c>
      <c r="AB645" s="5" t="s">
        <v>4653</v>
      </c>
      <c r="AC645" s="34" t="s">
        <v>4654</v>
      </c>
      <c r="AD645" s="21">
        <v>1</v>
      </c>
    </row>
    <row r="646" spans="1:30" x14ac:dyDescent="0.3">
      <c r="A646" s="18" t="str">
        <f t="shared" ref="A646:B646" si="668">IF(AND(ISNUMBER(SEARCH("Yes",C646)),ISNUMBER(SEARCH("Yes",E646)),ISNUMBER(SEARCH("Yes",G646)),ISNUMBER(SEARCH("Yes",I646))),"Yes","No")</f>
        <v>No</v>
      </c>
      <c r="B646" s="18" t="str">
        <f t="shared" si="668"/>
        <v>No</v>
      </c>
      <c r="C646" s="15" t="str">
        <f t="shared" si="527"/>
        <v>No</v>
      </c>
      <c r="D646" s="18" t="str">
        <f t="shared" si="528"/>
        <v>No</v>
      </c>
      <c r="E646" s="18" t="str">
        <f t="shared" si="529"/>
        <v>No</v>
      </c>
      <c r="F646" s="18" t="str">
        <f t="shared" si="530"/>
        <v>No</v>
      </c>
      <c r="G646" s="18" t="str">
        <f t="shared" si="531"/>
        <v>No</v>
      </c>
      <c r="H646" s="18" t="str">
        <f t="shared" si="532"/>
        <v>No</v>
      </c>
      <c r="I646" s="18" t="str">
        <f t="shared" si="533"/>
        <v>Yes</v>
      </c>
      <c r="J646" s="18" t="str">
        <f t="shared" si="534"/>
        <v>Yes</v>
      </c>
      <c r="K646" s="21">
        <v>644</v>
      </c>
      <c r="L646" s="5" t="s">
        <v>1519</v>
      </c>
      <c r="M646" s="5" t="s">
        <v>1520</v>
      </c>
      <c r="N646" s="5" t="s">
        <v>2307</v>
      </c>
      <c r="O646" s="5" t="s">
        <v>152</v>
      </c>
      <c r="P646" s="5" t="s">
        <v>2724</v>
      </c>
      <c r="Q646" s="34" t="s">
        <v>4655</v>
      </c>
      <c r="R646" s="21">
        <v>1</v>
      </c>
      <c r="S646" s="22"/>
      <c r="T646" s="22"/>
      <c r="U646" s="22"/>
      <c r="V646" s="22"/>
      <c r="W646" s="22"/>
      <c r="X646" s="22"/>
      <c r="Y646" s="22"/>
      <c r="Z646" s="22"/>
      <c r="AA646" s="5" t="s">
        <v>2310</v>
      </c>
      <c r="AB646" s="5" t="s">
        <v>4656</v>
      </c>
      <c r="AC646" s="34" t="s">
        <v>4657</v>
      </c>
      <c r="AD646" s="21">
        <v>1</v>
      </c>
    </row>
    <row r="647" spans="1:30" x14ac:dyDescent="0.3">
      <c r="A647" s="18" t="str">
        <f t="shared" ref="A647:B647" si="669">IF(AND(ISNUMBER(SEARCH("Yes",C647)),ISNUMBER(SEARCH("Yes",E647)),ISNUMBER(SEARCH("Yes",G647)),ISNUMBER(SEARCH("Yes",I647))),"Yes","No")</f>
        <v>No</v>
      </c>
      <c r="B647" s="18" t="str">
        <f t="shared" si="669"/>
        <v>No</v>
      </c>
      <c r="C647" s="15" t="str">
        <f t="shared" si="527"/>
        <v>No</v>
      </c>
      <c r="D647" s="18" t="str">
        <f t="shared" si="528"/>
        <v>No</v>
      </c>
      <c r="E647" s="18" t="str">
        <f t="shared" si="529"/>
        <v>No</v>
      </c>
      <c r="F647" s="18" t="str">
        <f t="shared" si="530"/>
        <v>No</v>
      </c>
      <c r="G647" s="18" t="str">
        <f t="shared" si="531"/>
        <v>No</v>
      </c>
      <c r="H647" s="18" t="str">
        <f t="shared" si="532"/>
        <v>No</v>
      </c>
      <c r="I647" s="18" t="str">
        <f t="shared" si="533"/>
        <v>Yes</v>
      </c>
      <c r="J647" s="18" t="str">
        <f t="shared" si="534"/>
        <v>Yes</v>
      </c>
      <c r="K647" s="21">
        <v>645</v>
      </c>
      <c r="L647" s="5" t="s">
        <v>1521</v>
      </c>
      <c r="M647" s="5" t="s">
        <v>1522</v>
      </c>
      <c r="N647" s="5" t="s">
        <v>2307</v>
      </c>
      <c r="O647" s="5" t="s">
        <v>152</v>
      </c>
      <c r="P647" s="5" t="s">
        <v>2317</v>
      </c>
      <c r="Q647" s="34" t="s">
        <v>2680</v>
      </c>
      <c r="R647" s="21">
        <v>1</v>
      </c>
      <c r="S647" s="22"/>
      <c r="T647" s="22"/>
      <c r="U647" s="22"/>
      <c r="V647" s="22"/>
      <c r="W647" s="22"/>
      <c r="X647" s="22"/>
      <c r="Y647" s="22"/>
      <c r="Z647" s="22"/>
      <c r="AA647" s="5" t="s">
        <v>2310</v>
      </c>
      <c r="AB647" s="5" t="s">
        <v>4658</v>
      </c>
      <c r="AC647" s="34" t="s">
        <v>4659</v>
      </c>
      <c r="AD647" s="21">
        <v>1</v>
      </c>
    </row>
    <row r="648" spans="1:30" x14ac:dyDescent="0.3">
      <c r="A648" s="18" t="str">
        <f t="shared" ref="A648:B648" si="670">IF(AND(ISNUMBER(SEARCH("Yes",C648)),ISNUMBER(SEARCH("Yes",E648)),ISNUMBER(SEARCH("Yes",G648)),ISNUMBER(SEARCH("Yes",I648))),"Yes","No")</f>
        <v>No</v>
      </c>
      <c r="B648" s="18" t="str">
        <f t="shared" si="670"/>
        <v>No</v>
      </c>
      <c r="C648" s="15" t="str">
        <f t="shared" si="527"/>
        <v>No</v>
      </c>
      <c r="D648" s="18" t="str">
        <f t="shared" si="528"/>
        <v>No</v>
      </c>
      <c r="E648" s="18" t="str">
        <f t="shared" si="529"/>
        <v>No</v>
      </c>
      <c r="F648" s="18" t="str">
        <f t="shared" si="530"/>
        <v>No</v>
      </c>
      <c r="G648" s="18" t="str">
        <f t="shared" si="531"/>
        <v>No</v>
      </c>
      <c r="H648" s="18" t="str">
        <f t="shared" si="532"/>
        <v>No</v>
      </c>
      <c r="I648" s="18" t="str">
        <f t="shared" si="533"/>
        <v>Yes</v>
      </c>
      <c r="J648" s="18" t="str">
        <f t="shared" si="534"/>
        <v>Yes</v>
      </c>
      <c r="K648" s="21">
        <v>646</v>
      </c>
      <c r="L648" s="5" t="s">
        <v>1523</v>
      </c>
      <c r="M648" s="5" t="s">
        <v>1524</v>
      </c>
      <c r="N648" s="5" t="s">
        <v>2307</v>
      </c>
      <c r="O648" s="5" t="s">
        <v>152</v>
      </c>
      <c r="P648" s="5" t="s">
        <v>2537</v>
      </c>
      <c r="Q648" s="34" t="s">
        <v>4660</v>
      </c>
      <c r="R648" s="21">
        <v>1</v>
      </c>
      <c r="S648" s="22"/>
      <c r="T648" s="22"/>
      <c r="U648" s="22"/>
      <c r="V648" s="22"/>
      <c r="W648" s="22"/>
      <c r="X648" s="22"/>
      <c r="Y648" s="22"/>
      <c r="Z648" s="22"/>
      <c r="AA648" s="5" t="s">
        <v>24</v>
      </c>
      <c r="AB648" s="5" t="s">
        <v>4661</v>
      </c>
      <c r="AC648" s="34" t="s">
        <v>4662</v>
      </c>
      <c r="AD648" s="21">
        <v>1</v>
      </c>
    </row>
    <row r="649" spans="1:30" x14ac:dyDescent="0.3">
      <c r="A649" s="18" t="str">
        <f t="shared" ref="A649:B649" si="671">IF(AND(ISNUMBER(SEARCH("Yes",C649)),ISNUMBER(SEARCH("Yes",E649)),ISNUMBER(SEARCH("Yes",G649)),ISNUMBER(SEARCH("Yes",I649))),"Yes","No")</f>
        <v>No</v>
      </c>
      <c r="B649" s="18" t="str">
        <f t="shared" si="671"/>
        <v>No</v>
      </c>
      <c r="C649" s="15" t="str">
        <f t="shared" si="527"/>
        <v>No</v>
      </c>
      <c r="D649" s="18" t="str">
        <f t="shared" si="528"/>
        <v>No</v>
      </c>
      <c r="E649" s="18" t="str">
        <f t="shared" si="529"/>
        <v>No</v>
      </c>
      <c r="F649" s="18" t="str">
        <f t="shared" si="530"/>
        <v>No</v>
      </c>
      <c r="G649" s="18" t="str">
        <f t="shared" si="531"/>
        <v>No</v>
      </c>
      <c r="H649" s="18" t="str">
        <f t="shared" si="532"/>
        <v>No</v>
      </c>
      <c r="I649" s="18" t="str">
        <f t="shared" si="533"/>
        <v>Yes</v>
      </c>
      <c r="J649" s="18" t="str">
        <f t="shared" si="534"/>
        <v>Yes</v>
      </c>
      <c r="K649" s="21">
        <v>647</v>
      </c>
      <c r="L649" s="5" t="s">
        <v>1525</v>
      </c>
      <c r="M649" s="5" t="s">
        <v>1526</v>
      </c>
      <c r="N649" s="5" t="s">
        <v>2307</v>
      </c>
      <c r="O649" s="5" t="s">
        <v>152</v>
      </c>
      <c r="P649" s="5" t="s">
        <v>2435</v>
      </c>
      <c r="Q649" s="34" t="s">
        <v>4663</v>
      </c>
      <c r="R649" s="21">
        <v>1</v>
      </c>
      <c r="S649" s="22"/>
      <c r="T649" s="22"/>
      <c r="U649" s="22"/>
      <c r="V649" s="22"/>
      <c r="W649" s="22"/>
      <c r="X649" s="22"/>
      <c r="Y649" s="22"/>
      <c r="Z649" s="22"/>
      <c r="AA649" s="5" t="s">
        <v>2310</v>
      </c>
      <c r="AB649" s="5" t="s">
        <v>4664</v>
      </c>
      <c r="AC649" s="34" t="s">
        <v>4665</v>
      </c>
      <c r="AD649" s="21">
        <v>1</v>
      </c>
    </row>
    <row r="650" spans="1:30" x14ac:dyDescent="0.3">
      <c r="A650" s="18" t="str">
        <f t="shared" ref="A650:B650" si="672">IF(AND(ISNUMBER(SEARCH("Yes",C650)),ISNUMBER(SEARCH("Yes",E650)),ISNUMBER(SEARCH("Yes",G650)),ISNUMBER(SEARCH("Yes",I650))),"Yes","No")</f>
        <v>No</v>
      </c>
      <c r="B650" s="18" t="str">
        <f t="shared" si="672"/>
        <v>No</v>
      </c>
      <c r="C650" s="15" t="str">
        <f t="shared" si="527"/>
        <v>No</v>
      </c>
      <c r="D650" s="18" t="str">
        <f t="shared" si="528"/>
        <v>No</v>
      </c>
      <c r="E650" s="18" t="str">
        <f t="shared" si="529"/>
        <v>No</v>
      </c>
      <c r="F650" s="18" t="str">
        <f t="shared" si="530"/>
        <v>No</v>
      </c>
      <c r="G650" s="18" t="str">
        <f t="shared" si="531"/>
        <v>No</v>
      </c>
      <c r="H650" s="18" t="str">
        <f t="shared" si="532"/>
        <v>No</v>
      </c>
      <c r="I650" s="18" t="str">
        <f t="shared" si="533"/>
        <v>Yes</v>
      </c>
      <c r="J650" s="18" t="str">
        <f t="shared" si="534"/>
        <v>Yes</v>
      </c>
      <c r="K650" s="21">
        <v>648</v>
      </c>
      <c r="L650" s="5" t="s">
        <v>1527</v>
      </c>
      <c r="M650" s="5" t="s">
        <v>1528</v>
      </c>
      <c r="N650" s="5" t="s">
        <v>2307</v>
      </c>
      <c r="O650" s="5" t="s">
        <v>152</v>
      </c>
      <c r="P650" s="5" t="s">
        <v>4666</v>
      </c>
      <c r="Q650" s="34" t="s">
        <v>4667</v>
      </c>
      <c r="R650" s="21">
        <v>1</v>
      </c>
      <c r="S650" s="22"/>
      <c r="T650" s="22"/>
      <c r="U650" s="22"/>
      <c r="V650" s="22"/>
      <c r="W650" s="22"/>
      <c r="X650" s="22"/>
      <c r="Y650" s="22"/>
      <c r="Z650" s="22"/>
      <c r="AA650" s="5" t="s">
        <v>2310</v>
      </c>
      <c r="AB650" s="5" t="s">
        <v>4668</v>
      </c>
      <c r="AC650" s="34" t="s">
        <v>4669</v>
      </c>
      <c r="AD650" s="21">
        <v>1</v>
      </c>
    </row>
    <row r="651" spans="1:30" x14ac:dyDescent="0.3">
      <c r="A651" s="18" t="str">
        <f t="shared" ref="A651:B651" si="673">IF(AND(ISNUMBER(SEARCH("Yes",C651)),ISNUMBER(SEARCH("Yes",E651)),ISNUMBER(SEARCH("Yes",G651)),ISNUMBER(SEARCH("Yes",I651))),"Yes","No")</f>
        <v>No</v>
      </c>
      <c r="B651" s="18" t="str">
        <f t="shared" si="673"/>
        <v>No</v>
      </c>
      <c r="C651" s="15" t="str">
        <f t="shared" si="527"/>
        <v>No</v>
      </c>
      <c r="D651" s="18" t="str">
        <f t="shared" si="528"/>
        <v>No</v>
      </c>
      <c r="E651" s="18" t="str">
        <f t="shared" si="529"/>
        <v>No</v>
      </c>
      <c r="F651" s="18" t="str">
        <f t="shared" si="530"/>
        <v>No</v>
      </c>
      <c r="G651" s="18" t="str">
        <f t="shared" si="531"/>
        <v>No</v>
      </c>
      <c r="H651" s="18" t="str">
        <f t="shared" si="532"/>
        <v>No</v>
      </c>
      <c r="I651" s="18" t="str">
        <f t="shared" si="533"/>
        <v>Yes</v>
      </c>
      <c r="J651" s="18" t="str">
        <f t="shared" si="534"/>
        <v>Yes</v>
      </c>
      <c r="K651" s="21">
        <v>649</v>
      </c>
      <c r="L651" s="5" t="s">
        <v>1529</v>
      </c>
      <c r="M651" s="5" t="s">
        <v>1530</v>
      </c>
      <c r="N651" s="5" t="s">
        <v>2307</v>
      </c>
      <c r="O651" s="5" t="s">
        <v>152</v>
      </c>
      <c r="P651" s="5" t="s">
        <v>2435</v>
      </c>
      <c r="Q651" s="34" t="s">
        <v>4670</v>
      </c>
      <c r="R651" s="21">
        <v>1</v>
      </c>
      <c r="S651" s="22"/>
      <c r="T651" s="22"/>
      <c r="U651" s="22"/>
      <c r="V651" s="22"/>
      <c r="W651" s="22"/>
      <c r="X651" s="22"/>
      <c r="Y651" s="22"/>
      <c r="Z651" s="22"/>
      <c r="AA651" s="5" t="s">
        <v>2310</v>
      </c>
      <c r="AB651" s="5" t="s">
        <v>4671</v>
      </c>
      <c r="AC651" s="34" t="s">
        <v>4672</v>
      </c>
      <c r="AD651" s="21">
        <v>1</v>
      </c>
    </row>
    <row r="652" spans="1:30" x14ac:dyDescent="0.3">
      <c r="A652" s="18" t="str">
        <f t="shared" ref="A652:B652" si="674">IF(AND(ISNUMBER(SEARCH("Yes",C652)),ISNUMBER(SEARCH("Yes",E652)),ISNUMBER(SEARCH("Yes",G652)),ISNUMBER(SEARCH("Yes",I652))),"Yes","No")</f>
        <v>No</v>
      </c>
      <c r="B652" s="18" t="str">
        <f t="shared" si="674"/>
        <v>No</v>
      </c>
      <c r="C652" s="15" t="str">
        <f t="shared" si="527"/>
        <v>No</v>
      </c>
      <c r="D652" s="18" t="str">
        <f t="shared" si="528"/>
        <v>No</v>
      </c>
      <c r="E652" s="18" t="str">
        <f t="shared" si="529"/>
        <v>No</v>
      </c>
      <c r="F652" s="18" t="str">
        <f t="shared" si="530"/>
        <v>No</v>
      </c>
      <c r="G652" s="18" t="str">
        <f t="shared" si="531"/>
        <v>No</v>
      </c>
      <c r="H652" s="18" t="str">
        <f t="shared" si="532"/>
        <v>No</v>
      </c>
      <c r="I652" s="18" t="str">
        <f t="shared" si="533"/>
        <v>Yes</v>
      </c>
      <c r="J652" s="18" t="str">
        <f t="shared" si="534"/>
        <v>Yes</v>
      </c>
      <c r="K652" s="21">
        <v>650</v>
      </c>
      <c r="L652" s="5" t="s">
        <v>1531</v>
      </c>
      <c r="M652" s="5" t="s">
        <v>1532</v>
      </c>
      <c r="N652" s="5" t="s">
        <v>2307</v>
      </c>
      <c r="O652" s="5" t="s">
        <v>152</v>
      </c>
      <c r="P652" s="5" t="s">
        <v>2435</v>
      </c>
      <c r="Q652" s="34" t="s">
        <v>4673</v>
      </c>
      <c r="R652" s="21">
        <v>1</v>
      </c>
      <c r="S652" s="22"/>
      <c r="T652" s="22"/>
      <c r="U652" s="22"/>
      <c r="V652" s="22"/>
      <c r="W652" s="22"/>
      <c r="X652" s="22"/>
      <c r="Y652" s="22"/>
      <c r="Z652" s="22"/>
      <c r="AA652" s="5" t="s">
        <v>24</v>
      </c>
      <c r="AB652" s="5" t="s">
        <v>3541</v>
      </c>
      <c r="AC652" s="34" t="s">
        <v>2734</v>
      </c>
      <c r="AD652" s="21">
        <v>1</v>
      </c>
    </row>
    <row r="653" spans="1:30" x14ac:dyDescent="0.3">
      <c r="A653" s="18" t="str">
        <f t="shared" ref="A653:B653" si="675">IF(AND(ISNUMBER(SEARCH("Yes",C653)),ISNUMBER(SEARCH("Yes",E653)),ISNUMBER(SEARCH("Yes",G653)),ISNUMBER(SEARCH("Yes",I653))),"Yes","No")</f>
        <v>No</v>
      </c>
      <c r="B653" s="18" t="str">
        <f t="shared" si="675"/>
        <v>No</v>
      </c>
      <c r="C653" s="15" t="str">
        <f t="shared" si="527"/>
        <v>No</v>
      </c>
      <c r="D653" s="18" t="str">
        <f t="shared" si="528"/>
        <v>No</v>
      </c>
      <c r="E653" s="18" t="str">
        <f t="shared" si="529"/>
        <v>No</v>
      </c>
      <c r="F653" s="18" t="str">
        <f t="shared" si="530"/>
        <v>No</v>
      </c>
      <c r="G653" s="18" t="str">
        <f t="shared" si="531"/>
        <v>No</v>
      </c>
      <c r="H653" s="18" t="str">
        <f t="shared" si="532"/>
        <v>No</v>
      </c>
      <c r="I653" s="18" t="str">
        <f t="shared" si="533"/>
        <v>Yes</v>
      </c>
      <c r="J653" s="18" t="str">
        <f t="shared" si="534"/>
        <v>Yes</v>
      </c>
      <c r="K653" s="21">
        <v>651</v>
      </c>
      <c r="L653" s="5" t="s">
        <v>1533</v>
      </c>
      <c r="M653" s="5" t="s">
        <v>1534</v>
      </c>
      <c r="N653" s="5" t="s">
        <v>2307</v>
      </c>
      <c r="O653" s="5" t="s">
        <v>152</v>
      </c>
      <c r="P653" s="5" t="s">
        <v>2325</v>
      </c>
      <c r="Q653" s="34" t="s">
        <v>4674</v>
      </c>
      <c r="R653" s="21">
        <v>1</v>
      </c>
      <c r="S653" s="22"/>
      <c r="T653" s="22"/>
      <c r="U653" s="22"/>
      <c r="V653" s="22"/>
      <c r="W653" s="22"/>
      <c r="X653" s="22"/>
      <c r="Y653" s="22"/>
      <c r="Z653" s="22"/>
      <c r="AA653" s="5" t="s">
        <v>2310</v>
      </c>
      <c r="AB653" s="5" t="s">
        <v>4675</v>
      </c>
      <c r="AC653" s="34" t="s">
        <v>4676</v>
      </c>
      <c r="AD653" s="21">
        <v>1</v>
      </c>
    </row>
    <row r="654" spans="1:30" x14ac:dyDescent="0.3">
      <c r="A654" s="18" t="str">
        <f t="shared" ref="A654:B654" si="676">IF(AND(ISNUMBER(SEARCH("Yes",C654)),ISNUMBER(SEARCH("Yes",E654)),ISNUMBER(SEARCH("Yes",G654)),ISNUMBER(SEARCH("Yes",I654))),"Yes","No")</f>
        <v>No</v>
      </c>
      <c r="B654" s="18" t="str">
        <f t="shared" si="676"/>
        <v>No</v>
      </c>
      <c r="C654" s="15" t="str">
        <f t="shared" si="527"/>
        <v>No</v>
      </c>
      <c r="D654" s="18" t="str">
        <f t="shared" si="528"/>
        <v>No</v>
      </c>
      <c r="E654" s="18" t="str">
        <f t="shared" si="529"/>
        <v>No</v>
      </c>
      <c r="F654" s="18" t="str">
        <f t="shared" si="530"/>
        <v>No</v>
      </c>
      <c r="G654" s="18" t="str">
        <f t="shared" si="531"/>
        <v>No</v>
      </c>
      <c r="H654" s="18" t="str">
        <f t="shared" si="532"/>
        <v>No</v>
      </c>
      <c r="I654" s="18" t="str">
        <f t="shared" si="533"/>
        <v>Yes</v>
      </c>
      <c r="J654" s="18" t="str">
        <f t="shared" si="534"/>
        <v>Yes</v>
      </c>
      <c r="K654" s="21">
        <v>652</v>
      </c>
      <c r="L654" s="5" t="s">
        <v>1535</v>
      </c>
      <c r="M654" s="5" t="s">
        <v>1536</v>
      </c>
      <c r="N654" s="5" t="s">
        <v>2307</v>
      </c>
      <c r="O654" s="5" t="s">
        <v>152</v>
      </c>
      <c r="P654" s="5" t="s">
        <v>4677</v>
      </c>
      <c r="Q654" s="34" t="s">
        <v>4678</v>
      </c>
      <c r="R654" s="21">
        <v>1</v>
      </c>
      <c r="S654" s="22"/>
      <c r="T654" s="22"/>
      <c r="U654" s="22"/>
      <c r="V654" s="22"/>
      <c r="W654" s="22"/>
      <c r="X654" s="22"/>
      <c r="Y654" s="22"/>
      <c r="Z654" s="22"/>
      <c r="AA654" s="5" t="s">
        <v>2310</v>
      </c>
      <c r="AB654" s="5" t="s">
        <v>2768</v>
      </c>
      <c r="AC654" s="34" t="s">
        <v>4679</v>
      </c>
      <c r="AD654" s="21">
        <v>1</v>
      </c>
    </row>
    <row r="655" spans="1:30" x14ac:dyDescent="0.3">
      <c r="A655" s="18" t="str">
        <f t="shared" ref="A655:B655" si="677">IF(AND(ISNUMBER(SEARCH("Yes",C655)),ISNUMBER(SEARCH("Yes",E655)),ISNUMBER(SEARCH("Yes",G655)),ISNUMBER(SEARCH("Yes",I655))),"Yes","No")</f>
        <v>No</v>
      </c>
      <c r="B655" s="18" t="str">
        <f t="shared" si="677"/>
        <v>No</v>
      </c>
      <c r="C655" s="15" t="str">
        <f t="shared" si="527"/>
        <v>No</v>
      </c>
      <c r="D655" s="18" t="str">
        <f t="shared" si="528"/>
        <v>No</v>
      </c>
      <c r="E655" s="18" t="str">
        <f t="shared" si="529"/>
        <v>No</v>
      </c>
      <c r="F655" s="18" t="str">
        <f t="shared" si="530"/>
        <v>No</v>
      </c>
      <c r="G655" s="18" t="str">
        <f t="shared" si="531"/>
        <v>No</v>
      </c>
      <c r="H655" s="18" t="str">
        <f t="shared" si="532"/>
        <v>No</v>
      </c>
      <c r="I655" s="18" t="str">
        <f t="shared" si="533"/>
        <v>Yes</v>
      </c>
      <c r="J655" s="18" t="str">
        <f t="shared" si="534"/>
        <v>Yes</v>
      </c>
      <c r="K655" s="21">
        <v>653</v>
      </c>
      <c r="L655" s="5" t="s">
        <v>1537</v>
      </c>
      <c r="M655" s="5" t="s">
        <v>1538</v>
      </c>
      <c r="N655" s="5" t="s">
        <v>2307</v>
      </c>
      <c r="O655" s="5" t="s">
        <v>152</v>
      </c>
      <c r="P655" s="5" t="s">
        <v>2431</v>
      </c>
      <c r="Q655" s="34" t="s">
        <v>4680</v>
      </c>
      <c r="R655" s="21">
        <v>1</v>
      </c>
      <c r="S655" s="22"/>
      <c r="T655" s="22"/>
      <c r="U655" s="22"/>
      <c r="V655" s="22"/>
      <c r="W655" s="22"/>
      <c r="X655" s="22"/>
      <c r="Y655" s="22"/>
      <c r="Z655" s="22"/>
      <c r="AA655" s="5" t="s">
        <v>2310</v>
      </c>
      <c r="AB655" s="5" t="s">
        <v>4681</v>
      </c>
      <c r="AC655" s="34" t="s">
        <v>4682</v>
      </c>
      <c r="AD655" s="21">
        <v>1</v>
      </c>
    </row>
    <row r="656" spans="1:30" x14ac:dyDescent="0.3">
      <c r="A656" s="18" t="str">
        <f t="shared" ref="A656:B656" si="678">IF(AND(ISNUMBER(SEARCH("Yes",C656)),ISNUMBER(SEARCH("Yes",E656)),ISNUMBER(SEARCH("Yes",G656)),ISNUMBER(SEARCH("Yes",I656))),"Yes","No")</f>
        <v>No</v>
      </c>
      <c r="B656" s="18" t="str">
        <f t="shared" si="678"/>
        <v>No</v>
      </c>
      <c r="C656" s="15" t="str">
        <f t="shared" si="527"/>
        <v>No</v>
      </c>
      <c r="D656" s="18" t="str">
        <f t="shared" si="528"/>
        <v>No</v>
      </c>
      <c r="E656" s="18" t="str">
        <f t="shared" si="529"/>
        <v>No</v>
      </c>
      <c r="F656" s="18" t="str">
        <f t="shared" si="530"/>
        <v>No</v>
      </c>
      <c r="G656" s="18" t="str">
        <f t="shared" si="531"/>
        <v>No</v>
      </c>
      <c r="H656" s="18" t="str">
        <f t="shared" si="532"/>
        <v>No</v>
      </c>
      <c r="I656" s="18" t="str">
        <f t="shared" si="533"/>
        <v>Yes</v>
      </c>
      <c r="J656" s="18" t="str">
        <f t="shared" si="534"/>
        <v>Yes</v>
      </c>
      <c r="K656" s="21">
        <v>654</v>
      </c>
      <c r="L656" s="5" t="s">
        <v>1539</v>
      </c>
      <c r="M656" s="5" t="s">
        <v>1540</v>
      </c>
      <c r="N656" s="5" t="s">
        <v>2307</v>
      </c>
      <c r="O656" s="5" t="s">
        <v>152</v>
      </c>
      <c r="P656" s="5" t="s">
        <v>2537</v>
      </c>
      <c r="Q656" s="34" t="s">
        <v>4683</v>
      </c>
      <c r="R656" s="21">
        <v>1</v>
      </c>
      <c r="S656" s="22"/>
      <c r="T656" s="22"/>
      <c r="U656" s="22"/>
      <c r="V656" s="22"/>
      <c r="W656" s="22"/>
      <c r="X656" s="22"/>
      <c r="Y656" s="22"/>
      <c r="Z656" s="22"/>
      <c r="AA656" s="5" t="s">
        <v>2310</v>
      </c>
      <c r="AB656" s="5" t="s">
        <v>4684</v>
      </c>
      <c r="AC656" s="34" t="s">
        <v>4685</v>
      </c>
      <c r="AD656" s="21">
        <v>1</v>
      </c>
    </row>
    <row r="657" spans="1:30" x14ac:dyDescent="0.3">
      <c r="A657" s="18" t="str">
        <f t="shared" ref="A657:B657" si="679">IF(AND(ISNUMBER(SEARCH("Yes",C657)),ISNUMBER(SEARCH("Yes",E657)),ISNUMBER(SEARCH("Yes",G657)),ISNUMBER(SEARCH("Yes",I657))),"Yes","No")</f>
        <v>No</v>
      </c>
      <c r="B657" s="18" t="str">
        <f t="shared" si="679"/>
        <v>No</v>
      </c>
      <c r="C657" s="15" t="str">
        <f t="shared" si="527"/>
        <v>No</v>
      </c>
      <c r="D657" s="18" t="str">
        <f t="shared" si="528"/>
        <v>No</v>
      </c>
      <c r="E657" s="18" t="str">
        <f t="shared" si="529"/>
        <v>No</v>
      </c>
      <c r="F657" s="18" t="str">
        <f t="shared" si="530"/>
        <v>No</v>
      </c>
      <c r="G657" s="18" t="str">
        <f t="shared" si="531"/>
        <v>No</v>
      </c>
      <c r="H657" s="18" t="str">
        <f t="shared" si="532"/>
        <v>No</v>
      </c>
      <c r="I657" s="18" t="str">
        <f t="shared" si="533"/>
        <v>Yes</v>
      </c>
      <c r="J657" s="18" t="str">
        <f t="shared" si="534"/>
        <v>Yes</v>
      </c>
      <c r="K657" s="21">
        <v>655</v>
      </c>
      <c r="L657" s="5" t="s">
        <v>1541</v>
      </c>
      <c r="M657" s="5" t="s">
        <v>1542</v>
      </c>
      <c r="N657" s="5" t="s">
        <v>2307</v>
      </c>
      <c r="O657" s="5" t="s">
        <v>152</v>
      </c>
      <c r="P657" s="5" t="s">
        <v>3206</v>
      </c>
      <c r="Q657" s="34" t="s">
        <v>4686</v>
      </c>
      <c r="R657" s="21">
        <v>1</v>
      </c>
      <c r="S657" s="22"/>
      <c r="T657" s="22"/>
      <c r="U657" s="22"/>
      <c r="V657" s="22"/>
      <c r="W657" s="22"/>
      <c r="X657" s="22"/>
      <c r="Y657" s="22"/>
      <c r="Z657" s="22"/>
      <c r="AA657" s="5" t="s">
        <v>2310</v>
      </c>
      <c r="AB657" s="5" t="s">
        <v>2997</v>
      </c>
      <c r="AC657" s="34" t="s">
        <v>2723</v>
      </c>
      <c r="AD657" s="21">
        <v>1</v>
      </c>
    </row>
    <row r="658" spans="1:30" x14ac:dyDescent="0.3">
      <c r="A658" s="18" t="str">
        <f t="shared" ref="A658:B658" si="680">IF(AND(ISNUMBER(SEARCH("Yes",C658)),ISNUMBER(SEARCH("Yes",E658)),ISNUMBER(SEARCH("Yes",G658)),ISNUMBER(SEARCH("Yes",I658))),"Yes","No")</f>
        <v>No</v>
      </c>
      <c r="B658" s="18" t="str">
        <f t="shared" si="680"/>
        <v>No</v>
      </c>
      <c r="C658" s="15" t="str">
        <f t="shared" si="527"/>
        <v>No</v>
      </c>
      <c r="D658" s="18" t="str">
        <f t="shared" si="528"/>
        <v>No</v>
      </c>
      <c r="E658" s="18" t="str">
        <f t="shared" si="529"/>
        <v>No</v>
      </c>
      <c r="F658" s="18" t="str">
        <f t="shared" si="530"/>
        <v>No</v>
      </c>
      <c r="G658" s="18" t="str">
        <f t="shared" si="531"/>
        <v>No</v>
      </c>
      <c r="H658" s="18" t="str">
        <f t="shared" si="532"/>
        <v>No</v>
      </c>
      <c r="I658" s="18" t="str">
        <f t="shared" si="533"/>
        <v>Yes</v>
      </c>
      <c r="J658" s="18" t="str">
        <f t="shared" si="534"/>
        <v>Yes</v>
      </c>
      <c r="K658" s="21">
        <v>656</v>
      </c>
      <c r="L658" s="5" t="s">
        <v>1543</v>
      </c>
      <c r="M658" s="5" t="s">
        <v>1544</v>
      </c>
      <c r="N658" s="5" t="s">
        <v>2307</v>
      </c>
      <c r="O658" s="5" t="s">
        <v>152</v>
      </c>
      <c r="P658" s="5" t="s">
        <v>2724</v>
      </c>
      <c r="Q658" s="34" t="s">
        <v>4687</v>
      </c>
      <c r="R658" s="21">
        <v>1</v>
      </c>
      <c r="S658" s="22"/>
      <c r="T658" s="22"/>
      <c r="U658" s="22"/>
      <c r="V658" s="22"/>
      <c r="W658" s="22"/>
      <c r="X658" s="22"/>
      <c r="Y658" s="22"/>
      <c r="Z658" s="22"/>
      <c r="AA658" s="5" t="s">
        <v>2310</v>
      </c>
      <c r="AB658" s="5" t="s">
        <v>4688</v>
      </c>
      <c r="AC658" s="34" t="s">
        <v>4689</v>
      </c>
      <c r="AD658" s="21">
        <v>1</v>
      </c>
    </row>
    <row r="659" spans="1:30" x14ac:dyDescent="0.3">
      <c r="A659" s="18" t="str">
        <f t="shared" ref="A659:B659" si="681">IF(AND(ISNUMBER(SEARCH("Yes",C659)),ISNUMBER(SEARCH("Yes",E659)),ISNUMBER(SEARCH("Yes",G659)),ISNUMBER(SEARCH("Yes",I659))),"Yes","No")</f>
        <v>No</v>
      </c>
      <c r="B659" s="18" t="str">
        <f t="shared" si="681"/>
        <v>No</v>
      </c>
      <c r="C659" s="15" t="str">
        <f t="shared" si="527"/>
        <v>No</v>
      </c>
      <c r="D659" s="18" t="str">
        <f t="shared" si="528"/>
        <v>No</v>
      </c>
      <c r="E659" s="18" t="str">
        <f t="shared" si="529"/>
        <v>No</v>
      </c>
      <c r="F659" s="18" t="str">
        <f t="shared" si="530"/>
        <v>No</v>
      </c>
      <c r="G659" s="18" t="str">
        <f t="shared" si="531"/>
        <v>No</v>
      </c>
      <c r="H659" s="18" t="str">
        <f t="shared" si="532"/>
        <v>No</v>
      </c>
      <c r="I659" s="18" t="str">
        <f t="shared" si="533"/>
        <v>Yes</v>
      </c>
      <c r="J659" s="18" t="str">
        <f t="shared" si="534"/>
        <v>Yes</v>
      </c>
      <c r="K659" s="21">
        <v>657</v>
      </c>
      <c r="L659" s="5" t="s">
        <v>1545</v>
      </c>
      <c r="M659" s="5" t="s">
        <v>1546</v>
      </c>
      <c r="N659" s="5" t="s">
        <v>2307</v>
      </c>
      <c r="O659" s="5" t="s">
        <v>152</v>
      </c>
      <c r="P659" s="5" t="s">
        <v>2724</v>
      </c>
      <c r="Q659" s="34" t="s">
        <v>4690</v>
      </c>
      <c r="R659" s="21">
        <v>1</v>
      </c>
      <c r="S659" s="22"/>
      <c r="T659" s="22"/>
      <c r="U659" s="22"/>
      <c r="V659" s="22"/>
      <c r="W659" s="22"/>
      <c r="X659" s="22"/>
      <c r="Y659" s="22"/>
      <c r="Z659" s="22"/>
      <c r="AA659" s="5" t="s">
        <v>24</v>
      </c>
      <c r="AB659" s="5" t="s">
        <v>4691</v>
      </c>
      <c r="AC659" s="34" t="s">
        <v>4692</v>
      </c>
      <c r="AD659" s="21">
        <v>1</v>
      </c>
    </row>
    <row r="660" spans="1:30" x14ac:dyDescent="0.3">
      <c r="A660" s="18" t="str">
        <f t="shared" ref="A660:B660" si="682">IF(AND(ISNUMBER(SEARCH("Yes",C660)),ISNUMBER(SEARCH("Yes",E660)),ISNUMBER(SEARCH("Yes",G660)),ISNUMBER(SEARCH("Yes",I660))),"Yes","No")</f>
        <v>No</v>
      </c>
      <c r="B660" s="18" t="str">
        <f t="shared" si="682"/>
        <v>No</v>
      </c>
      <c r="C660" s="15" t="str">
        <f t="shared" si="527"/>
        <v>No</v>
      </c>
      <c r="D660" s="18" t="str">
        <f t="shared" si="528"/>
        <v>No</v>
      </c>
      <c r="E660" s="18" t="str">
        <f t="shared" si="529"/>
        <v>No</v>
      </c>
      <c r="F660" s="18" t="str">
        <f t="shared" si="530"/>
        <v>No</v>
      </c>
      <c r="G660" s="18" t="str">
        <f t="shared" si="531"/>
        <v>No</v>
      </c>
      <c r="H660" s="18" t="str">
        <f t="shared" si="532"/>
        <v>No</v>
      </c>
      <c r="I660" s="18" t="str">
        <f t="shared" si="533"/>
        <v>No</v>
      </c>
      <c r="J660" s="18" t="str">
        <f t="shared" si="534"/>
        <v>No</v>
      </c>
      <c r="K660" s="21">
        <v>658</v>
      </c>
      <c r="L660" s="5" t="s">
        <v>1547</v>
      </c>
      <c r="M660" s="5" t="s">
        <v>1548</v>
      </c>
      <c r="N660" s="5" t="s">
        <v>2307</v>
      </c>
      <c r="O660" s="5" t="s">
        <v>152</v>
      </c>
      <c r="P660" s="5" t="s">
        <v>2667</v>
      </c>
      <c r="Q660" s="34" t="s">
        <v>4693</v>
      </c>
      <c r="R660" s="21">
        <v>1</v>
      </c>
      <c r="S660" s="22"/>
      <c r="T660" s="22"/>
      <c r="U660" s="22"/>
      <c r="V660" s="22"/>
      <c r="W660" s="22"/>
      <c r="X660" s="22"/>
      <c r="Y660" s="22"/>
      <c r="Z660" s="22"/>
      <c r="AA660" s="5" t="s">
        <v>152</v>
      </c>
      <c r="AB660" s="5" t="s">
        <v>4694</v>
      </c>
      <c r="AC660" s="34" t="s">
        <v>4695</v>
      </c>
      <c r="AD660" s="21">
        <v>1</v>
      </c>
    </row>
    <row r="661" spans="1:30" x14ac:dyDescent="0.3">
      <c r="A661" s="18" t="str">
        <f t="shared" ref="A661:B661" si="683">IF(AND(ISNUMBER(SEARCH("Yes",C661)),ISNUMBER(SEARCH("Yes",E661)),ISNUMBER(SEARCH("Yes",G661)),ISNUMBER(SEARCH("Yes",I661))),"Yes","No")</f>
        <v>No</v>
      </c>
      <c r="B661" s="18" t="str">
        <f t="shared" si="683"/>
        <v>No</v>
      </c>
      <c r="C661" s="15" t="str">
        <f t="shared" si="527"/>
        <v>No</v>
      </c>
      <c r="D661" s="18" t="str">
        <f t="shared" si="528"/>
        <v>No</v>
      </c>
      <c r="E661" s="18" t="str">
        <f t="shared" si="529"/>
        <v>No</v>
      </c>
      <c r="F661" s="18" t="str">
        <f t="shared" si="530"/>
        <v>No</v>
      </c>
      <c r="G661" s="18" t="str">
        <f t="shared" si="531"/>
        <v>No</v>
      </c>
      <c r="H661" s="18" t="str">
        <f t="shared" si="532"/>
        <v>No</v>
      </c>
      <c r="I661" s="18" t="str">
        <f t="shared" si="533"/>
        <v>Yes</v>
      </c>
      <c r="J661" s="18" t="str">
        <f t="shared" si="534"/>
        <v>Yes</v>
      </c>
      <c r="K661" s="21">
        <v>659</v>
      </c>
      <c r="L661" s="5" t="s">
        <v>1549</v>
      </c>
      <c r="M661" s="5" t="s">
        <v>1550</v>
      </c>
      <c r="N661" s="5" t="s">
        <v>2307</v>
      </c>
      <c r="O661" s="5" t="s">
        <v>152</v>
      </c>
      <c r="P661" s="5" t="s">
        <v>4696</v>
      </c>
      <c r="Q661" s="34" t="s">
        <v>4697</v>
      </c>
      <c r="R661" s="21">
        <v>1</v>
      </c>
      <c r="S661" s="22"/>
      <c r="T661" s="22"/>
      <c r="U661" s="22"/>
      <c r="V661" s="22"/>
      <c r="W661" s="22"/>
      <c r="X661" s="22"/>
      <c r="Y661" s="22"/>
      <c r="Z661" s="22"/>
      <c r="AA661" s="5" t="s">
        <v>2310</v>
      </c>
      <c r="AB661" s="5" t="s">
        <v>4698</v>
      </c>
      <c r="AC661" s="34" t="s">
        <v>4699</v>
      </c>
      <c r="AD661" s="21">
        <v>1</v>
      </c>
    </row>
    <row r="662" spans="1:30" x14ac:dyDescent="0.3">
      <c r="A662" s="18" t="str">
        <f t="shared" ref="A662:B662" si="684">IF(AND(ISNUMBER(SEARCH("Yes",C662)),ISNUMBER(SEARCH("Yes",E662)),ISNUMBER(SEARCH("Yes",G662)),ISNUMBER(SEARCH("Yes",I662))),"Yes","No")</f>
        <v>No</v>
      </c>
      <c r="B662" s="18" t="str">
        <f t="shared" si="684"/>
        <v>No</v>
      </c>
      <c r="C662" s="15" t="str">
        <f t="shared" si="527"/>
        <v>No</v>
      </c>
      <c r="D662" s="18" t="str">
        <f t="shared" si="528"/>
        <v>No</v>
      </c>
      <c r="E662" s="18" t="str">
        <f t="shared" si="529"/>
        <v>No</v>
      </c>
      <c r="F662" s="18" t="str">
        <f t="shared" si="530"/>
        <v>No</v>
      </c>
      <c r="G662" s="18" t="str">
        <f t="shared" si="531"/>
        <v>No</v>
      </c>
      <c r="H662" s="18" t="str">
        <f t="shared" si="532"/>
        <v>No</v>
      </c>
      <c r="I662" s="18" t="str">
        <f t="shared" si="533"/>
        <v>Yes</v>
      </c>
      <c r="J662" s="18" t="str">
        <f t="shared" si="534"/>
        <v>No</v>
      </c>
      <c r="K662" s="21">
        <v>660</v>
      </c>
      <c r="L662" s="5" t="s">
        <v>1551</v>
      </c>
      <c r="M662" s="5" t="s">
        <v>1552</v>
      </c>
      <c r="N662" s="5" t="s">
        <v>2307</v>
      </c>
      <c r="O662" s="5" t="s">
        <v>152</v>
      </c>
      <c r="P662" s="5" t="s">
        <v>4700</v>
      </c>
      <c r="Q662" s="34" t="s">
        <v>4701</v>
      </c>
      <c r="R662" s="21">
        <v>1</v>
      </c>
      <c r="S662" s="22"/>
      <c r="T662" s="22"/>
      <c r="U662" s="22"/>
      <c r="V662" s="22"/>
      <c r="W662" s="22"/>
      <c r="X662" s="22"/>
      <c r="Y662" s="22"/>
      <c r="Z662" s="22"/>
      <c r="AA662" s="5" t="s">
        <v>152</v>
      </c>
      <c r="AB662" s="5" t="s">
        <v>4702</v>
      </c>
      <c r="AC662" s="34" t="s">
        <v>4703</v>
      </c>
      <c r="AD662" s="21">
        <v>1</v>
      </c>
    </row>
    <row r="663" spans="1:30" x14ac:dyDescent="0.3">
      <c r="A663" s="18" t="str">
        <f t="shared" ref="A663:B663" si="685">IF(AND(ISNUMBER(SEARCH("Yes",C663)),ISNUMBER(SEARCH("Yes",E663)),ISNUMBER(SEARCH("Yes",G663)),ISNUMBER(SEARCH("Yes",I663))),"Yes","No")</f>
        <v>Yes</v>
      </c>
      <c r="B663" s="18" t="str">
        <f t="shared" si="685"/>
        <v>Yes</v>
      </c>
      <c r="C663" s="15" t="str">
        <f t="shared" si="527"/>
        <v>Yes</v>
      </c>
      <c r="D663" s="18" t="str">
        <f t="shared" si="528"/>
        <v>Yes</v>
      </c>
      <c r="E663" s="18" t="str">
        <f t="shared" si="529"/>
        <v>Yes</v>
      </c>
      <c r="F663" s="18" t="str">
        <f t="shared" si="530"/>
        <v>Yes</v>
      </c>
      <c r="G663" s="18" t="str">
        <f t="shared" si="531"/>
        <v>Yes</v>
      </c>
      <c r="H663" s="18" t="str">
        <f t="shared" si="532"/>
        <v>Yes</v>
      </c>
      <c r="I663" s="18" t="str">
        <f t="shared" si="533"/>
        <v>Yes</v>
      </c>
      <c r="J663" s="18" t="str">
        <f t="shared" si="534"/>
        <v>Yes</v>
      </c>
      <c r="K663" s="21">
        <v>661</v>
      </c>
      <c r="L663" s="5" t="s">
        <v>104</v>
      </c>
      <c r="M663" s="5" t="s">
        <v>105</v>
      </c>
      <c r="N663" s="5" t="s">
        <v>2307</v>
      </c>
      <c r="O663" s="5" t="s">
        <v>24</v>
      </c>
      <c r="P663" s="5" t="s">
        <v>4704</v>
      </c>
      <c r="Q663" s="34" t="s">
        <v>4705</v>
      </c>
      <c r="R663" s="21">
        <v>1</v>
      </c>
      <c r="S663" s="5" t="s">
        <v>24</v>
      </c>
      <c r="T663" s="5" t="s">
        <v>4706</v>
      </c>
      <c r="U663" s="34" t="s">
        <v>4707</v>
      </c>
      <c r="V663" s="21">
        <v>1</v>
      </c>
      <c r="W663" s="5" t="s">
        <v>24</v>
      </c>
      <c r="X663" s="5" t="s">
        <v>4708</v>
      </c>
      <c r="Y663" s="34" t="s">
        <v>4709</v>
      </c>
      <c r="Z663" s="21">
        <v>1</v>
      </c>
      <c r="AA663" s="5" t="s">
        <v>24</v>
      </c>
      <c r="AB663" s="5" t="s">
        <v>4710</v>
      </c>
      <c r="AC663" s="34" t="s">
        <v>2734</v>
      </c>
      <c r="AD663" s="21">
        <v>1</v>
      </c>
    </row>
    <row r="664" spans="1:30" x14ac:dyDescent="0.3">
      <c r="A664" s="18" t="str">
        <f t="shared" ref="A664:B664" si="686">IF(AND(ISNUMBER(SEARCH("Yes",C664)),ISNUMBER(SEARCH("Yes",E664)),ISNUMBER(SEARCH("Yes",G664)),ISNUMBER(SEARCH("Yes",I664))),"Yes","No")</f>
        <v>Yes</v>
      </c>
      <c r="B664" s="18" t="str">
        <f t="shared" si="686"/>
        <v>Yes</v>
      </c>
      <c r="C664" s="15" t="str">
        <f t="shared" si="527"/>
        <v>Yes</v>
      </c>
      <c r="D664" s="18" t="str">
        <f t="shared" si="528"/>
        <v>Yes</v>
      </c>
      <c r="E664" s="18" t="str">
        <f t="shared" si="529"/>
        <v>Yes</v>
      </c>
      <c r="F664" s="18" t="str">
        <f t="shared" si="530"/>
        <v>Yes</v>
      </c>
      <c r="G664" s="18" t="str">
        <f t="shared" si="531"/>
        <v>Yes</v>
      </c>
      <c r="H664" s="18" t="str">
        <f t="shared" si="532"/>
        <v>Yes</v>
      </c>
      <c r="I664" s="18" t="str">
        <f t="shared" si="533"/>
        <v>Yes</v>
      </c>
      <c r="J664" s="18" t="str">
        <f t="shared" si="534"/>
        <v>Yes</v>
      </c>
      <c r="K664" s="21">
        <v>662</v>
      </c>
      <c r="L664" s="5" t="s">
        <v>78</v>
      </c>
      <c r="M664" s="5" t="s">
        <v>106</v>
      </c>
      <c r="N664" s="5" t="s">
        <v>2307</v>
      </c>
      <c r="O664" s="5" t="s">
        <v>24</v>
      </c>
      <c r="P664" s="5" t="s">
        <v>4711</v>
      </c>
      <c r="Q664" s="34" t="s">
        <v>4712</v>
      </c>
      <c r="R664" s="21">
        <v>1</v>
      </c>
      <c r="S664" s="5" t="s">
        <v>24</v>
      </c>
      <c r="T664" s="5" t="s">
        <v>4713</v>
      </c>
      <c r="U664" s="34" t="s">
        <v>4714</v>
      </c>
      <c r="V664" s="21">
        <v>1</v>
      </c>
      <c r="W664" s="5" t="s">
        <v>24</v>
      </c>
      <c r="X664" s="5" t="s">
        <v>4715</v>
      </c>
      <c r="Y664" s="34" t="s">
        <v>4716</v>
      </c>
      <c r="Z664" s="21">
        <v>1</v>
      </c>
      <c r="AA664" s="5" t="s">
        <v>2310</v>
      </c>
      <c r="AB664" s="5" t="s">
        <v>4717</v>
      </c>
      <c r="AC664" s="34" t="s">
        <v>3734</v>
      </c>
      <c r="AD664" s="21">
        <v>1</v>
      </c>
    </row>
    <row r="665" spans="1:30" x14ac:dyDescent="0.3">
      <c r="A665" s="18" t="str">
        <f t="shared" ref="A665:B665" si="687">IF(AND(ISNUMBER(SEARCH("Yes",C665)),ISNUMBER(SEARCH("Yes",E665)),ISNUMBER(SEARCH("Yes",G665)),ISNUMBER(SEARCH("Yes",I665))),"Yes","No")</f>
        <v>No</v>
      </c>
      <c r="B665" s="18" t="str">
        <f t="shared" si="687"/>
        <v>No</v>
      </c>
      <c r="C665" s="15" t="str">
        <f t="shared" si="527"/>
        <v>No</v>
      </c>
      <c r="D665" s="18" t="str">
        <f t="shared" si="528"/>
        <v>No</v>
      </c>
      <c r="E665" s="18" t="str">
        <f t="shared" si="529"/>
        <v>No</v>
      </c>
      <c r="F665" s="18" t="str">
        <f t="shared" si="530"/>
        <v>No</v>
      </c>
      <c r="G665" s="18" t="str">
        <f t="shared" si="531"/>
        <v>No</v>
      </c>
      <c r="H665" s="18" t="str">
        <f t="shared" si="532"/>
        <v>No</v>
      </c>
      <c r="I665" s="18" t="str">
        <f t="shared" si="533"/>
        <v>Yes</v>
      </c>
      <c r="J665" s="18" t="str">
        <f t="shared" si="534"/>
        <v>Yes</v>
      </c>
      <c r="K665" s="21">
        <v>663</v>
      </c>
      <c r="L665" s="5" t="s">
        <v>1553</v>
      </c>
      <c r="M665" s="5" t="s">
        <v>1554</v>
      </c>
      <c r="N665" s="5" t="s">
        <v>2307</v>
      </c>
      <c r="O665" s="5" t="s">
        <v>152</v>
      </c>
      <c r="P665" s="5" t="s">
        <v>2449</v>
      </c>
      <c r="Q665" s="34" t="s">
        <v>4718</v>
      </c>
      <c r="R665" s="21">
        <v>1</v>
      </c>
      <c r="S665" s="22"/>
      <c r="T665" s="22"/>
      <c r="U665" s="22"/>
      <c r="V665" s="22"/>
      <c r="W665" s="22"/>
      <c r="X665" s="22"/>
      <c r="Y665" s="22"/>
      <c r="Z665" s="22"/>
      <c r="AA665" s="5" t="s">
        <v>24</v>
      </c>
      <c r="AB665" s="5" t="s">
        <v>4719</v>
      </c>
      <c r="AC665" s="34" t="s">
        <v>4720</v>
      </c>
      <c r="AD665" s="21">
        <v>1</v>
      </c>
    </row>
    <row r="666" spans="1:30" x14ac:dyDescent="0.3">
      <c r="A666" s="18" t="str">
        <f t="shared" ref="A666:B666" si="688">IF(AND(ISNUMBER(SEARCH("Yes",C666)),ISNUMBER(SEARCH("Yes",E666)),ISNUMBER(SEARCH("Yes",G666)),ISNUMBER(SEARCH("Yes",I666))),"Yes","No")</f>
        <v>No</v>
      </c>
      <c r="B666" s="18" t="str">
        <f t="shared" si="688"/>
        <v>No</v>
      </c>
      <c r="C666" s="15" t="str">
        <f t="shared" si="527"/>
        <v>No</v>
      </c>
      <c r="D666" s="18" t="str">
        <f t="shared" si="528"/>
        <v>No</v>
      </c>
      <c r="E666" s="18" t="str">
        <f t="shared" si="529"/>
        <v>No</v>
      </c>
      <c r="F666" s="18" t="str">
        <f t="shared" si="530"/>
        <v>No</v>
      </c>
      <c r="G666" s="18" t="str">
        <f t="shared" si="531"/>
        <v>No</v>
      </c>
      <c r="H666" s="18" t="str">
        <f t="shared" si="532"/>
        <v>No</v>
      </c>
      <c r="I666" s="18" t="str">
        <f t="shared" si="533"/>
        <v>Yes</v>
      </c>
      <c r="J666" s="18" t="str">
        <f t="shared" si="534"/>
        <v>Yes</v>
      </c>
      <c r="K666" s="21">
        <v>664</v>
      </c>
      <c r="L666" s="5" t="s">
        <v>1555</v>
      </c>
      <c r="M666" s="5" t="s">
        <v>1556</v>
      </c>
      <c r="N666" s="5" t="s">
        <v>2307</v>
      </c>
      <c r="O666" s="5" t="s">
        <v>152</v>
      </c>
      <c r="P666" s="5" t="s">
        <v>2325</v>
      </c>
      <c r="Q666" s="34" t="s">
        <v>4721</v>
      </c>
      <c r="R666" s="21">
        <v>1</v>
      </c>
      <c r="S666" s="22"/>
      <c r="T666" s="22"/>
      <c r="U666" s="22"/>
      <c r="V666" s="22"/>
      <c r="W666" s="22"/>
      <c r="X666" s="22"/>
      <c r="Y666" s="22"/>
      <c r="Z666" s="22"/>
      <c r="AA666" s="5" t="s">
        <v>24</v>
      </c>
      <c r="AB666" s="5" t="s">
        <v>4570</v>
      </c>
      <c r="AC666" s="34" t="s">
        <v>2883</v>
      </c>
      <c r="AD666" s="21">
        <v>1</v>
      </c>
    </row>
    <row r="667" spans="1:30" x14ac:dyDescent="0.3">
      <c r="A667" s="18" t="str">
        <f t="shared" ref="A667:B667" si="689">IF(AND(ISNUMBER(SEARCH("Yes",C667)),ISNUMBER(SEARCH("Yes",E667)),ISNUMBER(SEARCH("Yes",G667)),ISNUMBER(SEARCH("Yes",I667))),"Yes","No")</f>
        <v>No</v>
      </c>
      <c r="B667" s="18" t="str">
        <f t="shared" si="689"/>
        <v>No</v>
      </c>
      <c r="C667" s="15" t="str">
        <f t="shared" si="527"/>
        <v>No</v>
      </c>
      <c r="D667" s="18" t="str">
        <f t="shared" si="528"/>
        <v>No</v>
      </c>
      <c r="E667" s="18" t="str">
        <f t="shared" si="529"/>
        <v>No</v>
      </c>
      <c r="F667" s="18" t="str">
        <f t="shared" si="530"/>
        <v>No</v>
      </c>
      <c r="G667" s="18" t="str">
        <f t="shared" si="531"/>
        <v>No</v>
      </c>
      <c r="H667" s="18" t="str">
        <f t="shared" si="532"/>
        <v>No</v>
      </c>
      <c r="I667" s="18" t="str">
        <f t="shared" si="533"/>
        <v>Yes</v>
      </c>
      <c r="J667" s="18" t="str">
        <f t="shared" si="534"/>
        <v>Yes</v>
      </c>
      <c r="K667" s="21">
        <v>665</v>
      </c>
      <c r="L667" s="5" t="s">
        <v>1557</v>
      </c>
      <c r="M667" s="5" t="s">
        <v>1558</v>
      </c>
      <c r="N667" s="5" t="s">
        <v>2307</v>
      </c>
      <c r="O667" s="5" t="s">
        <v>152</v>
      </c>
      <c r="P667" s="5" t="s">
        <v>2533</v>
      </c>
      <c r="Q667" s="34" t="s">
        <v>4722</v>
      </c>
      <c r="R667" s="21">
        <v>1</v>
      </c>
      <c r="S667" s="22"/>
      <c r="T667" s="22"/>
      <c r="U667" s="22"/>
      <c r="V667" s="22"/>
      <c r="W667" s="22"/>
      <c r="X667" s="22"/>
      <c r="Y667" s="22"/>
      <c r="Z667" s="22"/>
      <c r="AA667" s="5" t="s">
        <v>24</v>
      </c>
      <c r="AB667" s="5" t="s">
        <v>4723</v>
      </c>
      <c r="AC667" s="34" t="s">
        <v>4172</v>
      </c>
      <c r="AD667" s="21">
        <v>1</v>
      </c>
    </row>
    <row r="668" spans="1:30" x14ac:dyDescent="0.3">
      <c r="A668" s="18" t="str">
        <f t="shared" ref="A668:B668" si="690">IF(AND(ISNUMBER(SEARCH("Yes",C668)),ISNUMBER(SEARCH("Yes",E668)),ISNUMBER(SEARCH("Yes",G668)),ISNUMBER(SEARCH("Yes",I668))),"Yes","No")</f>
        <v>Yes</v>
      </c>
      <c r="B668" s="18" t="str">
        <f t="shared" si="690"/>
        <v>Yes</v>
      </c>
      <c r="C668" s="15" t="str">
        <f t="shared" si="527"/>
        <v>Yes</v>
      </c>
      <c r="D668" s="18" t="str">
        <f t="shared" si="528"/>
        <v>Yes</v>
      </c>
      <c r="E668" s="18" t="str">
        <f t="shared" si="529"/>
        <v>Yes</v>
      </c>
      <c r="F668" s="18" t="str">
        <f t="shared" si="530"/>
        <v>Yes</v>
      </c>
      <c r="G668" s="18" t="str">
        <f t="shared" si="531"/>
        <v>Yes</v>
      </c>
      <c r="H668" s="18" t="str">
        <f t="shared" si="532"/>
        <v>Yes</v>
      </c>
      <c r="I668" s="18" t="str">
        <f t="shared" si="533"/>
        <v>Yes</v>
      </c>
      <c r="J668" s="18" t="str">
        <f t="shared" si="534"/>
        <v>Yes</v>
      </c>
      <c r="K668" s="21">
        <v>666</v>
      </c>
      <c r="L668" s="5" t="s">
        <v>108</v>
      </c>
      <c r="M668" s="5" t="s">
        <v>109</v>
      </c>
      <c r="N668" s="5" t="s">
        <v>2307</v>
      </c>
      <c r="O668" s="5" t="s">
        <v>24</v>
      </c>
      <c r="P668" s="5" t="s">
        <v>4724</v>
      </c>
      <c r="Q668" s="34" t="s">
        <v>4725</v>
      </c>
      <c r="R668" s="21">
        <v>1</v>
      </c>
      <c r="S668" s="5" t="s">
        <v>2310</v>
      </c>
      <c r="T668" s="5" t="s">
        <v>4726</v>
      </c>
      <c r="U668" s="34" t="s">
        <v>4727</v>
      </c>
      <c r="V668" s="21">
        <v>1</v>
      </c>
      <c r="W668" s="5" t="s">
        <v>2310</v>
      </c>
      <c r="X668" s="5" t="s">
        <v>4728</v>
      </c>
      <c r="Y668" s="34" t="s">
        <v>4729</v>
      </c>
      <c r="Z668" s="21">
        <v>1</v>
      </c>
      <c r="AA668" s="5" t="s">
        <v>24</v>
      </c>
      <c r="AB668" s="5" t="s">
        <v>3326</v>
      </c>
      <c r="AC668" s="34" t="s">
        <v>4730</v>
      </c>
      <c r="AD668" s="21">
        <v>1</v>
      </c>
    </row>
    <row r="669" spans="1:30" x14ac:dyDescent="0.3">
      <c r="A669" s="18" t="str">
        <f t="shared" ref="A669:B669" si="691">IF(AND(ISNUMBER(SEARCH("Yes",C669)),ISNUMBER(SEARCH("Yes",E669)),ISNUMBER(SEARCH("Yes",G669)),ISNUMBER(SEARCH("Yes",I669))),"Yes","No")</f>
        <v>No</v>
      </c>
      <c r="B669" s="18" t="str">
        <f t="shared" si="691"/>
        <v>No</v>
      </c>
      <c r="C669" s="15" t="str">
        <f t="shared" si="527"/>
        <v>No</v>
      </c>
      <c r="D669" s="18" t="str">
        <f t="shared" si="528"/>
        <v>No</v>
      </c>
      <c r="E669" s="18" t="str">
        <f t="shared" si="529"/>
        <v>No</v>
      </c>
      <c r="F669" s="18" t="str">
        <f t="shared" si="530"/>
        <v>No</v>
      </c>
      <c r="G669" s="18" t="str">
        <f t="shared" si="531"/>
        <v>No</v>
      </c>
      <c r="H669" s="18" t="str">
        <f t="shared" si="532"/>
        <v>No</v>
      </c>
      <c r="I669" s="18" t="str">
        <f t="shared" si="533"/>
        <v>Yes</v>
      </c>
      <c r="J669" s="18" t="str">
        <f t="shared" si="534"/>
        <v>Yes</v>
      </c>
      <c r="K669" s="21">
        <v>667</v>
      </c>
      <c r="L669" s="5" t="s">
        <v>1559</v>
      </c>
      <c r="M669" s="5" t="s">
        <v>1560</v>
      </c>
      <c r="N669" s="5" t="s">
        <v>2307</v>
      </c>
      <c r="O669" s="5" t="s">
        <v>152</v>
      </c>
      <c r="P669" s="5" t="s">
        <v>3328</v>
      </c>
      <c r="Q669" s="34" t="s">
        <v>4731</v>
      </c>
      <c r="R669" s="21">
        <v>1</v>
      </c>
      <c r="S669" s="22"/>
      <c r="T669" s="22"/>
      <c r="U669" s="22"/>
      <c r="V669" s="22"/>
      <c r="W669" s="22"/>
      <c r="X669" s="22"/>
      <c r="Y669" s="22"/>
      <c r="Z669" s="22"/>
      <c r="AA669" s="5" t="s">
        <v>2310</v>
      </c>
      <c r="AB669" s="5" t="s">
        <v>4732</v>
      </c>
      <c r="AC669" s="34" t="s">
        <v>4733</v>
      </c>
      <c r="AD669" s="21">
        <v>1</v>
      </c>
    </row>
    <row r="670" spans="1:30" x14ac:dyDescent="0.3">
      <c r="A670" s="18" t="str">
        <f t="shared" ref="A670:B670" si="692">IF(AND(ISNUMBER(SEARCH("Yes",C670)),ISNUMBER(SEARCH("Yes",E670)),ISNUMBER(SEARCH("Yes",G670)),ISNUMBER(SEARCH("Yes",I670))),"Yes","No")</f>
        <v>No</v>
      </c>
      <c r="B670" s="18" t="str">
        <f t="shared" si="692"/>
        <v>No</v>
      </c>
      <c r="C670" s="15" t="str">
        <f t="shared" si="527"/>
        <v>No</v>
      </c>
      <c r="D670" s="18" t="str">
        <f t="shared" si="528"/>
        <v>No</v>
      </c>
      <c r="E670" s="18" t="str">
        <f t="shared" si="529"/>
        <v>No</v>
      </c>
      <c r="F670" s="18" t="str">
        <f t="shared" si="530"/>
        <v>No</v>
      </c>
      <c r="G670" s="18" t="str">
        <f t="shared" si="531"/>
        <v>No</v>
      </c>
      <c r="H670" s="18" t="str">
        <f t="shared" si="532"/>
        <v>No</v>
      </c>
      <c r="I670" s="18" t="str">
        <f t="shared" si="533"/>
        <v>Yes</v>
      </c>
      <c r="J670" s="18" t="str">
        <f t="shared" si="534"/>
        <v>Yes</v>
      </c>
      <c r="K670" s="21">
        <v>668</v>
      </c>
      <c r="L670" s="5" t="s">
        <v>1561</v>
      </c>
      <c r="M670" s="5" t="s">
        <v>1562</v>
      </c>
      <c r="N670" s="5" t="s">
        <v>2307</v>
      </c>
      <c r="O670" s="5" t="s">
        <v>152</v>
      </c>
      <c r="P670" s="5" t="s">
        <v>4734</v>
      </c>
      <c r="Q670" s="34" t="s">
        <v>4735</v>
      </c>
      <c r="R670" s="21">
        <v>1</v>
      </c>
      <c r="S670" s="22"/>
      <c r="T670" s="22"/>
      <c r="U670" s="22"/>
      <c r="V670" s="22"/>
      <c r="W670" s="22"/>
      <c r="X670" s="22"/>
      <c r="Y670" s="22"/>
      <c r="Z670" s="22"/>
      <c r="AA670" s="5" t="s">
        <v>24</v>
      </c>
      <c r="AB670" s="5" t="s">
        <v>4736</v>
      </c>
      <c r="AC670" s="34" t="s">
        <v>4737</v>
      </c>
      <c r="AD670" s="21">
        <v>1</v>
      </c>
    </row>
    <row r="671" spans="1:30" x14ac:dyDescent="0.3">
      <c r="A671" s="18" t="str">
        <f t="shared" ref="A671:B671" si="693">IF(AND(ISNUMBER(SEARCH("Yes",C671)),ISNUMBER(SEARCH("Yes",E671)),ISNUMBER(SEARCH("Yes",G671)),ISNUMBER(SEARCH("Yes",I671))),"Yes","No")</f>
        <v>No</v>
      </c>
      <c r="B671" s="18" t="str">
        <f t="shared" si="693"/>
        <v>No</v>
      </c>
      <c r="C671" s="15" t="str">
        <f t="shared" si="527"/>
        <v>No</v>
      </c>
      <c r="D671" s="18" t="str">
        <f t="shared" si="528"/>
        <v>No</v>
      </c>
      <c r="E671" s="18" t="str">
        <f t="shared" si="529"/>
        <v>No</v>
      </c>
      <c r="F671" s="18" t="str">
        <f t="shared" si="530"/>
        <v>No</v>
      </c>
      <c r="G671" s="18" t="str">
        <f t="shared" si="531"/>
        <v>No</v>
      </c>
      <c r="H671" s="18" t="str">
        <f t="shared" si="532"/>
        <v>No</v>
      </c>
      <c r="I671" s="18" t="str">
        <f t="shared" si="533"/>
        <v>Yes</v>
      </c>
      <c r="J671" s="18" t="str">
        <f t="shared" si="534"/>
        <v>Yes</v>
      </c>
      <c r="K671" s="21">
        <v>669</v>
      </c>
      <c r="L671" s="5" t="s">
        <v>1563</v>
      </c>
      <c r="M671" s="5" t="s">
        <v>1564</v>
      </c>
      <c r="N671" s="5" t="s">
        <v>2307</v>
      </c>
      <c r="O671" s="5" t="s">
        <v>152</v>
      </c>
      <c r="P671" s="5" t="s">
        <v>2449</v>
      </c>
      <c r="Q671" s="34" t="s">
        <v>4738</v>
      </c>
      <c r="R671" s="21">
        <v>1</v>
      </c>
      <c r="S671" s="22"/>
      <c r="T671" s="22"/>
      <c r="U671" s="22"/>
      <c r="V671" s="22"/>
      <c r="W671" s="22"/>
      <c r="X671" s="22"/>
      <c r="Y671" s="22"/>
      <c r="Z671" s="22"/>
      <c r="AA671" s="5" t="s">
        <v>2310</v>
      </c>
      <c r="AB671" s="5" t="s">
        <v>4739</v>
      </c>
      <c r="AC671" s="34" t="s">
        <v>4740</v>
      </c>
      <c r="AD671" s="21">
        <v>1</v>
      </c>
    </row>
    <row r="672" spans="1:30" x14ac:dyDescent="0.3">
      <c r="A672" s="18" t="str">
        <f t="shared" ref="A672:B672" si="694">IF(AND(ISNUMBER(SEARCH("Yes",C672)),ISNUMBER(SEARCH("Yes",E672)),ISNUMBER(SEARCH("Yes",G672)),ISNUMBER(SEARCH("Yes",I672))),"Yes","No")</f>
        <v>No</v>
      </c>
      <c r="B672" s="18" t="str">
        <f t="shared" si="694"/>
        <v>No</v>
      </c>
      <c r="C672" s="15" t="str">
        <f t="shared" si="527"/>
        <v>No</v>
      </c>
      <c r="D672" s="18" t="str">
        <f t="shared" si="528"/>
        <v>No</v>
      </c>
      <c r="E672" s="18" t="str">
        <f t="shared" si="529"/>
        <v>No</v>
      </c>
      <c r="F672" s="18" t="str">
        <f t="shared" si="530"/>
        <v>No</v>
      </c>
      <c r="G672" s="18" t="str">
        <f t="shared" si="531"/>
        <v>No</v>
      </c>
      <c r="H672" s="18" t="str">
        <f t="shared" si="532"/>
        <v>No</v>
      </c>
      <c r="I672" s="18" t="str">
        <f t="shared" si="533"/>
        <v>Yes</v>
      </c>
      <c r="J672" s="18" t="str">
        <f t="shared" si="534"/>
        <v>Yes</v>
      </c>
      <c r="K672" s="21">
        <v>670</v>
      </c>
      <c r="L672" s="5" t="s">
        <v>1565</v>
      </c>
      <c r="M672" s="5" t="s">
        <v>28</v>
      </c>
      <c r="N672" s="5" t="s">
        <v>2307</v>
      </c>
      <c r="O672" s="5" t="s">
        <v>152</v>
      </c>
      <c r="P672" s="5" t="s">
        <v>4741</v>
      </c>
      <c r="Q672" s="34" t="s">
        <v>4742</v>
      </c>
      <c r="R672" s="21">
        <v>1</v>
      </c>
      <c r="S672" s="22"/>
      <c r="T672" s="22"/>
      <c r="U672" s="22"/>
      <c r="V672" s="22"/>
      <c r="W672" s="22"/>
      <c r="X672" s="22"/>
      <c r="Y672" s="22"/>
      <c r="Z672" s="22"/>
      <c r="AA672" s="5" t="s">
        <v>2310</v>
      </c>
      <c r="AB672" s="5" t="s">
        <v>4743</v>
      </c>
      <c r="AC672" s="34" t="s">
        <v>4744</v>
      </c>
      <c r="AD672" s="21">
        <v>1</v>
      </c>
    </row>
    <row r="673" spans="1:30" x14ac:dyDescent="0.3">
      <c r="A673" s="18" t="str">
        <f t="shared" ref="A673:B673" si="695">IF(AND(ISNUMBER(SEARCH("Yes",C673)),ISNUMBER(SEARCH("Yes",E673)),ISNUMBER(SEARCH("Yes",G673)),ISNUMBER(SEARCH("Yes",I673))),"Yes","No")</f>
        <v>No</v>
      </c>
      <c r="B673" s="18" t="str">
        <f t="shared" si="695"/>
        <v>No</v>
      </c>
      <c r="C673" s="15" t="str">
        <f t="shared" si="527"/>
        <v>No</v>
      </c>
      <c r="D673" s="18" t="str">
        <f t="shared" si="528"/>
        <v>No</v>
      </c>
      <c r="E673" s="18" t="str">
        <f t="shared" si="529"/>
        <v>No</v>
      </c>
      <c r="F673" s="18" t="str">
        <f t="shared" si="530"/>
        <v>No</v>
      </c>
      <c r="G673" s="18" t="str">
        <f t="shared" si="531"/>
        <v>No</v>
      </c>
      <c r="H673" s="18" t="str">
        <f t="shared" si="532"/>
        <v>No</v>
      </c>
      <c r="I673" s="18" t="str">
        <f t="shared" si="533"/>
        <v>Yes</v>
      </c>
      <c r="J673" s="18" t="str">
        <f t="shared" si="534"/>
        <v>Yes</v>
      </c>
      <c r="K673" s="21">
        <v>671</v>
      </c>
      <c r="L673" s="5" t="s">
        <v>1566</v>
      </c>
      <c r="M673" s="5" t="s">
        <v>1567</v>
      </c>
      <c r="N673" s="5" t="s">
        <v>2307</v>
      </c>
      <c r="O673" s="5" t="s">
        <v>152</v>
      </c>
      <c r="P673" s="5" t="s">
        <v>2649</v>
      </c>
      <c r="Q673" s="34" t="s">
        <v>4745</v>
      </c>
      <c r="R673" s="21">
        <v>1</v>
      </c>
      <c r="S673" s="22"/>
      <c r="T673" s="22"/>
      <c r="U673" s="22"/>
      <c r="V673" s="22"/>
      <c r="W673" s="22"/>
      <c r="X673" s="22"/>
      <c r="Y673" s="22"/>
      <c r="Z673" s="22"/>
      <c r="AA673" s="5" t="s">
        <v>24</v>
      </c>
      <c r="AB673" s="5" t="s">
        <v>4746</v>
      </c>
      <c r="AC673" s="34" t="s">
        <v>4747</v>
      </c>
      <c r="AD673" s="21">
        <v>1</v>
      </c>
    </row>
    <row r="674" spans="1:30" x14ac:dyDescent="0.3">
      <c r="A674" s="18" t="str">
        <f t="shared" ref="A674:B674" si="696">IF(AND(ISNUMBER(SEARCH("Yes",C674)),ISNUMBER(SEARCH("Yes",E674)),ISNUMBER(SEARCH("Yes",G674)),ISNUMBER(SEARCH("Yes",I674))),"Yes","No")</f>
        <v>No</v>
      </c>
      <c r="B674" s="18" t="str">
        <f t="shared" si="696"/>
        <v>No</v>
      </c>
      <c r="C674" s="15" t="str">
        <f t="shared" si="527"/>
        <v>No</v>
      </c>
      <c r="D674" s="18" t="str">
        <f t="shared" si="528"/>
        <v>No</v>
      </c>
      <c r="E674" s="18" t="str">
        <f t="shared" si="529"/>
        <v>No</v>
      </c>
      <c r="F674" s="18" t="str">
        <f t="shared" si="530"/>
        <v>No</v>
      </c>
      <c r="G674" s="18" t="str">
        <f t="shared" si="531"/>
        <v>No</v>
      </c>
      <c r="H674" s="18" t="str">
        <f t="shared" si="532"/>
        <v>No</v>
      </c>
      <c r="I674" s="18" t="str">
        <f t="shared" si="533"/>
        <v>Yes</v>
      </c>
      <c r="J674" s="18" t="str">
        <f t="shared" si="534"/>
        <v>Yes</v>
      </c>
      <c r="K674" s="21">
        <v>672</v>
      </c>
      <c r="L674" s="5" t="s">
        <v>1568</v>
      </c>
      <c r="M674" s="5" t="s">
        <v>1569</v>
      </c>
      <c r="N674" s="5" t="s">
        <v>2307</v>
      </c>
      <c r="O674" s="5" t="s">
        <v>152</v>
      </c>
      <c r="P674" s="5" t="s">
        <v>4748</v>
      </c>
      <c r="Q674" s="34" t="s">
        <v>4749</v>
      </c>
      <c r="R674" s="21">
        <v>1</v>
      </c>
      <c r="S674" s="22"/>
      <c r="T674" s="22"/>
      <c r="U674" s="22"/>
      <c r="V674" s="22"/>
      <c r="W674" s="22"/>
      <c r="X674" s="22"/>
      <c r="Y674" s="22"/>
      <c r="Z674" s="22"/>
      <c r="AA674" s="5" t="s">
        <v>2310</v>
      </c>
      <c r="AB674" s="5" t="s">
        <v>4750</v>
      </c>
      <c r="AC674" s="34" t="s">
        <v>4751</v>
      </c>
      <c r="AD674" s="21">
        <v>1</v>
      </c>
    </row>
    <row r="675" spans="1:30" x14ac:dyDescent="0.3">
      <c r="A675" s="18" t="str">
        <f t="shared" ref="A675:B675" si="697">IF(AND(ISNUMBER(SEARCH("Yes",C675)),ISNUMBER(SEARCH("Yes",E675)),ISNUMBER(SEARCH("Yes",G675)),ISNUMBER(SEARCH("Yes",I675))),"Yes","No")</f>
        <v>No</v>
      </c>
      <c r="B675" s="18" t="str">
        <f t="shared" si="697"/>
        <v>No</v>
      </c>
      <c r="C675" s="15" t="str">
        <f t="shared" si="527"/>
        <v>No</v>
      </c>
      <c r="D675" s="18" t="str">
        <f t="shared" si="528"/>
        <v>No</v>
      </c>
      <c r="E675" s="18" t="str">
        <f t="shared" si="529"/>
        <v>No</v>
      </c>
      <c r="F675" s="18" t="str">
        <f t="shared" si="530"/>
        <v>No</v>
      </c>
      <c r="G675" s="18" t="str">
        <f t="shared" si="531"/>
        <v>No</v>
      </c>
      <c r="H675" s="18" t="str">
        <f t="shared" si="532"/>
        <v>No</v>
      </c>
      <c r="I675" s="18" t="str">
        <f t="shared" si="533"/>
        <v>Yes</v>
      </c>
      <c r="J675" s="18" t="str">
        <f t="shared" si="534"/>
        <v>Yes</v>
      </c>
      <c r="K675" s="21">
        <v>673</v>
      </c>
      <c r="L675" s="5" t="s">
        <v>1570</v>
      </c>
      <c r="M675" s="5" t="s">
        <v>1571</v>
      </c>
      <c r="N675" s="5" t="s">
        <v>2307</v>
      </c>
      <c r="O675" s="5" t="s">
        <v>152</v>
      </c>
      <c r="P675" s="5" t="s">
        <v>2431</v>
      </c>
      <c r="Q675" s="34" t="s">
        <v>4752</v>
      </c>
      <c r="R675" s="21">
        <v>1</v>
      </c>
      <c r="S675" s="22"/>
      <c r="T675" s="22"/>
      <c r="U675" s="22"/>
      <c r="V675" s="22"/>
      <c r="W675" s="22"/>
      <c r="X675" s="22"/>
      <c r="Y675" s="22"/>
      <c r="Z675" s="22"/>
      <c r="AA675" s="5" t="s">
        <v>24</v>
      </c>
      <c r="AB675" s="5" t="s">
        <v>4753</v>
      </c>
      <c r="AC675" s="34" t="s">
        <v>4754</v>
      </c>
      <c r="AD675" s="21">
        <v>1</v>
      </c>
    </row>
    <row r="676" spans="1:30" x14ac:dyDescent="0.3">
      <c r="A676" s="18" t="str">
        <f t="shared" ref="A676:B676" si="698">IF(AND(ISNUMBER(SEARCH("Yes",C676)),ISNUMBER(SEARCH("Yes",E676)),ISNUMBER(SEARCH("Yes",G676)),ISNUMBER(SEARCH("Yes",I676))),"Yes","No")</f>
        <v>No</v>
      </c>
      <c r="B676" s="18" t="str">
        <f t="shared" si="698"/>
        <v>No</v>
      </c>
      <c r="C676" s="15" t="str">
        <f t="shared" si="527"/>
        <v>No</v>
      </c>
      <c r="D676" s="18" t="str">
        <f t="shared" si="528"/>
        <v>No</v>
      </c>
      <c r="E676" s="18" t="str">
        <f t="shared" si="529"/>
        <v>No</v>
      </c>
      <c r="F676" s="18" t="str">
        <f t="shared" si="530"/>
        <v>No</v>
      </c>
      <c r="G676" s="18" t="str">
        <f t="shared" si="531"/>
        <v>No</v>
      </c>
      <c r="H676" s="18" t="str">
        <f t="shared" si="532"/>
        <v>No</v>
      </c>
      <c r="I676" s="18" t="str">
        <f t="shared" si="533"/>
        <v>Yes</v>
      </c>
      <c r="J676" s="18" t="str">
        <f t="shared" si="534"/>
        <v>Yes</v>
      </c>
      <c r="K676" s="21">
        <v>674</v>
      </c>
      <c r="L676" s="5" t="s">
        <v>1572</v>
      </c>
      <c r="M676" s="5" t="s">
        <v>1573</v>
      </c>
      <c r="N676" s="5" t="s">
        <v>2307</v>
      </c>
      <c r="O676" s="5" t="s">
        <v>152</v>
      </c>
      <c r="P676" s="5" t="s">
        <v>2724</v>
      </c>
      <c r="Q676" s="34" t="s">
        <v>4755</v>
      </c>
      <c r="R676" s="21">
        <v>1</v>
      </c>
      <c r="S676" s="22"/>
      <c r="T676" s="22"/>
      <c r="U676" s="22"/>
      <c r="V676" s="22"/>
      <c r="W676" s="22"/>
      <c r="X676" s="22"/>
      <c r="Y676" s="22"/>
      <c r="Z676" s="22"/>
      <c r="AA676" s="5" t="s">
        <v>2310</v>
      </c>
      <c r="AB676" s="5" t="s">
        <v>2386</v>
      </c>
      <c r="AC676" s="34" t="s">
        <v>3898</v>
      </c>
      <c r="AD676" s="21">
        <v>1</v>
      </c>
    </row>
    <row r="677" spans="1:30" x14ac:dyDescent="0.3">
      <c r="A677" s="18" t="str">
        <f t="shared" ref="A677:B677" si="699">IF(AND(ISNUMBER(SEARCH("Yes",C677)),ISNUMBER(SEARCH("Yes",E677)),ISNUMBER(SEARCH("Yes",G677)),ISNUMBER(SEARCH("Yes",I677))),"Yes","No")</f>
        <v>No</v>
      </c>
      <c r="B677" s="18" t="str">
        <f t="shared" si="699"/>
        <v>No</v>
      </c>
      <c r="C677" s="15" t="str">
        <f t="shared" si="527"/>
        <v>No</v>
      </c>
      <c r="D677" s="18" t="str">
        <f t="shared" si="528"/>
        <v>No</v>
      </c>
      <c r="E677" s="18" t="str">
        <f t="shared" si="529"/>
        <v>No</v>
      </c>
      <c r="F677" s="18" t="str">
        <f t="shared" si="530"/>
        <v>No</v>
      </c>
      <c r="G677" s="18" t="str">
        <f t="shared" si="531"/>
        <v>No</v>
      </c>
      <c r="H677" s="18" t="str">
        <f t="shared" si="532"/>
        <v>No</v>
      </c>
      <c r="I677" s="18" t="str">
        <f t="shared" si="533"/>
        <v>Yes</v>
      </c>
      <c r="J677" s="18" t="str">
        <f t="shared" si="534"/>
        <v>Yes</v>
      </c>
      <c r="K677" s="21">
        <v>675</v>
      </c>
      <c r="L677" s="5" t="s">
        <v>1574</v>
      </c>
      <c r="M677" s="5" t="s">
        <v>1575</v>
      </c>
      <c r="N677" s="5" t="s">
        <v>2307</v>
      </c>
      <c r="O677" s="5" t="s">
        <v>152</v>
      </c>
      <c r="P677" s="5" t="s">
        <v>4634</v>
      </c>
      <c r="Q677" s="34" t="s">
        <v>2799</v>
      </c>
      <c r="R677" s="21">
        <v>1</v>
      </c>
      <c r="S677" s="22"/>
      <c r="T677" s="22"/>
      <c r="U677" s="22"/>
      <c r="V677" s="22"/>
      <c r="W677" s="22"/>
      <c r="X677" s="22"/>
      <c r="Y677" s="22"/>
      <c r="Z677" s="22"/>
      <c r="AA677" s="5" t="s">
        <v>2310</v>
      </c>
      <c r="AB677" s="5" t="s">
        <v>4756</v>
      </c>
      <c r="AC677" s="34" t="s">
        <v>4757</v>
      </c>
      <c r="AD677" s="21">
        <v>1</v>
      </c>
    </row>
    <row r="678" spans="1:30" x14ac:dyDescent="0.3">
      <c r="A678" s="18" t="str">
        <f t="shared" ref="A678:B678" si="700">IF(AND(ISNUMBER(SEARCH("Yes",C678)),ISNUMBER(SEARCH("Yes",E678)),ISNUMBER(SEARCH("Yes",G678)),ISNUMBER(SEARCH("Yes",I678))),"Yes","No")</f>
        <v>No</v>
      </c>
      <c r="B678" s="18" t="str">
        <f t="shared" si="700"/>
        <v>No</v>
      </c>
      <c r="C678" s="15" t="str">
        <f t="shared" si="527"/>
        <v>No</v>
      </c>
      <c r="D678" s="18" t="str">
        <f t="shared" si="528"/>
        <v>No</v>
      </c>
      <c r="E678" s="18" t="str">
        <f t="shared" si="529"/>
        <v>No</v>
      </c>
      <c r="F678" s="18" t="str">
        <f t="shared" si="530"/>
        <v>No</v>
      </c>
      <c r="G678" s="18" t="str">
        <f t="shared" si="531"/>
        <v>No</v>
      </c>
      <c r="H678" s="18" t="str">
        <f t="shared" si="532"/>
        <v>No</v>
      </c>
      <c r="I678" s="18" t="str">
        <f t="shared" si="533"/>
        <v>Yes</v>
      </c>
      <c r="J678" s="18" t="str">
        <f t="shared" si="534"/>
        <v>Yes</v>
      </c>
      <c r="K678" s="21">
        <v>676</v>
      </c>
      <c r="L678" s="5" t="s">
        <v>1576</v>
      </c>
      <c r="M678" s="5" t="s">
        <v>1577</v>
      </c>
      <c r="N678" s="5" t="s">
        <v>2307</v>
      </c>
      <c r="O678" s="5" t="s">
        <v>152</v>
      </c>
      <c r="P678" s="5" t="s">
        <v>2664</v>
      </c>
      <c r="Q678" s="34" t="s">
        <v>4758</v>
      </c>
      <c r="R678" s="21">
        <v>1</v>
      </c>
      <c r="S678" s="22"/>
      <c r="T678" s="22"/>
      <c r="U678" s="22"/>
      <c r="V678" s="22"/>
      <c r="W678" s="22"/>
      <c r="X678" s="22"/>
      <c r="Y678" s="22"/>
      <c r="Z678" s="22"/>
      <c r="AA678" s="5" t="s">
        <v>24</v>
      </c>
      <c r="AB678" s="5" t="s">
        <v>4759</v>
      </c>
      <c r="AC678" s="34" t="s">
        <v>4760</v>
      </c>
      <c r="AD678" s="21">
        <v>1</v>
      </c>
    </row>
    <row r="679" spans="1:30" x14ac:dyDescent="0.3">
      <c r="A679" s="18" t="str">
        <f t="shared" ref="A679:B679" si="701">IF(AND(ISNUMBER(SEARCH("Yes",C679)),ISNUMBER(SEARCH("Yes",E679)),ISNUMBER(SEARCH("Yes",G679)),ISNUMBER(SEARCH("Yes",I679))),"Yes","No")</f>
        <v>No</v>
      </c>
      <c r="B679" s="18" t="str">
        <f t="shared" si="701"/>
        <v>No</v>
      </c>
      <c r="C679" s="15" t="str">
        <f t="shared" si="527"/>
        <v>No</v>
      </c>
      <c r="D679" s="18" t="str">
        <f t="shared" si="528"/>
        <v>No</v>
      </c>
      <c r="E679" s="18" t="str">
        <f t="shared" si="529"/>
        <v>No</v>
      </c>
      <c r="F679" s="18" t="str">
        <f t="shared" si="530"/>
        <v>No</v>
      </c>
      <c r="G679" s="18" t="str">
        <f t="shared" si="531"/>
        <v>No</v>
      </c>
      <c r="H679" s="18" t="str">
        <f t="shared" si="532"/>
        <v>No</v>
      </c>
      <c r="I679" s="18" t="str">
        <f t="shared" si="533"/>
        <v>Yes</v>
      </c>
      <c r="J679" s="18" t="str">
        <f t="shared" si="534"/>
        <v>Yes</v>
      </c>
      <c r="K679" s="21">
        <v>677</v>
      </c>
      <c r="L679" s="5" t="s">
        <v>1578</v>
      </c>
      <c r="M679" s="5" t="s">
        <v>1579</v>
      </c>
      <c r="N679" s="5" t="s">
        <v>2307</v>
      </c>
      <c r="O679" s="5" t="s">
        <v>152</v>
      </c>
      <c r="P679" s="5" t="s">
        <v>2664</v>
      </c>
      <c r="Q679" s="34" t="s">
        <v>4761</v>
      </c>
      <c r="R679" s="21">
        <v>1</v>
      </c>
      <c r="S679" s="22"/>
      <c r="T679" s="22"/>
      <c r="U679" s="22"/>
      <c r="V679" s="22"/>
      <c r="W679" s="22"/>
      <c r="X679" s="22"/>
      <c r="Y679" s="22"/>
      <c r="Z679" s="22"/>
      <c r="AA679" s="5" t="s">
        <v>2310</v>
      </c>
      <c r="AB679" s="5" t="s">
        <v>2473</v>
      </c>
      <c r="AC679" s="34" t="s">
        <v>4762</v>
      </c>
      <c r="AD679" s="21">
        <v>1</v>
      </c>
    </row>
    <row r="680" spans="1:30" x14ac:dyDescent="0.3">
      <c r="A680" s="18" t="str">
        <f t="shared" ref="A680:B680" si="702">IF(AND(ISNUMBER(SEARCH("Yes",C680)),ISNUMBER(SEARCH("Yes",E680)),ISNUMBER(SEARCH("Yes",G680)),ISNUMBER(SEARCH("Yes",I680))),"Yes","No")</f>
        <v>No</v>
      </c>
      <c r="B680" s="18" t="str">
        <f t="shared" si="702"/>
        <v>No</v>
      </c>
      <c r="C680" s="15" t="str">
        <f t="shared" si="527"/>
        <v>No</v>
      </c>
      <c r="D680" s="18" t="str">
        <f t="shared" si="528"/>
        <v>No</v>
      </c>
      <c r="E680" s="18" t="str">
        <f t="shared" si="529"/>
        <v>No</v>
      </c>
      <c r="F680" s="18" t="str">
        <f t="shared" si="530"/>
        <v>No</v>
      </c>
      <c r="G680" s="18" t="str">
        <f t="shared" si="531"/>
        <v>No</v>
      </c>
      <c r="H680" s="18" t="str">
        <f t="shared" si="532"/>
        <v>No</v>
      </c>
      <c r="I680" s="18" t="str">
        <f t="shared" si="533"/>
        <v>Yes</v>
      </c>
      <c r="J680" s="18" t="str">
        <f t="shared" si="534"/>
        <v>Yes</v>
      </c>
      <c r="K680" s="21">
        <v>678</v>
      </c>
      <c r="L680" s="5" t="s">
        <v>1580</v>
      </c>
      <c r="M680" s="5" t="s">
        <v>1581</v>
      </c>
      <c r="N680" s="5" t="s">
        <v>2307</v>
      </c>
      <c r="O680" s="5" t="s">
        <v>152</v>
      </c>
      <c r="P680" s="5" t="s">
        <v>2724</v>
      </c>
      <c r="Q680" s="34" t="s">
        <v>4763</v>
      </c>
      <c r="R680" s="21">
        <v>1</v>
      </c>
      <c r="S680" s="22"/>
      <c r="T680" s="22"/>
      <c r="U680" s="22"/>
      <c r="V680" s="22"/>
      <c r="W680" s="22"/>
      <c r="X680" s="22"/>
      <c r="Y680" s="22"/>
      <c r="Z680" s="22"/>
      <c r="AA680" s="5" t="s">
        <v>2310</v>
      </c>
      <c r="AB680" s="5" t="s">
        <v>2422</v>
      </c>
      <c r="AC680" s="34" t="s">
        <v>4764</v>
      </c>
      <c r="AD680" s="21">
        <v>1</v>
      </c>
    </row>
    <row r="681" spans="1:30" x14ac:dyDescent="0.3">
      <c r="A681" s="18" t="str">
        <f t="shared" ref="A681:B681" si="703">IF(AND(ISNUMBER(SEARCH("Yes",C681)),ISNUMBER(SEARCH("Yes",E681)),ISNUMBER(SEARCH("Yes",G681)),ISNUMBER(SEARCH("Yes",I681))),"Yes","No")</f>
        <v>No</v>
      </c>
      <c r="B681" s="18" t="str">
        <f t="shared" si="703"/>
        <v>No</v>
      </c>
      <c r="C681" s="15" t="str">
        <f t="shared" si="527"/>
        <v>No</v>
      </c>
      <c r="D681" s="18" t="str">
        <f t="shared" si="528"/>
        <v>No</v>
      </c>
      <c r="E681" s="18" t="str">
        <f t="shared" si="529"/>
        <v>No</v>
      </c>
      <c r="F681" s="18" t="str">
        <f t="shared" si="530"/>
        <v>No</v>
      </c>
      <c r="G681" s="18" t="str">
        <f t="shared" si="531"/>
        <v>No</v>
      </c>
      <c r="H681" s="18" t="str">
        <f t="shared" si="532"/>
        <v>No</v>
      </c>
      <c r="I681" s="18" t="str">
        <f t="shared" si="533"/>
        <v>Yes</v>
      </c>
      <c r="J681" s="18" t="str">
        <f t="shared" si="534"/>
        <v>Yes</v>
      </c>
      <c r="K681" s="21">
        <v>679</v>
      </c>
      <c r="L681" s="5" t="s">
        <v>1582</v>
      </c>
      <c r="M681" s="5" t="s">
        <v>1583</v>
      </c>
      <c r="N681" s="5" t="s">
        <v>2307</v>
      </c>
      <c r="O681" s="5" t="s">
        <v>152</v>
      </c>
      <c r="P681" s="5" t="s">
        <v>4765</v>
      </c>
      <c r="Q681" s="34" t="s">
        <v>4766</v>
      </c>
      <c r="R681" s="21">
        <v>1</v>
      </c>
      <c r="S681" s="22"/>
      <c r="T681" s="22"/>
      <c r="U681" s="22"/>
      <c r="V681" s="22"/>
      <c r="W681" s="22"/>
      <c r="X681" s="22"/>
      <c r="Y681" s="22"/>
      <c r="Z681" s="22"/>
      <c r="AA681" s="5" t="s">
        <v>24</v>
      </c>
      <c r="AB681" s="5" t="s">
        <v>3334</v>
      </c>
      <c r="AC681" s="34" t="s">
        <v>3335</v>
      </c>
      <c r="AD681" s="21">
        <v>1</v>
      </c>
    </row>
    <row r="682" spans="1:30" x14ac:dyDescent="0.3">
      <c r="A682" s="18" t="str">
        <f t="shared" ref="A682:B682" si="704">IF(AND(ISNUMBER(SEARCH("Yes",C682)),ISNUMBER(SEARCH("Yes",E682)),ISNUMBER(SEARCH("Yes",G682)),ISNUMBER(SEARCH("Yes",I682))),"Yes","No")</f>
        <v>No</v>
      </c>
      <c r="B682" s="18" t="str">
        <f t="shared" si="704"/>
        <v>No</v>
      </c>
      <c r="C682" s="15" t="str">
        <f t="shared" si="527"/>
        <v>No</v>
      </c>
      <c r="D682" s="18" t="str">
        <f t="shared" si="528"/>
        <v>No</v>
      </c>
      <c r="E682" s="18" t="str">
        <f t="shared" si="529"/>
        <v>No</v>
      </c>
      <c r="F682" s="18" t="str">
        <f t="shared" si="530"/>
        <v>No</v>
      </c>
      <c r="G682" s="18" t="str">
        <f t="shared" si="531"/>
        <v>No</v>
      </c>
      <c r="H682" s="18" t="str">
        <f t="shared" si="532"/>
        <v>No</v>
      </c>
      <c r="I682" s="18" t="str">
        <f t="shared" si="533"/>
        <v>Yes</v>
      </c>
      <c r="J682" s="18" t="str">
        <f t="shared" si="534"/>
        <v>Yes</v>
      </c>
      <c r="K682" s="21">
        <v>680</v>
      </c>
      <c r="L682" s="5" t="s">
        <v>1584</v>
      </c>
      <c r="M682" s="5" t="s">
        <v>1585</v>
      </c>
      <c r="N682" s="5" t="s">
        <v>2307</v>
      </c>
      <c r="O682" s="5" t="s">
        <v>152</v>
      </c>
      <c r="P682" s="5" t="s">
        <v>2412</v>
      </c>
      <c r="Q682" s="34" t="s">
        <v>4767</v>
      </c>
      <c r="R682" s="21">
        <v>1</v>
      </c>
      <c r="S682" s="22"/>
      <c r="T682" s="22"/>
      <c r="U682" s="22"/>
      <c r="V682" s="22"/>
      <c r="W682" s="22"/>
      <c r="X682" s="22"/>
      <c r="Y682" s="22"/>
      <c r="Z682" s="22"/>
      <c r="AA682" s="5" t="s">
        <v>2310</v>
      </c>
      <c r="AB682" s="5" t="s">
        <v>4285</v>
      </c>
      <c r="AC682" s="34" t="s">
        <v>4286</v>
      </c>
      <c r="AD682" s="21">
        <v>1</v>
      </c>
    </row>
    <row r="683" spans="1:30" x14ac:dyDescent="0.3">
      <c r="A683" s="18" t="str">
        <f t="shared" ref="A683:B683" si="705">IF(AND(ISNUMBER(SEARCH("Yes",C683)),ISNUMBER(SEARCH("Yes",E683)),ISNUMBER(SEARCH("Yes",G683)),ISNUMBER(SEARCH("Yes",I683))),"Yes","No")</f>
        <v>No</v>
      </c>
      <c r="B683" s="18" t="str">
        <f t="shared" si="705"/>
        <v>No</v>
      </c>
      <c r="C683" s="15" t="str">
        <f t="shared" si="527"/>
        <v>No</v>
      </c>
      <c r="D683" s="18" t="str">
        <f t="shared" si="528"/>
        <v>No</v>
      </c>
      <c r="E683" s="18" t="str">
        <f t="shared" si="529"/>
        <v>No</v>
      </c>
      <c r="F683" s="18" t="str">
        <f t="shared" si="530"/>
        <v>Yes</v>
      </c>
      <c r="G683" s="18" t="str">
        <f t="shared" si="531"/>
        <v>No</v>
      </c>
      <c r="H683" s="18" t="str">
        <f t="shared" si="532"/>
        <v>No</v>
      </c>
      <c r="I683" s="18" t="str">
        <f t="shared" si="533"/>
        <v>Yes</v>
      </c>
      <c r="J683" s="18" t="str">
        <f t="shared" si="534"/>
        <v>Yes</v>
      </c>
      <c r="K683" s="21">
        <v>681</v>
      </c>
      <c r="L683" s="5" t="s">
        <v>1586</v>
      </c>
      <c r="M683" s="5" t="s">
        <v>1587</v>
      </c>
      <c r="N683" s="5" t="s">
        <v>2307</v>
      </c>
      <c r="O683" s="5" t="s">
        <v>152</v>
      </c>
      <c r="P683" s="5" t="s">
        <v>4768</v>
      </c>
      <c r="Q683" s="34" t="s">
        <v>4769</v>
      </c>
      <c r="R683" s="21">
        <v>1</v>
      </c>
      <c r="S683" s="5" t="s">
        <v>152</v>
      </c>
      <c r="T683" s="5" t="s">
        <v>4770</v>
      </c>
      <c r="U683" s="34" t="s">
        <v>4771</v>
      </c>
      <c r="V683" s="21">
        <v>1</v>
      </c>
      <c r="W683" s="22"/>
      <c r="X683" s="22"/>
      <c r="Y683" s="22"/>
      <c r="Z683" s="22"/>
      <c r="AA683" s="5" t="s">
        <v>2310</v>
      </c>
      <c r="AB683" s="5" t="s">
        <v>4772</v>
      </c>
      <c r="AC683" s="34" t="s">
        <v>4773</v>
      </c>
      <c r="AD683" s="21">
        <v>1</v>
      </c>
    </row>
    <row r="684" spans="1:30" x14ac:dyDescent="0.3">
      <c r="A684" s="18" t="str">
        <f t="shared" ref="A684:B684" si="706">IF(AND(ISNUMBER(SEARCH("Yes",C684)),ISNUMBER(SEARCH("Yes",E684)),ISNUMBER(SEARCH("Yes",G684)),ISNUMBER(SEARCH("Yes",I684))),"Yes","No")</f>
        <v>No</v>
      </c>
      <c r="B684" s="18" t="str">
        <f t="shared" si="706"/>
        <v>No</v>
      </c>
      <c r="C684" s="15" t="str">
        <f t="shared" si="527"/>
        <v>No</v>
      </c>
      <c r="D684" s="18" t="str">
        <f t="shared" si="528"/>
        <v>No</v>
      </c>
      <c r="E684" s="18" t="str">
        <f t="shared" si="529"/>
        <v>No</v>
      </c>
      <c r="F684" s="18" t="str">
        <f t="shared" si="530"/>
        <v>No</v>
      </c>
      <c r="G684" s="18" t="str">
        <f t="shared" si="531"/>
        <v>No</v>
      </c>
      <c r="H684" s="18" t="str">
        <f t="shared" si="532"/>
        <v>No</v>
      </c>
      <c r="I684" s="18" t="str">
        <f t="shared" si="533"/>
        <v>Yes</v>
      </c>
      <c r="J684" s="18" t="str">
        <f t="shared" si="534"/>
        <v>Yes</v>
      </c>
      <c r="K684" s="21">
        <v>682</v>
      </c>
      <c r="L684" s="5" t="s">
        <v>1588</v>
      </c>
      <c r="M684" s="5" t="s">
        <v>1589</v>
      </c>
      <c r="N684" s="5" t="s">
        <v>2307</v>
      </c>
      <c r="O684" s="5" t="s">
        <v>152</v>
      </c>
      <c r="P684" s="5" t="s">
        <v>2537</v>
      </c>
      <c r="Q684" s="34" t="s">
        <v>4774</v>
      </c>
      <c r="R684" s="21">
        <v>1</v>
      </c>
      <c r="S684" s="22"/>
      <c r="T684" s="22"/>
      <c r="U684" s="22"/>
      <c r="V684" s="22"/>
      <c r="W684" s="22"/>
      <c r="X684" s="22"/>
      <c r="Y684" s="22"/>
      <c r="Z684" s="22"/>
      <c r="AA684" s="5" t="s">
        <v>24</v>
      </c>
      <c r="AB684" s="5" t="s">
        <v>4775</v>
      </c>
      <c r="AC684" s="34" t="s">
        <v>4776</v>
      </c>
      <c r="AD684" s="21">
        <v>1</v>
      </c>
    </row>
    <row r="685" spans="1:30" x14ac:dyDescent="0.3">
      <c r="A685" s="18" t="str">
        <f t="shared" ref="A685:B685" si="707">IF(AND(ISNUMBER(SEARCH("Yes",C685)),ISNUMBER(SEARCH("Yes",E685)),ISNUMBER(SEARCH("Yes",G685)),ISNUMBER(SEARCH("Yes",I685))),"Yes","No")</f>
        <v>No</v>
      </c>
      <c r="B685" s="18" t="str">
        <f t="shared" si="707"/>
        <v>No</v>
      </c>
      <c r="C685" s="15" t="str">
        <f t="shared" si="527"/>
        <v>No</v>
      </c>
      <c r="D685" s="18" t="str">
        <f t="shared" si="528"/>
        <v>No</v>
      </c>
      <c r="E685" s="18" t="str">
        <f t="shared" si="529"/>
        <v>No</v>
      </c>
      <c r="F685" s="18" t="str">
        <f t="shared" si="530"/>
        <v>No</v>
      </c>
      <c r="G685" s="18" t="str">
        <f t="shared" si="531"/>
        <v>No</v>
      </c>
      <c r="H685" s="18" t="str">
        <f t="shared" si="532"/>
        <v>No</v>
      </c>
      <c r="I685" s="18" t="str">
        <f t="shared" si="533"/>
        <v>Yes</v>
      </c>
      <c r="J685" s="18" t="str">
        <f t="shared" si="534"/>
        <v>Yes</v>
      </c>
      <c r="K685" s="21">
        <v>683</v>
      </c>
      <c r="L685" s="5" t="s">
        <v>1590</v>
      </c>
      <c r="M685" s="5" t="s">
        <v>1591</v>
      </c>
      <c r="N685" s="5" t="s">
        <v>2307</v>
      </c>
      <c r="O685" s="5" t="s">
        <v>152</v>
      </c>
      <c r="P685" s="5" t="s">
        <v>4777</v>
      </c>
      <c r="Q685" s="34" t="s">
        <v>4778</v>
      </c>
      <c r="R685" s="21">
        <v>1</v>
      </c>
      <c r="S685" s="22"/>
      <c r="T685" s="22"/>
      <c r="U685" s="22"/>
      <c r="V685" s="22"/>
      <c r="W685" s="22"/>
      <c r="X685" s="22"/>
      <c r="Y685" s="22"/>
      <c r="Z685" s="22"/>
      <c r="AA685" s="5" t="s">
        <v>2310</v>
      </c>
      <c r="AB685" s="5" t="s">
        <v>2997</v>
      </c>
      <c r="AC685" s="34" t="s">
        <v>4779</v>
      </c>
      <c r="AD685" s="21">
        <v>1</v>
      </c>
    </row>
    <row r="686" spans="1:30" x14ac:dyDescent="0.3">
      <c r="A686" s="18" t="str">
        <f t="shared" ref="A686:B686" si="708">IF(AND(ISNUMBER(SEARCH("Yes",C686)),ISNUMBER(SEARCH("Yes",E686)),ISNUMBER(SEARCH("Yes",G686)),ISNUMBER(SEARCH("Yes",I686))),"Yes","No")</f>
        <v>No</v>
      </c>
      <c r="B686" s="18" t="str">
        <f t="shared" si="708"/>
        <v>No</v>
      </c>
      <c r="C686" s="15" t="str">
        <f t="shared" si="527"/>
        <v>No</v>
      </c>
      <c r="D686" s="18" t="str">
        <f t="shared" si="528"/>
        <v>No</v>
      </c>
      <c r="E686" s="18" t="str">
        <f t="shared" si="529"/>
        <v>No</v>
      </c>
      <c r="F686" s="18" t="str">
        <f t="shared" si="530"/>
        <v>No</v>
      </c>
      <c r="G686" s="18" t="str">
        <f t="shared" si="531"/>
        <v>No</v>
      </c>
      <c r="H686" s="18" t="str">
        <f t="shared" si="532"/>
        <v>No</v>
      </c>
      <c r="I686" s="18" t="str">
        <f t="shared" si="533"/>
        <v>Yes</v>
      </c>
      <c r="J686" s="18" t="str">
        <f t="shared" si="534"/>
        <v>Yes</v>
      </c>
      <c r="K686" s="21">
        <v>684</v>
      </c>
      <c r="L686" s="5" t="s">
        <v>1592</v>
      </c>
      <c r="M686" s="5" t="s">
        <v>1593</v>
      </c>
      <c r="N686" s="5" t="s">
        <v>2307</v>
      </c>
      <c r="O686" s="5" t="s">
        <v>152</v>
      </c>
      <c r="P686" s="5" t="s">
        <v>2667</v>
      </c>
      <c r="Q686" s="34" t="s">
        <v>4780</v>
      </c>
      <c r="R686" s="21">
        <v>1</v>
      </c>
      <c r="S686" s="22"/>
      <c r="T686" s="22"/>
      <c r="U686" s="22"/>
      <c r="V686" s="22"/>
      <c r="W686" s="22"/>
      <c r="X686" s="22"/>
      <c r="Y686" s="22"/>
      <c r="Z686" s="22"/>
      <c r="AA686" s="5" t="s">
        <v>2310</v>
      </c>
      <c r="AB686" s="5" t="s">
        <v>4781</v>
      </c>
      <c r="AC686" s="34" t="s">
        <v>4782</v>
      </c>
      <c r="AD686" s="21">
        <v>1</v>
      </c>
    </row>
    <row r="687" spans="1:30" x14ac:dyDescent="0.3">
      <c r="A687" s="18" t="str">
        <f t="shared" ref="A687:B687" si="709">IF(AND(ISNUMBER(SEARCH("Yes",C687)),ISNUMBER(SEARCH("Yes",E687)),ISNUMBER(SEARCH("Yes",G687)),ISNUMBER(SEARCH("Yes",I687))),"Yes","No")</f>
        <v>No</v>
      </c>
      <c r="B687" s="18" t="str">
        <f t="shared" si="709"/>
        <v>Yes</v>
      </c>
      <c r="C687" s="15" t="str">
        <f t="shared" si="527"/>
        <v>Yes</v>
      </c>
      <c r="D687" s="18" t="str">
        <f t="shared" si="528"/>
        <v>Yes</v>
      </c>
      <c r="E687" s="18" t="str">
        <f t="shared" si="529"/>
        <v>Yes</v>
      </c>
      <c r="F687" s="18" t="str">
        <f t="shared" si="530"/>
        <v>Yes</v>
      </c>
      <c r="G687" s="18" t="str">
        <f t="shared" si="531"/>
        <v>No</v>
      </c>
      <c r="H687" s="18" t="str">
        <f t="shared" si="532"/>
        <v>Yes</v>
      </c>
      <c r="I687" s="18" t="str">
        <f t="shared" si="533"/>
        <v>Yes</v>
      </c>
      <c r="J687" s="18" t="str">
        <f t="shared" si="534"/>
        <v>Yes</v>
      </c>
      <c r="K687" s="21">
        <v>685</v>
      </c>
      <c r="L687" s="5" t="s">
        <v>64</v>
      </c>
      <c r="M687" s="5" t="s">
        <v>357</v>
      </c>
      <c r="N687" s="5" t="s">
        <v>2307</v>
      </c>
      <c r="O687" s="5" t="s">
        <v>24</v>
      </c>
      <c r="P687" s="5" t="s">
        <v>4783</v>
      </c>
      <c r="Q687" s="34" t="s">
        <v>4784</v>
      </c>
      <c r="R687" s="21">
        <v>1</v>
      </c>
      <c r="S687" s="5" t="s">
        <v>2310</v>
      </c>
      <c r="T687" s="5" t="s">
        <v>4785</v>
      </c>
      <c r="U687" s="34" t="s">
        <v>4786</v>
      </c>
      <c r="V687" s="21">
        <v>1</v>
      </c>
      <c r="W687" s="5" t="s">
        <v>152</v>
      </c>
      <c r="X687" s="5" t="s">
        <v>4787</v>
      </c>
      <c r="Y687" s="34" t="s">
        <v>4788</v>
      </c>
      <c r="Z687" s="21">
        <v>1</v>
      </c>
      <c r="AA687" s="5" t="s">
        <v>2310</v>
      </c>
      <c r="AB687" s="5" t="s">
        <v>4789</v>
      </c>
      <c r="AC687" s="34" t="s">
        <v>4790</v>
      </c>
      <c r="AD687" s="21">
        <v>1</v>
      </c>
    </row>
    <row r="688" spans="1:30" x14ac:dyDescent="0.3">
      <c r="A688" s="18" t="str">
        <f t="shared" ref="A688:B688" si="710">IF(AND(ISNUMBER(SEARCH("Yes",C688)),ISNUMBER(SEARCH("Yes",E688)),ISNUMBER(SEARCH("Yes",G688)),ISNUMBER(SEARCH("Yes",I688))),"Yes","No")</f>
        <v>No</v>
      </c>
      <c r="B688" s="18" t="str">
        <f t="shared" si="710"/>
        <v>Yes</v>
      </c>
      <c r="C688" s="15" t="str">
        <f t="shared" si="527"/>
        <v>Yes</v>
      </c>
      <c r="D688" s="18" t="str">
        <f t="shared" si="528"/>
        <v>Yes</v>
      </c>
      <c r="E688" s="18" t="str">
        <f t="shared" si="529"/>
        <v>Yes</v>
      </c>
      <c r="F688" s="18" t="str">
        <f t="shared" si="530"/>
        <v>Yes</v>
      </c>
      <c r="G688" s="18" t="str">
        <f t="shared" si="531"/>
        <v>No</v>
      </c>
      <c r="H688" s="18" t="str">
        <f t="shared" si="532"/>
        <v>Yes</v>
      </c>
      <c r="I688" s="18" t="str">
        <f t="shared" si="533"/>
        <v>Yes</v>
      </c>
      <c r="J688" s="18" t="str">
        <f t="shared" si="534"/>
        <v>Yes</v>
      </c>
      <c r="K688" s="21">
        <v>686</v>
      </c>
      <c r="L688" s="5" t="s">
        <v>285</v>
      </c>
      <c r="M688" s="5" t="s">
        <v>358</v>
      </c>
      <c r="N688" s="5" t="s">
        <v>2307</v>
      </c>
      <c r="O688" s="5" t="s">
        <v>24</v>
      </c>
      <c r="P688" s="5" t="s">
        <v>4791</v>
      </c>
      <c r="Q688" s="34" t="s">
        <v>4792</v>
      </c>
      <c r="R688" s="21">
        <v>1</v>
      </c>
      <c r="S688" s="5" t="s">
        <v>24</v>
      </c>
      <c r="T688" s="5" t="s">
        <v>4793</v>
      </c>
      <c r="U688" s="34" t="s">
        <v>4794</v>
      </c>
      <c r="V688" s="21">
        <v>1</v>
      </c>
      <c r="W688" s="5" t="s">
        <v>152</v>
      </c>
      <c r="X688" s="5" t="s">
        <v>4795</v>
      </c>
      <c r="Y688" s="34" t="s">
        <v>4796</v>
      </c>
      <c r="Z688" s="21">
        <v>1</v>
      </c>
      <c r="AA688" s="5" t="s">
        <v>24</v>
      </c>
      <c r="AB688" s="5" t="s">
        <v>4797</v>
      </c>
      <c r="AC688" s="34" t="s">
        <v>4798</v>
      </c>
      <c r="AD688" s="21">
        <v>1</v>
      </c>
    </row>
    <row r="689" spans="1:30" x14ac:dyDescent="0.3">
      <c r="A689" s="18" t="str">
        <f t="shared" ref="A689:B689" si="711">IF(AND(ISNUMBER(SEARCH("Yes",C689)),ISNUMBER(SEARCH("Yes",E689)),ISNUMBER(SEARCH("Yes",G689)),ISNUMBER(SEARCH("Yes",I689))),"Yes","No")</f>
        <v>No</v>
      </c>
      <c r="B689" s="18" t="str">
        <f t="shared" si="711"/>
        <v>No</v>
      </c>
      <c r="C689" s="15" t="str">
        <f t="shared" si="527"/>
        <v>No</v>
      </c>
      <c r="D689" s="18" t="str">
        <f t="shared" si="528"/>
        <v>No</v>
      </c>
      <c r="E689" s="18" t="str">
        <f t="shared" si="529"/>
        <v>No</v>
      </c>
      <c r="F689" s="18" t="str">
        <f t="shared" si="530"/>
        <v>No</v>
      </c>
      <c r="G689" s="18" t="str">
        <f t="shared" si="531"/>
        <v>No</v>
      </c>
      <c r="H689" s="18" t="str">
        <f t="shared" si="532"/>
        <v>No</v>
      </c>
      <c r="I689" s="18" t="str">
        <f t="shared" si="533"/>
        <v>No</v>
      </c>
      <c r="J689" s="18" t="str">
        <f t="shared" si="534"/>
        <v>Yes</v>
      </c>
      <c r="K689" s="21">
        <v>687</v>
      </c>
      <c r="L689" s="5" t="s">
        <v>1594</v>
      </c>
      <c r="M689" s="5" t="s">
        <v>1595</v>
      </c>
      <c r="N689" s="5" t="s">
        <v>2307</v>
      </c>
      <c r="O689" s="5" t="s">
        <v>152</v>
      </c>
      <c r="P689" s="5" t="s">
        <v>2431</v>
      </c>
      <c r="Q689" s="34" t="s">
        <v>4799</v>
      </c>
      <c r="R689" s="21">
        <v>1</v>
      </c>
      <c r="S689" s="22"/>
      <c r="T689" s="22"/>
      <c r="U689" s="22"/>
      <c r="V689" s="22"/>
      <c r="W689" s="22"/>
      <c r="X689" s="22"/>
      <c r="Y689" s="22"/>
      <c r="Z689" s="22"/>
      <c r="AA689" s="5" t="s">
        <v>2310</v>
      </c>
      <c r="AB689" s="5" t="s">
        <v>4800</v>
      </c>
      <c r="AC689" s="34" t="s">
        <v>4801</v>
      </c>
      <c r="AD689" s="21">
        <v>1</v>
      </c>
    </row>
    <row r="690" spans="1:30" x14ac:dyDescent="0.3">
      <c r="A690" s="18" t="str">
        <f t="shared" ref="A690:B690" si="712">IF(AND(ISNUMBER(SEARCH("Yes",C690)),ISNUMBER(SEARCH("Yes",E690)),ISNUMBER(SEARCH("Yes",G690)),ISNUMBER(SEARCH("Yes",I690))),"Yes","No")</f>
        <v>No</v>
      </c>
      <c r="B690" s="18" t="str">
        <f t="shared" si="712"/>
        <v>No</v>
      </c>
      <c r="C690" s="15" t="str">
        <f t="shared" si="527"/>
        <v>No</v>
      </c>
      <c r="D690" s="18" t="str">
        <f t="shared" si="528"/>
        <v>No</v>
      </c>
      <c r="E690" s="18" t="str">
        <f t="shared" si="529"/>
        <v>No</v>
      </c>
      <c r="F690" s="18" t="str">
        <f t="shared" si="530"/>
        <v>No</v>
      </c>
      <c r="G690" s="18" t="str">
        <f t="shared" si="531"/>
        <v>No</v>
      </c>
      <c r="H690" s="18" t="str">
        <f t="shared" si="532"/>
        <v>No</v>
      </c>
      <c r="I690" s="18" t="str">
        <f t="shared" si="533"/>
        <v>Yes</v>
      </c>
      <c r="J690" s="18" t="str">
        <f t="shared" si="534"/>
        <v>Yes</v>
      </c>
      <c r="K690" s="21">
        <v>688</v>
      </c>
      <c r="L690" s="5" t="s">
        <v>1596</v>
      </c>
      <c r="M690" s="5" t="s">
        <v>1597</v>
      </c>
      <c r="N690" s="5" t="s">
        <v>2307</v>
      </c>
      <c r="O690" s="5" t="s">
        <v>152</v>
      </c>
      <c r="P690" s="5" t="s">
        <v>2724</v>
      </c>
      <c r="Q690" s="34" t="s">
        <v>4802</v>
      </c>
      <c r="R690" s="21">
        <v>1</v>
      </c>
      <c r="S690" s="22"/>
      <c r="T690" s="22"/>
      <c r="U690" s="22"/>
      <c r="V690" s="22"/>
      <c r="W690" s="22"/>
      <c r="X690" s="22"/>
      <c r="Y690" s="22"/>
      <c r="Z690" s="22"/>
      <c r="AA690" s="5" t="s">
        <v>2310</v>
      </c>
      <c r="AB690" s="5" t="s">
        <v>4803</v>
      </c>
      <c r="AC690" s="34" t="s">
        <v>2391</v>
      </c>
      <c r="AD690" s="21">
        <v>1</v>
      </c>
    </row>
    <row r="691" spans="1:30" x14ac:dyDescent="0.3">
      <c r="A691" s="18" t="str">
        <f t="shared" ref="A691:B691" si="713">IF(AND(ISNUMBER(SEARCH("Yes",C691)),ISNUMBER(SEARCH("Yes",E691)),ISNUMBER(SEARCH("Yes",G691)),ISNUMBER(SEARCH("Yes",I691))),"Yes","No")</f>
        <v>No</v>
      </c>
      <c r="B691" s="18" t="str">
        <f t="shared" si="713"/>
        <v>No</v>
      </c>
      <c r="C691" s="15" t="str">
        <f t="shared" si="527"/>
        <v>No</v>
      </c>
      <c r="D691" s="18" t="str">
        <f t="shared" si="528"/>
        <v>No</v>
      </c>
      <c r="E691" s="18" t="str">
        <f t="shared" si="529"/>
        <v>No</v>
      </c>
      <c r="F691" s="18" t="str">
        <f t="shared" si="530"/>
        <v>No</v>
      </c>
      <c r="G691" s="18" t="str">
        <f t="shared" si="531"/>
        <v>No</v>
      </c>
      <c r="H691" s="18" t="str">
        <f t="shared" si="532"/>
        <v>No</v>
      </c>
      <c r="I691" s="18" t="str">
        <f t="shared" si="533"/>
        <v>Yes</v>
      </c>
      <c r="J691" s="18" t="str">
        <f t="shared" si="534"/>
        <v>Yes</v>
      </c>
      <c r="K691" s="21">
        <v>689</v>
      </c>
      <c r="L691" s="5" t="s">
        <v>1598</v>
      </c>
      <c r="M691" s="5" t="s">
        <v>1599</v>
      </c>
      <c r="N691" s="5" t="s">
        <v>2307</v>
      </c>
      <c r="O691" s="5" t="s">
        <v>152</v>
      </c>
      <c r="P691" s="5" t="s">
        <v>4804</v>
      </c>
      <c r="Q691" s="34" t="s">
        <v>4805</v>
      </c>
      <c r="R691" s="21">
        <v>1</v>
      </c>
      <c r="S691" s="22"/>
      <c r="T691" s="22"/>
      <c r="U691" s="22"/>
      <c r="V691" s="22"/>
      <c r="W691" s="22"/>
      <c r="X691" s="22"/>
      <c r="Y691" s="22"/>
      <c r="Z691" s="22"/>
      <c r="AA691" s="5" t="s">
        <v>2310</v>
      </c>
      <c r="AB691" s="5" t="s">
        <v>4806</v>
      </c>
      <c r="AC691" s="34" t="s">
        <v>4807</v>
      </c>
      <c r="AD691" s="21">
        <v>1</v>
      </c>
    </row>
    <row r="692" spans="1:30" x14ac:dyDescent="0.3">
      <c r="A692" s="18" t="str">
        <f t="shared" ref="A692:B692" si="714">IF(AND(ISNUMBER(SEARCH("Yes",C692)),ISNUMBER(SEARCH("Yes",E692)),ISNUMBER(SEARCH("Yes",G692)),ISNUMBER(SEARCH("Yes",I692))),"Yes","No")</f>
        <v>No</v>
      </c>
      <c r="B692" s="18" t="str">
        <f t="shared" si="714"/>
        <v>No</v>
      </c>
      <c r="C692" s="15" t="str">
        <f t="shared" si="527"/>
        <v>No</v>
      </c>
      <c r="D692" s="18" t="str">
        <f t="shared" si="528"/>
        <v>No</v>
      </c>
      <c r="E692" s="18" t="str">
        <f t="shared" si="529"/>
        <v>No</v>
      </c>
      <c r="F692" s="18" t="str">
        <f t="shared" si="530"/>
        <v>No</v>
      </c>
      <c r="G692" s="18" t="str">
        <f t="shared" si="531"/>
        <v>No</v>
      </c>
      <c r="H692" s="18" t="str">
        <f t="shared" si="532"/>
        <v>No</v>
      </c>
      <c r="I692" s="18" t="str">
        <f t="shared" si="533"/>
        <v>Yes</v>
      </c>
      <c r="J692" s="18" t="str">
        <f t="shared" si="534"/>
        <v>Yes</v>
      </c>
      <c r="K692" s="21">
        <v>690</v>
      </c>
      <c r="L692" s="5" t="s">
        <v>1600</v>
      </c>
      <c r="M692" s="5" t="s">
        <v>1601</v>
      </c>
      <c r="N692" s="5" t="s">
        <v>2307</v>
      </c>
      <c r="O692" s="5" t="s">
        <v>152</v>
      </c>
      <c r="P692" s="5" t="s">
        <v>4808</v>
      </c>
      <c r="Q692" s="34" t="s">
        <v>4809</v>
      </c>
      <c r="R692" s="21">
        <v>1</v>
      </c>
      <c r="S692" s="22"/>
      <c r="T692" s="22"/>
      <c r="U692" s="22"/>
      <c r="V692" s="22"/>
      <c r="W692" s="22"/>
      <c r="X692" s="22"/>
      <c r="Y692" s="22"/>
      <c r="Z692" s="22"/>
      <c r="AA692" s="5" t="s">
        <v>2310</v>
      </c>
      <c r="AB692" s="5" t="s">
        <v>4810</v>
      </c>
      <c r="AC692" s="34" t="s">
        <v>4811</v>
      </c>
      <c r="AD692" s="21">
        <v>1</v>
      </c>
    </row>
    <row r="693" spans="1:30" x14ac:dyDescent="0.3">
      <c r="A693" s="18" t="str">
        <f t="shared" ref="A693:B693" si="715">IF(AND(ISNUMBER(SEARCH("Yes",C693)),ISNUMBER(SEARCH("Yes",E693)),ISNUMBER(SEARCH("Yes",G693)),ISNUMBER(SEARCH("Yes",I693))),"Yes","No")</f>
        <v>No</v>
      </c>
      <c r="B693" s="18" t="str">
        <f t="shared" si="715"/>
        <v>No</v>
      </c>
      <c r="C693" s="15" t="str">
        <f t="shared" si="527"/>
        <v>No</v>
      </c>
      <c r="D693" s="18" t="str">
        <f t="shared" si="528"/>
        <v>No</v>
      </c>
      <c r="E693" s="18" t="str">
        <f t="shared" si="529"/>
        <v>No</v>
      </c>
      <c r="F693" s="18" t="str">
        <f t="shared" si="530"/>
        <v>No</v>
      </c>
      <c r="G693" s="18" t="str">
        <f t="shared" si="531"/>
        <v>No</v>
      </c>
      <c r="H693" s="18" t="str">
        <f t="shared" si="532"/>
        <v>No</v>
      </c>
      <c r="I693" s="18" t="str">
        <f t="shared" si="533"/>
        <v>Yes</v>
      </c>
      <c r="J693" s="18" t="str">
        <f t="shared" si="534"/>
        <v>No</v>
      </c>
      <c r="K693" s="21">
        <v>691</v>
      </c>
      <c r="L693" s="5" t="s">
        <v>1602</v>
      </c>
      <c r="M693" s="5" t="s">
        <v>1603</v>
      </c>
      <c r="N693" s="5" t="s">
        <v>2307</v>
      </c>
      <c r="O693" s="5" t="s">
        <v>152</v>
      </c>
      <c r="P693" s="5" t="s">
        <v>2333</v>
      </c>
      <c r="Q693" s="34" t="s">
        <v>4812</v>
      </c>
      <c r="R693" s="21">
        <v>1</v>
      </c>
      <c r="S693" s="22"/>
      <c r="T693" s="22"/>
      <c r="U693" s="22"/>
      <c r="V693" s="22"/>
      <c r="W693" s="22"/>
      <c r="X693" s="22"/>
      <c r="Y693" s="22"/>
      <c r="Z693" s="22"/>
      <c r="AA693" s="5" t="s">
        <v>152</v>
      </c>
      <c r="AB693" s="5" t="s">
        <v>4813</v>
      </c>
      <c r="AC693" s="34" t="s">
        <v>4814</v>
      </c>
      <c r="AD693" s="21">
        <v>1</v>
      </c>
    </row>
    <row r="694" spans="1:30" x14ac:dyDescent="0.3">
      <c r="A694" s="18" t="str">
        <f t="shared" ref="A694:B694" si="716">IF(AND(ISNUMBER(SEARCH("Yes",C694)),ISNUMBER(SEARCH("Yes",E694)),ISNUMBER(SEARCH("Yes",G694)),ISNUMBER(SEARCH("Yes",I694))),"Yes","No")</f>
        <v>No</v>
      </c>
      <c r="B694" s="18" t="str">
        <f t="shared" si="716"/>
        <v>No</v>
      </c>
      <c r="C694" s="15" t="str">
        <f t="shared" si="527"/>
        <v>No</v>
      </c>
      <c r="D694" s="18" t="str">
        <f t="shared" si="528"/>
        <v>No</v>
      </c>
      <c r="E694" s="18" t="str">
        <f t="shared" si="529"/>
        <v>No</v>
      </c>
      <c r="F694" s="18" t="str">
        <f t="shared" si="530"/>
        <v>No</v>
      </c>
      <c r="G694" s="18" t="str">
        <f t="shared" si="531"/>
        <v>No</v>
      </c>
      <c r="H694" s="18" t="str">
        <f t="shared" si="532"/>
        <v>No</v>
      </c>
      <c r="I694" s="18" t="str">
        <f t="shared" si="533"/>
        <v>Yes</v>
      </c>
      <c r="J694" s="18" t="str">
        <f t="shared" si="534"/>
        <v>Yes</v>
      </c>
      <c r="K694" s="21">
        <v>692</v>
      </c>
      <c r="L694" s="5" t="s">
        <v>1604</v>
      </c>
      <c r="M694" s="5" t="s">
        <v>1605</v>
      </c>
      <c r="N694" s="5" t="s">
        <v>2307</v>
      </c>
      <c r="O694" s="5" t="s">
        <v>152</v>
      </c>
      <c r="P694" s="5" t="s">
        <v>2724</v>
      </c>
      <c r="Q694" s="34" t="s">
        <v>4815</v>
      </c>
      <c r="R694" s="21">
        <v>1</v>
      </c>
      <c r="S694" s="22"/>
      <c r="T694" s="22"/>
      <c r="U694" s="22"/>
      <c r="V694" s="22"/>
      <c r="W694" s="22"/>
      <c r="X694" s="22"/>
      <c r="Y694" s="22"/>
      <c r="Z694" s="22"/>
      <c r="AA694" s="5" t="s">
        <v>2310</v>
      </c>
      <c r="AB694" s="5" t="s">
        <v>3918</v>
      </c>
      <c r="AC694" s="34" t="s">
        <v>2471</v>
      </c>
      <c r="AD694" s="21">
        <v>1</v>
      </c>
    </row>
    <row r="695" spans="1:30" x14ac:dyDescent="0.3">
      <c r="A695" s="18" t="str">
        <f t="shared" ref="A695:B695" si="717">IF(AND(ISNUMBER(SEARCH("Yes",C695)),ISNUMBER(SEARCH("Yes",E695)),ISNUMBER(SEARCH("Yes",G695)),ISNUMBER(SEARCH("Yes",I695))),"Yes","No")</f>
        <v>No</v>
      </c>
      <c r="B695" s="18" t="str">
        <f t="shared" si="717"/>
        <v>No</v>
      </c>
      <c r="C695" s="15" t="str">
        <f t="shared" si="527"/>
        <v>No</v>
      </c>
      <c r="D695" s="18" t="str">
        <f t="shared" si="528"/>
        <v>No</v>
      </c>
      <c r="E695" s="18" t="str">
        <f t="shared" si="529"/>
        <v>No</v>
      </c>
      <c r="F695" s="18" t="str">
        <f t="shared" si="530"/>
        <v>No</v>
      </c>
      <c r="G695" s="18" t="str">
        <f t="shared" si="531"/>
        <v>No</v>
      </c>
      <c r="H695" s="18" t="str">
        <f t="shared" si="532"/>
        <v>No</v>
      </c>
      <c r="I695" s="18" t="str">
        <f t="shared" si="533"/>
        <v>Yes</v>
      </c>
      <c r="J695" s="18" t="str">
        <f t="shared" si="534"/>
        <v>Yes</v>
      </c>
      <c r="K695" s="21">
        <v>693</v>
      </c>
      <c r="L695" s="5" t="s">
        <v>1606</v>
      </c>
      <c r="M695" s="5" t="s">
        <v>1607</v>
      </c>
      <c r="N695" s="5" t="s">
        <v>2307</v>
      </c>
      <c r="O695" s="5" t="s">
        <v>152</v>
      </c>
      <c r="P695" s="5" t="s">
        <v>2431</v>
      </c>
      <c r="Q695" s="34" t="s">
        <v>4816</v>
      </c>
      <c r="R695" s="21">
        <v>1</v>
      </c>
      <c r="S695" s="22"/>
      <c r="T695" s="22"/>
      <c r="U695" s="22"/>
      <c r="V695" s="22"/>
      <c r="W695" s="22"/>
      <c r="X695" s="22"/>
      <c r="Y695" s="22"/>
      <c r="Z695" s="22"/>
      <c r="AA695" s="5" t="s">
        <v>24</v>
      </c>
      <c r="AB695" s="5" t="s">
        <v>4775</v>
      </c>
      <c r="AC695" s="34" t="s">
        <v>3831</v>
      </c>
      <c r="AD695" s="21">
        <v>1</v>
      </c>
    </row>
    <row r="696" spans="1:30" x14ac:dyDescent="0.3">
      <c r="A696" s="18" t="str">
        <f t="shared" ref="A696:B696" si="718">IF(AND(ISNUMBER(SEARCH("Yes",C696)),ISNUMBER(SEARCH("Yes",E696)),ISNUMBER(SEARCH("Yes",G696)),ISNUMBER(SEARCH("Yes",I696))),"Yes","No")</f>
        <v>No</v>
      </c>
      <c r="B696" s="18" t="str">
        <f t="shared" si="718"/>
        <v>No</v>
      </c>
      <c r="C696" s="15" t="str">
        <f t="shared" si="527"/>
        <v>No</v>
      </c>
      <c r="D696" s="18" t="str">
        <f t="shared" si="528"/>
        <v>No</v>
      </c>
      <c r="E696" s="18" t="str">
        <f t="shared" si="529"/>
        <v>No</v>
      </c>
      <c r="F696" s="18" t="str">
        <f t="shared" si="530"/>
        <v>No</v>
      </c>
      <c r="G696" s="18" t="str">
        <f t="shared" si="531"/>
        <v>No</v>
      </c>
      <c r="H696" s="18" t="str">
        <f t="shared" si="532"/>
        <v>No</v>
      </c>
      <c r="I696" s="18" t="str">
        <f t="shared" si="533"/>
        <v>Yes</v>
      </c>
      <c r="J696" s="18" t="str">
        <f t="shared" si="534"/>
        <v>No</v>
      </c>
      <c r="K696" s="21">
        <v>694</v>
      </c>
      <c r="L696" s="5" t="s">
        <v>1608</v>
      </c>
      <c r="M696" s="5" t="s">
        <v>1609</v>
      </c>
      <c r="N696" s="5" t="s">
        <v>2307</v>
      </c>
      <c r="O696" s="5" t="s">
        <v>152</v>
      </c>
      <c r="P696" s="5" t="s">
        <v>2923</v>
      </c>
      <c r="Q696" s="34" t="s">
        <v>4817</v>
      </c>
      <c r="R696" s="21">
        <v>1</v>
      </c>
      <c r="S696" s="22"/>
      <c r="T696" s="22"/>
      <c r="U696" s="22"/>
      <c r="V696" s="22"/>
      <c r="W696" s="22"/>
      <c r="X696" s="22"/>
      <c r="Y696" s="22"/>
      <c r="Z696" s="22"/>
      <c r="AA696" s="5" t="s">
        <v>152</v>
      </c>
      <c r="AB696" s="5" t="s">
        <v>4818</v>
      </c>
      <c r="AC696" s="34" t="s">
        <v>4819</v>
      </c>
      <c r="AD696" s="21">
        <v>1</v>
      </c>
    </row>
    <row r="697" spans="1:30" x14ac:dyDescent="0.3">
      <c r="A697" s="18" t="str">
        <f t="shared" ref="A697:B697" si="719">IF(AND(ISNUMBER(SEARCH("Yes",C697)),ISNUMBER(SEARCH("Yes",E697)),ISNUMBER(SEARCH("Yes",G697)),ISNUMBER(SEARCH("Yes",I697))),"Yes","No")</f>
        <v>No</v>
      </c>
      <c r="B697" s="18" t="str">
        <f t="shared" si="719"/>
        <v>No</v>
      </c>
      <c r="C697" s="15" t="str">
        <f t="shared" si="527"/>
        <v>No</v>
      </c>
      <c r="D697" s="18" t="str">
        <f t="shared" si="528"/>
        <v>No</v>
      </c>
      <c r="E697" s="18" t="str">
        <f t="shared" si="529"/>
        <v>No</v>
      </c>
      <c r="F697" s="18" t="str">
        <f t="shared" si="530"/>
        <v>No</v>
      </c>
      <c r="G697" s="18" t="str">
        <f t="shared" si="531"/>
        <v>No</v>
      </c>
      <c r="H697" s="18" t="str">
        <f t="shared" si="532"/>
        <v>No</v>
      </c>
      <c r="I697" s="18" t="str">
        <f t="shared" si="533"/>
        <v>Yes</v>
      </c>
      <c r="J697" s="18" t="str">
        <f t="shared" si="534"/>
        <v>Yes</v>
      </c>
      <c r="K697" s="21">
        <v>695</v>
      </c>
      <c r="L697" s="5" t="s">
        <v>1610</v>
      </c>
      <c r="M697" s="5" t="s">
        <v>1611</v>
      </c>
      <c r="N697" s="5" t="s">
        <v>2307</v>
      </c>
      <c r="O697" s="5" t="s">
        <v>152</v>
      </c>
      <c r="P697" s="5" t="s">
        <v>4820</v>
      </c>
      <c r="Q697" s="34" t="s">
        <v>4821</v>
      </c>
      <c r="R697" s="21">
        <v>1</v>
      </c>
      <c r="S697" s="22"/>
      <c r="T697" s="22"/>
      <c r="U697" s="22"/>
      <c r="V697" s="22"/>
      <c r="W697" s="22"/>
      <c r="X697" s="22"/>
      <c r="Y697" s="22"/>
      <c r="Z697" s="22"/>
      <c r="AA697" s="5" t="s">
        <v>24</v>
      </c>
      <c r="AB697" s="5" t="s">
        <v>4822</v>
      </c>
      <c r="AC697" s="34" t="s">
        <v>4823</v>
      </c>
      <c r="AD697" s="21">
        <v>1</v>
      </c>
    </row>
    <row r="698" spans="1:30" x14ac:dyDescent="0.3">
      <c r="A698" s="18" t="str">
        <f t="shared" ref="A698:B698" si="720">IF(AND(ISNUMBER(SEARCH("Yes",C698)),ISNUMBER(SEARCH("Yes",E698)),ISNUMBER(SEARCH("Yes",G698)),ISNUMBER(SEARCH("Yes",I698))),"Yes","No")</f>
        <v>No</v>
      </c>
      <c r="B698" s="18" t="str">
        <f t="shared" si="720"/>
        <v>No</v>
      </c>
      <c r="C698" s="15" t="str">
        <f t="shared" si="527"/>
        <v>No</v>
      </c>
      <c r="D698" s="18" t="str">
        <f t="shared" si="528"/>
        <v>No</v>
      </c>
      <c r="E698" s="18" t="str">
        <f t="shared" si="529"/>
        <v>No</v>
      </c>
      <c r="F698" s="18" t="str">
        <f t="shared" si="530"/>
        <v>No</v>
      </c>
      <c r="G698" s="18" t="str">
        <f t="shared" si="531"/>
        <v>No</v>
      </c>
      <c r="H698" s="18" t="str">
        <f t="shared" si="532"/>
        <v>No</v>
      </c>
      <c r="I698" s="18" t="str">
        <f t="shared" si="533"/>
        <v>Yes</v>
      </c>
      <c r="J698" s="18" t="str">
        <f t="shared" si="534"/>
        <v>Yes</v>
      </c>
      <c r="K698" s="21">
        <v>696</v>
      </c>
      <c r="L698" s="5" t="s">
        <v>1612</v>
      </c>
      <c r="M698" s="5" t="s">
        <v>1613</v>
      </c>
      <c r="N698" s="5" t="s">
        <v>2307</v>
      </c>
      <c r="O698" s="5" t="s">
        <v>152</v>
      </c>
      <c r="P698" s="5" t="s">
        <v>2435</v>
      </c>
      <c r="Q698" s="34" t="s">
        <v>4824</v>
      </c>
      <c r="R698" s="21">
        <v>1</v>
      </c>
      <c r="S698" s="22"/>
      <c r="T698" s="22"/>
      <c r="U698" s="22"/>
      <c r="V698" s="22"/>
      <c r="W698" s="22"/>
      <c r="X698" s="22"/>
      <c r="Y698" s="22"/>
      <c r="Z698" s="22"/>
      <c r="AA698" s="5" t="s">
        <v>24</v>
      </c>
      <c r="AB698" s="5" t="s">
        <v>4825</v>
      </c>
      <c r="AC698" s="34" t="s">
        <v>4826</v>
      </c>
      <c r="AD698" s="21">
        <v>1</v>
      </c>
    </row>
    <row r="699" spans="1:30" x14ac:dyDescent="0.3">
      <c r="A699" s="18" t="str">
        <f t="shared" ref="A699:B699" si="721">IF(AND(ISNUMBER(SEARCH("Yes",C699)),ISNUMBER(SEARCH("Yes",E699)),ISNUMBER(SEARCH("Yes",G699)),ISNUMBER(SEARCH("Yes",I699))),"Yes","No")</f>
        <v>No</v>
      </c>
      <c r="B699" s="18" t="str">
        <f t="shared" si="721"/>
        <v>No</v>
      </c>
      <c r="C699" s="15" t="str">
        <f t="shared" si="527"/>
        <v>No</v>
      </c>
      <c r="D699" s="18" t="str">
        <f t="shared" si="528"/>
        <v>No</v>
      </c>
      <c r="E699" s="18" t="str">
        <f t="shared" si="529"/>
        <v>No</v>
      </c>
      <c r="F699" s="18" t="str">
        <f t="shared" si="530"/>
        <v>No</v>
      </c>
      <c r="G699" s="18" t="str">
        <f t="shared" si="531"/>
        <v>No</v>
      </c>
      <c r="H699" s="18" t="str">
        <f t="shared" si="532"/>
        <v>No</v>
      </c>
      <c r="I699" s="18" t="str">
        <f t="shared" si="533"/>
        <v>Yes</v>
      </c>
      <c r="J699" s="18" t="str">
        <f t="shared" si="534"/>
        <v>Yes</v>
      </c>
      <c r="K699" s="21">
        <v>697</v>
      </c>
      <c r="L699" s="5" t="s">
        <v>1614</v>
      </c>
      <c r="M699" s="5" t="s">
        <v>1615</v>
      </c>
      <c r="N699" s="5" t="s">
        <v>2307</v>
      </c>
      <c r="O699" s="5" t="s">
        <v>152</v>
      </c>
      <c r="P699" s="5" t="s">
        <v>2317</v>
      </c>
      <c r="Q699" s="34" t="s">
        <v>2597</v>
      </c>
      <c r="R699" s="21">
        <v>1</v>
      </c>
      <c r="S699" s="22"/>
      <c r="T699" s="22"/>
      <c r="U699" s="22"/>
      <c r="V699" s="22"/>
      <c r="W699" s="22"/>
      <c r="X699" s="22"/>
      <c r="Y699" s="22"/>
      <c r="Z699" s="22"/>
      <c r="AA699" s="5" t="s">
        <v>24</v>
      </c>
      <c r="AB699" s="5" t="s">
        <v>4827</v>
      </c>
      <c r="AC699" s="34" t="s">
        <v>4828</v>
      </c>
      <c r="AD699" s="21">
        <v>1</v>
      </c>
    </row>
    <row r="700" spans="1:30" x14ac:dyDescent="0.3">
      <c r="A700" s="18" t="str">
        <f t="shared" ref="A700:B700" si="722">IF(AND(ISNUMBER(SEARCH("Yes",C700)),ISNUMBER(SEARCH("Yes",E700)),ISNUMBER(SEARCH("Yes",G700)),ISNUMBER(SEARCH("Yes",I700))),"Yes","No")</f>
        <v>Yes</v>
      </c>
      <c r="B700" s="18" t="str">
        <f t="shared" si="722"/>
        <v>Yes</v>
      </c>
      <c r="C700" s="15" t="str">
        <f t="shared" si="527"/>
        <v>Yes</v>
      </c>
      <c r="D700" s="18" t="str">
        <f t="shared" si="528"/>
        <v>Yes</v>
      </c>
      <c r="E700" s="18" t="str">
        <f t="shared" si="529"/>
        <v>Yes</v>
      </c>
      <c r="F700" s="18" t="str">
        <f t="shared" si="530"/>
        <v>Yes</v>
      </c>
      <c r="G700" s="18" t="str">
        <f t="shared" si="531"/>
        <v>Yes</v>
      </c>
      <c r="H700" s="18" t="str">
        <f t="shared" si="532"/>
        <v>Yes</v>
      </c>
      <c r="I700" s="18" t="str">
        <f t="shared" si="533"/>
        <v>Yes</v>
      </c>
      <c r="J700" s="18" t="str">
        <f t="shared" si="534"/>
        <v>Yes</v>
      </c>
      <c r="K700" s="21">
        <v>698</v>
      </c>
      <c r="L700" s="5" t="s">
        <v>212</v>
      </c>
      <c r="M700" s="5" t="s">
        <v>213</v>
      </c>
      <c r="N700" s="5" t="s">
        <v>2307</v>
      </c>
      <c r="O700" s="5" t="s">
        <v>2310</v>
      </c>
      <c r="P700" s="5" t="s">
        <v>4829</v>
      </c>
      <c r="Q700" s="34" t="s">
        <v>4830</v>
      </c>
      <c r="R700" s="21">
        <v>1</v>
      </c>
      <c r="S700" s="5" t="s">
        <v>24</v>
      </c>
      <c r="T700" s="5" t="s">
        <v>4831</v>
      </c>
      <c r="U700" s="34" t="s">
        <v>4832</v>
      </c>
      <c r="V700" s="21">
        <v>1</v>
      </c>
      <c r="W700" s="5" t="s">
        <v>24</v>
      </c>
      <c r="X700" s="5" t="s">
        <v>4833</v>
      </c>
      <c r="Y700" s="34" t="s">
        <v>4834</v>
      </c>
      <c r="Z700" s="21">
        <v>1</v>
      </c>
      <c r="AA700" s="5" t="s">
        <v>2310</v>
      </c>
      <c r="AB700" s="5" t="s">
        <v>4835</v>
      </c>
      <c r="AC700" s="34" t="s">
        <v>4836</v>
      </c>
      <c r="AD700" s="21">
        <v>1</v>
      </c>
    </row>
    <row r="701" spans="1:30" x14ac:dyDescent="0.3">
      <c r="A701" s="18" t="str">
        <f t="shared" ref="A701:B701" si="723">IF(AND(ISNUMBER(SEARCH("Yes",C701)),ISNUMBER(SEARCH("Yes",E701)),ISNUMBER(SEARCH("Yes",G701)),ISNUMBER(SEARCH("Yes",I701))),"Yes","No")</f>
        <v>Yes</v>
      </c>
      <c r="B701" s="18" t="str">
        <f t="shared" si="723"/>
        <v>Yes</v>
      </c>
      <c r="C701" s="15" t="str">
        <f t="shared" si="527"/>
        <v>Yes</v>
      </c>
      <c r="D701" s="18" t="str">
        <f t="shared" si="528"/>
        <v>Yes</v>
      </c>
      <c r="E701" s="18" t="str">
        <f t="shared" si="529"/>
        <v>Yes</v>
      </c>
      <c r="F701" s="18" t="str">
        <f t="shared" si="530"/>
        <v>Yes</v>
      </c>
      <c r="G701" s="18" t="str">
        <f t="shared" si="531"/>
        <v>Yes</v>
      </c>
      <c r="H701" s="18" t="str">
        <f t="shared" si="532"/>
        <v>Yes</v>
      </c>
      <c r="I701" s="18" t="str">
        <f t="shared" si="533"/>
        <v>Yes</v>
      </c>
      <c r="J701" s="18" t="str">
        <f t="shared" si="534"/>
        <v>Yes</v>
      </c>
      <c r="K701" s="21">
        <v>699</v>
      </c>
      <c r="L701" s="5" t="s">
        <v>110</v>
      </c>
      <c r="M701" s="5" t="s">
        <v>111</v>
      </c>
      <c r="N701" s="5" t="s">
        <v>2307</v>
      </c>
      <c r="O701" s="5" t="s">
        <v>24</v>
      </c>
      <c r="P701" s="5" t="s">
        <v>2808</v>
      </c>
      <c r="Q701" s="34" t="s">
        <v>4837</v>
      </c>
      <c r="R701" s="21">
        <v>1</v>
      </c>
      <c r="S701" s="5" t="s">
        <v>24</v>
      </c>
      <c r="T701" s="5" t="s">
        <v>4838</v>
      </c>
      <c r="U701" s="34" t="s">
        <v>4839</v>
      </c>
      <c r="V701" s="21">
        <v>1</v>
      </c>
      <c r="W701" s="5" t="s">
        <v>24</v>
      </c>
      <c r="X701" s="5" t="s">
        <v>4840</v>
      </c>
      <c r="Y701" s="34" t="s">
        <v>4841</v>
      </c>
      <c r="Z701" s="21">
        <v>1</v>
      </c>
      <c r="AA701" s="5" t="s">
        <v>2310</v>
      </c>
      <c r="AB701" s="5" t="s">
        <v>2323</v>
      </c>
      <c r="AC701" s="34" t="s">
        <v>3241</v>
      </c>
      <c r="AD701" s="21">
        <v>1</v>
      </c>
    </row>
    <row r="702" spans="1:30" x14ac:dyDescent="0.3">
      <c r="A702" s="18" t="str">
        <f t="shared" ref="A702:B702" si="724">IF(AND(ISNUMBER(SEARCH("Yes",C702)),ISNUMBER(SEARCH("Yes",E702)),ISNUMBER(SEARCH("Yes",G702)),ISNUMBER(SEARCH("Yes",I702))),"Yes","No")</f>
        <v>Yes</v>
      </c>
      <c r="B702" s="18" t="str">
        <f t="shared" si="724"/>
        <v>Yes</v>
      </c>
      <c r="C702" s="15" t="str">
        <f t="shared" si="527"/>
        <v>Yes</v>
      </c>
      <c r="D702" s="18" t="str">
        <f t="shared" si="528"/>
        <v>Yes</v>
      </c>
      <c r="E702" s="18" t="str">
        <f t="shared" si="529"/>
        <v>Yes</v>
      </c>
      <c r="F702" s="18" t="str">
        <f t="shared" si="530"/>
        <v>Yes</v>
      </c>
      <c r="G702" s="18" t="str">
        <f t="shared" si="531"/>
        <v>Yes</v>
      </c>
      <c r="H702" s="18" t="str">
        <f t="shared" si="532"/>
        <v>Yes</v>
      </c>
      <c r="I702" s="18" t="str">
        <f t="shared" si="533"/>
        <v>Yes</v>
      </c>
      <c r="J702" s="18" t="str">
        <f t="shared" si="534"/>
        <v>Yes</v>
      </c>
      <c r="K702" s="21">
        <v>700</v>
      </c>
      <c r="L702" s="5" t="s">
        <v>113</v>
      </c>
      <c r="M702" s="5" t="s">
        <v>114</v>
      </c>
      <c r="N702" s="5" t="s">
        <v>2307</v>
      </c>
      <c r="O702" s="5" t="s">
        <v>24</v>
      </c>
      <c r="P702" s="5" t="s">
        <v>4842</v>
      </c>
      <c r="Q702" s="34" t="s">
        <v>4843</v>
      </c>
      <c r="R702" s="21">
        <v>1</v>
      </c>
      <c r="S702" s="5" t="s">
        <v>2310</v>
      </c>
      <c r="T702" s="5" t="s">
        <v>4844</v>
      </c>
      <c r="U702" s="34" t="s">
        <v>4845</v>
      </c>
      <c r="V702" s="21">
        <v>1</v>
      </c>
      <c r="W702" s="5" t="s">
        <v>2310</v>
      </c>
      <c r="X702" s="5" t="s">
        <v>4846</v>
      </c>
      <c r="Y702" s="34" t="s">
        <v>4847</v>
      </c>
      <c r="Z702" s="21">
        <v>1</v>
      </c>
      <c r="AA702" s="5" t="s">
        <v>24</v>
      </c>
      <c r="AB702" s="5" t="s">
        <v>4848</v>
      </c>
      <c r="AC702" s="34" t="s">
        <v>3335</v>
      </c>
      <c r="AD702" s="21">
        <v>1</v>
      </c>
    </row>
    <row r="703" spans="1:30" x14ac:dyDescent="0.3">
      <c r="A703" s="18" t="str">
        <f t="shared" ref="A703:B703" si="725">IF(AND(ISNUMBER(SEARCH("Yes",C703)),ISNUMBER(SEARCH("Yes",E703)),ISNUMBER(SEARCH("Yes",G703)),ISNUMBER(SEARCH("Yes",I703))),"Yes","No")</f>
        <v>No</v>
      </c>
      <c r="B703" s="18" t="str">
        <f t="shared" si="725"/>
        <v>No</v>
      </c>
      <c r="C703" s="15" t="str">
        <f t="shared" si="527"/>
        <v>No</v>
      </c>
      <c r="D703" s="18" t="str">
        <f t="shared" si="528"/>
        <v>No</v>
      </c>
      <c r="E703" s="18" t="str">
        <f t="shared" si="529"/>
        <v>No</v>
      </c>
      <c r="F703" s="18" t="str">
        <f t="shared" si="530"/>
        <v>No</v>
      </c>
      <c r="G703" s="18" t="str">
        <f t="shared" si="531"/>
        <v>No</v>
      </c>
      <c r="H703" s="18" t="str">
        <f t="shared" si="532"/>
        <v>No</v>
      </c>
      <c r="I703" s="18" t="str">
        <f t="shared" si="533"/>
        <v>Yes</v>
      </c>
      <c r="J703" s="18" t="str">
        <f t="shared" si="534"/>
        <v>No</v>
      </c>
      <c r="K703" s="21">
        <v>701</v>
      </c>
      <c r="L703" s="5" t="s">
        <v>1616</v>
      </c>
      <c r="M703" s="5" t="s">
        <v>1617</v>
      </c>
      <c r="N703" s="5" t="s">
        <v>2307</v>
      </c>
      <c r="O703" s="5" t="s">
        <v>152</v>
      </c>
      <c r="P703" s="5" t="s">
        <v>3381</v>
      </c>
      <c r="Q703" s="34" t="s">
        <v>4849</v>
      </c>
      <c r="R703" s="21">
        <v>1</v>
      </c>
      <c r="S703" s="22"/>
      <c r="T703" s="22"/>
      <c r="U703" s="22"/>
      <c r="V703" s="22"/>
      <c r="W703" s="22"/>
      <c r="X703" s="22"/>
      <c r="Y703" s="22"/>
      <c r="Z703" s="22"/>
      <c r="AA703" s="5" t="s">
        <v>152</v>
      </c>
      <c r="AB703" s="5" t="s">
        <v>4850</v>
      </c>
      <c r="AC703" s="34" t="s">
        <v>3241</v>
      </c>
      <c r="AD703" s="21">
        <v>1</v>
      </c>
    </row>
    <row r="704" spans="1:30" x14ac:dyDescent="0.3">
      <c r="A704" s="18" t="str">
        <f t="shared" ref="A704:B704" si="726">IF(AND(ISNUMBER(SEARCH("Yes",C704)),ISNUMBER(SEARCH("Yes",E704)),ISNUMBER(SEARCH("Yes",G704)),ISNUMBER(SEARCH("Yes",I704))),"Yes","No")</f>
        <v>No</v>
      </c>
      <c r="B704" s="18" t="str">
        <f t="shared" si="726"/>
        <v>Yes</v>
      </c>
      <c r="C704" s="15" t="str">
        <f t="shared" si="527"/>
        <v>Yes</v>
      </c>
      <c r="D704" s="18" t="str">
        <f t="shared" si="528"/>
        <v>Yes</v>
      </c>
      <c r="E704" s="18" t="str">
        <f t="shared" si="529"/>
        <v>Yes</v>
      </c>
      <c r="F704" s="18" t="str">
        <f t="shared" si="530"/>
        <v>Yes</v>
      </c>
      <c r="G704" s="18" t="str">
        <f t="shared" si="531"/>
        <v>No</v>
      </c>
      <c r="H704" s="18" t="str">
        <f t="shared" si="532"/>
        <v>Yes</v>
      </c>
      <c r="I704" s="18" t="str">
        <f t="shared" si="533"/>
        <v>Yes</v>
      </c>
      <c r="J704" s="18" t="str">
        <f t="shared" si="534"/>
        <v>Yes</v>
      </c>
      <c r="K704" s="21">
        <v>702</v>
      </c>
      <c r="L704" s="5" t="s">
        <v>58</v>
      </c>
      <c r="M704" s="5" t="s">
        <v>359</v>
      </c>
      <c r="N704" s="5" t="s">
        <v>2307</v>
      </c>
      <c r="O704" s="5" t="s">
        <v>24</v>
      </c>
      <c r="P704" s="5" t="s">
        <v>4851</v>
      </c>
      <c r="Q704" s="34" t="s">
        <v>4852</v>
      </c>
      <c r="R704" s="21">
        <v>1</v>
      </c>
      <c r="S704" s="5" t="s">
        <v>2310</v>
      </c>
      <c r="T704" s="5" t="s">
        <v>4853</v>
      </c>
      <c r="U704" s="34" t="s">
        <v>4854</v>
      </c>
      <c r="V704" s="21">
        <v>1</v>
      </c>
      <c r="W704" s="5" t="s">
        <v>152</v>
      </c>
      <c r="X704" s="5" t="s">
        <v>4855</v>
      </c>
      <c r="Y704" s="34" t="s">
        <v>4856</v>
      </c>
      <c r="Z704" s="21">
        <v>1</v>
      </c>
      <c r="AA704" s="5" t="s">
        <v>2310</v>
      </c>
      <c r="AB704" s="5" t="s">
        <v>4857</v>
      </c>
      <c r="AC704" s="34" t="s">
        <v>4858</v>
      </c>
      <c r="AD704" s="21">
        <v>1</v>
      </c>
    </row>
    <row r="705" spans="1:30" x14ac:dyDescent="0.3">
      <c r="A705" s="18" t="str">
        <f t="shared" ref="A705:B705" si="727">IF(AND(ISNUMBER(SEARCH("Yes",C705)),ISNUMBER(SEARCH("Yes",E705)),ISNUMBER(SEARCH("Yes",G705)),ISNUMBER(SEARCH("Yes",I705))),"Yes","No")</f>
        <v>Yes</v>
      </c>
      <c r="B705" s="18" t="str">
        <f t="shared" si="727"/>
        <v>Yes</v>
      </c>
      <c r="C705" s="15" t="str">
        <f t="shared" si="527"/>
        <v>Yes</v>
      </c>
      <c r="D705" s="18" t="str">
        <f t="shared" si="528"/>
        <v>Yes</v>
      </c>
      <c r="E705" s="18" t="str">
        <f t="shared" si="529"/>
        <v>Yes</v>
      </c>
      <c r="F705" s="18" t="str">
        <f t="shared" si="530"/>
        <v>Yes</v>
      </c>
      <c r="G705" s="18" t="str">
        <f t="shared" si="531"/>
        <v>Yes</v>
      </c>
      <c r="H705" s="18" t="str">
        <f t="shared" si="532"/>
        <v>Yes</v>
      </c>
      <c r="I705" s="18" t="str">
        <f t="shared" si="533"/>
        <v>Yes</v>
      </c>
      <c r="J705" s="18" t="str">
        <f t="shared" si="534"/>
        <v>Yes</v>
      </c>
      <c r="K705" s="21">
        <v>703</v>
      </c>
      <c r="L705" s="5" t="s">
        <v>200</v>
      </c>
      <c r="M705" s="5" t="s">
        <v>201</v>
      </c>
      <c r="N705" s="5" t="s">
        <v>2307</v>
      </c>
      <c r="O705" s="5" t="s">
        <v>2310</v>
      </c>
      <c r="P705" s="5" t="s">
        <v>4859</v>
      </c>
      <c r="Q705" s="34" t="s">
        <v>4860</v>
      </c>
      <c r="R705" s="21">
        <v>1</v>
      </c>
      <c r="S705" s="5" t="s">
        <v>24</v>
      </c>
      <c r="T705" s="5" t="s">
        <v>4861</v>
      </c>
      <c r="U705" s="34" t="s">
        <v>4862</v>
      </c>
      <c r="V705" s="21">
        <v>1</v>
      </c>
      <c r="W705" s="5" t="s">
        <v>152</v>
      </c>
      <c r="X705" s="5" t="s">
        <v>4863</v>
      </c>
      <c r="Y705" s="34" t="s">
        <v>4864</v>
      </c>
      <c r="Z705" s="21">
        <v>1</v>
      </c>
      <c r="AA705" s="5" t="s">
        <v>24</v>
      </c>
      <c r="AB705" s="5" t="s">
        <v>3197</v>
      </c>
      <c r="AC705" s="34" t="s">
        <v>4865</v>
      </c>
      <c r="AD705" s="21">
        <v>1</v>
      </c>
    </row>
    <row r="706" spans="1:30" x14ac:dyDescent="0.3">
      <c r="A706" s="18" t="str">
        <f t="shared" ref="A706:B706" si="728">IF(AND(ISNUMBER(SEARCH("Yes",C706)),ISNUMBER(SEARCH("Yes",E706)),ISNUMBER(SEARCH("Yes",G706)),ISNUMBER(SEARCH("Yes",I706))),"Yes","No")</f>
        <v>No</v>
      </c>
      <c r="B706" s="18" t="str">
        <f t="shared" si="728"/>
        <v>No</v>
      </c>
      <c r="C706" s="15" t="str">
        <f t="shared" si="527"/>
        <v>No</v>
      </c>
      <c r="D706" s="18" t="str">
        <f t="shared" si="528"/>
        <v>No</v>
      </c>
      <c r="E706" s="18" t="str">
        <f t="shared" si="529"/>
        <v>No</v>
      </c>
      <c r="F706" s="18" t="str">
        <f t="shared" si="530"/>
        <v>No</v>
      </c>
      <c r="G706" s="18" t="str">
        <f t="shared" si="531"/>
        <v>No</v>
      </c>
      <c r="H706" s="18" t="str">
        <f t="shared" si="532"/>
        <v>No</v>
      </c>
      <c r="I706" s="18" t="str">
        <f t="shared" si="533"/>
        <v>Yes</v>
      </c>
      <c r="J706" s="18" t="str">
        <f t="shared" si="534"/>
        <v>Yes</v>
      </c>
      <c r="K706" s="21">
        <v>704</v>
      </c>
      <c r="L706" s="5" t="s">
        <v>1618</v>
      </c>
      <c r="M706" s="5" t="s">
        <v>1619</v>
      </c>
      <c r="N706" s="5" t="s">
        <v>2307</v>
      </c>
      <c r="O706" s="5" t="s">
        <v>152</v>
      </c>
      <c r="P706" s="5" t="s">
        <v>4866</v>
      </c>
      <c r="Q706" s="34" t="s">
        <v>4867</v>
      </c>
      <c r="R706" s="21">
        <v>1</v>
      </c>
      <c r="S706" s="22"/>
      <c r="T706" s="22"/>
      <c r="U706" s="22"/>
      <c r="V706" s="22"/>
      <c r="W706" s="22"/>
      <c r="X706" s="22"/>
      <c r="Y706" s="22"/>
      <c r="Z706" s="22"/>
      <c r="AA706" s="5" t="s">
        <v>2310</v>
      </c>
      <c r="AB706" s="5" t="s">
        <v>4566</v>
      </c>
      <c r="AC706" s="34" t="s">
        <v>4868</v>
      </c>
      <c r="AD706" s="21">
        <v>1</v>
      </c>
    </row>
    <row r="707" spans="1:30" x14ac:dyDescent="0.3">
      <c r="A707" s="18" t="str">
        <f t="shared" ref="A707:B707" si="729">IF(AND(ISNUMBER(SEARCH("Yes",C707)),ISNUMBER(SEARCH("Yes",E707)),ISNUMBER(SEARCH("Yes",G707)),ISNUMBER(SEARCH("Yes",I707))),"Yes","No")</f>
        <v>No</v>
      </c>
      <c r="B707" s="18" t="str">
        <f t="shared" si="729"/>
        <v>No</v>
      </c>
      <c r="C707" s="15" t="str">
        <f t="shared" si="527"/>
        <v>No</v>
      </c>
      <c r="D707" s="18" t="str">
        <f t="shared" si="528"/>
        <v>No</v>
      </c>
      <c r="E707" s="18" t="str">
        <f t="shared" si="529"/>
        <v>No</v>
      </c>
      <c r="F707" s="18" t="str">
        <f t="shared" si="530"/>
        <v>No</v>
      </c>
      <c r="G707" s="18" t="str">
        <f t="shared" si="531"/>
        <v>No</v>
      </c>
      <c r="H707" s="18" t="str">
        <f t="shared" si="532"/>
        <v>No</v>
      </c>
      <c r="I707" s="18" t="str">
        <f t="shared" si="533"/>
        <v>Yes</v>
      </c>
      <c r="J707" s="18" t="str">
        <f t="shared" si="534"/>
        <v>Yes</v>
      </c>
      <c r="K707" s="21">
        <v>705</v>
      </c>
      <c r="L707" s="5" t="s">
        <v>1620</v>
      </c>
      <c r="M707" s="5" t="s">
        <v>1621</v>
      </c>
      <c r="N707" s="5" t="s">
        <v>2307</v>
      </c>
      <c r="O707" s="5" t="s">
        <v>152</v>
      </c>
      <c r="P707" s="5" t="s">
        <v>2333</v>
      </c>
      <c r="Q707" s="34" t="s">
        <v>2803</v>
      </c>
      <c r="R707" s="21">
        <v>1</v>
      </c>
      <c r="S707" s="22"/>
      <c r="T707" s="22"/>
      <c r="U707" s="22"/>
      <c r="V707" s="22"/>
      <c r="W707" s="22"/>
      <c r="X707" s="22"/>
      <c r="Y707" s="22"/>
      <c r="Z707" s="22"/>
      <c r="AA707" s="5" t="s">
        <v>2310</v>
      </c>
      <c r="AB707" s="5" t="s">
        <v>4285</v>
      </c>
      <c r="AC707" s="34" t="s">
        <v>4286</v>
      </c>
      <c r="AD707" s="21">
        <v>1</v>
      </c>
    </row>
    <row r="708" spans="1:30" x14ac:dyDescent="0.3">
      <c r="A708" s="18" t="str">
        <f t="shared" ref="A708:B708" si="730">IF(AND(ISNUMBER(SEARCH("Yes",C708)),ISNUMBER(SEARCH("Yes",E708)),ISNUMBER(SEARCH("Yes",G708)),ISNUMBER(SEARCH("Yes",I708))),"Yes","No")</f>
        <v>No</v>
      </c>
      <c r="B708" s="18" t="str">
        <f t="shared" si="730"/>
        <v>No</v>
      </c>
      <c r="C708" s="15" t="str">
        <f t="shared" si="527"/>
        <v>No</v>
      </c>
      <c r="D708" s="18" t="str">
        <f t="shared" si="528"/>
        <v>No</v>
      </c>
      <c r="E708" s="18" t="str">
        <f t="shared" si="529"/>
        <v>No</v>
      </c>
      <c r="F708" s="18" t="str">
        <f t="shared" si="530"/>
        <v>No</v>
      </c>
      <c r="G708" s="18" t="str">
        <f t="shared" si="531"/>
        <v>No</v>
      </c>
      <c r="H708" s="18" t="str">
        <f t="shared" si="532"/>
        <v>No</v>
      </c>
      <c r="I708" s="18" t="str">
        <f t="shared" si="533"/>
        <v>Yes</v>
      </c>
      <c r="J708" s="18" t="str">
        <f t="shared" si="534"/>
        <v>Yes</v>
      </c>
      <c r="K708" s="21">
        <v>706</v>
      </c>
      <c r="L708" s="5" t="s">
        <v>1622</v>
      </c>
      <c r="M708" s="5" t="s">
        <v>1623</v>
      </c>
      <c r="N708" s="5" t="s">
        <v>2307</v>
      </c>
      <c r="O708" s="5" t="s">
        <v>152</v>
      </c>
      <c r="P708" s="5" t="s">
        <v>4869</v>
      </c>
      <c r="Q708" s="34" t="s">
        <v>4870</v>
      </c>
      <c r="R708" s="21">
        <v>1</v>
      </c>
      <c r="S708" s="22"/>
      <c r="T708" s="22"/>
      <c r="U708" s="22"/>
      <c r="V708" s="22"/>
      <c r="W708" s="22"/>
      <c r="X708" s="22"/>
      <c r="Y708" s="22"/>
      <c r="Z708" s="22"/>
      <c r="AA708" s="5" t="s">
        <v>24</v>
      </c>
      <c r="AB708" s="5" t="s">
        <v>4871</v>
      </c>
      <c r="AC708" s="34" t="s">
        <v>4872</v>
      </c>
      <c r="AD708" s="21">
        <v>1</v>
      </c>
    </row>
    <row r="709" spans="1:30" x14ac:dyDescent="0.3">
      <c r="A709" s="18" t="str">
        <f t="shared" ref="A709:B709" si="731">IF(AND(ISNUMBER(SEARCH("Yes",C709)),ISNUMBER(SEARCH("Yes",E709)),ISNUMBER(SEARCH("Yes",G709)),ISNUMBER(SEARCH("Yes",I709))),"Yes","No")</f>
        <v>No</v>
      </c>
      <c r="B709" s="18" t="str">
        <f t="shared" si="731"/>
        <v>No</v>
      </c>
      <c r="C709" s="15" t="str">
        <f t="shared" si="527"/>
        <v>No</v>
      </c>
      <c r="D709" s="18" t="str">
        <f t="shared" si="528"/>
        <v>No</v>
      </c>
      <c r="E709" s="18" t="str">
        <f t="shared" si="529"/>
        <v>No</v>
      </c>
      <c r="F709" s="18" t="str">
        <f t="shared" si="530"/>
        <v>No</v>
      </c>
      <c r="G709" s="18" t="str">
        <f t="shared" si="531"/>
        <v>No</v>
      </c>
      <c r="H709" s="18" t="str">
        <f t="shared" si="532"/>
        <v>No</v>
      </c>
      <c r="I709" s="18" t="str">
        <f t="shared" si="533"/>
        <v>Yes</v>
      </c>
      <c r="J709" s="18" t="str">
        <f t="shared" si="534"/>
        <v>Yes</v>
      </c>
      <c r="K709" s="21">
        <v>707</v>
      </c>
      <c r="L709" s="5" t="s">
        <v>1624</v>
      </c>
      <c r="M709" s="5" t="s">
        <v>1625</v>
      </c>
      <c r="N709" s="5" t="s">
        <v>2307</v>
      </c>
      <c r="O709" s="5" t="s">
        <v>152</v>
      </c>
      <c r="P709" s="5" t="s">
        <v>2983</v>
      </c>
      <c r="Q709" s="34" t="s">
        <v>3034</v>
      </c>
      <c r="R709" s="21">
        <v>1</v>
      </c>
      <c r="S709" s="22"/>
      <c r="T709" s="22"/>
      <c r="U709" s="22"/>
      <c r="V709" s="22"/>
      <c r="W709" s="22"/>
      <c r="X709" s="22"/>
      <c r="Y709" s="22"/>
      <c r="Z709" s="22"/>
      <c r="AA709" s="5" t="s">
        <v>24</v>
      </c>
      <c r="AB709" s="5" t="s">
        <v>4873</v>
      </c>
      <c r="AC709" s="34" t="s">
        <v>4874</v>
      </c>
      <c r="AD709" s="21">
        <v>1</v>
      </c>
    </row>
    <row r="710" spans="1:30" x14ac:dyDescent="0.3">
      <c r="A710" s="18" t="str">
        <f t="shared" ref="A710:B710" si="732">IF(AND(ISNUMBER(SEARCH("Yes",C710)),ISNUMBER(SEARCH("Yes",E710)),ISNUMBER(SEARCH("Yes",G710)),ISNUMBER(SEARCH("Yes",I710))),"Yes","No")</f>
        <v>Yes</v>
      </c>
      <c r="B710" s="18" t="str">
        <f t="shared" si="732"/>
        <v>Yes</v>
      </c>
      <c r="C710" s="15" t="str">
        <f t="shared" si="527"/>
        <v>Yes</v>
      </c>
      <c r="D710" s="18" t="str">
        <f t="shared" si="528"/>
        <v>Yes</v>
      </c>
      <c r="E710" s="18" t="str">
        <f t="shared" si="529"/>
        <v>Yes</v>
      </c>
      <c r="F710" s="18" t="str">
        <f t="shared" si="530"/>
        <v>Yes</v>
      </c>
      <c r="G710" s="18" t="str">
        <f t="shared" si="531"/>
        <v>Yes</v>
      </c>
      <c r="H710" s="18" t="str">
        <f t="shared" si="532"/>
        <v>Yes</v>
      </c>
      <c r="I710" s="18" t="str">
        <f t="shared" si="533"/>
        <v>Yes</v>
      </c>
      <c r="J710" s="18" t="str">
        <f t="shared" si="534"/>
        <v>Yes</v>
      </c>
      <c r="K710" s="21">
        <v>708</v>
      </c>
      <c r="L710" s="5" t="s">
        <v>116</v>
      </c>
      <c r="M710" s="5" t="s">
        <v>117</v>
      </c>
      <c r="N710" s="5" t="s">
        <v>2307</v>
      </c>
      <c r="O710" s="5" t="s">
        <v>24</v>
      </c>
      <c r="P710" s="5" t="s">
        <v>4875</v>
      </c>
      <c r="Q710" s="34" t="s">
        <v>4876</v>
      </c>
      <c r="R710" s="21">
        <v>1</v>
      </c>
      <c r="S710" s="5" t="s">
        <v>24</v>
      </c>
      <c r="T710" s="5" t="s">
        <v>4877</v>
      </c>
      <c r="U710" s="34" t="s">
        <v>4878</v>
      </c>
      <c r="V710" s="21">
        <v>1</v>
      </c>
      <c r="W710" s="5" t="s">
        <v>24</v>
      </c>
      <c r="X710" s="5" t="s">
        <v>4879</v>
      </c>
      <c r="Y710" s="34" t="s">
        <v>4880</v>
      </c>
      <c r="Z710" s="21">
        <v>1</v>
      </c>
      <c r="AA710" s="5" t="s">
        <v>24</v>
      </c>
      <c r="AB710" s="5" t="s">
        <v>4881</v>
      </c>
      <c r="AC710" s="34" t="s">
        <v>4882</v>
      </c>
      <c r="AD710" s="21">
        <v>1</v>
      </c>
    </row>
    <row r="711" spans="1:30" x14ac:dyDescent="0.3">
      <c r="A711" s="18" t="str">
        <f t="shared" ref="A711:B711" si="733">IF(AND(ISNUMBER(SEARCH("Yes",C711)),ISNUMBER(SEARCH("Yes",E711)),ISNUMBER(SEARCH("Yes",G711)),ISNUMBER(SEARCH("Yes",I711))),"Yes","No")</f>
        <v>No</v>
      </c>
      <c r="B711" s="18" t="str">
        <f t="shared" si="733"/>
        <v>No</v>
      </c>
      <c r="C711" s="15" t="str">
        <f t="shared" si="527"/>
        <v>No</v>
      </c>
      <c r="D711" s="18" t="str">
        <f t="shared" si="528"/>
        <v>No</v>
      </c>
      <c r="E711" s="18" t="str">
        <f t="shared" si="529"/>
        <v>No</v>
      </c>
      <c r="F711" s="18" t="str">
        <f t="shared" si="530"/>
        <v>No</v>
      </c>
      <c r="G711" s="18" t="str">
        <f t="shared" si="531"/>
        <v>No</v>
      </c>
      <c r="H711" s="18" t="str">
        <f t="shared" si="532"/>
        <v>No</v>
      </c>
      <c r="I711" s="18" t="str">
        <f t="shared" si="533"/>
        <v>Yes</v>
      </c>
      <c r="J711" s="18" t="str">
        <f t="shared" si="534"/>
        <v>Yes</v>
      </c>
      <c r="K711" s="21">
        <v>709</v>
      </c>
      <c r="L711" s="5" t="s">
        <v>1626</v>
      </c>
      <c r="M711" s="5" t="s">
        <v>28</v>
      </c>
      <c r="N711" s="5" t="s">
        <v>2307</v>
      </c>
      <c r="O711" s="5" t="s">
        <v>152</v>
      </c>
      <c r="P711" s="5" t="s">
        <v>4309</v>
      </c>
      <c r="Q711" s="34" t="s">
        <v>4883</v>
      </c>
      <c r="R711" s="21">
        <v>1</v>
      </c>
      <c r="S711" s="22"/>
      <c r="T711" s="22"/>
      <c r="U711" s="22"/>
      <c r="V711" s="22"/>
      <c r="W711" s="22"/>
      <c r="X711" s="22"/>
      <c r="Y711" s="22"/>
      <c r="Z711" s="22"/>
      <c r="AA711" s="5" t="s">
        <v>2310</v>
      </c>
      <c r="AB711" s="5" t="s">
        <v>4884</v>
      </c>
      <c r="AC711" s="34" t="s">
        <v>4885</v>
      </c>
      <c r="AD711" s="21">
        <v>1</v>
      </c>
    </row>
    <row r="712" spans="1:30" x14ac:dyDescent="0.3">
      <c r="A712" s="18" t="str">
        <f t="shared" ref="A712:B712" si="734">IF(AND(ISNUMBER(SEARCH("Yes",C712)),ISNUMBER(SEARCH("Yes",E712)),ISNUMBER(SEARCH("Yes",G712)),ISNUMBER(SEARCH("Yes",I712))),"Yes","No")</f>
        <v>No</v>
      </c>
      <c r="B712" s="18" t="str">
        <f t="shared" si="734"/>
        <v>No</v>
      </c>
      <c r="C712" s="15" t="str">
        <f t="shared" si="527"/>
        <v>No</v>
      </c>
      <c r="D712" s="18" t="str">
        <f t="shared" si="528"/>
        <v>No</v>
      </c>
      <c r="E712" s="18" t="str">
        <f t="shared" si="529"/>
        <v>No</v>
      </c>
      <c r="F712" s="18" t="str">
        <f t="shared" si="530"/>
        <v>No</v>
      </c>
      <c r="G712" s="18" t="str">
        <f t="shared" si="531"/>
        <v>No</v>
      </c>
      <c r="H712" s="18" t="str">
        <f t="shared" si="532"/>
        <v>No</v>
      </c>
      <c r="I712" s="18" t="str">
        <f t="shared" si="533"/>
        <v>Yes</v>
      </c>
      <c r="J712" s="18" t="str">
        <f t="shared" si="534"/>
        <v>Yes</v>
      </c>
      <c r="K712" s="21">
        <v>710</v>
      </c>
      <c r="L712" s="5" t="s">
        <v>1627</v>
      </c>
      <c r="M712" s="5" t="s">
        <v>1628</v>
      </c>
      <c r="N712" s="5" t="s">
        <v>2307</v>
      </c>
      <c r="O712" s="5" t="s">
        <v>152</v>
      </c>
      <c r="P712" s="5" t="s">
        <v>3206</v>
      </c>
      <c r="Q712" s="34" t="s">
        <v>2803</v>
      </c>
      <c r="R712" s="21">
        <v>1</v>
      </c>
      <c r="S712" s="22"/>
      <c r="T712" s="22"/>
      <c r="U712" s="22"/>
      <c r="V712" s="22"/>
      <c r="W712" s="22"/>
      <c r="X712" s="22"/>
      <c r="Y712" s="22"/>
      <c r="Z712" s="22"/>
      <c r="AA712" s="5" t="s">
        <v>24</v>
      </c>
      <c r="AB712" s="5" t="s">
        <v>4886</v>
      </c>
      <c r="AC712" s="34" t="s">
        <v>4887</v>
      </c>
      <c r="AD712" s="21">
        <v>1</v>
      </c>
    </row>
    <row r="713" spans="1:30" x14ac:dyDescent="0.3">
      <c r="A713" s="18" t="str">
        <f t="shared" ref="A713:B713" si="735">IF(AND(ISNUMBER(SEARCH("Yes",C713)),ISNUMBER(SEARCH("Yes",E713)),ISNUMBER(SEARCH("Yes",G713)),ISNUMBER(SEARCH("Yes",I713))),"Yes","No")</f>
        <v>No</v>
      </c>
      <c r="B713" s="18" t="str">
        <f t="shared" si="735"/>
        <v>No</v>
      </c>
      <c r="C713" s="15" t="str">
        <f t="shared" si="527"/>
        <v>No</v>
      </c>
      <c r="D713" s="18" t="str">
        <f t="shared" si="528"/>
        <v>No</v>
      </c>
      <c r="E713" s="18" t="str">
        <f t="shared" si="529"/>
        <v>No</v>
      </c>
      <c r="F713" s="18" t="str">
        <f t="shared" si="530"/>
        <v>No</v>
      </c>
      <c r="G713" s="18" t="str">
        <f t="shared" si="531"/>
        <v>No</v>
      </c>
      <c r="H713" s="18" t="str">
        <f t="shared" si="532"/>
        <v>No</v>
      </c>
      <c r="I713" s="18" t="str">
        <f t="shared" si="533"/>
        <v>Yes</v>
      </c>
      <c r="J713" s="18" t="str">
        <f t="shared" si="534"/>
        <v>Yes</v>
      </c>
      <c r="K713" s="21">
        <v>711</v>
      </c>
      <c r="L713" s="5" t="s">
        <v>1629</v>
      </c>
      <c r="M713" s="5" t="s">
        <v>1630</v>
      </c>
      <c r="N713" s="5" t="s">
        <v>2307</v>
      </c>
      <c r="O713" s="5" t="s">
        <v>152</v>
      </c>
      <c r="P713" s="5" t="s">
        <v>3699</v>
      </c>
      <c r="Q713" s="34" t="s">
        <v>4888</v>
      </c>
      <c r="R713" s="21">
        <v>1</v>
      </c>
      <c r="S713" s="22"/>
      <c r="T713" s="22"/>
      <c r="U713" s="22"/>
      <c r="V713" s="22"/>
      <c r="W713" s="22"/>
      <c r="X713" s="22"/>
      <c r="Y713" s="22"/>
      <c r="Z713" s="22"/>
      <c r="AA713" s="5" t="s">
        <v>2310</v>
      </c>
      <c r="AB713" s="5" t="s">
        <v>2422</v>
      </c>
      <c r="AC713" s="34" t="s">
        <v>2471</v>
      </c>
      <c r="AD713" s="21">
        <v>1</v>
      </c>
    </row>
    <row r="714" spans="1:30" x14ac:dyDescent="0.3">
      <c r="A714" s="18" t="str">
        <f t="shared" ref="A714:B714" si="736">IF(AND(ISNUMBER(SEARCH("Yes",C714)),ISNUMBER(SEARCH("Yes",E714)),ISNUMBER(SEARCH("Yes",G714)),ISNUMBER(SEARCH("Yes",I714))),"Yes","No")</f>
        <v>No</v>
      </c>
      <c r="B714" s="18" t="str">
        <f t="shared" si="736"/>
        <v>No</v>
      </c>
      <c r="C714" s="15" t="str">
        <f t="shared" si="527"/>
        <v>No</v>
      </c>
      <c r="D714" s="18" t="str">
        <f t="shared" si="528"/>
        <v>No</v>
      </c>
      <c r="E714" s="18" t="str">
        <f t="shared" si="529"/>
        <v>No</v>
      </c>
      <c r="F714" s="18" t="str">
        <f t="shared" si="530"/>
        <v>No</v>
      </c>
      <c r="G714" s="18" t="str">
        <f t="shared" si="531"/>
        <v>No</v>
      </c>
      <c r="H714" s="18" t="str">
        <f t="shared" si="532"/>
        <v>No</v>
      </c>
      <c r="I714" s="18" t="str">
        <f t="shared" si="533"/>
        <v>Yes</v>
      </c>
      <c r="J714" s="18" t="str">
        <f t="shared" si="534"/>
        <v>Yes</v>
      </c>
      <c r="K714" s="21">
        <v>712</v>
      </c>
      <c r="L714" s="5" t="s">
        <v>1631</v>
      </c>
      <c r="M714" s="5" t="s">
        <v>1632</v>
      </c>
      <c r="N714" s="5" t="s">
        <v>2307</v>
      </c>
      <c r="O714" s="5" t="s">
        <v>152</v>
      </c>
      <c r="P714" s="5" t="s">
        <v>4889</v>
      </c>
      <c r="Q714" s="34" t="s">
        <v>4890</v>
      </c>
      <c r="R714" s="21">
        <v>1</v>
      </c>
      <c r="S714" s="22"/>
      <c r="T714" s="22"/>
      <c r="U714" s="22"/>
      <c r="V714" s="22"/>
      <c r="W714" s="22"/>
      <c r="X714" s="22"/>
      <c r="Y714" s="22"/>
      <c r="Z714" s="22"/>
      <c r="AA714" s="5" t="s">
        <v>2310</v>
      </c>
      <c r="AB714" s="5" t="s">
        <v>4891</v>
      </c>
      <c r="AC714" s="34" t="s">
        <v>4892</v>
      </c>
      <c r="AD714" s="21">
        <v>1</v>
      </c>
    </row>
    <row r="715" spans="1:30" x14ac:dyDescent="0.3">
      <c r="A715" s="18" t="str">
        <f t="shared" ref="A715:B715" si="737">IF(AND(ISNUMBER(SEARCH("Yes",C715)),ISNUMBER(SEARCH("Yes",E715)),ISNUMBER(SEARCH("Yes",G715)),ISNUMBER(SEARCH("Yes",I715))),"Yes","No")</f>
        <v>No</v>
      </c>
      <c r="B715" s="18" t="str">
        <f t="shared" si="737"/>
        <v>No</v>
      </c>
      <c r="C715" s="15" t="str">
        <f t="shared" si="527"/>
        <v>No</v>
      </c>
      <c r="D715" s="18" t="str">
        <f t="shared" si="528"/>
        <v>No</v>
      </c>
      <c r="E715" s="18" t="str">
        <f t="shared" si="529"/>
        <v>No</v>
      </c>
      <c r="F715" s="18" t="str">
        <f t="shared" si="530"/>
        <v>No</v>
      </c>
      <c r="G715" s="18" t="str">
        <f t="shared" si="531"/>
        <v>No</v>
      </c>
      <c r="H715" s="18" t="str">
        <f t="shared" si="532"/>
        <v>No</v>
      </c>
      <c r="I715" s="18" t="str">
        <f t="shared" si="533"/>
        <v>Yes</v>
      </c>
      <c r="J715" s="18" t="str">
        <f t="shared" si="534"/>
        <v>Yes</v>
      </c>
      <c r="K715" s="21">
        <v>713</v>
      </c>
      <c r="L715" s="5" t="s">
        <v>1633</v>
      </c>
      <c r="M715" s="5" t="s">
        <v>1634</v>
      </c>
      <c r="N715" s="5" t="s">
        <v>2307</v>
      </c>
      <c r="O715" s="5" t="s">
        <v>152</v>
      </c>
      <c r="P715" s="5" t="s">
        <v>4263</v>
      </c>
      <c r="Q715" s="34" t="s">
        <v>3643</v>
      </c>
      <c r="R715" s="21">
        <v>1</v>
      </c>
      <c r="S715" s="22"/>
      <c r="T715" s="22"/>
      <c r="U715" s="22"/>
      <c r="V715" s="22"/>
      <c r="W715" s="22"/>
      <c r="X715" s="22"/>
      <c r="Y715" s="22"/>
      <c r="Z715" s="22"/>
      <c r="AA715" s="5" t="s">
        <v>2310</v>
      </c>
      <c r="AB715" s="5" t="s">
        <v>2669</v>
      </c>
      <c r="AC715" s="34" t="s">
        <v>2734</v>
      </c>
      <c r="AD715" s="21">
        <v>1</v>
      </c>
    </row>
    <row r="716" spans="1:30" x14ac:dyDescent="0.3">
      <c r="A716" s="18" t="str">
        <f t="shared" ref="A716:B716" si="738">IF(AND(ISNUMBER(SEARCH("Yes",C716)),ISNUMBER(SEARCH("Yes",E716)),ISNUMBER(SEARCH("Yes",G716)),ISNUMBER(SEARCH("Yes",I716))),"Yes","No")</f>
        <v>No</v>
      </c>
      <c r="B716" s="18" t="str">
        <f t="shared" si="738"/>
        <v>No</v>
      </c>
      <c r="C716" s="15" t="str">
        <f t="shared" si="527"/>
        <v>No</v>
      </c>
      <c r="D716" s="18" t="str">
        <f t="shared" si="528"/>
        <v>No</v>
      </c>
      <c r="E716" s="18" t="str">
        <f t="shared" si="529"/>
        <v>No</v>
      </c>
      <c r="F716" s="18" t="str">
        <f t="shared" si="530"/>
        <v>No</v>
      </c>
      <c r="G716" s="18" t="str">
        <f t="shared" si="531"/>
        <v>No</v>
      </c>
      <c r="H716" s="18" t="str">
        <f t="shared" si="532"/>
        <v>No</v>
      </c>
      <c r="I716" s="18" t="str">
        <f t="shared" si="533"/>
        <v>Yes</v>
      </c>
      <c r="J716" s="18" t="str">
        <f t="shared" si="534"/>
        <v>Yes</v>
      </c>
      <c r="K716" s="21">
        <v>714</v>
      </c>
      <c r="L716" s="5" t="s">
        <v>1635</v>
      </c>
      <c r="M716" s="5" t="s">
        <v>1636</v>
      </c>
      <c r="N716" s="5" t="s">
        <v>2307</v>
      </c>
      <c r="O716" s="5" t="s">
        <v>152</v>
      </c>
      <c r="P716" s="5" t="s">
        <v>2724</v>
      </c>
      <c r="Q716" s="34" t="s">
        <v>4893</v>
      </c>
      <c r="R716" s="21">
        <v>1</v>
      </c>
      <c r="S716" s="22"/>
      <c r="T716" s="22"/>
      <c r="U716" s="22"/>
      <c r="V716" s="22"/>
      <c r="W716" s="22"/>
      <c r="X716" s="22"/>
      <c r="Y716" s="22"/>
      <c r="Z716" s="22"/>
      <c r="AA716" s="5" t="s">
        <v>24</v>
      </c>
      <c r="AB716" s="5" t="s">
        <v>4894</v>
      </c>
      <c r="AC716" s="34" t="s">
        <v>4895</v>
      </c>
      <c r="AD716" s="21">
        <v>1</v>
      </c>
    </row>
    <row r="717" spans="1:30" x14ac:dyDescent="0.3">
      <c r="A717" s="18" t="str">
        <f t="shared" ref="A717:B717" si="739">IF(AND(ISNUMBER(SEARCH("Yes",C717)),ISNUMBER(SEARCH("Yes",E717)),ISNUMBER(SEARCH("Yes",G717)),ISNUMBER(SEARCH("Yes",I717))),"Yes","No")</f>
        <v>No</v>
      </c>
      <c r="B717" s="18" t="str">
        <f t="shared" si="739"/>
        <v>No</v>
      </c>
      <c r="C717" s="15" t="str">
        <f t="shared" si="527"/>
        <v>No</v>
      </c>
      <c r="D717" s="18" t="str">
        <f t="shared" si="528"/>
        <v>No</v>
      </c>
      <c r="E717" s="18" t="str">
        <f t="shared" si="529"/>
        <v>No</v>
      </c>
      <c r="F717" s="18" t="str">
        <f t="shared" si="530"/>
        <v>No</v>
      </c>
      <c r="G717" s="18" t="str">
        <f t="shared" si="531"/>
        <v>No</v>
      </c>
      <c r="H717" s="18" t="str">
        <f t="shared" si="532"/>
        <v>No</v>
      </c>
      <c r="I717" s="18" t="str">
        <f t="shared" si="533"/>
        <v>Yes</v>
      </c>
      <c r="J717" s="18" t="str">
        <f t="shared" si="534"/>
        <v>Yes</v>
      </c>
      <c r="K717" s="21">
        <v>715</v>
      </c>
      <c r="L717" s="5" t="s">
        <v>1637</v>
      </c>
      <c r="M717" s="5" t="s">
        <v>1638</v>
      </c>
      <c r="N717" s="5" t="s">
        <v>2307</v>
      </c>
      <c r="O717" s="5" t="s">
        <v>152</v>
      </c>
      <c r="P717" s="5" t="s">
        <v>2435</v>
      </c>
      <c r="Q717" s="34" t="s">
        <v>4896</v>
      </c>
      <c r="R717" s="21">
        <v>1</v>
      </c>
      <c r="S717" s="22"/>
      <c r="T717" s="22"/>
      <c r="U717" s="22"/>
      <c r="V717" s="22"/>
      <c r="W717" s="22"/>
      <c r="X717" s="22"/>
      <c r="Y717" s="22"/>
      <c r="Z717" s="22"/>
      <c r="AA717" s="5" t="s">
        <v>2310</v>
      </c>
      <c r="AB717" s="5" t="s">
        <v>4897</v>
      </c>
      <c r="AC717" s="34" t="s">
        <v>4898</v>
      </c>
      <c r="AD717" s="21">
        <v>1</v>
      </c>
    </row>
    <row r="718" spans="1:30" x14ac:dyDescent="0.3">
      <c r="A718" s="18" t="str">
        <f t="shared" ref="A718:B718" si="740">IF(AND(ISNUMBER(SEARCH("Yes",C718)),ISNUMBER(SEARCH("Yes",E718)),ISNUMBER(SEARCH("Yes",G718)),ISNUMBER(SEARCH("Yes",I718))),"Yes","No")</f>
        <v>No</v>
      </c>
      <c r="B718" s="18" t="str">
        <f t="shared" si="740"/>
        <v>No</v>
      </c>
      <c r="C718" s="15" t="str">
        <f t="shared" si="527"/>
        <v>No</v>
      </c>
      <c r="D718" s="18" t="str">
        <f t="shared" si="528"/>
        <v>No</v>
      </c>
      <c r="E718" s="18" t="str">
        <f t="shared" si="529"/>
        <v>No</v>
      </c>
      <c r="F718" s="18" t="str">
        <f t="shared" si="530"/>
        <v>No</v>
      </c>
      <c r="G718" s="18" t="str">
        <f t="shared" si="531"/>
        <v>No</v>
      </c>
      <c r="H718" s="18" t="str">
        <f t="shared" si="532"/>
        <v>No</v>
      </c>
      <c r="I718" s="18" t="str">
        <f t="shared" si="533"/>
        <v>Yes</v>
      </c>
      <c r="J718" s="18" t="str">
        <f t="shared" si="534"/>
        <v>No</v>
      </c>
      <c r="K718" s="21">
        <v>716</v>
      </c>
      <c r="L718" s="5" t="s">
        <v>1639</v>
      </c>
      <c r="M718" s="5" t="s">
        <v>1640</v>
      </c>
      <c r="N718" s="5" t="s">
        <v>2307</v>
      </c>
      <c r="O718" s="5" t="s">
        <v>152</v>
      </c>
      <c r="P718" s="5" t="s">
        <v>2346</v>
      </c>
      <c r="Q718" s="34" t="s">
        <v>4899</v>
      </c>
      <c r="R718" s="21">
        <v>1</v>
      </c>
      <c r="S718" s="22"/>
      <c r="T718" s="22"/>
      <c r="U718" s="22"/>
      <c r="V718" s="22"/>
      <c r="W718" s="22"/>
      <c r="X718" s="22"/>
      <c r="Y718" s="22"/>
      <c r="Z718" s="22"/>
      <c r="AA718" s="5" t="s">
        <v>152</v>
      </c>
      <c r="AB718" s="5" t="s">
        <v>4900</v>
      </c>
      <c r="AC718" s="34" t="s">
        <v>4901</v>
      </c>
      <c r="AD718" s="21">
        <v>1</v>
      </c>
    </row>
    <row r="719" spans="1:30" x14ac:dyDescent="0.3">
      <c r="A719" s="18" t="str">
        <f t="shared" ref="A719:B719" si="741">IF(AND(ISNUMBER(SEARCH("Yes",C719)),ISNUMBER(SEARCH("Yes",E719)),ISNUMBER(SEARCH("Yes",G719)),ISNUMBER(SEARCH("Yes",I719))),"Yes","No")</f>
        <v>No</v>
      </c>
      <c r="B719" s="18" t="str">
        <f t="shared" si="741"/>
        <v>No</v>
      </c>
      <c r="C719" s="15" t="str">
        <f t="shared" si="527"/>
        <v>No</v>
      </c>
      <c r="D719" s="18" t="str">
        <f t="shared" si="528"/>
        <v>No</v>
      </c>
      <c r="E719" s="18" t="str">
        <f t="shared" si="529"/>
        <v>No</v>
      </c>
      <c r="F719" s="18" t="str">
        <f t="shared" si="530"/>
        <v>No</v>
      </c>
      <c r="G719" s="18" t="str">
        <f t="shared" si="531"/>
        <v>No</v>
      </c>
      <c r="H719" s="18" t="str">
        <f t="shared" si="532"/>
        <v>No</v>
      </c>
      <c r="I719" s="18" t="str">
        <f t="shared" si="533"/>
        <v>Yes</v>
      </c>
      <c r="J719" s="18" t="str">
        <f t="shared" si="534"/>
        <v>Yes</v>
      </c>
      <c r="K719" s="21">
        <v>717</v>
      </c>
      <c r="L719" s="5" t="s">
        <v>1641</v>
      </c>
      <c r="M719" s="5" t="s">
        <v>1642</v>
      </c>
      <c r="N719" s="5" t="s">
        <v>2307</v>
      </c>
      <c r="O719" s="5" t="s">
        <v>152</v>
      </c>
      <c r="P719" s="5" t="s">
        <v>4902</v>
      </c>
      <c r="Q719" s="34" t="s">
        <v>4903</v>
      </c>
      <c r="R719" s="21">
        <v>1</v>
      </c>
      <c r="S719" s="22"/>
      <c r="T719" s="22"/>
      <c r="U719" s="22"/>
      <c r="V719" s="22"/>
      <c r="W719" s="22"/>
      <c r="X719" s="22"/>
      <c r="Y719" s="22"/>
      <c r="Z719" s="22"/>
      <c r="AA719" s="5" t="s">
        <v>2310</v>
      </c>
      <c r="AB719" s="5" t="s">
        <v>4904</v>
      </c>
      <c r="AC719" s="34" t="s">
        <v>4905</v>
      </c>
      <c r="AD719" s="21">
        <v>1</v>
      </c>
    </row>
    <row r="720" spans="1:30" x14ac:dyDescent="0.3">
      <c r="A720" s="18" t="str">
        <f t="shared" ref="A720:B720" si="742">IF(AND(ISNUMBER(SEARCH("Yes",C720)),ISNUMBER(SEARCH("Yes",E720)),ISNUMBER(SEARCH("Yes",G720)),ISNUMBER(SEARCH("Yes",I720))),"Yes","No")</f>
        <v>No</v>
      </c>
      <c r="B720" s="18" t="str">
        <f t="shared" si="742"/>
        <v>No</v>
      </c>
      <c r="C720" s="15" t="str">
        <f t="shared" si="527"/>
        <v>No</v>
      </c>
      <c r="D720" s="18" t="str">
        <f t="shared" si="528"/>
        <v>No</v>
      </c>
      <c r="E720" s="18" t="str">
        <f t="shared" si="529"/>
        <v>No</v>
      </c>
      <c r="F720" s="18" t="str">
        <f t="shared" si="530"/>
        <v>No</v>
      </c>
      <c r="G720" s="18" t="str">
        <f t="shared" si="531"/>
        <v>No</v>
      </c>
      <c r="H720" s="18" t="str">
        <f t="shared" si="532"/>
        <v>No</v>
      </c>
      <c r="I720" s="18" t="str">
        <f t="shared" si="533"/>
        <v>Yes</v>
      </c>
      <c r="J720" s="18" t="str">
        <f t="shared" si="534"/>
        <v>Yes</v>
      </c>
      <c r="K720" s="21">
        <v>718</v>
      </c>
      <c r="L720" s="5" t="s">
        <v>1643</v>
      </c>
      <c r="M720" s="5" t="s">
        <v>4906</v>
      </c>
      <c r="N720" s="5" t="s">
        <v>2307</v>
      </c>
      <c r="O720" s="5" t="s">
        <v>152</v>
      </c>
      <c r="P720" s="5" t="s">
        <v>4907</v>
      </c>
      <c r="Q720" s="34" t="s">
        <v>4908</v>
      </c>
      <c r="R720" s="21">
        <v>1</v>
      </c>
      <c r="S720" s="22"/>
      <c r="T720" s="22"/>
      <c r="U720" s="22"/>
      <c r="V720" s="22"/>
      <c r="W720" s="22"/>
      <c r="X720" s="22"/>
      <c r="Y720" s="22"/>
      <c r="Z720" s="22"/>
      <c r="AA720" s="5" t="s">
        <v>24</v>
      </c>
      <c r="AB720" s="5" t="s">
        <v>3129</v>
      </c>
      <c r="AC720" s="34" t="s">
        <v>4909</v>
      </c>
      <c r="AD720" s="21">
        <v>1</v>
      </c>
    </row>
    <row r="721" spans="1:30" x14ac:dyDescent="0.3">
      <c r="A721" s="18" t="str">
        <f t="shared" ref="A721:B721" si="743">IF(AND(ISNUMBER(SEARCH("Yes",C721)),ISNUMBER(SEARCH("Yes",E721)),ISNUMBER(SEARCH("Yes",G721)),ISNUMBER(SEARCH("Yes",I721))),"Yes","No")</f>
        <v>No</v>
      </c>
      <c r="B721" s="18" t="str">
        <f t="shared" si="743"/>
        <v>No</v>
      </c>
      <c r="C721" s="15" t="str">
        <f t="shared" si="527"/>
        <v>No</v>
      </c>
      <c r="D721" s="18" t="str">
        <f t="shared" si="528"/>
        <v>No</v>
      </c>
      <c r="E721" s="18" t="str">
        <f t="shared" si="529"/>
        <v>No</v>
      </c>
      <c r="F721" s="18" t="str">
        <f t="shared" si="530"/>
        <v>No</v>
      </c>
      <c r="G721" s="18" t="str">
        <f t="shared" si="531"/>
        <v>No</v>
      </c>
      <c r="H721" s="18" t="str">
        <f t="shared" si="532"/>
        <v>No</v>
      </c>
      <c r="I721" s="18" t="str">
        <f t="shared" si="533"/>
        <v>Yes</v>
      </c>
      <c r="J721" s="18" t="str">
        <f t="shared" si="534"/>
        <v>Yes</v>
      </c>
      <c r="K721" s="21">
        <v>719</v>
      </c>
      <c r="L721" s="5" t="s">
        <v>1645</v>
      </c>
      <c r="M721" s="5" t="s">
        <v>1646</v>
      </c>
      <c r="N721" s="5" t="s">
        <v>2307</v>
      </c>
      <c r="O721" s="5" t="s">
        <v>152</v>
      </c>
      <c r="P721" s="5" t="s">
        <v>4910</v>
      </c>
      <c r="Q721" s="34" t="s">
        <v>4911</v>
      </c>
      <c r="R721" s="21">
        <v>1</v>
      </c>
      <c r="S721" s="22"/>
      <c r="T721" s="22"/>
      <c r="U721" s="22"/>
      <c r="V721" s="22"/>
      <c r="W721" s="22"/>
      <c r="X721" s="22"/>
      <c r="Y721" s="22"/>
      <c r="Z721" s="22"/>
      <c r="AA721" s="5" t="s">
        <v>2310</v>
      </c>
      <c r="AB721" s="5" t="s">
        <v>4912</v>
      </c>
      <c r="AC721" s="34" t="s">
        <v>4913</v>
      </c>
      <c r="AD721" s="21">
        <v>1</v>
      </c>
    </row>
    <row r="722" spans="1:30" x14ac:dyDescent="0.3">
      <c r="A722" s="18" t="str">
        <f t="shared" ref="A722:B722" si="744">IF(AND(ISNUMBER(SEARCH("Yes",C722)),ISNUMBER(SEARCH("Yes",E722)),ISNUMBER(SEARCH("Yes",G722)),ISNUMBER(SEARCH("Yes",I722))),"Yes","No")</f>
        <v>No</v>
      </c>
      <c r="B722" s="18" t="str">
        <f t="shared" si="744"/>
        <v>No</v>
      </c>
      <c r="C722" s="15" t="str">
        <f t="shared" si="527"/>
        <v>No</v>
      </c>
      <c r="D722" s="18" t="str">
        <f t="shared" si="528"/>
        <v>No</v>
      </c>
      <c r="E722" s="18" t="str">
        <f t="shared" si="529"/>
        <v>No</v>
      </c>
      <c r="F722" s="18" t="str">
        <f t="shared" si="530"/>
        <v>No</v>
      </c>
      <c r="G722" s="18" t="str">
        <f t="shared" si="531"/>
        <v>No</v>
      </c>
      <c r="H722" s="18" t="str">
        <f t="shared" si="532"/>
        <v>No</v>
      </c>
      <c r="I722" s="18" t="str">
        <f t="shared" si="533"/>
        <v>Yes</v>
      </c>
      <c r="J722" s="18" t="str">
        <f t="shared" si="534"/>
        <v>Yes</v>
      </c>
      <c r="K722" s="21">
        <v>720</v>
      </c>
      <c r="L722" s="5" t="s">
        <v>1647</v>
      </c>
      <c r="M722" s="5" t="s">
        <v>1648</v>
      </c>
      <c r="N722" s="5" t="s">
        <v>2307</v>
      </c>
      <c r="O722" s="5" t="s">
        <v>152</v>
      </c>
      <c r="P722" s="5" t="s">
        <v>4914</v>
      </c>
      <c r="Q722" s="34" t="s">
        <v>4915</v>
      </c>
      <c r="R722" s="21">
        <v>1</v>
      </c>
      <c r="S722" s="22"/>
      <c r="T722" s="22"/>
      <c r="U722" s="22"/>
      <c r="V722" s="22"/>
      <c r="W722" s="22"/>
      <c r="X722" s="22"/>
      <c r="Y722" s="22"/>
      <c r="Z722" s="22"/>
      <c r="AA722" s="5" t="s">
        <v>24</v>
      </c>
      <c r="AB722" s="5" t="s">
        <v>4916</v>
      </c>
      <c r="AC722" s="34" t="s">
        <v>2734</v>
      </c>
      <c r="AD722" s="21">
        <v>1</v>
      </c>
    </row>
    <row r="723" spans="1:30" x14ac:dyDescent="0.3">
      <c r="A723" s="18" t="str">
        <f t="shared" ref="A723:B723" si="745">IF(AND(ISNUMBER(SEARCH("Yes",C723)),ISNUMBER(SEARCH("Yes",E723)),ISNUMBER(SEARCH("Yes",G723)),ISNUMBER(SEARCH("Yes",I723))),"Yes","No")</f>
        <v>No</v>
      </c>
      <c r="B723" s="18" t="str">
        <f t="shared" si="745"/>
        <v>No</v>
      </c>
      <c r="C723" s="15" t="str">
        <f t="shared" si="527"/>
        <v>Yes</v>
      </c>
      <c r="D723" s="18" t="str">
        <f t="shared" si="528"/>
        <v>No</v>
      </c>
      <c r="E723" s="18" t="str">
        <f t="shared" si="529"/>
        <v>Yes</v>
      </c>
      <c r="F723" s="18" t="str">
        <f t="shared" si="530"/>
        <v>Yes</v>
      </c>
      <c r="G723" s="18" t="str">
        <f t="shared" si="531"/>
        <v>No</v>
      </c>
      <c r="H723" s="18" t="str">
        <f t="shared" si="532"/>
        <v>Yes</v>
      </c>
      <c r="I723" s="18" t="str">
        <f t="shared" si="533"/>
        <v>Yes</v>
      </c>
      <c r="J723" s="18" t="str">
        <f t="shared" si="534"/>
        <v>Yes</v>
      </c>
      <c r="K723" s="21">
        <v>721</v>
      </c>
      <c r="L723" s="5" t="s">
        <v>294</v>
      </c>
      <c r="M723" s="5" t="s">
        <v>28</v>
      </c>
      <c r="N723" s="5" t="s">
        <v>2307</v>
      </c>
      <c r="O723" s="5" t="s">
        <v>152</v>
      </c>
      <c r="P723" s="5" t="s">
        <v>4917</v>
      </c>
      <c r="Q723" s="34" t="s">
        <v>4918</v>
      </c>
      <c r="R723" s="21">
        <v>1</v>
      </c>
      <c r="S723" s="5" t="s">
        <v>24</v>
      </c>
      <c r="T723" s="5" t="s">
        <v>4919</v>
      </c>
      <c r="U723" s="34" t="s">
        <v>4920</v>
      </c>
      <c r="V723" s="21">
        <v>1</v>
      </c>
      <c r="W723" s="5" t="s">
        <v>152</v>
      </c>
      <c r="X723" s="5" t="s">
        <v>4921</v>
      </c>
      <c r="Y723" s="34" t="s">
        <v>4922</v>
      </c>
      <c r="Z723" s="21">
        <v>1</v>
      </c>
      <c r="AA723" s="5" t="s">
        <v>2310</v>
      </c>
      <c r="AB723" s="5" t="s">
        <v>4923</v>
      </c>
      <c r="AC723" s="34" t="s">
        <v>4924</v>
      </c>
      <c r="AD723" s="21">
        <v>1</v>
      </c>
    </row>
    <row r="724" spans="1:30" x14ac:dyDescent="0.3">
      <c r="A724" s="18" t="str">
        <f t="shared" ref="A724:B724" si="746">IF(AND(ISNUMBER(SEARCH("Yes",C724)),ISNUMBER(SEARCH("Yes",E724)),ISNUMBER(SEARCH("Yes",G724)),ISNUMBER(SEARCH("Yes",I724))),"Yes","No")</f>
        <v>No</v>
      </c>
      <c r="B724" s="18" t="str">
        <f t="shared" si="746"/>
        <v>No</v>
      </c>
      <c r="C724" s="15" t="str">
        <f t="shared" si="527"/>
        <v>No</v>
      </c>
      <c r="D724" s="18" t="str">
        <f t="shared" si="528"/>
        <v>No</v>
      </c>
      <c r="E724" s="18" t="str">
        <f t="shared" si="529"/>
        <v>No</v>
      </c>
      <c r="F724" s="18" t="str">
        <f t="shared" si="530"/>
        <v>No</v>
      </c>
      <c r="G724" s="18" t="str">
        <f t="shared" si="531"/>
        <v>No</v>
      </c>
      <c r="H724" s="18" t="str">
        <f t="shared" si="532"/>
        <v>No</v>
      </c>
      <c r="I724" s="18" t="str">
        <f t="shared" si="533"/>
        <v>Yes</v>
      </c>
      <c r="J724" s="18" t="str">
        <f t="shared" si="534"/>
        <v>Yes</v>
      </c>
      <c r="K724" s="21">
        <v>722</v>
      </c>
      <c r="L724" s="5" t="s">
        <v>1649</v>
      </c>
      <c r="M724" s="5" t="s">
        <v>4925</v>
      </c>
      <c r="N724" s="5" t="s">
        <v>2307</v>
      </c>
      <c r="O724" s="5" t="s">
        <v>152</v>
      </c>
      <c r="P724" s="5" t="s">
        <v>3653</v>
      </c>
      <c r="Q724" s="34" t="s">
        <v>3654</v>
      </c>
      <c r="R724" s="21">
        <v>1</v>
      </c>
      <c r="S724" s="22"/>
      <c r="T724" s="22"/>
      <c r="U724" s="22"/>
      <c r="V724" s="22"/>
      <c r="W724" s="22"/>
      <c r="X724" s="22"/>
      <c r="Y724" s="22"/>
      <c r="Z724" s="22"/>
      <c r="AA724" s="5" t="s">
        <v>2310</v>
      </c>
      <c r="AB724" s="5" t="s">
        <v>2422</v>
      </c>
      <c r="AC724" s="34" t="s">
        <v>2723</v>
      </c>
      <c r="AD724" s="21">
        <v>1</v>
      </c>
    </row>
    <row r="725" spans="1:30" x14ac:dyDescent="0.3">
      <c r="A725" s="18" t="str">
        <f t="shared" ref="A725:B725" si="747">IF(AND(ISNUMBER(SEARCH("Yes",C725)),ISNUMBER(SEARCH("Yes",E725)),ISNUMBER(SEARCH("Yes",G725)),ISNUMBER(SEARCH("Yes",I725))),"Yes","No")</f>
        <v>No</v>
      </c>
      <c r="B725" s="18" t="str">
        <f t="shared" si="747"/>
        <v>No</v>
      </c>
      <c r="C725" s="15" t="str">
        <f t="shared" si="527"/>
        <v>No</v>
      </c>
      <c r="D725" s="18" t="str">
        <f t="shared" si="528"/>
        <v>No</v>
      </c>
      <c r="E725" s="18" t="str">
        <f t="shared" si="529"/>
        <v>No</v>
      </c>
      <c r="F725" s="18" t="str">
        <f t="shared" si="530"/>
        <v>No</v>
      </c>
      <c r="G725" s="18" t="str">
        <f t="shared" si="531"/>
        <v>No</v>
      </c>
      <c r="H725" s="18" t="str">
        <f t="shared" si="532"/>
        <v>No</v>
      </c>
      <c r="I725" s="18" t="str">
        <f t="shared" si="533"/>
        <v>Yes</v>
      </c>
      <c r="J725" s="18" t="str">
        <f t="shared" si="534"/>
        <v>Yes</v>
      </c>
      <c r="K725" s="21">
        <v>723</v>
      </c>
      <c r="L725" s="5" t="s">
        <v>1651</v>
      </c>
      <c r="M725" s="5" t="s">
        <v>1652</v>
      </c>
      <c r="N725" s="5" t="s">
        <v>2307</v>
      </c>
      <c r="O725" s="5" t="s">
        <v>152</v>
      </c>
      <c r="P725" s="5" t="s">
        <v>2664</v>
      </c>
      <c r="Q725" s="34" t="s">
        <v>4926</v>
      </c>
      <c r="R725" s="21">
        <v>1</v>
      </c>
      <c r="S725" s="22"/>
      <c r="T725" s="22"/>
      <c r="U725" s="22"/>
      <c r="V725" s="22"/>
      <c r="W725" s="22"/>
      <c r="X725" s="22"/>
      <c r="Y725" s="22"/>
      <c r="Z725" s="22"/>
      <c r="AA725" s="5" t="s">
        <v>24</v>
      </c>
      <c r="AB725" s="5" t="s">
        <v>2581</v>
      </c>
      <c r="AC725" s="34" t="s">
        <v>4927</v>
      </c>
      <c r="AD725" s="21">
        <v>1</v>
      </c>
    </row>
    <row r="726" spans="1:30" x14ac:dyDescent="0.3">
      <c r="A726" s="18" t="str">
        <f t="shared" ref="A726:B726" si="748">IF(AND(ISNUMBER(SEARCH("Yes",C726)),ISNUMBER(SEARCH("Yes",E726)),ISNUMBER(SEARCH("Yes",G726)),ISNUMBER(SEARCH("Yes",I726))),"Yes","No")</f>
        <v>No</v>
      </c>
      <c r="B726" s="18" t="str">
        <f t="shared" si="748"/>
        <v>No</v>
      </c>
      <c r="C726" s="15" t="str">
        <f t="shared" si="527"/>
        <v>No</v>
      </c>
      <c r="D726" s="18" t="str">
        <f t="shared" si="528"/>
        <v>No</v>
      </c>
      <c r="E726" s="18" t="str">
        <f t="shared" si="529"/>
        <v>No</v>
      </c>
      <c r="F726" s="18" t="str">
        <f t="shared" si="530"/>
        <v>No</v>
      </c>
      <c r="G726" s="18" t="str">
        <f t="shared" si="531"/>
        <v>No</v>
      </c>
      <c r="H726" s="18" t="str">
        <f t="shared" si="532"/>
        <v>No</v>
      </c>
      <c r="I726" s="18" t="str">
        <f t="shared" si="533"/>
        <v>Yes</v>
      </c>
      <c r="J726" s="18" t="str">
        <f t="shared" si="534"/>
        <v>Yes</v>
      </c>
      <c r="K726" s="21">
        <v>724</v>
      </c>
      <c r="L726" s="5" t="s">
        <v>1653</v>
      </c>
      <c r="M726" s="5" t="s">
        <v>1654</v>
      </c>
      <c r="N726" s="5" t="s">
        <v>2307</v>
      </c>
      <c r="O726" s="5" t="s">
        <v>152</v>
      </c>
      <c r="P726" s="5" t="s">
        <v>4928</v>
      </c>
      <c r="Q726" s="34" t="s">
        <v>4929</v>
      </c>
      <c r="R726" s="21">
        <v>1</v>
      </c>
      <c r="S726" s="22"/>
      <c r="T726" s="22"/>
      <c r="U726" s="22"/>
      <c r="V726" s="22"/>
      <c r="W726" s="22"/>
      <c r="X726" s="22"/>
      <c r="Y726" s="22"/>
      <c r="Z726" s="22"/>
      <c r="AA726" s="5" t="s">
        <v>24</v>
      </c>
      <c r="AB726" s="5" t="s">
        <v>4930</v>
      </c>
      <c r="AC726" s="34" t="s">
        <v>4931</v>
      </c>
      <c r="AD726" s="21">
        <v>1</v>
      </c>
    </row>
    <row r="727" spans="1:30" x14ac:dyDescent="0.3">
      <c r="A727" s="18" t="str">
        <f t="shared" ref="A727:B727" si="749">IF(AND(ISNUMBER(SEARCH("Yes",C727)),ISNUMBER(SEARCH("Yes",E727)),ISNUMBER(SEARCH("Yes",G727)),ISNUMBER(SEARCH("Yes",I727))),"Yes","No")</f>
        <v>No</v>
      </c>
      <c r="B727" s="18" t="str">
        <f t="shared" si="749"/>
        <v>No</v>
      </c>
      <c r="C727" s="15" t="str">
        <f t="shared" si="527"/>
        <v>No</v>
      </c>
      <c r="D727" s="18" t="str">
        <f t="shared" si="528"/>
        <v>No</v>
      </c>
      <c r="E727" s="18" t="str">
        <f t="shared" si="529"/>
        <v>No</v>
      </c>
      <c r="F727" s="18" t="str">
        <f t="shared" si="530"/>
        <v>No</v>
      </c>
      <c r="G727" s="18" t="str">
        <f t="shared" si="531"/>
        <v>No</v>
      </c>
      <c r="H727" s="18" t="str">
        <f t="shared" si="532"/>
        <v>No</v>
      </c>
      <c r="I727" s="18" t="str">
        <f t="shared" si="533"/>
        <v>Yes</v>
      </c>
      <c r="J727" s="18" t="str">
        <f t="shared" si="534"/>
        <v>Yes</v>
      </c>
      <c r="K727" s="21">
        <v>725</v>
      </c>
      <c r="L727" s="5" t="s">
        <v>1655</v>
      </c>
      <c r="M727" s="5" t="s">
        <v>1656</v>
      </c>
      <c r="N727" s="5" t="s">
        <v>2307</v>
      </c>
      <c r="O727" s="5" t="s">
        <v>152</v>
      </c>
      <c r="P727" s="5" t="s">
        <v>4932</v>
      </c>
      <c r="Q727" s="34" t="s">
        <v>4933</v>
      </c>
      <c r="R727" s="21">
        <v>1</v>
      </c>
      <c r="S727" s="22"/>
      <c r="T727" s="22"/>
      <c r="U727" s="22"/>
      <c r="V727" s="22"/>
      <c r="W727" s="22"/>
      <c r="X727" s="22"/>
      <c r="Y727" s="22"/>
      <c r="Z727" s="22"/>
      <c r="AA727" s="5" t="s">
        <v>2310</v>
      </c>
      <c r="AB727" s="5" t="s">
        <v>4934</v>
      </c>
      <c r="AC727" s="34" t="s">
        <v>4935</v>
      </c>
      <c r="AD727" s="21">
        <v>1</v>
      </c>
    </row>
    <row r="728" spans="1:30" x14ac:dyDescent="0.3">
      <c r="A728" s="18" t="str">
        <f t="shared" ref="A728:B728" si="750">IF(AND(ISNUMBER(SEARCH("Yes",C728)),ISNUMBER(SEARCH("Yes",E728)),ISNUMBER(SEARCH("Yes",G728)),ISNUMBER(SEARCH("Yes",I728))),"Yes","No")</f>
        <v>No</v>
      </c>
      <c r="B728" s="18" t="str">
        <f t="shared" si="750"/>
        <v>No</v>
      </c>
      <c r="C728" s="15" t="str">
        <f t="shared" si="527"/>
        <v>No</v>
      </c>
      <c r="D728" s="18" t="str">
        <f t="shared" si="528"/>
        <v>No</v>
      </c>
      <c r="E728" s="18" t="str">
        <f t="shared" si="529"/>
        <v>No</v>
      </c>
      <c r="F728" s="18" t="str">
        <f t="shared" si="530"/>
        <v>No</v>
      </c>
      <c r="G728" s="18" t="str">
        <f t="shared" si="531"/>
        <v>No</v>
      </c>
      <c r="H728" s="18" t="str">
        <f t="shared" si="532"/>
        <v>No</v>
      </c>
      <c r="I728" s="18" t="str">
        <f t="shared" si="533"/>
        <v>Yes</v>
      </c>
      <c r="J728" s="18" t="str">
        <f t="shared" si="534"/>
        <v>Yes</v>
      </c>
      <c r="K728" s="21">
        <v>726</v>
      </c>
      <c r="L728" s="5" t="s">
        <v>1657</v>
      </c>
      <c r="M728" s="5" t="s">
        <v>1658</v>
      </c>
      <c r="N728" s="5" t="s">
        <v>2307</v>
      </c>
      <c r="O728" s="5" t="s">
        <v>152</v>
      </c>
      <c r="P728" s="5" t="s">
        <v>4936</v>
      </c>
      <c r="Q728" s="34" t="s">
        <v>4937</v>
      </c>
      <c r="R728" s="21">
        <v>1</v>
      </c>
      <c r="S728" s="22"/>
      <c r="T728" s="22"/>
      <c r="U728" s="22"/>
      <c r="V728" s="22"/>
      <c r="W728" s="22"/>
      <c r="X728" s="22"/>
      <c r="Y728" s="22"/>
      <c r="Z728" s="22"/>
      <c r="AA728" s="5" t="s">
        <v>2310</v>
      </c>
      <c r="AB728" s="5" t="s">
        <v>2595</v>
      </c>
      <c r="AC728" s="34" t="s">
        <v>2596</v>
      </c>
      <c r="AD728" s="21">
        <v>1</v>
      </c>
    </row>
    <row r="729" spans="1:30" x14ac:dyDescent="0.3">
      <c r="A729" s="18" t="str">
        <f t="shared" ref="A729:B729" si="751">IF(AND(ISNUMBER(SEARCH("Yes",C729)),ISNUMBER(SEARCH("Yes",E729)),ISNUMBER(SEARCH("Yes",G729)),ISNUMBER(SEARCH("Yes",I729))),"Yes","No")</f>
        <v>No</v>
      </c>
      <c r="B729" s="18" t="str">
        <f t="shared" si="751"/>
        <v>Yes</v>
      </c>
      <c r="C729" s="15" t="str">
        <f t="shared" si="527"/>
        <v>Yes</v>
      </c>
      <c r="D729" s="18" t="str">
        <f t="shared" si="528"/>
        <v>Yes</v>
      </c>
      <c r="E729" s="18" t="str">
        <f t="shared" si="529"/>
        <v>Yes</v>
      </c>
      <c r="F729" s="18" t="str">
        <f t="shared" si="530"/>
        <v>Yes</v>
      </c>
      <c r="G729" s="18" t="str">
        <f t="shared" si="531"/>
        <v>No</v>
      </c>
      <c r="H729" s="18" t="str">
        <f t="shared" si="532"/>
        <v>Yes</v>
      </c>
      <c r="I729" s="18" t="str">
        <f t="shared" si="533"/>
        <v>Yes</v>
      </c>
      <c r="J729" s="18" t="str">
        <f t="shared" si="534"/>
        <v>Yes</v>
      </c>
      <c r="K729" s="21">
        <v>727</v>
      </c>
      <c r="L729" s="5" t="s">
        <v>385</v>
      </c>
      <c r="M729" s="5" t="s">
        <v>386</v>
      </c>
      <c r="N729" s="5" t="s">
        <v>2307</v>
      </c>
      <c r="O729" s="5" t="s">
        <v>2310</v>
      </c>
      <c r="P729" s="5" t="s">
        <v>4938</v>
      </c>
      <c r="Q729" s="34" t="s">
        <v>4939</v>
      </c>
      <c r="R729" s="21">
        <v>1</v>
      </c>
      <c r="S729" s="5" t="s">
        <v>24</v>
      </c>
      <c r="T729" s="5" t="s">
        <v>4940</v>
      </c>
      <c r="U729" s="34" t="s">
        <v>4941</v>
      </c>
      <c r="V729" s="21">
        <v>1</v>
      </c>
      <c r="W729" s="5" t="s">
        <v>152</v>
      </c>
      <c r="X729" s="5" t="s">
        <v>4942</v>
      </c>
      <c r="Y729" s="34" t="s">
        <v>4943</v>
      </c>
      <c r="Z729" s="21">
        <v>1</v>
      </c>
      <c r="AA729" s="5" t="s">
        <v>2310</v>
      </c>
      <c r="AB729" s="5" t="s">
        <v>4944</v>
      </c>
      <c r="AC729" s="34" t="s">
        <v>4945</v>
      </c>
      <c r="AD729" s="21">
        <v>1</v>
      </c>
    </row>
    <row r="730" spans="1:30" x14ac:dyDescent="0.3">
      <c r="A730" s="18" t="str">
        <f t="shared" ref="A730:B730" si="752">IF(AND(ISNUMBER(SEARCH("Yes",C730)),ISNUMBER(SEARCH("Yes",E730)),ISNUMBER(SEARCH("Yes",G730)),ISNUMBER(SEARCH("Yes",I730))),"Yes","No")</f>
        <v>No</v>
      </c>
      <c r="B730" s="18" t="str">
        <f t="shared" si="752"/>
        <v>No</v>
      </c>
      <c r="C730" s="15" t="str">
        <f t="shared" si="527"/>
        <v>No</v>
      </c>
      <c r="D730" s="18" t="str">
        <f t="shared" si="528"/>
        <v>No</v>
      </c>
      <c r="E730" s="18" t="str">
        <f t="shared" si="529"/>
        <v>No</v>
      </c>
      <c r="F730" s="18" t="str">
        <f t="shared" si="530"/>
        <v>No</v>
      </c>
      <c r="G730" s="18" t="str">
        <f t="shared" si="531"/>
        <v>No</v>
      </c>
      <c r="H730" s="18" t="str">
        <f t="shared" si="532"/>
        <v>No</v>
      </c>
      <c r="I730" s="18" t="str">
        <f t="shared" si="533"/>
        <v>Yes</v>
      </c>
      <c r="J730" s="18" t="str">
        <f t="shared" si="534"/>
        <v>Yes</v>
      </c>
      <c r="K730" s="21">
        <v>728</v>
      </c>
      <c r="L730" s="5" t="s">
        <v>1659</v>
      </c>
      <c r="M730" s="5" t="s">
        <v>1660</v>
      </c>
      <c r="N730" s="5" t="s">
        <v>2307</v>
      </c>
      <c r="O730" s="5" t="s">
        <v>152</v>
      </c>
      <c r="P730" s="5" t="s">
        <v>2392</v>
      </c>
      <c r="Q730" s="34" t="s">
        <v>4946</v>
      </c>
      <c r="R730" s="21">
        <v>1</v>
      </c>
      <c r="S730" s="22"/>
      <c r="T730" s="22"/>
      <c r="U730" s="22"/>
      <c r="V730" s="22"/>
      <c r="W730" s="22"/>
      <c r="X730" s="22"/>
      <c r="Y730" s="22"/>
      <c r="Z730" s="22"/>
      <c r="AA730" s="5" t="s">
        <v>24</v>
      </c>
      <c r="AB730" s="5" t="s">
        <v>4947</v>
      </c>
      <c r="AC730" s="34" t="s">
        <v>4948</v>
      </c>
      <c r="AD730" s="21">
        <v>1</v>
      </c>
    </row>
    <row r="731" spans="1:30" x14ac:dyDescent="0.3">
      <c r="A731" s="18" t="str">
        <f t="shared" ref="A731:B731" si="753">IF(AND(ISNUMBER(SEARCH("Yes",C731)),ISNUMBER(SEARCH("Yes",E731)),ISNUMBER(SEARCH("Yes",G731)),ISNUMBER(SEARCH("Yes",I731))),"Yes","No")</f>
        <v>No</v>
      </c>
      <c r="B731" s="18" t="str">
        <f t="shared" si="753"/>
        <v>No</v>
      </c>
      <c r="C731" s="15" t="str">
        <f t="shared" si="527"/>
        <v>No</v>
      </c>
      <c r="D731" s="18" t="str">
        <f t="shared" si="528"/>
        <v>No</v>
      </c>
      <c r="E731" s="18" t="str">
        <f t="shared" si="529"/>
        <v>No</v>
      </c>
      <c r="F731" s="18" t="str">
        <f t="shared" si="530"/>
        <v>No</v>
      </c>
      <c r="G731" s="18" t="str">
        <f t="shared" si="531"/>
        <v>No</v>
      </c>
      <c r="H731" s="18" t="str">
        <f t="shared" si="532"/>
        <v>No</v>
      </c>
      <c r="I731" s="18" t="str">
        <f t="shared" si="533"/>
        <v>Yes</v>
      </c>
      <c r="J731" s="18" t="str">
        <f t="shared" si="534"/>
        <v>Yes</v>
      </c>
      <c r="K731" s="21">
        <v>729</v>
      </c>
      <c r="L731" s="5" t="s">
        <v>1661</v>
      </c>
      <c r="M731" s="5" t="s">
        <v>1662</v>
      </c>
      <c r="N731" s="5" t="s">
        <v>2307</v>
      </c>
      <c r="O731" s="5" t="s">
        <v>152</v>
      </c>
      <c r="P731" s="5" t="s">
        <v>2533</v>
      </c>
      <c r="Q731" s="34" t="s">
        <v>4949</v>
      </c>
      <c r="R731" s="21">
        <v>1</v>
      </c>
      <c r="S731" s="22"/>
      <c r="T731" s="22"/>
      <c r="U731" s="22"/>
      <c r="V731" s="22"/>
      <c r="W731" s="22"/>
      <c r="X731" s="22"/>
      <c r="Y731" s="22"/>
      <c r="Z731" s="22"/>
      <c r="AA731" s="5" t="s">
        <v>24</v>
      </c>
      <c r="AB731" s="5" t="s">
        <v>4950</v>
      </c>
      <c r="AC731" s="34" t="s">
        <v>4951</v>
      </c>
      <c r="AD731" s="21">
        <v>1</v>
      </c>
    </row>
    <row r="732" spans="1:30" x14ac:dyDescent="0.3">
      <c r="A732" s="18" t="str">
        <f t="shared" ref="A732:B732" si="754">IF(AND(ISNUMBER(SEARCH("Yes",C732)),ISNUMBER(SEARCH("Yes",E732)),ISNUMBER(SEARCH("Yes",G732)),ISNUMBER(SEARCH("Yes",I732))),"Yes","No")</f>
        <v>No</v>
      </c>
      <c r="B732" s="18" t="str">
        <f t="shared" si="754"/>
        <v>No</v>
      </c>
      <c r="C732" s="15" t="str">
        <f t="shared" si="527"/>
        <v>No</v>
      </c>
      <c r="D732" s="18" t="str">
        <f t="shared" si="528"/>
        <v>No</v>
      </c>
      <c r="E732" s="18" t="str">
        <f t="shared" si="529"/>
        <v>No</v>
      </c>
      <c r="F732" s="18" t="str">
        <f t="shared" si="530"/>
        <v>No</v>
      </c>
      <c r="G732" s="18" t="str">
        <f t="shared" si="531"/>
        <v>No</v>
      </c>
      <c r="H732" s="18" t="str">
        <f t="shared" si="532"/>
        <v>No</v>
      </c>
      <c r="I732" s="18" t="str">
        <f t="shared" si="533"/>
        <v>Yes</v>
      </c>
      <c r="J732" s="18" t="str">
        <f t="shared" si="534"/>
        <v>No</v>
      </c>
      <c r="K732" s="21">
        <v>730</v>
      </c>
      <c r="L732" s="5" t="s">
        <v>26</v>
      </c>
      <c r="M732" s="5" t="s">
        <v>415</v>
      </c>
      <c r="N732" s="5" t="s">
        <v>2307</v>
      </c>
      <c r="O732" s="5" t="s">
        <v>152</v>
      </c>
      <c r="P732" s="5" t="s">
        <v>2649</v>
      </c>
      <c r="Q732" s="34" t="s">
        <v>3823</v>
      </c>
      <c r="R732" s="21">
        <v>1</v>
      </c>
      <c r="S732" s="22"/>
      <c r="T732" s="22"/>
      <c r="U732" s="22"/>
      <c r="V732" s="22"/>
      <c r="W732" s="22"/>
      <c r="X732" s="22"/>
      <c r="Y732" s="22"/>
      <c r="Z732" s="22"/>
      <c r="AA732" s="5" t="s">
        <v>152</v>
      </c>
      <c r="AB732" s="5" t="s">
        <v>4338</v>
      </c>
      <c r="AC732" s="34" t="s">
        <v>4259</v>
      </c>
      <c r="AD732" s="21">
        <v>1</v>
      </c>
    </row>
    <row r="733" spans="1:30" x14ac:dyDescent="0.3">
      <c r="A733" s="18" t="str">
        <f t="shared" ref="A733:B733" si="755">IF(AND(ISNUMBER(SEARCH("Yes",C733)),ISNUMBER(SEARCH("Yes",E733)),ISNUMBER(SEARCH("Yes",G733)),ISNUMBER(SEARCH("Yes",I733))),"Yes","No")</f>
        <v>Yes</v>
      </c>
      <c r="B733" s="18" t="str">
        <f t="shared" si="755"/>
        <v>Yes</v>
      </c>
      <c r="C733" s="15" t="str">
        <f t="shared" si="527"/>
        <v>Yes</v>
      </c>
      <c r="D733" s="18" t="str">
        <f t="shared" si="528"/>
        <v>Yes</v>
      </c>
      <c r="E733" s="18" t="str">
        <f t="shared" si="529"/>
        <v>Yes</v>
      </c>
      <c r="F733" s="18" t="str">
        <f t="shared" si="530"/>
        <v>Yes</v>
      </c>
      <c r="G733" s="18" t="str">
        <f t="shared" si="531"/>
        <v>Yes</v>
      </c>
      <c r="H733" s="18" t="str">
        <f t="shared" si="532"/>
        <v>Yes</v>
      </c>
      <c r="I733" s="18" t="str">
        <f t="shared" si="533"/>
        <v>Yes</v>
      </c>
      <c r="J733" s="18" t="str">
        <f t="shared" si="534"/>
        <v>Yes</v>
      </c>
      <c r="K733" s="21">
        <v>731</v>
      </c>
      <c r="L733" s="5" t="s">
        <v>118</v>
      </c>
      <c r="M733" s="5" t="s">
        <v>119</v>
      </c>
      <c r="N733" s="5" t="s">
        <v>2307</v>
      </c>
      <c r="O733" s="5" t="s">
        <v>2310</v>
      </c>
      <c r="P733" s="5" t="s">
        <v>4952</v>
      </c>
      <c r="Q733" s="34" t="s">
        <v>4953</v>
      </c>
      <c r="R733" s="21">
        <v>1</v>
      </c>
      <c r="S733" s="5" t="s">
        <v>24</v>
      </c>
      <c r="T733" s="5" t="s">
        <v>4954</v>
      </c>
      <c r="U733" s="34" t="s">
        <v>4955</v>
      </c>
      <c r="V733" s="21">
        <v>1</v>
      </c>
      <c r="W733" s="5" t="s">
        <v>2310</v>
      </c>
      <c r="X733" s="5" t="s">
        <v>4956</v>
      </c>
      <c r="Y733" s="34" t="s">
        <v>4957</v>
      </c>
      <c r="Z733" s="21">
        <v>1</v>
      </c>
      <c r="AA733" s="5" t="s">
        <v>24</v>
      </c>
      <c r="AB733" s="5" t="s">
        <v>4958</v>
      </c>
      <c r="AC733" s="34" t="s">
        <v>4959</v>
      </c>
      <c r="AD733" s="21">
        <v>1</v>
      </c>
    </row>
    <row r="734" spans="1:30" x14ac:dyDescent="0.3">
      <c r="A734" s="18" t="str">
        <f t="shared" ref="A734:B734" si="756">IF(AND(ISNUMBER(SEARCH("Yes",C734)),ISNUMBER(SEARCH("Yes",E734)),ISNUMBER(SEARCH("Yes",G734)),ISNUMBER(SEARCH("Yes",I734))),"Yes","No")</f>
        <v>No</v>
      </c>
      <c r="B734" s="18" t="str">
        <f t="shared" si="756"/>
        <v>No</v>
      </c>
      <c r="C734" s="15" t="str">
        <f t="shared" si="527"/>
        <v>No</v>
      </c>
      <c r="D734" s="18" t="str">
        <f t="shared" si="528"/>
        <v>No</v>
      </c>
      <c r="E734" s="18" t="str">
        <f t="shared" si="529"/>
        <v>No</v>
      </c>
      <c r="F734" s="18" t="str">
        <f t="shared" si="530"/>
        <v>No</v>
      </c>
      <c r="G734" s="18" t="str">
        <f t="shared" si="531"/>
        <v>No</v>
      </c>
      <c r="H734" s="18" t="str">
        <f t="shared" si="532"/>
        <v>No</v>
      </c>
      <c r="I734" s="18" t="str">
        <f t="shared" si="533"/>
        <v>Yes</v>
      </c>
      <c r="J734" s="18" t="str">
        <f t="shared" si="534"/>
        <v>Yes</v>
      </c>
      <c r="K734" s="21">
        <v>732</v>
      </c>
      <c r="L734" s="5" t="s">
        <v>1663</v>
      </c>
      <c r="M734" s="5" t="s">
        <v>1664</v>
      </c>
      <c r="N734" s="5" t="s">
        <v>2307</v>
      </c>
      <c r="O734" s="5" t="s">
        <v>152</v>
      </c>
      <c r="P734" s="5" t="s">
        <v>4960</v>
      </c>
      <c r="Q734" s="34" t="s">
        <v>4961</v>
      </c>
      <c r="R734" s="21">
        <v>1</v>
      </c>
      <c r="S734" s="22"/>
      <c r="T734" s="22"/>
      <c r="U734" s="22"/>
      <c r="V734" s="22"/>
      <c r="W734" s="22"/>
      <c r="X734" s="22"/>
      <c r="Y734" s="22"/>
      <c r="Z734" s="22"/>
      <c r="AA734" s="5" t="s">
        <v>2310</v>
      </c>
      <c r="AB734" s="5" t="s">
        <v>4962</v>
      </c>
      <c r="AC734" s="34" t="s">
        <v>4963</v>
      </c>
      <c r="AD734" s="21">
        <v>1</v>
      </c>
    </row>
    <row r="735" spans="1:30" x14ac:dyDescent="0.3">
      <c r="A735" s="18" t="str">
        <f t="shared" ref="A735:B735" si="757">IF(AND(ISNUMBER(SEARCH("Yes",C735)),ISNUMBER(SEARCH("Yes",E735)),ISNUMBER(SEARCH("Yes",G735)),ISNUMBER(SEARCH("Yes",I735))),"Yes","No")</f>
        <v>No</v>
      </c>
      <c r="B735" s="18" t="str">
        <f t="shared" si="757"/>
        <v>No</v>
      </c>
      <c r="C735" s="15" t="str">
        <f t="shared" si="527"/>
        <v>No</v>
      </c>
      <c r="D735" s="18" t="str">
        <f t="shared" si="528"/>
        <v>No</v>
      </c>
      <c r="E735" s="18" t="str">
        <f t="shared" si="529"/>
        <v>No</v>
      </c>
      <c r="F735" s="18" t="str">
        <f t="shared" si="530"/>
        <v>No</v>
      </c>
      <c r="G735" s="18" t="str">
        <f t="shared" si="531"/>
        <v>No</v>
      </c>
      <c r="H735" s="18" t="str">
        <f t="shared" si="532"/>
        <v>No</v>
      </c>
      <c r="I735" s="18" t="str">
        <f t="shared" si="533"/>
        <v>Yes</v>
      </c>
      <c r="J735" s="18" t="str">
        <f t="shared" si="534"/>
        <v>Yes</v>
      </c>
      <c r="K735" s="21">
        <v>733</v>
      </c>
      <c r="L735" s="5" t="s">
        <v>1665</v>
      </c>
      <c r="M735" s="5" t="s">
        <v>1666</v>
      </c>
      <c r="N735" s="5" t="s">
        <v>2307</v>
      </c>
      <c r="O735" s="5" t="s">
        <v>152</v>
      </c>
      <c r="P735" s="5" t="s">
        <v>2724</v>
      </c>
      <c r="Q735" s="34" t="s">
        <v>4964</v>
      </c>
      <c r="R735" s="21">
        <v>1</v>
      </c>
      <c r="S735" s="22"/>
      <c r="T735" s="22"/>
      <c r="U735" s="22"/>
      <c r="V735" s="22"/>
      <c r="W735" s="22"/>
      <c r="X735" s="22"/>
      <c r="Y735" s="22"/>
      <c r="Z735" s="22"/>
      <c r="AA735" s="5" t="s">
        <v>2310</v>
      </c>
      <c r="AB735" s="5" t="s">
        <v>4965</v>
      </c>
      <c r="AC735" s="34" t="s">
        <v>4966</v>
      </c>
      <c r="AD735" s="21">
        <v>1</v>
      </c>
    </row>
    <row r="736" spans="1:30" x14ac:dyDescent="0.3">
      <c r="A736" s="18" t="str">
        <f t="shared" ref="A736:B736" si="758">IF(AND(ISNUMBER(SEARCH("Yes",C736)),ISNUMBER(SEARCH("Yes",E736)),ISNUMBER(SEARCH("Yes",G736)),ISNUMBER(SEARCH("Yes",I736))),"Yes","No")</f>
        <v>No</v>
      </c>
      <c r="B736" s="18" t="str">
        <f t="shared" si="758"/>
        <v>No</v>
      </c>
      <c r="C736" s="15" t="str">
        <f t="shared" si="527"/>
        <v>No</v>
      </c>
      <c r="D736" s="18" t="str">
        <f t="shared" si="528"/>
        <v>No</v>
      </c>
      <c r="E736" s="18" t="str">
        <f t="shared" si="529"/>
        <v>No</v>
      </c>
      <c r="F736" s="18" t="str">
        <f t="shared" si="530"/>
        <v>No</v>
      </c>
      <c r="G736" s="18" t="str">
        <f t="shared" si="531"/>
        <v>No</v>
      </c>
      <c r="H736" s="18" t="str">
        <f t="shared" si="532"/>
        <v>No</v>
      </c>
      <c r="I736" s="18" t="str">
        <f t="shared" si="533"/>
        <v>Yes</v>
      </c>
      <c r="J736" s="18" t="str">
        <f t="shared" si="534"/>
        <v>No</v>
      </c>
      <c r="K736" s="21">
        <v>734</v>
      </c>
      <c r="L736" s="5" t="s">
        <v>1667</v>
      </c>
      <c r="M736" s="5" t="s">
        <v>1668</v>
      </c>
      <c r="N736" s="5" t="s">
        <v>2307</v>
      </c>
      <c r="O736" s="5" t="s">
        <v>152</v>
      </c>
      <c r="P736" s="5" t="s">
        <v>2724</v>
      </c>
      <c r="Q736" s="34" t="s">
        <v>4967</v>
      </c>
      <c r="R736" s="21">
        <v>1</v>
      </c>
      <c r="S736" s="22"/>
      <c r="T736" s="22"/>
      <c r="U736" s="22"/>
      <c r="V736" s="22"/>
      <c r="W736" s="22"/>
      <c r="X736" s="22"/>
      <c r="Y736" s="22"/>
      <c r="Z736" s="22"/>
      <c r="AA736" s="5" t="s">
        <v>152</v>
      </c>
      <c r="AB736" s="5" t="s">
        <v>4968</v>
      </c>
      <c r="AC736" s="34" t="s">
        <v>4969</v>
      </c>
      <c r="AD736" s="21">
        <v>1</v>
      </c>
    </row>
    <row r="737" spans="1:30" x14ac:dyDescent="0.3">
      <c r="A737" s="18" t="str">
        <f t="shared" ref="A737:B737" si="759">IF(AND(ISNUMBER(SEARCH("Yes",C737)),ISNUMBER(SEARCH("Yes",E737)),ISNUMBER(SEARCH("Yes",G737)),ISNUMBER(SEARCH("Yes",I737))),"Yes","No")</f>
        <v>Yes</v>
      </c>
      <c r="B737" s="18" t="str">
        <f t="shared" si="759"/>
        <v>Yes</v>
      </c>
      <c r="C737" s="15" t="str">
        <f t="shared" si="527"/>
        <v>Yes</v>
      </c>
      <c r="D737" s="18" t="str">
        <f t="shared" si="528"/>
        <v>Yes</v>
      </c>
      <c r="E737" s="18" t="str">
        <f t="shared" si="529"/>
        <v>Yes</v>
      </c>
      <c r="F737" s="18" t="str">
        <f t="shared" si="530"/>
        <v>Yes</v>
      </c>
      <c r="G737" s="18" t="str">
        <f t="shared" si="531"/>
        <v>Yes</v>
      </c>
      <c r="H737" s="18" t="str">
        <f t="shared" si="532"/>
        <v>Yes</v>
      </c>
      <c r="I737" s="18" t="str">
        <f t="shared" si="533"/>
        <v>Yes</v>
      </c>
      <c r="J737" s="18" t="str">
        <f t="shared" si="534"/>
        <v>Yes</v>
      </c>
      <c r="K737" s="21">
        <v>735</v>
      </c>
      <c r="L737" s="5" t="s">
        <v>204</v>
      </c>
      <c r="M737" s="5" t="s">
        <v>205</v>
      </c>
      <c r="N737" s="5" t="s">
        <v>2307</v>
      </c>
      <c r="O737" s="5" t="s">
        <v>24</v>
      </c>
      <c r="P737" s="5" t="s">
        <v>4970</v>
      </c>
      <c r="Q737" s="34" t="s">
        <v>4971</v>
      </c>
      <c r="R737" s="21">
        <v>1</v>
      </c>
      <c r="S737" s="5" t="s">
        <v>2310</v>
      </c>
      <c r="T737" s="5" t="s">
        <v>4972</v>
      </c>
      <c r="U737" s="34" t="s">
        <v>4973</v>
      </c>
      <c r="V737" s="21">
        <v>1</v>
      </c>
      <c r="W737" s="5" t="s">
        <v>24</v>
      </c>
      <c r="X737" s="5" t="s">
        <v>4974</v>
      </c>
      <c r="Y737" s="34" t="s">
        <v>4975</v>
      </c>
      <c r="Z737" s="21">
        <v>1</v>
      </c>
      <c r="AA737" s="5" t="s">
        <v>24</v>
      </c>
      <c r="AB737" s="5" t="s">
        <v>3132</v>
      </c>
      <c r="AC737" s="34" t="s">
        <v>3133</v>
      </c>
      <c r="AD737" s="21">
        <v>1</v>
      </c>
    </row>
    <row r="738" spans="1:30" x14ac:dyDescent="0.3">
      <c r="A738" s="18" t="str">
        <f t="shared" ref="A738:B738" si="760">IF(AND(ISNUMBER(SEARCH("Yes",C738)),ISNUMBER(SEARCH("Yes",E738)),ISNUMBER(SEARCH("Yes",G738)),ISNUMBER(SEARCH("Yes",I738))),"Yes","No")</f>
        <v>No</v>
      </c>
      <c r="B738" s="18" t="str">
        <f t="shared" si="760"/>
        <v>No</v>
      </c>
      <c r="C738" s="15" t="str">
        <f t="shared" si="527"/>
        <v>No</v>
      </c>
      <c r="D738" s="18" t="str">
        <f t="shared" si="528"/>
        <v>No</v>
      </c>
      <c r="E738" s="18" t="str">
        <f t="shared" si="529"/>
        <v>No</v>
      </c>
      <c r="F738" s="18" t="str">
        <f t="shared" si="530"/>
        <v>No</v>
      </c>
      <c r="G738" s="18" t="str">
        <f t="shared" si="531"/>
        <v>No</v>
      </c>
      <c r="H738" s="18" t="str">
        <f t="shared" si="532"/>
        <v>No</v>
      </c>
      <c r="I738" s="18" t="str">
        <f t="shared" si="533"/>
        <v>Yes</v>
      </c>
      <c r="J738" s="18" t="str">
        <f t="shared" si="534"/>
        <v>Yes</v>
      </c>
      <c r="K738" s="21">
        <v>736</v>
      </c>
      <c r="L738" s="5" t="s">
        <v>1669</v>
      </c>
      <c r="M738" s="5" t="s">
        <v>1670</v>
      </c>
      <c r="N738" s="5" t="s">
        <v>2307</v>
      </c>
      <c r="O738" s="5" t="s">
        <v>152</v>
      </c>
      <c r="P738" s="5" t="s">
        <v>2724</v>
      </c>
      <c r="Q738" s="34" t="s">
        <v>4976</v>
      </c>
      <c r="R738" s="21">
        <v>1</v>
      </c>
      <c r="S738" s="22"/>
      <c r="T738" s="22"/>
      <c r="U738" s="22"/>
      <c r="V738" s="22"/>
      <c r="W738" s="22"/>
      <c r="X738" s="22"/>
      <c r="Y738" s="22"/>
      <c r="Z738" s="22"/>
      <c r="AA738" s="5" t="s">
        <v>24</v>
      </c>
      <c r="AB738" s="5" t="s">
        <v>4977</v>
      </c>
      <c r="AC738" s="34" t="s">
        <v>3194</v>
      </c>
      <c r="AD738" s="21">
        <v>1</v>
      </c>
    </row>
    <row r="739" spans="1:30" x14ac:dyDescent="0.3">
      <c r="A739" s="18" t="str">
        <f t="shared" ref="A739:B739" si="761">IF(AND(ISNUMBER(SEARCH("Yes",C739)),ISNUMBER(SEARCH("Yes",E739)),ISNUMBER(SEARCH("Yes",G739)),ISNUMBER(SEARCH("Yes",I739))),"Yes","No")</f>
        <v>No</v>
      </c>
      <c r="B739" s="18" t="str">
        <f t="shared" si="761"/>
        <v>No</v>
      </c>
      <c r="C739" s="15" t="str">
        <f t="shared" si="527"/>
        <v>No</v>
      </c>
      <c r="D739" s="18" t="str">
        <f t="shared" si="528"/>
        <v>No</v>
      </c>
      <c r="E739" s="18" t="str">
        <f t="shared" si="529"/>
        <v>No</v>
      </c>
      <c r="F739" s="18" t="str">
        <f t="shared" si="530"/>
        <v>No</v>
      </c>
      <c r="G739" s="18" t="str">
        <f t="shared" si="531"/>
        <v>No</v>
      </c>
      <c r="H739" s="18" t="str">
        <f t="shared" si="532"/>
        <v>No</v>
      </c>
      <c r="I739" s="18" t="str">
        <f t="shared" si="533"/>
        <v>Yes</v>
      </c>
      <c r="J739" s="18" t="str">
        <f t="shared" si="534"/>
        <v>Yes</v>
      </c>
      <c r="K739" s="21">
        <v>737</v>
      </c>
      <c r="L739" s="5" t="s">
        <v>251</v>
      </c>
      <c r="M739" s="5" t="s">
        <v>432</v>
      </c>
      <c r="N739" s="5" t="s">
        <v>2307</v>
      </c>
      <c r="O739" s="5" t="s">
        <v>152</v>
      </c>
      <c r="P739" s="5" t="s">
        <v>2664</v>
      </c>
      <c r="Q739" s="34" t="s">
        <v>3823</v>
      </c>
      <c r="R739" s="21">
        <v>1</v>
      </c>
      <c r="S739" s="22"/>
      <c r="T739" s="22"/>
      <c r="U739" s="22"/>
      <c r="V739" s="22"/>
      <c r="W739" s="22"/>
      <c r="X739" s="22"/>
      <c r="Y739" s="22"/>
      <c r="Z739" s="22"/>
      <c r="AA739" s="5" t="s">
        <v>24</v>
      </c>
      <c r="AB739" s="5" t="s">
        <v>4978</v>
      </c>
      <c r="AC739" s="34" t="s">
        <v>4979</v>
      </c>
      <c r="AD739" s="21">
        <v>1</v>
      </c>
    </row>
    <row r="740" spans="1:30" x14ac:dyDescent="0.3">
      <c r="A740" s="18" t="str">
        <f t="shared" ref="A740:B740" si="762">IF(AND(ISNUMBER(SEARCH("Yes",C740)),ISNUMBER(SEARCH("Yes",E740)),ISNUMBER(SEARCH("Yes",G740)),ISNUMBER(SEARCH("Yes",I740))),"Yes","No")</f>
        <v>No</v>
      </c>
      <c r="B740" s="18" t="str">
        <f t="shared" si="762"/>
        <v>No</v>
      </c>
      <c r="C740" s="15" t="str">
        <f t="shared" si="527"/>
        <v>No</v>
      </c>
      <c r="D740" s="18" t="str">
        <f t="shared" si="528"/>
        <v>No</v>
      </c>
      <c r="E740" s="18" t="str">
        <f t="shared" si="529"/>
        <v>No</v>
      </c>
      <c r="F740" s="18" t="str">
        <f t="shared" si="530"/>
        <v>No</v>
      </c>
      <c r="G740" s="18" t="str">
        <f t="shared" si="531"/>
        <v>No</v>
      </c>
      <c r="H740" s="18" t="str">
        <f t="shared" si="532"/>
        <v>No</v>
      </c>
      <c r="I740" s="18" t="str">
        <f t="shared" si="533"/>
        <v>Yes</v>
      </c>
      <c r="J740" s="18" t="str">
        <f t="shared" si="534"/>
        <v>Yes</v>
      </c>
      <c r="K740" s="21">
        <v>738</v>
      </c>
      <c r="L740" s="5" t="s">
        <v>1671</v>
      </c>
      <c r="M740" s="5" t="s">
        <v>1672</v>
      </c>
      <c r="N740" s="5" t="s">
        <v>2307</v>
      </c>
      <c r="O740" s="5" t="s">
        <v>152</v>
      </c>
      <c r="P740" s="5" t="s">
        <v>4980</v>
      </c>
      <c r="Q740" s="34" t="s">
        <v>4981</v>
      </c>
      <c r="R740" s="21">
        <v>1</v>
      </c>
      <c r="S740" s="22"/>
      <c r="T740" s="22"/>
      <c r="U740" s="22"/>
      <c r="V740" s="22"/>
      <c r="W740" s="22"/>
      <c r="X740" s="22"/>
      <c r="Y740" s="22"/>
      <c r="Z740" s="22"/>
      <c r="AA740" s="5" t="s">
        <v>2310</v>
      </c>
      <c r="AB740" s="5" t="s">
        <v>2997</v>
      </c>
      <c r="AC740" s="34" t="s">
        <v>4982</v>
      </c>
      <c r="AD740" s="21">
        <v>1</v>
      </c>
    </row>
    <row r="741" spans="1:30" x14ac:dyDescent="0.3">
      <c r="A741" s="18" t="str">
        <f t="shared" ref="A741:B741" si="763">IF(AND(ISNUMBER(SEARCH("Yes",C741)),ISNUMBER(SEARCH("Yes",E741)),ISNUMBER(SEARCH("Yes",G741)),ISNUMBER(SEARCH("Yes",I741))),"Yes","No")</f>
        <v>No</v>
      </c>
      <c r="B741" s="18" t="str">
        <f t="shared" si="763"/>
        <v>No</v>
      </c>
      <c r="C741" s="15" t="str">
        <f t="shared" si="527"/>
        <v>No</v>
      </c>
      <c r="D741" s="18" t="str">
        <f t="shared" si="528"/>
        <v>No</v>
      </c>
      <c r="E741" s="18" t="str">
        <f t="shared" si="529"/>
        <v>No</v>
      </c>
      <c r="F741" s="18" t="str">
        <f t="shared" si="530"/>
        <v>No</v>
      </c>
      <c r="G741" s="18" t="str">
        <f t="shared" si="531"/>
        <v>No</v>
      </c>
      <c r="H741" s="18" t="str">
        <f t="shared" si="532"/>
        <v>No</v>
      </c>
      <c r="I741" s="18" t="str">
        <f t="shared" si="533"/>
        <v>Yes</v>
      </c>
      <c r="J741" s="18" t="str">
        <f t="shared" si="534"/>
        <v>Yes</v>
      </c>
      <c r="K741" s="21">
        <v>739</v>
      </c>
      <c r="L741" s="5" t="s">
        <v>1673</v>
      </c>
      <c r="M741" s="5" t="s">
        <v>1674</v>
      </c>
      <c r="N741" s="5" t="s">
        <v>2307</v>
      </c>
      <c r="O741" s="5" t="s">
        <v>152</v>
      </c>
      <c r="P741" s="5" t="s">
        <v>4983</v>
      </c>
      <c r="Q741" s="34" t="s">
        <v>4984</v>
      </c>
      <c r="R741" s="21">
        <v>1</v>
      </c>
      <c r="S741" s="22"/>
      <c r="T741" s="22"/>
      <c r="U741" s="22"/>
      <c r="V741" s="22"/>
      <c r="W741" s="22"/>
      <c r="X741" s="22"/>
      <c r="Y741" s="22"/>
      <c r="Z741" s="22"/>
      <c r="AA741" s="5" t="s">
        <v>2310</v>
      </c>
      <c r="AB741" s="5" t="s">
        <v>2473</v>
      </c>
      <c r="AC741" s="34" t="s">
        <v>4257</v>
      </c>
      <c r="AD741" s="21">
        <v>1</v>
      </c>
    </row>
    <row r="742" spans="1:30" x14ac:dyDescent="0.3">
      <c r="A742" s="18" t="str">
        <f t="shared" ref="A742:B742" si="764">IF(AND(ISNUMBER(SEARCH("Yes",C742)),ISNUMBER(SEARCH("Yes",E742)),ISNUMBER(SEARCH("Yes",G742)),ISNUMBER(SEARCH("Yes",I742))),"Yes","No")</f>
        <v>No</v>
      </c>
      <c r="B742" s="18" t="str">
        <f t="shared" si="764"/>
        <v>No</v>
      </c>
      <c r="C742" s="15" t="str">
        <f t="shared" si="527"/>
        <v>No</v>
      </c>
      <c r="D742" s="18" t="str">
        <f t="shared" si="528"/>
        <v>No</v>
      </c>
      <c r="E742" s="18" t="str">
        <f t="shared" si="529"/>
        <v>No</v>
      </c>
      <c r="F742" s="18" t="str">
        <f t="shared" si="530"/>
        <v>No</v>
      </c>
      <c r="G742" s="18" t="str">
        <f t="shared" si="531"/>
        <v>No</v>
      </c>
      <c r="H742" s="18" t="str">
        <f t="shared" si="532"/>
        <v>No</v>
      </c>
      <c r="I742" s="18" t="str">
        <f t="shared" si="533"/>
        <v>Yes</v>
      </c>
      <c r="J742" s="18" t="str">
        <f t="shared" si="534"/>
        <v>Yes</v>
      </c>
      <c r="K742" s="21">
        <v>740</v>
      </c>
      <c r="L742" s="5" t="s">
        <v>1675</v>
      </c>
      <c r="M742" s="5" t="s">
        <v>1676</v>
      </c>
      <c r="N742" s="5" t="s">
        <v>2307</v>
      </c>
      <c r="O742" s="5" t="s">
        <v>152</v>
      </c>
      <c r="P742" s="5" t="s">
        <v>2333</v>
      </c>
      <c r="Q742" s="34" t="s">
        <v>4985</v>
      </c>
      <c r="R742" s="21">
        <v>1</v>
      </c>
      <c r="S742" s="22"/>
      <c r="T742" s="22"/>
      <c r="U742" s="22"/>
      <c r="V742" s="22"/>
      <c r="W742" s="22"/>
      <c r="X742" s="22"/>
      <c r="Y742" s="22"/>
      <c r="Z742" s="22"/>
      <c r="AA742" s="5" t="s">
        <v>24</v>
      </c>
      <c r="AB742" s="5" t="s">
        <v>4986</v>
      </c>
      <c r="AC742" s="34" t="s">
        <v>4987</v>
      </c>
      <c r="AD742" s="21">
        <v>1</v>
      </c>
    </row>
    <row r="743" spans="1:30" x14ac:dyDescent="0.3">
      <c r="A743" s="18" t="str">
        <f t="shared" ref="A743:B743" si="765">IF(AND(ISNUMBER(SEARCH("Yes",C743)),ISNUMBER(SEARCH("Yes",E743)),ISNUMBER(SEARCH("Yes",G743)),ISNUMBER(SEARCH("Yes",I743))),"Yes","No")</f>
        <v>No</v>
      </c>
      <c r="B743" s="18" t="str">
        <f t="shared" si="765"/>
        <v>No</v>
      </c>
      <c r="C743" s="15" t="str">
        <f t="shared" si="527"/>
        <v>No</v>
      </c>
      <c r="D743" s="18" t="str">
        <f t="shared" si="528"/>
        <v>No</v>
      </c>
      <c r="E743" s="18" t="str">
        <f t="shared" si="529"/>
        <v>No</v>
      </c>
      <c r="F743" s="18" t="str">
        <f t="shared" si="530"/>
        <v>No</v>
      </c>
      <c r="G743" s="18" t="str">
        <f t="shared" si="531"/>
        <v>No</v>
      </c>
      <c r="H743" s="18" t="str">
        <f t="shared" si="532"/>
        <v>No</v>
      </c>
      <c r="I743" s="18" t="str">
        <f t="shared" si="533"/>
        <v>Yes</v>
      </c>
      <c r="J743" s="18" t="str">
        <f t="shared" si="534"/>
        <v>Yes</v>
      </c>
      <c r="K743" s="21">
        <v>741</v>
      </c>
      <c r="L743" s="5" t="s">
        <v>1677</v>
      </c>
      <c r="M743" s="5" t="s">
        <v>1678</v>
      </c>
      <c r="N743" s="5" t="s">
        <v>2307</v>
      </c>
      <c r="O743" s="5" t="s">
        <v>152</v>
      </c>
      <c r="P743" s="5" t="s">
        <v>2923</v>
      </c>
      <c r="Q743" s="34" t="s">
        <v>4988</v>
      </c>
      <c r="R743" s="21">
        <v>1</v>
      </c>
      <c r="S743" s="22"/>
      <c r="T743" s="22"/>
      <c r="U743" s="22"/>
      <c r="V743" s="22"/>
      <c r="W743" s="22"/>
      <c r="X743" s="22"/>
      <c r="Y743" s="22"/>
      <c r="Z743" s="22"/>
      <c r="AA743" s="5" t="s">
        <v>2310</v>
      </c>
      <c r="AB743" s="5" t="s">
        <v>4989</v>
      </c>
      <c r="AC743" s="34" t="s">
        <v>4990</v>
      </c>
      <c r="AD743" s="21">
        <v>1</v>
      </c>
    </row>
    <row r="744" spans="1:30" x14ac:dyDescent="0.3">
      <c r="A744" s="18" t="str">
        <f t="shared" ref="A744:B744" si="766">IF(AND(ISNUMBER(SEARCH("Yes",C744)),ISNUMBER(SEARCH("Yes",E744)),ISNUMBER(SEARCH("Yes",G744)),ISNUMBER(SEARCH("Yes",I744))),"Yes","No")</f>
        <v>No</v>
      </c>
      <c r="B744" s="18" t="str">
        <f t="shared" si="766"/>
        <v>No</v>
      </c>
      <c r="C744" s="15" t="str">
        <f t="shared" si="527"/>
        <v>No</v>
      </c>
      <c r="D744" s="18" t="str">
        <f t="shared" si="528"/>
        <v>No</v>
      </c>
      <c r="E744" s="18" t="str">
        <f t="shared" si="529"/>
        <v>No</v>
      </c>
      <c r="F744" s="18" t="str">
        <f t="shared" si="530"/>
        <v>No</v>
      </c>
      <c r="G744" s="18" t="str">
        <f t="shared" si="531"/>
        <v>No</v>
      </c>
      <c r="H744" s="18" t="str">
        <f t="shared" si="532"/>
        <v>No</v>
      </c>
      <c r="I744" s="18" t="str">
        <f t="shared" si="533"/>
        <v>Yes</v>
      </c>
      <c r="J744" s="18" t="str">
        <f t="shared" si="534"/>
        <v>Yes</v>
      </c>
      <c r="K744" s="21">
        <v>742</v>
      </c>
      <c r="L744" s="5" t="s">
        <v>1679</v>
      </c>
      <c r="M744" s="5" t="s">
        <v>1680</v>
      </c>
      <c r="N744" s="5" t="s">
        <v>2307</v>
      </c>
      <c r="O744" s="5" t="s">
        <v>152</v>
      </c>
      <c r="P744" s="5" t="s">
        <v>3604</v>
      </c>
      <c r="Q744" s="34" t="s">
        <v>4991</v>
      </c>
      <c r="R744" s="21">
        <v>1</v>
      </c>
      <c r="S744" s="22"/>
      <c r="T744" s="22"/>
      <c r="U744" s="22"/>
      <c r="V744" s="22"/>
      <c r="W744" s="22"/>
      <c r="X744" s="22"/>
      <c r="Y744" s="22"/>
      <c r="Z744" s="22"/>
      <c r="AA744" s="5" t="s">
        <v>2310</v>
      </c>
      <c r="AB744" s="5" t="s">
        <v>3124</v>
      </c>
      <c r="AC744" s="34" t="s">
        <v>3125</v>
      </c>
      <c r="AD744" s="21">
        <v>1</v>
      </c>
    </row>
    <row r="745" spans="1:30" x14ac:dyDescent="0.3">
      <c r="A745" s="18" t="str">
        <f t="shared" ref="A745:B745" si="767">IF(AND(ISNUMBER(SEARCH("Yes",C745)),ISNUMBER(SEARCH("Yes",E745)),ISNUMBER(SEARCH("Yes",G745)),ISNUMBER(SEARCH("Yes",I745))),"Yes","No")</f>
        <v>Yes</v>
      </c>
      <c r="B745" s="18" t="str">
        <f t="shared" si="767"/>
        <v>Yes</v>
      </c>
      <c r="C745" s="15" t="str">
        <f t="shared" si="527"/>
        <v>Yes</v>
      </c>
      <c r="D745" s="18" t="str">
        <f t="shared" si="528"/>
        <v>Yes</v>
      </c>
      <c r="E745" s="18" t="str">
        <f t="shared" si="529"/>
        <v>Yes</v>
      </c>
      <c r="F745" s="18" t="str">
        <f t="shared" si="530"/>
        <v>Yes</v>
      </c>
      <c r="G745" s="18" t="str">
        <f t="shared" si="531"/>
        <v>Yes</v>
      </c>
      <c r="H745" s="18" t="str">
        <f t="shared" si="532"/>
        <v>Yes</v>
      </c>
      <c r="I745" s="18" t="str">
        <f t="shared" si="533"/>
        <v>Yes</v>
      </c>
      <c r="J745" s="18" t="str">
        <f t="shared" si="534"/>
        <v>Yes</v>
      </c>
      <c r="K745" s="21">
        <v>743</v>
      </c>
      <c r="L745" s="5" t="s">
        <v>107</v>
      </c>
      <c r="M745" s="5" t="s">
        <v>121</v>
      </c>
      <c r="N745" s="5" t="s">
        <v>2307</v>
      </c>
      <c r="O745" s="5" t="s">
        <v>24</v>
      </c>
      <c r="P745" s="5" t="s">
        <v>4992</v>
      </c>
      <c r="Q745" s="34" t="s">
        <v>4993</v>
      </c>
      <c r="R745" s="21">
        <v>1</v>
      </c>
      <c r="S745" s="5" t="s">
        <v>2310</v>
      </c>
      <c r="T745" s="5" t="s">
        <v>4994</v>
      </c>
      <c r="U745" s="34" t="s">
        <v>4995</v>
      </c>
      <c r="V745" s="21">
        <v>1</v>
      </c>
      <c r="W745" s="5" t="s">
        <v>2310</v>
      </c>
      <c r="X745" s="5" t="s">
        <v>4996</v>
      </c>
      <c r="Y745" s="34" t="s">
        <v>4997</v>
      </c>
      <c r="Z745" s="21">
        <v>1</v>
      </c>
      <c r="AA745" s="5" t="s">
        <v>2310</v>
      </c>
      <c r="AB745" s="5" t="s">
        <v>2422</v>
      </c>
      <c r="AC745" s="34" t="s">
        <v>3241</v>
      </c>
      <c r="AD745" s="21">
        <v>1</v>
      </c>
    </row>
    <row r="746" spans="1:30" x14ac:dyDescent="0.3">
      <c r="A746" s="18" t="str">
        <f t="shared" ref="A746:B746" si="768">IF(AND(ISNUMBER(SEARCH("Yes",C746)),ISNUMBER(SEARCH("Yes",E746)),ISNUMBER(SEARCH("Yes",G746)),ISNUMBER(SEARCH("Yes",I746))),"Yes","No")</f>
        <v>No</v>
      </c>
      <c r="B746" s="18" t="str">
        <f t="shared" si="768"/>
        <v>No</v>
      </c>
      <c r="C746" s="15" t="str">
        <f t="shared" si="527"/>
        <v>No</v>
      </c>
      <c r="D746" s="18" t="str">
        <f t="shared" si="528"/>
        <v>No</v>
      </c>
      <c r="E746" s="18" t="str">
        <f t="shared" si="529"/>
        <v>No</v>
      </c>
      <c r="F746" s="18" t="str">
        <f t="shared" si="530"/>
        <v>No</v>
      </c>
      <c r="G746" s="18" t="str">
        <f t="shared" si="531"/>
        <v>No</v>
      </c>
      <c r="H746" s="18" t="str">
        <f t="shared" si="532"/>
        <v>No</v>
      </c>
      <c r="I746" s="18" t="str">
        <f t="shared" si="533"/>
        <v>Yes</v>
      </c>
      <c r="J746" s="18" t="str">
        <f t="shared" si="534"/>
        <v>No</v>
      </c>
      <c r="K746" s="21">
        <v>744</v>
      </c>
      <c r="L746" s="5" t="s">
        <v>1681</v>
      </c>
      <c r="M746" s="5" t="s">
        <v>1682</v>
      </c>
      <c r="N746" s="5" t="s">
        <v>2307</v>
      </c>
      <c r="O746" s="5" t="s">
        <v>152</v>
      </c>
      <c r="P746" s="5" t="s">
        <v>2392</v>
      </c>
      <c r="Q746" s="34" t="s">
        <v>4998</v>
      </c>
      <c r="R746" s="21">
        <v>1</v>
      </c>
      <c r="S746" s="22"/>
      <c r="T746" s="22"/>
      <c r="U746" s="22"/>
      <c r="V746" s="22"/>
      <c r="W746" s="22"/>
      <c r="X746" s="22"/>
      <c r="Y746" s="22"/>
      <c r="Z746" s="22"/>
      <c r="AA746" s="5" t="s">
        <v>152</v>
      </c>
      <c r="AB746" s="5" t="s">
        <v>4999</v>
      </c>
      <c r="AC746" s="34" t="s">
        <v>5000</v>
      </c>
      <c r="AD746" s="21">
        <v>1</v>
      </c>
    </row>
    <row r="747" spans="1:30" x14ac:dyDescent="0.3">
      <c r="A747" s="18" t="str">
        <f t="shared" ref="A747:B747" si="769">IF(AND(ISNUMBER(SEARCH("Yes",C747)),ISNUMBER(SEARCH("Yes",E747)),ISNUMBER(SEARCH("Yes",G747)),ISNUMBER(SEARCH("Yes",I747))),"Yes","No")</f>
        <v>No</v>
      </c>
      <c r="B747" s="18" t="str">
        <f t="shared" si="769"/>
        <v>No</v>
      </c>
      <c r="C747" s="15" t="str">
        <f t="shared" si="527"/>
        <v>No</v>
      </c>
      <c r="D747" s="18" t="str">
        <f t="shared" si="528"/>
        <v>No</v>
      </c>
      <c r="E747" s="18" t="str">
        <f t="shared" si="529"/>
        <v>No</v>
      </c>
      <c r="F747" s="18" t="str">
        <f t="shared" si="530"/>
        <v>No</v>
      </c>
      <c r="G747" s="18" t="str">
        <f t="shared" si="531"/>
        <v>No</v>
      </c>
      <c r="H747" s="18" t="str">
        <f t="shared" si="532"/>
        <v>No</v>
      </c>
      <c r="I747" s="18" t="str">
        <f t="shared" si="533"/>
        <v>Yes</v>
      </c>
      <c r="J747" s="18" t="str">
        <f t="shared" si="534"/>
        <v>Yes</v>
      </c>
      <c r="K747" s="21">
        <v>745</v>
      </c>
      <c r="L747" s="5" t="s">
        <v>1683</v>
      </c>
      <c r="M747" s="5" t="s">
        <v>1684</v>
      </c>
      <c r="N747" s="5" t="s">
        <v>2307</v>
      </c>
      <c r="O747" s="5" t="s">
        <v>152</v>
      </c>
      <c r="P747" s="5" t="s">
        <v>2346</v>
      </c>
      <c r="Q747" s="34" t="s">
        <v>5001</v>
      </c>
      <c r="R747" s="21">
        <v>1</v>
      </c>
      <c r="S747" s="22"/>
      <c r="T747" s="22"/>
      <c r="U747" s="22"/>
      <c r="V747" s="22"/>
      <c r="W747" s="22"/>
      <c r="X747" s="22"/>
      <c r="Y747" s="22"/>
      <c r="Z747" s="22"/>
      <c r="AA747" s="5" t="s">
        <v>2310</v>
      </c>
      <c r="AB747" s="5" t="s">
        <v>5002</v>
      </c>
      <c r="AC747" s="34" t="s">
        <v>5003</v>
      </c>
      <c r="AD747" s="21">
        <v>1</v>
      </c>
    </row>
    <row r="748" spans="1:30" x14ac:dyDescent="0.3">
      <c r="A748" s="18" t="str">
        <f t="shared" ref="A748:B748" si="770">IF(AND(ISNUMBER(SEARCH("Yes",C748)),ISNUMBER(SEARCH("Yes",E748)),ISNUMBER(SEARCH("Yes",G748)),ISNUMBER(SEARCH("Yes",I748))),"Yes","No")</f>
        <v>No</v>
      </c>
      <c r="B748" s="18" t="str">
        <f t="shared" si="770"/>
        <v>No</v>
      </c>
      <c r="C748" s="15" t="str">
        <f t="shared" si="527"/>
        <v>No</v>
      </c>
      <c r="D748" s="18" t="str">
        <f t="shared" si="528"/>
        <v>No</v>
      </c>
      <c r="E748" s="18" t="str">
        <f t="shared" si="529"/>
        <v>No</v>
      </c>
      <c r="F748" s="18" t="str">
        <f t="shared" si="530"/>
        <v>No</v>
      </c>
      <c r="G748" s="18" t="str">
        <f t="shared" si="531"/>
        <v>No</v>
      </c>
      <c r="H748" s="18" t="str">
        <f t="shared" si="532"/>
        <v>No</v>
      </c>
      <c r="I748" s="18" t="str">
        <f t="shared" si="533"/>
        <v>No</v>
      </c>
      <c r="J748" s="18" t="str">
        <f t="shared" si="534"/>
        <v>No</v>
      </c>
      <c r="K748" s="21">
        <v>746</v>
      </c>
      <c r="L748" s="5" t="s">
        <v>1685</v>
      </c>
      <c r="M748" s="5" t="s">
        <v>1686</v>
      </c>
      <c r="N748" s="5" t="s">
        <v>2307</v>
      </c>
      <c r="O748" s="5" t="s">
        <v>152</v>
      </c>
      <c r="P748" s="5" t="s">
        <v>2667</v>
      </c>
      <c r="Q748" s="34" t="s">
        <v>5004</v>
      </c>
      <c r="R748" s="21">
        <v>1</v>
      </c>
      <c r="S748" s="22"/>
      <c r="T748" s="22"/>
      <c r="U748" s="22"/>
      <c r="V748" s="22"/>
      <c r="W748" s="22"/>
      <c r="X748" s="22"/>
      <c r="Y748" s="22"/>
      <c r="Z748" s="22"/>
      <c r="AA748" s="5" t="s">
        <v>152</v>
      </c>
      <c r="AB748" s="5" t="s">
        <v>5005</v>
      </c>
      <c r="AC748" s="34" t="s">
        <v>5006</v>
      </c>
      <c r="AD748" s="21">
        <v>1</v>
      </c>
    </row>
    <row r="749" spans="1:30" x14ac:dyDescent="0.3">
      <c r="A749" s="18" t="str">
        <f t="shared" ref="A749:B749" si="771">IF(AND(ISNUMBER(SEARCH("Yes",C749)),ISNUMBER(SEARCH("Yes",E749)),ISNUMBER(SEARCH("Yes",G749)),ISNUMBER(SEARCH("Yes",I749))),"Yes","No")</f>
        <v>No</v>
      </c>
      <c r="B749" s="18" t="str">
        <f t="shared" si="771"/>
        <v>No</v>
      </c>
      <c r="C749" s="15" t="str">
        <f t="shared" si="527"/>
        <v>No</v>
      </c>
      <c r="D749" s="18" t="str">
        <f t="shared" si="528"/>
        <v>No</v>
      </c>
      <c r="E749" s="18" t="str">
        <f t="shared" si="529"/>
        <v>No</v>
      </c>
      <c r="F749" s="18" t="str">
        <f t="shared" si="530"/>
        <v>No</v>
      </c>
      <c r="G749" s="18" t="str">
        <f t="shared" si="531"/>
        <v>No</v>
      </c>
      <c r="H749" s="18" t="str">
        <f t="shared" si="532"/>
        <v>No</v>
      </c>
      <c r="I749" s="18" t="str">
        <f t="shared" si="533"/>
        <v>Yes</v>
      </c>
      <c r="J749" s="18" t="str">
        <f t="shared" si="534"/>
        <v>Yes</v>
      </c>
      <c r="K749" s="21">
        <v>747</v>
      </c>
      <c r="L749" s="5" t="s">
        <v>1687</v>
      </c>
      <c r="M749" s="5" t="s">
        <v>1688</v>
      </c>
      <c r="N749" s="5" t="s">
        <v>2307</v>
      </c>
      <c r="O749" s="5" t="s">
        <v>152</v>
      </c>
      <c r="P749" s="5" t="s">
        <v>2333</v>
      </c>
      <c r="Q749" s="34" t="s">
        <v>5007</v>
      </c>
      <c r="R749" s="21">
        <v>1</v>
      </c>
      <c r="S749" s="22"/>
      <c r="T749" s="22"/>
      <c r="U749" s="22"/>
      <c r="V749" s="22"/>
      <c r="W749" s="22"/>
      <c r="X749" s="22"/>
      <c r="Y749" s="22"/>
      <c r="Z749" s="22"/>
      <c r="AA749" s="5" t="s">
        <v>2310</v>
      </c>
      <c r="AB749" s="5" t="s">
        <v>5008</v>
      </c>
      <c r="AC749" s="34" t="s">
        <v>5009</v>
      </c>
      <c r="AD749" s="21">
        <v>1</v>
      </c>
    </row>
    <row r="750" spans="1:30" x14ac:dyDescent="0.3">
      <c r="A750" s="18" t="str">
        <f t="shared" ref="A750:B750" si="772">IF(AND(ISNUMBER(SEARCH("Yes",C750)),ISNUMBER(SEARCH("Yes",E750)),ISNUMBER(SEARCH("Yes",G750)),ISNUMBER(SEARCH("Yes",I750))),"Yes","No")</f>
        <v>No</v>
      </c>
      <c r="B750" s="18" t="str">
        <f t="shared" si="772"/>
        <v>No</v>
      </c>
      <c r="C750" s="15" t="str">
        <f t="shared" si="527"/>
        <v>No</v>
      </c>
      <c r="D750" s="18" t="str">
        <f t="shared" si="528"/>
        <v>No</v>
      </c>
      <c r="E750" s="18" t="str">
        <f t="shared" si="529"/>
        <v>No</v>
      </c>
      <c r="F750" s="18" t="str">
        <f t="shared" si="530"/>
        <v>No</v>
      </c>
      <c r="G750" s="18" t="str">
        <f t="shared" si="531"/>
        <v>No</v>
      </c>
      <c r="H750" s="18" t="str">
        <f t="shared" si="532"/>
        <v>No</v>
      </c>
      <c r="I750" s="18" t="str">
        <f t="shared" si="533"/>
        <v>Yes</v>
      </c>
      <c r="J750" s="18" t="str">
        <f t="shared" si="534"/>
        <v>Yes</v>
      </c>
      <c r="K750" s="21">
        <v>748</v>
      </c>
      <c r="L750" s="5" t="s">
        <v>1689</v>
      </c>
      <c r="M750" s="5" t="s">
        <v>1690</v>
      </c>
      <c r="N750" s="5" t="s">
        <v>2307</v>
      </c>
      <c r="O750" s="5" t="s">
        <v>152</v>
      </c>
      <c r="P750" s="5" t="s">
        <v>2724</v>
      </c>
      <c r="Q750" s="34" t="s">
        <v>5010</v>
      </c>
      <c r="R750" s="21">
        <v>1</v>
      </c>
      <c r="S750" s="22"/>
      <c r="T750" s="22"/>
      <c r="U750" s="22"/>
      <c r="V750" s="22"/>
      <c r="W750" s="22"/>
      <c r="X750" s="22"/>
      <c r="Y750" s="22"/>
      <c r="Z750" s="22"/>
      <c r="AA750" s="5" t="s">
        <v>2310</v>
      </c>
      <c r="AB750" s="5" t="s">
        <v>5011</v>
      </c>
      <c r="AC750" s="34" t="s">
        <v>5012</v>
      </c>
      <c r="AD750" s="21">
        <v>1</v>
      </c>
    </row>
    <row r="751" spans="1:30" x14ac:dyDescent="0.3">
      <c r="A751" s="18" t="str">
        <f t="shared" ref="A751:B751" si="773">IF(AND(ISNUMBER(SEARCH("Yes",C751)),ISNUMBER(SEARCH("Yes",E751)),ISNUMBER(SEARCH("Yes",G751)),ISNUMBER(SEARCH("Yes",I751))),"Yes","No")</f>
        <v>No</v>
      </c>
      <c r="B751" s="18" t="str">
        <f t="shared" si="773"/>
        <v>Yes</v>
      </c>
      <c r="C751" s="15" t="str">
        <f t="shared" si="527"/>
        <v>No</v>
      </c>
      <c r="D751" s="18" t="str">
        <f t="shared" si="528"/>
        <v>Yes</v>
      </c>
      <c r="E751" s="18" t="str">
        <f t="shared" si="529"/>
        <v>Yes</v>
      </c>
      <c r="F751" s="18" t="str">
        <f t="shared" si="530"/>
        <v>Yes</v>
      </c>
      <c r="G751" s="18" t="str">
        <f t="shared" si="531"/>
        <v>Yes</v>
      </c>
      <c r="H751" s="18" t="str">
        <f t="shared" si="532"/>
        <v>Yes</v>
      </c>
      <c r="I751" s="18" t="str">
        <f t="shared" si="533"/>
        <v>Yes</v>
      </c>
      <c r="J751" s="18" t="str">
        <f t="shared" si="534"/>
        <v>Yes</v>
      </c>
      <c r="K751" s="21">
        <v>749</v>
      </c>
      <c r="L751" s="5" t="s">
        <v>391</v>
      </c>
      <c r="M751" s="5" t="s">
        <v>392</v>
      </c>
      <c r="N751" s="5" t="s">
        <v>2307</v>
      </c>
      <c r="O751" s="5" t="s">
        <v>2310</v>
      </c>
      <c r="P751" s="5" t="s">
        <v>5013</v>
      </c>
      <c r="Q751" s="34" t="s">
        <v>5014</v>
      </c>
      <c r="R751" s="21">
        <v>1</v>
      </c>
      <c r="S751" s="5" t="s">
        <v>24</v>
      </c>
      <c r="T751" s="5" t="s">
        <v>5015</v>
      </c>
      <c r="U751" s="34" t="s">
        <v>5016</v>
      </c>
      <c r="V751" s="21">
        <v>1</v>
      </c>
      <c r="W751" s="5" t="s">
        <v>2310</v>
      </c>
      <c r="X751" s="5" t="s">
        <v>5017</v>
      </c>
      <c r="Y751" s="34" t="s">
        <v>5018</v>
      </c>
      <c r="Z751" s="21">
        <v>1</v>
      </c>
      <c r="AA751" s="5" t="s">
        <v>24</v>
      </c>
      <c r="AB751" s="5" t="s">
        <v>2874</v>
      </c>
      <c r="AC751" s="34" t="s">
        <v>5019</v>
      </c>
      <c r="AD751" s="21">
        <v>1</v>
      </c>
    </row>
    <row r="752" spans="1:30" x14ac:dyDescent="0.3">
      <c r="A752" s="18" t="str">
        <f t="shared" ref="A752:B752" si="774">IF(AND(ISNUMBER(SEARCH("Yes",C752)),ISNUMBER(SEARCH("Yes",E752)),ISNUMBER(SEARCH("Yes",G752)),ISNUMBER(SEARCH("Yes",I752))),"Yes","No")</f>
        <v>No</v>
      </c>
      <c r="B752" s="18" t="str">
        <f t="shared" si="774"/>
        <v>No</v>
      </c>
      <c r="C752" s="15" t="str">
        <f t="shared" si="527"/>
        <v>No</v>
      </c>
      <c r="D752" s="18" t="str">
        <f t="shared" si="528"/>
        <v>No</v>
      </c>
      <c r="E752" s="18" t="str">
        <f t="shared" si="529"/>
        <v>No</v>
      </c>
      <c r="F752" s="18" t="str">
        <f t="shared" si="530"/>
        <v>No</v>
      </c>
      <c r="G752" s="18" t="str">
        <f t="shared" si="531"/>
        <v>No</v>
      </c>
      <c r="H752" s="18" t="str">
        <f t="shared" si="532"/>
        <v>No</v>
      </c>
      <c r="I752" s="18" t="str">
        <f t="shared" si="533"/>
        <v>Yes</v>
      </c>
      <c r="J752" s="18" t="str">
        <f t="shared" si="534"/>
        <v>Yes</v>
      </c>
      <c r="K752" s="21">
        <v>750</v>
      </c>
      <c r="L752" s="5" t="s">
        <v>1691</v>
      </c>
      <c r="M752" s="5" t="s">
        <v>1692</v>
      </c>
      <c r="N752" s="5" t="s">
        <v>2307</v>
      </c>
      <c r="O752" s="5" t="s">
        <v>152</v>
      </c>
      <c r="P752" s="5" t="s">
        <v>3113</v>
      </c>
      <c r="Q752" s="34" t="s">
        <v>5020</v>
      </c>
      <c r="R752" s="21">
        <v>1</v>
      </c>
      <c r="S752" s="22"/>
      <c r="T752" s="22"/>
      <c r="U752" s="22"/>
      <c r="V752" s="22"/>
      <c r="W752" s="22"/>
      <c r="X752" s="22"/>
      <c r="Y752" s="22"/>
      <c r="Z752" s="22"/>
      <c r="AA752" s="5" t="s">
        <v>2310</v>
      </c>
      <c r="AB752" s="5" t="s">
        <v>5021</v>
      </c>
      <c r="AC752" s="34" t="s">
        <v>5022</v>
      </c>
      <c r="AD752" s="21">
        <v>1</v>
      </c>
    </row>
    <row r="753" spans="1:30" x14ac:dyDescent="0.3">
      <c r="A753" s="18" t="str">
        <f t="shared" ref="A753:B753" si="775">IF(AND(ISNUMBER(SEARCH("Yes",C753)),ISNUMBER(SEARCH("Yes",E753)),ISNUMBER(SEARCH("Yes",G753)),ISNUMBER(SEARCH("Yes",I753))),"Yes","No")</f>
        <v>No</v>
      </c>
      <c r="B753" s="18" t="str">
        <f t="shared" si="775"/>
        <v>No</v>
      </c>
      <c r="C753" s="15" t="str">
        <f t="shared" si="527"/>
        <v>No</v>
      </c>
      <c r="D753" s="18" t="str">
        <f t="shared" si="528"/>
        <v>No</v>
      </c>
      <c r="E753" s="18" t="str">
        <f t="shared" si="529"/>
        <v>No</v>
      </c>
      <c r="F753" s="18" t="str">
        <f t="shared" si="530"/>
        <v>No</v>
      </c>
      <c r="G753" s="18" t="str">
        <f t="shared" si="531"/>
        <v>No</v>
      </c>
      <c r="H753" s="18" t="str">
        <f t="shared" si="532"/>
        <v>No</v>
      </c>
      <c r="I753" s="18" t="str">
        <f t="shared" si="533"/>
        <v>Yes</v>
      </c>
      <c r="J753" s="18" t="str">
        <f t="shared" si="534"/>
        <v>Yes</v>
      </c>
      <c r="K753" s="21">
        <v>751</v>
      </c>
      <c r="L753" s="5" t="s">
        <v>1693</v>
      </c>
      <c r="M753" s="5" t="s">
        <v>1694</v>
      </c>
      <c r="N753" s="5" t="s">
        <v>2307</v>
      </c>
      <c r="O753" s="5" t="s">
        <v>152</v>
      </c>
      <c r="P753" s="5" t="s">
        <v>5023</v>
      </c>
      <c r="Q753" s="34" t="s">
        <v>5024</v>
      </c>
      <c r="R753" s="21">
        <v>1</v>
      </c>
      <c r="S753" s="22"/>
      <c r="T753" s="22"/>
      <c r="U753" s="22"/>
      <c r="V753" s="22"/>
      <c r="W753" s="22"/>
      <c r="X753" s="22"/>
      <c r="Y753" s="22"/>
      <c r="Z753" s="22"/>
      <c r="AA753" s="5" t="s">
        <v>24</v>
      </c>
      <c r="AB753" s="5" t="s">
        <v>4710</v>
      </c>
      <c r="AC753" s="34" t="s">
        <v>2734</v>
      </c>
      <c r="AD753" s="21">
        <v>1</v>
      </c>
    </row>
    <row r="754" spans="1:30" x14ac:dyDescent="0.3">
      <c r="A754" s="18" t="str">
        <f t="shared" ref="A754:B754" si="776">IF(AND(ISNUMBER(SEARCH("Yes",C754)),ISNUMBER(SEARCH("Yes",E754)),ISNUMBER(SEARCH("Yes",G754)),ISNUMBER(SEARCH("Yes",I754))),"Yes","No")</f>
        <v>No</v>
      </c>
      <c r="B754" s="18" t="str">
        <f t="shared" si="776"/>
        <v>No</v>
      </c>
      <c r="C754" s="15" t="str">
        <f t="shared" si="527"/>
        <v>No</v>
      </c>
      <c r="D754" s="18" t="str">
        <f t="shared" si="528"/>
        <v>No</v>
      </c>
      <c r="E754" s="18" t="str">
        <f t="shared" si="529"/>
        <v>No</v>
      </c>
      <c r="F754" s="18" t="str">
        <f t="shared" si="530"/>
        <v>No</v>
      </c>
      <c r="G754" s="18" t="str">
        <f t="shared" si="531"/>
        <v>No</v>
      </c>
      <c r="H754" s="18" t="str">
        <f t="shared" si="532"/>
        <v>No</v>
      </c>
      <c r="I754" s="18" t="str">
        <f t="shared" si="533"/>
        <v>Yes</v>
      </c>
      <c r="J754" s="18" t="str">
        <f t="shared" si="534"/>
        <v>Yes</v>
      </c>
      <c r="K754" s="21">
        <v>752</v>
      </c>
      <c r="L754" s="5" t="s">
        <v>1695</v>
      </c>
      <c r="M754" s="5" t="s">
        <v>1696</v>
      </c>
      <c r="N754" s="5" t="s">
        <v>2307</v>
      </c>
      <c r="O754" s="5" t="s">
        <v>152</v>
      </c>
      <c r="P754" s="5" t="s">
        <v>2537</v>
      </c>
      <c r="Q754" s="34" t="s">
        <v>5025</v>
      </c>
      <c r="R754" s="21">
        <v>1</v>
      </c>
      <c r="S754" s="22"/>
      <c r="T754" s="22"/>
      <c r="U754" s="22"/>
      <c r="V754" s="22"/>
      <c r="W754" s="22"/>
      <c r="X754" s="22"/>
      <c r="Y754" s="22"/>
      <c r="Z754" s="22"/>
      <c r="AA754" s="5" t="s">
        <v>2310</v>
      </c>
      <c r="AB754" s="5" t="s">
        <v>5026</v>
      </c>
      <c r="AC754" s="34" t="s">
        <v>5027</v>
      </c>
      <c r="AD754" s="21">
        <v>1</v>
      </c>
    </row>
    <row r="755" spans="1:30" x14ac:dyDescent="0.3">
      <c r="A755" s="18" t="str">
        <f t="shared" ref="A755:B755" si="777">IF(AND(ISNUMBER(SEARCH("Yes",C755)),ISNUMBER(SEARCH("Yes",E755)),ISNUMBER(SEARCH("Yes",G755)),ISNUMBER(SEARCH("Yes",I755))),"Yes","No")</f>
        <v>No</v>
      </c>
      <c r="B755" s="18" t="str">
        <f t="shared" si="777"/>
        <v>No</v>
      </c>
      <c r="C755" s="15" t="str">
        <f t="shared" si="527"/>
        <v>No</v>
      </c>
      <c r="D755" s="18" t="str">
        <f t="shared" si="528"/>
        <v>No</v>
      </c>
      <c r="E755" s="18" t="str">
        <f t="shared" si="529"/>
        <v>No</v>
      </c>
      <c r="F755" s="18" t="str">
        <f t="shared" si="530"/>
        <v>No</v>
      </c>
      <c r="G755" s="18" t="str">
        <f t="shared" si="531"/>
        <v>No</v>
      </c>
      <c r="H755" s="18" t="str">
        <f t="shared" si="532"/>
        <v>No</v>
      </c>
      <c r="I755" s="18" t="str">
        <f t="shared" si="533"/>
        <v>Yes</v>
      </c>
      <c r="J755" s="18" t="str">
        <f t="shared" si="534"/>
        <v>No</v>
      </c>
      <c r="K755" s="21">
        <v>753</v>
      </c>
      <c r="L755" s="5" t="s">
        <v>1697</v>
      </c>
      <c r="M755" s="5" t="s">
        <v>1698</v>
      </c>
      <c r="N755" s="5" t="s">
        <v>2307</v>
      </c>
      <c r="O755" s="5" t="s">
        <v>152</v>
      </c>
      <c r="P755" s="5" t="s">
        <v>5028</v>
      </c>
      <c r="Q755" s="34" t="s">
        <v>5029</v>
      </c>
      <c r="R755" s="21">
        <v>1</v>
      </c>
      <c r="S755" s="22"/>
      <c r="T755" s="22"/>
      <c r="U755" s="22"/>
      <c r="V755" s="22"/>
      <c r="W755" s="22"/>
      <c r="X755" s="22"/>
      <c r="Y755" s="22"/>
      <c r="Z755" s="22"/>
      <c r="AA755" s="5" t="s">
        <v>152</v>
      </c>
      <c r="AB755" s="5" t="s">
        <v>2931</v>
      </c>
      <c r="AC755" s="34" t="s">
        <v>3241</v>
      </c>
      <c r="AD755" s="21">
        <v>1</v>
      </c>
    </row>
    <row r="756" spans="1:30" x14ac:dyDescent="0.3">
      <c r="A756" s="18" t="str">
        <f t="shared" ref="A756:B756" si="778">IF(AND(ISNUMBER(SEARCH("Yes",C756)),ISNUMBER(SEARCH("Yes",E756)),ISNUMBER(SEARCH("Yes",G756)),ISNUMBER(SEARCH("Yes",I756))),"Yes","No")</f>
        <v>No</v>
      </c>
      <c r="B756" s="18" t="str">
        <f t="shared" si="778"/>
        <v>No</v>
      </c>
      <c r="C756" s="15" t="str">
        <f t="shared" si="527"/>
        <v>No</v>
      </c>
      <c r="D756" s="18" t="str">
        <f t="shared" si="528"/>
        <v>No</v>
      </c>
      <c r="E756" s="18" t="str">
        <f t="shared" si="529"/>
        <v>No</v>
      </c>
      <c r="F756" s="18" t="str">
        <f t="shared" si="530"/>
        <v>No</v>
      </c>
      <c r="G756" s="18" t="str">
        <f t="shared" si="531"/>
        <v>No</v>
      </c>
      <c r="H756" s="18" t="str">
        <f t="shared" si="532"/>
        <v>No</v>
      </c>
      <c r="I756" s="18" t="str">
        <f t="shared" si="533"/>
        <v>Yes</v>
      </c>
      <c r="J756" s="18" t="str">
        <f t="shared" si="534"/>
        <v>Yes</v>
      </c>
      <c r="K756" s="21">
        <v>754</v>
      </c>
      <c r="L756" s="5" t="s">
        <v>1699</v>
      </c>
      <c r="M756" s="5" t="s">
        <v>1700</v>
      </c>
      <c r="N756" s="5" t="s">
        <v>2307</v>
      </c>
      <c r="O756" s="5" t="s">
        <v>152</v>
      </c>
      <c r="P756" s="5" t="s">
        <v>2321</v>
      </c>
      <c r="Q756" s="34" t="s">
        <v>2597</v>
      </c>
      <c r="R756" s="21">
        <v>1</v>
      </c>
      <c r="S756" s="22"/>
      <c r="T756" s="22"/>
      <c r="U756" s="22"/>
      <c r="V756" s="22"/>
      <c r="W756" s="22"/>
      <c r="X756" s="22"/>
      <c r="Y756" s="22"/>
      <c r="Z756" s="22"/>
      <c r="AA756" s="5" t="s">
        <v>2310</v>
      </c>
      <c r="AB756" s="5" t="s">
        <v>5030</v>
      </c>
      <c r="AC756" s="34" t="s">
        <v>5031</v>
      </c>
      <c r="AD756" s="21">
        <v>1</v>
      </c>
    </row>
    <row r="757" spans="1:30" x14ac:dyDescent="0.3">
      <c r="A757" s="18" t="str">
        <f t="shared" ref="A757:B757" si="779">IF(AND(ISNUMBER(SEARCH("Yes",C757)),ISNUMBER(SEARCH("Yes",E757)),ISNUMBER(SEARCH("Yes",G757)),ISNUMBER(SEARCH("Yes",I757))),"Yes","No")</f>
        <v>No</v>
      </c>
      <c r="B757" s="18" t="str">
        <f t="shared" si="779"/>
        <v>No</v>
      </c>
      <c r="C757" s="15" t="str">
        <f t="shared" si="527"/>
        <v>No</v>
      </c>
      <c r="D757" s="18" t="str">
        <f t="shared" si="528"/>
        <v>No</v>
      </c>
      <c r="E757" s="18" t="str">
        <f t="shared" si="529"/>
        <v>No</v>
      </c>
      <c r="F757" s="18" t="str">
        <f t="shared" si="530"/>
        <v>No</v>
      </c>
      <c r="G757" s="18" t="str">
        <f t="shared" si="531"/>
        <v>No</v>
      </c>
      <c r="H757" s="18" t="str">
        <f t="shared" si="532"/>
        <v>No</v>
      </c>
      <c r="I757" s="18" t="str">
        <f t="shared" si="533"/>
        <v>Yes</v>
      </c>
      <c r="J757" s="18" t="str">
        <f t="shared" si="534"/>
        <v>Yes</v>
      </c>
      <c r="K757" s="21">
        <v>755</v>
      </c>
      <c r="L757" s="5" t="s">
        <v>1701</v>
      </c>
      <c r="M757" s="5" t="s">
        <v>1702</v>
      </c>
      <c r="N757" s="5" t="s">
        <v>2307</v>
      </c>
      <c r="O757" s="5" t="s">
        <v>152</v>
      </c>
      <c r="P757" s="5" t="s">
        <v>2333</v>
      </c>
      <c r="Q757" s="34" t="s">
        <v>2693</v>
      </c>
      <c r="R757" s="21">
        <v>1</v>
      </c>
      <c r="S757" s="22"/>
      <c r="T757" s="22"/>
      <c r="U757" s="22"/>
      <c r="V757" s="22"/>
      <c r="W757" s="22"/>
      <c r="X757" s="22"/>
      <c r="Y757" s="22"/>
      <c r="Z757" s="22"/>
      <c r="AA757" s="5" t="s">
        <v>2310</v>
      </c>
      <c r="AB757" s="5" t="s">
        <v>2669</v>
      </c>
      <c r="AC757" s="34" t="s">
        <v>2734</v>
      </c>
      <c r="AD757" s="21">
        <v>1</v>
      </c>
    </row>
    <row r="758" spans="1:30" x14ac:dyDescent="0.3">
      <c r="A758" s="18" t="str">
        <f t="shared" ref="A758:B758" si="780">IF(AND(ISNUMBER(SEARCH("Yes",C758)),ISNUMBER(SEARCH("Yes",E758)),ISNUMBER(SEARCH("Yes",G758)),ISNUMBER(SEARCH("Yes",I758))),"Yes","No")</f>
        <v>No</v>
      </c>
      <c r="B758" s="18" t="str">
        <f t="shared" si="780"/>
        <v>No</v>
      </c>
      <c r="C758" s="15" t="str">
        <f t="shared" si="527"/>
        <v>No</v>
      </c>
      <c r="D758" s="18" t="str">
        <f t="shared" si="528"/>
        <v>No</v>
      </c>
      <c r="E758" s="18" t="str">
        <f t="shared" si="529"/>
        <v>No</v>
      </c>
      <c r="F758" s="18" t="str">
        <f t="shared" si="530"/>
        <v>No</v>
      </c>
      <c r="G758" s="18" t="str">
        <f t="shared" si="531"/>
        <v>No</v>
      </c>
      <c r="H758" s="18" t="str">
        <f t="shared" si="532"/>
        <v>No</v>
      </c>
      <c r="I758" s="18" t="str">
        <f t="shared" si="533"/>
        <v>Yes</v>
      </c>
      <c r="J758" s="18" t="str">
        <f t="shared" si="534"/>
        <v>Yes</v>
      </c>
      <c r="K758" s="21">
        <v>756</v>
      </c>
      <c r="L758" s="5" t="s">
        <v>1703</v>
      </c>
      <c r="M758" s="5" t="s">
        <v>1704</v>
      </c>
      <c r="N758" s="5" t="s">
        <v>2307</v>
      </c>
      <c r="O758" s="5" t="s">
        <v>152</v>
      </c>
      <c r="P758" s="5" t="s">
        <v>2667</v>
      </c>
      <c r="Q758" s="34" t="s">
        <v>5032</v>
      </c>
      <c r="R758" s="21">
        <v>1</v>
      </c>
      <c r="S758" s="22"/>
      <c r="T758" s="22"/>
      <c r="U758" s="22"/>
      <c r="V758" s="22"/>
      <c r="W758" s="22"/>
      <c r="X758" s="22"/>
      <c r="Y758" s="22"/>
      <c r="Z758" s="22"/>
      <c r="AA758" s="5" t="s">
        <v>2310</v>
      </c>
      <c r="AB758" s="5" t="s">
        <v>2422</v>
      </c>
      <c r="AC758" s="34" t="s">
        <v>5033</v>
      </c>
      <c r="AD758" s="21">
        <v>1</v>
      </c>
    </row>
    <row r="759" spans="1:30" x14ac:dyDescent="0.3">
      <c r="A759" s="18" t="str">
        <f t="shared" ref="A759:B759" si="781">IF(AND(ISNUMBER(SEARCH("Yes",C759)),ISNUMBER(SEARCH("Yes",E759)),ISNUMBER(SEARCH("Yes",G759)),ISNUMBER(SEARCH("Yes",I759))),"Yes","No")</f>
        <v>No</v>
      </c>
      <c r="B759" s="18" t="str">
        <f t="shared" si="781"/>
        <v>No</v>
      </c>
      <c r="C759" s="15" t="str">
        <f t="shared" si="527"/>
        <v>No</v>
      </c>
      <c r="D759" s="18" t="str">
        <f t="shared" si="528"/>
        <v>No</v>
      </c>
      <c r="E759" s="18" t="str">
        <f t="shared" si="529"/>
        <v>No</v>
      </c>
      <c r="F759" s="18" t="str">
        <f t="shared" si="530"/>
        <v>No</v>
      </c>
      <c r="G759" s="18" t="str">
        <f t="shared" si="531"/>
        <v>No</v>
      </c>
      <c r="H759" s="18" t="str">
        <f t="shared" si="532"/>
        <v>No</v>
      </c>
      <c r="I759" s="18" t="str">
        <f t="shared" si="533"/>
        <v>Yes</v>
      </c>
      <c r="J759" s="18" t="str">
        <f t="shared" si="534"/>
        <v>Yes</v>
      </c>
      <c r="K759" s="21">
        <v>757</v>
      </c>
      <c r="L759" s="5" t="s">
        <v>1705</v>
      </c>
      <c r="M759" s="5" t="s">
        <v>1706</v>
      </c>
      <c r="N759" s="5" t="s">
        <v>2307</v>
      </c>
      <c r="O759" s="5" t="s">
        <v>152</v>
      </c>
      <c r="P759" s="5" t="s">
        <v>2435</v>
      </c>
      <c r="Q759" s="34" t="s">
        <v>5034</v>
      </c>
      <c r="R759" s="21">
        <v>1</v>
      </c>
      <c r="S759" s="22"/>
      <c r="T759" s="22"/>
      <c r="U759" s="22"/>
      <c r="V759" s="22"/>
      <c r="W759" s="22"/>
      <c r="X759" s="22"/>
      <c r="Y759" s="22"/>
      <c r="Z759" s="22"/>
      <c r="AA759" s="5" t="s">
        <v>2310</v>
      </c>
      <c r="AB759" s="5" t="s">
        <v>5035</v>
      </c>
      <c r="AC759" s="34" t="s">
        <v>5036</v>
      </c>
      <c r="AD759" s="21">
        <v>1</v>
      </c>
    </row>
    <row r="760" spans="1:30" x14ac:dyDescent="0.3">
      <c r="A760" s="18" t="str">
        <f t="shared" ref="A760:B760" si="782">IF(AND(ISNUMBER(SEARCH("Yes",C760)),ISNUMBER(SEARCH("Yes",E760)),ISNUMBER(SEARCH("Yes",G760)),ISNUMBER(SEARCH("Yes",I760))),"Yes","No")</f>
        <v>No</v>
      </c>
      <c r="B760" s="18" t="str">
        <f t="shared" si="782"/>
        <v>No</v>
      </c>
      <c r="C760" s="15" t="str">
        <f t="shared" si="527"/>
        <v>No</v>
      </c>
      <c r="D760" s="18" t="str">
        <f t="shared" si="528"/>
        <v>No</v>
      </c>
      <c r="E760" s="18" t="str">
        <f t="shared" si="529"/>
        <v>No</v>
      </c>
      <c r="F760" s="18" t="str">
        <f t="shared" si="530"/>
        <v>No</v>
      </c>
      <c r="G760" s="18" t="str">
        <f t="shared" si="531"/>
        <v>No</v>
      </c>
      <c r="H760" s="18" t="str">
        <f t="shared" si="532"/>
        <v>No</v>
      </c>
      <c r="I760" s="18" t="str">
        <f t="shared" si="533"/>
        <v>Yes</v>
      </c>
      <c r="J760" s="18" t="str">
        <f t="shared" si="534"/>
        <v>No</v>
      </c>
      <c r="K760" s="21">
        <v>758</v>
      </c>
      <c r="L760" s="5" t="s">
        <v>1707</v>
      </c>
      <c r="M760" s="5" t="s">
        <v>1708</v>
      </c>
      <c r="N760" s="5" t="s">
        <v>2307</v>
      </c>
      <c r="O760" s="5" t="s">
        <v>152</v>
      </c>
      <c r="P760" s="5" t="s">
        <v>2435</v>
      </c>
      <c r="Q760" s="34" t="s">
        <v>5037</v>
      </c>
      <c r="R760" s="21">
        <v>1</v>
      </c>
      <c r="S760" s="22"/>
      <c r="T760" s="22"/>
      <c r="U760" s="22"/>
      <c r="V760" s="22"/>
      <c r="W760" s="22"/>
      <c r="X760" s="22"/>
      <c r="Y760" s="22"/>
      <c r="Z760" s="22"/>
      <c r="AA760" s="5" t="s">
        <v>152</v>
      </c>
      <c r="AB760" s="5" t="s">
        <v>5038</v>
      </c>
      <c r="AC760" s="34" t="s">
        <v>5039</v>
      </c>
      <c r="AD760" s="21">
        <v>1</v>
      </c>
    </row>
    <row r="761" spans="1:30" x14ac:dyDescent="0.3">
      <c r="A761" s="18" t="str">
        <f t="shared" ref="A761:B761" si="783">IF(AND(ISNUMBER(SEARCH("Yes",C761)),ISNUMBER(SEARCH("Yes",E761)),ISNUMBER(SEARCH("Yes",G761)),ISNUMBER(SEARCH("Yes",I761))),"Yes","No")</f>
        <v>No</v>
      </c>
      <c r="B761" s="18" t="str">
        <f t="shared" si="783"/>
        <v>No</v>
      </c>
      <c r="C761" s="15" t="str">
        <f t="shared" si="527"/>
        <v>No</v>
      </c>
      <c r="D761" s="18" t="str">
        <f t="shared" si="528"/>
        <v>No</v>
      </c>
      <c r="E761" s="18" t="str">
        <f t="shared" si="529"/>
        <v>No</v>
      </c>
      <c r="F761" s="18" t="str">
        <f t="shared" si="530"/>
        <v>No</v>
      </c>
      <c r="G761" s="18" t="str">
        <f t="shared" si="531"/>
        <v>No</v>
      </c>
      <c r="H761" s="18" t="str">
        <f t="shared" si="532"/>
        <v>No</v>
      </c>
      <c r="I761" s="18" t="str">
        <f t="shared" si="533"/>
        <v>Yes</v>
      </c>
      <c r="J761" s="18" t="str">
        <f t="shared" si="534"/>
        <v>Yes</v>
      </c>
      <c r="K761" s="21">
        <v>759</v>
      </c>
      <c r="L761" s="5" t="s">
        <v>1709</v>
      </c>
      <c r="M761" s="5" t="s">
        <v>1710</v>
      </c>
      <c r="N761" s="5" t="s">
        <v>2307</v>
      </c>
      <c r="O761" s="5" t="s">
        <v>152</v>
      </c>
      <c r="P761" s="5" t="s">
        <v>2724</v>
      </c>
      <c r="Q761" s="34" t="s">
        <v>5040</v>
      </c>
      <c r="R761" s="21">
        <v>1</v>
      </c>
      <c r="S761" s="22"/>
      <c r="T761" s="22"/>
      <c r="U761" s="22"/>
      <c r="V761" s="22"/>
      <c r="W761" s="22"/>
      <c r="X761" s="22"/>
      <c r="Y761" s="22"/>
      <c r="Z761" s="22"/>
      <c r="AA761" s="5" t="s">
        <v>2310</v>
      </c>
      <c r="AB761" s="5" t="s">
        <v>5041</v>
      </c>
      <c r="AC761" s="34" t="s">
        <v>5042</v>
      </c>
      <c r="AD761" s="21">
        <v>1</v>
      </c>
    </row>
    <row r="762" spans="1:30" x14ac:dyDescent="0.3">
      <c r="A762" s="18" t="str">
        <f t="shared" ref="A762:B762" si="784">IF(AND(ISNUMBER(SEARCH("Yes",C762)),ISNUMBER(SEARCH("Yes",E762)),ISNUMBER(SEARCH("Yes",G762)),ISNUMBER(SEARCH("Yes",I762))),"Yes","No")</f>
        <v>No</v>
      </c>
      <c r="B762" s="18" t="str">
        <f t="shared" si="784"/>
        <v>No</v>
      </c>
      <c r="C762" s="15" t="str">
        <f t="shared" si="527"/>
        <v>No</v>
      </c>
      <c r="D762" s="18" t="str">
        <f t="shared" si="528"/>
        <v>No</v>
      </c>
      <c r="E762" s="18" t="str">
        <f t="shared" si="529"/>
        <v>No</v>
      </c>
      <c r="F762" s="18" t="str">
        <f t="shared" si="530"/>
        <v>No</v>
      </c>
      <c r="G762" s="18" t="str">
        <f t="shared" si="531"/>
        <v>No</v>
      </c>
      <c r="H762" s="18" t="str">
        <f t="shared" si="532"/>
        <v>No</v>
      </c>
      <c r="I762" s="18" t="str">
        <f t="shared" si="533"/>
        <v>Yes</v>
      </c>
      <c r="J762" s="18" t="str">
        <f t="shared" si="534"/>
        <v>No</v>
      </c>
      <c r="K762" s="21">
        <v>760</v>
      </c>
      <c r="L762" s="5" t="s">
        <v>1711</v>
      </c>
      <c r="M762" s="5" t="s">
        <v>1712</v>
      </c>
      <c r="N762" s="5" t="s">
        <v>2307</v>
      </c>
      <c r="O762" s="5" t="s">
        <v>152</v>
      </c>
      <c r="P762" s="5" t="s">
        <v>2325</v>
      </c>
      <c r="Q762" s="34" t="s">
        <v>5043</v>
      </c>
      <c r="R762" s="21">
        <v>1</v>
      </c>
      <c r="S762" s="22"/>
      <c r="T762" s="22"/>
      <c r="U762" s="22"/>
      <c r="V762" s="22"/>
      <c r="W762" s="22"/>
      <c r="X762" s="22"/>
      <c r="Y762" s="22"/>
      <c r="Z762" s="22"/>
      <c r="AA762" s="5" t="s">
        <v>152</v>
      </c>
      <c r="AB762" s="5" t="s">
        <v>3693</v>
      </c>
      <c r="AC762" s="34" t="s">
        <v>5044</v>
      </c>
      <c r="AD762" s="21">
        <v>1</v>
      </c>
    </row>
    <row r="763" spans="1:30" x14ac:dyDescent="0.3">
      <c r="A763" s="18" t="str">
        <f t="shared" ref="A763:B763" si="785">IF(AND(ISNUMBER(SEARCH("Yes",C763)),ISNUMBER(SEARCH("Yes",E763)),ISNUMBER(SEARCH("Yes",G763)),ISNUMBER(SEARCH("Yes",I763))),"Yes","No")</f>
        <v>No</v>
      </c>
      <c r="B763" s="18" t="str">
        <f t="shared" si="785"/>
        <v>No</v>
      </c>
      <c r="C763" s="15" t="str">
        <f t="shared" si="527"/>
        <v>No</v>
      </c>
      <c r="D763" s="18" t="str">
        <f t="shared" si="528"/>
        <v>No</v>
      </c>
      <c r="E763" s="18" t="str">
        <f t="shared" si="529"/>
        <v>No</v>
      </c>
      <c r="F763" s="18" t="str">
        <f t="shared" si="530"/>
        <v>No</v>
      </c>
      <c r="G763" s="18" t="str">
        <f t="shared" si="531"/>
        <v>No</v>
      </c>
      <c r="H763" s="18" t="str">
        <f t="shared" si="532"/>
        <v>No</v>
      </c>
      <c r="I763" s="18" t="str">
        <f t="shared" si="533"/>
        <v>Yes</v>
      </c>
      <c r="J763" s="18" t="str">
        <f t="shared" si="534"/>
        <v>Yes</v>
      </c>
      <c r="K763" s="21">
        <v>761</v>
      </c>
      <c r="L763" s="5" t="s">
        <v>1713</v>
      </c>
      <c r="M763" s="5" t="s">
        <v>1714</v>
      </c>
      <c r="N763" s="5" t="s">
        <v>2307</v>
      </c>
      <c r="O763" s="5" t="s">
        <v>152</v>
      </c>
      <c r="P763" s="5" t="s">
        <v>2664</v>
      </c>
      <c r="Q763" s="34" t="s">
        <v>5045</v>
      </c>
      <c r="R763" s="21">
        <v>1</v>
      </c>
      <c r="S763" s="22"/>
      <c r="T763" s="22"/>
      <c r="U763" s="22"/>
      <c r="V763" s="22"/>
      <c r="W763" s="22"/>
      <c r="X763" s="22"/>
      <c r="Y763" s="22"/>
      <c r="Z763" s="22"/>
      <c r="AA763" s="5" t="s">
        <v>2310</v>
      </c>
      <c r="AB763" s="5" t="s">
        <v>3944</v>
      </c>
      <c r="AC763" s="34" t="s">
        <v>3539</v>
      </c>
      <c r="AD763" s="21">
        <v>1</v>
      </c>
    </row>
    <row r="764" spans="1:30" x14ac:dyDescent="0.3">
      <c r="A764" s="18" t="str">
        <f t="shared" ref="A764:B764" si="786">IF(AND(ISNUMBER(SEARCH("Yes",C764)),ISNUMBER(SEARCH("Yes",E764)),ISNUMBER(SEARCH("Yes",G764)),ISNUMBER(SEARCH("Yes",I764))),"Yes","No")</f>
        <v>No</v>
      </c>
      <c r="B764" s="18" t="str">
        <f t="shared" si="786"/>
        <v>No</v>
      </c>
      <c r="C764" s="15" t="str">
        <f t="shared" si="527"/>
        <v>No</v>
      </c>
      <c r="D764" s="18" t="str">
        <f t="shared" si="528"/>
        <v>No</v>
      </c>
      <c r="E764" s="18" t="str">
        <f t="shared" si="529"/>
        <v>No</v>
      </c>
      <c r="F764" s="18" t="str">
        <f t="shared" si="530"/>
        <v>No</v>
      </c>
      <c r="G764" s="18" t="str">
        <f t="shared" si="531"/>
        <v>No</v>
      </c>
      <c r="H764" s="18" t="str">
        <f t="shared" si="532"/>
        <v>No</v>
      </c>
      <c r="I764" s="18" t="str">
        <f t="shared" si="533"/>
        <v>Yes</v>
      </c>
      <c r="J764" s="18" t="str">
        <f t="shared" si="534"/>
        <v>Yes</v>
      </c>
      <c r="K764" s="21">
        <v>762</v>
      </c>
      <c r="L764" s="5" t="s">
        <v>1715</v>
      </c>
      <c r="M764" s="5" t="s">
        <v>1716</v>
      </c>
      <c r="N764" s="5" t="s">
        <v>2307</v>
      </c>
      <c r="O764" s="5" t="s">
        <v>152</v>
      </c>
      <c r="P764" s="5" t="s">
        <v>5046</v>
      </c>
      <c r="Q764" s="34" t="s">
        <v>2803</v>
      </c>
      <c r="R764" s="21">
        <v>1</v>
      </c>
      <c r="S764" s="22"/>
      <c r="T764" s="22"/>
      <c r="U764" s="22"/>
      <c r="V764" s="22"/>
      <c r="W764" s="22"/>
      <c r="X764" s="22"/>
      <c r="Y764" s="22"/>
      <c r="Z764" s="22"/>
      <c r="AA764" s="5" t="s">
        <v>2310</v>
      </c>
      <c r="AB764" s="5" t="s">
        <v>4020</v>
      </c>
      <c r="AC764" s="34" t="s">
        <v>2476</v>
      </c>
      <c r="AD764" s="21">
        <v>1</v>
      </c>
    </row>
    <row r="765" spans="1:30" x14ac:dyDescent="0.3">
      <c r="A765" s="18" t="str">
        <f t="shared" ref="A765:B765" si="787">IF(AND(ISNUMBER(SEARCH("Yes",C765)),ISNUMBER(SEARCH("Yes",E765)),ISNUMBER(SEARCH("Yes",G765)),ISNUMBER(SEARCH("Yes",I765))),"Yes","No")</f>
        <v>No</v>
      </c>
      <c r="B765" s="18" t="str">
        <f t="shared" si="787"/>
        <v>No</v>
      </c>
      <c r="C765" s="15" t="str">
        <f t="shared" si="527"/>
        <v>No</v>
      </c>
      <c r="D765" s="18" t="str">
        <f t="shared" si="528"/>
        <v>No</v>
      </c>
      <c r="E765" s="18" t="str">
        <f t="shared" si="529"/>
        <v>No</v>
      </c>
      <c r="F765" s="18" t="str">
        <f t="shared" si="530"/>
        <v>No</v>
      </c>
      <c r="G765" s="18" t="str">
        <f t="shared" si="531"/>
        <v>No</v>
      </c>
      <c r="H765" s="18" t="str">
        <f t="shared" si="532"/>
        <v>No</v>
      </c>
      <c r="I765" s="18" t="str">
        <f t="shared" si="533"/>
        <v>Yes</v>
      </c>
      <c r="J765" s="18" t="str">
        <f t="shared" si="534"/>
        <v>Yes</v>
      </c>
      <c r="K765" s="21">
        <v>763</v>
      </c>
      <c r="L765" s="5" t="s">
        <v>1717</v>
      </c>
      <c r="M765" s="5" t="s">
        <v>1718</v>
      </c>
      <c r="N765" s="5" t="s">
        <v>2307</v>
      </c>
      <c r="O765" s="5" t="s">
        <v>152</v>
      </c>
      <c r="P765" s="5" t="s">
        <v>2724</v>
      </c>
      <c r="Q765" s="34" t="s">
        <v>5047</v>
      </c>
      <c r="R765" s="21">
        <v>1</v>
      </c>
      <c r="S765" s="22"/>
      <c r="T765" s="22"/>
      <c r="U765" s="22"/>
      <c r="V765" s="22"/>
      <c r="W765" s="22"/>
      <c r="X765" s="22"/>
      <c r="Y765" s="22"/>
      <c r="Z765" s="22"/>
      <c r="AA765" s="5" t="s">
        <v>2310</v>
      </c>
      <c r="AB765" s="5" t="s">
        <v>5048</v>
      </c>
      <c r="AC765" s="34" t="s">
        <v>5049</v>
      </c>
      <c r="AD765" s="21">
        <v>1</v>
      </c>
    </row>
    <row r="766" spans="1:30" x14ac:dyDescent="0.3">
      <c r="A766" s="18" t="str">
        <f t="shared" ref="A766:B766" si="788">IF(AND(ISNUMBER(SEARCH("Yes",C766)),ISNUMBER(SEARCH("Yes",E766)),ISNUMBER(SEARCH("Yes",G766)),ISNUMBER(SEARCH("Yes",I766))),"Yes","No")</f>
        <v>No</v>
      </c>
      <c r="B766" s="18" t="str">
        <f t="shared" si="788"/>
        <v>No</v>
      </c>
      <c r="C766" s="15" t="str">
        <f t="shared" si="527"/>
        <v>No</v>
      </c>
      <c r="D766" s="18" t="str">
        <f t="shared" si="528"/>
        <v>No</v>
      </c>
      <c r="E766" s="18" t="str">
        <f t="shared" si="529"/>
        <v>No</v>
      </c>
      <c r="F766" s="18" t="str">
        <f t="shared" si="530"/>
        <v>No</v>
      </c>
      <c r="G766" s="18" t="str">
        <f t="shared" si="531"/>
        <v>No</v>
      </c>
      <c r="H766" s="18" t="str">
        <f t="shared" si="532"/>
        <v>No</v>
      </c>
      <c r="I766" s="18" t="str">
        <f t="shared" si="533"/>
        <v>Yes</v>
      </c>
      <c r="J766" s="18" t="str">
        <f t="shared" si="534"/>
        <v>Yes</v>
      </c>
      <c r="K766" s="21">
        <v>764</v>
      </c>
      <c r="L766" s="5" t="s">
        <v>1719</v>
      </c>
      <c r="M766" s="5" t="s">
        <v>1720</v>
      </c>
      <c r="N766" s="5" t="s">
        <v>2307</v>
      </c>
      <c r="O766" s="5" t="s">
        <v>152</v>
      </c>
      <c r="P766" s="5" t="s">
        <v>5050</v>
      </c>
      <c r="Q766" s="34" t="s">
        <v>5051</v>
      </c>
      <c r="R766" s="21">
        <v>1</v>
      </c>
      <c r="S766" s="22"/>
      <c r="T766" s="22"/>
      <c r="U766" s="22"/>
      <c r="V766" s="22"/>
      <c r="W766" s="22"/>
      <c r="X766" s="22"/>
      <c r="Y766" s="22"/>
      <c r="Z766" s="22"/>
      <c r="AA766" s="5" t="s">
        <v>24</v>
      </c>
      <c r="AB766" s="5" t="s">
        <v>5052</v>
      </c>
      <c r="AC766" s="34" t="s">
        <v>5053</v>
      </c>
      <c r="AD766" s="21">
        <v>1</v>
      </c>
    </row>
    <row r="767" spans="1:30" x14ac:dyDescent="0.3">
      <c r="A767" s="18" t="str">
        <f t="shared" ref="A767:B767" si="789">IF(AND(ISNUMBER(SEARCH("Yes",C767)),ISNUMBER(SEARCH("Yes",E767)),ISNUMBER(SEARCH("Yes",G767)),ISNUMBER(SEARCH("Yes",I767))),"Yes","No")</f>
        <v>No</v>
      </c>
      <c r="B767" s="18" t="str">
        <f t="shared" si="789"/>
        <v>No</v>
      </c>
      <c r="C767" s="15" t="str">
        <f t="shared" ref="C767:C1021" si="790">IF(ISNUMBER(SEARCH("No;",Q767)),"No","Yes")</f>
        <v>No</v>
      </c>
      <c r="D767" s="18" t="str">
        <f t="shared" ref="D767:D1021" si="791">IF(ISNUMBER(SEARCH("No",O767)),"No","Yes")</f>
        <v>No</v>
      </c>
      <c r="E767" s="18" t="str">
        <f t="shared" ref="E767:E1021" si="792">IF(ISNUMBER(SEARCH("No;",U767)),"No",IF(ISBLANK(U767),"No","Yes"))</f>
        <v>No</v>
      </c>
      <c r="F767" s="18" t="str">
        <f t="shared" ref="F767:F1021" si="793">IF(ISNUMBER(SEARCH("No;",S767)),"No",IF(ISBLANK(S767),"No","Yes"))</f>
        <v>No</v>
      </c>
      <c r="G767" s="18" t="str">
        <f t="shared" ref="G767:G1021" si="794">IF(ISNUMBER(SEARCH("No;",Y767)),"No",IF(ISBLANK(Y767),"No","Yes"))</f>
        <v>No</v>
      </c>
      <c r="H767" s="18" t="str">
        <f t="shared" ref="H767:H1021" si="795">IF(ISNUMBER(SEARCH("No;",W767)),"No",IF(ISBLANK(W767),"No","Yes"))</f>
        <v>No</v>
      </c>
      <c r="I767" s="18" t="str">
        <f t="shared" ref="I767:I1021" si="796">IF(ISNUMBER(SEARCH("No;",AC767)),"No",IF(ISBLANK(AC767),"No","Yes"))</f>
        <v>Yes</v>
      </c>
      <c r="J767" s="18" t="str">
        <f t="shared" ref="J767:J1021" si="797">IF(ISNUMBER(SEARCH("No",AA767)),"No",IF(ISBLANK(AA767),"No","Yes"))</f>
        <v>Yes</v>
      </c>
      <c r="K767" s="21">
        <v>765</v>
      </c>
      <c r="L767" s="5" t="s">
        <v>1721</v>
      </c>
      <c r="M767" s="5" t="s">
        <v>1722</v>
      </c>
      <c r="N767" s="5" t="s">
        <v>2307</v>
      </c>
      <c r="O767" s="5" t="s">
        <v>152</v>
      </c>
      <c r="P767" s="5" t="s">
        <v>2724</v>
      </c>
      <c r="Q767" s="34" t="s">
        <v>5054</v>
      </c>
      <c r="R767" s="21">
        <v>1</v>
      </c>
      <c r="S767" s="22"/>
      <c r="T767" s="22"/>
      <c r="U767" s="22"/>
      <c r="V767" s="22"/>
      <c r="W767" s="22"/>
      <c r="X767" s="22"/>
      <c r="Y767" s="22"/>
      <c r="Z767" s="22"/>
      <c r="AA767" s="5" t="s">
        <v>24</v>
      </c>
      <c r="AB767" s="5" t="s">
        <v>5055</v>
      </c>
      <c r="AC767" s="34" t="s">
        <v>5056</v>
      </c>
      <c r="AD767" s="21">
        <v>1</v>
      </c>
    </row>
    <row r="768" spans="1:30" x14ac:dyDescent="0.3">
      <c r="A768" s="18" t="str">
        <f t="shared" ref="A768:B768" si="798">IF(AND(ISNUMBER(SEARCH("Yes",C768)),ISNUMBER(SEARCH("Yes",E768)),ISNUMBER(SEARCH("Yes",G768)),ISNUMBER(SEARCH("Yes",I768))),"Yes","No")</f>
        <v>Yes</v>
      </c>
      <c r="B768" s="18" t="str">
        <f t="shared" si="798"/>
        <v>Yes</v>
      </c>
      <c r="C768" s="15" t="str">
        <f t="shared" si="790"/>
        <v>Yes</v>
      </c>
      <c r="D768" s="18" t="str">
        <f t="shared" si="791"/>
        <v>Yes</v>
      </c>
      <c r="E768" s="18" t="str">
        <f t="shared" si="792"/>
        <v>Yes</v>
      </c>
      <c r="F768" s="18" t="str">
        <f t="shared" si="793"/>
        <v>Yes</v>
      </c>
      <c r="G768" s="18" t="str">
        <f t="shared" si="794"/>
        <v>Yes</v>
      </c>
      <c r="H768" s="18" t="str">
        <f t="shared" si="795"/>
        <v>Yes</v>
      </c>
      <c r="I768" s="18" t="str">
        <f t="shared" si="796"/>
        <v>Yes</v>
      </c>
      <c r="J768" s="18" t="str">
        <f t="shared" si="797"/>
        <v>Yes</v>
      </c>
      <c r="K768" s="21">
        <v>766</v>
      </c>
      <c r="L768" s="5" t="s">
        <v>122</v>
      </c>
      <c r="M768" s="5" t="s">
        <v>123</v>
      </c>
      <c r="N768" s="5" t="s">
        <v>2307</v>
      </c>
      <c r="O768" s="5" t="s">
        <v>24</v>
      </c>
      <c r="P768" s="5" t="s">
        <v>5057</v>
      </c>
      <c r="Q768" s="34" t="s">
        <v>5058</v>
      </c>
      <c r="R768" s="21">
        <v>1</v>
      </c>
      <c r="S768" s="5" t="s">
        <v>24</v>
      </c>
      <c r="T768" s="5" t="s">
        <v>5059</v>
      </c>
      <c r="U768" s="34" t="s">
        <v>5060</v>
      </c>
      <c r="V768" s="21">
        <v>1</v>
      </c>
      <c r="W768" s="5" t="s">
        <v>24</v>
      </c>
      <c r="X768" s="5" t="s">
        <v>5061</v>
      </c>
      <c r="Y768" s="34" t="s">
        <v>5062</v>
      </c>
      <c r="Z768" s="21">
        <v>1</v>
      </c>
      <c r="AA768" s="5" t="s">
        <v>2310</v>
      </c>
      <c r="AB768" s="5" t="s">
        <v>5063</v>
      </c>
      <c r="AC768" s="34" t="s">
        <v>5064</v>
      </c>
      <c r="AD768" s="21">
        <v>1</v>
      </c>
    </row>
    <row r="769" spans="1:30" x14ac:dyDescent="0.3">
      <c r="A769" s="18" t="str">
        <f t="shared" ref="A769:B769" si="799">IF(AND(ISNUMBER(SEARCH("Yes",C769)),ISNUMBER(SEARCH("Yes",E769)),ISNUMBER(SEARCH("Yes",G769)),ISNUMBER(SEARCH("Yes",I769))),"Yes","No")</f>
        <v>No</v>
      </c>
      <c r="B769" s="18" t="str">
        <f t="shared" si="799"/>
        <v>No</v>
      </c>
      <c r="C769" s="15" t="str">
        <f t="shared" si="790"/>
        <v>No</v>
      </c>
      <c r="D769" s="18" t="str">
        <f t="shared" si="791"/>
        <v>No</v>
      </c>
      <c r="E769" s="18" t="str">
        <f t="shared" si="792"/>
        <v>No</v>
      </c>
      <c r="F769" s="18" t="str">
        <f t="shared" si="793"/>
        <v>No</v>
      </c>
      <c r="G769" s="18" t="str">
        <f t="shared" si="794"/>
        <v>No</v>
      </c>
      <c r="H769" s="18" t="str">
        <f t="shared" si="795"/>
        <v>No</v>
      </c>
      <c r="I769" s="18" t="str">
        <f t="shared" si="796"/>
        <v>Yes</v>
      </c>
      <c r="J769" s="18" t="str">
        <f t="shared" si="797"/>
        <v>Yes</v>
      </c>
      <c r="K769" s="21">
        <v>767</v>
      </c>
      <c r="L769" s="5" t="s">
        <v>1723</v>
      </c>
      <c r="M769" s="5" t="s">
        <v>1724</v>
      </c>
      <c r="N769" s="5" t="s">
        <v>2307</v>
      </c>
      <c r="O769" s="5" t="s">
        <v>152</v>
      </c>
      <c r="P769" s="5" t="s">
        <v>5065</v>
      </c>
      <c r="Q769" s="34" t="s">
        <v>5066</v>
      </c>
      <c r="R769" s="21">
        <v>1</v>
      </c>
      <c r="S769" s="22"/>
      <c r="T769" s="22"/>
      <c r="U769" s="22"/>
      <c r="V769" s="22"/>
      <c r="W769" s="22"/>
      <c r="X769" s="22"/>
      <c r="Y769" s="22"/>
      <c r="Z769" s="22"/>
      <c r="AA769" s="5" t="s">
        <v>2310</v>
      </c>
      <c r="AB769" s="5" t="s">
        <v>2422</v>
      </c>
      <c r="AC769" s="34" t="s">
        <v>2723</v>
      </c>
      <c r="AD769" s="21">
        <v>1</v>
      </c>
    </row>
    <row r="770" spans="1:30" x14ac:dyDescent="0.3">
      <c r="A770" s="18" t="str">
        <f t="shared" ref="A770:B770" si="800">IF(AND(ISNUMBER(SEARCH("Yes",C770)),ISNUMBER(SEARCH("Yes",E770)),ISNUMBER(SEARCH("Yes",G770)),ISNUMBER(SEARCH("Yes",I770))),"Yes","No")</f>
        <v>No</v>
      </c>
      <c r="B770" s="18" t="str">
        <f t="shared" si="800"/>
        <v>No</v>
      </c>
      <c r="C770" s="15" t="str">
        <f t="shared" si="790"/>
        <v>No</v>
      </c>
      <c r="D770" s="18" t="str">
        <f t="shared" si="791"/>
        <v>No</v>
      </c>
      <c r="E770" s="18" t="str">
        <f t="shared" si="792"/>
        <v>No</v>
      </c>
      <c r="F770" s="18" t="str">
        <f t="shared" si="793"/>
        <v>No</v>
      </c>
      <c r="G770" s="18" t="str">
        <f t="shared" si="794"/>
        <v>No</v>
      </c>
      <c r="H770" s="18" t="str">
        <f t="shared" si="795"/>
        <v>No</v>
      </c>
      <c r="I770" s="18" t="str">
        <f t="shared" si="796"/>
        <v>Yes</v>
      </c>
      <c r="J770" s="18" t="str">
        <f t="shared" si="797"/>
        <v>Yes</v>
      </c>
      <c r="K770" s="21">
        <v>768</v>
      </c>
      <c r="L770" s="5" t="s">
        <v>1725</v>
      </c>
      <c r="M770" s="5" t="s">
        <v>1726</v>
      </c>
      <c r="N770" s="5" t="s">
        <v>2307</v>
      </c>
      <c r="O770" s="5" t="s">
        <v>152</v>
      </c>
      <c r="P770" s="5" t="s">
        <v>2317</v>
      </c>
      <c r="Q770" s="34" t="s">
        <v>5067</v>
      </c>
      <c r="R770" s="21">
        <v>1</v>
      </c>
      <c r="S770" s="22"/>
      <c r="T770" s="22"/>
      <c r="U770" s="22"/>
      <c r="V770" s="22"/>
      <c r="W770" s="22"/>
      <c r="X770" s="22"/>
      <c r="Y770" s="22"/>
      <c r="Z770" s="22"/>
      <c r="AA770" s="5" t="s">
        <v>24</v>
      </c>
      <c r="AB770" s="5" t="s">
        <v>5068</v>
      </c>
      <c r="AC770" s="34" t="s">
        <v>5069</v>
      </c>
      <c r="AD770" s="21">
        <v>1</v>
      </c>
    </row>
    <row r="771" spans="1:30" x14ac:dyDescent="0.3">
      <c r="A771" s="18" t="str">
        <f t="shared" ref="A771:B771" si="801">IF(AND(ISNUMBER(SEARCH("Yes",C771)),ISNUMBER(SEARCH("Yes",E771)),ISNUMBER(SEARCH("Yes",G771)),ISNUMBER(SEARCH("Yes",I771))),"Yes","No")</f>
        <v>No</v>
      </c>
      <c r="B771" s="18" t="str">
        <f t="shared" si="801"/>
        <v>No</v>
      </c>
      <c r="C771" s="15" t="str">
        <f t="shared" si="790"/>
        <v>No</v>
      </c>
      <c r="D771" s="18" t="str">
        <f t="shared" si="791"/>
        <v>No</v>
      </c>
      <c r="E771" s="18" t="str">
        <f t="shared" si="792"/>
        <v>No</v>
      </c>
      <c r="F771" s="18" t="str">
        <f t="shared" si="793"/>
        <v>No</v>
      </c>
      <c r="G771" s="18" t="str">
        <f t="shared" si="794"/>
        <v>No</v>
      </c>
      <c r="H771" s="18" t="str">
        <f t="shared" si="795"/>
        <v>No</v>
      </c>
      <c r="I771" s="18" t="str">
        <f t="shared" si="796"/>
        <v>Yes</v>
      </c>
      <c r="J771" s="18" t="str">
        <f t="shared" si="797"/>
        <v>Yes</v>
      </c>
      <c r="K771" s="21">
        <v>769</v>
      </c>
      <c r="L771" s="5" t="s">
        <v>1727</v>
      </c>
      <c r="M771" s="5" t="s">
        <v>1728</v>
      </c>
      <c r="N771" s="5" t="s">
        <v>2307</v>
      </c>
      <c r="O771" s="5" t="s">
        <v>152</v>
      </c>
      <c r="P771" s="5" t="s">
        <v>5070</v>
      </c>
      <c r="Q771" s="34" t="s">
        <v>5071</v>
      </c>
      <c r="R771" s="21">
        <v>1</v>
      </c>
      <c r="S771" s="22"/>
      <c r="T771" s="22"/>
      <c r="U771" s="22"/>
      <c r="V771" s="22"/>
      <c r="W771" s="22"/>
      <c r="X771" s="22"/>
      <c r="Y771" s="22"/>
      <c r="Z771" s="22"/>
      <c r="AA771" s="5" t="s">
        <v>2310</v>
      </c>
      <c r="AB771" s="5" t="s">
        <v>5072</v>
      </c>
      <c r="AC771" s="34" t="s">
        <v>5073</v>
      </c>
      <c r="AD771" s="21">
        <v>1</v>
      </c>
    </row>
    <row r="772" spans="1:30" x14ac:dyDescent="0.3">
      <c r="A772" s="18" t="str">
        <f t="shared" ref="A772:B772" si="802">IF(AND(ISNUMBER(SEARCH("Yes",C772)),ISNUMBER(SEARCH("Yes",E772)),ISNUMBER(SEARCH("Yes",G772)),ISNUMBER(SEARCH("Yes",I772))),"Yes","No")</f>
        <v>No</v>
      </c>
      <c r="B772" s="18" t="str">
        <f t="shared" si="802"/>
        <v>No</v>
      </c>
      <c r="C772" s="15" t="str">
        <f t="shared" si="790"/>
        <v>No</v>
      </c>
      <c r="D772" s="18" t="str">
        <f t="shared" si="791"/>
        <v>No</v>
      </c>
      <c r="E772" s="18" t="str">
        <f t="shared" si="792"/>
        <v>No</v>
      </c>
      <c r="F772" s="18" t="str">
        <f t="shared" si="793"/>
        <v>No</v>
      </c>
      <c r="G772" s="18" t="str">
        <f t="shared" si="794"/>
        <v>No</v>
      </c>
      <c r="H772" s="18" t="str">
        <f t="shared" si="795"/>
        <v>No</v>
      </c>
      <c r="I772" s="18" t="str">
        <f t="shared" si="796"/>
        <v>Yes</v>
      </c>
      <c r="J772" s="18" t="str">
        <f t="shared" si="797"/>
        <v>Yes</v>
      </c>
      <c r="K772" s="21">
        <v>770</v>
      </c>
      <c r="L772" s="36" t="s">
        <v>5074</v>
      </c>
      <c r="M772" s="5" t="s">
        <v>1730</v>
      </c>
      <c r="N772" s="5" t="s">
        <v>2307</v>
      </c>
      <c r="O772" s="5" t="s">
        <v>152</v>
      </c>
      <c r="P772" s="5" t="s">
        <v>2431</v>
      </c>
      <c r="Q772" s="34" t="s">
        <v>5075</v>
      </c>
      <c r="R772" s="21">
        <v>1</v>
      </c>
      <c r="S772" s="22"/>
      <c r="T772" s="22"/>
      <c r="U772" s="22"/>
      <c r="V772" s="22"/>
      <c r="W772" s="22"/>
      <c r="X772" s="22"/>
      <c r="Y772" s="22"/>
      <c r="Z772" s="22"/>
      <c r="AA772" s="5" t="s">
        <v>2310</v>
      </c>
      <c r="AB772" s="5" t="s">
        <v>5076</v>
      </c>
      <c r="AC772" s="34" t="s">
        <v>5077</v>
      </c>
      <c r="AD772" s="21">
        <v>1</v>
      </c>
    </row>
    <row r="773" spans="1:30" x14ac:dyDescent="0.3">
      <c r="A773" s="18" t="str">
        <f t="shared" ref="A773:B773" si="803">IF(AND(ISNUMBER(SEARCH("Yes",C773)),ISNUMBER(SEARCH("Yes",E773)),ISNUMBER(SEARCH("Yes",G773)),ISNUMBER(SEARCH("Yes",I773))),"Yes","No")</f>
        <v>No</v>
      </c>
      <c r="B773" s="18" t="str">
        <f t="shared" si="803"/>
        <v>No</v>
      </c>
      <c r="C773" s="15" t="str">
        <f t="shared" si="790"/>
        <v>No</v>
      </c>
      <c r="D773" s="18" t="str">
        <f t="shared" si="791"/>
        <v>No</v>
      </c>
      <c r="E773" s="18" t="str">
        <f t="shared" si="792"/>
        <v>No</v>
      </c>
      <c r="F773" s="18" t="str">
        <f t="shared" si="793"/>
        <v>No</v>
      </c>
      <c r="G773" s="18" t="str">
        <f t="shared" si="794"/>
        <v>No</v>
      </c>
      <c r="H773" s="18" t="str">
        <f t="shared" si="795"/>
        <v>No</v>
      </c>
      <c r="I773" s="18" t="str">
        <f t="shared" si="796"/>
        <v>Yes</v>
      </c>
      <c r="J773" s="18" t="str">
        <f t="shared" si="797"/>
        <v>Yes</v>
      </c>
      <c r="K773" s="21">
        <v>771</v>
      </c>
      <c r="L773" s="5" t="s">
        <v>1731</v>
      </c>
      <c r="M773" s="5" t="s">
        <v>1732</v>
      </c>
      <c r="N773" s="5" t="s">
        <v>2307</v>
      </c>
      <c r="O773" s="5" t="s">
        <v>152</v>
      </c>
      <c r="P773" s="5" t="s">
        <v>5078</v>
      </c>
      <c r="Q773" s="34" t="s">
        <v>5079</v>
      </c>
      <c r="R773" s="21">
        <v>1</v>
      </c>
      <c r="S773" s="22"/>
      <c r="T773" s="22"/>
      <c r="U773" s="22"/>
      <c r="V773" s="22"/>
      <c r="W773" s="22"/>
      <c r="X773" s="22"/>
      <c r="Y773" s="22"/>
      <c r="Z773" s="22"/>
      <c r="AA773" s="5" t="s">
        <v>24</v>
      </c>
      <c r="AB773" s="5" t="s">
        <v>5080</v>
      </c>
      <c r="AC773" s="34" t="s">
        <v>5081</v>
      </c>
      <c r="AD773" s="21">
        <v>1</v>
      </c>
    </row>
    <row r="774" spans="1:30" x14ac:dyDescent="0.3">
      <c r="A774" s="18" t="str">
        <f t="shared" ref="A774:B774" si="804">IF(AND(ISNUMBER(SEARCH("Yes",C774)),ISNUMBER(SEARCH("Yes",E774)),ISNUMBER(SEARCH("Yes",G774)),ISNUMBER(SEARCH("Yes",I774))),"Yes","No")</f>
        <v>No</v>
      </c>
      <c r="B774" s="18" t="str">
        <f t="shared" si="804"/>
        <v>No</v>
      </c>
      <c r="C774" s="15" t="str">
        <f t="shared" si="790"/>
        <v>No</v>
      </c>
      <c r="D774" s="18" t="str">
        <f t="shared" si="791"/>
        <v>No</v>
      </c>
      <c r="E774" s="18" t="str">
        <f t="shared" si="792"/>
        <v>No</v>
      </c>
      <c r="F774" s="18" t="str">
        <f t="shared" si="793"/>
        <v>No</v>
      </c>
      <c r="G774" s="18" t="str">
        <f t="shared" si="794"/>
        <v>No</v>
      </c>
      <c r="H774" s="18" t="str">
        <f t="shared" si="795"/>
        <v>No</v>
      </c>
      <c r="I774" s="18" t="str">
        <f t="shared" si="796"/>
        <v>Yes</v>
      </c>
      <c r="J774" s="18" t="str">
        <f t="shared" si="797"/>
        <v>Yes</v>
      </c>
      <c r="K774" s="21">
        <v>772</v>
      </c>
      <c r="L774" s="5" t="s">
        <v>1733</v>
      </c>
      <c r="M774" s="5" t="s">
        <v>1734</v>
      </c>
      <c r="N774" s="5" t="s">
        <v>2307</v>
      </c>
      <c r="O774" s="5" t="s">
        <v>152</v>
      </c>
      <c r="P774" s="5" t="s">
        <v>2317</v>
      </c>
      <c r="Q774" s="34" t="s">
        <v>5082</v>
      </c>
      <c r="R774" s="21">
        <v>1</v>
      </c>
      <c r="S774" s="22"/>
      <c r="T774" s="22"/>
      <c r="U774" s="22"/>
      <c r="V774" s="22"/>
      <c r="W774" s="22"/>
      <c r="X774" s="22"/>
      <c r="Y774" s="22"/>
      <c r="Z774" s="22"/>
      <c r="AA774" s="5" t="s">
        <v>2310</v>
      </c>
      <c r="AB774" s="5" t="s">
        <v>5083</v>
      </c>
      <c r="AC774" s="34" t="s">
        <v>5084</v>
      </c>
      <c r="AD774" s="21">
        <v>1</v>
      </c>
    </row>
    <row r="775" spans="1:30" x14ac:dyDescent="0.3">
      <c r="A775" s="18" t="str">
        <f t="shared" ref="A775:B775" si="805">IF(AND(ISNUMBER(SEARCH("Yes",C775)),ISNUMBER(SEARCH("Yes",E775)),ISNUMBER(SEARCH("Yes",G775)),ISNUMBER(SEARCH("Yes",I775))),"Yes","No")</f>
        <v>No</v>
      </c>
      <c r="B775" s="18" t="str">
        <f t="shared" si="805"/>
        <v>No</v>
      </c>
      <c r="C775" s="15" t="str">
        <f t="shared" si="790"/>
        <v>No</v>
      </c>
      <c r="D775" s="18" t="str">
        <f t="shared" si="791"/>
        <v>No</v>
      </c>
      <c r="E775" s="18" t="str">
        <f t="shared" si="792"/>
        <v>No</v>
      </c>
      <c r="F775" s="18" t="str">
        <f t="shared" si="793"/>
        <v>No</v>
      </c>
      <c r="G775" s="18" t="str">
        <f t="shared" si="794"/>
        <v>No</v>
      </c>
      <c r="H775" s="18" t="str">
        <f t="shared" si="795"/>
        <v>No</v>
      </c>
      <c r="I775" s="18" t="str">
        <f t="shared" si="796"/>
        <v>Yes</v>
      </c>
      <c r="J775" s="18" t="str">
        <f t="shared" si="797"/>
        <v>Yes</v>
      </c>
      <c r="K775" s="21">
        <v>773</v>
      </c>
      <c r="L775" s="5" t="s">
        <v>1735</v>
      </c>
      <c r="M775" s="5" t="s">
        <v>1736</v>
      </c>
      <c r="N775" s="5" t="s">
        <v>2307</v>
      </c>
      <c r="O775" s="5" t="s">
        <v>152</v>
      </c>
      <c r="P775" s="5" t="s">
        <v>2449</v>
      </c>
      <c r="Q775" s="34" t="s">
        <v>5085</v>
      </c>
      <c r="R775" s="21">
        <v>1</v>
      </c>
      <c r="S775" s="22"/>
      <c r="T775" s="22"/>
      <c r="U775" s="22"/>
      <c r="V775" s="22"/>
      <c r="W775" s="22"/>
      <c r="X775" s="22"/>
      <c r="Y775" s="22"/>
      <c r="Z775" s="22"/>
      <c r="AA775" s="5" t="s">
        <v>2310</v>
      </c>
      <c r="AB775" s="5" t="s">
        <v>5086</v>
      </c>
      <c r="AC775" s="34" t="s">
        <v>5087</v>
      </c>
      <c r="AD775" s="21">
        <v>1</v>
      </c>
    </row>
    <row r="776" spans="1:30" x14ac:dyDescent="0.3">
      <c r="A776" s="18" t="str">
        <f t="shared" ref="A776:B776" si="806">IF(AND(ISNUMBER(SEARCH("Yes",C776)),ISNUMBER(SEARCH("Yes",E776)),ISNUMBER(SEARCH("Yes",G776)),ISNUMBER(SEARCH("Yes",I776))),"Yes","No")</f>
        <v>No</v>
      </c>
      <c r="B776" s="18" t="str">
        <f t="shared" si="806"/>
        <v>No</v>
      </c>
      <c r="C776" s="15" t="str">
        <f t="shared" si="790"/>
        <v>No</v>
      </c>
      <c r="D776" s="18" t="str">
        <f t="shared" si="791"/>
        <v>No</v>
      </c>
      <c r="E776" s="18" t="str">
        <f t="shared" si="792"/>
        <v>No</v>
      </c>
      <c r="F776" s="18" t="str">
        <f t="shared" si="793"/>
        <v>No</v>
      </c>
      <c r="G776" s="18" t="str">
        <f t="shared" si="794"/>
        <v>No</v>
      </c>
      <c r="H776" s="18" t="str">
        <f t="shared" si="795"/>
        <v>No</v>
      </c>
      <c r="I776" s="18" t="str">
        <f t="shared" si="796"/>
        <v>Yes</v>
      </c>
      <c r="J776" s="18" t="str">
        <f t="shared" si="797"/>
        <v>Yes</v>
      </c>
      <c r="K776" s="21">
        <v>774</v>
      </c>
      <c r="L776" s="5" t="s">
        <v>1737</v>
      </c>
      <c r="M776" s="5" t="s">
        <v>1738</v>
      </c>
      <c r="N776" s="5" t="s">
        <v>2307</v>
      </c>
      <c r="O776" s="5" t="s">
        <v>152</v>
      </c>
      <c r="P776" s="5" t="s">
        <v>2333</v>
      </c>
      <c r="Q776" s="34" t="s">
        <v>5088</v>
      </c>
      <c r="R776" s="21">
        <v>1</v>
      </c>
      <c r="S776" s="22"/>
      <c r="T776" s="22"/>
      <c r="U776" s="22"/>
      <c r="V776" s="22"/>
      <c r="W776" s="22"/>
      <c r="X776" s="22"/>
      <c r="Y776" s="22"/>
      <c r="Z776" s="22"/>
      <c r="AA776" s="5" t="s">
        <v>2310</v>
      </c>
      <c r="AB776" s="5" t="s">
        <v>2422</v>
      </c>
      <c r="AC776" s="34" t="s">
        <v>2471</v>
      </c>
      <c r="AD776" s="21">
        <v>1</v>
      </c>
    </row>
    <row r="777" spans="1:30" x14ac:dyDescent="0.3">
      <c r="A777" s="18" t="str">
        <f t="shared" ref="A777:B777" si="807">IF(AND(ISNUMBER(SEARCH("Yes",C777)),ISNUMBER(SEARCH("Yes",E777)),ISNUMBER(SEARCH("Yes",G777)),ISNUMBER(SEARCH("Yes",I777))),"Yes","No")</f>
        <v>No</v>
      </c>
      <c r="B777" s="18" t="str">
        <f t="shared" si="807"/>
        <v>No</v>
      </c>
      <c r="C777" s="15" t="str">
        <f t="shared" si="790"/>
        <v>No</v>
      </c>
      <c r="D777" s="18" t="str">
        <f t="shared" si="791"/>
        <v>No</v>
      </c>
      <c r="E777" s="18" t="str">
        <f t="shared" si="792"/>
        <v>No</v>
      </c>
      <c r="F777" s="18" t="str">
        <f t="shared" si="793"/>
        <v>No</v>
      </c>
      <c r="G777" s="18" t="str">
        <f t="shared" si="794"/>
        <v>No</v>
      </c>
      <c r="H777" s="18" t="str">
        <f t="shared" si="795"/>
        <v>No</v>
      </c>
      <c r="I777" s="18" t="str">
        <f t="shared" si="796"/>
        <v>Yes</v>
      </c>
      <c r="J777" s="18" t="str">
        <f t="shared" si="797"/>
        <v>Yes</v>
      </c>
      <c r="K777" s="21">
        <v>775</v>
      </c>
      <c r="L777" s="5" t="s">
        <v>1739</v>
      </c>
      <c r="M777" s="5" t="s">
        <v>1740</v>
      </c>
      <c r="N777" s="5" t="s">
        <v>2307</v>
      </c>
      <c r="O777" s="5" t="s">
        <v>152</v>
      </c>
      <c r="P777" s="5" t="s">
        <v>2446</v>
      </c>
      <c r="Q777" s="34" t="s">
        <v>2447</v>
      </c>
      <c r="R777" s="21">
        <v>1</v>
      </c>
      <c r="S777" s="22"/>
      <c r="T777" s="22"/>
      <c r="U777" s="22"/>
      <c r="V777" s="22"/>
      <c r="W777" s="22"/>
      <c r="X777" s="22"/>
      <c r="Y777" s="22"/>
      <c r="Z777" s="22"/>
      <c r="AA777" s="5" t="s">
        <v>24</v>
      </c>
      <c r="AB777" s="5" t="s">
        <v>5089</v>
      </c>
      <c r="AC777" s="34" t="s">
        <v>5090</v>
      </c>
      <c r="AD777" s="21">
        <v>1</v>
      </c>
    </row>
    <row r="778" spans="1:30" x14ac:dyDescent="0.3">
      <c r="A778" s="18" t="str">
        <f t="shared" ref="A778:B778" si="808">IF(AND(ISNUMBER(SEARCH("Yes",C778)),ISNUMBER(SEARCH("Yes",E778)),ISNUMBER(SEARCH("Yes",G778)),ISNUMBER(SEARCH("Yes",I778))),"Yes","No")</f>
        <v>No</v>
      </c>
      <c r="B778" s="18" t="str">
        <f t="shared" si="808"/>
        <v>No</v>
      </c>
      <c r="C778" s="15" t="str">
        <f t="shared" si="790"/>
        <v>No</v>
      </c>
      <c r="D778" s="18" t="str">
        <f t="shared" si="791"/>
        <v>No</v>
      </c>
      <c r="E778" s="18" t="str">
        <f t="shared" si="792"/>
        <v>No</v>
      </c>
      <c r="F778" s="18" t="str">
        <f t="shared" si="793"/>
        <v>No</v>
      </c>
      <c r="G778" s="18" t="str">
        <f t="shared" si="794"/>
        <v>No</v>
      </c>
      <c r="H778" s="18" t="str">
        <f t="shared" si="795"/>
        <v>No</v>
      </c>
      <c r="I778" s="18" t="str">
        <f t="shared" si="796"/>
        <v>Yes</v>
      </c>
      <c r="J778" s="18" t="str">
        <f t="shared" si="797"/>
        <v>Yes</v>
      </c>
      <c r="K778" s="21">
        <v>776</v>
      </c>
      <c r="L778" s="5" t="s">
        <v>1741</v>
      </c>
      <c r="M778" s="5" t="s">
        <v>1742</v>
      </c>
      <c r="N778" s="5" t="s">
        <v>2307</v>
      </c>
      <c r="O778" s="5" t="s">
        <v>152</v>
      </c>
      <c r="P778" s="5" t="s">
        <v>2449</v>
      </c>
      <c r="Q778" s="34" t="s">
        <v>5091</v>
      </c>
      <c r="R778" s="21">
        <v>1</v>
      </c>
      <c r="S778" s="22"/>
      <c r="T778" s="22"/>
      <c r="U778" s="22"/>
      <c r="V778" s="22"/>
      <c r="W778" s="22"/>
      <c r="X778" s="22"/>
      <c r="Y778" s="22"/>
      <c r="Z778" s="22"/>
      <c r="AA778" s="5" t="s">
        <v>2310</v>
      </c>
      <c r="AB778" s="5" t="s">
        <v>5092</v>
      </c>
      <c r="AC778" s="34" t="s">
        <v>5093</v>
      </c>
      <c r="AD778" s="21">
        <v>1</v>
      </c>
    </row>
    <row r="779" spans="1:30" x14ac:dyDescent="0.3">
      <c r="A779" s="18" t="str">
        <f t="shared" ref="A779:B779" si="809">IF(AND(ISNUMBER(SEARCH("Yes",C779)),ISNUMBER(SEARCH("Yes",E779)),ISNUMBER(SEARCH("Yes",G779)),ISNUMBER(SEARCH("Yes",I779))),"Yes","No")</f>
        <v>Yes</v>
      </c>
      <c r="B779" s="18" t="str">
        <f t="shared" si="809"/>
        <v>Yes</v>
      </c>
      <c r="C779" s="15" t="str">
        <f t="shared" si="790"/>
        <v>Yes</v>
      </c>
      <c r="D779" s="18" t="str">
        <f t="shared" si="791"/>
        <v>Yes</v>
      </c>
      <c r="E779" s="18" t="str">
        <f t="shared" si="792"/>
        <v>Yes</v>
      </c>
      <c r="F779" s="18" t="str">
        <f t="shared" si="793"/>
        <v>Yes</v>
      </c>
      <c r="G779" s="18" t="str">
        <f t="shared" si="794"/>
        <v>Yes</v>
      </c>
      <c r="H779" s="18" t="str">
        <f t="shared" si="795"/>
        <v>Yes</v>
      </c>
      <c r="I779" s="18" t="str">
        <f t="shared" si="796"/>
        <v>Yes</v>
      </c>
      <c r="J779" s="18" t="str">
        <f t="shared" si="797"/>
        <v>Yes</v>
      </c>
      <c r="K779" s="21">
        <v>777</v>
      </c>
      <c r="L779" s="5" t="s">
        <v>192</v>
      </c>
      <c r="M779" s="5" t="s">
        <v>193</v>
      </c>
      <c r="N779" s="5" t="s">
        <v>2307</v>
      </c>
      <c r="O779" s="5" t="s">
        <v>24</v>
      </c>
      <c r="P779" s="5" t="s">
        <v>5094</v>
      </c>
      <c r="Q779" s="34" t="s">
        <v>5095</v>
      </c>
      <c r="R779" s="21">
        <v>1</v>
      </c>
      <c r="S779" s="5" t="s">
        <v>24</v>
      </c>
      <c r="T779" s="5" t="s">
        <v>5096</v>
      </c>
      <c r="U779" s="34" t="s">
        <v>5097</v>
      </c>
      <c r="V779" s="21">
        <v>1</v>
      </c>
      <c r="W779" s="5" t="s">
        <v>24</v>
      </c>
      <c r="X779" s="5" t="s">
        <v>5098</v>
      </c>
      <c r="Y779" s="34" t="s">
        <v>5099</v>
      </c>
      <c r="Z779" s="21">
        <v>1</v>
      </c>
      <c r="AA779" s="5" t="s">
        <v>24</v>
      </c>
      <c r="AB779" s="5" t="s">
        <v>5100</v>
      </c>
      <c r="AC779" s="34" t="s">
        <v>2379</v>
      </c>
      <c r="AD779" s="21">
        <v>1</v>
      </c>
    </row>
    <row r="780" spans="1:30" x14ac:dyDescent="0.3">
      <c r="A780" s="18" t="str">
        <f t="shared" ref="A780:B780" si="810">IF(AND(ISNUMBER(SEARCH("Yes",C780)),ISNUMBER(SEARCH("Yes",E780)),ISNUMBER(SEARCH("Yes",G780)),ISNUMBER(SEARCH("Yes",I780))),"Yes","No")</f>
        <v>No</v>
      </c>
      <c r="B780" s="18" t="str">
        <f t="shared" si="810"/>
        <v>No</v>
      </c>
      <c r="C780" s="15" t="str">
        <f t="shared" si="790"/>
        <v>No</v>
      </c>
      <c r="D780" s="18" t="str">
        <f t="shared" si="791"/>
        <v>No</v>
      </c>
      <c r="E780" s="18" t="str">
        <f t="shared" si="792"/>
        <v>No</v>
      </c>
      <c r="F780" s="18" t="str">
        <f t="shared" si="793"/>
        <v>No</v>
      </c>
      <c r="G780" s="18" t="str">
        <f t="shared" si="794"/>
        <v>No</v>
      </c>
      <c r="H780" s="18" t="str">
        <f t="shared" si="795"/>
        <v>No</v>
      </c>
      <c r="I780" s="18" t="str">
        <f t="shared" si="796"/>
        <v>Yes</v>
      </c>
      <c r="J780" s="18" t="str">
        <f t="shared" si="797"/>
        <v>No</v>
      </c>
      <c r="K780" s="21">
        <v>778</v>
      </c>
      <c r="L780" s="5" t="s">
        <v>1743</v>
      </c>
      <c r="M780" s="5" t="s">
        <v>1744</v>
      </c>
      <c r="N780" s="5" t="s">
        <v>2307</v>
      </c>
      <c r="O780" s="5" t="s">
        <v>152</v>
      </c>
      <c r="P780" s="5" t="s">
        <v>5101</v>
      </c>
      <c r="Q780" s="34" t="s">
        <v>5102</v>
      </c>
      <c r="R780" s="21">
        <v>1</v>
      </c>
      <c r="S780" s="22"/>
      <c r="T780" s="22"/>
      <c r="U780" s="22"/>
      <c r="V780" s="22"/>
      <c r="W780" s="22"/>
      <c r="X780" s="22"/>
      <c r="Y780" s="22"/>
      <c r="Z780" s="22"/>
      <c r="AA780" s="5" t="s">
        <v>152</v>
      </c>
      <c r="AB780" s="5" t="s">
        <v>2931</v>
      </c>
      <c r="AC780" s="34" t="s">
        <v>3241</v>
      </c>
      <c r="AD780" s="21">
        <v>1</v>
      </c>
    </row>
    <row r="781" spans="1:30" x14ac:dyDescent="0.3">
      <c r="A781" s="18" t="str">
        <f t="shared" ref="A781:B781" si="811">IF(AND(ISNUMBER(SEARCH("Yes",C781)),ISNUMBER(SEARCH("Yes",E781)),ISNUMBER(SEARCH("Yes",G781)),ISNUMBER(SEARCH("Yes",I781))),"Yes","No")</f>
        <v>No</v>
      </c>
      <c r="B781" s="18" t="str">
        <f t="shared" si="811"/>
        <v>No</v>
      </c>
      <c r="C781" s="15" t="str">
        <f t="shared" si="790"/>
        <v>Yes</v>
      </c>
      <c r="D781" s="18" t="str">
        <f t="shared" si="791"/>
        <v>Yes</v>
      </c>
      <c r="E781" s="18" t="str">
        <f t="shared" si="792"/>
        <v>No</v>
      </c>
      <c r="F781" s="18" t="str">
        <f t="shared" si="793"/>
        <v>Yes</v>
      </c>
      <c r="G781" s="18" t="str">
        <f t="shared" si="794"/>
        <v>No</v>
      </c>
      <c r="H781" s="18" t="str">
        <f t="shared" si="795"/>
        <v>No</v>
      </c>
      <c r="I781" s="18" t="str">
        <f t="shared" si="796"/>
        <v>Yes</v>
      </c>
      <c r="J781" s="18" t="str">
        <f t="shared" si="797"/>
        <v>Yes</v>
      </c>
      <c r="K781" s="21">
        <v>779</v>
      </c>
      <c r="L781" s="5" t="s">
        <v>1745</v>
      </c>
      <c r="M781" s="5" t="s">
        <v>1746</v>
      </c>
      <c r="N781" s="5" t="s">
        <v>2307</v>
      </c>
      <c r="O781" s="5" t="s">
        <v>2310</v>
      </c>
      <c r="P781" s="5" t="s">
        <v>5103</v>
      </c>
      <c r="Q781" s="34" t="s">
        <v>5104</v>
      </c>
      <c r="R781" s="21">
        <v>1</v>
      </c>
      <c r="S781" s="5" t="s">
        <v>152</v>
      </c>
      <c r="T781" s="5" t="s">
        <v>5105</v>
      </c>
      <c r="U781" s="34" t="s">
        <v>5106</v>
      </c>
      <c r="V781" s="21">
        <v>1</v>
      </c>
      <c r="W781" s="22"/>
      <c r="X781" s="22"/>
      <c r="Y781" s="22"/>
      <c r="Z781" s="22"/>
      <c r="AA781" s="5" t="s">
        <v>2310</v>
      </c>
      <c r="AB781" s="5" t="s">
        <v>5107</v>
      </c>
      <c r="AC781" s="34" t="s">
        <v>5108</v>
      </c>
      <c r="AD781" s="21">
        <v>1</v>
      </c>
    </row>
    <row r="782" spans="1:30" x14ac:dyDescent="0.3">
      <c r="A782" s="18" t="str">
        <f t="shared" ref="A782:B782" si="812">IF(AND(ISNUMBER(SEARCH("Yes",C782)),ISNUMBER(SEARCH("Yes",E782)),ISNUMBER(SEARCH("Yes",G782)),ISNUMBER(SEARCH("Yes",I782))),"Yes","No")</f>
        <v>No</v>
      </c>
      <c r="B782" s="18" t="str">
        <f t="shared" si="812"/>
        <v>No</v>
      </c>
      <c r="C782" s="15" t="str">
        <f t="shared" si="790"/>
        <v>No</v>
      </c>
      <c r="D782" s="18" t="str">
        <f t="shared" si="791"/>
        <v>No</v>
      </c>
      <c r="E782" s="18" t="str">
        <f t="shared" si="792"/>
        <v>No</v>
      </c>
      <c r="F782" s="18" t="str">
        <f t="shared" si="793"/>
        <v>No</v>
      </c>
      <c r="G782" s="18" t="str">
        <f t="shared" si="794"/>
        <v>No</v>
      </c>
      <c r="H782" s="18" t="str">
        <f t="shared" si="795"/>
        <v>No</v>
      </c>
      <c r="I782" s="18" t="str">
        <f t="shared" si="796"/>
        <v>Yes</v>
      </c>
      <c r="J782" s="18" t="str">
        <f t="shared" si="797"/>
        <v>No</v>
      </c>
      <c r="K782" s="21">
        <v>780</v>
      </c>
      <c r="L782" s="5" t="s">
        <v>1747</v>
      </c>
      <c r="M782" s="5" t="s">
        <v>1748</v>
      </c>
      <c r="N782" s="5" t="s">
        <v>2307</v>
      </c>
      <c r="O782" s="5" t="s">
        <v>152</v>
      </c>
      <c r="P782" s="5" t="s">
        <v>2461</v>
      </c>
      <c r="Q782" s="34" t="s">
        <v>5109</v>
      </c>
      <c r="R782" s="21">
        <v>1</v>
      </c>
      <c r="S782" s="22"/>
      <c r="T782" s="22"/>
      <c r="U782" s="22"/>
      <c r="V782" s="22"/>
      <c r="W782" s="22"/>
      <c r="X782" s="22"/>
      <c r="Y782" s="22"/>
      <c r="Z782" s="22"/>
      <c r="AA782" s="5" t="s">
        <v>152</v>
      </c>
      <c r="AB782" s="5" t="s">
        <v>2931</v>
      </c>
      <c r="AC782" s="34" t="s">
        <v>3241</v>
      </c>
      <c r="AD782" s="21">
        <v>1</v>
      </c>
    </row>
    <row r="783" spans="1:30" x14ac:dyDescent="0.3">
      <c r="A783" s="18" t="str">
        <f t="shared" ref="A783:B783" si="813">IF(AND(ISNUMBER(SEARCH("Yes",C783)),ISNUMBER(SEARCH("Yes",E783)),ISNUMBER(SEARCH("Yes",G783)),ISNUMBER(SEARCH("Yes",I783))),"Yes","No")</f>
        <v>No</v>
      </c>
      <c r="B783" s="18" t="str">
        <f t="shared" si="813"/>
        <v>No</v>
      </c>
      <c r="C783" s="15" t="str">
        <f t="shared" si="790"/>
        <v>No</v>
      </c>
      <c r="D783" s="18" t="str">
        <f t="shared" si="791"/>
        <v>No</v>
      </c>
      <c r="E783" s="18" t="str">
        <f t="shared" si="792"/>
        <v>No</v>
      </c>
      <c r="F783" s="18" t="str">
        <f t="shared" si="793"/>
        <v>No</v>
      </c>
      <c r="G783" s="18" t="str">
        <f t="shared" si="794"/>
        <v>No</v>
      </c>
      <c r="H783" s="18" t="str">
        <f t="shared" si="795"/>
        <v>No</v>
      </c>
      <c r="I783" s="18" t="str">
        <f t="shared" si="796"/>
        <v>Yes</v>
      </c>
      <c r="J783" s="18" t="str">
        <f t="shared" si="797"/>
        <v>Yes</v>
      </c>
      <c r="K783" s="21">
        <v>781</v>
      </c>
      <c r="L783" s="5" t="s">
        <v>1749</v>
      </c>
      <c r="M783" s="5" t="s">
        <v>1750</v>
      </c>
      <c r="N783" s="5" t="s">
        <v>2307</v>
      </c>
      <c r="O783" s="5" t="s">
        <v>152</v>
      </c>
      <c r="P783" s="5" t="s">
        <v>5050</v>
      </c>
      <c r="Q783" s="34" t="s">
        <v>5110</v>
      </c>
      <c r="R783" s="21">
        <v>1</v>
      </c>
      <c r="S783" s="22"/>
      <c r="T783" s="22"/>
      <c r="U783" s="22"/>
      <c r="V783" s="22"/>
      <c r="W783" s="22"/>
      <c r="X783" s="22"/>
      <c r="Y783" s="22"/>
      <c r="Z783" s="22"/>
      <c r="AA783" s="5" t="s">
        <v>2310</v>
      </c>
      <c r="AB783" s="5" t="s">
        <v>2997</v>
      </c>
      <c r="AC783" s="34" t="s">
        <v>2471</v>
      </c>
      <c r="AD783" s="21">
        <v>1</v>
      </c>
    </row>
    <row r="784" spans="1:30" x14ac:dyDescent="0.3">
      <c r="A784" s="18" t="str">
        <f t="shared" ref="A784:B784" si="814">IF(AND(ISNUMBER(SEARCH("Yes",C784)),ISNUMBER(SEARCH("Yes",E784)),ISNUMBER(SEARCH("Yes",G784)),ISNUMBER(SEARCH("Yes",I784))),"Yes","No")</f>
        <v>Yes</v>
      </c>
      <c r="B784" s="18" t="str">
        <f t="shared" si="814"/>
        <v>Yes</v>
      </c>
      <c r="C784" s="15" t="str">
        <f t="shared" si="790"/>
        <v>Yes</v>
      </c>
      <c r="D784" s="18" t="str">
        <f t="shared" si="791"/>
        <v>Yes</v>
      </c>
      <c r="E784" s="18" t="str">
        <f t="shared" si="792"/>
        <v>Yes</v>
      </c>
      <c r="F784" s="18" t="str">
        <f t="shared" si="793"/>
        <v>Yes</v>
      </c>
      <c r="G784" s="18" t="str">
        <f t="shared" si="794"/>
        <v>Yes</v>
      </c>
      <c r="H784" s="18" t="str">
        <f t="shared" si="795"/>
        <v>Yes</v>
      </c>
      <c r="I784" s="18" t="str">
        <f t="shared" si="796"/>
        <v>Yes</v>
      </c>
      <c r="J784" s="18" t="str">
        <f t="shared" si="797"/>
        <v>Yes</v>
      </c>
      <c r="K784" s="21">
        <v>782</v>
      </c>
      <c r="L784" s="5" t="s">
        <v>179</v>
      </c>
      <c r="M784" s="5" t="s">
        <v>180</v>
      </c>
      <c r="N784" s="5" t="s">
        <v>2307</v>
      </c>
      <c r="O784" s="5" t="s">
        <v>24</v>
      </c>
      <c r="P784" s="5" t="s">
        <v>5111</v>
      </c>
      <c r="Q784" s="34" t="s">
        <v>5112</v>
      </c>
      <c r="R784" s="21">
        <v>1</v>
      </c>
      <c r="S784" s="5" t="s">
        <v>24</v>
      </c>
      <c r="T784" s="5" t="s">
        <v>5113</v>
      </c>
      <c r="U784" s="34" t="s">
        <v>5114</v>
      </c>
      <c r="V784" s="21">
        <v>1</v>
      </c>
      <c r="W784" s="5" t="s">
        <v>24</v>
      </c>
      <c r="X784" s="5" t="s">
        <v>5115</v>
      </c>
      <c r="Y784" s="34" t="s">
        <v>5116</v>
      </c>
      <c r="Z784" s="21">
        <v>1</v>
      </c>
      <c r="AA784" s="5" t="s">
        <v>2310</v>
      </c>
      <c r="AB784" s="5" t="s">
        <v>2422</v>
      </c>
      <c r="AC784" s="34" t="s">
        <v>2723</v>
      </c>
      <c r="AD784" s="21">
        <v>1</v>
      </c>
    </row>
    <row r="785" spans="1:30" x14ac:dyDescent="0.3">
      <c r="A785" s="18" t="str">
        <f t="shared" ref="A785:B785" si="815">IF(AND(ISNUMBER(SEARCH("Yes",C785)),ISNUMBER(SEARCH("Yes",E785)),ISNUMBER(SEARCH("Yes",G785)),ISNUMBER(SEARCH("Yes",I785))),"Yes","No")</f>
        <v>No</v>
      </c>
      <c r="B785" s="18" t="str">
        <f t="shared" si="815"/>
        <v>No</v>
      </c>
      <c r="C785" s="15" t="str">
        <f t="shared" si="790"/>
        <v>No</v>
      </c>
      <c r="D785" s="18" t="str">
        <f t="shared" si="791"/>
        <v>No</v>
      </c>
      <c r="E785" s="18" t="str">
        <f t="shared" si="792"/>
        <v>No</v>
      </c>
      <c r="F785" s="18" t="str">
        <f t="shared" si="793"/>
        <v>No</v>
      </c>
      <c r="G785" s="18" t="str">
        <f t="shared" si="794"/>
        <v>No</v>
      </c>
      <c r="H785" s="18" t="str">
        <f t="shared" si="795"/>
        <v>No</v>
      </c>
      <c r="I785" s="18" t="str">
        <f t="shared" si="796"/>
        <v>Yes</v>
      </c>
      <c r="J785" s="18" t="str">
        <f t="shared" si="797"/>
        <v>Yes</v>
      </c>
      <c r="K785" s="21">
        <v>783</v>
      </c>
      <c r="L785" s="5" t="s">
        <v>1751</v>
      </c>
      <c r="M785" s="5" t="s">
        <v>1752</v>
      </c>
      <c r="N785" s="5" t="s">
        <v>2307</v>
      </c>
      <c r="O785" s="5" t="s">
        <v>152</v>
      </c>
      <c r="P785" s="5" t="s">
        <v>5117</v>
      </c>
      <c r="Q785" s="34" t="s">
        <v>2611</v>
      </c>
      <c r="R785" s="21">
        <v>1</v>
      </c>
      <c r="S785" s="22"/>
      <c r="T785" s="22"/>
      <c r="U785" s="22"/>
      <c r="V785" s="22"/>
      <c r="W785" s="22"/>
      <c r="X785" s="22"/>
      <c r="Y785" s="22"/>
      <c r="Z785" s="22"/>
      <c r="AA785" s="5" t="s">
        <v>24</v>
      </c>
      <c r="AB785" s="5" t="s">
        <v>5118</v>
      </c>
      <c r="AC785" s="34" t="s">
        <v>5119</v>
      </c>
      <c r="AD785" s="21">
        <v>1</v>
      </c>
    </row>
    <row r="786" spans="1:30" x14ac:dyDescent="0.3">
      <c r="A786" s="18" t="str">
        <f t="shared" ref="A786:B786" si="816">IF(AND(ISNUMBER(SEARCH("Yes",C786)),ISNUMBER(SEARCH("Yes",E786)),ISNUMBER(SEARCH("Yes",G786)),ISNUMBER(SEARCH("Yes",I786))),"Yes","No")</f>
        <v>No</v>
      </c>
      <c r="B786" s="18" t="str">
        <f t="shared" si="816"/>
        <v>No</v>
      </c>
      <c r="C786" s="15" t="str">
        <f t="shared" si="790"/>
        <v>No</v>
      </c>
      <c r="D786" s="18" t="str">
        <f t="shared" si="791"/>
        <v>No</v>
      </c>
      <c r="E786" s="18" t="str">
        <f t="shared" si="792"/>
        <v>No</v>
      </c>
      <c r="F786" s="18" t="str">
        <f t="shared" si="793"/>
        <v>No</v>
      </c>
      <c r="G786" s="18" t="str">
        <f t="shared" si="794"/>
        <v>No</v>
      </c>
      <c r="H786" s="18" t="str">
        <f t="shared" si="795"/>
        <v>No</v>
      </c>
      <c r="I786" s="18" t="str">
        <f t="shared" si="796"/>
        <v>Yes</v>
      </c>
      <c r="J786" s="18" t="str">
        <f t="shared" si="797"/>
        <v>Yes</v>
      </c>
      <c r="K786" s="21">
        <v>784</v>
      </c>
      <c r="L786" s="5" t="s">
        <v>1753</v>
      </c>
      <c r="M786" s="5" t="s">
        <v>1754</v>
      </c>
      <c r="N786" s="5" t="s">
        <v>2307</v>
      </c>
      <c r="O786" s="5" t="s">
        <v>152</v>
      </c>
      <c r="P786" s="5" t="s">
        <v>2333</v>
      </c>
      <c r="Q786" s="34" t="s">
        <v>5120</v>
      </c>
      <c r="R786" s="21">
        <v>1</v>
      </c>
      <c r="S786" s="22"/>
      <c r="T786" s="22"/>
      <c r="U786" s="22"/>
      <c r="V786" s="22"/>
      <c r="W786" s="22"/>
      <c r="X786" s="22"/>
      <c r="Y786" s="22"/>
      <c r="Z786" s="22"/>
      <c r="AA786" s="5" t="s">
        <v>2310</v>
      </c>
      <c r="AB786" s="5" t="s">
        <v>3007</v>
      </c>
      <c r="AC786" s="34" t="s">
        <v>5121</v>
      </c>
      <c r="AD786" s="21">
        <v>1</v>
      </c>
    </row>
    <row r="787" spans="1:30" x14ac:dyDescent="0.3">
      <c r="A787" s="18" t="str">
        <f t="shared" ref="A787:B787" si="817">IF(AND(ISNUMBER(SEARCH("Yes",C787)),ISNUMBER(SEARCH("Yes",E787)),ISNUMBER(SEARCH("Yes",G787)),ISNUMBER(SEARCH("Yes",I787))),"Yes","No")</f>
        <v>No</v>
      </c>
      <c r="B787" s="18" t="str">
        <f t="shared" si="817"/>
        <v>No</v>
      </c>
      <c r="C787" s="15" t="str">
        <f t="shared" si="790"/>
        <v>No</v>
      </c>
      <c r="D787" s="18" t="str">
        <f t="shared" si="791"/>
        <v>No</v>
      </c>
      <c r="E787" s="18" t="str">
        <f t="shared" si="792"/>
        <v>No</v>
      </c>
      <c r="F787" s="18" t="str">
        <f t="shared" si="793"/>
        <v>No</v>
      </c>
      <c r="G787" s="18" t="str">
        <f t="shared" si="794"/>
        <v>No</v>
      </c>
      <c r="H787" s="18" t="str">
        <f t="shared" si="795"/>
        <v>No</v>
      </c>
      <c r="I787" s="18" t="str">
        <f t="shared" si="796"/>
        <v>Yes</v>
      </c>
      <c r="J787" s="18" t="str">
        <f t="shared" si="797"/>
        <v>No</v>
      </c>
      <c r="K787" s="21">
        <v>785</v>
      </c>
      <c r="L787" s="5" t="s">
        <v>1755</v>
      </c>
      <c r="M787" s="5" t="s">
        <v>1756</v>
      </c>
      <c r="N787" s="5" t="s">
        <v>2307</v>
      </c>
      <c r="O787" s="5" t="s">
        <v>152</v>
      </c>
      <c r="P787" s="5" t="s">
        <v>5122</v>
      </c>
      <c r="Q787" s="34" t="s">
        <v>5123</v>
      </c>
      <c r="R787" s="21">
        <v>1</v>
      </c>
      <c r="S787" s="22"/>
      <c r="T787" s="22"/>
      <c r="U787" s="22"/>
      <c r="V787" s="22"/>
      <c r="W787" s="22"/>
      <c r="X787" s="22"/>
      <c r="Y787" s="22"/>
      <c r="Z787" s="22"/>
      <c r="AA787" s="5" t="s">
        <v>152</v>
      </c>
      <c r="AB787" s="5" t="s">
        <v>5124</v>
      </c>
      <c r="AC787" s="34" t="s">
        <v>5125</v>
      </c>
      <c r="AD787" s="21">
        <v>1</v>
      </c>
    </row>
    <row r="788" spans="1:30" x14ac:dyDescent="0.3">
      <c r="A788" s="18" t="str">
        <f t="shared" ref="A788:B788" si="818">IF(AND(ISNUMBER(SEARCH("Yes",C788)),ISNUMBER(SEARCH("Yes",E788)),ISNUMBER(SEARCH("Yes",G788)),ISNUMBER(SEARCH("Yes",I788))),"Yes","No")</f>
        <v>No</v>
      </c>
      <c r="B788" s="18" t="str">
        <f t="shared" si="818"/>
        <v>No</v>
      </c>
      <c r="C788" s="15" t="str">
        <f t="shared" si="790"/>
        <v>No</v>
      </c>
      <c r="D788" s="18" t="str">
        <f t="shared" si="791"/>
        <v>No</v>
      </c>
      <c r="E788" s="18" t="str">
        <f t="shared" si="792"/>
        <v>No</v>
      </c>
      <c r="F788" s="18" t="str">
        <f t="shared" si="793"/>
        <v>No</v>
      </c>
      <c r="G788" s="18" t="str">
        <f t="shared" si="794"/>
        <v>No</v>
      </c>
      <c r="H788" s="18" t="str">
        <f t="shared" si="795"/>
        <v>No</v>
      </c>
      <c r="I788" s="18" t="str">
        <f t="shared" si="796"/>
        <v>Yes</v>
      </c>
      <c r="J788" s="18" t="str">
        <f t="shared" si="797"/>
        <v>Yes</v>
      </c>
      <c r="K788" s="21">
        <v>786</v>
      </c>
      <c r="L788" s="5" t="s">
        <v>1757</v>
      </c>
      <c r="M788" s="5" t="s">
        <v>1758</v>
      </c>
      <c r="N788" s="5" t="s">
        <v>2307</v>
      </c>
      <c r="O788" s="5" t="s">
        <v>152</v>
      </c>
      <c r="P788" s="5" t="s">
        <v>4928</v>
      </c>
      <c r="Q788" s="34" t="s">
        <v>5126</v>
      </c>
      <c r="R788" s="21">
        <v>1</v>
      </c>
      <c r="S788" s="22"/>
      <c r="T788" s="22"/>
      <c r="U788" s="22"/>
      <c r="V788" s="22"/>
      <c r="W788" s="22"/>
      <c r="X788" s="22"/>
      <c r="Y788" s="22"/>
      <c r="Z788" s="22"/>
      <c r="AA788" s="5" t="s">
        <v>2310</v>
      </c>
      <c r="AB788" s="5" t="s">
        <v>5127</v>
      </c>
      <c r="AC788" s="34" t="s">
        <v>5128</v>
      </c>
      <c r="AD788" s="21">
        <v>1</v>
      </c>
    </row>
    <row r="789" spans="1:30" x14ac:dyDescent="0.3">
      <c r="A789" s="18" t="str">
        <f t="shared" ref="A789:B789" si="819">IF(AND(ISNUMBER(SEARCH("Yes",C789)),ISNUMBER(SEARCH("Yes",E789)),ISNUMBER(SEARCH("Yes",G789)),ISNUMBER(SEARCH("Yes",I789))),"Yes","No")</f>
        <v>No</v>
      </c>
      <c r="B789" s="18" t="str">
        <f t="shared" si="819"/>
        <v>No</v>
      </c>
      <c r="C789" s="15" t="str">
        <f t="shared" si="790"/>
        <v>No</v>
      </c>
      <c r="D789" s="18" t="str">
        <f t="shared" si="791"/>
        <v>No</v>
      </c>
      <c r="E789" s="18" t="str">
        <f t="shared" si="792"/>
        <v>No</v>
      </c>
      <c r="F789" s="18" t="str">
        <f t="shared" si="793"/>
        <v>No</v>
      </c>
      <c r="G789" s="18" t="str">
        <f t="shared" si="794"/>
        <v>No</v>
      </c>
      <c r="H789" s="18" t="str">
        <f t="shared" si="795"/>
        <v>No</v>
      </c>
      <c r="I789" s="18" t="str">
        <f t="shared" si="796"/>
        <v>Yes</v>
      </c>
      <c r="J789" s="18" t="str">
        <f t="shared" si="797"/>
        <v>Yes</v>
      </c>
      <c r="K789" s="21">
        <v>787</v>
      </c>
      <c r="L789" s="5" t="s">
        <v>1759</v>
      </c>
      <c r="M789" s="5" t="s">
        <v>1760</v>
      </c>
      <c r="N789" s="5" t="s">
        <v>2307</v>
      </c>
      <c r="O789" s="5" t="s">
        <v>152</v>
      </c>
      <c r="P789" s="5" t="s">
        <v>5129</v>
      </c>
      <c r="Q789" s="34" t="s">
        <v>5130</v>
      </c>
      <c r="R789" s="21">
        <v>1</v>
      </c>
      <c r="S789" s="22"/>
      <c r="T789" s="22"/>
      <c r="U789" s="22"/>
      <c r="V789" s="22"/>
      <c r="W789" s="22"/>
      <c r="X789" s="22"/>
      <c r="Y789" s="22"/>
      <c r="Z789" s="22"/>
      <c r="AA789" s="5" t="s">
        <v>24</v>
      </c>
      <c r="AB789" s="5" t="s">
        <v>5131</v>
      </c>
      <c r="AC789" s="34" t="s">
        <v>5132</v>
      </c>
      <c r="AD789" s="21">
        <v>1</v>
      </c>
    </row>
    <row r="790" spans="1:30" x14ac:dyDescent="0.3">
      <c r="A790" s="18" t="str">
        <f t="shared" ref="A790:B790" si="820">IF(AND(ISNUMBER(SEARCH("Yes",C790)),ISNUMBER(SEARCH("Yes",E790)),ISNUMBER(SEARCH("Yes",G790)),ISNUMBER(SEARCH("Yes",I790))),"Yes","No")</f>
        <v>No</v>
      </c>
      <c r="B790" s="18" t="str">
        <f t="shared" si="820"/>
        <v>No</v>
      </c>
      <c r="C790" s="15" t="str">
        <f t="shared" si="790"/>
        <v>No</v>
      </c>
      <c r="D790" s="18" t="str">
        <f t="shared" si="791"/>
        <v>No</v>
      </c>
      <c r="E790" s="18" t="str">
        <f t="shared" si="792"/>
        <v>No</v>
      </c>
      <c r="F790" s="18" t="str">
        <f t="shared" si="793"/>
        <v>No</v>
      </c>
      <c r="G790" s="18" t="str">
        <f t="shared" si="794"/>
        <v>No</v>
      </c>
      <c r="H790" s="18" t="str">
        <f t="shared" si="795"/>
        <v>No</v>
      </c>
      <c r="I790" s="18" t="str">
        <f t="shared" si="796"/>
        <v>Yes</v>
      </c>
      <c r="J790" s="18" t="str">
        <f t="shared" si="797"/>
        <v>Yes</v>
      </c>
      <c r="K790" s="21">
        <v>788</v>
      </c>
      <c r="L790" s="5" t="s">
        <v>1761</v>
      </c>
      <c r="M790" s="5" t="s">
        <v>5133</v>
      </c>
      <c r="N790" s="5" t="s">
        <v>2307</v>
      </c>
      <c r="O790" s="5" t="s">
        <v>152</v>
      </c>
      <c r="P790" s="5" t="s">
        <v>5134</v>
      </c>
      <c r="Q790" s="34" t="s">
        <v>5135</v>
      </c>
      <c r="R790" s="21">
        <v>1</v>
      </c>
      <c r="S790" s="22"/>
      <c r="T790" s="22"/>
      <c r="U790" s="22"/>
      <c r="V790" s="22"/>
      <c r="W790" s="22"/>
      <c r="X790" s="22"/>
      <c r="Y790" s="22"/>
      <c r="Z790" s="22"/>
      <c r="AA790" s="5" t="s">
        <v>24</v>
      </c>
      <c r="AB790" s="5" t="s">
        <v>5136</v>
      </c>
      <c r="AC790" s="34" t="s">
        <v>5137</v>
      </c>
      <c r="AD790" s="21">
        <v>1</v>
      </c>
    </row>
    <row r="791" spans="1:30" x14ac:dyDescent="0.3">
      <c r="A791" s="18" t="str">
        <f t="shared" ref="A791:B791" si="821">IF(AND(ISNUMBER(SEARCH("Yes",C791)),ISNUMBER(SEARCH("Yes",E791)),ISNUMBER(SEARCH("Yes",G791)),ISNUMBER(SEARCH("Yes",I791))),"Yes","No")</f>
        <v>No</v>
      </c>
      <c r="B791" s="18" t="str">
        <f t="shared" si="821"/>
        <v>No</v>
      </c>
      <c r="C791" s="15" t="str">
        <f t="shared" si="790"/>
        <v>No</v>
      </c>
      <c r="D791" s="18" t="str">
        <f t="shared" si="791"/>
        <v>No</v>
      </c>
      <c r="E791" s="18" t="str">
        <f t="shared" si="792"/>
        <v>No</v>
      </c>
      <c r="F791" s="18" t="str">
        <f t="shared" si="793"/>
        <v>No</v>
      </c>
      <c r="G791" s="18" t="str">
        <f t="shared" si="794"/>
        <v>No</v>
      </c>
      <c r="H791" s="18" t="str">
        <f t="shared" si="795"/>
        <v>No</v>
      </c>
      <c r="I791" s="18" t="str">
        <f t="shared" si="796"/>
        <v>Yes</v>
      </c>
      <c r="J791" s="18" t="str">
        <f t="shared" si="797"/>
        <v>No</v>
      </c>
      <c r="K791" s="21">
        <v>789</v>
      </c>
      <c r="L791" s="5" t="s">
        <v>1763</v>
      </c>
      <c r="M791" s="5" t="s">
        <v>1764</v>
      </c>
      <c r="N791" s="5" t="s">
        <v>2307</v>
      </c>
      <c r="O791" s="5" t="s">
        <v>152</v>
      </c>
      <c r="P791" s="5" t="s">
        <v>2392</v>
      </c>
      <c r="Q791" s="34" t="s">
        <v>5138</v>
      </c>
      <c r="R791" s="21">
        <v>1</v>
      </c>
      <c r="S791" s="22"/>
      <c r="T791" s="22"/>
      <c r="U791" s="22"/>
      <c r="V791" s="22"/>
      <c r="W791" s="22"/>
      <c r="X791" s="22"/>
      <c r="Y791" s="22"/>
      <c r="Z791" s="22"/>
      <c r="AA791" s="5" t="s">
        <v>152</v>
      </c>
      <c r="AB791" s="5" t="s">
        <v>5038</v>
      </c>
      <c r="AC791" s="34" t="s">
        <v>5139</v>
      </c>
      <c r="AD791" s="21">
        <v>1</v>
      </c>
    </row>
    <row r="792" spans="1:30" x14ac:dyDescent="0.3">
      <c r="A792" s="18" t="str">
        <f t="shared" ref="A792:B792" si="822">IF(AND(ISNUMBER(SEARCH("Yes",C792)),ISNUMBER(SEARCH("Yes",E792)),ISNUMBER(SEARCH("Yes",G792)),ISNUMBER(SEARCH("Yes",I792))),"Yes","No")</f>
        <v>No</v>
      </c>
      <c r="B792" s="18" t="str">
        <f t="shared" si="822"/>
        <v>No</v>
      </c>
      <c r="C792" s="15" t="str">
        <f t="shared" si="790"/>
        <v>No</v>
      </c>
      <c r="D792" s="18" t="str">
        <f t="shared" si="791"/>
        <v>No</v>
      </c>
      <c r="E792" s="18" t="str">
        <f t="shared" si="792"/>
        <v>No</v>
      </c>
      <c r="F792" s="18" t="str">
        <f t="shared" si="793"/>
        <v>No</v>
      </c>
      <c r="G792" s="18" t="str">
        <f t="shared" si="794"/>
        <v>No</v>
      </c>
      <c r="H792" s="18" t="str">
        <f t="shared" si="795"/>
        <v>No</v>
      </c>
      <c r="I792" s="18" t="str">
        <f t="shared" si="796"/>
        <v>Yes</v>
      </c>
      <c r="J792" s="18" t="str">
        <f t="shared" si="797"/>
        <v>Yes</v>
      </c>
      <c r="K792" s="21">
        <v>790</v>
      </c>
      <c r="L792" s="5" t="s">
        <v>1765</v>
      </c>
      <c r="M792" s="5" t="s">
        <v>1766</v>
      </c>
      <c r="N792" s="5" t="s">
        <v>2307</v>
      </c>
      <c r="O792" s="5" t="s">
        <v>152</v>
      </c>
      <c r="P792" s="5" t="s">
        <v>3113</v>
      </c>
      <c r="Q792" s="34" t="s">
        <v>5140</v>
      </c>
      <c r="R792" s="21">
        <v>1</v>
      </c>
      <c r="S792" s="22"/>
      <c r="T792" s="22"/>
      <c r="U792" s="22"/>
      <c r="V792" s="22"/>
      <c r="W792" s="22"/>
      <c r="X792" s="22"/>
      <c r="Y792" s="22"/>
      <c r="Z792" s="22"/>
      <c r="AA792" s="5" t="s">
        <v>24</v>
      </c>
      <c r="AB792" s="5" t="s">
        <v>5141</v>
      </c>
      <c r="AC792" s="34" t="s">
        <v>5142</v>
      </c>
      <c r="AD792" s="21">
        <v>1</v>
      </c>
    </row>
    <row r="793" spans="1:30" x14ac:dyDescent="0.3">
      <c r="A793" s="18" t="str">
        <f t="shared" ref="A793:B793" si="823">IF(AND(ISNUMBER(SEARCH("Yes",C793)),ISNUMBER(SEARCH("Yes",E793)),ISNUMBER(SEARCH("Yes",G793)),ISNUMBER(SEARCH("Yes",I793))),"Yes","No")</f>
        <v>No</v>
      </c>
      <c r="B793" s="18" t="str">
        <f t="shared" si="823"/>
        <v>No</v>
      </c>
      <c r="C793" s="15" t="str">
        <f t="shared" si="790"/>
        <v>No</v>
      </c>
      <c r="D793" s="18" t="str">
        <f t="shared" si="791"/>
        <v>No</v>
      </c>
      <c r="E793" s="18" t="str">
        <f t="shared" si="792"/>
        <v>No</v>
      </c>
      <c r="F793" s="18" t="str">
        <f t="shared" si="793"/>
        <v>No</v>
      </c>
      <c r="G793" s="18" t="str">
        <f t="shared" si="794"/>
        <v>No</v>
      </c>
      <c r="H793" s="18" t="str">
        <f t="shared" si="795"/>
        <v>No</v>
      </c>
      <c r="I793" s="18" t="str">
        <f t="shared" si="796"/>
        <v>Yes</v>
      </c>
      <c r="J793" s="18" t="str">
        <f t="shared" si="797"/>
        <v>Yes</v>
      </c>
      <c r="K793" s="21">
        <v>791</v>
      </c>
      <c r="L793" s="5" t="s">
        <v>1767</v>
      </c>
      <c r="M793" s="5" t="s">
        <v>1768</v>
      </c>
      <c r="N793" s="5" t="s">
        <v>2307</v>
      </c>
      <c r="O793" s="5" t="s">
        <v>152</v>
      </c>
      <c r="P793" s="5" t="s">
        <v>2449</v>
      </c>
      <c r="Q793" s="34" t="s">
        <v>5143</v>
      </c>
      <c r="R793" s="21">
        <v>1</v>
      </c>
      <c r="S793" s="22"/>
      <c r="T793" s="22"/>
      <c r="U793" s="22"/>
      <c r="V793" s="22"/>
      <c r="W793" s="22"/>
      <c r="X793" s="22"/>
      <c r="Y793" s="22"/>
      <c r="Z793" s="22"/>
      <c r="AA793" s="5" t="s">
        <v>2310</v>
      </c>
      <c r="AB793" s="5" t="s">
        <v>2709</v>
      </c>
      <c r="AC793" s="34" t="s">
        <v>2476</v>
      </c>
      <c r="AD793" s="21">
        <v>1</v>
      </c>
    </row>
    <row r="794" spans="1:30" x14ac:dyDescent="0.3">
      <c r="A794" s="18" t="str">
        <f t="shared" ref="A794:B794" si="824">IF(AND(ISNUMBER(SEARCH("Yes",C794)),ISNUMBER(SEARCH("Yes",E794)),ISNUMBER(SEARCH("Yes",G794)),ISNUMBER(SEARCH("Yes",I794))),"Yes","No")</f>
        <v>No</v>
      </c>
      <c r="B794" s="18" t="str">
        <f t="shared" si="824"/>
        <v>No</v>
      </c>
      <c r="C794" s="15" t="str">
        <f t="shared" si="790"/>
        <v>No</v>
      </c>
      <c r="D794" s="18" t="str">
        <f t="shared" si="791"/>
        <v>No</v>
      </c>
      <c r="E794" s="18" t="str">
        <f t="shared" si="792"/>
        <v>No</v>
      </c>
      <c r="F794" s="18" t="str">
        <f t="shared" si="793"/>
        <v>No</v>
      </c>
      <c r="G794" s="18" t="str">
        <f t="shared" si="794"/>
        <v>No</v>
      </c>
      <c r="H794" s="18" t="str">
        <f t="shared" si="795"/>
        <v>No</v>
      </c>
      <c r="I794" s="18" t="str">
        <f t="shared" si="796"/>
        <v>Yes</v>
      </c>
      <c r="J794" s="18" t="str">
        <f t="shared" si="797"/>
        <v>No</v>
      </c>
      <c r="K794" s="21">
        <v>792</v>
      </c>
      <c r="L794" s="5" t="s">
        <v>1769</v>
      </c>
      <c r="M794" s="5" t="s">
        <v>1770</v>
      </c>
      <c r="N794" s="5" t="s">
        <v>2307</v>
      </c>
      <c r="O794" s="5" t="s">
        <v>152</v>
      </c>
      <c r="P794" s="5" t="s">
        <v>2392</v>
      </c>
      <c r="Q794" s="34" t="s">
        <v>5144</v>
      </c>
      <c r="R794" s="21">
        <v>1</v>
      </c>
      <c r="S794" s="22"/>
      <c r="T794" s="22"/>
      <c r="U794" s="22"/>
      <c r="V794" s="22"/>
      <c r="W794" s="22"/>
      <c r="X794" s="22"/>
      <c r="Y794" s="22"/>
      <c r="Z794" s="22"/>
      <c r="AA794" s="5" t="s">
        <v>152</v>
      </c>
      <c r="AB794" s="5" t="s">
        <v>5145</v>
      </c>
      <c r="AC794" s="34" t="s">
        <v>5146</v>
      </c>
      <c r="AD794" s="21">
        <v>1</v>
      </c>
    </row>
    <row r="795" spans="1:30" x14ac:dyDescent="0.3">
      <c r="A795" s="18" t="str">
        <f t="shared" ref="A795:B795" si="825">IF(AND(ISNUMBER(SEARCH("Yes",C795)),ISNUMBER(SEARCH("Yes",E795)),ISNUMBER(SEARCH("Yes",G795)),ISNUMBER(SEARCH("Yes",I795))),"Yes","No")</f>
        <v>No</v>
      </c>
      <c r="B795" s="18" t="str">
        <f t="shared" si="825"/>
        <v>No</v>
      </c>
      <c r="C795" s="15" t="str">
        <f t="shared" si="790"/>
        <v>No</v>
      </c>
      <c r="D795" s="18" t="str">
        <f t="shared" si="791"/>
        <v>No</v>
      </c>
      <c r="E795" s="18" t="str">
        <f t="shared" si="792"/>
        <v>No</v>
      </c>
      <c r="F795" s="18" t="str">
        <f t="shared" si="793"/>
        <v>No</v>
      </c>
      <c r="G795" s="18" t="str">
        <f t="shared" si="794"/>
        <v>No</v>
      </c>
      <c r="H795" s="18" t="str">
        <f t="shared" si="795"/>
        <v>No</v>
      </c>
      <c r="I795" s="18" t="str">
        <f t="shared" si="796"/>
        <v>Yes</v>
      </c>
      <c r="J795" s="18" t="str">
        <f t="shared" si="797"/>
        <v>Yes</v>
      </c>
      <c r="K795" s="21">
        <v>793</v>
      </c>
      <c r="L795" s="5" t="s">
        <v>1771</v>
      </c>
      <c r="M795" s="5" t="s">
        <v>1772</v>
      </c>
      <c r="N795" s="5" t="s">
        <v>2307</v>
      </c>
      <c r="O795" s="5" t="s">
        <v>152</v>
      </c>
      <c r="P795" s="5" t="s">
        <v>2667</v>
      </c>
      <c r="Q795" s="34" t="s">
        <v>5147</v>
      </c>
      <c r="R795" s="21">
        <v>1</v>
      </c>
      <c r="S795" s="22"/>
      <c r="T795" s="22"/>
      <c r="U795" s="22"/>
      <c r="V795" s="22"/>
      <c r="W795" s="22"/>
      <c r="X795" s="22"/>
      <c r="Y795" s="22"/>
      <c r="Z795" s="22"/>
      <c r="AA795" s="5" t="s">
        <v>2310</v>
      </c>
      <c r="AB795" s="5" t="s">
        <v>5148</v>
      </c>
      <c r="AC795" s="34" t="s">
        <v>5149</v>
      </c>
      <c r="AD795" s="21">
        <v>1</v>
      </c>
    </row>
    <row r="796" spans="1:30" x14ac:dyDescent="0.3">
      <c r="A796" s="18" t="str">
        <f t="shared" ref="A796:B796" si="826">IF(AND(ISNUMBER(SEARCH("Yes",C796)),ISNUMBER(SEARCH("Yes",E796)),ISNUMBER(SEARCH("Yes",G796)),ISNUMBER(SEARCH("Yes",I796))),"Yes","No")</f>
        <v>No</v>
      </c>
      <c r="B796" s="18" t="str">
        <f t="shared" si="826"/>
        <v>No</v>
      </c>
      <c r="C796" s="15" t="str">
        <f t="shared" si="790"/>
        <v>No</v>
      </c>
      <c r="D796" s="18" t="str">
        <f t="shared" si="791"/>
        <v>No</v>
      </c>
      <c r="E796" s="18" t="str">
        <f t="shared" si="792"/>
        <v>No</v>
      </c>
      <c r="F796" s="18" t="str">
        <f t="shared" si="793"/>
        <v>No</v>
      </c>
      <c r="G796" s="18" t="str">
        <f t="shared" si="794"/>
        <v>No</v>
      </c>
      <c r="H796" s="18" t="str">
        <f t="shared" si="795"/>
        <v>No</v>
      </c>
      <c r="I796" s="18" t="str">
        <f t="shared" si="796"/>
        <v>Yes</v>
      </c>
      <c r="J796" s="18" t="str">
        <f t="shared" si="797"/>
        <v>Yes</v>
      </c>
      <c r="K796" s="21">
        <v>794</v>
      </c>
      <c r="L796" s="5" t="s">
        <v>216</v>
      </c>
      <c r="M796" s="5" t="s">
        <v>434</v>
      </c>
      <c r="N796" s="5" t="s">
        <v>2307</v>
      </c>
      <c r="O796" s="5" t="s">
        <v>152</v>
      </c>
      <c r="P796" s="5" t="s">
        <v>2649</v>
      </c>
      <c r="Q796" s="34" t="s">
        <v>5144</v>
      </c>
      <c r="R796" s="21">
        <v>1</v>
      </c>
      <c r="S796" s="22"/>
      <c r="T796" s="22"/>
      <c r="U796" s="22"/>
      <c r="V796" s="22"/>
      <c r="W796" s="22"/>
      <c r="X796" s="22"/>
      <c r="Y796" s="22"/>
      <c r="Z796" s="22"/>
      <c r="AA796" s="5" t="s">
        <v>24</v>
      </c>
      <c r="AB796" s="5" t="s">
        <v>5150</v>
      </c>
      <c r="AC796" s="34" t="s">
        <v>5151</v>
      </c>
      <c r="AD796" s="21">
        <v>1</v>
      </c>
    </row>
    <row r="797" spans="1:30" x14ac:dyDescent="0.3">
      <c r="A797" s="18" t="str">
        <f t="shared" ref="A797:B797" si="827">IF(AND(ISNUMBER(SEARCH("Yes",C797)),ISNUMBER(SEARCH("Yes",E797)),ISNUMBER(SEARCH("Yes",G797)),ISNUMBER(SEARCH("Yes",I797))),"Yes","No")</f>
        <v>No</v>
      </c>
      <c r="B797" s="18" t="str">
        <f t="shared" si="827"/>
        <v>No</v>
      </c>
      <c r="C797" s="15" t="str">
        <f t="shared" si="790"/>
        <v>No</v>
      </c>
      <c r="D797" s="18" t="str">
        <f t="shared" si="791"/>
        <v>No</v>
      </c>
      <c r="E797" s="18" t="str">
        <f t="shared" si="792"/>
        <v>No</v>
      </c>
      <c r="F797" s="18" t="str">
        <f t="shared" si="793"/>
        <v>No</v>
      </c>
      <c r="G797" s="18" t="str">
        <f t="shared" si="794"/>
        <v>No</v>
      </c>
      <c r="H797" s="18" t="str">
        <f t="shared" si="795"/>
        <v>No</v>
      </c>
      <c r="I797" s="18" t="str">
        <f t="shared" si="796"/>
        <v>Yes</v>
      </c>
      <c r="J797" s="18" t="str">
        <f t="shared" si="797"/>
        <v>Yes</v>
      </c>
      <c r="K797" s="21">
        <v>795</v>
      </c>
      <c r="L797" s="5" t="s">
        <v>1773</v>
      </c>
      <c r="M797" s="5" t="s">
        <v>1774</v>
      </c>
      <c r="N797" s="5" t="s">
        <v>2307</v>
      </c>
      <c r="O797" s="5" t="s">
        <v>152</v>
      </c>
      <c r="P797" s="5" t="s">
        <v>2435</v>
      </c>
      <c r="Q797" s="34" t="s">
        <v>5152</v>
      </c>
      <c r="R797" s="21">
        <v>1</v>
      </c>
      <c r="S797" s="22"/>
      <c r="T797" s="22"/>
      <c r="U797" s="22"/>
      <c r="V797" s="22"/>
      <c r="W797" s="22"/>
      <c r="X797" s="22"/>
      <c r="Y797" s="22"/>
      <c r="Z797" s="22"/>
      <c r="AA797" s="5" t="s">
        <v>24</v>
      </c>
      <c r="AB797" s="5" t="s">
        <v>3787</v>
      </c>
      <c r="AC797" s="34" t="s">
        <v>3335</v>
      </c>
      <c r="AD797" s="21">
        <v>1</v>
      </c>
    </row>
    <row r="798" spans="1:30" x14ac:dyDescent="0.3">
      <c r="A798" s="18" t="str">
        <f t="shared" ref="A798:B798" si="828">IF(AND(ISNUMBER(SEARCH("Yes",C798)),ISNUMBER(SEARCH("Yes",E798)),ISNUMBER(SEARCH("Yes",G798)),ISNUMBER(SEARCH("Yes",I798))),"Yes","No")</f>
        <v>No</v>
      </c>
      <c r="B798" s="18" t="str">
        <f t="shared" si="828"/>
        <v>No</v>
      </c>
      <c r="C798" s="15" t="str">
        <f t="shared" si="790"/>
        <v>No</v>
      </c>
      <c r="D798" s="18" t="str">
        <f t="shared" si="791"/>
        <v>No</v>
      </c>
      <c r="E798" s="18" t="str">
        <f t="shared" si="792"/>
        <v>No</v>
      </c>
      <c r="F798" s="18" t="str">
        <f t="shared" si="793"/>
        <v>No</v>
      </c>
      <c r="G798" s="18" t="str">
        <f t="shared" si="794"/>
        <v>No</v>
      </c>
      <c r="H798" s="18" t="str">
        <f t="shared" si="795"/>
        <v>No</v>
      </c>
      <c r="I798" s="18" t="str">
        <f t="shared" si="796"/>
        <v>Yes</v>
      </c>
      <c r="J798" s="18" t="str">
        <f t="shared" si="797"/>
        <v>Yes</v>
      </c>
      <c r="K798" s="21">
        <v>796</v>
      </c>
      <c r="L798" s="5" t="s">
        <v>1775</v>
      </c>
      <c r="M798" s="5" t="s">
        <v>1776</v>
      </c>
      <c r="N798" s="5" t="s">
        <v>2307</v>
      </c>
      <c r="O798" s="5" t="s">
        <v>152</v>
      </c>
      <c r="P798" s="5" t="s">
        <v>2358</v>
      </c>
      <c r="Q798" s="34" t="s">
        <v>5153</v>
      </c>
      <c r="R798" s="21">
        <v>1</v>
      </c>
      <c r="S798" s="22"/>
      <c r="T798" s="22"/>
      <c r="U798" s="22"/>
      <c r="V798" s="22"/>
      <c r="W798" s="22"/>
      <c r="X798" s="22"/>
      <c r="Y798" s="22"/>
      <c r="Z798" s="22"/>
      <c r="AA798" s="5" t="s">
        <v>2310</v>
      </c>
      <c r="AB798" s="5" t="s">
        <v>5154</v>
      </c>
      <c r="AC798" s="34" t="s">
        <v>5155</v>
      </c>
      <c r="AD798" s="21">
        <v>1</v>
      </c>
    </row>
    <row r="799" spans="1:30" x14ac:dyDescent="0.3">
      <c r="A799" s="18" t="str">
        <f t="shared" ref="A799:B799" si="829">IF(AND(ISNUMBER(SEARCH("Yes",C799)),ISNUMBER(SEARCH("Yes",E799)),ISNUMBER(SEARCH("Yes",G799)),ISNUMBER(SEARCH("Yes",I799))),"Yes","No")</f>
        <v>No</v>
      </c>
      <c r="B799" s="18" t="str">
        <f t="shared" si="829"/>
        <v>No</v>
      </c>
      <c r="C799" s="15" t="str">
        <f t="shared" si="790"/>
        <v>No</v>
      </c>
      <c r="D799" s="18" t="str">
        <f t="shared" si="791"/>
        <v>No</v>
      </c>
      <c r="E799" s="18" t="str">
        <f t="shared" si="792"/>
        <v>No</v>
      </c>
      <c r="F799" s="18" t="str">
        <f t="shared" si="793"/>
        <v>No</v>
      </c>
      <c r="G799" s="18" t="str">
        <f t="shared" si="794"/>
        <v>No</v>
      </c>
      <c r="H799" s="18" t="str">
        <f t="shared" si="795"/>
        <v>No</v>
      </c>
      <c r="I799" s="18" t="str">
        <f t="shared" si="796"/>
        <v>Yes</v>
      </c>
      <c r="J799" s="18" t="str">
        <f t="shared" si="797"/>
        <v>Yes</v>
      </c>
      <c r="K799" s="21">
        <v>797</v>
      </c>
      <c r="L799" s="5" t="s">
        <v>1777</v>
      </c>
      <c r="M799" s="5" t="s">
        <v>1778</v>
      </c>
      <c r="N799" s="5" t="s">
        <v>2307</v>
      </c>
      <c r="O799" s="5" t="s">
        <v>152</v>
      </c>
      <c r="P799" s="5" t="s">
        <v>5156</v>
      </c>
      <c r="Q799" s="34" t="s">
        <v>5157</v>
      </c>
      <c r="R799" s="21">
        <v>1</v>
      </c>
      <c r="S799" s="22"/>
      <c r="T799" s="22"/>
      <c r="U799" s="22"/>
      <c r="V799" s="22"/>
      <c r="W799" s="22"/>
      <c r="X799" s="22"/>
      <c r="Y799" s="22"/>
      <c r="Z799" s="22"/>
      <c r="AA799" s="5" t="s">
        <v>24</v>
      </c>
      <c r="AB799" s="5" t="s">
        <v>5158</v>
      </c>
      <c r="AC799" s="34" t="s">
        <v>4013</v>
      </c>
      <c r="AD799" s="21">
        <v>1</v>
      </c>
    </row>
    <row r="800" spans="1:30" x14ac:dyDescent="0.3">
      <c r="A800" s="18" t="str">
        <f t="shared" ref="A800:B800" si="830">IF(AND(ISNUMBER(SEARCH("Yes",C800)),ISNUMBER(SEARCH("Yes",E800)),ISNUMBER(SEARCH("Yes",G800)),ISNUMBER(SEARCH("Yes",I800))),"Yes","No")</f>
        <v>No</v>
      </c>
      <c r="B800" s="18" t="str">
        <f t="shared" si="830"/>
        <v>No</v>
      </c>
      <c r="C800" s="15" t="str">
        <f t="shared" si="790"/>
        <v>No</v>
      </c>
      <c r="D800" s="18" t="str">
        <f t="shared" si="791"/>
        <v>No</v>
      </c>
      <c r="E800" s="18" t="str">
        <f t="shared" si="792"/>
        <v>No</v>
      </c>
      <c r="F800" s="18" t="str">
        <f t="shared" si="793"/>
        <v>No</v>
      </c>
      <c r="G800" s="18" t="str">
        <f t="shared" si="794"/>
        <v>No</v>
      </c>
      <c r="H800" s="18" t="str">
        <f t="shared" si="795"/>
        <v>No</v>
      </c>
      <c r="I800" s="18" t="str">
        <f t="shared" si="796"/>
        <v>Yes</v>
      </c>
      <c r="J800" s="18" t="str">
        <f t="shared" si="797"/>
        <v>Yes</v>
      </c>
      <c r="K800" s="21">
        <v>798</v>
      </c>
      <c r="L800" s="5" t="s">
        <v>1779</v>
      </c>
      <c r="M800" s="5" t="s">
        <v>1780</v>
      </c>
      <c r="N800" s="5" t="s">
        <v>2307</v>
      </c>
      <c r="O800" s="5" t="s">
        <v>152</v>
      </c>
      <c r="P800" s="5" t="s">
        <v>2392</v>
      </c>
      <c r="Q800" s="34" t="s">
        <v>5159</v>
      </c>
      <c r="R800" s="21">
        <v>1</v>
      </c>
      <c r="S800" s="22"/>
      <c r="T800" s="22"/>
      <c r="U800" s="22"/>
      <c r="V800" s="22"/>
      <c r="W800" s="22"/>
      <c r="X800" s="22"/>
      <c r="Y800" s="22"/>
      <c r="Z800" s="22"/>
      <c r="AA800" s="5" t="s">
        <v>24</v>
      </c>
      <c r="AB800" s="5" t="s">
        <v>3197</v>
      </c>
      <c r="AC800" s="34" t="s">
        <v>5160</v>
      </c>
      <c r="AD800" s="21">
        <v>1</v>
      </c>
    </row>
    <row r="801" spans="1:30" x14ac:dyDescent="0.3">
      <c r="A801" s="18" t="str">
        <f t="shared" ref="A801:B801" si="831">IF(AND(ISNUMBER(SEARCH("Yes",C801)),ISNUMBER(SEARCH("Yes",E801)),ISNUMBER(SEARCH("Yes",G801)),ISNUMBER(SEARCH("Yes",I801))),"Yes","No")</f>
        <v>No</v>
      </c>
      <c r="B801" s="18" t="str">
        <f t="shared" si="831"/>
        <v>No</v>
      </c>
      <c r="C801" s="15" t="str">
        <f t="shared" si="790"/>
        <v>No</v>
      </c>
      <c r="D801" s="18" t="str">
        <f t="shared" si="791"/>
        <v>No</v>
      </c>
      <c r="E801" s="18" t="str">
        <f t="shared" si="792"/>
        <v>No</v>
      </c>
      <c r="F801" s="18" t="str">
        <f t="shared" si="793"/>
        <v>No</v>
      </c>
      <c r="G801" s="18" t="str">
        <f t="shared" si="794"/>
        <v>No</v>
      </c>
      <c r="H801" s="18" t="str">
        <f t="shared" si="795"/>
        <v>No</v>
      </c>
      <c r="I801" s="18" t="str">
        <f t="shared" si="796"/>
        <v>Yes</v>
      </c>
      <c r="J801" s="18" t="str">
        <f t="shared" si="797"/>
        <v>Yes</v>
      </c>
      <c r="K801" s="21">
        <v>799</v>
      </c>
      <c r="L801" s="5" t="s">
        <v>1781</v>
      </c>
      <c r="M801" s="5" t="s">
        <v>1782</v>
      </c>
      <c r="N801" s="5" t="s">
        <v>2307</v>
      </c>
      <c r="O801" s="5" t="s">
        <v>152</v>
      </c>
      <c r="P801" s="5" t="s">
        <v>5161</v>
      </c>
      <c r="Q801" s="34" t="s">
        <v>5162</v>
      </c>
      <c r="R801" s="21">
        <v>1</v>
      </c>
      <c r="S801" s="22"/>
      <c r="T801" s="22"/>
      <c r="U801" s="22"/>
      <c r="V801" s="22"/>
      <c r="W801" s="22"/>
      <c r="X801" s="22"/>
      <c r="Y801" s="22"/>
      <c r="Z801" s="22"/>
      <c r="AA801" s="5" t="s">
        <v>2310</v>
      </c>
      <c r="AB801" s="5" t="s">
        <v>5163</v>
      </c>
      <c r="AC801" s="34" t="s">
        <v>5164</v>
      </c>
      <c r="AD801" s="21">
        <v>1</v>
      </c>
    </row>
    <row r="802" spans="1:30" x14ac:dyDescent="0.3">
      <c r="A802" s="18" t="str">
        <f t="shared" ref="A802:B802" si="832">IF(AND(ISNUMBER(SEARCH("Yes",C802)),ISNUMBER(SEARCH("Yes",E802)),ISNUMBER(SEARCH("Yes",G802)),ISNUMBER(SEARCH("Yes",I802))),"Yes","No")</f>
        <v>No</v>
      </c>
      <c r="B802" s="18" t="str">
        <f t="shared" si="832"/>
        <v>No</v>
      </c>
      <c r="C802" s="15" t="str">
        <f t="shared" si="790"/>
        <v>No</v>
      </c>
      <c r="D802" s="18" t="str">
        <f t="shared" si="791"/>
        <v>No</v>
      </c>
      <c r="E802" s="18" t="str">
        <f t="shared" si="792"/>
        <v>No</v>
      </c>
      <c r="F802" s="18" t="str">
        <f t="shared" si="793"/>
        <v>No</v>
      </c>
      <c r="G802" s="18" t="str">
        <f t="shared" si="794"/>
        <v>No</v>
      </c>
      <c r="H802" s="18" t="str">
        <f t="shared" si="795"/>
        <v>No</v>
      </c>
      <c r="I802" s="18" t="str">
        <f t="shared" si="796"/>
        <v>Yes</v>
      </c>
      <c r="J802" s="18" t="str">
        <f t="shared" si="797"/>
        <v>Yes</v>
      </c>
      <c r="K802" s="21">
        <v>800</v>
      </c>
      <c r="L802" s="5" t="s">
        <v>1783</v>
      </c>
      <c r="M802" s="5" t="s">
        <v>5165</v>
      </c>
      <c r="N802" s="5" t="s">
        <v>2307</v>
      </c>
      <c r="O802" s="5" t="s">
        <v>152</v>
      </c>
      <c r="P802" s="5" t="s">
        <v>5166</v>
      </c>
      <c r="Q802" s="34" t="s">
        <v>5167</v>
      </c>
      <c r="R802" s="21">
        <v>1</v>
      </c>
      <c r="S802" s="22"/>
      <c r="T802" s="22"/>
      <c r="U802" s="22"/>
      <c r="V802" s="22"/>
      <c r="W802" s="22"/>
      <c r="X802" s="22"/>
      <c r="Y802" s="22"/>
      <c r="Z802" s="22"/>
      <c r="AA802" s="5" t="s">
        <v>2310</v>
      </c>
      <c r="AB802" s="5" t="s">
        <v>5168</v>
      </c>
      <c r="AC802" s="34" t="s">
        <v>5169</v>
      </c>
      <c r="AD802" s="21">
        <v>1</v>
      </c>
    </row>
    <row r="803" spans="1:30" x14ac:dyDescent="0.3">
      <c r="A803" s="18" t="str">
        <f t="shared" ref="A803:B803" si="833">IF(AND(ISNUMBER(SEARCH("Yes",C803)),ISNUMBER(SEARCH("Yes",E803)),ISNUMBER(SEARCH("Yes",G803)),ISNUMBER(SEARCH("Yes",I803))),"Yes","No")</f>
        <v>No</v>
      </c>
      <c r="B803" s="18" t="str">
        <f t="shared" si="833"/>
        <v>No</v>
      </c>
      <c r="C803" s="15" t="str">
        <f t="shared" si="790"/>
        <v>No</v>
      </c>
      <c r="D803" s="18" t="str">
        <f t="shared" si="791"/>
        <v>No</v>
      </c>
      <c r="E803" s="18" t="str">
        <f t="shared" si="792"/>
        <v>No</v>
      </c>
      <c r="F803" s="18" t="str">
        <f t="shared" si="793"/>
        <v>No</v>
      </c>
      <c r="G803" s="18" t="str">
        <f t="shared" si="794"/>
        <v>No</v>
      </c>
      <c r="H803" s="18" t="str">
        <f t="shared" si="795"/>
        <v>No</v>
      </c>
      <c r="I803" s="18" t="str">
        <f t="shared" si="796"/>
        <v>Yes</v>
      </c>
      <c r="J803" s="18" t="str">
        <f t="shared" si="797"/>
        <v>Yes</v>
      </c>
      <c r="K803" s="21">
        <v>801</v>
      </c>
      <c r="L803" s="5" t="s">
        <v>1785</v>
      </c>
      <c r="M803" s="5" t="s">
        <v>1786</v>
      </c>
      <c r="N803" s="5" t="s">
        <v>2307</v>
      </c>
      <c r="O803" s="5" t="s">
        <v>152</v>
      </c>
      <c r="P803" s="5" t="s">
        <v>2435</v>
      </c>
      <c r="Q803" s="34" t="s">
        <v>5170</v>
      </c>
      <c r="R803" s="21">
        <v>1</v>
      </c>
      <c r="S803" s="22"/>
      <c r="T803" s="22"/>
      <c r="U803" s="22"/>
      <c r="V803" s="22"/>
      <c r="W803" s="22"/>
      <c r="X803" s="22"/>
      <c r="Y803" s="22"/>
      <c r="Z803" s="22"/>
      <c r="AA803" s="5" t="s">
        <v>2310</v>
      </c>
      <c r="AB803" s="5" t="s">
        <v>5171</v>
      </c>
      <c r="AC803" s="34" t="s">
        <v>5172</v>
      </c>
      <c r="AD803" s="21">
        <v>1</v>
      </c>
    </row>
    <row r="804" spans="1:30" x14ac:dyDescent="0.3">
      <c r="A804" s="18" t="str">
        <f t="shared" ref="A804:B804" si="834">IF(AND(ISNUMBER(SEARCH("Yes",C804)),ISNUMBER(SEARCH("Yes",E804)),ISNUMBER(SEARCH("Yes",G804)),ISNUMBER(SEARCH("Yes",I804))),"Yes","No")</f>
        <v>No</v>
      </c>
      <c r="B804" s="18" t="str">
        <f t="shared" si="834"/>
        <v>No</v>
      </c>
      <c r="C804" s="15" t="str">
        <f t="shared" si="790"/>
        <v>No</v>
      </c>
      <c r="D804" s="18" t="str">
        <f t="shared" si="791"/>
        <v>No</v>
      </c>
      <c r="E804" s="18" t="str">
        <f t="shared" si="792"/>
        <v>No</v>
      </c>
      <c r="F804" s="18" t="str">
        <f t="shared" si="793"/>
        <v>No</v>
      </c>
      <c r="G804" s="18" t="str">
        <f t="shared" si="794"/>
        <v>No</v>
      </c>
      <c r="H804" s="18" t="str">
        <f t="shared" si="795"/>
        <v>No</v>
      </c>
      <c r="I804" s="18" t="str">
        <f t="shared" si="796"/>
        <v>Yes</v>
      </c>
      <c r="J804" s="18" t="str">
        <f t="shared" si="797"/>
        <v>Yes</v>
      </c>
      <c r="K804" s="21">
        <v>802</v>
      </c>
      <c r="L804" s="5" t="s">
        <v>1787</v>
      </c>
      <c r="M804" s="5" t="s">
        <v>1788</v>
      </c>
      <c r="N804" s="5" t="s">
        <v>2307</v>
      </c>
      <c r="O804" s="5" t="s">
        <v>152</v>
      </c>
      <c r="P804" s="5" t="s">
        <v>5173</v>
      </c>
      <c r="Q804" s="34" t="s">
        <v>5174</v>
      </c>
      <c r="R804" s="21">
        <v>1</v>
      </c>
      <c r="S804" s="22"/>
      <c r="T804" s="22"/>
      <c r="U804" s="22"/>
      <c r="V804" s="22"/>
      <c r="W804" s="22"/>
      <c r="X804" s="22"/>
      <c r="Y804" s="22"/>
      <c r="Z804" s="22"/>
      <c r="AA804" s="5" t="s">
        <v>24</v>
      </c>
      <c r="AB804" s="5" t="s">
        <v>5175</v>
      </c>
      <c r="AC804" s="34" t="s">
        <v>5176</v>
      </c>
      <c r="AD804" s="21">
        <v>1</v>
      </c>
    </row>
    <row r="805" spans="1:30" x14ac:dyDescent="0.3">
      <c r="A805" s="18" t="str">
        <f t="shared" ref="A805:B805" si="835">IF(AND(ISNUMBER(SEARCH("Yes",C805)),ISNUMBER(SEARCH("Yes",E805)),ISNUMBER(SEARCH("Yes",G805)),ISNUMBER(SEARCH("Yes",I805))),"Yes","No")</f>
        <v>No</v>
      </c>
      <c r="B805" s="18" t="str">
        <f t="shared" si="835"/>
        <v>No</v>
      </c>
      <c r="C805" s="15" t="str">
        <f t="shared" si="790"/>
        <v>No</v>
      </c>
      <c r="D805" s="18" t="str">
        <f t="shared" si="791"/>
        <v>No</v>
      </c>
      <c r="E805" s="18" t="str">
        <f t="shared" si="792"/>
        <v>No</v>
      </c>
      <c r="F805" s="18" t="str">
        <f t="shared" si="793"/>
        <v>No</v>
      </c>
      <c r="G805" s="18" t="str">
        <f t="shared" si="794"/>
        <v>No</v>
      </c>
      <c r="H805" s="18" t="str">
        <f t="shared" si="795"/>
        <v>No</v>
      </c>
      <c r="I805" s="18" t="str">
        <f t="shared" si="796"/>
        <v>Yes</v>
      </c>
      <c r="J805" s="18" t="str">
        <f t="shared" si="797"/>
        <v>No</v>
      </c>
      <c r="K805" s="21">
        <v>803</v>
      </c>
      <c r="L805" s="5" t="s">
        <v>1789</v>
      </c>
      <c r="M805" s="5" t="s">
        <v>1790</v>
      </c>
      <c r="N805" s="5" t="s">
        <v>2307</v>
      </c>
      <c r="O805" s="5" t="s">
        <v>152</v>
      </c>
      <c r="P805" s="5" t="s">
        <v>5177</v>
      </c>
      <c r="Q805" s="34" t="s">
        <v>5178</v>
      </c>
      <c r="R805" s="21">
        <v>1</v>
      </c>
      <c r="S805" s="22"/>
      <c r="T805" s="22"/>
      <c r="U805" s="22"/>
      <c r="V805" s="22"/>
      <c r="W805" s="22"/>
      <c r="X805" s="22"/>
      <c r="Y805" s="22"/>
      <c r="Z805" s="22"/>
      <c r="AA805" s="5" t="s">
        <v>152</v>
      </c>
      <c r="AB805" s="5" t="s">
        <v>2473</v>
      </c>
      <c r="AC805" s="34" t="s">
        <v>5179</v>
      </c>
      <c r="AD805" s="21">
        <v>1</v>
      </c>
    </row>
    <row r="806" spans="1:30" x14ac:dyDescent="0.3">
      <c r="A806" s="18" t="str">
        <f t="shared" ref="A806:B806" si="836">IF(AND(ISNUMBER(SEARCH("Yes",C806)),ISNUMBER(SEARCH("Yes",E806)),ISNUMBER(SEARCH("Yes",G806)),ISNUMBER(SEARCH("Yes",I806))),"Yes","No")</f>
        <v>No</v>
      </c>
      <c r="B806" s="18" t="str">
        <f t="shared" si="836"/>
        <v>No</v>
      </c>
      <c r="C806" s="15" t="str">
        <f t="shared" si="790"/>
        <v>No</v>
      </c>
      <c r="D806" s="18" t="str">
        <f t="shared" si="791"/>
        <v>No</v>
      </c>
      <c r="E806" s="18" t="str">
        <f t="shared" si="792"/>
        <v>No</v>
      </c>
      <c r="F806" s="18" t="str">
        <f t="shared" si="793"/>
        <v>No</v>
      </c>
      <c r="G806" s="18" t="str">
        <f t="shared" si="794"/>
        <v>No</v>
      </c>
      <c r="H806" s="18" t="str">
        <f t="shared" si="795"/>
        <v>No</v>
      </c>
      <c r="I806" s="18" t="str">
        <f t="shared" si="796"/>
        <v>Yes</v>
      </c>
      <c r="J806" s="18" t="str">
        <f t="shared" si="797"/>
        <v>Yes</v>
      </c>
      <c r="K806" s="21">
        <v>804</v>
      </c>
      <c r="L806" s="5" t="s">
        <v>1791</v>
      </c>
      <c r="M806" s="5" t="s">
        <v>1792</v>
      </c>
      <c r="N806" s="5" t="s">
        <v>2307</v>
      </c>
      <c r="O806" s="5" t="s">
        <v>152</v>
      </c>
      <c r="P806" s="5" t="s">
        <v>2392</v>
      </c>
      <c r="Q806" s="34" t="s">
        <v>3062</v>
      </c>
      <c r="R806" s="21">
        <v>1</v>
      </c>
      <c r="S806" s="22"/>
      <c r="T806" s="22"/>
      <c r="U806" s="22"/>
      <c r="V806" s="22"/>
      <c r="W806" s="22"/>
      <c r="X806" s="22"/>
      <c r="Y806" s="22"/>
      <c r="Z806" s="22"/>
      <c r="AA806" s="5" t="s">
        <v>24</v>
      </c>
      <c r="AB806" s="5" t="s">
        <v>5180</v>
      </c>
      <c r="AC806" s="34" t="s">
        <v>2734</v>
      </c>
      <c r="AD806" s="21">
        <v>1</v>
      </c>
    </row>
    <row r="807" spans="1:30" x14ac:dyDescent="0.3">
      <c r="A807" s="18" t="str">
        <f t="shared" ref="A807:B807" si="837">IF(AND(ISNUMBER(SEARCH("Yes",C807)),ISNUMBER(SEARCH("Yes",E807)),ISNUMBER(SEARCH("Yes",G807)),ISNUMBER(SEARCH("Yes",I807))),"Yes","No")</f>
        <v>No</v>
      </c>
      <c r="B807" s="18" t="str">
        <f t="shared" si="837"/>
        <v>No</v>
      </c>
      <c r="C807" s="15" t="str">
        <f t="shared" si="790"/>
        <v>No</v>
      </c>
      <c r="D807" s="18" t="str">
        <f t="shared" si="791"/>
        <v>No</v>
      </c>
      <c r="E807" s="18" t="str">
        <f t="shared" si="792"/>
        <v>No</v>
      </c>
      <c r="F807" s="18" t="str">
        <f t="shared" si="793"/>
        <v>No</v>
      </c>
      <c r="G807" s="18" t="str">
        <f t="shared" si="794"/>
        <v>No</v>
      </c>
      <c r="H807" s="18" t="str">
        <f t="shared" si="795"/>
        <v>No</v>
      </c>
      <c r="I807" s="18" t="str">
        <f t="shared" si="796"/>
        <v>Yes</v>
      </c>
      <c r="J807" s="18" t="str">
        <f t="shared" si="797"/>
        <v>Yes</v>
      </c>
      <c r="K807" s="21">
        <v>805</v>
      </c>
      <c r="L807" s="5" t="s">
        <v>1793</v>
      </c>
      <c r="M807" s="5" t="s">
        <v>1794</v>
      </c>
      <c r="N807" s="5" t="s">
        <v>2307</v>
      </c>
      <c r="O807" s="5" t="s">
        <v>152</v>
      </c>
      <c r="P807" s="5" t="s">
        <v>5181</v>
      </c>
      <c r="Q807" s="34" t="s">
        <v>5182</v>
      </c>
      <c r="R807" s="21">
        <v>1</v>
      </c>
      <c r="S807" s="22"/>
      <c r="T807" s="22"/>
      <c r="U807" s="22"/>
      <c r="V807" s="22"/>
      <c r="W807" s="22"/>
      <c r="X807" s="22"/>
      <c r="Y807" s="22"/>
      <c r="Z807" s="22"/>
      <c r="AA807" s="5" t="s">
        <v>2310</v>
      </c>
      <c r="AB807" s="5" t="s">
        <v>5183</v>
      </c>
      <c r="AC807" s="34" t="s">
        <v>5184</v>
      </c>
      <c r="AD807" s="21">
        <v>1</v>
      </c>
    </row>
    <row r="808" spans="1:30" x14ac:dyDescent="0.3">
      <c r="A808" s="18" t="str">
        <f t="shared" ref="A808:B808" si="838">IF(AND(ISNUMBER(SEARCH("Yes",C808)),ISNUMBER(SEARCH("Yes",E808)),ISNUMBER(SEARCH("Yes",G808)),ISNUMBER(SEARCH("Yes",I808))),"Yes","No")</f>
        <v>No</v>
      </c>
      <c r="B808" s="18" t="str">
        <f t="shared" si="838"/>
        <v>No</v>
      </c>
      <c r="C808" s="15" t="str">
        <f t="shared" si="790"/>
        <v>No</v>
      </c>
      <c r="D808" s="18" t="str">
        <f t="shared" si="791"/>
        <v>No</v>
      </c>
      <c r="E808" s="18" t="str">
        <f t="shared" si="792"/>
        <v>No</v>
      </c>
      <c r="F808" s="18" t="str">
        <f t="shared" si="793"/>
        <v>No</v>
      </c>
      <c r="G808" s="18" t="str">
        <f t="shared" si="794"/>
        <v>No</v>
      </c>
      <c r="H808" s="18" t="str">
        <f t="shared" si="795"/>
        <v>No</v>
      </c>
      <c r="I808" s="18" t="str">
        <f t="shared" si="796"/>
        <v>Yes</v>
      </c>
      <c r="J808" s="18" t="str">
        <f t="shared" si="797"/>
        <v>Yes</v>
      </c>
      <c r="K808" s="21">
        <v>806</v>
      </c>
      <c r="L808" s="5" t="s">
        <v>1795</v>
      </c>
      <c r="M808" s="5" t="s">
        <v>1796</v>
      </c>
      <c r="N808" s="5" t="s">
        <v>2307</v>
      </c>
      <c r="O808" s="5" t="s">
        <v>152</v>
      </c>
      <c r="P808" s="5" t="s">
        <v>4734</v>
      </c>
      <c r="Q808" s="34" t="s">
        <v>5185</v>
      </c>
      <c r="R808" s="21">
        <v>1</v>
      </c>
      <c r="S808" s="22"/>
      <c r="T808" s="22"/>
      <c r="U808" s="22"/>
      <c r="V808" s="22"/>
      <c r="W808" s="22"/>
      <c r="X808" s="22"/>
      <c r="Y808" s="22"/>
      <c r="Z808" s="22"/>
      <c r="AA808" s="5" t="s">
        <v>24</v>
      </c>
      <c r="AB808" s="5" t="s">
        <v>5186</v>
      </c>
      <c r="AC808" s="34" t="s">
        <v>5187</v>
      </c>
      <c r="AD808" s="21">
        <v>1</v>
      </c>
    </row>
    <row r="809" spans="1:30" x14ac:dyDescent="0.3">
      <c r="A809" s="18" t="str">
        <f t="shared" ref="A809:B809" si="839">IF(AND(ISNUMBER(SEARCH("Yes",C809)),ISNUMBER(SEARCH("Yes",E809)),ISNUMBER(SEARCH("Yes",G809)),ISNUMBER(SEARCH("Yes",I809))),"Yes","No")</f>
        <v>No</v>
      </c>
      <c r="B809" s="18" t="str">
        <f t="shared" si="839"/>
        <v>No</v>
      </c>
      <c r="C809" s="15" t="str">
        <f t="shared" si="790"/>
        <v>No</v>
      </c>
      <c r="D809" s="18" t="str">
        <f t="shared" si="791"/>
        <v>No</v>
      </c>
      <c r="E809" s="18" t="str">
        <f t="shared" si="792"/>
        <v>No</v>
      </c>
      <c r="F809" s="18" t="str">
        <f t="shared" si="793"/>
        <v>No</v>
      </c>
      <c r="G809" s="18" t="str">
        <f t="shared" si="794"/>
        <v>No</v>
      </c>
      <c r="H809" s="18" t="str">
        <f t="shared" si="795"/>
        <v>No</v>
      </c>
      <c r="I809" s="18" t="str">
        <f t="shared" si="796"/>
        <v>Yes</v>
      </c>
      <c r="J809" s="18" t="str">
        <f t="shared" si="797"/>
        <v>No</v>
      </c>
      <c r="K809" s="21">
        <v>807</v>
      </c>
      <c r="L809" s="5" t="s">
        <v>1797</v>
      </c>
      <c r="M809" s="5" t="s">
        <v>1798</v>
      </c>
      <c r="N809" s="5" t="s">
        <v>2307</v>
      </c>
      <c r="O809" s="5" t="s">
        <v>152</v>
      </c>
      <c r="P809" s="5" t="s">
        <v>2313</v>
      </c>
      <c r="Q809" s="34" t="s">
        <v>5188</v>
      </c>
      <c r="R809" s="21">
        <v>1</v>
      </c>
      <c r="S809" s="22"/>
      <c r="T809" s="22"/>
      <c r="U809" s="22"/>
      <c r="V809" s="22"/>
      <c r="W809" s="22"/>
      <c r="X809" s="22"/>
      <c r="Y809" s="22"/>
      <c r="Z809" s="22"/>
      <c r="AA809" s="5" t="s">
        <v>152</v>
      </c>
      <c r="AB809" s="5" t="s">
        <v>2931</v>
      </c>
      <c r="AC809" s="34" t="s">
        <v>3241</v>
      </c>
      <c r="AD809" s="21">
        <v>1</v>
      </c>
    </row>
    <row r="810" spans="1:30" x14ac:dyDescent="0.3">
      <c r="A810" s="18" t="str">
        <f t="shared" ref="A810:B810" si="840">IF(AND(ISNUMBER(SEARCH("Yes",C810)),ISNUMBER(SEARCH("Yes",E810)),ISNUMBER(SEARCH("Yes",G810)),ISNUMBER(SEARCH("Yes",I810))),"Yes","No")</f>
        <v>No</v>
      </c>
      <c r="B810" s="18" t="str">
        <f t="shared" si="840"/>
        <v>No</v>
      </c>
      <c r="C810" s="15" t="str">
        <f t="shared" si="790"/>
        <v>No</v>
      </c>
      <c r="D810" s="18" t="str">
        <f t="shared" si="791"/>
        <v>No</v>
      </c>
      <c r="E810" s="18" t="str">
        <f t="shared" si="792"/>
        <v>No</v>
      </c>
      <c r="F810" s="18" t="str">
        <f t="shared" si="793"/>
        <v>No</v>
      </c>
      <c r="G810" s="18" t="str">
        <f t="shared" si="794"/>
        <v>No</v>
      </c>
      <c r="H810" s="18" t="str">
        <f t="shared" si="795"/>
        <v>No</v>
      </c>
      <c r="I810" s="18" t="str">
        <f t="shared" si="796"/>
        <v>Yes</v>
      </c>
      <c r="J810" s="18" t="str">
        <f t="shared" si="797"/>
        <v>Yes</v>
      </c>
      <c r="K810" s="21">
        <v>808</v>
      </c>
      <c r="L810" s="5" t="s">
        <v>1799</v>
      </c>
      <c r="M810" s="5" t="s">
        <v>1800</v>
      </c>
      <c r="N810" s="5" t="s">
        <v>2307</v>
      </c>
      <c r="O810" s="5" t="s">
        <v>152</v>
      </c>
      <c r="P810" s="5" t="s">
        <v>3092</v>
      </c>
      <c r="Q810" s="34" t="s">
        <v>5189</v>
      </c>
      <c r="R810" s="21">
        <v>1</v>
      </c>
      <c r="S810" s="22"/>
      <c r="T810" s="22"/>
      <c r="U810" s="22"/>
      <c r="V810" s="22"/>
      <c r="W810" s="22"/>
      <c r="X810" s="22"/>
      <c r="Y810" s="22"/>
      <c r="Z810" s="22"/>
      <c r="AA810" s="5" t="s">
        <v>2310</v>
      </c>
      <c r="AB810" s="5" t="s">
        <v>5190</v>
      </c>
      <c r="AC810" s="34" t="s">
        <v>5191</v>
      </c>
      <c r="AD810" s="21">
        <v>1</v>
      </c>
    </row>
    <row r="811" spans="1:30" x14ac:dyDescent="0.3">
      <c r="A811" s="18" t="str">
        <f t="shared" ref="A811:B811" si="841">IF(AND(ISNUMBER(SEARCH("Yes",C811)),ISNUMBER(SEARCH("Yes",E811)),ISNUMBER(SEARCH("Yes",G811)),ISNUMBER(SEARCH("Yes",I811))),"Yes","No")</f>
        <v>No</v>
      </c>
      <c r="B811" s="18" t="str">
        <f t="shared" si="841"/>
        <v>No</v>
      </c>
      <c r="C811" s="15" t="str">
        <f t="shared" si="790"/>
        <v>No</v>
      </c>
      <c r="D811" s="18" t="str">
        <f t="shared" si="791"/>
        <v>No</v>
      </c>
      <c r="E811" s="18" t="str">
        <f t="shared" si="792"/>
        <v>Yes</v>
      </c>
      <c r="F811" s="18" t="str">
        <f t="shared" si="793"/>
        <v>Yes</v>
      </c>
      <c r="G811" s="18" t="str">
        <f t="shared" si="794"/>
        <v>No</v>
      </c>
      <c r="H811" s="18" t="str">
        <f t="shared" si="795"/>
        <v>Yes</v>
      </c>
      <c r="I811" s="18" t="str">
        <f t="shared" si="796"/>
        <v>Yes</v>
      </c>
      <c r="J811" s="18" t="str">
        <f t="shared" si="797"/>
        <v>Yes</v>
      </c>
      <c r="K811" s="21">
        <v>809</v>
      </c>
      <c r="L811" s="5" t="s">
        <v>401</v>
      </c>
      <c r="M811" s="5" t="s">
        <v>402</v>
      </c>
      <c r="N811" s="5" t="s">
        <v>2307</v>
      </c>
      <c r="O811" s="5" t="s">
        <v>152</v>
      </c>
      <c r="P811" s="5" t="s">
        <v>5192</v>
      </c>
      <c r="Q811" s="34" t="s">
        <v>5193</v>
      </c>
      <c r="R811" s="21">
        <v>1</v>
      </c>
      <c r="S811" s="5" t="s">
        <v>24</v>
      </c>
      <c r="T811" s="5" t="s">
        <v>5194</v>
      </c>
      <c r="U811" s="34" t="s">
        <v>5195</v>
      </c>
      <c r="V811" s="21">
        <v>1</v>
      </c>
      <c r="W811" s="5" t="s">
        <v>152</v>
      </c>
      <c r="X811" s="5" t="s">
        <v>5196</v>
      </c>
      <c r="Y811" s="34" t="s">
        <v>5197</v>
      </c>
      <c r="Z811" s="21">
        <v>1</v>
      </c>
      <c r="AA811" s="5" t="s">
        <v>24</v>
      </c>
      <c r="AB811" s="5" t="s">
        <v>5198</v>
      </c>
      <c r="AC811" s="34" t="s">
        <v>5199</v>
      </c>
      <c r="AD811" s="21">
        <v>1</v>
      </c>
    </row>
    <row r="812" spans="1:30" x14ac:dyDescent="0.3">
      <c r="A812" s="18" t="str">
        <f t="shared" ref="A812:B812" si="842">IF(AND(ISNUMBER(SEARCH("Yes",C812)),ISNUMBER(SEARCH("Yes",E812)),ISNUMBER(SEARCH("Yes",G812)),ISNUMBER(SEARCH("Yes",I812))),"Yes","No")</f>
        <v>No</v>
      </c>
      <c r="B812" s="18" t="str">
        <f t="shared" si="842"/>
        <v>No</v>
      </c>
      <c r="C812" s="15" t="str">
        <f t="shared" si="790"/>
        <v>No</v>
      </c>
      <c r="D812" s="18" t="str">
        <f t="shared" si="791"/>
        <v>No</v>
      </c>
      <c r="E812" s="18" t="str">
        <f t="shared" si="792"/>
        <v>No</v>
      </c>
      <c r="F812" s="18" t="str">
        <f t="shared" si="793"/>
        <v>No</v>
      </c>
      <c r="G812" s="18" t="str">
        <f t="shared" si="794"/>
        <v>No</v>
      </c>
      <c r="H812" s="18" t="str">
        <f t="shared" si="795"/>
        <v>No</v>
      </c>
      <c r="I812" s="18" t="str">
        <f t="shared" si="796"/>
        <v>Yes</v>
      </c>
      <c r="J812" s="18" t="str">
        <f t="shared" si="797"/>
        <v>Yes</v>
      </c>
      <c r="K812" s="21">
        <v>810</v>
      </c>
      <c r="L812" s="5" t="s">
        <v>1801</v>
      </c>
      <c r="M812" s="5" t="s">
        <v>1802</v>
      </c>
      <c r="N812" s="5" t="s">
        <v>2307</v>
      </c>
      <c r="O812" s="5" t="s">
        <v>152</v>
      </c>
      <c r="P812" s="5" t="s">
        <v>5200</v>
      </c>
      <c r="Q812" s="34" t="s">
        <v>5201</v>
      </c>
      <c r="R812" s="21">
        <v>1</v>
      </c>
      <c r="S812" s="22"/>
      <c r="T812" s="22"/>
      <c r="U812" s="22"/>
      <c r="V812" s="22"/>
      <c r="W812" s="22"/>
      <c r="X812" s="22"/>
      <c r="Y812" s="22"/>
      <c r="Z812" s="22"/>
      <c r="AA812" s="5" t="s">
        <v>2310</v>
      </c>
      <c r="AB812" s="5" t="s">
        <v>2669</v>
      </c>
      <c r="AC812" s="34" t="s">
        <v>3357</v>
      </c>
      <c r="AD812" s="21">
        <v>1</v>
      </c>
    </row>
    <row r="813" spans="1:30" x14ac:dyDescent="0.3">
      <c r="A813" s="18" t="str">
        <f t="shared" ref="A813:B813" si="843">IF(AND(ISNUMBER(SEARCH("Yes",C813)),ISNUMBER(SEARCH("Yes",E813)),ISNUMBER(SEARCH("Yes",G813)),ISNUMBER(SEARCH("Yes",I813))),"Yes","No")</f>
        <v>No</v>
      </c>
      <c r="B813" s="18" t="str">
        <f t="shared" si="843"/>
        <v>No</v>
      </c>
      <c r="C813" s="15" t="str">
        <f t="shared" si="790"/>
        <v>No</v>
      </c>
      <c r="D813" s="18" t="str">
        <f t="shared" si="791"/>
        <v>No</v>
      </c>
      <c r="E813" s="18" t="str">
        <f t="shared" si="792"/>
        <v>No</v>
      </c>
      <c r="F813" s="18" t="str">
        <f t="shared" si="793"/>
        <v>No</v>
      </c>
      <c r="G813" s="18" t="str">
        <f t="shared" si="794"/>
        <v>No</v>
      </c>
      <c r="H813" s="18" t="str">
        <f t="shared" si="795"/>
        <v>No</v>
      </c>
      <c r="I813" s="18" t="str">
        <f t="shared" si="796"/>
        <v>Yes</v>
      </c>
      <c r="J813" s="18" t="str">
        <f t="shared" si="797"/>
        <v>Yes</v>
      </c>
      <c r="K813" s="21">
        <v>811</v>
      </c>
      <c r="L813" s="5" t="s">
        <v>1803</v>
      </c>
      <c r="M813" s="5" t="s">
        <v>1804</v>
      </c>
      <c r="N813" s="5" t="s">
        <v>2307</v>
      </c>
      <c r="O813" s="5" t="s">
        <v>152</v>
      </c>
      <c r="P813" s="5" t="s">
        <v>5046</v>
      </c>
      <c r="Q813" s="34" t="s">
        <v>5202</v>
      </c>
      <c r="R813" s="21">
        <v>1</v>
      </c>
      <c r="S813" s="22"/>
      <c r="T813" s="22"/>
      <c r="U813" s="22"/>
      <c r="V813" s="22"/>
      <c r="W813" s="22"/>
      <c r="X813" s="22"/>
      <c r="Y813" s="22"/>
      <c r="Z813" s="22"/>
      <c r="AA813" s="5" t="s">
        <v>2310</v>
      </c>
      <c r="AB813" s="5" t="s">
        <v>5203</v>
      </c>
      <c r="AC813" s="34" t="s">
        <v>5204</v>
      </c>
      <c r="AD813" s="21">
        <v>1</v>
      </c>
    </row>
    <row r="814" spans="1:30" x14ac:dyDescent="0.3">
      <c r="A814" s="18" t="str">
        <f t="shared" ref="A814:B814" si="844">IF(AND(ISNUMBER(SEARCH("Yes",C814)),ISNUMBER(SEARCH("Yes",E814)),ISNUMBER(SEARCH("Yes",G814)),ISNUMBER(SEARCH("Yes",I814))),"Yes","No")</f>
        <v>No</v>
      </c>
      <c r="B814" s="18" t="str">
        <f t="shared" si="844"/>
        <v>No</v>
      </c>
      <c r="C814" s="15" t="str">
        <f t="shared" si="790"/>
        <v>No</v>
      </c>
      <c r="D814" s="18" t="str">
        <f t="shared" si="791"/>
        <v>No</v>
      </c>
      <c r="E814" s="18" t="str">
        <f t="shared" si="792"/>
        <v>No</v>
      </c>
      <c r="F814" s="18" t="str">
        <f t="shared" si="793"/>
        <v>No</v>
      </c>
      <c r="G814" s="18" t="str">
        <f t="shared" si="794"/>
        <v>No</v>
      </c>
      <c r="H814" s="18" t="str">
        <f t="shared" si="795"/>
        <v>No</v>
      </c>
      <c r="I814" s="18" t="str">
        <f t="shared" si="796"/>
        <v>Yes</v>
      </c>
      <c r="J814" s="18" t="str">
        <f t="shared" si="797"/>
        <v>Yes</v>
      </c>
      <c r="K814" s="21">
        <v>812</v>
      </c>
      <c r="L814" s="5" t="s">
        <v>1805</v>
      </c>
      <c r="M814" s="5" t="s">
        <v>5205</v>
      </c>
      <c r="N814" s="5" t="s">
        <v>2307</v>
      </c>
      <c r="O814" s="5" t="s">
        <v>152</v>
      </c>
      <c r="P814" s="5" t="s">
        <v>2392</v>
      </c>
      <c r="Q814" s="34" t="s">
        <v>5206</v>
      </c>
      <c r="R814" s="21">
        <v>1</v>
      </c>
      <c r="S814" s="22"/>
      <c r="T814" s="22"/>
      <c r="U814" s="22"/>
      <c r="V814" s="22"/>
      <c r="W814" s="22"/>
      <c r="X814" s="22"/>
      <c r="Y814" s="22"/>
      <c r="Z814" s="22"/>
      <c r="AA814" s="5" t="s">
        <v>2310</v>
      </c>
      <c r="AB814" s="5" t="s">
        <v>5207</v>
      </c>
      <c r="AC814" s="34" t="s">
        <v>5208</v>
      </c>
      <c r="AD814" s="21">
        <v>1</v>
      </c>
    </row>
    <row r="815" spans="1:30" x14ac:dyDescent="0.3">
      <c r="A815" s="18" t="str">
        <f t="shared" ref="A815:B815" si="845">IF(AND(ISNUMBER(SEARCH("Yes",C815)),ISNUMBER(SEARCH("Yes",E815)),ISNUMBER(SEARCH("Yes",G815)),ISNUMBER(SEARCH("Yes",I815))),"Yes","No")</f>
        <v>No</v>
      </c>
      <c r="B815" s="18" t="str">
        <f t="shared" si="845"/>
        <v>No</v>
      </c>
      <c r="C815" s="15" t="str">
        <f t="shared" si="790"/>
        <v>No</v>
      </c>
      <c r="D815" s="18" t="str">
        <f t="shared" si="791"/>
        <v>No</v>
      </c>
      <c r="E815" s="18" t="str">
        <f t="shared" si="792"/>
        <v>No</v>
      </c>
      <c r="F815" s="18" t="str">
        <f t="shared" si="793"/>
        <v>No</v>
      </c>
      <c r="G815" s="18" t="str">
        <f t="shared" si="794"/>
        <v>No</v>
      </c>
      <c r="H815" s="18" t="str">
        <f t="shared" si="795"/>
        <v>No</v>
      </c>
      <c r="I815" s="18" t="str">
        <f t="shared" si="796"/>
        <v>Yes</v>
      </c>
      <c r="J815" s="18" t="str">
        <f t="shared" si="797"/>
        <v>Yes</v>
      </c>
      <c r="K815" s="21">
        <v>813</v>
      </c>
      <c r="L815" s="5" t="s">
        <v>1807</v>
      </c>
      <c r="M815" s="5" t="s">
        <v>1808</v>
      </c>
      <c r="N815" s="5" t="s">
        <v>2307</v>
      </c>
      <c r="O815" s="5" t="s">
        <v>152</v>
      </c>
      <c r="P815" s="5" t="s">
        <v>2333</v>
      </c>
      <c r="Q815" s="34" t="s">
        <v>5209</v>
      </c>
      <c r="R815" s="21">
        <v>1</v>
      </c>
      <c r="S815" s="22"/>
      <c r="T815" s="22"/>
      <c r="U815" s="22"/>
      <c r="V815" s="22"/>
      <c r="W815" s="22"/>
      <c r="X815" s="22"/>
      <c r="Y815" s="22"/>
      <c r="Z815" s="22"/>
      <c r="AA815" s="5" t="s">
        <v>24</v>
      </c>
      <c r="AB815" s="5" t="s">
        <v>5210</v>
      </c>
      <c r="AC815" s="34" t="s">
        <v>5211</v>
      </c>
      <c r="AD815" s="21">
        <v>1</v>
      </c>
    </row>
    <row r="816" spans="1:30" x14ac:dyDescent="0.3">
      <c r="A816" s="18" t="str">
        <f t="shared" ref="A816:B816" si="846">IF(AND(ISNUMBER(SEARCH("Yes",C816)),ISNUMBER(SEARCH("Yes",E816)),ISNUMBER(SEARCH("Yes",G816)),ISNUMBER(SEARCH("Yes",I816))),"Yes","No")</f>
        <v>No</v>
      </c>
      <c r="B816" s="18" t="str">
        <f t="shared" si="846"/>
        <v>No</v>
      </c>
      <c r="C816" s="15" t="str">
        <f t="shared" si="790"/>
        <v>No</v>
      </c>
      <c r="D816" s="18" t="str">
        <f t="shared" si="791"/>
        <v>No</v>
      </c>
      <c r="E816" s="18" t="str">
        <f t="shared" si="792"/>
        <v>No</v>
      </c>
      <c r="F816" s="18" t="str">
        <f t="shared" si="793"/>
        <v>No</v>
      </c>
      <c r="G816" s="18" t="str">
        <f t="shared" si="794"/>
        <v>No</v>
      </c>
      <c r="H816" s="18" t="str">
        <f t="shared" si="795"/>
        <v>No</v>
      </c>
      <c r="I816" s="18" t="str">
        <f t="shared" si="796"/>
        <v>Yes</v>
      </c>
      <c r="J816" s="18" t="str">
        <f t="shared" si="797"/>
        <v>Yes</v>
      </c>
      <c r="K816" s="21">
        <v>814</v>
      </c>
      <c r="L816" s="5" t="s">
        <v>1809</v>
      </c>
      <c r="M816" s="5" t="s">
        <v>1810</v>
      </c>
      <c r="N816" s="5" t="s">
        <v>2307</v>
      </c>
      <c r="O816" s="5" t="s">
        <v>152</v>
      </c>
      <c r="P816" s="5" t="s">
        <v>2449</v>
      </c>
      <c r="Q816" s="34" t="s">
        <v>3695</v>
      </c>
      <c r="R816" s="21">
        <v>1</v>
      </c>
      <c r="S816" s="22"/>
      <c r="T816" s="22"/>
      <c r="U816" s="22"/>
      <c r="V816" s="22"/>
      <c r="W816" s="22"/>
      <c r="X816" s="22"/>
      <c r="Y816" s="22"/>
      <c r="Z816" s="22"/>
      <c r="AA816" s="5" t="s">
        <v>24</v>
      </c>
      <c r="AB816" s="5" t="s">
        <v>5212</v>
      </c>
      <c r="AC816" s="34" t="s">
        <v>5213</v>
      </c>
      <c r="AD816" s="21">
        <v>1</v>
      </c>
    </row>
    <row r="817" spans="1:30" x14ac:dyDescent="0.3">
      <c r="A817" s="18" t="str">
        <f t="shared" ref="A817:B817" si="847">IF(AND(ISNUMBER(SEARCH("Yes",C817)),ISNUMBER(SEARCH("Yes",E817)),ISNUMBER(SEARCH("Yes",G817)),ISNUMBER(SEARCH("Yes",I817))),"Yes","No")</f>
        <v>Yes</v>
      </c>
      <c r="B817" s="18" t="str">
        <f t="shared" si="847"/>
        <v>No</v>
      </c>
      <c r="C817" s="15" t="str">
        <f t="shared" si="790"/>
        <v>Yes</v>
      </c>
      <c r="D817" s="18" t="str">
        <f t="shared" si="791"/>
        <v>No</v>
      </c>
      <c r="E817" s="18" t="str">
        <f t="shared" si="792"/>
        <v>Yes</v>
      </c>
      <c r="F817" s="18" t="str">
        <f t="shared" si="793"/>
        <v>Yes</v>
      </c>
      <c r="G817" s="18" t="str">
        <f t="shared" si="794"/>
        <v>Yes</v>
      </c>
      <c r="H817" s="18" t="str">
        <f t="shared" si="795"/>
        <v>Yes</v>
      </c>
      <c r="I817" s="18" t="str">
        <f t="shared" si="796"/>
        <v>Yes</v>
      </c>
      <c r="J817" s="18" t="str">
        <f t="shared" si="797"/>
        <v>Yes</v>
      </c>
      <c r="K817" s="21">
        <v>815</v>
      </c>
      <c r="L817" s="5" t="s">
        <v>146</v>
      </c>
      <c r="M817" s="5" t="s">
        <v>283</v>
      </c>
      <c r="N817" s="5" t="s">
        <v>2307</v>
      </c>
      <c r="O817" s="5" t="s">
        <v>152</v>
      </c>
      <c r="P817" s="5" t="s">
        <v>2449</v>
      </c>
      <c r="Q817" s="34" t="s">
        <v>5214</v>
      </c>
      <c r="R817" s="21">
        <v>1</v>
      </c>
      <c r="S817" s="5" t="s">
        <v>2310</v>
      </c>
      <c r="T817" s="5" t="s">
        <v>5215</v>
      </c>
      <c r="U817" s="34" t="s">
        <v>5216</v>
      </c>
      <c r="V817" s="21">
        <v>1</v>
      </c>
      <c r="W817" s="5" t="s">
        <v>24</v>
      </c>
      <c r="X817" s="5" t="s">
        <v>5217</v>
      </c>
      <c r="Y817" s="34" t="s">
        <v>5218</v>
      </c>
      <c r="Z817" s="21">
        <v>1</v>
      </c>
      <c r="AA817" s="5" t="s">
        <v>24</v>
      </c>
      <c r="AB817" s="5" t="s">
        <v>4691</v>
      </c>
      <c r="AC817" s="34" t="s">
        <v>5219</v>
      </c>
      <c r="AD817" s="21">
        <v>1</v>
      </c>
    </row>
    <row r="818" spans="1:30" x14ac:dyDescent="0.3">
      <c r="A818" s="18" t="str">
        <f t="shared" ref="A818:B818" si="848">IF(AND(ISNUMBER(SEARCH("Yes",C818)),ISNUMBER(SEARCH("Yes",E818)),ISNUMBER(SEARCH("Yes",G818)),ISNUMBER(SEARCH("Yes",I818))),"Yes","No")</f>
        <v>No</v>
      </c>
      <c r="B818" s="18" t="str">
        <f t="shared" si="848"/>
        <v>No</v>
      </c>
      <c r="C818" s="15" t="str">
        <f t="shared" si="790"/>
        <v>No</v>
      </c>
      <c r="D818" s="18" t="str">
        <f t="shared" si="791"/>
        <v>No</v>
      </c>
      <c r="E818" s="18" t="str">
        <f t="shared" si="792"/>
        <v>No</v>
      </c>
      <c r="F818" s="18" t="str">
        <f t="shared" si="793"/>
        <v>No</v>
      </c>
      <c r="G818" s="18" t="str">
        <f t="shared" si="794"/>
        <v>No</v>
      </c>
      <c r="H818" s="18" t="str">
        <f t="shared" si="795"/>
        <v>No</v>
      </c>
      <c r="I818" s="18" t="str">
        <f t="shared" si="796"/>
        <v>Yes</v>
      </c>
      <c r="J818" s="18" t="str">
        <f t="shared" si="797"/>
        <v>Yes</v>
      </c>
      <c r="K818" s="21">
        <v>816</v>
      </c>
      <c r="L818" s="5" t="s">
        <v>1811</v>
      </c>
      <c r="M818" s="5" t="s">
        <v>1812</v>
      </c>
      <c r="N818" s="5" t="s">
        <v>2307</v>
      </c>
      <c r="O818" s="5" t="s">
        <v>152</v>
      </c>
      <c r="P818" s="5" t="s">
        <v>3199</v>
      </c>
      <c r="Q818" s="34" t="s">
        <v>5220</v>
      </c>
      <c r="R818" s="21">
        <v>1</v>
      </c>
      <c r="S818" s="22"/>
      <c r="T818" s="22"/>
      <c r="U818" s="22"/>
      <c r="V818" s="22"/>
      <c r="W818" s="22"/>
      <c r="X818" s="22"/>
      <c r="Y818" s="22"/>
      <c r="Z818" s="22"/>
      <c r="AA818" s="5" t="s">
        <v>2310</v>
      </c>
      <c r="AB818" s="5" t="s">
        <v>5221</v>
      </c>
      <c r="AC818" s="34" t="s">
        <v>5222</v>
      </c>
      <c r="AD818" s="21">
        <v>1</v>
      </c>
    </row>
    <row r="819" spans="1:30" x14ac:dyDescent="0.3">
      <c r="A819" s="18" t="str">
        <f t="shared" ref="A819:B819" si="849">IF(AND(ISNUMBER(SEARCH("Yes",C819)),ISNUMBER(SEARCH("Yes",E819)),ISNUMBER(SEARCH("Yes",G819)),ISNUMBER(SEARCH("Yes",I819))),"Yes","No")</f>
        <v>No</v>
      </c>
      <c r="B819" s="18" t="str">
        <f t="shared" si="849"/>
        <v>No</v>
      </c>
      <c r="C819" s="15" t="str">
        <f t="shared" si="790"/>
        <v>No</v>
      </c>
      <c r="D819" s="18" t="str">
        <f t="shared" si="791"/>
        <v>No</v>
      </c>
      <c r="E819" s="18" t="str">
        <f t="shared" si="792"/>
        <v>No</v>
      </c>
      <c r="F819" s="18" t="str">
        <f t="shared" si="793"/>
        <v>No</v>
      </c>
      <c r="G819" s="18" t="str">
        <f t="shared" si="794"/>
        <v>No</v>
      </c>
      <c r="H819" s="18" t="str">
        <f t="shared" si="795"/>
        <v>No</v>
      </c>
      <c r="I819" s="18" t="str">
        <f t="shared" si="796"/>
        <v>Yes</v>
      </c>
      <c r="J819" s="18" t="str">
        <f t="shared" si="797"/>
        <v>Yes</v>
      </c>
      <c r="K819" s="21">
        <v>817</v>
      </c>
      <c r="L819" s="5" t="s">
        <v>1813</v>
      </c>
      <c r="M819" s="5" t="s">
        <v>1814</v>
      </c>
      <c r="N819" s="5" t="s">
        <v>2307</v>
      </c>
      <c r="O819" s="5" t="s">
        <v>152</v>
      </c>
      <c r="P819" s="5" t="s">
        <v>2533</v>
      </c>
      <c r="Q819" s="34" t="s">
        <v>5223</v>
      </c>
      <c r="R819" s="21">
        <v>1</v>
      </c>
      <c r="S819" s="22"/>
      <c r="T819" s="22"/>
      <c r="U819" s="22"/>
      <c r="V819" s="22"/>
      <c r="W819" s="22"/>
      <c r="X819" s="22"/>
      <c r="Y819" s="22"/>
      <c r="Z819" s="22"/>
      <c r="AA819" s="5" t="s">
        <v>24</v>
      </c>
      <c r="AB819" s="5" t="s">
        <v>5224</v>
      </c>
      <c r="AC819" s="34" t="s">
        <v>5225</v>
      </c>
      <c r="AD819" s="21">
        <v>1</v>
      </c>
    </row>
    <row r="820" spans="1:30" x14ac:dyDescent="0.3">
      <c r="A820" s="18" t="str">
        <f t="shared" ref="A820:B820" si="850">IF(AND(ISNUMBER(SEARCH("Yes",C820)),ISNUMBER(SEARCH("Yes",E820)),ISNUMBER(SEARCH("Yes",G820)),ISNUMBER(SEARCH("Yes",I820))),"Yes","No")</f>
        <v>No</v>
      </c>
      <c r="B820" s="18" t="str">
        <f t="shared" si="850"/>
        <v>No</v>
      </c>
      <c r="C820" s="15" t="str">
        <f t="shared" si="790"/>
        <v>No</v>
      </c>
      <c r="D820" s="18" t="str">
        <f t="shared" si="791"/>
        <v>No</v>
      </c>
      <c r="E820" s="18" t="str">
        <f t="shared" si="792"/>
        <v>No</v>
      </c>
      <c r="F820" s="18" t="str">
        <f t="shared" si="793"/>
        <v>No</v>
      </c>
      <c r="G820" s="18" t="str">
        <f t="shared" si="794"/>
        <v>No</v>
      </c>
      <c r="H820" s="18" t="str">
        <f t="shared" si="795"/>
        <v>No</v>
      </c>
      <c r="I820" s="18" t="str">
        <f t="shared" si="796"/>
        <v>Yes</v>
      </c>
      <c r="J820" s="18" t="str">
        <f t="shared" si="797"/>
        <v>Yes</v>
      </c>
      <c r="K820" s="21">
        <v>818</v>
      </c>
      <c r="L820" s="5" t="s">
        <v>1815</v>
      </c>
      <c r="M820" s="5" t="s">
        <v>1816</v>
      </c>
      <c r="N820" s="5" t="s">
        <v>2307</v>
      </c>
      <c r="O820" s="5" t="s">
        <v>152</v>
      </c>
      <c r="P820" s="5" t="s">
        <v>2435</v>
      </c>
      <c r="Q820" s="34" t="s">
        <v>5226</v>
      </c>
      <c r="R820" s="21">
        <v>1</v>
      </c>
      <c r="S820" s="22"/>
      <c r="T820" s="22"/>
      <c r="U820" s="22"/>
      <c r="V820" s="22"/>
      <c r="W820" s="22"/>
      <c r="X820" s="22"/>
      <c r="Y820" s="22"/>
      <c r="Z820" s="22"/>
      <c r="AA820" s="5" t="s">
        <v>2310</v>
      </c>
      <c r="AB820" s="5" t="s">
        <v>5227</v>
      </c>
      <c r="AC820" s="34" t="s">
        <v>5228</v>
      </c>
      <c r="AD820" s="21">
        <v>1</v>
      </c>
    </row>
    <row r="821" spans="1:30" x14ac:dyDescent="0.3">
      <c r="A821" s="18" t="str">
        <f t="shared" ref="A821:B821" si="851">IF(AND(ISNUMBER(SEARCH("Yes",C821)),ISNUMBER(SEARCH("Yes",E821)),ISNUMBER(SEARCH("Yes",G821)),ISNUMBER(SEARCH("Yes",I821))),"Yes","No")</f>
        <v>No</v>
      </c>
      <c r="B821" s="18" t="str">
        <f t="shared" si="851"/>
        <v>No</v>
      </c>
      <c r="C821" s="15" t="str">
        <f t="shared" si="790"/>
        <v>No</v>
      </c>
      <c r="D821" s="18" t="str">
        <f t="shared" si="791"/>
        <v>No</v>
      </c>
      <c r="E821" s="18" t="str">
        <f t="shared" si="792"/>
        <v>No</v>
      </c>
      <c r="F821" s="18" t="str">
        <f t="shared" si="793"/>
        <v>No</v>
      </c>
      <c r="G821" s="18" t="str">
        <f t="shared" si="794"/>
        <v>No</v>
      </c>
      <c r="H821" s="18" t="str">
        <f t="shared" si="795"/>
        <v>No</v>
      </c>
      <c r="I821" s="18" t="str">
        <f t="shared" si="796"/>
        <v>Yes</v>
      </c>
      <c r="J821" s="18" t="str">
        <f t="shared" si="797"/>
        <v>Yes</v>
      </c>
      <c r="K821" s="21">
        <v>819</v>
      </c>
      <c r="L821" s="5" t="s">
        <v>1817</v>
      </c>
      <c r="M821" s="5" t="s">
        <v>1818</v>
      </c>
      <c r="N821" s="5" t="s">
        <v>2307</v>
      </c>
      <c r="O821" s="5" t="s">
        <v>152</v>
      </c>
      <c r="P821" s="5" t="s">
        <v>4928</v>
      </c>
      <c r="Q821" s="34" t="s">
        <v>5229</v>
      </c>
      <c r="R821" s="21">
        <v>1</v>
      </c>
      <c r="S821" s="22"/>
      <c r="T821" s="22"/>
      <c r="U821" s="22"/>
      <c r="V821" s="22"/>
      <c r="W821" s="22"/>
      <c r="X821" s="22"/>
      <c r="Y821" s="22"/>
      <c r="Z821" s="22"/>
      <c r="AA821" s="5" t="s">
        <v>24</v>
      </c>
      <c r="AB821" s="5" t="s">
        <v>5230</v>
      </c>
      <c r="AC821" s="34" t="s">
        <v>5231</v>
      </c>
      <c r="AD821" s="21">
        <v>1</v>
      </c>
    </row>
    <row r="822" spans="1:30" x14ac:dyDescent="0.3">
      <c r="A822" s="18" t="str">
        <f t="shared" ref="A822:B822" si="852">IF(AND(ISNUMBER(SEARCH("Yes",C822)),ISNUMBER(SEARCH("Yes",E822)),ISNUMBER(SEARCH("Yes",G822)),ISNUMBER(SEARCH("Yes",I822))),"Yes","No")</f>
        <v>No</v>
      </c>
      <c r="B822" s="18" t="str">
        <f t="shared" si="852"/>
        <v>No</v>
      </c>
      <c r="C822" s="15" t="str">
        <f t="shared" si="790"/>
        <v>No</v>
      </c>
      <c r="D822" s="18" t="str">
        <f t="shared" si="791"/>
        <v>No</v>
      </c>
      <c r="E822" s="18" t="str">
        <f t="shared" si="792"/>
        <v>No</v>
      </c>
      <c r="F822" s="18" t="str">
        <f t="shared" si="793"/>
        <v>No</v>
      </c>
      <c r="G822" s="18" t="str">
        <f t="shared" si="794"/>
        <v>No</v>
      </c>
      <c r="H822" s="18" t="str">
        <f t="shared" si="795"/>
        <v>No</v>
      </c>
      <c r="I822" s="18" t="str">
        <f t="shared" si="796"/>
        <v>Yes</v>
      </c>
      <c r="J822" s="18" t="str">
        <f t="shared" si="797"/>
        <v>Yes</v>
      </c>
      <c r="K822" s="21">
        <v>820</v>
      </c>
      <c r="L822" s="5" t="s">
        <v>1819</v>
      </c>
      <c r="M822" s="5" t="s">
        <v>1820</v>
      </c>
      <c r="N822" s="5" t="s">
        <v>2307</v>
      </c>
      <c r="O822" s="5" t="s">
        <v>152</v>
      </c>
      <c r="P822" s="5" t="s">
        <v>5232</v>
      </c>
      <c r="Q822" s="34" t="s">
        <v>5233</v>
      </c>
      <c r="R822" s="21">
        <v>1</v>
      </c>
      <c r="S822" s="22"/>
      <c r="T822" s="22"/>
      <c r="U822" s="22"/>
      <c r="V822" s="22"/>
      <c r="W822" s="22"/>
      <c r="X822" s="22"/>
      <c r="Y822" s="22"/>
      <c r="Z822" s="22"/>
      <c r="AA822" s="5" t="s">
        <v>24</v>
      </c>
      <c r="AB822" s="5" t="s">
        <v>5234</v>
      </c>
      <c r="AC822" s="34" t="s">
        <v>5235</v>
      </c>
      <c r="AD822" s="21">
        <v>1</v>
      </c>
    </row>
    <row r="823" spans="1:30" x14ac:dyDescent="0.3">
      <c r="A823" s="18" t="str">
        <f t="shared" ref="A823:B823" si="853">IF(AND(ISNUMBER(SEARCH("Yes",C823)),ISNUMBER(SEARCH("Yes",E823)),ISNUMBER(SEARCH("Yes",G823)),ISNUMBER(SEARCH("Yes",I823))),"Yes","No")</f>
        <v>No</v>
      </c>
      <c r="B823" s="18" t="str">
        <f t="shared" si="853"/>
        <v>No</v>
      </c>
      <c r="C823" s="15" t="str">
        <f t="shared" si="790"/>
        <v>No</v>
      </c>
      <c r="D823" s="18" t="str">
        <f t="shared" si="791"/>
        <v>No</v>
      </c>
      <c r="E823" s="18" t="str">
        <f t="shared" si="792"/>
        <v>No</v>
      </c>
      <c r="F823" s="18" t="str">
        <f t="shared" si="793"/>
        <v>No</v>
      </c>
      <c r="G823" s="18" t="str">
        <f t="shared" si="794"/>
        <v>No</v>
      </c>
      <c r="H823" s="18" t="str">
        <f t="shared" si="795"/>
        <v>No</v>
      </c>
      <c r="I823" s="18" t="str">
        <f t="shared" si="796"/>
        <v>Yes</v>
      </c>
      <c r="J823" s="18" t="str">
        <f t="shared" si="797"/>
        <v>Yes</v>
      </c>
      <c r="K823" s="21">
        <v>821</v>
      </c>
      <c r="L823" s="5" t="s">
        <v>1821</v>
      </c>
      <c r="M823" s="5" t="s">
        <v>1822</v>
      </c>
      <c r="N823" s="5" t="s">
        <v>2307</v>
      </c>
      <c r="O823" s="5" t="s">
        <v>152</v>
      </c>
      <c r="P823" s="5" t="s">
        <v>2537</v>
      </c>
      <c r="Q823" s="34" t="s">
        <v>5236</v>
      </c>
      <c r="R823" s="21">
        <v>1</v>
      </c>
      <c r="S823" s="22"/>
      <c r="T823" s="22"/>
      <c r="U823" s="22"/>
      <c r="V823" s="22"/>
      <c r="W823" s="22"/>
      <c r="X823" s="22"/>
      <c r="Y823" s="22"/>
      <c r="Z823" s="22"/>
      <c r="AA823" s="5" t="s">
        <v>24</v>
      </c>
      <c r="AB823" s="5" t="s">
        <v>2539</v>
      </c>
      <c r="AC823" s="34" t="s">
        <v>3058</v>
      </c>
      <c r="AD823" s="21">
        <v>1</v>
      </c>
    </row>
    <row r="824" spans="1:30" x14ac:dyDescent="0.3">
      <c r="A824" s="18" t="str">
        <f t="shared" ref="A824:B824" si="854">IF(AND(ISNUMBER(SEARCH("Yes",C824)),ISNUMBER(SEARCH("Yes",E824)),ISNUMBER(SEARCH("Yes",G824)),ISNUMBER(SEARCH("Yes",I824))),"Yes","No")</f>
        <v>No</v>
      </c>
      <c r="B824" s="18" t="str">
        <f t="shared" si="854"/>
        <v>No</v>
      </c>
      <c r="C824" s="15" t="str">
        <f t="shared" si="790"/>
        <v>No</v>
      </c>
      <c r="D824" s="18" t="str">
        <f t="shared" si="791"/>
        <v>No</v>
      </c>
      <c r="E824" s="18" t="str">
        <f t="shared" si="792"/>
        <v>No</v>
      </c>
      <c r="F824" s="18" t="str">
        <f t="shared" si="793"/>
        <v>No</v>
      </c>
      <c r="G824" s="18" t="str">
        <f t="shared" si="794"/>
        <v>No</v>
      </c>
      <c r="H824" s="18" t="str">
        <f t="shared" si="795"/>
        <v>No</v>
      </c>
      <c r="I824" s="18" t="str">
        <f t="shared" si="796"/>
        <v>Yes</v>
      </c>
      <c r="J824" s="18" t="str">
        <f t="shared" si="797"/>
        <v>Yes</v>
      </c>
      <c r="K824" s="21">
        <v>822</v>
      </c>
      <c r="L824" s="5" t="s">
        <v>1823</v>
      </c>
      <c r="M824" s="5" t="s">
        <v>1824</v>
      </c>
      <c r="N824" s="5" t="s">
        <v>2307</v>
      </c>
      <c r="O824" s="5" t="s">
        <v>152</v>
      </c>
      <c r="P824" s="5" t="s">
        <v>2431</v>
      </c>
      <c r="Q824" s="34" t="s">
        <v>5237</v>
      </c>
      <c r="R824" s="21">
        <v>1</v>
      </c>
      <c r="S824" s="22"/>
      <c r="T824" s="22"/>
      <c r="U824" s="22"/>
      <c r="V824" s="22"/>
      <c r="W824" s="22"/>
      <c r="X824" s="22"/>
      <c r="Y824" s="22"/>
      <c r="Z824" s="22"/>
      <c r="AA824" s="5" t="s">
        <v>2310</v>
      </c>
      <c r="AB824" s="5" t="s">
        <v>5238</v>
      </c>
      <c r="AC824" s="34" t="s">
        <v>5239</v>
      </c>
      <c r="AD824" s="21">
        <v>1</v>
      </c>
    </row>
    <row r="825" spans="1:30" x14ac:dyDescent="0.3">
      <c r="A825" s="18" t="str">
        <f t="shared" ref="A825:B825" si="855">IF(AND(ISNUMBER(SEARCH("Yes",C825)),ISNUMBER(SEARCH("Yes",E825)),ISNUMBER(SEARCH("Yes",G825)),ISNUMBER(SEARCH("Yes",I825))),"Yes","No")</f>
        <v>Yes</v>
      </c>
      <c r="B825" s="18" t="str">
        <f t="shared" si="855"/>
        <v>Yes</v>
      </c>
      <c r="C825" s="15" t="str">
        <f t="shared" si="790"/>
        <v>Yes</v>
      </c>
      <c r="D825" s="18" t="str">
        <f t="shared" si="791"/>
        <v>Yes</v>
      </c>
      <c r="E825" s="18" t="str">
        <f t="shared" si="792"/>
        <v>Yes</v>
      </c>
      <c r="F825" s="18" t="str">
        <f t="shared" si="793"/>
        <v>Yes</v>
      </c>
      <c r="G825" s="18" t="str">
        <f t="shared" si="794"/>
        <v>Yes</v>
      </c>
      <c r="H825" s="18" t="str">
        <f t="shared" si="795"/>
        <v>Yes</v>
      </c>
      <c r="I825" s="18" t="str">
        <f t="shared" si="796"/>
        <v>Yes</v>
      </c>
      <c r="J825" s="18" t="str">
        <f t="shared" si="797"/>
        <v>Yes</v>
      </c>
      <c r="K825" s="21">
        <v>823</v>
      </c>
      <c r="L825" s="5" t="s">
        <v>237</v>
      </c>
      <c r="M825" s="5" t="s">
        <v>238</v>
      </c>
      <c r="N825" s="5" t="s">
        <v>2307</v>
      </c>
      <c r="O825" s="5" t="s">
        <v>24</v>
      </c>
      <c r="P825" s="5" t="s">
        <v>5240</v>
      </c>
      <c r="Q825" s="34" t="s">
        <v>5241</v>
      </c>
      <c r="R825" s="21">
        <v>1</v>
      </c>
      <c r="S825" s="5" t="s">
        <v>24</v>
      </c>
      <c r="T825" s="5" t="s">
        <v>5242</v>
      </c>
      <c r="U825" s="34" t="s">
        <v>5243</v>
      </c>
      <c r="V825" s="21">
        <v>1</v>
      </c>
      <c r="W825" s="5" t="s">
        <v>24</v>
      </c>
      <c r="X825" s="5" t="s">
        <v>5244</v>
      </c>
      <c r="Y825" s="34" t="s">
        <v>5245</v>
      </c>
      <c r="Z825" s="21">
        <v>1</v>
      </c>
      <c r="AA825" s="5" t="s">
        <v>2310</v>
      </c>
      <c r="AB825" s="5" t="s">
        <v>5246</v>
      </c>
      <c r="AC825" s="34" t="s">
        <v>5247</v>
      </c>
      <c r="AD825" s="21">
        <v>1</v>
      </c>
    </row>
    <row r="826" spans="1:30" x14ac:dyDescent="0.3">
      <c r="A826" s="18" t="str">
        <f t="shared" ref="A826:B826" si="856">IF(AND(ISNUMBER(SEARCH("Yes",C826)),ISNUMBER(SEARCH("Yes",E826)),ISNUMBER(SEARCH("Yes",G826)),ISNUMBER(SEARCH("Yes",I826))),"Yes","No")</f>
        <v>No</v>
      </c>
      <c r="B826" s="18" t="str">
        <f t="shared" si="856"/>
        <v>No</v>
      </c>
      <c r="C826" s="15" t="str">
        <f t="shared" si="790"/>
        <v>No</v>
      </c>
      <c r="D826" s="18" t="str">
        <f t="shared" si="791"/>
        <v>No</v>
      </c>
      <c r="E826" s="18" t="str">
        <f t="shared" si="792"/>
        <v>No</v>
      </c>
      <c r="F826" s="18" t="str">
        <f t="shared" si="793"/>
        <v>No</v>
      </c>
      <c r="G826" s="18" t="str">
        <f t="shared" si="794"/>
        <v>No</v>
      </c>
      <c r="H826" s="18" t="str">
        <f t="shared" si="795"/>
        <v>No</v>
      </c>
      <c r="I826" s="18" t="str">
        <f t="shared" si="796"/>
        <v>Yes</v>
      </c>
      <c r="J826" s="18" t="str">
        <f t="shared" si="797"/>
        <v>Yes</v>
      </c>
      <c r="K826" s="21">
        <v>824</v>
      </c>
      <c r="L826" s="5" t="s">
        <v>1825</v>
      </c>
      <c r="M826" s="5" t="s">
        <v>1826</v>
      </c>
      <c r="N826" s="5" t="s">
        <v>2307</v>
      </c>
      <c r="O826" s="5" t="s">
        <v>152</v>
      </c>
      <c r="P826" s="5" t="s">
        <v>2427</v>
      </c>
      <c r="Q826" s="34" t="s">
        <v>5248</v>
      </c>
      <c r="R826" s="21">
        <v>1</v>
      </c>
      <c r="S826" s="22"/>
      <c r="T826" s="22"/>
      <c r="U826" s="22"/>
      <c r="V826" s="22"/>
      <c r="W826" s="22"/>
      <c r="X826" s="22"/>
      <c r="Y826" s="22"/>
      <c r="Z826" s="22"/>
      <c r="AA826" s="5" t="s">
        <v>2310</v>
      </c>
      <c r="AB826" s="5" t="s">
        <v>3869</v>
      </c>
      <c r="AC826" s="34" t="s">
        <v>5249</v>
      </c>
      <c r="AD826" s="21">
        <v>1</v>
      </c>
    </row>
    <row r="827" spans="1:30" x14ac:dyDescent="0.3">
      <c r="A827" s="18" t="str">
        <f t="shared" ref="A827:B827" si="857">IF(AND(ISNUMBER(SEARCH("Yes",C827)),ISNUMBER(SEARCH("Yes",E827)),ISNUMBER(SEARCH("Yes",G827)),ISNUMBER(SEARCH("Yes",I827))),"Yes","No")</f>
        <v>No</v>
      </c>
      <c r="B827" s="18" t="str">
        <f t="shared" si="857"/>
        <v>No</v>
      </c>
      <c r="C827" s="15" t="str">
        <f t="shared" si="790"/>
        <v>No</v>
      </c>
      <c r="D827" s="18" t="str">
        <f t="shared" si="791"/>
        <v>No</v>
      </c>
      <c r="E827" s="18" t="str">
        <f t="shared" si="792"/>
        <v>No</v>
      </c>
      <c r="F827" s="18" t="str">
        <f t="shared" si="793"/>
        <v>No</v>
      </c>
      <c r="G827" s="18" t="str">
        <f t="shared" si="794"/>
        <v>No</v>
      </c>
      <c r="H827" s="18" t="str">
        <f t="shared" si="795"/>
        <v>No</v>
      </c>
      <c r="I827" s="18" t="str">
        <f t="shared" si="796"/>
        <v>Yes</v>
      </c>
      <c r="J827" s="18" t="str">
        <f t="shared" si="797"/>
        <v>Yes</v>
      </c>
      <c r="K827" s="21">
        <v>825</v>
      </c>
      <c r="L827" s="5" t="s">
        <v>5250</v>
      </c>
      <c r="M827" s="5" t="s">
        <v>1828</v>
      </c>
      <c r="N827" s="5" t="s">
        <v>2307</v>
      </c>
      <c r="O827" s="5" t="s">
        <v>152</v>
      </c>
      <c r="P827" s="5" t="s">
        <v>2664</v>
      </c>
      <c r="Q827" s="34" t="s">
        <v>5251</v>
      </c>
      <c r="R827" s="21">
        <v>1</v>
      </c>
      <c r="S827" s="22"/>
      <c r="T827" s="22"/>
      <c r="U827" s="22"/>
      <c r="V827" s="22"/>
      <c r="W827" s="22"/>
      <c r="X827" s="22"/>
      <c r="Y827" s="22"/>
      <c r="Z827" s="22"/>
      <c r="AA827" s="5" t="s">
        <v>2310</v>
      </c>
      <c r="AB827" s="5" t="s">
        <v>5252</v>
      </c>
      <c r="AC827" s="34" t="s">
        <v>5253</v>
      </c>
      <c r="AD827" s="21">
        <v>1</v>
      </c>
    </row>
    <row r="828" spans="1:30" x14ac:dyDescent="0.3">
      <c r="A828" s="18" t="str">
        <f t="shared" ref="A828:B828" si="858">IF(AND(ISNUMBER(SEARCH("Yes",C828)),ISNUMBER(SEARCH("Yes",E828)),ISNUMBER(SEARCH("Yes",G828)),ISNUMBER(SEARCH("Yes",I828))),"Yes","No")</f>
        <v>Yes</v>
      </c>
      <c r="B828" s="18" t="str">
        <f t="shared" si="858"/>
        <v>Yes</v>
      </c>
      <c r="C828" s="15" t="str">
        <f t="shared" si="790"/>
        <v>Yes</v>
      </c>
      <c r="D828" s="18" t="str">
        <f t="shared" si="791"/>
        <v>Yes</v>
      </c>
      <c r="E828" s="18" t="str">
        <f t="shared" si="792"/>
        <v>Yes</v>
      </c>
      <c r="F828" s="18" t="str">
        <f t="shared" si="793"/>
        <v>Yes</v>
      </c>
      <c r="G828" s="18" t="str">
        <f t="shared" si="794"/>
        <v>Yes</v>
      </c>
      <c r="H828" s="18" t="str">
        <f t="shared" si="795"/>
        <v>Yes</v>
      </c>
      <c r="I828" s="18" t="str">
        <f t="shared" si="796"/>
        <v>Yes</v>
      </c>
      <c r="J828" s="18" t="str">
        <f t="shared" si="797"/>
        <v>Yes</v>
      </c>
      <c r="K828" s="21">
        <v>826</v>
      </c>
      <c r="L828" s="5" t="s">
        <v>124</v>
      </c>
      <c r="M828" s="5" t="s">
        <v>125</v>
      </c>
      <c r="N828" s="5" t="s">
        <v>2307</v>
      </c>
      <c r="O828" s="5" t="s">
        <v>24</v>
      </c>
      <c r="P828" s="5" t="s">
        <v>5254</v>
      </c>
      <c r="Q828" s="34" t="s">
        <v>5255</v>
      </c>
      <c r="R828" s="21">
        <v>1</v>
      </c>
      <c r="S828" s="5" t="s">
        <v>2310</v>
      </c>
      <c r="T828" s="5" t="s">
        <v>5256</v>
      </c>
      <c r="U828" s="34" t="s">
        <v>5257</v>
      </c>
      <c r="V828" s="21">
        <v>1</v>
      </c>
      <c r="W828" s="5" t="s">
        <v>2310</v>
      </c>
      <c r="X828" s="5" t="s">
        <v>5258</v>
      </c>
      <c r="Y828" s="34" t="s">
        <v>5259</v>
      </c>
      <c r="Z828" s="21">
        <v>1</v>
      </c>
      <c r="AA828" s="5" t="s">
        <v>24</v>
      </c>
      <c r="AB828" s="5" t="s">
        <v>5260</v>
      </c>
      <c r="AC828" s="34" t="s">
        <v>5261</v>
      </c>
      <c r="AD828" s="21">
        <v>1</v>
      </c>
    </row>
    <row r="829" spans="1:30" x14ac:dyDescent="0.3">
      <c r="A829" s="18" t="str">
        <f t="shared" ref="A829:B829" si="859">IF(AND(ISNUMBER(SEARCH("Yes",C829)),ISNUMBER(SEARCH("Yes",E829)),ISNUMBER(SEARCH("Yes",G829)),ISNUMBER(SEARCH("Yes",I829))),"Yes","No")</f>
        <v>No</v>
      </c>
      <c r="B829" s="18" t="str">
        <f t="shared" si="859"/>
        <v>No</v>
      </c>
      <c r="C829" s="15" t="str">
        <f t="shared" si="790"/>
        <v>No</v>
      </c>
      <c r="D829" s="18" t="str">
        <f t="shared" si="791"/>
        <v>No</v>
      </c>
      <c r="E829" s="18" t="str">
        <f t="shared" si="792"/>
        <v>No</v>
      </c>
      <c r="F829" s="18" t="str">
        <f t="shared" si="793"/>
        <v>No</v>
      </c>
      <c r="G829" s="18" t="str">
        <f t="shared" si="794"/>
        <v>No</v>
      </c>
      <c r="H829" s="18" t="str">
        <f t="shared" si="795"/>
        <v>No</v>
      </c>
      <c r="I829" s="18" t="str">
        <f t="shared" si="796"/>
        <v>Yes</v>
      </c>
      <c r="J829" s="18" t="str">
        <f t="shared" si="797"/>
        <v>Yes</v>
      </c>
      <c r="K829" s="21">
        <v>827</v>
      </c>
      <c r="L829" s="5" t="s">
        <v>1829</v>
      </c>
      <c r="M829" s="5" t="s">
        <v>1830</v>
      </c>
      <c r="N829" s="5" t="s">
        <v>2307</v>
      </c>
      <c r="O829" s="5" t="s">
        <v>152</v>
      </c>
      <c r="P829" s="5" t="s">
        <v>2412</v>
      </c>
      <c r="Q829" s="34" t="s">
        <v>5262</v>
      </c>
      <c r="R829" s="21">
        <v>1</v>
      </c>
      <c r="S829" s="22"/>
      <c r="T829" s="22"/>
      <c r="U829" s="22"/>
      <c r="V829" s="22"/>
      <c r="W829" s="22"/>
      <c r="X829" s="22"/>
      <c r="Y829" s="22"/>
      <c r="Z829" s="22"/>
      <c r="AA829" s="5" t="s">
        <v>2310</v>
      </c>
      <c r="AB829" s="5" t="s">
        <v>5263</v>
      </c>
      <c r="AC829" s="34" t="s">
        <v>5264</v>
      </c>
      <c r="AD829" s="21">
        <v>1</v>
      </c>
    </row>
    <row r="830" spans="1:30" x14ac:dyDescent="0.3">
      <c r="A830" s="18" t="str">
        <f t="shared" ref="A830:B830" si="860">IF(AND(ISNUMBER(SEARCH("Yes",C830)),ISNUMBER(SEARCH("Yes",E830)),ISNUMBER(SEARCH("Yes",G830)),ISNUMBER(SEARCH("Yes",I830))),"Yes","No")</f>
        <v>Yes</v>
      </c>
      <c r="B830" s="18" t="str">
        <f t="shared" si="860"/>
        <v>Yes</v>
      </c>
      <c r="C830" s="15" t="str">
        <f t="shared" si="790"/>
        <v>Yes</v>
      </c>
      <c r="D830" s="18" t="str">
        <f t="shared" si="791"/>
        <v>Yes</v>
      </c>
      <c r="E830" s="18" t="str">
        <f t="shared" si="792"/>
        <v>Yes</v>
      </c>
      <c r="F830" s="18" t="str">
        <f t="shared" si="793"/>
        <v>Yes</v>
      </c>
      <c r="G830" s="18" t="str">
        <f t="shared" si="794"/>
        <v>Yes</v>
      </c>
      <c r="H830" s="18" t="str">
        <f t="shared" si="795"/>
        <v>Yes</v>
      </c>
      <c r="I830" s="18" t="str">
        <f t="shared" si="796"/>
        <v>Yes</v>
      </c>
      <c r="J830" s="18" t="str">
        <f t="shared" si="797"/>
        <v>Yes</v>
      </c>
      <c r="K830" s="21">
        <v>828</v>
      </c>
      <c r="L830" s="5" t="s">
        <v>53</v>
      </c>
      <c r="M830" s="5" t="s">
        <v>126</v>
      </c>
      <c r="N830" s="5" t="s">
        <v>2307</v>
      </c>
      <c r="O830" s="5" t="s">
        <v>2310</v>
      </c>
      <c r="P830" s="5" t="s">
        <v>5265</v>
      </c>
      <c r="Q830" s="34" t="s">
        <v>5266</v>
      </c>
      <c r="R830" s="21">
        <v>1</v>
      </c>
      <c r="S830" s="5" t="s">
        <v>24</v>
      </c>
      <c r="T830" s="5" t="s">
        <v>5267</v>
      </c>
      <c r="U830" s="34" t="s">
        <v>5268</v>
      </c>
      <c r="V830" s="21">
        <v>1</v>
      </c>
      <c r="W830" s="5" t="s">
        <v>24</v>
      </c>
      <c r="X830" s="5" t="s">
        <v>5269</v>
      </c>
      <c r="Y830" s="34" t="s">
        <v>5270</v>
      </c>
      <c r="Z830" s="21">
        <v>1</v>
      </c>
      <c r="AA830" s="5" t="s">
        <v>24</v>
      </c>
      <c r="AB830" s="5" t="s">
        <v>5271</v>
      </c>
      <c r="AC830" s="34" t="s">
        <v>5272</v>
      </c>
      <c r="AD830" s="21">
        <v>1</v>
      </c>
    </row>
    <row r="831" spans="1:30" x14ac:dyDescent="0.3">
      <c r="A831" s="18" t="str">
        <f t="shared" ref="A831:B831" si="861">IF(AND(ISNUMBER(SEARCH("Yes",C831)),ISNUMBER(SEARCH("Yes",E831)),ISNUMBER(SEARCH("Yes",G831)),ISNUMBER(SEARCH("Yes",I831))),"Yes","No")</f>
        <v>No</v>
      </c>
      <c r="B831" s="18" t="str">
        <f t="shared" si="861"/>
        <v>No</v>
      </c>
      <c r="C831" s="15" t="str">
        <f t="shared" si="790"/>
        <v>No</v>
      </c>
      <c r="D831" s="18" t="str">
        <f t="shared" si="791"/>
        <v>No</v>
      </c>
      <c r="E831" s="18" t="str">
        <f t="shared" si="792"/>
        <v>No</v>
      </c>
      <c r="F831" s="18" t="str">
        <f t="shared" si="793"/>
        <v>No</v>
      </c>
      <c r="G831" s="18" t="str">
        <f t="shared" si="794"/>
        <v>No</v>
      </c>
      <c r="H831" s="18" t="str">
        <f t="shared" si="795"/>
        <v>No</v>
      </c>
      <c r="I831" s="18" t="str">
        <f t="shared" si="796"/>
        <v>Yes</v>
      </c>
      <c r="J831" s="18" t="str">
        <f t="shared" si="797"/>
        <v>Yes</v>
      </c>
      <c r="K831" s="21">
        <v>829</v>
      </c>
      <c r="L831" s="5" t="s">
        <v>1831</v>
      </c>
      <c r="M831" s="5" t="s">
        <v>1832</v>
      </c>
      <c r="N831" s="5" t="s">
        <v>2307</v>
      </c>
      <c r="O831" s="5" t="s">
        <v>152</v>
      </c>
      <c r="P831" s="5" t="s">
        <v>2533</v>
      </c>
      <c r="Q831" s="34" t="s">
        <v>5273</v>
      </c>
      <c r="R831" s="21">
        <v>1</v>
      </c>
      <c r="S831" s="22"/>
      <c r="T831" s="22"/>
      <c r="U831" s="22"/>
      <c r="V831" s="22"/>
      <c r="W831" s="22"/>
      <c r="X831" s="22"/>
      <c r="Y831" s="22"/>
      <c r="Z831" s="22"/>
      <c r="AA831" s="5" t="s">
        <v>2310</v>
      </c>
      <c r="AB831" s="5" t="s">
        <v>2473</v>
      </c>
      <c r="AC831" s="34" t="s">
        <v>5274</v>
      </c>
      <c r="AD831" s="21">
        <v>1</v>
      </c>
    </row>
    <row r="832" spans="1:30" x14ac:dyDescent="0.3">
      <c r="A832" s="18" t="str">
        <f t="shared" ref="A832:B832" si="862">IF(AND(ISNUMBER(SEARCH("Yes",C832)),ISNUMBER(SEARCH("Yes",E832)),ISNUMBER(SEARCH("Yes",G832)),ISNUMBER(SEARCH("Yes",I832))),"Yes","No")</f>
        <v>No</v>
      </c>
      <c r="B832" s="18" t="str">
        <f t="shared" si="862"/>
        <v>No</v>
      </c>
      <c r="C832" s="15" t="str">
        <f t="shared" si="790"/>
        <v>No</v>
      </c>
      <c r="D832" s="18" t="str">
        <f t="shared" si="791"/>
        <v>No</v>
      </c>
      <c r="E832" s="18" t="str">
        <f t="shared" si="792"/>
        <v>No</v>
      </c>
      <c r="F832" s="18" t="str">
        <f t="shared" si="793"/>
        <v>No</v>
      </c>
      <c r="G832" s="18" t="str">
        <f t="shared" si="794"/>
        <v>No</v>
      </c>
      <c r="H832" s="18" t="str">
        <f t="shared" si="795"/>
        <v>No</v>
      </c>
      <c r="I832" s="18" t="str">
        <f t="shared" si="796"/>
        <v>Yes</v>
      </c>
      <c r="J832" s="18" t="str">
        <f t="shared" si="797"/>
        <v>Yes</v>
      </c>
      <c r="K832" s="21">
        <v>830</v>
      </c>
      <c r="L832" s="5" t="s">
        <v>1833</v>
      </c>
      <c r="M832" s="5" t="s">
        <v>1834</v>
      </c>
      <c r="N832" s="5" t="s">
        <v>2307</v>
      </c>
      <c r="O832" s="5" t="s">
        <v>152</v>
      </c>
      <c r="P832" s="5" t="s">
        <v>2664</v>
      </c>
      <c r="Q832" s="34" t="s">
        <v>5275</v>
      </c>
      <c r="R832" s="21">
        <v>1</v>
      </c>
      <c r="S832" s="22"/>
      <c r="T832" s="22"/>
      <c r="U832" s="22"/>
      <c r="V832" s="22"/>
      <c r="W832" s="22"/>
      <c r="X832" s="22"/>
      <c r="Y832" s="22"/>
      <c r="Z832" s="22"/>
      <c r="AA832" s="5" t="s">
        <v>2310</v>
      </c>
      <c r="AB832" s="5" t="s">
        <v>3918</v>
      </c>
      <c r="AC832" s="34" t="s">
        <v>2723</v>
      </c>
      <c r="AD832" s="21">
        <v>1</v>
      </c>
    </row>
    <row r="833" spans="1:30" x14ac:dyDescent="0.3">
      <c r="A833" s="18" t="str">
        <f t="shared" ref="A833:B833" si="863">IF(AND(ISNUMBER(SEARCH("Yes",C833)),ISNUMBER(SEARCH("Yes",E833)),ISNUMBER(SEARCH("Yes",G833)),ISNUMBER(SEARCH("Yes",I833))),"Yes","No")</f>
        <v>No</v>
      </c>
      <c r="B833" s="18" t="str">
        <f t="shared" si="863"/>
        <v>No</v>
      </c>
      <c r="C833" s="15" t="str">
        <f t="shared" si="790"/>
        <v>No</v>
      </c>
      <c r="D833" s="18" t="str">
        <f t="shared" si="791"/>
        <v>No</v>
      </c>
      <c r="E833" s="18" t="str">
        <f t="shared" si="792"/>
        <v>No</v>
      </c>
      <c r="F833" s="18" t="str">
        <f t="shared" si="793"/>
        <v>No</v>
      </c>
      <c r="G833" s="18" t="str">
        <f t="shared" si="794"/>
        <v>No</v>
      </c>
      <c r="H833" s="18" t="str">
        <f t="shared" si="795"/>
        <v>No</v>
      </c>
      <c r="I833" s="18" t="str">
        <f t="shared" si="796"/>
        <v>Yes</v>
      </c>
      <c r="J833" s="18" t="str">
        <f t="shared" si="797"/>
        <v>Yes</v>
      </c>
      <c r="K833" s="21">
        <v>831</v>
      </c>
      <c r="L833" s="5" t="s">
        <v>1835</v>
      </c>
      <c r="M833" s="5" t="s">
        <v>1836</v>
      </c>
      <c r="N833" s="5" t="s">
        <v>2307</v>
      </c>
      <c r="O833" s="5" t="s">
        <v>152</v>
      </c>
      <c r="P833" s="5" t="s">
        <v>2649</v>
      </c>
      <c r="Q833" s="34" t="s">
        <v>5276</v>
      </c>
      <c r="R833" s="21">
        <v>1</v>
      </c>
      <c r="S833" s="22"/>
      <c r="T833" s="22"/>
      <c r="U833" s="22"/>
      <c r="V833" s="22"/>
      <c r="W833" s="22"/>
      <c r="X833" s="22"/>
      <c r="Y833" s="22"/>
      <c r="Z833" s="22"/>
      <c r="AA833" s="5" t="s">
        <v>24</v>
      </c>
      <c r="AB833" s="5" t="s">
        <v>5277</v>
      </c>
      <c r="AC833" s="34" t="s">
        <v>5278</v>
      </c>
      <c r="AD833" s="21">
        <v>1</v>
      </c>
    </row>
    <row r="834" spans="1:30" x14ac:dyDescent="0.3">
      <c r="A834" s="18" t="str">
        <f t="shared" ref="A834:B834" si="864">IF(AND(ISNUMBER(SEARCH("Yes",C834)),ISNUMBER(SEARCH("Yes",E834)),ISNUMBER(SEARCH("Yes",G834)),ISNUMBER(SEARCH("Yes",I834))),"Yes","No")</f>
        <v>No</v>
      </c>
      <c r="B834" s="18" t="str">
        <f t="shared" si="864"/>
        <v>No</v>
      </c>
      <c r="C834" s="15" t="str">
        <f t="shared" si="790"/>
        <v>No</v>
      </c>
      <c r="D834" s="18" t="str">
        <f t="shared" si="791"/>
        <v>No</v>
      </c>
      <c r="E834" s="18" t="str">
        <f t="shared" si="792"/>
        <v>No</v>
      </c>
      <c r="F834" s="18" t="str">
        <f t="shared" si="793"/>
        <v>No</v>
      </c>
      <c r="G834" s="18" t="str">
        <f t="shared" si="794"/>
        <v>No</v>
      </c>
      <c r="H834" s="18" t="str">
        <f t="shared" si="795"/>
        <v>No</v>
      </c>
      <c r="I834" s="18" t="str">
        <f t="shared" si="796"/>
        <v>Yes</v>
      </c>
      <c r="J834" s="18" t="str">
        <f t="shared" si="797"/>
        <v>Yes</v>
      </c>
      <c r="K834" s="21">
        <v>832</v>
      </c>
      <c r="L834" s="5" t="s">
        <v>1837</v>
      </c>
      <c r="M834" s="5" t="s">
        <v>1838</v>
      </c>
      <c r="N834" s="5" t="s">
        <v>2307</v>
      </c>
      <c r="O834" s="5" t="s">
        <v>152</v>
      </c>
      <c r="P834" s="5" t="s">
        <v>2412</v>
      </c>
      <c r="Q834" s="34" t="s">
        <v>5279</v>
      </c>
      <c r="R834" s="21">
        <v>1</v>
      </c>
      <c r="S834" s="22"/>
      <c r="T834" s="22"/>
      <c r="U834" s="22"/>
      <c r="V834" s="22"/>
      <c r="W834" s="22"/>
      <c r="X834" s="22"/>
      <c r="Y834" s="22"/>
      <c r="Z834" s="22"/>
      <c r="AA834" s="5" t="s">
        <v>2310</v>
      </c>
      <c r="AB834" s="5" t="s">
        <v>2669</v>
      </c>
      <c r="AC834" s="34" t="s">
        <v>2734</v>
      </c>
      <c r="AD834" s="21">
        <v>1</v>
      </c>
    </row>
    <row r="835" spans="1:30" x14ac:dyDescent="0.3">
      <c r="A835" s="18" t="str">
        <f t="shared" ref="A835:B835" si="865">IF(AND(ISNUMBER(SEARCH("Yes",C835)),ISNUMBER(SEARCH("Yes",E835)),ISNUMBER(SEARCH("Yes",G835)),ISNUMBER(SEARCH("Yes",I835))),"Yes","No")</f>
        <v>No</v>
      </c>
      <c r="B835" s="18" t="str">
        <f t="shared" si="865"/>
        <v>No</v>
      </c>
      <c r="C835" s="15" t="str">
        <f t="shared" si="790"/>
        <v>No</v>
      </c>
      <c r="D835" s="18" t="str">
        <f t="shared" si="791"/>
        <v>No</v>
      </c>
      <c r="E835" s="18" t="str">
        <f t="shared" si="792"/>
        <v>No</v>
      </c>
      <c r="F835" s="18" t="str">
        <f t="shared" si="793"/>
        <v>No</v>
      </c>
      <c r="G835" s="18" t="str">
        <f t="shared" si="794"/>
        <v>No</v>
      </c>
      <c r="H835" s="18" t="str">
        <f t="shared" si="795"/>
        <v>No</v>
      </c>
      <c r="I835" s="18" t="str">
        <f t="shared" si="796"/>
        <v>Yes</v>
      </c>
      <c r="J835" s="18" t="str">
        <f t="shared" si="797"/>
        <v>Yes</v>
      </c>
      <c r="K835" s="21">
        <v>833</v>
      </c>
      <c r="L835" s="5" t="s">
        <v>1839</v>
      </c>
      <c r="M835" s="5" t="s">
        <v>1840</v>
      </c>
      <c r="N835" s="5" t="s">
        <v>2307</v>
      </c>
      <c r="O835" s="5" t="s">
        <v>152</v>
      </c>
      <c r="P835" s="5" t="s">
        <v>2333</v>
      </c>
      <c r="Q835" s="34" t="s">
        <v>5280</v>
      </c>
      <c r="R835" s="21">
        <v>1</v>
      </c>
      <c r="S835" s="22"/>
      <c r="T835" s="22"/>
      <c r="U835" s="22"/>
      <c r="V835" s="22"/>
      <c r="W835" s="22"/>
      <c r="X835" s="22"/>
      <c r="Y835" s="22"/>
      <c r="Z835" s="22"/>
      <c r="AA835" s="5" t="s">
        <v>2310</v>
      </c>
      <c r="AB835" s="5" t="s">
        <v>3124</v>
      </c>
      <c r="AC835" s="34" t="s">
        <v>3125</v>
      </c>
      <c r="AD835" s="21">
        <v>1</v>
      </c>
    </row>
    <row r="836" spans="1:30" x14ac:dyDescent="0.3">
      <c r="A836" s="18" t="str">
        <f t="shared" ref="A836:B836" si="866">IF(AND(ISNUMBER(SEARCH("Yes",C836)),ISNUMBER(SEARCH("Yes",E836)),ISNUMBER(SEARCH("Yes",G836)),ISNUMBER(SEARCH("Yes",I836))),"Yes","No")</f>
        <v>Yes</v>
      </c>
      <c r="B836" s="18" t="str">
        <f t="shared" si="866"/>
        <v>Yes</v>
      </c>
      <c r="C836" s="15" t="str">
        <f t="shared" si="790"/>
        <v>Yes</v>
      </c>
      <c r="D836" s="18" t="str">
        <f t="shared" si="791"/>
        <v>Yes</v>
      </c>
      <c r="E836" s="18" t="str">
        <f t="shared" si="792"/>
        <v>Yes</v>
      </c>
      <c r="F836" s="18" t="str">
        <f t="shared" si="793"/>
        <v>Yes</v>
      </c>
      <c r="G836" s="18" t="str">
        <f t="shared" si="794"/>
        <v>Yes</v>
      </c>
      <c r="H836" s="18" t="str">
        <f t="shared" si="795"/>
        <v>Yes</v>
      </c>
      <c r="I836" s="18" t="str">
        <f t="shared" si="796"/>
        <v>Yes</v>
      </c>
      <c r="J836" s="18" t="str">
        <f t="shared" si="797"/>
        <v>Yes</v>
      </c>
      <c r="K836" s="21">
        <v>834</v>
      </c>
      <c r="L836" s="5" t="s">
        <v>94</v>
      </c>
      <c r="M836" s="5" t="s">
        <v>28</v>
      </c>
      <c r="N836" s="5" t="s">
        <v>2307</v>
      </c>
      <c r="O836" s="5" t="s">
        <v>2310</v>
      </c>
      <c r="P836" s="5" t="s">
        <v>5281</v>
      </c>
      <c r="Q836" s="34" t="s">
        <v>5282</v>
      </c>
      <c r="R836" s="21">
        <v>1</v>
      </c>
      <c r="S836" s="5" t="s">
        <v>24</v>
      </c>
      <c r="T836" s="5" t="s">
        <v>5283</v>
      </c>
      <c r="U836" s="34" t="s">
        <v>5284</v>
      </c>
      <c r="V836" s="21">
        <v>1</v>
      </c>
      <c r="W836" s="5" t="s">
        <v>24</v>
      </c>
      <c r="X836" s="5" t="s">
        <v>5285</v>
      </c>
      <c r="Y836" s="34" t="s">
        <v>5286</v>
      </c>
      <c r="Z836" s="21">
        <v>1</v>
      </c>
      <c r="AA836" s="5" t="s">
        <v>2310</v>
      </c>
      <c r="AB836" s="5" t="s">
        <v>5287</v>
      </c>
      <c r="AC836" s="34" t="s">
        <v>5288</v>
      </c>
      <c r="AD836" s="21">
        <v>1</v>
      </c>
    </row>
    <row r="837" spans="1:30" x14ac:dyDescent="0.3">
      <c r="A837" s="18" t="str">
        <f t="shared" ref="A837:B837" si="867">IF(AND(ISNUMBER(SEARCH("Yes",C837)),ISNUMBER(SEARCH("Yes",E837)),ISNUMBER(SEARCH("Yes",G837)),ISNUMBER(SEARCH("Yes",I837))),"Yes","No")</f>
        <v>No</v>
      </c>
      <c r="B837" s="18" t="str">
        <f t="shared" si="867"/>
        <v>No</v>
      </c>
      <c r="C837" s="15" t="str">
        <f t="shared" si="790"/>
        <v>No</v>
      </c>
      <c r="D837" s="18" t="str">
        <f t="shared" si="791"/>
        <v>No</v>
      </c>
      <c r="E837" s="18" t="str">
        <f t="shared" si="792"/>
        <v>No</v>
      </c>
      <c r="F837" s="18" t="str">
        <f t="shared" si="793"/>
        <v>No</v>
      </c>
      <c r="G837" s="18" t="str">
        <f t="shared" si="794"/>
        <v>No</v>
      </c>
      <c r="H837" s="18" t="str">
        <f t="shared" si="795"/>
        <v>No</v>
      </c>
      <c r="I837" s="18" t="str">
        <f t="shared" si="796"/>
        <v>Yes</v>
      </c>
      <c r="J837" s="18" t="str">
        <f t="shared" si="797"/>
        <v>Yes</v>
      </c>
      <c r="K837" s="21">
        <v>835</v>
      </c>
      <c r="L837" s="5" t="s">
        <v>1841</v>
      </c>
      <c r="M837" s="5" t="s">
        <v>1842</v>
      </c>
      <c r="N837" s="5" t="s">
        <v>2307</v>
      </c>
      <c r="O837" s="5" t="s">
        <v>152</v>
      </c>
      <c r="P837" s="5" t="s">
        <v>5289</v>
      </c>
      <c r="Q837" s="34" t="s">
        <v>5290</v>
      </c>
      <c r="R837" s="21">
        <v>1</v>
      </c>
      <c r="S837" s="22"/>
      <c r="T837" s="22"/>
      <c r="U837" s="22"/>
      <c r="V837" s="22"/>
      <c r="W837" s="22"/>
      <c r="X837" s="22"/>
      <c r="Y837" s="22"/>
      <c r="Z837" s="22"/>
      <c r="AA837" s="5" t="s">
        <v>24</v>
      </c>
      <c r="AB837" s="5" t="s">
        <v>5291</v>
      </c>
      <c r="AC837" s="34" t="s">
        <v>5292</v>
      </c>
      <c r="AD837" s="21">
        <v>1</v>
      </c>
    </row>
    <row r="838" spans="1:30" x14ac:dyDescent="0.3">
      <c r="A838" s="18" t="str">
        <f t="shared" ref="A838:B838" si="868">IF(AND(ISNUMBER(SEARCH("Yes",C838)),ISNUMBER(SEARCH("Yes",E838)),ISNUMBER(SEARCH("Yes",G838)),ISNUMBER(SEARCH("Yes",I838))),"Yes","No")</f>
        <v>No</v>
      </c>
      <c r="B838" s="18" t="str">
        <f t="shared" si="868"/>
        <v>No</v>
      </c>
      <c r="C838" s="15" t="str">
        <f t="shared" si="790"/>
        <v>No</v>
      </c>
      <c r="D838" s="18" t="str">
        <f t="shared" si="791"/>
        <v>No</v>
      </c>
      <c r="E838" s="18" t="str">
        <f t="shared" si="792"/>
        <v>No</v>
      </c>
      <c r="F838" s="18" t="str">
        <f t="shared" si="793"/>
        <v>No</v>
      </c>
      <c r="G838" s="18" t="str">
        <f t="shared" si="794"/>
        <v>No</v>
      </c>
      <c r="H838" s="18" t="str">
        <f t="shared" si="795"/>
        <v>No</v>
      </c>
      <c r="I838" s="18" t="str">
        <f t="shared" si="796"/>
        <v>Yes</v>
      </c>
      <c r="J838" s="18" t="str">
        <f t="shared" si="797"/>
        <v>Yes</v>
      </c>
      <c r="K838" s="21">
        <v>836</v>
      </c>
      <c r="L838" s="5" t="s">
        <v>1843</v>
      </c>
      <c r="M838" s="5" t="s">
        <v>1844</v>
      </c>
      <c r="N838" s="5" t="s">
        <v>2307</v>
      </c>
      <c r="O838" s="5" t="s">
        <v>152</v>
      </c>
      <c r="P838" s="5" t="s">
        <v>2435</v>
      </c>
      <c r="Q838" s="34" t="s">
        <v>5293</v>
      </c>
      <c r="R838" s="21">
        <v>1</v>
      </c>
      <c r="S838" s="22"/>
      <c r="T838" s="22"/>
      <c r="U838" s="22"/>
      <c r="V838" s="22"/>
      <c r="W838" s="22"/>
      <c r="X838" s="22"/>
      <c r="Y838" s="22"/>
      <c r="Z838" s="22"/>
      <c r="AA838" s="5" t="s">
        <v>2310</v>
      </c>
      <c r="AB838" s="5" t="s">
        <v>2422</v>
      </c>
      <c r="AC838" s="34" t="s">
        <v>2471</v>
      </c>
      <c r="AD838" s="21">
        <v>1</v>
      </c>
    </row>
    <row r="839" spans="1:30" x14ac:dyDescent="0.3">
      <c r="A839" s="18" t="str">
        <f t="shared" ref="A839:B839" si="869">IF(AND(ISNUMBER(SEARCH("Yes",C839)),ISNUMBER(SEARCH("Yes",E839)),ISNUMBER(SEARCH("Yes",G839)),ISNUMBER(SEARCH("Yes",I839))),"Yes","No")</f>
        <v>No</v>
      </c>
      <c r="B839" s="18" t="str">
        <f t="shared" si="869"/>
        <v>No</v>
      </c>
      <c r="C839" s="15" t="str">
        <f t="shared" si="790"/>
        <v>No</v>
      </c>
      <c r="D839" s="18" t="str">
        <f t="shared" si="791"/>
        <v>No</v>
      </c>
      <c r="E839" s="18" t="str">
        <f t="shared" si="792"/>
        <v>No</v>
      </c>
      <c r="F839" s="18" t="str">
        <f t="shared" si="793"/>
        <v>No</v>
      </c>
      <c r="G839" s="18" t="str">
        <f t="shared" si="794"/>
        <v>No</v>
      </c>
      <c r="H839" s="18" t="str">
        <f t="shared" si="795"/>
        <v>No</v>
      </c>
      <c r="I839" s="18" t="str">
        <f t="shared" si="796"/>
        <v>Yes</v>
      </c>
      <c r="J839" s="18" t="str">
        <f t="shared" si="797"/>
        <v>Yes</v>
      </c>
      <c r="K839" s="21">
        <v>837</v>
      </c>
      <c r="L839" s="5" t="s">
        <v>1845</v>
      </c>
      <c r="M839" s="5" t="s">
        <v>1846</v>
      </c>
      <c r="N839" s="5" t="s">
        <v>2307</v>
      </c>
      <c r="O839" s="5" t="s">
        <v>152</v>
      </c>
      <c r="P839" s="5" t="s">
        <v>2435</v>
      </c>
      <c r="Q839" s="34" t="s">
        <v>5294</v>
      </c>
      <c r="R839" s="21">
        <v>1</v>
      </c>
      <c r="S839" s="22"/>
      <c r="T839" s="22"/>
      <c r="U839" s="22"/>
      <c r="V839" s="22"/>
      <c r="W839" s="22"/>
      <c r="X839" s="22"/>
      <c r="Y839" s="22"/>
      <c r="Z839" s="22"/>
      <c r="AA839" s="5" t="s">
        <v>2310</v>
      </c>
      <c r="AB839" s="5" t="s">
        <v>2719</v>
      </c>
      <c r="AC839" s="34" t="s">
        <v>2720</v>
      </c>
      <c r="AD839" s="21">
        <v>1</v>
      </c>
    </row>
    <row r="840" spans="1:30" x14ac:dyDescent="0.3">
      <c r="A840" s="18" t="str">
        <f t="shared" ref="A840:B840" si="870">IF(AND(ISNUMBER(SEARCH("Yes",C840)),ISNUMBER(SEARCH("Yes",E840)),ISNUMBER(SEARCH("Yes",G840)),ISNUMBER(SEARCH("Yes",I840))),"Yes","No")</f>
        <v>No</v>
      </c>
      <c r="B840" s="18" t="str">
        <f t="shared" si="870"/>
        <v>No</v>
      </c>
      <c r="C840" s="15" t="str">
        <f t="shared" si="790"/>
        <v>No</v>
      </c>
      <c r="D840" s="18" t="str">
        <f t="shared" si="791"/>
        <v>No</v>
      </c>
      <c r="E840" s="18" t="str">
        <f t="shared" si="792"/>
        <v>No</v>
      </c>
      <c r="F840" s="18" t="str">
        <f t="shared" si="793"/>
        <v>No</v>
      </c>
      <c r="G840" s="18" t="str">
        <f t="shared" si="794"/>
        <v>No</v>
      </c>
      <c r="H840" s="18" t="str">
        <f t="shared" si="795"/>
        <v>No</v>
      </c>
      <c r="I840" s="18" t="str">
        <f t="shared" si="796"/>
        <v>Yes</v>
      </c>
      <c r="J840" s="18" t="str">
        <f t="shared" si="797"/>
        <v>Yes</v>
      </c>
      <c r="K840" s="21">
        <v>838</v>
      </c>
      <c r="L840" s="5" t="s">
        <v>1847</v>
      </c>
      <c r="M840" s="5" t="s">
        <v>1848</v>
      </c>
      <c r="N840" s="5" t="s">
        <v>2307</v>
      </c>
      <c r="O840" s="5" t="s">
        <v>152</v>
      </c>
      <c r="P840" s="5" t="s">
        <v>3699</v>
      </c>
      <c r="Q840" s="34" t="s">
        <v>5295</v>
      </c>
      <c r="R840" s="21">
        <v>1</v>
      </c>
      <c r="S840" s="22"/>
      <c r="T840" s="22"/>
      <c r="U840" s="22"/>
      <c r="V840" s="22"/>
      <c r="W840" s="22"/>
      <c r="X840" s="22"/>
      <c r="Y840" s="22"/>
      <c r="Z840" s="22"/>
      <c r="AA840" s="5" t="s">
        <v>24</v>
      </c>
      <c r="AB840" s="5" t="s">
        <v>2539</v>
      </c>
      <c r="AC840" s="34" t="s">
        <v>3058</v>
      </c>
      <c r="AD840" s="21">
        <v>1</v>
      </c>
    </row>
    <row r="841" spans="1:30" x14ac:dyDescent="0.3">
      <c r="A841" s="18" t="str">
        <f t="shared" ref="A841:B841" si="871">IF(AND(ISNUMBER(SEARCH("Yes",C841)),ISNUMBER(SEARCH("Yes",E841)),ISNUMBER(SEARCH("Yes",G841)),ISNUMBER(SEARCH("Yes",I841))),"Yes","No")</f>
        <v>No</v>
      </c>
      <c r="B841" s="18" t="str">
        <f t="shared" si="871"/>
        <v>No</v>
      </c>
      <c r="C841" s="15" t="str">
        <f t="shared" si="790"/>
        <v>No</v>
      </c>
      <c r="D841" s="18" t="str">
        <f t="shared" si="791"/>
        <v>No</v>
      </c>
      <c r="E841" s="18" t="str">
        <f t="shared" si="792"/>
        <v>No</v>
      </c>
      <c r="F841" s="18" t="str">
        <f t="shared" si="793"/>
        <v>No</v>
      </c>
      <c r="G841" s="18" t="str">
        <f t="shared" si="794"/>
        <v>No</v>
      </c>
      <c r="H841" s="18" t="str">
        <f t="shared" si="795"/>
        <v>No</v>
      </c>
      <c r="I841" s="18" t="str">
        <f t="shared" si="796"/>
        <v>Yes</v>
      </c>
      <c r="J841" s="18" t="str">
        <f t="shared" si="797"/>
        <v>Yes</v>
      </c>
      <c r="K841" s="21">
        <v>839</v>
      </c>
      <c r="L841" s="5" t="s">
        <v>1849</v>
      </c>
      <c r="M841" s="5" t="s">
        <v>1850</v>
      </c>
      <c r="N841" s="5" t="s">
        <v>2307</v>
      </c>
      <c r="O841" s="5" t="s">
        <v>152</v>
      </c>
      <c r="P841" s="5" t="s">
        <v>2412</v>
      </c>
      <c r="Q841" s="34" t="s">
        <v>2413</v>
      </c>
      <c r="R841" s="21">
        <v>1</v>
      </c>
      <c r="S841" s="22"/>
      <c r="T841" s="22"/>
      <c r="U841" s="22"/>
      <c r="V841" s="22"/>
      <c r="W841" s="22"/>
      <c r="X841" s="22"/>
      <c r="Y841" s="22"/>
      <c r="Z841" s="22"/>
      <c r="AA841" s="5" t="s">
        <v>2310</v>
      </c>
      <c r="AB841" s="5" t="s">
        <v>5296</v>
      </c>
      <c r="AC841" s="34" t="s">
        <v>5297</v>
      </c>
      <c r="AD841" s="21">
        <v>1</v>
      </c>
    </row>
    <row r="842" spans="1:30" x14ac:dyDescent="0.3">
      <c r="A842" s="18" t="str">
        <f t="shared" ref="A842:B842" si="872">IF(AND(ISNUMBER(SEARCH("Yes",C842)),ISNUMBER(SEARCH("Yes",E842)),ISNUMBER(SEARCH("Yes",G842)),ISNUMBER(SEARCH("Yes",I842))),"Yes","No")</f>
        <v>No</v>
      </c>
      <c r="B842" s="18" t="str">
        <f t="shared" si="872"/>
        <v>No</v>
      </c>
      <c r="C842" s="15" t="str">
        <f t="shared" si="790"/>
        <v>No</v>
      </c>
      <c r="D842" s="18" t="str">
        <f t="shared" si="791"/>
        <v>No</v>
      </c>
      <c r="E842" s="18" t="str">
        <f t="shared" si="792"/>
        <v>No</v>
      </c>
      <c r="F842" s="18" t="str">
        <f t="shared" si="793"/>
        <v>No</v>
      </c>
      <c r="G842" s="18" t="str">
        <f t="shared" si="794"/>
        <v>No</v>
      </c>
      <c r="H842" s="18" t="str">
        <f t="shared" si="795"/>
        <v>No</v>
      </c>
      <c r="I842" s="18" t="str">
        <f t="shared" si="796"/>
        <v>Yes</v>
      </c>
      <c r="J842" s="18" t="str">
        <f t="shared" si="797"/>
        <v>Yes</v>
      </c>
      <c r="K842" s="21">
        <v>840</v>
      </c>
      <c r="L842" s="5" t="s">
        <v>1851</v>
      </c>
      <c r="M842" s="5" t="s">
        <v>1852</v>
      </c>
      <c r="N842" s="5" t="s">
        <v>2307</v>
      </c>
      <c r="O842" s="5" t="s">
        <v>152</v>
      </c>
      <c r="P842" s="5" t="s">
        <v>3127</v>
      </c>
      <c r="Q842" s="34" t="s">
        <v>5298</v>
      </c>
      <c r="R842" s="21">
        <v>1</v>
      </c>
      <c r="S842" s="22"/>
      <c r="T842" s="22"/>
      <c r="U842" s="22"/>
      <c r="V842" s="22"/>
      <c r="W842" s="22"/>
      <c r="X842" s="22"/>
      <c r="Y842" s="22"/>
      <c r="Z842" s="22"/>
      <c r="AA842" s="5" t="s">
        <v>2310</v>
      </c>
      <c r="AB842" s="5" t="s">
        <v>5299</v>
      </c>
      <c r="AC842" s="34" t="s">
        <v>5300</v>
      </c>
      <c r="AD842" s="21">
        <v>1</v>
      </c>
    </row>
    <row r="843" spans="1:30" x14ac:dyDescent="0.3">
      <c r="A843" s="18" t="str">
        <f t="shared" ref="A843:B843" si="873">IF(AND(ISNUMBER(SEARCH("Yes",C843)),ISNUMBER(SEARCH("Yes",E843)),ISNUMBER(SEARCH("Yes",G843)),ISNUMBER(SEARCH("Yes",I843))),"Yes","No")</f>
        <v>No</v>
      </c>
      <c r="B843" s="18" t="str">
        <f t="shared" si="873"/>
        <v>No</v>
      </c>
      <c r="C843" s="15" t="str">
        <f t="shared" si="790"/>
        <v>No</v>
      </c>
      <c r="D843" s="18" t="str">
        <f t="shared" si="791"/>
        <v>No</v>
      </c>
      <c r="E843" s="18" t="str">
        <f t="shared" si="792"/>
        <v>No</v>
      </c>
      <c r="F843" s="18" t="str">
        <f t="shared" si="793"/>
        <v>No</v>
      </c>
      <c r="G843" s="18" t="str">
        <f t="shared" si="794"/>
        <v>No</v>
      </c>
      <c r="H843" s="18" t="str">
        <f t="shared" si="795"/>
        <v>No</v>
      </c>
      <c r="I843" s="18" t="str">
        <f t="shared" si="796"/>
        <v>Yes</v>
      </c>
      <c r="J843" s="18" t="str">
        <f t="shared" si="797"/>
        <v>Yes</v>
      </c>
      <c r="K843" s="21">
        <v>841</v>
      </c>
      <c r="L843" s="5" t="s">
        <v>1853</v>
      </c>
      <c r="M843" s="5" t="s">
        <v>1854</v>
      </c>
      <c r="N843" s="5" t="s">
        <v>2307</v>
      </c>
      <c r="O843" s="5" t="s">
        <v>152</v>
      </c>
      <c r="P843" s="5" t="s">
        <v>5301</v>
      </c>
      <c r="Q843" s="34" t="s">
        <v>5302</v>
      </c>
      <c r="R843" s="21">
        <v>1</v>
      </c>
      <c r="S843" s="22"/>
      <c r="T843" s="22"/>
      <c r="U843" s="22"/>
      <c r="V843" s="22"/>
      <c r="W843" s="22"/>
      <c r="X843" s="22"/>
      <c r="Y843" s="22"/>
      <c r="Z843" s="22"/>
      <c r="AA843" s="5" t="s">
        <v>2310</v>
      </c>
      <c r="AB843" s="5" t="s">
        <v>3124</v>
      </c>
      <c r="AC843" s="34" t="s">
        <v>3125</v>
      </c>
      <c r="AD843" s="21">
        <v>1</v>
      </c>
    </row>
    <row r="844" spans="1:30" x14ac:dyDescent="0.3">
      <c r="A844" s="18" t="str">
        <f t="shared" ref="A844:B844" si="874">IF(AND(ISNUMBER(SEARCH("Yes",C844)),ISNUMBER(SEARCH("Yes",E844)),ISNUMBER(SEARCH("Yes",G844)),ISNUMBER(SEARCH("Yes",I844))),"Yes","No")</f>
        <v>No</v>
      </c>
      <c r="B844" s="18" t="str">
        <f t="shared" si="874"/>
        <v>No</v>
      </c>
      <c r="C844" s="15" t="str">
        <f t="shared" si="790"/>
        <v>No</v>
      </c>
      <c r="D844" s="18" t="str">
        <f t="shared" si="791"/>
        <v>No</v>
      </c>
      <c r="E844" s="18" t="str">
        <f t="shared" si="792"/>
        <v>No</v>
      </c>
      <c r="F844" s="18" t="str">
        <f t="shared" si="793"/>
        <v>No</v>
      </c>
      <c r="G844" s="18" t="str">
        <f t="shared" si="794"/>
        <v>No</v>
      </c>
      <c r="H844" s="18" t="str">
        <f t="shared" si="795"/>
        <v>No</v>
      </c>
      <c r="I844" s="18" t="str">
        <f t="shared" si="796"/>
        <v>Yes</v>
      </c>
      <c r="J844" s="18" t="str">
        <f t="shared" si="797"/>
        <v>Yes</v>
      </c>
      <c r="K844" s="21">
        <v>842</v>
      </c>
      <c r="L844" s="5" t="s">
        <v>1855</v>
      </c>
      <c r="M844" s="5" t="s">
        <v>1856</v>
      </c>
      <c r="N844" s="5" t="s">
        <v>2307</v>
      </c>
      <c r="O844" s="5" t="s">
        <v>152</v>
      </c>
      <c r="P844" s="5" t="s">
        <v>2537</v>
      </c>
      <c r="Q844" s="34" t="s">
        <v>5303</v>
      </c>
      <c r="R844" s="21">
        <v>1</v>
      </c>
      <c r="S844" s="22"/>
      <c r="T844" s="22"/>
      <c r="U844" s="22"/>
      <c r="V844" s="22"/>
      <c r="W844" s="22"/>
      <c r="X844" s="22"/>
      <c r="Y844" s="22"/>
      <c r="Z844" s="22"/>
      <c r="AA844" s="5" t="s">
        <v>2310</v>
      </c>
      <c r="AB844" s="5" t="s">
        <v>5304</v>
      </c>
      <c r="AC844" s="34" t="s">
        <v>5305</v>
      </c>
      <c r="AD844" s="21">
        <v>1</v>
      </c>
    </row>
    <row r="845" spans="1:30" x14ac:dyDescent="0.3">
      <c r="A845" s="18" t="str">
        <f t="shared" ref="A845:B845" si="875">IF(AND(ISNUMBER(SEARCH("Yes",C845)),ISNUMBER(SEARCH("Yes",E845)),ISNUMBER(SEARCH("Yes",G845)),ISNUMBER(SEARCH("Yes",I845))),"Yes","No")</f>
        <v>No</v>
      </c>
      <c r="B845" s="18" t="str">
        <f t="shared" si="875"/>
        <v>No</v>
      </c>
      <c r="C845" s="15" t="str">
        <f t="shared" si="790"/>
        <v>No</v>
      </c>
      <c r="D845" s="18" t="str">
        <f t="shared" si="791"/>
        <v>No</v>
      </c>
      <c r="E845" s="18" t="str">
        <f t="shared" si="792"/>
        <v>No</v>
      </c>
      <c r="F845" s="18" t="str">
        <f t="shared" si="793"/>
        <v>No</v>
      </c>
      <c r="G845" s="18" t="str">
        <f t="shared" si="794"/>
        <v>No</v>
      </c>
      <c r="H845" s="18" t="str">
        <f t="shared" si="795"/>
        <v>No</v>
      </c>
      <c r="I845" s="18" t="str">
        <f t="shared" si="796"/>
        <v>Yes</v>
      </c>
      <c r="J845" s="18" t="str">
        <f t="shared" si="797"/>
        <v>Yes</v>
      </c>
      <c r="K845" s="21">
        <v>843</v>
      </c>
      <c r="L845" s="5" t="s">
        <v>1857</v>
      </c>
      <c r="M845" s="5" t="s">
        <v>1858</v>
      </c>
      <c r="N845" s="5" t="s">
        <v>2307</v>
      </c>
      <c r="O845" s="5" t="s">
        <v>152</v>
      </c>
      <c r="P845" s="5" t="s">
        <v>2358</v>
      </c>
      <c r="Q845" s="34" t="s">
        <v>5306</v>
      </c>
      <c r="R845" s="21">
        <v>1</v>
      </c>
      <c r="S845" s="22"/>
      <c r="T845" s="22"/>
      <c r="U845" s="22"/>
      <c r="V845" s="22"/>
      <c r="W845" s="22"/>
      <c r="X845" s="22"/>
      <c r="Y845" s="22"/>
      <c r="Z845" s="22"/>
      <c r="AA845" s="5" t="s">
        <v>2310</v>
      </c>
      <c r="AB845" s="5" t="s">
        <v>2997</v>
      </c>
      <c r="AC845" s="34" t="s">
        <v>5307</v>
      </c>
      <c r="AD845" s="21">
        <v>1</v>
      </c>
    </row>
    <row r="846" spans="1:30" x14ac:dyDescent="0.3">
      <c r="A846" s="18" t="str">
        <f t="shared" ref="A846:B846" si="876">IF(AND(ISNUMBER(SEARCH("Yes",C846)),ISNUMBER(SEARCH("Yes",E846)),ISNUMBER(SEARCH("Yes",G846)),ISNUMBER(SEARCH("Yes",I846))),"Yes","No")</f>
        <v>Yes</v>
      </c>
      <c r="B846" s="18" t="str">
        <f t="shared" si="876"/>
        <v>No</v>
      </c>
      <c r="C846" s="15" t="str">
        <f t="shared" si="790"/>
        <v>Yes</v>
      </c>
      <c r="D846" s="18" t="str">
        <f t="shared" si="791"/>
        <v>No</v>
      </c>
      <c r="E846" s="18" t="str">
        <f t="shared" si="792"/>
        <v>Yes</v>
      </c>
      <c r="F846" s="18" t="str">
        <f t="shared" si="793"/>
        <v>Yes</v>
      </c>
      <c r="G846" s="18" t="str">
        <f t="shared" si="794"/>
        <v>Yes</v>
      </c>
      <c r="H846" s="18" t="str">
        <f t="shared" si="795"/>
        <v>Yes</v>
      </c>
      <c r="I846" s="18" t="str">
        <f t="shared" si="796"/>
        <v>Yes</v>
      </c>
      <c r="J846" s="18" t="str">
        <f t="shared" si="797"/>
        <v>Yes</v>
      </c>
      <c r="K846" s="21">
        <v>844</v>
      </c>
      <c r="L846" s="5" t="s">
        <v>323</v>
      </c>
      <c r="M846" s="5" t="s">
        <v>324</v>
      </c>
      <c r="N846" s="5" t="s">
        <v>2307</v>
      </c>
      <c r="O846" s="5" t="s">
        <v>152</v>
      </c>
      <c r="P846" s="5" t="s">
        <v>2392</v>
      </c>
      <c r="Q846" s="34" t="s">
        <v>5308</v>
      </c>
      <c r="R846" s="21">
        <v>1</v>
      </c>
      <c r="S846" s="5" t="s">
        <v>24</v>
      </c>
      <c r="T846" s="5" t="s">
        <v>5309</v>
      </c>
      <c r="U846" s="34" t="s">
        <v>5310</v>
      </c>
      <c r="V846" s="21">
        <v>1</v>
      </c>
      <c r="W846" s="5" t="s">
        <v>24</v>
      </c>
      <c r="X846" s="5" t="s">
        <v>5311</v>
      </c>
      <c r="Y846" s="34" t="s">
        <v>5312</v>
      </c>
      <c r="Z846" s="21">
        <v>1</v>
      </c>
      <c r="AA846" s="5" t="s">
        <v>2310</v>
      </c>
      <c r="AB846" s="5" t="s">
        <v>5313</v>
      </c>
      <c r="AC846" s="34" t="s">
        <v>5314</v>
      </c>
      <c r="AD846" s="21">
        <v>1</v>
      </c>
    </row>
    <row r="847" spans="1:30" x14ac:dyDescent="0.3">
      <c r="A847" s="18" t="str">
        <f t="shared" ref="A847:B847" si="877">IF(AND(ISNUMBER(SEARCH("Yes",C847)),ISNUMBER(SEARCH("Yes",E847)),ISNUMBER(SEARCH("Yes",G847)),ISNUMBER(SEARCH("Yes",I847))),"Yes","No")</f>
        <v>Yes</v>
      </c>
      <c r="B847" s="18" t="str">
        <f t="shared" si="877"/>
        <v>No</v>
      </c>
      <c r="C847" s="15" t="str">
        <f t="shared" si="790"/>
        <v>Yes</v>
      </c>
      <c r="D847" s="18" t="str">
        <f t="shared" si="791"/>
        <v>No</v>
      </c>
      <c r="E847" s="18" t="str">
        <f t="shared" si="792"/>
        <v>Yes</v>
      </c>
      <c r="F847" s="18" t="str">
        <f t="shared" si="793"/>
        <v>Yes</v>
      </c>
      <c r="G847" s="18" t="str">
        <f t="shared" si="794"/>
        <v>Yes</v>
      </c>
      <c r="H847" s="18" t="str">
        <f t="shared" si="795"/>
        <v>Yes</v>
      </c>
      <c r="I847" s="18" t="str">
        <f t="shared" si="796"/>
        <v>Yes</v>
      </c>
      <c r="J847" s="18" t="str">
        <f t="shared" si="797"/>
        <v>Yes</v>
      </c>
      <c r="K847" s="21">
        <v>845</v>
      </c>
      <c r="L847" s="5" t="s">
        <v>303</v>
      </c>
      <c r="M847" s="5" t="s">
        <v>304</v>
      </c>
      <c r="N847" s="5" t="s">
        <v>2307</v>
      </c>
      <c r="O847" s="5" t="s">
        <v>152</v>
      </c>
      <c r="P847" s="5" t="s">
        <v>2449</v>
      </c>
      <c r="Q847" s="34" t="s">
        <v>5315</v>
      </c>
      <c r="R847" s="21">
        <v>1</v>
      </c>
      <c r="S847" s="5" t="s">
        <v>24</v>
      </c>
      <c r="T847" s="5" t="s">
        <v>5316</v>
      </c>
      <c r="U847" s="34" t="s">
        <v>5317</v>
      </c>
      <c r="V847" s="21">
        <v>1</v>
      </c>
      <c r="W847" s="5" t="s">
        <v>2310</v>
      </c>
      <c r="X847" s="5" t="s">
        <v>5318</v>
      </c>
      <c r="Y847" s="34" t="s">
        <v>5319</v>
      </c>
      <c r="Z847" s="21">
        <v>1</v>
      </c>
      <c r="AA847" s="5" t="s">
        <v>24</v>
      </c>
      <c r="AB847" s="5" t="s">
        <v>5320</v>
      </c>
      <c r="AC847" s="34" t="s">
        <v>5321</v>
      </c>
      <c r="AD847" s="21">
        <v>1</v>
      </c>
    </row>
    <row r="848" spans="1:30" x14ac:dyDescent="0.3">
      <c r="A848" s="18" t="str">
        <f t="shared" ref="A848:B848" si="878">IF(AND(ISNUMBER(SEARCH("Yes",C848)),ISNUMBER(SEARCH("Yes",E848)),ISNUMBER(SEARCH("Yes",G848)),ISNUMBER(SEARCH("Yes",I848))),"Yes","No")</f>
        <v>No</v>
      </c>
      <c r="B848" s="18" t="str">
        <f t="shared" si="878"/>
        <v>No</v>
      </c>
      <c r="C848" s="15" t="str">
        <f t="shared" si="790"/>
        <v>No</v>
      </c>
      <c r="D848" s="18" t="str">
        <f t="shared" si="791"/>
        <v>No</v>
      </c>
      <c r="E848" s="18" t="str">
        <f t="shared" si="792"/>
        <v>No</v>
      </c>
      <c r="F848" s="18" t="str">
        <f t="shared" si="793"/>
        <v>No</v>
      </c>
      <c r="G848" s="18" t="str">
        <f t="shared" si="794"/>
        <v>No</v>
      </c>
      <c r="H848" s="18" t="str">
        <f t="shared" si="795"/>
        <v>No</v>
      </c>
      <c r="I848" s="18" t="str">
        <f t="shared" si="796"/>
        <v>Yes</v>
      </c>
      <c r="J848" s="18" t="str">
        <f t="shared" si="797"/>
        <v>Yes</v>
      </c>
      <c r="K848" s="21">
        <v>846</v>
      </c>
      <c r="L848" s="5" t="s">
        <v>1859</v>
      </c>
      <c r="M848" s="5" t="s">
        <v>1860</v>
      </c>
      <c r="N848" s="5" t="s">
        <v>2307</v>
      </c>
      <c r="O848" s="5" t="s">
        <v>152</v>
      </c>
      <c r="P848" s="5" t="s">
        <v>2325</v>
      </c>
      <c r="Q848" s="34" t="s">
        <v>5322</v>
      </c>
      <c r="R848" s="21">
        <v>1</v>
      </c>
      <c r="S848" s="22"/>
      <c r="T848" s="22"/>
      <c r="U848" s="22"/>
      <c r="V848" s="22"/>
      <c r="W848" s="22"/>
      <c r="X848" s="22"/>
      <c r="Y848" s="22"/>
      <c r="Z848" s="22"/>
      <c r="AA848" s="5" t="s">
        <v>2310</v>
      </c>
      <c r="AB848" s="5" t="s">
        <v>5323</v>
      </c>
      <c r="AC848" s="34" t="s">
        <v>2349</v>
      </c>
      <c r="AD848" s="21">
        <v>1</v>
      </c>
    </row>
    <row r="849" spans="1:30" x14ac:dyDescent="0.3">
      <c r="A849" s="18" t="str">
        <f t="shared" ref="A849:B849" si="879">IF(AND(ISNUMBER(SEARCH("Yes",C849)),ISNUMBER(SEARCH("Yes",E849)),ISNUMBER(SEARCH("Yes",G849)),ISNUMBER(SEARCH("Yes",I849))),"Yes","No")</f>
        <v>No</v>
      </c>
      <c r="B849" s="18" t="str">
        <f t="shared" si="879"/>
        <v>No</v>
      </c>
      <c r="C849" s="15" t="str">
        <f t="shared" si="790"/>
        <v>No</v>
      </c>
      <c r="D849" s="18" t="str">
        <f t="shared" si="791"/>
        <v>No</v>
      </c>
      <c r="E849" s="18" t="str">
        <f t="shared" si="792"/>
        <v>No</v>
      </c>
      <c r="F849" s="18" t="str">
        <f t="shared" si="793"/>
        <v>No</v>
      </c>
      <c r="G849" s="18" t="str">
        <f t="shared" si="794"/>
        <v>No</v>
      </c>
      <c r="H849" s="18" t="str">
        <f t="shared" si="795"/>
        <v>No</v>
      </c>
      <c r="I849" s="18" t="str">
        <f t="shared" si="796"/>
        <v>Yes</v>
      </c>
      <c r="J849" s="18" t="str">
        <f t="shared" si="797"/>
        <v>Yes</v>
      </c>
      <c r="K849" s="21">
        <v>847</v>
      </c>
      <c r="L849" s="5" t="s">
        <v>1861</v>
      </c>
      <c r="M849" s="5" t="s">
        <v>1862</v>
      </c>
      <c r="N849" s="5" t="s">
        <v>2307</v>
      </c>
      <c r="O849" s="5" t="s">
        <v>152</v>
      </c>
      <c r="P849" s="5" t="s">
        <v>3195</v>
      </c>
      <c r="Q849" s="34" t="s">
        <v>5324</v>
      </c>
      <c r="R849" s="21">
        <v>1</v>
      </c>
      <c r="S849" s="22"/>
      <c r="T849" s="22"/>
      <c r="U849" s="22"/>
      <c r="V849" s="22"/>
      <c r="W849" s="22"/>
      <c r="X849" s="22"/>
      <c r="Y849" s="22"/>
      <c r="Z849" s="22"/>
      <c r="AA849" s="5" t="s">
        <v>2310</v>
      </c>
      <c r="AB849" s="5" t="s">
        <v>5325</v>
      </c>
      <c r="AC849" s="34" t="s">
        <v>3125</v>
      </c>
      <c r="AD849" s="21">
        <v>1</v>
      </c>
    </row>
    <row r="850" spans="1:30" x14ac:dyDescent="0.3">
      <c r="A850" s="18" t="str">
        <f t="shared" ref="A850:B850" si="880">IF(AND(ISNUMBER(SEARCH("Yes",C850)),ISNUMBER(SEARCH("Yes",E850)),ISNUMBER(SEARCH("Yes",G850)),ISNUMBER(SEARCH("Yes",I850))),"Yes","No")</f>
        <v>No</v>
      </c>
      <c r="B850" s="18" t="str">
        <f t="shared" si="880"/>
        <v>No</v>
      </c>
      <c r="C850" s="15" t="str">
        <f t="shared" si="790"/>
        <v>No</v>
      </c>
      <c r="D850" s="18" t="str">
        <f t="shared" si="791"/>
        <v>No</v>
      </c>
      <c r="E850" s="18" t="str">
        <f t="shared" si="792"/>
        <v>No</v>
      </c>
      <c r="F850" s="18" t="str">
        <f t="shared" si="793"/>
        <v>No</v>
      </c>
      <c r="G850" s="18" t="str">
        <f t="shared" si="794"/>
        <v>No</v>
      </c>
      <c r="H850" s="18" t="str">
        <f t="shared" si="795"/>
        <v>No</v>
      </c>
      <c r="I850" s="18" t="str">
        <f t="shared" si="796"/>
        <v>Yes</v>
      </c>
      <c r="J850" s="18" t="str">
        <f t="shared" si="797"/>
        <v>Yes</v>
      </c>
      <c r="K850" s="21">
        <v>848</v>
      </c>
      <c r="L850" s="5" t="s">
        <v>1863</v>
      </c>
      <c r="M850" s="5" t="s">
        <v>1864</v>
      </c>
      <c r="N850" s="5" t="s">
        <v>2307</v>
      </c>
      <c r="O850" s="5" t="s">
        <v>152</v>
      </c>
      <c r="P850" s="5" t="s">
        <v>2724</v>
      </c>
      <c r="Q850" s="34" t="s">
        <v>5326</v>
      </c>
      <c r="R850" s="21">
        <v>1</v>
      </c>
      <c r="S850" s="22"/>
      <c r="T850" s="22"/>
      <c r="U850" s="22"/>
      <c r="V850" s="22"/>
      <c r="W850" s="22"/>
      <c r="X850" s="22"/>
      <c r="Y850" s="22"/>
      <c r="Z850" s="22"/>
      <c r="AA850" s="5" t="s">
        <v>24</v>
      </c>
      <c r="AB850" s="5" t="s">
        <v>5327</v>
      </c>
      <c r="AC850" s="34" t="s">
        <v>5328</v>
      </c>
      <c r="AD850" s="21">
        <v>1</v>
      </c>
    </row>
    <row r="851" spans="1:30" x14ac:dyDescent="0.3">
      <c r="A851" s="18" t="str">
        <f t="shared" ref="A851:B851" si="881">IF(AND(ISNUMBER(SEARCH("Yes",C851)),ISNUMBER(SEARCH("Yes",E851)),ISNUMBER(SEARCH("Yes",G851)),ISNUMBER(SEARCH("Yes",I851))),"Yes","No")</f>
        <v>No</v>
      </c>
      <c r="B851" s="18" t="str">
        <f t="shared" si="881"/>
        <v>No</v>
      </c>
      <c r="C851" s="15" t="str">
        <f t="shared" si="790"/>
        <v>No</v>
      </c>
      <c r="D851" s="18" t="str">
        <f t="shared" si="791"/>
        <v>No</v>
      </c>
      <c r="E851" s="18" t="str">
        <f t="shared" si="792"/>
        <v>No</v>
      </c>
      <c r="F851" s="18" t="str">
        <f t="shared" si="793"/>
        <v>No</v>
      </c>
      <c r="G851" s="18" t="str">
        <f t="shared" si="794"/>
        <v>No</v>
      </c>
      <c r="H851" s="18" t="str">
        <f t="shared" si="795"/>
        <v>No</v>
      </c>
      <c r="I851" s="18" t="str">
        <f t="shared" si="796"/>
        <v>Yes</v>
      </c>
      <c r="J851" s="18" t="str">
        <f t="shared" si="797"/>
        <v>Yes</v>
      </c>
      <c r="K851" s="21">
        <v>849</v>
      </c>
      <c r="L851" s="5" t="s">
        <v>1865</v>
      </c>
      <c r="M851" s="5" t="s">
        <v>5329</v>
      </c>
      <c r="N851" s="5" t="s">
        <v>2307</v>
      </c>
      <c r="O851" s="5" t="s">
        <v>152</v>
      </c>
      <c r="P851" s="5" t="s">
        <v>2392</v>
      </c>
      <c r="Q851" s="34" t="s">
        <v>5330</v>
      </c>
      <c r="R851" s="21">
        <v>1</v>
      </c>
      <c r="S851" s="22"/>
      <c r="T851" s="22"/>
      <c r="U851" s="22"/>
      <c r="V851" s="22"/>
      <c r="W851" s="22"/>
      <c r="X851" s="22"/>
      <c r="Y851" s="22"/>
      <c r="Z851" s="22"/>
      <c r="AA851" s="5" t="s">
        <v>2310</v>
      </c>
      <c r="AB851" s="5" t="s">
        <v>5331</v>
      </c>
      <c r="AC851" s="34" t="s">
        <v>5332</v>
      </c>
      <c r="AD851" s="21">
        <v>1</v>
      </c>
    </row>
    <row r="852" spans="1:30" x14ac:dyDescent="0.3">
      <c r="A852" s="18" t="str">
        <f t="shared" ref="A852:B852" si="882">IF(AND(ISNUMBER(SEARCH("Yes",C852)),ISNUMBER(SEARCH("Yes",E852)),ISNUMBER(SEARCH("Yes",G852)),ISNUMBER(SEARCH("Yes",I852))),"Yes","No")</f>
        <v>No</v>
      </c>
      <c r="B852" s="18" t="str">
        <f t="shared" si="882"/>
        <v>No</v>
      </c>
      <c r="C852" s="15" t="str">
        <f t="shared" si="790"/>
        <v>No</v>
      </c>
      <c r="D852" s="18" t="str">
        <f t="shared" si="791"/>
        <v>No</v>
      </c>
      <c r="E852" s="18" t="str">
        <f t="shared" si="792"/>
        <v>No</v>
      </c>
      <c r="F852" s="18" t="str">
        <f t="shared" si="793"/>
        <v>No</v>
      </c>
      <c r="G852" s="18" t="str">
        <f t="shared" si="794"/>
        <v>No</v>
      </c>
      <c r="H852" s="18" t="str">
        <f t="shared" si="795"/>
        <v>No</v>
      </c>
      <c r="I852" s="18" t="str">
        <f t="shared" si="796"/>
        <v>Yes</v>
      </c>
      <c r="J852" s="18" t="str">
        <f t="shared" si="797"/>
        <v>No</v>
      </c>
      <c r="K852" s="21">
        <v>850</v>
      </c>
      <c r="L852" s="5" t="s">
        <v>1867</v>
      </c>
      <c r="M852" s="5" t="s">
        <v>1868</v>
      </c>
      <c r="N852" s="5" t="s">
        <v>2307</v>
      </c>
      <c r="O852" s="5" t="s">
        <v>152</v>
      </c>
      <c r="P852" s="5" t="s">
        <v>3626</v>
      </c>
      <c r="Q852" s="34" t="s">
        <v>5333</v>
      </c>
      <c r="R852" s="21">
        <v>1</v>
      </c>
      <c r="S852" s="22"/>
      <c r="T852" s="22"/>
      <c r="U852" s="22"/>
      <c r="V852" s="22"/>
      <c r="W852" s="22"/>
      <c r="X852" s="22"/>
      <c r="Y852" s="22"/>
      <c r="Z852" s="22"/>
      <c r="AA852" s="5" t="s">
        <v>152</v>
      </c>
      <c r="AB852" s="5" t="s">
        <v>5334</v>
      </c>
      <c r="AC852" s="34" t="s">
        <v>5335</v>
      </c>
      <c r="AD852" s="21">
        <v>1</v>
      </c>
    </row>
    <row r="853" spans="1:30" x14ac:dyDescent="0.3">
      <c r="A853" s="18" t="str">
        <f t="shared" ref="A853:B853" si="883">IF(AND(ISNUMBER(SEARCH("Yes",C853)),ISNUMBER(SEARCH("Yes",E853)),ISNUMBER(SEARCH("Yes",G853)),ISNUMBER(SEARCH("Yes",I853))),"Yes","No")</f>
        <v>No</v>
      </c>
      <c r="B853" s="18" t="str">
        <f t="shared" si="883"/>
        <v>No</v>
      </c>
      <c r="C853" s="15" t="str">
        <f t="shared" si="790"/>
        <v>No</v>
      </c>
      <c r="D853" s="18" t="str">
        <f t="shared" si="791"/>
        <v>No</v>
      </c>
      <c r="E853" s="18" t="str">
        <f t="shared" si="792"/>
        <v>No</v>
      </c>
      <c r="F853" s="18" t="str">
        <f t="shared" si="793"/>
        <v>No</v>
      </c>
      <c r="G853" s="18" t="str">
        <f t="shared" si="794"/>
        <v>No</v>
      </c>
      <c r="H853" s="18" t="str">
        <f t="shared" si="795"/>
        <v>No</v>
      </c>
      <c r="I853" s="18" t="str">
        <f t="shared" si="796"/>
        <v>Yes</v>
      </c>
      <c r="J853" s="18" t="str">
        <f t="shared" si="797"/>
        <v>Yes</v>
      </c>
      <c r="K853" s="21">
        <v>851</v>
      </c>
      <c r="L853" s="5" t="s">
        <v>1869</v>
      </c>
      <c r="M853" s="5" t="s">
        <v>1870</v>
      </c>
      <c r="N853" s="5" t="s">
        <v>2307</v>
      </c>
      <c r="O853" s="5" t="s">
        <v>152</v>
      </c>
      <c r="P853" s="5" t="s">
        <v>2412</v>
      </c>
      <c r="Q853" s="34" t="s">
        <v>5262</v>
      </c>
      <c r="R853" s="21">
        <v>1</v>
      </c>
      <c r="S853" s="22"/>
      <c r="T853" s="22"/>
      <c r="U853" s="22"/>
      <c r="V853" s="22"/>
      <c r="W853" s="22"/>
      <c r="X853" s="22"/>
      <c r="Y853" s="22"/>
      <c r="Z853" s="22"/>
      <c r="AA853" s="5" t="s">
        <v>24</v>
      </c>
      <c r="AB853" s="5" t="s">
        <v>5336</v>
      </c>
      <c r="AC853" s="34" t="s">
        <v>5337</v>
      </c>
      <c r="AD853" s="21">
        <v>1</v>
      </c>
    </row>
    <row r="854" spans="1:30" x14ac:dyDescent="0.3">
      <c r="A854" s="18" t="str">
        <f t="shared" ref="A854:B854" si="884">IF(AND(ISNUMBER(SEARCH("Yes",C854)),ISNUMBER(SEARCH("Yes",E854)),ISNUMBER(SEARCH("Yes",G854)),ISNUMBER(SEARCH("Yes",I854))),"Yes","No")</f>
        <v>No</v>
      </c>
      <c r="B854" s="18" t="str">
        <f t="shared" si="884"/>
        <v>No</v>
      </c>
      <c r="C854" s="15" t="str">
        <f t="shared" si="790"/>
        <v>No</v>
      </c>
      <c r="D854" s="18" t="str">
        <f t="shared" si="791"/>
        <v>No</v>
      </c>
      <c r="E854" s="18" t="str">
        <f t="shared" si="792"/>
        <v>No</v>
      </c>
      <c r="F854" s="18" t="str">
        <f t="shared" si="793"/>
        <v>No</v>
      </c>
      <c r="G854" s="18" t="str">
        <f t="shared" si="794"/>
        <v>No</v>
      </c>
      <c r="H854" s="18" t="str">
        <f t="shared" si="795"/>
        <v>No</v>
      </c>
      <c r="I854" s="18" t="str">
        <f t="shared" si="796"/>
        <v>Yes</v>
      </c>
      <c r="J854" s="18" t="str">
        <f t="shared" si="797"/>
        <v>Yes</v>
      </c>
      <c r="K854" s="21">
        <v>852</v>
      </c>
      <c r="L854" s="5" t="s">
        <v>1871</v>
      </c>
      <c r="M854" s="5" t="s">
        <v>1872</v>
      </c>
      <c r="N854" s="5" t="s">
        <v>2307</v>
      </c>
      <c r="O854" s="5" t="s">
        <v>152</v>
      </c>
      <c r="P854" s="5" t="s">
        <v>5338</v>
      </c>
      <c r="Q854" s="34" t="s">
        <v>5339</v>
      </c>
      <c r="R854" s="21">
        <v>1</v>
      </c>
      <c r="S854" s="22"/>
      <c r="T854" s="22"/>
      <c r="U854" s="22"/>
      <c r="V854" s="22"/>
      <c r="W854" s="22"/>
      <c r="X854" s="22"/>
      <c r="Y854" s="22"/>
      <c r="Z854" s="22"/>
      <c r="AA854" s="5" t="s">
        <v>2310</v>
      </c>
      <c r="AB854" s="5" t="s">
        <v>5340</v>
      </c>
      <c r="AC854" s="34" t="s">
        <v>5341</v>
      </c>
      <c r="AD854" s="21">
        <v>1</v>
      </c>
    </row>
    <row r="855" spans="1:30" x14ac:dyDescent="0.3">
      <c r="A855" s="18" t="str">
        <f t="shared" ref="A855:B855" si="885">IF(AND(ISNUMBER(SEARCH("Yes",C855)),ISNUMBER(SEARCH("Yes",E855)),ISNUMBER(SEARCH("Yes",G855)),ISNUMBER(SEARCH("Yes",I855))),"Yes","No")</f>
        <v>No</v>
      </c>
      <c r="B855" s="18" t="str">
        <f t="shared" si="885"/>
        <v>No</v>
      </c>
      <c r="C855" s="15" t="str">
        <f t="shared" si="790"/>
        <v>No</v>
      </c>
      <c r="D855" s="18" t="str">
        <f t="shared" si="791"/>
        <v>No</v>
      </c>
      <c r="E855" s="18" t="str">
        <f t="shared" si="792"/>
        <v>No</v>
      </c>
      <c r="F855" s="18" t="str">
        <f t="shared" si="793"/>
        <v>No</v>
      </c>
      <c r="G855" s="18" t="str">
        <f t="shared" si="794"/>
        <v>No</v>
      </c>
      <c r="H855" s="18" t="str">
        <f t="shared" si="795"/>
        <v>No</v>
      </c>
      <c r="I855" s="18" t="str">
        <f t="shared" si="796"/>
        <v>Yes</v>
      </c>
      <c r="J855" s="18" t="str">
        <f t="shared" si="797"/>
        <v>Yes</v>
      </c>
      <c r="K855" s="21">
        <v>853</v>
      </c>
      <c r="L855" s="5" t="s">
        <v>1873</v>
      </c>
      <c r="M855" s="5" t="s">
        <v>1874</v>
      </c>
      <c r="N855" s="5" t="s">
        <v>2307</v>
      </c>
      <c r="O855" s="5" t="s">
        <v>152</v>
      </c>
      <c r="P855" s="5" t="s">
        <v>2649</v>
      </c>
      <c r="Q855" s="34" t="s">
        <v>5144</v>
      </c>
      <c r="R855" s="21">
        <v>1</v>
      </c>
      <c r="S855" s="22"/>
      <c r="T855" s="22"/>
      <c r="U855" s="22"/>
      <c r="V855" s="22"/>
      <c r="W855" s="22"/>
      <c r="X855" s="22"/>
      <c r="Y855" s="22"/>
      <c r="Z855" s="22"/>
      <c r="AA855" s="5" t="s">
        <v>24</v>
      </c>
      <c r="AB855" s="5" t="s">
        <v>5342</v>
      </c>
      <c r="AC855" s="34" t="s">
        <v>5343</v>
      </c>
      <c r="AD855" s="21">
        <v>1</v>
      </c>
    </row>
    <row r="856" spans="1:30" x14ac:dyDescent="0.3">
      <c r="A856" s="18" t="str">
        <f t="shared" ref="A856:B856" si="886">IF(AND(ISNUMBER(SEARCH("Yes",C856)),ISNUMBER(SEARCH("Yes",E856)),ISNUMBER(SEARCH("Yes",G856)),ISNUMBER(SEARCH("Yes",I856))),"Yes","No")</f>
        <v>No</v>
      </c>
      <c r="B856" s="18" t="str">
        <f t="shared" si="886"/>
        <v>No</v>
      </c>
      <c r="C856" s="15" t="str">
        <f t="shared" si="790"/>
        <v>No</v>
      </c>
      <c r="D856" s="18" t="str">
        <f t="shared" si="791"/>
        <v>No</v>
      </c>
      <c r="E856" s="18" t="str">
        <f t="shared" si="792"/>
        <v>No</v>
      </c>
      <c r="F856" s="18" t="str">
        <f t="shared" si="793"/>
        <v>No</v>
      </c>
      <c r="G856" s="18" t="str">
        <f t="shared" si="794"/>
        <v>No</v>
      </c>
      <c r="H856" s="18" t="str">
        <f t="shared" si="795"/>
        <v>No</v>
      </c>
      <c r="I856" s="18" t="str">
        <f t="shared" si="796"/>
        <v>Yes</v>
      </c>
      <c r="J856" s="18" t="str">
        <f t="shared" si="797"/>
        <v>Yes</v>
      </c>
      <c r="K856" s="21">
        <v>854</v>
      </c>
      <c r="L856" s="5" t="s">
        <v>1875</v>
      </c>
      <c r="M856" s="5" t="s">
        <v>1876</v>
      </c>
      <c r="N856" s="5" t="s">
        <v>2307</v>
      </c>
      <c r="O856" s="5" t="s">
        <v>152</v>
      </c>
      <c r="P856" s="5" t="s">
        <v>2724</v>
      </c>
      <c r="Q856" s="34" t="s">
        <v>5344</v>
      </c>
      <c r="R856" s="21">
        <v>1</v>
      </c>
      <c r="S856" s="22"/>
      <c r="T856" s="22"/>
      <c r="U856" s="22"/>
      <c r="V856" s="22"/>
      <c r="W856" s="22"/>
      <c r="X856" s="22"/>
      <c r="Y856" s="22"/>
      <c r="Z856" s="22"/>
      <c r="AA856" s="5" t="s">
        <v>24</v>
      </c>
      <c r="AB856" s="5" t="s">
        <v>5345</v>
      </c>
      <c r="AC856" s="34" t="s">
        <v>4013</v>
      </c>
      <c r="AD856" s="21">
        <v>1</v>
      </c>
    </row>
    <row r="857" spans="1:30" x14ac:dyDescent="0.3">
      <c r="A857" s="18" t="str">
        <f t="shared" ref="A857:B857" si="887">IF(AND(ISNUMBER(SEARCH("Yes",C857)),ISNUMBER(SEARCH("Yes",E857)),ISNUMBER(SEARCH("Yes",G857)),ISNUMBER(SEARCH("Yes",I857))),"Yes","No")</f>
        <v>No</v>
      </c>
      <c r="B857" s="18" t="str">
        <f t="shared" si="887"/>
        <v>No</v>
      </c>
      <c r="C857" s="15" t="str">
        <f t="shared" si="790"/>
        <v>No</v>
      </c>
      <c r="D857" s="18" t="str">
        <f t="shared" si="791"/>
        <v>No</v>
      </c>
      <c r="E857" s="18" t="str">
        <f t="shared" si="792"/>
        <v>No</v>
      </c>
      <c r="F857" s="18" t="str">
        <f t="shared" si="793"/>
        <v>No</v>
      </c>
      <c r="G857" s="18" t="str">
        <f t="shared" si="794"/>
        <v>No</v>
      </c>
      <c r="H857" s="18" t="str">
        <f t="shared" si="795"/>
        <v>No</v>
      </c>
      <c r="I857" s="18" t="str">
        <f t="shared" si="796"/>
        <v>Yes</v>
      </c>
      <c r="J857" s="18" t="str">
        <f t="shared" si="797"/>
        <v>Yes</v>
      </c>
      <c r="K857" s="21">
        <v>855</v>
      </c>
      <c r="L857" s="5" t="s">
        <v>1877</v>
      </c>
      <c r="M857" s="5" t="s">
        <v>1878</v>
      </c>
      <c r="N857" s="5" t="s">
        <v>2307</v>
      </c>
      <c r="O857" s="5" t="s">
        <v>152</v>
      </c>
      <c r="P857" s="5" t="s">
        <v>5346</v>
      </c>
      <c r="Q857" s="34" t="s">
        <v>5347</v>
      </c>
      <c r="R857" s="21">
        <v>1</v>
      </c>
      <c r="S857" s="22"/>
      <c r="T857" s="22"/>
      <c r="U857" s="22"/>
      <c r="V857" s="22"/>
      <c r="W857" s="22"/>
      <c r="X857" s="22"/>
      <c r="Y857" s="22"/>
      <c r="Z857" s="22"/>
      <c r="AA857" s="5" t="s">
        <v>2310</v>
      </c>
      <c r="AB857" s="5" t="s">
        <v>5348</v>
      </c>
      <c r="AC857" s="34" t="s">
        <v>5349</v>
      </c>
      <c r="AD857" s="21">
        <v>1</v>
      </c>
    </row>
    <row r="858" spans="1:30" x14ac:dyDescent="0.3">
      <c r="A858" s="18" t="str">
        <f t="shared" ref="A858:B858" si="888">IF(AND(ISNUMBER(SEARCH("Yes",C858)),ISNUMBER(SEARCH("Yes",E858)),ISNUMBER(SEARCH("Yes",G858)),ISNUMBER(SEARCH("Yes",I858))),"Yes","No")</f>
        <v>No</v>
      </c>
      <c r="B858" s="18" t="str">
        <f t="shared" si="888"/>
        <v>No</v>
      </c>
      <c r="C858" s="15" t="str">
        <f t="shared" si="790"/>
        <v>No</v>
      </c>
      <c r="D858" s="18" t="str">
        <f t="shared" si="791"/>
        <v>No</v>
      </c>
      <c r="E858" s="18" t="str">
        <f t="shared" si="792"/>
        <v>No</v>
      </c>
      <c r="F858" s="18" t="str">
        <f t="shared" si="793"/>
        <v>No</v>
      </c>
      <c r="G858" s="18" t="str">
        <f t="shared" si="794"/>
        <v>No</v>
      </c>
      <c r="H858" s="18" t="str">
        <f t="shared" si="795"/>
        <v>No</v>
      </c>
      <c r="I858" s="18" t="str">
        <f t="shared" si="796"/>
        <v>Yes</v>
      </c>
      <c r="J858" s="18" t="str">
        <f t="shared" si="797"/>
        <v>No</v>
      </c>
      <c r="K858" s="21">
        <v>856</v>
      </c>
      <c r="L858" s="5" t="s">
        <v>1879</v>
      </c>
      <c r="M858" s="5" t="s">
        <v>1880</v>
      </c>
      <c r="N858" s="5" t="s">
        <v>2307</v>
      </c>
      <c r="O858" s="5" t="s">
        <v>152</v>
      </c>
      <c r="P858" s="5" t="s">
        <v>2724</v>
      </c>
      <c r="Q858" s="34" t="s">
        <v>5350</v>
      </c>
      <c r="R858" s="21">
        <v>1</v>
      </c>
      <c r="S858" s="22"/>
      <c r="T858" s="22"/>
      <c r="U858" s="22"/>
      <c r="V858" s="22"/>
      <c r="W858" s="22"/>
      <c r="X858" s="22"/>
      <c r="Y858" s="22"/>
      <c r="Z858" s="22"/>
      <c r="AA858" s="5" t="s">
        <v>152</v>
      </c>
      <c r="AB858" s="5" t="s">
        <v>3069</v>
      </c>
      <c r="AC858" s="34" t="s">
        <v>5351</v>
      </c>
      <c r="AD858" s="21">
        <v>1</v>
      </c>
    </row>
    <row r="859" spans="1:30" x14ac:dyDescent="0.3">
      <c r="A859" s="18" t="str">
        <f t="shared" ref="A859:B859" si="889">IF(AND(ISNUMBER(SEARCH("Yes",C859)),ISNUMBER(SEARCH("Yes",E859)),ISNUMBER(SEARCH("Yes",G859)),ISNUMBER(SEARCH("Yes",I859))),"Yes","No")</f>
        <v>No</v>
      </c>
      <c r="B859" s="18" t="str">
        <f t="shared" si="889"/>
        <v>No</v>
      </c>
      <c r="C859" s="15" t="str">
        <f t="shared" si="790"/>
        <v>No</v>
      </c>
      <c r="D859" s="18" t="str">
        <f t="shared" si="791"/>
        <v>No</v>
      </c>
      <c r="E859" s="18" t="str">
        <f t="shared" si="792"/>
        <v>No</v>
      </c>
      <c r="F859" s="18" t="str">
        <f t="shared" si="793"/>
        <v>No</v>
      </c>
      <c r="G859" s="18" t="str">
        <f t="shared" si="794"/>
        <v>No</v>
      </c>
      <c r="H859" s="18" t="str">
        <f t="shared" si="795"/>
        <v>No</v>
      </c>
      <c r="I859" s="18" t="str">
        <f t="shared" si="796"/>
        <v>Yes</v>
      </c>
      <c r="J859" s="18" t="str">
        <f t="shared" si="797"/>
        <v>Yes</v>
      </c>
      <c r="K859" s="21">
        <v>857</v>
      </c>
      <c r="L859" s="5" t="s">
        <v>1881</v>
      </c>
      <c r="M859" s="5" t="s">
        <v>1882</v>
      </c>
      <c r="N859" s="5" t="s">
        <v>2307</v>
      </c>
      <c r="O859" s="5" t="s">
        <v>152</v>
      </c>
      <c r="P859" s="5" t="s">
        <v>2333</v>
      </c>
      <c r="Q859" s="34" t="s">
        <v>5352</v>
      </c>
      <c r="R859" s="21">
        <v>1</v>
      </c>
      <c r="S859" s="22"/>
      <c r="T859" s="22"/>
      <c r="U859" s="22"/>
      <c r="V859" s="22"/>
      <c r="W859" s="22"/>
      <c r="X859" s="22"/>
      <c r="Y859" s="22"/>
      <c r="Z859" s="22"/>
      <c r="AA859" s="5" t="s">
        <v>2310</v>
      </c>
      <c r="AB859" s="5" t="s">
        <v>5353</v>
      </c>
      <c r="AC859" s="34" t="s">
        <v>5354</v>
      </c>
      <c r="AD859" s="21">
        <v>1</v>
      </c>
    </row>
    <row r="860" spans="1:30" x14ac:dyDescent="0.3">
      <c r="A860" s="18" t="str">
        <f t="shared" ref="A860:B860" si="890">IF(AND(ISNUMBER(SEARCH("Yes",C860)),ISNUMBER(SEARCH("Yes",E860)),ISNUMBER(SEARCH("Yes",G860)),ISNUMBER(SEARCH("Yes",I860))),"Yes","No")</f>
        <v>No</v>
      </c>
      <c r="B860" s="18" t="str">
        <f t="shared" si="890"/>
        <v>No</v>
      </c>
      <c r="C860" s="15" t="str">
        <f t="shared" si="790"/>
        <v>No</v>
      </c>
      <c r="D860" s="18" t="str">
        <f t="shared" si="791"/>
        <v>No</v>
      </c>
      <c r="E860" s="18" t="str">
        <f t="shared" si="792"/>
        <v>No</v>
      </c>
      <c r="F860" s="18" t="str">
        <f t="shared" si="793"/>
        <v>No</v>
      </c>
      <c r="G860" s="18" t="str">
        <f t="shared" si="794"/>
        <v>No</v>
      </c>
      <c r="H860" s="18" t="str">
        <f t="shared" si="795"/>
        <v>No</v>
      </c>
      <c r="I860" s="18" t="str">
        <f t="shared" si="796"/>
        <v>Yes</v>
      </c>
      <c r="J860" s="18" t="str">
        <f t="shared" si="797"/>
        <v>Yes</v>
      </c>
      <c r="K860" s="21">
        <v>858</v>
      </c>
      <c r="L860" s="5" t="s">
        <v>1883</v>
      </c>
      <c r="M860" s="5" t="s">
        <v>5355</v>
      </c>
      <c r="N860" s="5" t="s">
        <v>2307</v>
      </c>
      <c r="O860" s="5" t="s">
        <v>152</v>
      </c>
      <c r="P860" s="5" t="s">
        <v>2435</v>
      </c>
      <c r="Q860" s="34" t="s">
        <v>5356</v>
      </c>
      <c r="R860" s="21">
        <v>1</v>
      </c>
      <c r="S860" s="22"/>
      <c r="T860" s="22"/>
      <c r="U860" s="22"/>
      <c r="V860" s="22"/>
      <c r="W860" s="22"/>
      <c r="X860" s="22"/>
      <c r="Y860" s="22"/>
      <c r="Z860" s="22"/>
      <c r="AA860" s="5" t="s">
        <v>24</v>
      </c>
      <c r="AB860" s="5" t="s">
        <v>5357</v>
      </c>
      <c r="AC860" s="34" t="s">
        <v>3879</v>
      </c>
      <c r="AD860" s="21">
        <v>1</v>
      </c>
    </row>
    <row r="861" spans="1:30" x14ac:dyDescent="0.3">
      <c r="A861" s="18" t="str">
        <f t="shared" ref="A861:B861" si="891">IF(AND(ISNUMBER(SEARCH("Yes",C861)),ISNUMBER(SEARCH("Yes",E861)),ISNUMBER(SEARCH("Yes",G861)),ISNUMBER(SEARCH("Yes",I861))),"Yes","No")</f>
        <v>No</v>
      </c>
      <c r="B861" s="18" t="str">
        <f t="shared" si="891"/>
        <v>No</v>
      </c>
      <c r="C861" s="15" t="str">
        <f t="shared" si="790"/>
        <v>No</v>
      </c>
      <c r="D861" s="18" t="str">
        <f t="shared" si="791"/>
        <v>No</v>
      </c>
      <c r="E861" s="18" t="str">
        <f t="shared" si="792"/>
        <v>No</v>
      </c>
      <c r="F861" s="18" t="str">
        <f t="shared" si="793"/>
        <v>No</v>
      </c>
      <c r="G861" s="18" t="str">
        <f t="shared" si="794"/>
        <v>No</v>
      </c>
      <c r="H861" s="18" t="str">
        <f t="shared" si="795"/>
        <v>No</v>
      </c>
      <c r="I861" s="18" t="str">
        <f t="shared" si="796"/>
        <v>Yes</v>
      </c>
      <c r="J861" s="18" t="str">
        <f t="shared" si="797"/>
        <v>Yes</v>
      </c>
      <c r="K861" s="21">
        <v>859</v>
      </c>
      <c r="L861" s="5" t="s">
        <v>282</v>
      </c>
      <c r="M861" s="5" t="s">
        <v>435</v>
      </c>
      <c r="N861" s="5" t="s">
        <v>2307</v>
      </c>
      <c r="O861" s="5" t="s">
        <v>152</v>
      </c>
      <c r="P861" s="5" t="s">
        <v>5358</v>
      </c>
      <c r="Q861" s="34" t="s">
        <v>2824</v>
      </c>
      <c r="R861" s="21">
        <v>1</v>
      </c>
      <c r="S861" s="22"/>
      <c r="T861" s="22"/>
      <c r="U861" s="22"/>
      <c r="V861" s="22"/>
      <c r="W861" s="22"/>
      <c r="X861" s="22"/>
      <c r="Y861" s="22"/>
      <c r="Z861" s="22"/>
      <c r="AA861" s="5" t="s">
        <v>2310</v>
      </c>
      <c r="AB861" s="5" t="s">
        <v>5359</v>
      </c>
      <c r="AC861" s="34" t="s">
        <v>5360</v>
      </c>
      <c r="AD861" s="21">
        <v>1</v>
      </c>
    </row>
    <row r="862" spans="1:30" x14ac:dyDescent="0.3">
      <c r="A862" s="18" t="str">
        <f t="shared" ref="A862:B862" si="892">IF(AND(ISNUMBER(SEARCH("Yes",C862)),ISNUMBER(SEARCH("Yes",E862)),ISNUMBER(SEARCH("Yes",G862)),ISNUMBER(SEARCH("Yes",I862))),"Yes","No")</f>
        <v>No</v>
      </c>
      <c r="B862" s="18" t="str">
        <f t="shared" si="892"/>
        <v>No</v>
      </c>
      <c r="C862" s="15" t="str">
        <f t="shared" si="790"/>
        <v>No</v>
      </c>
      <c r="D862" s="18" t="str">
        <f t="shared" si="791"/>
        <v>No</v>
      </c>
      <c r="E862" s="18" t="str">
        <f t="shared" si="792"/>
        <v>No</v>
      </c>
      <c r="F862" s="18" t="str">
        <f t="shared" si="793"/>
        <v>No</v>
      </c>
      <c r="G862" s="18" t="str">
        <f t="shared" si="794"/>
        <v>No</v>
      </c>
      <c r="H862" s="18" t="str">
        <f t="shared" si="795"/>
        <v>No</v>
      </c>
      <c r="I862" s="18" t="str">
        <f t="shared" si="796"/>
        <v>Yes</v>
      </c>
      <c r="J862" s="18" t="str">
        <f t="shared" si="797"/>
        <v>Yes</v>
      </c>
      <c r="K862" s="21">
        <v>860</v>
      </c>
      <c r="L862" s="5" t="s">
        <v>1885</v>
      </c>
      <c r="M862" s="5" t="s">
        <v>1886</v>
      </c>
      <c r="N862" s="5" t="s">
        <v>2307</v>
      </c>
      <c r="O862" s="5" t="s">
        <v>152</v>
      </c>
      <c r="P862" s="5" t="s">
        <v>2537</v>
      </c>
      <c r="Q862" s="34" t="s">
        <v>5361</v>
      </c>
      <c r="R862" s="21">
        <v>1</v>
      </c>
      <c r="S862" s="22"/>
      <c r="T862" s="22"/>
      <c r="U862" s="22"/>
      <c r="V862" s="22"/>
      <c r="W862" s="22"/>
      <c r="X862" s="22"/>
      <c r="Y862" s="22"/>
      <c r="Z862" s="22"/>
      <c r="AA862" s="5" t="s">
        <v>24</v>
      </c>
      <c r="AB862" s="5" t="s">
        <v>3197</v>
      </c>
      <c r="AC862" s="34" t="s">
        <v>5362</v>
      </c>
      <c r="AD862" s="21">
        <v>1</v>
      </c>
    </row>
    <row r="863" spans="1:30" x14ac:dyDescent="0.3">
      <c r="A863" s="18" t="str">
        <f t="shared" ref="A863:B863" si="893">IF(AND(ISNUMBER(SEARCH("Yes",C863)),ISNUMBER(SEARCH("Yes",E863)),ISNUMBER(SEARCH("Yes",G863)),ISNUMBER(SEARCH("Yes",I863))),"Yes","No")</f>
        <v>Yes</v>
      </c>
      <c r="B863" s="18" t="str">
        <f t="shared" si="893"/>
        <v>Yes</v>
      </c>
      <c r="C863" s="15" t="str">
        <f t="shared" si="790"/>
        <v>Yes</v>
      </c>
      <c r="D863" s="18" t="str">
        <f t="shared" si="791"/>
        <v>Yes</v>
      </c>
      <c r="E863" s="18" t="str">
        <f t="shared" si="792"/>
        <v>Yes</v>
      </c>
      <c r="F863" s="18" t="str">
        <f t="shared" si="793"/>
        <v>Yes</v>
      </c>
      <c r="G863" s="18" t="str">
        <f t="shared" si="794"/>
        <v>Yes</v>
      </c>
      <c r="H863" s="18" t="str">
        <f t="shared" si="795"/>
        <v>Yes</v>
      </c>
      <c r="I863" s="18" t="str">
        <f t="shared" si="796"/>
        <v>Yes</v>
      </c>
      <c r="J863" s="18" t="str">
        <f t="shared" si="797"/>
        <v>Yes</v>
      </c>
      <c r="K863" s="21">
        <v>861</v>
      </c>
      <c r="L863" s="5" t="s">
        <v>184</v>
      </c>
      <c r="M863" s="5" t="s">
        <v>185</v>
      </c>
      <c r="N863" s="5" t="s">
        <v>2307</v>
      </c>
      <c r="O863" s="5" t="s">
        <v>24</v>
      </c>
      <c r="P863" s="5" t="s">
        <v>5363</v>
      </c>
      <c r="Q863" s="34" t="s">
        <v>5364</v>
      </c>
      <c r="R863" s="21">
        <v>1</v>
      </c>
      <c r="S863" s="5" t="s">
        <v>24</v>
      </c>
      <c r="T863" s="5" t="s">
        <v>5365</v>
      </c>
      <c r="U863" s="34" t="s">
        <v>5366</v>
      </c>
      <c r="V863" s="21">
        <v>1</v>
      </c>
      <c r="W863" s="5" t="s">
        <v>2310</v>
      </c>
      <c r="X863" s="5" t="s">
        <v>5367</v>
      </c>
      <c r="Y863" s="34" t="s">
        <v>5368</v>
      </c>
      <c r="Z863" s="21">
        <v>1</v>
      </c>
      <c r="AA863" s="5" t="s">
        <v>24</v>
      </c>
      <c r="AB863" s="5" t="s">
        <v>2934</v>
      </c>
      <c r="AC863" s="34" t="s">
        <v>5292</v>
      </c>
      <c r="AD863" s="21">
        <v>1</v>
      </c>
    </row>
    <row r="864" spans="1:30" x14ac:dyDescent="0.3">
      <c r="A864" s="18" t="str">
        <f t="shared" ref="A864:B864" si="894">IF(AND(ISNUMBER(SEARCH("Yes",C864)),ISNUMBER(SEARCH("Yes",E864)),ISNUMBER(SEARCH("Yes",G864)),ISNUMBER(SEARCH("Yes",I864))),"Yes","No")</f>
        <v>No</v>
      </c>
      <c r="B864" s="18" t="str">
        <f t="shared" si="894"/>
        <v>No</v>
      </c>
      <c r="C864" s="15" t="str">
        <f t="shared" si="790"/>
        <v>No</v>
      </c>
      <c r="D864" s="18" t="str">
        <f t="shared" si="791"/>
        <v>No</v>
      </c>
      <c r="E864" s="18" t="str">
        <f t="shared" si="792"/>
        <v>No</v>
      </c>
      <c r="F864" s="18" t="str">
        <f t="shared" si="793"/>
        <v>No</v>
      </c>
      <c r="G864" s="18" t="str">
        <f t="shared" si="794"/>
        <v>No</v>
      </c>
      <c r="H864" s="18" t="str">
        <f t="shared" si="795"/>
        <v>No</v>
      </c>
      <c r="I864" s="18" t="str">
        <f t="shared" si="796"/>
        <v>Yes</v>
      </c>
      <c r="J864" s="18" t="str">
        <f t="shared" si="797"/>
        <v>Yes</v>
      </c>
      <c r="K864" s="21">
        <v>862</v>
      </c>
      <c r="L864" s="5" t="s">
        <v>1887</v>
      </c>
      <c r="M864" s="5" t="s">
        <v>1888</v>
      </c>
      <c r="N864" s="5" t="s">
        <v>2307</v>
      </c>
      <c r="O864" s="5" t="s">
        <v>152</v>
      </c>
      <c r="P864" s="5" t="s">
        <v>2333</v>
      </c>
      <c r="Q864" s="34" t="s">
        <v>5369</v>
      </c>
      <c r="R864" s="21">
        <v>1</v>
      </c>
      <c r="S864" s="22"/>
      <c r="T864" s="22"/>
      <c r="U864" s="22"/>
      <c r="V864" s="22"/>
      <c r="W864" s="22"/>
      <c r="X864" s="22"/>
      <c r="Y864" s="22"/>
      <c r="Z864" s="22"/>
      <c r="AA864" s="5" t="s">
        <v>2310</v>
      </c>
      <c r="AB864" s="5" t="s">
        <v>2352</v>
      </c>
      <c r="AC864" s="34" t="s">
        <v>2448</v>
      </c>
      <c r="AD864" s="21">
        <v>1</v>
      </c>
    </row>
    <row r="865" spans="1:30" x14ac:dyDescent="0.3">
      <c r="A865" s="18" t="str">
        <f t="shared" ref="A865:B865" si="895">IF(AND(ISNUMBER(SEARCH("Yes",C865)),ISNUMBER(SEARCH("Yes",E865)),ISNUMBER(SEARCH("Yes",G865)),ISNUMBER(SEARCH("Yes",I865))),"Yes","No")</f>
        <v>No</v>
      </c>
      <c r="B865" s="18" t="str">
        <f t="shared" si="895"/>
        <v>No</v>
      </c>
      <c r="C865" s="15" t="str">
        <f t="shared" si="790"/>
        <v>No</v>
      </c>
      <c r="D865" s="18" t="str">
        <f t="shared" si="791"/>
        <v>No</v>
      </c>
      <c r="E865" s="18" t="str">
        <f t="shared" si="792"/>
        <v>No</v>
      </c>
      <c r="F865" s="18" t="str">
        <f t="shared" si="793"/>
        <v>No</v>
      </c>
      <c r="G865" s="18" t="str">
        <f t="shared" si="794"/>
        <v>No</v>
      </c>
      <c r="H865" s="18" t="str">
        <f t="shared" si="795"/>
        <v>No</v>
      </c>
      <c r="I865" s="18" t="str">
        <f t="shared" si="796"/>
        <v>Yes</v>
      </c>
      <c r="J865" s="18" t="str">
        <f t="shared" si="797"/>
        <v>Yes</v>
      </c>
      <c r="K865" s="21">
        <v>863</v>
      </c>
      <c r="L865" s="5" t="s">
        <v>1889</v>
      </c>
      <c r="M865" s="5" t="s">
        <v>1890</v>
      </c>
      <c r="N865" s="5" t="s">
        <v>2307</v>
      </c>
      <c r="O865" s="5" t="s">
        <v>152</v>
      </c>
      <c r="P865" s="5" t="s">
        <v>2533</v>
      </c>
      <c r="Q865" s="34" t="s">
        <v>5370</v>
      </c>
      <c r="R865" s="21">
        <v>1</v>
      </c>
      <c r="S865" s="22"/>
      <c r="T865" s="22"/>
      <c r="U865" s="22"/>
      <c r="V865" s="22"/>
      <c r="W865" s="22"/>
      <c r="X865" s="22"/>
      <c r="Y865" s="22"/>
      <c r="Z865" s="22"/>
      <c r="AA865" s="5" t="s">
        <v>2310</v>
      </c>
      <c r="AB865" s="5" t="s">
        <v>5371</v>
      </c>
      <c r="AC865" s="34" t="s">
        <v>5372</v>
      </c>
      <c r="AD865" s="21">
        <v>1</v>
      </c>
    </row>
    <row r="866" spans="1:30" x14ac:dyDescent="0.3">
      <c r="A866" s="18" t="str">
        <f t="shared" ref="A866:B866" si="896">IF(AND(ISNUMBER(SEARCH("Yes",C866)),ISNUMBER(SEARCH("Yes",E866)),ISNUMBER(SEARCH("Yes",G866)),ISNUMBER(SEARCH("Yes",I866))),"Yes","No")</f>
        <v>No</v>
      </c>
      <c r="B866" s="18" t="str">
        <f t="shared" si="896"/>
        <v>No</v>
      </c>
      <c r="C866" s="15" t="str">
        <f t="shared" si="790"/>
        <v>No</v>
      </c>
      <c r="D866" s="18" t="str">
        <f t="shared" si="791"/>
        <v>No</v>
      </c>
      <c r="E866" s="18" t="str">
        <f t="shared" si="792"/>
        <v>Yes</v>
      </c>
      <c r="F866" s="18" t="str">
        <f t="shared" si="793"/>
        <v>Yes</v>
      </c>
      <c r="G866" s="18" t="str">
        <f t="shared" si="794"/>
        <v>Yes</v>
      </c>
      <c r="H866" s="18" t="str">
        <f t="shared" si="795"/>
        <v>Yes</v>
      </c>
      <c r="I866" s="18" t="str">
        <f t="shared" si="796"/>
        <v>Yes</v>
      </c>
      <c r="J866" s="18" t="str">
        <f t="shared" si="797"/>
        <v>Yes</v>
      </c>
      <c r="K866" s="21">
        <v>864</v>
      </c>
      <c r="L866" s="5" t="s">
        <v>339</v>
      </c>
      <c r="M866" s="5" t="s">
        <v>340</v>
      </c>
      <c r="N866" s="5" t="s">
        <v>2307</v>
      </c>
      <c r="O866" s="5" t="s">
        <v>152</v>
      </c>
      <c r="P866" s="5" t="s">
        <v>2321</v>
      </c>
      <c r="Q866" s="34" t="s">
        <v>5373</v>
      </c>
      <c r="R866" s="21">
        <v>1</v>
      </c>
      <c r="S866" s="5" t="s">
        <v>24</v>
      </c>
      <c r="T866" s="5" t="s">
        <v>5374</v>
      </c>
      <c r="U866" s="34" t="s">
        <v>5375</v>
      </c>
      <c r="V866" s="21">
        <v>1</v>
      </c>
      <c r="W866" s="5" t="s">
        <v>24</v>
      </c>
      <c r="X866" s="5" t="s">
        <v>5376</v>
      </c>
      <c r="Y866" s="34" t="s">
        <v>5377</v>
      </c>
      <c r="Z866" s="21">
        <v>1</v>
      </c>
      <c r="AA866" s="5" t="s">
        <v>2310</v>
      </c>
      <c r="AB866" s="5" t="s">
        <v>4020</v>
      </c>
      <c r="AC866" s="34" t="s">
        <v>2723</v>
      </c>
      <c r="AD866" s="21">
        <v>1</v>
      </c>
    </row>
    <row r="867" spans="1:30" x14ac:dyDescent="0.3">
      <c r="A867" s="18" t="str">
        <f t="shared" ref="A867:B867" si="897">IF(AND(ISNUMBER(SEARCH("Yes",C867)),ISNUMBER(SEARCH("Yes",E867)),ISNUMBER(SEARCH("Yes",G867)),ISNUMBER(SEARCH("Yes",I867))),"Yes","No")</f>
        <v>No</v>
      </c>
      <c r="B867" s="18" t="str">
        <f t="shared" si="897"/>
        <v>No</v>
      </c>
      <c r="C867" s="15" t="str">
        <f t="shared" si="790"/>
        <v>Yes</v>
      </c>
      <c r="D867" s="18" t="str">
        <f t="shared" si="791"/>
        <v>No</v>
      </c>
      <c r="E867" s="18" t="str">
        <f t="shared" si="792"/>
        <v>Yes</v>
      </c>
      <c r="F867" s="18" t="str">
        <f t="shared" si="793"/>
        <v>Yes</v>
      </c>
      <c r="G867" s="18" t="str">
        <f t="shared" si="794"/>
        <v>No</v>
      </c>
      <c r="H867" s="18" t="str">
        <f t="shared" si="795"/>
        <v>Yes</v>
      </c>
      <c r="I867" s="18" t="str">
        <f t="shared" si="796"/>
        <v>Yes</v>
      </c>
      <c r="J867" s="18" t="str">
        <f t="shared" si="797"/>
        <v>Yes</v>
      </c>
      <c r="K867" s="21">
        <v>865</v>
      </c>
      <c r="L867" s="5" t="s">
        <v>29</v>
      </c>
      <c r="M867" s="5" t="s">
        <v>384</v>
      </c>
      <c r="N867" s="5" t="s">
        <v>2307</v>
      </c>
      <c r="O867" s="5" t="s">
        <v>152</v>
      </c>
      <c r="P867" s="5" t="s">
        <v>3055</v>
      </c>
      <c r="Q867" s="34" t="s">
        <v>5378</v>
      </c>
      <c r="R867" s="21">
        <v>1</v>
      </c>
      <c r="S867" s="5" t="s">
        <v>24</v>
      </c>
      <c r="T867" s="5" t="s">
        <v>5379</v>
      </c>
      <c r="U867" s="34" t="s">
        <v>5380</v>
      </c>
      <c r="V867" s="21">
        <v>1</v>
      </c>
      <c r="W867" s="5" t="s">
        <v>152</v>
      </c>
      <c r="X867" s="5" t="s">
        <v>5381</v>
      </c>
      <c r="Y867" s="34" t="s">
        <v>5382</v>
      </c>
      <c r="Z867" s="21">
        <v>1</v>
      </c>
      <c r="AA867" s="5" t="s">
        <v>2310</v>
      </c>
      <c r="AB867" s="5" t="s">
        <v>2997</v>
      </c>
      <c r="AC867" s="34" t="s">
        <v>5383</v>
      </c>
      <c r="AD867" s="21">
        <v>1</v>
      </c>
    </row>
    <row r="868" spans="1:30" x14ac:dyDescent="0.3">
      <c r="A868" s="18" t="str">
        <f t="shared" ref="A868:B868" si="898">IF(AND(ISNUMBER(SEARCH("Yes",C868)),ISNUMBER(SEARCH("Yes",E868)),ISNUMBER(SEARCH("Yes",G868)),ISNUMBER(SEARCH("Yes",I868))),"Yes","No")</f>
        <v>No</v>
      </c>
      <c r="B868" s="18" t="str">
        <f t="shared" si="898"/>
        <v>No</v>
      </c>
      <c r="C868" s="15" t="str">
        <f t="shared" si="790"/>
        <v>No</v>
      </c>
      <c r="D868" s="18" t="str">
        <f t="shared" si="791"/>
        <v>No</v>
      </c>
      <c r="E868" s="18" t="str">
        <f t="shared" si="792"/>
        <v>No</v>
      </c>
      <c r="F868" s="18" t="str">
        <f t="shared" si="793"/>
        <v>No</v>
      </c>
      <c r="G868" s="18" t="str">
        <f t="shared" si="794"/>
        <v>No</v>
      </c>
      <c r="H868" s="18" t="str">
        <f t="shared" si="795"/>
        <v>No</v>
      </c>
      <c r="I868" s="18" t="str">
        <f t="shared" si="796"/>
        <v>Yes</v>
      </c>
      <c r="J868" s="18" t="str">
        <f t="shared" si="797"/>
        <v>Yes</v>
      </c>
      <c r="K868" s="21">
        <v>866</v>
      </c>
      <c r="L868" s="5" t="s">
        <v>1891</v>
      </c>
      <c r="M868" s="5" t="s">
        <v>1892</v>
      </c>
      <c r="N868" s="5" t="s">
        <v>2307</v>
      </c>
      <c r="O868" s="5" t="s">
        <v>152</v>
      </c>
      <c r="P868" s="5" t="s">
        <v>2724</v>
      </c>
      <c r="Q868" s="34" t="s">
        <v>5384</v>
      </c>
      <c r="R868" s="21">
        <v>1</v>
      </c>
      <c r="S868" s="22"/>
      <c r="T868" s="22"/>
      <c r="U868" s="22"/>
      <c r="V868" s="22"/>
      <c r="W868" s="22"/>
      <c r="X868" s="22"/>
      <c r="Y868" s="22"/>
      <c r="Z868" s="22"/>
      <c r="AA868" s="5" t="s">
        <v>2310</v>
      </c>
      <c r="AB868" s="5" t="s">
        <v>2390</v>
      </c>
      <c r="AC868" s="34" t="s">
        <v>2391</v>
      </c>
      <c r="AD868" s="21">
        <v>1</v>
      </c>
    </row>
    <row r="869" spans="1:30" x14ac:dyDescent="0.3">
      <c r="A869" s="18" t="str">
        <f t="shared" ref="A869:B869" si="899">IF(AND(ISNUMBER(SEARCH("Yes",C869)),ISNUMBER(SEARCH("Yes",E869)),ISNUMBER(SEARCH("Yes",G869)),ISNUMBER(SEARCH("Yes",I869))),"Yes","No")</f>
        <v>No</v>
      </c>
      <c r="B869" s="18" t="str">
        <f t="shared" si="899"/>
        <v>No</v>
      </c>
      <c r="C869" s="15" t="str">
        <f t="shared" si="790"/>
        <v>No</v>
      </c>
      <c r="D869" s="18" t="str">
        <f t="shared" si="791"/>
        <v>No</v>
      </c>
      <c r="E869" s="18" t="str">
        <f t="shared" si="792"/>
        <v>No</v>
      </c>
      <c r="F869" s="18" t="str">
        <f t="shared" si="793"/>
        <v>No</v>
      </c>
      <c r="G869" s="18" t="str">
        <f t="shared" si="794"/>
        <v>No</v>
      </c>
      <c r="H869" s="18" t="str">
        <f t="shared" si="795"/>
        <v>No</v>
      </c>
      <c r="I869" s="18" t="str">
        <f t="shared" si="796"/>
        <v>Yes</v>
      </c>
      <c r="J869" s="18" t="str">
        <f t="shared" si="797"/>
        <v>Yes</v>
      </c>
      <c r="K869" s="21">
        <v>867</v>
      </c>
      <c r="L869" s="5" t="s">
        <v>1893</v>
      </c>
      <c r="M869" s="5" t="s">
        <v>1894</v>
      </c>
      <c r="N869" s="5" t="s">
        <v>2307</v>
      </c>
      <c r="O869" s="5" t="s">
        <v>152</v>
      </c>
      <c r="P869" s="5" t="s">
        <v>2724</v>
      </c>
      <c r="Q869" s="34" t="s">
        <v>5385</v>
      </c>
      <c r="R869" s="21">
        <v>1</v>
      </c>
      <c r="S869" s="22"/>
      <c r="T869" s="22"/>
      <c r="U869" s="22"/>
      <c r="V869" s="22"/>
      <c r="W869" s="22"/>
      <c r="X869" s="22"/>
      <c r="Y869" s="22"/>
      <c r="Z869" s="22"/>
      <c r="AA869" s="5" t="s">
        <v>2310</v>
      </c>
      <c r="AB869" s="5" t="s">
        <v>2422</v>
      </c>
      <c r="AC869" s="34" t="s">
        <v>2723</v>
      </c>
      <c r="AD869" s="21">
        <v>1</v>
      </c>
    </row>
    <row r="870" spans="1:30" x14ac:dyDescent="0.3">
      <c r="A870" s="18" t="str">
        <f t="shared" ref="A870:B870" si="900">IF(AND(ISNUMBER(SEARCH("Yes",C870)),ISNUMBER(SEARCH("Yes",E870)),ISNUMBER(SEARCH("Yes",G870)),ISNUMBER(SEARCH("Yes",I870))),"Yes","No")</f>
        <v>No</v>
      </c>
      <c r="B870" s="18" t="str">
        <f t="shared" si="900"/>
        <v>No</v>
      </c>
      <c r="C870" s="15" t="str">
        <f t="shared" si="790"/>
        <v>No</v>
      </c>
      <c r="D870" s="18" t="str">
        <f t="shared" si="791"/>
        <v>No</v>
      </c>
      <c r="E870" s="18" t="str">
        <f t="shared" si="792"/>
        <v>No</v>
      </c>
      <c r="F870" s="18" t="str">
        <f t="shared" si="793"/>
        <v>No</v>
      </c>
      <c r="G870" s="18" t="str">
        <f t="shared" si="794"/>
        <v>No</v>
      </c>
      <c r="H870" s="18" t="str">
        <f t="shared" si="795"/>
        <v>No</v>
      </c>
      <c r="I870" s="18" t="str">
        <f t="shared" si="796"/>
        <v>Yes</v>
      </c>
      <c r="J870" s="18" t="str">
        <f t="shared" si="797"/>
        <v>Yes</v>
      </c>
      <c r="K870" s="21">
        <v>868</v>
      </c>
      <c r="L870" s="5" t="s">
        <v>1895</v>
      </c>
      <c r="M870" s="5" t="s">
        <v>1896</v>
      </c>
      <c r="N870" s="5" t="s">
        <v>2307</v>
      </c>
      <c r="O870" s="5" t="s">
        <v>152</v>
      </c>
      <c r="P870" s="5" t="s">
        <v>5386</v>
      </c>
      <c r="Q870" s="34" t="s">
        <v>5387</v>
      </c>
      <c r="R870" s="21">
        <v>1</v>
      </c>
      <c r="S870" s="22"/>
      <c r="T870" s="22"/>
      <c r="U870" s="22"/>
      <c r="V870" s="22"/>
      <c r="W870" s="22"/>
      <c r="X870" s="22"/>
      <c r="Y870" s="22"/>
      <c r="Z870" s="22"/>
      <c r="AA870" s="5" t="s">
        <v>2310</v>
      </c>
      <c r="AB870" s="5" t="s">
        <v>5388</v>
      </c>
      <c r="AC870" s="34" t="s">
        <v>5389</v>
      </c>
      <c r="AD870" s="21">
        <v>1</v>
      </c>
    </row>
    <row r="871" spans="1:30" x14ac:dyDescent="0.3">
      <c r="A871" s="18" t="str">
        <f t="shared" ref="A871:B871" si="901">IF(AND(ISNUMBER(SEARCH("Yes",C871)),ISNUMBER(SEARCH("Yes",E871)),ISNUMBER(SEARCH("Yes",G871)),ISNUMBER(SEARCH("Yes",I871))),"Yes","No")</f>
        <v>No</v>
      </c>
      <c r="B871" s="18" t="str">
        <f t="shared" si="901"/>
        <v>No</v>
      </c>
      <c r="C871" s="15" t="str">
        <f t="shared" si="790"/>
        <v>No</v>
      </c>
      <c r="D871" s="18" t="str">
        <f t="shared" si="791"/>
        <v>No</v>
      </c>
      <c r="E871" s="18" t="str">
        <f t="shared" si="792"/>
        <v>No</v>
      </c>
      <c r="F871" s="18" t="str">
        <f t="shared" si="793"/>
        <v>No</v>
      </c>
      <c r="G871" s="18" t="str">
        <f t="shared" si="794"/>
        <v>No</v>
      </c>
      <c r="H871" s="18" t="str">
        <f t="shared" si="795"/>
        <v>No</v>
      </c>
      <c r="I871" s="18" t="str">
        <f t="shared" si="796"/>
        <v>Yes</v>
      </c>
      <c r="J871" s="18" t="str">
        <f t="shared" si="797"/>
        <v>No</v>
      </c>
      <c r="K871" s="21">
        <v>869</v>
      </c>
      <c r="L871" s="5" t="s">
        <v>1897</v>
      </c>
      <c r="M871" s="5" t="s">
        <v>1898</v>
      </c>
      <c r="N871" s="5" t="s">
        <v>2307</v>
      </c>
      <c r="O871" s="5" t="s">
        <v>152</v>
      </c>
      <c r="P871" s="5" t="s">
        <v>2313</v>
      </c>
      <c r="Q871" s="34" t="s">
        <v>5390</v>
      </c>
      <c r="R871" s="21">
        <v>1</v>
      </c>
      <c r="S871" s="22"/>
      <c r="T871" s="22"/>
      <c r="U871" s="22"/>
      <c r="V871" s="22"/>
      <c r="W871" s="22"/>
      <c r="X871" s="22"/>
      <c r="Y871" s="22"/>
      <c r="Z871" s="22"/>
      <c r="AA871" s="5" t="s">
        <v>152</v>
      </c>
      <c r="AB871" s="5" t="s">
        <v>5391</v>
      </c>
      <c r="AC871" s="34" t="s">
        <v>5392</v>
      </c>
      <c r="AD871" s="21">
        <v>1</v>
      </c>
    </row>
    <row r="872" spans="1:30" x14ac:dyDescent="0.3">
      <c r="A872" s="18" t="str">
        <f t="shared" ref="A872:B872" si="902">IF(AND(ISNUMBER(SEARCH("Yes",C872)),ISNUMBER(SEARCH("Yes",E872)),ISNUMBER(SEARCH("Yes",G872)),ISNUMBER(SEARCH("Yes",I872))),"Yes","No")</f>
        <v>No</v>
      </c>
      <c r="B872" s="18" t="str">
        <f t="shared" si="902"/>
        <v>No</v>
      </c>
      <c r="C872" s="15" t="str">
        <f t="shared" si="790"/>
        <v>No</v>
      </c>
      <c r="D872" s="18" t="str">
        <f t="shared" si="791"/>
        <v>No</v>
      </c>
      <c r="E872" s="18" t="str">
        <f t="shared" si="792"/>
        <v>No</v>
      </c>
      <c r="F872" s="18" t="str">
        <f t="shared" si="793"/>
        <v>No</v>
      </c>
      <c r="G872" s="18" t="str">
        <f t="shared" si="794"/>
        <v>No</v>
      </c>
      <c r="H872" s="18" t="str">
        <f t="shared" si="795"/>
        <v>No</v>
      </c>
      <c r="I872" s="18" t="str">
        <f t="shared" si="796"/>
        <v>Yes</v>
      </c>
      <c r="J872" s="18" t="str">
        <f t="shared" si="797"/>
        <v>Yes</v>
      </c>
      <c r="K872" s="21">
        <v>870</v>
      </c>
      <c r="L872" s="5" t="s">
        <v>1899</v>
      </c>
      <c r="M872" s="5" t="s">
        <v>28</v>
      </c>
      <c r="N872" s="5" t="s">
        <v>2307</v>
      </c>
      <c r="O872" s="5" t="s">
        <v>152</v>
      </c>
      <c r="P872" s="5" t="s">
        <v>5393</v>
      </c>
      <c r="Q872" s="34" t="s">
        <v>2894</v>
      </c>
      <c r="R872" s="21">
        <v>1</v>
      </c>
      <c r="S872" s="22"/>
      <c r="T872" s="22"/>
      <c r="U872" s="22"/>
      <c r="V872" s="22"/>
      <c r="W872" s="22"/>
      <c r="X872" s="22"/>
      <c r="Y872" s="22"/>
      <c r="Z872" s="22"/>
      <c r="AA872" s="5" t="s">
        <v>2310</v>
      </c>
      <c r="AB872" s="5" t="s">
        <v>5394</v>
      </c>
      <c r="AC872" s="34" t="s">
        <v>5395</v>
      </c>
      <c r="AD872" s="21">
        <v>1</v>
      </c>
    </row>
    <row r="873" spans="1:30" x14ac:dyDescent="0.3">
      <c r="A873" s="18" t="str">
        <f t="shared" ref="A873:B873" si="903">IF(AND(ISNUMBER(SEARCH("Yes",C873)),ISNUMBER(SEARCH("Yes",E873)),ISNUMBER(SEARCH("Yes",G873)),ISNUMBER(SEARCH("Yes",I873))),"Yes","No")</f>
        <v>No</v>
      </c>
      <c r="B873" s="18" t="str">
        <f t="shared" si="903"/>
        <v>No</v>
      </c>
      <c r="C873" s="15" t="str">
        <f t="shared" si="790"/>
        <v>No</v>
      </c>
      <c r="D873" s="18" t="str">
        <f t="shared" si="791"/>
        <v>No</v>
      </c>
      <c r="E873" s="18" t="str">
        <f t="shared" si="792"/>
        <v>No</v>
      </c>
      <c r="F873" s="18" t="str">
        <f t="shared" si="793"/>
        <v>No</v>
      </c>
      <c r="G873" s="18" t="str">
        <f t="shared" si="794"/>
        <v>No</v>
      </c>
      <c r="H873" s="18" t="str">
        <f t="shared" si="795"/>
        <v>No</v>
      </c>
      <c r="I873" s="18" t="str">
        <f t="shared" si="796"/>
        <v>Yes</v>
      </c>
      <c r="J873" s="18" t="str">
        <f t="shared" si="797"/>
        <v>Yes</v>
      </c>
      <c r="K873" s="21">
        <v>871</v>
      </c>
      <c r="L873" s="5" t="s">
        <v>1900</v>
      </c>
      <c r="M873" s="5" t="s">
        <v>1901</v>
      </c>
      <c r="N873" s="5" t="s">
        <v>2307</v>
      </c>
      <c r="O873" s="5" t="s">
        <v>152</v>
      </c>
      <c r="P873" s="5" t="s">
        <v>4734</v>
      </c>
      <c r="Q873" s="34" t="s">
        <v>5396</v>
      </c>
      <c r="R873" s="21">
        <v>1</v>
      </c>
      <c r="S873" s="22"/>
      <c r="T873" s="22"/>
      <c r="U873" s="22"/>
      <c r="V873" s="22"/>
      <c r="W873" s="22"/>
      <c r="X873" s="22"/>
      <c r="Y873" s="22"/>
      <c r="Z873" s="22"/>
      <c r="AA873" s="5" t="s">
        <v>2310</v>
      </c>
      <c r="AB873" s="5" t="s">
        <v>2669</v>
      </c>
      <c r="AC873" s="34" t="s">
        <v>2734</v>
      </c>
      <c r="AD873" s="21">
        <v>1</v>
      </c>
    </row>
    <row r="874" spans="1:30" x14ac:dyDescent="0.3">
      <c r="A874" s="18" t="str">
        <f t="shared" ref="A874:B874" si="904">IF(AND(ISNUMBER(SEARCH("Yes",C874)),ISNUMBER(SEARCH("Yes",E874)),ISNUMBER(SEARCH("Yes",G874)),ISNUMBER(SEARCH("Yes",I874))),"Yes","No")</f>
        <v>No</v>
      </c>
      <c r="B874" s="18" t="str">
        <f t="shared" si="904"/>
        <v>No</v>
      </c>
      <c r="C874" s="15" t="str">
        <f t="shared" si="790"/>
        <v>No</v>
      </c>
      <c r="D874" s="18" t="str">
        <f t="shared" si="791"/>
        <v>No</v>
      </c>
      <c r="E874" s="18" t="str">
        <f t="shared" si="792"/>
        <v>No</v>
      </c>
      <c r="F874" s="18" t="str">
        <f t="shared" si="793"/>
        <v>No</v>
      </c>
      <c r="G874" s="18" t="str">
        <f t="shared" si="794"/>
        <v>No</v>
      </c>
      <c r="H874" s="18" t="str">
        <f t="shared" si="795"/>
        <v>No</v>
      </c>
      <c r="I874" s="18" t="str">
        <f t="shared" si="796"/>
        <v>Yes</v>
      </c>
      <c r="J874" s="18" t="str">
        <f t="shared" si="797"/>
        <v>Yes</v>
      </c>
      <c r="K874" s="21">
        <v>872</v>
      </c>
      <c r="L874" s="5" t="s">
        <v>1902</v>
      </c>
      <c r="M874" s="5" t="s">
        <v>1903</v>
      </c>
      <c r="N874" s="5" t="s">
        <v>2307</v>
      </c>
      <c r="O874" s="5" t="s">
        <v>152</v>
      </c>
      <c r="P874" s="5" t="s">
        <v>5397</v>
      </c>
      <c r="Q874" s="34" t="s">
        <v>5398</v>
      </c>
      <c r="R874" s="21">
        <v>1</v>
      </c>
      <c r="S874" s="22"/>
      <c r="T874" s="22"/>
      <c r="U874" s="22"/>
      <c r="V874" s="22"/>
      <c r="W874" s="22"/>
      <c r="X874" s="22"/>
      <c r="Y874" s="22"/>
      <c r="Z874" s="22"/>
      <c r="AA874" s="5" t="s">
        <v>2310</v>
      </c>
      <c r="AB874" s="5" t="s">
        <v>2386</v>
      </c>
      <c r="AC874" s="34" t="s">
        <v>2387</v>
      </c>
      <c r="AD874" s="21">
        <v>1</v>
      </c>
    </row>
    <row r="875" spans="1:30" x14ac:dyDescent="0.3">
      <c r="A875" s="18" t="str">
        <f t="shared" ref="A875:B875" si="905">IF(AND(ISNUMBER(SEARCH("Yes",C875)),ISNUMBER(SEARCH("Yes",E875)),ISNUMBER(SEARCH("Yes",G875)),ISNUMBER(SEARCH("Yes",I875))),"Yes","No")</f>
        <v>No</v>
      </c>
      <c r="B875" s="18" t="str">
        <f t="shared" si="905"/>
        <v>No</v>
      </c>
      <c r="C875" s="15" t="str">
        <f t="shared" si="790"/>
        <v>No</v>
      </c>
      <c r="D875" s="18" t="str">
        <f t="shared" si="791"/>
        <v>No</v>
      </c>
      <c r="E875" s="18" t="str">
        <f t="shared" si="792"/>
        <v>No</v>
      </c>
      <c r="F875" s="18" t="str">
        <f t="shared" si="793"/>
        <v>No</v>
      </c>
      <c r="G875" s="18" t="str">
        <f t="shared" si="794"/>
        <v>No</v>
      </c>
      <c r="H875" s="18" t="str">
        <f t="shared" si="795"/>
        <v>No</v>
      </c>
      <c r="I875" s="18" t="str">
        <f t="shared" si="796"/>
        <v>Yes</v>
      </c>
      <c r="J875" s="18" t="str">
        <f t="shared" si="797"/>
        <v>Yes</v>
      </c>
      <c r="K875" s="21">
        <v>873</v>
      </c>
      <c r="L875" s="5" t="s">
        <v>1904</v>
      </c>
      <c r="M875" s="5" t="s">
        <v>1905</v>
      </c>
      <c r="N875" s="5" t="s">
        <v>2307</v>
      </c>
      <c r="O875" s="5" t="s">
        <v>152</v>
      </c>
      <c r="P875" s="5" t="s">
        <v>2321</v>
      </c>
      <c r="Q875" s="34" t="s">
        <v>5399</v>
      </c>
      <c r="R875" s="21">
        <v>1</v>
      </c>
      <c r="S875" s="22"/>
      <c r="T875" s="22"/>
      <c r="U875" s="22"/>
      <c r="V875" s="22"/>
      <c r="W875" s="22"/>
      <c r="X875" s="22"/>
      <c r="Y875" s="22"/>
      <c r="Z875" s="22"/>
      <c r="AA875" s="5" t="s">
        <v>2310</v>
      </c>
      <c r="AB875" s="5" t="s">
        <v>2547</v>
      </c>
      <c r="AC875" s="34" t="s">
        <v>5400</v>
      </c>
      <c r="AD875" s="21">
        <v>1</v>
      </c>
    </row>
    <row r="876" spans="1:30" x14ac:dyDescent="0.3">
      <c r="A876" s="18" t="str">
        <f t="shared" ref="A876:B876" si="906">IF(AND(ISNUMBER(SEARCH("Yes",C876)),ISNUMBER(SEARCH("Yes",E876)),ISNUMBER(SEARCH("Yes",G876)),ISNUMBER(SEARCH("Yes",I876))),"Yes","No")</f>
        <v>No</v>
      </c>
      <c r="B876" s="18" t="str">
        <f t="shared" si="906"/>
        <v>No</v>
      </c>
      <c r="C876" s="15" t="str">
        <f t="shared" si="790"/>
        <v>No</v>
      </c>
      <c r="D876" s="18" t="str">
        <f t="shared" si="791"/>
        <v>No</v>
      </c>
      <c r="E876" s="18" t="str">
        <f t="shared" si="792"/>
        <v>No</v>
      </c>
      <c r="F876" s="18" t="str">
        <f t="shared" si="793"/>
        <v>No</v>
      </c>
      <c r="G876" s="18" t="str">
        <f t="shared" si="794"/>
        <v>No</v>
      </c>
      <c r="H876" s="18" t="str">
        <f t="shared" si="795"/>
        <v>No</v>
      </c>
      <c r="I876" s="18" t="str">
        <f t="shared" si="796"/>
        <v>Yes</v>
      </c>
      <c r="J876" s="18" t="str">
        <f t="shared" si="797"/>
        <v>Yes</v>
      </c>
      <c r="K876" s="21">
        <v>874</v>
      </c>
      <c r="L876" s="5" t="s">
        <v>1906</v>
      </c>
      <c r="M876" s="5" t="s">
        <v>1907</v>
      </c>
      <c r="N876" s="5" t="s">
        <v>2307</v>
      </c>
      <c r="O876" s="5" t="s">
        <v>152</v>
      </c>
      <c r="P876" s="5" t="s">
        <v>2388</v>
      </c>
      <c r="Q876" s="34" t="s">
        <v>2389</v>
      </c>
      <c r="R876" s="21">
        <v>1</v>
      </c>
      <c r="S876" s="22"/>
      <c r="T876" s="22"/>
      <c r="U876" s="22"/>
      <c r="V876" s="22"/>
      <c r="W876" s="22"/>
      <c r="X876" s="22"/>
      <c r="Y876" s="22"/>
      <c r="Z876" s="22"/>
      <c r="AA876" s="5" t="s">
        <v>24</v>
      </c>
      <c r="AB876" s="5" t="s">
        <v>5401</v>
      </c>
      <c r="AC876" s="34" t="s">
        <v>3042</v>
      </c>
      <c r="AD876" s="21">
        <v>1</v>
      </c>
    </row>
    <row r="877" spans="1:30" x14ac:dyDescent="0.3">
      <c r="A877" s="18" t="str">
        <f t="shared" ref="A877:B877" si="907">IF(AND(ISNUMBER(SEARCH("Yes",C877)),ISNUMBER(SEARCH("Yes",E877)),ISNUMBER(SEARCH("Yes",G877)),ISNUMBER(SEARCH("Yes",I877))),"Yes","No")</f>
        <v>No</v>
      </c>
      <c r="B877" s="18" t="str">
        <f t="shared" si="907"/>
        <v>No</v>
      </c>
      <c r="C877" s="15" t="str">
        <f t="shared" si="790"/>
        <v>No</v>
      </c>
      <c r="D877" s="18" t="str">
        <f t="shared" si="791"/>
        <v>No</v>
      </c>
      <c r="E877" s="18" t="str">
        <f t="shared" si="792"/>
        <v>No</v>
      </c>
      <c r="F877" s="18" t="str">
        <f t="shared" si="793"/>
        <v>No</v>
      </c>
      <c r="G877" s="18" t="str">
        <f t="shared" si="794"/>
        <v>No</v>
      </c>
      <c r="H877" s="18" t="str">
        <f t="shared" si="795"/>
        <v>No</v>
      </c>
      <c r="I877" s="18" t="str">
        <f t="shared" si="796"/>
        <v>Yes</v>
      </c>
      <c r="J877" s="18" t="str">
        <f t="shared" si="797"/>
        <v>Yes</v>
      </c>
      <c r="K877" s="21">
        <v>875</v>
      </c>
      <c r="L877" s="36" t="s">
        <v>5402</v>
      </c>
      <c r="M877" s="5" t="s">
        <v>1909</v>
      </c>
      <c r="N877" s="5" t="s">
        <v>2307</v>
      </c>
      <c r="O877" s="5" t="s">
        <v>152</v>
      </c>
      <c r="P877" s="5" t="s">
        <v>3231</v>
      </c>
      <c r="Q877" s="34" t="s">
        <v>5403</v>
      </c>
      <c r="R877" s="21">
        <v>1</v>
      </c>
      <c r="S877" s="22"/>
      <c r="T877" s="22"/>
      <c r="U877" s="22"/>
      <c r="V877" s="22"/>
      <c r="W877" s="22"/>
      <c r="X877" s="22"/>
      <c r="Y877" s="22"/>
      <c r="Z877" s="22"/>
      <c r="AA877" s="5" t="s">
        <v>24</v>
      </c>
      <c r="AB877" s="5" t="s">
        <v>5404</v>
      </c>
      <c r="AC877" s="34" t="s">
        <v>5405</v>
      </c>
      <c r="AD877" s="21">
        <v>1</v>
      </c>
    </row>
    <row r="878" spans="1:30" x14ac:dyDescent="0.3">
      <c r="A878" s="18" t="str">
        <f t="shared" ref="A878:B878" si="908">IF(AND(ISNUMBER(SEARCH("Yes",C878)),ISNUMBER(SEARCH("Yes",E878)),ISNUMBER(SEARCH("Yes",G878)),ISNUMBER(SEARCH("Yes",I878))),"Yes","No")</f>
        <v>No</v>
      </c>
      <c r="B878" s="18" t="str">
        <f t="shared" si="908"/>
        <v>No</v>
      </c>
      <c r="C878" s="15" t="str">
        <f t="shared" si="790"/>
        <v>No</v>
      </c>
      <c r="D878" s="18" t="str">
        <f t="shared" si="791"/>
        <v>No</v>
      </c>
      <c r="E878" s="18" t="str">
        <f t="shared" si="792"/>
        <v>No</v>
      </c>
      <c r="F878" s="18" t="str">
        <f t="shared" si="793"/>
        <v>No</v>
      </c>
      <c r="G878" s="18" t="str">
        <f t="shared" si="794"/>
        <v>No</v>
      </c>
      <c r="H878" s="18" t="str">
        <f t="shared" si="795"/>
        <v>No</v>
      </c>
      <c r="I878" s="18" t="str">
        <f t="shared" si="796"/>
        <v>Yes</v>
      </c>
      <c r="J878" s="18" t="str">
        <f t="shared" si="797"/>
        <v>No</v>
      </c>
      <c r="K878" s="21">
        <v>876</v>
      </c>
      <c r="L878" s="5" t="s">
        <v>1910</v>
      </c>
      <c r="M878" s="5" t="s">
        <v>1911</v>
      </c>
      <c r="N878" s="5" t="s">
        <v>2307</v>
      </c>
      <c r="O878" s="5" t="s">
        <v>152</v>
      </c>
      <c r="P878" s="5" t="s">
        <v>5406</v>
      </c>
      <c r="Q878" s="34" t="s">
        <v>5407</v>
      </c>
      <c r="R878" s="21">
        <v>1</v>
      </c>
      <c r="S878" s="22"/>
      <c r="T878" s="22"/>
      <c r="U878" s="22"/>
      <c r="V878" s="22"/>
      <c r="W878" s="22"/>
      <c r="X878" s="22"/>
      <c r="Y878" s="22"/>
      <c r="Z878" s="22"/>
      <c r="AA878" s="5" t="s">
        <v>152</v>
      </c>
      <c r="AB878" s="5" t="s">
        <v>2965</v>
      </c>
      <c r="AC878" s="34" t="s">
        <v>5408</v>
      </c>
      <c r="AD878" s="21">
        <v>1</v>
      </c>
    </row>
    <row r="879" spans="1:30" x14ac:dyDescent="0.3">
      <c r="A879" s="18" t="str">
        <f t="shared" ref="A879:B879" si="909">IF(AND(ISNUMBER(SEARCH("Yes",C879)),ISNUMBER(SEARCH("Yes",E879)),ISNUMBER(SEARCH("Yes",G879)),ISNUMBER(SEARCH("Yes",I879))),"Yes","No")</f>
        <v>No</v>
      </c>
      <c r="B879" s="18" t="str">
        <f t="shared" si="909"/>
        <v>No</v>
      </c>
      <c r="C879" s="15" t="str">
        <f t="shared" si="790"/>
        <v>No</v>
      </c>
      <c r="D879" s="18" t="str">
        <f t="shared" si="791"/>
        <v>No</v>
      </c>
      <c r="E879" s="18" t="str">
        <f t="shared" si="792"/>
        <v>No</v>
      </c>
      <c r="F879" s="18" t="str">
        <f t="shared" si="793"/>
        <v>No</v>
      </c>
      <c r="G879" s="18" t="str">
        <f t="shared" si="794"/>
        <v>No</v>
      </c>
      <c r="H879" s="18" t="str">
        <f t="shared" si="795"/>
        <v>No</v>
      </c>
      <c r="I879" s="18" t="str">
        <f t="shared" si="796"/>
        <v>Yes</v>
      </c>
      <c r="J879" s="18" t="str">
        <f t="shared" si="797"/>
        <v>Yes</v>
      </c>
      <c r="K879" s="21">
        <v>877</v>
      </c>
      <c r="L879" s="5" t="s">
        <v>1912</v>
      </c>
      <c r="M879" s="5" t="s">
        <v>1913</v>
      </c>
      <c r="N879" s="5" t="s">
        <v>2307</v>
      </c>
      <c r="O879" s="5" t="s">
        <v>152</v>
      </c>
      <c r="P879" s="5" t="s">
        <v>3981</v>
      </c>
      <c r="Q879" s="34" t="s">
        <v>3038</v>
      </c>
      <c r="R879" s="21">
        <v>1</v>
      </c>
      <c r="S879" s="22"/>
      <c r="T879" s="22"/>
      <c r="U879" s="22"/>
      <c r="V879" s="22"/>
      <c r="W879" s="22"/>
      <c r="X879" s="22"/>
      <c r="Y879" s="22"/>
      <c r="Z879" s="22"/>
      <c r="AA879" s="5" t="s">
        <v>24</v>
      </c>
      <c r="AB879" s="5" t="s">
        <v>5409</v>
      </c>
      <c r="AC879" s="34" t="s">
        <v>5410</v>
      </c>
      <c r="AD879" s="21">
        <v>1</v>
      </c>
    </row>
    <row r="880" spans="1:30" x14ac:dyDescent="0.3">
      <c r="A880" s="18" t="str">
        <f t="shared" ref="A880:B880" si="910">IF(AND(ISNUMBER(SEARCH("Yes",C880)),ISNUMBER(SEARCH("Yes",E880)),ISNUMBER(SEARCH("Yes",G880)),ISNUMBER(SEARCH("Yes",I880))),"Yes","No")</f>
        <v>No</v>
      </c>
      <c r="B880" s="18" t="str">
        <f t="shared" si="910"/>
        <v>No</v>
      </c>
      <c r="C880" s="15" t="str">
        <f t="shared" si="790"/>
        <v>No</v>
      </c>
      <c r="D880" s="18" t="str">
        <f t="shared" si="791"/>
        <v>No</v>
      </c>
      <c r="E880" s="18" t="str">
        <f t="shared" si="792"/>
        <v>No</v>
      </c>
      <c r="F880" s="18" t="str">
        <f t="shared" si="793"/>
        <v>No</v>
      </c>
      <c r="G880" s="18" t="str">
        <f t="shared" si="794"/>
        <v>No</v>
      </c>
      <c r="H880" s="18" t="str">
        <f t="shared" si="795"/>
        <v>No</v>
      </c>
      <c r="I880" s="18" t="str">
        <f t="shared" si="796"/>
        <v>Yes</v>
      </c>
      <c r="J880" s="18" t="str">
        <f t="shared" si="797"/>
        <v>Yes</v>
      </c>
      <c r="K880" s="21">
        <v>878</v>
      </c>
      <c r="L880" s="5" t="s">
        <v>1914</v>
      </c>
      <c r="M880" s="5" t="s">
        <v>1915</v>
      </c>
      <c r="N880" s="5" t="s">
        <v>2307</v>
      </c>
      <c r="O880" s="5" t="s">
        <v>152</v>
      </c>
      <c r="P880" s="5" t="s">
        <v>3226</v>
      </c>
      <c r="Q880" s="34" t="s">
        <v>5411</v>
      </c>
      <c r="R880" s="21">
        <v>1</v>
      </c>
      <c r="S880" s="22"/>
      <c r="T880" s="22"/>
      <c r="U880" s="22"/>
      <c r="V880" s="22"/>
      <c r="W880" s="22"/>
      <c r="X880" s="22"/>
      <c r="Y880" s="22"/>
      <c r="Z880" s="22"/>
      <c r="AA880" s="5" t="s">
        <v>24</v>
      </c>
      <c r="AB880" s="5" t="s">
        <v>5412</v>
      </c>
      <c r="AC880" s="34" t="s">
        <v>5413</v>
      </c>
      <c r="AD880" s="21">
        <v>1</v>
      </c>
    </row>
    <row r="881" spans="1:30" x14ac:dyDescent="0.3">
      <c r="A881" s="18" t="str">
        <f t="shared" ref="A881:B881" si="911">IF(AND(ISNUMBER(SEARCH("Yes",C881)),ISNUMBER(SEARCH("Yes",E881)),ISNUMBER(SEARCH("Yes",G881)),ISNUMBER(SEARCH("Yes",I881))),"Yes","No")</f>
        <v>No</v>
      </c>
      <c r="B881" s="18" t="str">
        <f t="shared" si="911"/>
        <v>No</v>
      </c>
      <c r="C881" s="15" t="str">
        <f t="shared" si="790"/>
        <v>No</v>
      </c>
      <c r="D881" s="18" t="str">
        <f t="shared" si="791"/>
        <v>No</v>
      </c>
      <c r="E881" s="18" t="str">
        <f t="shared" si="792"/>
        <v>No</v>
      </c>
      <c r="F881" s="18" t="str">
        <f t="shared" si="793"/>
        <v>No</v>
      </c>
      <c r="G881" s="18" t="str">
        <f t="shared" si="794"/>
        <v>No</v>
      </c>
      <c r="H881" s="18" t="str">
        <f t="shared" si="795"/>
        <v>No</v>
      </c>
      <c r="I881" s="18" t="str">
        <f t="shared" si="796"/>
        <v>Yes</v>
      </c>
      <c r="J881" s="18" t="str">
        <f t="shared" si="797"/>
        <v>Yes</v>
      </c>
      <c r="K881" s="21">
        <v>879</v>
      </c>
      <c r="L881" s="5" t="s">
        <v>1916</v>
      </c>
      <c r="M881" s="5" t="s">
        <v>1917</v>
      </c>
      <c r="N881" s="5" t="s">
        <v>2307</v>
      </c>
      <c r="O881" s="5" t="s">
        <v>152</v>
      </c>
      <c r="P881" s="5" t="s">
        <v>2325</v>
      </c>
      <c r="Q881" s="34" t="s">
        <v>5414</v>
      </c>
      <c r="R881" s="21">
        <v>1</v>
      </c>
      <c r="S881" s="22"/>
      <c r="T881" s="22"/>
      <c r="U881" s="22"/>
      <c r="V881" s="22"/>
      <c r="W881" s="22"/>
      <c r="X881" s="22"/>
      <c r="Y881" s="22"/>
      <c r="Z881" s="22"/>
      <c r="AA881" s="5" t="s">
        <v>24</v>
      </c>
      <c r="AB881" s="5" t="s">
        <v>5415</v>
      </c>
      <c r="AC881" s="34" t="s">
        <v>5416</v>
      </c>
      <c r="AD881" s="21">
        <v>1</v>
      </c>
    </row>
    <row r="882" spans="1:30" x14ac:dyDescent="0.3">
      <c r="A882" s="18" t="str">
        <f t="shared" ref="A882:B882" si="912">IF(AND(ISNUMBER(SEARCH("Yes",C882)),ISNUMBER(SEARCH("Yes",E882)),ISNUMBER(SEARCH("Yes",G882)),ISNUMBER(SEARCH("Yes",I882))),"Yes","No")</f>
        <v>Yes</v>
      </c>
      <c r="B882" s="18" t="str">
        <f t="shared" si="912"/>
        <v>Yes</v>
      </c>
      <c r="C882" s="15" t="str">
        <f t="shared" si="790"/>
        <v>Yes</v>
      </c>
      <c r="D882" s="18" t="str">
        <f t="shared" si="791"/>
        <v>Yes</v>
      </c>
      <c r="E882" s="18" t="str">
        <f t="shared" si="792"/>
        <v>Yes</v>
      </c>
      <c r="F882" s="18" t="str">
        <f t="shared" si="793"/>
        <v>Yes</v>
      </c>
      <c r="G882" s="18" t="str">
        <f t="shared" si="794"/>
        <v>Yes</v>
      </c>
      <c r="H882" s="18" t="str">
        <f t="shared" si="795"/>
        <v>Yes</v>
      </c>
      <c r="I882" s="18" t="str">
        <f t="shared" si="796"/>
        <v>Yes</v>
      </c>
      <c r="J882" s="18" t="str">
        <f t="shared" si="797"/>
        <v>Yes</v>
      </c>
      <c r="K882" s="21">
        <v>880</v>
      </c>
      <c r="L882" s="5" t="s">
        <v>257</v>
      </c>
      <c r="M882" s="5" t="s">
        <v>5417</v>
      </c>
      <c r="N882" s="5" t="s">
        <v>2307</v>
      </c>
      <c r="O882" s="5" t="s">
        <v>24</v>
      </c>
      <c r="P882" s="5" t="s">
        <v>5418</v>
      </c>
      <c r="Q882" s="34" t="s">
        <v>5419</v>
      </c>
      <c r="R882" s="21">
        <v>1</v>
      </c>
      <c r="S882" s="5" t="s">
        <v>24</v>
      </c>
      <c r="T882" s="5" t="s">
        <v>5420</v>
      </c>
      <c r="U882" s="34" t="s">
        <v>5421</v>
      </c>
      <c r="V882" s="21">
        <v>1</v>
      </c>
      <c r="W882" s="5" t="s">
        <v>24</v>
      </c>
      <c r="X882" s="5" t="s">
        <v>5422</v>
      </c>
      <c r="Y882" s="34" t="s">
        <v>5423</v>
      </c>
      <c r="Z882" s="21">
        <v>1</v>
      </c>
      <c r="AA882" s="5" t="s">
        <v>24</v>
      </c>
      <c r="AB882" s="5" t="s">
        <v>5424</v>
      </c>
      <c r="AC882" s="34" t="s">
        <v>5425</v>
      </c>
      <c r="AD882" s="21">
        <v>1</v>
      </c>
    </row>
    <row r="883" spans="1:30" x14ac:dyDescent="0.3">
      <c r="A883" s="18" t="str">
        <f t="shared" ref="A883:B883" si="913">IF(AND(ISNUMBER(SEARCH("Yes",C883)),ISNUMBER(SEARCH("Yes",E883)),ISNUMBER(SEARCH("Yes",G883)),ISNUMBER(SEARCH("Yes",I883))),"Yes","No")</f>
        <v>No</v>
      </c>
      <c r="B883" s="18" t="str">
        <f t="shared" si="913"/>
        <v>No</v>
      </c>
      <c r="C883" s="15" t="str">
        <f t="shared" si="790"/>
        <v>No</v>
      </c>
      <c r="D883" s="18" t="str">
        <f t="shared" si="791"/>
        <v>No</v>
      </c>
      <c r="E883" s="18" t="str">
        <f t="shared" si="792"/>
        <v>No</v>
      </c>
      <c r="F883" s="18" t="str">
        <f t="shared" si="793"/>
        <v>No</v>
      </c>
      <c r="G883" s="18" t="str">
        <f t="shared" si="794"/>
        <v>No</v>
      </c>
      <c r="H883" s="18" t="str">
        <f t="shared" si="795"/>
        <v>No</v>
      </c>
      <c r="I883" s="18" t="str">
        <f t="shared" si="796"/>
        <v>Yes</v>
      </c>
      <c r="J883" s="18" t="str">
        <f t="shared" si="797"/>
        <v>Yes</v>
      </c>
      <c r="K883" s="21">
        <v>881</v>
      </c>
      <c r="L883" s="5" t="s">
        <v>1918</v>
      </c>
      <c r="M883" s="5" t="s">
        <v>1919</v>
      </c>
      <c r="N883" s="5" t="s">
        <v>2307</v>
      </c>
      <c r="O883" s="5" t="s">
        <v>152</v>
      </c>
      <c r="P883" s="5" t="s">
        <v>5426</v>
      </c>
      <c r="Q883" s="34" t="s">
        <v>5427</v>
      </c>
      <c r="R883" s="21">
        <v>1</v>
      </c>
      <c r="S883" s="22"/>
      <c r="T883" s="22"/>
      <c r="U883" s="22"/>
      <c r="V883" s="22"/>
      <c r="W883" s="22"/>
      <c r="X883" s="22"/>
      <c r="Y883" s="22"/>
      <c r="Z883" s="22"/>
      <c r="AA883" s="5" t="s">
        <v>24</v>
      </c>
      <c r="AB883" s="5" t="s">
        <v>2741</v>
      </c>
      <c r="AC883" s="34" t="s">
        <v>5428</v>
      </c>
      <c r="AD883" s="21">
        <v>1</v>
      </c>
    </row>
    <row r="884" spans="1:30" x14ac:dyDescent="0.3">
      <c r="A884" s="18" t="str">
        <f t="shared" ref="A884:B884" si="914">IF(AND(ISNUMBER(SEARCH("Yes",C884)),ISNUMBER(SEARCH("Yes",E884)),ISNUMBER(SEARCH("Yes",G884)),ISNUMBER(SEARCH("Yes",I884))),"Yes","No")</f>
        <v>No</v>
      </c>
      <c r="B884" s="18" t="str">
        <f t="shared" si="914"/>
        <v>No</v>
      </c>
      <c r="C884" s="15" t="str">
        <f t="shared" si="790"/>
        <v>No</v>
      </c>
      <c r="D884" s="18" t="str">
        <f t="shared" si="791"/>
        <v>No</v>
      </c>
      <c r="E884" s="18" t="str">
        <f t="shared" si="792"/>
        <v>No</v>
      </c>
      <c r="F884" s="18" t="str">
        <f t="shared" si="793"/>
        <v>No</v>
      </c>
      <c r="G884" s="18" t="str">
        <f t="shared" si="794"/>
        <v>No</v>
      </c>
      <c r="H884" s="18" t="str">
        <f t="shared" si="795"/>
        <v>No</v>
      </c>
      <c r="I884" s="18" t="str">
        <f t="shared" si="796"/>
        <v>Yes</v>
      </c>
      <c r="J884" s="18" t="str">
        <f t="shared" si="797"/>
        <v>Yes</v>
      </c>
      <c r="K884" s="21">
        <v>882</v>
      </c>
      <c r="L884" s="5" t="s">
        <v>1920</v>
      </c>
      <c r="M884" s="5" t="s">
        <v>1921</v>
      </c>
      <c r="N884" s="5" t="s">
        <v>2307</v>
      </c>
      <c r="O884" s="5" t="s">
        <v>152</v>
      </c>
      <c r="P884" s="5" t="s">
        <v>5429</v>
      </c>
      <c r="Q884" s="34" t="s">
        <v>2824</v>
      </c>
      <c r="R884" s="21">
        <v>1</v>
      </c>
      <c r="S884" s="22"/>
      <c r="T884" s="22"/>
      <c r="U884" s="22"/>
      <c r="V884" s="22"/>
      <c r="W884" s="22"/>
      <c r="X884" s="22"/>
      <c r="Y884" s="22"/>
      <c r="Z884" s="22"/>
      <c r="AA884" s="5" t="s">
        <v>24</v>
      </c>
      <c r="AB884" s="5" t="s">
        <v>5430</v>
      </c>
      <c r="AC884" s="34" t="s">
        <v>5431</v>
      </c>
      <c r="AD884" s="21">
        <v>1</v>
      </c>
    </row>
    <row r="885" spans="1:30" x14ac:dyDescent="0.3">
      <c r="A885" s="18" t="str">
        <f t="shared" ref="A885:B885" si="915">IF(AND(ISNUMBER(SEARCH("Yes",C885)),ISNUMBER(SEARCH("Yes",E885)),ISNUMBER(SEARCH("Yes",G885)),ISNUMBER(SEARCH("Yes",I885))),"Yes","No")</f>
        <v>No</v>
      </c>
      <c r="B885" s="18" t="str">
        <f t="shared" si="915"/>
        <v>Yes</v>
      </c>
      <c r="C885" s="15" t="str">
        <f t="shared" si="790"/>
        <v>Yes</v>
      </c>
      <c r="D885" s="18" t="str">
        <f t="shared" si="791"/>
        <v>Yes</v>
      </c>
      <c r="E885" s="18" t="str">
        <f t="shared" si="792"/>
        <v>Yes</v>
      </c>
      <c r="F885" s="18" t="str">
        <f t="shared" si="793"/>
        <v>Yes</v>
      </c>
      <c r="G885" s="18" t="str">
        <f t="shared" si="794"/>
        <v>No</v>
      </c>
      <c r="H885" s="18" t="str">
        <f t="shared" si="795"/>
        <v>Yes</v>
      </c>
      <c r="I885" s="18" t="str">
        <f t="shared" si="796"/>
        <v>Yes</v>
      </c>
      <c r="J885" s="18" t="str">
        <f t="shared" si="797"/>
        <v>Yes</v>
      </c>
      <c r="K885" s="21">
        <v>883</v>
      </c>
      <c r="L885" s="5" t="s">
        <v>325</v>
      </c>
      <c r="M885" s="5" t="s">
        <v>326</v>
      </c>
      <c r="N885" s="5" t="s">
        <v>2307</v>
      </c>
      <c r="O885" s="5" t="s">
        <v>2310</v>
      </c>
      <c r="P885" s="5" t="s">
        <v>5432</v>
      </c>
      <c r="Q885" s="34" t="s">
        <v>5433</v>
      </c>
      <c r="R885" s="21">
        <v>1</v>
      </c>
      <c r="S885" s="5" t="s">
        <v>24</v>
      </c>
      <c r="T885" s="5" t="s">
        <v>5434</v>
      </c>
      <c r="U885" s="34" t="s">
        <v>5435</v>
      </c>
      <c r="V885" s="21">
        <v>1</v>
      </c>
      <c r="W885" s="5" t="s">
        <v>2310</v>
      </c>
      <c r="X885" s="5" t="s">
        <v>5436</v>
      </c>
      <c r="Y885" s="34" t="s">
        <v>5437</v>
      </c>
      <c r="Z885" s="21">
        <v>1</v>
      </c>
      <c r="AA885" s="5" t="s">
        <v>2310</v>
      </c>
      <c r="AB885" s="5" t="s">
        <v>5438</v>
      </c>
      <c r="AC885" s="34" t="s">
        <v>5439</v>
      </c>
      <c r="AD885" s="21">
        <v>1</v>
      </c>
    </row>
    <row r="886" spans="1:30" x14ac:dyDescent="0.3">
      <c r="A886" s="18" t="str">
        <f t="shared" ref="A886:B886" si="916">IF(AND(ISNUMBER(SEARCH("Yes",C886)),ISNUMBER(SEARCH("Yes",E886)),ISNUMBER(SEARCH("Yes",G886)),ISNUMBER(SEARCH("Yes",I886))),"Yes","No")</f>
        <v>No</v>
      </c>
      <c r="B886" s="18" t="str">
        <f t="shared" si="916"/>
        <v>No</v>
      </c>
      <c r="C886" s="15" t="str">
        <f t="shared" si="790"/>
        <v>No</v>
      </c>
      <c r="D886" s="18" t="str">
        <f t="shared" si="791"/>
        <v>No</v>
      </c>
      <c r="E886" s="18" t="str">
        <f t="shared" si="792"/>
        <v>No</v>
      </c>
      <c r="F886" s="18" t="str">
        <f t="shared" si="793"/>
        <v>No</v>
      </c>
      <c r="G886" s="18" t="str">
        <f t="shared" si="794"/>
        <v>No</v>
      </c>
      <c r="H886" s="18" t="str">
        <f t="shared" si="795"/>
        <v>No</v>
      </c>
      <c r="I886" s="18" t="str">
        <f t="shared" si="796"/>
        <v>Yes</v>
      </c>
      <c r="J886" s="18" t="str">
        <f t="shared" si="797"/>
        <v>Yes</v>
      </c>
      <c r="K886" s="21">
        <v>884</v>
      </c>
      <c r="L886" s="5" t="s">
        <v>1922</v>
      </c>
      <c r="M886" s="5" t="s">
        <v>1923</v>
      </c>
      <c r="N886" s="5" t="s">
        <v>2307</v>
      </c>
      <c r="O886" s="5" t="s">
        <v>152</v>
      </c>
      <c r="P886" s="5" t="s">
        <v>2724</v>
      </c>
      <c r="Q886" s="34" t="s">
        <v>5440</v>
      </c>
      <c r="R886" s="21">
        <v>1</v>
      </c>
      <c r="S886" s="22"/>
      <c r="T886" s="22"/>
      <c r="U886" s="22"/>
      <c r="V886" s="22"/>
      <c r="W886" s="22"/>
      <c r="X886" s="22"/>
      <c r="Y886" s="22"/>
      <c r="Z886" s="22"/>
      <c r="AA886" s="5" t="s">
        <v>2310</v>
      </c>
      <c r="AB886" s="5" t="s">
        <v>2422</v>
      </c>
      <c r="AC886" s="34" t="s">
        <v>5441</v>
      </c>
      <c r="AD886" s="21">
        <v>1</v>
      </c>
    </row>
    <row r="887" spans="1:30" x14ac:dyDescent="0.3">
      <c r="A887" s="18" t="str">
        <f t="shared" ref="A887:B887" si="917">IF(AND(ISNUMBER(SEARCH("Yes",C887)),ISNUMBER(SEARCH("Yes",E887)),ISNUMBER(SEARCH("Yes",G887)),ISNUMBER(SEARCH("Yes",I887))),"Yes","No")</f>
        <v>No</v>
      </c>
      <c r="B887" s="18" t="str">
        <f t="shared" si="917"/>
        <v>No</v>
      </c>
      <c r="C887" s="15" t="str">
        <f t="shared" si="790"/>
        <v>No</v>
      </c>
      <c r="D887" s="18" t="str">
        <f t="shared" si="791"/>
        <v>No</v>
      </c>
      <c r="E887" s="18" t="str">
        <f t="shared" si="792"/>
        <v>Yes</v>
      </c>
      <c r="F887" s="18" t="str">
        <f t="shared" si="793"/>
        <v>Yes</v>
      </c>
      <c r="G887" s="18" t="str">
        <f t="shared" si="794"/>
        <v>Yes</v>
      </c>
      <c r="H887" s="18" t="str">
        <f t="shared" si="795"/>
        <v>Yes</v>
      </c>
      <c r="I887" s="18" t="str">
        <f t="shared" si="796"/>
        <v>Yes</v>
      </c>
      <c r="J887" s="18" t="str">
        <f t="shared" si="797"/>
        <v>Yes</v>
      </c>
      <c r="K887" s="21">
        <v>885</v>
      </c>
      <c r="L887" s="5" t="s">
        <v>351</v>
      </c>
      <c r="M887" s="5" t="s">
        <v>352</v>
      </c>
      <c r="N887" s="5" t="s">
        <v>2307</v>
      </c>
      <c r="O887" s="5" t="s">
        <v>152</v>
      </c>
      <c r="P887" s="5" t="s">
        <v>2392</v>
      </c>
      <c r="Q887" s="34" t="s">
        <v>5442</v>
      </c>
      <c r="R887" s="21">
        <v>1</v>
      </c>
      <c r="S887" s="5" t="s">
        <v>2310</v>
      </c>
      <c r="T887" s="5" t="s">
        <v>5443</v>
      </c>
      <c r="U887" s="34" t="s">
        <v>5444</v>
      </c>
      <c r="V887" s="21">
        <v>1</v>
      </c>
      <c r="W887" s="5" t="s">
        <v>2310</v>
      </c>
      <c r="X887" s="5" t="s">
        <v>5445</v>
      </c>
      <c r="Y887" s="34" t="s">
        <v>5446</v>
      </c>
      <c r="Z887" s="21">
        <v>1</v>
      </c>
      <c r="AA887" s="5" t="s">
        <v>24</v>
      </c>
      <c r="AB887" s="5" t="s">
        <v>5447</v>
      </c>
      <c r="AC887" s="34" t="s">
        <v>5448</v>
      </c>
      <c r="AD887" s="21">
        <v>1</v>
      </c>
    </row>
    <row r="888" spans="1:30" x14ac:dyDescent="0.3">
      <c r="A888" s="18" t="str">
        <f t="shared" ref="A888:B888" si="918">IF(AND(ISNUMBER(SEARCH("Yes",C888)),ISNUMBER(SEARCH("Yes",E888)),ISNUMBER(SEARCH("Yes",G888)),ISNUMBER(SEARCH("Yes",I888))),"Yes","No")</f>
        <v>No</v>
      </c>
      <c r="B888" s="18" t="str">
        <f t="shared" si="918"/>
        <v>No</v>
      </c>
      <c r="C888" s="15" t="str">
        <f t="shared" si="790"/>
        <v>No</v>
      </c>
      <c r="D888" s="18" t="str">
        <f t="shared" si="791"/>
        <v>No</v>
      </c>
      <c r="E888" s="18" t="str">
        <f t="shared" si="792"/>
        <v>No</v>
      </c>
      <c r="F888" s="18" t="str">
        <f t="shared" si="793"/>
        <v>No</v>
      </c>
      <c r="G888" s="18" t="str">
        <f t="shared" si="794"/>
        <v>No</v>
      </c>
      <c r="H888" s="18" t="str">
        <f t="shared" si="795"/>
        <v>No</v>
      </c>
      <c r="I888" s="18" t="str">
        <f t="shared" si="796"/>
        <v>Yes</v>
      </c>
      <c r="J888" s="18" t="str">
        <f t="shared" si="797"/>
        <v>Yes</v>
      </c>
      <c r="K888" s="21">
        <v>886</v>
      </c>
      <c r="L888" s="5" t="s">
        <v>1924</v>
      </c>
      <c r="M888" s="5" t="s">
        <v>1925</v>
      </c>
      <c r="N888" s="5" t="s">
        <v>2307</v>
      </c>
      <c r="O888" s="5" t="s">
        <v>152</v>
      </c>
      <c r="P888" s="5" t="s">
        <v>2333</v>
      </c>
      <c r="Q888" s="34" t="s">
        <v>5449</v>
      </c>
      <c r="R888" s="21">
        <v>1</v>
      </c>
      <c r="S888" s="22"/>
      <c r="T888" s="22"/>
      <c r="U888" s="22"/>
      <c r="V888" s="22"/>
      <c r="W888" s="22"/>
      <c r="X888" s="22"/>
      <c r="Y888" s="22"/>
      <c r="Z888" s="22"/>
      <c r="AA888" s="5" t="s">
        <v>24</v>
      </c>
      <c r="AB888" s="5" t="s">
        <v>5450</v>
      </c>
      <c r="AC888" s="34" t="s">
        <v>5451</v>
      </c>
      <c r="AD888" s="21">
        <v>1</v>
      </c>
    </row>
    <row r="889" spans="1:30" x14ac:dyDescent="0.3">
      <c r="A889" s="18" t="str">
        <f t="shared" ref="A889:B889" si="919">IF(AND(ISNUMBER(SEARCH("Yes",C889)),ISNUMBER(SEARCH("Yes",E889)),ISNUMBER(SEARCH("Yes",G889)),ISNUMBER(SEARCH("Yes",I889))),"Yes","No")</f>
        <v>Yes</v>
      </c>
      <c r="B889" s="18" t="str">
        <f t="shared" si="919"/>
        <v>Yes</v>
      </c>
      <c r="C889" s="15" t="str">
        <f t="shared" si="790"/>
        <v>Yes</v>
      </c>
      <c r="D889" s="18" t="str">
        <f t="shared" si="791"/>
        <v>Yes</v>
      </c>
      <c r="E889" s="18" t="str">
        <f t="shared" si="792"/>
        <v>Yes</v>
      </c>
      <c r="F889" s="18" t="str">
        <f t="shared" si="793"/>
        <v>Yes</v>
      </c>
      <c r="G889" s="18" t="str">
        <f t="shared" si="794"/>
        <v>Yes</v>
      </c>
      <c r="H889" s="18" t="str">
        <f t="shared" si="795"/>
        <v>Yes</v>
      </c>
      <c r="I889" s="18" t="str">
        <f t="shared" si="796"/>
        <v>Yes</v>
      </c>
      <c r="J889" s="18" t="str">
        <f t="shared" si="797"/>
        <v>Yes</v>
      </c>
      <c r="K889" s="21">
        <v>887</v>
      </c>
      <c r="L889" s="5" t="s">
        <v>208</v>
      </c>
      <c r="M889" s="5" t="s">
        <v>5452</v>
      </c>
      <c r="N889" s="5" t="s">
        <v>2307</v>
      </c>
      <c r="O889" s="5" t="s">
        <v>2310</v>
      </c>
      <c r="P889" s="5" t="s">
        <v>5453</v>
      </c>
      <c r="Q889" s="34" t="s">
        <v>5454</v>
      </c>
      <c r="R889" s="21">
        <v>1</v>
      </c>
      <c r="S889" s="5" t="s">
        <v>24</v>
      </c>
      <c r="T889" s="5" t="s">
        <v>5455</v>
      </c>
      <c r="U889" s="34" t="s">
        <v>5456</v>
      </c>
      <c r="V889" s="21">
        <v>1</v>
      </c>
      <c r="W889" s="5" t="s">
        <v>24</v>
      </c>
      <c r="X889" s="5" t="s">
        <v>5457</v>
      </c>
      <c r="Y889" s="34" t="s">
        <v>5458</v>
      </c>
      <c r="Z889" s="21">
        <v>1</v>
      </c>
      <c r="AA889" s="5" t="s">
        <v>2310</v>
      </c>
      <c r="AB889" s="5" t="s">
        <v>5459</v>
      </c>
      <c r="AC889" s="34" t="s">
        <v>5460</v>
      </c>
      <c r="AD889" s="21">
        <v>1</v>
      </c>
    </row>
    <row r="890" spans="1:30" x14ac:dyDescent="0.3">
      <c r="A890" s="18" t="str">
        <f t="shared" ref="A890:B890" si="920">IF(AND(ISNUMBER(SEARCH("Yes",C890)),ISNUMBER(SEARCH("Yes",E890)),ISNUMBER(SEARCH("Yes",G890)),ISNUMBER(SEARCH("Yes",I890))),"Yes","No")</f>
        <v>No</v>
      </c>
      <c r="B890" s="18" t="str">
        <f t="shared" si="920"/>
        <v>No</v>
      </c>
      <c r="C890" s="15" t="str">
        <f t="shared" si="790"/>
        <v>No</v>
      </c>
      <c r="D890" s="18" t="str">
        <f t="shared" si="791"/>
        <v>No</v>
      </c>
      <c r="E890" s="18" t="str">
        <f t="shared" si="792"/>
        <v>No</v>
      </c>
      <c r="F890" s="18" t="str">
        <f t="shared" si="793"/>
        <v>No</v>
      </c>
      <c r="G890" s="18" t="str">
        <f t="shared" si="794"/>
        <v>No</v>
      </c>
      <c r="H890" s="18" t="str">
        <f t="shared" si="795"/>
        <v>No</v>
      </c>
      <c r="I890" s="18" t="str">
        <f t="shared" si="796"/>
        <v>Yes</v>
      </c>
      <c r="J890" s="18" t="str">
        <f t="shared" si="797"/>
        <v>Yes</v>
      </c>
      <c r="K890" s="21">
        <v>888</v>
      </c>
      <c r="L890" s="5" t="s">
        <v>1926</v>
      </c>
      <c r="M890" s="5" t="s">
        <v>1927</v>
      </c>
      <c r="N890" s="5" t="s">
        <v>2307</v>
      </c>
      <c r="O890" s="5" t="s">
        <v>152</v>
      </c>
      <c r="P890" s="5" t="s">
        <v>5461</v>
      </c>
      <c r="Q890" s="34" t="s">
        <v>5462</v>
      </c>
      <c r="R890" s="21">
        <v>1</v>
      </c>
      <c r="S890" s="22"/>
      <c r="T890" s="22"/>
      <c r="U890" s="22"/>
      <c r="V890" s="22"/>
      <c r="W890" s="22"/>
      <c r="X890" s="22"/>
      <c r="Y890" s="22"/>
      <c r="Z890" s="22"/>
      <c r="AA890" s="5" t="s">
        <v>2310</v>
      </c>
      <c r="AB890" s="5" t="s">
        <v>5463</v>
      </c>
      <c r="AC890" s="34" t="s">
        <v>5464</v>
      </c>
      <c r="AD890" s="21">
        <v>1</v>
      </c>
    </row>
    <row r="891" spans="1:30" x14ac:dyDescent="0.3">
      <c r="A891" s="18" t="str">
        <f t="shared" ref="A891:B891" si="921">IF(AND(ISNUMBER(SEARCH("Yes",C891)),ISNUMBER(SEARCH("Yes",E891)),ISNUMBER(SEARCH("Yes",G891)),ISNUMBER(SEARCH("Yes",I891))),"Yes","No")</f>
        <v>No</v>
      </c>
      <c r="B891" s="18" t="str">
        <f t="shared" si="921"/>
        <v>No</v>
      </c>
      <c r="C891" s="15" t="str">
        <f t="shared" si="790"/>
        <v>No</v>
      </c>
      <c r="D891" s="18" t="str">
        <f t="shared" si="791"/>
        <v>No</v>
      </c>
      <c r="E891" s="18" t="str">
        <f t="shared" si="792"/>
        <v>No</v>
      </c>
      <c r="F891" s="18" t="str">
        <f t="shared" si="793"/>
        <v>No</v>
      </c>
      <c r="G891" s="18" t="str">
        <f t="shared" si="794"/>
        <v>No</v>
      </c>
      <c r="H891" s="18" t="str">
        <f t="shared" si="795"/>
        <v>No</v>
      </c>
      <c r="I891" s="18" t="str">
        <f t="shared" si="796"/>
        <v>Yes</v>
      </c>
      <c r="J891" s="18" t="str">
        <f t="shared" si="797"/>
        <v>Yes</v>
      </c>
      <c r="K891" s="21">
        <v>889</v>
      </c>
      <c r="L891" s="5" t="s">
        <v>1928</v>
      </c>
      <c r="M891" s="5" t="s">
        <v>1929</v>
      </c>
      <c r="N891" s="5" t="s">
        <v>2307</v>
      </c>
      <c r="O891" s="5" t="s">
        <v>152</v>
      </c>
      <c r="P891" s="5" t="s">
        <v>5465</v>
      </c>
      <c r="Q891" s="34" t="s">
        <v>5466</v>
      </c>
      <c r="R891" s="21">
        <v>1</v>
      </c>
      <c r="S891" s="22"/>
      <c r="T891" s="22"/>
      <c r="U891" s="22"/>
      <c r="V891" s="22"/>
      <c r="W891" s="22"/>
      <c r="X891" s="22"/>
      <c r="Y891" s="22"/>
      <c r="Z891" s="22"/>
      <c r="AA891" s="5" t="s">
        <v>2310</v>
      </c>
      <c r="AB891" s="5" t="s">
        <v>5467</v>
      </c>
      <c r="AC891" s="34" t="s">
        <v>5468</v>
      </c>
      <c r="AD891" s="21">
        <v>1</v>
      </c>
    </row>
    <row r="892" spans="1:30" x14ac:dyDescent="0.3">
      <c r="A892" s="18" t="str">
        <f t="shared" ref="A892:B892" si="922">IF(AND(ISNUMBER(SEARCH("Yes",C892)),ISNUMBER(SEARCH("Yes",E892)),ISNUMBER(SEARCH("Yes",G892)),ISNUMBER(SEARCH("Yes",I892))),"Yes","No")</f>
        <v>No</v>
      </c>
      <c r="B892" s="18" t="str">
        <f t="shared" si="922"/>
        <v>Yes</v>
      </c>
      <c r="C892" s="15" t="str">
        <f t="shared" si="790"/>
        <v>Yes</v>
      </c>
      <c r="D892" s="18" t="str">
        <f t="shared" si="791"/>
        <v>Yes</v>
      </c>
      <c r="E892" s="18" t="str">
        <f t="shared" si="792"/>
        <v>Yes</v>
      </c>
      <c r="F892" s="18" t="str">
        <f t="shared" si="793"/>
        <v>Yes</v>
      </c>
      <c r="G892" s="18" t="str">
        <f t="shared" si="794"/>
        <v>No</v>
      </c>
      <c r="H892" s="18" t="str">
        <f t="shared" si="795"/>
        <v>Yes</v>
      </c>
      <c r="I892" s="18" t="str">
        <f t="shared" si="796"/>
        <v>Yes</v>
      </c>
      <c r="J892" s="18" t="str">
        <f t="shared" si="797"/>
        <v>Yes</v>
      </c>
      <c r="K892" s="21">
        <v>890</v>
      </c>
      <c r="L892" s="5" t="s">
        <v>388</v>
      </c>
      <c r="M892" s="5" t="s">
        <v>389</v>
      </c>
      <c r="N892" s="5" t="s">
        <v>2307</v>
      </c>
      <c r="O892" s="5" t="s">
        <v>2310</v>
      </c>
      <c r="P892" s="5" t="s">
        <v>5469</v>
      </c>
      <c r="Q892" s="34" t="s">
        <v>5470</v>
      </c>
      <c r="R892" s="21">
        <v>1</v>
      </c>
      <c r="S892" s="5" t="s">
        <v>24</v>
      </c>
      <c r="T892" s="5" t="s">
        <v>5471</v>
      </c>
      <c r="U892" s="34" t="s">
        <v>5472</v>
      </c>
      <c r="V892" s="21">
        <v>1</v>
      </c>
      <c r="W892" s="5" t="s">
        <v>152</v>
      </c>
      <c r="X892" s="5" t="s">
        <v>5473</v>
      </c>
      <c r="Y892" s="34" t="s">
        <v>5474</v>
      </c>
      <c r="Z892" s="21">
        <v>1</v>
      </c>
      <c r="AA892" s="5" t="s">
        <v>2310</v>
      </c>
      <c r="AB892" s="5" t="s">
        <v>5475</v>
      </c>
      <c r="AC892" s="34" t="s">
        <v>5476</v>
      </c>
      <c r="AD892" s="21">
        <v>1</v>
      </c>
    </row>
    <row r="893" spans="1:30" x14ac:dyDescent="0.3">
      <c r="A893" s="18" t="str">
        <f t="shared" ref="A893:B893" si="923">IF(AND(ISNUMBER(SEARCH("Yes",C893)),ISNUMBER(SEARCH("Yes",E893)),ISNUMBER(SEARCH("Yes",G893)),ISNUMBER(SEARCH("Yes",I893))),"Yes","No")</f>
        <v>No</v>
      </c>
      <c r="B893" s="18" t="str">
        <f t="shared" si="923"/>
        <v>No</v>
      </c>
      <c r="C893" s="15" t="str">
        <f t="shared" si="790"/>
        <v>No</v>
      </c>
      <c r="D893" s="18" t="str">
        <f t="shared" si="791"/>
        <v>No</v>
      </c>
      <c r="E893" s="18" t="str">
        <f t="shared" si="792"/>
        <v>No</v>
      </c>
      <c r="F893" s="18" t="str">
        <f t="shared" si="793"/>
        <v>No</v>
      </c>
      <c r="G893" s="18" t="str">
        <f t="shared" si="794"/>
        <v>No</v>
      </c>
      <c r="H893" s="18" t="str">
        <f t="shared" si="795"/>
        <v>No</v>
      </c>
      <c r="I893" s="18" t="str">
        <f t="shared" si="796"/>
        <v>Yes</v>
      </c>
      <c r="J893" s="18" t="str">
        <f t="shared" si="797"/>
        <v>Yes</v>
      </c>
      <c r="K893" s="21">
        <v>891</v>
      </c>
      <c r="L893" s="5" t="s">
        <v>1930</v>
      </c>
      <c r="M893" s="5" t="s">
        <v>1931</v>
      </c>
      <c r="N893" s="5" t="s">
        <v>2307</v>
      </c>
      <c r="O893" s="5" t="s">
        <v>152</v>
      </c>
      <c r="P893" s="5" t="s">
        <v>2333</v>
      </c>
      <c r="Q893" s="34" t="s">
        <v>5477</v>
      </c>
      <c r="R893" s="21">
        <v>1</v>
      </c>
      <c r="S893" s="22"/>
      <c r="T893" s="22"/>
      <c r="U893" s="22"/>
      <c r="V893" s="22"/>
      <c r="W893" s="22"/>
      <c r="X893" s="22"/>
      <c r="Y893" s="22"/>
      <c r="Z893" s="22"/>
      <c r="AA893" s="5" t="s">
        <v>2310</v>
      </c>
      <c r="AB893" s="5" t="s">
        <v>5478</v>
      </c>
      <c r="AC893" s="34" t="s">
        <v>5479</v>
      </c>
      <c r="AD893" s="21">
        <v>1</v>
      </c>
    </row>
    <row r="894" spans="1:30" x14ac:dyDescent="0.3">
      <c r="A894" s="18" t="str">
        <f t="shared" ref="A894:B894" si="924">IF(AND(ISNUMBER(SEARCH("Yes",C894)),ISNUMBER(SEARCH("Yes",E894)),ISNUMBER(SEARCH("Yes",G894)),ISNUMBER(SEARCH("Yes",I894))),"Yes","No")</f>
        <v>No</v>
      </c>
      <c r="B894" s="18" t="str">
        <f t="shared" si="924"/>
        <v>No</v>
      </c>
      <c r="C894" s="15" t="str">
        <f t="shared" si="790"/>
        <v>No</v>
      </c>
      <c r="D894" s="18" t="str">
        <f t="shared" si="791"/>
        <v>No</v>
      </c>
      <c r="E894" s="18" t="str">
        <f t="shared" si="792"/>
        <v>No</v>
      </c>
      <c r="F894" s="18" t="str">
        <f t="shared" si="793"/>
        <v>No</v>
      </c>
      <c r="G894" s="18" t="str">
        <f t="shared" si="794"/>
        <v>No</v>
      </c>
      <c r="H894" s="18" t="str">
        <f t="shared" si="795"/>
        <v>No</v>
      </c>
      <c r="I894" s="18" t="str">
        <f t="shared" si="796"/>
        <v>Yes</v>
      </c>
      <c r="J894" s="18" t="str">
        <f t="shared" si="797"/>
        <v>No</v>
      </c>
      <c r="K894" s="21">
        <v>892</v>
      </c>
      <c r="L894" s="5" t="s">
        <v>1932</v>
      </c>
      <c r="M894" s="5" t="s">
        <v>1933</v>
      </c>
      <c r="N894" s="5" t="s">
        <v>2307</v>
      </c>
      <c r="O894" s="5" t="s">
        <v>152</v>
      </c>
      <c r="P894" s="5" t="s">
        <v>5397</v>
      </c>
      <c r="Q894" s="34" t="s">
        <v>5480</v>
      </c>
      <c r="R894" s="21">
        <v>1</v>
      </c>
      <c r="S894" s="22"/>
      <c r="T894" s="22"/>
      <c r="U894" s="22"/>
      <c r="V894" s="22"/>
      <c r="W894" s="22"/>
      <c r="X894" s="22"/>
      <c r="Y894" s="22"/>
      <c r="Z894" s="22"/>
      <c r="AA894" s="5" t="s">
        <v>152</v>
      </c>
      <c r="AB894" s="5" t="s">
        <v>3069</v>
      </c>
      <c r="AC894" s="34" t="s">
        <v>5481</v>
      </c>
      <c r="AD894" s="21">
        <v>1</v>
      </c>
    </row>
    <row r="895" spans="1:30" x14ac:dyDescent="0.3">
      <c r="A895" s="18" t="str">
        <f t="shared" ref="A895:B895" si="925">IF(AND(ISNUMBER(SEARCH("Yes",C895)),ISNUMBER(SEARCH("Yes",E895)),ISNUMBER(SEARCH("Yes",G895)),ISNUMBER(SEARCH("Yes",I895))),"Yes","No")</f>
        <v>No</v>
      </c>
      <c r="B895" s="18" t="str">
        <f t="shared" si="925"/>
        <v>No</v>
      </c>
      <c r="C895" s="15" t="str">
        <f t="shared" si="790"/>
        <v>No</v>
      </c>
      <c r="D895" s="18" t="str">
        <f t="shared" si="791"/>
        <v>No</v>
      </c>
      <c r="E895" s="18" t="str">
        <f t="shared" si="792"/>
        <v>No</v>
      </c>
      <c r="F895" s="18" t="str">
        <f t="shared" si="793"/>
        <v>No</v>
      </c>
      <c r="G895" s="18" t="str">
        <f t="shared" si="794"/>
        <v>No</v>
      </c>
      <c r="H895" s="18" t="str">
        <f t="shared" si="795"/>
        <v>No</v>
      </c>
      <c r="I895" s="18" t="str">
        <f t="shared" si="796"/>
        <v>Yes</v>
      </c>
      <c r="J895" s="18" t="str">
        <f t="shared" si="797"/>
        <v>Yes</v>
      </c>
      <c r="K895" s="21">
        <v>893</v>
      </c>
      <c r="L895" s="5" t="s">
        <v>1934</v>
      </c>
      <c r="M895" s="5" t="s">
        <v>1935</v>
      </c>
      <c r="N895" s="5" t="s">
        <v>2307</v>
      </c>
      <c r="O895" s="5" t="s">
        <v>152</v>
      </c>
      <c r="P895" s="5" t="s">
        <v>2435</v>
      </c>
      <c r="Q895" s="34" t="s">
        <v>5482</v>
      </c>
      <c r="R895" s="21">
        <v>1</v>
      </c>
      <c r="S895" s="22"/>
      <c r="T895" s="22"/>
      <c r="U895" s="22"/>
      <c r="V895" s="22"/>
      <c r="W895" s="22"/>
      <c r="X895" s="22"/>
      <c r="Y895" s="22"/>
      <c r="Z895" s="22"/>
      <c r="AA895" s="5" t="s">
        <v>2310</v>
      </c>
      <c r="AB895" s="5" t="s">
        <v>5483</v>
      </c>
      <c r="AC895" s="34" t="s">
        <v>5484</v>
      </c>
      <c r="AD895" s="21">
        <v>1</v>
      </c>
    </row>
    <row r="896" spans="1:30" x14ac:dyDescent="0.3">
      <c r="A896" s="18" t="str">
        <f t="shared" ref="A896:B896" si="926">IF(AND(ISNUMBER(SEARCH("Yes",C896)),ISNUMBER(SEARCH("Yes",E896)),ISNUMBER(SEARCH("Yes",G896)),ISNUMBER(SEARCH("Yes",I896))),"Yes","No")</f>
        <v>No</v>
      </c>
      <c r="B896" s="18" t="str">
        <f t="shared" si="926"/>
        <v>No</v>
      </c>
      <c r="C896" s="15" t="str">
        <f t="shared" si="790"/>
        <v>No</v>
      </c>
      <c r="D896" s="18" t="str">
        <f t="shared" si="791"/>
        <v>No</v>
      </c>
      <c r="E896" s="18" t="str">
        <f t="shared" si="792"/>
        <v>No</v>
      </c>
      <c r="F896" s="18" t="str">
        <f t="shared" si="793"/>
        <v>No</v>
      </c>
      <c r="G896" s="18" t="str">
        <f t="shared" si="794"/>
        <v>No</v>
      </c>
      <c r="H896" s="18" t="str">
        <f t="shared" si="795"/>
        <v>No</v>
      </c>
      <c r="I896" s="18" t="str">
        <f t="shared" si="796"/>
        <v>Yes</v>
      </c>
      <c r="J896" s="18" t="str">
        <f t="shared" si="797"/>
        <v>Yes</v>
      </c>
      <c r="K896" s="21">
        <v>894</v>
      </c>
      <c r="L896" s="5" t="s">
        <v>1936</v>
      </c>
      <c r="M896" s="5" t="s">
        <v>1937</v>
      </c>
      <c r="N896" s="5" t="s">
        <v>2307</v>
      </c>
      <c r="O896" s="5" t="s">
        <v>152</v>
      </c>
      <c r="P896" s="5" t="s">
        <v>2649</v>
      </c>
      <c r="Q896" s="34" t="s">
        <v>2650</v>
      </c>
      <c r="R896" s="21">
        <v>1</v>
      </c>
      <c r="S896" s="22"/>
      <c r="T896" s="22"/>
      <c r="U896" s="22"/>
      <c r="V896" s="22"/>
      <c r="W896" s="22"/>
      <c r="X896" s="22"/>
      <c r="Y896" s="22"/>
      <c r="Z896" s="22"/>
      <c r="AA896" s="5" t="s">
        <v>24</v>
      </c>
      <c r="AB896" s="5" t="s">
        <v>5277</v>
      </c>
      <c r="AC896" s="34" t="s">
        <v>5485</v>
      </c>
      <c r="AD896" s="21">
        <v>1</v>
      </c>
    </row>
    <row r="897" spans="1:30" x14ac:dyDescent="0.3">
      <c r="A897" s="18" t="str">
        <f t="shared" ref="A897:B897" si="927">IF(AND(ISNUMBER(SEARCH("Yes",C897)),ISNUMBER(SEARCH("Yes",E897)),ISNUMBER(SEARCH("Yes",G897)),ISNUMBER(SEARCH("Yes",I897))),"Yes","No")</f>
        <v>No</v>
      </c>
      <c r="B897" s="18" t="str">
        <f t="shared" si="927"/>
        <v>No</v>
      </c>
      <c r="C897" s="15" t="str">
        <f t="shared" si="790"/>
        <v>No</v>
      </c>
      <c r="D897" s="18" t="str">
        <f t="shared" si="791"/>
        <v>No</v>
      </c>
      <c r="E897" s="18" t="str">
        <f t="shared" si="792"/>
        <v>No</v>
      </c>
      <c r="F897" s="18" t="str">
        <f t="shared" si="793"/>
        <v>No</v>
      </c>
      <c r="G897" s="18" t="str">
        <f t="shared" si="794"/>
        <v>No</v>
      </c>
      <c r="H897" s="18" t="str">
        <f t="shared" si="795"/>
        <v>No</v>
      </c>
      <c r="I897" s="18" t="str">
        <f t="shared" si="796"/>
        <v>Yes</v>
      </c>
      <c r="J897" s="18" t="str">
        <f t="shared" si="797"/>
        <v>Yes</v>
      </c>
      <c r="K897" s="21">
        <v>895</v>
      </c>
      <c r="L897" s="5" t="s">
        <v>1938</v>
      </c>
      <c r="M897" s="5" t="s">
        <v>1939</v>
      </c>
      <c r="N897" s="5" t="s">
        <v>2307</v>
      </c>
      <c r="O897" s="5" t="s">
        <v>152</v>
      </c>
      <c r="P897" s="5" t="s">
        <v>5486</v>
      </c>
      <c r="Q897" s="34" t="s">
        <v>5487</v>
      </c>
      <c r="R897" s="21">
        <v>1</v>
      </c>
      <c r="S897" s="22"/>
      <c r="T897" s="22"/>
      <c r="U897" s="22"/>
      <c r="V897" s="22"/>
      <c r="W897" s="22"/>
      <c r="X897" s="22"/>
      <c r="Y897" s="22"/>
      <c r="Z897" s="22"/>
      <c r="AA897" s="5" t="s">
        <v>24</v>
      </c>
      <c r="AB897" s="5" t="s">
        <v>5488</v>
      </c>
      <c r="AC897" s="34" t="s">
        <v>5489</v>
      </c>
      <c r="AD897" s="21">
        <v>1</v>
      </c>
    </row>
    <row r="898" spans="1:30" x14ac:dyDescent="0.3">
      <c r="A898" s="18" t="str">
        <f t="shared" ref="A898:B898" si="928">IF(AND(ISNUMBER(SEARCH("Yes",C898)),ISNUMBER(SEARCH("Yes",E898)),ISNUMBER(SEARCH("Yes",G898)),ISNUMBER(SEARCH("Yes",I898))),"Yes","No")</f>
        <v>No</v>
      </c>
      <c r="B898" s="18" t="str">
        <f t="shared" si="928"/>
        <v>No</v>
      </c>
      <c r="C898" s="15" t="str">
        <f t="shared" si="790"/>
        <v>No</v>
      </c>
      <c r="D898" s="18" t="str">
        <f t="shared" si="791"/>
        <v>No</v>
      </c>
      <c r="E898" s="18" t="str">
        <f t="shared" si="792"/>
        <v>No</v>
      </c>
      <c r="F898" s="18" t="str">
        <f t="shared" si="793"/>
        <v>No</v>
      </c>
      <c r="G898" s="18" t="str">
        <f t="shared" si="794"/>
        <v>No</v>
      </c>
      <c r="H898" s="18" t="str">
        <f t="shared" si="795"/>
        <v>No</v>
      </c>
      <c r="I898" s="18" t="str">
        <f t="shared" si="796"/>
        <v>Yes</v>
      </c>
      <c r="J898" s="18" t="str">
        <f t="shared" si="797"/>
        <v>Yes</v>
      </c>
      <c r="K898" s="21">
        <v>896</v>
      </c>
      <c r="L898" s="5" t="s">
        <v>1940</v>
      </c>
      <c r="M898" s="5" t="s">
        <v>1941</v>
      </c>
      <c r="N898" s="5" t="s">
        <v>2307</v>
      </c>
      <c r="O898" s="5" t="s">
        <v>152</v>
      </c>
      <c r="P898" s="5" t="s">
        <v>2664</v>
      </c>
      <c r="Q898" s="34" t="s">
        <v>5490</v>
      </c>
      <c r="R898" s="21">
        <v>1</v>
      </c>
      <c r="S898" s="22"/>
      <c r="T898" s="22"/>
      <c r="U898" s="22"/>
      <c r="V898" s="22"/>
      <c r="W898" s="22"/>
      <c r="X898" s="22"/>
      <c r="Y898" s="22"/>
      <c r="Z898" s="22"/>
      <c r="AA898" s="5" t="s">
        <v>2310</v>
      </c>
      <c r="AB898" s="5" t="s">
        <v>5491</v>
      </c>
      <c r="AC898" s="34" t="s">
        <v>5492</v>
      </c>
      <c r="AD898" s="21">
        <v>1</v>
      </c>
    </row>
    <row r="899" spans="1:30" x14ac:dyDescent="0.3">
      <c r="A899" s="18" t="str">
        <f t="shared" ref="A899:B899" si="929">IF(AND(ISNUMBER(SEARCH("Yes",C899)),ISNUMBER(SEARCH("Yes",E899)),ISNUMBER(SEARCH("Yes",G899)),ISNUMBER(SEARCH("Yes",I899))),"Yes","No")</f>
        <v>No</v>
      </c>
      <c r="B899" s="18" t="str">
        <f t="shared" si="929"/>
        <v>No</v>
      </c>
      <c r="C899" s="15" t="str">
        <f t="shared" si="790"/>
        <v>No</v>
      </c>
      <c r="D899" s="18" t="str">
        <f t="shared" si="791"/>
        <v>No</v>
      </c>
      <c r="E899" s="18" t="str">
        <f t="shared" si="792"/>
        <v>No</v>
      </c>
      <c r="F899" s="18" t="str">
        <f t="shared" si="793"/>
        <v>No</v>
      </c>
      <c r="G899" s="18" t="str">
        <f t="shared" si="794"/>
        <v>No</v>
      </c>
      <c r="H899" s="18" t="str">
        <f t="shared" si="795"/>
        <v>No</v>
      </c>
      <c r="I899" s="18" t="str">
        <f t="shared" si="796"/>
        <v>Yes</v>
      </c>
      <c r="J899" s="18" t="str">
        <f t="shared" si="797"/>
        <v>Yes</v>
      </c>
      <c r="K899" s="21">
        <v>897</v>
      </c>
      <c r="L899" s="5" t="s">
        <v>81</v>
      </c>
      <c r="M899" s="5" t="s">
        <v>417</v>
      </c>
      <c r="N899" s="5" t="s">
        <v>2307</v>
      </c>
      <c r="O899" s="5" t="s">
        <v>152</v>
      </c>
      <c r="P899" s="5" t="s">
        <v>2649</v>
      </c>
      <c r="Q899" s="34" t="s">
        <v>5493</v>
      </c>
      <c r="R899" s="21">
        <v>1</v>
      </c>
      <c r="S899" s="22"/>
      <c r="T899" s="22"/>
      <c r="U899" s="22"/>
      <c r="V899" s="22"/>
      <c r="W899" s="22"/>
      <c r="X899" s="22"/>
      <c r="Y899" s="22"/>
      <c r="Z899" s="22"/>
      <c r="AA899" s="5" t="s">
        <v>2310</v>
      </c>
      <c r="AB899" s="5" t="s">
        <v>2925</v>
      </c>
      <c r="AC899" s="34" t="s">
        <v>5494</v>
      </c>
      <c r="AD899" s="21">
        <v>1</v>
      </c>
    </row>
    <row r="900" spans="1:30" x14ac:dyDescent="0.3">
      <c r="A900" s="18" t="str">
        <f t="shared" ref="A900:B900" si="930">IF(AND(ISNUMBER(SEARCH("Yes",C900)),ISNUMBER(SEARCH("Yes",E900)),ISNUMBER(SEARCH("Yes",G900)),ISNUMBER(SEARCH("Yes",I900))),"Yes","No")</f>
        <v>No</v>
      </c>
      <c r="B900" s="18" t="str">
        <f t="shared" si="930"/>
        <v>No</v>
      </c>
      <c r="C900" s="15" t="str">
        <f t="shared" si="790"/>
        <v>No</v>
      </c>
      <c r="D900" s="18" t="str">
        <f t="shared" si="791"/>
        <v>No</v>
      </c>
      <c r="E900" s="18" t="str">
        <f t="shared" si="792"/>
        <v>No</v>
      </c>
      <c r="F900" s="18" t="str">
        <f t="shared" si="793"/>
        <v>No</v>
      </c>
      <c r="G900" s="18" t="str">
        <f t="shared" si="794"/>
        <v>No</v>
      </c>
      <c r="H900" s="18" t="str">
        <f t="shared" si="795"/>
        <v>No</v>
      </c>
      <c r="I900" s="18" t="str">
        <f t="shared" si="796"/>
        <v>Yes</v>
      </c>
      <c r="J900" s="18" t="str">
        <f t="shared" si="797"/>
        <v>Yes</v>
      </c>
      <c r="K900" s="21">
        <v>898</v>
      </c>
      <c r="L900" s="5" t="s">
        <v>1942</v>
      </c>
      <c r="M900" s="5" t="s">
        <v>1943</v>
      </c>
      <c r="N900" s="5" t="s">
        <v>2307</v>
      </c>
      <c r="O900" s="5" t="s">
        <v>152</v>
      </c>
      <c r="P900" s="5" t="s">
        <v>2325</v>
      </c>
      <c r="Q900" s="34" t="s">
        <v>5495</v>
      </c>
      <c r="R900" s="21">
        <v>1</v>
      </c>
      <c r="S900" s="22"/>
      <c r="T900" s="22"/>
      <c r="U900" s="22"/>
      <c r="V900" s="22"/>
      <c r="W900" s="22"/>
      <c r="X900" s="22"/>
      <c r="Y900" s="22"/>
      <c r="Z900" s="22"/>
      <c r="AA900" s="5" t="s">
        <v>24</v>
      </c>
      <c r="AB900" s="5" t="s">
        <v>2729</v>
      </c>
      <c r="AC900" s="34" t="s">
        <v>5451</v>
      </c>
      <c r="AD900" s="21">
        <v>1</v>
      </c>
    </row>
    <row r="901" spans="1:30" x14ac:dyDescent="0.3">
      <c r="A901" s="18" t="str">
        <f t="shared" ref="A901:B901" si="931">IF(AND(ISNUMBER(SEARCH("Yes",C901)),ISNUMBER(SEARCH("Yes",E901)),ISNUMBER(SEARCH("Yes",G901)),ISNUMBER(SEARCH("Yes",I901))),"Yes","No")</f>
        <v>No</v>
      </c>
      <c r="B901" s="18" t="str">
        <f t="shared" si="931"/>
        <v>No</v>
      </c>
      <c r="C901" s="15" t="str">
        <f t="shared" si="790"/>
        <v>No</v>
      </c>
      <c r="D901" s="18" t="str">
        <f t="shared" si="791"/>
        <v>No</v>
      </c>
      <c r="E901" s="18" t="str">
        <f t="shared" si="792"/>
        <v>Yes</v>
      </c>
      <c r="F901" s="18" t="str">
        <f t="shared" si="793"/>
        <v>Yes</v>
      </c>
      <c r="G901" s="18" t="str">
        <f t="shared" si="794"/>
        <v>Yes</v>
      </c>
      <c r="H901" s="18" t="str">
        <f t="shared" si="795"/>
        <v>Yes</v>
      </c>
      <c r="I901" s="18" t="str">
        <f t="shared" si="796"/>
        <v>Yes</v>
      </c>
      <c r="J901" s="18" t="str">
        <f t="shared" si="797"/>
        <v>Yes</v>
      </c>
      <c r="K901" s="21">
        <v>899</v>
      </c>
      <c r="L901" s="5" t="s">
        <v>393</v>
      </c>
      <c r="M901" s="5" t="s">
        <v>394</v>
      </c>
      <c r="N901" s="5" t="s">
        <v>2307</v>
      </c>
      <c r="O901" s="5" t="s">
        <v>152</v>
      </c>
      <c r="P901" s="5" t="s">
        <v>2358</v>
      </c>
      <c r="Q901" s="34" t="s">
        <v>5496</v>
      </c>
      <c r="R901" s="21">
        <v>1</v>
      </c>
      <c r="S901" s="5" t="s">
        <v>24</v>
      </c>
      <c r="T901" s="5" t="s">
        <v>5497</v>
      </c>
      <c r="U901" s="34" t="s">
        <v>5498</v>
      </c>
      <c r="V901" s="21">
        <v>1</v>
      </c>
      <c r="W901" s="5" t="s">
        <v>24</v>
      </c>
      <c r="X901" s="5" t="s">
        <v>5499</v>
      </c>
      <c r="Y901" s="34" t="s">
        <v>5500</v>
      </c>
      <c r="Z901" s="21">
        <v>1</v>
      </c>
      <c r="AA901" s="5" t="s">
        <v>2310</v>
      </c>
      <c r="AB901" s="5" t="s">
        <v>3025</v>
      </c>
      <c r="AC901" s="34" t="s">
        <v>5501</v>
      </c>
      <c r="AD901" s="21">
        <v>1</v>
      </c>
    </row>
    <row r="902" spans="1:30" x14ac:dyDescent="0.3">
      <c r="A902" s="18" t="str">
        <f t="shared" ref="A902:B902" si="932">IF(AND(ISNUMBER(SEARCH("Yes",C902)),ISNUMBER(SEARCH("Yes",E902)),ISNUMBER(SEARCH("Yes",G902)),ISNUMBER(SEARCH("Yes",I902))),"Yes","No")</f>
        <v>Yes</v>
      </c>
      <c r="B902" s="18" t="str">
        <f t="shared" si="932"/>
        <v>Yes</v>
      </c>
      <c r="C902" s="15" t="str">
        <f t="shared" si="790"/>
        <v>Yes</v>
      </c>
      <c r="D902" s="18" t="str">
        <f t="shared" si="791"/>
        <v>Yes</v>
      </c>
      <c r="E902" s="18" t="str">
        <f t="shared" si="792"/>
        <v>Yes</v>
      </c>
      <c r="F902" s="18" t="str">
        <f t="shared" si="793"/>
        <v>Yes</v>
      </c>
      <c r="G902" s="18" t="str">
        <f t="shared" si="794"/>
        <v>Yes</v>
      </c>
      <c r="H902" s="18" t="str">
        <f t="shared" si="795"/>
        <v>Yes</v>
      </c>
      <c r="I902" s="18" t="str">
        <f t="shared" si="796"/>
        <v>Yes</v>
      </c>
      <c r="J902" s="18" t="str">
        <f t="shared" si="797"/>
        <v>Yes</v>
      </c>
      <c r="K902" s="21">
        <v>900</v>
      </c>
      <c r="L902" s="5" t="s">
        <v>84</v>
      </c>
      <c r="M902" s="5" t="s">
        <v>130</v>
      </c>
      <c r="N902" s="5" t="s">
        <v>2307</v>
      </c>
      <c r="O902" s="5" t="s">
        <v>24</v>
      </c>
      <c r="P902" s="5" t="s">
        <v>3711</v>
      </c>
      <c r="Q902" s="34" t="s">
        <v>5502</v>
      </c>
      <c r="R902" s="21">
        <v>1</v>
      </c>
      <c r="S902" s="5" t="s">
        <v>24</v>
      </c>
      <c r="T902" s="5" t="s">
        <v>5503</v>
      </c>
      <c r="U902" s="34" t="s">
        <v>5504</v>
      </c>
      <c r="V902" s="21">
        <v>1</v>
      </c>
      <c r="W902" s="5" t="s">
        <v>24</v>
      </c>
      <c r="X902" s="5" t="s">
        <v>5505</v>
      </c>
      <c r="Y902" s="34" t="s">
        <v>5506</v>
      </c>
      <c r="Z902" s="21">
        <v>1</v>
      </c>
      <c r="AA902" s="5" t="s">
        <v>2310</v>
      </c>
      <c r="AB902" s="5" t="s">
        <v>4020</v>
      </c>
      <c r="AC902" s="34" t="s">
        <v>5507</v>
      </c>
      <c r="AD902" s="21">
        <v>1</v>
      </c>
    </row>
    <row r="903" spans="1:30" x14ac:dyDescent="0.3">
      <c r="A903" s="18" t="str">
        <f t="shared" ref="A903:B903" si="933">IF(AND(ISNUMBER(SEARCH("Yes",C903)),ISNUMBER(SEARCH("Yes",E903)),ISNUMBER(SEARCH("Yes",G903)),ISNUMBER(SEARCH("Yes",I903))),"Yes","No")</f>
        <v>No</v>
      </c>
      <c r="B903" s="18" t="str">
        <f t="shared" si="933"/>
        <v>No</v>
      </c>
      <c r="C903" s="15" t="str">
        <f t="shared" si="790"/>
        <v>No</v>
      </c>
      <c r="D903" s="18" t="str">
        <f t="shared" si="791"/>
        <v>No</v>
      </c>
      <c r="E903" s="18" t="str">
        <f t="shared" si="792"/>
        <v>No</v>
      </c>
      <c r="F903" s="18" t="str">
        <f t="shared" si="793"/>
        <v>No</v>
      </c>
      <c r="G903" s="18" t="str">
        <f t="shared" si="794"/>
        <v>No</v>
      </c>
      <c r="H903" s="18" t="str">
        <f t="shared" si="795"/>
        <v>No</v>
      </c>
      <c r="I903" s="18" t="str">
        <f t="shared" si="796"/>
        <v>Yes</v>
      </c>
      <c r="J903" s="18" t="str">
        <f t="shared" si="797"/>
        <v>Yes</v>
      </c>
      <c r="K903" s="21">
        <v>901</v>
      </c>
      <c r="L903" s="5" t="s">
        <v>1944</v>
      </c>
      <c r="M903" s="5" t="s">
        <v>1945</v>
      </c>
      <c r="N903" s="5" t="s">
        <v>2307</v>
      </c>
      <c r="O903" s="5" t="s">
        <v>152</v>
      </c>
      <c r="P903" s="5" t="s">
        <v>3437</v>
      </c>
      <c r="Q903" s="34" t="s">
        <v>5508</v>
      </c>
      <c r="R903" s="21">
        <v>1</v>
      </c>
      <c r="S903" s="22"/>
      <c r="T903" s="22"/>
      <c r="U903" s="22"/>
      <c r="V903" s="22"/>
      <c r="W903" s="22"/>
      <c r="X903" s="22"/>
      <c r="Y903" s="22"/>
      <c r="Z903" s="22"/>
      <c r="AA903" s="5" t="s">
        <v>24</v>
      </c>
      <c r="AB903" s="5" t="s">
        <v>5357</v>
      </c>
      <c r="AC903" s="34" t="s">
        <v>5509</v>
      </c>
      <c r="AD903" s="21">
        <v>1</v>
      </c>
    </row>
    <row r="904" spans="1:30" x14ac:dyDescent="0.3">
      <c r="A904" s="18" t="str">
        <f t="shared" ref="A904:B904" si="934">IF(AND(ISNUMBER(SEARCH("Yes",C904)),ISNUMBER(SEARCH("Yes",E904)),ISNUMBER(SEARCH("Yes",G904)),ISNUMBER(SEARCH("Yes",I904))),"Yes","No")</f>
        <v>No</v>
      </c>
      <c r="B904" s="18" t="str">
        <f t="shared" si="934"/>
        <v>No</v>
      </c>
      <c r="C904" s="15" t="str">
        <f t="shared" si="790"/>
        <v>No</v>
      </c>
      <c r="D904" s="18" t="str">
        <f t="shared" si="791"/>
        <v>No</v>
      </c>
      <c r="E904" s="18" t="str">
        <f t="shared" si="792"/>
        <v>No</v>
      </c>
      <c r="F904" s="18" t="str">
        <f t="shared" si="793"/>
        <v>No</v>
      </c>
      <c r="G904" s="18" t="str">
        <f t="shared" si="794"/>
        <v>No</v>
      </c>
      <c r="H904" s="18" t="str">
        <f t="shared" si="795"/>
        <v>No</v>
      </c>
      <c r="I904" s="18" t="str">
        <f t="shared" si="796"/>
        <v>Yes</v>
      </c>
      <c r="J904" s="18" t="str">
        <f t="shared" si="797"/>
        <v>Yes</v>
      </c>
      <c r="K904" s="21">
        <v>902</v>
      </c>
      <c r="L904" s="5" t="s">
        <v>1946</v>
      </c>
      <c r="M904" s="5" t="s">
        <v>1947</v>
      </c>
      <c r="N904" s="5" t="s">
        <v>2307</v>
      </c>
      <c r="O904" s="5" t="s">
        <v>152</v>
      </c>
      <c r="P904" s="5" t="s">
        <v>2431</v>
      </c>
      <c r="Q904" s="34" t="s">
        <v>5510</v>
      </c>
      <c r="R904" s="21">
        <v>1</v>
      </c>
      <c r="S904" s="22"/>
      <c r="T904" s="22"/>
      <c r="U904" s="22"/>
      <c r="V904" s="22"/>
      <c r="W904" s="22"/>
      <c r="X904" s="22"/>
      <c r="Y904" s="22"/>
      <c r="Z904" s="22"/>
      <c r="AA904" s="5" t="s">
        <v>2310</v>
      </c>
      <c r="AB904" s="5" t="s">
        <v>3448</v>
      </c>
      <c r="AC904" s="34" t="s">
        <v>5511</v>
      </c>
      <c r="AD904" s="21">
        <v>1</v>
      </c>
    </row>
    <row r="905" spans="1:30" x14ac:dyDescent="0.3">
      <c r="A905" s="18" t="str">
        <f t="shared" ref="A905:B905" si="935">IF(AND(ISNUMBER(SEARCH("Yes",C905)),ISNUMBER(SEARCH("Yes",E905)),ISNUMBER(SEARCH("Yes",G905)),ISNUMBER(SEARCH("Yes",I905))),"Yes","No")</f>
        <v>No</v>
      </c>
      <c r="B905" s="18" t="str">
        <f t="shared" si="935"/>
        <v>No</v>
      </c>
      <c r="C905" s="15" t="str">
        <f t="shared" si="790"/>
        <v>No</v>
      </c>
      <c r="D905" s="18" t="str">
        <f t="shared" si="791"/>
        <v>No</v>
      </c>
      <c r="E905" s="18" t="str">
        <f t="shared" si="792"/>
        <v>No</v>
      </c>
      <c r="F905" s="18" t="str">
        <f t="shared" si="793"/>
        <v>No</v>
      </c>
      <c r="G905" s="18" t="str">
        <f t="shared" si="794"/>
        <v>No</v>
      </c>
      <c r="H905" s="18" t="str">
        <f t="shared" si="795"/>
        <v>No</v>
      </c>
      <c r="I905" s="18" t="str">
        <f t="shared" si="796"/>
        <v>Yes</v>
      </c>
      <c r="J905" s="18" t="str">
        <f t="shared" si="797"/>
        <v>No</v>
      </c>
      <c r="K905" s="21">
        <v>903</v>
      </c>
      <c r="L905" s="5" t="s">
        <v>1948</v>
      </c>
      <c r="M905" s="5" t="s">
        <v>1949</v>
      </c>
      <c r="N905" s="5" t="s">
        <v>2307</v>
      </c>
      <c r="O905" s="5" t="s">
        <v>152</v>
      </c>
      <c r="P905" s="5" t="s">
        <v>5512</v>
      </c>
      <c r="Q905" s="34" t="s">
        <v>5513</v>
      </c>
      <c r="R905" s="21">
        <v>1</v>
      </c>
      <c r="S905" s="22"/>
      <c r="T905" s="22"/>
      <c r="U905" s="22"/>
      <c r="V905" s="22"/>
      <c r="W905" s="22"/>
      <c r="X905" s="22"/>
      <c r="Y905" s="22"/>
      <c r="Z905" s="22"/>
      <c r="AA905" s="5" t="s">
        <v>152</v>
      </c>
      <c r="AB905" s="5" t="s">
        <v>5514</v>
      </c>
      <c r="AC905" s="34" t="s">
        <v>5515</v>
      </c>
      <c r="AD905" s="21">
        <v>1</v>
      </c>
    </row>
    <row r="906" spans="1:30" x14ac:dyDescent="0.3">
      <c r="A906" s="18" t="str">
        <f t="shared" ref="A906:B906" si="936">IF(AND(ISNUMBER(SEARCH("Yes",C906)),ISNUMBER(SEARCH("Yes",E906)),ISNUMBER(SEARCH("Yes",G906)),ISNUMBER(SEARCH("Yes",I906))),"Yes","No")</f>
        <v>No</v>
      </c>
      <c r="B906" s="18" t="str">
        <f t="shared" si="936"/>
        <v>No</v>
      </c>
      <c r="C906" s="15" t="str">
        <f t="shared" si="790"/>
        <v>No</v>
      </c>
      <c r="D906" s="18" t="str">
        <f t="shared" si="791"/>
        <v>No</v>
      </c>
      <c r="E906" s="18" t="str">
        <f t="shared" si="792"/>
        <v>No</v>
      </c>
      <c r="F906" s="18" t="str">
        <f t="shared" si="793"/>
        <v>No</v>
      </c>
      <c r="G906" s="18" t="str">
        <f t="shared" si="794"/>
        <v>No</v>
      </c>
      <c r="H906" s="18" t="str">
        <f t="shared" si="795"/>
        <v>No</v>
      </c>
      <c r="I906" s="18" t="str">
        <f t="shared" si="796"/>
        <v>Yes</v>
      </c>
      <c r="J906" s="18" t="str">
        <f t="shared" si="797"/>
        <v>Yes</v>
      </c>
      <c r="K906" s="21">
        <v>904</v>
      </c>
      <c r="L906" s="5" t="s">
        <v>1950</v>
      </c>
      <c r="M906" s="5" t="s">
        <v>1951</v>
      </c>
      <c r="N906" s="5" t="s">
        <v>2307</v>
      </c>
      <c r="O906" s="5" t="s">
        <v>152</v>
      </c>
      <c r="P906" s="5" t="s">
        <v>5516</v>
      </c>
      <c r="Q906" s="34" t="s">
        <v>5517</v>
      </c>
      <c r="R906" s="21">
        <v>1</v>
      </c>
      <c r="S906" s="22"/>
      <c r="T906" s="22"/>
      <c r="U906" s="22"/>
      <c r="V906" s="22"/>
      <c r="W906" s="22"/>
      <c r="X906" s="22"/>
      <c r="Y906" s="22"/>
      <c r="Z906" s="22"/>
      <c r="AA906" s="5" t="s">
        <v>2310</v>
      </c>
      <c r="AB906" s="5" t="s">
        <v>2473</v>
      </c>
      <c r="AC906" s="34" t="s">
        <v>5518</v>
      </c>
      <c r="AD906" s="21">
        <v>1</v>
      </c>
    </row>
    <row r="907" spans="1:30" x14ac:dyDescent="0.3">
      <c r="A907" s="18" t="str">
        <f t="shared" ref="A907:B907" si="937">IF(AND(ISNUMBER(SEARCH("Yes",C907)),ISNUMBER(SEARCH("Yes",E907)),ISNUMBER(SEARCH("Yes",G907)),ISNUMBER(SEARCH("Yes",I907))),"Yes","No")</f>
        <v>No</v>
      </c>
      <c r="B907" s="18" t="str">
        <f t="shared" si="937"/>
        <v>No</v>
      </c>
      <c r="C907" s="15" t="str">
        <f t="shared" si="790"/>
        <v>No</v>
      </c>
      <c r="D907" s="18" t="str">
        <f t="shared" si="791"/>
        <v>No</v>
      </c>
      <c r="E907" s="18" t="str">
        <f t="shared" si="792"/>
        <v>No</v>
      </c>
      <c r="F907" s="18" t="str">
        <f t="shared" si="793"/>
        <v>No</v>
      </c>
      <c r="G907" s="18" t="str">
        <f t="shared" si="794"/>
        <v>No</v>
      </c>
      <c r="H907" s="18" t="str">
        <f t="shared" si="795"/>
        <v>No</v>
      </c>
      <c r="I907" s="18" t="str">
        <f t="shared" si="796"/>
        <v>Yes</v>
      </c>
      <c r="J907" s="18" t="str">
        <f t="shared" si="797"/>
        <v>Yes</v>
      </c>
      <c r="K907" s="21">
        <v>905</v>
      </c>
      <c r="L907" s="5" t="s">
        <v>1952</v>
      </c>
      <c r="M907" s="5" t="s">
        <v>1953</v>
      </c>
      <c r="N907" s="5" t="s">
        <v>2307</v>
      </c>
      <c r="O907" s="5" t="s">
        <v>152</v>
      </c>
      <c r="P907" s="5" t="s">
        <v>3113</v>
      </c>
      <c r="Q907" s="34" t="s">
        <v>5519</v>
      </c>
      <c r="R907" s="21">
        <v>1</v>
      </c>
      <c r="S907" s="22"/>
      <c r="T907" s="22"/>
      <c r="U907" s="22"/>
      <c r="V907" s="22"/>
      <c r="W907" s="22"/>
      <c r="X907" s="22"/>
      <c r="Y907" s="22"/>
      <c r="Z907" s="22"/>
      <c r="AA907" s="5" t="s">
        <v>24</v>
      </c>
      <c r="AB907" s="5" t="s">
        <v>3197</v>
      </c>
      <c r="AC907" s="34" t="s">
        <v>5520</v>
      </c>
      <c r="AD907" s="21">
        <v>1</v>
      </c>
    </row>
    <row r="908" spans="1:30" x14ac:dyDescent="0.3">
      <c r="A908" s="18" t="str">
        <f t="shared" ref="A908:B908" si="938">IF(AND(ISNUMBER(SEARCH("Yes",C908)),ISNUMBER(SEARCH("Yes",E908)),ISNUMBER(SEARCH("Yes",G908)),ISNUMBER(SEARCH("Yes",I908))),"Yes","No")</f>
        <v>No</v>
      </c>
      <c r="B908" s="18" t="str">
        <f t="shared" si="938"/>
        <v>No</v>
      </c>
      <c r="C908" s="15" t="str">
        <f t="shared" si="790"/>
        <v>No</v>
      </c>
      <c r="D908" s="18" t="str">
        <f t="shared" si="791"/>
        <v>No</v>
      </c>
      <c r="E908" s="18" t="str">
        <f t="shared" si="792"/>
        <v>No</v>
      </c>
      <c r="F908" s="18" t="str">
        <f t="shared" si="793"/>
        <v>No</v>
      </c>
      <c r="G908" s="18" t="str">
        <f t="shared" si="794"/>
        <v>No</v>
      </c>
      <c r="H908" s="18" t="str">
        <f t="shared" si="795"/>
        <v>No</v>
      </c>
      <c r="I908" s="18" t="str">
        <f t="shared" si="796"/>
        <v>Yes</v>
      </c>
      <c r="J908" s="18" t="str">
        <f t="shared" si="797"/>
        <v>No</v>
      </c>
      <c r="K908" s="21">
        <v>906</v>
      </c>
      <c r="L908" s="5" t="s">
        <v>1954</v>
      </c>
      <c r="M908" s="5" t="s">
        <v>1955</v>
      </c>
      <c r="N908" s="5" t="s">
        <v>2307</v>
      </c>
      <c r="O908" s="5" t="s">
        <v>152</v>
      </c>
      <c r="P908" s="5" t="s">
        <v>2724</v>
      </c>
      <c r="Q908" s="34" t="s">
        <v>5521</v>
      </c>
      <c r="R908" s="21">
        <v>1</v>
      </c>
      <c r="S908" s="22"/>
      <c r="T908" s="22"/>
      <c r="U908" s="22"/>
      <c r="V908" s="22"/>
      <c r="W908" s="22"/>
      <c r="X908" s="22"/>
      <c r="Y908" s="22"/>
      <c r="Z908" s="22"/>
      <c r="AA908" s="5" t="s">
        <v>152</v>
      </c>
      <c r="AB908" s="5" t="s">
        <v>2978</v>
      </c>
      <c r="AC908" s="34" t="s">
        <v>5522</v>
      </c>
      <c r="AD908" s="21">
        <v>1</v>
      </c>
    </row>
    <row r="909" spans="1:30" x14ac:dyDescent="0.3">
      <c r="A909" s="18" t="str">
        <f t="shared" ref="A909:B909" si="939">IF(AND(ISNUMBER(SEARCH("Yes",C909)),ISNUMBER(SEARCH("Yes",E909)),ISNUMBER(SEARCH("Yes",G909)),ISNUMBER(SEARCH("Yes",I909))),"Yes","No")</f>
        <v>No</v>
      </c>
      <c r="B909" s="18" t="str">
        <f t="shared" si="939"/>
        <v>No</v>
      </c>
      <c r="C909" s="15" t="str">
        <f t="shared" si="790"/>
        <v>No</v>
      </c>
      <c r="D909" s="18" t="str">
        <f t="shared" si="791"/>
        <v>No</v>
      </c>
      <c r="E909" s="18" t="str">
        <f t="shared" si="792"/>
        <v>No</v>
      </c>
      <c r="F909" s="18" t="str">
        <f t="shared" si="793"/>
        <v>No</v>
      </c>
      <c r="G909" s="18" t="str">
        <f t="shared" si="794"/>
        <v>No</v>
      </c>
      <c r="H909" s="18" t="str">
        <f t="shared" si="795"/>
        <v>No</v>
      </c>
      <c r="I909" s="18" t="str">
        <f t="shared" si="796"/>
        <v>Yes</v>
      </c>
      <c r="J909" s="18" t="str">
        <f t="shared" si="797"/>
        <v>Yes</v>
      </c>
      <c r="K909" s="21">
        <v>907</v>
      </c>
      <c r="L909" s="5" t="s">
        <v>1956</v>
      </c>
      <c r="M909" s="5" t="s">
        <v>1957</v>
      </c>
      <c r="N909" s="5" t="s">
        <v>2307</v>
      </c>
      <c r="O909" s="5" t="s">
        <v>152</v>
      </c>
      <c r="P909" s="5" t="s">
        <v>5523</v>
      </c>
      <c r="Q909" s="34" t="s">
        <v>5524</v>
      </c>
      <c r="R909" s="21">
        <v>1</v>
      </c>
      <c r="S909" s="22"/>
      <c r="T909" s="22"/>
      <c r="U909" s="22"/>
      <c r="V909" s="22"/>
      <c r="W909" s="22"/>
      <c r="X909" s="22"/>
      <c r="Y909" s="22"/>
      <c r="Z909" s="22"/>
      <c r="AA909" s="5" t="s">
        <v>24</v>
      </c>
      <c r="AB909" s="5" t="s">
        <v>5525</v>
      </c>
      <c r="AC909" s="34" t="s">
        <v>5526</v>
      </c>
      <c r="AD909" s="21">
        <v>1</v>
      </c>
    </row>
    <row r="910" spans="1:30" x14ac:dyDescent="0.3">
      <c r="A910" s="18" t="str">
        <f t="shared" ref="A910:B910" si="940">IF(AND(ISNUMBER(SEARCH("Yes",C910)),ISNUMBER(SEARCH("Yes",E910)),ISNUMBER(SEARCH("Yes",G910)),ISNUMBER(SEARCH("Yes",I910))),"Yes","No")</f>
        <v>No</v>
      </c>
      <c r="B910" s="18" t="str">
        <f t="shared" si="940"/>
        <v>No</v>
      </c>
      <c r="C910" s="15" t="str">
        <f t="shared" si="790"/>
        <v>Yes</v>
      </c>
      <c r="D910" s="18" t="str">
        <f t="shared" si="791"/>
        <v>No</v>
      </c>
      <c r="E910" s="18" t="str">
        <f t="shared" si="792"/>
        <v>Yes</v>
      </c>
      <c r="F910" s="18" t="str">
        <f t="shared" si="793"/>
        <v>Yes</v>
      </c>
      <c r="G910" s="18" t="str">
        <f t="shared" si="794"/>
        <v>No</v>
      </c>
      <c r="H910" s="18" t="str">
        <f t="shared" si="795"/>
        <v>Yes</v>
      </c>
      <c r="I910" s="18" t="str">
        <f t="shared" si="796"/>
        <v>Yes</v>
      </c>
      <c r="J910" s="18" t="str">
        <f t="shared" si="797"/>
        <v>Yes</v>
      </c>
      <c r="K910" s="21">
        <v>908</v>
      </c>
      <c r="L910" s="5" t="s">
        <v>170</v>
      </c>
      <c r="M910" s="5" t="s">
        <v>370</v>
      </c>
      <c r="N910" s="5" t="s">
        <v>2307</v>
      </c>
      <c r="O910" s="5" t="s">
        <v>152</v>
      </c>
      <c r="P910" s="5" t="s">
        <v>2490</v>
      </c>
      <c r="Q910" s="34" t="s">
        <v>5527</v>
      </c>
      <c r="R910" s="21">
        <v>1</v>
      </c>
      <c r="S910" s="5" t="s">
        <v>24</v>
      </c>
      <c r="T910" s="5" t="s">
        <v>5528</v>
      </c>
      <c r="U910" s="34" t="s">
        <v>5529</v>
      </c>
      <c r="V910" s="21">
        <v>1</v>
      </c>
      <c r="W910" s="5" t="s">
        <v>152</v>
      </c>
      <c r="X910" s="5" t="s">
        <v>5530</v>
      </c>
      <c r="Y910" s="34" t="s">
        <v>5531</v>
      </c>
      <c r="Z910" s="21">
        <v>1</v>
      </c>
      <c r="AA910" s="5" t="s">
        <v>24</v>
      </c>
      <c r="AB910" s="5" t="s">
        <v>5532</v>
      </c>
      <c r="AC910" s="34" t="s">
        <v>5533</v>
      </c>
      <c r="AD910" s="21">
        <v>1</v>
      </c>
    </row>
    <row r="911" spans="1:30" x14ac:dyDescent="0.3">
      <c r="A911" s="18" t="str">
        <f t="shared" ref="A911:B911" si="941">IF(AND(ISNUMBER(SEARCH("Yes",C911)),ISNUMBER(SEARCH("Yes",E911)),ISNUMBER(SEARCH("Yes",G911)),ISNUMBER(SEARCH("Yes",I911))),"Yes","No")</f>
        <v>No</v>
      </c>
      <c r="B911" s="18" t="str">
        <f t="shared" si="941"/>
        <v>No</v>
      </c>
      <c r="C911" s="15" t="str">
        <f t="shared" si="790"/>
        <v>No</v>
      </c>
      <c r="D911" s="18" t="str">
        <f t="shared" si="791"/>
        <v>No</v>
      </c>
      <c r="E911" s="18" t="str">
        <f t="shared" si="792"/>
        <v>No</v>
      </c>
      <c r="F911" s="18" t="str">
        <f t="shared" si="793"/>
        <v>No</v>
      </c>
      <c r="G911" s="18" t="str">
        <f t="shared" si="794"/>
        <v>No</v>
      </c>
      <c r="H911" s="18" t="str">
        <f t="shared" si="795"/>
        <v>No</v>
      </c>
      <c r="I911" s="18" t="str">
        <f t="shared" si="796"/>
        <v>Yes</v>
      </c>
      <c r="J911" s="18" t="str">
        <f t="shared" si="797"/>
        <v>Yes</v>
      </c>
      <c r="K911" s="21">
        <v>909</v>
      </c>
      <c r="L911" s="5" t="s">
        <v>1958</v>
      </c>
      <c r="M911" s="5" t="s">
        <v>1959</v>
      </c>
      <c r="N911" s="5" t="s">
        <v>2307</v>
      </c>
      <c r="O911" s="5" t="s">
        <v>152</v>
      </c>
      <c r="P911" s="5" t="s">
        <v>2435</v>
      </c>
      <c r="Q911" s="34" t="s">
        <v>5534</v>
      </c>
      <c r="R911" s="21">
        <v>1</v>
      </c>
      <c r="S911" s="22"/>
      <c r="T911" s="22"/>
      <c r="U911" s="22"/>
      <c r="V911" s="22"/>
      <c r="W911" s="22"/>
      <c r="X911" s="22"/>
      <c r="Y911" s="22"/>
      <c r="Z911" s="22"/>
      <c r="AA911" s="5" t="s">
        <v>24</v>
      </c>
      <c r="AB911" s="5" t="s">
        <v>4848</v>
      </c>
      <c r="AC911" s="34" t="s">
        <v>3335</v>
      </c>
      <c r="AD911" s="21">
        <v>1</v>
      </c>
    </row>
    <row r="912" spans="1:30" x14ac:dyDescent="0.3">
      <c r="A912" s="18" t="str">
        <f t="shared" ref="A912:B912" si="942">IF(AND(ISNUMBER(SEARCH("Yes",C912)),ISNUMBER(SEARCH("Yes",E912)),ISNUMBER(SEARCH("Yes",G912)),ISNUMBER(SEARCH("Yes",I912))),"Yes","No")</f>
        <v>No</v>
      </c>
      <c r="B912" s="18" t="str">
        <f t="shared" si="942"/>
        <v>No</v>
      </c>
      <c r="C912" s="15" t="str">
        <f t="shared" si="790"/>
        <v>No</v>
      </c>
      <c r="D912" s="18" t="str">
        <f t="shared" si="791"/>
        <v>No</v>
      </c>
      <c r="E912" s="18" t="str">
        <f t="shared" si="792"/>
        <v>No</v>
      </c>
      <c r="F912" s="18" t="str">
        <f t="shared" si="793"/>
        <v>No</v>
      </c>
      <c r="G912" s="18" t="str">
        <f t="shared" si="794"/>
        <v>No</v>
      </c>
      <c r="H912" s="18" t="str">
        <f t="shared" si="795"/>
        <v>No</v>
      </c>
      <c r="I912" s="18" t="str">
        <f t="shared" si="796"/>
        <v>Yes</v>
      </c>
      <c r="J912" s="18" t="str">
        <f t="shared" si="797"/>
        <v>Yes</v>
      </c>
      <c r="K912" s="21">
        <v>910</v>
      </c>
      <c r="L912" s="5" t="s">
        <v>1960</v>
      </c>
      <c r="M912" s="5" t="s">
        <v>1961</v>
      </c>
      <c r="N912" s="5" t="s">
        <v>2307</v>
      </c>
      <c r="O912" s="5" t="s">
        <v>152</v>
      </c>
      <c r="P912" s="5" t="s">
        <v>5535</v>
      </c>
      <c r="Q912" s="34" t="s">
        <v>5536</v>
      </c>
      <c r="R912" s="21">
        <v>1</v>
      </c>
      <c r="S912" s="22"/>
      <c r="T912" s="22"/>
      <c r="U912" s="22"/>
      <c r="V912" s="22"/>
      <c r="W912" s="22"/>
      <c r="X912" s="22"/>
      <c r="Y912" s="22"/>
      <c r="Z912" s="22"/>
      <c r="AA912" s="5" t="s">
        <v>2310</v>
      </c>
      <c r="AB912" s="5" t="s">
        <v>5537</v>
      </c>
      <c r="AC912" s="34" t="s">
        <v>5538</v>
      </c>
      <c r="AD912" s="21">
        <v>1</v>
      </c>
    </row>
    <row r="913" spans="1:30" x14ac:dyDescent="0.3">
      <c r="A913" s="18" t="str">
        <f t="shared" ref="A913:B913" si="943">IF(AND(ISNUMBER(SEARCH("Yes",C913)),ISNUMBER(SEARCH("Yes",E913)),ISNUMBER(SEARCH("Yes",G913)),ISNUMBER(SEARCH("Yes",I913))),"Yes","No")</f>
        <v>No</v>
      </c>
      <c r="B913" s="18" t="str">
        <f t="shared" si="943"/>
        <v>No</v>
      </c>
      <c r="C913" s="15" t="str">
        <f t="shared" si="790"/>
        <v>No</v>
      </c>
      <c r="D913" s="18" t="str">
        <f t="shared" si="791"/>
        <v>No</v>
      </c>
      <c r="E913" s="18" t="str">
        <f t="shared" si="792"/>
        <v>No</v>
      </c>
      <c r="F913" s="18" t="str">
        <f t="shared" si="793"/>
        <v>No</v>
      </c>
      <c r="G913" s="18" t="str">
        <f t="shared" si="794"/>
        <v>No</v>
      </c>
      <c r="H913" s="18" t="str">
        <f t="shared" si="795"/>
        <v>No</v>
      </c>
      <c r="I913" s="18" t="str">
        <f t="shared" si="796"/>
        <v>Yes</v>
      </c>
      <c r="J913" s="18" t="str">
        <f t="shared" si="797"/>
        <v>Yes</v>
      </c>
      <c r="K913" s="21">
        <v>911</v>
      </c>
      <c r="L913" s="5" t="s">
        <v>1962</v>
      </c>
      <c r="M913" s="5" t="s">
        <v>1963</v>
      </c>
      <c r="N913" s="5" t="s">
        <v>2307</v>
      </c>
      <c r="O913" s="5" t="s">
        <v>152</v>
      </c>
      <c r="P913" s="5" t="s">
        <v>5539</v>
      </c>
      <c r="Q913" s="34" t="s">
        <v>5540</v>
      </c>
      <c r="R913" s="21">
        <v>1</v>
      </c>
      <c r="S913" s="22"/>
      <c r="T913" s="22"/>
      <c r="U913" s="22"/>
      <c r="V913" s="22"/>
      <c r="W913" s="22"/>
      <c r="X913" s="22"/>
      <c r="Y913" s="22"/>
      <c r="Z913" s="22"/>
      <c r="AA913" s="5" t="s">
        <v>2310</v>
      </c>
      <c r="AB913" s="5" t="s">
        <v>5541</v>
      </c>
      <c r="AC913" s="34" t="s">
        <v>5542</v>
      </c>
      <c r="AD913" s="21">
        <v>1</v>
      </c>
    </row>
    <row r="914" spans="1:30" x14ac:dyDescent="0.3">
      <c r="A914" s="18" t="str">
        <f t="shared" ref="A914:B914" si="944">IF(AND(ISNUMBER(SEARCH("Yes",C914)),ISNUMBER(SEARCH("Yes",E914)),ISNUMBER(SEARCH("Yes",G914)),ISNUMBER(SEARCH("Yes",I914))),"Yes","No")</f>
        <v>No</v>
      </c>
      <c r="B914" s="18" t="str">
        <f t="shared" si="944"/>
        <v>No</v>
      </c>
      <c r="C914" s="15" t="str">
        <f t="shared" si="790"/>
        <v>No</v>
      </c>
      <c r="D914" s="18" t="str">
        <f t="shared" si="791"/>
        <v>No</v>
      </c>
      <c r="E914" s="18" t="str">
        <f t="shared" si="792"/>
        <v>No</v>
      </c>
      <c r="F914" s="18" t="str">
        <f t="shared" si="793"/>
        <v>No</v>
      </c>
      <c r="G914" s="18" t="str">
        <f t="shared" si="794"/>
        <v>No</v>
      </c>
      <c r="H914" s="18" t="str">
        <f t="shared" si="795"/>
        <v>No</v>
      </c>
      <c r="I914" s="18" t="str">
        <f t="shared" si="796"/>
        <v>Yes</v>
      </c>
      <c r="J914" s="18" t="str">
        <f t="shared" si="797"/>
        <v>Yes</v>
      </c>
      <c r="K914" s="21">
        <v>912</v>
      </c>
      <c r="L914" s="5" t="s">
        <v>1964</v>
      </c>
      <c r="M914" s="5" t="s">
        <v>1965</v>
      </c>
      <c r="N914" s="5" t="s">
        <v>2307</v>
      </c>
      <c r="O914" s="5" t="s">
        <v>152</v>
      </c>
      <c r="P914" s="5" t="s">
        <v>2431</v>
      </c>
      <c r="Q914" s="34" t="s">
        <v>5543</v>
      </c>
      <c r="R914" s="21">
        <v>1</v>
      </c>
      <c r="S914" s="22"/>
      <c r="T914" s="22"/>
      <c r="U914" s="22"/>
      <c r="V914" s="22"/>
      <c r="W914" s="22"/>
      <c r="X914" s="22"/>
      <c r="Y914" s="22"/>
      <c r="Z914" s="22"/>
      <c r="AA914" s="5" t="s">
        <v>2310</v>
      </c>
      <c r="AB914" s="5" t="s">
        <v>2598</v>
      </c>
      <c r="AC914" s="34" t="s">
        <v>2599</v>
      </c>
      <c r="AD914" s="21">
        <v>1</v>
      </c>
    </row>
    <row r="915" spans="1:30" x14ac:dyDescent="0.3">
      <c r="A915" s="18" t="str">
        <f t="shared" ref="A915:B915" si="945">IF(AND(ISNUMBER(SEARCH("Yes",C915)),ISNUMBER(SEARCH("Yes",E915)),ISNUMBER(SEARCH("Yes",G915)),ISNUMBER(SEARCH("Yes",I915))),"Yes","No")</f>
        <v>No</v>
      </c>
      <c r="B915" s="18" t="str">
        <f t="shared" si="945"/>
        <v>No</v>
      </c>
      <c r="C915" s="15" t="str">
        <f t="shared" si="790"/>
        <v>No</v>
      </c>
      <c r="D915" s="18" t="str">
        <f t="shared" si="791"/>
        <v>No</v>
      </c>
      <c r="E915" s="18" t="str">
        <f t="shared" si="792"/>
        <v>No</v>
      </c>
      <c r="F915" s="18" t="str">
        <f t="shared" si="793"/>
        <v>No</v>
      </c>
      <c r="G915" s="18" t="str">
        <f t="shared" si="794"/>
        <v>No</v>
      </c>
      <c r="H915" s="18" t="str">
        <f t="shared" si="795"/>
        <v>No</v>
      </c>
      <c r="I915" s="18" t="str">
        <f t="shared" si="796"/>
        <v>Yes</v>
      </c>
      <c r="J915" s="18" t="str">
        <f t="shared" si="797"/>
        <v>Yes</v>
      </c>
      <c r="K915" s="21">
        <v>913</v>
      </c>
      <c r="L915" s="5" t="s">
        <v>1966</v>
      </c>
      <c r="M915" s="5" t="s">
        <v>1967</v>
      </c>
      <c r="N915" s="5" t="s">
        <v>2307</v>
      </c>
      <c r="O915" s="5" t="s">
        <v>152</v>
      </c>
      <c r="P915" s="5" t="s">
        <v>2333</v>
      </c>
      <c r="Q915" s="34" t="s">
        <v>5544</v>
      </c>
      <c r="R915" s="21">
        <v>1</v>
      </c>
      <c r="S915" s="22"/>
      <c r="T915" s="22"/>
      <c r="U915" s="22"/>
      <c r="V915" s="22"/>
      <c r="W915" s="22"/>
      <c r="X915" s="22"/>
      <c r="Y915" s="22"/>
      <c r="Z915" s="22"/>
      <c r="AA915" s="5" t="s">
        <v>2310</v>
      </c>
      <c r="AB915" s="5" t="s">
        <v>5545</v>
      </c>
      <c r="AC915" s="34" t="s">
        <v>5546</v>
      </c>
      <c r="AD915" s="21">
        <v>1</v>
      </c>
    </row>
    <row r="916" spans="1:30" x14ac:dyDescent="0.3">
      <c r="A916" s="18" t="str">
        <f t="shared" ref="A916:B916" si="946">IF(AND(ISNUMBER(SEARCH("Yes",C916)),ISNUMBER(SEARCH("Yes",E916)),ISNUMBER(SEARCH("Yes",G916)),ISNUMBER(SEARCH("Yes",I916))),"Yes","No")</f>
        <v>Yes</v>
      </c>
      <c r="B916" s="18" t="str">
        <f t="shared" si="946"/>
        <v>Yes</v>
      </c>
      <c r="C916" s="15" t="str">
        <f t="shared" si="790"/>
        <v>Yes</v>
      </c>
      <c r="D916" s="18" t="str">
        <f t="shared" si="791"/>
        <v>Yes</v>
      </c>
      <c r="E916" s="18" t="str">
        <f t="shared" si="792"/>
        <v>Yes</v>
      </c>
      <c r="F916" s="18" t="str">
        <f t="shared" si="793"/>
        <v>Yes</v>
      </c>
      <c r="G916" s="18" t="str">
        <f t="shared" si="794"/>
        <v>Yes</v>
      </c>
      <c r="H916" s="18" t="str">
        <f t="shared" si="795"/>
        <v>Yes</v>
      </c>
      <c r="I916" s="18" t="str">
        <f t="shared" si="796"/>
        <v>Yes</v>
      </c>
      <c r="J916" s="18" t="str">
        <f t="shared" si="797"/>
        <v>Yes</v>
      </c>
      <c r="K916" s="21">
        <v>914</v>
      </c>
      <c r="L916" s="5" t="s">
        <v>171</v>
      </c>
      <c r="M916" s="5" t="s">
        <v>172</v>
      </c>
      <c r="N916" s="5" t="s">
        <v>2307</v>
      </c>
      <c r="O916" s="5" t="s">
        <v>24</v>
      </c>
      <c r="P916" s="5" t="s">
        <v>5547</v>
      </c>
      <c r="Q916" s="34" t="s">
        <v>5548</v>
      </c>
      <c r="R916" s="21">
        <v>1</v>
      </c>
      <c r="S916" s="5" t="s">
        <v>24</v>
      </c>
      <c r="T916" s="5" t="s">
        <v>5549</v>
      </c>
      <c r="U916" s="34" t="s">
        <v>5550</v>
      </c>
      <c r="V916" s="21">
        <v>1</v>
      </c>
      <c r="W916" s="5" t="s">
        <v>24</v>
      </c>
      <c r="X916" s="5" t="s">
        <v>5551</v>
      </c>
      <c r="Y916" s="34" t="s">
        <v>5552</v>
      </c>
      <c r="Z916" s="21">
        <v>1</v>
      </c>
      <c r="AA916" s="5" t="s">
        <v>2310</v>
      </c>
      <c r="AB916" s="5" t="s">
        <v>5553</v>
      </c>
      <c r="AC916" s="34" t="s">
        <v>5554</v>
      </c>
      <c r="AD916" s="21">
        <v>1</v>
      </c>
    </row>
    <row r="917" spans="1:30" x14ac:dyDescent="0.3">
      <c r="A917" s="18" t="str">
        <f t="shared" ref="A917:B917" si="947">IF(AND(ISNUMBER(SEARCH("Yes",C917)),ISNUMBER(SEARCH("Yes",E917)),ISNUMBER(SEARCH("Yes",G917)),ISNUMBER(SEARCH("Yes",I917))),"Yes","No")</f>
        <v>No</v>
      </c>
      <c r="B917" s="18" t="str">
        <f t="shared" si="947"/>
        <v>No</v>
      </c>
      <c r="C917" s="15" t="str">
        <f t="shared" si="790"/>
        <v>No</v>
      </c>
      <c r="D917" s="18" t="str">
        <f t="shared" si="791"/>
        <v>No</v>
      </c>
      <c r="E917" s="18" t="str">
        <f t="shared" si="792"/>
        <v>No</v>
      </c>
      <c r="F917" s="18" t="str">
        <f t="shared" si="793"/>
        <v>No</v>
      </c>
      <c r="G917" s="18" t="str">
        <f t="shared" si="794"/>
        <v>No</v>
      </c>
      <c r="H917" s="18" t="str">
        <f t="shared" si="795"/>
        <v>No</v>
      </c>
      <c r="I917" s="18" t="str">
        <f t="shared" si="796"/>
        <v>Yes</v>
      </c>
      <c r="J917" s="18" t="str">
        <f t="shared" si="797"/>
        <v>Yes</v>
      </c>
      <c r="K917" s="21">
        <v>915</v>
      </c>
      <c r="L917" s="5" t="s">
        <v>1968</v>
      </c>
      <c r="M917" s="5" t="s">
        <v>1969</v>
      </c>
      <c r="N917" s="5" t="s">
        <v>2307</v>
      </c>
      <c r="O917" s="5" t="s">
        <v>152</v>
      </c>
      <c r="P917" s="5" t="s">
        <v>5555</v>
      </c>
      <c r="Q917" s="34" t="s">
        <v>5556</v>
      </c>
      <c r="R917" s="21">
        <v>1</v>
      </c>
      <c r="S917" s="22"/>
      <c r="T917" s="22"/>
      <c r="U917" s="22"/>
      <c r="V917" s="22"/>
      <c r="W917" s="22"/>
      <c r="X917" s="22"/>
      <c r="Y917" s="22"/>
      <c r="Z917" s="22"/>
      <c r="AA917" s="5" t="s">
        <v>24</v>
      </c>
      <c r="AB917" s="5" t="s">
        <v>5557</v>
      </c>
      <c r="AC917" s="34" t="s">
        <v>5558</v>
      </c>
      <c r="AD917" s="21">
        <v>1</v>
      </c>
    </row>
    <row r="918" spans="1:30" x14ac:dyDescent="0.3">
      <c r="A918" s="18" t="str">
        <f t="shared" ref="A918:B918" si="948">IF(AND(ISNUMBER(SEARCH("Yes",C918)),ISNUMBER(SEARCH("Yes",E918)),ISNUMBER(SEARCH("Yes",G918)),ISNUMBER(SEARCH("Yes",I918))),"Yes","No")</f>
        <v>No</v>
      </c>
      <c r="B918" s="18" t="str">
        <f t="shared" si="948"/>
        <v>No</v>
      </c>
      <c r="C918" s="15" t="str">
        <f t="shared" si="790"/>
        <v>No</v>
      </c>
      <c r="D918" s="18" t="str">
        <f t="shared" si="791"/>
        <v>No</v>
      </c>
      <c r="E918" s="18" t="str">
        <f t="shared" si="792"/>
        <v>No</v>
      </c>
      <c r="F918" s="18" t="str">
        <f t="shared" si="793"/>
        <v>No</v>
      </c>
      <c r="G918" s="18" t="str">
        <f t="shared" si="794"/>
        <v>No</v>
      </c>
      <c r="H918" s="18" t="str">
        <f t="shared" si="795"/>
        <v>No</v>
      </c>
      <c r="I918" s="18" t="str">
        <f t="shared" si="796"/>
        <v>Yes</v>
      </c>
      <c r="J918" s="18" t="str">
        <f t="shared" si="797"/>
        <v>Yes</v>
      </c>
      <c r="K918" s="21">
        <v>916</v>
      </c>
      <c r="L918" s="5" t="s">
        <v>1970</v>
      </c>
      <c r="M918" s="5" t="s">
        <v>5559</v>
      </c>
      <c r="N918" s="5" t="s">
        <v>2307</v>
      </c>
      <c r="O918" s="5" t="s">
        <v>152</v>
      </c>
      <c r="P918" s="5" t="s">
        <v>2449</v>
      </c>
      <c r="Q918" s="34" t="s">
        <v>5560</v>
      </c>
      <c r="R918" s="21">
        <v>1</v>
      </c>
      <c r="S918" s="22"/>
      <c r="T918" s="22"/>
      <c r="U918" s="22"/>
      <c r="V918" s="22"/>
      <c r="W918" s="22"/>
      <c r="X918" s="22"/>
      <c r="Y918" s="22"/>
      <c r="Z918" s="22"/>
      <c r="AA918" s="5" t="s">
        <v>24</v>
      </c>
      <c r="AB918" s="5" t="s">
        <v>5561</v>
      </c>
      <c r="AC918" s="34" t="s">
        <v>5562</v>
      </c>
      <c r="AD918" s="21">
        <v>1</v>
      </c>
    </row>
    <row r="919" spans="1:30" x14ac:dyDescent="0.3">
      <c r="A919" s="18" t="str">
        <f t="shared" ref="A919:B919" si="949">IF(AND(ISNUMBER(SEARCH("Yes",C919)),ISNUMBER(SEARCH("Yes",E919)),ISNUMBER(SEARCH("Yes",G919)),ISNUMBER(SEARCH("Yes",I919))),"Yes","No")</f>
        <v>No</v>
      </c>
      <c r="B919" s="18" t="str">
        <f t="shared" si="949"/>
        <v>No</v>
      </c>
      <c r="C919" s="15" t="str">
        <f t="shared" si="790"/>
        <v>No</v>
      </c>
      <c r="D919" s="18" t="str">
        <f t="shared" si="791"/>
        <v>No</v>
      </c>
      <c r="E919" s="18" t="str">
        <f t="shared" si="792"/>
        <v>No</v>
      </c>
      <c r="F919" s="18" t="str">
        <f t="shared" si="793"/>
        <v>No</v>
      </c>
      <c r="G919" s="18" t="str">
        <f t="shared" si="794"/>
        <v>No</v>
      </c>
      <c r="H919" s="18" t="str">
        <f t="shared" si="795"/>
        <v>No</v>
      </c>
      <c r="I919" s="18" t="str">
        <f t="shared" si="796"/>
        <v>Yes</v>
      </c>
      <c r="J919" s="18" t="str">
        <f t="shared" si="797"/>
        <v>Yes</v>
      </c>
      <c r="K919" s="21">
        <v>917</v>
      </c>
      <c r="L919" s="5" t="s">
        <v>1972</v>
      </c>
      <c r="M919" s="5" t="s">
        <v>1973</v>
      </c>
      <c r="N919" s="5" t="s">
        <v>2307</v>
      </c>
      <c r="O919" s="5" t="s">
        <v>152</v>
      </c>
      <c r="P919" s="5" t="s">
        <v>2321</v>
      </c>
      <c r="Q919" s="34" t="s">
        <v>5563</v>
      </c>
      <c r="R919" s="21">
        <v>1</v>
      </c>
      <c r="S919" s="22"/>
      <c r="T919" s="22"/>
      <c r="U919" s="22"/>
      <c r="V919" s="22"/>
      <c r="W919" s="22"/>
      <c r="X919" s="22"/>
      <c r="Y919" s="22"/>
      <c r="Z919" s="22"/>
      <c r="AA919" s="5" t="s">
        <v>2310</v>
      </c>
      <c r="AB919" s="5" t="s">
        <v>5564</v>
      </c>
      <c r="AC919" s="34" t="s">
        <v>3125</v>
      </c>
      <c r="AD919" s="21">
        <v>1</v>
      </c>
    </row>
    <row r="920" spans="1:30" x14ac:dyDescent="0.3">
      <c r="A920" s="18" t="str">
        <f t="shared" ref="A920:B920" si="950">IF(AND(ISNUMBER(SEARCH("Yes",C920)),ISNUMBER(SEARCH("Yes",E920)),ISNUMBER(SEARCH("Yes",G920)),ISNUMBER(SEARCH("Yes",I920))),"Yes","No")</f>
        <v>No</v>
      </c>
      <c r="B920" s="18" t="str">
        <f t="shared" si="950"/>
        <v>No</v>
      </c>
      <c r="C920" s="15" t="str">
        <f t="shared" si="790"/>
        <v>No</v>
      </c>
      <c r="D920" s="18" t="str">
        <f t="shared" si="791"/>
        <v>No</v>
      </c>
      <c r="E920" s="18" t="str">
        <f t="shared" si="792"/>
        <v>No</v>
      </c>
      <c r="F920" s="18" t="str">
        <f t="shared" si="793"/>
        <v>No</v>
      </c>
      <c r="G920" s="18" t="str">
        <f t="shared" si="794"/>
        <v>No</v>
      </c>
      <c r="H920" s="18" t="str">
        <f t="shared" si="795"/>
        <v>No</v>
      </c>
      <c r="I920" s="18" t="str">
        <f t="shared" si="796"/>
        <v>Yes</v>
      </c>
      <c r="J920" s="18" t="str">
        <f t="shared" si="797"/>
        <v>Yes</v>
      </c>
      <c r="K920" s="21">
        <v>918</v>
      </c>
      <c r="L920" s="5" t="s">
        <v>1974</v>
      </c>
      <c r="M920" s="5" t="s">
        <v>1975</v>
      </c>
      <c r="N920" s="5" t="s">
        <v>2307</v>
      </c>
      <c r="O920" s="5" t="s">
        <v>152</v>
      </c>
      <c r="P920" s="5" t="s">
        <v>4734</v>
      </c>
      <c r="Q920" s="34" t="s">
        <v>5565</v>
      </c>
      <c r="R920" s="21">
        <v>1</v>
      </c>
      <c r="S920" s="22"/>
      <c r="T920" s="22"/>
      <c r="U920" s="22"/>
      <c r="V920" s="22"/>
      <c r="W920" s="22"/>
      <c r="X920" s="22"/>
      <c r="Y920" s="22"/>
      <c r="Z920" s="22"/>
      <c r="AA920" s="5" t="s">
        <v>2310</v>
      </c>
      <c r="AB920" s="5" t="s">
        <v>5566</v>
      </c>
      <c r="AC920" s="34" t="s">
        <v>5567</v>
      </c>
      <c r="AD920" s="21">
        <v>1</v>
      </c>
    </row>
    <row r="921" spans="1:30" x14ac:dyDescent="0.3">
      <c r="A921" s="18" t="str">
        <f t="shared" ref="A921:B921" si="951">IF(AND(ISNUMBER(SEARCH("Yes",C921)),ISNUMBER(SEARCH("Yes",E921)),ISNUMBER(SEARCH("Yes",G921)),ISNUMBER(SEARCH("Yes",I921))),"Yes","No")</f>
        <v>No</v>
      </c>
      <c r="B921" s="18" t="str">
        <f t="shared" si="951"/>
        <v>No</v>
      </c>
      <c r="C921" s="15" t="str">
        <f t="shared" si="790"/>
        <v>No</v>
      </c>
      <c r="D921" s="18" t="str">
        <f t="shared" si="791"/>
        <v>No</v>
      </c>
      <c r="E921" s="18" t="str">
        <f t="shared" si="792"/>
        <v>No</v>
      </c>
      <c r="F921" s="18" t="str">
        <f t="shared" si="793"/>
        <v>No</v>
      </c>
      <c r="G921" s="18" t="str">
        <f t="shared" si="794"/>
        <v>No</v>
      </c>
      <c r="H921" s="18" t="str">
        <f t="shared" si="795"/>
        <v>No</v>
      </c>
      <c r="I921" s="18" t="str">
        <f t="shared" si="796"/>
        <v>Yes</v>
      </c>
      <c r="J921" s="18" t="str">
        <f t="shared" si="797"/>
        <v>Yes</v>
      </c>
      <c r="K921" s="21">
        <v>919</v>
      </c>
      <c r="L921" s="5" t="s">
        <v>1976</v>
      </c>
      <c r="M921" s="5" t="s">
        <v>1977</v>
      </c>
      <c r="N921" s="5" t="s">
        <v>2307</v>
      </c>
      <c r="O921" s="5" t="s">
        <v>152</v>
      </c>
      <c r="P921" s="5" t="s">
        <v>4936</v>
      </c>
      <c r="Q921" s="34" t="s">
        <v>2803</v>
      </c>
      <c r="R921" s="21">
        <v>1</v>
      </c>
      <c r="S921" s="22"/>
      <c r="T921" s="22"/>
      <c r="U921" s="22"/>
      <c r="V921" s="22"/>
      <c r="W921" s="22"/>
      <c r="X921" s="22"/>
      <c r="Y921" s="22"/>
      <c r="Z921" s="22"/>
      <c r="AA921" s="5" t="s">
        <v>2310</v>
      </c>
      <c r="AB921" s="5" t="s">
        <v>2595</v>
      </c>
      <c r="AC921" s="34" t="s">
        <v>5568</v>
      </c>
      <c r="AD921" s="21">
        <v>1</v>
      </c>
    </row>
    <row r="922" spans="1:30" x14ac:dyDescent="0.3">
      <c r="A922" s="18" t="str">
        <f t="shared" ref="A922:B922" si="952">IF(AND(ISNUMBER(SEARCH("Yes",C922)),ISNUMBER(SEARCH("Yes",E922)),ISNUMBER(SEARCH("Yes",G922)),ISNUMBER(SEARCH("Yes",I922))),"Yes","No")</f>
        <v>No</v>
      </c>
      <c r="B922" s="18" t="str">
        <f t="shared" si="952"/>
        <v>No</v>
      </c>
      <c r="C922" s="15" t="str">
        <f t="shared" si="790"/>
        <v>Yes</v>
      </c>
      <c r="D922" s="18" t="str">
        <f t="shared" si="791"/>
        <v>Yes</v>
      </c>
      <c r="E922" s="18" t="str">
        <f t="shared" si="792"/>
        <v>No</v>
      </c>
      <c r="F922" s="18" t="str">
        <f t="shared" si="793"/>
        <v>Yes</v>
      </c>
      <c r="G922" s="18" t="str">
        <f t="shared" si="794"/>
        <v>No</v>
      </c>
      <c r="H922" s="18" t="str">
        <f t="shared" si="795"/>
        <v>No</v>
      </c>
      <c r="I922" s="18" t="str">
        <f t="shared" si="796"/>
        <v>Yes</v>
      </c>
      <c r="J922" s="18" t="str">
        <f t="shared" si="797"/>
        <v>Yes</v>
      </c>
      <c r="K922" s="21">
        <v>920</v>
      </c>
      <c r="L922" s="5" t="s">
        <v>1978</v>
      </c>
      <c r="M922" s="5" t="s">
        <v>1979</v>
      </c>
      <c r="N922" s="5" t="s">
        <v>2307</v>
      </c>
      <c r="O922" s="5" t="s">
        <v>24</v>
      </c>
      <c r="P922" s="5" t="s">
        <v>5569</v>
      </c>
      <c r="Q922" s="34" t="s">
        <v>5570</v>
      </c>
      <c r="R922" s="21">
        <v>1</v>
      </c>
      <c r="S922" s="5" t="s">
        <v>152</v>
      </c>
      <c r="T922" s="5" t="s">
        <v>5571</v>
      </c>
      <c r="U922" s="34" t="s">
        <v>5572</v>
      </c>
      <c r="V922" s="21">
        <v>1</v>
      </c>
      <c r="W922" s="22"/>
      <c r="X922" s="22"/>
      <c r="Y922" s="22"/>
      <c r="Z922" s="22"/>
      <c r="AA922" s="5" t="s">
        <v>2310</v>
      </c>
      <c r="AB922" s="5" t="s">
        <v>5573</v>
      </c>
      <c r="AC922" s="34" t="s">
        <v>5574</v>
      </c>
      <c r="AD922" s="21">
        <v>1</v>
      </c>
    </row>
    <row r="923" spans="1:30" x14ac:dyDescent="0.3">
      <c r="A923" s="18" t="str">
        <f t="shared" ref="A923:B923" si="953">IF(AND(ISNUMBER(SEARCH("Yes",C923)),ISNUMBER(SEARCH("Yes",E923)),ISNUMBER(SEARCH("Yes",G923)),ISNUMBER(SEARCH("Yes",I923))),"Yes","No")</f>
        <v>No</v>
      </c>
      <c r="B923" s="18" t="str">
        <f t="shared" si="953"/>
        <v>No</v>
      </c>
      <c r="C923" s="15" t="str">
        <f t="shared" si="790"/>
        <v>No</v>
      </c>
      <c r="D923" s="18" t="str">
        <f t="shared" si="791"/>
        <v>No</v>
      </c>
      <c r="E923" s="18" t="str">
        <f t="shared" si="792"/>
        <v>No</v>
      </c>
      <c r="F923" s="18" t="str">
        <f t="shared" si="793"/>
        <v>No</v>
      </c>
      <c r="G923" s="18" t="str">
        <f t="shared" si="794"/>
        <v>No</v>
      </c>
      <c r="H923" s="18" t="str">
        <f t="shared" si="795"/>
        <v>No</v>
      </c>
      <c r="I923" s="18" t="str">
        <f t="shared" si="796"/>
        <v>Yes</v>
      </c>
      <c r="J923" s="18" t="str">
        <f t="shared" si="797"/>
        <v>Yes</v>
      </c>
      <c r="K923" s="21">
        <v>921</v>
      </c>
      <c r="L923" s="5" t="s">
        <v>1980</v>
      </c>
      <c r="M923" s="5" t="s">
        <v>1981</v>
      </c>
      <c r="N923" s="5" t="s">
        <v>2307</v>
      </c>
      <c r="O923" s="5" t="s">
        <v>152</v>
      </c>
      <c r="P923" s="5" t="s">
        <v>2358</v>
      </c>
      <c r="Q923" s="34" t="s">
        <v>5575</v>
      </c>
      <c r="R923" s="21">
        <v>1</v>
      </c>
      <c r="S923" s="22"/>
      <c r="T923" s="22"/>
      <c r="U923" s="22"/>
      <c r="V923" s="22"/>
      <c r="W923" s="22"/>
      <c r="X923" s="22"/>
      <c r="Y923" s="22"/>
      <c r="Z923" s="22"/>
      <c r="AA923" s="5" t="s">
        <v>2310</v>
      </c>
      <c r="AB923" s="5" t="s">
        <v>2386</v>
      </c>
      <c r="AC923" s="34" t="s">
        <v>5576</v>
      </c>
      <c r="AD923" s="21">
        <v>1</v>
      </c>
    </row>
    <row r="924" spans="1:30" x14ac:dyDescent="0.3">
      <c r="A924" s="18" t="str">
        <f t="shared" ref="A924:B924" si="954">IF(AND(ISNUMBER(SEARCH("Yes",C924)),ISNUMBER(SEARCH("Yes",E924)),ISNUMBER(SEARCH("Yes",G924)),ISNUMBER(SEARCH("Yes",I924))),"Yes","No")</f>
        <v>No</v>
      </c>
      <c r="B924" s="18" t="str">
        <f t="shared" si="954"/>
        <v>No</v>
      </c>
      <c r="C924" s="15" t="str">
        <f t="shared" si="790"/>
        <v>No</v>
      </c>
      <c r="D924" s="18" t="str">
        <f t="shared" si="791"/>
        <v>No</v>
      </c>
      <c r="E924" s="18" t="str">
        <f t="shared" si="792"/>
        <v>No</v>
      </c>
      <c r="F924" s="18" t="str">
        <f t="shared" si="793"/>
        <v>No</v>
      </c>
      <c r="G924" s="18" t="str">
        <f t="shared" si="794"/>
        <v>No</v>
      </c>
      <c r="H924" s="18" t="str">
        <f t="shared" si="795"/>
        <v>No</v>
      </c>
      <c r="I924" s="18" t="str">
        <f t="shared" si="796"/>
        <v>Yes</v>
      </c>
      <c r="J924" s="18" t="str">
        <f t="shared" si="797"/>
        <v>Yes</v>
      </c>
      <c r="K924" s="21">
        <v>922</v>
      </c>
      <c r="L924" s="5" t="s">
        <v>1982</v>
      </c>
      <c r="M924" s="5" t="s">
        <v>1983</v>
      </c>
      <c r="N924" s="5" t="s">
        <v>2307</v>
      </c>
      <c r="O924" s="5" t="s">
        <v>152</v>
      </c>
      <c r="P924" s="5" t="s">
        <v>5577</v>
      </c>
      <c r="Q924" s="34" t="s">
        <v>5578</v>
      </c>
      <c r="R924" s="21">
        <v>1</v>
      </c>
      <c r="S924" s="22"/>
      <c r="T924" s="22"/>
      <c r="U924" s="22"/>
      <c r="V924" s="22"/>
      <c r="W924" s="22"/>
      <c r="X924" s="22"/>
      <c r="Y924" s="22"/>
      <c r="Z924" s="22"/>
      <c r="AA924" s="5" t="s">
        <v>24</v>
      </c>
      <c r="AB924" s="5" t="s">
        <v>5579</v>
      </c>
      <c r="AC924" s="34" t="s">
        <v>5580</v>
      </c>
      <c r="AD924" s="21">
        <v>1</v>
      </c>
    </row>
    <row r="925" spans="1:30" x14ac:dyDescent="0.3">
      <c r="A925" s="18" t="str">
        <f t="shared" ref="A925:B925" si="955">IF(AND(ISNUMBER(SEARCH("Yes",C925)),ISNUMBER(SEARCH("Yes",E925)),ISNUMBER(SEARCH("Yes",G925)),ISNUMBER(SEARCH("Yes",I925))),"Yes","No")</f>
        <v>No</v>
      </c>
      <c r="B925" s="18" t="str">
        <f t="shared" si="955"/>
        <v>No</v>
      </c>
      <c r="C925" s="15" t="str">
        <f t="shared" si="790"/>
        <v>No</v>
      </c>
      <c r="D925" s="18" t="str">
        <f t="shared" si="791"/>
        <v>No</v>
      </c>
      <c r="E925" s="18" t="str">
        <f t="shared" si="792"/>
        <v>No</v>
      </c>
      <c r="F925" s="18" t="str">
        <f t="shared" si="793"/>
        <v>No</v>
      </c>
      <c r="G925" s="18" t="str">
        <f t="shared" si="794"/>
        <v>No</v>
      </c>
      <c r="H925" s="18" t="str">
        <f t="shared" si="795"/>
        <v>No</v>
      </c>
      <c r="I925" s="18" t="str">
        <f t="shared" si="796"/>
        <v>Yes</v>
      </c>
      <c r="J925" s="18" t="str">
        <f t="shared" si="797"/>
        <v>Yes</v>
      </c>
      <c r="K925" s="21">
        <v>923</v>
      </c>
      <c r="L925" s="5" t="s">
        <v>1984</v>
      </c>
      <c r="M925" s="5" t="s">
        <v>1985</v>
      </c>
      <c r="N925" s="5" t="s">
        <v>2307</v>
      </c>
      <c r="O925" s="5" t="s">
        <v>152</v>
      </c>
      <c r="P925" s="5" t="s">
        <v>5581</v>
      </c>
      <c r="Q925" s="34" t="s">
        <v>5582</v>
      </c>
      <c r="R925" s="21">
        <v>1</v>
      </c>
      <c r="S925" s="22"/>
      <c r="T925" s="22"/>
      <c r="U925" s="22"/>
      <c r="V925" s="22"/>
      <c r="W925" s="22"/>
      <c r="X925" s="22"/>
      <c r="Y925" s="22"/>
      <c r="Z925" s="22"/>
      <c r="AA925" s="5" t="s">
        <v>2310</v>
      </c>
      <c r="AB925" s="5" t="s">
        <v>5583</v>
      </c>
      <c r="AC925" s="34" t="s">
        <v>5584</v>
      </c>
      <c r="AD925" s="21">
        <v>1</v>
      </c>
    </row>
    <row r="926" spans="1:30" x14ac:dyDescent="0.3">
      <c r="A926" s="18" t="str">
        <f t="shared" ref="A926:B926" si="956">IF(AND(ISNUMBER(SEARCH("Yes",C926)),ISNUMBER(SEARCH("Yes",E926)),ISNUMBER(SEARCH("Yes",G926)),ISNUMBER(SEARCH("Yes",I926))),"Yes","No")</f>
        <v>No</v>
      </c>
      <c r="B926" s="18" t="str">
        <f t="shared" si="956"/>
        <v>No</v>
      </c>
      <c r="C926" s="15" t="str">
        <f t="shared" si="790"/>
        <v>No</v>
      </c>
      <c r="D926" s="18" t="str">
        <f t="shared" si="791"/>
        <v>No</v>
      </c>
      <c r="E926" s="18" t="str">
        <f t="shared" si="792"/>
        <v>No</v>
      </c>
      <c r="F926" s="18" t="str">
        <f t="shared" si="793"/>
        <v>No</v>
      </c>
      <c r="G926" s="18" t="str">
        <f t="shared" si="794"/>
        <v>No</v>
      </c>
      <c r="H926" s="18" t="str">
        <f t="shared" si="795"/>
        <v>No</v>
      </c>
      <c r="I926" s="18" t="str">
        <f t="shared" si="796"/>
        <v>Yes</v>
      </c>
      <c r="J926" s="18" t="str">
        <f t="shared" si="797"/>
        <v>Yes</v>
      </c>
      <c r="K926" s="21">
        <v>924</v>
      </c>
      <c r="L926" s="5" t="s">
        <v>1986</v>
      </c>
      <c r="M926" s="5" t="s">
        <v>1987</v>
      </c>
      <c r="N926" s="5" t="s">
        <v>2307</v>
      </c>
      <c r="O926" s="5" t="s">
        <v>152</v>
      </c>
      <c r="P926" s="5" t="s">
        <v>4568</v>
      </c>
      <c r="Q926" s="34" t="s">
        <v>5585</v>
      </c>
      <c r="R926" s="21">
        <v>1</v>
      </c>
      <c r="S926" s="22"/>
      <c r="T926" s="22"/>
      <c r="U926" s="22"/>
      <c r="V926" s="22"/>
      <c r="W926" s="22"/>
      <c r="X926" s="22"/>
      <c r="Y926" s="22"/>
      <c r="Z926" s="22"/>
      <c r="AA926" s="5" t="s">
        <v>2310</v>
      </c>
      <c r="AB926" s="5" t="s">
        <v>2997</v>
      </c>
      <c r="AC926" s="34" t="s">
        <v>2973</v>
      </c>
      <c r="AD926" s="21">
        <v>1</v>
      </c>
    </row>
    <row r="927" spans="1:30" x14ac:dyDescent="0.3">
      <c r="A927" s="18" t="str">
        <f t="shared" ref="A927:B927" si="957">IF(AND(ISNUMBER(SEARCH("Yes",C927)),ISNUMBER(SEARCH("Yes",E927)),ISNUMBER(SEARCH("Yes",G927)),ISNUMBER(SEARCH("Yes",I927))),"Yes","No")</f>
        <v>No</v>
      </c>
      <c r="B927" s="18" t="str">
        <f t="shared" si="957"/>
        <v>No</v>
      </c>
      <c r="C927" s="15" t="str">
        <f t="shared" si="790"/>
        <v>No</v>
      </c>
      <c r="D927" s="18" t="str">
        <f t="shared" si="791"/>
        <v>No</v>
      </c>
      <c r="E927" s="18" t="str">
        <f t="shared" si="792"/>
        <v>No</v>
      </c>
      <c r="F927" s="18" t="str">
        <f t="shared" si="793"/>
        <v>No</v>
      </c>
      <c r="G927" s="18" t="str">
        <f t="shared" si="794"/>
        <v>No</v>
      </c>
      <c r="H927" s="18" t="str">
        <f t="shared" si="795"/>
        <v>No</v>
      </c>
      <c r="I927" s="18" t="str">
        <f t="shared" si="796"/>
        <v>Yes</v>
      </c>
      <c r="J927" s="18" t="str">
        <f t="shared" si="797"/>
        <v>Yes</v>
      </c>
      <c r="K927" s="21">
        <v>925</v>
      </c>
      <c r="L927" s="5" t="s">
        <v>1988</v>
      </c>
      <c r="M927" s="5" t="s">
        <v>1989</v>
      </c>
      <c r="N927" s="5" t="s">
        <v>2307</v>
      </c>
      <c r="O927" s="5" t="s">
        <v>152</v>
      </c>
      <c r="P927" s="5" t="s">
        <v>2435</v>
      </c>
      <c r="Q927" s="34" t="s">
        <v>5586</v>
      </c>
      <c r="R927" s="21">
        <v>1</v>
      </c>
      <c r="S927" s="22"/>
      <c r="T927" s="22"/>
      <c r="U927" s="22"/>
      <c r="V927" s="22"/>
      <c r="W927" s="22"/>
      <c r="X927" s="22"/>
      <c r="Y927" s="22"/>
      <c r="Z927" s="22"/>
      <c r="AA927" s="5" t="s">
        <v>2310</v>
      </c>
      <c r="AB927" s="5" t="s">
        <v>5587</v>
      </c>
      <c r="AC927" s="34" t="s">
        <v>5588</v>
      </c>
      <c r="AD927" s="21">
        <v>1</v>
      </c>
    </row>
    <row r="928" spans="1:30" x14ac:dyDescent="0.3">
      <c r="A928" s="18" t="str">
        <f t="shared" ref="A928:B928" si="958">IF(AND(ISNUMBER(SEARCH("Yes",C928)),ISNUMBER(SEARCH("Yes",E928)),ISNUMBER(SEARCH("Yes",G928)),ISNUMBER(SEARCH("Yes",I928))),"Yes","No")</f>
        <v>No</v>
      </c>
      <c r="B928" s="18" t="str">
        <f t="shared" si="958"/>
        <v>No</v>
      </c>
      <c r="C928" s="15" t="str">
        <f t="shared" si="790"/>
        <v>No</v>
      </c>
      <c r="D928" s="18" t="str">
        <f t="shared" si="791"/>
        <v>No</v>
      </c>
      <c r="E928" s="18" t="str">
        <f t="shared" si="792"/>
        <v>No</v>
      </c>
      <c r="F928" s="18" t="str">
        <f t="shared" si="793"/>
        <v>No</v>
      </c>
      <c r="G928" s="18" t="str">
        <f t="shared" si="794"/>
        <v>No</v>
      </c>
      <c r="H928" s="18" t="str">
        <f t="shared" si="795"/>
        <v>No</v>
      </c>
      <c r="I928" s="18" t="str">
        <f t="shared" si="796"/>
        <v>Yes</v>
      </c>
      <c r="J928" s="18" t="str">
        <f t="shared" si="797"/>
        <v>Yes</v>
      </c>
      <c r="K928" s="21">
        <v>926</v>
      </c>
      <c r="L928" s="5" t="s">
        <v>1990</v>
      </c>
      <c r="M928" s="5" t="s">
        <v>1991</v>
      </c>
      <c r="N928" s="5" t="s">
        <v>2307</v>
      </c>
      <c r="O928" s="5" t="s">
        <v>152</v>
      </c>
      <c r="P928" s="5" t="s">
        <v>2724</v>
      </c>
      <c r="Q928" s="34" t="s">
        <v>5589</v>
      </c>
      <c r="R928" s="21">
        <v>1</v>
      </c>
      <c r="S928" s="22"/>
      <c r="T928" s="22"/>
      <c r="U928" s="22"/>
      <c r="V928" s="22"/>
      <c r="W928" s="22"/>
      <c r="X928" s="22"/>
      <c r="Y928" s="22"/>
      <c r="Z928" s="22"/>
      <c r="AA928" s="5" t="s">
        <v>2310</v>
      </c>
      <c r="AB928" s="5" t="s">
        <v>5590</v>
      </c>
      <c r="AC928" s="34" t="s">
        <v>5591</v>
      </c>
      <c r="AD928" s="21">
        <v>1</v>
      </c>
    </row>
    <row r="929" spans="1:30" x14ac:dyDescent="0.3">
      <c r="A929" s="18" t="str">
        <f t="shared" ref="A929:B929" si="959">IF(AND(ISNUMBER(SEARCH("Yes",C929)),ISNUMBER(SEARCH("Yes",E929)),ISNUMBER(SEARCH("Yes",G929)),ISNUMBER(SEARCH("Yes",I929))),"Yes","No")</f>
        <v>No</v>
      </c>
      <c r="B929" s="18" t="str">
        <f t="shared" si="959"/>
        <v>No</v>
      </c>
      <c r="C929" s="15" t="str">
        <f t="shared" si="790"/>
        <v>No</v>
      </c>
      <c r="D929" s="18" t="str">
        <f t="shared" si="791"/>
        <v>No</v>
      </c>
      <c r="E929" s="18" t="str">
        <f t="shared" si="792"/>
        <v>No</v>
      </c>
      <c r="F929" s="18" t="str">
        <f t="shared" si="793"/>
        <v>No</v>
      </c>
      <c r="G929" s="18" t="str">
        <f t="shared" si="794"/>
        <v>No</v>
      </c>
      <c r="H929" s="18" t="str">
        <f t="shared" si="795"/>
        <v>No</v>
      </c>
      <c r="I929" s="18" t="str">
        <f t="shared" si="796"/>
        <v>Yes</v>
      </c>
      <c r="J929" s="18" t="str">
        <f t="shared" si="797"/>
        <v>Yes</v>
      </c>
      <c r="K929" s="21">
        <v>927</v>
      </c>
      <c r="L929" s="5" t="s">
        <v>1992</v>
      </c>
      <c r="M929" s="5" t="s">
        <v>1993</v>
      </c>
      <c r="N929" s="5" t="s">
        <v>2307</v>
      </c>
      <c r="O929" s="5" t="s">
        <v>152</v>
      </c>
      <c r="P929" s="5" t="s">
        <v>4634</v>
      </c>
      <c r="Q929" s="34" t="s">
        <v>4635</v>
      </c>
      <c r="R929" s="21">
        <v>1</v>
      </c>
      <c r="S929" s="22"/>
      <c r="T929" s="22"/>
      <c r="U929" s="22"/>
      <c r="V929" s="22"/>
      <c r="W929" s="22"/>
      <c r="X929" s="22"/>
      <c r="Y929" s="22"/>
      <c r="Z929" s="22"/>
      <c r="AA929" s="5" t="s">
        <v>2310</v>
      </c>
      <c r="AB929" s="5" t="s">
        <v>2719</v>
      </c>
      <c r="AC929" s="34" t="s">
        <v>2720</v>
      </c>
      <c r="AD929" s="21">
        <v>1</v>
      </c>
    </row>
    <row r="930" spans="1:30" x14ac:dyDescent="0.3">
      <c r="A930" s="18" t="str">
        <f t="shared" ref="A930:B930" si="960">IF(AND(ISNUMBER(SEARCH("Yes",C930)),ISNUMBER(SEARCH("Yes",E930)),ISNUMBER(SEARCH("Yes",G930)),ISNUMBER(SEARCH("Yes",I930))),"Yes","No")</f>
        <v>No</v>
      </c>
      <c r="B930" s="18" t="str">
        <f t="shared" si="960"/>
        <v>No</v>
      </c>
      <c r="C930" s="15" t="str">
        <f t="shared" si="790"/>
        <v>No</v>
      </c>
      <c r="D930" s="18" t="str">
        <f t="shared" si="791"/>
        <v>No</v>
      </c>
      <c r="E930" s="18" t="str">
        <f t="shared" si="792"/>
        <v>No</v>
      </c>
      <c r="F930" s="18" t="str">
        <f t="shared" si="793"/>
        <v>No</v>
      </c>
      <c r="G930" s="18" t="str">
        <f t="shared" si="794"/>
        <v>No</v>
      </c>
      <c r="H930" s="18" t="str">
        <f t="shared" si="795"/>
        <v>No</v>
      </c>
      <c r="I930" s="18" t="str">
        <f t="shared" si="796"/>
        <v>Yes</v>
      </c>
      <c r="J930" s="18" t="str">
        <f t="shared" si="797"/>
        <v>Yes</v>
      </c>
      <c r="K930" s="21">
        <v>928</v>
      </c>
      <c r="L930" s="5" t="s">
        <v>1994</v>
      </c>
      <c r="M930" s="5" t="s">
        <v>1995</v>
      </c>
      <c r="N930" s="5" t="s">
        <v>2307</v>
      </c>
      <c r="O930" s="5" t="s">
        <v>152</v>
      </c>
      <c r="P930" s="5" t="s">
        <v>2724</v>
      </c>
      <c r="Q930" s="34" t="s">
        <v>5592</v>
      </c>
      <c r="R930" s="21">
        <v>1</v>
      </c>
      <c r="S930" s="22"/>
      <c r="T930" s="22"/>
      <c r="U930" s="22"/>
      <c r="V930" s="22"/>
      <c r="W930" s="22"/>
      <c r="X930" s="22"/>
      <c r="Y930" s="22"/>
      <c r="Z930" s="22"/>
      <c r="AA930" s="5" t="s">
        <v>2310</v>
      </c>
      <c r="AB930" s="5" t="s">
        <v>3007</v>
      </c>
      <c r="AC930" s="34" t="s">
        <v>3008</v>
      </c>
      <c r="AD930" s="21">
        <v>1</v>
      </c>
    </row>
    <row r="931" spans="1:30" x14ac:dyDescent="0.3">
      <c r="A931" s="18" t="str">
        <f t="shared" ref="A931:B931" si="961">IF(AND(ISNUMBER(SEARCH("Yes",C931)),ISNUMBER(SEARCH("Yes",E931)),ISNUMBER(SEARCH("Yes",G931)),ISNUMBER(SEARCH("Yes",I931))),"Yes","No")</f>
        <v>Yes</v>
      </c>
      <c r="B931" s="18" t="str">
        <f t="shared" si="961"/>
        <v>Yes</v>
      </c>
      <c r="C931" s="15" t="str">
        <f t="shared" si="790"/>
        <v>Yes</v>
      </c>
      <c r="D931" s="18" t="str">
        <f t="shared" si="791"/>
        <v>Yes</v>
      </c>
      <c r="E931" s="18" t="str">
        <f t="shared" si="792"/>
        <v>Yes</v>
      </c>
      <c r="F931" s="18" t="str">
        <f t="shared" si="793"/>
        <v>Yes</v>
      </c>
      <c r="G931" s="18" t="str">
        <f t="shared" si="794"/>
        <v>Yes</v>
      </c>
      <c r="H931" s="18" t="str">
        <f t="shared" si="795"/>
        <v>Yes</v>
      </c>
      <c r="I931" s="18" t="str">
        <f t="shared" si="796"/>
        <v>Yes</v>
      </c>
      <c r="J931" s="18" t="str">
        <f t="shared" si="797"/>
        <v>Yes</v>
      </c>
      <c r="K931" s="21">
        <v>929</v>
      </c>
      <c r="L931" s="5" t="s">
        <v>56</v>
      </c>
      <c r="M931" s="5" t="s">
        <v>313</v>
      </c>
      <c r="N931" s="5" t="s">
        <v>2307</v>
      </c>
      <c r="O931" s="5" t="s">
        <v>2310</v>
      </c>
      <c r="P931" s="5" t="s">
        <v>5593</v>
      </c>
      <c r="Q931" s="34" t="s">
        <v>5594</v>
      </c>
      <c r="R931" s="21">
        <v>1</v>
      </c>
      <c r="S931" s="5" t="s">
        <v>24</v>
      </c>
      <c r="T931" s="5" t="s">
        <v>5595</v>
      </c>
      <c r="U931" s="34" t="s">
        <v>5596</v>
      </c>
      <c r="V931" s="21">
        <v>1</v>
      </c>
      <c r="W931" s="5" t="s">
        <v>24</v>
      </c>
      <c r="X931" s="5" t="s">
        <v>5597</v>
      </c>
      <c r="Y931" s="34" t="s">
        <v>5598</v>
      </c>
      <c r="Z931" s="21">
        <v>1</v>
      </c>
      <c r="AA931" s="5" t="s">
        <v>24</v>
      </c>
      <c r="AB931" s="5" t="s">
        <v>5599</v>
      </c>
      <c r="AC931" s="34" t="s">
        <v>5600</v>
      </c>
      <c r="AD931" s="21">
        <v>1</v>
      </c>
    </row>
    <row r="932" spans="1:30" x14ac:dyDescent="0.3">
      <c r="A932" s="18" t="str">
        <f t="shared" ref="A932:B932" si="962">IF(AND(ISNUMBER(SEARCH("Yes",C932)),ISNUMBER(SEARCH("Yes",E932)),ISNUMBER(SEARCH("Yes",G932)),ISNUMBER(SEARCH("Yes",I932))),"Yes","No")</f>
        <v>No</v>
      </c>
      <c r="B932" s="18" t="str">
        <f t="shared" si="962"/>
        <v>No</v>
      </c>
      <c r="C932" s="15" t="str">
        <f t="shared" si="790"/>
        <v>No</v>
      </c>
      <c r="D932" s="18" t="str">
        <f t="shared" si="791"/>
        <v>No</v>
      </c>
      <c r="E932" s="18" t="str">
        <f t="shared" si="792"/>
        <v>No</v>
      </c>
      <c r="F932" s="18" t="str">
        <f t="shared" si="793"/>
        <v>No</v>
      </c>
      <c r="G932" s="18" t="str">
        <f t="shared" si="794"/>
        <v>No</v>
      </c>
      <c r="H932" s="18" t="str">
        <f t="shared" si="795"/>
        <v>No</v>
      </c>
      <c r="I932" s="18" t="str">
        <f t="shared" si="796"/>
        <v>Yes</v>
      </c>
      <c r="J932" s="18" t="str">
        <f t="shared" si="797"/>
        <v>Yes</v>
      </c>
      <c r="K932" s="21">
        <v>930</v>
      </c>
      <c r="L932" s="5" t="s">
        <v>1996</v>
      </c>
      <c r="M932" s="5" t="s">
        <v>1997</v>
      </c>
      <c r="N932" s="5" t="s">
        <v>2307</v>
      </c>
      <c r="O932" s="5" t="s">
        <v>152</v>
      </c>
      <c r="P932" s="5" t="s">
        <v>2431</v>
      </c>
      <c r="Q932" s="34" t="s">
        <v>5601</v>
      </c>
      <c r="R932" s="21">
        <v>1</v>
      </c>
      <c r="S932" s="22"/>
      <c r="T932" s="22"/>
      <c r="U932" s="22"/>
      <c r="V932" s="22"/>
      <c r="W932" s="22"/>
      <c r="X932" s="22"/>
      <c r="Y932" s="22"/>
      <c r="Z932" s="22"/>
      <c r="AA932" s="5" t="s">
        <v>2310</v>
      </c>
      <c r="AB932" s="5" t="s">
        <v>5602</v>
      </c>
      <c r="AC932" s="34" t="s">
        <v>5603</v>
      </c>
      <c r="AD932" s="21">
        <v>1</v>
      </c>
    </row>
    <row r="933" spans="1:30" x14ac:dyDescent="0.3">
      <c r="A933" s="18" t="str">
        <f t="shared" ref="A933:B933" si="963">IF(AND(ISNUMBER(SEARCH("Yes",C933)),ISNUMBER(SEARCH("Yes",E933)),ISNUMBER(SEARCH("Yes",G933)),ISNUMBER(SEARCH("Yes",I933))),"Yes","No")</f>
        <v>No</v>
      </c>
      <c r="B933" s="18" t="str">
        <f t="shared" si="963"/>
        <v>No</v>
      </c>
      <c r="C933" s="15" t="str">
        <f t="shared" si="790"/>
        <v>No</v>
      </c>
      <c r="D933" s="18" t="str">
        <f t="shared" si="791"/>
        <v>No</v>
      </c>
      <c r="E933" s="18" t="str">
        <f t="shared" si="792"/>
        <v>No</v>
      </c>
      <c r="F933" s="18" t="str">
        <f t="shared" si="793"/>
        <v>No</v>
      </c>
      <c r="G933" s="18" t="str">
        <f t="shared" si="794"/>
        <v>No</v>
      </c>
      <c r="H933" s="18" t="str">
        <f t="shared" si="795"/>
        <v>No</v>
      </c>
      <c r="I933" s="18" t="str">
        <f t="shared" si="796"/>
        <v>Yes</v>
      </c>
      <c r="J933" s="18" t="str">
        <f t="shared" si="797"/>
        <v>Yes</v>
      </c>
      <c r="K933" s="21">
        <v>931</v>
      </c>
      <c r="L933" s="5" t="s">
        <v>1998</v>
      </c>
      <c r="M933" s="5" t="s">
        <v>1999</v>
      </c>
      <c r="N933" s="5" t="s">
        <v>2307</v>
      </c>
      <c r="O933" s="5" t="s">
        <v>152</v>
      </c>
      <c r="P933" s="5" t="s">
        <v>2724</v>
      </c>
      <c r="Q933" s="34" t="s">
        <v>5604</v>
      </c>
      <c r="R933" s="21">
        <v>1</v>
      </c>
      <c r="S933" s="22"/>
      <c r="T933" s="22"/>
      <c r="U933" s="22"/>
      <c r="V933" s="22"/>
      <c r="W933" s="22"/>
      <c r="X933" s="22"/>
      <c r="Y933" s="22"/>
      <c r="Z933" s="22"/>
      <c r="AA933" s="5" t="s">
        <v>2310</v>
      </c>
      <c r="AB933" s="5" t="s">
        <v>2422</v>
      </c>
      <c r="AC933" s="34" t="s">
        <v>2723</v>
      </c>
      <c r="AD933" s="21">
        <v>1</v>
      </c>
    </row>
    <row r="934" spans="1:30" x14ac:dyDescent="0.3">
      <c r="A934" s="18" t="str">
        <f t="shared" ref="A934:B934" si="964">IF(AND(ISNUMBER(SEARCH("Yes",C934)),ISNUMBER(SEARCH("Yes",E934)),ISNUMBER(SEARCH("Yes",G934)),ISNUMBER(SEARCH("Yes",I934))),"Yes","No")</f>
        <v>No</v>
      </c>
      <c r="B934" s="18" t="str">
        <f t="shared" si="964"/>
        <v>No</v>
      </c>
      <c r="C934" s="15" t="str">
        <f t="shared" si="790"/>
        <v>No</v>
      </c>
      <c r="D934" s="18" t="str">
        <f t="shared" si="791"/>
        <v>No</v>
      </c>
      <c r="E934" s="18" t="str">
        <f t="shared" si="792"/>
        <v>No</v>
      </c>
      <c r="F934" s="18" t="str">
        <f t="shared" si="793"/>
        <v>No</v>
      </c>
      <c r="G934" s="18" t="str">
        <f t="shared" si="794"/>
        <v>No</v>
      </c>
      <c r="H934" s="18" t="str">
        <f t="shared" si="795"/>
        <v>No</v>
      </c>
      <c r="I934" s="18" t="str">
        <f t="shared" si="796"/>
        <v>Yes</v>
      </c>
      <c r="J934" s="18" t="str">
        <f t="shared" si="797"/>
        <v>Yes</v>
      </c>
      <c r="K934" s="21">
        <v>932</v>
      </c>
      <c r="L934" s="5" t="s">
        <v>2000</v>
      </c>
      <c r="M934" s="5" t="s">
        <v>2001</v>
      </c>
      <c r="N934" s="5" t="s">
        <v>2307</v>
      </c>
      <c r="O934" s="5" t="s">
        <v>152</v>
      </c>
      <c r="P934" s="5" t="s">
        <v>2431</v>
      </c>
      <c r="Q934" s="34" t="s">
        <v>5605</v>
      </c>
      <c r="R934" s="21">
        <v>1</v>
      </c>
      <c r="S934" s="22"/>
      <c r="T934" s="22"/>
      <c r="U934" s="22"/>
      <c r="V934" s="22"/>
      <c r="W934" s="22"/>
      <c r="X934" s="22"/>
      <c r="Y934" s="22"/>
      <c r="Z934" s="22"/>
      <c r="AA934" s="5" t="s">
        <v>2310</v>
      </c>
      <c r="AB934" s="5" t="s">
        <v>5606</v>
      </c>
      <c r="AC934" s="34" t="s">
        <v>5607</v>
      </c>
      <c r="AD934" s="21">
        <v>1</v>
      </c>
    </row>
    <row r="935" spans="1:30" x14ac:dyDescent="0.3">
      <c r="A935" s="18" t="str">
        <f t="shared" ref="A935:B935" si="965">IF(AND(ISNUMBER(SEARCH("Yes",C935)),ISNUMBER(SEARCH("Yes",E935)),ISNUMBER(SEARCH("Yes",G935)),ISNUMBER(SEARCH("Yes",I935))),"Yes","No")</f>
        <v>No</v>
      </c>
      <c r="B935" s="18" t="str">
        <f t="shared" si="965"/>
        <v>No</v>
      </c>
      <c r="C935" s="15" t="str">
        <f t="shared" si="790"/>
        <v>No</v>
      </c>
      <c r="D935" s="18" t="str">
        <f t="shared" si="791"/>
        <v>No</v>
      </c>
      <c r="E935" s="18" t="str">
        <f t="shared" si="792"/>
        <v>No</v>
      </c>
      <c r="F935" s="18" t="str">
        <f t="shared" si="793"/>
        <v>No</v>
      </c>
      <c r="G935" s="18" t="str">
        <f t="shared" si="794"/>
        <v>No</v>
      </c>
      <c r="H935" s="18" t="str">
        <f t="shared" si="795"/>
        <v>No</v>
      </c>
      <c r="I935" s="18" t="str">
        <f t="shared" si="796"/>
        <v>Yes</v>
      </c>
      <c r="J935" s="18" t="str">
        <f t="shared" si="797"/>
        <v>Yes</v>
      </c>
      <c r="K935" s="21">
        <v>933</v>
      </c>
      <c r="L935" s="5" t="s">
        <v>2002</v>
      </c>
      <c r="M935" s="5" t="s">
        <v>2003</v>
      </c>
      <c r="N935" s="5" t="s">
        <v>2307</v>
      </c>
      <c r="O935" s="5" t="s">
        <v>152</v>
      </c>
      <c r="P935" s="5" t="s">
        <v>5608</v>
      </c>
      <c r="Q935" s="34" t="s">
        <v>5609</v>
      </c>
      <c r="R935" s="21">
        <v>1</v>
      </c>
      <c r="S935" s="22"/>
      <c r="T935" s="22"/>
      <c r="U935" s="22"/>
      <c r="V935" s="22"/>
      <c r="W935" s="22"/>
      <c r="X935" s="22"/>
      <c r="Y935" s="22"/>
      <c r="Z935" s="22"/>
      <c r="AA935" s="5" t="s">
        <v>2310</v>
      </c>
      <c r="AB935" s="5" t="s">
        <v>2997</v>
      </c>
      <c r="AC935" s="34" t="s">
        <v>4286</v>
      </c>
      <c r="AD935" s="21">
        <v>1</v>
      </c>
    </row>
    <row r="936" spans="1:30" x14ac:dyDescent="0.3">
      <c r="A936" s="18" t="str">
        <f t="shared" ref="A936:B936" si="966">IF(AND(ISNUMBER(SEARCH("Yes",C936)),ISNUMBER(SEARCH("Yes",E936)),ISNUMBER(SEARCH("Yes",G936)),ISNUMBER(SEARCH("Yes",I936))),"Yes","No")</f>
        <v>No</v>
      </c>
      <c r="B936" s="18" t="str">
        <f t="shared" si="966"/>
        <v>No</v>
      </c>
      <c r="C936" s="15" t="str">
        <f t="shared" si="790"/>
        <v>No</v>
      </c>
      <c r="D936" s="18" t="str">
        <f t="shared" si="791"/>
        <v>No</v>
      </c>
      <c r="E936" s="18" t="str">
        <f t="shared" si="792"/>
        <v>No</v>
      </c>
      <c r="F936" s="18" t="str">
        <f t="shared" si="793"/>
        <v>No</v>
      </c>
      <c r="G936" s="18" t="str">
        <f t="shared" si="794"/>
        <v>No</v>
      </c>
      <c r="H936" s="18" t="str">
        <f t="shared" si="795"/>
        <v>No</v>
      </c>
      <c r="I936" s="18" t="str">
        <f t="shared" si="796"/>
        <v>Yes</v>
      </c>
      <c r="J936" s="18" t="str">
        <f t="shared" si="797"/>
        <v>Yes</v>
      </c>
      <c r="K936" s="21">
        <v>934</v>
      </c>
      <c r="L936" s="5" t="s">
        <v>2004</v>
      </c>
      <c r="M936" s="5" t="s">
        <v>2005</v>
      </c>
      <c r="N936" s="5" t="s">
        <v>2307</v>
      </c>
      <c r="O936" s="5" t="s">
        <v>152</v>
      </c>
      <c r="P936" s="5" t="s">
        <v>2392</v>
      </c>
      <c r="Q936" s="34" t="s">
        <v>5610</v>
      </c>
      <c r="R936" s="21">
        <v>1</v>
      </c>
      <c r="S936" s="22"/>
      <c r="T936" s="22"/>
      <c r="U936" s="22"/>
      <c r="V936" s="22"/>
      <c r="W936" s="22"/>
      <c r="X936" s="22"/>
      <c r="Y936" s="22"/>
      <c r="Z936" s="22"/>
      <c r="AA936" s="5" t="s">
        <v>24</v>
      </c>
      <c r="AB936" s="5" t="s">
        <v>5611</v>
      </c>
      <c r="AC936" s="34" t="s">
        <v>2776</v>
      </c>
      <c r="AD936" s="21">
        <v>1</v>
      </c>
    </row>
    <row r="937" spans="1:30" x14ac:dyDescent="0.3">
      <c r="A937" s="18" t="str">
        <f t="shared" ref="A937:B937" si="967">IF(AND(ISNUMBER(SEARCH("Yes",C937)),ISNUMBER(SEARCH("Yes",E937)),ISNUMBER(SEARCH("Yes",G937)),ISNUMBER(SEARCH("Yes",I937))),"Yes","No")</f>
        <v>No</v>
      </c>
      <c r="B937" s="18" t="str">
        <f t="shared" si="967"/>
        <v>No</v>
      </c>
      <c r="C937" s="15" t="str">
        <f t="shared" si="790"/>
        <v>No</v>
      </c>
      <c r="D937" s="18" t="str">
        <f t="shared" si="791"/>
        <v>No</v>
      </c>
      <c r="E937" s="18" t="str">
        <f t="shared" si="792"/>
        <v>No</v>
      </c>
      <c r="F937" s="18" t="str">
        <f t="shared" si="793"/>
        <v>No</v>
      </c>
      <c r="G937" s="18" t="str">
        <f t="shared" si="794"/>
        <v>No</v>
      </c>
      <c r="H937" s="18" t="str">
        <f t="shared" si="795"/>
        <v>No</v>
      </c>
      <c r="I937" s="18" t="str">
        <f t="shared" si="796"/>
        <v>Yes</v>
      </c>
      <c r="J937" s="18" t="str">
        <f t="shared" si="797"/>
        <v>Yes</v>
      </c>
      <c r="K937" s="21">
        <v>935</v>
      </c>
      <c r="L937" s="5" t="s">
        <v>2006</v>
      </c>
      <c r="M937" s="5" t="s">
        <v>2007</v>
      </c>
      <c r="N937" s="5" t="s">
        <v>2307</v>
      </c>
      <c r="O937" s="5" t="s">
        <v>152</v>
      </c>
      <c r="P937" s="5" t="s">
        <v>5612</v>
      </c>
      <c r="Q937" s="34" t="s">
        <v>5613</v>
      </c>
      <c r="R937" s="21">
        <v>1</v>
      </c>
      <c r="S937" s="22"/>
      <c r="T937" s="22"/>
      <c r="U937" s="22"/>
      <c r="V937" s="22"/>
      <c r="W937" s="22"/>
      <c r="X937" s="22"/>
      <c r="Y937" s="22"/>
      <c r="Z937" s="22"/>
      <c r="AA937" s="5" t="s">
        <v>2310</v>
      </c>
      <c r="AB937" s="5" t="s">
        <v>2422</v>
      </c>
      <c r="AC937" s="34" t="s">
        <v>2471</v>
      </c>
      <c r="AD937" s="21">
        <v>1</v>
      </c>
    </row>
    <row r="938" spans="1:30" x14ac:dyDescent="0.3">
      <c r="A938" s="18" t="str">
        <f t="shared" ref="A938:B938" si="968">IF(AND(ISNUMBER(SEARCH("Yes",C938)),ISNUMBER(SEARCH("Yes",E938)),ISNUMBER(SEARCH("Yes",G938)),ISNUMBER(SEARCH("Yes",I938))),"Yes","No")</f>
        <v>No</v>
      </c>
      <c r="B938" s="18" t="str">
        <f t="shared" si="968"/>
        <v>No</v>
      </c>
      <c r="C938" s="15" t="str">
        <f t="shared" si="790"/>
        <v>No</v>
      </c>
      <c r="D938" s="18" t="str">
        <f t="shared" si="791"/>
        <v>No</v>
      </c>
      <c r="E938" s="18" t="str">
        <f t="shared" si="792"/>
        <v>No</v>
      </c>
      <c r="F938" s="18" t="str">
        <f t="shared" si="793"/>
        <v>No</v>
      </c>
      <c r="G938" s="18" t="str">
        <f t="shared" si="794"/>
        <v>No</v>
      </c>
      <c r="H938" s="18" t="str">
        <f t="shared" si="795"/>
        <v>No</v>
      </c>
      <c r="I938" s="18" t="str">
        <f t="shared" si="796"/>
        <v>Yes</v>
      </c>
      <c r="J938" s="18" t="str">
        <f t="shared" si="797"/>
        <v>Yes</v>
      </c>
      <c r="K938" s="21">
        <v>936</v>
      </c>
      <c r="L938" s="5" t="s">
        <v>2008</v>
      </c>
      <c r="M938" s="5" t="s">
        <v>2009</v>
      </c>
      <c r="N938" s="5" t="s">
        <v>2307</v>
      </c>
      <c r="O938" s="5" t="s">
        <v>152</v>
      </c>
      <c r="P938" s="5" t="s">
        <v>5614</v>
      </c>
      <c r="Q938" s="34" t="s">
        <v>5615</v>
      </c>
      <c r="R938" s="21">
        <v>1</v>
      </c>
      <c r="S938" s="22"/>
      <c r="T938" s="22"/>
      <c r="U938" s="22"/>
      <c r="V938" s="22"/>
      <c r="W938" s="22"/>
      <c r="X938" s="22"/>
      <c r="Y938" s="22"/>
      <c r="Z938" s="22"/>
      <c r="AA938" s="5" t="s">
        <v>2310</v>
      </c>
      <c r="AB938" s="5" t="s">
        <v>5616</v>
      </c>
      <c r="AC938" s="34" t="s">
        <v>5617</v>
      </c>
      <c r="AD938" s="21">
        <v>1</v>
      </c>
    </row>
    <row r="939" spans="1:30" x14ac:dyDescent="0.3">
      <c r="A939" s="18" t="str">
        <f t="shared" ref="A939:B939" si="969">IF(AND(ISNUMBER(SEARCH("Yes",C939)),ISNUMBER(SEARCH("Yes",E939)),ISNUMBER(SEARCH("Yes",G939)),ISNUMBER(SEARCH("Yes",I939))),"Yes","No")</f>
        <v>No</v>
      </c>
      <c r="B939" s="18" t="str">
        <f t="shared" si="969"/>
        <v>No</v>
      </c>
      <c r="C939" s="15" t="str">
        <f t="shared" si="790"/>
        <v>No</v>
      </c>
      <c r="D939" s="18" t="str">
        <f t="shared" si="791"/>
        <v>No</v>
      </c>
      <c r="E939" s="18" t="str">
        <f t="shared" si="792"/>
        <v>No</v>
      </c>
      <c r="F939" s="18" t="str">
        <f t="shared" si="793"/>
        <v>No</v>
      </c>
      <c r="G939" s="18" t="str">
        <f t="shared" si="794"/>
        <v>No</v>
      </c>
      <c r="H939" s="18" t="str">
        <f t="shared" si="795"/>
        <v>No</v>
      </c>
      <c r="I939" s="18" t="str">
        <f t="shared" si="796"/>
        <v>No</v>
      </c>
      <c r="J939" s="18" t="str">
        <f t="shared" si="797"/>
        <v>No</v>
      </c>
      <c r="K939" s="21">
        <v>937</v>
      </c>
      <c r="L939" s="5" t="s">
        <v>2010</v>
      </c>
      <c r="M939" s="5" t="s">
        <v>2011</v>
      </c>
      <c r="N939" s="5" t="s">
        <v>2307</v>
      </c>
      <c r="O939" s="5" t="s">
        <v>152</v>
      </c>
      <c r="P939" s="5" t="s">
        <v>5618</v>
      </c>
      <c r="Q939" s="34" t="s">
        <v>2999</v>
      </c>
      <c r="R939" s="21">
        <v>1</v>
      </c>
      <c r="S939" s="22"/>
      <c r="T939" s="22"/>
      <c r="U939" s="22"/>
      <c r="V939" s="22"/>
      <c r="W939" s="22"/>
      <c r="X939" s="22"/>
      <c r="Y939" s="22"/>
      <c r="Z939" s="22"/>
      <c r="AA939" s="5" t="s">
        <v>152</v>
      </c>
      <c r="AB939" s="5" t="s">
        <v>5619</v>
      </c>
      <c r="AC939" s="34" t="s">
        <v>5620</v>
      </c>
      <c r="AD939" s="21">
        <v>1</v>
      </c>
    </row>
    <row r="940" spans="1:30" x14ac:dyDescent="0.3">
      <c r="A940" s="18" t="str">
        <f t="shared" ref="A940:B940" si="970">IF(AND(ISNUMBER(SEARCH("Yes",C940)),ISNUMBER(SEARCH("Yes",E940)),ISNUMBER(SEARCH("Yes",G940)),ISNUMBER(SEARCH("Yes",I940))),"Yes","No")</f>
        <v>No</v>
      </c>
      <c r="B940" s="18" t="str">
        <f t="shared" si="970"/>
        <v>No</v>
      </c>
      <c r="C940" s="15" t="str">
        <f t="shared" si="790"/>
        <v>No</v>
      </c>
      <c r="D940" s="18" t="str">
        <f t="shared" si="791"/>
        <v>No</v>
      </c>
      <c r="E940" s="18" t="str">
        <f t="shared" si="792"/>
        <v>No</v>
      </c>
      <c r="F940" s="18" t="str">
        <f t="shared" si="793"/>
        <v>No</v>
      </c>
      <c r="G940" s="18" t="str">
        <f t="shared" si="794"/>
        <v>No</v>
      </c>
      <c r="H940" s="18" t="str">
        <f t="shared" si="795"/>
        <v>No</v>
      </c>
      <c r="I940" s="18" t="str">
        <f t="shared" si="796"/>
        <v>Yes</v>
      </c>
      <c r="J940" s="18" t="str">
        <f t="shared" si="797"/>
        <v>Yes</v>
      </c>
      <c r="K940" s="21">
        <v>938</v>
      </c>
      <c r="L940" s="5" t="s">
        <v>2012</v>
      </c>
      <c r="M940" s="5" t="s">
        <v>28</v>
      </c>
      <c r="N940" s="5" t="s">
        <v>2307</v>
      </c>
      <c r="O940" s="5" t="s">
        <v>152</v>
      </c>
      <c r="P940" s="5" t="s">
        <v>5516</v>
      </c>
      <c r="Q940" s="34" t="s">
        <v>5621</v>
      </c>
      <c r="R940" s="21">
        <v>1</v>
      </c>
      <c r="S940" s="22"/>
      <c r="T940" s="22"/>
      <c r="U940" s="22"/>
      <c r="V940" s="22"/>
      <c r="W940" s="22"/>
      <c r="X940" s="22"/>
      <c r="Y940" s="22"/>
      <c r="Z940" s="22"/>
      <c r="AA940" s="5" t="s">
        <v>2310</v>
      </c>
      <c r="AB940" s="5" t="s">
        <v>3849</v>
      </c>
      <c r="AC940" s="34" t="s">
        <v>5622</v>
      </c>
      <c r="AD940" s="21">
        <v>1</v>
      </c>
    </row>
    <row r="941" spans="1:30" x14ac:dyDescent="0.3">
      <c r="A941" s="18" t="str">
        <f t="shared" ref="A941:B941" si="971">IF(AND(ISNUMBER(SEARCH("Yes",C941)),ISNUMBER(SEARCH("Yes",E941)),ISNUMBER(SEARCH("Yes",G941)),ISNUMBER(SEARCH("Yes",I941))),"Yes","No")</f>
        <v>No</v>
      </c>
      <c r="B941" s="18" t="str">
        <f t="shared" si="971"/>
        <v>No</v>
      </c>
      <c r="C941" s="15" t="str">
        <f t="shared" si="790"/>
        <v>No</v>
      </c>
      <c r="D941" s="18" t="str">
        <f t="shared" si="791"/>
        <v>No</v>
      </c>
      <c r="E941" s="18" t="str">
        <f t="shared" si="792"/>
        <v>No</v>
      </c>
      <c r="F941" s="18" t="str">
        <f t="shared" si="793"/>
        <v>No</v>
      </c>
      <c r="G941" s="18" t="str">
        <f t="shared" si="794"/>
        <v>No</v>
      </c>
      <c r="H941" s="18" t="str">
        <f t="shared" si="795"/>
        <v>No</v>
      </c>
      <c r="I941" s="18" t="str">
        <f t="shared" si="796"/>
        <v>Yes</v>
      </c>
      <c r="J941" s="18" t="str">
        <f t="shared" si="797"/>
        <v>Yes</v>
      </c>
      <c r="K941" s="21">
        <v>939</v>
      </c>
      <c r="L941" s="5" t="s">
        <v>2013</v>
      </c>
      <c r="M941" s="5" t="s">
        <v>2014</v>
      </c>
      <c r="N941" s="5" t="s">
        <v>2307</v>
      </c>
      <c r="O941" s="5" t="s">
        <v>152</v>
      </c>
      <c r="P941" s="5" t="s">
        <v>5623</v>
      </c>
      <c r="Q941" s="34" t="s">
        <v>5624</v>
      </c>
      <c r="R941" s="21">
        <v>1</v>
      </c>
      <c r="S941" s="22"/>
      <c r="T941" s="22"/>
      <c r="U941" s="22"/>
      <c r="V941" s="22"/>
      <c r="W941" s="22"/>
      <c r="X941" s="22"/>
      <c r="Y941" s="22"/>
      <c r="Z941" s="22"/>
      <c r="AA941" s="5" t="s">
        <v>24</v>
      </c>
      <c r="AB941" s="5" t="s">
        <v>5625</v>
      </c>
      <c r="AC941" s="34" t="s">
        <v>5626</v>
      </c>
      <c r="AD941" s="21">
        <v>1</v>
      </c>
    </row>
    <row r="942" spans="1:30" x14ac:dyDescent="0.3">
      <c r="A942" s="18" t="str">
        <f t="shared" ref="A942:B942" si="972">IF(AND(ISNUMBER(SEARCH("Yes",C942)),ISNUMBER(SEARCH("Yes",E942)),ISNUMBER(SEARCH("Yes",G942)),ISNUMBER(SEARCH("Yes",I942))),"Yes","No")</f>
        <v>No</v>
      </c>
      <c r="B942" s="18" t="str">
        <f t="shared" si="972"/>
        <v>No</v>
      </c>
      <c r="C942" s="15" t="str">
        <f t="shared" si="790"/>
        <v>No</v>
      </c>
      <c r="D942" s="18" t="str">
        <f t="shared" si="791"/>
        <v>No</v>
      </c>
      <c r="E942" s="18" t="str">
        <f t="shared" si="792"/>
        <v>No</v>
      </c>
      <c r="F942" s="18" t="str">
        <f t="shared" si="793"/>
        <v>No</v>
      </c>
      <c r="G942" s="18" t="str">
        <f t="shared" si="794"/>
        <v>No</v>
      </c>
      <c r="H942" s="18" t="str">
        <f t="shared" si="795"/>
        <v>No</v>
      </c>
      <c r="I942" s="18" t="str">
        <f t="shared" si="796"/>
        <v>Yes</v>
      </c>
      <c r="J942" s="18" t="str">
        <f t="shared" si="797"/>
        <v>Yes</v>
      </c>
      <c r="K942" s="21">
        <v>940</v>
      </c>
      <c r="L942" s="5" t="s">
        <v>2015</v>
      </c>
      <c r="M942" s="5" t="s">
        <v>2016</v>
      </c>
      <c r="N942" s="5" t="s">
        <v>2307</v>
      </c>
      <c r="O942" s="5" t="s">
        <v>152</v>
      </c>
      <c r="P942" s="5" t="s">
        <v>5627</v>
      </c>
      <c r="Q942" s="34" t="s">
        <v>5628</v>
      </c>
      <c r="R942" s="21">
        <v>1</v>
      </c>
      <c r="S942" s="22"/>
      <c r="T942" s="22"/>
      <c r="U942" s="22"/>
      <c r="V942" s="22"/>
      <c r="W942" s="22"/>
      <c r="X942" s="22"/>
      <c r="Y942" s="22"/>
      <c r="Z942" s="22"/>
      <c r="AA942" s="5" t="s">
        <v>2310</v>
      </c>
      <c r="AB942" s="5" t="s">
        <v>2669</v>
      </c>
      <c r="AC942" s="34" t="s">
        <v>2734</v>
      </c>
      <c r="AD942" s="21">
        <v>1</v>
      </c>
    </row>
    <row r="943" spans="1:30" x14ac:dyDescent="0.3">
      <c r="A943" s="18" t="str">
        <f t="shared" ref="A943:B943" si="973">IF(AND(ISNUMBER(SEARCH("Yes",C943)),ISNUMBER(SEARCH("Yes",E943)),ISNUMBER(SEARCH("Yes",G943)),ISNUMBER(SEARCH("Yes",I943))),"Yes","No")</f>
        <v>No</v>
      </c>
      <c r="B943" s="18" t="str">
        <f t="shared" si="973"/>
        <v>No</v>
      </c>
      <c r="C943" s="15" t="str">
        <f t="shared" si="790"/>
        <v>No</v>
      </c>
      <c r="D943" s="18" t="str">
        <f t="shared" si="791"/>
        <v>No</v>
      </c>
      <c r="E943" s="18" t="str">
        <f t="shared" si="792"/>
        <v>No</v>
      </c>
      <c r="F943" s="18" t="str">
        <f t="shared" si="793"/>
        <v>No</v>
      </c>
      <c r="G943" s="18" t="str">
        <f t="shared" si="794"/>
        <v>No</v>
      </c>
      <c r="H943" s="18" t="str">
        <f t="shared" si="795"/>
        <v>No</v>
      </c>
      <c r="I943" s="18" t="str">
        <f t="shared" si="796"/>
        <v>Yes</v>
      </c>
      <c r="J943" s="18" t="str">
        <f t="shared" si="797"/>
        <v>Yes</v>
      </c>
      <c r="K943" s="21">
        <v>941</v>
      </c>
      <c r="L943" s="5" t="s">
        <v>2017</v>
      </c>
      <c r="M943" s="5" t="s">
        <v>2018</v>
      </c>
      <c r="N943" s="5" t="s">
        <v>2307</v>
      </c>
      <c r="O943" s="5" t="s">
        <v>152</v>
      </c>
      <c r="P943" s="5" t="s">
        <v>5629</v>
      </c>
      <c r="Q943" s="34" t="s">
        <v>5630</v>
      </c>
      <c r="R943" s="21">
        <v>1</v>
      </c>
      <c r="S943" s="22"/>
      <c r="T943" s="22"/>
      <c r="U943" s="22"/>
      <c r="V943" s="22"/>
      <c r="W943" s="22"/>
      <c r="X943" s="22"/>
      <c r="Y943" s="22"/>
      <c r="Z943" s="22"/>
      <c r="AA943" s="5" t="s">
        <v>24</v>
      </c>
      <c r="AB943" s="5" t="s">
        <v>5631</v>
      </c>
      <c r="AC943" s="34" t="s">
        <v>5632</v>
      </c>
      <c r="AD943" s="21">
        <v>1</v>
      </c>
    </row>
    <row r="944" spans="1:30" x14ac:dyDescent="0.3">
      <c r="A944" s="18" t="str">
        <f t="shared" ref="A944:B944" si="974">IF(AND(ISNUMBER(SEARCH("Yes",C944)),ISNUMBER(SEARCH("Yes",E944)),ISNUMBER(SEARCH("Yes",G944)),ISNUMBER(SEARCH("Yes",I944))),"Yes","No")</f>
        <v>No</v>
      </c>
      <c r="B944" s="18" t="str">
        <f t="shared" si="974"/>
        <v>No</v>
      </c>
      <c r="C944" s="15" t="str">
        <f t="shared" si="790"/>
        <v>No</v>
      </c>
      <c r="D944" s="18" t="str">
        <f t="shared" si="791"/>
        <v>No</v>
      </c>
      <c r="E944" s="18" t="str">
        <f t="shared" si="792"/>
        <v>No</v>
      </c>
      <c r="F944" s="18" t="str">
        <f t="shared" si="793"/>
        <v>No</v>
      </c>
      <c r="G944" s="18" t="str">
        <f t="shared" si="794"/>
        <v>No</v>
      </c>
      <c r="H944" s="18" t="str">
        <f t="shared" si="795"/>
        <v>No</v>
      </c>
      <c r="I944" s="18" t="str">
        <f t="shared" si="796"/>
        <v>Yes</v>
      </c>
      <c r="J944" s="18" t="str">
        <f t="shared" si="797"/>
        <v>Yes</v>
      </c>
      <c r="K944" s="21">
        <v>942</v>
      </c>
      <c r="L944" s="5" t="s">
        <v>2019</v>
      </c>
      <c r="M944" s="5" t="s">
        <v>2020</v>
      </c>
      <c r="N944" s="5" t="s">
        <v>2307</v>
      </c>
      <c r="O944" s="5" t="s">
        <v>152</v>
      </c>
      <c r="P944" s="5" t="s">
        <v>5633</v>
      </c>
      <c r="Q944" s="34" t="s">
        <v>5634</v>
      </c>
      <c r="R944" s="21">
        <v>1</v>
      </c>
      <c r="S944" s="22"/>
      <c r="T944" s="22"/>
      <c r="U944" s="22"/>
      <c r="V944" s="22"/>
      <c r="W944" s="22"/>
      <c r="X944" s="22"/>
      <c r="Y944" s="22"/>
      <c r="Z944" s="22"/>
      <c r="AA944" s="5" t="s">
        <v>2310</v>
      </c>
      <c r="AB944" s="5" t="s">
        <v>5635</v>
      </c>
      <c r="AC944" s="34" t="s">
        <v>5636</v>
      </c>
      <c r="AD944" s="21">
        <v>1</v>
      </c>
    </row>
    <row r="945" spans="1:30" x14ac:dyDescent="0.3">
      <c r="A945" s="18" t="str">
        <f t="shared" ref="A945:B945" si="975">IF(AND(ISNUMBER(SEARCH("Yes",C945)),ISNUMBER(SEARCH("Yes",E945)),ISNUMBER(SEARCH("Yes",G945)),ISNUMBER(SEARCH("Yes",I945))),"Yes","No")</f>
        <v>No</v>
      </c>
      <c r="B945" s="18" t="str">
        <f t="shared" si="975"/>
        <v>No</v>
      </c>
      <c r="C945" s="15" t="str">
        <f t="shared" si="790"/>
        <v>Yes</v>
      </c>
      <c r="D945" s="18" t="str">
        <f t="shared" si="791"/>
        <v>Yes</v>
      </c>
      <c r="E945" s="18" t="str">
        <f t="shared" si="792"/>
        <v>Yes</v>
      </c>
      <c r="F945" s="18" t="str">
        <f t="shared" si="793"/>
        <v>Yes</v>
      </c>
      <c r="G945" s="18" t="str">
        <f t="shared" si="794"/>
        <v>Yes</v>
      </c>
      <c r="H945" s="18" t="str">
        <f t="shared" si="795"/>
        <v>Yes</v>
      </c>
      <c r="I945" s="18" t="str">
        <f t="shared" si="796"/>
        <v>No</v>
      </c>
      <c r="J945" s="18" t="str">
        <f t="shared" si="797"/>
        <v>No</v>
      </c>
      <c r="K945" s="21">
        <v>943</v>
      </c>
      <c r="L945" s="5" t="s">
        <v>343</v>
      </c>
      <c r="M945" s="5" t="s">
        <v>344</v>
      </c>
      <c r="N945" s="5" t="s">
        <v>2307</v>
      </c>
      <c r="O945" s="5" t="s">
        <v>24</v>
      </c>
      <c r="P945" s="5" t="s">
        <v>5637</v>
      </c>
      <c r="Q945" s="34" t="s">
        <v>5638</v>
      </c>
      <c r="R945" s="21">
        <v>1</v>
      </c>
      <c r="S945" s="5" t="s">
        <v>2310</v>
      </c>
      <c r="T945" s="5" t="s">
        <v>5639</v>
      </c>
      <c r="U945" s="34" t="s">
        <v>5640</v>
      </c>
      <c r="V945" s="21">
        <v>1</v>
      </c>
      <c r="W945" s="5" t="s">
        <v>2310</v>
      </c>
      <c r="X945" s="5" t="s">
        <v>5641</v>
      </c>
      <c r="Y945" s="34" t="s">
        <v>5642</v>
      </c>
      <c r="Z945" s="21">
        <v>1</v>
      </c>
      <c r="AA945" s="5" t="s">
        <v>152</v>
      </c>
      <c r="AB945" s="5" t="s">
        <v>5643</v>
      </c>
      <c r="AC945" s="34" t="s">
        <v>5644</v>
      </c>
      <c r="AD945" s="21">
        <v>1</v>
      </c>
    </row>
    <row r="946" spans="1:30" x14ac:dyDescent="0.3">
      <c r="A946" s="18" t="str">
        <f t="shared" ref="A946:B946" si="976">IF(AND(ISNUMBER(SEARCH("Yes",C946)),ISNUMBER(SEARCH("Yes",E946)),ISNUMBER(SEARCH("Yes",G946)),ISNUMBER(SEARCH("Yes",I946))),"Yes","No")</f>
        <v>No</v>
      </c>
      <c r="B946" s="18" t="str">
        <f t="shared" si="976"/>
        <v>No</v>
      </c>
      <c r="C946" s="15" t="str">
        <f t="shared" si="790"/>
        <v>No</v>
      </c>
      <c r="D946" s="18" t="str">
        <f t="shared" si="791"/>
        <v>No</v>
      </c>
      <c r="E946" s="18" t="str">
        <f t="shared" si="792"/>
        <v>No</v>
      </c>
      <c r="F946" s="18" t="str">
        <f t="shared" si="793"/>
        <v>No</v>
      </c>
      <c r="G946" s="18" t="str">
        <f t="shared" si="794"/>
        <v>No</v>
      </c>
      <c r="H946" s="18" t="str">
        <f t="shared" si="795"/>
        <v>No</v>
      </c>
      <c r="I946" s="18" t="str">
        <f t="shared" si="796"/>
        <v>Yes</v>
      </c>
      <c r="J946" s="18" t="str">
        <f t="shared" si="797"/>
        <v>Yes</v>
      </c>
      <c r="K946" s="21">
        <v>944</v>
      </c>
      <c r="L946" s="5" t="s">
        <v>2021</v>
      </c>
      <c r="M946" s="5" t="s">
        <v>2022</v>
      </c>
      <c r="N946" s="5" t="s">
        <v>2307</v>
      </c>
      <c r="O946" s="5" t="s">
        <v>152</v>
      </c>
      <c r="P946" s="5" t="s">
        <v>2412</v>
      </c>
      <c r="Q946" s="34" t="s">
        <v>5645</v>
      </c>
      <c r="R946" s="21">
        <v>1</v>
      </c>
      <c r="S946" s="22"/>
      <c r="T946" s="22"/>
      <c r="U946" s="22"/>
      <c r="V946" s="22"/>
      <c r="W946" s="22"/>
      <c r="X946" s="22"/>
      <c r="Y946" s="22"/>
      <c r="Z946" s="22"/>
      <c r="AA946" s="5" t="s">
        <v>2310</v>
      </c>
      <c r="AB946" s="5" t="s">
        <v>2422</v>
      </c>
      <c r="AC946" s="34" t="s">
        <v>3241</v>
      </c>
      <c r="AD946" s="21">
        <v>1</v>
      </c>
    </row>
    <row r="947" spans="1:30" x14ac:dyDescent="0.3">
      <c r="A947" s="18" t="str">
        <f t="shared" ref="A947:B947" si="977">IF(AND(ISNUMBER(SEARCH("Yes",C947)),ISNUMBER(SEARCH("Yes",E947)),ISNUMBER(SEARCH("Yes",G947)),ISNUMBER(SEARCH("Yes",I947))),"Yes","No")</f>
        <v>Yes</v>
      </c>
      <c r="B947" s="18" t="str">
        <f t="shared" si="977"/>
        <v>Yes</v>
      </c>
      <c r="C947" s="15" t="str">
        <f t="shared" si="790"/>
        <v>Yes</v>
      </c>
      <c r="D947" s="18" t="str">
        <f t="shared" si="791"/>
        <v>Yes</v>
      </c>
      <c r="E947" s="18" t="str">
        <f t="shared" si="792"/>
        <v>Yes</v>
      </c>
      <c r="F947" s="18" t="str">
        <f t="shared" si="793"/>
        <v>Yes</v>
      </c>
      <c r="G947" s="18" t="str">
        <f t="shared" si="794"/>
        <v>Yes</v>
      </c>
      <c r="H947" s="18" t="str">
        <f t="shared" si="795"/>
        <v>Yes</v>
      </c>
      <c r="I947" s="18" t="str">
        <f t="shared" si="796"/>
        <v>Yes</v>
      </c>
      <c r="J947" s="18" t="str">
        <f t="shared" si="797"/>
        <v>Yes</v>
      </c>
      <c r="K947" s="21">
        <v>945</v>
      </c>
      <c r="L947" s="5" t="s">
        <v>174</v>
      </c>
      <c r="M947" s="5" t="s">
        <v>28</v>
      </c>
      <c r="N947" s="5" t="s">
        <v>2307</v>
      </c>
      <c r="O947" s="5" t="s">
        <v>2310</v>
      </c>
      <c r="P947" s="5" t="s">
        <v>5646</v>
      </c>
      <c r="Q947" s="34" t="s">
        <v>5647</v>
      </c>
      <c r="R947" s="21">
        <v>1</v>
      </c>
      <c r="S947" s="5" t="s">
        <v>24</v>
      </c>
      <c r="T947" s="5" t="s">
        <v>5648</v>
      </c>
      <c r="U947" s="34" t="s">
        <v>5649</v>
      </c>
      <c r="V947" s="21">
        <v>1</v>
      </c>
      <c r="W947" s="5" t="s">
        <v>24</v>
      </c>
      <c r="X947" s="5" t="s">
        <v>5650</v>
      </c>
      <c r="Y947" s="34" t="s">
        <v>5651</v>
      </c>
      <c r="Z947" s="21">
        <v>1</v>
      </c>
      <c r="AA947" s="5" t="s">
        <v>2310</v>
      </c>
      <c r="AB947" s="5" t="s">
        <v>5652</v>
      </c>
      <c r="AC947" s="34" t="s">
        <v>5653</v>
      </c>
      <c r="AD947" s="21">
        <v>1</v>
      </c>
    </row>
    <row r="948" spans="1:30" x14ac:dyDescent="0.3">
      <c r="A948" s="18" t="str">
        <f t="shared" ref="A948:B948" si="978">IF(AND(ISNUMBER(SEARCH("Yes",C948)),ISNUMBER(SEARCH("Yes",E948)),ISNUMBER(SEARCH("Yes",G948)),ISNUMBER(SEARCH("Yes",I948))),"Yes","No")</f>
        <v>No</v>
      </c>
      <c r="B948" s="18" t="str">
        <f t="shared" si="978"/>
        <v>No</v>
      </c>
      <c r="C948" s="15" t="str">
        <f t="shared" si="790"/>
        <v>No</v>
      </c>
      <c r="D948" s="18" t="str">
        <f t="shared" si="791"/>
        <v>No</v>
      </c>
      <c r="E948" s="18" t="str">
        <f t="shared" si="792"/>
        <v>No</v>
      </c>
      <c r="F948" s="18" t="str">
        <f t="shared" si="793"/>
        <v>No</v>
      </c>
      <c r="G948" s="18" t="str">
        <f t="shared" si="794"/>
        <v>No</v>
      </c>
      <c r="H948" s="18" t="str">
        <f t="shared" si="795"/>
        <v>No</v>
      </c>
      <c r="I948" s="18" t="str">
        <f t="shared" si="796"/>
        <v>Yes</v>
      </c>
      <c r="J948" s="18" t="str">
        <f t="shared" si="797"/>
        <v>Yes</v>
      </c>
      <c r="K948" s="21">
        <v>946</v>
      </c>
      <c r="L948" s="5" t="s">
        <v>2023</v>
      </c>
      <c r="M948" s="5" t="s">
        <v>2024</v>
      </c>
      <c r="N948" s="5" t="s">
        <v>2307</v>
      </c>
      <c r="O948" s="5" t="s">
        <v>152</v>
      </c>
      <c r="P948" s="5" t="s">
        <v>2392</v>
      </c>
      <c r="Q948" s="34" t="s">
        <v>5654</v>
      </c>
      <c r="R948" s="21">
        <v>1</v>
      </c>
      <c r="S948" s="22"/>
      <c r="T948" s="22"/>
      <c r="U948" s="22"/>
      <c r="V948" s="22"/>
      <c r="W948" s="22"/>
      <c r="X948" s="22"/>
      <c r="Y948" s="22"/>
      <c r="Z948" s="22"/>
      <c r="AA948" s="5" t="s">
        <v>2310</v>
      </c>
      <c r="AB948" s="5" t="s">
        <v>5655</v>
      </c>
      <c r="AC948" s="34" t="s">
        <v>5656</v>
      </c>
      <c r="AD948" s="21">
        <v>1</v>
      </c>
    </row>
    <row r="949" spans="1:30" x14ac:dyDescent="0.3">
      <c r="A949" s="18" t="str">
        <f t="shared" ref="A949:B949" si="979">IF(AND(ISNUMBER(SEARCH("Yes",C949)),ISNUMBER(SEARCH("Yes",E949)),ISNUMBER(SEARCH("Yes",G949)),ISNUMBER(SEARCH("Yes",I949))),"Yes","No")</f>
        <v>No</v>
      </c>
      <c r="B949" s="18" t="str">
        <f t="shared" si="979"/>
        <v>No</v>
      </c>
      <c r="C949" s="15" t="str">
        <f t="shared" si="790"/>
        <v>No</v>
      </c>
      <c r="D949" s="18" t="str">
        <f t="shared" si="791"/>
        <v>No</v>
      </c>
      <c r="E949" s="18" t="str">
        <f t="shared" si="792"/>
        <v>No</v>
      </c>
      <c r="F949" s="18" t="str">
        <f t="shared" si="793"/>
        <v>No</v>
      </c>
      <c r="G949" s="18" t="str">
        <f t="shared" si="794"/>
        <v>No</v>
      </c>
      <c r="H949" s="18" t="str">
        <f t="shared" si="795"/>
        <v>No</v>
      </c>
      <c r="I949" s="18" t="str">
        <f t="shared" si="796"/>
        <v>Yes</v>
      </c>
      <c r="J949" s="18" t="str">
        <f t="shared" si="797"/>
        <v>Yes</v>
      </c>
      <c r="K949" s="21">
        <v>947</v>
      </c>
      <c r="L949" s="5" t="s">
        <v>2025</v>
      </c>
      <c r="M949" s="5" t="s">
        <v>2026</v>
      </c>
      <c r="N949" s="5" t="s">
        <v>2307</v>
      </c>
      <c r="O949" s="5" t="s">
        <v>152</v>
      </c>
      <c r="P949" s="5" t="s">
        <v>2431</v>
      </c>
      <c r="Q949" s="34" t="s">
        <v>5657</v>
      </c>
      <c r="R949" s="21">
        <v>1</v>
      </c>
      <c r="S949" s="22"/>
      <c r="T949" s="22"/>
      <c r="U949" s="22"/>
      <c r="V949" s="22"/>
      <c r="W949" s="22"/>
      <c r="X949" s="22"/>
      <c r="Y949" s="22"/>
      <c r="Z949" s="22"/>
      <c r="AA949" s="5" t="s">
        <v>24</v>
      </c>
      <c r="AB949" s="5" t="s">
        <v>2455</v>
      </c>
      <c r="AC949" s="34" t="s">
        <v>2456</v>
      </c>
      <c r="AD949" s="21">
        <v>1</v>
      </c>
    </row>
    <row r="950" spans="1:30" x14ac:dyDescent="0.3">
      <c r="A950" s="18" t="str">
        <f t="shared" ref="A950:B950" si="980">IF(AND(ISNUMBER(SEARCH("Yes",C950)),ISNUMBER(SEARCH("Yes",E950)),ISNUMBER(SEARCH("Yes",G950)),ISNUMBER(SEARCH("Yes",I950))),"Yes","No")</f>
        <v>No</v>
      </c>
      <c r="B950" s="18" t="str">
        <f t="shared" si="980"/>
        <v>No</v>
      </c>
      <c r="C950" s="15" t="str">
        <f t="shared" si="790"/>
        <v>No</v>
      </c>
      <c r="D950" s="18" t="str">
        <f t="shared" si="791"/>
        <v>No</v>
      </c>
      <c r="E950" s="18" t="str">
        <f t="shared" si="792"/>
        <v>No</v>
      </c>
      <c r="F950" s="18" t="str">
        <f t="shared" si="793"/>
        <v>No</v>
      </c>
      <c r="G950" s="18" t="str">
        <f t="shared" si="794"/>
        <v>No</v>
      </c>
      <c r="H950" s="18" t="str">
        <f t="shared" si="795"/>
        <v>No</v>
      </c>
      <c r="I950" s="18" t="str">
        <f t="shared" si="796"/>
        <v>Yes</v>
      </c>
      <c r="J950" s="18" t="str">
        <f t="shared" si="797"/>
        <v>Yes</v>
      </c>
      <c r="K950" s="21">
        <v>948</v>
      </c>
      <c r="L950" s="5" t="s">
        <v>2027</v>
      </c>
      <c r="M950" s="5" t="s">
        <v>2028</v>
      </c>
      <c r="N950" s="5" t="s">
        <v>2307</v>
      </c>
      <c r="O950" s="5" t="s">
        <v>152</v>
      </c>
      <c r="P950" s="5" t="s">
        <v>2533</v>
      </c>
      <c r="Q950" s="34" t="s">
        <v>5658</v>
      </c>
      <c r="R950" s="21">
        <v>1</v>
      </c>
      <c r="S950" s="22"/>
      <c r="T950" s="22"/>
      <c r="U950" s="22"/>
      <c r="V950" s="22"/>
      <c r="W950" s="22"/>
      <c r="X950" s="22"/>
      <c r="Y950" s="22"/>
      <c r="Z950" s="22"/>
      <c r="AA950" s="5" t="s">
        <v>24</v>
      </c>
      <c r="AB950" s="5" t="s">
        <v>4447</v>
      </c>
      <c r="AC950" s="34" t="s">
        <v>4448</v>
      </c>
      <c r="AD950" s="21">
        <v>1</v>
      </c>
    </row>
    <row r="951" spans="1:30" x14ac:dyDescent="0.3">
      <c r="A951" s="18" t="str">
        <f t="shared" ref="A951:B951" si="981">IF(AND(ISNUMBER(SEARCH("Yes",C951)),ISNUMBER(SEARCH("Yes",E951)),ISNUMBER(SEARCH("Yes",G951)),ISNUMBER(SEARCH("Yes",I951))),"Yes","No")</f>
        <v>No</v>
      </c>
      <c r="B951" s="18" t="str">
        <f t="shared" si="981"/>
        <v>No</v>
      </c>
      <c r="C951" s="15" t="str">
        <f t="shared" si="790"/>
        <v>No</v>
      </c>
      <c r="D951" s="18" t="str">
        <f t="shared" si="791"/>
        <v>No</v>
      </c>
      <c r="E951" s="18" t="str">
        <f t="shared" si="792"/>
        <v>No</v>
      </c>
      <c r="F951" s="18" t="str">
        <f t="shared" si="793"/>
        <v>No</v>
      </c>
      <c r="G951" s="18" t="str">
        <f t="shared" si="794"/>
        <v>No</v>
      </c>
      <c r="H951" s="18" t="str">
        <f t="shared" si="795"/>
        <v>No</v>
      </c>
      <c r="I951" s="18" t="str">
        <f t="shared" si="796"/>
        <v>Yes</v>
      </c>
      <c r="J951" s="18" t="str">
        <f t="shared" si="797"/>
        <v>Yes</v>
      </c>
      <c r="K951" s="21">
        <v>949</v>
      </c>
      <c r="L951" s="5" t="s">
        <v>2029</v>
      </c>
      <c r="M951" s="5" t="s">
        <v>2030</v>
      </c>
      <c r="N951" s="5" t="s">
        <v>2307</v>
      </c>
      <c r="O951" s="5" t="s">
        <v>152</v>
      </c>
      <c r="P951" s="5" t="s">
        <v>2313</v>
      </c>
      <c r="Q951" s="34" t="s">
        <v>5659</v>
      </c>
      <c r="R951" s="21">
        <v>1</v>
      </c>
      <c r="S951" s="22"/>
      <c r="T951" s="22"/>
      <c r="U951" s="22"/>
      <c r="V951" s="22"/>
      <c r="W951" s="22"/>
      <c r="X951" s="22"/>
      <c r="Y951" s="22"/>
      <c r="Z951" s="22"/>
      <c r="AA951" s="5" t="s">
        <v>2310</v>
      </c>
      <c r="AB951" s="5" t="s">
        <v>5660</v>
      </c>
      <c r="AC951" s="34" t="s">
        <v>5661</v>
      </c>
      <c r="AD951" s="21">
        <v>1</v>
      </c>
    </row>
    <row r="952" spans="1:30" x14ac:dyDescent="0.3">
      <c r="A952" s="18" t="str">
        <f t="shared" ref="A952:B952" si="982">IF(AND(ISNUMBER(SEARCH("Yes",C952)),ISNUMBER(SEARCH("Yes",E952)),ISNUMBER(SEARCH("Yes",G952)),ISNUMBER(SEARCH("Yes",I952))),"Yes","No")</f>
        <v>No</v>
      </c>
      <c r="B952" s="18" t="str">
        <f t="shared" si="982"/>
        <v>No</v>
      </c>
      <c r="C952" s="15" t="str">
        <f t="shared" si="790"/>
        <v>No</v>
      </c>
      <c r="D952" s="18" t="str">
        <f t="shared" si="791"/>
        <v>No</v>
      </c>
      <c r="E952" s="18" t="str">
        <f t="shared" si="792"/>
        <v>No</v>
      </c>
      <c r="F952" s="18" t="str">
        <f t="shared" si="793"/>
        <v>No</v>
      </c>
      <c r="G952" s="18" t="str">
        <f t="shared" si="794"/>
        <v>No</v>
      </c>
      <c r="H952" s="18" t="str">
        <f t="shared" si="795"/>
        <v>No</v>
      </c>
      <c r="I952" s="18" t="str">
        <f t="shared" si="796"/>
        <v>Yes</v>
      </c>
      <c r="J952" s="18" t="str">
        <f t="shared" si="797"/>
        <v>Yes</v>
      </c>
      <c r="K952" s="21">
        <v>950</v>
      </c>
      <c r="L952" s="5" t="s">
        <v>2031</v>
      </c>
      <c r="M952" s="5" t="s">
        <v>2032</v>
      </c>
      <c r="N952" s="5" t="s">
        <v>2307</v>
      </c>
      <c r="O952" s="5" t="s">
        <v>152</v>
      </c>
      <c r="P952" s="5" t="s">
        <v>2346</v>
      </c>
      <c r="Q952" s="34" t="s">
        <v>5662</v>
      </c>
      <c r="R952" s="21">
        <v>1</v>
      </c>
      <c r="S952" s="22"/>
      <c r="T952" s="22"/>
      <c r="U952" s="22"/>
      <c r="V952" s="22"/>
      <c r="W952" s="22"/>
      <c r="X952" s="22"/>
      <c r="Y952" s="22"/>
      <c r="Z952" s="22"/>
      <c r="AA952" s="5" t="s">
        <v>2310</v>
      </c>
      <c r="AB952" s="5" t="s">
        <v>2709</v>
      </c>
      <c r="AC952" s="34" t="s">
        <v>5663</v>
      </c>
      <c r="AD952" s="21">
        <v>1</v>
      </c>
    </row>
    <row r="953" spans="1:30" x14ac:dyDescent="0.3">
      <c r="A953" s="18" t="str">
        <f t="shared" ref="A953:B953" si="983">IF(AND(ISNUMBER(SEARCH("Yes",C953)),ISNUMBER(SEARCH("Yes",E953)),ISNUMBER(SEARCH("Yes",G953)),ISNUMBER(SEARCH("Yes",I953))),"Yes","No")</f>
        <v>No</v>
      </c>
      <c r="B953" s="18" t="str">
        <f t="shared" si="983"/>
        <v>No</v>
      </c>
      <c r="C953" s="15" t="str">
        <f t="shared" si="790"/>
        <v>No</v>
      </c>
      <c r="D953" s="18" t="str">
        <f t="shared" si="791"/>
        <v>No</v>
      </c>
      <c r="E953" s="18" t="str">
        <f t="shared" si="792"/>
        <v>No</v>
      </c>
      <c r="F953" s="18" t="str">
        <f t="shared" si="793"/>
        <v>No</v>
      </c>
      <c r="G953" s="18" t="str">
        <f t="shared" si="794"/>
        <v>No</v>
      </c>
      <c r="H953" s="18" t="str">
        <f t="shared" si="795"/>
        <v>No</v>
      </c>
      <c r="I953" s="18" t="str">
        <f t="shared" si="796"/>
        <v>Yes</v>
      </c>
      <c r="J953" s="18" t="str">
        <f t="shared" si="797"/>
        <v>No</v>
      </c>
      <c r="K953" s="21">
        <v>951</v>
      </c>
      <c r="L953" s="5" t="s">
        <v>2033</v>
      </c>
      <c r="M953" s="5" t="s">
        <v>2034</v>
      </c>
      <c r="N953" s="5" t="s">
        <v>2307</v>
      </c>
      <c r="O953" s="5" t="s">
        <v>152</v>
      </c>
      <c r="P953" s="5" t="s">
        <v>5664</v>
      </c>
      <c r="Q953" s="34" t="s">
        <v>5665</v>
      </c>
      <c r="R953" s="21">
        <v>1</v>
      </c>
      <c r="S953" s="22"/>
      <c r="T953" s="22"/>
      <c r="U953" s="22"/>
      <c r="V953" s="22"/>
      <c r="W953" s="22"/>
      <c r="X953" s="22"/>
      <c r="Y953" s="22"/>
      <c r="Z953" s="22"/>
      <c r="AA953" s="5" t="s">
        <v>152</v>
      </c>
      <c r="AB953" s="5" t="s">
        <v>3069</v>
      </c>
      <c r="AC953" s="34" t="s">
        <v>5666</v>
      </c>
      <c r="AD953" s="21">
        <v>1</v>
      </c>
    </row>
    <row r="954" spans="1:30" x14ac:dyDescent="0.3">
      <c r="A954" s="18" t="str">
        <f t="shared" ref="A954:B954" si="984">IF(AND(ISNUMBER(SEARCH("Yes",C954)),ISNUMBER(SEARCH("Yes",E954)),ISNUMBER(SEARCH("Yes",G954)),ISNUMBER(SEARCH("Yes",I954))),"Yes","No")</f>
        <v>No</v>
      </c>
      <c r="B954" s="18" t="str">
        <f t="shared" si="984"/>
        <v>No</v>
      </c>
      <c r="C954" s="15" t="str">
        <f t="shared" si="790"/>
        <v>No</v>
      </c>
      <c r="D954" s="18" t="str">
        <f t="shared" si="791"/>
        <v>No</v>
      </c>
      <c r="E954" s="18" t="str">
        <f t="shared" si="792"/>
        <v>No</v>
      </c>
      <c r="F954" s="18" t="str">
        <f t="shared" si="793"/>
        <v>No</v>
      </c>
      <c r="G954" s="18" t="str">
        <f t="shared" si="794"/>
        <v>No</v>
      </c>
      <c r="H954" s="18" t="str">
        <f t="shared" si="795"/>
        <v>No</v>
      </c>
      <c r="I954" s="18" t="str">
        <f t="shared" si="796"/>
        <v>Yes</v>
      </c>
      <c r="J954" s="18" t="str">
        <f t="shared" si="797"/>
        <v>Yes</v>
      </c>
      <c r="K954" s="21">
        <v>952</v>
      </c>
      <c r="L954" s="5" t="s">
        <v>2035</v>
      </c>
      <c r="M954" s="5" t="s">
        <v>2036</v>
      </c>
      <c r="N954" s="5" t="s">
        <v>2307</v>
      </c>
      <c r="O954" s="5" t="s">
        <v>152</v>
      </c>
      <c r="P954" s="5" t="s">
        <v>5667</v>
      </c>
      <c r="Q954" s="34" t="s">
        <v>5668</v>
      </c>
      <c r="R954" s="21">
        <v>1</v>
      </c>
      <c r="S954" s="22"/>
      <c r="T954" s="22"/>
      <c r="U954" s="22"/>
      <c r="V954" s="22"/>
      <c r="W954" s="22"/>
      <c r="X954" s="22"/>
      <c r="Y954" s="22"/>
      <c r="Z954" s="22"/>
      <c r="AA954" s="5" t="s">
        <v>2310</v>
      </c>
      <c r="AB954" s="5" t="s">
        <v>2422</v>
      </c>
      <c r="AC954" s="34" t="s">
        <v>2471</v>
      </c>
      <c r="AD954" s="21">
        <v>1</v>
      </c>
    </row>
    <row r="955" spans="1:30" x14ac:dyDescent="0.3">
      <c r="A955" s="18" t="str">
        <f t="shared" ref="A955:B955" si="985">IF(AND(ISNUMBER(SEARCH("Yes",C955)),ISNUMBER(SEARCH("Yes",E955)),ISNUMBER(SEARCH("Yes",G955)),ISNUMBER(SEARCH("Yes",I955))),"Yes","No")</f>
        <v>Yes</v>
      </c>
      <c r="B955" s="18" t="str">
        <f t="shared" si="985"/>
        <v>Yes</v>
      </c>
      <c r="C955" s="15" t="str">
        <f t="shared" si="790"/>
        <v>Yes</v>
      </c>
      <c r="D955" s="18" t="str">
        <f t="shared" si="791"/>
        <v>Yes</v>
      </c>
      <c r="E955" s="18" t="str">
        <f t="shared" si="792"/>
        <v>Yes</v>
      </c>
      <c r="F955" s="18" t="str">
        <f t="shared" si="793"/>
        <v>Yes</v>
      </c>
      <c r="G955" s="18" t="str">
        <f t="shared" si="794"/>
        <v>Yes</v>
      </c>
      <c r="H955" s="18" t="str">
        <f t="shared" si="795"/>
        <v>Yes</v>
      </c>
      <c r="I955" s="18" t="str">
        <f t="shared" si="796"/>
        <v>Yes</v>
      </c>
      <c r="J955" s="18" t="str">
        <f t="shared" si="797"/>
        <v>Yes</v>
      </c>
      <c r="K955" s="21">
        <v>953</v>
      </c>
      <c r="L955" s="5" t="s">
        <v>131</v>
      </c>
      <c r="M955" s="5" t="s">
        <v>132</v>
      </c>
      <c r="N955" s="5" t="s">
        <v>2307</v>
      </c>
      <c r="O955" s="5" t="s">
        <v>24</v>
      </c>
      <c r="P955" s="5" t="s">
        <v>5669</v>
      </c>
      <c r="Q955" s="34" t="s">
        <v>5570</v>
      </c>
      <c r="R955" s="21">
        <v>1</v>
      </c>
      <c r="S955" s="5" t="s">
        <v>24</v>
      </c>
      <c r="T955" s="5" t="s">
        <v>5670</v>
      </c>
      <c r="U955" s="34" t="s">
        <v>5671</v>
      </c>
      <c r="V955" s="21">
        <v>1</v>
      </c>
      <c r="W955" s="5" t="s">
        <v>24</v>
      </c>
      <c r="X955" s="5" t="s">
        <v>5672</v>
      </c>
      <c r="Y955" s="34" t="s">
        <v>5673</v>
      </c>
      <c r="Z955" s="21">
        <v>1</v>
      </c>
      <c r="AA955" s="5" t="s">
        <v>24</v>
      </c>
      <c r="AB955" s="5" t="s">
        <v>5674</v>
      </c>
      <c r="AC955" s="34" t="s">
        <v>5675</v>
      </c>
      <c r="AD955" s="21">
        <v>1</v>
      </c>
    </row>
    <row r="956" spans="1:30" x14ac:dyDescent="0.3">
      <c r="A956" s="18" t="str">
        <f t="shared" ref="A956:B956" si="986">IF(AND(ISNUMBER(SEARCH("Yes",C956)),ISNUMBER(SEARCH("Yes",E956)),ISNUMBER(SEARCH("Yes",G956)),ISNUMBER(SEARCH("Yes",I956))),"Yes","No")</f>
        <v>No</v>
      </c>
      <c r="B956" s="18" t="str">
        <f t="shared" si="986"/>
        <v>No</v>
      </c>
      <c r="C956" s="15" t="str">
        <f t="shared" si="790"/>
        <v>No</v>
      </c>
      <c r="D956" s="18" t="str">
        <f t="shared" si="791"/>
        <v>No</v>
      </c>
      <c r="E956" s="18" t="str">
        <f t="shared" si="792"/>
        <v>No</v>
      </c>
      <c r="F956" s="18" t="str">
        <f t="shared" si="793"/>
        <v>No</v>
      </c>
      <c r="G956" s="18" t="str">
        <f t="shared" si="794"/>
        <v>No</v>
      </c>
      <c r="H956" s="18" t="str">
        <f t="shared" si="795"/>
        <v>No</v>
      </c>
      <c r="I956" s="18" t="str">
        <f t="shared" si="796"/>
        <v>Yes</v>
      </c>
      <c r="J956" s="18" t="str">
        <f t="shared" si="797"/>
        <v>Yes</v>
      </c>
      <c r="K956" s="21">
        <v>954</v>
      </c>
      <c r="L956" s="5" t="s">
        <v>2037</v>
      </c>
      <c r="M956" s="5" t="s">
        <v>2038</v>
      </c>
      <c r="N956" s="5" t="s">
        <v>2307</v>
      </c>
      <c r="O956" s="5" t="s">
        <v>152</v>
      </c>
      <c r="P956" s="5" t="s">
        <v>2317</v>
      </c>
      <c r="Q956" s="34" t="s">
        <v>5676</v>
      </c>
      <c r="R956" s="21">
        <v>1</v>
      </c>
      <c r="S956" s="22"/>
      <c r="T956" s="22"/>
      <c r="U956" s="22"/>
      <c r="V956" s="22"/>
      <c r="W956" s="22"/>
      <c r="X956" s="22"/>
      <c r="Y956" s="22"/>
      <c r="Z956" s="22"/>
      <c r="AA956" s="5" t="s">
        <v>2310</v>
      </c>
      <c r="AB956" s="5" t="s">
        <v>3855</v>
      </c>
      <c r="AC956" s="34" t="s">
        <v>2776</v>
      </c>
      <c r="AD956" s="21">
        <v>1</v>
      </c>
    </row>
    <row r="957" spans="1:30" x14ac:dyDescent="0.3">
      <c r="A957" s="18" t="str">
        <f t="shared" ref="A957:B957" si="987">IF(AND(ISNUMBER(SEARCH("Yes",C957)),ISNUMBER(SEARCH("Yes",E957)),ISNUMBER(SEARCH("Yes",G957)),ISNUMBER(SEARCH("Yes",I957))),"Yes","No")</f>
        <v>No</v>
      </c>
      <c r="B957" s="18" t="str">
        <f t="shared" si="987"/>
        <v>No</v>
      </c>
      <c r="C957" s="15" t="str">
        <f t="shared" si="790"/>
        <v>No</v>
      </c>
      <c r="D957" s="18" t="str">
        <f t="shared" si="791"/>
        <v>No</v>
      </c>
      <c r="E957" s="18" t="str">
        <f t="shared" si="792"/>
        <v>No</v>
      </c>
      <c r="F957" s="18" t="str">
        <f t="shared" si="793"/>
        <v>No</v>
      </c>
      <c r="G957" s="18" t="str">
        <f t="shared" si="794"/>
        <v>No</v>
      </c>
      <c r="H957" s="18" t="str">
        <f t="shared" si="795"/>
        <v>No</v>
      </c>
      <c r="I957" s="18" t="str">
        <f t="shared" si="796"/>
        <v>Yes</v>
      </c>
      <c r="J957" s="18" t="str">
        <f t="shared" si="797"/>
        <v>Yes</v>
      </c>
      <c r="K957" s="21">
        <v>955</v>
      </c>
      <c r="L957" s="5" t="s">
        <v>2039</v>
      </c>
      <c r="M957" s="5" t="s">
        <v>2040</v>
      </c>
      <c r="N957" s="5" t="s">
        <v>2307</v>
      </c>
      <c r="O957" s="5" t="s">
        <v>152</v>
      </c>
      <c r="P957" s="5" t="s">
        <v>2667</v>
      </c>
      <c r="Q957" s="34" t="s">
        <v>5677</v>
      </c>
      <c r="R957" s="21">
        <v>1</v>
      </c>
      <c r="S957" s="22"/>
      <c r="T957" s="22"/>
      <c r="U957" s="22"/>
      <c r="V957" s="22"/>
      <c r="W957" s="22"/>
      <c r="X957" s="22"/>
      <c r="Y957" s="22"/>
      <c r="Z957" s="22"/>
      <c r="AA957" s="5" t="s">
        <v>24</v>
      </c>
      <c r="AB957" s="5" t="s">
        <v>5678</v>
      </c>
      <c r="AC957" s="34" t="s">
        <v>5679</v>
      </c>
      <c r="AD957" s="21">
        <v>1</v>
      </c>
    </row>
    <row r="958" spans="1:30" x14ac:dyDescent="0.3">
      <c r="A958" s="18" t="str">
        <f t="shared" ref="A958:B958" si="988">IF(AND(ISNUMBER(SEARCH("Yes",C958)),ISNUMBER(SEARCH("Yes",E958)),ISNUMBER(SEARCH("Yes",G958)),ISNUMBER(SEARCH("Yes",I958))),"Yes","No")</f>
        <v>No</v>
      </c>
      <c r="B958" s="18" t="str">
        <f t="shared" si="988"/>
        <v>No</v>
      </c>
      <c r="C958" s="15" t="str">
        <f t="shared" si="790"/>
        <v>No</v>
      </c>
      <c r="D958" s="18" t="str">
        <f t="shared" si="791"/>
        <v>No</v>
      </c>
      <c r="E958" s="18" t="str">
        <f t="shared" si="792"/>
        <v>No</v>
      </c>
      <c r="F958" s="18" t="str">
        <f t="shared" si="793"/>
        <v>No</v>
      </c>
      <c r="G958" s="18" t="str">
        <f t="shared" si="794"/>
        <v>No</v>
      </c>
      <c r="H958" s="18" t="str">
        <f t="shared" si="795"/>
        <v>No</v>
      </c>
      <c r="I958" s="18" t="str">
        <f t="shared" si="796"/>
        <v>Yes</v>
      </c>
      <c r="J958" s="18" t="str">
        <f t="shared" si="797"/>
        <v>No</v>
      </c>
      <c r="K958" s="21">
        <v>956</v>
      </c>
      <c r="L958" s="5" t="s">
        <v>2041</v>
      </c>
      <c r="M958" s="5" t="s">
        <v>2042</v>
      </c>
      <c r="N958" s="5" t="s">
        <v>2307</v>
      </c>
      <c r="O958" s="5" t="s">
        <v>152</v>
      </c>
      <c r="P958" s="5" t="s">
        <v>5680</v>
      </c>
      <c r="Q958" s="34" t="s">
        <v>5681</v>
      </c>
      <c r="R958" s="21">
        <v>1</v>
      </c>
      <c r="S958" s="22"/>
      <c r="T958" s="22"/>
      <c r="U958" s="22"/>
      <c r="V958" s="22"/>
      <c r="W958" s="22"/>
      <c r="X958" s="22"/>
      <c r="Y958" s="22"/>
      <c r="Z958" s="22"/>
      <c r="AA958" s="5" t="s">
        <v>152</v>
      </c>
      <c r="AB958" s="5" t="s">
        <v>4850</v>
      </c>
      <c r="AC958" s="34" t="s">
        <v>3241</v>
      </c>
      <c r="AD958" s="21">
        <v>1</v>
      </c>
    </row>
    <row r="959" spans="1:30" x14ac:dyDescent="0.3">
      <c r="A959" s="18" t="str">
        <f t="shared" ref="A959:B959" si="989">IF(AND(ISNUMBER(SEARCH("Yes",C959)),ISNUMBER(SEARCH("Yes",E959)),ISNUMBER(SEARCH("Yes",G959)),ISNUMBER(SEARCH("Yes",I959))),"Yes","No")</f>
        <v>No</v>
      </c>
      <c r="B959" s="18" t="str">
        <f t="shared" si="989"/>
        <v>No</v>
      </c>
      <c r="C959" s="15" t="str">
        <f t="shared" si="790"/>
        <v>No</v>
      </c>
      <c r="D959" s="18" t="str">
        <f t="shared" si="791"/>
        <v>No</v>
      </c>
      <c r="E959" s="18" t="str">
        <f t="shared" si="792"/>
        <v>No</v>
      </c>
      <c r="F959" s="18" t="str">
        <f t="shared" si="793"/>
        <v>No</v>
      </c>
      <c r="G959" s="18" t="str">
        <f t="shared" si="794"/>
        <v>No</v>
      </c>
      <c r="H959" s="18" t="str">
        <f t="shared" si="795"/>
        <v>No</v>
      </c>
      <c r="I959" s="18" t="str">
        <f t="shared" si="796"/>
        <v>Yes</v>
      </c>
      <c r="J959" s="18" t="str">
        <f t="shared" si="797"/>
        <v>Yes</v>
      </c>
      <c r="K959" s="21">
        <v>957</v>
      </c>
      <c r="L959" s="5" t="s">
        <v>2043</v>
      </c>
      <c r="M959" s="5" t="s">
        <v>2044</v>
      </c>
      <c r="N959" s="5" t="s">
        <v>2307</v>
      </c>
      <c r="O959" s="5" t="s">
        <v>152</v>
      </c>
      <c r="P959" s="5" t="s">
        <v>3381</v>
      </c>
      <c r="Q959" s="34" t="s">
        <v>5682</v>
      </c>
      <c r="R959" s="21">
        <v>1</v>
      </c>
      <c r="S959" s="22"/>
      <c r="T959" s="22"/>
      <c r="U959" s="22"/>
      <c r="V959" s="22"/>
      <c r="W959" s="22"/>
      <c r="X959" s="22"/>
      <c r="Y959" s="22"/>
      <c r="Z959" s="22"/>
      <c r="AA959" s="5" t="s">
        <v>2310</v>
      </c>
      <c r="AB959" s="5" t="s">
        <v>5683</v>
      </c>
      <c r="AC959" s="34" t="s">
        <v>5684</v>
      </c>
      <c r="AD959" s="21">
        <v>1</v>
      </c>
    </row>
    <row r="960" spans="1:30" x14ac:dyDescent="0.3">
      <c r="A960" s="18" t="str">
        <f t="shared" ref="A960:B960" si="990">IF(AND(ISNUMBER(SEARCH("Yes",C960)),ISNUMBER(SEARCH("Yes",E960)),ISNUMBER(SEARCH("Yes",G960)),ISNUMBER(SEARCH("Yes",I960))),"Yes","No")</f>
        <v>No</v>
      </c>
      <c r="B960" s="18" t="str">
        <f t="shared" si="990"/>
        <v>No</v>
      </c>
      <c r="C960" s="15" t="str">
        <f t="shared" si="790"/>
        <v>No</v>
      </c>
      <c r="D960" s="18" t="str">
        <f t="shared" si="791"/>
        <v>No</v>
      </c>
      <c r="E960" s="18" t="str">
        <f t="shared" si="792"/>
        <v>No</v>
      </c>
      <c r="F960" s="18" t="str">
        <f t="shared" si="793"/>
        <v>No</v>
      </c>
      <c r="G960" s="18" t="str">
        <f t="shared" si="794"/>
        <v>No</v>
      </c>
      <c r="H960" s="18" t="str">
        <f t="shared" si="795"/>
        <v>No</v>
      </c>
      <c r="I960" s="18" t="str">
        <f t="shared" si="796"/>
        <v>Yes</v>
      </c>
      <c r="J960" s="18" t="str">
        <f t="shared" si="797"/>
        <v>Yes</v>
      </c>
      <c r="K960" s="21">
        <v>958</v>
      </c>
      <c r="L960" s="5" t="s">
        <v>2045</v>
      </c>
      <c r="M960" s="5" t="s">
        <v>5685</v>
      </c>
      <c r="N960" s="5" t="s">
        <v>2307</v>
      </c>
      <c r="O960" s="5" t="s">
        <v>152</v>
      </c>
      <c r="P960" s="5" t="s">
        <v>3127</v>
      </c>
      <c r="Q960" s="34" t="s">
        <v>5686</v>
      </c>
      <c r="R960" s="21">
        <v>1</v>
      </c>
      <c r="S960" s="22"/>
      <c r="T960" s="22"/>
      <c r="U960" s="22"/>
      <c r="V960" s="22"/>
      <c r="W960" s="22"/>
      <c r="X960" s="22"/>
      <c r="Y960" s="22"/>
      <c r="Z960" s="22"/>
      <c r="AA960" s="5" t="s">
        <v>24</v>
      </c>
      <c r="AB960" s="5" t="s">
        <v>4018</v>
      </c>
      <c r="AC960" s="34" t="s">
        <v>3636</v>
      </c>
      <c r="AD960" s="21">
        <v>1</v>
      </c>
    </row>
    <row r="961" spans="1:30" x14ac:dyDescent="0.3">
      <c r="A961" s="18" t="str">
        <f t="shared" ref="A961:B961" si="991">IF(AND(ISNUMBER(SEARCH("Yes",C961)),ISNUMBER(SEARCH("Yes",E961)),ISNUMBER(SEARCH("Yes",G961)),ISNUMBER(SEARCH("Yes",I961))),"Yes","No")</f>
        <v>Yes</v>
      </c>
      <c r="B961" s="18" t="str">
        <f t="shared" si="991"/>
        <v>Yes</v>
      </c>
      <c r="C961" s="15" t="str">
        <f t="shared" si="790"/>
        <v>Yes</v>
      </c>
      <c r="D961" s="18" t="str">
        <f t="shared" si="791"/>
        <v>Yes</v>
      </c>
      <c r="E961" s="18" t="str">
        <f t="shared" si="792"/>
        <v>Yes</v>
      </c>
      <c r="F961" s="18" t="str">
        <f t="shared" si="793"/>
        <v>Yes</v>
      </c>
      <c r="G961" s="18" t="str">
        <f t="shared" si="794"/>
        <v>Yes</v>
      </c>
      <c r="H961" s="18" t="str">
        <f t="shared" si="795"/>
        <v>Yes</v>
      </c>
      <c r="I961" s="18" t="str">
        <f t="shared" si="796"/>
        <v>Yes</v>
      </c>
      <c r="J961" s="18" t="str">
        <f t="shared" si="797"/>
        <v>Yes</v>
      </c>
      <c r="K961" s="21">
        <v>959</v>
      </c>
      <c r="L961" s="5" t="s">
        <v>252</v>
      </c>
      <c r="M961" s="5" t="s">
        <v>253</v>
      </c>
      <c r="N961" s="5" t="s">
        <v>2307</v>
      </c>
      <c r="O961" s="5" t="s">
        <v>2310</v>
      </c>
      <c r="P961" s="5" t="s">
        <v>5687</v>
      </c>
      <c r="Q961" s="34" t="s">
        <v>5688</v>
      </c>
      <c r="R961" s="21">
        <v>1</v>
      </c>
      <c r="S961" s="5" t="s">
        <v>24</v>
      </c>
      <c r="T961" s="5" t="s">
        <v>5689</v>
      </c>
      <c r="U961" s="34" t="s">
        <v>5690</v>
      </c>
      <c r="V961" s="21">
        <v>1</v>
      </c>
      <c r="W961" s="5" t="s">
        <v>2310</v>
      </c>
      <c r="X961" s="5" t="s">
        <v>5691</v>
      </c>
      <c r="Y961" s="34" t="s">
        <v>5692</v>
      </c>
      <c r="Z961" s="21">
        <v>1</v>
      </c>
      <c r="AA961" s="5" t="s">
        <v>24</v>
      </c>
      <c r="AB961" s="5" t="s">
        <v>5291</v>
      </c>
      <c r="AC961" s="34" t="s">
        <v>5292</v>
      </c>
      <c r="AD961" s="21">
        <v>1</v>
      </c>
    </row>
    <row r="962" spans="1:30" x14ac:dyDescent="0.3">
      <c r="A962" s="18" t="str">
        <f t="shared" ref="A962:B962" si="992">IF(AND(ISNUMBER(SEARCH("Yes",C962)),ISNUMBER(SEARCH("Yes",E962)),ISNUMBER(SEARCH("Yes",G962)),ISNUMBER(SEARCH("Yes",I962))),"Yes","No")</f>
        <v>No</v>
      </c>
      <c r="B962" s="18" t="str">
        <f t="shared" si="992"/>
        <v>No</v>
      </c>
      <c r="C962" s="15" t="str">
        <f t="shared" si="790"/>
        <v>No</v>
      </c>
      <c r="D962" s="18" t="str">
        <f t="shared" si="791"/>
        <v>No</v>
      </c>
      <c r="E962" s="18" t="str">
        <f t="shared" si="792"/>
        <v>No</v>
      </c>
      <c r="F962" s="18" t="str">
        <f t="shared" si="793"/>
        <v>No</v>
      </c>
      <c r="G962" s="18" t="str">
        <f t="shared" si="794"/>
        <v>No</v>
      </c>
      <c r="H962" s="18" t="str">
        <f t="shared" si="795"/>
        <v>No</v>
      </c>
      <c r="I962" s="18" t="str">
        <f t="shared" si="796"/>
        <v>Yes</v>
      </c>
      <c r="J962" s="18" t="str">
        <f t="shared" si="797"/>
        <v>No</v>
      </c>
      <c r="K962" s="21">
        <v>960</v>
      </c>
      <c r="L962" s="5" t="s">
        <v>2047</v>
      </c>
      <c r="M962" s="5" t="s">
        <v>2048</v>
      </c>
      <c r="N962" s="5" t="s">
        <v>2307</v>
      </c>
      <c r="O962" s="5" t="s">
        <v>152</v>
      </c>
      <c r="P962" s="5" t="s">
        <v>2325</v>
      </c>
      <c r="Q962" s="34" t="s">
        <v>5693</v>
      </c>
      <c r="R962" s="21">
        <v>1</v>
      </c>
      <c r="S962" s="22"/>
      <c r="T962" s="22"/>
      <c r="U962" s="22"/>
      <c r="V962" s="22"/>
      <c r="W962" s="22"/>
      <c r="X962" s="22"/>
      <c r="Y962" s="22"/>
      <c r="Z962" s="22"/>
      <c r="AA962" s="5" t="s">
        <v>152</v>
      </c>
      <c r="AB962" s="5" t="s">
        <v>5694</v>
      </c>
      <c r="AC962" s="34" t="s">
        <v>5695</v>
      </c>
      <c r="AD962" s="21">
        <v>1</v>
      </c>
    </row>
    <row r="963" spans="1:30" x14ac:dyDescent="0.3">
      <c r="A963" s="18" t="str">
        <f t="shared" ref="A963:B963" si="993">IF(AND(ISNUMBER(SEARCH("Yes",C963)),ISNUMBER(SEARCH("Yes",E963)),ISNUMBER(SEARCH("Yes",G963)),ISNUMBER(SEARCH("Yes",I963))),"Yes","No")</f>
        <v>No</v>
      </c>
      <c r="B963" s="18" t="str">
        <f t="shared" si="993"/>
        <v>No</v>
      </c>
      <c r="C963" s="15" t="str">
        <f t="shared" si="790"/>
        <v>No</v>
      </c>
      <c r="D963" s="18" t="str">
        <f t="shared" si="791"/>
        <v>No</v>
      </c>
      <c r="E963" s="18" t="str">
        <f t="shared" si="792"/>
        <v>No</v>
      </c>
      <c r="F963" s="18" t="str">
        <f t="shared" si="793"/>
        <v>No</v>
      </c>
      <c r="G963" s="18" t="str">
        <f t="shared" si="794"/>
        <v>No</v>
      </c>
      <c r="H963" s="18" t="str">
        <f t="shared" si="795"/>
        <v>No</v>
      </c>
      <c r="I963" s="18" t="str">
        <f t="shared" si="796"/>
        <v>Yes</v>
      </c>
      <c r="J963" s="18" t="str">
        <f t="shared" si="797"/>
        <v>Yes</v>
      </c>
      <c r="K963" s="21">
        <v>961</v>
      </c>
      <c r="L963" s="5" t="s">
        <v>2049</v>
      </c>
      <c r="M963" s="5" t="s">
        <v>2050</v>
      </c>
      <c r="N963" s="5" t="s">
        <v>2307</v>
      </c>
      <c r="O963" s="5" t="s">
        <v>152</v>
      </c>
      <c r="P963" s="5" t="s">
        <v>3542</v>
      </c>
      <c r="Q963" s="34" t="s">
        <v>5696</v>
      </c>
      <c r="R963" s="21">
        <v>1</v>
      </c>
      <c r="S963" s="22"/>
      <c r="T963" s="22"/>
      <c r="U963" s="22"/>
      <c r="V963" s="22"/>
      <c r="W963" s="22"/>
      <c r="X963" s="22"/>
      <c r="Y963" s="22"/>
      <c r="Z963" s="22"/>
      <c r="AA963" s="5" t="s">
        <v>24</v>
      </c>
      <c r="AB963" s="5" t="s">
        <v>5697</v>
      </c>
      <c r="AC963" s="34" t="s">
        <v>5698</v>
      </c>
      <c r="AD963" s="21">
        <v>1</v>
      </c>
    </row>
    <row r="964" spans="1:30" x14ac:dyDescent="0.3">
      <c r="A964" s="18" t="str">
        <f t="shared" ref="A964:B964" si="994">IF(AND(ISNUMBER(SEARCH("Yes",C964)),ISNUMBER(SEARCH("Yes",E964)),ISNUMBER(SEARCH("Yes",G964)),ISNUMBER(SEARCH("Yes",I964))),"Yes","No")</f>
        <v>No</v>
      </c>
      <c r="B964" s="18" t="str">
        <f t="shared" si="994"/>
        <v>No</v>
      </c>
      <c r="C964" s="15" t="str">
        <f t="shared" si="790"/>
        <v>No</v>
      </c>
      <c r="D964" s="18" t="str">
        <f t="shared" si="791"/>
        <v>No</v>
      </c>
      <c r="E964" s="18" t="str">
        <f t="shared" si="792"/>
        <v>No</v>
      </c>
      <c r="F964" s="18" t="str">
        <f t="shared" si="793"/>
        <v>No</v>
      </c>
      <c r="G964" s="18" t="str">
        <f t="shared" si="794"/>
        <v>No</v>
      </c>
      <c r="H964" s="18" t="str">
        <f t="shared" si="795"/>
        <v>No</v>
      </c>
      <c r="I964" s="18" t="str">
        <f t="shared" si="796"/>
        <v>Yes</v>
      </c>
      <c r="J964" s="18" t="str">
        <f t="shared" si="797"/>
        <v>Yes</v>
      </c>
      <c r="K964" s="21">
        <v>962</v>
      </c>
      <c r="L964" s="5" t="s">
        <v>2051</v>
      </c>
      <c r="M964" s="5" t="s">
        <v>2052</v>
      </c>
      <c r="N964" s="5" t="s">
        <v>2307</v>
      </c>
      <c r="O964" s="5" t="s">
        <v>152</v>
      </c>
      <c r="P964" s="5" t="s">
        <v>5699</v>
      </c>
      <c r="Q964" s="34" t="s">
        <v>5700</v>
      </c>
      <c r="R964" s="21">
        <v>1</v>
      </c>
      <c r="S964" s="22"/>
      <c r="T964" s="22"/>
      <c r="U964" s="22"/>
      <c r="V964" s="22"/>
      <c r="W964" s="22"/>
      <c r="X964" s="22"/>
      <c r="Y964" s="22"/>
      <c r="Z964" s="22"/>
      <c r="AA964" s="5" t="s">
        <v>24</v>
      </c>
      <c r="AB964" s="5" t="s">
        <v>5701</v>
      </c>
      <c r="AC964" s="34" t="s">
        <v>5702</v>
      </c>
      <c r="AD964" s="21">
        <v>1</v>
      </c>
    </row>
    <row r="965" spans="1:30" x14ac:dyDescent="0.3">
      <c r="A965" s="18" t="str">
        <f t="shared" ref="A965:B965" si="995">IF(AND(ISNUMBER(SEARCH("Yes",C965)),ISNUMBER(SEARCH("Yes",E965)),ISNUMBER(SEARCH("Yes",G965)),ISNUMBER(SEARCH("Yes",I965))),"Yes","No")</f>
        <v>No</v>
      </c>
      <c r="B965" s="18" t="str">
        <f t="shared" si="995"/>
        <v>No</v>
      </c>
      <c r="C965" s="15" t="str">
        <f t="shared" si="790"/>
        <v>No</v>
      </c>
      <c r="D965" s="18" t="str">
        <f t="shared" si="791"/>
        <v>No</v>
      </c>
      <c r="E965" s="18" t="str">
        <f t="shared" si="792"/>
        <v>No</v>
      </c>
      <c r="F965" s="18" t="str">
        <f t="shared" si="793"/>
        <v>No</v>
      </c>
      <c r="G965" s="18" t="str">
        <f t="shared" si="794"/>
        <v>No</v>
      </c>
      <c r="H965" s="18" t="str">
        <f t="shared" si="795"/>
        <v>No</v>
      </c>
      <c r="I965" s="18" t="str">
        <f t="shared" si="796"/>
        <v>Yes</v>
      </c>
      <c r="J965" s="18" t="str">
        <f t="shared" si="797"/>
        <v>Yes</v>
      </c>
      <c r="K965" s="21">
        <v>963</v>
      </c>
      <c r="L965" s="5" t="s">
        <v>2053</v>
      </c>
      <c r="M965" s="5" t="s">
        <v>2054</v>
      </c>
      <c r="N965" s="5" t="s">
        <v>2307</v>
      </c>
      <c r="O965" s="5" t="s">
        <v>152</v>
      </c>
      <c r="P965" s="5" t="s">
        <v>2431</v>
      </c>
      <c r="Q965" s="34" t="s">
        <v>5703</v>
      </c>
      <c r="R965" s="21">
        <v>1</v>
      </c>
      <c r="S965" s="22"/>
      <c r="T965" s="22"/>
      <c r="U965" s="22"/>
      <c r="V965" s="22"/>
      <c r="W965" s="22"/>
      <c r="X965" s="22"/>
      <c r="Y965" s="22"/>
      <c r="Z965" s="22"/>
      <c r="AA965" s="5" t="s">
        <v>24</v>
      </c>
      <c r="AB965" s="5" t="s">
        <v>5704</v>
      </c>
      <c r="AC965" s="34" t="s">
        <v>5705</v>
      </c>
      <c r="AD965" s="21">
        <v>1</v>
      </c>
    </row>
    <row r="966" spans="1:30" x14ac:dyDescent="0.3">
      <c r="A966" s="18" t="str">
        <f t="shared" ref="A966:B966" si="996">IF(AND(ISNUMBER(SEARCH("Yes",C966)),ISNUMBER(SEARCH("Yes",E966)),ISNUMBER(SEARCH("Yes",G966)),ISNUMBER(SEARCH("Yes",I966))),"Yes","No")</f>
        <v>No</v>
      </c>
      <c r="B966" s="18" t="str">
        <f t="shared" si="996"/>
        <v>No</v>
      </c>
      <c r="C966" s="15" t="str">
        <f t="shared" si="790"/>
        <v>No</v>
      </c>
      <c r="D966" s="18" t="str">
        <f t="shared" si="791"/>
        <v>No</v>
      </c>
      <c r="E966" s="18" t="str">
        <f t="shared" si="792"/>
        <v>No</v>
      </c>
      <c r="F966" s="18" t="str">
        <f t="shared" si="793"/>
        <v>No</v>
      </c>
      <c r="G966" s="18" t="str">
        <f t="shared" si="794"/>
        <v>No</v>
      </c>
      <c r="H966" s="18" t="str">
        <f t="shared" si="795"/>
        <v>No</v>
      </c>
      <c r="I966" s="18" t="str">
        <f t="shared" si="796"/>
        <v>Yes</v>
      </c>
      <c r="J966" s="18" t="str">
        <f t="shared" si="797"/>
        <v>Yes</v>
      </c>
      <c r="K966" s="21">
        <v>964</v>
      </c>
      <c r="L966" s="5" t="s">
        <v>2055</v>
      </c>
      <c r="M966" s="5" t="s">
        <v>2056</v>
      </c>
      <c r="N966" s="5" t="s">
        <v>2307</v>
      </c>
      <c r="O966" s="5" t="s">
        <v>152</v>
      </c>
      <c r="P966" s="5" t="s">
        <v>2435</v>
      </c>
      <c r="Q966" s="34" t="s">
        <v>5706</v>
      </c>
      <c r="R966" s="21">
        <v>1</v>
      </c>
      <c r="S966" s="22"/>
      <c r="T966" s="22"/>
      <c r="U966" s="22"/>
      <c r="V966" s="22"/>
      <c r="W966" s="22"/>
      <c r="X966" s="22"/>
      <c r="Y966" s="22"/>
      <c r="Z966" s="22"/>
      <c r="AA966" s="5" t="s">
        <v>2310</v>
      </c>
      <c r="AB966" s="5" t="s">
        <v>5707</v>
      </c>
      <c r="AC966" s="34" t="s">
        <v>5708</v>
      </c>
      <c r="AD966" s="21">
        <v>1</v>
      </c>
    </row>
    <row r="967" spans="1:30" x14ac:dyDescent="0.3">
      <c r="A967" s="18" t="str">
        <f t="shared" ref="A967:B967" si="997">IF(AND(ISNUMBER(SEARCH("Yes",C967)),ISNUMBER(SEARCH("Yes",E967)),ISNUMBER(SEARCH("Yes",G967)),ISNUMBER(SEARCH("Yes",I967))),"Yes","No")</f>
        <v>No</v>
      </c>
      <c r="B967" s="18" t="str">
        <f t="shared" si="997"/>
        <v>No</v>
      </c>
      <c r="C967" s="15" t="str">
        <f t="shared" si="790"/>
        <v>No</v>
      </c>
      <c r="D967" s="18" t="str">
        <f t="shared" si="791"/>
        <v>No</v>
      </c>
      <c r="E967" s="18" t="str">
        <f t="shared" si="792"/>
        <v>No</v>
      </c>
      <c r="F967" s="18" t="str">
        <f t="shared" si="793"/>
        <v>No</v>
      </c>
      <c r="G967" s="18" t="str">
        <f t="shared" si="794"/>
        <v>No</v>
      </c>
      <c r="H967" s="18" t="str">
        <f t="shared" si="795"/>
        <v>No</v>
      </c>
      <c r="I967" s="18" t="str">
        <f t="shared" si="796"/>
        <v>Yes</v>
      </c>
      <c r="J967" s="18" t="str">
        <f t="shared" si="797"/>
        <v>Yes</v>
      </c>
      <c r="K967" s="21">
        <v>965</v>
      </c>
      <c r="L967" s="5" t="s">
        <v>2057</v>
      </c>
      <c r="M967" s="5" t="s">
        <v>2058</v>
      </c>
      <c r="N967" s="5" t="s">
        <v>2307</v>
      </c>
      <c r="O967" s="5" t="s">
        <v>152</v>
      </c>
      <c r="P967" s="5" t="s">
        <v>3240</v>
      </c>
      <c r="Q967" s="34" t="s">
        <v>5709</v>
      </c>
      <c r="R967" s="21">
        <v>1</v>
      </c>
      <c r="S967" s="22"/>
      <c r="T967" s="22"/>
      <c r="U967" s="22"/>
      <c r="V967" s="22"/>
      <c r="W967" s="22"/>
      <c r="X967" s="22"/>
      <c r="Y967" s="22"/>
      <c r="Z967" s="22"/>
      <c r="AA967" s="5" t="s">
        <v>2310</v>
      </c>
      <c r="AB967" s="5" t="s">
        <v>5710</v>
      </c>
      <c r="AC967" s="34" t="s">
        <v>5711</v>
      </c>
      <c r="AD967" s="21">
        <v>1</v>
      </c>
    </row>
    <row r="968" spans="1:30" x14ac:dyDescent="0.3">
      <c r="A968" s="18" t="str">
        <f t="shared" ref="A968:B968" si="998">IF(AND(ISNUMBER(SEARCH("Yes",C968)),ISNUMBER(SEARCH("Yes",E968)),ISNUMBER(SEARCH("Yes",G968)),ISNUMBER(SEARCH("Yes",I968))),"Yes","No")</f>
        <v>No</v>
      </c>
      <c r="B968" s="18" t="str">
        <f t="shared" si="998"/>
        <v>No</v>
      </c>
      <c r="C968" s="15" t="str">
        <f t="shared" si="790"/>
        <v>No</v>
      </c>
      <c r="D968" s="18" t="str">
        <f t="shared" si="791"/>
        <v>No</v>
      </c>
      <c r="E968" s="18" t="str">
        <f t="shared" si="792"/>
        <v>No</v>
      </c>
      <c r="F968" s="18" t="str">
        <f t="shared" si="793"/>
        <v>No</v>
      </c>
      <c r="G968" s="18" t="str">
        <f t="shared" si="794"/>
        <v>No</v>
      </c>
      <c r="H968" s="18" t="str">
        <f t="shared" si="795"/>
        <v>No</v>
      </c>
      <c r="I968" s="18" t="str">
        <f t="shared" si="796"/>
        <v>Yes</v>
      </c>
      <c r="J968" s="18" t="str">
        <f t="shared" si="797"/>
        <v>Yes</v>
      </c>
      <c r="K968" s="21">
        <v>966</v>
      </c>
      <c r="L968" s="5" t="s">
        <v>2059</v>
      </c>
      <c r="M968" s="5" t="s">
        <v>2060</v>
      </c>
      <c r="N968" s="5" t="s">
        <v>2307</v>
      </c>
      <c r="O968" s="5" t="s">
        <v>152</v>
      </c>
      <c r="P968" s="5" t="s">
        <v>3437</v>
      </c>
      <c r="Q968" s="34" t="s">
        <v>5712</v>
      </c>
      <c r="R968" s="21">
        <v>1</v>
      </c>
      <c r="S968" s="22"/>
      <c r="T968" s="22"/>
      <c r="U968" s="22"/>
      <c r="V968" s="22"/>
      <c r="W968" s="22"/>
      <c r="X968" s="22"/>
      <c r="Y968" s="22"/>
      <c r="Z968" s="22"/>
      <c r="AA968" s="5" t="s">
        <v>2310</v>
      </c>
      <c r="AB968" s="5" t="s">
        <v>2386</v>
      </c>
      <c r="AC968" s="34" t="s">
        <v>2387</v>
      </c>
      <c r="AD968" s="21">
        <v>1</v>
      </c>
    </row>
    <row r="969" spans="1:30" x14ac:dyDescent="0.3">
      <c r="A969" s="18" t="str">
        <f t="shared" ref="A969:B969" si="999">IF(AND(ISNUMBER(SEARCH("Yes",C969)),ISNUMBER(SEARCH("Yes",E969)),ISNUMBER(SEARCH("Yes",G969)),ISNUMBER(SEARCH("Yes",I969))),"Yes","No")</f>
        <v>No</v>
      </c>
      <c r="B969" s="18" t="str">
        <f t="shared" si="999"/>
        <v>No</v>
      </c>
      <c r="C969" s="15" t="str">
        <f t="shared" si="790"/>
        <v>No</v>
      </c>
      <c r="D969" s="18" t="str">
        <f t="shared" si="791"/>
        <v>No</v>
      </c>
      <c r="E969" s="18" t="str">
        <f t="shared" si="792"/>
        <v>No</v>
      </c>
      <c r="F969" s="18" t="str">
        <f t="shared" si="793"/>
        <v>No</v>
      </c>
      <c r="G969" s="18" t="str">
        <f t="shared" si="794"/>
        <v>No</v>
      </c>
      <c r="H969" s="18" t="str">
        <f t="shared" si="795"/>
        <v>No</v>
      </c>
      <c r="I969" s="18" t="str">
        <f t="shared" si="796"/>
        <v>Yes</v>
      </c>
      <c r="J969" s="18" t="str">
        <f t="shared" si="797"/>
        <v>Yes</v>
      </c>
      <c r="K969" s="21">
        <v>967</v>
      </c>
      <c r="L969" s="5" t="s">
        <v>2061</v>
      </c>
      <c r="M969" s="5" t="s">
        <v>2062</v>
      </c>
      <c r="N969" s="5" t="s">
        <v>2307</v>
      </c>
      <c r="O969" s="5" t="s">
        <v>152</v>
      </c>
      <c r="P969" s="5" t="s">
        <v>3328</v>
      </c>
      <c r="Q969" s="34" t="s">
        <v>4514</v>
      </c>
      <c r="R969" s="21">
        <v>1</v>
      </c>
      <c r="S969" s="22"/>
      <c r="T969" s="22"/>
      <c r="U969" s="22"/>
      <c r="V969" s="22"/>
      <c r="W969" s="22"/>
      <c r="X969" s="22"/>
      <c r="Y969" s="22"/>
      <c r="Z969" s="22"/>
      <c r="AA969" s="5" t="s">
        <v>2310</v>
      </c>
      <c r="AB969" s="5" t="s">
        <v>2997</v>
      </c>
      <c r="AC969" s="34" t="s">
        <v>5713</v>
      </c>
      <c r="AD969" s="21">
        <v>1</v>
      </c>
    </row>
    <row r="970" spans="1:30" x14ac:dyDescent="0.3">
      <c r="A970" s="18" t="str">
        <f t="shared" ref="A970:B970" si="1000">IF(AND(ISNUMBER(SEARCH("Yes",C970)),ISNUMBER(SEARCH("Yes",E970)),ISNUMBER(SEARCH("Yes",G970)),ISNUMBER(SEARCH("Yes",I970))),"Yes","No")</f>
        <v>Yes</v>
      </c>
      <c r="B970" s="18" t="str">
        <f t="shared" si="1000"/>
        <v>Yes</v>
      </c>
      <c r="C970" s="15" t="str">
        <f t="shared" si="790"/>
        <v>Yes</v>
      </c>
      <c r="D970" s="18" t="str">
        <f t="shared" si="791"/>
        <v>Yes</v>
      </c>
      <c r="E970" s="18" t="str">
        <f t="shared" si="792"/>
        <v>Yes</v>
      </c>
      <c r="F970" s="18" t="str">
        <f t="shared" si="793"/>
        <v>Yes</v>
      </c>
      <c r="G970" s="18" t="str">
        <f t="shared" si="794"/>
        <v>Yes</v>
      </c>
      <c r="H970" s="18" t="str">
        <f t="shared" si="795"/>
        <v>Yes</v>
      </c>
      <c r="I970" s="18" t="str">
        <f t="shared" si="796"/>
        <v>Yes</v>
      </c>
      <c r="J970" s="18" t="str">
        <f t="shared" si="797"/>
        <v>Yes</v>
      </c>
      <c r="K970" s="21">
        <v>968</v>
      </c>
      <c r="L970" s="5" t="s">
        <v>61</v>
      </c>
      <c r="M970" s="5" t="s">
        <v>133</v>
      </c>
      <c r="N970" s="5" t="s">
        <v>2307</v>
      </c>
      <c r="O970" s="5" t="s">
        <v>24</v>
      </c>
      <c r="P970" s="5" t="s">
        <v>2884</v>
      </c>
      <c r="Q970" s="34" t="s">
        <v>5714</v>
      </c>
      <c r="R970" s="21">
        <v>1</v>
      </c>
      <c r="S970" s="5" t="s">
        <v>24</v>
      </c>
      <c r="T970" s="5" t="s">
        <v>5715</v>
      </c>
      <c r="U970" s="34" t="s">
        <v>5716</v>
      </c>
      <c r="V970" s="21">
        <v>1</v>
      </c>
      <c r="W970" s="5" t="s">
        <v>2310</v>
      </c>
      <c r="X970" s="5" t="s">
        <v>5717</v>
      </c>
      <c r="Y970" s="34" t="s">
        <v>5718</v>
      </c>
      <c r="Z970" s="21">
        <v>1</v>
      </c>
      <c r="AA970" s="5" t="s">
        <v>24</v>
      </c>
      <c r="AB970" s="5" t="s">
        <v>5719</v>
      </c>
      <c r="AC970" s="34" t="s">
        <v>5600</v>
      </c>
      <c r="AD970" s="21">
        <v>1</v>
      </c>
    </row>
    <row r="971" spans="1:30" x14ac:dyDescent="0.3">
      <c r="A971" s="18" t="str">
        <f t="shared" ref="A971:B971" si="1001">IF(AND(ISNUMBER(SEARCH("Yes",C971)),ISNUMBER(SEARCH("Yes",E971)),ISNUMBER(SEARCH("Yes",G971)),ISNUMBER(SEARCH("Yes",I971))),"Yes","No")</f>
        <v>Yes</v>
      </c>
      <c r="B971" s="18" t="str">
        <f t="shared" si="1001"/>
        <v>Yes</v>
      </c>
      <c r="C971" s="15" t="str">
        <f t="shared" si="790"/>
        <v>Yes</v>
      </c>
      <c r="D971" s="18" t="str">
        <f t="shared" si="791"/>
        <v>Yes</v>
      </c>
      <c r="E971" s="18" t="str">
        <f t="shared" si="792"/>
        <v>Yes</v>
      </c>
      <c r="F971" s="18" t="str">
        <f t="shared" si="793"/>
        <v>Yes</v>
      </c>
      <c r="G971" s="18" t="str">
        <f t="shared" si="794"/>
        <v>Yes</v>
      </c>
      <c r="H971" s="18" t="str">
        <f t="shared" si="795"/>
        <v>Yes</v>
      </c>
      <c r="I971" s="18" t="str">
        <f t="shared" si="796"/>
        <v>Yes</v>
      </c>
      <c r="J971" s="18" t="str">
        <f t="shared" si="797"/>
        <v>Yes</v>
      </c>
      <c r="K971" s="21">
        <v>969</v>
      </c>
      <c r="L971" s="5" t="s">
        <v>134</v>
      </c>
      <c r="M971" s="5" t="s">
        <v>135</v>
      </c>
      <c r="N971" s="5" t="s">
        <v>2307</v>
      </c>
      <c r="O971" s="5" t="s">
        <v>2310</v>
      </c>
      <c r="P971" s="5" t="s">
        <v>5720</v>
      </c>
      <c r="Q971" s="34" t="s">
        <v>5721</v>
      </c>
      <c r="R971" s="21">
        <v>1</v>
      </c>
      <c r="S971" s="5" t="s">
        <v>24</v>
      </c>
      <c r="T971" s="5" t="s">
        <v>5722</v>
      </c>
      <c r="U971" s="34" t="s">
        <v>5723</v>
      </c>
      <c r="V971" s="21">
        <v>1</v>
      </c>
      <c r="W971" s="5" t="s">
        <v>24</v>
      </c>
      <c r="X971" s="5" t="s">
        <v>5724</v>
      </c>
      <c r="Y971" s="34" t="s">
        <v>5725</v>
      </c>
      <c r="Z971" s="21">
        <v>1</v>
      </c>
      <c r="AA971" s="5" t="s">
        <v>2310</v>
      </c>
      <c r="AB971" s="5" t="s">
        <v>2348</v>
      </c>
      <c r="AC971" s="34" t="s">
        <v>2349</v>
      </c>
      <c r="AD971" s="21">
        <v>1</v>
      </c>
    </row>
    <row r="972" spans="1:30" x14ac:dyDescent="0.3">
      <c r="A972" s="18" t="str">
        <f t="shared" ref="A972:B972" si="1002">IF(AND(ISNUMBER(SEARCH("Yes",C972)),ISNUMBER(SEARCH("Yes",E972)),ISNUMBER(SEARCH("Yes",G972)),ISNUMBER(SEARCH("Yes",I972))),"Yes","No")</f>
        <v>No</v>
      </c>
      <c r="B972" s="18" t="str">
        <f t="shared" si="1002"/>
        <v>No</v>
      </c>
      <c r="C972" s="15" t="str">
        <f t="shared" si="790"/>
        <v>No</v>
      </c>
      <c r="D972" s="18" t="str">
        <f t="shared" si="791"/>
        <v>No</v>
      </c>
      <c r="E972" s="18" t="str">
        <f t="shared" si="792"/>
        <v>No</v>
      </c>
      <c r="F972" s="18" t="str">
        <f t="shared" si="793"/>
        <v>No</v>
      </c>
      <c r="G972" s="18" t="str">
        <f t="shared" si="794"/>
        <v>No</v>
      </c>
      <c r="H972" s="18" t="str">
        <f t="shared" si="795"/>
        <v>No</v>
      </c>
      <c r="I972" s="18" t="str">
        <f t="shared" si="796"/>
        <v>Yes</v>
      </c>
      <c r="J972" s="18" t="str">
        <f t="shared" si="797"/>
        <v>Yes</v>
      </c>
      <c r="K972" s="21">
        <v>970</v>
      </c>
      <c r="L972" s="5" t="s">
        <v>38</v>
      </c>
      <c r="M972" s="5" t="s">
        <v>437</v>
      </c>
      <c r="N972" s="5" t="s">
        <v>2307</v>
      </c>
      <c r="O972" s="5" t="s">
        <v>152</v>
      </c>
      <c r="P972" s="5" t="s">
        <v>5726</v>
      </c>
      <c r="Q972" s="34" t="s">
        <v>5727</v>
      </c>
      <c r="R972" s="21">
        <v>1</v>
      </c>
      <c r="S972" s="22"/>
      <c r="T972" s="22"/>
      <c r="U972" s="22"/>
      <c r="V972" s="22"/>
      <c r="W972" s="22"/>
      <c r="X972" s="22"/>
      <c r="Y972" s="22"/>
      <c r="Z972" s="22"/>
      <c r="AA972" s="5" t="s">
        <v>24</v>
      </c>
      <c r="AB972" s="5" t="s">
        <v>5728</v>
      </c>
      <c r="AC972" s="34" t="s">
        <v>5729</v>
      </c>
      <c r="AD972" s="21">
        <v>1</v>
      </c>
    </row>
    <row r="973" spans="1:30" x14ac:dyDescent="0.3">
      <c r="A973" s="18" t="str">
        <f t="shared" ref="A973:B973" si="1003">IF(AND(ISNUMBER(SEARCH("Yes",C973)),ISNUMBER(SEARCH("Yes",E973)),ISNUMBER(SEARCH("Yes",G973)),ISNUMBER(SEARCH("Yes",I973))),"Yes","No")</f>
        <v>No</v>
      </c>
      <c r="B973" s="18" t="str">
        <f t="shared" si="1003"/>
        <v>No</v>
      </c>
      <c r="C973" s="15" t="str">
        <f t="shared" si="790"/>
        <v>No</v>
      </c>
      <c r="D973" s="18" t="str">
        <f t="shared" si="791"/>
        <v>No</v>
      </c>
      <c r="E973" s="18" t="str">
        <f t="shared" si="792"/>
        <v>No</v>
      </c>
      <c r="F973" s="18" t="str">
        <f t="shared" si="793"/>
        <v>No</v>
      </c>
      <c r="G973" s="18" t="str">
        <f t="shared" si="794"/>
        <v>No</v>
      </c>
      <c r="H973" s="18" t="str">
        <f t="shared" si="795"/>
        <v>No</v>
      </c>
      <c r="I973" s="18" t="str">
        <f t="shared" si="796"/>
        <v>Yes</v>
      </c>
      <c r="J973" s="18" t="str">
        <f t="shared" si="797"/>
        <v>Yes</v>
      </c>
      <c r="K973" s="21">
        <v>971</v>
      </c>
      <c r="L973" s="5" t="s">
        <v>2063</v>
      </c>
      <c r="M973" s="5" t="s">
        <v>2064</v>
      </c>
      <c r="N973" s="5" t="s">
        <v>2307</v>
      </c>
      <c r="O973" s="5" t="s">
        <v>152</v>
      </c>
      <c r="P973" s="5" t="s">
        <v>5730</v>
      </c>
      <c r="Q973" s="34" t="s">
        <v>5731</v>
      </c>
      <c r="R973" s="21">
        <v>1</v>
      </c>
      <c r="S973" s="22"/>
      <c r="T973" s="22"/>
      <c r="U973" s="22"/>
      <c r="V973" s="22"/>
      <c r="W973" s="22"/>
      <c r="X973" s="22"/>
      <c r="Y973" s="22"/>
      <c r="Z973" s="22"/>
      <c r="AA973" s="5" t="s">
        <v>24</v>
      </c>
      <c r="AB973" s="5" t="s">
        <v>3211</v>
      </c>
      <c r="AC973" s="34" t="s">
        <v>5732</v>
      </c>
      <c r="AD973" s="21">
        <v>1</v>
      </c>
    </row>
    <row r="974" spans="1:30" x14ac:dyDescent="0.3">
      <c r="A974" s="18" t="str">
        <f t="shared" ref="A974:B974" si="1004">IF(AND(ISNUMBER(SEARCH("Yes",C974)),ISNUMBER(SEARCH("Yes",E974)),ISNUMBER(SEARCH("Yes",G974)),ISNUMBER(SEARCH("Yes",I974))),"Yes","No")</f>
        <v>Yes</v>
      </c>
      <c r="B974" s="18" t="str">
        <f t="shared" si="1004"/>
        <v>Yes</v>
      </c>
      <c r="C974" s="15" t="str">
        <f t="shared" si="790"/>
        <v>Yes</v>
      </c>
      <c r="D974" s="18" t="str">
        <f t="shared" si="791"/>
        <v>Yes</v>
      </c>
      <c r="E974" s="18" t="str">
        <f t="shared" si="792"/>
        <v>Yes</v>
      </c>
      <c r="F974" s="18" t="str">
        <f t="shared" si="793"/>
        <v>Yes</v>
      </c>
      <c r="G974" s="18" t="str">
        <f t="shared" si="794"/>
        <v>Yes</v>
      </c>
      <c r="H974" s="18" t="str">
        <f t="shared" si="795"/>
        <v>Yes</v>
      </c>
      <c r="I974" s="18" t="str">
        <f t="shared" si="796"/>
        <v>Yes</v>
      </c>
      <c r="J974" s="18" t="str">
        <f t="shared" si="797"/>
        <v>Yes</v>
      </c>
      <c r="K974" s="21">
        <v>972</v>
      </c>
      <c r="L974" s="5" t="s">
        <v>137</v>
      </c>
      <c r="M974" s="5" t="s">
        <v>138</v>
      </c>
      <c r="N974" s="5" t="s">
        <v>2307</v>
      </c>
      <c r="O974" s="5" t="s">
        <v>24</v>
      </c>
      <c r="P974" s="5" t="s">
        <v>5733</v>
      </c>
      <c r="Q974" s="34" t="s">
        <v>5734</v>
      </c>
      <c r="R974" s="21">
        <v>1</v>
      </c>
      <c r="S974" s="5" t="s">
        <v>24</v>
      </c>
      <c r="T974" s="5" t="s">
        <v>5735</v>
      </c>
      <c r="U974" s="34" t="s">
        <v>5736</v>
      </c>
      <c r="V974" s="21">
        <v>1</v>
      </c>
      <c r="W974" s="5" t="s">
        <v>24</v>
      </c>
      <c r="X974" s="5" t="s">
        <v>5737</v>
      </c>
      <c r="Y974" s="34" t="s">
        <v>5738</v>
      </c>
      <c r="Z974" s="21">
        <v>1</v>
      </c>
      <c r="AA974" s="5" t="s">
        <v>2310</v>
      </c>
      <c r="AB974" s="5" t="s">
        <v>5739</v>
      </c>
      <c r="AC974" s="34" t="s">
        <v>5740</v>
      </c>
      <c r="AD974" s="21">
        <v>1</v>
      </c>
    </row>
    <row r="975" spans="1:30" x14ac:dyDescent="0.3">
      <c r="A975" s="18" t="str">
        <f t="shared" ref="A975:B975" si="1005">IF(AND(ISNUMBER(SEARCH("Yes",C975)),ISNUMBER(SEARCH("Yes",E975)),ISNUMBER(SEARCH("Yes",G975)),ISNUMBER(SEARCH("Yes",I975))),"Yes","No")</f>
        <v>No</v>
      </c>
      <c r="B975" s="18" t="str">
        <f t="shared" si="1005"/>
        <v>No</v>
      </c>
      <c r="C975" s="15" t="str">
        <f t="shared" si="790"/>
        <v>No</v>
      </c>
      <c r="D975" s="18" t="str">
        <f t="shared" si="791"/>
        <v>No</v>
      </c>
      <c r="E975" s="18" t="str">
        <f t="shared" si="792"/>
        <v>No</v>
      </c>
      <c r="F975" s="18" t="str">
        <f t="shared" si="793"/>
        <v>No</v>
      </c>
      <c r="G975" s="18" t="str">
        <f t="shared" si="794"/>
        <v>No</v>
      </c>
      <c r="H975" s="18" t="str">
        <f t="shared" si="795"/>
        <v>No</v>
      </c>
      <c r="I975" s="18" t="str">
        <f t="shared" si="796"/>
        <v>Yes</v>
      </c>
      <c r="J975" s="18" t="str">
        <f t="shared" si="797"/>
        <v>Yes</v>
      </c>
      <c r="K975" s="21">
        <v>973</v>
      </c>
      <c r="L975" s="5" t="s">
        <v>2065</v>
      </c>
      <c r="M975" s="5" t="s">
        <v>2066</v>
      </c>
      <c r="N975" s="5" t="s">
        <v>2307</v>
      </c>
      <c r="O975" s="5" t="s">
        <v>152</v>
      </c>
      <c r="P975" s="5" t="s">
        <v>2427</v>
      </c>
      <c r="Q975" s="34" t="s">
        <v>5741</v>
      </c>
      <c r="R975" s="21">
        <v>1</v>
      </c>
      <c r="S975" s="22"/>
      <c r="T975" s="22"/>
      <c r="U975" s="22"/>
      <c r="V975" s="22"/>
      <c r="W975" s="22"/>
      <c r="X975" s="22"/>
      <c r="Y975" s="22"/>
      <c r="Z975" s="22"/>
      <c r="AA975" s="5" t="s">
        <v>2310</v>
      </c>
      <c r="AB975" s="5" t="s">
        <v>5742</v>
      </c>
      <c r="AC975" s="34" t="s">
        <v>5743</v>
      </c>
      <c r="AD975" s="21">
        <v>1</v>
      </c>
    </row>
    <row r="976" spans="1:30" x14ac:dyDescent="0.3">
      <c r="A976" s="18" t="str">
        <f t="shared" ref="A976:B976" si="1006">IF(AND(ISNUMBER(SEARCH("Yes",C976)),ISNUMBER(SEARCH("Yes",E976)),ISNUMBER(SEARCH("Yes",G976)),ISNUMBER(SEARCH("Yes",I976))),"Yes","No")</f>
        <v>No</v>
      </c>
      <c r="B976" s="18" t="str">
        <f t="shared" si="1006"/>
        <v>No</v>
      </c>
      <c r="C976" s="15" t="str">
        <f t="shared" si="790"/>
        <v>No</v>
      </c>
      <c r="D976" s="18" t="str">
        <f t="shared" si="791"/>
        <v>No</v>
      </c>
      <c r="E976" s="18" t="str">
        <f t="shared" si="792"/>
        <v>No</v>
      </c>
      <c r="F976" s="18" t="str">
        <f t="shared" si="793"/>
        <v>No</v>
      </c>
      <c r="G976" s="18" t="str">
        <f t="shared" si="794"/>
        <v>No</v>
      </c>
      <c r="H976" s="18" t="str">
        <f t="shared" si="795"/>
        <v>No</v>
      </c>
      <c r="I976" s="18" t="str">
        <f t="shared" si="796"/>
        <v>Yes</v>
      </c>
      <c r="J976" s="18" t="str">
        <f t="shared" si="797"/>
        <v>Yes</v>
      </c>
      <c r="K976" s="21">
        <v>974</v>
      </c>
      <c r="L976" s="5" t="s">
        <v>2067</v>
      </c>
      <c r="M976" s="5" t="s">
        <v>2068</v>
      </c>
      <c r="N976" s="5" t="s">
        <v>2307</v>
      </c>
      <c r="O976" s="5" t="s">
        <v>152</v>
      </c>
      <c r="P976" s="5" t="s">
        <v>5744</v>
      </c>
      <c r="Q976" s="34" t="s">
        <v>5385</v>
      </c>
      <c r="R976" s="21">
        <v>1</v>
      </c>
      <c r="S976" s="22"/>
      <c r="T976" s="22"/>
      <c r="U976" s="22"/>
      <c r="V976" s="22"/>
      <c r="W976" s="22"/>
      <c r="X976" s="22"/>
      <c r="Y976" s="22"/>
      <c r="Z976" s="22"/>
      <c r="AA976" s="5" t="s">
        <v>2310</v>
      </c>
      <c r="AB976" s="5" t="s">
        <v>2669</v>
      </c>
      <c r="AC976" s="34" t="s">
        <v>2734</v>
      </c>
      <c r="AD976" s="21">
        <v>1</v>
      </c>
    </row>
    <row r="977" spans="1:30" x14ac:dyDescent="0.3">
      <c r="A977" s="18" t="str">
        <f t="shared" ref="A977:B977" si="1007">IF(AND(ISNUMBER(SEARCH("Yes",C977)),ISNUMBER(SEARCH("Yes",E977)),ISNUMBER(SEARCH("Yes",G977)),ISNUMBER(SEARCH("Yes",I977))),"Yes","No")</f>
        <v>No</v>
      </c>
      <c r="B977" s="18" t="str">
        <f t="shared" si="1007"/>
        <v>No</v>
      </c>
      <c r="C977" s="15" t="str">
        <f t="shared" si="790"/>
        <v>No</v>
      </c>
      <c r="D977" s="18" t="str">
        <f t="shared" si="791"/>
        <v>No</v>
      </c>
      <c r="E977" s="18" t="str">
        <f t="shared" si="792"/>
        <v>No</v>
      </c>
      <c r="F977" s="18" t="str">
        <f t="shared" si="793"/>
        <v>No</v>
      </c>
      <c r="G977" s="18" t="str">
        <f t="shared" si="794"/>
        <v>No</v>
      </c>
      <c r="H977" s="18" t="str">
        <f t="shared" si="795"/>
        <v>No</v>
      </c>
      <c r="I977" s="18" t="str">
        <f t="shared" si="796"/>
        <v>Yes</v>
      </c>
      <c r="J977" s="18" t="str">
        <f t="shared" si="797"/>
        <v>Yes</v>
      </c>
      <c r="K977" s="21">
        <v>975</v>
      </c>
      <c r="L977" s="5" t="s">
        <v>2069</v>
      </c>
      <c r="M977" s="5" t="s">
        <v>2070</v>
      </c>
      <c r="N977" s="5" t="s">
        <v>2307</v>
      </c>
      <c r="O977" s="5" t="s">
        <v>152</v>
      </c>
      <c r="P977" s="5" t="s">
        <v>5745</v>
      </c>
      <c r="Q977" s="34" t="s">
        <v>5746</v>
      </c>
      <c r="R977" s="21">
        <v>1</v>
      </c>
      <c r="S977" s="22"/>
      <c r="T977" s="22"/>
      <c r="U977" s="22"/>
      <c r="V977" s="22"/>
      <c r="W977" s="22"/>
      <c r="X977" s="22"/>
      <c r="Y977" s="22"/>
      <c r="Z977" s="22"/>
      <c r="AA977" s="5" t="s">
        <v>24</v>
      </c>
      <c r="AB977" s="5" t="s">
        <v>5747</v>
      </c>
      <c r="AC977" s="34" t="s">
        <v>5748</v>
      </c>
      <c r="AD977" s="21">
        <v>1</v>
      </c>
    </row>
    <row r="978" spans="1:30" x14ac:dyDescent="0.3">
      <c r="A978" s="18" t="str">
        <f t="shared" ref="A978:B978" si="1008">IF(AND(ISNUMBER(SEARCH("Yes",C978)),ISNUMBER(SEARCH("Yes",E978)),ISNUMBER(SEARCH("Yes",G978)),ISNUMBER(SEARCH("Yes",I978))),"Yes","No")</f>
        <v>No</v>
      </c>
      <c r="B978" s="18" t="str">
        <f t="shared" si="1008"/>
        <v>No</v>
      </c>
      <c r="C978" s="15" t="str">
        <f t="shared" si="790"/>
        <v>No</v>
      </c>
      <c r="D978" s="18" t="str">
        <f t="shared" si="791"/>
        <v>No</v>
      </c>
      <c r="E978" s="18" t="str">
        <f t="shared" si="792"/>
        <v>No</v>
      </c>
      <c r="F978" s="18" t="str">
        <f t="shared" si="793"/>
        <v>No</v>
      </c>
      <c r="G978" s="18" t="str">
        <f t="shared" si="794"/>
        <v>No</v>
      </c>
      <c r="H978" s="18" t="str">
        <f t="shared" si="795"/>
        <v>No</v>
      </c>
      <c r="I978" s="18" t="str">
        <f t="shared" si="796"/>
        <v>Yes</v>
      </c>
      <c r="J978" s="18" t="str">
        <f t="shared" si="797"/>
        <v>Yes</v>
      </c>
      <c r="K978" s="21">
        <v>976</v>
      </c>
      <c r="L978" s="5" t="s">
        <v>2071</v>
      </c>
      <c r="M978" s="5" t="s">
        <v>2072</v>
      </c>
      <c r="N978" s="5" t="s">
        <v>2307</v>
      </c>
      <c r="O978" s="5" t="s">
        <v>152</v>
      </c>
      <c r="P978" s="5" t="s">
        <v>2664</v>
      </c>
      <c r="Q978" s="34" t="s">
        <v>5749</v>
      </c>
      <c r="R978" s="21">
        <v>1</v>
      </c>
      <c r="S978" s="22"/>
      <c r="T978" s="22"/>
      <c r="U978" s="22"/>
      <c r="V978" s="22"/>
      <c r="W978" s="22"/>
      <c r="X978" s="22"/>
      <c r="Y978" s="22"/>
      <c r="Z978" s="22"/>
      <c r="AA978" s="5" t="s">
        <v>24</v>
      </c>
      <c r="AB978" s="5" t="s">
        <v>5750</v>
      </c>
      <c r="AC978" s="34" t="s">
        <v>5751</v>
      </c>
      <c r="AD978" s="21">
        <v>1</v>
      </c>
    </row>
    <row r="979" spans="1:30" x14ac:dyDescent="0.3">
      <c r="A979" s="18" t="str">
        <f t="shared" ref="A979:B979" si="1009">IF(AND(ISNUMBER(SEARCH("Yes",C979)),ISNUMBER(SEARCH("Yes",E979)),ISNUMBER(SEARCH("Yes",G979)),ISNUMBER(SEARCH("Yes",I979))),"Yes","No")</f>
        <v>No</v>
      </c>
      <c r="B979" s="18" t="str">
        <f t="shared" si="1009"/>
        <v>No</v>
      </c>
      <c r="C979" s="15" t="str">
        <f t="shared" si="790"/>
        <v>No</v>
      </c>
      <c r="D979" s="18" t="str">
        <f t="shared" si="791"/>
        <v>No</v>
      </c>
      <c r="E979" s="18" t="str">
        <f t="shared" si="792"/>
        <v>No</v>
      </c>
      <c r="F979" s="18" t="str">
        <f t="shared" si="793"/>
        <v>No</v>
      </c>
      <c r="G979" s="18" t="str">
        <f t="shared" si="794"/>
        <v>No</v>
      </c>
      <c r="H979" s="18" t="str">
        <f t="shared" si="795"/>
        <v>No</v>
      </c>
      <c r="I979" s="18" t="str">
        <f t="shared" si="796"/>
        <v>Yes</v>
      </c>
      <c r="J979" s="18" t="str">
        <f t="shared" si="797"/>
        <v>Yes</v>
      </c>
      <c r="K979" s="21">
        <v>977</v>
      </c>
      <c r="L979" s="5" t="s">
        <v>2073</v>
      </c>
      <c r="M979" s="5" t="s">
        <v>2074</v>
      </c>
      <c r="N979" s="5" t="s">
        <v>2307</v>
      </c>
      <c r="O979" s="5" t="s">
        <v>152</v>
      </c>
      <c r="P979" s="5" t="s">
        <v>5752</v>
      </c>
      <c r="Q979" s="34" t="s">
        <v>5753</v>
      </c>
      <c r="R979" s="21">
        <v>1</v>
      </c>
      <c r="S979" s="22"/>
      <c r="T979" s="22"/>
      <c r="U979" s="22"/>
      <c r="V979" s="22"/>
      <c r="W979" s="22"/>
      <c r="X979" s="22"/>
      <c r="Y979" s="22"/>
      <c r="Z979" s="22"/>
      <c r="AA979" s="5" t="s">
        <v>2310</v>
      </c>
      <c r="AB979" s="5" t="s">
        <v>5754</v>
      </c>
      <c r="AC979" s="34" t="s">
        <v>5755</v>
      </c>
      <c r="AD979" s="21">
        <v>1</v>
      </c>
    </row>
    <row r="980" spans="1:30" x14ac:dyDescent="0.3">
      <c r="A980" s="18" t="str">
        <f t="shared" ref="A980:B980" si="1010">IF(AND(ISNUMBER(SEARCH("Yes",C980)),ISNUMBER(SEARCH("Yes",E980)),ISNUMBER(SEARCH("Yes",G980)),ISNUMBER(SEARCH("Yes",I980))),"Yes","No")</f>
        <v>No</v>
      </c>
      <c r="B980" s="18" t="str">
        <f t="shared" si="1010"/>
        <v>No</v>
      </c>
      <c r="C980" s="15" t="str">
        <f t="shared" si="790"/>
        <v>No</v>
      </c>
      <c r="D980" s="18" t="str">
        <f t="shared" si="791"/>
        <v>No</v>
      </c>
      <c r="E980" s="18" t="str">
        <f t="shared" si="792"/>
        <v>No</v>
      </c>
      <c r="F980" s="18" t="str">
        <f t="shared" si="793"/>
        <v>No</v>
      </c>
      <c r="G980" s="18" t="str">
        <f t="shared" si="794"/>
        <v>No</v>
      </c>
      <c r="H980" s="18" t="str">
        <f t="shared" si="795"/>
        <v>No</v>
      </c>
      <c r="I980" s="18" t="str">
        <f t="shared" si="796"/>
        <v>Yes</v>
      </c>
      <c r="J980" s="18" t="str">
        <f t="shared" si="797"/>
        <v>Yes</v>
      </c>
      <c r="K980" s="21">
        <v>978</v>
      </c>
      <c r="L980" s="5" t="s">
        <v>2075</v>
      </c>
      <c r="M980" s="5" t="s">
        <v>2076</v>
      </c>
      <c r="N980" s="5" t="s">
        <v>2307</v>
      </c>
      <c r="O980" s="5" t="s">
        <v>152</v>
      </c>
      <c r="P980" s="5" t="s">
        <v>2431</v>
      </c>
      <c r="Q980" s="34" t="s">
        <v>5756</v>
      </c>
      <c r="R980" s="21">
        <v>1</v>
      </c>
      <c r="S980" s="22"/>
      <c r="T980" s="22"/>
      <c r="U980" s="22"/>
      <c r="V980" s="22"/>
      <c r="W980" s="22"/>
      <c r="X980" s="22"/>
      <c r="Y980" s="22"/>
      <c r="Z980" s="22"/>
      <c r="AA980" s="5" t="s">
        <v>2310</v>
      </c>
      <c r="AB980" s="5" t="s">
        <v>2595</v>
      </c>
      <c r="AC980" s="34" t="s">
        <v>4131</v>
      </c>
      <c r="AD980" s="21">
        <v>1</v>
      </c>
    </row>
    <row r="981" spans="1:30" x14ac:dyDescent="0.3">
      <c r="A981" s="18" t="str">
        <f t="shared" ref="A981:B981" si="1011">IF(AND(ISNUMBER(SEARCH("Yes",C981)),ISNUMBER(SEARCH("Yes",E981)),ISNUMBER(SEARCH("Yes",G981)),ISNUMBER(SEARCH("Yes",I981))),"Yes","No")</f>
        <v>No</v>
      </c>
      <c r="B981" s="18" t="str">
        <f t="shared" si="1011"/>
        <v>No</v>
      </c>
      <c r="C981" s="15" t="str">
        <f t="shared" si="790"/>
        <v>No</v>
      </c>
      <c r="D981" s="18" t="str">
        <f t="shared" si="791"/>
        <v>No</v>
      </c>
      <c r="E981" s="18" t="str">
        <f t="shared" si="792"/>
        <v>No</v>
      </c>
      <c r="F981" s="18" t="str">
        <f t="shared" si="793"/>
        <v>No</v>
      </c>
      <c r="G981" s="18" t="str">
        <f t="shared" si="794"/>
        <v>No</v>
      </c>
      <c r="H981" s="18" t="str">
        <f t="shared" si="795"/>
        <v>No</v>
      </c>
      <c r="I981" s="18" t="str">
        <f t="shared" si="796"/>
        <v>Yes</v>
      </c>
      <c r="J981" s="18" t="str">
        <f t="shared" si="797"/>
        <v>Yes</v>
      </c>
      <c r="K981" s="21">
        <v>979</v>
      </c>
      <c r="L981" s="5" t="s">
        <v>2077</v>
      </c>
      <c r="M981" s="5" t="s">
        <v>2078</v>
      </c>
      <c r="N981" s="5" t="s">
        <v>2307</v>
      </c>
      <c r="O981" s="5" t="s">
        <v>152</v>
      </c>
      <c r="P981" s="5" t="s">
        <v>2431</v>
      </c>
      <c r="Q981" s="34" t="s">
        <v>5757</v>
      </c>
      <c r="R981" s="21">
        <v>1</v>
      </c>
      <c r="S981" s="22"/>
      <c r="T981" s="22"/>
      <c r="U981" s="22"/>
      <c r="V981" s="22"/>
      <c r="W981" s="22"/>
      <c r="X981" s="22"/>
      <c r="Y981" s="22"/>
      <c r="Z981" s="22"/>
      <c r="AA981" s="5" t="s">
        <v>24</v>
      </c>
      <c r="AB981" s="5" t="s">
        <v>2581</v>
      </c>
      <c r="AC981" s="34" t="s">
        <v>2582</v>
      </c>
      <c r="AD981" s="21">
        <v>1</v>
      </c>
    </row>
    <row r="982" spans="1:30" x14ac:dyDescent="0.3">
      <c r="A982" s="18" t="str">
        <f t="shared" ref="A982:B982" si="1012">IF(AND(ISNUMBER(SEARCH("Yes",C982)),ISNUMBER(SEARCH("Yes",E982)),ISNUMBER(SEARCH("Yes",G982)),ISNUMBER(SEARCH("Yes",I982))),"Yes","No")</f>
        <v>No</v>
      </c>
      <c r="B982" s="18" t="str">
        <f t="shared" si="1012"/>
        <v>No</v>
      </c>
      <c r="C982" s="15" t="str">
        <f t="shared" si="790"/>
        <v>No</v>
      </c>
      <c r="D982" s="18" t="str">
        <f t="shared" si="791"/>
        <v>No</v>
      </c>
      <c r="E982" s="18" t="str">
        <f t="shared" si="792"/>
        <v>No</v>
      </c>
      <c r="F982" s="18" t="str">
        <f t="shared" si="793"/>
        <v>No</v>
      </c>
      <c r="G982" s="18" t="str">
        <f t="shared" si="794"/>
        <v>No</v>
      </c>
      <c r="H982" s="18" t="str">
        <f t="shared" si="795"/>
        <v>No</v>
      </c>
      <c r="I982" s="18" t="str">
        <f t="shared" si="796"/>
        <v>Yes</v>
      </c>
      <c r="J982" s="18" t="str">
        <f t="shared" si="797"/>
        <v>Yes</v>
      </c>
      <c r="K982" s="21">
        <v>980</v>
      </c>
      <c r="L982" s="5" t="s">
        <v>2079</v>
      </c>
      <c r="M982" s="5" t="s">
        <v>2080</v>
      </c>
      <c r="N982" s="5" t="s">
        <v>2307</v>
      </c>
      <c r="O982" s="5" t="s">
        <v>152</v>
      </c>
      <c r="P982" s="5" t="s">
        <v>2431</v>
      </c>
      <c r="Q982" s="34" t="s">
        <v>5758</v>
      </c>
      <c r="R982" s="21">
        <v>1</v>
      </c>
      <c r="S982" s="22"/>
      <c r="T982" s="22"/>
      <c r="U982" s="22"/>
      <c r="V982" s="22"/>
      <c r="W982" s="22"/>
      <c r="X982" s="22"/>
      <c r="Y982" s="22"/>
      <c r="Z982" s="22"/>
      <c r="AA982" s="5" t="s">
        <v>2310</v>
      </c>
      <c r="AB982" s="5" t="s">
        <v>5759</v>
      </c>
      <c r="AC982" s="34" t="s">
        <v>5760</v>
      </c>
      <c r="AD982" s="21">
        <v>1</v>
      </c>
    </row>
    <row r="983" spans="1:30" x14ac:dyDescent="0.3">
      <c r="A983" s="18" t="str">
        <f t="shared" ref="A983:B983" si="1013">IF(AND(ISNUMBER(SEARCH("Yes",C983)),ISNUMBER(SEARCH("Yes",E983)),ISNUMBER(SEARCH("Yes",G983)),ISNUMBER(SEARCH("Yes",I983))),"Yes","No")</f>
        <v>No</v>
      </c>
      <c r="B983" s="18" t="str">
        <f t="shared" si="1013"/>
        <v>No</v>
      </c>
      <c r="C983" s="15" t="str">
        <f t="shared" si="790"/>
        <v>No</v>
      </c>
      <c r="D983" s="18" t="str">
        <f t="shared" si="791"/>
        <v>No</v>
      </c>
      <c r="E983" s="18" t="str">
        <f t="shared" si="792"/>
        <v>No</v>
      </c>
      <c r="F983" s="18" t="str">
        <f t="shared" si="793"/>
        <v>No</v>
      </c>
      <c r="G983" s="18" t="str">
        <f t="shared" si="794"/>
        <v>No</v>
      </c>
      <c r="H983" s="18" t="str">
        <f t="shared" si="795"/>
        <v>No</v>
      </c>
      <c r="I983" s="18" t="str">
        <f t="shared" si="796"/>
        <v>Yes</v>
      </c>
      <c r="J983" s="18" t="str">
        <f t="shared" si="797"/>
        <v>Yes</v>
      </c>
      <c r="K983" s="21">
        <v>981</v>
      </c>
      <c r="L983" s="5" t="s">
        <v>2081</v>
      </c>
      <c r="M983" s="5" t="s">
        <v>2082</v>
      </c>
      <c r="N983" s="5" t="s">
        <v>2307</v>
      </c>
      <c r="O983" s="5" t="s">
        <v>152</v>
      </c>
      <c r="P983" s="5" t="s">
        <v>2724</v>
      </c>
      <c r="Q983" s="34" t="s">
        <v>5761</v>
      </c>
      <c r="R983" s="21">
        <v>1</v>
      </c>
      <c r="S983" s="22"/>
      <c r="T983" s="22"/>
      <c r="U983" s="22"/>
      <c r="V983" s="22"/>
      <c r="W983" s="22"/>
      <c r="X983" s="22"/>
      <c r="Y983" s="22"/>
      <c r="Z983" s="22"/>
      <c r="AA983" s="5" t="s">
        <v>2310</v>
      </c>
      <c r="AB983" s="5" t="s">
        <v>3872</v>
      </c>
      <c r="AC983" s="34" t="s">
        <v>5762</v>
      </c>
      <c r="AD983" s="21">
        <v>1</v>
      </c>
    </row>
    <row r="984" spans="1:30" x14ac:dyDescent="0.3">
      <c r="A984" s="18" t="str">
        <f t="shared" ref="A984:B984" si="1014">IF(AND(ISNUMBER(SEARCH("Yes",C984)),ISNUMBER(SEARCH("Yes",E984)),ISNUMBER(SEARCH("Yes",G984)),ISNUMBER(SEARCH("Yes",I984))),"Yes","No")</f>
        <v>No</v>
      </c>
      <c r="B984" s="18" t="str">
        <f t="shared" si="1014"/>
        <v>No</v>
      </c>
      <c r="C984" s="15" t="str">
        <f t="shared" si="790"/>
        <v>No</v>
      </c>
      <c r="D984" s="18" t="str">
        <f t="shared" si="791"/>
        <v>No</v>
      </c>
      <c r="E984" s="18" t="str">
        <f t="shared" si="792"/>
        <v>No</v>
      </c>
      <c r="F984" s="18" t="str">
        <f t="shared" si="793"/>
        <v>No</v>
      </c>
      <c r="G984" s="18" t="str">
        <f t="shared" si="794"/>
        <v>No</v>
      </c>
      <c r="H984" s="18" t="str">
        <f t="shared" si="795"/>
        <v>No</v>
      </c>
      <c r="I984" s="18" t="str">
        <f t="shared" si="796"/>
        <v>Yes</v>
      </c>
      <c r="J984" s="18" t="str">
        <f t="shared" si="797"/>
        <v>Yes</v>
      </c>
      <c r="K984" s="21">
        <v>982</v>
      </c>
      <c r="L984" s="5" t="s">
        <v>2083</v>
      </c>
      <c r="M984" s="5" t="s">
        <v>2084</v>
      </c>
      <c r="N984" s="5" t="s">
        <v>2307</v>
      </c>
      <c r="O984" s="5" t="s">
        <v>152</v>
      </c>
      <c r="P984" s="5" t="s">
        <v>2317</v>
      </c>
      <c r="Q984" s="34" t="s">
        <v>5763</v>
      </c>
      <c r="R984" s="21">
        <v>1</v>
      </c>
      <c r="S984" s="22"/>
      <c r="T984" s="22"/>
      <c r="U984" s="22"/>
      <c r="V984" s="22"/>
      <c r="W984" s="22"/>
      <c r="X984" s="22"/>
      <c r="Y984" s="22"/>
      <c r="Z984" s="22"/>
      <c r="AA984" s="5" t="s">
        <v>2310</v>
      </c>
      <c r="AB984" s="5" t="s">
        <v>5764</v>
      </c>
      <c r="AC984" s="34" t="s">
        <v>5765</v>
      </c>
      <c r="AD984" s="21">
        <v>1</v>
      </c>
    </row>
    <row r="985" spans="1:30" x14ac:dyDescent="0.3">
      <c r="A985" s="18" t="str">
        <f t="shared" ref="A985:B985" si="1015">IF(AND(ISNUMBER(SEARCH("Yes",C985)),ISNUMBER(SEARCH("Yes",E985)),ISNUMBER(SEARCH("Yes",G985)),ISNUMBER(SEARCH("Yes",I985))),"Yes","No")</f>
        <v>No</v>
      </c>
      <c r="B985" s="18" t="str">
        <f t="shared" si="1015"/>
        <v>No</v>
      </c>
      <c r="C985" s="15" t="str">
        <f t="shared" si="790"/>
        <v>No</v>
      </c>
      <c r="D985" s="18" t="str">
        <f t="shared" si="791"/>
        <v>No</v>
      </c>
      <c r="E985" s="18" t="str">
        <f t="shared" si="792"/>
        <v>No</v>
      </c>
      <c r="F985" s="18" t="str">
        <f t="shared" si="793"/>
        <v>No</v>
      </c>
      <c r="G985" s="18" t="str">
        <f t="shared" si="794"/>
        <v>No</v>
      </c>
      <c r="H985" s="18" t="str">
        <f t="shared" si="795"/>
        <v>No</v>
      </c>
      <c r="I985" s="18" t="str">
        <f t="shared" si="796"/>
        <v>Yes</v>
      </c>
      <c r="J985" s="18" t="str">
        <f t="shared" si="797"/>
        <v>Yes</v>
      </c>
      <c r="K985" s="21">
        <v>983</v>
      </c>
      <c r="L985" s="5" t="s">
        <v>2085</v>
      </c>
      <c r="M985" s="5" t="s">
        <v>2086</v>
      </c>
      <c r="N985" s="5" t="s">
        <v>2307</v>
      </c>
      <c r="O985" s="5" t="s">
        <v>152</v>
      </c>
      <c r="P985" s="5" t="s">
        <v>2431</v>
      </c>
      <c r="Q985" s="34" t="s">
        <v>5766</v>
      </c>
      <c r="R985" s="21">
        <v>1</v>
      </c>
      <c r="S985" s="22"/>
      <c r="T985" s="22"/>
      <c r="U985" s="22"/>
      <c r="V985" s="22"/>
      <c r="W985" s="22"/>
      <c r="X985" s="22"/>
      <c r="Y985" s="22"/>
      <c r="Z985" s="22"/>
      <c r="AA985" s="5" t="s">
        <v>2310</v>
      </c>
      <c r="AB985" s="5" t="s">
        <v>5767</v>
      </c>
      <c r="AC985" s="34" t="s">
        <v>5768</v>
      </c>
      <c r="AD985" s="21">
        <v>1</v>
      </c>
    </row>
    <row r="986" spans="1:30" x14ac:dyDescent="0.3">
      <c r="A986" s="18" t="str">
        <f t="shared" ref="A986:B986" si="1016">IF(AND(ISNUMBER(SEARCH("Yes",C986)),ISNUMBER(SEARCH("Yes",E986)),ISNUMBER(SEARCH("Yes",G986)),ISNUMBER(SEARCH("Yes",I986))),"Yes","No")</f>
        <v>No</v>
      </c>
      <c r="B986" s="18" t="str">
        <f t="shared" si="1016"/>
        <v>No</v>
      </c>
      <c r="C986" s="15" t="str">
        <f t="shared" si="790"/>
        <v>No</v>
      </c>
      <c r="D986" s="18" t="str">
        <f t="shared" si="791"/>
        <v>No</v>
      </c>
      <c r="E986" s="18" t="str">
        <f t="shared" si="792"/>
        <v>No</v>
      </c>
      <c r="F986" s="18" t="str">
        <f t="shared" si="793"/>
        <v>No</v>
      </c>
      <c r="G986" s="18" t="str">
        <f t="shared" si="794"/>
        <v>No</v>
      </c>
      <c r="H986" s="18" t="str">
        <f t="shared" si="795"/>
        <v>No</v>
      </c>
      <c r="I986" s="18" t="str">
        <f t="shared" si="796"/>
        <v>Yes</v>
      </c>
      <c r="J986" s="18" t="str">
        <f t="shared" si="797"/>
        <v>Yes</v>
      </c>
      <c r="K986" s="21">
        <v>984</v>
      </c>
      <c r="L986" s="5" t="s">
        <v>2087</v>
      </c>
      <c r="M986" s="5" t="s">
        <v>2088</v>
      </c>
      <c r="N986" s="5" t="s">
        <v>2307</v>
      </c>
      <c r="O986" s="5" t="s">
        <v>152</v>
      </c>
      <c r="P986" s="5" t="s">
        <v>5769</v>
      </c>
      <c r="Q986" s="34" t="s">
        <v>5770</v>
      </c>
      <c r="R986" s="21">
        <v>1</v>
      </c>
      <c r="S986" s="22"/>
      <c r="T986" s="22"/>
      <c r="U986" s="22"/>
      <c r="V986" s="22"/>
      <c r="W986" s="22"/>
      <c r="X986" s="22"/>
      <c r="Y986" s="22"/>
      <c r="Z986" s="22"/>
      <c r="AA986" s="5" t="s">
        <v>2310</v>
      </c>
      <c r="AB986" s="5" t="s">
        <v>5771</v>
      </c>
      <c r="AC986" s="34" t="s">
        <v>2599</v>
      </c>
      <c r="AD986" s="21">
        <v>1</v>
      </c>
    </row>
    <row r="987" spans="1:30" x14ac:dyDescent="0.3">
      <c r="A987" s="18" t="str">
        <f t="shared" ref="A987:B987" si="1017">IF(AND(ISNUMBER(SEARCH("Yes",C987)),ISNUMBER(SEARCH("Yes",E987)),ISNUMBER(SEARCH("Yes",G987)),ISNUMBER(SEARCH("Yes",I987))),"Yes","No")</f>
        <v>No</v>
      </c>
      <c r="B987" s="18" t="str">
        <f t="shared" si="1017"/>
        <v>No</v>
      </c>
      <c r="C987" s="15" t="str">
        <f t="shared" si="790"/>
        <v>No</v>
      </c>
      <c r="D987" s="18" t="str">
        <f t="shared" si="791"/>
        <v>No</v>
      </c>
      <c r="E987" s="18" t="str">
        <f t="shared" si="792"/>
        <v>No</v>
      </c>
      <c r="F987" s="18" t="str">
        <f t="shared" si="793"/>
        <v>No</v>
      </c>
      <c r="G987" s="18" t="str">
        <f t="shared" si="794"/>
        <v>No</v>
      </c>
      <c r="H987" s="18" t="str">
        <f t="shared" si="795"/>
        <v>No</v>
      </c>
      <c r="I987" s="18" t="str">
        <f t="shared" si="796"/>
        <v>Yes</v>
      </c>
      <c r="J987" s="18" t="str">
        <f t="shared" si="797"/>
        <v>Yes</v>
      </c>
      <c r="K987" s="21">
        <v>985</v>
      </c>
      <c r="L987" s="5" t="s">
        <v>2089</v>
      </c>
      <c r="M987" s="5" t="s">
        <v>2090</v>
      </c>
      <c r="N987" s="5" t="s">
        <v>2307</v>
      </c>
      <c r="O987" s="5" t="s">
        <v>152</v>
      </c>
      <c r="P987" s="5" t="s">
        <v>5772</v>
      </c>
      <c r="Q987" s="34" t="s">
        <v>5773</v>
      </c>
      <c r="R987" s="21">
        <v>1</v>
      </c>
      <c r="S987" s="22"/>
      <c r="T987" s="22"/>
      <c r="U987" s="22"/>
      <c r="V987" s="22"/>
      <c r="W987" s="22"/>
      <c r="X987" s="22"/>
      <c r="Y987" s="22"/>
      <c r="Z987" s="22"/>
      <c r="AA987" s="5" t="s">
        <v>2310</v>
      </c>
      <c r="AB987" s="5" t="s">
        <v>5774</v>
      </c>
      <c r="AC987" s="34" t="s">
        <v>5775</v>
      </c>
      <c r="AD987" s="21">
        <v>1</v>
      </c>
    </row>
    <row r="988" spans="1:30" x14ac:dyDescent="0.3">
      <c r="A988" s="18" t="str">
        <f t="shared" ref="A988:B988" si="1018">IF(AND(ISNUMBER(SEARCH("Yes",C988)),ISNUMBER(SEARCH("Yes",E988)),ISNUMBER(SEARCH("Yes",G988)),ISNUMBER(SEARCH("Yes",I988))),"Yes","No")</f>
        <v>Yes</v>
      </c>
      <c r="B988" s="18" t="str">
        <f t="shared" si="1018"/>
        <v>Yes</v>
      </c>
      <c r="C988" s="15" t="str">
        <f t="shared" si="790"/>
        <v>Yes</v>
      </c>
      <c r="D988" s="18" t="str">
        <f t="shared" si="791"/>
        <v>Yes</v>
      </c>
      <c r="E988" s="18" t="str">
        <f t="shared" si="792"/>
        <v>Yes</v>
      </c>
      <c r="F988" s="18" t="str">
        <f t="shared" si="793"/>
        <v>Yes</v>
      </c>
      <c r="G988" s="18" t="str">
        <f t="shared" si="794"/>
        <v>Yes</v>
      </c>
      <c r="H988" s="18" t="str">
        <f t="shared" si="795"/>
        <v>Yes</v>
      </c>
      <c r="I988" s="18" t="str">
        <f t="shared" si="796"/>
        <v>Yes</v>
      </c>
      <c r="J988" s="18" t="str">
        <f t="shared" si="797"/>
        <v>Yes</v>
      </c>
      <c r="K988" s="21">
        <v>986</v>
      </c>
      <c r="L988" s="5" t="s">
        <v>159</v>
      </c>
      <c r="M988" s="5" t="s">
        <v>28</v>
      </c>
      <c r="N988" s="5" t="s">
        <v>2307</v>
      </c>
      <c r="O988" s="5" t="s">
        <v>2310</v>
      </c>
      <c r="P988" s="5" t="s">
        <v>5776</v>
      </c>
      <c r="Q988" s="34" t="s">
        <v>5777</v>
      </c>
      <c r="R988" s="21">
        <v>1</v>
      </c>
      <c r="S988" s="5" t="s">
        <v>24</v>
      </c>
      <c r="T988" s="5" t="s">
        <v>5778</v>
      </c>
      <c r="U988" s="34" t="s">
        <v>5779</v>
      </c>
      <c r="V988" s="21">
        <v>1</v>
      </c>
      <c r="W988" s="5" t="s">
        <v>24</v>
      </c>
      <c r="X988" s="5" t="s">
        <v>5780</v>
      </c>
      <c r="Y988" s="34" t="s">
        <v>5781</v>
      </c>
      <c r="Z988" s="21">
        <v>1</v>
      </c>
      <c r="AA988" s="5" t="s">
        <v>2310</v>
      </c>
      <c r="AB988" s="5" t="s">
        <v>5782</v>
      </c>
      <c r="AC988" s="34" t="s">
        <v>5783</v>
      </c>
      <c r="AD988" s="21">
        <v>1</v>
      </c>
    </row>
    <row r="989" spans="1:30" x14ac:dyDescent="0.3">
      <c r="A989" s="18" t="str">
        <f t="shared" ref="A989:B989" si="1019">IF(AND(ISNUMBER(SEARCH("Yes",C989)),ISNUMBER(SEARCH("Yes",E989)),ISNUMBER(SEARCH("Yes",G989)),ISNUMBER(SEARCH("Yes",I989))),"Yes","No")</f>
        <v>No</v>
      </c>
      <c r="B989" s="18" t="str">
        <f t="shared" si="1019"/>
        <v>No</v>
      </c>
      <c r="C989" s="15" t="str">
        <f t="shared" si="790"/>
        <v>No</v>
      </c>
      <c r="D989" s="18" t="str">
        <f t="shared" si="791"/>
        <v>No</v>
      </c>
      <c r="E989" s="18" t="str">
        <f t="shared" si="792"/>
        <v>No</v>
      </c>
      <c r="F989" s="18" t="str">
        <f t="shared" si="793"/>
        <v>No</v>
      </c>
      <c r="G989" s="18" t="str">
        <f t="shared" si="794"/>
        <v>No</v>
      </c>
      <c r="H989" s="18" t="str">
        <f t="shared" si="795"/>
        <v>No</v>
      </c>
      <c r="I989" s="18" t="str">
        <f t="shared" si="796"/>
        <v>Yes</v>
      </c>
      <c r="J989" s="18" t="str">
        <f t="shared" si="797"/>
        <v>Yes</v>
      </c>
      <c r="K989" s="21">
        <v>987</v>
      </c>
      <c r="L989" s="5" t="s">
        <v>2091</v>
      </c>
      <c r="M989" s="5" t="s">
        <v>2092</v>
      </c>
      <c r="N989" s="5" t="s">
        <v>2307</v>
      </c>
      <c r="O989" s="5" t="s">
        <v>152</v>
      </c>
      <c r="P989" s="5" t="s">
        <v>2667</v>
      </c>
      <c r="Q989" s="34" t="s">
        <v>5784</v>
      </c>
      <c r="R989" s="21">
        <v>1</v>
      </c>
      <c r="S989" s="22"/>
      <c r="T989" s="22"/>
      <c r="U989" s="22"/>
      <c r="V989" s="22"/>
      <c r="W989" s="22"/>
      <c r="X989" s="22"/>
      <c r="Y989" s="22"/>
      <c r="Z989" s="22"/>
      <c r="AA989" s="5" t="s">
        <v>24</v>
      </c>
      <c r="AB989" s="5" t="s">
        <v>5785</v>
      </c>
      <c r="AC989" s="34" t="s">
        <v>5786</v>
      </c>
      <c r="AD989" s="21">
        <v>1</v>
      </c>
    </row>
    <row r="990" spans="1:30" x14ac:dyDescent="0.3">
      <c r="A990" s="18" t="str">
        <f t="shared" ref="A990:B990" si="1020">IF(AND(ISNUMBER(SEARCH("Yes",C990)),ISNUMBER(SEARCH("Yes",E990)),ISNUMBER(SEARCH("Yes",G990)),ISNUMBER(SEARCH("Yes",I990))),"Yes","No")</f>
        <v>Yes</v>
      </c>
      <c r="B990" s="18" t="str">
        <f t="shared" si="1020"/>
        <v>Yes</v>
      </c>
      <c r="C990" s="15" t="str">
        <f t="shared" si="790"/>
        <v>Yes</v>
      </c>
      <c r="D990" s="18" t="str">
        <f t="shared" si="791"/>
        <v>Yes</v>
      </c>
      <c r="E990" s="18" t="str">
        <f t="shared" si="792"/>
        <v>Yes</v>
      </c>
      <c r="F990" s="18" t="str">
        <f t="shared" si="793"/>
        <v>Yes</v>
      </c>
      <c r="G990" s="18" t="str">
        <f t="shared" si="794"/>
        <v>Yes</v>
      </c>
      <c r="H990" s="18" t="str">
        <f t="shared" si="795"/>
        <v>Yes</v>
      </c>
      <c r="I990" s="18" t="str">
        <f t="shared" si="796"/>
        <v>Yes</v>
      </c>
      <c r="J990" s="18" t="str">
        <f t="shared" si="797"/>
        <v>Yes</v>
      </c>
      <c r="K990" s="21">
        <v>988</v>
      </c>
      <c r="L990" s="5" t="s">
        <v>211</v>
      </c>
      <c r="M990" s="5" t="s">
        <v>334</v>
      </c>
      <c r="N990" s="5" t="s">
        <v>2307</v>
      </c>
      <c r="O990" s="5" t="s">
        <v>24</v>
      </c>
      <c r="P990" s="5" t="s">
        <v>5547</v>
      </c>
      <c r="Q990" s="34" t="s">
        <v>5787</v>
      </c>
      <c r="R990" s="21">
        <v>1</v>
      </c>
      <c r="S990" s="5" t="s">
        <v>24</v>
      </c>
      <c r="T990" s="5" t="s">
        <v>5788</v>
      </c>
      <c r="U990" s="34" t="s">
        <v>5789</v>
      </c>
      <c r="V990" s="21">
        <v>1</v>
      </c>
      <c r="W990" s="5" t="s">
        <v>152</v>
      </c>
      <c r="X990" s="5" t="s">
        <v>5790</v>
      </c>
      <c r="Y990" s="34" t="s">
        <v>5791</v>
      </c>
      <c r="Z990" s="21">
        <v>1</v>
      </c>
      <c r="AA990" s="5" t="s">
        <v>2310</v>
      </c>
      <c r="AB990" s="5" t="s">
        <v>3944</v>
      </c>
      <c r="AC990" s="34" t="s">
        <v>3539</v>
      </c>
      <c r="AD990" s="21">
        <v>1</v>
      </c>
    </row>
    <row r="991" spans="1:30" x14ac:dyDescent="0.3">
      <c r="A991" s="18" t="str">
        <f t="shared" ref="A991:B991" si="1021">IF(AND(ISNUMBER(SEARCH("Yes",C991)),ISNUMBER(SEARCH("Yes",E991)),ISNUMBER(SEARCH("Yes",G991)),ISNUMBER(SEARCH("Yes",I991))),"Yes","No")</f>
        <v>No</v>
      </c>
      <c r="B991" s="18" t="str">
        <f t="shared" si="1021"/>
        <v>No</v>
      </c>
      <c r="C991" s="15" t="str">
        <f t="shared" si="790"/>
        <v>No</v>
      </c>
      <c r="D991" s="18" t="str">
        <f t="shared" si="791"/>
        <v>No</v>
      </c>
      <c r="E991" s="18" t="str">
        <f t="shared" si="792"/>
        <v>No</v>
      </c>
      <c r="F991" s="18" t="str">
        <f t="shared" si="793"/>
        <v>No</v>
      </c>
      <c r="G991" s="18" t="str">
        <f t="shared" si="794"/>
        <v>No</v>
      </c>
      <c r="H991" s="18" t="str">
        <f t="shared" si="795"/>
        <v>No</v>
      </c>
      <c r="I991" s="18" t="str">
        <f t="shared" si="796"/>
        <v>No</v>
      </c>
      <c r="J991" s="18" t="str">
        <f t="shared" si="797"/>
        <v>No</v>
      </c>
      <c r="K991" s="21">
        <v>989</v>
      </c>
      <c r="L991" s="5" t="s">
        <v>2093</v>
      </c>
      <c r="M991" s="5" t="s">
        <v>2094</v>
      </c>
      <c r="N991" s="5" t="s">
        <v>2307</v>
      </c>
      <c r="O991" s="5" t="s">
        <v>152</v>
      </c>
      <c r="P991" s="5" t="s">
        <v>3113</v>
      </c>
      <c r="Q991" s="34" t="s">
        <v>5792</v>
      </c>
      <c r="R991" s="21">
        <v>1</v>
      </c>
      <c r="S991" s="22"/>
      <c r="T991" s="22"/>
      <c r="U991" s="22"/>
      <c r="V991" s="22"/>
      <c r="W991" s="22"/>
      <c r="X991" s="22"/>
      <c r="Y991" s="22"/>
      <c r="Z991" s="22"/>
      <c r="AA991" s="5" t="s">
        <v>152</v>
      </c>
      <c r="AB991" s="5" t="s">
        <v>5793</v>
      </c>
      <c r="AC991" s="34" t="s">
        <v>5794</v>
      </c>
      <c r="AD991" s="21">
        <v>1</v>
      </c>
    </row>
    <row r="992" spans="1:30" x14ac:dyDescent="0.3">
      <c r="A992" s="18" t="str">
        <f t="shared" ref="A992:B992" si="1022">IF(AND(ISNUMBER(SEARCH("Yes",C992)),ISNUMBER(SEARCH("Yes",E992)),ISNUMBER(SEARCH("Yes",G992)),ISNUMBER(SEARCH("Yes",I992))),"Yes","No")</f>
        <v>No</v>
      </c>
      <c r="B992" s="18" t="str">
        <f t="shared" si="1022"/>
        <v>No</v>
      </c>
      <c r="C992" s="15" t="str">
        <f t="shared" si="790"/>
        <v>No</v>
      </c>
      <c r="D992" s="18" t="str">
        <f t="shared" si="791"/>
        <v>No</v>
      </c>
      <c r="E992" s="18" t="str">
        <f t="shared" si="792"/>
        <v>No</v>
      </c>
      <c r="F992" s="18" t="str">
        <f t="shared" si="793"/>
        <v>No</v>
      </c>
      <c r="G992" s="18" t="str">
        <f t="shared" si="794"/>
        <v>No</v>
      </c>
      <c r="H992" s="18" t="str">
        <f t="shared" si="795"/>
        <v>No</v>
      </c>
      <c r="I992" s="18" t="str">
        <f t="shared" si="796"/>
        <v>Yes</v>
      </c>
      <c r="J992" s="18" t="str">
        <f t="shared" si="797"/>
        <v>Yes</v>
      </c>
      <c r="K992" s="21">
        <v>990</v>
      </c>
      <c r="L992" s="5" t="s">
        <v>2095</v>
      </c>
      <c r="M992" s="5" t="s">
        <v>2096</v>
      </c>
      <c r="N992" s="5" t="s">
        <v>2307</v>
      </c>
      <c r="O992" s="5" t="s">
        <v>152</v>
      </c>
      <c r="P992" s="5" t="s">
        <v>5795</v>
      </c>
      <c r="Q992" s="34" t="s">
        <v>5796</v>
      </c>
      <c r="R992" s="21">
        <v>1</v>
      </c>
      <c r="S992" s="22"/>
      <c r="T992" s="22"/>
      <c r="U992" s="22"/>
      <c r="V992" s="22"/>
      <c r="W992" s="22"/>
      <c r="X992" s="22"/>
      <c r="Y992" s="22"/>
      <c r="Z992" s="22"/>
      <c r="AA992" s="5" t="s">
        <v>24</v>
      </c>
      <c r="AB992" s="5" t="s">
        <v>5797</v>
      </c>
      <c r="AC992" s="34" t="s">
        <v>5798</v>
      </c>
      <c r="AD992" s="21">
        <v>1</v>
      </c>
    </row>
    <row r="993" spans="1:30" x14ac:dyDescent="0.3">
      <c r="A993" s="18" t="str">
        <f t="shared" ref="A993:B993" si="1023">IF(AND(ISNUMBER(SEARCH("Yes",C993)),ISNUMBER(SEARCH("Yes",E993)),ISNUMBER(SEARCH("Yes",G993)),ISNUMBER(SEARCH("Yes",I993))),"Yes","No")</f>
        <v>No</v>
      </c>
      <c r="B993" s="18" t="str">
        <f t="shared" si="1023"/>
        <v>No</v>
      </c>
      <c r="C993" s="15" t="str">
        <f t="shared" si="790"/>
        <v>No</v>
      </c>
      <c r="D993" s="18" t="str">
        <f t="shared" si="791"/>
        <v>No</v>
      </c>
      <c r="E993" s="18" t="str">
        <f t="shared" si="792"/>
        <v>No</v>
      </c>
      <c r="F993" s="18" t="str">
        <f t="shared" si="793"/>
        <v>No</v>
      </c>
      <c r="G993" s="18" t="str">
        <f t="shared" si="794"/>
        <v>No</v>
      </c>
      <c r="H993" s="18" t="str">
        <f t="shared" si="795"/>
        <v>No</v>
      </c>
      <c r="I993" s="18" t="str">
        <f t="shared" si="796"/>
        <v>Yes</v>
      </c>
      <c r="J993" s="18" t="str">
        <f t="shared" si="797"/>
        <v>Yes</v>
      </c>
      <c r="K993" s="21">
        <v>991</v>
      </c>
      <c r="L993" s="5" t="s">
        <v>2097</v>
      </c>
      <c r="M993" s="5" t="s">
        <v>2098</v>
      </c>
      <c r="N993" s="5" t="s">
        <v>2307</v>
      </c>
      <c r="O993" s="5" t="s">
        <v>152</v>
      </c>
      <c r="P993" s="5" t="s">
        <v>2427</v>
      </c>
      <c r="Q993" s="34" t="s">
        <v>5799</v>
      </c>
      <c r="R993" s="21">
        <v>1</v>
      </c>
      <c r="S993" s="22"/>
      <c r="T993" s="22"/>
      <c r="U993" s="22"/>
      <c r="V993" s="22"/>
      <c r="W993" s="22"/>
      <c r="X993" s="22"/>
      <c r="Y993" s="22"/>
      <c r="Z993" s="22"/>
      <c r="AA993" s="5" t="s">
        <v>24</v>
      </c>
      <c r="AB993" s="5" t="s">
        <v>5800</v>
      </c>
      <c r="AC993" s="34" t="s">
        <v>5801</v>
      </c>
      <c r="AD993" s="21">
        <v>1</v>
      </c>
    </row>
    <row r="994" spans="1:30" x14ac:dyDescent="0.3">
      <c r="A994" s="18" t="str">
        <f t="shared" ref="A994:B994" si="1024">IF(AND(ISNUMBER(SEARCH("Yes",C994)),ISNUMBER(SEARCH("Yes",E994)),ISNUMBER(SEARCH("Yes",G994)),ISNUMBER(SEARCH("Yes",I994))),"Yes","No")</f>
        <v>No</v>
      </c>
      <c r="B994" s="18" t="str">
        <f t="shared" si="1024"/>
        <v>No</v>
      </c>
      <c r="C994" s="15" t="str">
        <f t="shared" si="790"/>
        <v>No</v>
      </c>
      <c r="D994" s="18" t="str">
        <f t="shared" si="791"/>
        <v>No</v>
      </c>
      <c r="E994" s="18" t="str">
        <f t="shared" si="792"/>
        <v>No</v>
      </c>
      <c r="F994" s="18" t="str">
        <f t="shared" si="793"/>
        <v>No</v>
      </c>
      <c r="G994" s="18" t="str">
        <f t="shared" si="794"/>
        <v>No</v>
      </c>
      <c r="H994" s="18" t="str">
        <f t="shared" si="795"/>
        <v>No</v>
      </c>
      <c r="I994" s="18" t="str">
        <f t="shared" si="796"/>
        <v>Yes</v>
      </c>
      <c r="J994" s="18" t="str">
        <f t="shared" si="797"/>
        <v>Yes</v>
      </c>
      <c r="K994" s="21">
        <v>992</v>
      </c>
      <c r="L994" s="5" t="s">
        <v>2099</v>
      </c>
      <c r="M994" s="5" t="s">
        <v>2100</v>
      </c>
      <c r="N994" s="5" t="s">
        <v>2307</v>
      </c>
      <c r="O994" s="5" t="s">
        <v>152</v>
      </c>
      <c r="P994" s="5" t="s">
        <v>2545</v>
      </c>
      <c r="Q994" s="34" t="s">
        <v>5802</v>
      </c>
      <c r="R994" s="21">
        <v>1</v>
      </c>
      <c r="S994" s="22"/>
      <c r="T994" s="22"/>
      <c r="U994" s="22"/>
      <c r="V994" s="22"/>
      <c r="W994" s="22"/>
      <c r="X994" s="22"/>
      <c r="Y994" s="22"/>
      <c r="Z994" s="22"/>
      <c r="AA994" s="5" t="s">
        <v>2310</v>
      </c>
      <c r="AB994" s="5" t="s">
        <v>5803</v>
      </c>
      <c r="AC994" s="34" t="s">
        <v>5804</v>
      </c>
      <c r="AD994" s="21">
        <v>1</v>
      </c>
    </row>
    <row r="995" spans="1:30" x14ac:dyDescent="0.3">
      <c r="A995" s="18" t="str">
        <f t="shared" ref="A995:B995" si="1025">IF(AND(ISNUMBER(SEARCH("Yes",C995)),ISNUMBER(SEARCH("Yes",E995)),ISNUMBER(SEARCH("Yes",G995)),ISNUMBER(SEARCH("Yes",I995))),"Yes","No")</f>
        <v>No</v>
      </c>
      <c r="B995" s="18" t="str">
        <f t="shared" si="1025"/>
        <v>No</v>
      </c>
      <c r="C995" s="15" t="str">
        <f t="shared" si="790"/>
        <v>No</v>
      </c>
      <c r="D995" s="18" t="str">
        <f t="shared" si="791"/>
        <v>No</v>
      </c>
      <c r="E995" s="18" t="str">
        <f t="shared" si="792"/>
        <v>No</v>
      </c>
      <c r="F995" s="18" t="str">
        <f t="shared" si="793"/>
        <v>No</v>
      </c>
      <c r="G995" s="18" t="str">
        <f t="shared" si="794"/>
        <v>No</v>
      </c>
      <c r="H995" s="18" t="str">
        <f t="shared" si="795"/>
        <v>No</v>
      </c>
      <c r="I995" s="18" t="str">
        <f t="shared" si="796"/>
        <v>Yes</v>
      </c>
      <c r="J995" s="18" t="str">
        <f t="shared" si="797"/>
        <v>No</v>
      </c>
      <c r="K995" s="21">
        <v>993</v>
      </c>
      <c r="L995" s="5" t="s">
        <v>2101</v>
      </c>
      <c r="M995" s="5" t="s">
        <v>2102</v>
      </c>
      <c r="N995" s="5" t="s">
        <v>2307</v>
      </c>
      <c r="O995" s="5" t="s">
        <v>152</v>
      </c>
      <c r="P995" s="5" t="s">
        <v>2392</v>
      </c>
      <c r="Q995" s="34" t="s">
        <v>5805</v>
      </c>
      <c r="R995" s="21">
        <v>1</v>
      </c>
      <c r="S995" s="22"/>
      <c r="T995" s="22"/>
      <c r="U995" s="22"/>
      <c r="V995" s="22"/>
      <c r="W995" s="22"/>
      <c r="X995" s="22"/>
      <c r="Y995" s="22"/>
      <c r="Z995" s="22"/>
      <c r="AA995" s="5" t="s">
        <v>152</v>
      </c>
      <c r="AB995" s="5" t="s">
        <v>3846</v>
      </c>
      <c r="AC995" s="34" t="s">
        <v>3847</v>
      </c>
      <c r="AD995" s="21">
        <v>1</v>
      </c>
    </row>
    <row r="996" spans="1:30" x14ac:dyDescent="0.3">
      <c r="A996" s="18" t="str">
        <f t="shared" ref="A996:B996" si="1026">IF(AND(ISNUMBER(SEARCH("Yes",C996)),ISNUMBER(SEARCH("Yes",E996)),ISNUMBER(SEARCH("Yes",G996)),ISNUMBER(SEARCH("Yes",I996))),"Yes","No")</f>
        <v>No</v>
      </c>
      <c r="B996" s="18" t="str">
        <f t="shared" si="1026"/>
        <v>Yes</v>
      </c>
      <c r="C996" s="15" t="str">
        <f t="shared" si="790"/>
        <v>Yes</v>
      </c>
      <c r="D996" s="18" t="str">
        <f t="shared" si="791"/>
        <v>Yes</v>
      </c>
      <c r="E996" s="18" t="str">
        <f t="shared" si="792"/>
        <v>Yes</v>
      </c>
      <c r="F996" s="18" t="str">
        <f t="shared" si="793"/>
        <v>Yes</v>
      </c>
      <c r="G996" s="18" t="str">
        <f t="shared" si="794"/>
        <v>No</v>
      </c>
      <c r="H996" s="18" t="str">
        <f t="shared" si="795"/>
        <v>Yes</v>
      </c>
      <c r="I996" s="18" t="str">
        <f t="shared" si="796"/>
        <v>Yes</v>
      </c>
      <c r="J996" s="18" t="str">
        <f t="shared" si="797"/>
        <v>Yes</v>
      </c>
      <c r="K996" s="21">
        <v>994</v>
      </c>
      <c r="L996" s="5" t="s">
        <v>143</v>
      </c>
      <c r="M996" s="5" t="s">
        <v>360</v>
      </c>
      <c r="N996" s="5" t="s">
        <v>2307</v>
      </c>
      <c r="O996" s="5" t="s">
        <v>24</v>
      </c>
      <c r="P996" s="5" t="s">
        <v>5806</v>
      </c>
      <c r="Q996" s="34" t="s">
        <v>5807</v>
      </c>
      <c r="R996" s="21">
        <v>1</v>
      </c>
      <c r="S996" s="5" t="s">
        <v>24</v>
      </c>
      <c r="T996" s="5" t="s">
        <v>5808</v>
      </c>
      <c r="U996" s="34" t="s">
        <v>5809</v>
      </c>
      <c r="V996" s="21">
        <v>1</v>
      </c>
      <c r="W996" s="5" t="s">
        <v>152</v>
      </c>
      <c r="X996" s="5" t="s">
        <v>5810</v>
      </c>
      <c r="Y996" s="34" t="s">
        <v>5811</v>
      </c>
      <c r="Z996" s="21">
        <v>1</v>
      </c>
      <c r="AA996" s="5" t="s">
        <v>2310</v>
      </c>
      <c r="AB996" s="5" t="s">
        <v>5812</v>
      </c>
      <c r="AC996" s="34" t="s">
        <v>5813</v>
      </c>
      <c r="AD996" s="21">
        <v>1</v>
      </c>
    </row>
    <row r="997" spans="1:30" x14ac:dyDescent="0.3">
      <c r="A997" s="18" t="str">
        <f t="shared" ref="A997:B997" si="1027">IF(AND(ISNUMBER(SEARCH("Yes",C997)),ISNUMBER(SEARCH("Yes",E997)),ISNUMBER(SEARCH("Yes",G997)),ISNUMBER(SEARCH("Yes",I997))),"Yes","No")</f>
        <v>No</v>
      </c>
      <c r="B997" s="18" t="str">
        <f t="shared" si="1027"/>
        <v>No</v>
      </c>
      <c r="C997" s="15" t="str">
        <f t="shared" si="790"/>
        <v>No</v>
      </c>
      <c r="D997" s="18" t="str">
        <f t="shared" si="791"/>
        <v>No</v>
      </c>
      <c r="E997" s="18" t="str">
        <f t="shared" si="792"/>
        <v>No</v>
      </c>
      <c r="F997" s="18" t="str">
        <f t="shared" si="793"/>
        <v>No</v>
      </c>
      <c r="G997" s="18" t="str">
        <f t="shared" si="794"/>
        <v>No</v>
      </c>
      <c r="H997" s="18" t="str">
        <f t="shared" si="795"/>
        <v>No</v>
      </c>
      <c r="I997" s="18" t="str">
        <f t="shared" si="796"/>
        <v>Yes</v>
      </c>
      <c r="J997" s="18" t="str">
        <f t="shared" si="797"/>
        <v>Yes</v>
      </c>
      <c r="K997" s="21">
        <v>995</v>
      </c>
      <c r="L997" s="5" t="s">
        <v>2103</v>
      </c>
      <c r="M997" s="5" t="s">
        <v>2104</v>
      </c>
      <c r="N997" s="5" t="s">
        <v>2307</v>
      </c>
      <c r="O997" s="5" t="s">
        <v>152</v>
      </c>
      <c r="P997" s="5" t="s">
        <v>2537</v>
      </c>
      <c r="Q997" s="34" t="s">
        <v>5814</v>
      </c>
      <c r="R997" s="21">
        <v>1</v>
      </c>
      <c r="S997" s="22"/>
      <c r="T997" s="22"/>
      <c r="U997" s="22"/>
      <c r="V997" s="22"/>
      <c r="W997" s="22"/>
      <c r="X997" s="22"/>
      <c r="Y997" s="22"/>
      <c r="Z997" s="22"/>
      <c r="AA997" s="5" t="s">
        <v>24</v>
      </c>
      <c r="AB997" s="5" t="s">
        <v>5815</v>
      </c>
      <c r="AC997" s="34" t="s">
        <v>3834</v>
      </c>
      <c r="AD997" s="21">
        <v>1</v>
      </c>
    </row>
    <row r="998" spans="1:30" x14ac:dyDescent="0.3">
      <c r="A998" s="18" t="str">
        <f t="shared" ref="A998:B998" si="1028">IF(AND(ISNUMBER(SEARCH("Yes",C998)),ISNUMBER(SEARCH("Yes",E998)),ISNUMBER(SEARCH("Yes",G998)),ISNUMBER(SEARCH("Yes",I998))),"Yes","No")</f>
        <v>No</v>
      </c>
      <c r="B998" s="18" t="str">
        <f t="shared" si="1028"/>
        <v>No</v>
      </c>
      <c r="C998" s="15" t="str">
        <f t="shared" si="790"/>
        <v>Yes</v>
      </c>
      <c r="D998" s="18" t="str">
        <f t="shared" si="791"/>
        <v>No</v>
      </c>
      <c r="E998" s="18" t="str">
        <f t="shared" si="792"/>
        <v>No</v>
      </c>
      <c r="F998" s="18" t="str">
        <f t="shared" si="793"/>
        <v>Yes</v>
      </c>
      <c r="G998" s="18" t="str">
        <f t="shared" si="794"/>
        <v>Yes</v>
      </c>
      <c r="H998" s="18" t="str">
        <f t="shared" si="795"/>
        <v>Yes</v>
      </c>
      <c r="I998" s="18" t="str">
        <f t="shared" si="796"/>
        <v>Yes</v>
      </c>
      <c r="J998" s="18" t="str">
        <f t="shared" si="797"/>
        <v>Yes</v>
      </c>
      <c r="K998" s="21">
        <v>996</v>
      </c>
      <c r="L998" s="5" t="s">
        <v>269</v>
      </c>
      <c r="M998" s="5" t="s">
        <v>329</v>
      </c>
      <c r="N998" s="5" t="s">
        <v>2307</v>
      </c>
      <c r="O998" s="5" t="s">
        <v>152</v>
      </c>
      <c r="P998" s="5" t="s">
        <v>2392</v>
      </c>
      <c r="Q998" s="34" t="s">
        <v>5816</v>
      </c>
      <c r="R998" s="21">
        <v>1</v>
      </c>
      <c r="S998" s="5" t="s">
        <v>152</v>
      </c>
      <c r="T998" s="5" t="s">
        <v>5817</v>
      </c>
      <c r="U998" s="34" t="s">
        <v>5818</v>
      </c>
      <c r="V998" s="21">
        <v>1</v>
      </c>
      <c r="W998" s="5" t="s">
        <v>24</v>
      </c>
      <c r="X998" s="5" t="s">
        <v>5819</v>
      </c>
      <c r="Y998" s="34" t="s">
        <v>5820</v>
      </c>
      <c r="Z998" s="21">
        <v>1</v>
      </c>
      <c r="AA998" s="5" t="s">
        <v>24</v>
      </c>
      <c r="AB998" s="5" t="s">
        <v>4775</v>
      </c>
      <c r="AC998" s="34" t="s">
        <v>5821</v>
      </c>
      <c r="AD998" s="21">
        <v>1</v>
      </c>
    </row>
    <row r="999" spans="1:30" x14ac:dyDescent="0.3">
      <c r="A999" s="18" t="str">
        <f t="shared" ref="A999:B999" si="1029">IF(AND(ISNUMBER(SEARCH("Yes",C999)),ISNUMBER(SEARCH("Yes",E999)),ISNUMBER(SEARCH("Yes",G999)),ISNUMBER(SEARCH("Yes",I999))),"Yes","No")</f>
        <v>No</v>
      </c>
      <c r="B999" s="18" t="str">
        <f t="shared" si="1029"/>
        <v>No</v>
      </c>
      <c r="C999" s="15" t="str">
        <f t="shared" si="790"/>
        <v>No</v>
      </c>
      <c r="D999" s="18" t="str">
        <f t="shared" si="791"/>
        <v>No</v>
      </c>
      <c r="E999" s="18" t="str">
        <f t="shared" si="792"/>
        <v>No</v>
      </c>
      <c r="F999" s="18" t="str">
        <f t="shared" si="793"/>
        <v>No</v>
      </c>
      <c r="G999" s="18" t="str">
        <f t="shared" si="794"/>
        <v>No</v>
      </c>
      <c r="H999" s="18" t="str">
        <f t="shared" si="795"/>
        <v>No</v>
      </c>
      <c r="I999" s="18" t="str">
        <f t="shared" si="796"/>
        <v>Yes</v>
      </c>
      <c r="J999" s="18" t="str">
        <f t="shared" si="797"/>
        <v>Yes</v>
      </c>
      <c r="K999" s="21">
        <v>997</v>
      </c>
      <c r="L999" s="5" t="s">
        <v>2105</v>
      </c>
      <c r="M999" s="5" t="s">
        <v>2106</v>
      </c>
      <c r="N999" s="5" t="s">
        <v>2307</v>
      </c>
      <c r="O999" s="5" t="s">
        <v>152</v>
      </c>
      <c r="P999" s="5" t="s">
        <v>2724</v>
      </c>
      <c r="Q999" s="34" t="s">
        <v>5822</v>
      </c>
      <c r="R999" s="21">
        <v>1</v>
      </c>
      <c r="S999" s="22"/>
      <c r="T999" s="22"/>
      <c r="U999" s="22"/>
      <c r="V999" s="22"/>
      <c r="W999" s="22"/>
      <c r="X999" s="22"/>
      <c r="Y999" s="22"/>
      <c r="Z999" s="22"/>
      <c r="AA999" s="5" t="s">
        <v>2310</v>
      </c>
      <c r="AB999" s="5" t="s">
        <v>3869</v>
      </c>
      <c r="AC999" s="34" t="s">
        <v>5823</v>
      </c>
      <c r="AD999" s="21">
        <v>1</v>
      </c>
    </row>
    <row r="1000" spans="1:30" x14ac:dyDescent="0.3">
      <c r="A1000" s="18" t="str">
        <f t="shared" ref="A1000:B1000" si="1030">IF(AND(ISNUMBER(SEARCH("Yes",C1000)),ISNUMBER(SEARCH("Yes",E1000)),ISNUMBER(SEARCH("Yes",G1000)),ISNUMBER(SEARCH("Yes",I1000))),"Yes","No")</f>
        <v>No</v>
      </c>
      <c r="B1000" s="18" t="str">
        <f t="shared" si="1030"/>
        <v>No</v>
      </c>
      <c r="C1000" s="15" t="str">
        <f t="shared" si="790"/>
        <v>No</v>
      </c>
      <c r="D1000" s="18" t="str">
        <f t="shared" si="791"/>
        <v>No</v>
      </c>
      <c r="E1000" s="18" t="str">
        <f t="shared" si="792"/>
        <v>No</v>
      </c>
      <c r="F1000" s="18" t="str">
        <f t="shared" si="793"/>
        <v>No</v>
      </c>
      <c r="G1000" s="18" t="str">
        <f t="shared" si="794"/>
        <v>No</v>
      </c>
      <c r="H1000" s="18" t="str">
        <f t="shared" si="795"/>
        <v>No</v>
      </c>
      <c r="I1000" s="18" t="str">
        <f t="shared" si="796"/>
        <v>Yes</v>
      </c>
      <c r="J1000" s="18" t="str">
        <f t="shared" si="797"/>
        <v>Yes</v>
      </c>
      <c r="K1000" s="21">
        <v>998</v>
      </c>
      <c r="L1000" s="5" t="s">
        <v>2107</v>
      </c>
      <c r="M1000" s="5" t="s">
        <v>2108</v>
      </c>
      <c r="N1000" s="5" t="s">
        <v>2307</v>
      </c>
      <c r="O1000" s="5" t="s">
        <v>152</v>
      </c>
      <c r="P1000" s="5" t="s">
        <v>2427</v>
      </c>
      <c r="Q1000" s="34" t="s">
        <v>5824</v>
      </c>
      <c r="R1000" s="21">
        <v>1</v>
      </c>
      <c r="S1000" s="22"/>
      <c r="T1000" s="22"/>
      <c r="U1000" s="22"/>
      <c r="V1000" s="22"/>
      <c r="W1000" s="22"/>
      <c r="X1000" s="22"/>
      <c r="Y1000" s="22"/>
      <c r="Z1000" s="22"/>
      <c r="AA1000" s="5" t="s">
        <v>24</v>
      </c>
      <c r="AB1000" s="5" t="s">
        <v>5342</v>
      </c>
      <c r="AC1000" s="34" t="s">
        <v>5343</v>
      </c>
      <c r="AD1000" s="21">
        <v>1</v>
      </c>
    </row>
    <row r="1001" spans="1:30" x14ac:dyDescent="0.3">
      <c r="A1001" s="18" t="str">
        <f t="shared" ref="A1001:B1001" si="1031">IF(AND(ISNUMBER(SEARCH("Yes",C1001)),ISNUMBER(SEARCH("Yes",E1001)),ISNUMBER(SEARCH("Yes",G1001)),ISNUMBER(SEARCH("Yes",I1001))),"Yes","No")</f>
        <v>No</v>
      </c>
      <c r="B1001" s="18" t="str">
        <f t="shared" si="1031"/>
        <v>No</v>
      </c>
      <c r="C1001" s="15" t="str">
        <f t="shared" si="790"/>
        <v>No</v>
      </c>
      <c r="D1001" s="18" t="str">
        <f t="shared" si="791"/>
        <v>No</v>
      </c>
      <c r="E1001" s="18" t="str">
        <f t="shared" si="792"/>
        <v>No</v>
      </c>
      <c r="F1001" s="18" t="str">
        <f t="shared" si="793"/>
        <v>No</v>
      </c>
      <c r="G1001" s="18" t="str">
        <f t="shared" si="794"/>
        <v>No</v>
      </c>
      <c r="H1001" s="18" t="str">
        <f t="shared" si="795"/>
        <v>No</v>
      </c>
      <c r="I1001" s="18" t="str">
        <f t="shared" si="796"/>
        <v>Yes</v>
      </c>
      <c r="J1001" s="18" t="str">
        <f t="shared" si="797"/>
        <v>Yes</v>
      </c>
      <c r="K1001" s="21">
        <v>999</v>
      </c>
      <c r="L1001" s="5" t="s">
        <v>2109</v>
      </c>
      <c r="M1001" s="5" t="s">
        <v>2110</v>
      </c>
      <c r="N1001" s="5" t="s">
        <v>2307</v>
      </c>
      <c r="O1001" s="5" t="s">
        <v>152</v>
      </c>
      <c r="P1001" s="5" t="s">
        <v>2724</v>
      </c>
      <c r="Q1001" s="34" t="s">
        <v>5825</v>
      </c>
      <c r="R1001" s="21">
        <v>1</v>
      </c>
      <c r="S1001" s="22"/>
      <c r="T1001" s="22"/>
      <c r="U1001" s="22"/>
      <c r="V1001" s="22"/>
      <c r="W1001" s="22"/>
      <c r="X1001" s="22"/>
      <c r="Y1001" s="22"/>
      <c r="Z1001" s="22"/>
      <c r="AA1001" s="5" t="s">
        <v>2310</v>
      </c>
      <c r="AB1001" s="5" t="s">
        <v>5826</v>
      </c>
      <c r="AC1001" s="34" t="s">
        <v>5827</v>
      </c>
      <c r="AD1001" s="21">
        <v>1</v>
      </c>
    </row>
    <row r="1002" spans="1:30" x14ac:dyDescent="0.3">
      <c r="A1002" s="18" t="str">
        <f t="shared" ref="A1002:B1002" si="1032">IF(AND(ISNUMBER(SEARCH("Yes",C1002)),ISNUMBER(SEARCH("Yes",E1002)),ISNUMBER(SEARCH("Yes",G1002)),ISNUMBER(SEARCH("Yes",I1002))),"Yes","No")</f>
        <v>No</v>
      </c>
      <c r="B1002" s="18" t="str">
        <f t="shared" si="1032"/>
        <v>No</v>
      </c>
      <c r="C1002" s="15" t="str">
        <f t="shared" si="790"/>
        <v>No</v>
      </c>
      <c r="D1002" s="18" t="str">
        <f t="shared" si="791"/>
        <v>No</v>
      </c>
      <c r="E1002" s="18" t="str">
        <f t="shared" si="792"/>
        <v>No</v>
      </c>
      <c r="F1002" s="18" t="str">
        <f t="shared" si="793"/>
        <v>No</v>
      </c>
      <c r="G1002" s="18" t="str">
        <f t="shared" si="794"/>
        <v>No</v>
      </c>
      <c r="H1002" s="18" t="str">
        <f t="shared" si="795"/>
        <v>No</v>
      </c>
      <c r="I1002" s="18" t="str">
        <f t="shared" si="796"/>
        <v>Yes</v>
      </c>
      <c r="J1002" s="18" t="str">
        <f t="shared" si="797"/>
        <v>Yes</v>
      </c>
      <c r="K1002" s="21">
        <v>1000</v>
      </c>
      <c r="L1002" s="5" t="s">
        <v>2111</v>
      </c>
      <c r="M1002" s="5" t="s">
        <v>2112</v>
      </c>
      <c r="N1002" s="5" t="s">
        <v>2307</v>
      </c>
      <c r="O1002" s="5" t="s">
        <v>152</v>
      </c>
      <c r="P1002" s="5" t="s">
        <v>2350</v>
      </c>
      <c r="Q1002" s="34" t="s">
        <v>5828</v>
      </c>
      <c r="R1002" s="21">
        <v>1</v>
      </c>
      <c r="S1002" s="22"/>
      <c r="T1002" s="22"/>
      <c r="U1002" s="22"/>
      <c r="V1002" s="22"/>
      <c r="W1002" s="22"/>
      <c r="X1002" s="22"/>
      <c r="Y1002" s="22"/>
      <c r="Z1002" s="22"/>
      <c r="AA1002" s="5" t="s">
        <v>2310</v>
      </c>
      <c r="AB1002" s="5" t="s">
        <v>5829</v>
      </c>
      <c r="AC1002" s="34" t="s">
        <v>5830</v>
      </c>
      <c r="AD1002" s="21">
        <v>1</v>
      </c>
    </row>
    <row r="1003" spans="1:30" x14ac:dyDescent="0.3">
      <c r="A1003" s="18" t="str">
        <f t="shared" ref="A1003:B1003" si="1033">IF(AND(ISNUMBER(SEARCH("Yes",C1003)),ISNUMBER(SEARCH("Yes",E1003)),ISNUMBER(SEARCH("Yes",G1003)),ISNUMBER(SEARCH("Yes",I1003))),"Yes","No")</f>
        <v>No</v>
      </c>
      <c r="B1003" s="18" t="str">
        <f t="shared" si="1033"/>
        <v>No</v>
      </c>
      <c r="C1003" s="15" t="str">
        <f t="shared" si="790"/>
        <v>No</v>
      </c>
      <c r="D1003" s="18" t="str">
        <f t="shared" si="791"/>
        <v>No</v>
      </c>
      <c r="E1003" s="18" t="str">
        <f t="shared" si="792"/>
        <v>No</v>
      </c>
      <c r="F1003" s="18" t="str">
        <f t="shared" si="793"/>
        <v>No</v>
      </c>
      <c r="G1003" s="18" t="str">
        <f t="shared" si="794"/>
        <v>No</v>
      </c>
      <c r="H1003" s="18" t="str">
        <f t="shared" si="795"/>
        <v>No</v>
      </c>
      <c r="I1003" s="18" t="str">
        <f t="shared" si="796"/>
        <v>Yes</v>
      </c>
      <c r="J1003" s="18" t="str">
        <f t="shared" si="797"/>
        <v>Yes</v>
      </c>
      <c r="K1003" s="21">
        <v>1001</v>
      </c>
      <c r="L1003" s="5" t="s">
        <v>2113</v>
      </c>
      <c r="M1003" s="5" t="s">
        <v>2114</v>
      </c>
      <c r="N1003" s="5" t="s">
        <v>2307</v>
      </c>
      <c r="O1003" s="5" t="s">
        <v>152</v>
      </c>
      <c r="P1003" s="5" t="s">
        <v>5831</v>
      </c>
      <c r="Q1003" s="34" t="s">
        <v>5832</v>
      </c>
      <c r="R1003" s="21">
        <v>1</v>
      </c>
      <c r="S1003" s="22"/>
      <c r="T1003" s="22"/>
      <c r="U1003" s="22"/>
      <c r="V1003" s="22"/>
      <c r="W1003" s="22"/>
      <c r="X1003" s="22"/>
      <c r="Y1003" s="22"/>
      <c r="Z1003" s="22"/>
      <c r="AA1003" s="5" t="s">
        <v>24</v>
      </c>
      <c r="AB1003" s="5" t="s">
        <v>5833</v>
      </c>
      <c r="AC1003" s="34" t="s">
        <v>5834</v>
      </c>
      <c r="AD1003" s="21">
        <v>1</v>
      </c>
    </row>
    <row r="1004" spans="1:30" x14ac:dyDescent="0.3">
      <c r="A1004" s="18" t="str">
        <f t="shared" ref="A1004:B1004" si="1034">IF(AND(ISNUMBER(SEARCH("Yes",C1004)),ISNUMBER(SEARCH("Yes",E1004)),ISNUMBER(SEARCH("Yes",G1004)),ISNUMBER(SEARCH("Yes",I1004))),"Yes","No")</f>
        <v>No</v>
      </c>
      <c r="B1004" s="18" t="str">
        <f t="shared" si="1034"/>
        <v>No</v>
      </c>
      <c r="C1004" s="15" t="str">
        <f t="shared" si="790"/>
        <v>No</v>
      </c>
      <c r="D1004" s="18" t="str">
        <f t="shared" si="791"/>
        <v>No</v>
      </c>
      <c r="E1004" s="18" t="str">
        <f t="shared" si="792"/>
        <v>No</v>
      </c>
      <c r="F1004" s="18" t="str">
        <f t="shared" si="793"/>
        <v>No</v>
      </c>
      <c r="G1004" s="18" t="str">
        <f t="shared" si="794"/>
        <v>No</v>
      </c>
      <c r="H1004" s="18" t="str">
        <f t="shared" si="795"/>
        <v>No</v>
      </c>
      <c r="I1004" s="18" t="str">
        <f t="shared" si="796"/>
        <v>Yes</v>
      </c>
      <c r="J1004" s="18" t="str">
        <f t="shared" si="797"/>
        <v>Yes</v>
      </c>
      <c r="K1004" s="21">
        <v>1002</v>
      </c>
      <c r="L1004" s="5" t="s">
        <v>2115</v>
      </c>
      <c r="M1004" s="5" t="s">
        <v>2116</v>
      </c>
      <c r="N1004" s="5" t="s">
        <v>2307</v>
      </c>
      <c r="O1004" s="5" t="s">
        <v>152</v>
      </c>
      <c r="P1004" s="5" t="s">
        <v>2431</v>
      </c>
      <c r="Q1004" s="34" t="s">
        <v>5835</v>
      </c>
      <c r="R1004" s="21">
        <v>1</v>
      </c>
      <c r="S1004" s="22"/>
      <c r="T1004" s="22"/>
      <c r="U1004" s="22"/>
      <c r="V1004" s="22"/>
      <c r="W1004" s="22"/>
      <c r="X1004" s="22"/>
      <c r="Y1004" s="22"/>
      <c r="Z1004" s="22"/>
      <c r="AA1004" s="5" t="s">
        <v>2310</v>
      </c>
      <c r="AB1004" s="5" t="s">
        <v>5836</v>
      </c>
      <c r="AC1004" s="34" t="s">
        <v>5837</v>
      </c>
      <c r="AD1004" s="21">
        <v>1</v>
      </c>
    </row>
    <row r="1005" spans="1:30" x14ac:dyDescent="0.3">
      <c r="A1005" s="18" t="str">
        <f t="shared" ref="A1005:B1005" si="1035">IF(AND(ISNUMBER(SEARCH("Yes",C1005)),ISNUMBER(SEARCH("Yes",E1005)),ISNUMBER(SEARCH("Yes",G1005)),ISNUMBER(SEARCH("Yes",I1005))),"Yes","No")</f>
        <v>No</v>
      </c>
      <c r="B1005" s="18" t="str">
        <f t="shared" si="1035"/>
        <v>No</v>
      </c>
      <c r="C1005" s="15" t="str">
        <f t="shared" si="790"/>
        <v>No</v>
      </c>
      <c r="D1005" s="18" t="str">
        <f t="shared" si="791"/>
        <v>No</v>
      </c>
      <c r="E1005" s="18" t="str">
        <f t="shared" si="792"/>
        <v>No</v>
      </c>
      <c r="F1005" s="18" t="str">
        <f t="shared" si="793"/>
        <v>No</v>
      </c>
      <c r="G1005" s="18" t="str">
        <f t="shared" si="794"/>
        <v>No</v>
      </c>
      <c r="H1005" s="18" t="str">
        <f t="shared" si="795"/>
        <v>No</v>
      </c>
      <c r="I1005" s="18" t="str">
        <f t="shared" si="796"/>
        <v>Yes</v>
      </c>
      <c r="J1005" s="18" t="str">
        <f t="shared" si="797"/>
        <v>Yes</v>
      </c>
      <c r="K1005" s="21">
        <v>1003</v>
      </c>
      <c r="L1005" s="5" t="s">
        <v>2117</v>
      </c>
      <c r="M1005" s="5" t="s">
        <v>2118</v>
      </c>
      <c r="N1005" s="5" t="s">
        <v>2307</v>
      </c>
      <c r="O1005" s="5" t="s">
        <v>152</v>
      </c>
      <c r="P1005" s="5" t="s">
        <v>3381</v>
      </c>
      <c r="Q1005" s="34" t="s">
        <v>5838</v>
      </c>
      <c r="R1005" s="21">
        <v>1</v>
      </c>
      <c r="S1005" s="22"/>
      <c r="T1005" s="22"/>
      <c r="U1005" s="22"/>
      <c r="V1005" s="22"/>
      <c r="W1005" s="22"/>
      <c r="X1005" s="22"/>
      <c r="Y1005" s="22"/>
      <c r="Z1005" s="22"/>
      <c r="AA1005" s="5" t="s">
        <v>2310</v>
      </c>
      <c r="AB1005" s="5" t="s">
        <v>5839</v>
      </c>
      <c r="AC1005" s="34" t="s">
        <v>5840</v>
      </c>
      <c r="AD1005" s="21">
        <v>1</v>
      </c>
    </row>
    <row r="1006" spans="1:30" x14ac:dyDescent="0.3">
      <c r="A1006" s="18" t="str">
        <f t="shared" ref="A1006:B1006" si="1036">IF(AND(ISNUMBER(SEARCH("Yes",C1006)),ISNUMBER(SEARCH("Yes",E1006)),ISNUMBER(SEARCH("Yes",G1006)),ISNUMBER(SEARCH("Yes",I1006))),"Yes","No")</f>
        <v>No</v>
      </c>
      <c r="B1006" s="18" t="str">
        <f t="shared" si="1036"/>
        <v>No</v>
      </c>
      <c r="C1006" s="15" t="str">
        <f t="shared" si="790"/>
        <v>No</v>
      </c>
      <c r="D1006" s="18" t="str">
        <f t="shared" si="791"/>
        <v>No</v>
      </c>
      <c r="E1006" s="18" t="str">
        <f t="shared" si="792"/>
        <v>No</v>
      </c>
      <c r="F1006" s="18" t="str">
        <f t="shared" si="793"/>
        <v>No</v>
      </c>
      <c r="G1006" s="18" t="str">
        <f t="shared" si="794"/>
        <v>No</v>
      </c>
      <c r="H1006" s="18" t="str">
        <f t="shared" si="795"/>
        <v>No</v>
      </c>
      <c r="I1006" s="18" t="str">
        <f t="shared" si="796"/>
        <v>Yes</v>
      </c>
      <c r="J1006" s="18" t="str">
        <f t="shared" si="797"/>
        <v>Yes</v>
      </c>
      <c r="K1006" s="21">
        <v>1004</v>
      </c>
      <c r="L1006" s="5" t="s">
        <v>2119</v>
      </c>
      <c r="M1006" s="5" t="s">
        <v>2120</v>
      </c>
      <c r="N1006" s="5" t="s">
        <v>2307</v>
      </c>
      <c r="O1006" s="5" t="s">
        <v>152</v>
      </c>
      <c r="P1006" s="5" t="s">
        <v>2667</v>
      </c>
      <c r="Q1006" s="34" t="s">
        <v>5841</v>
      </c>
      <c r="R1006" s="21">
        <v>1</v>
      </c>
      <c r="S1006" s="22"/>
      <c r="T1006" s="22"/>
      <c r="U1006" s="22"/>
      <c r="V1006" s="22"/>
      <c r="W1006" s="22"/>
      <c r="X1006" s="22"/>
      <c r="Y1006" s="22"/>
      <c r="Z1006" s="22"/>
      <c r="AA1006" s="5" t="s">
        <v>2310</v>
      </c>
      <c r="AB1006" s="5" t="s">
        <v>2335</v>
      </c>
      <c r="AC1006" s="34" t="s">
        <v>5842</v>
      </c>
      <c r="AD1006" s="21">
        <v>1</v>
      </c>
    </row>
    <row r="1007" spans="1:30" x14ac:dyDescent="0.3">
      <c r="A1007" s="18" t="str">
        <f t="shared" ref="A1007:B1007" si="1037">IF(AND(ISNUMBER(SEARCH("Yes",C1007)),ISNUMBER(SEARCH("Yes",E1007)),ISNUMBER(SEARCH("Yes",G1007)),ISNUMBER(SEARCH("Yes",I1007))),"Yes","No")</f>
        <v>No</v>
      </c>
      <c r="B1007" s="18" t="str">
        <f t="shared" si="1037"/>
        <v>No</v>
      </c>
      <c r="C1007" s="15" t="str">
        <f t="shared" si="790"/>
        <v>No</v>
      </c>
      <c r="D1007" s="18" t="str">
        <f t="shared" si="791"/>
        <v>No</v>
      </c>
      <c r="E1007" s="18" t="str">
        <f t="shared" si="792"/>
        <v>No</v>
      </c>
      <c r="F1007" s="18" t="str">
        <f t="shared" si="793"/>
        <v>No</v>
      </c>
      <c r="G1007" s="18" t="str">
        <f t="shared" si="794"/>
        <v>No</v>
      </c>
      <c r="H1007" s="18" t="str">
        <f t="shared" si="795"/>
        <v>No</v>
      </c>
      <c r="I1007" s="18" t="str">
        <f t="shared" si="796"/>
        <v>Yes</v>
      </c>
      <c r="J1007" s="18" t="str">
        <f t="shared" si="797"/>
        <v>Yes</v>
      </c>
      <c r="K1007" s="21">
        <v>1005</v>
      </c>
      <c r="L1007" s="5" t="s">
        <v>2121</v>
      </c>
      <c r="M1007" s="5" t="s">
        <v>2122</v>
      </c>
      <c r="N1007" s="5" t="s">
        <v>2307</v>
      </c>
      <c r="O1007" s="5" t="s">
        <v>152</v>
      </c>
      <c r="P1007" s="5" t="s">
        <v>2431</v>
      </c>
      <c r="Q1007" s="34" t="s">
        <v>5843</v>
      </c>
      <c r="R1007" s="21">
        <v>1</v>
      </c>
      <c r="S1007" s="22"/>
      <c r="T1007" s="22"/>
      <c r="U1007" s="22"/>
      <c r="V1007" s="22"/>
      <c r="W1007" s="22"/>
      <c r="X1007" s="22"/>
      <c r="Y1007" s="22"/>
      <c r="Z1007" s="22"/>
      <c r="AA1007" s="5" t="s">
        <v>2310</v>
      </c>
      <c r="AB1007" s="5" t="s">
        <v>2547</v>
      </c>
      <c r="AC1007" s="34" t="s">
        <v>2862</v>
      </c>
      <c r="AD1007" s="21">
        <v>1</v>
      </c>
    </row>
    <row r="1008" spans="1:30" x14ac:dyDescent="0.3">
      <c r="A1008" s="18" t="str">
        <f t="shared" ref="A1008:B1008" si="1038">IF(AND(ISNUMBER(SEARCH("Yes",C1008)),ISNUMBER(SEARCH("Yes",E1008)),ISNUMBER(SEARCH("Yes",G1008)),ISNUMBER(SEARCH("Yes",I1008))),"Yes","No")</f>
        <v>No</v>
      </c>
      <c r="B1008" s="18" t="str">
        <f t="shared" si="1038"/>
        <v>No</v>
      </c>
      <c r="C1008" s="15" t="str">
        <f t="shared" si="790"/>
        <v>No</v>
      </c>
      <c r="D1008" s="18" t="str">
        <f t="shared" si="791"/>
        <v>No</v>
      </c>
      <c r="E1008" s="18" t="str">
        <f t="shared" si="792"/>
        <v>No</v>
      </c>
      <c r="F1008" s="18" t="str">
        <f t="shared" si="793"/>
        <v>No</v>
      </c>
      <c r="G1008" s="18" t="str">
        <f t="shared" si="794"/>
        <v>No</v>
      </c>
      <c r="H1008" s="18" t="str">
        <f t="shared" si="795"/>
        <v>No</v>
      </c>
      <c r="I1008" s="18" t="str">
        <f t="shared" si="796"/>
        <v>Yes</v>
      </c>
      <c r="J1008" s="18" t="str">
        <f t="shared" si="797"/>
        <v>Yes</v>
      </c>
      <c r="K1008" s="21">
        <v>1006</v>
      </c>
      <c r="L1008" s="5" t="s">
        <v>2123</v>
      </c>
      <c r="M1008" s="5" t="s">
        <v>2124</v>
      </c>
      <c r="N1008" s="5" t="s">
        <v>2307</v>
      </c>
      <c r="O1008" s="5" t="s">
        <v>152</v>
      </c>
      <c r="P1008" s="5" t="s">
        <v>2313</v>
      </c>
      <c r="Q1008" s="34" t="s">
        <v>5844</v>
      </c>
      <c r="R1008" s="21">
        <v>1</v>
      </c>
      <c r="S1008" s="22"/>
      <c r="T1008" s="22"/>
      <c r="U1008" s="22"/>
      <c r="V1008" s="22"/>
      <c r="W1008" s="22"/>
      <c r="X1008" s="22"/>
      <c r="Y1008" s="22"/>
      <c r="Z1008" s="22"/>
      <c r="AA1008" s="5" t="s">
        <v>2310</v>
      </c>
      <c r="AB1008" s="5" t="s">
        <v>3124</v>
      </c>
      <c r="AC1008" s="34" t="s">
        <v>3125</v>
      </c>
      <c r="AD1008" s="21">
        <v>1</v>
      </c>
    </row>
    <row r="1009" spans="1:30" x14ac:dyDescent="0.3">
      <c r="A1009" s="18" t="str">
        <f t="shared" ref="A1009:B1009" si="1039">IF(AND(ISNUMBER(SEARCH("Yes",C1009)),ISNUMBER(SEARCH("Yes",E1009)),ISNUMBER(SEARCH("Yes",G1009)),ISNUMBER(SEARCH("Yes",I1009))),"Yes","No")</f>
        <v>No</v>
      </c>
      <c r="B1009" s="18" t="str">
        <f t="shared" si="1039"/>
        <v>No</v>
      </c>
      <c r="C1009" s="15" t="str">
        <f t="shared" si="790"/>
        <v>No</v>
      </c>
      <c r="D1009" s="18" t="str">
        <f t="shared" si="791"/>
        <v>No</v>
      </c>
      <c r="E1009" s="18" t="str">
        <f t="shared" si="792"/>
        <v>No</v>
      </c>
      <c r="F1009" s="18" t="str">
        <f t="shared" si="793"/>
        <v>No</v>
      </c>
      <c r="G1009" s="18" t="str">
        <f t="shared" si="794"/>
        <v>No</v>
      </c>
      <c r="H1009" s="18" t="str">
        <f t="shared" si="795"/>
        <v>No</v>
      </c>
      <c r="I1009" s="18" t="str">
        <f t="shared" si="796"/>
        <v>Yes</v>
      </c>
      <c r="J1009" s="18" t="str">
        <f t="shared" si="797"/>
        <v>Yes</v>
      </c>
      <c r="K1009" s="21">
        <v>1007</v>
      </c>
      <c r="L1009" s="5" t="s">
        <v>2125</v>
      </c>
      <c r="M1009" s="5" t="s">
        <v>2126</v>
      </c>
      <c r="N1009" s="5" t="s">
        <v>2307</v>
      </c>
      <c r="O1009" s="5" t="s">
        <v>152</v>
      </c>
      <c r="P1009" s="5" t="s">
        <v>4928</v>
      </c>
      <c r="Q1009" s="34" t="s">
        <v>5845</v>
      </c>
      <c r="R1009" s="21">
        <v>1</v>
      </c>
      <c r="S1009" s="22"/>
      <c r="T1009" s="22"/>
      <c r="U1009" s="22"/>
      <c r="V1009" s="22"/>
      <c r="W1009" s="22"/>
      <c r="X1009" s="22"/>
      <c r="Y1009" s="22"/>
      <c r="Z1009" s="22"/>
      <c r="AA1009" s="5" t="s">
        <v>2310</v>
      </c>
      <c r="AB1009" s="5" t="s">
        <v>3918</v>
      </c>
      <c r="AC1009" s="34" t="s">
        <v>2723</v>
      </c>
      <c r="AD1009" s="21">
        <v>1</v>
      </c>
    </row>
    <row r="1010" spans="1:30" x14ac:dyDescent="0.3">
      <c r="A1010" s="18" t="str">
        <f t="shared" ref="A1010:B1010" si="1040">IF(AND(ISNUMBER(SEARCH("Yes",C1010)),ISNUMBER(SEARCH("Yes",E1010)),ISNUMBER(SEARCH("Yes",G1010)),ISNUMBER(SEARCH("Yes",I1010))),"Yes","No")</f>
        <v>No</v>
      </c>
      <c r="B1010" s="18" t="str">
        <f t="shared" si="1040"/>
        <v>No</v>
      </c>
      <c r="C1010" s="15" t="str">
        <f t="shared" si="790"/>
        <v>No</v>
      </c>
      <c r="D1010" s="18" t="str">
        <f t="shared" si="791"/>
        <v>No</v>
      </c>
      <c r="E1010" s="18" t="str">
        <f t="shared" si="792"/>
        <v>No</v>
      </c>
      <c r="F1010" s="18" t="str">
        <f t="shared" si="793"/>
        <v>No</v>
      </c>
      <c r="G1010" s="18" t="str">
        <f t="shared" si="794"/>
        <v>No</v>
      </c>
      <c r="H1010" s="18" t="str">
        <f t="shared" si="795"/>
        <v>No</v>
      </c>
      <c r="I1010" s="18" t="str">
        <f t="shared" si="796"/>
        <v>Yes</v>
      </c>
      <c r="J1010" s="18" t="str">
        <f t="shared" si="797"/>
        <v>Yes</v>
      </c>
      <c r="K1010" s="21">
        <v>1008</v>
      </c>
      <c r="L1010" s="5" t="s">
        <v>2127</v>
      </c>
      <c r="M1010" s="5" t="s">
        <v>2128</v>
      </c>
      <c r="N1010" s="5" t="s">
        <v>2307</v>
      </c>
      <c r="O1010" s="5" t="s">
        <v>152</v>
      </c>
      <c r="P1010" s="5" t="s">
        <v>5846</v>
      </c>
      <c r="Q1010" s="34" t="s">
        <v>5847</v>
      </c>
      <c r="R1010" s="21">
        <v>1</v>
      </c>
      <c r="S1010" s="22"/>
      <c r="T1010" s="22"/>
      <c r="U1010" s="22"/>
      <c r="V1010" s="22"/>
      <c r="W1010" s="22"/>
      <c r="X1010" s="22"/>
      <c r="Y1010" s="22"/>
      <c r="Z1010" s="22"/>
      <c r="AA1010" s="5" t="s">
        <v>2310</v>
      </c>
      <c r="AB1010" s="5" t="s">
        <v>5848</v>
      </c>
      <c r="AC1010" s="34" t="s">
        <v>5849</v>
      </c>
      <c r="AD1010" s="21">
        <v>1</v>
      </c>
    </row>
    <row r="1011" spans="1:30" x14ac:dyDescent="0.3">
      <c r="A1011" s="18" t="str">
        <f t="shared" ref="A1011:B1011" si="1041">IF(AND(ISNUMBER(SEARCH("Yes",C1011)),ISNUMBER(SEARCH("Yes",E1011)),ISNUMBER(SEARCH("Yes",G1011)),ISNUMBER(SEARCH("Yes",I1011))),"Yes","No")</f>
        <v>No</v>
      </c>
      <c r="B1011" s="18" t="str">
        <f t="shared" si="1041"/>
        <v>No</v>
      </c>
      <c r="C1011" s="15" t="str">
        <f t="shared" si="790"/>
        <v>No</v>
      </c>
      <c r="D1011" s="18" t="str">
        <f t="shared" si="791"/>
        <v>No</v>
      </c>
      <c r="E1011" s="18" t="str">
        <f t="shared" si="792"/>
        <v>No</v>
      </c>
      <c r="F1011" s="18" t="str">
        <f t="shared" si="793"/>
        <v>No</v>
      </c>
      <c r="G1011" s="18" t="str">
        <f t="shared" si="794"/>
        <v>No</v>
      </c>
      <c r="H1011" s="18" t="str">
        <f t="shared" si="795"/>
        <v>No</v>
      </c>
      <c r="I1011" s="18" t="str">
        <f t="shared" si="796"/>
        <v>No</v>
      </c>
      <c r="J1011" s="18" t="str">
        <f t="shared" si="797"/>
        <v>No</v>
      </c>
      <c r="K1011" s="21">
        <v>1009</v>
      </c>
      <c r="L1011" s="5" t="s">
        <v>2129</v>
      </c>
      <c r="M1011" s="5" t="s">
        <v>2130</v>
      </c>
      <c r="N1011" s="5" t="s">
        <v>2307</v>
      </c>
      <c r="O1011" s="5" t="s">
        <v>152</v>
      </c>
      <c r="P1011" s="5" t="s">
        <v>5850</v>
      </c>
      <c r="Q1011" s="34" t="s">
        <v>5851</v>
      </c>
      <c r="R1011" s="21">
        <v>1</v>
      </c>
      <c r="S1011" s="22"/>
      <c r="T1011" s="22"/>
      <c r="U1011" s="22"/>
      <c r="V1011" s="22"/>
      <c r="W1011" s="22"/>
      <c r="X1011" s="22"/>
      <c r="Y1011" s="22"/>
      <c r="Z1011" s="22"/>
      <c r="AA1011" s="5" t="s">
        <v>152</v>
      </c>
      <c r="AB1011" s="5" t="s">
        <v>5852</v>
      </c>
      <c r="AC1011" s="34" t="s">
        <v>5853</v>
      </c>
      <c r="AD1011" s="21">
        <v>1</v>
      </c>
    </row>
    <row r="1012" spans="1:30" x14ac:dyDescent="0.3">
      <c r="A1012" s="18" t="str">
        <f t="shared" ref="A1012:B1012" si="1042">IF(AND(ISNUMBER(SEARCH("Yes",C1012)),ISNUMBER(SEARCH("Yes",E1012)),ISNUMBER(SEARCH("Yes",G1012)),ISNUMBER(SEARCH("Yes",I1012))),"Yes","No")</f>
        <v>No</v>
      </c>
      <c r="B1012" s="18" t="str">
        <f t="shared" si="1042"/>
        <v>No</v>
      </c>
      <c r="C1012" s="15" t="str">
        <f t="shared" si="790"/>
        <v>No</v>
      </c>
      <c r="D1012" s="18" t="str">
        <f t="shared" si="791"/>
        <v>No</v>
      </c>
      <c r="E1012" s="18" t="str">
        <f t="shared" si="792"/>
        <v>No</v>
      </c>
      <c r="F1012" s="18" t="str">
        <f t="shared" si="793"/>
        <v>No</v>
      </c>
      <c r="G1012" s="18" t="str">
        <f t="shared" si="794"/>
        <v>No</v>
      </c>
      <c r="H1012" s="18" t="str">
        <f t="shared" si="795"/>
        <v>No</v>
      </c>
      <c r="I1012" s="18" t="str">
        <f t="shared" si="796"/>
        <v>Yes</v>
      </c>
      <c r="J1012" s="18" t="str">
        <f t="shared" si="797"/>
        <v>Yes</v>
      </c>
      <c r="K1012" s="21">
        <v>1010</v>
      </c>
      <c r="L1012" s="5" t="s">
        <v>2131</v>
      </c>
      <c r="M1012" s="5" t="s">
        <v>2132</v>
      </c>
      <c r="N1012" s="5" t="s">
        <v>2307</v>
      </c>
      <c r="O1012" s="5" t="s">
        <v>152</v>
      </c>
      <c r="P1012" s="5" t="s">
        <v>3358</v>
      </c>
      <c r="Q1012" s="34" t="s">
        <v>5854</v>
      </c>
      <c r="R1012" s="21">
        <v>1</v>
      </c>
      <c r="S1012" s="22"/>
      <c r="T1012" s="22"/>
      <c r="U1012" s="22"/>
      <c r="V1012" s="22"/>
      <c r="W1012" s="22"/>
      <c r="X1012" s="22"/>
      <c r="Y1012" s="22"/>
      <c r="Z1012" s="22"/>
      <c r="AA1012" s="5" t="s">
        <v>2310</v>
      </c>
      <c r="AB1012" s="5" t="s">
        <v>2473</v>
      </c>
      <c r="AC1012" s="34" t="s">
        <v>5855</v>
      </c>
      <c r="AD1012" s="21">
        <v>1</v>
      </c>
    </row>
    <row r="1013" spans="1:30" x14ac:dyDescent="0.3">
      <c r="A1013" s="18" t="str">
        <f t="shared" ref="A1013:B1013" si="1043">IF(AND(ISNUMBER(SEARCH("Yes",C1013)),ISNUMBER(SEARCH("Yes",E1013)),ISNUMBER(SEARCH("Yes",G1013)),ISNUMBER(SEARCH("Yes",I1013))),"Yes","No")</f>
        <v>No</v>
      </c>
      <c r="B1013" s="18" t="str">
        <f t="shared" si="1043"/>
        <v>No</v>
      </c>
      <c r="C1013" s="15" t="str">
        <f t="shared" si="790"/>
        <v>No</v>
      </c>
      <c r="D1013" s="18" t="str">
        <f t="shared" si="791"/>
        <v>No</v>
      </c>
      <c r="E1013" s="18" t="str">
        <f t="shared" si="792"/>
        <v>No</v>
      </c>
      <c r="F1013" s="18" t="str">
        <f t="shared" si="793"/>
        <v>No</v>
      </c>
      <c r="G1013" s="18" t="str">
        <f t="shared" si="794"/>
        <v>No</v>
      </c>
      <c r="H1013" s="18" t="str">
        <f t="shared" si="795"/>
        <v>No</v>
      </c>
      <c r="I1013" s="18" t="str">
        <f t="shared" si="796"/>
        <v>Yes</v>
      </c>
      <c r="J1013" s="18" t="str">
        <f t="shared" si="797"/>
        <v>Yes</v>
      </c>
      <c r="K1013" s="21">
        <v>1011</v>
      </c>
      <c r="L1013" s="5" t="s">
        <v>2133</v>
      </c>
      <c r="M1013" s="5" t="s">
        <v>2134</v>
      </c>
      <c r="N1013" s="5" t="s">
        <v>2307</v>
      </c>
      <c r="O1013" s="5" t="s">
        <v>152</v>
      </c>
      <c r="P1013" s="5" t="s">
        <v>2761</v>
      </c>
      <c r="Q1013" s="34" t="s">
        <v>5856</v>
      </c>
      <c r="R1013" s="21">
        <v>1</v>
      </c>
      <c r="S1013" s="22"/>
      <c r="T1013" s="22"/>
      <c r="U1013" s="22"/>
      <c r="V1013" s="22"/>
      <c r="W1013" s="22"/>
      <c r="X1013" s="22"/>
      <c r="Y1013" s="22"/>
      <c r="Z1013" s="22"/>
      <c r="AA1013" s="5" t="s">
        <v>2310</v>
      </c>
      <c r="AB1013" s="5" t="s">
        <v>5857</v>
      </c>
      <c r="AC1013" s="34" t="s">
        <v>5858</v>
      </c>
      <c r="AD1013" s="21">
        <v>1</v>
      </c>
    </row>
    <row r="1014" spans="1:30" x14ac:dyDescent="0.3">
      <c r="A1014" s="18" t="str">
        <f t="shared" ref="A1014:B1014" si="1044">IF(AND(ISNUMBER(SEARCH("Yes",C1014)),ISNUMBER(SEARCH("Yes",E1014)),ISNUMBER(SEARCH("Yes",G1014)),ISNUMBER(SEARCH("Yes",I1014))),"Yes","No")</f>
        <v>No</v>
      </c>
      <c r="B1014" s="18" t="str">
        <f t="shared" si="1044"/>
        <v>No</v>
      </c>
      <c r="C1014" s="15" t="str">
        <f t="shared" si="790"/>
        <v>No</v>
      </c>
      <c r="D1014" s="18" t="str">
        <f t="shared" si="791"/>
        <v>No</v>
      </c>
      <c r="E1014" s="18" t="str">
        <f t="shared" si="792"/>
        <v>No</v>
      </c>
      <c r="F1014" s="18" t="str">
        <f t="shared" si="793"/>
        <v>No</v>
      </c>
      <c r="G1014" s="18" t="str">
        <f t="shared" si="794"/>
        <v>No</v>
      </c>
      <c r="H1014" s="18" t="str">
        <f t="shared" si="795"/>
        <v>No</v>
      </c>
      <c r="I1014" s="18" t="str">
        <f t="shared" si="796"/>
        <v>Yes</v>
      </c>
      <c r="J1014" s="18" t="str">
        <f t="shared" si="797"/>
        <v>Yes</v>
      </c>
      <c r="K1014" s="21">
        <v>1012</v>
      </c>
      <c r="L1014" s="5" t="s">
        <v>2135</v>
      </c>
      <c r="M1014" s="5" t="s">
        <v>2136</v>
      </c>
      <c r="N1014" s="5" t="s">
        <v>2307</v>
      </c>
      <c r="O1014" s="5" t="s">
        <v>152</v>
      </c>
      <c r="P1014" s="5" t="s">
        <v>2431</v>
      </c>
      <c r="Q1014" s="34" t="s">
        <v>5859</v>
      </c>
      <c r="R1014" s="21">
        <v>1</v>
      </c>
      <c r="S1014" s="22"/>
      <c r="T1014" s="22"/>
      <c r="U1014" s="22"/>
      <c r="V1014" s="22"/>
      <c r="W1014" s="22"/>
      <c r="X1014" s="22"/>
      <c r="Y1014" s="22"/>
      <c r="Z1014" s="22"/>
      <c r="AA1014" s="5" t="s">
        <v>2310</v>
      </c>
      <c r="AB1014" s="5" t="s">
        <v>5860</v>
      </c>
      <c r="AC1014" s="34" t="s">
        <v>5861</v>
      </c>
      <c r="AD1014" s="21">
        <v>1</v>
      </c>
    </row>
    <row r="1015" spans="1:30" x14ac:dyDescent="0.3">
      <c r="A1015" s="18" t="str">
        <f t="shared" ref="A1015:B1015" si="1045">IF(AND(ISNUMBER(SEARCH("Yes",C1015)),ISNUMBER(SEARCH("Yes",E1015)),ISNUMBER(SEARCH("Yes",G1015)),ISNUMBER(SEARCH("Yes",I1015))),"Yes","No")</f>
        <v>No</v>
      </c>
      <c r="B1015" s="18" t="str">
        <f t="shared" si="1045"/>
        <v>No</v>
      </c>
      <c r="C1015" s="15" t="str">
        <f t="shared" si="790"/>
        <v>No</v>
      </c>
      <c r="D1015" s="18" t="str">
        <f t="shared" si="791"/>
        <v>No</v>
      </c>
      <c r="E1015" s="18" t="str">
        <f t="shared" si="792"/>
        <v>No</v>
      </c>
      <c r="F1015" s="18" t="str">
        <f t="shared" si="793"/>
        <v>No</v>
      </c>
      <c r="G1015" s="18" t="str">
        <f t="shared" si="794"/>
        <v>No</v>
      </c>
      <c r="H1015" s="18" t="str">
        <f t="shared" si="795"/>
        <v>No</v>
      </c>
      <c r="I1015" s="18" t="str">
        <f t="shared" si="796"/>
        <v>Yes</v>
      </c>
      <c r="J1015" s="18" t="str">
        <f t="shared" si="797"/>
        <v>Yes</v>
      </c>
      <c r="K1015" s="21">
        <v>1013</v>
      </c>
      <c r="L1015" s="5" t="s">
        <v>2137</v>
      </c>
      <c r="M1015" s="5" t="s">
        <v>2138</v>
      </c>
      <c r="N1015" s="5" t="s">
        <v>2307</v>
      </c>
      <c r="O1015" s="5" t="s">
        <v>152</v>
      </c>
      <c r="P1015" s="5" t="s">
        <v>2537</v>
      </c>
      <c r="Q1015" s="34" t="s">
        <v>5862</v>
      </c>
      <c r="R1015" s="21">
        <v>1</v>
      </c>
      <c r="S1015" s="22"/>
      <c r="T1015" s="22"/>
      <c r="U1015" s="22"/>
      <c r="V1015" s="22"/>
      <c r="W1015" s="22"/>
      <c r="X1015" s="22"/>
      <c r="Y1015" s="22"/>
      <c r="Z1015" s="22"/>
      <c r="AA1015" s="5" t="s">
        <v>2310</v>
      </c>
      <c r="AB1015" s="5" t="s">
        <v>5863</v>
      </c>
      <c r="AC1015" s="34" t="s">
        <v>5864</v>
      </c>
      <c r="AD1015" s="21">
        <v>1</v>
      </c>
    </row>
    <row r="1016" spans="1:30" x14ac:dyDescent="0.3">
      <c r="A1016" s="18" t="str">
        <f t="shared" ref="A1016:B1016" si="1046">IF(AND(ISNUMBER(SEARCH("Yes",C1016)),ISNUMBER(SEARCH("Yes",E1016)),ISNUMBER(SEARCH("Yes",G1016)),ISNUMBER(SEARCH("Yes",I1016))),"Yes","No")</f>
        <v>No</v>
      </c>
      <c r="B1016" s="18" t="str">
        <f t="shared" si="1046"/>
        <v>No</v>
      </c>
      <c r="C1016" s="15" t="str">
        <f t="shared" si="790"/>
        <v>No</v>
      </c>
      <c r="D1016" s="18" t="str">
        <f t="shared" si="791"/>
        <v>No</v>
      </c>
      <c r="E1016" s="18" t="str">
        <f t="shared" si="792"/>
        <v>No</v>
      </c>
      <c r="F1016" s="18" t="str">
        <f t="shared" si="793"/>
        <v>No</v>
      </c>
      <c r="G1016" s="18" t="str">
        <f t="shared" si="794"/>
        <v>No</v>
      </c>
      <c r="H1016" s="18" t="str">
        <f t="shared" si="795"/>
        <v>No</v>
      </c>
      <c r="I1016" s="18" t="str">
        <f t="shared" si="796"/>
        <v>Yes</v>
      </c>
      <c r="J1016" s="18" t="str">
        <f t="shared" si="797"/>
        <v>Yes</v>
      </c>
      <c r="K1016" s="21">
        <v>1014</v>
      </c>
      <c r="L1016" s="5" t="s">
        <v>2139</v>
      </c>
      <c r="M1016" s="5" t="s">
        <v>2140</v>
      </c>
      <c r="N1016" s="5" t="s">
        <v>2307</v>
      </c>
      <c r="O1016" s="5" t="s">
        <v>152</v>
      </c>
      <c r="P1016" s="5" t="s">
        <v>3940</v>
      </c>
      <c r="Q1016" s="34" t="s">
        <v>3152</v>
      </c>
      <c r="R1016" s="21">
        <v>1</v>
      </c>
      <c r="S1016" s="22"/>
      <c r="T1016" s="22"/>
      <c r="U1016" s="22"/>
      <c r="V1016" s="22"/>
      <c r="W1016" s="22"/>
      <c r="X1016" s="22"/>
      <c r="Y1016" s="22"/>
      <c r="Z1016" s="22"/>
      <c r="AA1016" s="5" t="s">
        <v>2310</v>
      </c>
      <c r="AB1016" s="5" t="s">
        <v>5865</v>
      </c>
      <c r="AC1016" s="34" t="s">
        <v>5866</v>
      </c>
      <c r="AD1016" s="21">
        <v>1</v>
      </c>
    </row>
    <row r="1017" spans="1:30" x14ac:dyDescent="0.3">
      <c r="A1017" s="18" t="str">
        <f t="shared" ref="A1017:B1017" si="1047">IF(AND(ISNUMBER(SEARCH("Yes",C1017)),ISNUMBER(SEARCH("Yes",E1017)),ISNUMBER(SEARCH("Yes",G1017)),ISNUMBER(SEARCH("Yes",I1017))),"Yes","No")</f>
        <v>No</v>
      </c>
      <c r="B1017" s="18" t="str">
        <f t="shared" si="1047"/>
        <v>No</v>
      </c>
      <c r="C1017" s="15" t="str">
        <f t="shared" si="790"/>
        <v>No</v>
      </c>
      <c r="D1017" s="18" t="str">
        <f t="shared" si="791"/>
        <v>No</v>
      </c>
      <c r="E1017" s="18" t="str">
        <f t="shared" si="792"/>
        <v>No</v>
      </c>
      <c r="F1017" s="18" t="str">
        <f t="shared" si="793"/>
        <v>No</v>
      </c>
      <c r="G1017" s="18" t="str">
        <f t="shared" si="794"/>
        <v>No</v>
      </c>
      <c r="H1017" s="18" t="str">
        <f t="shared" si="795"/>
        <v>No</v>
      </c>
      <c r="I1017" s="18" t="str">
        <f t="shared" si="796"/>
        <v>Yes</v>
      </c>
      <c r="J1017" s="18" t="str">
        <f t="shared" si="797"/>
        <v>Yes</v>
      </c>
      <c r="K1017" s="21">
        <v>1015</v>
      </c>
      <c r="L1017" s="5" t="s">
        <v>2141</v>
      </c>
      <c r="M1017" s="5" t="s">
        <v>2142</v>
      </c>
      <c r="N1017" s="5" t="s">
        <v>2307</v>
      </c>
      <c r="O1017" s="5" t="s">
        <v>152</v>
      </c>
      <c r="P1017" s="5" t="s">
        <v>3587</v>
      </c>
      <c r="Q1017" s="34" t="s">
        <v>5867</v>
      </c>
      <c r="R1017" s="21">
        <v>1</v>
      </c>
      <c r="S1017" s="22"/>
      <c r="T1017" s="22"/>
      <c r="U1017" s="22"/>
      <c r="V1017" s="22"/>
      <c r="W1017" s="22"/>
      <c r="X1017" s="22"/>
      <c r="Y1017" s="22"/>
      <c r="Z1017" s="22"/>
      <c r="AA1017" s="5" t="s">
        <v>2310</v>
      </c>
      <c r="AB1017" s="5" t="s">
        <v>5868</v>
      </c>
      <c r="AC1017" s="34" t="s">
        <v>5869</v>
      </c>
      <c r="AD1017" s="21">
        <v>1</v>
      </c>
    </row>
    <row r="1018" spans="1:30" x14ac:dyDescent="0.3">
      <c r="A1018" s="18" t="str">
        <f t="shared" ref="A1018:B1018" si="1048">IF(AND(ISNUMBER(SEARCH("Yes",C1018)),ISNUMBER(SEARCH("Yes",E1018)),ISNUMBER(SEARCH("Yes",G1018)),ISNUMBER(SEARCH("Yes",I1018))),"Yes","No")</f>
        <v>No</v>
      </c>
      <c r="B1018" s="18" t="str">
        <f t="shared" si="1048"/>
        <v>No</v>
      </c>
      <c r="C1018" s="15" t="str">
        <f t="shared" si="790"/>
        <v>No</v>
      </c>
      <c r="D1018" s="18" t="str">
        <f t="shared" si="791"/>
        <v>No</v>
      </c>
      <c r="E1018" s="18" t="str">
        <f t="shared" si="792"/>
        <v>No</v>
      </c>
      <c r="F1018" s="18" t="str">
        <f t="shared" si="793"/>
        <v>No</v>
      </c>
      <c r="G1018" s="18" t="str">
        <f t="shared" si="794"/>
        <v>No</v>
      </c>
      <c r="H1018" s="18" t="str">
        <f t="shared" si="795"/>
        <v>No</v>
      </c>
      <c r="I1018" s="18" t="str">
        <f t="shared" si="796"/>
        <v>Yes</v>
      </c>
      <c r="J1018" s="18" t="str">
        <f t="shared" si="797"/>
        <v>Yes</v>
      </c>
      <c r="K1018" s="21">
        <v>1016</v>
      </c>
      <c r="L1018" s="5" t="s">
        <v>2143</v>
      </c>
      <c r="M1018" s="5" t="s">
        <v>2144</v>
      </c>
      <c r="N1018" s="5" t="s">
        <v>2307</v>
      </c>
      <c r="O1018" s="5" t="s">
        <v>152</v>
      </c>
      <c r="P1018" s="5" t="s">
        <v>2317</v>
      </c>
      <c r="Q1018" s="34" t="s">
        <v>2318</v>
      </c>
      <c r="R1018" s="21">
        <v>1</v>
      </c>
      <c r="S1018" s="22"/>
      <c r="T1018" s="22"/>
      <c r="U1018" s="22"/>
      <c r="V1018" s="22"/>
      <c r="W1018" s="22"/>
      <c r="X1018" s="22"/>
      <c r="Y1018" s="22"/>
      <c r="Z1018" s="22"/>
      <c r="AA1018" s="5" t="s">
        <v>24</v>
      </c>
      <c r="AB1018" s="5" t="s">
        <v>4265</v>
      </c>
      <c r="AC1018" s="34" t="s">
        <v>5870</v>
      </c>
      <c r="AD1018" s="21">
        <v>1</v>
      </c>
    </row>
    <row r="1019" spans="1:30" x14ac:dyDescent="0.3">
      <c r="A1019" s="18" t="str">
        <f t="shared" ref="A1019:B1019" si="1049">IF(AND(ISNUMBER(SEARCH("Yes",C1019)),ISNUMBER(SEARCH("Yes",E1019)),ISNUMBER(SEARCH("Yes",G1019)),ISNUMBER(SEARCH("Yes",I1019))),"Yes","No")</f>
        <v>Yes</v>
      </c>
      <c r="B1019" s="18" t="str">
        <f t="shared" si="1049"/>
        <v>Yes</v>
      </c>
      <c r="C1019" s="15" t="str">
        <f t="shared" si="790"/>
        <v>Yes</v>
      </c>
      <c r="D1019" s="18" t="str">
        <f t="shared" si="791"/>
        <v>Yes</v>
      </c>
      <c r="E1019" s="18" t="str">
        <f t="shared" si="792"/>
        <v>Yes</v>
      </c>
      <c r="F1019" s="18" t="str">
        <f t="shared" si="793"/>
        <v>Yes</v>
      </c>
      <c r="G1019" s="18" t="str">
        <f t="shared" si="794"/>
        <v>Yes</v>
      </c>
      <c r="H1019" s="18" t="str">
        <f t="shared" si="795"/>
        <v>Yes</v>
      </c>
      <c r="I1019" s="18" t="str">
        <f t="shared" si="796"/>
        <v>Yes</v>
      </c>
      <c r="J1019" s="18" t="str">
        <f t="shared" si="797"/>
        <v>Yes</v>
      </c>
      <c r="K1019" s="21">
        <v>1017</v>
      </c>
      <c r="L1019" s="5" t="s">
        <v>139</v>
      </c>
      <c r="M1019" s="5" t="s">
        <v>140</v>
      </c>
      <c r="N1019" s="5" t="s">
        <v>2307</v>
      </c>
      <c r="O1019" s="5" t="s">
        <v>24</v>
      </c>
      <c r="P1019" s="5" t="s">
        <v>5871</v>
      </c>
      <c r="Q1019" s="34" t="s">
        <v>5872</v>
      </c>
      <c r="R1019" s="21">
        <v>1</v>
      </c>
      <c r="S1019" s="5" t="s">
        <v>24</v>
      </c>
      <c r="T1019" s="5" t="s">
        <v>5873</v>
      </c>
      <c r="U1019" s="34" t="s">
        <v>5874</v>
      </c>
      <c r="V1019" s="21">
        <v>1</v>
      </c>
      <c r="W1019" s="5" t="s">
        <v>24</v>
      </c>
      <c r="X1019" s="5" t="s">
        <v>5875</v>
      </c>
      <c r="Y1019" s="34" t="s">
        <v>5876</v>
      </c>
      <c r="Z1019" s="21">
        <v>1</v>
      </c>
      <c r="AA1019" s="5" t="s">
        <v>24</v>
      </c>
      <c r="AB1019" s="5" t="s">
        <v>3326</v>
      </c>
      <c r="AC1019" s="34" t="s">
        <v>3831</v>
      </c>
      <c r="AD1019" s="21">
        <v>1</v>
      </c>
    </row>
    <row r="1020" spans="1:30" x14ac:dyDescent="0.3">
      <c r="A1020" s="18" t="str">
        <f t="shared" ref="A1020:B1020" si="1050">IF(AND(ISNUMBER(SEARCH("Yes",C1020)),ISNUMBER(SEARCH("Yes",E1020)),ISNUMBER(SEARCH("Yes",G1020)),ISNUMBER(SEARCH("Yes",I1020))),"Yes","No")</f>
        <v>No</v>
      </c>
      <c r="B1020" s="18" t="str">
        <f t="shared" si="1050"/>
        <v>No</v>
      </c>
      <c r="C1020" s="15" t="str">
        <f t="shared" si="790"/>
        <v>No</v>
      </c>
      <c r="D1020" s="18" t="str">
        <f t="shared" si="791"/>
        <v>No</v>
      </c>
      <c r="E1020" s="18" t="str">
        <f t="shared" si="792"/>
        <v>No</v>
      </c>
      <c r="F1020" s="18" t="str">
        <f t="shared" si="793"/>
        <v>No</v>
      </c>
      <c r="G1020" s="18" t="str">
        <f t="shared" si="794"/>
        <v>No</v>
      </c>
      <c r="H1020" s="18" t="str">
        <f t="shared" si="795"/>
        <v>No</v>
      </c>
      <c r="I1020" s="18" t="str">
        <f t="shared" si="796"/>
        <v>Yes</v>
      </c>
      <c r="J1020" s="18" t="str">
        <f t="shared" si="797"/>
        <v>Yes</v>
      </c>
      <c r="K1020" s="21">
        <v>1018</v>
      </c>
      <c r="L1020" s="5" t="s">
        <v>2145</v>
      </c>
      <c r="M1020" s="5" t="s">
        <v>2146</v>
      </c>
      <c r="N1020" s="5" t="s">
        <v>2307</v>
      </c>
      <c r="O1020" s="5" t="s">
        <v>152</v>
      </c>
      <c r="P1020" s="5" t="s">
        <v>2724</v>
      </c>
      <c r="Q1020" s="34" t="s">
        <v>5877</v>
      </c>
      <c r="R1020" s="21">
        <v>1</v>
      </c>
      <c r="S1020" s="22"/>
      <c r="T1020" s="22"/>
      <c r="U1020" s="22"/>
      <c r="V1020" s="22"/>
      <c r="W1020" s="22"/>
      <c r="X1020" s="22"/>
      <c r="Y1020" s="22"/>
      <c r="Z1020" s="22"/>
      <c r="AA1020" s="5" t="s">
        <v>2310</v>
      </c>
      <c r="AB1020" s="5" t="s">
        <v>5878</v>
      </c>
      <c r="AC1020" s="34" t="s">
        <v>4286</v>
      </c>
      <c r="AD1020" s="21">
        <v>1</v>
      </c>
    </row>
    <row r="1021" spans="1:30" x14ac:dyDescent="0.3">
      <c r="A1021" s="18" t="str">
        <f t="shared" ref="A1021:B1021" si="1051">IF(AND(ISNUMBER(SEARCH("Yes",C1021)),ISNUMBER(SEARCH("Yes",E1021)),ISNUMBER(SEARCH("Yes",G1021)),ISNUMBER(SEARCH("Yes",I1021))),"Yes","No")</f>
        <v>No</v>
      </c>
      <c r="B1021" s="18" t="str">
        <f t="shared" si="1051"/>
        <v>No</v>
      </c>
      <c r="C1021" s="15" t="str">
        <f t="shared" si="790"/>
        <v>No</v>
      </c>
      <c r="D1021" s="18" t="str">
        <f t="shared" si="791"/>
        <v>No</v>
      </c>
      <c r="E1021" s="18" t="str">
        <f t="shared" si="792"/>
        <v>No</v>
      </c>
      <c r="F1021" s="18" t="str">
        <f t="shared" si="793"/>
        <v>No</v>
      </c>
      <c r="G1021" s="18" t="str">
        <f t="shared" si="794"/>
        <v>No</v>
      </c>
      <c r="H1021" s="18" t="str">
        <f t="shared" si="795"/>
        <v>No</v>
      </c>
      <c r="I1021" s="18" t="str">
        <f t="shared" si="796"/>
        <v>Yes</v>
      </c>
      <c r="J1021" s="18" t="str">
        <f t="shared" si="797"/>
        <v>Yes</v>
      </c>
      <c r="K1021" s="21">
        <v>1019</v>
      </c>
      <c r="L1021" s="5" t="s">
        <v>2147</v>
      </c>
      <c r="M1021" s="5" t="s">
        <v>2148</v>
      </c>
      <c r="N1021" s="5" t="s">
        <v>2307</v>
      </c>
      <c r="O1021" s="5" t="s">
        <v>152</v>
      </c>
      <c r="P1021" s="5" t="s">
        <v>2537</v>
      </c>
      <c r="Q1021" s="34" t="s">
        <v>5879</v>
      </c>
      <c r="R1021" s="21">
        <v>1</v>
      </c>
      <c r="S1021" s="22"/>
      <c r="T1021" s="22"/>
      <c r="U1021" s="22"/>
      <c r="V1021" s="22"/>
      <c r="W1021" s="22"/>
      <c r="X1021" s="22"/>
      <c r="Y1021" s="22"/>
      <c r="Z1021" s="22"/>
      <c r="AA1021" s="5" t="s">
        <v>2310</v>
      </c>
      <c r="AB1021" s="5" t="s">
        <v>4285</v>
      </c>
      <c r="AC1021" s="34" t="s">
        <v>4286</v>
      </c>
      <c r="AD1021" s="21">
        <v>1</v>
      </c>
    </row>
    <row r="1022" spans="1:30" x14ac:dyDescent="0.3">
      <c r="A1022" s="18" t="str">
        <f t="shared" ref="A1022:B1022" si="1052">IF(AND(ISNUMBER(SEARCH("Yes",C1022)),ISNUMBER(SEARCH("Yes",E1022)),ISNUMBER(SEARCH("Yes",G1022)),ISNUMBER(SEARCH("Yes",I1022))),"Yes","No")</f>
        <v>No</v>
      </c>
      <c r="B1022" s="18" t="str">
        <f t="shared" si="1052"/>
        <v>No</v>
      </c>
      <c r="C1022" s="15" t="str">
        <f t="shared" ref="C1022:C1099" si="1053">IF(ISNUMBER(SEARCH("No;",Q1022)),"No","Yes")</f>
        <v>No</v>
      </c>
      <c r="D1022" s="18" t="str">
        <f t="shared" ref="D1022:D1099" si="1054">IF(ISNUMBER(SEARCH("No",O1022)),"No","Yes")</f>
        <v>No</v>
      </c>
      <c r="E1022" s="18" t="str">
        <f t="shared" ref="E1022:E1099" si="1055">IF(ISNUMBER(SEARCH("No;",U1022)),"No",IF(ISBLANK(U1022),"No","Yes"))</f>
        <v>No</v>
      </c>
      <c r="F1022" s="18" t="str">
        <f t="shared" ref="F1022:F1099" si="1056">IF(ISNUMBER(SEARCH("No;",S1022)),"No",IF(ISBLANK(S1022),"No","Yes"))</f>
        <v>No</v>
      </c>
      <c r="G1022" s="18" t="str">
        <f t="shared" ref="G1022:G1099" si="1057">IF(ISNUMBER(SEARCH("No;",Y1022)),"No",IF(ISBLANK(Y1022),"No","Yes"))</f>
        <v>No</v>
      </c>
      <c r="H1022" s="18" t="str">
        <f t="shared" ref="H1022:H1099" si="1058">IF(ISNUMBER(SEARCH("No;",W1022)),"No",IF(ISBLANK(W1022),"No","Yes"))</f>
        <v>No</v>
      </c>
      <c r="I1022" s="18" t="str">
        <f t="shared" ref="I1022:I1099" si="1059">IF(ISNUMBER(SEARCH("No;",AC1022)),"No",IF(ISBLANK(AC1022),"No","Yes"))</f>
        <v>Yes</v>
      </c>
      <c r="J1022" s="18" t="str">
        <f t="shared" ref="J1022:J1099" si="1060">IF(ISNUMBER(SEARCH("No",AA1022)),"No",IF(ISBLANK(AA1022),"No","Yes"))</f>
        <v>Yes</v>
      </c>
      <c r="K1022" s="21">
        <v>1020</v>
      </c>
      <c r="L1022" s="5" t="s">
        <v>2149</v>
      </c>
      <c r="M1022" s="5" t="s">
        <v>2150</v>
      </c>
      <c r="N1022" s="5" t="s">
        <v>2307</v>
      </c>
      <c r="O1022" s="5" t="s">
        <v>152</v>
      </c>
      <c r="P1022" s="5" t="s">
        <v>5046</v>
      </c>
      <c r="Q1022" s="34" t="s">
        <v>5880</v>
      </c>
      <c r="R1022" s="21">
        <v>1</v>
      </c>
      <c r="S1022" s="22"/>
      <c r="T1022" s="22"/>
      <c r="U1022" s="22"/>
      <c r="V1022" s="22"/>
      <c r="W1022" s="22"/>
      <c r="X1022" s="22"/>
      <c r="Y1022" s="22"/>
      <c r="Z1022" s="22"/>
      <c r="AA1022" s="5" t="s">
        <v>2310</v>
      </c>
      <c r="AB1022" s="5" t="s">
        <v>5881</v>
      </c>
      <c r="AC1022" s="34" t="s">
        <v>5882</v>
      </c>
      <c r="AD1022" s="21">
        <v>1</v>
      </c>
    </row>
    <row r="1023" spans="1:30" x14ac:dyDescent="0.3">
      <c r="A1023" s="18" t="str">
        <f t="shared" ref="A1023:B1023" si="1061">IF(AND(ISNUMBER(SEARCH("Yes",C1023)),ISNUMBER(SEARCH("Yes",E1023)),ISNUMBER(SEARCH("Yes",G1023)),ISNUMBER(SEARCH("Yes",I1023))),"Yes","No")</f>
        <v>No</v>
      </c>
      <c r="B1023" s="18" t="str">
        <f t="shared" si="1061"/>
        <v>No</v>
      </c>
      <c r="C1023" s="15" t="str">
        <f t="shared" si="1053"/>
        <v>No</v>
      </c>
      <c r="D1023" s="18" t="str">
        <f t="shared" si="1054"/>
        <v>No</v>
      </c>
      <c r="E1023" s="18" t="str">
        <f t="shared" si="1055"/>
        <v>No</v>
      </c>
      <c r="F1023" s="18" t="str">
        <f t="shared" si="1056"/>
        <v>No</v>
      </c>
      <c r="G1023" s="18" t="str">
        <f t="shared" si="1057"/>
        <v>No</v>
      </c>
      <c r="H1023" s="18" t="str">
        <f t="shared" si="1058"/>
        <v>No</v>
      </c>
      <c r="I1023" s="18" t="str">
        <f t="shared" si="1059"/>
        <v>Yes</v>
      </c>
      <c r="J1023" s="18" t="str">
        <f t="shared" si="1060"/>
        <v>Yes</v>
      </c>
      <c r="K1023" s="21">
        <v>1021</v>
      </c>
      <c r="L1023" s="5" t="s">
        <v>2151</v>
      </c>
      <c r="M1023" s="5" t="s">
        <v>2152</v>
      </c>
      <c r="N1023" s="5" t="s">
        <v>2307</v>
      </c>
      <c r="O1023" s="5" t="s">
        <v>152</v>
      </c>
      <c r="P1023" s="5" t="s">
        <v>2317</v>
      </c>
      <c r="Q1023" s="34" t="s">
        <v>5883</v>
      </c>
      <c r="R1023" s="21">
        <v>1</v>
      </c>
      <c r="S1023" s="22"/>
      <c r="T1023" s="22"/>
      <c r="U1023" s="22"/>
      <c r="V1023" s="22"/>
      <c r="W1023" s="22"/>
      <c r="X1023" s="22"/>
      <c r="Y1023" s="22"/>
      <c r="Z1023" s="22"/>
      <c r="AA1023" s="5" t="s">
        <v>24</v>
      </c>
      <c r="AB1023" s="5" t="s">
        <v>5884</v>
      </c>
      <c r="AC1023" s="34" t="s">
        <v>5885</v>
      </c>
      <c r="AD1023" s="21">
        <v>1</v>
      </c>
    </row>
    <row r="1024" spans="1:30" x14ac:dyDescent="0.3">
      <c r="A1024" s="18" t="str">
        <f t="shared" ref="A1024:B1024" si="1062">IF(AND(ISNUMBER(SEARCH("Yes",C1024)),ISNUMBER(SEARCH("Yes",E1024)),ISNUMBER(SEARCH("Yes",G1024)),ISNUMBER(SEARCH("Yes",I1024))),"Yes","No")</f>
        <v>No</v>
      </c>
      <c r="B1024" s="18" t="str">
        <f t="shared" si="1062"/>
        <v>No</v>
      </c>
      <c r="C1024" s="15" t="str">
        <f t="shared" si="1053"/>
        <v>No</v>
      </c>
      <c r="D1024" s="18" t="str">
        <f t="shared" si="1054"/>
        <v>No</v>
      </c>
      <c r="E1024" s="18" t="str">
        <f t="shared" si="1055"/>
        <v>No</v>
      </c>
      <c r="F1024" s="18" t="str">
        <f t="shared" si="1056"/>
        <v>No</v>
      </c>
      <c r="G1024" s="18" t="str">
        <f t="shared" si="1057"/>
        <v>No</v>
      </c>
      <c r="H1024" s="18" t="str">
        <f t="shared" si="1058"/>
        <v>No</v>
      </c>
      <c r="I1024" s="18" t="str">
        <f t="shared" si="1059"/>
        <v>Yes</v>
      </c>
      <c r="J1024" s="18" t="str">
        <f t="shared" si="1060"/>
        <v>Yes</v>
      </c>
      <c r="K1024" s="21">
        <v>1022</v>
      </c>
      <c r="L1024" s="5" t="s">
        <v>2153</v>
      </c>
      <c r="M1024" s="5" t="s">
        <v>2154</v>
      </c>
      <c r="N1024" s="5" t="s">
        <v>2307</v>
      </c>
      <c r="O1024" s="5" t="s">
        <v>152</v>
      </c>
      <c r="P1024" s="5" t="s">
        <v>2427</v>
      </c>
      <c r="Q1024" s="34" t="s">
        <v>5886</v>
      </c>
      <c r="R1024" s="21">
        <v>1</v>
      </c>
      <c r="S1024" s="22"/>
      <c r="T1024" s="22"/>
      <c r="U1024" s="22"/>
      <c r="V1024" s="22"/>
      <c r="W1024" s="22"/>
      <c r="X1024" s="22"/>
      <c r="Y1024" s="22"/>
      <c r="Z1024" s="22"/>
      <c r="AA1024" s="5" t="s">
        <v>2310</v>
      </c>
      <c r="AB1024" s="5" t="s">
        <v>5887</v>
      </c>
      <c r="AC1024" s="34" t="s">
        <v>5888</v>
      </c>
      <c r="AD1024" s="21">
        <v>1</v>
      </c>
    </row>
    <row r="1025" spans="1:30" x14ac:dyDescent="0.3">
      <c r="A1025" s="18" t="str">
        <f t="shared" ref="A1025:B1025" si="1063">IF(AND(ISNUMBER(SEARCH("Yes",C1025)),ISNUMBER(SEARCH("Yes",E1025)),ISNUMBER(SEARCH("Yes",G1025)),ISNUMBER(SEARCH("Yes",I1025))),"Yes","No")</f>
        <v>No</v>
      </c>
      <c r="B1025" s="18" t="str">
        <f t="shared" si="1063"/>
        <v>No</v>
      </c>
      <c r="C1025" s="15" t="str">
        <f t="shared" si="1053"/>
        <v>No</v>
      </c>
      <c r="D1025" s="18" t="str">
        <f t="shared" si="1054"/>
        <v>No</v>
      </c>
      <c r="E1025" s="18" t="str">
        <f t="shared" si="1055"/>
        <v>No</v>
      </c>
      <c r="F1025" s="18" t="str">
        <f t="shared" si="1056"/>
        <v>No</v>
      </c>
      <c r="G1025" s="18" t="str">
        <f t="shared" si="1057"/>
        <v>No</v>
      </c>
      <c r="H1025" s="18" t="str">
        <f t="shared" si="1058"/>
        <v>No</v>
      </c>
      <c r="I1025" s="18" t="str">
        <f t="shared" si="1059"/>
        <v>Yes</v>
      </c>
      <c r="J1025" s="18" t="str">
        <f t="shared" si="1060"/>
        <v>Yes</v>
      </c>
      <c r="K1025" s="21">
        <v>1023</v>
      </c>
      <c r="L1025" s="5" t="s">
        <v>2155</v>
      </c>
      <c r="M1025" s="5" t="s">
        <v>2156</v>
      </c>
      <c r="N1025" s="5" t="s">
        <v>2307</v>
      </c>
      <c r="O1025" s="5" t="s">
        <v>152</v>
      </c>
      <c r="P1025" s="5" t="s">
        <v>2435</v>
      </c>
      <c r="Q1025" s="34" t="s">
        <v>5889</v>
      </c>
      <c r="R1025" s="21">
        <v>1</v>
      </c>
      <c r="S1025" s="22"/>
      <c r="T1025" s="22"/>
      <c r="U1025" s="22"/>
      <c r="V1025" s="22"/>
      <c r="W1025" s="22"/>
      <c r="X1025" s="22"/>
      <c r="Y1025" s="22"/>
      <c r="Z1025" s="22"/>
      <c r="AA1025" s="5" t="s">
        <v>2310</v>
      </c>
      <c r="AB1025" s="5" t="s">
        <v>5890</v>
      </c>
      <c r="AC1025" s="34" t="s">
        <v>5891</v>
      </c>
      <c r="AD1025" s="21">
        <v>1</v>
      </c>
    </row>
    <row r="1026" spans="1:30" x14ac:dyDescent="0.3">
      <c r="A1026" s="18" t="str">
        <f t="shared" ref="A1026:B1026" si="1064">IF(AND(ISNUMBER(SEARCH("Yes",C1026)),ISNUMBER(SEARCH("Yes",E1026)),ISNUMBER(SEARCH("Yes",G1026)),ISNUMBER(SEARCH("Yes",I1026))),"Yes","No")</f>
        <v>No</v>
      </c>
      <c r="B1026" s="18" t="str">
        <f t="shared" si="1064"/>
        <v>No</v>
      </c>
      <c r="C1026" s="15" t="str">
        <f t="shared" si="1053"/>
        <v>No</v>
      </c>
      <c r="D1026" s="18" t="str">
        <f t="shared" si="1054"/>
        <v>No</v>
      </c>
      <c r="E1026" s="18" t="str">
        <f t="shared" si="1055"/>
        <v>No</v>
      </c>
      <c r="F1026" s="18" t="str">
        <f t="shared" si="1056"/>
        <v>No</v>
      </c>
      <c r="G1026" s="18" t="str">
        <f t="shared" si="1057"/>
        <v>No</v>
      </c>
      <c r="H1026" s="18" t="str">
        <f t="shared" si="1058"/>
        <v>No</v>
      </c>
      <c r="I1026" s="18" t="str">
        <f t="shared" si="1059"/>
        <v>Yes</v>
      </c>
      <c r="J1026" s="18" t="str">
        <f t="shared" si="1060"/>
        <v>Yes</v>
      </c>
      <c r="K1026" s="21">
        <v>1024</v>
      </c>
      <c r="L1026" s="5" t="s">
        <v>2157</v>
      </c>
      <c r="M1026" s="5" t="s">
        <v>2158</v>
      </c>
      <c r="N1026" s="5" t="s">
        <v>2307</v>
      </c>
      <c r="O1026" s="5" t="s">
        <v>152</v>
      </c>
      <c r="P1026" s="5" t="s">
        <v>2412</v>
      </c>
      <c r="Q1026" s="34" t="s">
        <v>5892</v>
      </c>
      <c r="R1026" s="21">
        <v>1</v>
      </c>
      <c r="S1026" s="22"/>
      <c r="T1026" s="22"/>
      <c r="U1026" s="22"/>
      <c r="V1026" s="22"/>
      <c r="W1026" s="22"/>
      <c r="X1026" s="22"/>
      <c r="Y1026" s="22"/>
      <c r="Z1026" s="22"/>
      <c r="AA1026" s="5" t="s">
        <v>2310</v>
      </c>
      <c r="AB1026" s="5" t="s">
        <v>5893</v>
      </c>
      <c r="AC1026" s="34" t="s">
        <v>5894</v>
      </c>
      <c r="AD1026" s="21">
        <v>1</v>
      </c>
    </row>
    <row r="1027" spans="1:30" x14ac:dyDescent="0.3">
      <c r="A1027" s="18" t="str">
        <f t="shared" ref="A1027:B1027" si="1065">IF(AND(ISNUMBER(SEARCH("Yes",C1027)),ISNUMBER(SEARCH("Yes",E1027)),ISNUMBER(SEARCH("Yes",G1027)),ISNUMBER(SEARCH("Yes",I1027))),"Yes","No")</f>
        <v>No</v>
      </c>
      <c r="B1027" s="18" t="str">
        <f t="shared" si="1065"/>
        <v>No</v>
      </c>
      <c r="C1027" s="15" t="str">
        <f t="shared" si="1053"/>
        <v>No</v>
      </c>
      <c r="D1027" s="18" t="str">
        <f t="shared" si="1054"/>
        <v>No</v>
      </c>
      <c r="E1027" s="18" t="str">
        <f t="shared" si="1055"/>
        <v>No</v>
      </c>
      <c r="F1027" s="18" t="str">
        <f t="shared" si="1056"/>
        <v>No</v>
      </c>
      <c r="G1027" s="18" t="str">
        <f t="shared" si="1057"/>
        <v>No</v>
      </c>
      <c r="H1027" s="18" t="str">
        <f t="shared" si="1058"/>
        <v>No</v>
      </c>
      <c r="I1027" s="18" t="str">
        <f t="shared" si="1059"/>
        <v>Yes</v>
      </c>
      <c r="J1027" s="18" t="str">
        <f t="shared" si="1060"/>
        <v>Yes</v>
      </c>
      <c r="K1027" s="21">
        <v>1025</v>
      </c>
      <c r="L1027" s="5" t="s">
        <v>2159</v>
      </c>
      <c r="M1027" s="5" t="s">
        <v>2160</v>
      </c>
      <c r="N1027" s="5" t="s">
        <v>2307</v>
      </c>
      <c r="O1027" s="5" t="s">
        <v>152</v>
      </c>
      <c r="P1027" s="5" t="s">
        <v>5895</v>
      </c>
      <c r="Q1027" s="34" t="s">
        <v>4486</v>
      </c>
      <c r="R1027" s="21">
        <v>1</v>
      </c>
      <c r="S1027" s="22"/>
      <c r="T1027" s="22"/>
      <c r="U1027" s="22"/>
      <c r="V1027" s="22"/>
      <c r="W1027" s="22"/>
      <c r="X1027" s="22"/>
      <c r="Y1027" s="22"/>
      <c r="Z1027" s="22"/>
      <c r="AA1027" s="5" t="s">
        <v>24</v>
      </c>
      <c r="AB1027" s="5" t="s">
        <v>5896</v>
      </c>
      <c r="AC1027" s="34" t="s">
        <v>5897</v>
      </c>
      <c r="AD1027" s="21">
        <v>1</v>
      </c>
    </row>
    <row r="1028" spans="1:30" x14ac:dyDescent="0.3">
      <c r="A1028" s="18" t="str">
        <f t="shared" ref="A1028:B1028" si="1066">IF(AND(ISNUMBER(SEARCH("Yes",C1028)),ISNUMBER(SEARCH("Yes",E1028)),ISNUMBER(SEARCH("Yes",G1028)),ISNUMBER(SEARCH("Yes",I1028))),"Yes","No")</f>
        <v>No</v>
      </c>
      <c r="B1028" s="18" t="str">
        <f t="shared" si="1066"/>
        <v>No</v>
      </c>
      <c r="C1028" s="15" t="str">
        <f t="shared" si="1053"/>
        <v>No</v>
      </c>
      <c r="D1028" s="18" t="str">
        <f t="shared" si="1054"/>
        <v>No</v>
      </c>
      <c r="E1028" s="18" t="str">
        <f t="shared" si="1055"/>
        <v>No</v>
      </c>
      <c r="F1028" s="18" t="str">
        <f t="shared" si="1056"/>
        <v>No</v>
      </c>
      <c r="G1028" s="18" t="str">
        <f t="shared" si="1057"/>
        <v>No</v>
      </c>
      <c r="H1028" s="18" t="str">
        <f t="shared" si="1058"/>
        <v>No</v>
      </c>
      <c r="I1028" s="18" t="str">
        <f t="shared" si="1059"/>
        <v>Yes</v>
      </c>
      <c r="J1028" s="18" t="str">
        <f t="shared" si="1060"/>
        <v>Yes</v>
      </c>
      <c r="K1028" s="21">
        <v>1026</v>
      </c>
      <c r="L1028" s="5" t="s">
        <v>2161</v>
      </c>
      <c r="M1028" s="5" t="s">
        <v>2162</v>
      </c>
      <c r="N1028" s="5" t="s">
        <v>2307</v>
      </c>
      <c r="O1028" s="5" t="s">
        <v>152</v>
      </c>
      <c r="P1028" s="5" t="s">
        <v>5898</v>
      </c>
      <c r="Q1028" s="34" t="s">
        <v>5899</v>
      </c>
      <c r="R1028" s="21">
        <v>1</v>
      </c>
      <c r="S1028" s="22"/>
      <c r="T1028" s="22"/>
      <c r="U1028" s="22"/>
      <c r="V1028" s="22"/>
      <c r="W1028" s="22"/>
      <c r="X1028" s="22"/>
      <c r="Y1028" s="22"/>
      <c r="Z1028" s="22"/>
      <c r="AA1028" s="5" t="s">
        <v>2310</v>
      </c>
      <c r="AB1028" s="5" t="s">
        <v>5900</v>
      </c>
      <c r="AC1028" s="34" t="s">
        <v>5901</v>
      </c>
      <c r="AD1028" s="21">
        <v>1</v>
      </c>
    </row>
    <row r="1029" spans="1:30" x14ac:dyDescent="0.3">
      <c r="A1029" s="18" t="str">
        <f t="shared" ref="A1029:B1029" si="1067">IF(AND(ISNUMBER(SEARCH("Yes",C1029)),ISNUMBER(SEARCH("Yes",E1029)),ISNUMBER(SEARCH("Yes",G1029)),ISNUMBER(SEARCH("Yes",I1029))),"Yes","No")</f>
        <v>No</v>
      </c>
      <c r="B1029" s="18" t="str">
        <f t="shared" si="1067"/>
        <v>No</v>
      </c>
      <c r="C1029" s="15" t="str">
        <f t="shared" si="1053"/>
        <v>No</v>
      </c>
      <c r="D1029" s="18" t="str">
        <f t="shared" si="1054"/>
        <v>No</v>
      </c>
      <c r="E1029" s="18" t="str">
        <f t="shared" si="1055"/>
        <v>No</v>
      </c>
      <c r="F1029" s="18" t="str">
        <f t="shared" si="1056"/>
        <v>No</v>
      </c>
      <c r="G1029" s="18" t="str">
        <f t="shared" si="1057"/>
        <v>No</v>
      </c>
      <c r="H1029" s="18" t="str">
        <f t="shared" si="1058"/>
        <v>No</v>
      </c>
      <c r="I1029" s="18" t="str">
        <f t="shared" si="1059"/>
        <v>Yes</v>
      </c>
      <c r="J1029" s="18" t="str">
        <f t="shared" si="1060"/>
        <v>Yes</v>
      </c>
      <c r="K1029" s="21">
        <v>1027</v>
      </c>
      <c r="L1029" s="5" t="s">
        <v>2163</v>
      </c>
      <c r="M1029" s="5" t="s">
        <v>2164</v>
      </c>
      <c r="N1029" s="5" t="s">
        <v>2307</v>
      </c>
      <c r="O1029" s="5" t="s">
        <v>152</v>
      </c>
      <c r="P1029" s="5" t="s">
        <v>5902</v>
      </c>
      <c r="Q1029" s="34" t="s">
        <v>5903</v>
      </c>
      <c r="R1029" s="21">
        <v>1</v>
      </c>
      <c r="S1029" s="22"/>
      <c r="T1029" s="22"/>
      <c r="U1029" s="22"/>
      <c r="V1029" s="22"/>
      <c r="W1029" s="22"/>
      <c r="X1029" s="22"/>
      <c r="Y1029" s="22"/>
      <c r="Z1029" s="22"/>
      <c r="AA1029" s="5" t="s">
        <v>2310</v>
      </c>
      <c r="AB1029" s="5" t="s">
        <v>3600</v>
      </c>
      <c r="AC1029" s="34" t="s">
        <v>3125</v>
      </c>
      <c r="AD1029" s="21">
        <v>1</v>
      </c>
    </row>
    <row r="1030" spans="1:30" x14ac:dyDescent="0.3">
      <c r="A1030" s="18" t="str">
        <f t="shared" ref="A1030:B1030" si="1068">IF(AND(ISNUMBER(SEARCH("Yes",C1030)),ISNUMBER(SEARCH("Yes",E1030)),ISNUMBER(SEARCH("Yes",G1030)),ISNUMBER(SEARCH("Yes",I1030))),"Yes","No")</f>
        <v>No</v>
      </c>
      <c r="B1030" s="18" t="str">
        <f t="shared" si="1068"/>
        <v>No</v>
      </c>
      <c r="C1030" s="15" t="str">
        <f t="shared" si="1053"/>
        <v>No</v>
      </c>
      <c r="D1030" s="18" t="str">
        <f t="shared" si="1054"/>
        <v>No</v>
      </c>
      <c r="E1030" s="18" t="str">
        <f t="shared" si="1055"/>
        <v>No</v>
      </c>
      <c r="F1030" s="18" t="str">
        <f t="shared" si="1056"/>
        <v>No</v>
      </c>
      <c r="G1030" s="18" t="str">
        <f t="shared" si="1057"/>
        <v>No</v>
      </c>
      <c r="H1030" s="18" t="str">
        <f t="shared" si="1058"/>
        <v>No</v>
      </c>
      <c r="I1030" s="18" t="str">
        <f t="shared" si="1059"/>
        <v>Yes</v>
      </c>
      <c r="J1030" s="18" t="str">
        <f t="shared" si="1060"/>
        <v>Yes</v>
      </c>
      <c r="K1030" s="21">
        <v>1028</v>
      </c>
      <c r="L1030" s="5" t="s">
        <v>2165</v>
      </c>
      <c r="M1030" s="5" t="s">
        <v>5904</v>
      </c>
      <c r="N1030" s="5" t="s">
        <v>2307</v>
      </c>
      <c r="O1030" s="5" t="s">
        <v>152</v>
      </c>
      <c r="P1030" s="5" t="s">
        <v>2664</v>
      </c>
      <c r="Q1030" s="34" t="s">
        <v>5905</v>
      </c>
      <c r="R1030" s="21">
        <v>1</v>
      </c>
      <c r="S1030" s="22"/>
      <c r="T1030" s="22"/>
      <c r="U1030" s="22"/>
      <c r="V1030" s="22"/>
      <c r="W1030" s="22"/>
      <c r="X1030" s="22"/>
      <c r="Y1030" s="22"/>
      <c r="Z1030" s="22"/>
      <c r="AA1030" s="5" t="s">
        <v>2310</v>
      </c>
      <c r="AB1030" s="5" t="s">
        <v>2323</v>
      </c>
      <c r="AC1030" s="34" t="s">
        <v>2476</v>
      </c>
      <c r="AD1030" s="21">
        <v>1</v>
      </c>
    </row>
    <row r="1031" spans="1:30" x14ac:dyDescent="0.3">
      <c r="A1031" s="18" t="str">
        <f t="shared" ref="A1031:B1031" si="1069">IF(AND(ISNUMBER(SEARCH("Yes",C1031)),ISNUMBER(SEARCH("Yes",E1031)),ISNUMBER(SEARCH("Yes",G1031)),ISNUMBER(SEARCH("Yes",I1031))),"Yes","No")</f>
        <v>No</v>
      </c>
      <c r="B1031" s="18" t="str">
        <f t="shared" si="1069"/>
        <v>No</v>
      </c>
      <c r="C1031" s="15" t="str">
        <f t="shared" si="1053"/>
        <v>No</v>
      </c>
      <c r="D1031" s="18" t="str">
        <f t="shared" si="1054"/>
        <v>No</v>
      </c>
      <c r="E1031" s="18" t="str">
        <f t="shared" si="1055"/>
        <v>No</v>
      </c>
      <c r="F1031" s="18" t="str">
        <f t="shared" si="1056"/>
        <v>No</v>
      </c>
      <c r="G1031" s="18" t="str">
        <f t="shared" si="1057"/>
        <v>No</v>
      </c>
      <c r="H1031" s="18" t="str">
        <f t="shared" si="1058"/>
        <v>No</v>
      </c>
      <c r="I1031" s="18" t="str">
        <f t="shared" si="1059"/>
        <v>Yes</v>
      </c>
      <c r="J1031" s="18" t="str">
        <f t="shared" si="1060"/>
        <v>Yes</v>
      </c>
      <c r="K1031" s="21">
        <v>1029</v>
      </c>
      <c r="L1031" s="5" t="s">
        <v>2167</v>
      </c>
      <c r="M1031" s="5" t="s">
        <v>2168</v>
      </c>
      <c r="N1031" s="5" t="s">
        <v>2307</v>
      </c>
      <c r="O1031" s="5" t="s">
        <v>152</v>
      </c>
      <c r="P1031" s="5" t="s">
        <v>2724</v>
      </c>
      <c r="Q1031" s="34" t="s">
        <v>5906</v>
      </c>
      <c r="R1031" s="21">
        <v>1</v>
      </c>
      <c r="S1031" s="22"/>
      <c r="T1031" s="22"/>
      <c r="U1031" s="22"/>
      <c r="V1031" s="22"/>
      <c r="W1031" s="22"/>
      <c r="X1031" s="22"/>
      <c r="Y1031" s="22"/>
      <c r="Z1031" s="22"/>
      <c r="AA1031" s="5" t="s">
        <v>2310</v>
      </c>
      <c r="AB1031" s="5" t="s">
        <v>5907</v>
      </c>
      <c r="AC1031" s="34" t="s">
        <v>5908</v>
      </c>
      <c r="AD1031" s="21">
        <v>1</v>
      </c>
    </row>
    <row r="1032" spans="1:30" x14ac:dyDescent="0.3">
      <c r="A1032" s="18" t="str">
        <f t="shared" ref="A1032:B1032" si="1070">IF(AND(ISNUMBER(SEARCH("Yes",C1032)),ISNUMBER(SEARCH("Yes",E1032)),ISNUMBER(SEARCH("Yes",G1032)),ISNUMBER(SEARCH("Yes",I1032))),"Yes","No")</f>
        <v>No</v>
      </c>
      <c r="B1032" s="18" t="str">
        <f t="shared" si="1070"/>
        <v>No</v>
      </c>
      <c r="C1032" s="15" t="str">
        <f t="shared" si="1053"/>
        <v>No</v>
      </c>
      <c r="D1032" s="18" t="str">
        <f t="shared" si="1054"/>
        <v>No</v>
      </c>
      <c r="E1032" s="18" t="str">
        <f t="shared" si="1055"/>
        <v>No</v>
      </c>
      <c r="F1032" s="18" t="str">
        <f t="shared" si="1056"/>
        <v>No</v>
      </c>
      <c r="G1032" s="18" t="str">
        <f t="shared" si="1057"/>
        <v>No</v>
      </c>
      <c r="H1032" s="18" t="str">
        <f t="shared" si="1058"/>
        <v>No</v>
      </c>
      <c r="I1032" s="18" t="str">
        <f t="shared" si="1059"/>
        <v>Yes</v>
      </c>
      <c r="J1032" s="18" t="str">
        <f t="shared" si="1060"/>
        <v>No</v>
      </c>
      <c r="K1032" s="21">
        <v>1030</v>
      </c>
      <c r="L1032" s="5" t="s">
        <v>2169</v>
      </c>
      <c r="M1032" s="5" t="s">
        <v>2170</v>
      </c>
      <c r="N1032" s="5" t="s">
        <v>2307</v>
      </c>
      <c r="O1032" s="5" t="s">
        <v>152</v>
      </c>
      <c r="P1032" s="5" t="s">
        <v>5909</v>
      </c>
      <c r="Q1032" s="34" t="s">
        <v>5910</v>
      </c>
      <c r="R1032" s="21">
        <v>1</v>
      </c>
      <c r="S1032" s="22"/>
      <c r="T1032" s="22"/>
      <c r="U1032" s="22"/>
      <c r="V1032" s="22"/>
      <c r="W1032" s="22"/>
      <c r="X1032" s="22"/>
      <c r="Y1032" s="22"/>
      <c r="Z1032" s="22"/>
      <c r="AA1032" s="5" t="s">
        <v>152</v>
      </c>
      <c r="AB1032" s="5" t="s">
        <v>2931</v>
      </c>
      <c r="AC1032" s="34" t="s">
        <v>3241</v>
      </c>
      <c r="AD1032" s="21">
        <v>1</v>
      </c>
    </row>
    <row r="1033" spans="1:30" x14ac:dyDescent="0.3">
      <c r="A1033" s="18" t="str">
        <f t="shared" ref="A1033:B1033" si="1071">IF(AND(ISNUMBER(SEARCH("Yes",C1033)),ISNUMBER(SEARCH("Yes",E1033)),ISNUMBER(SEARCH("Yes",G1033)),ISNUMBER(SEARCH("Yes",I1033))),"Yes","No")</f>
        <v>No</v>
      </c>
      <c r="B1033" s="18" t="str">
        <f t="shared" si="1071"/>
        <v>No</v>
      </c>
      <c r="C1033" s="15" t="str">
        <f t="shared" si="1053"/>
        <v>No</v>
      </c>
      <c r="D1033" s="18" t="str">
        <f t="shared" si="1054"/>
        <v>No</v>
      </c>
      <c r="E1033" s="18" t="str">
        <f t="shared" si="1055"/>
        <v>No</v>
      </c>
      <c r="F1033" s="18" t="str">
        <f t="shared" si="1056"/>
        <v>No</v>
      </c>
      <c r="G1033" s="18" t="str">
        <f t="shared" si="1057"/>
        <v>No</v>
      </c>
      <c r="H1033" s="18" t="str">
        <f t="shared" si="1058"/>
        <v>No</v>
      </c>
      <c r="I1033" s="18" t="str">
        <f t="shared" si="1059"/>
        <v>Yes</v>
      </c>
      <c r="J1033" s="18" t="str">
        <f t="shared" si="1060"/>
        <v>Yes</v>
      </c>
      <c r="K1033" s="21">
        <v>1031</v>
      </c>
      <c r="L1033" s="5" t="s">
        <v>2171</v>
      </c>
      <c r="M1033" s="5" t="s">
        <v>2172</v>
      </c>
      <c r="N1033" s="5" t="s">
        <v>2307</v>
      </c>
      <c r="O1033" s="5" t="s">
        <v>152</v>
      </c>
      <c r="P1033" s="5" t="s">
        <v>2923</v>
      </c>
      <c r="Q1033" s="34" t="s">
        <v>5911</v>
      </c>
      <c r="R1033" s="21">
        <v>1</v>
      </c>
      <c r="S1033" s="22"/>
      <c r="T1033" s="22"/>
      <c r="U1033" s="22"/>
      <c r="V1033" s="22"/>
      <c r="W1033" s="22"/>
      <c r="X1033" s="22"/>
      <c r="Y1033" s="22"/>
      <c r="Z1033" s="22"/>
      <c r="AA1033" s="5" t="s">
        <v>2310</v>
      </c>
      <c r="AB1033" s="5" t="s">
        <v>5912</v>
      </c>
      <c r="AC1033" s="34" t="s">
        <v>5913</v>
      </c>
      <c r="AD1033" s="21">
        <v>1</v>
      </c>
    </row>
    <row r="1034" spans="1:30" x14ac:dyDescent="0.3">
      <c r="A1034" s="18" t="str">
        <f t="shared" ref="A1034:B1034" si="1072">IF(AND(ISNUMBER(SEARCH("Yes",C1034)),ISNUMBER(SEARCH("Yes",E1034)),ISNUMBER(SEARCH("Yes",G1034)),ISNUMBER(SEARCH("Yes",I1034))),"Yes","No")</f>
        <v>No</v>
      </c>
      <c r="B1034" s="18" t="str">
        <f t="shared" si="1072"/>
        <v>No</v>
      </c>
      <c r="C1034" s="15" t="str">
        <f t="shared" si="1053"/>
        <v>No</v>
      </c>
      <c r="D1034" s="18" t="str">
        <f t="shared" si="1054"/>
        <v>No</v>
      </c>
      <c r="E1034" s="18" t="str">
        <f t="shared" si="1055"/>
        <v>No</v>
      </c>
      <c r="F1034" s="18" t="str">
        <f t="shared" si="1056"/>
        <v>No</v>
      </c>
      <c r="G1034" s="18" t="str">
        <f t="shared" si="1057"/>
        <v>No</v>
      </c>
      <c r="H1034" s="18" t="str">
        <f t="shared" si="1058"/>
        <v>No</v>
      </c>
      <c r="I1034" s="18" t="str">
        <f t="shared" si="1059"/>
        <v>Yes</v>
      </c>
      <c r="J1034" s="18" t="str">
        <f t="shared" si="1060"/>
        <v>Yes</v>
      </c>
      <c r="K1034" s="21">
        <v>1032</v>
      </c>
      <c r="L1034" s="5" t="s">
        <v>2173</v>
      </c>
      <c r="M1034" s="5" t="s">
        <v>2174</v>
      </c>
      <c r="N1034" s="5" t="s">
        <v>2307</v>
      </c>
      <c r="O1034" s="5" t="s">
        <v>152</v>
      </c>
      <c r="P1034" s="5" t="s">
        <v>2724</v>
      </c>
      <c r="Q1034" s="34" t="s">
        <v>5914</v>
      </c>
      <c r="R1034" s="21">
        <v>1</v>
      </c>
      <c r="S1034" s="22"/>
      <c r="T1034" s="22"/>
      <c r="U1034" s="22"/>
      <c r="V1034" s="22"/>
      <c r="W1034" s="22"/>
      <c r="X1034" s="22"/>
      <c r="Y1034" s="22"/>
      <c r="Z1034" s="22"/>
      <c r="AA1034" s="5" t="s">
        <v>24</v>
      </c>
      <c r="AB1034" s="5" t="s">
        <v>5915</v>
      </c>
      <c r="AC1034" s="34" t="s">
        <v>5916</v>
      </c>
      <c r="AD1034" s="21">
        <v>1</v>
      </c>
    </row>
    <row r="1035" spans="1:30" x14ac:dyDescent="0.3">
      <c r="A1035" s="18" t="str">
        <f t="shared" ref="A1035:B1035" si="1073">IF(AND(ISNUMBER(SEARCH("Yes",C1035)),ISNUMBER(SEARCH("Yes",E1035)),ISNUMBER(SEARCH("Yes",G1035)),ISNUMBER(SEARCH("Yes",I1035))),"Yes","No")</f>
        <v>Yes</v>
      </c>
      <c r="B1035" s="18" t="str">
        <f t="shared" si="1073"/>
        <v>No</v>
      </c>
      <c r="C1035" s="15" t="str">
        <f t="shared" si="1053"/>
        <v>Yes</v>
      </c>
      <c r="D1035" s="18" t="str">
        <f t="shared" si="1054"/>
        <v>No</v>
      </c>
      <c r="E1035" s="18" t="str">
        <f t="shared" si="1055"/>
        <v>Yes</v>
      </c>
      <c r="F1035" s="18" t="str">
        <f t="shared" si="1056"/>
        <v>Yes</v>
      </c>
      <c r="G1035" s="18" t="str">
        <f t="shared" si="1057"/>
        <v>Yes</v>
      </c>
      <c r="H1035" s="18" t="str">
        <f t="shared" si="1058"/>
        <v>Yes</v>
      </c>
      <c r="I1035" s="18" t="str">
        <f t="shared" si="1059"/>
        <v>Yes</v>
      </c>
      <c r="J1035" s="18" t="str">
        <f t="shared" si="1060"/>
        <v>Yes</v>
      </c>
      <c r="K1035" s="21">
        <v>1033</v>
      </c>
      <c r="L1035" s="5" t="s">
        <v>254</v>
      </c>
      <c r="M1035" s="5" t="s">
        <v>255</v>
      </c>
      <c r="N1035" s="5" t="s">
        <v>2307</v>
      </c>
      <c r="O1035" s="5" t="s">
        <v>152</v>
      </c>
      <c r="P1035" s="5" t="s">
        <v>2449</v>
      </c>
      <c r="Q1035" s="34" t="s">
        <v>5917</v>
      </c>
      <c r="R1035" s="21">
        <v>1</v>
      </c>
      <c r="S1035" s="5" t="s">
        <v>24</v>
      </c>
      <c r="T1035" s="5" t="s">
        <v>5918</v>
      </c>
      <c r="U1035" s="34" t="s">
        <v>5919</v>
      </c>
      <c r="V1035" s="21">
        <v>1</v>
      </c>
      <c r="W1035" s="5" t="s">
        <v>24</v>
      </c>
      <c r="X1035" s="5" t="s">
        <v>5920</v>
      </c>
      <c r="Y1035" s="34" t="s">
        <v>5921</v>
      </c>
      <c r="Z1035" s="21">
        <v>1</v>
      </c>
      <c r="AA1035" s="5" t="s">
        <v>2310</v>
      </c>
      <c r="AB1035" s="5" t="s">
        <v>2463</v>
      </c>
      <c r="AC1035" s="34" t="s">
        <v>5922</v>
      </c>
      <c r="AD1035" s="21">
        <v>1</v>
      </c>
    </row>
    <row r="1036" spans="1:30" x14ac:dyDescent="0.3">
      <c r="A1036" s="18" t="str">
        <f t="shared" ref="A1036:B1036" si="1074">IF(AND(ISNUMBER(SEARCH("Yes",C1036)),ISNUMBER(SEARCH("Yes",E1036)),ISNUMBER(SEARCH("Yes",G1036)),ISNUMBER(SEARCH("Yes",I1036))),"Yes","No")</f>
        <v>No</v>
      </c>
      <c r="B1036" s="18" t="str">
        <f t="shared" si="1074"/>
        <v>No</v>
      </c>
      <c r="C1036" s="15" t="str">
        <f t="shared" si="1053"/>
        <v>No</v>
      </c>
      <c r="D1036" s="18" t="str">
        <f t="shared" si="1054"/>
        <v>No</v>
      </c>
      <c r="E1036" s="18" t="str">
        <f t="shared" si="1055"/>
        <v>No</v>
      </c>
      <c r="F1036" s="18" t="str">
        <f t="shared" si="1056"/>
        <v>No</v>
      </c>
      <c r="G1036" s="18" t="str">
        <f t="shared" si="1057"/>
        <v>No</v>
      </c>
      <c r="H1036" s="18" t="str">
        <f t="shared" si="1058"/>
        <v>No</v>
      </c>
      <c r="I1036" s="18" t="str">
        <f t="shared" si="1059"/>
        <v>Yes</v>
      </c>
      <c r="J1036" s="18" t="str">
        <f t="shared" si="1060"/>
        <v>Yes</v>
      </c>
      <c r="K1036" s="21">
        <v>1034</v>
      </c>
      <c r="L1036" s="5" t="s">
        <v>2175</v>
      </c>
      <c r="M1036" s="5" t="s">
        <v>2176</v>
      </c>
      <c r="N1036" s="5" t="s">
        <v>2307</v>
      </c>
      <c r="O1036" s="5" t="s">
        <v>152</v>
      </c>
      <c r="P1036" s="5" t="s">
        <v>5923</v>
      </c>
      <c r="Q1036" s="34" t="s">
        <v>5924</v>
      </c>
      <c r="R1036" s="21">
        <v>1</v>
      </c>
      <c r="S1036" s="22"/>
      <c r="T1036" s="22"/>
      <c r="U1036" s="22"/>
      <c r="V1036" s="22"/>
      <c r="W1036" s="22"/>
      <c r="X1036" s="22"/>
      <c r="Y1036" s="22"/>
      <c r="Z1036" s="22"/>
      <c r="AA1036" s="5" t="s">
        <v>24</v>
      </c>
      <c r="AB1036" s="5" t="s">
        <v>5925</v>
      </c>
      <c r="AC1036" s="34" t="s">
        <v>5926</v>
      </c>
      <c r="AD1036" s="21">
        <v>1</v>
      </c>
    </row>
    <row r="1037" spans="1:30" x14ac:dyDescent="0.3">
      <c r="A1037" s="18" t="str">
        <f t="shared" ref="A1037:B1037" si="1075">IF(AND(ISNUMBER(SEARCH("Yes",C1037)),ISNUMBER(SEARCH("Yes",E1037)),ISNUMBER(SEARCH("Yes",G1037)),ISNUMBER(SEARCH("Yes",I1037))),"Yes","No")</f>
        <v>No</v>
      </c>
      <c r="B1037" s="18" t="str">
        <f t="shared" si="1075"/>
        <v>No</v>
      </c>
      <c r="C1037" s="15" t="str">
        <f t="shared" si="1053"/>
        <v>No</v>
      </c>
      <c r="D1037" s="18" t="str">
        <f t="shared" si="1054"/>
        <v>No</v>
      </c>
      <c r="E1037" s="18" t="str">
        <f t="shared" si="1055"/>
        <v>No</v>
      </c>
      <c r="F1037" s="18" t="str">
        <f t="shared" si="1056"/>
        <v>No</v>
      </c>
      <c r="G1037" s="18" t="str">
        <f t="shared" si="1057"/>
        <v>No</v>
      </c>
      <c r="H1037" s="18" t="str">
        <f t="shared" si="1058"/>
        <v>No</v>
      </c>
      <c r="I1037" s="18" t="str">
        <f t="shared" si="1059"/>
        <v>Yes</v>
      </c>
      <c r="J1037" s="18" t="str">
        <f t="shared" si="1060"/>
        <v>Yes</v>
      </c>
      <c r="K1037" s="21">
        <v>1035</v>
      </c>
      <c r="L1037" s="22"/>
      <c r="M1037" s="5" t="s">
        <v>2177</v>
      </c>
      <c r="N1037" s="5" t="s">
        <v>2307</v>
      </c>
      <c r="O1037" s="5" t="s">
        <v>152</v>
      </c>
      <c r="P1037" s="5" t="s">
        <v>5927</v>
      </c>
      <c r="Q1037" s="34" t="s">
        <v>5928</v>
      </c>
      <c r="R1037" s="21">
        <v>1</v>
      </c>
      <c r="S1037" s="22"/>
      <c r="T1037" s="22"/>
      <c r="U1037" s="22"/>
      <c r="V1037" s="22"/>
      <c r="W1037" s="22"/>
      <c r="X1037" s="22"/>
      <c r="Y1037" s="22"/>
      <c r="Z1037" s="22"/>
      <c r="AA1037" s="5" t="s">
        <v>2310</v>
      </c>
      <c r="AB1037" s="5" t="s">
        <v>2422</v>
      </c>
      <c r="AC1037" s="34" t="s">
        <v>5507</v>
      </c>
      <c r="AD1037" s="21">
        <v>1</v>
      </c>
    </row>
    <row r="1038" spans="1:30" x14ac:dyDescent="0.3">
      <c r="A1038" s="18" t="str">
        <f t="shared" ref="A1038:B1038" si="1076">IF(AND(ISNUMBER(SEARCH("Yes",C1038)),ISNUMBER(SEARCH("Yes",E1038)),ISNUMBER(SEARCH("Yes",G1038)),ISNUMBER(SEARCH("Yes",I1038))),"Yes","No")</f>
        <v>No</v>
      </c>
      <c r="B1038" s="18" t="str">
        <f t="shared" si="1076"/>
        <v>No</v>
      </c>
      <c r="C1038" s="15" t="str">
        <f t="shared" si="1053"/>
        <v>No</v>
      </c>
      <c r="D1038" s="18" t="str">
        <f t="shared" si="1054"/>
        <v>No</v>
      </c>
      <c r="E1038" s="18" t="str">
        <f t="shared" si="1055"/>
        <v>No</v>
      </c>
      <c r="F1038" s="18" t="str">
        <f t="shared" si="1056"/>
        <v>No</v>
      </c>
      <c r="G1038" s="18" t="str">
        <f t="shared" si="1057"/>
        <v>No</v>
      </c>
      <c r="H1038" s="18" t="str">
        <f t="shared" si="1058"/>
        <v>No</v>
      </c>
      <c r="I1038" s="18" t="str">
        <f t="shared" si="1059"/>
        <v>Yes</v>
      </c>
      <c r="J1038" s="18" t="str">
        <f t="shared" si="1060"/>
        <v>Yes</v>
      </c>
      <c r="K1038" s="21">
        <v>1036</v>
      </c>
      <c r="L1038" s="5" t="s">
        <v>2178</v>
      </c>
      <c r="M1038" s="5" t="s">
        <v>2179</v>
      </c>
      <c r="N1038" s="5" t="s">
        <v>2307</v>
      </c>
      <c r="O1038" s="5" t="s">
        <v>152</v>
      </c>
      <c r="P1038" s="5" t="s">
        <v>2392</v>
      </c>
      <c r="Q1038" s="34" t="s">
        <v>5929</v>
      </c>
      <c r="R1038" s="21">
        <v>1</v>
      </c>
      <c r="S1038" s="22"/>
      <c r="T1038" s="22"/>
      <c r="U1038" s="22"/>
      <c r="V1038" s="22"/>
      <c r="W1038" s="22"/>
      <c r="X1038" s="22"/>
      <c r="Y1038" s="22"/>
      <c r="Z1038" s="22"/>
      <c r="AA1038" s="5" t="s">
        <v>2310</v>
      </c>
      <c r="AB1038" s="5" t="s">
        <v>5930</v>
      </c>
      <c r="AC1038" s="34" t="s">
        <v>5931</v>
      </c>
      <c r="AD1038" s="21">
        <v>1</v>
      </c>
    </row>
    <row r="1039" spans="1:30" x14ac:dyDescent="0.3">
      <c r="A1039" s="18" t="str">
        <f t="shared" ref="A1039:B1039" si="1077">IF(AND(ISNUMBER(SEARCH("Yes",C1039)),ISNUMBER(SEARCH("Yes",E1039)),ISNUMBER(SEARCH("Yes",G1039)),ISNUMBER(SEARCH("Yes",I1039))),"Yes","No")</f>
        <v>No</v>
      </c>
      <c r="B1039" s="18" t="str">
        <f t="shared" si="1077"/>
        <v>No</v>
      </c>
      <c r="C1039" s="15" t="str">
        <f t="shared" si="1053"/>
        <v>No</v>
      </c>
      <c r="D1039" s="18" t="str">
        <f t="shared" si="1054"/>
        <v>No</v>
      </c>
      <c r="E1039" s="18" t="str">
        <f t="shared" si="1055"/>
        <v>No</v>
      </c>
      <c r="F1039" s="18" t="str">
        <f t="shared" si="1056"/>
        <v>No</v>
      </c>
      <c r="G1039" s="18" t="str">
        <f t="shared" si="1057"/>
        <v>No</v>
      </c>
      <c r="H1039" s="18" t="str">
        <f t="shared" si="1058"/>
        <v>No</v>
      </c>
      <c r="I1039" s="18" t="str">
        <f t="shared" si="1059"/>
        <v>Yes</v>
      </c>
      <c r="J1039" s="18" t="str">
        <f t="shared" si="1060"/>
        <v>Yes</v>
      </c>
      <c r="K1039" s="21">
        <v>1037</v>
      </c>
      <c r="L1039" s="5" t="s">
        <v>2180</v>
      </c>
      <c r="M1039" s="5" t="s">
        <v>2181</v>
      </c>
      <c r="N1039" s="5" t="s">
        <v>2307</v>
      </c>
      <c r="O1039" s="5" t="s">
        <v>152</v>
      </c>
      <c r="P1039" s="5" t="s">
        <v>2664</v>
      </c>
      <c r="Q1039" s="34" t="s">
        <v>5932</v>
      </c>
      <c r="R1039" s="21">
        <v>1</v>
      </c>
      <c r="S1039" s="22"/>
      <c r="T1039" s="22"/>
      <c r="U1039" s="22"/>
      <c r="V1039" s="22"/>
      <c r="W1039" s="22"/>
      <c r="X1039" s="22"/>
      <c r="Y1039" s="22"/>
      <c r="Z1039" s="22"/>
      <c r="AA1039" s="5" t="s">
        <v>2310</v>
      </c>
      <c r="AB1039" s="5" t="s">
        <v>5933</v>
      </c>
      <c r="AC1039" s="34" t="s">
        <v>5934</v>
      </c>
      <c r="AD1039" s="21">
        <v>1</v>
      </c>
    </row>
    <row r="1040" spans="1:30" x14ac:dyDescent="0.3">
      <c r="A1040" s="18" t="str">
        <f t="shared" ref="A1040:B1040" si="1078">IF(AND(ISNUMBER(SEARCH("Yes",C1040)),ISNUMBER(SEARCH("Yes",E1040)),ISNUMBER(SEARCH("Yes",G1040)),ISNUMBER(SEARCH("Yes",I1040))),"Yes","No")</f>
        <v>No</v>
      </c>
      <c r="B1040" s="18" t="str">
        <f t="shared" si="1078"/>
        <v>No</v>
      </c>
      <c r="C1040" s="15" t="str">
        <f t="shared" si="1053"/>
        <v>No</v>
      </c>
      <c r="D1040" s="18" t="str">
        <f t="shared" si="1054"/>
        <v>No</v>
      </c>
      <c r="E1040" s="18" t="str">
        <f t="shared" si="1055"/>
        <v>No</v>
      </c>
      <c r="F1040" s="18" t="str">
        <f t="shared" si="1056"/>
        <v>No</v>
      </c>
      <c r="G1040" s="18" t="str">
        <f t="shared" si="1057"/>
        <v>No</v>
      </c>
      <c r="H1040" s="18" t="str">
        <f t="shared" si="1058"/>
        <v>No</v>
      </c>
      <c r="I1040" s="18" t="str">
        <f t="shared" si="1059"/>
        <v>Yes</v>
      </c>
      <c r="J1040" s="18" t="str">
        <f t="shared" si="1060"/>
        <v>Yes</v>
      </c>
      <c r="K1040" s="21">
        <v>1038</v>
      </c>
      <c r="L1040" s="5" t="s">
        <v>2182</v>
      </c>
      <c r="M1040" s="5" t="s">
        <v>2183</v>
      </c>
      <c r="N1040" s="5" t="s">
        <v>2307</v>
      </c>
      <c r="O1040" s="5" t="s">
        <v>152</v>
      </c>
      <c r="P1040" s="5" t="s">
        <v>2333</v>
      </c>
      <c r="Q1040" s="34" t="s">
        <v>5935</v>
      </c>
      <c r="R1040" s="21">
        <v>1</v>
      </c>
      <c r="S1040" s="22"/>
      <c r="T1040" s="22"/>
      <c r="U1040" s="22"/>
      <c r="V1040" s="22"/>
      <c r="W1040" s="22"/>
      <c r="X1040" s="22"/>
      <c r="Y1040" s="22"/>
      <c r="Z1040" s="22"/>
      <c r="AA1040" s="5" t="s">
        <v>2310</v>
      </c>
      <c r="AB1040" s="5" t="s">
        <v>5936</v>
      </c>
      <c r="AC1040" s="34" t="s">
        <v>5937</v>
      </c>
      <c r="AD1040" s="21">
        <v>1</v>
      </c>
    </row>
    <row r="1041" spans="1:30" x14ac:dyDescent="0.3">
      <c r="A1041" s="18" t="str">
        <f t="shared" ref="A1041:B1041" si="1079">IF(AND(ISNUMBER(SEARCH("Yes",C1041)),ISNUMBER(SEARCH("Yes",E1041)),ISNUMBER(SEARCH("Yes",G1041)),ISNUMBER(SEARCH("Yes",I1041))),"Yes","No")</f>
        <v>No</v>
      </c>
      <c r="B1041" s="18" t="str">
        <f t="shared" si="1079"/>
        <v>No</v>
      </c>
      <c r="C1041" s="15" t="str">
        <f t="shared" si="1053"/>
        <v>No</v>
      </c>
      <c r="D1041" s="18" t="str">
        <f t="shared" si="1054"/>
        <v>No</v>
      </c>
      <c r="E1041" s="18" t="str">
        <f t="shared" si="1055"/>
        <v>No</v>
      </c>
      <c r="F1041" s="18" t="str">
        <f t="shared" si="1056"/>
        <v>No</v>
      </c>
      <c r="G1041" s="18" t="str">
        <f t="shared" si="1057"/>
        <v>No</v>
      </c>
      <c r="H1041" s="18" t="str">
        <f t="shared" si="1058"/>
        <v>No</v>
      </c>
      <c r="I1041" s="18" t="str">
        <f t="shared" si="1059"/>
        <v>Yes</v>
      </c>
      <c r="J1041" s="18" t="str">
        <f t="shared" si="1060"/>
        <v>Yes</v>
      </c>
      <c r="K1041" s="21">
        <v>1039</v>
      </c>
      <c r="L1041" s="5" t="s">
        <v>2184</v>
      </c>
      <c r="M1041" s="5" t="s">
        <v>2185</v>
      </c>
      <c r="N1041" s="5" t="s">
        <v>2307</v>
      </c>
      <c r="O1041" s="5" t="s">
        <v>152</v>
      </c>
      <c r="P1041" s="5" t="s">
        <v>5338</v>
      </c>
      <c r="Q1041" s="34" t="s">
        <v>5938</v>
      </c>
      <c r="R1041" s="21">
        <v>1</v>
      </c>
      <c r="S1041" s="22"/>
      <c r="T1041" s="22"/>
      <c r="U1041" s="22"/>
      <c r="V1041" s="22"/>
      <c r="W1041" s="22"/>
      <c r="X1041" s="22"/>
      <c r="Y1041" s="22"/>
      <c r="Z1041" s="22"/>
      <c r="AA1041" s="5" t="s">
        <v>2310</v>
      </c>
      <c r="AB1041" s="5" t="s">
        <v>2595</v>
      </c>
      <c r="AC1041" s="34" t="s">
        <v>5939</v>
      </c>
      <c r="AD1041" s="21">
        <v>1</v>
      </c>
    </row>
    <row r="1042" spans="1:30" x14ac:dyDescent="0.3">
      <c r="A1042" s="18" t="str">
        <f t="shared" ref="A1042:B1042" si="1080">IF(AND(ISNUMBER(SEARCH("Yes",C1042)),ISNUMBER(SEARCH("Yes",E1042)),ISNUMBER(SEARCH("Yes",G1042)),ISNUMBER(SEARCH("Yes",I1042))),"Yes","No")</f>
        <v>No</v>
      </c>
      <c r="B1042" s="18" t="str">
        <f t="shared" si="1080"/>
        <v>No</v>
      </c>
      <c r="C1042" s="15" t="str">
        <f t="shared" si="1053"/>
        <v>No</v>
      </c>
      <c r="D1042" s="18" t="str">
        <f t="shared" si="1054"/>
        <v>No</v>
      </c>
      <c r="E1042" s="18" t="str">
        <f t="shared" si="1055"/>
        <v>No</v>
      </c>
      <c r="F1042" s="18" t="str">
        <f t="shared" si="1056"/>
        <v>No</v>
      </c>
      <c r="G1042" s="18" t="str">
        <f t="shared" si="1057"/>
        <v>No</v>
      </c>
      <c r="H1042" s="18" t="str">
        <f t="shared" si="1058"/>
        <v>No</v>
      </c>
      <c r="I1042" s="18" t="str">
        <f t="shared" si="1059"/>
        <v>Yes</v>
      </c>
      <c r="J1042" s="18" t="str">
        <f t="shared" si="1060"/>
        <v>Yes</v>
      </c>
      <c r="K1042" s="21">
        <v>1040</v>
      </c>
      <c r="L1042" s="5" t="s">
        <v>2186</v>
      </c>
      <c r="M1042" s="5" t="s">
        <v>2187</v>
      </c>
      <c r="N1042" s="5" t="s">
        <v>2307</v>
      </c>
      <c r="O1042" s="5" t="s">
        <v>152</v>
      </c>
      <c r="P1042" s="5" t="s">
        <v>2333</v>
      </c>
      <c r="Q1042" s="34" t="s">
        <v>5940</v>
      </c>
      <c r="R1042" s="21">
        <v>1</v>
      </c>
      <c r="S1042" s="22"/>
      <c r="T1042" s="22"/>
      <c r="U1042" s="22"/>
      <c r="V1042" s="22"/>
      <c r="W1042" s="22"/>
      <c r="X1042" s="22"/>
      <c r="Y1042" s="22"/>
      <c r="Z1042" s="22"/>
      <c r="AA1042" s="5" t="s">
        <v>2310</v>
      </c>
      <c r="AB1042" s="5" t="s">
        <v>5941</v>
      </c>
      <c r="AC1042" s="34" t="s">
        <v>5942</v>
      </c>
      <c r="AD1042" s="21">
        <v>1</v>
      </c>
    </row>
    <row r="1043" spans="1:30" x14ac:dyDescent="0.3">
      <c r="A1043" s="18" t="str">
        <f t="shared" ref="A1043:B1043" si="1081">IF(AND(ISNUMBER(SEARCH("Yes",C1043)),ISNUMBER(SEARCH("Yes",E1043)),ISNUMBER(SEARCH("Yes",G1043)),ISNUMBER(SEARCH("Yes",I1043))),"Yes","No")</f>
        <v>No</v>
      </c>
      <c r="B1043" s="18" t="str">
        <f t="shared" si="1081"/>
        <v>No</v>
      </c>
      <c r="C1043" s="15" t="str">
        <f t="shared" si="1053"/>
        <v>No</v>
      </c>
      <c r="D1043" s="18" t="str">
        <f t="shared" si="1054"/>
        <v>No</v>
      </c>
      <c r="E1043" s="18" t="str">
        <f t="shared" si="1055"/>
        <v>No</v>
      </c>
      <c r="F1043" s="18" t="str">
        <f t="shared" si="1056"/>
        <v>No</v>
      </c>
      <c r="G1043" s="18" t="str">
        <f t="shared" si="1057"/>
        <v>No</v>
      </c>
      <c r="H1043" s="18" t="str">
        <f t="shared" si="1058"/>
        <v>No</v>
      </c>
      <c r="I1043" s="18" t="str">
        <f t="shared" si="1059"/>
        <v>Yes</v>
      </c>
      <c r="J1043" s="18" t="str">
        <f t="shared" si="1060"/>
        <v>Yes</v>
      </c>
      <c r="K1043" s="21">
        <v>1041</v>
      </c>
      <c r="L1043" s="5" t="s">
        <v>2188</v>
      </c>
      <c r="M1043" s="5" t="s">
        <v>2189</v>
      </c>
      <c r="N1043" s="5" t="s">
        <v>2307</v>
      </c>
      <c r="O1043" s="5" t="s">
        <v>152</v>
      </c>
      <c r="P1043" s="5" t="s">
        <v>2392</v>
      </c>
      <c r="Q1043" s="34" t="s">
        <v>5943</v>
      </c>
      <c r="R1043" s="21">
        <v>1</v>
      </c>
      <c r="S1043" s="22"/>
      <c r="T1043" s="22"/>
      <c r="U1043" s="22"/>
      <c r="V1043" s="22"/>
      <c r="W1043" s="22"/>
      <c r="X1043" s="22"/>
      <c r="Y1043" s="22"/>
      <c r="Z1043" s="22"/>
      <c r="AA1043" s="5" t="s">
        <v>2310</v>
      </c>
      <c r="AB1043" s="5" t="s">
        <v>3923</v>
      </c>
      <c r="AC1043" s="34" t="s">
        <v>5944</v>
      </c>
      <c r="AD1043" s="21">
        <v>1</v>
      </c>
    </row>
    <row r="1044" spans="1:30" x14ac:dyDescent="0.3">
      <c r="A1044" s="18" t="str">
        <f t="shared" ref="A1044:B1044" si="1082">IF(AND(ISNUMBER(SEARCH("Yes",C1044)),ISNUMBER(SEARCH("Yes",E1044)),ISNUMBER(SEARCH("Yes",G1044)),ISNUMBER(SEARCH("Yes",I1044))),"Yes","No")</f>
        <v>No</v>
      </c>
      <c r="B1044" s="18" t="str">
        <f t="shared" si="1082"/>
        <v>No</v>
      </c>
      <c r="C1044" s="15" t="str">
        <f t="shared" si="1053"/>
        <v>No</v>
      </c>
      <c r="D1044" s="18" t="str">
        <f t="shared" si="1054"/>
        <v>No</v>
      </c>
      <c r="E1044" s="18" t="str">
        <f t="shared" si="1055"/>
        <v>No</v>
      </c>
      <c r="F1044" s="18" t="str">
        <f t="shared" si="1056"/>
        <v>No</v>
      </c>
      <c r="G1044" s="18" t="str">
        <f t="shared" si="1057"/>
        <v>No</v>
      </c>
      <c r="H1044" s="18" t="str">
        <f t="shared" si="1058"/>
        <v>No</v>
      </c>
      <c r="I1044" s="18" t="str">
        <f t="shared" si="1059"/>
        <v>Yes</v>
      </c>
      <c r="J1044" s="18" t="str">
        <f t="shared" si="1060"/>
        <v>Yes</v>
      </c>
      <c r="K1044" s="21">
        <v>1042</v>
      </c>
      <c r="L1044" s="5" t="s">
        <v>2190</v>
      </c>
      <c r="M1044" s="5" t="s">
        <v>2191</v>
      </c>
      <c r="N1044" s="5" t="s">
        <v>2307</v>
      </c>
      <c r="O1044" s="5" t="s">
        <v>152</v>
      </c>
      <c r="P1044" s="5" t="s">
        <v>2537</v>
      </c>
      <c r="Q1044" s="34" t="s">
        <v>5945</v>
      </c>
      <c r="R1044" s="21">
        <v>1</v>
      </c>
      <c r="S1044" s="22"/>
      <c r="T1044" s="22"/>
      <c r="U1044" s="22"/>
      <c r="V1044" s="22"/>
      <c r="W1044" s="22"/>
      <c r="X1044" s="22"/>
      <c r="Y1044" s="22"/>
      <c r="Z1044" s="22"/>
      <c r="AA1044" s="5" t="s">
        <v>2310</v>
      </c>
      <c r="AB1044" s="5" t="s">
        <v>4207</v>
      </c>
      <c r="AC1044" s="34" t="s">
        <v>4208</v>
      </c>
      <c r="AD1044" s="21">
        <v>1</v>
      </c>
    </row>
    <row r="1045" spans="1:30" x14ac:dyDescent="0.3">
      <c r="A1045" s="18" t="str">
        <f t="shared" ref="A1045:B1045" si="1083">IF(AND(ISNUMBER(SEARCH("Yes",C1045)),ISNUMBER(SEARCH("Yes",E1045)),ISNUMBER(SEARCH("Yes",G1045)),ISNUMBER(SEARCH("Yes",I1045))),"Yes","No")</f>
        <v>No</v>
      </c>
      <c r="B1045" s="18" t="str">
        <f t="shared" si="1083"/>
        <v>No</v>
      </c>
      <c r="C1045" s="15" t="str">
        <f t="shared" si="1053"/>
        <v>No</v>
      </c>
      <c r="D1045" s="18" t="str">
        <f t="shared" si="1054"/>
        <v>No</v>
      </c>
      <c r="E1045" s="18" t="str">
        <f t="shared" si="1055"/>
        <v>No</v>
      </c>
      <c r="F1045" s="18" t="str">
        <f t="shared" si="1056"/>
        <v>No</v>
      </c>
      <c r="G1045" s="18" t="str">
        <f t="shared" si="1057"/>
        <v>No</v>
      </c>
      <c r="H1045" s="18" t="str">
        <f t="shared" si="1058"/>
        <v>No</v>
      </c>
      <c r="I1045" s="18" t="str">
        <f t="shared" si="1059"/>
        <v>Yes</v>
      </c>
      <c r="J1045" s="18" t="str">
        <f t="shared" si="1060"/>
        <v>Yes</v>
      </c>
      <c r="K1045" s="21">
        <v>1043</v>
      </c>
      <c r="L1045" s="5" t="s">
        <v>2192</v>
      </c>
      <c r="M1045" s="5" t="s">
        <v>2193</v>
      </c>
      <c r="N1045" s="5" t="s">
        <v>2307</v>
      </c>
      <c r="O1045" s="5" t="s">
        <v>152</v>
      </c>
      <c r="P1045" s="5" t="s">
        <v>2660</v>
      </c>
      <c r="Q1045" s="34" t="s">
        <v>5946</v>
      </c>
      <c r="R1045" s="21">
        <v>1</v>
      </c>
      <c r="S1045" s="22"/>
      <c r="T1045" s="22"/>
      <c r="U1045" s="22"/>
      <c r="V1045" s="22"/>
      <c r="W1045" s="22"/>
      <c r="X1045" s="22"/>
      <c r="Y1045" s="22"/>
      <c r="Z1045" s="22"/>
      <c r="AA1045" s="5" t="s">
        <v>24</v>
      </c>
      <c r="AB1045" s="5" t="s">
        <v>5947</v>
      </c>
      <c r="AC1045" s="34" t="s">
        <v>5948</v>
      </c>
      <c r="AD1045" s="21">
        <v>1</v>
      </c>
    </row>
    <row r="1046" spans="1:30" x14ac:dyDescent="0.3">
      <c r="A1046" s="18" t="str">
        <f t="shared" ref="A1046:B1046" si="1084">IF(AND(ISNUMBER(SEARCH("Yes",C1046)),ISNUMBER(SEARCH("Yes",E1046)),ISNUMBER(SEARCH("Yes",G1046)),ISNUMBER(SEARCH("Yes",I1046))),"Yes","No")</f>
        <v>No</v>
      </c>
      <c r="B1046" s="18" t="str">
        <f t="shared" si="1084"/>
        <v>No</v>
      </c>
      <c r="C1046" s="15" t="str">
        <f t="shared" si="1053"/>
        <v>No</v>
      </c>
      <c r="D1046" s="18" t="str">
        <f t="shared" si="1054"/>
        <v>No</v>
      </c>
      <c r="E1046" s="18" t="str">
        <f t="shared" si="1055"/>
        <v>No</v>
      </c>
      <c r="F1046" s="18" t="str">
        <f t="shared" si="1056"/>
        <v>No</v>
      </c>
      <c r="G1046" s="18" t="str">
        <f t="shared" si="1057"/>
        <v>No</v>
      </c>
      <c r="H1046" s="18" t="str">
        <f t="shared" si="1058"/>
        <v>No</v>
      </c>
      <c r="I1046" s="18" t="str">
        <f t="shared" si="1059"/>
        <v>Yes</v>
      </c>
      <c r="J1046" s="18" t="str">
        <f t="shared" si="1060"/>
        <v>Yes</v>
      </c>
      <c r="K1046" s="21">
        <v>1044</v>
      </c>
      <c r="L1046" s="5" t="s">
        <v>2194</v>
      </c>
      <c r="M1046" s="5" t="s">
        <v>2195</v>
      </c>
      <c r="N1046" s="5" t="s">
        <v>2307</v>
      </c>
      <c r="O1046" s="5" t="s">
        <v>152</v>
      </c>
      <c r="P1046" s="5" t="s">
        <v>5949</v>
      </c>
      <c r="Q1046" s="34" t="s">
        <v>5950</v>
      </c>
      <c r="R1046" s="21">
        <v>1</v>
      </c>
      <c r="S1046" s="22"/>
      <c r="T1046" s="22"/>
      <c r="U1046" s="22"/>
      <c r="V1046" s="22"/>
      <c r="W1046" s="22"/>
      <c r="X1046" s="22"/>
      <c r="Y1046" s="22"/>
      <c r="Z1046" s="22"/>
      <c r="AA1046" s="5" t="s">
        <v>2310</v>
      </c>
      <c r="AB1046" s="5" t="s">
        <v>5951</v>
      </c>
      <c r="AC1046" s="34" t="s">
        <v>5952</v>
      </c>
      <c r="AD1046" s="21">
        <v>1</v>
      </c>
    </row>
    <row r="1047" spans="1:30" x14ac:dyDescent="0.3">
      <c r="A1047" s="18" t="str">
        <f t="shared" ref="A1047:B1047" si="1085">IF(AND(ISNUMBER(SEARCH("Yes",C1047)),ISNUMBER(SEARCH("Yes",E1047)),ISNUMBER(SEARCH("Yes",G1047)),ISNUMBER(SEARCH("Yes",I1047))),"Yes","No")</f>
        <v>No</v>
      </c>
      <c r="B1047" s="18" t="str">
        <f t="shared" si="1085"/>
        <v>No</v>
      </c>
      <c r="C1047" s="15" t="str">
        <f t="shared" si="1053"/>
        <v>No</v>
      </c>
      <c r="D1047" s="18" t="str">
        <f t="shared" si="1054"/>
        <v>No</v>
      </c>
      <c r="E1047" s="18" t="str">
        <f t="shared" si="1055"/>
        <v>No</v>
      </c>
      <c r="F1047" s="18" t="str">
        <f t="shared" si="1056"/>
        <v>No</v>
      </c>
      <c r="G1047" s="18" t="str">
        <f t="shared" si="1057"/>
        <v>No</v>
      </c>
      <c r="H1047" s="18" t="str">
        <f t="shared" si="1058"/>
        <v>No</v>
      </c>
      <c r="I1047" s="18" t="str">
        <f t="shared" si="1059"/>
        <v>Yes</v>
      </c>
      <c r="J1047" s="18" t="str">
        <f t="shared" si="1060"/>
        <v>Yes</v>
      </c>
      <c r="K1047" s="21">
        <v>1045</v>
      </c>
      <c r="L1047" s="5" t="s">
        <v>2196</v>
      </c>
      <c r="M1047" s="5" t="s">
        <v>2197</v>
      </c>
      <c r="N1047" s="5" t="s">
        <v>2307</v>
      </c>
      <c r="O1047" s="5" t="s">
        <v>152</v>
      </c>
      <c r="P1047" s="5" t="s">
        <v>5953</v>
      </c>
      <c r="Q1047" s="34" t="s">
        <v>5954</v>
      </c>
      <c r="R1047" s="21">
        <v>1</v>
      </c>
      <c r="S1047" s="22"/>
      <c r="T1047" s="22"/>
      <c r="U1047" s="22"/>
      <c r="V1047" s="22"/>
      <c r="W1047" s="22"/>
      <c r="X1047" s="22"/>
      <c r="Y1047" s="22"/>
      <c r="Z1047" s="22"/>
      <c r="AA1047" s="5" t="s">
        <v>2310</v>
      </c>
      <c r="AB1047" s="5" t="s">
        <v>2422</v>
      </c>
      <c r="AC1047" s="34" t="s">
        <v>3241</v>
      </c>
      <c r="AD1047" s="21">
        <v>1</v>
      </c>
    </row>
    <row r="1048" spans="1:30" x14ac:dyDescent="0.3">
      <c r="A1048" s="18" t="str">
        <f t="shared" ref="A1048:B1048" si="1086">IF(AND(ISNUMBER(SEARCH("Yes",C1048)),ISNUMBER(SEARCH("Yes",E1048)),ISNUMBER(SEARCH("Yes",G1048)),ISNUMBER(SEARCH("Yes",I1048))),"Yes","No")</f>
        <v>No</v>
      </c>
      <c r="B1048" s="18" t="str">
        <f t="shared" si="1086"/>
        <v>No</v>
      </c>
      <c r="C1048" s="15" t="str">
        <f t="shared" si="1053"/>
        <v>No</v>
      </c>
      <c r="D1048" s="18" t="str">
        <f t="shared" si="1054"/>
        <v>No</v>
      </c>
      <c r="E1048" s="18" t="str">
        <f t="shared" si="1055"/>
        <v>No</v>
      </c>
      <c r="F1048" s="18" t="str">
        <f t="shared" si="1056"/>
        <v>No</v>
      </c>
      <c r="G1048" s="18" t="str">
        <f t="shared" si="1057"/>
        <v>No</v>
      </c>
      <c r="H1048" s="18" t="str">
        <f t="shared" si="1058"/>
        <v>No</v>
      </c>
      <c r="I1048" s="18" t="str">
        <f t="shared" si="1059"/>
        <v>Yes</v>
      </c>
      <c r="J1048" s="18" t="str">
        <f t="shared" si="1060"/>
        <v>Yes</v>
      </c>
      <c r="K1048" s="21">
        <v>1046</v>
      </c>
      <c r="L1048" s="5" t="s">
        <v>2198</v>
      </c>
      <c r="M1048" s="5" t="s">
        <v>2199</v>
      </c>
      <c r="N1048" s="5" t="s">
        <v>2307</v>
      </c>
      <c r="O1048" s="5" t="s">
        <v>152</v>
      </c>
      <c r="P1048" s="5" t="s">
        <v>2333</v>
      </c>
      <c r="Q1048" s="34" t="s">
        <v>5955</v>
      </c>
      <c r="R1048" s="21">
        <v>1</v>
      </c>
      <c r="S1048" s="22"/>
      <c r="T1048" s="22"/>
      <c r="U1048" s="22"/>
      <c r="V1048" s="22"/>
      <c r="W1048" s="22"/>
      <c r="X1048" s="22"/>
      <c r="Y1048" s="22"/>
      <c r="Z1048" s="22"/>
      <c r="AA1048" s="5" t="s">
        <v>2310</v>
      </c>
      <c r="AB1048" s="5" t="s">
        <v>5956</v>
      </c>
      <c r="AC1048" s="34" t="s">
        <v>5957</v>
      </c>
      <c r="AD1048" s="21">
        <v>1</v>
      </c>
    </row>
    <row r="1049" spans="1:30" x14ac:dyDescent="0.3">
      <c r="A1049" s="18" t="str">
        <f t="shared" ref="A1049:B1049" si="1087">IF(AND(ISNUMBER(SEARCH("Yes",C1049)),ISNUMBER(SEARCH("Yes",E1049)),ISNUMBER(SEARCH("Yes",G1049)),ISNUMBER(SEARCH("Yes",I1049))),"Yes","No")</f>
        <v>No</v>
      </c>
      <c r="B1049" s="18" t="str">
        <f t="shared" si="1087"/>
        <v>No</v>
      </c>
      <c r="C1049" s="15" t="str">
        <f t="shared" si="1053"/>
        <v>No</v>
      </c>
      <c r="D1049" s="18" t="str">
        <f t="shared" si="1054"/>
        <v>No</v>
      </c>
      <c r="E1049" s="18" t="str">
        <f t="shared" si="1055"/>
        <v>No</v>
      </c>
      <c r="F1049" s="18" t="str">
        <f t="shared" si="1056"/>
        <v>No</v>
      </c>
      <c r="G1049" s="18" t="str">
        <f t="shared" si="1057"/>
        <v>No</v>
      </c>
      <c r="H1049" s="18" t="str">
        <f t="shared" si="1058"/>
        <v>No</v>
      </c>
      <c r="I1049" s="18" t="str">
        <f t="shared" si="1059"/>
        <v>Yes</v>
      </c>
      <c r="J1049" s="18" t="str">
        <f t="shared" si="1060"/>
        <v>Yes</v>
      </c>
      <c r="K1049" s="21">
        <v>1047</v>
      </c>
      <c r="L1049" s="5" t="s">
        <v>2200</v>
      </c>
      <c r="M1049" s="5" t="s">
        <v>2201</v>
      </c>
      <c r="N1049" s="5" t="s">
        <v>2307</v>
      </c>
      <c r="O1049" s="5" t="s">
        <v>152</v>
      </c>
      <c r="P1049" s="5" t="s">
        <v>2427</v>
      </c>
      <c r="Q1049" s="34" t="s">
        <v>5958</v>
      </c>
      <c r="R1049" s="21">
        <v>1</v>
      </c>
      <c r="S1049" s="22"/>
      <c r="T1049" s="22"/>
      <c r="U1049" s="22"/>
      <c r="V1049" s="22"/>
      <c r="W1049" s="22"/>
      <c r="X1049" s="22"/>
      <c r="Y1049" s="22"/>
      <c r="Z1049" s="22"/>
      <c r="AA1049" s="5" t="s">
        <v>2310</v>
      </c>
      <c r="AB1049" s="5" t="s">
        <v>5959</v>
      </c>
      <c r="AC1049" s="34" t="s">
        <v>2750</v>
      </c>
      <c r="AD1049" s="21">
        <v>1</v>
      </c>
    </row>
    <row r="1050" spans="1:30" x14ac:dyDescent="0.3">
      <c r="A1050" s="18" t="str">
        <f t="shared" ref="A1050:B1050" si="1088">IF(AND(ISNUMBER(SEARCH("Yes",C1050)),ISNUMBER(SEARCH("Yes",E1050)),ISNUMBER(SEARCH("Yes",G1050)),ISNUMBER(SEARCH("Yes",I1050))),"Yes","No")</f>
        <v>No</v>
      </c>
      <c r="B1050" s="18" t="str">
        <f t="shared" si="1088"/>
        <v>No</v>
      </c>
      <c r="C1050" s="15" t="str">
        <f t="shared" si="1053"/>
        <v>No</v>
      </c>
      <c r="D1050" s="18" t="str">
        <f t="shared" si="1054"/>
        <v>No</v>
      </c>
      <c r="E1050" s="18" t="str">
        <f t="shared" si="1055"/>
        <v>No</v>
      </c>
      <c r="F1050" s="18" t="str">
        <f t="shared" si="1056"/>
        <v>No</v>
      </c>
      <c r="G1050" s="18" t="str">
        <f t="shared" si="1057"/>
        <v>No</v>
      </c>
      <c r="H1050" s="18" t="str">
        <f t="shared" si="1058"/>
        <v>No</v>
      </c>
      <c r="I1050" s="18" t="str">
        <f t="shared" si="1059"/>
        <v>Yes</v>
      </c>
      <c r="J1050" s="18" t="str">
        <f t="shared" si="1060"/>
        <v>Yes</v>
      </c>
      <c r="K1050" s="21">
        <v>1048</v>
      </c>
      <c r="L1050" s="5" t="s">
        <v>2202</v>
      </c>
      <c r="M1050" s="5" t="s">
        <v>2203</v>
      </c>
      <c r="N1050" s="5" t="s">
        <v>2307</v>
      </c>
      <c r="O1050" s="5" t="s">
        <v>152</v>
      </c>
      <c r="P1050" s="5" t="s">
        <v>2333</v>
      </c>
      <c r="Q1050" s="34" t="s">
        <v>5960</v>
      </c>
      <c r="R1050" s="21">
        <v>1</v>
      </c>
      <c r="S1050" s="22"/>
      <c r="T1050" s="22"/>
      <c r="U1050" s="22"/>
      <c r="V1050" s="22"/>
      <c r="W1050" s="22"/>
      <c r="X1050" s="22"/>
      <c r="Y1050" s="22"/>
      <c r="Z1050" s="22"/>
      <c r="AA1050" s="5" t="s">
        <v>2310</v>
      </c>
      <c r="AB1050" s="5" t="s">
        <v>5961</v>
      </c>
      <c r="AC1050" s="34" t="s">
        <v>5962</v>
      </c>
      <c r="AD1050" s="21">
        <v>1</v>
      </c>
    </row>
    <row r="1051" spans="1:30" x14ac:dyDescent="0.3">
      <c r="A1051" s="18" t="str">
        <f t="shared" ref="A1051:B1051" si="1089">IF(AND(ISNUMBER(SEARCH("Yes",C1051)),ISNUMBER(SEARCH("Yes",E1051)),ISNUMBER(SEARCH("Yes",G1051)),ISNUMBER(SEARCH("Yes",I1051))),"Yes","No")</f>
        <v>No</v>
      </c>
      <c r="B1051" s="18" t="str">
        <f t="shared" si="1089"/>
        <v>No</v>
      </c>
      <c r="C1051" s="15" t="str">
        <f t="shared" si="1053"/>
        <v>No</v>
      </c>
      <c r="D1051" s="18" t="str">
        <f t="shared" si="1054"/>
        <v>No</v>
      </c>
      <c r="E1051" s="18" t="str">
        <f t="shared" si="1055"/>
        <v>No</v>
      </c>
      <c r="F1051" s="18" t="str">
        <f t="shared" si="1056"/>
        <v>No</v>
      </c>
      <c r="G1051" s="18" t="str">
        <f t="shared" si="1057"/>
        <v>No</v>
      </c>
      <c r="H1051" s="18" t="str">
        <f t="shared" si="1058"/>
        <v>No</v>
      </c>
      <c r="I1051" s="18" t="str">
        <f t="shared" si="1059"/>
        <v>Yes</v>
      </c>
      <c r="J1051" s="18" t="str">
        <f t="shared" si="1060"/>
        <v>Yes</v>
      </c>
      <c r="K1051" s="21">
        <v>1049</v>
      </c>
      <c r="L1051" s="5" t="s">
        <v>2204</v>
      </c>
      <c r="M1051" s="5" t="s">
        <v>2205</v>
      </c>
      <c r="N1051" s="5" t="s">
        <v>2307</v>
      </c>
      <c r="O1051" s="5" t="s">
        <v>152</v>
      </c>
      <c r="P1051" s="5" t="s">
        <v>2724</v>
      </c>
      <c r="Q1051" s="34" t="s">
        <v>5963</v>
      </c>
      <c r="R1051" s="21">
        <v>1</v>
      </c>
      <c r="S1051" s="22"/>
      <c r="T1051" s="22"/>
      <c r="U1051" s="22"/>
      <c r="V1051" s="22"/>
      <c r="W1051" s="22"/>
      <c r="X1051" s="22"/>
      <c r="Y1051" s="22"/>
      <c r="Z1051" s="22"/>
      <c r="AA1051" s="5" t="s">
        <v>2310</v>
      </c>
      <c r="AB1051" s="5" t="s">
        <v>5964</v>
      </c>
      <c r="AC1051" s="34" t="s">
        <v>5965</v>
      </c>
      <c r="AD1051" s="21">
        <v>1</v>
      </c>
    </row>
    <row r="1052" spans="1:30" x14ac:dyDescent="0.3">
      <c r="A1052" s="18" t="str">
        <f t="shared" ref="A1052:B1052" si="1090">IF(AND(ISNUMBER(SEARCH("Yes",C1052)),ISNUMBER(SEARCH("Yes",E1052)),ISNUMBER(SEARCH("Yes",G1052)),ISNUMBER(SEARCH("Yes",I1052))),"Yes","No")</f>
        <v>No</v>
      </c>
      <c r="B1052" s="18" t="str">
        <f t="shared" si="1090"/>
        <v>No</v>
      </c>
      <c r="C1052" s="15" t="str">
        <f t="shared" si="1053"/>
        <v>No</v>
      </c>
      <c r="D1052" s="18" t="str">
        <f t="shared" si="1054"/>
        <v>No</v>
      </c>
      <c r="E1052" s="18" t="str">
        <f t="shared" si="1055"/>
        <v>No</v>
      </c>
      <c r="F1052" s="18" t="str">
        <f t="shared" si="1056"/>
        <v>No</v>
      </c>
      <c r="G1052" s="18" t="str">
        <f t="shared" si="1057"/>
        <v>No</v>
      </c>
      <c r="H1052" s="18" t="str">
        <f t="shared" si="1058"/>
        <v>No</v>
      </c>
      <c r="I1052" s="18" t="str">
        <f t="shared" si="1059"/>
        <v>Yes</v>
      </c>
      <c r="J1052" s="18" t="str">
        <f t="shared" si="1060"/>
        <v>Yes</v>
      </c>
      <c r="K1052" s="21">
        <v>1050</v>
      </c>
      <c r="L1052" s="5" t="s">
        <v>2206</v>
      </c>
      <c r="M1052" s="5" t="s">
        <v>2207</v>
      </c>
      <c r="N1052" s="5" t="s">
        <v>2307</v>
      </c>
      <c r="O1052" s="5" t="s">
        <v>152</v>
      </c>
      <c r="P1052" s="5" t="s">
        <v>3113</v>
      </c>
      <c r="Q1052" s="34" t="s">
        <v>5966</v>
      </c>
      <c r="R1052" s="21">
        <v>1</v>
      </c>
      <c r="S1052" s="22"/>
      <c r="T1052" s="22"/>
      <c r="U1052" s="22"/>
      <c r="V1052" s="22"/>
      <c r="W1052" s="22"/>
      <c r="X1052" s="22"/>
      <c r="Y1052" s="22"/>
      <c r="Z1052" s="22"/>
      <c r="AA1052" s="5" t="s">
        <v>24</v>
      </c>
      <c r="AB1052" s="5" t="s">
        <v>5967</v>
      </c>
      <c r="AC1052" s="34" t="s">
        <v>3705</v>
      </c>
      <c r="AD1052" s="21">
        <v>1</v>
      </c>
    </row>
    <row r="1053" spans="1:30" x14ac:dyDescent="0.3">
      <c r="A1053" s="18" t="str">
        <f t="shared" ref="A1053:B1053" si="1091">IF(AND(ISNUMBER(SEARCH("Yes",C1053)),ISNUMBER(SEARCH("Yes",E1053)),ISNUMBER(SEARCH("Yes",G1053)),ISNUMBER(SEARCH("Yes",I1053))),"Yes","No")</f>
        <v>No</v>
      </c>
      <c r="B1053" s="18" t="str">
        <f t="shared" si="1091"/>
        <v>No</v>
      </c>
      <c r="C1053" s="15" t="str">
        <f t="shared" si="1053"/>
        <v>No</v>
      </c>
      <c r="D1053" s="18" t="str">
        <f t="shared" si="1054"/>
        <v>No</v>
      </c>
      <c r="E1053" s="18" t="str">
        <f t="shared" si="1055"/>
        <v>No</v>
      </c>
      <c r="F1053" s="18" t="str">
        <f t="shared" si="1056"/>
        <v>No</v>
      </c>
      <c r="G1053" s="18" t="str">
        <f t="shared" si="1057"/>
        <v>No</v>
      </c>
      <c r="H1053" s="18" t="str">
        <f t="shared" si="1058"/>
        <v>No</v>
      </c>
      <c r="I1053" s="18" t="str">
        <f t="shared" si="1059"/>
        <v>Yes</v>
      </c>
      <c r="J1053" s="18" t="str">
        <f t="shared" si="1060"/>
        <v>Yes</v>
      </c>
      <c r="K1053" s="21">
        <v>1051</v>
      </c>
      <c r="L1053" s="5" t="s">
        <v>2208</v>
      </c>
      <c r="M1053" s="5" t="s">
        <v>2209</v>
      </c>
      <c r="N1053" s="5" t="s">
        <v>2307</v>
      </c>
      <c r="O1053" s="5" t="s">
        <v>152</v>
      </c>
      <c r="P1053" s="5" t="s">
        <v>5968</v>
      </c>
      <c r="Q1053" s="34" t="s">
        <v>5969</v>
      </c>
      <c r="R1053" s="21">
        <v>1</v>
      </c>
      <c r="S1053" s="22"/>
      <c r="T1053" s="22"/>
      <c r="U1053" s="22"/>
      <c r="V1053" s="22"/>
      <c r="W1053" s="22"/>
      <c r="X1053" s="22"/>
      <c r="Y1053" s="22"/>
      <c r="Z1053" s="22"/>
      <c r="AA1053" s="5" t="s">
        <v>2310</v>
      </c>
      <c r="AB1053" s="5" t="s">
        <v>5970</v>
      </c>
      <c r="AC1053" s="34" t="s">
        <v>5971</v>
      </c>
      <c r="AD1053" s="21">
        <v>1</v>
      </c>
    </row>
    <row r="1054" spans="1:30" x14ac:dyDescent="0.3">
      <c r="A1054" s="18" t="str">
        <f t="shared" ref="A1054:B1054" si="1092">IF(AND(ISNUMBER(SEARCH("Yes",C1054)),ISNUMBER(SEARCH("Yes",E1054)),ISNUMBER(SEARCH("Yes",G1054)),ISNUMBER(SEARCH("Yes",I1054))),"Yes","No")</f>
        <v>Yes</v>
      </c>
      <c r="B1054" s="18" t="str">
        <f t="shared" si="1092"/>
        <v>Yes</v>
      </c>
      <c r="C1054" s="15" t="str">
        <f t="shared" si="1053"/>
        <v>Yes</v>
      </c>
      <c r="D1054" s="18" t="str">
        <f t="shared" si="1054"/>
        <v>Yes</v>
      </c>
      <c r="E1054" s="18" t="str">
        <f t="shared" si="1055"/>
        <v>Yes</v>
      </c>
      <c r="F1054" s="18" t="str">
        <f t="shared" si="1056"/>
        <v>Yes</v>
      </c>
      <c r="G1054" s="18" t="str">
        <f t="shared" si="1057"/>
        <v>Yes</v>
      </c>
      <c r="H1054" s="18" t="str">
        <f t="shared" si="1058"/>
        <v>Yes</v>
      </c>
      <c r="I1054" s="18" t="str">
        <f t="shared" si="1059"/>
        <v>Yes</v>
      </c>
      <c r="J1054" s="18" t="str">
        <f t="shared" si="1060"/>
        <v>Yes</v>
      </c>
      <c r="K1054" s="21">
        <v>1052</v>
      </c>
      <c r="L1054" s="5" t="s">
        <v>141</v>
      </c>
      <c r="M1054" s="5" t="s">
        <v>142</v>
      </c>
      <c r="N1054" s="5" t="s">
        <v>2307</v>
      </c>
      <c r="O1054" s="5" t="s">
        <v>24</v>
      </c>
      <c r="P1054" s="5" t="s">
        <v>5972</v>
      </c>
      <c r="Q1054" s="34" t="s">
        <v>5973</v>
      </c>
      <c r="R1054" s="21">
        <v>1</v>
      </c>
      <c r="S1054" s="5" t="s">
        <v>24</v>
      </c>
      <c r="T1054" s="5" t="s">
        <v>5974</v>
      </c>
      <c r="U1054" s="34" t="s">
        <v>5975</v>
      </c>
      <c r="V1054" s="21">
        <v>1</v>
      </c>
      <c r="W1054" s="5" t="s">
        <v>24</v>
      </c>
      <c r="X1054" s="5" t="s">
        <v>5976</v>
      </c>
      <c r="Y1054" s="34" t="s">
        <v>5977</v>
      </c>
      <c r="Z1054" s="21">
        <v>1</v>
      </c>
      <c r="AA1054" s="5" t="s">
        <v>2310</v>
      </c>
      <c r="AB1054" s="5" t="s">
        <v>5978</v>
      </c>
      <c r="AC1054" s="34" t="s">
        <v>5979</v>
      </c>
      <c r="AD1054" s="21">
        <v>1</v>
      </c>
    </row>
    <row r="1055" spans="1:30" x14ac:dyDescent="0.3">
      <c r="A1055" s="18" t="str">
        <f t="shared" ref="A1055:B1055" si="1093">IF(AND(ISNUMBER(SEARCH("Yes",C1055)),ISNUMBER(SEARCH("Yes",E1055)),ISNUMBER(SEARCH("Yes",G1055)),ISNUMBER(SEARCH("Yes",I1055))),"Yes","No")</f>
        <v>No</v>
      </c>
      <c r="B1055" s="18" t="str">
        <f t="shared" si="1093"/>
        <v>No</v>
      </c>
      <c r="C1055" s="15" t="str">
        <f t="shared" si="1053"/>
        <v>No</v>
      </c>
      <c r="D1055" s="18" t="str">
        <f t="shared" si="1054"/>
        <v>No</v>
      </c>
      <c r="E1055" s="18" t="str">
        <f t="shared" si="1055"/>
        <v>No</v>
      </c>
      <c r="F1055" s="18" t="str">
        <f t="shared" si="1056"/>
        <v>No</v>
      </c>
      <c r="G1055" s="18" t="str">
        <f t="shared" si="1057"/>
        <v>No</v>
      </c>
      <c r="H1055" s="18" t="str">
        <f t="shared" si="1058"/>
        <v>No</v>
      </c>
      <c r="I1055" s="18" t="str">
        <f t="shared" si="1059"/>
        <v>No</v>
      </c>
      <c r="J1055" s="18" t="str">
        <f t="shared" si="1060"/>
        <v>No</v>
      </c>
      <c r="K1055" s="21">
        <v>1053</v>
      </c>
      <c r="L1055" s="5" t="s">
        <v>2210</v>
      </c>
      <c r="M1055" s="5" t="s">
        <v>2211</v>
      </c>
      <c r="N1055" s="5" t="s">
        <v>2307</v>
      </c>
      <c r="O1055" s="5" t="s">
        <v>152</v>
      </c>
      <c r="P1055" s="5" t="s">
        <v>2664</v>
      </c>
      <c r="Q1055" s="34" t="s">
        <v>2650</v>
      </c>
      <c r="R1055" s="21">
        <v>1</v>
      </c>
      <c r="S1055" s="22"/>
      <c r="T1055" s="22"/>
      <c r="U1055" s="22"/>
      <c r="V1055" s="22"/>
      <c r="W1055" s="22"/>
      <c r="X1055" s="22"/>
      <c r="Y1055" s="22"/>
      <c r="Z1055" s="22"/>
      <c r="AA1055" s="5" t="s">
        <v>152</v>
      </c>
      <c r="AB1055" s="5" t="s">
        <v>5980</v>
      </c>
      <c r="AC1055" s="34" t="s">
        <v>5981</v>
      </c>
      <c r="AD1055" s="21">
        <v>1</v>
      </c>
    </row>
    <row r="1056" spans="1:30" x14ac:dyDescent="0.3">
      <c r="A1056" s="18" t="str">
        <f t="shared" ref="A1056:B1056" si="1094">IF(AND(ISNUMBER(SEARCH("Yes",C1056)),ISNUMBER(SEARCH("Yes",E1056)),ISNUMBER(SEARCH("Yes",G1056)),ISNUMBER(SEARCH("Yes",I1056))),"Yes","No")</f>
        <v>No</v>
      </c>
      <c r="B1056" s="18" t="str">
        <f t="shared" si="1094"/>
        <v>No</v>
      </c>
      <c r="C1056" s="15" t="str">
        <f t="shared" si="1053"/>
        <v>No</v>
      </c>
      <c r="D1056" s="18" t="str">
        <f t="shared" si="1054"/>
        <v>No</v>
      </c>
      <c r="E1056" s="18" t="str">
        <f t="shared" si="1055"/>
        <v>No</v>
      </c>
      <c r="F1056" s="18" t="str">
        <f t="shared" si="1056"/>
        <v>No</v>
      </c>
      <c r="G1056" s="18" t="str">
        <f t="shared" si="1057"/>
        <v>No</v>
      </c>
      <c r="H1056" s="18" t="str">
        <f t="shared" si="1058"/>
        <v>No</v>
      </c>
      <c r="I1056" s="18" t="str">
        <f t="shared" si="1059"/>
        <v>Yes</v>
      </c>
      <c r="J1056" s="18" t="str">
        <f t="shared" si="1060"/>
        <v>Yes</v>
      </c>
      <c r="K1056" s="21">
        <v>1054</v>
      </c>
      <c r="L1056" s="5" t="s">
        <v>2212</v>
      </c>
      <c r="M1056" s="5" t="s">
        <v>2213</v>
      </c>
      <c r="N1056" s="5" t="s">
        <v>2307</v>
      </c>
      <c r="O1056" s="5" t="s">
        <v>152</v>
      </c>
      <c r="P1056" s="5" t="s">
        <v>2325</v>
      </c>
      <c r="Q1056" s="34" t="s">
        <v>5982</v>
      </c>
      <c r="R1056" s="21">
        <v>1</v>
      </c>
      <c r="S1056" s="22"/>
      <c r="T1056" s="22"/>
      <c r="U1056" s="22"/>
      <c r="V1056" s="22"/>
      <c r="W1056" s="22"/>
      <c r="X1056" s="22"/>
      <c r="Y1056" s="22"/>
      <c r="Z1056" s="22"/>
      <c r="AA1056" s="5" t="s">
        <v>2310</v>
      </c>
      <c r="AB1056" s="5" t="s">
        <v>2997</v>
      </c>
      <c r="AC1056" s="34" t="s">
        <v>5983</v>
      </c>
      <c r="AD1056" s="21">
        <v>1</v>
      </c>
    </row>
    <row r="1057" spans="1:30" x14ac:dyDescent="0.3">
      <c r="A1057" s="18" t="str">
        <f t="shared" ref="A1057:B1057" si="1095">IF(AND(ISNUMBER(SEARCH("Yes",C1057)),ISNUMBER(SEARCH("Yes",E1057)),ISNUMBER(SEARCH("Yes",G1057)),ISNUMBER(SEARCH("Yes",I1057))),"Yes","No")</f>
        <v>No</v>
      </c>
      <c r="B1057" s="18" t="str">
        <f t="shared" si="1095"/>
        <v>No</v>
      </c>
      <c r="C1057" s="15" t="str">
        <f t="shared" si="1053"/>
        <v>No</v>
      </c>
      <c r="D1057" s="18" t="str">
        <f t="shared" si="1054"/>
        <v>No</v>
      </c>
      <c r="E1057" s="18" t="str">
        <f t="shared" si="1055"/>
        <v>No</v>
      </c>
      <c r="F1057" s="18" t="str">
        <f t="shared" si="1056"/>
        <v>No</v>
      </c>
      <c r="G1057" s="18" t="str">
        <f t="shared" si="1057"/>
        <v>No</v>
      </c>
      <c r="H1057" s="18" t="str">
        <f t="shared" si="1058"/>
        <v>No</v>
      </c>
      <c r="I1057" s="18" t="str">
        <f t="shared" si="1059"/>
        <v>Yes</v>
      </c>
      <c r="J1057" s="18" t="str">
        <f t="shared" si="1060"/>
        <v>Yes</v>
      </c>
      <c r="K1057" s="21">
        <v>1055</v>
      </c>
      <c r="L1057" s="5" t="s">
        <v>2214</v>
      </c>
      <c r="M1057" s="5" t="s">
        <v>2215</v>
      </c>
      <c r="N1057" s="5" t="s">
        <v>2307</v>
      </c>
      <c r="O1057" s="5" t="s">
        <v>152</v>
      </c>
      <c r="P1057" s="5" t="s">
        <v>5984</v>
      </c>
      <c r="Q1057" s="34" t="s">
        <v>5985</v>
      </c>
      <c r="R1057" s="21">
        <v>1</v>
      </c>
      <c r="S1057" s="22"/>
      <c r="T1057" s="22"/>
      <c r="U1057" s="22"/>
      <c r="V1057" s="22"/>
      <c r="W1057" s="22"/>
      <c r="X1057" s="22"/>
      <c r="Y1057" s="22"/>
      <c r="Z1057" s="22"/>
      <c r="AA1057" s="5" t="s">
        <v>24</v>
      </c>
      <c r="AB1057" s="5" t="s">
        <v>3129</v>
      </c>
      <c r="AC1057" s="34" t="s">
        <v>5986</v>
      </c>
      <c r="AD1057" s="21">
        <v>1</v>
      </c>
    </row>
    <row r="1058" spans="1:30" x14ac:dyDescent="0.3">
      <c r="A1058" s="18" t="str">
        <f t="shared" ref="A1058:B1058" si="1096">IF(AND(ISNUMBER(SEARCH("Yes",C1058)),ISNUMBER(SEARCH("Yes",E1058)),ISNUMBER(SEARCH("Yes",G1058)),ISNUMBER(SEARCH("Yes",I1058))),"Yes","No")</f>
        <v>Yes</v>
      </c>
      <c r="B1058" s="18" t="str">
        <f t="shared" si="1096"/>
        <v>Yes</v>
      </c>
      <c r="C1058" s="15" t="str">
        <f t="shared" si="1053"/>
        <v>Yes</v>
      </c>
      <c r="D1058" s="18" t="str">
        <f t="shared" si="1054"/>
        <v>Yes</v>
      </c>
      <c r="E1058" s="18" t="str">
        <f t="shared" si="1055"/>
        <v>Yes</v>
      </c>
      <c r="F1058" s="18" t="str">
        <f t="shared" si="1056"/>
        <v>Yes</v>
      </c>
      <c r="G1058" s="18" t="str">
        <f t="shared" si="1057"/>
        <v>Yes</v>
      </c>
      <c r="H1058" s="18" t="str">
        <f t="shared" si="1058"/>
        <v>Yes</v>
      </c>
      <c r="I1058" s="18" t="str">
        <f t="shared" si="1059"/>
        <v>Yes</v>
      </c>
      <c r="J1058" s="18" t="str">
        <f t="shared" si="1060"/>
        <v>Yes</v>
      </c>
      <c r="K1058" s="21">
        <v>1056</v>
      </c>
      <c r="L1058" s="5" t="s">
        <v>144</v>
      </c>
      <c r="M1058" s="5" t="s">
        <v>145</v>
      </c>
      <c r="N1058" s="5" t="s">
        <v>2307</v>
      </c>
      <c r="O1058" s="5" t="s">
        <v>24</v>
      </c>
      <c r="P1058" s="5" t="s">
        <v>5987</v>
      </c>
      <c r="Q1058" s="34" t="s">
        <v>5988</v>
      </c>
      <c r="R1058" s="21">
        <v>1</v>
      </c>
      <c r="S1058" s="5" t="s">
        <v>152</v>
      </c>
      <c r="T1058" s="5" t="s">
        <v>5989</v>
      </c>
      <c r="U1058" s="34" t="s">
        <v>5990</v>
      </c>
      <c r="V1058" s="21">
        <v>1</v>
      </c>
      <c r="W1058" s="5" t="s">
        <v>2310</v>
      </c>
      <c r="X1058" s="5" t="s">
        <v>5991</v>
      </c>
      <c r="Y1058" s="34" t="s">
        <v>5992</v>
      </c>
      <c r="Z1058" s="21">
        <v>1</v>
      </c>
      <c r="AA1058" s="5" t="s">
        <v>24</v>
      </c>
      <c r="AB1058" s="5" t="s">
        <v>5993</v>
      </c>
      <c r="AC1058" s="34" t="s">
        <v>5994</v>
      </c>
      <c r="AD1058" s="21">
        <v>1</v>
      </c>
    </row>
    <row r="1059" spans="1:30" x14ac:dyDescent="0.3">
      <c r="A1059" s="18" t="str">
        <f t="shared" ref="A1059:B1059" si="1097">IF(AND(ISNUMBER(SEARCH("Yes",C1059)),ISNUMBER(SEARCH("Yes",E1059)),ISNUMBER(SEARCH("Yes",G1059)),ISNUMBER(SEARCH("Yes",I1059))),"Yes","No")</f>
        <v>No</v>
      </c>
      <c r="B1059" s="18" t="str">
        <f t="shared" si="1097"/>
        <v>No</v>
      </c>
      <c r="C1059" s="15" t="str">
        <f t="shared" si="1053"/>
        <v>No</v>
      </c>
      <c r="D1059" s="18" t="str">
        <f t="shared" si="1054"/>
        <v>No</v>
      </c>
      <c r="E1059" s="18" t="str">
        <f t="shared" si="1055"/>
        <v>No</v>
      </c>
      <c r="F1059" s="18" t="str">
        <f t="shared" si="1056"/>
        <v>No</v>
      </c>
      <c r="G1059" s="18" t="str">
        <f t="shared" si="1057"/>
        <v>No</v>
      </c>
      <c r="H1059" s="18" t="str">
        <f t="shared" si="1058"/>
        <v>No</v>
      </c>
      <c r="I1059" s="18" t="str">
        <f t="shared" si="1059"/>
        <v>Yes</v>
      </c>
      <c r="J1059" s="18" t="str">
        <f t="shared" si="1060"/>
        <v>Yes</v>
      </c>
      <c r="K1059" s="21">
        <v>1057</v>
      </c>
      <c r="L1059" s="5" t="s">
        <v>2216</v>
      </c>
      <c r="M1059" s="5" t="s">
        <v>2217</v>
      </c>
      <c r="N1059" s="5" t="s">
        <v>2307</v>
      </c>
      <c r="O1059" s="5" t="s">
        <v>152</v>
      </c>
      <c r="P1059" s="5" t="s">
        <v>2537</v>
      </c>
      <c r="Q1059" s="34" t="s">
        <v>2767</v>
      </c>
      <c r="R1059" s="21">
        <v>1</v>
      </c>
      <c r="S1059" s="22"/>
      <c r="T1059" s="22"/>
      <c r="U1059" s="22"/>
      <c r="V1059" s="22"/>
      <c r="W1059" s="22"/>
      <c r="X1059" s="22"/>
      <c r="Y1059" s="22"/>
      <c r="Z1059" s="22"/>
      <c r="AA1059" s="5" t="s">
        <v>2310</v>
      </c>
      <c r="AB1059" s="5" t="s">
        <v>5995</v>
      </c>
      <c r="AC1059" s="34" t="s">
        <v>5996</v>
      </c>
      <c r="AD1059" s="21">
        <v>1</v>
      </c>
    </row>
    <row r="1060" spans="1:30" x14ac:dyDescent="0.3">
      <c r="A1060" s="18" t="str">
        <f t="shared" ref="A1060:B1060" si="1098">IF(AND(ISNUMBER(SEARCH("Yes",C1060)),ISNUMBER(SEARCH("Yes",E1060)),ISNUMBER(SEARCH("Yes",G1060)),ISNUMBER(SEARCH("Yes",I1060))),"Yes","No")</f>
        <v>No</v>
      </c>
      <c r="B1060" s="18" t="str">
        <f t="shared" si="1098"/>
        <v>No</v>
      </c>
      <c r="C1060" s="15" t="str">
        <f t="shared" si="1053"/>
        <v>No</v>
      </c>
      <c r="D1060" s="18" t="str">
        <f t="shared" si="1054"/>
        <v>No</v>
      </c>
      <c r="E1060" s="18" t="str">
        <f t="shared" si="1055"/>
        <v>No</v>
      </c>
      <c r="F1060" s="18" t="str">
        <f t="shared" si="1056"/>
        <v>No</v>
      </c>
      <c r="G1060" s="18" t="str">
        <f t="shared" si="1057"/>
        <v>No</v>
      </c>
      <c r="H1060" s="18" t="str">
        <f t="shared" si="1058"/>
        <v>No</v>
      </c>
      <c r="I1060" s="18" t="str">
        <f t="shared" si="1059"/>
        <v>Yes</v>
      </c>
      <c r="J1060" s="18" t="str">
        <f t="shared" si="1060"/>
        <v>Yes</v>
      </c>
      <c r="K1060" s="21">
        <v>1058</v>
      </c>
      <c r="L1060" s="5" t="s">
        <v>2218</v>
      </c>
      <c r="M1060" s="5" t="s">
        <v>2219</v>
      </c>
      <c r="N1060" s="5" t="s">
        <v>2307</v>
      </c>
      <c r="O1060" s="5" t="s">
        <v>152</v>
      </c>
      <c r="P1060" s="5" t="s">
        <v>2431</v>
      </c>
      <c r="Q1060" s="34" t="s">
        <v>5997</v>
      </c>
      <c r="R1060" s="21">
        <v>1</v>
      </c>
      <c r="S1060" s="22"/>
      <c r="T1060" s="22"/>
      <c r="U1060" s="22"/>
      <c r="V1060" s="22"/>
      <c r="W1060" s="22"/>
      <c r="X1060" s="22"/>
      <c r="Y1060" s="22"/>
      <c r="Z1060" s="22"/>
      <c r="AA1060" s="5" t="s">
        <v>24</v>
      </c>
      <c r="AB1060" s="5" t="s">
        <v>5998</v>
      </c>
      <c r="AC1060" s="34" t="s">
        <v>5999</v>
      </c>
      <c r="AD1060" s="21">
        <v>1</v>
      </c>
    </row>
    <row r="1061" spans="1:30" x14ac:dyDescent="0.3">
      <c r="A1061" s="18" t="str">
        <f t="shared" ref="A1061:B1061" si="1099">IF(AND(ISNUMBER(SEARCH("Yes",C1061)),ISNUMBER(SEARCH("Yes",E1061)),ISNUMBER(SEARCH("Yes",G1061)),ISNUMBER(SEARCH("Yes",I1061))),"Yes","No")</f>
        <v>No</v>
      </c>
      <c r="B1061" s="18" t="str">
        <f t="shared" si="1099"/>
        <v>No</v>
      </c>
      <c r="C1061" s="15" t="str">
        <f t="shared" si="1053"/>
        <v>No</v>
      </c>
      <c r="D1061" s="18" t="str">
        <f t="shared" si="1054"/>
        <v>No</v>
      </c>
      <c r="E1061" s="18" t="str">
        <f t="shared" si="1055"/>
        <v>No</v>
      </c>
      <c r="F1061" s="18" t="str">
        <f t="shared" si="1056"/>
        <v>No</v>
      </c>
      <c r="G1061" s="18" t="str">
        <f t="shared" si="1057"/>
        <v>No</v>
      </c>
      <c r="H1061" s="18" t="str">
        <f t="shared" si="1058"/>
        <v>No</v>
      </c>
      <c r="I1061" s="18" t="str">
        <f t="shared" si="1059"/>
        <v>Yes</v>
      </c>
      <c r="J1061" s="18" t="str">
        <f t="shared" si="1060"/>
        <v>No</v>
      </c>
      <c r="K1061" s="21">
        <v>1059</v>
      </c>
      <c r="L1061" s="5" t="s">
        <v>2220</v>
      </c>
      <c r="M1061" s="5" t="s">
        <v>2221</v>
      </c>
      <c r="N1061" s="5" t="s">
        <v>2307</v>
      </c>
      <c r="O1061" s="5" t="s">
        <v>152</v>
      </c>
      <c r="P1061" s="5" t="s">
        <v>2333</v>
      </c>
      <c r="Q1061" s="34" t="s">
        <v>2803</v>
      </c>
      <c r="R1061" s="21">
        <v>1</v>
      </c>
      <c r="S1061" s="22"/>
      <c r="T1061" s="22"/>
      <c r="U1061" s="22"/>
      <c r="V1061" s="22"/>
      <c r="W1061" s="22"/>
      <c r="X1061" s="22"/>
      <c r="Y1061" s="22"/>
      <c r="Z1061" s="22"/>
      <c r="AA1061" s="5" t="s">
        <v>152</v>
      </c>
      <c r="AB1061" s="5" t="s">
        <v>6000</v>
      </c>
      <c r="AC1061" s="34" t="s">
        <v>6001</v>
      </c>
      <c r="AD1061" s="21">
        <v>1</v>
      </c>
    </row>
    <row r="1062" spans="1:30" x14ac:dyDescent="0.3">
      <c r="A1062" s="18" t="str">
        <f t="shared" ref="A1062:B1062" si="1100">IF(AND(ISNUMBER(SEARCH("Yes",C1062)),ISNUMBER(SEARCH("Yes",E1062)),ISNUMBER(SEARCH("Yes",G1062)),ISNUMBER(SEARCH("Yes",I1062))),"Yes","No")</f>
        <v>No</v>
      </c>
      <c r="B1062" s="18" t="str">
        <f t="shared" si="1100"/>
        <v>No</v>
      </c>
      <c r="C1062" s="15" t="str">
        <f t="shared" si="1053"/>
        <v>No</v>
      </c>
      <c r="D1062" s="18" t="str">
        <f t="shared" si="1054"/>
        <v>No</v>
      </c>
      <c r="E1062" s="18" t="str">
        <f t="shared" si="1055"/>
        <v>No</v>
      </c>
      <c r="F1062" s="18" t="str">
        <f t="shared" si="1056"/>
        <v>No</v>
      </c>
      <c r="G1062" s="18" t="str">
        <f t="shared" si="1057"/>
        <v>No</v>
      </c>
      <c r="H1062" s="18" t="str">
        <f t="shared" si="1058"/>
        <v>No</v>
      </c>
      <c r="I1062" s="18" t="str">
        <f t="shared" si="1059"/>
        <v>Yes</v>
      </c>
      <c r="J1062" s="18" t="str">
        <f t="shared" si="1060"/>
        <v>Yes</v>
      </c>
      <c r="K1062" s="21">
        <v>1060</v>
      </c>
      <c r="L1062" s="5" t="s">
        <v>2222</v>
      </c>
      <c r="M1062" s="5" t="s">
        <v>2223</v>
      </c>
      <c r="N1062" s="5" t="s">
        <v>2307</v>
      </c>
      <c r="O1062" s="5" t="s">
        <v>152</v>
      </c>
      <c r="P1062" s="5" t="s">
        <v>6002</v>
      </c>
      <c r="Q1062" s="34" t="s">
        <v>6003</v>
      </c>
      <c r="R1062" s="21">
        <v>1</v>
      </c>
      <c r="S1062" s="22"/>
      <c r="T1062" s="22"/>
      <c r="U1062" s="22"/>
      <c r="V1062" s="22"/>
      <c r="W1062" s="22"/>
      <c r="X1062" s="22"/>
      <c r="Y1062" s="22"/>
      <c r="Z1062" s="22"/>
      <c r="AA1062" s="5" t="s">
        <v>2310</v>
      </c>
      <c r="AB1062" s="5" t="s">
        <v>2422</v>
      </c>
      <c r="AC1062" s="34" t="s">
        <v>2723</v>
      </c>
      <c r="AD1062" s="21">
        <v>1</v>
      </c>
    </row>
    <row r="1063" spans="1:30" x14ac:dyDescent="0.3">
      <c r="A1063" s="18" t="str">
        <f t="shared" ref="A1063:B1063" si="1101">IF(AND(ISNUMBER(SEARCH("Yes",C1063)),ISNUMBER(SEARCH("Yes",E1063)),ISNUMBER(SEARCH("Yes",G1063)),ISNUMBER(SEARCH("Yes",I1063))),"Yes","No")</f>
        <v>No</v>
      </c>
      <c r="B1063" s="18" t="str">
        <f t="shared" si="1101"/>
        <v>No</v>
      </c>
      <c r="C1063" s="15" t="str">
        <f t="shared" si="1053"/>
        <v>No</v>
      </c>
      <c r="D1063" s="18" t="str">
        <f t="shared" si="1054"/>
        <v>No</v>
      </c>
      <c r="E1063" s="18" t="str">
        <f t="shared" si="1055"/>
        <v>No</v>
      </c>
      <c r="F1063" s="18" t="str">
        <f t="shared" si="1056"/>
        <v>No</v>
      </c>
      <c r="G1063" s="18" t="str">
        <f t="shared" si="1057"/>
        <v>No</v>
      </c>
      <c r="H1063" s="18" t="str">
        <f t="shared" si="1058"/>
        <v>No</v>
      </c>
      <c r="I1063" s="18" t="str">
        <f t="shared" si="1059"/>
        <v>Yes</v>
      </c>
      <c r="J1063" s="18" t="str">
        <f t="shared" si="1060"/>
        <v>Yes</v>
      </c>
      <c r="K1063" s="21">
        <v>1061</v>
      </c>
      <c r="L1063" s="5" t="s">
        <v>2224</v>
      </c>
      <c r="M1063" s="5" t="s">
        <v>2225</v>
      </c>
      <c r="N1063" s="5" t="s">
        <v>2307</v>
      </c>
      <c r="O1063" s="5" t="s">
        <v>152</v>
      </c>
      <c r="P1063" s="5" t="s">
        <v>3437</v>
      </c>
      <c r="Q1063" s="34" t="s">
        <v>6004</v>
      </c>
      <c r="R1063" s="21">
        <v>1</v>
      </c>
      <c r="S1063" s="22"/>
      <c r="T1063" s="22"/>
      <c r="U1063" s="22"/>
      <c r="V1063" s="22"/>
      <c r="W1063" s="22"/>
      <c r="X1063" s="22"/>
      <c r="Y1063" s="22"/>
      <c r="Z1063" s="22"/>
      <c r="AA1063" s="5" t="s">
        <v>2310</v>
      </c>
      <c r="AB1063" s="5" t="s">
        <v>6005</v>
      </c>
      <c r="AC1063" s="34" t="s">
        <v>6006</v>
      </c>
      <c r="AD1063" s="21">
        <v>1</v>
      </c>
    </row>
    <row r="1064" spans="1:30" x14ac:dyDescent="0.3">
      <c r="A1064" s="18" t="str">
        <f t="shared" ref="A1064:B1064" si="1102">IF(AND(ISNUMBER(SEARCH("Yes",C1064)),ISNUMBER(SEARCH("Yes",E1064)),ISNUMBER(SEARCH("Yes",G1064)),ISNUMBER(SEARCH("Yes",I1064))),"Yes","No")</f>
        <v>No</v>
      </c>
      <c r="B1064" s="18" t="str">
        <f t="shared" si="1102"/>
        <v>No</v>
      </c>
      <c r="C1064" s="15" t="str">
        <f t="shared" si="1053"/>
        <v>No</v>
      </c>
      <c r="D1064" s="18" t="str">
        <f t="shared" si="1054"/>
        <v>No</v>
      </c>
      <c r="E1064" s="18" t="str">
        <f t="shared" si="1055"/>
        <v>No</v>
      </c>
      <c r="F1064" s="18" t="str">
        <f t="shared" si="1056"/>
        <v>No</v>
      </c>
      <c r="G1064" s="18" t="str">
        <f t="shared" si="1057"/>
        <v>No</v>
      </c>
      <c r="H1064" s="18" t="str">
        <f t="shared" si="1058"/>
        <v>No</v>
      </c>
      <c r="I1064" s="18" t="str">
        <f t="shared" si="1059"/>
        <v>Yes</v>
      </c>
      <c r="J1064" s="18" t="str">
        <f t="shared" si="1060"/>
        <v>Yes</v>
      </c>
      <c r="K1064" s="21">
        <v>1062</v>
      </c>
      <c r="L1064" s="5" t="s">
        <v>2226</v>
      </c>
      <c r="M1064" s="5" t="s">
        <v>2227</v>
      </c>
      <c r="N1064" s="5" t="s">
        <v>2307</v>
      </c>
      <c r="O1064" s="5" t="s">
        <v>152</v>
      </c>
      <c r="P1064" s="5" t="s">
        <v>3113</v>
      </c>
      <c r="Q1064" s="34" t="s">
        <v>6007</v>
      </c>
      <c r="R1064" s="21">
        <v>1</v>
      </c>
      <c r="S1064" s="22"/>
      <c r="T1064" s="22"/>
      <c r="U1064" s="22"/>
      <c r="V1064" s="22"/>
      <c r="W1064" s="22"/>
      <c r="X1064" s="22"/>
      <c r="Y1064" s="22"/>
      <c r="Z1064" s="22"/>
      <c r="AA1064" s="5" t="s">
        <v>24</v>
      </c>
      <c r="AB1064" s="5" t="s">
        <v>6008</v>
      </c>
      <c r="AC1064" s="34" t="s">
        <v>6009</v>
      </c>
      <c r="AD1064" s="21">
        <v>1</v>
      </c>
    </row>
    <row r="1065" spans="1:30" x14ac:dyDescent="0.3">
      <c r="A1065" s="18" t="str">
        <f t="shared" ref="A1065:B1065" si="1103">IF(AND(ISNUMBER(SEARCH("Yes",C1065)),ISNUMBER(SEARCH("Yes",E1065)),ISNUMBER(SEARCH("Yes",G1065)),ISNUMBER(SEARCH("Yes",I1065))),"Yes","No")</f>
        <v>No</v>
      </c>
      <c r="B1065" s="18" t="str">
        <f t="shared" si="1103"/>
        <v>No</v>
      </c>
      <c r="C1065" s="15" t="str">
        <f t="shared" si="1053"/>
        <v>No</v>
      </c>
      <c r="D1065" s="18" t="str">
        <f t="shared" si="1054"/>
        <v>No</v>
      </c>
      <c r="E1065" s="18" t="str">
        <f t="shared" si="1055"/>
        <v>No</v>
      </c>
      <c r="F1065" s="18" t="str">
        <f t="shared" si="1056"/>
        <v>No</v>
      </c>
      <c r="G1065" s="18" t="str">
        <f t="shared" si="1057"/>
        <v>No</v>
      </c>
      <c r="H1065" s="18" t="str">
        <f t="shared" si="1058"/>
        <v>No</v>
      </c>
      <c r="I1065" s="18" t="str">
        <f t="shared" si="1059"/>
        <v>Yes</v>
      </c>
      <c r="J1065" s="18" t="str">
        <f t="shared" si="1060"/>
        <v>No</v>
      </c>
      <c r="K1065" s="21">
        <v>1063</v>
      </c>
      <c r="L1065" s="5" t="s">
        <v>2228</v>
      </c>
      <c r="M1065" s="5" t="s">
        <v>2229</v>
      </c>
      <c r="N1065" s="5" t="s">
        <v>2307</v>
      </c>
      <c r="O1065" s="5" t="s">
        <v>152</v>
      </c>
      <c r="P1065" s="5" t="s">
        <v>6010</v>
      </c>
      <c r="Q1065" s="34" t="s">
        <v>6011</v>
      </c>
      <c r="R1065" s="21">
        <v>1</v>
      </c>
      <c r="S1065" s="22"/>
      <c r="T1065" s="22"/>
      <c r="U1065" s="22"/>
      <c r="V1065" s="22"/>
      <c r="W1065" s="22"/>
      <c r="X1065" s="22"/>
      <c r="Y1065" s="22"/>
      <c r="Z1065" s="22"/>
      <c r="AA1065" s="5" t="s">
        <v>152</v>
      </c>
      <c r="AB1065" s="5" t="s">
        <v>6012</v>
      </c>
      <c r="AC1065" s="34" t="s">
        <v>6013</v>
      </c>
      <c r="AD1065" s="21">
        <v>1</v>
      </c>
    </row>
    <row r="1066" spans="1:30" x14ac:dyDescent="0.3">
      <c r="A1066" s="18" t="str">
        <f t="shared" ref="A1066:B1066" si="1104">IF(AND(ISNUMBER(SEARCH("Yes",C1066)),ISNUMBER(SEARCH("Yes",E1066)),ISNUMBER(SEARCH("Yes",G1066)),ISNUMBER(SEARCH("Yes",I1066))),"Yes","No")</f>
        <v>No</v>
      </c>
      <c r="B1066" s="18" t="str">
        <f t="shared" si="1104"/>
        <v>No</v>
      </c>
      <c r="C1066" s="15" t="str">
        <f t="shared" si="1053"/>
        <v>No</v>
      </c>
      <c r="D1066" s="18" t="str">
        <f t="shared" si="1054"/>
        <v>No</v>
      </c>
      <c r="E1066" s="18" t="str">
        <f t="shared" si="1055"/>
        <v>No</v>
      </c>
      <c r="F1066" s="18" t="str">
        <f t="shared" si="1056"/>
        <v>No</v>
      </c>
      <c r="G1066" s="18" t="str">
        <f t="shared" si="1057"/>
        <v>No</v>
      </c>
      <c r="H1066" s="18" t="str">
        <f t="shared" si="1058"/>
        <v>No</v>
      </c>
      <c r="I1066" s="18" t="str">
        <f t="shared" si="1059"/>
        <v>Yes</v>
      </c>
      <c r="J1066" s="18" t="str">
        <f t="shared" si="1060"/>
        <v>Yes</v>
      </c>
      <c r="K1066" s="21">
        <v>1064</v>
      </c>
      <c r="L1066" s="5" t="s">
        <v>2230</v>
      </c>
      <c r="M1066" s="5" t="s">
        <v>2231</v>
      </c>
      <c r="N1066" s="5" t="s">
        <v>2307</v>
      </c>
      <c r="O1066" s="5" t="s">
        <v>152</v>
      </c>
      <c r="P1066" s="5" t="s">
        <v>6014</v>
      </c>
      <c r="Q1066" s="34" t="s">
        <v>6015</v>
      </c>
      <c r="R1066" s="21">
        <v>1</v>
      </c>
      <c r="S1066" s="22"/>
      <c r="T1066" s="22"/>
      <c r="U1066" s="22"/>
      <c r="V1066" s="22"/>
      <c r="W1066" s="22"/>
      <c r="X1066" s="22"/>
      <c r="Y1066" s="22"/>
      <c r="Z1066" s="22"/>
      <c r="AA1066" s="5" t="s">
        <v>24</v>
      </c>
      <c r="AB1066" s="5" t="s">
        <v>6016</v>
      </c>
      <c r="AC1066" s="34" t="s">
        <v>6017</v>
      </c>
      <c r="AD1066" s="21">
        <v>1</v>
      </c>
    </row>
    <row r="1067" spans="1:30" x14ac:dyDescent="0.3">
      <c r="A1067" s="18" t="str">
        <f t="shared" ref="A1067:B1067" si="1105">IF(AND(ISNUMBER(SEARCH("Yes",C1067)),ISNUMBER(SEARCH("Yes",E1067)),ISNUMBER(SEARCH("Yes",G1067)),ISNUMBER(SEARCH("Yes",I1067))),"Yes","No")</f>
        <v>No</v>
      </c>
      <c r="B1067" s="18" t="str">
        <f t="shared" si="1105"/>
        <v>No</v>
      </c>
      <c r="C1067" s="15" t="str">
        <f t="shared" si="1053"/>
        <v>No</v>
      </c>
      <c r="D1067" s="18" t="str">
        <f t="shared" si="1054"/>
        <v>No</v>
      </c>
      <c r="E1067" s="18" t="str">
        <f t="shared" si="1055"/>
        <v>Yes</v>
      </c>
      <c r="F1067" s="18" t="str">
        <f t="shared" si="1056"/>
        <v>Yes</v>
      </c>
      <c r="G1067" s="18" t="str">
        <f t="shared" si="1057"/>
        <v>Yes</v>
      </c>
      <c r="H1067" s="18" t="str">
        <f t="shared" si="1058"/>
        <v>Yes</v>
      </c>
      <c r="I1067" s="18" t="str">
        <f t="shared" si="1059"/>
        <v>Yes</v>
      </c>
      <c r="J1067" s="18" t="str">
        <f t="shared" si="1060"/>
        <v>Yes</v>
      </c>
      <c r="K1067" s="21">
        <v>1065</v>
      </c>
      <c r="L1067" s="5" t="s">
        <v>395</v>
      </c>
      <c r="M1067" s="5" t="s">
        <v>396</v>
      </c>
      <c r="N1067" s="5" t="s">
        <v>2307</v>
      </c>
      <c r="O1067" s="5" t="s">
        <v>152</v>
      </c>
      <c r="P1067" s="5" t="s">
        <v>2333</v>
      </c>
      <c r="Q1067" s="34" t="s">
        <v>6018</v>
      </c>
      <c r="R1067" s="21">
        <v>1</v>
      </c>
      <c r="S1067" s="5" t="s">
        <v>2310</v>
      </c>
      <c r="T1067" s="5" t="s">
        <v>6019</v>
      </c>
      <c r="U1067" s="34" t="s">
        <v>6020</v>
      </c>
      <c r="V1067" s="21">
        <v>1</v>
      </c>
      <c r="W1067" s="5" t="s">
        <v>24</v>
      </c>
      <c r="X1067" s="5" t="s">
        <v>6021</v>
      </c>
      <c r="Y1067" s="34" t="s">
        <v>6022</v>
      </c>
      <c r="Z1067" s="21">
        <v>1</v>
      </c>
      <c r="AA1067" s="5" t="s">
        <v>2310</v>
      </c>
      <c r="AB1067" s="5" t="s">
        <v>6023</v>
      </c>
      <c r="AC1067" s="34" t="s">
        <v>2599</v>
      </c>
      <c r="AD1067" s="21">
        <v>1</v>
      </c>
    </row>
    <row r="1068" spans="1:30" x14ac:dyDescent="0.3">
      <c r="A1068" s="18" t="str">
        <f t="shared" ref="A1068:B1068" si="1106">IF(AND(ISNUMBER(SEARCH("Yes",C1068)),ISNUMBER(SEARCH("Yes",E1068)),ISNUMBER(SEARCH("Yes",G1068)),ISNUMBER(SEARCH("Yes",I1068))),"Yes","No")</f>
        <v>No</v>
      </c>
      <c r="B1068" s="18" t="str">
        <f t="shared" si="1106"/>
        <v>Yes</v>
      </c>
      <c r="C1068" s="15" t="str">
        <f t="shared" si="1053"/>
        <v>Yes</v>
      </c>
      <c r="D1068" s="18" t="str">
        <f t="shared" si="1054"/>
        <v>Yes</v>
      </c>
      <c r="E1068" s="18" t="str">
        <f t="shared" si="1055"/>
        <v>Yes</v>
      </c>
      <c r="F1068" s="18" t="str">
        <f t="shared" si="1056"/>
        <v>Yes</v>
      </c>
      <c r="G1068" s="18" t="str">
        <f t="shared" si="1057"/>
        <v>No</v>
      </c>
      <c r="H1068" s="18" t="str">
        <f t="shared" si="1058"/>
        <v>Yes</v>
      </c>
      <c r="I1068" s="18" t="str">
        <f t="shared" si="1059"/>
        <v>Yes</v>
      </c>
      <c r="J1068" s="18" t="str">
        <f t="shared" si="1060"/>
        <v>Yes</v>
      </c>
      <c r="K1068" s="21">
        <v>1066</v>
      </c>
      <c r="L1068" s="5" t="s">
        <v>367</v>
      </c>
      <c r="M1068" s="5" t="s">
        <v>6024</v>
      </c>
      <c r="N1068" s="5" t="s">
        <v>2307</v>
      </c>
      <c r="O1068" s="5" t="s">
        <v>24</v>
      </c>
      <c r="P1068" s="5" t="s">
        <v>6025</v>
      </c>
      <c r="Q1068" s="34" t="s">
        <v>6026</v>
      </c>
      <c r="R1068" s="21">
        <v>1</v>
      </c>
      <c r="S1068" s="5" t="s">
        <v>24</v>
      </c>
      <c r="T1068" s="5" t="s">
        <v>6027</v>
      </c>
      <c r="U1068" s="34" t="s">
        <v>6028</v>
      </c>
      <c r="V1068" s="21">
        <v>1</v>
      </c>
      <c r="W1068" s="5" t="s">
        <v>2310</v>
      </c>
      <c r="X1068" s="5" t="s">
        <v>6029</v>
      </c>
      <c r="Y1068" s="34" t="s">
        <v>6030</v>
      </c>
      <c r="Z1068" s="21">
        <v>1</v>
      </c>
      <c r="AA1068" s="5" t="s">
        <v>2310</v>
      </c>
      <c r="AB1068" s="5" t="s">
        <v>3944</v>
      </c>
      <c r="AC1068" s="34" t="s">
        <v>3539</v>
      </c>
      <c r="AD1068" s="21">
        <v>1</v>
      </c>
    </row>
    <row r="1069" spans="1:30" x14ac:dyDescent="0.3">
      <c r="A1069" s="18" t="str">
        <f t="shared" ref="A1069:B1069" si="1107">IF(AND(ISNUMBER(SEARCH("Yes",C1069)),ISNUMBER(SEARCH("Yes",E1069)),ISNUMBER(SEARCH("Yes",G1069)),ISNUMBER(SEARCH("Yes",I1069))),"Yes","No")</f>
        <v>No</v>
      </c>
      <c r="B1069" s="18" t="str">
        <f t="shared" si="1107"/>
        <v>No</v>
      </c>
      <c r="C1069" s="15" t="str">
        <f t="shared" si="1053"/>
        <v>No</v>
      </c>
      <c r="D1069" s="18" t="str">
        <f t="shared" si="1054"/>
        <v>No</v>
      </c>
      <c r="E1069" s="18" t="str">
        <f t="shared" si="1055"/>
        <v>No</v>
      </c>
      <c r="F1069" s="18" t="str">
        <f t="shared" si="1056"/>
        <v>No</v>
      </c>
      <c r="G1069" s="18" t="str">
        <f t="shared" si="1057"/>
        <v>No</v>
      </c>
      <c r="H1069" s="18" t="str">
        <f t="shared" si="1058"/>
        <v>No</v>
      </c>
      <c r="I1069" s="18" t="str">
        <f t="shared" si="1059"/>
        <v>Yes</v>
      </c>
      <c r="J1069" s="18" t="str">
        <f t="shared" si="1060"/>
        <v>Yes</v>
      </c>
      <c r="K1069" s="21">
        <v>1067</v>
      </c>
      <c r="L1069" s="5" t="s">
        <v>2232</v>
      </c>
      <c r="M1069" s="5" t="s">
        <v>2233</v>
      </c>
      <c r="N1069" s="5" t="s">
        <v>2307</v>
      </c>
      <c r="O1069" s="5" t="s">
        <v>152</v>
      </c>
      <c r="P1069" s="5" t="s">
        <v>4936</v>
      </c>
      <c r="Q1069" s="34" t="s">
        <v>6031</v>
      </c>
      <c r="R1069" s="21">
        <v>1</v>
      </c>
      <c r="S1069" s="22"/>
      <c r="T1069" s="22"/>
      <c r="U1069" s="22"/>
      <c r="V1069" s="22"/>
      <c r="W1069" s="22"/>
      <c r="X1069" s="22"/>
      <c r="Y1069" s="22"/>
      <c r="Z1069" s="22"/>
      <c r="AA1069" s="5" t="s">
        <v>2310</v>
      </c>
      <c r="AB1069" s="5" t="s">
        <v>3791</v>
      </c>
      <c r="AC1069" s="34" t="s">
        <v>2599</v>
      </c>
      <c r="AD1069" s="21">
        <v>1</v>
      </c>
    </row>
    <row r="1070" spans="1:30" x14ac:dyDescent="0.3">
      <c r="A1070" s="18" t="str">
        <f t="shared" ref="A1070:B1070" si="1108">IF(AND(ISNUMBER(SEARCH("Yes",C1070)),ISNUMBER(SEARCH("Yes",E1070)),ISNUMBER(SEARCH("Yes",G1070)),ISNUMBER(SEARCH("Yes",I1070))),"Yes","No")</f>
        <v>No</v>
      </c>
      <c r="B1070" s="18" t="str">
        <f t="shared" si="1108"/>
        <v>No</v>
      </c>
      <c r="C1070" s="15" t="str">
        <f t="shared" si="1053"/>
        <v>No</v>
      </c>
      <c r="D1070" s="18" t="str">
        <f t="shared" si="1054"/>
        <v>No</v>
      </c>
      <c r="E1070" s="18" t="str">
        <f t="shared" si="1055"/>
        <v>No</v>
      </c>
      <c r="F1070" s="18" t="str">
        <f t="shared" si="1056"/>
        <v>No</v>
      </c>
      <c r="G1070" s="18" t="str">
        <f t="shared" si="1057"/>
        <v>No</v>
      </c>
      <c r="H1070" s="18" t="str">
        <f t="shared" si="1058"/>
        <v>No</v>
      </c>
      <c r="I1070" s="18" t="str">
        <f t="shared" si="1059"/>
        <v>Yes</v>
      </c>
      <c r="J1070" s="18" t="str">
        <f t="shared" si="1060"/>
        <v>Yes</v>
      </c>
      <c r="K1070" s="21">
        <v>1068</v>
      </c>
      <c r="L1070" s="5" t="s">
        <v>2234</v>
      </c>
      <c r="M1070" s="5" t="s">
        <v>2235</v>
      </c>
      <c r="N1070" s="5" t="s">
        <v>2307</v>
      </c>
      <c r="O1070" s="5" t="s">
        <v>152</v>
      </c>
      <c r="P1070" s="5" t="s">
        <v>2724</v>
      </c>
      <c r="Q1070" s="34" t="s">
        <v>6032</v>
      </c>
      <c r="R1070" s="21">
        <v>1</v>
      </c>
      <c r="S1070" s="22"/>
      <c r="T1070" s="22"/>
      <c r="U1070" s="22"/>
      <c r="V1070" s="22"/>
      <c r="W1070" s="22"/>
      <c r="X1070" s="22"/>
      <c r="Y1070" s="22"/>
      <c r="Z1070" s="22"/>
      <c r="AA1070" s="5" t="s">
        <v>2310</v>
      </c>
      <c r="AB1070" s="5" t="s">
        <v>6033</v>
      </c>
      <c r="AC1070" s="34" t="s">
        <v>6034</v>
      </c>
      <c r="AD1070" s="21">
        <v>1</v>
      </c>
    </row>
    <row r="1071" spans="1:30" x14ac:dyDescent="0.3">
      <c r="A1071" s="18" t="str">
        <f t="shared" ref="A1071:B1071" si="1109">IF(AND(ISNUMBER(SEARCH("Yes",C1071)),ISNUMBER(SEARCH("Yes",E1071)),ISNUMBER(SEARCH("Yes",G1071)),ISNUMBER(SEARCH("Yes",I1071))),"Yes","No")</f>
        <v>No</v>
      </c>
      <c r="B1071" s="18" t="str">
        <f t="shared" si="1109"/>
        <v>No</v>
      </c>
      <c r="C1071" s="15" t="str">
        <f t="shared" si="1053"/>
        <v>No</v>
      </c>
      <c r="D1071" s="18" t="str">
        <f t="shared" si="1054"/>
        <v>No</v>
      </c>
      <c r="E1071" s="18" t="str">
        <f t="shared" si="1055"/>
        <v>No</v>
      </c>
      <c r="F1071" s="18" t="str">
        <f t="shared" si="1056"/>
        <v>No</v>
      </c>
      <c r="G1071" s="18" t="str">
        <f t="shared" si="1057"/>
        <v>No</v>
      </c>
      <c r="H1071" s="18" t="str">
        <f t="shared" si="1058"/>
        <v>No</v>
      </c>
      <c r="I1071" s="18" t="str">
        <f t="shared" si="1059"/>
        <v>Yes</v>
      </c>
      <c r="J1071" s="18" t="str">
        <f t="shared" si="1060"/>
        <v>Yes</v>
      </c>
      <c r="K1071" s="21">
        <v>1069</v>
      </c>
      <c r="L1071" s="5" t="s">
        <v>2236</v>
      </c>
      <c r="M1071" s="5" t="s">
        <v>2237</v>
      </c>
      <c r="N1071" s="5" t="s">
        <v>2307</v>
      </c>
      <c r="O1071" s="5" t="s">
        <v>152</v>
      </c>
      <c r="P1071" s="5" t="s">
        <v>2724</v>
      </c>
      <c r="Q1071" s="34" t="s">
        <v>6035</v>
      </c>
      <c r="R1071" s="21">
        <v>1</v>
      </c>
      <c r="S1071" s="22"/>
      <c r="T1071" s="22"/>
      <c r="U1071" s="22"/>
      <c r="V1071" s="22"/>
      <c r="W1071" s="22"/>
      <c r="X1071" s="22"/>
      <c r="Y1071" s="22"/>
      <c r="Z1071" s="22"/>
      <c r="AA1071" s="5" t="s">
        <v>2310</v>
      </c>
      <c r="AB1071" s="5" t="s">
        <v>6036</v>
      </c>
      <c r="AC1071" s="34" t="s">
        <v>6037</v>
      </c>
      <c r="AD1071" s="21">
        <v>1</v>
      </c>
    </row>
    <row r="1072" spans="1:30" x14ac:dyDescent="0.3">
      <c r="A1072" s="18" t="str">
        <f t="shared" ref="A1072:B1072" si="1110">IF(AND(ISNUMBER(SEARCH("Yes",C1072)),ISNUMBER(SEARCH("Yes",E1072)),ISNUMBER(SEARCH("Yes",G1072)),ISNUMBER(SEARCH("Yes",I1072))),"Yes","No")</f>
        <v>Yes</v>
      </c>
      <c r="B1072" s="18" t="str">
        <f t="shared" si="1110"/>
        <v>Yes</v>
      </c>
      <c r="C1072" s="15" t="str">
        <f t="shared" si="1053"/>
        <v>Yes</v>
      </c>
      <c r="D1072" s="18" t="str">
        <f t="shared" si="1054"/>
        <v>Yes</v>
      </c>
      <c r="E1072" s="18" t="str">
        <f t="shared" si="1055"/>
        <v>Yes</v>
      </c>
      <c r="F1072" s="18" t="str">
        <f t="shared" si="1056"/>
        <v>Yes</v>
      </c>
      <c r="G1072" s="18" t="str">
        <f t="shared" si="1057"/>
        <v>Yes</v>
      </c>
      <c r="H1072" s="18" t="str">
        <f t="shared" si="1058"/>
        <v>Yes</v>
      </c>
      <c r="I1072" s="18" t="str">
        <f t="shared" si="1059"/>
        <v>Yes</v>
      </c>
      <c r="J1072" s="18" t="str">
        <f t="shared" si="1060"/>
        <v>Yes</v>
      </c>
      <c r="K1072" s="21">
        <v>1070</v>
      </c>
      <c r="L1072" s="5" t="s">
        <v>260</v>
      </c>
      <c r="M1072" s="5" t="s">
        <v>6038</v>
      </c>
      <c r="N1072" s="5" t="s">
        <v>2307</v>
      </c>
      <c r="O1072" s="5" t="s">
        <v>24</v>
      </c>
      <c r="P1072" s="5" t="s">
        <v>3403</v>
      </c>
      <c r="Q1072" s="34" t="s">
        <v>6039</v>
      </c>
      <c r="R1072" s="21">
        <v>1</v>
      </c>
      <c r="S1072" s="5" t="s">
        <v>24</v>
      </c>
      <c r="T1072" s="5" t="s">
        <v>6040</v>
      </c>
      <c r="U1072" s="34" t="s">
        <v>6041</v>
      </c>
      <c r="V1072" s="21">
        <v>1</v>
      </c>
      <c r="W1072" s="5" t="s">
        <v>2310</v>
      </c>
      <c r="X1072" s="5" t="s">
        <v>6042</v>
      </c>
      <c r="Y1072" s="34" t="s">
        <v>6043</v>
      </c>
      <c r="Z1072" s="21">
        <v>1</v>
      </c>
      <c r="AA1072" s="5" t="s">
        <v>2310</v>
      </c>
      <c r="AB1072" s="5" t="s">
        <v>6044</v>
      </c>
      <c r="AC1072" s="34" t="s">
        <v>6045</v>
      </c>
      <c r="AD1072" s="21">
        <v>1</v>
      </c>
    </row>
    <row r="1073" spans="1:30" x14ac:dyDescent="0.3">
      <c r="A1073" s="18" t="str">
        <f t="shared" ref="A1073:B1073" si="1111">IF(AND(ISNUMBER(SEARCH("Yes",C1073)),ISNUMBER(SEARCH("Yes",E1073)),ISNUMBER(SEARCH("Yes",G1073)),ISNUMBER(SEARCH("Yes",I1073))),"Yes","No")</f>
        <v>No</v>
      </c>
      <c r="B1073" s="18" t="str">
        <f t="shared" si="1111"/>
        <v>No</v>
      </c>
      <c r="C1073" s="15" t="str">
        <f t="shared" si="1053"/>
        <v>No</v>
      </c>
      <c r="D1073" s="18" t="str">
        <f t="shared" si="1054"/>
        <v>No</v>
      </c>
      <c r="E1073" s="18" t="str">
        <f t="shared" si="1055"/>
        <v>No</v>
      </c>
      <c r="F1073" s="18" t="str">
        <f t="shared" si="1056"/>
        <v>No</v>
      </c>
      <c r="G1073" s="18" t="str">
        <f t="shared" si="1057"/>
        <v>No</v>
      </c>
      <c r="H1073" s="18" t="str">
        <f t="shared" si="1058"/>
        <v>No</v>
      </c>
      <c r="I1073" s="18" t="str">
        <f t="shared" si="1059"/>
        <v>Yes</v>
      </c>
      <c r="J1073" s="18" t="str">
        <f t="shared" si="1060"/>
        <v>Yes</v>
      </c>
      <c r="K1073" s="21">
        <v>1071</v>
      </c>
      <c r="L1073" s="5" t="s">
        <v>2238</v>
      </c>
      <c r="M1073" s="5" t="s">
        <v>2239</v>
      </c>
      <c r="N1073" s="5" t="s">
        <v>2307</v>
      </c>
      <c r="O1073" s="5" t="s">
        <v>152</v>
      </c>
      <c r="P1073" s="5" t="s">
        <v>2392</v>
      </c>
      <c r="Q1073" s="34" t="s">
        <v>6046</v>
      </c>
      <c r="R1073" s="21">
        <v>1</v>
      </c>
      <c r="S1073" s="22"/>
      <c r="T1073" s="22"/>
      <c r="U1073" s="22"/>
      <c r="V1073" s="22"/>
      <c r="W1073" s="22"/>
      <c r="X1073" s="22"/>
      <c r="Y1073" s="22"/>
      <c r="Z1073" s="22"/>
      <c r="AA1073" s="5" t="s">
        <v>24</v>
      </c>
      <c r="AB1073" s="5" t="s">
        <v>6047</v>
      </c>
      <c r="AC1073" s="34" t="s">
        <v>6048</v>
      </c>
      <c r="AD1073" s="21">
        <v>1</v>
      </c>
    </row>
    <row r="1074" spans="1:30" x14ac:dyDescent="0.3">
      <c r="A1074" s="18" t="str">
        <f t="shared" ref="A1074:B1074" si="1112">IF(AND(ISNUMBER(SEARCH("Yes",C1074)),ISNUMBER(SEARCH("Yes",E1074)),ISNUMBER(SEARCH("Yes",G1074)),ISNUMBER(SEARCH("Yes",I1074))),"Yes","No")</f>
        <v>No</v>
      </c>
      <c r="B1074" s="18" t="str">
        <f t="shared" si="1112"/>
        <v>No</v>
      </c>
      <c r="C1074" s="15" t="str">
        <f t="shared" si="1053"/>
        <v>No</v>
      </c>
      <c r="D1074" s="18" t="str">
        <f t="shared" si="1054"/>
        <v>No</v>
      </c>
      <c r="E1074" s="18" t="str">
        <f t="shared" si="1055"/>
        <v>No</v>
      </c>
      <c r="F1074" s="18" t="str">
        <f t="shared" si="1056"/>
        <v>No</v>
      </c>
      <c r="G1074" s="18" t="str">
        <f t="shared" si="1057"/>
        <v>No</v>
      </c>
      <c r="H1074" s="18" t="str">
        <f t="shared" si="1058"/>
        <v>No</v>
      </c>
      <c r="I1074" s="18" t="str">
        <f t="shared" si="1059"/>
        <v>Yes</v>
      </c>
      <c r="J1074" s="18" t="str">
        <f t="shared" si="1060"/>
        <v>No</v>
      </c>
      <c r="K1074" s="21">
        <v>1072</v>
      </c>
      <c r="L1074" s="5" t="s">
        <v>2240</v>
      </c>
      <c r="M1074" s="5" t="s">
        <v>2241</v>
      </c>
      <c r="N1074" s="5" t="s">
        <v>2307</v>
      </c>
      <c r="O1074" s="5" t="s">
        <v>152</v>
      </c>
      <c r="P1074" s="5" t="s">
        <v>2435</v>
      </c>
      <c r="Q1074" s="34" t="s">
        <v>6049</v>
      </c>
      <c r="R1074" s="21">
        <v>1</v>
      </c>
      <c r="S1074" s="22"/>
      <c r="T1074" s="22"/>
      <c r="U1074" s="22"/>
      <c r="V1074" s="22"/>
      <c r="W1074" s="22"/>
      <c r="X1074" s="22"/>
      <c r="Y1074" s="22"/>
      <c r="Z1074" s="22"/>
      <c r="AA1074" s="5" t="s">
        <v>152</v>
      </c>
      <c r="AB1074" s="5" t="s">
        <v>6050</v>
      </c>
      <c r="AC1074" s="34" t="s">
        <v>6051</v>
      </c>
      <c r="AD1074" s="21">
        <v>1</v>
      </c>
    </row>
    <row r="1075" spans="1:30" x14ac:dyDescent="0.3">
      <c r="A1075" s="18" t="str">
        <f t="shared" ref="A1075:B1075" si="1113">IF(AND(ISNUMBER(SEARCH("Yes",C1075)),ISNUMBER(SEARCH("Yes",E1075)),ISNUMBER(SEARCH("Yes",G1075)),ISNUMBER(SEARCH("Yes",I1075))),"Yes","No")</f>
        <v>No</v>
      </c>
      <c r="B1075" s="18" t="str">
        <f t="shared" si="1113"/>
        <v>No</v>
      </c>
      <c r="C1075" s="15" t="str">
        <f t="shared" si="1053"/>
        <v>Yes</v>
      </c>
      <c r="D1075" s="18" t="str">
        <f t="shared" si="1054"/>
        <v>Yes</v>
      </c>
      <c r="E1075" s="18" t="str">
        <f t="shared" si="1055"/>
        <v>No</v>
      </c>
      <c r="F1075" s="18" t="str">
        <f t="shared" si="1056"/>
        <v>Yes</v>
      </c>
      <c r="G1075" s="18" t="str">
        <f t="shared" si="1057"/>
        <v>No</v>
      </c>
      <c r="H1075" s="18" t="str">
        <f t="shared" si="1058"/>
        <v>No</v>
      </c>
      <c r="I1075" s="18" t="str">
        <f t="shared" si="1059"/>
        <v>No</v>
      </c>
      <c r="J1075" s="18" t="str">
        <f t="shared" si="1060"/>
        <v>No</v>
      </c>
      <c r="K1075" s="21">
        <v>1073</v>
      </c>
      <c r="L1075" s="5" t="s">
        <v>2242</v>
      </c>
      <c r="M1075" s="5" t="s">
        <v>2243</v>
      </c>
      <c r="N1075" s="5" t="s">
        <v>2307</v>
      </c>
      <c r="O1075" s="5" t="s">
        <v>2310</v>
      </c>
      <c r="P1075" s="5" t="s">
        <v>6052</v>
      </c>
      <c r="Q1075" s="34" t="s">
        <v>6053</v>
      </c>
      <c r="R1075" s="21">
        <v>1</v>
      </c>
      <c r="S1075" s="5" t="s">
        <v>152</v>
      </c>
      <c r="T1075" s="5" t="s">
        <v>3162</v>
      </c>
      <c r="U1075" s="34" t="s">
        <v>6054</v>
      </c>
      <c r="V1075" s="21">
        <v>1</v>
      </c>
      <c r="W1075" s="22"/>
      <c r="X1075" s="22"/>
      <c r="Y1075" s="22"/>
      <c r="Z1075" s="22"/>
      <c r="AA1075" s="5" t="s">
        <v>152</v>
      </c>
      <c r="AB1075" s="5" t="s">
        <v>6055</v>
      </c>
      <c r="AC1075" s="34" t="s">
        <v>6056</v>
      </c>
      <c r="AD1075" s="21">
        <v>1</v>
      </c>
    </row>
    <row r="1076" spans="1:30" x14ac:dyDescent="0.3">
      <c r="A1076" s="18" t="str">
        <f t="shared" ref="A1076:B1076" si="1114">IF(AND(ISNUMBER(SEARCH("Yes",C1076)),ISNUMBER(SEARCH("Yes",E1076)),ISNUMBER(SEARCH("Yes",G1076)),ISNUMBER(SEARCH("Yes",I1076))),"Yes","No")</f>
        <v>No</v>
      </c>
      <c r="B1076" s="18" t="str">
        <f t="shared" si="1114"/>
        <v>No</v>
      </c>
      <c r="C1076" s="15" t="str">
        <f t="shared" si="1053"/>
        <v>No</v>
      </c>
      <c r="D1076" s="18" t="str">
        <f t="shared" si="1054"/>
        <v>No</v>
      </c>
      <c r="E1076" s="18" t="str">
        <f t="shared" si="1055"/>
        <v>No</v>
      </c>
      <c r="F1076" s="18" t="str">
        <f t="shared" si="1056"/>
        <v>No</v>
      </c>
      <c r="G1076" s="18" t="str">
        <f t="shared" si="1057"/>
        <v>No</v>
      </c>
      <c r="H1076" s="18" t="str">
        <f t="shared" si="1058"/>
        <v>No</v>
      </c>
      <c r="I1076" s="18" t="str">
        <f t="shared" si="1059"/>
        <v>Yes</v>
      </c>
      <c r="J1076" s="18" t="str">
        <f t="shared" si="1060"/>
        <v>Yes</v>
      </c>
      <c r="K1076" s="21">
        <v>1074</v>
      </c>
      <c r="L1076" s="5" t="s">
        <v>2244</v>
      </c>
      <c r="M1076" s="5" t="s">
        <v>2245</v>
      </c>
      <c r="N1076" s="5" t="s">
        <v>2307</v>
      </c>
      <c r="O1076" s="5" t="s">
        <v>152</v>
      </c>
      <c r="P1076" s="5" t="s">
        <v>2325</v>
      </c>
      <c r="Q1076" s="34" t="s">
        <v>6057</v>
      </c>
      <c r="R1076" s="21">
        <v>1</v>
      </c>
      <c r="S1076" s="22"/>
      <c r="T1076" s="22"/>
      <c r="U1076" s="22"/>
      <c r="V1076" s="22"/>
      <c r="W1076" s="22"/>
      <c r="X1076" s="22"/>
      <c r="Y1076" s="22"/>
      <c r="Z1076" s="22"/>
      <c r="AA1076" s="5" t="s">
        <v>24</v>
      </c>
      <c r="AB1076" s="5" t="s">
        <v>4570</v>
      </c>
      <c r="AC1076" s="34" t="s">
        <v>2883</v>
      </c>
      <c r="AD1076" s="21">
        <v>1</v>
      </c>
    </row>
    <row r="1077" spans="1:30" x14ac:dyDescent="0.3">
      <c r="A1077" s="18" t="str">
        <f t="shared" ref="A1077:B1077" si="1115">IF(AND(ISNUMBER(SEARCH("Yes",C1077)),ISNUMBER(SEARCH("Yes",E1077)),ISNUMBER(SEARCH("Yes",G1077)),ISNUMBER(SEARCH("Yes",I1077))),"Yes","No")</f>
        <v>No</v>
      </c>
      <c r="B1077" s="18" t="str">
        <f t="shared" si="1115"/>
        <v>No</v>
      </c>
      <c r="C1077" s="15" t="str">
        <f t="shared" si="1053"/>
        <v>No</v>
      </c>
      <c r="D1077" s="18" t="str">
        <f t="shared" si="1054"/>
        <v>No</v>
      </c>
      <c r="E1077" s="18" t="str">
        <f t="shared" si="1055"/>
        <v>No</v>
      </c>
      <c r="F1077" s="18" t="str">
        <f t="shared" si="1056"/>
        <v>No</v>
      </c>
      <c r="G1077" s="18" t="str">
        <f t="shared" si="1057"/>
        <v>No</v>
      </c>
      <c r="H1077" s="18" t="str">
        <f t="shared" si="1058"/>
        <v>No</v>
      </c>
      <c r="I1077" s="18" t="str">
        <f t="shared" si="1059"/>
        <v>Yes</v>
      </c>
      <c r="J1077" s="18" t="str">
        <f t="shared" si="1060"/>
        <v>Yes</v>
      </c>
      <c r="K1077" s="21">
        <v>1075</v>
      </c>
      <c r="L1077" s="5" t="s">
        <v>2246</v>
      </c>
      <c r="M1077" s="5" t="s">
        <v>2247</v>
      </c>
      <c r="N1077" s="5" t="s">
        <v>2307</v>
      </c>
      <c r="O1077" s="5" t="s">
        <v>152</v>
      </c>
      <c r="P1077" s="5" t="s">
        <v>2333</v>
      </c>
      <c r="Q1077" s="34" t="s">
        <v>6058</v>
      </c>
      <c r="R1077" s="21">
        <v>1</v>
      </c>
      <c r="S1077" s="22"/>
      <c r="T1077" s="22"/>
      <c r="U1077" s="22"/>
      <c r="V1077" s="22"/>
      <c r="W1077" s="22"/>
      <c r="X1077" s="22"/>
      <c r="Y1077" s="22"/>
      <c r="Z1077" s="22"/>
      <c r="AA1077" s="5" t="s">
        <v>24</v>
      </c>
      <c r="AB1077" s="5" t="s">
        <v>4691</v>
      </c>
      <c r="AC1077" s="34" t="s">
        <v>4692</v>
      </c>
      <c r="AD1077" s="21">
        <v>1</v>
      </c>
    </row>
    <row r="1078" spans="1:30" x14ac:dyDescent="0.3">
      <c r="A1078" s="18" t="str">
        <f t="shared" ref="A1078:B1078" si="1116">IF(AND(ISNUMBER(SEARCH("Yes",C1078)),ISNUMBER(SEARCH("Yes",E1078)),ISNUMBER(SEARCH("Yes",G1078)),ISNUMBER(SEARCH("Yes",I1078))),"Yes","No")</f>
        <v>No</v>
      </c>
      <c r="B1078" s="18" t="str">
        <f t="shared" si="1116"/>
        <v>No</v>
      </c>
      <c r="C1078" s="15" t="str">
        <f t="shared" si="1053"/>
        <v>No</v>
      </c>
      <c r="D1078" s="18" t="str">
        <f t="shared" si="1054"/>
        <v>No</v>
      </c>
      <c r="E1078" s="18" t="str">
        <f t="shared" si="1055"/>
        <v>No</v>
      </c>
      <c r="F1078" s="18" t="str">
        <f t="shared" si="1056"/>
        <v>No</v>
      </c>
      <c r="G1078" s="18" t="str">
        <f t="shared" si="1057"/>
        <v>No</v>
      </c>
      <c r="H1078" s="18" t="str">
        <f t="shared" si="1058"/>
        <v>No</v>
      </c>
      <c r="I1078" s="18" t="str">
        <f t="shared" si="1059"/>
        <v>Yes</v>
      </c>
      <c r="J1078" s="18" t="str">
        <f t="shared" si="1060"/>
        <v>Yes</v>
      </c>
      <c r="K1078" s="21">
        <v>1076</v>
      </c>
      <c r="L1078" s="5" t="s">
        <v>2248</v>
      </c>
      <c r="M1078" s="5" t="s">
        <v>2249</v>
      </c>
      <c r="N1078" s="5" t="s">
        <v>2307</v>
      </c>
      <c r="O1078" s="5" t="s">
        <v>152</v>
      </c>
      <c r="P1078" s="5" t="s">
        <v>2333</v>
      </c>
      <c r="Q1078" s="34" t="s">
        <v>6059</v>
      </c>
      <c r="R1078" s="21">
        <v>1</v>
      </c>
      <c r="S1078" s="22"/>
      <c r="T1078" s="22"/>
      <c r="U1078" s="22"/>
      <c r="V1078" s="22"/>
      <c r="W1078" s="22"/>
      <c r="X1078" s="22"/>
      <c r="Y1078" s="22"/>
      <c r="Z1078" s="22"/>
      <c r="AA1078" s="5" t="s">
        <v>2310</v>
      </c>
      <c r="AB1078" s="5" t="s">
        <v>2422</v>
      </c>
      <c r="AC1078" s="34" t="s">
        <v>2471</v>
      </c>
      <c r="AD1078" s="21">
        <v>1</v>
      </c>
    </row>
    <row r="1079" spans="1:30" x14ac:dyDescent="0.3">
      <c r="A1079" s="18" t="str">
        <f t="shared" ref="A1079:B1079" si="1117">IF(AND(ISNUMBER(SEARCH("Yes",C1079)),ISNUMBER(SEARCH("Yes",E1079)),ISNUMBER(SEARCH("Yes",G1079)),ISNUMBER(SEARCH("Yes",I1079))),"Yes","No")</f>
        <v>No</v>
      </c>
      <c r="B1079" s="18" t="str">
        <f t="shared" si="1117"/>
        <v>No</v>
      </c>
      <c r="C1079" s="15" t="str">
        <f t="shared" si="1053"/>
        <v>No</v>
      </c>
      <c r="D1079" s="18" t="str">
        <f t="shared" si="1054"/>
        <v>No</v>
      </c>
      <c r="E1079" s="18" t="str">
        <f t="shared" si="1055"/>
        <v>No</v>
      </c>
      <c r="F1079" s="18" t="str">
        <f t="shared" si="1056"/>
        <v>No</v>
      </c>
      <c r="G1079" s="18" t="str">
        <f t="shared" si="1057"/>
        <v>No</v>
      </c>
      <c r="H1079" s="18" t="str">
        <f t="shared" si="1058"/>
        <v>No</v>
      </c>
      <c r="I1079" s="18" t="str">
        <f t="shared" si="1059"/>
        <v>Yes</v>
      </c>
      <c r="J1079" s="18" t="str">
        <f t="shared" si="1060"/>
        <v>Yes</v>
      </c>
      <c r="K1079" s="21">
        <v>1077</v>
      </c>
      <c r="L1079" s="5" t="s">
        <v>2250</v>
      </c>
      <c r="M1079" s="5" t="s">
        <v>2251</v>
      </c>
      <c r="N1079" s="5" t="s">
        <v>2307</v>
      </c>
      <c r="O1079" s="5" t="s">
        <v>152</v>
      </c>
      <c r="P1079" s="5" t="s">
        <v>6060</v>
      </c>
      <c r="Q1079" s="34" t="s">
        <v>6061</v>
      </c>
      <c r="R1079" s="21">
        <v>1</v>
      </c>
      <c r="S1079" s="22"/>
      <c r="T1079" s="22"/>
      <c r="U1079" s="22"/>
      <c r="V1079" s="22"/>
      <c r="W1079" s="22"/>
      <c r="X1079" s="22"/>
      <c r="Y1079" s="22"/>
      <c r="Z1079" s="22"/>
      <c r="AA1079" s="5" t="s">
        <v>24</v>
      </c>
      <c r="AB1079" s="5" t="s">
        <v>6062</v>
      </c>
      <c r="AC1079" s="34" t="s">
        <v>6063</v>
      </c>
      <c r="AD1079" s="21">
        <v>1</v>
      </c>
    </row>
    <row r="1080" spans="1:30" x14ac:dyDescent="0.3">
      <c r="A1080" s="18" t="str">
        <f t="shared" ref="A1080:B1080" si="1118">IF(AND(ISNUMBER(SEARCH("Yes",C1080)),ISNUMBER(SEARCH("Yes",E1080)),ISNUMBER(SEARCH("Yes",G1080)),ISNUMBER(SEARCH("Yes",I1080))),"Yes","No")</f>
        <v>No</v>
      </c>
      <c r="B1080" s="18" t="str">
        <f t="shared" si="1118"/>
        <v>No</v>
      </c>
      <c r="C1080" s="15" t="str">
        <f t="shared" si="1053"/>
        <v>No</v>
      </c>
      <c r="D1080" s="18" t="str">
        <f t="shared" si="1054"/>
        <v>No</v>
      </c>
      <c r="E1080" s="18" t="str">
        <f t="shared" si="1055"/>
        <v>No</v>
      </c>
      <c r="F1080" s="18" t="str">
        <f t="shared" si="1056"/>
        <v>No</v>
      </c>
      <c r="G1080" s="18" t="str">
        <f t="shared" si="1057"/>
        <v>No</v>
      </c>
      <c r="H1080" s="18" t="str">
        <f t="shared" si="1058"/>
        <v>No</v>
      </c>
      <c r="I1080" s="18" t="str">
        <f t="shared" si="1059"/>
        <v>Yes</v>
      </c>
      <c r="J1080" s="18" t="str">
        <f t="shared" si="1060"/>
        <v>Yes</v>
      </c>
      <c r="K1080" s="21">
        <v>1078</v>
      </c>
      <c r="L1080" s="5" t="s">
        <v>2252</v>
      </c>
      <c r="M1080" s="5" t="s">
        <v>2253</v>
      </c>
      <c r="N1080" s="5" t="s">
        <v>2307</v>
      </c>
      <c r="O1080" s="5" t="s">
        <v>152</v>
      </c>
      <c r="P1080" s="5" t="s">
        <v>2392</v>
      </c>
      <c r="Q1080" s="34" t="s">
        <v>6064</v>
      </c>
      <c r="R1080" s="21">
        <v>1</v>
      </c>
      <c r="S1080" s="22"/>
      <c r="T1080" s="22"/>
      <c r="U1080" s="22"/>
      <c r="V1080" s="22"/>
      <c r="W1080" s="22"/>
      <c r="X1080" s="22"/>
      <c r="Y1080" s="22"/>
      <c r="Z1080" s="22"/>
      <c r="AA1080" s="5" t="s">
        <v>2310</v>
      </c>
      <c r="AB1080" s="5" t="s">
        <v>4261</v>
      </c>
      <c r="AC1080" s="34" t="s">
        <v>2599</v>
      </c>
      <c r="AD1080" s="21">
        <v>1</v>
      </c>
    </row>
    <row r="1081" spans="1:30" x14ac:dyDescent="0.3">
      <c r="A1081" s="18" t="str">
        <f t="shared" ref="A1081:B1081" si="1119">IF(AND(ISNUMBER(SEARCH("Yes",C1081)),ISNUMBER(SEARCH("Yes",E1081)),ISNUMBER(SEARCH("Yes",G1081)),ISNUMBER(SEARCH("Yes",I1081))),"Yes","No")</f>
        <v>No</v>
      </c>
      <c r="B1081" s="18" t="str">
        <f t="shared" si="1119"/>
        <v>No</v>
      </c>
      <c r="C1081" s="15" t="str">
        <f t="shared" si="1053"/>
        <v>No</v>
      </c>
      <c r="D1081" s="18" t="str">
        <f t="shared" si="1054"/>
        <v>No</v>
      </c>
      <c r="E1081" s="18" t="str">
        <f t="shared" si="1055"/>
        <v>No</v>
      </c>
      <c r="F1081" s="18" t="str">
        <f t="shared" si="1056"/>
        <v>No</v>
      </c>
      <c r="G1081" s="18" t="str">
        <f t="shared" si="1057"/>
        <v>No</v>
      </c>
      <c r="H1081" s="18" t="str">
        <f t="shared" si="1058"/>
        <v>No</v>
      </c>
      <c r="I1081" s="18" t="str">
        <f t="shared" si="1059"/>
        <v>Yes</v>
      </c>
      <c r="J1081" s="18" t="str">
        <f t="shared" si="1060"/>
        <v>Yes</v>
      </c>
      <c r="K1081" s="21">
        <v>1079</v>
      </c>
      <c r="L1081" s="5" t="s">
        <v>2254</v>
      </c>
      <c r="M1081" s="5" t="s">
        <v>2255</v>
      </c>
      <c r="N1081" s="5" t="s">
        <v>2307</v>
      </c>
      <c r="O1081" s="5" t="s">
        <v>152</v>
      </c>
      <c r="P1081" s="5" t="s">
        <v>6065</v>
      </c>
      <c r="Q1081" s="34" t="s">
        <v>6066</v>
      </c>
      <c r="R1081" s="21">
        <v>1</v>
      </c>
      <c r="S1081" s="22"/>
      <c r="T1081" s="22"/>
      <c r="U1081" s="22"/>
      <c r="V1081" s="22"/>
      <c r="W1081" s="22"/>
      <c r="X1081" s="22"/>
      <c r="Y1081" s="22"/>
      <c r="Z1081" s="22"/>
      <c r="AA1081" s="5" t="s">
        <v>2310</v>
      </c>
      <c r="AB1081" s="5" t="s">
        <v>2422</v>
      </c>
      <c r="AC1081" s="34" t="s">
        <v>3241</v>
      </c>
      <c r="AD1081" s="21">
        <v>1</v>
      </c>
    </row>
    <row r="1082" spans="1:30" x14ac:dyDescent="0.3">
      <c r="A1082" s="18" t="str">
        <f t="shared" ref="A1082:B1082" si="1120">IF(AND(ISNUMBER(SEARCH("Yes",C1082)),ISNUMBER(SEARCH("Yes",E1082)),ISNUMBER(SEARCH("Yes",G1082)),ISNUMBER(SEARCH("Yes",I1082))),"Yes","No")</f>
        <v>No</v>
      </c>
      <c r="B1082" s="18" t="str">
        <f t="shared" si="1120"/>
        <v>No</v>
      </c>
      <c r="C1082" s="15" t="str">
        <f t="shared" si="1053"/>
        <v>No</v>
      </c>
      <c r="D1082" s="18" t="str">
        <f t="shared" si="1054"/>
        <v>No</v>
      </c>
      <c r="E1082" s="18" t="str">
        <f t="shared" si="1055"/>
        <v>No</v>
      </c>
      <c r="F1082" s="18" t="str">
        <f t="shared" si="1056"/>
        <v>No</v>
      </c>
      <c r="G1082" s="18" t="str">
        <f t="shared" si="1057"/>
        <v>No</v>
      </c>
      <c r="H1082" s="18" t="str">
        <f t="shared" si="1058"/>
        <v>No</v>
      </c>
      <c r="I1082" s="18" t="str">
        <f t="shared" si="1059"/>
        <v>Yes</v>
      </c>
      <c r="J1082" s="18" t="str">
        <f t="shared" si="1060"/>
        <v>Yes</v>
      </c>
      <c r="K1082" s="21">
        <v>1080</v>
      </c>
      <c r="L1082" s="5" t="s">
        <v>2256</v>
      </c>
      <c r="M1082" s="5" t="s">
        <v>2257</v>
      </c>
      <c r="N1082" s="5" t="s">
        <v>2307</v>
      </c>
      <c r="O1082" s="5" t="s">
        <v>152</v>
      </c>
      <c r="P1082" s="5" t="s">
        <v>2435</v>
      </c>
      <c r="Q1082" s="34" t="s">
        <v>6067</v>
      </c>
      <c r="R1082" s="21">
        <v>1</v>
      </c>
      <c r="S1082" s="22"/>
      <c r="T1082" s="22"/>
      <c r="U1082" s="22"/>
      <c r="V1082" s="22"/>
      <c r="W1082" s="22"/>
      <c r="X1082" s="22"/>
      <c r="Y1082" s="22"/>
      <c r="Z1082" s="22"/>
      <c r="AA1082" s="5" t="s">
        <v>24</v>
      </c>
      <c r="AB1082" s="5" t="s">
        <v>5277</v>
      </c>
      <c r="AC1082" s="34" t="s">
        <v>5485</v>
      </c>
      <c r="AD1082" s="21">
        <v>1</v>
      </c>
    </row>
    <row r="1083" spans="1:30" x14ac:dyDescent="0.3">
      <c r="A1083" s="18" t="str">
        <f t="shared" ref="A1083:B1083" si="1121">IF(AND(ISNUMBER(SEARCH("Yes",C1083)),ISNUMBER(SEARCH("Yes",E1083)),ISNUMBER(SEARCH("Yes",G1083)),ISNUMBER(SEARCH("Yes",I1083))),"Yes","No")</f>
        <v>Yes</v>
      </c>
      <c r="B1083" s="18" t="str">
        <f t="shared" si="1121"/>
        <v>Yes</v>
      </c>
      <c r="C1083" s="15" t="str">
        <f t="shared" si="1053"/>
        <v>Yes</v>
      </c>
      <c r="D1083" s="18" t="str">
        <f t="shared" si="1054"/>
        <v>Yes</v>
      </c>
      <c r="E1083" s="18" t="str">
        <f t="shared" si="1055"/>
        <v>Yes</v>
      </c>
      <c r="F1083" s="18" t="str">
        <f t="shared" si="1056"/>
        <v>Yes</v>
      </c>
      <c r="G1083" s="18" t="str">
        <f t="shared" si="1057"/>
        <v>Yes</v>
      </c>
      <c r="H1083" s="18" t="str">
        <f t="shared" si="1058"/>
        <v>Yes</v>
      </c>
      <c r="I1083" s="18" t="str">
        <f t="shared" si="1059"/>
        <v>Yes</v>
      </c>
      <c r="J1083" s="18" t="str">
        <f t="shared" si="1060"/>
        <v>Yes</v>
      </c>
      <c r="K1083" s="21">
        <v>1081</v>
      </c>
      <c r="L1083" s="5" t="s">
        <v>241</v>
      </c>
      <c r="M1083" s="5" t="s">
        <v>242</v>
      </c>
      <c r="N1083" s="5" t="s">
        <v>2307</v>
      </c>
      <c r="O1083" s="5" t="s">
        <v>2310</v>
      </c>
      <c r="P1083" s="5" t="s">
        <v>6068</v>
      </c>
      <c r="Q1083" s="34" t="s">
        <v>6069</v>
      </c>
      <c r="R1083" s="21">
        <v>1</v>
      </c>
      <c r="S1083" s="5" t="s">
        <v>2310</v>
      </c>
      <c r="T1083" s="5" t="s">
        <v>6070</v>
      </c>
      <c r="U1083" s="34" t="s">
        <v>6071</v>
      </c>
      <c r="V1083" s="21">
        <v>1</v>
      </c>
      <c r="W1083" s="5" t="s">
        <v>2310</v>
      </c>
      <c r="X1083" s="5" t="s">
        <v>6072</v>
      </c>
      <c r="Y1083" s="34" t="s">
        <v>6073</v>
      </c>
      <c r="Z1083" s="21">
        <v>1</v>
      </c>
      <c r="AA1083" s="5" t="s">
        <v>2310</v>
      </c>
      <c r="AB1083" s="5" t="s">
        <v>6074</v>
      </c>
      <c r="AC1083" s="34" t="s">
        <v>6075</v>
      </c>
      <c r="AD1083" s="21">
        <v>1</v>
      </c>
    </row>
    <row r="1084" spans="1:30" x14ac:dyDescent="0.3">
      <c r="A1084" s="18" t="str">
        <f t="shared" ref="A1084:B1084" si="1122">IF(AND(ISNUMBER(SEARCH("Yes",C1084)),ISNUMBER(SEARCH("Yes",E1084)),ISNUMBER(SEARCH("Yes",G1084)),ISNUMBER(SEARCH("Yes",I1084))),"Yes","No")</f>
        <v>Yes</v>
      </c>
      <c r="B1084" s="18" t="str">
        <f t="shared" si="1122"/>
        <v>No</v>
      </c>
      <c r="C1084" s="15" t="str">
        <f t="shared" si="1053"/>
        <v>Yes</v>
      </c>
      <c r="D1084" s="18" t="str">
        <f t="shared" si="1054"/>
        <v>Yes</v>
      </c>
      <c r="E1084" s="18" t="str">
        <f t="shared" si="1055"/>
        <v>Yes</v>
      </c>
      <c r="F1084" s="18" t="str">
        <f t="shared" si="1056"/>
        <v>Yes</v>
      </c>
      <c r="G1084" s="18" t="str">
        <f t="shared" si="1057"/>
        <v>Yes</v>
      </c>
      <c r="H1084" s="18" t="str">
        <f t="shared" si="1058"/>
        <v>Yes</v>
      </c>
      <c r="I1084" s="18" t="str">
        <f t="shared" si="1059"/>
        <v>Yes</v>
      </c>
      <c r="J1084" s="18" t="str">
        <f t="shared" si="1060"/>
        <v>No</v>
      </c>
      <c r="K1084" s="21">
        <v>1082</v>
      </c>
      <c r="L1084" s="5" t="s">
        <v>315</v>
      </c>
      <c r="M1084" s="5" t="s">
        <v>316</v>
      </c>
      <c r="N1084" s="5" t="s">
        <v>2307</v>
      </c>
      <c r="O1084" s="5" t="s">
        <v>2310</v>
      </c>
      <c r="P1084" s="5" t="s">
        <v>6076</v>
      </c>
      <c r="Q1084" s="34" t="s">
        <v>6077</v>
      </c>
      <c r="R1084" s="21">
        <v>1</v>
      </c>
      <c r="S1084" s="5" t="s">
        <v>2310</v>
      </c>
      <c r="T1084" s="5" t="s">
        <v>6078</v>
      </c>
      <c r="U1084" s="34" t="s">
        <v>6079</v>
      </c>
      <c r="V1084" s="21">
        <v>1</v>
      </c>
      <c r="W1084" s="5" t="s">
        <v>24</v>
      </c>
      <c r="X1084" s="5" t="s">
        <v>6080</v>
      </c>
      <c r="Y1084" s="34" t="s">
        <v>6081</v>
      </c>
      <c r="Z1084" s="21">
        <v>1</v>
      </c>
      <c r="AA1084" s="5" t="s">
        <v>152</v>
      </c>
      <c r="AB1084" s="5" t="s">
        <v>2931</v>
      </c>
      <c r="AC1084" s="34" t="s">
        <v>3927</v>
      </c>
      <c r="AD1084" s="21">
        <v>1</v>
      </c>
    </row>
    <row r="1085" spans="1:30" x14ac:dyDescent="0.3">
      <c r="A1085" s="18" t="str">
        <f t="shared" ref="A1085:B1085" si="1123">IF(AND(ISNUMBER(SEARCH("Yes",C1085)),ISNUMBER(SEARCH("Yes",E1085)),ISNUMBER(SEARCH("Yes",G1085)),ISNUMBER(SEARCH("Yes",I1085))),"Yes","No")</f>
        <v>No</v>
      </c>
      <c r="B1085" s="18" t="str">
        <f t="shared" si="1123"/>
        <v>No</v>
      </c>
      <c r="C1085" s="15" t="str">
        <f t="shared" si="1053"/>
        <v>No</v>
      </c>
      <c r="D1085" s="18" t="str">
        <f t="shared" si="1054"/>
        <v>No</v>
      </c>
      <c r="E1085" s="18" t="str">
        <f t="shared" si="1055"/>
        <v>No</v>
      </c>
      <c r="F1085" s="18" t="str">
        <f t="shared" si="1056"/>
        <v>No</v>
      </c>
      <c r="G1085" s="18" t="str">
        <f t="shared" si="1057"/>
        <v>No</v>
      </c>
      <c r="H1085" s="18" t="str">
        <f t="shared" si="1058"/>
        <v>No</v>
      </c>
      <c r="I1085" s="18" t="str">
        <f t="shared" si="1059"/>
        <v>Yes</v>
      </c>
      <c r="J1085" s="18" t="str">
        <f t="shared" si="1060"/>
        <v>Yes</v>
      </c>
      <c r="K1085" s="21">
        <v>1083</v>
      </c>
      <c r="L1085" s="5" t="s">
        <v>2258</v>
      </c>
      <c r="M1085" s="5" t="s">
        <v>2259</v>
      </c>
      <c r="N1085" s="5" t="s">
        <v>2307</v>
      </c>
      <c r="O1085" s="5" t="s">
        <v>152</v>
      </c>
      <c r="P1085" s="5" t="s">
        <v>6082</v>
      </c>
      <c r="Q1085" s="34" t="s">
        <v>6083</v>
      </c>
      <c r="R1085" s="21">
        <v>1</v>
      </c>
      <c r="S1085" s="22"/>
      <c r="T1085" s="22"/>
      <c r="U1085" s="22"/>
      <c r="V1085" s="22"/>
      <c r="W1085" s="22"/>
      <c r="X1085" s="22"/>
      <c r="Y1085" s="22"/>
      <c r="Z1085" s="22"/>
      <c r="AA1085" s="5" t="s">
        <v>24</v>
      </c>
      <c r="AB1085" s="5" t="s">
        <v>6084</v>
      </c>
      <c r="AC1085" s="34" t="s">
        <v>6085</v>
      </c>
      <c r="AD1085" s="21">
        <v>1</v>
      </c>
    </row>
    <row r="1086" spans="1:30" x14ac:dyDescent="0.3">
      <c r="A1086" s="18" t="str">
        <f t="shared" ref="A1086:B1086" si="1124">IF(AND(ISNUMBER(SEARCH("Yes",C1086)),ISNUMBER(SEARCH("Yes",E1086)),ISNUMBER(SEARCH("Yes",G1086)),ISNUMBER(SEARCH("Yes",I1086))),"Yes","No")</f>
        <v>No</v>
      </c>
      <c r="B1086" s="18" t="str">
        <f t="shared" si="1124"/>
        <v>No</v>
      </c>
      <c r="C1086" s="15" t="str">
        <f t="shared" si="1053"/>
        <v>No</v>
      </c>
      <c r="D1086" s="18" t="str">
        <f t="shared" si="1054"/>
        <v>No</v>
      </c>
      <c r="E1086" s="18" t="str">
        <f t="shared" si="1055"/>
        <v>No</v>
      </c>
      <c r="F1086" s="18" t="str">
        <f t="shared" si="1056"/>
        <v>No</v>
      </c>
      <c r="G1086" s="18" t="str">
        <f t="shared" si="1057"/>
        <v>No</v>
      </c>
      <c r="H1086" s="18" t="str">
        <f t="shared" si="1058"/>
        <v>No</v>
      </c>
      <c r="I1086" s="18" t="str">
        <f t="shared" si="1059"/>
        <v>Yes</v>
      </c>
      <c r="J1086" s="18" t="str">
        <f t="shared" si="1060"/>
        <v>Yes</v>
      </c>
      <c r="K1086" s="21">
        <v>1084</v>
      </c>
      <c r="L1086" s="5" t="s">
        <v>2260</v>
      </c>
      <c r="M1086" s="5" t="s">
        <v>2261</v>
      </c>
      <c r="N1086" s="5" t="s">
        <v>2307</v>
      </c>
      <c r="O1086" s="5" t="s">
        <v>152</v>
      </c>
      <c r="P1086" s="5" t="s">
        <v>4734</v>
      </c>
      <c r="Q1086" s="34" t="s">
        <v>6086</v>
      </c>
      <c r="R1086" s="21">
        <v>1</v>
      </c>
      <c r="S1086" s="22"/>
      <c r="T1086" s="22"/>
      <c r="U1086" s="22"/>
      <c r="V1086" s="22"/>
      <c r="W1086" s="22"/>
      <c r="X1086" s="22"/>
      <c r="Y1086" s="22"/>
      <c r="Z1086" s="22"/>
      <c r="AA1086" s="5" t="s">
        <v>24</v>
      </c>
      <c r="AB1086" s="5" t="s">
        <v>6087</v>
      </c>
      <c r="AC1086" s="34" t="s">
        <v>3194</v>
      </c>
      <c r="AD1086" s="21">
        <v>1</v>
      </c>
    </row>
    <row r="1087" spans="1:30" x14ac:dyDescent="0.3">
      <c r="A1087" s="18" t="str">
        <f t="shared" ref="A1087:B1087" si="1125">IF(AND(ISNUMBER(SEARCH("Yes",C1087)),ISNUMBER(SEARCH("Yes",E1087)),ISNUMBER(SEARCH("Yes",G1087)),ISNUMBER(SEARCH("Yes",I1087))),"Yes","No")</f>
        <v>Yes</v>
      </c>
      <c r="B1087" s="18" t="str">
        <f t="shared" si="1125"/>
        <v>Yes</v>
      </c>
      <c r="C1087" s="15" t="str">
        <f t="shared" si="1053"/>
        <v>Yes</v>
      </c>
      <c r="D1087" s="18" t="str">
        <f t="shared" si="1054"/>
        <v>Yes</v>
      </c>
      <c r="E1087" s="18" t="str">
        <f t="shared" si="1055"/>
        <v>Yes</v>
      </c>
      <c r="F1087" s="18" t="str">
        <f t="shared" si="1056"/>
        <v>Yes</v>
      </c>
      <c r="G1087" s="18" t="str">
        <f t="shared" si="1057"/>
        <v>Yes</v>
      </c>
      <c r="H1087" s="18" t="str">
        <f t="shared" si="1058"/>
        <v>Yes</v>
      </c>
      <c r="I1087" s="18" t="str">
        <f t="shared" si="1059"/>
        <v>Yes</v>
      </c>
      <c r="J1087" s="18" t="str">
        <f t="shared" si="1060"/>
        <v>Yes</v>
      </c>
      <c r="K1087" s="21">
        <v>1085</v>
      </c>
      <c r="L1087" s="5" t="s">
        <v>41</v>
      </c>
      <c r="M1087" s="5" t="s">
        <v>147</v>
      </c>
      <c r="N1087" s="5" t="s">
        <v>2307</v>
      </c>
      <c r="O1087" s="5" t="s">
        <v>24</v>
      </c>
      <c r="P1087" s="5" t="s">
        <v>6088</v>
      </c>
      <c r="Q1087" s="34" t="s">
        <v>2381</v>
      </c>
      <c r="R1087" s="21">
        <v>1</v>
      </c>
      <c r="S1087" s="5" t="s">
        <v>24</v>
      </c>
      <c r="T1087" s="5" t="s">
        <v>6089</v>
      </c>
      <c r="U1087" s="34" t="s">
        <v>6090</v>
      </c>
      <c r="V1087" s="21">
        <v>1</v>
      </c>
      <c r="W1087" s="5" t="s">
        <v>24</v>
      </c>
      <c r="X1087" s="5" t="s">
        <v>6091</v>
      </c>
      <c r="Y1087" s="34" t="s">
        <v>6092</v>
      </c>
      <c r="Z1087" s="21">
        <v>1</v>
      </c>
      <c r="AA1087" s="5" t="s">
        <v>24</v>
      </c>
      <c r="AB1087" s="5" t="s">
        <v>6093</v>
      </c>
      <c r="AC1087" s="34" t="s">
        <v>6094</v>
      </c>
      <c r="AD1087" s="21">
        <v>1</v>
      </c>
    </row>
    <row r="1088" spans="1:30" x14ac:dyDescent="0.3">
      <c r="A1088" s="18" t="str">
        <f t="shared" ref="A1088:B1088" si="1126">IF(AND(ISNUMBER(SEARCH("Yes",C1088)),ISNUMBER(SEARCH("Yes",E1088)),ISNUMBER(SEARCH("Yes",G1088)),ISNUMBER(SEARCH("Yes",I1088))),"Yes","No")</f>
        <v>No</v>
      </c>
      <c r="B1088" s="18" t="str">
        <f t="shared" si="1126"/>
        <v>No</v>
      </c>
      <c r="C1088" s="15" t="str">
        <f t="shared" si="1053"/>
        <v>No</v>
      </c>
      <c r="D1088" s="18" t="str">
        <f t="shared" si="1054"/>
        <v>No</v>
      </c>
      <c r="E1088" s="18" t="str">
        <f t="shared" si="1055"/>
        <v>No</v>
      </c>
      <c r="F1088" s="18" t="str">
        <f t="shared" si="1056"/>
        <v>No</v>
      </c>
      <c r="G1088" s="18" t="str">
        <f t="shared" si="1057"/>
        <v>No</v>
      </c>
      <c r="H1088" s="18" t="str">
        <f t="shared" si="1058"/>
        <v>No</v>
      </c>
      <c r="I1088" s="18" t="str">
        <f t="shared" si="1059"/>
        <v>Yes</v>
      </c>
      <c r="J1088" s="18" t="str">
        <f t="shared" si="1060"/>
        <v>Yes</v>
      </c>
      <c r="K1088" s="21">
        <v>1086</v>
      </c>
      <c r="L1088" s="5" t="s">
        <v>2262</v>
      </c>
      <c r="M1088" s="5" t="s">
        <v>2263</v>
      </c>
      <c r="N1088" s="5" t="s">
        <v>2307</v>
      </c>
      <c r="O1088" s="5" t="s">
        <v>152</v>
      </c>
      <c r="P1088" s="5" t="s">
        <v>2724</v>
      </c>
      <c r="Q1088" s="34" t="s">
        <v>6095</v>
      </c>
      <c r="R1088" s="21">
        <v>1</v>
      </c>
      <c r="S1088" s="22"/>
      <c r="T1088" s="22"/>
      <c r="U1088" s="22"/>
      <c r="V1088" s="22"/>
      <c r="W1088" s="22"/>
      <c r="X1088" s="22"/>
      <c r="Y1088" s="22"/>
      <c r="Z1088" s="22"/>
      <c r="AA1088" s="5" t="s">
        <v>24</v>
      </c>
      <c r="AB1088" s="5" t="s">
        <v>6096</v>
      </c>
      <c r="AC1088" s="34" t="s">
        <v>6097</v>
      </c>
      <c r="AD1088" s="21">
        <v>1</v>
      </c>
    </row>
    <row r="1089" spans="1:30" x14ac:dyDescent="0.3">
      <c r="A1089" s="18" t="str">
        <f t="shared" ref="A1089:B1089" si="1127">IF(AND(ISNUMBER(SEARCH("Yes",C1089)),ISNUMBER(SEARCH("Yes",E1089)),ISNUMBER(SEARCH("Yes",G1089)),ISNUMBER(SEARCH("Yes",I1089))),"Yes","No")</f>
        <v>No</v>
      </c>
      <c r="B1089" s="18" t="str">
        <f t="shared" si="1127"/>
        <v>No</v>
      </c>
      <c r="C1089" s="15" t="str">
        <f t="shared" si="1053"/>
        <v>No</v>
      </c>
      <c r="D1089" s="18" t="str">
        <f t="shared" si="1054"/>
        <v>No</v>
      </c>
      <c r="E1089" s="18" t="str">
        <f t="shared" si="1055"/>
        <v>No</v>
      </c>
      <c r="F1089" s="18" t="str">
        <f t="shared" si="1056"/>
        <v>No</v>
      </c>
      <c r="G1089" s="18" t="str">
        <f t="shared" si="1057"/>
        <v>No</v>
      </c>
      <c r="H1089" s="18" t="str">
        <f t="shared" si="1058"/>
        <v>No</v>
      </c>
      <c r="I1089" s="18" t="str">
        <f t="shared" si="1059"/>
        <v>Yes</v>
      </c>
      <c r="J1089" s="18" t="str">
        <f t="shared" si="1060"/>
        <v>Yes</v>
      </c>
      <c r="K1089" s="21">
        <v>1087</v>
      </c>
      <c r="L1089" s="5" t="s">
        <v>2264</v>
      </c>
      <c r="M1089" s="5" t="s">
        <v>2265</v>
      </c>
      <c r="N1089" s="5" t="s">
        <v>2307</v>
      </c>
      <c r="O1089" s="5" t="s">
        <v>152</v>
      </c>
      <c r="P1089" s="5" t="s">
        <v>6098</v>
      </c>
      <c r="Q1089" s="34" t="s">
        <v>3062</v>
      </c>
      <c r="R1089" s="21">
        <v>1</v>
      </c>
      <c r="S1089" s="22"/>
      <c r="T1089" s="22"/>
      <c r="U1089" s="22"/>
      <c r="V1089" s="22"/>
      <c r="W1089" s="22"/>
      <c r="X1089" s="22"/>
      <c r="Y1089" s="22"/>
      <c r="Z1089" s="22"/>
      <c r="AA1089" s="5" t="s">
        <v>2310</v>
      </c>
      <c r="AB1089" s="5" t="s">
        <v>6099</v>
      </c>
      <c r="AC1089" s="34" t="s">
        <v>6100</v>
      </c>
      <c r="AD1089" s="21">
        <v>1</v>
      </c>
    </row>
    <row r="1090" spans="1:30" x14ac:dyDescent="0.3">
      <c r="A1090" s="18" t="str">
        <f t="shared" ref="A1090:B1090" si="1128">IF(AND(ISNUMBER(SEARCH("Yes",C1090)),ISNUMBER(SEARCH("Yes",E1090)),ISNUMBER(SEARCH("Yes",G1090)),ISNUMBER(SEARCH("Yes",I1090))),"Yes","No")</f>
        <v>No</v>
      </c>
      <c r="B1090" s="18" t="str">
        <f t="shared" si="1128"/>
        <v>No</v>
      </c>
      <c r="C1090" s="15" t="str">
        <f t="shared" si="1053"/>
        <v>No</v>
      </c>
      <c r="D1090" s="18" t="str">
        <f t="shared" si="1054"/>
        <v>No</v>
      </c>
      <c r="E1090" s="18" t="str">
        <f t="shared" si="1055"/>
        <v>No</v>
      </c>
      <c r="F1090" s="18" t="str">
        <f t="shared" si="1056"/>
        <v>No</v>
      </c>
      <c r="G1090" s="18" t="str">
        <f t="shared" si="1057"/>
        <v>No</v>
      </c>
      <c r="H1090" s="18" t="str">
        <f t="shared" si="1058"/>
        <v>No</v>
      </c>
      <c r="I1090" s="18" t="str">
        <f t="shared" si="1059"/>
        <v>Yes</v>
      </c>
      <c r="J1090" s="18" t="str">
        <f t="shared" si="1060"/>
        <v>Yes</v>
      </c>
      <c r="K1090" s="21">
        <v>1088</v>
      </c>
      <c r="L1090" s="5" t="s">
        <v>2266</v>
      </c>
      <c r="M1090" s="5" t="s">
        <v>2267</v>
      </c>
      <c r="N1090" s="5" t="s">
        <v>2307</v>
      </c>
      <c r="O1090" s="5" t="s">
        <v>152</v>
      </c>
      <c r="P1090" s="5" t="s">
        <v>5122</v>
      </c>
      <c r="Q1090" s="34" t="s">
        <v>6101</v>
      </c>
      <c r="R1090" s="21">
        <v>1</v>
      </c>
      <c r="S1090" s="22"/>
      <c r="T1090" s="22"/>
      <c r="U1090" s="22"/>
      <c r="V1090" s="22"/>
      <c r="W1090" s="22"/>
      <c r="X1090" s="22"/>
      <c r="Y1090" s="22"/>
      <c r="Z1090" s="22"/>
      <c r="AA1090" s="5" t="s">
        <v>2310</v>
      </c>
      <c r="AB1090" s="5" t="s">
        <v>6102</v>
      </c>
      <c r="AC1090" s="34" t="s">
        <v>6103</v>
      </c>
      <c r="AD1090" s="21">
        <v>1</v>
      </c>
    </row>
    <row r="1091" spans="1:30" x14ac:dyDescent="0.3">
      <c r="A1091" s="18" t="str">
        <f t="shared" ref="A1091:B1091" si="1129">IF(AND(ISNUMBER(SEARCH("Yes",C1091)),ISNUMBER(SEARCH("Yes",E1091)),ISNUMBER(SEARCH("Yes",G1091)),ISNUMBER(SEARCH("Yes",I1091))),"Yes","No")</f>
        <v>No</v>
      </c>
      <c r="B1091" s="18" t="str">
        <f t="shared" si="1129"/>
        <v>No</v>
      </c>
      <c r="C1091" s="15" t="str">
        <f t="shared" si="1053"/>
        <v>No</v>
      </c>
      <c r="D1091" s="18" t="str">
        <f t="shared" si="1054"/>
        <v>No</v>
      </c>
      <c r="E1091" s="18" t="str">
        <f t="shared" si="1055"/>
        <v>No</v>
      </c>
      <c r="F1091" s="18" t="str">
        <f t="shared" si="1056"/>
        <v>No</v>
      </c>
      <c r="G1091" s="18" t="str">
        <f t="shared" si="1057"/>
        <v>No</v>
      </c>
      <c r="H1091" s="18" t="str">
        <f t="shared" si="1058"/>
        <v>No</v>
      </c>
      <c r="I1091" s="18" t="str">
        <f t="shared" si="1059"/>
        <v>Yes</v>
      </c>
      <c r="J1091" s="18" t="str">
        <f t="shared" si="1060"/>
        <v>Yes</v>
      </c>
      <c r="K1091" s="21">
        <v>1089</v>
      </c>
      <c r="L1091" s="5" t="s">
        <v>2268</v>
      </c>
      <c r="M1091" s="5" t="s">
        <v>2269</v>
      </c>
      <c r="N1091" s="5" t="s">
        <v>2307</v>
      </c>
      <c r="O1091" s="5" t="s">
        <v>152</v>
      </c>
      <c r="P1091" s="5" t="s">
        <v>2427</v>
      </c>
      <c r="Q1091" s="34" t="s">
        <v>6104</v>
      </c>
      <c r="R1091" s="21">
        <v>1</v>
      </c>
      <c r="S1091" s="22"/>
      <c r="T1091" s="22"/>
      <c r="U1091" s="22"/>
      <c r="V1091" s="22"/>
      <c r="W1091" s="22"/>
      <c r="X1091" s="22"/>
      <c r="Y1091" s="22"/>
      <c r="Z1091" s="22"/>
      <c r="AA1091" s="5" t="s">
        <v>2310</v>
      </c>
      <c r="AB1091" s="5" t="s">
        <v>6105</v>
      </c>
      <c r="AC1091" s="34" t="s">
        <v>6106</v>
      </c>
      <c r="AD1091" s="21">
        <v>1</v>
      </c>
    </row>
    <row r="1092" spans="1:30" x14ac:dyDescent="0.3">
      <c r="A1092" s="18" t="str">
        <f t="shared" ref="A1092:B1092" si="1130">IF(AND(ISNUMBER(SEARCH("Yes",C1092)),ISNUMBER(SEARCH("Yes",E1092)),ISNUMBER(SEARCH("Yes",G1092)),ISNUMBER(SEARCH("Yes",I1092))),"Yes","No")</f>
        <v>No</v>
      </c>
      <c r="B1092" s="18" t="str">
        <f t="shared" si="1130"/>
        <v>No</v>
      </c>
      <c r="C1092" s="15" t="str">
        <f t="shared" si="1053"/>
        <v>No</v>
      </c>
      <c r="D1092" s="18" t="str">
        <f t="shared" si="1054"/>
        <v>No</v>
      </c>
      <c r="E1092" s="18" t="str">
        <f t="shared" si="1055"/>
        <v>No</v>
      </c>
      <c r="F1092" s="18" t="str">
        <f t="shared" si="1056"/>
        <v>No</v>
      </c>
      <c r="G1092" s="18" t="str">
        <f t="shared" si="1057"/>
        <v>No</v>
      </c>
      <c r="H1092" s="18" t="str">
        <f t="shared" si="1058"/>
        <v>No</v>
      </c>
      <c r="I1092" s="18" t="str">
        <f t="shared" si="1059"/>
        <v>Yes</v>
      </c>
      <c r="J1092" s="18" t="str">
        <f t="shared" si="1060"/>
        <v>Yes</v>
      </c>
      <c r="K1092" s="21">
        <v>1090</v>
      </c>
      <c r="L1092" s="5" t="s">
        <v>2270</v>
      </c>
      <c r="M1092" s="5" t="s">
        <v>2271</v>
      </c>
      <c r="N1092" s="5" t="s">
        <v>2307</v>
      </c>
      <c r="O1092" s="5" t="s">
        <v>152</v>
      </c>
      <c r="P1092" s="5" t="s">
        <v>2333</v>
      </c>
      <c r="Q1092" s="34" t="s">
        <v>5886</v>
      </c>
      <c r="R1092" s="21">
        <v>1</v>
      </c>
      <c r="S1092" s="22"/>
      <c r="T1092" s="22"/>
      <c r="U1092" s="22"/>
      <c r="V1092" s="22"/>
      <c r="W1092" s="22"/>
      <c r="X1092" s="22"/>
      <c r="Y1092" s="22"/>
      <c r="Z1092" s="22"/>
      <c r="AA1092" s="5" t="s">
        <v>2310</v>
      </c>
      <c r="AB1092" s="5" t="s">
        <v>6107</v>
      </c>
      <c r="AC1092" s="34" t="s">
        <v>6108</v>
      </c>
      <c r="AD1092" s="21">
        <v>1</v>
      </c>
    </row>
    <row r="1093" spans="1:30" x14ac:dyDescent="0.3">
      <c r="A1093" s="18" t="str">
        <f t="shared" ref="A1093:B1093" si="1131">IF(AND(ISNUMBER(SEARCH("Yes",C1093)),ISNUMBER(SEARCH("Yes",E1093)),ISNUMBER(SEARCH("Yes",G1093)),ISNUMBER(SEARCH("Yes",I1093))),"Yes","No")</f>
        <v>No</v>
      </c>
      <c r="B1093" s="18" t="str">
        <f t="shared" si="1131"/>
        <v>No</v>
      </c>
      <c r="C1093" s="15" t="str">
        <f t="shared" si="1053"/>
        <v>No</v>
      </c>
      <c r="D1093" s="18" t="str">
        <f t="shared" si="1054"/>
        <v>No</v>
      </c>
      <c r="E1093" s="18" t="str">
        <f t="shared" si="1055"/>
        <v>No</v>
      </c>
      <c r="F1093" s="18" t="str">
        <f t="shared" si="1056"/>
        <v>No</v>
      </c>
      <c r="G1093" s="18" t="str">
        <f t="shared" si="1057"/>
        <v>No</v>
      </c>
      <c r="H1093" s="18" t="str">
        <f t="shared" si="1058"/>
        <v>No</v>
      </c>
      <c r="I1093" s="18" t="str">
        <f t="shared" si="1059"/>
        <v>Yes</v>
      </c>
      <c r="J1093" s="18" t="str">
        <f t="shared" si="1060"/>
        <v>No</v>
      </c>
      <c r="K1093" s="21">
        <v>1091</v>
      </c>
      <c r="L1093" s="5" t="s">
        <v>2272</v>
      </c>
      <c r="M1093" s="5" t="s">
        <v>2273</v>
      </c>
      <c r="N1093" s="5" t="s">
        <v>2307</v>
      </c>
      <c r="O1093" s="5" t="s">
        <v>152</v>
      </c>
      <c r="P1093" s="5" t="s">
        <v>2533</v>
      </c>
      <c r="Q1093" s="34" t="s">
        <v>6109</v>
      </c>
      <c r="R1093" s="21">
        <v>1</v>
      </c>
      <c r="S1093" s="22"/>
      <c r="T1093" s="22"/>
      <c r="U1093" s="22"/>
      <c r="V1093" s="22"/>
      <c r="W1093" s="22"/>
      <c r="X1093" s="22"/>
      <c r="Y1093" s="22"/>
      <c r="Z1093" s="22"/>
      <c r="AA1093" s="5" t="s">
        <v>152</v>
      </c>
      <c r="AB1093" s="5" t="s">
        <v>2425</v>
      </c>
      <c r="AC1093" s="34" t="s">
        <v>6110</v>
      </c>
      <c r="AD1093" s="21">
        <v>1</v>
      </c>
    </row>
    <row r="1094" spans="1:30" x14ac:dyDescent="0.3">
      <c r="A1094" s="18" t="str">
        <f t="shared" ref="A1094:B1094" si="1132">IF(AND(ISNUMBER(SEARCH("Yes",C1094)),ISNUMBER(SEARCH("Yes",E1094)),ISNUMBER(SEARCH("Yes",G1094)),ISNUMBER(SEARCH("Yes",I1094))),"Yes","No")</f>
        <v>No</v>
      </c>
      <c r="B1094" s="18" t="str">
        <f t="shared" si="1132"/>
        <v>No</v>
      </c>
      <c r="C1094" s="15" t="str">
        <f t="shared" si="1053"/>
        <v>No</v>
      </c>
      <c r="D1094" s="18" t="str">
        <f t="shared" si="1054"/>
        <v>No</v>
      </c>
      <c r="E1094" s="18" t="str">
        <f t="shared" si="1055"/>
        <v>No</v>
      </c>
      <c r="F1094" s="18" t="str">
        <f t="shared" si="1056"/>
        <v>No</v>
      </c>
      <c r="G1094" s="18" t="str">
        <f t="shared" si="1057"/>
        <v>No</v>
      </c>
      <c r="H1094" s="18" t="str">
        <f t="shared" si="1058"/>
        <v>No</v>
      </c>
      <c r="I1094" s="18" t="str">
        <f t="shared" si="1059"/>
        <v>Yes</v>
      </c>
      <c r="J1094" s="18" t="str">
        <f t="shared" si="1060"/>
        <v>Yes</v>
      </c>
      <c r="K1094" s="21">
        <v>1092</v>
      </c>
      <c r="L1094" s="5" t="s">
        <v>2274</v>
      </c>
      <c r="M1094" s="5" t="s">
        <v>2275</v>
      </c>
      <c r="N1094" s="5" t="s">
        <v>2307</v>
      </c>
      <c r="O1094" s="5" t="s">
        <v>152</v>
      </c>
      <c r="P1094" s="5" t="s">
        <v>6111</v>
      </c>
      <c r="Q1094" s="34" t="s">
        <v>6112</v>
      </c>
      <c r="R1094" s="21">
        <v>1</v>
      </c>
      <c r="S1094" s="22"/>
      <c r="T1094" s="22"/>
      <c r="U1094" s="22"/>
      <c r="V1094" s="22"/>
      <c r="W1094" s="22"/>
      <c r="X1094" s="22"/>
      <c r="Y1094" s="22"/>
      <c r="Z1094" s="22"/>
      <c r="AA1094" s="5" t="s">
        <v>24</v>
      </c>
      <c r="AB1094" s="5" t="s">
        <v>6113</v>
      </c>
      <c r="AC1094" s="34" t="s">
        <v>6114</v>
      </c>
      <c r="AD1094" s="21">
        <v>1</v>
      </c>
    </row>
    <row r="1095" spans="1:30" x14ac:dyDescent="0.3">
      <c r="A1095" s="18" t="str">
        <f t="shared" ref="A1095:B1095" si="1133">IF(AND(ISNUMBER(SEARCH("Yes",C1095)),ISNUMBER(SEARCH("Yes",E1095)),ISNUMBER(SEARCH("Yes",G1095)),ISNUMBER(SEARCH("Yes",I1095))),"Yes","No")</f>
        <v>No</v>
      </c>
      <c r="B1095" s="18" t="str">
        <f t="shared" si="1133"/>
        <v>No</v>
      </c>
      <c r="C1095" s="15" t="str">
        <f t="shared" si="1053"/>
        <v>No</v>
      </c>
      <c r="D1095" s="18" t="str">
        <f t="shared" si="1054"/>
        <v>No</v>
      </c>
      <c r="E1095" s="18" t="str">
        <f t="shared" si="1055"/>
        <v>No</v>
      </c>
      <c r="F1095" s="18" t="str">
        <f t="shared" si="1056"/>
        <v>No</v>
      </c>
      <c r="G1095" s="18" t="str">
        <f t="shared" si="1057"/>
        <v>No</v>
      </c>
      <c r="H1095" s="18" t="str">
        <f t="shared" si="1058"/>
        <v>No</v>
      </c>
      <c r="I1095" s="18" t="str">
        <f t="shared" si="1059"/>
        <v>Yes</v>
      </c>
      <c r="J1095" s="18" t="str">
        <f t="shared" si="1060"/>
        <v>Yes</v>
      </c>
      <c r="K1095" s="21">
        <v>1093</v>
      </c>
      <c r="L1095" s="5" t="s">
        <v>2276</v>
      </c>
      <c r="M1095" s="5" t="s">
        <v>2277</v>
      </c>
      <c r="N1095" s="5" t="s">
        <v>2307</v>
      </c>
      <c r="O1095" s="5" t="s">
        <v>152</v>
      </c>
      <c r="P1095" s="5" t="s">
        <v>2664</v>
      </c>
      <c r="Q1095" s="34" t="s">
        <v>6115</v>
      </c>
      <c r="R1095" s="21">
        <v>1</v>
      </c>
      <c r="S1095" s="22"/>
      <c r="T1095" s="22"/>
      <c r="U1095" s="22"/>
      <c r="V1095" s="22"/>
      <c r="W1095" s="22"/>
      <c r="X1095" s="22"/>
      <c r="Y1095" s="22"/>
      <c r="Z1095" s="22"/>
      <c r="AA1095" s="5" t="s">
        <v>24</v>
      </c>
      <c r="AB1095" s="5" t="s">
        <v>6116</v>
      </c>
      <c r="AC1095" s="34" t="s">
        <v>6117</v>
      </c>
      <c r="AD1095" s="21">
        <v>1</v>
      </c>
    </row>
    <row r="1096" spans="1:30" x14ac:dyDescent="0.3">
      <c r="A1096" s="18" t="str">
        <f t="shared" ref="A1096:B1096" si="1134">IF(AND(ISNUMBER(SEARCH("Yes",C1096)),ISNUMBER(SEARCH("Yes",E1096)),ISNUMBER(SEARCH("Yes",G1096)),ISNUMBER(SEARCH("Yes",I1096))),"Yes","No")</f>
        <v>No</v>
      </c>
      <c r="B1096" s="18" t="str">
        <f t="shared" si="1134"/>
        <v>Yes</v>
      </c>
      <c r="C1096" s="15" t="str">
        <f t="shared" si="1053"/>
        <v>Yes</v>
      </c>
      <c r="D1096" s="18" t="str">
        <f t="shared" si="1054"/>
        <v>Yes</v>
      </c>
      <c r="E1096" s="18" t="str">
        <f t="shared" si="1055"/>
        <v>Yes</v>
      </c>
      <c r="F1096" s="18" t="str">
        <f t="shared" si="1056"/>
        <v>Yes</v>
      </c>
      <c r="G1096" s="18" t="str">
        <f t="shared" si="1057"/>
        <v>No</v>
      </c>
      <c r="H1096" s="18" t="str">
        <f t="shared" si="1058"/>
        <v>Yes</v>
      </c>
      <c r="I1096" s="18" t="str">
        <f t="shared" si="1059"/>
        <v>Yes</v>
      </c>
      <c r="J1096" s="18" t="str">
        <f t="shared" si="1060"/>
        <v>Yes</v>
      </c>
      <c r="K1096" s="21">
        <v>1094</v>
      </c>
      <c r="L1096" s="5" t="s">
        <v>297</v>
      </c>
      <c r="M1096" s="5" t="s">
        <v>381</v>
      </c>
      <c r="N1096" s="5" t="s">
        <v>2307</v>
      </c>
      <c r="O1096" s="5" t="s">
        <v>24</v>
      </c>
      <c r="P1096" s="5" t="s">
        <v>6118</v>
      </c>
      <c r="Q1096" s="34" t="s">
        <v>6119</v>
      </c>
      <c r="R1096" s="21">
        <v>1</v>
      </c>
      <c r="S1096" s="5" t="s">
        <v>24</v>
      </c>
      <c r="T1096" s="5" t="s">
        <v>6120</v>
      </c>
      <c r="U1096" s="34" t="s">
        <v>6121</v>
      </c>
      <c r="V1096" s="21">
        <v>1</v>
      </c>
      <c r="W1096" s="5" t="s">
        <v>152</v>
      </c>
      <c r="X1096" s="5" t="s">
        <v>6122</v>
      </c>
      <c r="Y1096" s="34" t="s">
        <v>6123</v>
      </c>
      <c r="Z1096" s="21">
        <v>1</v>
      </c>
      <c r="AA1096" s="5" t="s">
        <v>2310</v>
      </c>
      <c r="AB1096" s="5" t="s">
        <v>3979</v>
      </c>
      <c r="AC1096" s="34" t="s">
        <v>6124</v>
      </c>
      <c r="AD1096" s="21">
        <v>1</v>
      </c>
    </row>
    <row r="1097" spans="1:30" x14ac:dyDescent="0.3">
      <c r="A1097" s="18" t="str">
        <f t="shared" ref="A1097:B1097" si="1135">IF(AND(ISNUMBER(SEARCH("Yes",C1097)),ISNUMBER(SEARCH("Yes",E1097)),ISNUMBER(SEARCH("Yes",G1097)),ISNUMBER(SEARCH("Yes",I1097))),"Yes","No")</f>
        <v>No</v>
      </c>
      <c r="B1097" s="18" t="str">
        <f t="shared" si="1135"/>
        <v>No</v>
      </c>
      <c r="C1097" s="15" t="str">
        <f t="shared" si="1053"/>
        <v>No</v>
      </c>
      <c r="D1097" s="18" t="str">
        <f t="shared" si="1054"/>
        <v>No</v>
      </c>
      <c r="E1097" s="18" t="str">
        <f t="shared" si="1055"/>
        <v>No</v>
      </c>
      <c r="F1097" s="18" t="str">
        <f t="shared" si="1056"/>
        <v>No</v>
      </c>
      <c r="G1097" s="18" t="str">
        <f t="shared" si="1057"/>
        <v>No</v>
      </c>
      <c r="H1097" s="18" t="str">
        <f t="shared" si="1058"/>
        <v>No</v>
      </c>
      <c r="I1097" s="18" t="str">
        <f t="shared" si="1059"/>
        <v>No</v>
      </c>
      <c r="J1097" s="18" t="str">
        <f t="shared" si="1060"/>
        <v>No</v>
      </c>
      <c r="K1097" s="21">
        <v>1095</v>
      </c>
      <c r="L1097" s="5" t="s">
        <v>2278</v>
      </c>
      <c r="M1097" s="5" t="s">
        <v>2279</v>
      </c>
      <c r="N1097" s="5" t="s">
        <v>2307</v>
      </c>
      <c r="O1097" s="5" t="s">
        <v>152</v>
      </c>
      <c r="P1097" s="5" t="s">
        <v>6125</v>
      </c>
      <c r="Q1097" s="34" t="s">
        <v>6126</v>
      </c>
      <c r="R1097" s="21">
        <v>1</v>
      </c>
      <c r="S1097" s="22"/>
      <c r="T1097" s="22"/>
      <c r="U1097" s="22"/>
      <c r="V1097" s="22"/>
      <c r="W1097" s="22"/>
      <c r="X1097" s="22"/>
      <c r="Y1097" s="22"/>
      <c r="Z1097" s="22"/>
      <c r="AA1097" s="5" t="s">
        <v>152</v>
      </c>
      <c r="AB1097" s="5" t="s">
        <v>5619</v>
      </c>
      <c r="AC1097" s="34" t="s">
        <v>6127</v>
      </c>
      <c r="AD1097" s="21">
        <v>1</v>
      </c>
    </row>
    <row r="1098" spans="1:30" x14ac:dyDescent="0.3">
      <c r="A1098" s="18" t="str">
        <f t="shared" ref="A1098:B1098" si="1136">IF(AND(ISNUMBER(SEARCH("Yes",C1098)),ISNUMBER(SEARCH("Yes",E1098)),ISNUMBER(SEARCH("Yes",G1098)),ISNUMBER(SEARCH("Yes",I1098))),"Yes","No")</f>
        <v>Yes</v>
      </c>
      <c r="B1098" s="18" t="str">
        <f t="shared" si="1136"/>
        <v>Yes</v>
      </c>
      <c r="C1098" s="15" t="str">
        <f t="shared" si="1053"/>
        <v>Yes</v>
      </c>
      <c r="D1098" s="18" t="str">
        <f t="shared" si="1054"/>
        <v>Yes</v>
      </c>
      <c r="E1098" s="18" t="str">
        <f t="shared" si="1055"/>
        <v>Yes</v>
      </c>
      <c r="F1098" s="18" t="str">
        <f t="shared" si="1056"/>
        <v>Yes</v>
      </c>
      <c r="G1098" s="18" t="str">
        <f t="shared" si="1057"/>
        <v>Yes</v>
      </c>
      <c r="H1098" s="18" t="str">
        <f t="shared" si="1058"/>
        <v>Yes</v>
      </c>
      <c r="I1098" s="18" t="str">
        <f t="shared" si="1059"/>
        <v>Yes</v>
      </c>
      <c r="J1098" s="18" t="str">
        <f t="shared" si="1060"/>
        <v>Yes</v>
      </c>
      <c r="K1098" s="21">
        <v>1096</v>
      </c>
      <c r="L1098" s="5" t="s">
        <v>176</v>
      </c>
      <c r="M1098" s="5" t="s">
        <v>177</v>
      </c>
      <c r="N1098" s="5" t="s">
        <v>2307</v>
      </c>
      <c r="O1098" s="5" t="s">
        <v>24</v>
      </c>
      <c r="P1098" s="5" t="s">
        <v>6128</v>
      </c>
      <c r="Q1098" s="34" t="s">
        <v>6129</v>
      </c>
      <c r="R1098" s="21">
        <v>1</v>
      </c>
      <c r="S1098" s="5" t="s">
        <v>24</v>
      </c>
      <c r="T1098" s="5" t="s">
        <v>6130</v>
      </c>
      <c r="U1098" s="34" t="s">
        <v>6131</v>
      </c>
      <c r="V1098" s="21">
        <v>1</v>
      </c>
      <c r="W1098" s="5" t="s">
        <v>2310</v>
      </c>
      <c r="X1098" s="5" t="s">
        <v>6132</v>
      </c>
      <c r="Y1098" s="34" t="s">
        <v>6133</v>
      </c>
      <c r="Z1098" s="21">
        <v>1</v>
      </c>
      <c r="AA1098" s="5" t="s">
        <v>2310</v>
      </c>
      <c r="AB1098" s="5" t="s">
        <v>6134</v>
      </c>
      <c r="AC1098" s="34" t="s">
        <v>6135</v>
      </c>
      <c r="AD1098" s="21">
        <v>1</v>
      </c>
    </row>
    <row r="1099" spans="1:30" x14ac:dyDescent="0.3">
      <c r="A1099" s="18" t="str">
        <f t="shared" ref="A1099:B1099" si="1137">IF(AND(ISNUMBER(SEARCH("Yes",C1099)),ISNUMBER(SEARCH("Yes",E1099)),ISNUMBER(SEARCH("Yes",G1099)),ISNUMBER(SEARCH("Yes",I1099))),"Yes","No")</f>
        <v>Yes</v>
      </c>
      <c r="B1099" s="18" t="str">
        <f t="shared" si="1137"/>
        <v>Yes</v>
      </c>
      <c r="C1099" s="15" t="str">
        <f t="shared" si="1053"/>
        <v>Yes</v>
      </c>
      <c r="D1099" s="18" t="str">
        <f t="shared" si="1054"/>
        <v>Yes</v>
      </c>
      <c r="E1099" s="18" t="str">
        <f t="shared" si="1055"/>
        <v>Yes</v>
      </c>
      <c r="F1099" s="18" t="str">
        <f t="shared" si="1056"/>
        <v>Yes</v>
      </c>
      <c r="G1099" s="18" t="str">
        <f t="shared" si="1057"/>
        <v>Yes</v>
      </c>
      <c r="H1099" s="18" t="str">
        <f t="shared" si="1058"/>
        <v>Yes</v>
      </c>
      <c r="I1099" s="18" t="str">
        <f t="shared" si="1059"/>
        <v>Yes</v>
      </c>
      <c r="J1099" s="18" t="str">
        <f t="shared" si="1060"/>
        <v>Yes</v>
      </c>
      <c r="K1099" s="21">
        <v>1097</v>
      </c>
      <c r="L1099" s="5" t="s">
        <v>120</v>
      </c>
      <c r="M1099" s="5" t="s">
        <v>148</v>
      </c>
      <c r="N1099" s="5" t="s">
        <v>2307</v>
      </c>
      <c r="O1099" s="5" t="s">
        <v>24</v>
      </c>
      <c r="P1099" s="5" t="s">
        <v>4711</v>
      </c>
      <c r="Q1099" s="34" t="s">
        <v>6136</v>
      </c>
      <c r="R1099" s="21">
        <v>1</v>
      </c>
      <c r="S1099" s="5" t="s">
        <v>24</v>
      </c>
      <c r="T1099" s="5" t="s">
        <v>6137</v>
      </c>
      <c r="U1099" s="34" t="s">
        <v>6138</v>
      </c>
      <c r="V1099" s="21">
        <v>1</v>
      </c>
      <c r="W1099" s="5" t="s">
        <v>24</v>
      </c>
      <c r="X1099" s="5" t="s">
        <v>6139</v>
      </c>
      <c r="Y1099" s="34" t="s">
        <v>6140</v>
      </c>
      <c r="Z1099" s="21">
        <v>1</v>
      </c>
      <c r="AA1099" s="5" t="s">
        <v>24</v>
      </c>
      <c r="AB1099" s="5" t="s">
        <v>6141</v>
      </c>
      <c r="AC1099" s="34" t="s">
        <v>6142</v>
      </c>
      <c r="AD1099" s="21">
        <v>1</v>
      </c>
    </row>
  </sheetData>
  <conditionalFormatting sqref="A2:J1099">
    <cfRule type="containsText" dxfId="11" priority="1" operator="containsText" text="Maybe">
      <formula>NOT(ISERROR(SEARCH(("Maybe"),(A2))))</formula>
    </cfRule>
  </conditionalFormatting>
  <conditionalFormatting sqref="A2:J1099">
    <cfRule type="containsText" dxfId="10" priority="2" operator="containsText" text="Yes">
      <formula>NOT(ISERROR(SEARCH(("Yes"),(A2))))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D1099"/>
  <sheetViews>
    <sheetView workbookViewId="0"/>
  </sheetViews>
  <sheetFormatPr defaultColWidth="14.44140625" defaultRowHeight="15" customHeight="1" x14ac:dyDescent="0.3"/>
  <cols>
    <col min="1" max="8" width="12" customWidth="1"/>
  </cols>
  <sheetData>
    <row r="1" spans="1:30" x14ac:dyDescent="0.3">
      <c r="A1" s="2" t="s">
        <v>2280</v>
      </c>
      <c r="B1" s="2" t="s">
        <v>2281</v>
      </c>
      <c r="C1" s="16" t="s">
        <v>2282</v>
      </c>
      <c r="D1" s="2" t="s">
        <v>2283</v>
      </c>
      <c r="E1" s="2" t="s">
        <v>2284</v>
      </c>
      <c r="F1" s="2" t="s">
        <v>2285</v>
      </c>
      <c r="G1" s="2" t="s">
        <v>2286</v>
      </c>
      <c r="H1" s="2" t="s">
        <v>2287</v>
      </c>
      <c r="I1" s="2" t="s">
        <v>2288</v>
      </c>
      <c r="J1" s="2" t="s">
        <v>2289</v>
      </c>
      <c r="K1" s="5" t="s">
        <v>6143</v>
      </c>
      <c r="L1" s="5" t="s">
        <v>4</v>
      </c>
      <c r="M1" s="5" t="s">
        <v>5</v>
      </c>
      <c r="N1" s="5" t="s">
        <v>2290</v>
      </c>
      <c r="O1" s="5" t="s">
        <v>2291</v>
      </c>
      <c r="P1" s="5" t="s">
        <v>2292</v>
      </c>
      <c r="Q1" s="5" t="s">
        <v>2293</v>
      </c>
      <c r="R1" s="5" t="s">
        <v>2294</v>
      </c>
      <c r="S1" s="5" t="s">
        <v>2295</v>
      </c>
      <c r="T1" s="5" t="s">
        <v>2296</v>
      </c>
      <c r="U1" s="5" t="s">
        <v>2297</v>
      </c>
      <c r="V1" s="5" t="s">
        <v>2298</v>
      </c>
      <c r="W1" s="5" t="s">
        <v>2299</v>
      </c>
      <c r="X1" s="5" t="s">
        <v>2300</v>
      </c>
      <c r="Y1" s="5" t="s">
        <v>2301</v>
      </c>
      <c r="Z1" s="5" t="s">
        <v>2302</v>
      </c>
      <c r="AA1" s="5" t="s">
        <v>2303</v>
      </c>
      <c r="AB1" s="5" t="s">
        <v>2304</v>
      </c>
      <c r="AC1" s="5" t="s">
        <v>2305</v>
      </c>
      <c r="AD1" s="5" t="s">
        <v>2306</v>
      </c>
    </row>
    <row r="2" spans="1:30" x14ac:dyDescent="0.3">
      <c r="A2" s="18" t="str">
        <f t="shared" ref="A2:B2" si="0">IF(AND(ISNUMBER(SEARCH("Yes",C2)),ISNUMBER(SEARCH("Yes",E2)),ISNUMBER(SEARCH("Yes",G2)),ISNUMBER(SEARCH("Yes",I2))),"Yes","No")</f>
        <v>No</v>
      </c>
      <c r="B2" s="18" t="str">
        <f t="shared" si="0"/>
        <v>No</v>
      </c>
      <c r="C2" s="15" t="str">
        <f t="shared" ref="C2:C256" si="1">IF(ISNUMBER(SEARCH("No;",Q2)),"No","Yes")</f>
        <v>No</v>
      </c>
      <c r="D2" s="18" t="str">
        <f t="shared" ref="D2:D256" si="2">IF(ISNUMBER(SEARCH("No",O2)),"No","Yes")</f>
        <v>No</v>
      </c>
      <c r="E2" s="18" t="str">
        <f t="shared" ref="E2:E256" si="3">IF(ISNUMBER(SEARCH("No;",U2)),"No",IF(ISBLANK(U2),"No","Yes"))</f>
        <v>No</v>
      </c>
      <c r="F2" s="18" t="str">
        <f t="shared" ref="F2:F256" si="4">IF(ISNUMBER(SEARCH("No;",S2)),"No",IF(ISBLANK(S2),"No","Yes"))</f>
        <v>No</v>
      </c>
      <c r="G2" s="18" t="str">
        <f t="shared" ref="G2:G256" si="5">IF(ISNUMBER(SEARCH("No;",Y2)),"No",IF(ISBLANK(Y2),"No","Yes"))</f>
        <v>No</v>
      </c>
      <c r="H2" s="18" t="str">
        <f t="shared" ref="H2:H256" si="6">IF(ISNUMBER(SEARCH("No;",W2)),"No",IF(ISBLANK(W2),"No","Yes"))</f>
        <v>No</v>
      </c>
      <c r="I2" s="18" t="str">
        <f t="shared" ref="I2:I256" si="7">IF(ISNUMBER(SEARCH("No;",AC2)),"No",IF(ISBLANK(AC2),"No","Yes"))</f>
        <v>Yes</v>
      </c>
      <c r="J2" s="18" t="str">
        <f t="shared" ref="J2:J256" si="8">IF(ISNUMBER(SEARCH("No",AA2)),"No",IF(ISBLANK(AA2),"No","Yes"))</f>
        <v>Yes</v>
      </c>
      <c r="K2" s="21">
        <v>0</v>
      </c>
      <c r="L2" s="5" t="s">
        <v>438</v>
      </c>
      <c r="M2" s="5" t="s">
        <v>439</v>
      </c>
      <c r="N2" s="5" t="s">
        <v>2307</v>
      </c>
      <c r="O2" s="5" t="s">
        <v>152</v>
      </c>
      <c r="P2" s="5" t="s">
        <v>2983</v>
      </c>
      <c r="Q2" s="34" t="s">
        <v>6144</v>
      </c>
      <c r="R2" s="21">
        <v>1</v>
      </c>
      <c r="S2" s="35"/>
      <c r="T2" s="35"/>
      <c r="U2" s="35"/>
      <c r="V2" s="35"/>
      <c r="W2" s="35"/>
      <c r="X2" s="35"/>
      <c r="Y2" s="35"/>
      <c r="Z2" s="35"/>
      <c r="AA2" s="5" t="s">
        <v>2310</v>
      </c>
      <c r="AB2" s="5" t="s">
        <v>6145</v>
      </c>
      <c r="AC2" s="34" t="s">
        <v>6146</v>
      </c>
      <c r="AD2" s="21">
        <v>1</v>
      </c>
    </row>
    <row r="3" spans="1:30" x14ac:dyDescent="0.3">
      <c r="A3" s="18" t="str">
        <f t="shared" ref="A3:B3" si="9">IF(AND(ISNUMBER(SEARCH("Yes",C3)),ISNUMBER(SEARCH("Yes",E3)),ISNUMBER(SEARCH("Yes",G3)),ISNUMBER(SEARCH("Yes",I3))),"Yes","No")</f>
        <v>No</v>
      </c>
      <c r="B3" s="18" t="str">
        <f t="shared" si="9"/>
        <v>No</v>
      </c>
      <c r="C3" s="15" t="str">
        <f t="shared" si="1"/>
        <v>No</v>
      </c>
      <c r="D3" s="18" t="str">
        <f t="shared" si="2"/>
        <v>No</v>
      </c>
      <c r="E3" s="18" t="str">
        <f t="shared" si="3"/>
        <v>No</v>
      </c>
      <c r="F3" s="18" t="str">
        <f t="shared" si="4"/>
        <v>No</v>
      </c>
      <c r="G3" s="18" t="str">
        <f t="shared" si="5"/>
        <v>No</v>
      </c>
      <c r="H3" s="18" t="str">
        <f t="shared" si="6"/>
        <v>No</v>
      </c>
      <c r="I3" s="18" t="str">
        <f t="shared" si="7"/>
        <v>Yes</v>
      </c>
      <c r="J3" s="18" t="str">
        <f t="shared" si="8"/>
        <v>Yes</v>
      </c>
      <c r="K3" s="21">
        <v>1</v>
      </c>
      <c r="L3" s="5" t="s">
        <v>440</v>
      </c>
      <c r="M3" s="5" t="s">
        <v>441</v>
      </c>
      <c r="N3" s="5" t="s">
        <v>2307</v>
      </c>
      <c r="O3" s="5" t="s">
        <v>152</v>
      </c>
      <c r="P3" s="5" t="s">
        <v>2325</v>
      </c>
      <c r="Q3" s="34" t="s">
        <v>6147</v>
      </c>
      <c r="R3" s="21">
        <v>1</v>
      </c>
      <c r="S3" s="35"/>
      <c r="T3" s="35"/>
      <c r="U3" s="35"/>
      <c r="V3" s="35"/>
      <c r="W3" s="35"/>
      <c r="X3" s="35"/>
      <c r="Y3" s="35"/>
      <c r="Z3" s="35"/>
      <c r="AA3" s="5" t="s">
        <v>2310</v>
      </c>
      <c r="AB3" s="5" t="s">
        <v>2315</v>
      </c>
      <c r="AC3" s="34" t="s">
        <v>2316</v>
      </c>
      <c r="AD3" s="21">
        <v>1</v>
      </c>
    </row>
    <row r="4" spans="1:30" x14ac:dyDescent="0.3">
      <c r="A4" s="18" t="str">
        <f t="shared" ref="A4:B4" si="10">IF(AND(ISNUMBER(SEARCH("Yes",C4)),ISNUMBER(SEARCH("Yes",E4)),ISNUMBER(SEARCH("Yes",G4)),ISNUMBER(SEARCH("Yes",I4))),"Yes","No")</f>
        <v>No</v>
      </c>
      <c r="B4" s="18" t="str">
        <f t="shared" si="10"/>
        <v>No</v>
      </c>
      <c r="C4" s="15" t="str">
        <f t="shared" si="1"/>
        <v>No</v>
      </c>
      <c r="D4" s="18" t="str">
        <f t="shared" si="2"/>
        <v>No</v>
      </c>
      <c r="E4" s="18" t="str">
        <f t="shared" si="3"/>
        <v>No</v>
      </c>
      <c r="F4" s="18" t="str">
        <f t="shared" si="4"/>
        <v>No</v>
      </c>
      <c r="G4" s="18" t="str">
        <f t="shared" si="5"/>
        <v>No</v>
      </c>
      <c r="H4" s="18" t="str">
        <f t="shared" si="6"/>
        <v>No</v>
      </c>
      <c r="I4" s="18" t="str">
        <f t="shared" si="7"/>
        <v>Yes</v>
      </c>
      <c r="J4" s="18" t="str">
        <f t="shared" si="8"/>
        <v>Yes</v>
      </c>
      <c r="K4" s="21">
        <v>2</v>
      </c>
      <c r="L4" s="5" t="s">
        <v>442</v>
      </c>
      <c r="M4" s="5" t="s">
        <v>443</v>
      </c>
      <c r="N4" s="5" t="s">
        <v>2307</v>
      </c>
      <c r="O4" s="5" t="s">
        <v>152</v>
      </c>
      <c r="P4" s="5" t="s">
        <v>2664</v>
      </c>
      <c r="Q4" s="34" t="s">
        <v>6148</v>
      </c>
      <c r="R4" s="21">
        <v>1</v>
      </c>
      <c r="S4" s="35"/>
      <c r="T4" s="35"/>
      <c r="U4" s="35"/>
      <c r="V4" s="35"/>
      <c r="W4" s="35"/>
      <c r="X4" s="35"/>
      <c r="Y4" s="35"/>
      <c r="Z4" s="35"/>
      <c r="AA4" s="5" t="s">
        <v>2310</v>
      </c>
      <c r="AB4" s="5" t="s">
        <v>2319</v>
      </c>
      <c r="AC4" s="34" t="s">
        <v>2320</v>
      </c>
      <c r="AD4" s="21">
        <v>1</v>
      </c>
    </row>
    <row r="5" spans="1:30" x14ac:dyDescent="0.3">
      <c r="A5" s="18" t="str">
        <f t="shared" ref="A5:B5" si="11">IF(AND(ISNUMBER(SEARCH("Yes",C5)),ISNUMBER(SEARCH("Yes",E5)),ISNUMBER(SEARCH("Yes",G5)),ISNUMBER(SEARCH("Yes",I5))),"Yes","No")</f>
        <v>No</v>
      </c>
      <c r="B5" s="18" t="str">
        <f t="shared" si="11"/>
        <v>No</v>
      </c>
      <c r="C5" s="15" t="str">
        <f t="shared" si="1"/>
        <v>No</v>
      </c>
      <c r="D5" s="18" t="str">
        <f t="shared" si="2"/>
        <v>No</v>
      </c>
      <c r="E5" s="18" t="str">
        <f t="shared" si="3"/>
        <v>No</v>
      </c>
      <c r="F5" s="18" t="str">
        <f t="shared" si="4"/>
        <v>No</v>
      </c>
      <c r="G5" s="18" t="str">
        <f t="shared" si="5"/>
        <v>No</v>
      </c>
      <c r="H5" s="18" t="str">
        <f t="shared" si="6"/>
        <v>No</v>
      </c>
      <c r="I5" s="18" t="str">
        <f t="shared" si="7"/>
        <v>Yes</v>
      </c>
      <c r="J5" s="18" t="str">
        <f t="shared" si="8"/>
        <v>Yes</v>
      </c>
      <c r="K5" s="21">
        <v>3</v>
      </c>
      <c r="L5" s="5" t="s">
        <v>444</v>
      </c>
      <c r="M5" s="5" t="s">
        <v>445</v>
      </c>
      <c r="N5" s="5" t="s">
        <v>2307</v>
      </c>
      <c r="O5" s="5" t="s">
        <v>152</v>
      </c>
      <c r="P5" s="5" t="s">
        <v>2664</v>
      </c>
      <c r="Q5" s="34" t="s">
        <v>6149</v>
      </c>
      <c r="R5" s="21">
        <v>1</v>
      </c>
      <c r="S5" s="35"/>
      <c r="T5" s="35"/>
      <c r="U5" s="35"/>
      <c r="V5" s="35"/>
      <c r="W5" s="35"/>
      <c r="X5" s="35"/>
      <c r="Y5" s="35"/>
      <c r="Z5" s="35"/>
      <c r="AA5" s="5" t="s">
        <v>2310</v>
      </c>
      <c r="AB5" s="5" t="s">
        <v>2323</v>
      </c>
      <c r="AC5" s="34" t="s">
        <v>2324</v>
      </c>
      <c r="AD5" s="21">
        <v>1</v>
      </c>
    </row>
    <row r="6" spans="1:30" x14ac:dyDescent="0.3">
      <c r="A6" s="18" t="str">
        <f t="shared" ref="A6:B6" si="12">IF(AND(ISNUMBER(SEARCH("Yes",C6)),ISNUMBER(SEARCH("Yes",E6)),ISNUMBER(SEARCH("Yes",G6)),ISNUMBER(SEARCH("Yes",I6))),"Yes","No")</f>
        <v>No</v>
      </c>
      <c r="B6" s="18" t="str">
        <f t="shared" si="12"/>
        <v>No</v>
      </c>
      <c r="C6" s="15" t="str">
        <f t="shared" si="1"/>
        <v>No</v>
      </c>
      <c r="D6" s="18" t="str">
        <f t="shared" si="2"/>
        <v>No</v>
      </c>
      <c r="E6" s="18" t="str">
        <f t="shared" si="3"/>
        <v>No</v>
      </c>
      <c r="F6" s="18" t="str">
        <f t="shared" si="4"/>
        <v>No</v>
      </c>
      <c r="G6" s="18" t="str">
        <f t="shared" si="5"/>
        <v>No</v>
      </c>
      <c r="H6" s="18" t="str">
        <f t="shared" si="6"/>
        <v>No</v>
      </c>
      <c r="I6" s="18" t="str">
        <f t="shared" si="7"/>
        <v>Yes</v>
      </c>
      <c r="J6" s="18" t="str">
        <f t="shared" si="8"/>
        <v>Yes</v>
      </c>
      <c r="K6" s="21">
        <v>4</v>
      </c>
      <c r="L6" s="5" t="s">
        <v>446</v>
      </c>
      <c r="M6" s="5" t="s">
        <v>447</v>
      </c>
      <c r="N6" s="5" t="s">
        <v>2307</v>
      </c>
      <c r="O6" s="5" t="s">
        <v>152</v>
      </c>
      <c r="P6" s="5" t="s">
        <v>2537</v>
      </c>
      <c r="Q6" s="34" t="s">
        <v>6150</v>
      </c>
      <c r="R6" s="21">
        <v>1</v>
      </c>
      <c r="S6" s="35"/>
      <c r="T6" s="35"/>
      <c r="U6" s="35"/>
      <c r="V6" s="35"/>
      <c r="W6" s="35"/>
      <c r="X6" s="35"/>
      <c r="Y6" s="35"/>
      <c r="Z6" s="35"/>
      <c r="AA6" s="5" t="s">
        <v>2310</v>
      </c>
      <c r="AB6" s="5" t="s">
        <v>6151</v>
      </c>
      <c r="AC6" s="34" t="s">
        <v>6152</v>
      </c>
      <c r="AD6" s="21">
        <v>1</v>
      </c>
    </row>
    <row r="7" spans="1:30" x14ac:dyDescent="0.3">
      <c r="A7" s="18" t="str">
        <f t="shared" ref="A7:B7" si="13">IF(AND(ISNUMBER(SEARCH("Yes",C7)),ISNUMBER(SEARCH("Yes",E7)),ISNUMBER(SEARCH("Yes",G7)),ISNUMBER(SEARCH("Yes",I7))),"Yes","No")</f>
        <v>No</v>
      </c>
      <c r="B7" s="18" t="str">
        <f t="shared" si="13"/>
        <v>No</v>
      </c>
      <c r="C7" s="15" t="str">
        <f t="shared" si="1"/>
        <v>No</v>
      </c>
      <c r="D7" s="18" t="str">
        <f t="shared" si="2"/>
        <v>No</v>
      </c>
      <c r="E7" s="18" t="str">
        <f t="shared" si="3"/>
        <v>No</v>
      </c>
      <c r="F7" s="18" t="str">
        <f t="shared" si="4"/>
        <v>No</v>
      </c>
      <c r="G7" s="18" t="str">
        <f t="shared" si="5"/>
        <v>No</v>
      </c>
      <c r="H7" s="18" t="str">
        <f t="shared" si="6"/>
        <v>No</v>
      </c>
      <c r="I7" s="18" t="str">
        <f t="shared" si="7"/>
        <v>Yes</v>
      </c>
      <c r="J7" s="18" t="str">
        <f t="shared" si="8"/>
        <v>Yes</v>
      </c>
      <c r="K7" s="21">
        <v>5</v>
      </c>
      <c r="L7" s="5" t="s">
        <v>448</v>
      </c>
      <c r="M7" s="5" t="s">
        <v>449</v>
      </c>
      <c r="N7" s="5" t="s">
        <v>2307</v>
      </c>
      <c r="O7" s="5" t="s">
        <v>152</v>
      </c>
      <c r="P7" s="5" t="s">
        <v>3127</v>
      </c>
      <c r="Q7" s="34" t="s">
        <v>6153</v>
      </c>
      <c r="R7" s="21">
        <v>1</v>
      </c>
      <c r="S7" s="35"/>
      <c r="T7" s="35"/>
      <c r="U7" s="35"/>
      <c r="V7" s="35"/>
      <c r="W7" s="35"/>
      <c r="X7" s="35"/>
      <c r="Y7" s="35"/>
      <c r="Z7" s="35"/>
      <c r="AA7" s="5" t="s">
        <v>24</v>
      </c>
      <c r="AB7" s="5" t="s">
        <v>2331</v>
      </c>
      <c r="AC7" s="34" t="s">
        <v>2332</v>
      </c>
      <c r="AD7" s="21">
        <v>1</v>
      </c>
    </row>
    <row r="8" spans="1:30" x14ac:dyDescent="0.3">
      <c r="A8" s="18" t="str">
        <f t="shared" ref="A8:B8" si="14">IF(AND(ISNUMBER(SEARCH("Yes",C8)),ISNUMBER(SEARCH("Yes",E8)),ISNUMBER(SEARCH("Yes",G8)),ISNUMBER(SEARCH("Yes",I8))),"Yes","No")</f>
        <v>No</v>
      </c>
      <c r="B8" s="18" t="str">
        <f t="shared" si="14"/>
        <v>No</v>
      </c>
      <c r="C8" s="15" t="str">
        <f t="shared" si="1"/>
        <v>No</v>
      </c>
      <c r="D8" s="18" t="str">
        <f t="shared" si="2"/>
        <v>No</v>
      </c>
      <c r="E8" s="18" t="str">
        <f t="shared" si="3"/>
        <v>No</v>
      </c>
      <c r="F8" s="18" t="str">
        <f t="shared" si="4"/>
        <v>No</v>
      </c>
      <c r="G8" s="18" t="str">
        <f t="shared" si="5"/>
        <v>No</v>
      </c>
      <c r="H8" s="18" t="str">
        <f t="shared" si="6"/>
        <v>No</v>
      </c>
      <c r="I8" s="18" t="str">
        <f t="shared" si="7"/>
        <v>Yes</v>
      </c>
      <c r="J8" s="18" t="str">
        <f t="shared" si="8"/>
        <v>Yes</v>
      </c>
      <c r="K8" s="21">
        <v>6</v>
      </c>
      <c r="L8" s="5" t="s">
        <v>450</v>
      </c>
      <c r="M8" s="5" t="s">
        <v>451</v>
      </c>
      <c r="N8" s="5" t="s">
        <v>2307</v>
      </c>
      <c r="O8" s="5" t="s">
        <v>152</v>
      </c>
      <c r="P8" s="5" t="s">
        <v>6154</v>
      </c>
      <c r="Q8" s="34" t="s">
        <v>6155</v>
      </c>
      <c r="R8" s="21">
        <v>1</v>
      </c>
      <c r="S8" s="35"/>
      <c r="T8" s="35"/>
      <c r="U8" s="35"/>
      <c r="V8" s="35"/>
      <c r="W8" s="35"/>
      <c r="X8" s="35"/>
      <c r="Y8" s="35"/>
      <c r="Z8" s="35"/>
      <c r="AA8" s="5" t="s">
        <v>2310</v>
      </c>
      <c r="AB8" s="5" t="s">
        <v>6156</v>
      </c>
      <c r="AC8" s="34" t="s">
        <v>6157</v>
      </c>
      <c r="AD8" s="21">
        <v>1</v>
      </c>
    </row>
    <row r="9" spans="1:30" x14ac:dyDescent="0.3">
      <c r="A9" s="18" t="str">
        <f t="shared" ref="A9:B9" si="15">IF(AND(ISNUMBER(SEARCH("Yes",C9)),ISNUMBER(SEARCH("Yes",E9)),ISNUMBER(SEARCH("Yes",G9)),ISNUMBER(SEARCH("Yes",I9))),"Yes","No")</f>
        <v>No</v>
      </c>
      <c r="B9" s="18" t="str">
        <f t="shared" si="15"/>
        <v>No</v>
      </c>
      <c r="C9" s="15" t="str">
        <f t="shared" si="1"/>
        <v>No</v>
      </c>
      <c r="D9" s="18" t="str">
        <f t="shared" si="2"/>
        <v>No</v>
      </c>
      <c r="E9" s="18" t="str">
        <f t="shared" si="3"/>
        <v>No</v>
      </c>
      <c r="F9" s="18" t="str">
        <f t="shared" si="4"/>
        <v>No</v>
      </c>
      <c r="G9" s="18" t="str">
        <f t="shared" si="5"/>
        <v>No</v>
      </c>
      <c r="H9" s="18" t="str">
        <f t="shared" si="6"/>
        <v>No</v>
      </c>
      <c r="I9" s="18" t="str">
        <f t="shared" si="7"/>
        <v>Yes</v>
      </c>
      <c r="J9" s="18" t="str">
        <f t="shared" si="8"/>
        <v>Yes</v>
      </c>
      <c r="K9" s="21">
        <v>7</v>
      </c>
      <c r="L9" s="5" t="s">
        <v>452</v>
      </c>
      <c r="M9" s="5" t="s">
        <v>2337</v>
      </c>
      <c r="N9" s="5" t="s">
        <v>2307</v>
      </c>
      <c r="O9" s="5" t="s">
        <v>152</v>
      </c>
      <c r="P9" s="5" t="s">
        <v>6158</v>
      </c>
      <c r="Q9" s="34" t="s">
        <v>6159</v>
      </c>
      <c r="R9" s="21">
        <v>1</v>
      </c>
      <c r="S9" s="35"/>
      <c r="T9" s="35"/>
      <c r="U9" s="35"/>
      <c r="V9" s="35"/>
      <c r="W9" s="35"/>
      <c r="X9" s="35"/>
      <c r="Y9" s="35"/>
      <c r="Z9" s="35"/>
      <c r="AA9" s="5" t="s">
        <v>2310</v>
      </c>
      <c r="AB9" s="5" t="s">
        <v>3918</v>
      </c>
      <c r="AC9" s="34" t="s">
        <v>2471</v>
      </c>
      <c r="AD9" s="21">
        <v>1</v>
      </c>
    </row>
    <row r="10" spans="1:30" x14ac:dyDescent="0.3">
      <c r="A10" s="18" t="str">
        <f t="shared" ref="A10:B10" si="16">IF(AND(ISNUMBER(SEARCH("Yes",C10)),ISNUMBER(SEARCH("Yes",E10)),ISNUMBER(SEARCH("Yes",G10)),ISNUMBER(SEARCH("Yes",I10))),"Yes","No")</f>
        <v>No</v>
      </c>
      <c r="B10" s="18" t="str">
        <f t="shared" si="16"/>
        <v>No</v>
      </c>
      <c r="C10" s="15" t="str">
        <f t="shared" si="1"/>
        <v>No</v>
      </c>
      <c r="D10" s="18" t="str">
        <f t="shared" si="2"/>
        <v>No</v>
      </c>
      <c r="E10" s="18" t="str">
        <f t="shared" si="3"/>
        <v>No</v>
      </c>
      <c r="F10" s="18" t="str">
        <f t="shared" si="4"/>
        <v>No</v>
      </c>
      <c r="G10" s="18" t="str">
        <f t="shared" si="5"/>
        <v>No</v>
      </c>
      <c r="H10" s="18" t="str">
        <f t="shared" si="6"/>
        <v>No</v>
      </c>
      <c r="I10" s="18" t="str">
        <f t="shared" si="7"/>
        <v>Yes</v>
      </c>
      <c r="J10" s="18" t="str">
        <f t="shared" si="8"/>
        <v>Yes</v>
      </c>
      <c r="K10" s="21">
        <v>8</v>
      </c>
      <c r="L10" s="5" t="s">
        <v>454</v>
      </c>
      <c r="M10" s="5" t="s">
        <v>455</v>
      </c>
      <c r="N10" s="5" t="s">
        <v>2307</v>
      </c>
      <c r="O10" s="5" t="s">
        <v>152</v>
      </c>
      <c r="P10" s="5" t="s">
        <v>2435</v>
      </c>
      <c r="Q10" s="34" t="s">
        <v>6160</v>
      </c>
      <c r="R10" s="21">
        <v>1</v>
      </c>
      <c r="S10" s="35"/>
      <c r="T10" s="35"/>
      <c r="U10" s="35"/>
      <c r="V10" s="35"/>
      <c r="W10" s="35"/>
      <c r="X10" s="35"/>
      <c r="Y10" s="35"/>
      <c r="Z10" s="35"/>
      <c r="AA10" s="5" t="s">
        <v>2310</v>
      </c>
      <c r="AB10" s="5" t="s">
        <v>6161</v>
      </c>
      <c r="AC10" s="34" t="s">
        <v>6162</v>
      </c>
      <c r="AD10" s="21">
        <v>1</v>
      </c>
    </row>
    <row r="11" spans="1:30" x14ac:dyDescent="0.3">
      <c r="A11" s="18" t="str">
        <f t="shared" ref="A11:B11" si="17">IF(AND(ISNUMBER(SEARCH("Yes",C11)),ISNUMBER(SEARCH("Yes",E11)),ISNUMBER(SEARCH("Yes",G11)),ISNUMBER(SEARCH("Yes",I11))),"Yes","No")</f>
        <v>No</v>
      </c>
      <c r="B11" s="18" t="str">
        <f t="shared" si="17"/>
        <v>No</v>
      </c>
      <c r="C11" s="15" t="str">
        <f t="shared" si="1"/>
        <v>No</v>
      </c>
      <c r="D11" s="18" t="str">
        <f t="shared" si="2"/>
        <v>No</v>
      </c>
      <c r="E11" s="18" t="str">
        <f t="shared" si="3"/>
        <v>No</v>
      </c>
      <c r="F11" s="18" t="str">
        <f t="shared" si="4"/>
        <v>No</v>
      </c>
      <c r="G11" s="18" t="str">
        <f t="shared" si="5"/>
        <v>No</v>
      </c>
      <c r="H11" s="18" t="str">
        <f t="shared" si="6"/>
        <v>No</v>
      </c>
      <c r="I11" s="18" t="str">
        <f t="shared" si="7"/>
        <v>Yes</v>
      </c>
      <c r="J11" s="18" t="str">
        <f t="shared" si="8"/>
        <v>Yes</v>
      </c>
      <c r="K11" s="21">
        <v>9</v>
      </c>
      <c r="L11" s="5" t="s">
        <v>456</v>
      </c>
      <c r="M11" s="5" t="s">
        <v>457</v>
      </c>
      <c r="N11" s="5" t="s">
        <v>2307</v>
      </c>
      <c r="O11" s="5" t="s">
        <v>152</v>
      </c>
      <c r="P11" s="5" t="s">
        <v>2664</v>
      </c>
      <c r="Q11" s="34" t="s">
        <v>6163</v>
      </c>
      <c r="R11" s="21">
        <v>1</v>
      </c>
      <c r="S11" s="35"/>
      <c r="T11" s="35"/>
      <c r="U11" s="35"/>
      <c r="V11" s="35"/>
      <c r="W11" s="35"/>
      <c r="X11" s="35"/>
      <c r="Y11" s="35"/>
      <c r="Z11" s="35"/>
      <c r="AA11" s="5" t="s">
        <v>2310</v>
      </c>
      <c r="AB11" s="5" t="s">
        <v>6164</v>
      </c>
      <c r="AC11" s="34" t="s">
        <v>6165</v>
      </c>
      <c r="AD11" s="21">
        <v>1</v>
      </c>
    </row>
    <row r="12" spans="1:30" x14ac:dyDescent="0.3">
      <c r="A12" s="18" t="str">
        <f t="shared" ref="A12:B12" si="18">IF(AND(ISNUMBER(SEARCH("Yes",C12)),ISNUMBER(SEARCH("Yes",E12)),ISNUMBER(SEARCH("Yes",G12)),ISNUMBER(SEARCH("Yes",I12))),"Yes","No")</f>
        <v>No</v>
      </c>
      <c r="B12" s="18" t="str">
        <f t="shared" si="18"/>
        <v>No</v>
      </c>
      <c r="C12" s="15" t="str">
        <f t="shared" si="1"/>
        <v>No</v>
      </c>
      <c r="D12" s="18" t="str">
        <f t="shared" si="2"/>
        <v>No</v>
      </c>
      <c r="E12" s="18" t="str">
        <f t="shared" si="3"/>
        <v>No</v>
      </c>
      <c r="F12" s="18" t="str">
        <f t="shared" si="4"/>
        <v>No</v>
      </c>
      <c r="G12" s="18" t="str">
        <f t="shared" si="5"/>
        <v>No</v>
      </c>
      <c r="H12" s="18" t="str">
        <f t="shared" si="6"/>
        <v>No</v>
      </c>
      <c r="I12" s="18" t="str">
        <f t="shared" si="7"/>
        <v>Yes</v>
      </c>
      <c r="J12" s="18" t="str">
        <f t="shared" si="8"/>
        <v>Yes</v>
      </c>
      <c r="K12" s="21">
        <v>10</v>
      </c>
      <c r="L12" s="5" t="s">
        <v>458</v>
      </c>
      <c r="M12" s="5" t="s">
        <v>459</v>
      </c>
      <c r="N12" s="5" t="s">
        <v>2307</v>
      </c>
      <c r="O12" s="5" t="s">
        <v>152</v>
      </c>
      <c r="P12" s="5" t="s">
        <v>2333</v>
      </c>
      <c r="Q12" s="34" t="s">
        <v>6166</v>
      </c>
      <c r="R12" s="21">
        <v>1</v>
      </c>
      <c r="S12" s="35"/>
      <c r="T12" s="35"/>
      <c r="U12" s="35"/>
      <c r="V12" s="35"/>
      <c r="W12" s="35"/>
      <c r="X12" s="35"/>
      <c r="Y12" s="35"/>
      <c r="Z12" s="35"/>
      <c r="AA12" s="5" t="s">
        <v>2310</v>
      </c>
      <c r="AB12" s="5" t="s">
        <v>2352</v>
      </c>
      <c r="AC12" s="34" t="s">
        <v>2353</v>
      </c>
      <c r="AD12" s="21">
        <v>1</v>
      </c>
    </row>
    <row r="13" spans="1:30" x14ac:dyDescent="0.3">
      <c r="A13" s="18" t="str">
        <f t="shared" ref="A13:B13" si="19">IF(AND(ISNUMBER(SEARCH("Yes",C13)),ISNUMBER(SEARCH("Yes",E13)),ISNUMBER(SEARCH("Yes",G13)),ISNUMBER(SEARCH("Yes",I13))),"Yes","No")</f>
        <v>No</v>
      </c>
      <c r="B13" s="18" t="str">
        <f t="shared" si="19"/>
        <v>No</v>
      </c>
      <c r="C13" s="15" t="str">
        <f t="shared" si="1"/>
        <v>No</v>
      </c>
      <c r="D13" s="18" t="str">
        <f t="shared" si="2"/>
        <v>No</v>
      </c>
      <c r="E13" s="18" t="str">
        <f t="shared" si="3"/>
        <v>No</v>
      </c>
      <c r="F13" s="18" t="str">
        <f t="shared" si="4"/>
        <v>No</v>
      </c>
      <c r="G13" s="18" t="str">
        <f t="shared" si="5"/>
        <v>No</v>
      </c>
      <c r="H13" s="18" t="str">
        <f t="shared" si="6"/>
        <v>No</v>
      </c>
      <c r="I13" s="18" t="str">
        <f t="shared" si="7"/>
        <v>Yes</v>
      </c>
      <c r="J13" s="18" t="str">
        <f t="shared" si="8"/>
        <v>Yes</v>
      </c>
      <c r="K13" s="21">
        <v>11</v>
      </c>
      <c r="L13" s="5" t="s">
        <v>460</v>
      </c>
      <c r="M13" s="5" t="s">
        <v>461</v>
      </c>
      <c r="N13" s="5" t="s">
        <v>2307</v>
      </c>
      <c r="O13" s="5" t="s">
        <v>152</v>
      </c>
      <c r="P13" s="5" t="s">
        <v>2664</v>
      </c>
      <c r="Q13" s="34" t="s">
        <v>6167</v>
      </c>
      <c r="R13" s="21">
        <v>1</v>
      </c>
      <c r="S13" s="35"/>
      <c r="T13" s="35"/>
      <c r="U13" s="35"/>
      <c r="V13" s="35"/>
      <c r="W13" s="35"/>
      <c r="X13" s="35"/>
      <c r="Y13" s="35"/>
      <c r="Z13" s="35"/>
      <c r="AA13" s="5" t="s">
        <v>2310</v>
      </c>
      <c r="AB13" s="5" t="s">
        <v>2356</v>
      </c>
      <c r="AC13" s="34" t="s">
        <v>2357</v>
      </c>
      <c r="AD13" s="21">
        <v>1</v>
      </c>
    </row>
    <row r="14" spans="1:30" x14ac:dyDescent="0.3">
      <c r="A14" s="18" t="str">
        <f t="shared" ref="A14:B14" si="20">IF(AND(ISNUMBER(SEARCH("Yes",C14)),ISNUMBER(SEARCH("Yes",E14)),ISNUMBER(SEARCH("Yes",G14)),ISNUMBER(SEARCH("Yes",I14))),"Yes","No")</f>
        <v>No</v>
      </c>
      <c r="B14" s="18" t="str">
        <f t="shared" si="20"/>
        <v>No</v>
      </c>
      <c r="C14" s="15" t="str">
        <f t="shared" si="1"/>
        <v>No</v>
      </c>
      <c r="D14" s="18" t="str">
        <f t="shared" si="2"/>
        <v>Yes</v>
      </c>
      <c r="E14" s="18" t="str">
        <f t="shared" si="3"/>
        <v>No</v>
      </c>
      <c r="F14" s="18" t="str">
        <f t="shared" si="4"/>
        <v>Yes</v>
      </c>
      <c r="G14" s="18" t="str">
        <f t="shared" si="5"/>
        <v>No</v>
      </c>
      <c r="H14" s="18" t="str">
        <f t="shared" si="6"/>
        <v>No</v>
      </c>
      <c r="I14" s="18" t="str">
        <f t="shared" si="7"/>
        <v>Yes</v>
      </c>
      <c r="J14" s="18" t="str">
        <f t="shared" si="8"/>
        <v>Yes</v>
      </c>
      <c r="K14" s="21">
        <v>12</v>
      </c>
      <c r="L14" s="5" t="s">
        <v>462</v>
      </c>
      <c r="M14" s="5" t="s">
        <v>463</v>
      </c>
      <c r="N14" s="5" t="s">
        <v>2307</v>
      </c>
      <c r="O14" s="5" t="s">
        <v>2310</v>
      </c>
      <c r="P14" s="5" t="s">
        <v>6168</v>
      </c>
      <c r="Q14" s="34" t="s">
        <v>6169</v>
      </c>
      <c r="R14" s="21">
        <v>1</v>
      </c>
      <c r="S14" s="5" t="s">
        <v>152</v>
      </c>
      <c r="T14" s="5" t="s">
        <v>2360</v>
      </c>
      <c r="U14" s="34" t="s">
        <v>6170</v>
      </c>
      <c r="V14" s="21">
        <v>1</v>
      </c>
      <c r="W14" s="35"/>
      <c r="X14" s="35"/>
      <c r="Y14" s="35"/>
      <c r="Z14" s="35"/>
      <c r="AA14" s="5" t="s">
        <v>2310</v>
      </c>
      <c r="AB14" s="5" t="s">
        <v>2362</v>
      </c>
      <c r="AC14" s="34" t="s">
        <v>2363</v>
      </c>
      <c r="AD14" s="21">
        <v>1</v>
      </c>
    </row>
    <row r="15" spans="1:30" x14ac:dyDescent="0.3">
      <c r="A15" s="18" t="str">
        <f t="shared" ref="A15:B15" si="21">IF(AND(ISNUMBER(SEARCH("Yes",C15)),ISNUMBER(SEARCH("Yes",E15)),ISNUMBER(SEARCH("Yes",G15)),ISNUMBER(SEARCH("Yes",I15))),"Yes","No")</f>
        <v>Yes</v>
      </c>
      <c r="B15" s="18" t="str">
        <f t="shared" si="21"/>
        <v>No</v>
      </c>
      <c r="C15" s="15" t="str">
        <f t="shared" si="1"/>
        <v>Yes</v>
      </c>
      <c r="D15" s="18" t="str">
        <f t="shared" si="2"/>
        <v>No</v>
      </c>
      <c r="E15" s="18" t="str">
        <f t="shared" si="3"/>
        <v>Yes</v>
      </c>
      <c r="F15" s="18" t="str">
        <f t="shared" si="4"/>
        <v>Yes</v>
      </c>
      <c r="G15" s="18" t="str">
        <f t="shared" si="5"/>
        <v>Yes</v>
      </c>
      <c r="H15" s="18" t="str">
        <f t="shared" si="6"/>
        <v>Yes</v>
      </c>
      <c r="I15" s="18" t="str">
        <f t="shared" si="7"/>
        <v>Yes</v>
      </c>
      <c r="J15" s="18" t="str">
        <f t="shared" si="8"/>
        <v>Yes</v>
      </c>
      <c r="K15" s="21">
        <v>13</v>
      </c>
      <c r="L15" s="5" t="s">
        <v>67</v>
      </c>
      <c r="M15" s="5" t="s">
        <v>28</v>
      </c>
      <c r="N15" s="5" t="s">
        <v>2307</v>
      </c>
      <c r="O15" s="5" t="s">
        <v>152</v>
      </c>
      <c r="P15" s="5" t="s">
        <v>6171</v>
      </c>
      <c r="Q15" s="34" t="s">
        <v>6172</v>
      </c>
      <c r="R15" s="21">
        <v>1</v>
      </c>
      <c r="S15" s="5" t="s">
        <v>24</v>
      </c>
      <c r="T15" s="5" t="s">
        <v>6173</v>
      </c>
      <c r="U15" s="34" t="s">
        <v>6174</v>
      </c>
      <c r="V15" s="21">
        <v>1</v>
      </c>
      <c r="W15" s="5" t="s">
        <v>2310</v>
      </c>
      <c r="X15" s="5" t="s">
        <v>6175</v>
      </c>
      <c r="Y15" s="34" t="s">
        <v>6176</v>
      </c>
      <c r="Z15" s="21">
        <v>1</v>
      </c>
      <c r="AA15" s="5" t="s">
        <v>2310</v>
      </c>
      <c r="AB15" s="5" t="s">
        <v>2370</v>
      </c>
      <c r="AC15" s="34" t="s">
        <v>2371</v>
      </c>
      <c r="AD15" s="21">
        <v>1</v>
      </c>
    </row>
    <row r="16" spans="1:30" x14ac:dyDescent="0.3">
      <c r="A16" s="18" t="str">
        <f t="shared" ref="A16:B16" si="22">IF(AND(ISNUMBER(SEARCH("Yes",C16)),ISNUMBER(SEARCH("Yes",E16)),ISNUMBER(SEARCH("Yes",G16)),ISNUMBER(SEARCH("Yes",I16))),"Yes","No")</f>
        <v>Yes</v>
      </c>
      <c r="B16" s="18" t="str">
        <f t="shared" si="22"/>
        <v>Yes</v>
      </c>
      <c r="C16" s="15" t="str">
        <f t="shared" si="1"/>
        <v>Yes</v>
      </c>
      <c r="D16" s="18" t="str">
        <f t="shared" si="2"/>
        <v>Yes</v>
      </c>
      <c r="E16" s="18" t="str">
        <f t="shared" si="3"/>
        <v>Yes</v>
      </c>
      <c r="F16" s="18" t="str">
        <f t="shared" si="4"/>
        <v>Yes</v>
      </c>
      <c r="G16" s="18" t="str">
        <f t="shared" si="5"/>
        <v>Yes</v>
      </c>
      <c r="H16" s="18" t="str">
        <f t="shared" si="6"/>
        <v>Yes</v>
      </c>
      <c r="I16" s="18" t="str">
        <f t="shared" si="7"/>
        <v>Yes</v>
      </c>
      <c r="J16" s="18" t="str">
        <f t="shared" si="8"/>
        <v>Yes</v>
      </c>
      <c r="K16" s="21">
        <v>14</v>
      </c>
      <c r="L16" s="5" t="s">
        <v>22</v>
      </c>
      <c r="M16" s="5" t="s">
        <v>23</v>
      </c>
      <c r="N16" s="5" t="s">
        <v>2307</v>
      </c>
      <c r="O16" s="5" t="s">
        <v>24</v>
      </c>
      <c r="P16" s="5" t="s">
        <v>6177</v>
      </c>
      <c r="Q16" s="34" t="s">
        <v>6178</v>
      </c>
      <c r="R16" s="21">
        <v>1</v>
      </c>
      <c r="S16" s="5" t="s">
        <v>24</v>
      </c>
      <c r="T16" s="5" t="s">
        <v>6179</v>
      </c>
      <c r="U16" s="34" t="s">
        <v>2375</v>
      </c>
      <c r="V16" s="21">
        <v>1</v>
      </c>
      <c r="W16" s="5" t="s">
        <v>24</v>
      </c>
      <c r="X16" s="5" t="s">
        <v>6180</v>
      </c>
      <c r="Y16" s="34" t="s">
        <v>2377</v>
      </c>
      <c r="Z16" s="21">
        <v>1</v>
      </c>
      <c r="AA16" s="5" t="s">
        <v>2310</v>
      </c>
      <c r="AB16" s="5" t="s">
        <v>3923</v>
      </c>
      <c r="AC16" s="34" t="s">
        <v>5944</v>
      </c>
      <c r="AD16" s="21">
        <v>1</v>
      </c>
    </row>
    <row r="17" spans="1:30" x14ac:dyDescent="0.3">
      <c r="A17" s="18" t="str">
        <f t="shared" ref="A17:B17" si="23">IF(AND(ISNUMBER(SEARCH("Yes",C17)),ISNUMBER(SEARCH("Yes",E17)),ISNUMBER(SEARCH("Yes",G17)),ISNUMBER(SEARCH("Yes",I17))),"Yes","No")</f>
        <v>Yes</v>
      </c>
      <c r="B17" s="18" t="str">
        <f t="shared" si="23"/>
        <v>Yes</v>
      </c>
      <c r="C17" s="15" t="str">
        <f t="shared" si="1"/>
        <v>Yes</v>
      </c>
      <c r="D17" s="18" t="str">
        <f t="shared" si="2"/>
        <v>Yes</v>
      </c>
      <c r="E17" s="18" t="str">
        <f t="shared" si="3"/>
        <v>Yes</v>
      </c>
      <c r="F17" s="18" t="str">
        <f t="shared" si="4"/>
        <v>Yes</v>
      </c>
      <c r="G17" s="18" t="str">
        <f t="shared" si="5"/>
        <v>Yes</v>
      </c>
      <c r="H17" s="18" t="str">
        <f t="shared" si="6"/>
        <v>Yes</v>
      </c>
      <c r="I17" s="18" t="str">
        <f t="shared" si="7"/>
        <v>Yes</v>
      </c>
      <c r="J17" s="18" t="str">
        <f t="shared" si="8"/>
        <v>Yes</v>
      </c>
      <c r="K17" s="21">
        <v>15</v>
      </c>
      <c r="L17" s="5" t="s">
        <v>128</v>
      </c>
      <c r="M17" s="5" t="s">
        <v>307</v>
      </c>
      <c r="N17" s="5" t="s">
        <v>2307</v>
      </c>
      <c r="O17" s="5" t="s">
        <v>24</v>
      </c>
      <c r="P17" s="5" t="s">
        <v>2416</v>
      </c>
      <c r="Q17" s="34" t="s">
        <v>2417</v>
      </c>
      <c r="R17" s="21">
        <v>1</v>
      </c>
      <c r="S17" s="5" t="s">
        <v>24</v>
      </c>
      <c r="T17" s="5" t="s">
        <v>6181</v>
      </c>
      <c r="U17" s="34" t="s">
        <v>6182</v>
      </c>
      <c r="V17" s="21">
        <v>1</v>
      </c>
      <c r="W17" s="5" t="s">
        <v>2310</v>
      </c>
      <c r="X17" s="5" t="s">
        <v>6183</v>
      </c>
      <c r="Y17" s="34" t="s">
        <v>6184</v>
      </c>
      <c r="Z17" s="21">
        <v>1</v>
      </c>
      <c r="AA17" s="5" t="s">
        <v>24</v>
      </c>
      <c r="AB17" s="5" t="s">
        <v>6185</v>
      </c>
      <c r="AC17" s="34" t="s">
        <v>6186</v>
      </c>
      <c r="AD17" s="21">
        <v>1</v>
      </c>
    </row>
    <row r="18" spans="1:30" x14ac:dyDescent="0.3">
      <c r="A18" s="18" t="str">
        <f t="shared" ref="A18:B18" si="24">IF(AND(ISNUMBER(SEARCH("Yes",C18)),ISNUMBER(SEARCH("Yes",E18)),ISNUMBER(SEARCH("Yes",G18)),ISNUMBER(SEARCH("Yes",I18))),"Yes","No")</f>
        <v>No</v>
      </c>
      <c r="B18" s="18" t="str">
        <f t="shared" si="24"/>
        <v>No</v>
      </c>
      <c r="C18" s="15" t="str">
        <f t="shared" si="1"/>
        <v>No</v>
      </c>
      <c r="D18" s="18" t="str">
        <f t="shared" si="2"/>
        <v>No</v>
      </c>
      <c r="E18" s="18" t="str">
        <f t="shared" si="3"/>
        <v>No</v>
      </c>
      <c r="F18" s="18" t="str">
        <f t="shared" si="4"/>
        <v>No</v>
      </c>
      <c r="G18" s="18" t="str">
        <f t="shared" si="5"/>
        <v>No</v>
      </c>
      <c r="H18" s="18" t="str">
        <f t="shared" si="6"/>
        <v>No</v>
      </c>
      <c r="I18" s="18" t="str">
        <f t="shared" si="7"/>
        <v>Yes</v>
      </c>
      <c r="J18" s="18" t="str">
        <f t="shared" si="8"/>
        <v>Yes</v>
      </c>
      <c r="K18" s="21">
        <v>16</v>
      </c>
      <c r="L18" s="5" t="s">
        <v>248</v>
      </c>
      <c r="M18" s="5" t="s">
        <v>405</v>
      </c>
      <c r="N18" s="5" t="s">
        <v>2307</v>
      </c>
      <c r="O18" s="5" t="s">
        <v>152</v>
      </c>
      <c r="P18" s="5" t="s">
        <v>2388</v>
      </c>
      <c r="Q18" s="34" t="s">
        <v>2389</v>
      </c>
      <c r="R18" s="21">
        <v>1</v>
      </c>
      <c r="S18" s="35"/>
      <c r="T18" s="35"/>
      <c r="U18" s="35"/>
      <c r="V18" s="35"/>
      <c r="W18" s="35"/>
      <c r="X18" s="35"/>
      <c r="Y18" s="35"/>
      <c r="Z18" s="35"/>
      <c r="AA18" s="5" t="s">
        <v>2310</v>
      </c>
      <c r="AB18" s="5" t="s">
        <v>2669</v>
      </c>
      <c r="AC18" s="34" t="s">
        <v>2734</v>
      </c>
      <c r="AD18" s="21">
        <v>1</v>
      </c>
    </row>
    <row r="19" spans="1:30" x14ac:dyDescent="0.3">
      <c r="A19" s="18" t="str">
        <f t="shared" ref="A19:B19" si="25">IF(AND(ISNUMBER(SEARCH("Yes",C19)),ISNUMBER(SEARCH("Yes",E19)),ISNUMBER(SEARCH("Yes",G19)),ISNUMBER(SEARCH("Yes",I19))),"Yes","No")</f>
        <v>No</v>
      </c>
      <c r="B19" s="18" t="str">
        <f t="shared" si="25"/>
        <v>No</v>
      </c>
      <c r="C19" s="15" t="str">
        <f t="shared" si="1"/>
        <v>No</v>
      </c>
      <c r="D19" s="18" t="str">
        <f t="shared" si="2"/>
        <v>No</v>
      </c>
      <c r="E19" s="18" t="str">
        <f t="shared" si="3"/>
        <v>No</v>
      </c>
      <c r="F19" s="18" t="str">
        <f t="shared" si="4"/>
        <v>Yes</v>
      </c>
      <c r="G19" s="18" t="str">
        <f t="shared" si="5"/>
        <v>Yes</v>
      </c>
      <c r="H19" s="18" t="str">
        <f t="shared" si="6"/>
        <v>Yes</v>
      </c>
      <c r="I19" s="18" t="str">
        <f t="shared" si="7"/>
        <v>Yes</v>
      </c>
      <c r="J19" s="18" t="str">
        <f t="shared" si="8"/>
        <v>Yes</v>
      </c>
      <c r="K19" s="21">
        <v>17</v>
      </c>
      <c r="L19" s="5" t="s">
        <v>382</v>
      </c>
      <c r="M19" s="5" t="s">
        <v>383</v>
      </c>
      <c r="N19" s="5" t="s">
        <v>2307</v>
      </c>
      <c r="O19" s="5" t="s">
        <v>152</v>
      </c>
      <c r="P19" s="5" t="s">
        <v>2392</v>
      </c>
      <c r="Q19" s="34" t="s">
        <v>2393</v>
      </c>
      <c r="R19" s="21">
        <v>1</v>
      </c>
      <c r="S19" s="5" t="s">
        <v>2310</v>
      </c>
      <c r="T19" s="5" t="s">
        <v>6187</v>
      </c>
      <c r="U19" s="34" t="s">
        <v>6188</v>
      </c>
      <c r="V19" s="21">
        <v>1</v>
      </c>
      <c r="W19" s="5" t="s">
        <v>24</v>
      </c>
      <c r="X19" s="5" t="s">
        <v>2396</v>
      </c>
      <c r="Y19" s="34" t="s">
        <v>6189</v>
      </c>
      <c r="Z19" s="21">
        <v>1</v>
      </c>
      <c r="AA19" s="5" t="s">
        <v>2310</v>
      </c>
      <c r="AB19" s="5" t="s">
        <v>2547</v>
      </c>
      <c r="AC19" s="34" t="s">
        <v>4463</v>
      </c>
      <c r="AD19" s="21">
        <v>1</v>
      </c>
    </row>
    <row r="20" spans="1:30" x14ac:dyDescent="0.3">
      <c r="A20" s="18" t="str">
        <f t="shared" ref="A20:B20" si="26">IF(AND(ISNUMBER(SEARCH("Yes",C20)),ISNUMBER(SEARCH("Yes",E20)),ISNUMBER(SEARCH("Yes",G20)),ISNUMBER(SEARCH("Yes",I20))),"Yes","No")</f>
        <v>No</v>
      </c>
      <c r="B20" s="18" t="str">
        <f t="shared" si="26"/>
        <v>No</v>
      </c>
      <c r="C20" s="15" t="str">
        <f t="shared" si="1"/>
        <v>No</v>
      </c>
      <c r="D20" s="18" t="str">
        <f t="shared" si="2"/>
        <v>No</v>
      </c>
      <c r="E20" s="18" t="str">
        <f t="shared" si="3"/>
        <v>No</v>
      </c>
      <c r="F20" s="18" t="str">
        <f t="shared" si="4"/>
        <v>No</v>
      </c>
      <c r="G20" s="18" t="str">
        <f t="shared" si="5"/>
        <v>No</v>
      </c>
      <c r="H20" s="18" t="str">
        <f t="shared" si="6"/>
        <v>No</v>
      </c>
      <c r="I20" s="18" t="str">
        <f t="shared" si="7"/>
        <v>Yes</v>
      </c>
      <c r="J20" s="18" t="str">
        <f t="shared" si="8"/>
        <v>Yes</v>
      </c>
      <c r="K20" s="21">
        <v>18</v>
      </c>
      <c r="L20" s="5" t="s">
        <v>464</v>
      </c>
      <c r="M20" s="5" t="s">
        <v>465</v>
      </c>
      <c r="N20" s="5" t="s">
        <v>2307</v>
      </c>
      <c r="O20" s="5" t="s">
        <v>152</v>
      </c>
      <c r="P20" s="5" t="s">
        <v>2400</v>
      </c>
      <c r="Q20" s="34" t="s">
        <v>2401</v>
      </c>
      <c r="R20" s="21">
        <v>1</v>
      </c>
      <c r="S20" s="35"/>
      <c r="T20" s="35"/>
      <c r="U20" s="35"/>
      <c r="V20" s="35"/>
      <c r="W20" s="35"/>
      <c r="X20" s="35"/>
      <c r="Y20" s="35"/>
      <c r="Z20" s="35"/>
      <c r="AA20" s="5" t="s">
        <v>2310</v>
      </c>
      <c r="AB20" s="5" t="s">
        <v>6190</v>
      </c>
      <c r="AC20" s="34" t="s">
        <v>6191</v>
      </c>
      <c r="AD20" s="21">
        <v>1</v>
      </c>
    </row>
    <row r="21" spans="1:30" x14ac:dyDescent="0.3">
      <c r="A21" s="18" t="str">
        <f t="shared" ref="A21:B21" si="27">IF(AND(ISNUMBER(SEARCH("Yes",C21)),ISNUMBER(SEARCH("Yes",E21)),ISNUMBER(SEARCH("Yes",G21)),ISNUMBER(SEARCH("Yes",I21))),"Yes","No")</f>
        <v>Yes</v>
      </c>
      <c r="B21" s="18" t="str">
        <f t="shared" si="27"/>
        <v>Yes</v>
      </c>
      <c r="C21" s="15" t="str">
        <f t="shared" si="1"/>
        <v>Yes</v>
      </c>
      <c r="D21" s="18" t="str">
        <f t="shared" si="2"/>
        <v>Yes</v>
      </c>
      <c r="E21" s="18" t="str">
        <f t="shared" si="3"/>
        <v>Yes</v>
      </c>
      <c r="F21" s="18" t="str">
        <f t="shared" si="4"/>
        <v>Yes</v>
      </c>
      <c r="G21" s="18" t="str">
        <f t="shared" si="5"/>
        <v>Yes</v>
      </c>
      <c r="H21" s="18" t="str">
        <f t="shared" si="6"/>
        <v>Yes</v>
      </c>
      <c r="I21" s="18" t="str">
        <f t="shared" si="7"/>
        <v>Yes</v>
      </c>
      <c r="J21" s="18" t="str">
        <f t="shared" si="8"/>
        <v>Yes</v>
      </c>
      <c r="K21" s="21">
        <v>19</v>
      </c>
      <c r="L21" s="5" t="s">
        <v>27</v>
      </c>
      <c r="M21" s="5" t="s">
        <v>28</v>
      </c>
      <c r="N21" s="5" t="s">
        <v>2307</v>
      </c>
      <c r="O21" s="5" t="s">
        <v>2310</v>
      </c>
      <c r="P21" s="5" t="s">
        <v>6192</v>
      </c>
      <c r="Q21" s="34" t="s">
        <v>6193</v>
      </c>
      <c r="R21" s="21">
        <v>1</v>
      </c>
      <c r="S21" s="5" t="s">
        <v>24</v>
      </c>
      <c r="T21" s="5" t="s">
        <v>6194</v>
      </c>
      <c r="U21" s="34" t="s">
        <v>6195</v>
      </c>
      <c r="V21" s="21">
        <v>1</v>
      </c>
      <c r="W21" s="5" t="s">
        <v>24</v>
      </c>
      <c r="X21" s="5" t="s">
        <v>6196</v>
      </c>
      <c r="Y21" s="34" t="s">
        <v>6197</v>
      </c>
      <c r="Z21" s="21">
        <v>1</v>
      </c>
      <c r="AA21" s="5" t="s">
        <v>2310</v>
      </c>
      <c r="AB21" s="5" t="s">
        <v>6198</v>
      </c>
      <c r="AC21" s="34" t="s">
        <v>5653</v>
      </c>
      <c r="AD21" s="21">
        <v>1</v>
      </c>
    </row>
    <row r="22" spans="1:30" x14ac:dyDescent="0.3">
      <c r="A22" s="18" t="str">
        <f t="shared" ref="A22:B22" si="28">IF(AND(ISNUMBER(SEARCH("Yes",C22)),ISNUMBER(SEARCH("Yes",E22)),ISNUMBER(SEARCH("Yes",G22)),ISNUMBER(SEARCH("Yes",I22))),"Yes","No")</f>
        <v>No</v>
      </c>
      <c r="B22" s="18" t="str">
        <f t="shared" si="28"/>
        <v>No</v>
      </c>
      <c r="C22" s="15" t="str">
        <f t="shared" si="1"/>
        <v>No</v>
      </c>
      <c r="D22" s="18" t="str">
        <f t="shared" si="2"/>
        <v>No</v>
      </c>
      <c r="E22" s="18" t="str">
        <f t="shared" si="3"/>
        <v>No</v>
      </c>
      <c r="F22" s="18" t="str">
        <f t="shared" si="4"/>
        <v>No</v>
      </c>
      <c r="G22" s="18" t="str">
        <f t="shared" si="5"/>
        <v>No</v>
      </c>
      <c r="H22" s="18" t="str">
        <f t="shared" si="6"/>
        <v>No</v>
      </c>
      <c r="I22" s="18" t="str">
        <f t="shared" si="7"/>
        <v>Yes</v>
      </c>
      <c r="J22" s="18" t="str">
        <f t="shared" si="8"/>
        <v>Yes</v>
      </c>
      <c r="K22" s="21">
        <v>20</v>
      </c>
      <c r="L22" s="5" t="s">
        <v>466</v>
      </c>
      <c r="M22" s="5" t="s">
        <v>467</v>
      </c>
      <c r="N22" s="5" t="s">
        <v>2307</v>
      </c>
      <c r="O22" s="5" t="s">
        <v>152</v>
      </c>
      <c r="P22" s="5" t="s">
        <v>2412</v>
      </c>
      <c r="Q22" s="34" t="s">
        <v>2413</v>
      </c>
      <c r="R22" s="21">
        <v>1</v>
      </c>
      <c r="S22" s="35"/>
      <c r="T22" s="35"/>
      <c r="U22" s="35"/>
      <c r="V22" s="35"/>
      <c r="W22" s="35"/>
      <c r="X22" s="35"/>
      <c r="Y22" s="35"/>
      <c r="Z22" s="35"/>
      <c r="AA22" s="5" t="s">
        <v>2310</v>
      </c>
      <c r="AB22" s="5" t="s">
        <v>4625</v>
      </c>
      <c r="AC22" s="34" t="s">
        <v>4626</v>
      </c>
      <c r="AD22" s="21">
        <v>1</v>
      </c>
    </row>
    <row r="23" spans="1:30" x14ac:dyDescent="0.3">
      <c r="A23" s="18" t="str">
        <f t="shared" ref="A23:B23" si="29">IF(AND(ISNUMBER(SEARCH("Yes",C23)),ISNUMBER(SEARCH("Yes",E23)),ISNUMBER(SEARCH("Yes",G23)),ISNUMBER(SEARCH("Yes",I23))),"Yes","No")</f>
        <v>Yes</v>
      </c>
      <c r="B23" s="18" t="str">
        <f t="shared" si="29"/>
        <v>Yes</v>
      </c>
      <c r="C23" s="15" t="str">
        <f t="shared" si="1"/>
        <v>Yes</v>
      </c>
      <c r="D23" s="18" t="str">
        <f t="shared" si="2"/>
        <v>Yes</v>
      </c>
      <c r="E23" s="18" t="str">
        <f t="shared" si="3"/>
        <v>Yes</v>
      </c>
      <c r="F23" s="18" t="str">
        <f t="shared" si="4"/>
        <v>Yes</v>
      </c>
      <c r="G23" s="18" t="str">
        <f t="shared" si="5"/>
        <v>Yes</v>
      </c>
      <c r="H23" s="18" t="str">
        <f t="shared" si="6"/>
        <v>Yes</v>
      </c>
      <c r="I23" s="18" t="str">
        <f t="shared" si="7"/>
        <v>Yes</v>
      </c>
      <c r="J23" s="18" t="str">
        <f t="shared" si="8"/>
        <v>Yes</v>
      </c>
      <c r="K23" s="21">
        <v>21</v>
      </c>
      <c r="L23" s="5" t="s">
        <v>30</v>
      </c>
      <c r="M23" s="5" t="s">
        <v>31</v>
      </c>
      <c r="N23" s="5" t="s">
        <v>2307</v>
      </c>
      <c r="O23" s="5" t="s">
        <v>24</v>
      </c>
      <c r="P23" s="5" t="s">
        <v>6199</v>
      </c>
      <c r="Q23" s="34" t="s">
        <v>2417</v>
      </c>
      <c r="R23" s="21">
        <v>1</v>
      </c>
      <c r="S23" s="5" t="s">
        <v>2310</v>
      </c>
      <c r="T23" s="5" t="s">
        <v>6200</v>
      </c>
      <c r="U23" s="34" t="s">
        <v>6201</v>
      </c>
      <c r="V23" s="21">
        <v>1</v>
      </c>
      <c r="W23" s="5" t="s">
        <v>24</v>
      </c>
      <c r="X23" s="5" t="s">
        <v>6202</v>
      </c>
      <c r="Y23" s="34" t="s">
        <v>6203</v>
      </c>
      <c r="Z23" s="21">
        <v>1</v>
      </c>
      <c r="AA23" s="5" t="s">
        <v>2310</v>
      </c>
      <c r="AB23" s="5" t="s">
        <v>2422</v>
      </c>
      <c r="AC23" s="34" t="s">
        <v>2471</v>
      </c>
      <c r="AD23" s="21">
        <v>1</v>
      </c>
    </row>
    <row r="24" spans="1:30" x14ac:dyDescent="0.3">
      <c r="A24" s="18" t="str">
        <f t="shared" ref="A24:B24" si="30">IF(AND(ISNUMBER(SEARCH("Yes",C24)),ISNUMBER(SEARCH("Yes",E24)),ISNUMBER(SEARCH("Yes",G24)),ISNUMBER(SEARCH("Yes",I24))),"Yes","No")</f>
        <v>No</v>
      </c>
      <c r="B24" s="18" t="str">
        <f t="shared" si="30"/>
        <v>No</v>
      </c>
      <c r="C24" s="15" t="str">
        <f t="shared" si="1"/>
        <v>No</v>
      </c>
      <c r="D24" s="18" t="str">
        <f t="shared" si="2"/>
        <v>No</v>
      </c>
      <c r="E24" s="18" t="str">
        <f t="shared" si="3"/>
        <v>No</v>
      </c>
      <c r="F24" s="18" t="str">
        <f t="shared" si="4"/>
        <v>No</v>
      </c>
      <c r="G24" s="18" t="str">
        <f t="shared" si="5"/>
        <v>No</v>
      </c>
      <c r="H24" s="18" t="str">
        <f t="shared" si="6"/>
        <v>No</v>
      </c>
      <c r="I24" s="18" t="str">
        <f t="shared" si="7"/>
        <v>Yes</v>
      </c>
      <c r="J24" s="18" t="str">
        <f t="shared" si="8"/>
        <v>Yes</v>
      </c>
      <c r="K24" s="21">
        <v>22</v>
      </c>
      <c r="L24" s="5" t="s">
        <v>468</v>
      </c>
      <c r="M24" s="5" t="s">
        <v>469</v>
      </c>
      <c r="N24" s="5" t="s">
        <v>2307</v>
      </c>
      <c r="O24" s="5" t="s">
        <v>152</v>
      </c>
      <c r="P24" s="5" t="s">
        <v>2325</v>
      </c>
      <c r="Q24" s="34" t="s">
        <v>6204</v>
      </c>
      <c r="R24" s="21">
        <v>1</v>
      </c>
      <c r="S24" s="35"/>
      <c r="T24" s="35"/>
      <c r="U24" s="35"/>
      <c r="V24" s="35"/>
      <c r="W24" s="35"/>
      <c r="X24" s="35"/>
      <c r="Y24" s="35"/>
      <c r="Z24" s="35"/>
      <c r="AA24" s="5" t="s">
        <v>2310</v>
      </c>
      <c r="AB24" s="5" t="s">
        <v>6205</v>
      </c>
      <c r="AC24" s="34" t="s">
        <v>6206</v>
      </c>
      <c r="AD24" s="21">
        <v>1</v>
      </c>
    </row>
    <row r="25" spans="1:30" x14ac:dyDescent="0.3">
      <c r="A25" s="18" t="str">
        <f t="shared" ref="A25:B25" si="31">IF(AND(ISNUMBER(SEARCH("Yes",C25)),ISNUMBER(SEARCH("Yes",E25)),ISNUMBER(SEARCH("Yes",G25)),ISNUMBER(SEARCH("Yes",I25))),"Yes","No")</f>
        <v>No</v>
      </c>
      <c r="B25" s="18" t="str">
        <f t="shared" si="31"/>
        <v>No</v>
      </c>
      <c r="C25" s="15" t="str">
        <f t="shared" si="1"/>
        <v>No</v>
      </c>
      <c r="D25" s="18" t="str">
        <f t="shared" si="2"/>
        <v>No</v>
      </c>
      <c r="E25" s="18" t="str">
        <f t="shared" si="3"/>
        <v>No</v>
      </c>
      <c r="F25" s="18" t="str">
        <f t="shared" si="4"/>
        <v>No</v>
      </c>
      <c r="G25" s="18" t="str">
        <f t="shared" si="5"/>
        <v>No</v>
      </c>
      <c r="H25" s="18" t="str">
        <f t="shared" si="6"/>
        <v>No</v>
      </c>
      <c r="I25" s="18" t="str">
        <f t="shared" si="7"/>
        <v>Yes</v>
      </c>
      <c r="J25" s="18" t="str">
        <f t="shared" si="8"/>
        <v>Yes</v>
      </c>
      <c r="K25" s="21">
        <v>23</v>
      </c>
      <c r="L25" s="5" t="s">
        <v>470</v>
      </c>
      <c r="M25" s="5" t="s">
        <v>471</v>
      </c>
      <c r="N25" s="5" t="s">
        <v>2307</v>
      </c>
      <c r="O25" s="5" t="s">
        <v>152</v>
      </c>
      <c r="P25" s="5" t="s">
        <v>2427</v>
      </c>
      <c r="Q25" s="34" t="s">
        <v>2428</v>
      </c>
      <c r="R25" s="21">
        <v>1</v>
      </c>
      <c r="S25" s="35"/>
      <c r="T25" s="35"/>
      <c r="U25" s="35"/>
      <c r="V25" s="35"/>
      <c r="W25" s="35"/>
      <c r="X25" s="35"/>
      <c r="Y25" s="35"/>
      <c r="Z25" s="35"/>
      <c r="AA25" s="5" t="s">
        <v>2310</v>
      </c>
      <c r="AB25" s="5" t="s">
        <v>6207</v>
      </c>
      <c r="AC25" s="34" t="s">
        <v>6208</v>
      </c>
      <c r="AD25" s="21">
        <v>1</v>
      </c>
    </row>
    <row r="26" spans="1:30" x14ac:dyDescent="0.3">
      <c r="A26" s="18" t="str">
        <f t="shared" ref="A26:B26" si="32">IF(AND(ISNUMBER(SEARCH("Yes",C26)),ISNUMBER(SEARCH("Yes",E26)),ISNUMBER(SEARCH("Yes",G26)),ISNUMBER(SEARCH("Yes",I26))),"Yes","No")</f>
        <v>No</v>
      </c>
      <c r="B26" s="18" t="str">
        <f t="shared" si="32"/>
        <v>No</v>
      </c>
      <c r="C26" s="15" t="str">
        <f t="shared" si="1"/>
        <v>No</v>
      </c>
      <c r="D26" s="18" t="str">
        <f t="shared" si="2"/>
        <v>No</v>
      </c>
      <c r="E26" s="18" t="str">
        <f t="shared" si="3"/>
        <v>No</v>
      </c>
      <c r="F26" s="18" t="str">
        <f t="shared" si="4"/>
        <v>No</v>
      </c>
      <c r="G26" s="18" t="str">
        <f t="shared" si="5"/>
        <v>No</v>
      </c>
      <c r="H26" s="18" t="str">
        <f t="shared" si="6"/>
        <v>No</v>
      </c>
      <c r="I26" s="18" t="str">
        <f t="shared" si="7"/>
        <v>Yes</v>
      </c>
      <c r="J26" s="18" t="str">
        <f t="shared" si="8"/>
        <v>Yes</v>
      </c>
      <c r="K26" s="21">
        <v>24</v>
      </c>
      <c r="L26" s="5" t="s">
        <v>472</v>
      </c>
      <c r="M26" s="5" t="s">
        <v>473</v>
      </c>
      <c r="N26" s="5" t="s">
        <v>2307</v>
      </c>
      <c r="O26" s="5" t="s">
        <v>152</v>
      </c>
      <c r="P26" s="5" t="s">
        <v>2431</v>
      </c>
      <c r="Q26" s="34" t="s">
        <v>6209</v>
      </c>
      <c r="R26" s="21">
        <v>1</v>
      </c>
      <c r="S26" s="35"/>
      <c r="T26" s="35"/>
      <c r="U26" s="35"/>
      <c r="V26" s="35"/>
      <c r="W26" s="35"/>
      <c r="X26" s="35"/>
      <c r="Y26" s="35"/>
      <c r="Z26" s="35"/>
      <c r="AA26" s="5" t="s">
        <v>24</v>
      </c>
      <c r="AB26" s="5" t="s">
        <v>6210</v>
      </c>
      <c r="AC26" s="34" t="s">
        <v>6211</v>
      </c>
      <c r="AD26" s="21">
        <v>1</v>
      </c>
    </row>
    <row r="27" spans="1:30" x14ac:dyDescent="0.3">
      <c r="A27" s="18" t="str">
        <f t="shared" ref="A27:B27" si="33">IF(AND(ISNUMBER(SEARCH("Yes",C27)),ISNUMBER(SEARCH("Yes",E27)),ISNUMBER(SEARCH("Yes",G27)),ISNUMBER(SEARCH("Yes",I27))),"Yes","No")</f>
        <v>No</v>
      </c>
      <c r="B27" s="18" t="str">
        <f t="shared" si="33"/>
        <v>No</v>
      </c>
      <c r="C27" s="15" t="str">
        <f t="shared" si="1"/>
        <v>No</v>
      </c>
      <c r="D27" s="18" t="str">
        <f t="shared" si="2"/>
        <v>No</v>
      </c>
      <c r="E27" s="18" t="str">
        <f t="shared" si="3"/>
        <v>No</v>
      </c>
      <c r="F27" s="18" t="str">
        <f t="shared" si="4"/>
        <v>No</v>
      </c>
      <c r="G27" s="18" t="str">
        <f t="shared" si="5"/>
        <v>No</v>
      </c>
      <c r="H27" s="18" t="str">
        <f t="shared" si="6"/>
        <v>No</v>
      </c>
      <c r="I27" s="18" t="str">
        <f t="shared" si="7"/>
        <v>Yes</v>
      </c>
      <c r="J27" s="18" t="str">
        <f t="shared" si="8"/>
        <v>Yes</v>
      </c>
      <c r="K27" s="21">
        <v>25</v>
      </c>
      <c r="L27" s="5" t="s">
        <v>474</v>
      </c>
      <c r="M27" s="5" t="s">
        <v>475</v>
      </c>
      <c r="N27" s="5" t="s">
        <v>2307</v>
      </c>
      <c r="O27" s="5" t="s">
        <v>152</v>
      </c>
      <c r="P27" s="5" t="s">
        <v>2435</v>
      </c>
      <c r="Q27" s="34" t="s">
        <v>2436</v>
      </c>
      <c r="R27" s="21">
        <v>1</v>
      </c>
      <c r="S27" s="35"/>
      <c r="T27" s="35"/>
      <c r="U27" s="35"/>
      <c r="V27" s="35"/>
      <c r="W27" s="35"/>
      <c r="X27" s="35"/>
      <c r="Y27" s="35"/>
      <c r="Z27" s="35"/>
      <c r="AA27" s="5" t="s">
        <v>2310</v>
      </c>
      <c r="AB27" s="5" t="s">
        <v>6212</v>
      </c>
      <c r="AC27" s="34" t="s">
        <v>6213</v>
      </c>
      <c r="AD27" s="21">
        <v>1</v>
      </c>
    </row>
    <row r="28" spans="1:30" x14ac:dyDescent="0.3">
      <c r="A28" s="18" t="str">
        <f t="shared" ref="A28:B28" si="34">IF(AND(ISNUMBER(SEARCH("Yes",C28)),ISNUMBER(SEARCH("Yes",E28)),ISNUMBER(SEARCH("Yes",G28)),ISNUMBER(SEARCH("Yes",I28))),"Yes","No")</f>
        <v>No</v>
      </c>
      <c r="B28" s="18" t="str">
        <f t="shared" si="34"/>
        <v>No</v>
      </c>
      <c r="C28" s="15" t="str">
        <f t="shared" si="1"/>
        <v>No</v>
      </c>
      <c r="D28" s="18" t="str">
        <f t="shared" si="2"/>
        <v>No</v>
      </c>
      <c r="E28" s="18" t="str">
        <f t="shared" si="3"/>
        <v>No</v>
      </c>
      <c r="F28" s="18" t="str">
        <f t="shared" si="4"/>
        <v>No</v>
      </c>
      <c r="G28" s="18" t="str">
        <f t="shared" si="5"/>
        <v>No</v>
      </c>
      <c r="H28" s="18" t="str">
        <f t="shared" si="6"/>
        <v>No</v>
      </c>
      <c r="I28" s="18" t="str">
        <f t="shared" si="7"/>
        <v>Yes</v>
      </c>
      <c r="J28" s="18" t="str">
        <f t="shared" si="8"/>
        <v>Yes</v>
      </c>
      <c r="K28" s="21">
        <v>26</v>
      </c>
      <c r="L28" s="5" t="s">
        <v>476</v>
      </c>
      <c r="M28" s="5" t="s">
        <v>477</v>
      </c>
      <c r="N28" s="5" t="s">
        <v>2307</v>
      </c>
      <c r="O28" s="5" t="s">
        <v>152</v>
      </c>
      <c r="P28" s="5" t="s">
        <v>6214</v>
      </c>
      <c r="Q28" s="34" t="s">
        <v>2439</v>
      </c>
      <c r="R28" s="21">
        <v>1</v>
      </c>
      <c r="S28" s="35"/>
      <c r="T28" s="35"/>
      <c r="U28" s="35"/>
      <c r="V28" s="35"/>
      <c r="W28" s="35"/>
      <c r="X28" s="35"/>
      <c r="Y28" s="35"/>
      <c r="Z28" s="35"/>
      <c r="AA28" s="5" t="s">
        <v>24</v>
      </c>
      <c r="AB28" s="5" t="s">
        <v>3326</v>
      </c>
      <c r="AC28" s="34" t="s">
        <v>2883</v>
      </c>
      <c r="AD28" s="21">
        <v>1</v>
      </c>
    </row>
    <row r="29" spans="1:30" x14ac:dyDescent="0.3">
      <c r="A29" s="18" t="str">
        <f t="shared" ref="A29:B29" si="35">IF(AND(ISNUMBER(SEARCH("Yes",C29)),ISNUMBER(SEARCH("Yes",E29)),ISNUMBER(SEARCH("Yes",G29)),ISNUMBER(SEARCH("Yes",I29))),"Yes","No")</f>
        <v>No</v>
      </c>
      <c r="B29" s="18" t="str">
        <f t="shared" si="35"/>
        <v>No</v>
      </c>
      <c r="C29" s="15" t="str">
        <f t="shared" si="1"/>
        <v>No</v>
      </c>
      <c r="D29" s="18" t="str">
        <f t="shared" si="2"/>
        <v>No</v>
      </c>
      <c r="E29" s="18" t="str">
        <f t="shared" si="3"/>
        <v>No</v>
      </c>
      <c r="F29" s="18" t="str">
        <f t="shared" si="4"/>
        <v>No</v>
      </c>
      <c r="G29" s="18" t="str">
        <f t="shared" si="5"/>
        <v>No</v>
      </c>
      <c r="H29" s="18" t="str">
        <f t="shared" si="6"/>
        <v>No</v>
      </c>
      <c r="I29" s="18" t="str">
        <f t="shared" si="7"/>
        <v>Yes</v>
      </c>
      <c r="J29" s="18" t="str">
        <f t="shared" si="8"/>
        <v>Yes</v>
      </c>
      <c r="K29" s="21">
        <v>27</v>
      </c>
      <c r="L29" s="5" t="s">
        <v>478</v>
      </c>
      <c r="M29" s="5" t="s">
        <v>479</v>
      </c>
      <c r="N29" s="5" t="s">
        <v>2307</v>
      </c>
      <c r="O29" s="5" t="s">
        <v>152</v>
      </c>
      <c r="P29" s="5" t="s">
        <v>4634</v>
      </c>
      <c r="Q29" s="34" t="s">
        <v>6215</v>
      </c>
      <c r="R29" s="21">
        <v>1</v>
      </c>
      <c r="S29" s="35"/>
      <c r="T29" s="35"/>
      <c r="U29" s="35"/>
      <c r="V29" s="35"/>
      <c r="W29" s="35"/>
      <c r="X29" s="35"/>
      <c r="Y29" s="35"/>
      <c r="Z29" s="35"/>
      <c r="AA29" s="5" t="s">
        <v>24</v>
      </c>
      <c r="AB29" s="5" t="s">
        <v>6216</v>
      </c>
      <c r="AC29" s="34" t="s">
        <v>6217</v>
      </c>
      <c r="AD29" s="21">
        <v>1</v>
      </c>
    </row>
    <row r="30" spans="1:30" x14ac:dyDescent="0.3">
      <c r="A30" s="18" t="str">
        <f t="shared" ref="A30:B30" si="36">IF(AND(ISNUMBER(SEARCH("Yes",C30)),ISNUMBER(SEARCH("Yes",E30)),ISNUMBER(SEARCH("Yes",G30)),ISNUMBER(SEARCH("Yes",I30))),"Yes","No")</f>
        <v>No</v>
      </c>
      <c r="B30" s="18" t="str">
        <f t="shared" si="36"/>
        <v>No</v>
      </c>
      <c r="C30" s="15" t="str">
        <f t="shared" si="1"/>
        <v>No</v>
      </c>
      <c r="D30" s="18" t="str">
        <f t="shared" si="2"/>
        <v>No</v>
      </c>
      <c r="E30" s="18" t="str">
        <f t="shared" si="3"/>
        <v>No</v>
      </c>
      <c r="F30" s="18" t="str">
        <f t="shared" si="4"/>
        <v>No</v>
      </c>
      <c r="G30" s="18" t="str">
        <f t="shared" si="5"/>
        <v>No</v>
      </c>
      <c r="H30" s="18" t="str">
        <f t="shared" si="6"/>
        <v>No</v>
      </c>
      <c r="I30" s="18" t="str">
        <f t="shared" si="7"/>
        <v>Yes</v>
      </c>
      <c r="J30" s="18" t="str">
        <f t="shared" si="8"/>
        <v>No</v>
      </c>
      <c r="K30" s="21">
        <v>28</v>
      </c>
      <c r="L30" s="5" t="s">
        <v>480</v>
      </c>
      <c r="M30" s="5" t="s">
        <v>481</v>
      </c>
      <c r="N30" s="5" t="s">
        <v>2307</v>
      </c>
      <c r="O30" s="5" t="s">
        <v>152</v>
      </c>
      <c r="P30" s="5" t="s">
        <v>2724</v>
      </c>
      <c r="Q30" s="34" t="s">
        <v>2447</v>
      </c>
      <c r="R30" s="21">
        <v>1</v>
      </c>
      <c r="S30" s="35"/>
      <c r="T30" s="35"/>
      <c r="U30" s="35"/>
      <c r="V30" s="35"/>
      <c r="W30" s="35"/>
      <c r="X30" s="35"/>
      <c r="Y30" s="35"/>
      <c r="Z30" s="35"/>
      <c r="AA30" s="5" t="s">
        <v>152</v>
      </c>
      <c r="AB30" s="5" t="s">
        <v>2931</v>
      </c>
      <c r="AC30" s="34" t="s">
        <v>6218</v>
      </c>
      <c r="AD30" s="21">
        <v>1</v>
      </c>
    </row>
    <row r="31" spans="1:30" x14ac:dyDescent="0.3">
      <c r="A31" s="18" t="str">
        <f t="shared" ref="A31:B31" si="37">IF(AND(ISNUMBER(SEARCH("Yes",C31)),ISNUMBER(SEARCH("Yes",E31)),ISNUMBER(SEARCH("Yes",G31)),ISNUMBER(SEARCH("Yes",I31))),"Yes","No")</f>
        <v>Yes</v>
      </c>
      <c r="B31" s="18" t="str">
        <f t="shared" si="37"/>
        <v>No</v>
      </c>
      <c r="C31" s="15" t="str">
        <f t="shared" si="1"/>
        <v>Yes</v>
      </c>
      <c r="D31" s="18" t="str">
        <f t="shared" si="2"/>
        <v>No</v>
      </c>
      <c r="E31" s="18" t="str">
        <f t="shared" si="3"/>
        <v>Yes</v>
      </c>
      <c r="F31" s="18" t="str">
        <f t="shared" si="4"/>
        <v>Yes</v>
      </c>
      <c r="G31" s="18" t="str">
        <f t="shared" si="5"/>
        <v>Yes</v>
      </c>
      <c r="H31" s="18" t="str">
        <f t="shared" si="6"/>
        <v>Yes</v>
      </c>
      <c r="I31" s="18" t="str">
        <f t="shared" si="7"/>
        <v>Yes</v>
      </c>
      <c r="J31" s="18" t="str">
        <f t="shared" si="8"/>
        <v>Yes</v>
      </c>
      <c r="K31" s="21">
        <v>29</v>
      </c>
      <c r="L31" s="5" t="s">
        <v>21</v>
      </c>
      <c r="M31" s="5" t="s">
        <v>299</v>
      </c>
      <c r="N31" s="5" t="s">
        <v>2307</v>
      </c>
      <c r="O31" s="5" t="s">
        <v>152</v>
      </c>
      <c r="P31" s="5" t="s">
        <v>2449</v>
      </c>
      <c r="Q31" s="34" t="s">
        <v>6219</v>
      </c>
      <c r="R31" s="21">
        <v>1</v>
      </c>
      <c r="S31" s="5" t="s">
        <v>2310</v>
      </c>
      <c r="T31" s="5" t="s">
        <v>6220</v>
      </c>
      <c r="U31" s="34" t="s">
        <v>6221</v>
      </c>
      <c r="V31" s="21">
        <v>1</v>
      </c>
      <c r="W31" s="5" t="s">
        <v>24</v>
      </c>
      <c r="X31" s="5" t="s">
        <v>6222</v>
      </c>
      <c r="Y31" s="34" t="s">
        <v>6223</v>
      </c>
      <c r="Z31" s="21">
        <v>1</v>
      </c>
      <c r="AA31" s="5" t="s">
        <v>24</v>
      </c>
      <c r="AB31" s="5" t="s">
        <v>2455</v>
      </c>
      <c r="AC31" s="34" t="s">
        <v>2456</v>
      </c>
      <c r="AD31" s="21">
        <v>1</v>
      </c>
    </row>
    <row r="32" spans="1:30" x14ac:dyDescent="0.3">
      <c r="A32" s="18" t="str">
        <f t="shared" ref="A32:B32" si="38">IF(AND(ISNUMBER(SEARCH("Yes",C32)),ISNUMBER(SEARCH("Yes",E32)),ISNUMBER(SEARCH("Yes",G32)),ISNUMBER(SEARCH("Yes",I32))),"Yes","No")</f>
        <v>No</v>
      </c>
      <c r="B32" s="18" t="str">
        <f t="shared" si="38"/>
        <v>No</v>
      </c>
      <c r="C32" s="15" t="str">
        <f t="shared" si="1"/>
        <v>No</v>
      </c>
      <c r="D32" s="18" t="str">
        <f t="shared" si="2"/>
        <v>No</v>
      </c>
      <c r="E32" s="18" t="str">
        <f t="shared" si="3"/>
        <v>No</v>
      </c>
      <c r="F32" s="18" t="str">
        <f t="shared" si="4"/>
        <v>No</v>
      </c>
      <c r="G32" s="18" t="str">
        <f t="shared" si="5"/>
        <v>No</v>
      </c>
      <c r="H32" s="18" t="str">
        <f t="shared" si="6"/>
        <v>No</v>
      </c>
      <c r="I32" s="18" t="str">
        <f t="shared" si="7"/>
        <v>Yes</v>
      </c>
      <c r="J32" s="18" t="str">
        <f t="shared" si="8"/>
        <v>Yes</v>
      </c>
      <c r="K32" s="21">
        <v>30</v>
      </c>
      <c r="L32" s="5" t="s">
        <v>482</v>
      </c>
      <c r="M32" s="5" t="s">
        <v>483</v>
      </c>
      <c r="N32" s="5" t="s">
        <v>2307</v>
      </c>
      <c r="O32" s="5" t="s">
        <v>152</v>
      </c>
      <c r="P32" s="5" t="s">
        <v>6224</v>
      </c>
      <c r="Q32" s="34" t="s">
        <v>6225</v>
      </c>
      <c r="R32" s="21">
        <v>1</v>
      </c>
      <c r="S32" s="35"/>
      <c r="T32" s="35"/>
      <c r="U32" s="35"/>
      <c r="V32" s="35"/>
      <c r="W32" s="35"/>
      <c r="X32" s="35"/>
      <c r="Y32" s="35"/>
      <c r="Z32" s="35"/>
      <c r="AA32" s="5" t="s">
        <v>2310</v>
      </c>
      <c r="AB32" s="5" t="s">
        <v>6226</v>
      </c>
      <c r="AC32" s="34" t="s">
        <v>6227</v>
      </c>
      <c r="AD32" s="21">
        <v>1</v>
      </c>
    </row>
    <row r="33" spans="1:30" x14ac:dyDescent="0.3">
      <c r="A33" s="18" t="str">
        <f t="shared" ref="A33:B33" si="39">IF(AND(ISNUMBER(SEARCH("Yes",C33)),ISNUMBER(SEARCH("Yes",E33)),ISNUMBER(SEARCH("Yes",G33)),ISNUMBER(SEARCH("Yes",I33))),"Yes","No")</f>
        <v>No</v>
      </c>
      <c r="B33" s="18" t="str">
        <f t="shared" si="39"/>
        <v>No</v>
      </c>
      <c r="C33" s="15" t="str">
        <f t="shared" si="1"/>
        <v>No</v>
      </c>
      <c r="D33" s="18" t="str">
        <f t="shared" si="2"/>
        <v>No</v>
      </c>
      <c r="E33" s="18" t="str">
        <f t="shared" si="3"/>
        <v>No</v>
      </c>
      <c r="F33" s="18" t="str">
        <f t="shared" si="4"/>
        <v>No</v>
      </c>
      <c r="G33" s="18" t="str">
        <f t="shared" si="5"/>
        <v>No</v>
      </c>
      <c r="H33" s="18" t="str">
        <f t="shared" si="6"/>
        <v>No</v>
      </c>
      <c r="I33" s="18" t="str">
        <f t="shared" si="7"/>
        <v>Yes</v>
      </c>
      <c r="J33" s="18" t="str">
        <f t="shared" si="8"/>
        <v>Yes</v>
      </c>
      <c r="K33" s="21">
        <v>31</v>
      </c>
      <c r="L33" s="5" t="s">
        <v>484</v>
      </c>
      <c r="M33" s="5" t="s">
        <v>485</v>
      </c>
      <c r="N33" s="5" t="s">
        <v>2307</v>
      </c>
      <c r="O33" s="5" t="s">
        <v>152</v>
      </c>
      <c r="P33" s="5" t="s">
        <v>2461</v>
      </c>
      <c r="Q33" s="34" t="s">
        <v>6228</v>
      </c>
      <c r="R33" s="21">
        <v>1</v>
      </c>
      <c r="S33" s="35"/>
      <c r="T33" s="35"/>
      <c r="U33" s="35"/>
      <c r="V33" s="35"/>
      <c r="W33" s="35"/>
      <c r="X33" s="35"/>
      <c r="Y33" s="35"/>
      <c r="Z33" s="35"/>
      <c r="AA33" s="5" t="s">
        <v>2310</v>
      </c>
      <c r="AB33" s="5" t="s">
        <v>2463</v>
      </c>
      <c r="AC33" s="34" t="s">
        <v>2464</v>
      </c>
      <c r="AD33" s="21">
        <v>1</v>
      </c>
    </row>
    <row r="34" spans="1:30" x14ac:dyDescent="0.3">
      <c r="A34" s="18" t="str">
        <f t="shared" ref="A34:B34" si="40">IF(AND(ISNUMBER(SEARCH("Yes",C34)),ISNUMBER(SEARCH("Yes",E34)),ISNUMBER(SEARCH("Yes",G34)),ISNUMBER(SEARCH("Yes",I34))),"Yes","No")</f>
        <v>No</v>
      </c>
      <c r="B34" s="18" t="str">
        <f t="shared" si="40"/>
        <v>Yes</v>
      </c>
      <c r="C34" s="15" t="str">
        <f t="shared" si="1"/>
        <v>Yes</v>
      </c>
      <c r="D34" s="18" t="str">
        <f t="shared" si="2"/>
        <v>Yes</v>
      </c>
      <c r="E34" s="18" t="str">
        <f t="shared" si="3"/>
        <v>Yes</v>
      </c>
      <c r="F34" s="18" t="str">
        <f t="shared" si="4"/>
        <v>Yes</v>
      </c>
      <c r="G34" s="18" t="str">
        <f t="shared" si="5"/>
        <v>No</v>
      </c>
      <c r="H34" s="18" t="str">
        <f t="shared" si="6"/>
        <v>Yes</v>
      </c>
      <c r="I34" s="18" t="str">
        <f t="shared" si="7"/>
        <v>Yes</v>
      </c>
      <c r="J34" s="18" t="str">
        <f t="shared" si="8"/>
        <v>Yes</v>
      </c>
      <c r="K34" s="21">
        <v>32</v>
      </c>
      <c r="L34" s="5" t="s">
        <v>195</v>
      </c>
      <c r="M34" s="5" t="s">
        <v>355</v>
      </c>
      <c r="N34" s="5" t="s">
        <v>2307</v>
      </c>
      <c r="O34" s="5" t="s">
        <v>24</v>
      </c>
      <c r="P34" s="5" t="s">
        <v>6229</v>
      </c>
      <c r="Q34" s="34" t="s">
        <v>6230</v>
      </c>
      <c r="R34" s="21">
        <v>1</v>
      </c>
      <c r="S34" s="5" t="s">
        <v>24</v>
      </c>
      <c r="T34" s="5" t="s">
        <v>6231</v>
      </c>
      <c r="U34" s="34" t="s">
        <v>6232</v>
      </c>
      <c r="V34" s="21">
        <v>1</v>
      </c>
      <c r="W34" s="5" t="s">
        <v>152</v>
      </c>
      <c r="X34" s="5" t="s">
        <v>6233</v>
      </c>
      <c r="Y34" s="34" t="s">
        <v>6234</v>
      </c>
      <c r="Z34" s="21">
        <v>1</v>
      </c>
      <c r="AA34" s="5" t="s">
        <v>2310</v>
      </c>
      <c r="AB34" s="5" t="s">
        <v>2422</v>
      </c>
      <c r="AC34" s="34" t="s">
        <v>2723</v>
      </c>
      <c r="AD34" s="21">
        <v>1</v>
      </c>
    </row>
    <row r="35" spans="1:30" x14ac:dyDescent="0.3">
      <c r="A35" s="18" t="str">
        <f t="shared" ref="A35:B35" si="41">IF(AND(ISNUMBER(SEARCH("Yes",C35)),ISNUMBER(SEARCH("Yes",E35)),ISNUMBER(SEARCH("Yes",G35)),ISNUMBER(SEARCH("Yes",I35))),"Yes","No")</f>
        <v>No</v>
      </c>
      <c r="B35" s="18" t="str">
        <f t="shared" si="41"/>
        <v>No</v>
      </c>
      <c r="C35" s="15" t="str">
        <f t="shared" si="1"/>
        <v>No</v>
      </c>
      <c r="D35" s="18" t="str">
        <f t="shared" si="2"/>
        <v>No</v>
      </c>
      <c r="E35" s="18" t="str">
        <f t="shared" si="3"/>
        <v>No</v>
      </c>
      <c r="F35" s="18" t="str">
        <f t="shared" si="4"/>
        <v>No</v>
      </c>
      <c r="G35" s="18" t="str">
        <f t="shared" si="5"/>
        <v>No</v>
      </c>
      <c r="H35" s="18" t="str">
        <f t="shared" si="6"/>
        <v>No</v>
      </c>
      <c r="I35" s="18" t="str">
        <f t="shared" si="7"/>
        <v>Yes</v>
      </c>
      <c r="J35" s="18" t="str">
        <f t="shared" si="8"/>
        <v>Yes</v>
      </c>
      <c r="K35" s="21">
        <v>33</v>
      </c>
      <c r="L35" s="5" t="s">
        <v>486</v>
      </c>
      <c r="M35" s="5" t="s">
        <v>487</v>
      </c>
      <c r="N35" s="5" t="s">
        <v>2307</v>
      </c>
      <c r="O35" s="5" t="s">
        <v>152</v>
      </c>
      <c r="P35" s="5" t="s">
        <v>5730</v>
      </c>
      <c r="Q35" s="34" t="s">
        <v>6235</v>
      </c>
      <c r="R35" s="21">
        <v>1</v>
      </c>
      <c r="S35" s="35"/>
      <c r="T35" s="35"/>
      <c r="U35" s="35"/>
      <c r="V35" s="35"/>
      <c r="W35" s="35"/>
      <c r="X35" s="35"/>
      <c r="Y35" s="35"/>
      <c r="Z35" s="35"/>
      <c r="AA35" s="5" t="s">
        <v>2310</v>
      </c>
      <c r="AB35" s="5" t="s">
        <v>2335</v>
      </c>
      <c r="AC35" s="34" t="s">
        <v>6236</v>
      </c>
      <c r="AD35" s="21">
        <v>1</v>
      </c>
    </row>
    <row r="36" spans="1:30" x14ac:dyDescent="0.3">
      <c r="A36" s="18" t="str">
        <f t="shared" ref="A36:B36" si="42">IF(AND(ISNUMBER(SEARCH("Yes",C36)),ISNUMBER(SEARCH("Yes",E36)),ISNUMBER(SEARCH("Yes",G36)),ISNUMBER(SEARCH("Yes",I36))),"Yes","No")</f>
        <v>No</v>
      </c>
      <c r="B36" s="18" t="str">
        <f t="shared" si="42"/>
        <v>No</v>
      </c>
      <c r="C36" s="15" t="str">
        <f t="shared" si="1"/>
        <v>No</v>
      </c>
      <c r="D36" s="18" t="str">
        <f t="shared" si="2"/>
        <v>No</v>
      </c>
      <c r="E36" s="18" t="str">
        <f t="shared" si="3"/>
        <v>No</v>
      </c>
      <c r="F36" s="18" t="str">
        <f t="shared" si="4"/>
        <v>No</v>
      </c>
      <c r="G36" s="18" t="str">
        <f t="shared" si="5"/>
        <v>No</v>
      </c>
      <c r="H36" s="18" t="str">
        <f t="shared" si="6"/>
        <v>No</v>
      </c>
      <c r="I36" s="18" t="str">
        <f t="shared" si="7"/>
        <v>Yes</v>
      </c>
      <c r="J36" s="18" t="str">
        <f t="shared" si="8"/>
        <v>Yes</v>
      </c>
      <c r="K36" s="21">
        <v>34</v>
      </c>
      <c r="L36" s="5" t="s">
        <v>488</v>
      </c>
      <c r="M36" s="5" t="s">
        <v>489</v>
      </c>
      <c r="N36" s="5" t="s">
        <v>2307</v>
      </c>
      <c r="O36" s="5" t="s">
        <v>152</v>
      </c>
      <c r="P36" s="5" t="s">
        <v>2317</v>
      </c>
      <c r="Q36" s="34" t="s">
        <v>2475</v>
      </c>
      <c r="R36" s="21">
        <v>1</v>
      </c>
      <c r="S36" s="35"/>
      <c r="T36" s="35"/>
      <c r="U36" s="35"/>
      <c r="V36" s="35"/>
      <c r="W36" s="35"/>
      <c r="X36" s="35"/>
      <c r="Y36" s="35"/>
      <c r="Z36" s="35"/>
      <c r="AA36" s="5" t="s">
        <v>2310</v>
      </c>
      <c r="AB36" s="5" t="s">
        <v>2422</v>
      </c>
      <c r="AC36" s="34" t="s">
        <v>2723</v>
      </c>
      <c r="AD36" s="21">
        <v>1</v>
      </c>
    </row>
    <row r="37" spans="1:30" x14ac:dyDescent="0.3">
      <c r="A37" s="18" t="str">
        <f t="shared" ref="A37:B37" si="43">IF(AND(ISNUMBER(SEARCH("Yes",C37)),ISNUMBER(SEARCH("Yes",E37)),ISNUMBER(SEARCH("Yes",G37)),ISNUMBER(SEARCH("Yes",I37))),"Yes","No")</f>
        <v>No</v>
      </c>
      <c r="B37" s="18" t="str">
        <f t="shared" si="43"/>
        <v>No</v>
      </c>
      <c r="C37" s="15" t="str">
        <f t="shared" si="1"/>
        <v>No</v>
      </c>
      <c r="D37" s="18" t="str">
        <f t="shared" si="2"/>
        <v>No</v>
      </c>
      <c r="E37" s="18" t="str">
        <f t="shared" si="3"/>
        <v>No</v>
      </c>
      <c r="F37" s="18" t="str">
        <f t="shared" si="4"/>
        <v>No</v>
      </c>
      <c r="G37" s="18" t="str">
        <f t="shared" si="5"/>
        <v>No</v>
      </c>
      <c r="H37" s="18" t="str">
        <f t="shared" si="6"/>
        <v>No</v>
      </c>
      <c r="I37" s="18" t="str">
        <f t="shared" si="7"/>
        <v>Yes</v>
      </c>
      <c r="J37" s="18" t="str">
        <f t="shared" si="8"/>
        <v>Yes</v>
      </c>
      <c r="K37" s="21">
        <v>35</v>
      </c>
      <c r="L37" s="5" t="s">
        <v>490</v>
      </c>
      <c r="M37" s="5" t="s">
        <v>491</v>
      </c>
      <c r="N37" s="5" t="s">
        <v>2307</v>
      </c>
      <c r="O37" s="5" t="s">
        <v>152</v>
      </c>
      <c r="P37" s="5" t="s">
        <v>2392</v>
      </c>
      <c r="Q37" s="34" t="s">
        <v>6237</v>
      </c>
      <c r="R37" s="21">
        <v>1</v>
      </c>
      <c r="S37" s="35"/>
      <c r="T37" s="35"/>
      <c r="U37" s="35"/>
      <c r="V37" s="35"/>
      <c r="W37" s="35"/>
      <c r="X37" s="35"/>
      <c r="Y37" s="35"/>
      <c r="Z37" s="35"/>
      <c r="AA37" s="5" t="s">
        <v>2310</v>
      </c>
      <c r="AB37" s="5" t="s">
        <v>6238</v>
      </c>
      <c r="AC37" s="34" t="s">
        <v>6239</v>
      </c>
      <c r="AD37" s="21">
        <v>1</v>
      </c>
    </row>
    <row r="38" spans="1:30" x14ac:dyDescent="0.3">
      <c r="A38" s="18" t="str">
        <f t="shared" ref="A38:B38" si="44">IF(AND(ISNUMBER(SEARCH("Yes",C38)),ISNUMBER(SEARCH("Yes",E38)),ISNUMBER(SEARCH("Yes",G38)),ISNUMBER(SEARCH("Yes",I38))),"Yes","No")</f>
        <v>Yes</v>
      </c>
      <c r="B38" s="18" t="str">
        <f t="shared" si="44"/>
        <v>Yes</v>
      </c>
      <c r="C38" s="15" t="str">
        <f t="shared" si="1"/>
        <v>Yes</v>
      </c>
      <c r="D38" s="18" t="str">
        <f t="shared" si="2"/>
        <v>Yes</v>
      </c>
      <c r="E38" s="18" t="str">
        <f t="shared" si="3"/>
        <v>Yes</v>
      </c>
      <c r="F38" s="18" t="str">
        <f t="shared" si="4"/>
        <v>Yes</v>
      </c>
      <c r="G38" s="18" t="str">
        <f t="shared" si="5"/>
        <v>Yes</v>
      </c>
      <c r="H38" s="18" t="str">
        <f t="shared" si="6"/>
        <v>Yes</v>
      </c>
      <c r="I38" s="18" t="str">
        <f t="shared" si="7"/>
        <v>Yes</v>
      </c>
      <c r="J38" s="18" t="str">
        <f t="shared" si="8"/>
        <v>Yes</v>
      </c>
      <c r="K38" s="21">
        <v>36</v>
      </c>
      <c r="L38" s="5" t="s">
        <v>150</v>
      </c>
      <c r="M38" s="5" t="s">
        <v>151</v>
      </c>
      <c r="N38" s="5" t="s">
        <v>2307</v>
      </c>
      <c r="O38" s="5" t="s">
        <v>24</v>
      </c>
      <c r="P38" s="5" t="s">
        <v>6240</v>
      </c>
      <c r="Q38" s="34" t="s">
        <v>2482</v>
      </c>
      <c r="R38" s="21">
        <v>1</v>
      </c>
      <c r="S38" s="5" t="s">
        <v>24</v>
      </c>
      <c r="T38" s="5" t="s">
        <v>6241</v>
      </c>
      <c r="U38" s="34" t="s">
        <v>6242</v>
      </c>
      <c r="V38" s="21">
        <v>1</v>
      </c>
      <c r="W38" s="5" t="s">
        <v>2310</v>
      </c>
      <c r="X38" s="5" t="s">
        <v>6243</v>
      </c>
      <c r="Y38" s="34" t="s">
        <v>6244</v>
      </c>
      <c r="Z38" s="21">
        <v>1</v>
      </c>
      <c r="AA38" s="5" t="s">
        <v>2310</v>
      </c>
      <c r="AB38" s="5" t="s">
        <v>6245</v>
      </c>
      <c r="AC38" s="34" t="s">
        <v>6246</v>
      </c>
      <c r="AD38" s="21">
        <v>1</v>
      </c>
    </row>
    <row r="39" spans="1:30" x14ac:dyDescent="0.3">
      <c r="A39" s="18" t="str">
        <f t="shared" ref="A39:B39" si="45">IF(AND(ISNUMBER(SEARCH("Yes",C39)),ISNUMBER(SEARCH("Yes",E39)),ISNUMBER(SEARCH("Yes",G39)),ISNUMBER(SEARCH("Yes",I39))),"Yes","No")</f>
        <v>No</v>
      </c>
      <c r="B39" s="18" t="str">
        <f t="shared" si="45"/>
        <v>No</v>
      </c>
      <c r="C39" s="15" t="str">
        <f t="shared" si="1"/>
        <v>No</v>
      </c>
      <c r="D39" s="18" t="str">
        <f t="shared" si="2"/>
        <v>No</v>
      </c>
      <c r="E39" s="18" t="str">
        <f t="shared" si="3"/>
        <v>No</v>
      </c>
      <c r="F39" s="18" t="str">
        <f t="shared" si="4"/>
        <v>No</v>
      </c>
      <c r="G39" s="18" t="str">
        <f t="shared" si="5"/>
        <v>No</v>
      </c>
      <c r="H39" s="18" t="str">
        <f t="shared" si="6"/>
        <v>No</v>
      </c>
      <c r="I39" s="18" t="str">
        <f t="shared" si="7"/>
        <v>Yes</v>
      </c>
      <c r="J39" s="18" t="str">
        <f t="shared" si="8"/>
        <v>Yes</v>
      </c>
      <c r="K39" s="21">
        <v>37</v>
      </c>
      <c r="L39" s="5" t="s">
        <v>492</v>
      </c>
      <c r="M39" s="5" t="s">
        <v>493</v>
      </c>
      <c r="N39" s="5" t="s">
        <v>2307</v>
      </c>
      <c r="O39" s="5" t="s">
        <v>152</v>
      </c>
      <c r="P39" s="5" t="s">
        <v>2333</v>
      </c>
      <c r="Q39" s="34" t="s">
        <v>2487</v>
      </c>
      <c r="R39" s="21">
        <v>1</v>
      </c>
      <c r="S39" s="35"/>
      <c r="T39" s="35"/>
      <c r="U39" s="35"/>
      <c r="V39" s="35"/>
      <c r="W39" s="35"/>
      <c r="X39" s="35"/>
      <c r="Y39" s="35"/>
      <c r="Z39" s="35"/>
      <c r="AA39" s="5" t="s">
        <v>2310</v>
      </c>
      <c r="AB39" s="5" t="s">
        <v>6247</v>
      </c>
      <c r="AC39" s="34" t="s">
        <v>6248</v>
      </c>
      <c r="AD39" s="21">
        <v>1</v>
      </c>
    </row>
    <row r="40" spans="1:30" x14ac:dyDescent="0.3">
      <c r="A40" s="18" t="str">
        <f t="shared" ref="A40:B40" si="46">IF(AND(ISNUMBER(SEARCH("Yes",C40)),ISNUMBER(SEARCH("Yes",E40)),ISNUMBER(SEARCH("Yes",G40)),ISNUMBER(SEARCH("Yes",I40))),"Yes","No")</f>
        <v>Yes</v>
      </c>
      <c r="B40" s="18" t="str">
        <f t="shared" si="46"/>
        <v>No</v>
      </c>
      <c r="C40" s="15" t="str">
        <f t="shared" si="1"/>
        <v>Yes</v>
      </c>
      <c r="D40" s="18" t="str">
        <f t="shared" si="2"/>
        <v>No</v>
      </c>
      <c r="E40" s="18" t="str">
        <f t="shared" si="3"/>
        <v>Yes</v>
      </c>
      <c r="F40" s="18" t="str">
        <f t="shared" si="4"/>
        <v>Yes</v>
      </c>
      <c r="G40" s="18" t="str">
        <f t="shared" si="5"/>
        <v>Yes</v>
      </c>
      <c r="H40" s="18" t="str">
        <f t="shared" si="6"/>
        <v>Yes</v>
      </c>
      <c r="I40" s="18" t="str">
        <f t="shared" si="7"/>
        <v>Yes</v>
      </c>
      <c r="J40" s="18" t="str">
        <f t="shared" si="8"/>
        <v>Yes</v>
      </c>
      <c r="K40" s="21">
        <v>38</v>
      </c>
      <c r="L40" s="5" t="s">
        <v>167</v>
      </c>
      <c r="M40" s="5" t="s">
        <v>281</v>
      </c>
      <c r="N40" s="5" t="s">
        <v>2307</v>
      </c>
      <c r="O40" s="5" t="s">
        <v>152</v>
      </c>
      <c r="P40" s="5" t="s">
        <v>3892</v>
      </c>
      <c r="Q40" s="34" t="s">
        <v>6249</v>
      </c>
      <c r="R40" s="21">
        <v>1</v>
      </c>
      <c r="S40" s="5" t="s">
        <v>2310</v>
      </c>
      <c r="T40" s="5" t="s">
        <v>6250</v>
      </c>
      <c r="U40" s="34" t="s">
        <v>6251</v>
      </c>
      <c r="V40" s="21">
        <v>1</v>
      </c>
      <c r="W40" s="5" t="s">
        <v>24</v>
      </c>
      <c r="X40" s="5" t="s">
        <v>2494</v>
      </c>
      <c r="Y40" s="34" t="s">
        <v>2495</v>
      </c>
      <c r="Z40" s="21">
        <v>1</v>
      </c>
      <c r="AA40" s="5" t="s">
        <v>2310</v>
      </c>
      <c r="AB40" s="5" t="s">
        <v>5323</v>
      </c>
      <c r="AC40" s="34" t="s">
        <v>2349</v>
      </c>
      <c r="AD40" s="21">
        <v>1</v>
      </c>
    </row>
    <row r="41" spans="1:30" x14ac:dyDescent="0.3">
      <c r="A41" s="18" t="str">
        <f t="shared" ref="A41:B41" si="47">IF(AND(ISNUMBER(SEARCH("Yes",C41)),ISNUMBER(SEARCH("Yes",E41)),ISNUMBER(SEARCH("Yes",G41)),ISNUMBER(SEARCH("Yes",I41))),"Yes","No")</f>
        <v>No</v>
      </c>
      <c r="B41" s="18" t="str">
        <f t="shared" si="47"/>
        <v>No</v>
      </c>
      <c r="C41" s="15" t="str">
        <f t="shared" si="1"/>
        <v>No</v>
      </c>
      <c r="D41" s="18" t="str">
        <f t="shared" si="2"/>
        <v>No</v>
      </c>
      <c r="E41" s="18" t="str">
        <f t="shared" si="3"/>
        <v>Yes</v>
      </c>
      <c r="F41" s="18" t="str">
        <f t="shared" si="4"/>
        <v>Yes</v>
      </c>
      <c r="G41" s="18" t="str">
        <f t="shared" si="5"/>
        <v>Yes</v>
      </c>
      <c r="H41" s="18" t="str">
        <f t="shared" si="6"/>
        <v>Yes</v>
      </c>
      <c r="I41" s="18" t="str">
        <f t="shared" si="7"/>
        <v>Yes</v>
      </c>
      <c r="J41" s="18" t="str">
        <f t="shared" si="8"/>
        <v>Yes</v>
      </c>
      <c r="K41" s="21">
        <v>39</v>
      </c>
      <c r="L41" s="5" t="s">
        <v>346</v>
      </c>
      <c r="M41" s="5" t="s">
        <v>347</v>
      </c>
      <c r="N41" s="5" t="s">
        <v>2307</v>
      </c>
      <c r="O41" s="5" t="s">
        <v>152</v>
      </c>
      <c r="P41" s="5" t="s">
        <v>6252</v>
      </c>
      <c r="Q41" s="34" t="s">
        <v>6253</v>
      </c>
      <c r="R41" s="21">
        <v>1</v>
      </c>
      <c r="S41" s="5" t="s">
        <v>24</v>
      </c>
      <c r="T41" s="5" t="s">
        <v>2500</v>
      </c>
      <c r="U41" s="34" t="s">
        <v>2501</v>
      </c>
      <c r="V41" s="21">
        <v>1</v>
      </c>
      <c r="W41" s="5" t="s">
        <v>2310</v>
      </c>
      <c r="X41" s="5" t="s">
        <v>6254</v>
      </c>
      <c r="Y41" s="34" t="s">
        <v>6255</v>
      </c>
      <c r="Z41" s="21">
        <v>1</v>
      </c>
      <c r="AA41" s="5" t="s">
        <v>24</v>
      </c>
      <c r="AB41" s="5" t="s">
        <v>2504</v>
      </c>
      <c r="AC41" s="34" t="s">
        <v>2505</v>
      </c>
      <c r="AD41" s="21">
        <v>1</v>
      </c>
    </row>
    <row r="42" spans="1:30" x14ac:dyDescent="0.3">
      <c r="A42" s="18" t="str">
        <f t="shared" ref="A42:B42" si="48">IF(AND(ISNUMBER(SEARCH("Yes",C42)),ISNUMBER(SEARCH("Yes",E42)),ISNUMBER(SEARCH("Yes",G42)),ISNUMBER(SEARCH("Yes",I42))),"Yes","No")</f>
        <v>No</v>
      </c>
      <c r="B42" s="18" t="str">
        <f t="shared" si="48"/>
        <v>No</v>
      </c>
      <c r="C42" s="15" t="str">
        <f t="shared" si="1"/>
        <v>No</v>
      </c>
      <c r="D42" s="18" t="str">
        <f t="shared" si="2"/>
        <v>No</v>
      </c>
      <c r="E42" s="18" t="str">
        <f t="shared" si="3"/>
        <v>No</v>
      </c>
      <c r="F42" s="18" t="str">
        <f t="shared" si="4"/>
        <v>No</v>
      </c>
      <c r="G42" s="18" t="str">
        <f t="shared" si="5"/>
        <v>No</v>
      </c>
      <c r="H42" s="18" t="str">
        <f t="shared" si="6"/>
        <v>No</v>
      </c>
      <c r="I42" s="18" t="str">
        <f t="shared" si="7"/>
        <v>Yes</v>
      </c>
      <c r="J42" s="18" t="str">
        <f t="shared" si="8"/>
        <v>Yes</v>
      </c>
      <c r="K42" s="21">
        <v>40</v>
      </c>
      <c r="L42" s="5" t="s">
        <v>494</v>
      </c>
      <c r="M42" s="5" t="s">
        <v>495</v>
      </c>
      <c r="N42" s="5" t="s">
        <v>2307</v>
      </c>
      <c r="O42" s="5" t="s">
        <v>152</v>
      </c>
      <c r="P42" s="5" t="s">
        <v>2724</v>
      </c>
      <c r="Q42" s="34" t="s">
        <v>2507</v>
      </c>
      <c r="R42" s="21">
        <v>1</v>
      </c>
      <c r="S42" s="35"/>
      <c r="T42" s="35"/>
      <c r="U42" s="35"/>
      <c r="V42" s="35"/>
      <c r="W42" s="35"/>
      <c r="X42" s="35"/>
      <c r="Y42" s="35"/>
      <c r="Z42" s="35"/>
      <c r="AA42" s="5" t="s">
        <v>2310</v>
      </c>
      <c r="AB42" s="5" t="s">
        <v>2352</v>
      </c>
      <c r="AC42" s="34" t="s">
        <v>2448</v>
      </c>
      <c r="AD42" s="21">
        <v>1</v>
      </c>
    </row>
    <row r="43" spans="1:30" x14ac:dyDescent="0.3">
      <c r="A43" s="18" t="str">
        <f t="shared" ref="A43:B43" si="49">IF(AND(ISNUMBER(SEARCH("Yes",C43)),ISNUMBER(SEARCH("Yes",E43)),ISNUMBER(SEARCH("Yes",G43)),ISNUMBER(SEARCH("Yes",I43))),"Yes","No")</f>
        <v>No</v>
      </c>
      <c r="B43" s="18" t="str">
        <f t="shared" si="49"/>
        <v>No</v>
      </c>
      <c r="C43" s="15" t="str">
        <f t="shared" si="1"/>
        <v>No</v>
      </c>
      <c r="D43" s="18" t="str">
        <f t="shared" si="2"/>
        <v>No</v>
      </c>
      <c r="E43" s="18" t="str">
        <f t="shared" si="3"/>
        <v>No</v>
      </c>
      <c r="F43" s="18" t="str">
        <f t="shared" si="4"/>
        <v>No</v>
      </c>
      <c r="G43" s="18" t="str">
        <f t="shared" si="5"/>
        <v>No</v>
      </c>
      <c r="H43" s="18" t="str">
        <f t="shared" si="6"/>
        <v>No</v>
      </c>
      <c r="I43" s="18" t="str">
        <f t="shared" si="7"/>
        <v>Yes</v>
      </c>
      <c r="J43" s="18" t="str">
        <f t="shared" si="8"/>
        <v>Yes</v>
      </c>
      <c r="K43" s="21">
        <v>41</v>
      </c>
      <c r="L43" s="5" t="s">
        <v>496</v>
      </c>
      <c r="M43" s="5" t="s">
        <v>497</v>
      </c>
      <c r="N43" s="5" t="s">
        <v>2307</v>
      </c>
      <c r="O43" s="5" t="s">
        <v>152</v>
      </c>
      <c r="P43" s="5" t="s">
        <v>2461</v>
      </c>
      <c r="Q43" s="34" t="s">
        <v>6256</v>
      </c>
      <c r="R43" s="21">
        <v>1</v>
      </c>
      <c r="S43" s="35"/>
      <c r="T43" s="35"/>
      <c r="U43" s="35"/>
      <c r="V43" s="35"/>
      <c r="W43" s="35"/>
      <c r="X43" s="35"/>
      <c r="Y43" s="35"/>
      <c r="Z43" s="35"/>
      <c r="AA43" s="5" t="s">
        <v>24</v>
      </c>
      <c r="AB43" s="5" t="s">
        <v>2511</v>
      </c>
      <c r="AC43" s="34" t="s">
        <v>6257</v>
      </c>
      <c r="AD43" s="21">
        <v>1</v>
      </c>
    </row>
    <row r="44" spans="1:30" x14ac:dyDescent="0.3">
      <c r="A44" s="18" t="str">
        <f t="shared" ref="A44:B44" si="50">IF(AND(ISNUMBER(SEARCH("Yes",C44)),ISNUMBER(SEARCH("Yes",E44)),ISNUMBER(SEARCH("Yes",G44)),ISNUMBER(SEARCH("Yes",I44))),"Yes","No")</f>
        <v>Yes</v>
      </c>
      <c r="B44" s="18" t="str">
        <f t="shared" si="50"/>
        <v>Yes</v>
      </c>
      <c r="C44" s="15" t="str">
        <f t="shared" si="1"/>
        <v>Yes</v>
      </c>
      <c r="D44" s="18" t="str">
        <f t="shared" si="2"/>
        <v>Yes</v>
      </c>
      <c r="E44" s="18" t="str">
        <f t="shared" si="3"/>
        <v>Yes</v>
      </c>
      <c r="F44" s="18" t="str">
        <f t="shared" si="4"/>
        <v>Yes</v>
      </c>
      <c r="G44" s="18" t="str">
        <f t="shared" si="5"/>
        <v>Yes</v>
      </c>
      <c r="H44" s="18" t="str">
        <f t="shared" si="6"/>
        <v>Yes</v>
      </c>
      <c r="I44" s="18" t="str">
        <f t="shared" si="7"/>
        <v>Yes</v>
      </c>
      <c r="J44" s="18" t="str">
        <f t="shared" si="8"/>
        <v>Yes</v>
      </c>
      <c r="K44" s="21">
        <v>42</v>
      </c>
      <c r="L44" s="5" t="s">
        <v>33</v>
      </c>
      <c r="M44" s="5" t="s">
        <v>34</v>
      </c>
      <c r="N44" s="5" t="s">
        <v>2307</v>
      </c>
      <c r="O44" s="5" t="s">
        <v>24</v>
      </c>
      <c r="P44" s="5" t="s">
        <v>2513</v>
      </c>
      <c r="Q44" s="34" t="s">
        <v>2514</v>
      </c>
      <c r="R44" s="21">
        <v>1</v>
      </c>
      <c r="S44" s="5" t="s">
        <v>24</v>
      </c>
      <c r="T44" s="5" t="s">
        <v>6258</v>
      </c>
      <c r="U44" s="34" t="s">
        <v>2516</v>
      </c>
      <c r="V44" s="21">
        <v>1</v>
      </c>
      <c r="W44" s="5" t="s">
        <v>24</v>
      </c>
      <c r="X44" s="5" t="s">
        <v>2517</v>
      </c>
      <c r="Y44" s="34" t="s">
        <v>2518</v>
      </c>
      <c r="Z44" s="21">
        <v>1</v>
      </c>
      <c r="AA44" s="5" t="s">
        <v>24</v>
      </c>
      <c r="AB44" s="5" t="s">
        <v>6259</v>
      </c>
      <c r="AC44" s="34" t="s">
        <v>6260</v>
      </c>
      <c r="AD44" s="21">
        <v>1</v>
      </c>
    </row>
    <row r="45" spans="1:30" x14ac:dyDescent="0.3">
      <c r="A45" s="18" t="str">
        <f t="shared" ref="A45:B45" si="51">IF(AND(ISNUMBER(SEARCH("Yes",C45)),ISNUMBER(SEARCH("Yes",E45)),ISNUMBER(SEARCH("Yes",G45)),ISNUMBER(SEARCH("Yes",I45))),"Yes","No")</f>
        <v>Yes</v>
      </c>
      <c r="B45" s="18" t="str">
        <f t="shared" si="51"/>
        <v>Yes</v>
      </c>
      <c r="C45" s="15" t="str">
        <f t="shared" si="1"/>
        <v>Yes</v>
      </c>
      <c r="D45" s="18" t="str">
        <f t="shared" si="2"/>
        <v>Yes</v>
      </c>
      <c r="E45" s="18" t="str">
        <f t="shared" si="3"/>
        <v>Yes</v>
      </c>
      <c r="F45" s="18" t="str">
        <f t="shared" si="4"/>
        <v>Yes</v>
      </c>
      <c r="G45" s="18" t="str">
        <f t="shared" si="5"/>
        <v>Yes</v>
      </c>
      <c r="H45" s="18" t="str">
        <f t="shared" si="6"/>
        <v>Yes</v>
      </c>
      <c r="I45" s="18" t="str">
        <f t="shared" si="7"/>
        <v>Yes</v>
      </c>
      <c r="J45" s="18" t="str">
        <f t="shared" si="8"/>
        <v>Yes</v>
      </c>
      <c r="K45" s="21">
        <v>43</v>
      </c>
      <c r="L45" s="5" t="s">
        <v>36</v>
      </c>
      <c r="M45" s="5" t="s">
        <v>37</v>
      </c>
      <c r="N45" s="5" t="s">
        <v>2307</v>
      </c>
      <c r="O45" s="5" t="s">
        <v>24</v>
      </c>
      <c r="P45" s="5" t="s">
        <v>6261</v>
      </c>
      <c r="Q45" s="34" t="s">
        <v>6262</v>
      </c>
      <c r="R45" s="21">
        <v>1</v>
      </c>
      <c r="S45" s="5" t="s">
        <v>24</v>
      </c>
      <c r="T45" s="5" t="s">
        <v>6263</v>
      </c>
      <c r="U45" s="34" t="s">
        <v>6264</v>
      </c>
      <c r="V45" s="21">
        <v>1</v>
      </c>
      <c r="W45" s="5" t="s">
        <v>24</v>
      </c>
      <c r="X45" s="5" t="s">
        <v>2525</v>
      </c>
      <c r="Y45" s="34" t="s">
        <v>2526</v>
      </c>
      <c r="Z45" s="21">
        <v>1</v>
      </c>
      <c r="AA45" s="5" t="s">
        <v>2310</v>
      </c>
      <c r="AB45" s="5" t="s">
        <v>6265</v>
      </c>
      <c r="AC45" s="34" t="s">
        <v>2528</v>
      </c>
      <c r="AD45" s="21">
        <v>1</v>
      </c>
    </row>
    <row r="46" spans="1:30" x14ac:dyDescent="0.3">
      <c r="A46" s="18" t="str">
        <f t="shared" ref="A46:B46" si="52">IF(AND(ISNUMBER(SEARCH("Yes",C46)),ISNUMBER(SEARCH("Yes",E46)),ISNUMBER(SEARCH("Yes",G46)),ISNUMBER(SEARCH("Yes",I46))),"Yes","No")</f>
        <v>No</v>
      </c>
      <c r="B46" s="18" t="str">
        <f t="shared" si="52"/>
        <v>No</v>
      </c>
      <c r="C46" s="15" t="str">
        <f t="shared" si="1"/>
        <v>No</v>
      </c>
      <c r="D46" s="18" t="str">
        <f t="shared" si="2"/>
        <v>No</v>
      </c>
      <c r="E46" s="18" t="str">
        <f t="shared" si="3"/>
        <v>No</v>
      </c>
      <c r="F46" s="18" t="str">
        <f t="shared" si="4"/>
        <v>No</v>
      </c>
      <c r="G46" s="18" t="str">
        <f t="shared" si="5"/>
        <v>No</v>
      </c>
      <c r="H46" s="18" t="str">
        <f t="shared" si="6"/>
        <v>No</v>
      </c>
      <c r="I46" s="18" t="str">
        <f t="shared" si="7"/>
        <v>Yes</v>
      </c>
      <c r="J46" s="18" t="str">
        <f t="shared" si="8"/>
        <v>Yes</v>
      </c>
      <c r="K46" s="21">
        <v>44</v>
      </c>
      <c r="L46" s="5" t="s">
        <v>498</v>
      </c>
      <c r="M46" s="5" t="s">
        <v>499</v>
      </c>
      <c r="N46" s="5" t="s">
        <v>2307</v>
      </c>
      <c r="O46" s="5" t="s">
        <v>152</v>
      </c>
      <c r="P46" s="5" t="s">
        <v>2533</v>
      </c>
      <c r="Q46" s="34" t="s">
        <v>6266</v>
      </c>
      <c r="R46" s="21">
        <v>1</v>
      </c>
      <c r="S46" s="35"/>
      <c r="T46" s="35"/>
      <c r="U46" s="35"/>
      <c r="V46" s="35"/>
      <c r="W46" s="35"/>
      <c r="X46" s="35"/>
      <c r="Y46" s="35"/>
      <c r="Z46" s="35"/>
      <c r="AA46" s="5" t="s">
        <v>24</v>
      </c>
      <c r="AB46" s="5" t="s">
        <v>6267</v>
      </c>
      <c r="AC46" s="34" t="s">
        <v>6268</v>
      </c>
      <c r="AD46" s="21">
        <v>1</v>
      </c>
    </row>
    <row r="47" spans="1:30" x14ac:dyDescent="0.3">
      <c r="A47" s="18" t="str">
        <f t="shared" ref="A47:B47" si="53">IF(AND(ISNUMBER(SEARCH("Yes",C47)),ISNUMBER(SEARCH("Yes",E47)),ISNUMBER(SEARCH("Yes",G47)),ISNUMBER(SEARCH("Yes",I47))),"Yes","No")</f>
        <v>No</v>
      </c>
      <c r="B47" s="18" t="str">
        <f t="shared" si="53"/>
        <v>No</v>
      </c>
      <c r="C47" s="15" t="str">
        <f t="shared" si="1"/>
        <v>No</v>
      </c>
      <c r="D47" s="18" t="str">
        <f t="shared" si="2"/>
        <v>No</v>
      </c>
      <c r="E47" s="18" t="str">
        <f t="shared" si="3"/>
        <v>No</v>
      </c>
      <c r="F47" s="18" t="str">
        <f t="shared" si="4"/>
        <v>No</v>
      </c>
      <c r="G47" s="18" t="str">
        <f t="shared" si="5"/>
        <v>No</v>
      </c>
      <c r="H47" s="18" t="str">
        <f t="shared" si="6"/>
        <v>No</v>
      </c>
      <c r="I47" s="18" t="str">
        <f t="shared" si="7"/>
        <v>Yes</v>
      </c>
      <c r="J47" s="18" t="str">
        <f t="shared" si="8"/>
        <v>Yes</v>
      </c>
      <c r="K47" s="21">
        <v>45</v>
      </c>
      <c r="L47" s="5" t="s">
        <v>500</v>
      </c>
      <c r="M47" s="5" t="s">
        <v>501</v>
      </c>
      <c r="N47" s="5" t="s">
        <v>2307</v>
      </c>
      <c r="O47" s="5" t="s">
        <v>152</v>
      </c>
      <c r="P47" s="5" t="s">
        <v>3699</v>
      </c>
      <c r="Q47" s="34" t="s">
        <v>6269</v>
      </c>
      <c r="R47" s="21">
        <v>1</v>
      </c>
      <c r="S47" s="35"/>
      <c r="T47" s="35"/>
      <c r="U47" s="35"/>
      <c r="V47" s="35"/>
      <c r="W47" s="35"/>
      <c r="X47" s="35"/>
      <c r="Y47" s="35"/>
      <c r="Z47" s="35"/>
      <c r="AA47" s="5" t="s">
        <v>24</v>
      </c>
      <c r="AB47" s="5" t="s">
        <v>6270</v>
      </c>
      <c r="AC47" s="34" t="s">
        <v>6271</v>
      </c>
      <c r="AD47" s="21">
        <v>1</v>
      </c>
    </row>
    <row r="48" spans="1:30" x14ac:dyDescent="0.3">
      <c r="A48" s="18" t="str">
        <f t="shared" ref="A48:B48" si="54">IF(AND(ISNUMBER(SEARCH("Yes",C48)),ISNUMBER(SEARCH("Yes",E48)),ISNUMBER(SEARCH("Yes",G48)),ISNUMBER(SEARCH("Yes",I48))),"Yes","No")</f>
        <v>No</v>
      </c>
      <c r="B48" s="18" t="str">
        <f t="shared" si="54"/>
        <v>No</v>
      </c>
      <c r="C48" s="15" t="str">
        <f t="shared" si="1"/>
        <v>No</v>
      </c>
      <c r="D48" s="18" t="str">
        <f t="shared" si="2"/>
        <v>No</v>
      </c>
      <c r="E48" s="18" t="str">
        <f t="shared" si="3"/>
        <v>No</v>
      </c>
      <c r="F48" s="18" t="str">
        <f t="shared" si="4"/>
        <v>No</v>
      </c>
      <c r="G48" s="18" t="str">
        <f t="shared" si="5"/>
        <v>No</v>
      </c>
      <c r="H48" s="18" t="str">
        <f t="shared" si="6"/>
        <v>No</v>
      </c>
      <c r="I48" s="18" t="str">
        <f t="shared" si="7"/>
        <v>Yes</v>
      </c>
      <c r="J48" s="18" t="str">
        <f t="shared" si="8"/>
        <v>Yes</v>
      </c>
      <c r="K48" s="21">
        <v>46</v>
      </c>
      <c r="L48" s="5" t="s">
        <v>502</v>
      </c>
      <c r="M48" s="5" t="s">
        <v>503</v>
      </c>
      <c r="N48" s="5" t="s">
        <v>2307</v>
      </c>
      <c r="O48" s="5" t="s">
        <v>152</v>
      </c>
      <c r="P48" s="5" t="s">
        <v>3206</v>
      </c>
      <c r="Q48" s="34" t="s">
        <v>6272</v>
      </c>
      <c r="R48" s="21">
        <v>1</v>
      </c>
      <c r="S48" s="35"/>
      <c r="T48" s="35"/>
      <c r="U48" s="35"/>
      <c r="V48" s="35"/>
      <c r="W48" s="35"/>
      <c r="X48" s="35"/>
      <c r="Y48" s="35"/>
      <c r="Z48" s="35"/>
      <c r="AA48" s="5" t="s">
        <v>24</v>
      </c>
      <c r="AB48" s="5" t="s">
        <v>6273</v>
      </c>
      <c r="AC48" s="34" t="s">
        <v>6274</v>
      </c>
      <c r="AD48" s="21">
        <v>1</v>
      </c>
    </row>
    <row r="49" spans="1:30" x14ac:dyDescent="0.3">
      <c r="A49" s="18" t="str">
        <f t="shared" ref="A49:B49" si="55">IF(AND(ISNUMBER(SEARCH("Yes",C49)),ISNUMBER(SEARCH("Yes",E49)),ISNUMBER(SEARCH("Yes",G49)),ISNUMBER(SEARCH("Yes",I49))),"Yes","No")</f>
        <v>No</v>
      </c>
      <c r="B49" s="18" t="str">
        <f t="shared" si="55"/>
        <v>No</v>
      </c>
      <c r="C49" s="15" t="str">
        <f t="shared" si="1"/>
        <v>No</v>
      </c>
      <c r="D49" s="18" t="str">
        <f t="shared" si="2"/>
        <v>No</v>
      </c>
      <c r="E49" s="18" t="str">
        <f t="shared" si="3"/>
        <v>No</v>
      </c>
      <c r="F49" s="18" t="str">
        <f t="shared" si="4"/>
        <v>No</v>
      </c>
      <c r="G49" s="18" t="str">
        <f t="shared" si="5"/>
        <v>No</v>
      </c>
      <c r="H49" s="18" t="str">
        <f t="shared" si="6"/>
        <v>No</v>
      </c>
      <c r="I49" s="18" t="str">
        <f t="shared" si="7"/>
        <v>Yes</v>
      </c>
      <c r="J49" s="18" t="str">
        <f t="shared" si="8"/>
        <v>Yes</v>
      </c>
      <c r="K49" s="21">
        <v>47</v>
      </c>
      <c r="L49" s="5" t="s">
        <v>504</v>
      </c>
      <c r="M49" s="5" t="s">
        <v>2541</v>
      </c>
      <c r="N49" s="5" t="s">
        <v>2307</v>
      </c>
      <c r="O49" s="5" t="s">
        <v>152</v>
      </c>
      <c r="P49" s="5" t="s">
        <v>2431</v>
      </c>
      <c r="Q49" s="34" t="s">
        <v>2542</v>
      </c>
      <c r="R49" s="21">
        <v>1</v>
      </c>
      <c r="S49" s="35"/>
      <c r="T49" s="35"/>
      <c r="U49" s="35"/>
      <c r="V49" s="35"/>
      <c r="W49" s="35"/>
      <c r="X49" s="35"/>
      <c r="Y49" s="35"/>
      <c r="Z49" s="35"/>
      <c r="AA49" s="5" t="s">
        <v>24</v>
      </c>
      <c r="AB49" s="5" t="s">
        <v>6275</v>
      </c>
      <c r="AC49" s="34" t="s">
        <v>6276</v>
      </c>
      <c r="AD49" s="21">
        <v>1</v>
      </c>
    </row>
    <row r="50" spans="1:30" x14ac:dyDescent="0.3">
      <c r="A50" s="18" t="str">
        <f t="shared" ref="A50:B50" si="56">IF(AND(ISNUMBER(SEARCH("Yes",C50)),ISNUMBER(SEARCH("Yes",E50)),ISNUMBER(SEARCH("Yes",G50)),ISNUMBER(SEARCH("Yes",I50))),"Yes","No")</f>
        <v>No</v>
      </c>
      <c r="B50" s="18" t="str">
        <f t="shared" si="56"/>
        <v>No</v>
      </c>
      <c r="C50" s="15" t="str">
        <f t="shared" si="1"/>
        <v>No</v>
      </c>
      <c r="D50" s="18" t="str">
        <f t="shared" si="2"/>
        <v>No</v>
      </c>
      <c r="E50" s="18" t="str">
        <f t="shared" si="3"/>
        <v>No</v>
      </c>
      <c r="F50" s="18" t="str">
        <f t="shared" si="4"/>
        <v>No</v>
      </c>
      <c r="G50" s="18" t="str">
        <f t="shared" si="5"/>
        <v>No</v>
      </c>
      <c r="H50" s="18" t="str">
        <f t="shared" si="6"/>
        <v>No</v>
      </c>
      <c r="I50" s="18" t="str">
        <f t="shared" si="7"/>
        <v>Yes</v>
      </c>
      <c r="J50" s="18" t="str">
        <f t="shared" si="8"/>
        <v>Yes</v>
      </c>
      <c r="K50" s="21">
        <v>48</v>
      </c>
      <c r="L50" s="5" t="s">
        <v>506</v>
      </c>
      <c r="M50" s="5" t="s">
        <v>507</v>
      </c>
      <c r="N50" s="5" t="s">
        <v>2307</v>
      </c>
      <c r="O50" s="5" t="s">
        <v>152</v>
      </c>
      <c r="P50" s="5" t="s">
        <v>3437</v>
      </c>
      <c r="Q50" s="34" t="s">
        <v>6277</v>
      </c>
      <c r="R50" s="21">
        <v>1</v>
      </c>
      <c r="S50" s="35"/>
      <c r="T50" s="35"/>
      <c r="U50" s="35"/>
      <c r="V50" s="35"/>
      <c r="W50" s="35"/>
      <c r="X50" s="35"/>
      <c r="Y50" s="35"/>
      <c r="Z50" s="35"/>
      <c r="AA50" s="5" t="s">
        <v>2310</v>
      </c>
      <c r="AB50" s="5" t="s">
        <v>2547</v>
      </c>
      <c r="AC50" s="34" t="s">
        <v>2548</v>
      </c>
      <c r="AD50" s="21">
        <v>1</v>
      </c>
    </row>
    <row r="51" spans="1:30" x14ac:dyDescent="0.3">
      <c r="A51" s="18" t="str">
        <f t="shared" ref="A51:B51" si="57">IF(AND(ISNUMBER(SEARCH("Yes",C51)),ISNUMBER(SEARCH("Yes",E51)),ISNUMBER(SEARCH("Yes",G51)),ISNUMBER(SEARCH("Yes",I51))),"Yes","No")</f>
        <v>No</v>
      </c>
      <c r="B51" s="18" t="str">
        <f t="shared" si="57"/>
        <v>No</v>
      </c>
      <c r="C51" s="15" t="str">
        <f t="shared" si="1"/>
        <v>Yes</v>
      </c>
      <c r="D51" s="18" t="str">
        <f t="shared" si="2"/>
        <v>No</v>
      </c>
      <c r="E51" s="18" t="str">
        <f t="shared" si="3"/>
        <v>Yes</v>
      </c>
      <c r="F51" s="18" t="str">
        <f t="shared" si="4"/>
        <v>Yes</v>
      </c>
      <c r="G51" s="18" t="str">
        <f t="shared" si="5"/>
        <v>No</v>
      </c>
      <c r="H51" s="18" t="str">
        <f t="shared" si="6"/>
        <v>Yes</v>
      </c>
      <c r="I51" s="18" t="str">
        <f t="shared" si="7"/>
        <v>Yes</v>
      </c>
      <c r="J51" s="18" t="str">
        <f t="shared" si="8"/>
        <v>Yes</v>
      </c>
      <c r="K51" s="21">
        <v>49</v>
      </c>
      <c r="L51" s="5" t="s">
        <v>371</v>
      </c>
      <c r="M51" s="5" t="s">
        <v>372</v>
      </c>
      <c r="N51" s="5" t="s">
        <v>2307</v>
      </c>
      <c r="O51" s="5" t="s">
        <v>152</v>
      </c>
      <c r="P51" s="5" t="s">
        <v>6278</v>
      </c>
      <c r="Q51" s="34" t="s">
        <v>6279</v>
      </c>
      <c r="R51" s="21">
        <v>1</v>
      </c>
      <c r="S51" s="5" t="s">
        <v>24</v>
      </c>
      <c r="T51" s="5" t="s">
        <v>6280</v>
      </c>
      <c r="U51" s="34" t="s">
        <v>6281</v>
      </c>
      <c r="V51" s="21">
        <v>1</v>
      </c>
      <c r="W51" s="5" t="s">
        <v>152</v>
      </c>
      <c r="X51" s="5" t="s">
        <v>6282</v>
      </c>
      <c r="Y51" s="34" t="s">
        <v>6283</v>
      </c>
      <c r="Z51" s="21">
        <v>1</v>
      </c>
      <c r="AA51" s="5" t="s">
        <v>2310</v>
      </c>
      <c r="AB51" s="5" t="s">
        <v>2669</v>
      </c>
      <c r="AC51" s="34" t="s">
        <v>3357</v>
      </c>
      <c r="AD51" s="21">
        <v>1</v>
      </c>
    </row>
    <row r="52" spans="1:30" x14ac:dyDescent="0.3">
      <c r="A52" s="18" t="str">
        <f t="shared" ref="A52:B52" si="58">IF(AND(ISNUMBER(SEARCH("Yes",C52)),ISNUMBER(SEARCH("Yes",E52)),ISNUMBER(SEARCH("Yes",G52)),ISNUMBER(SEARCH("Yes",I52))),"Yes","No")</f>
        <v>No</v>
      </c>
      <c r="B52" s="18" t="str">
        <f t="shared" si="58"/>
        <v>No</v>
      </c>
      <c r="C52" s="15" t="str">
        <f t="shared" si="1"/>
        <v>No</v>
      </c>
      <c r="D52" s="18" t="str">
        <f t="shared" si="2"/>
        <v>No</v>
      </c>
      <c r="E52" s="18" t="str">
        <f t="shared" si="3"/>
        <v>No</v>
      </c>
      <c r="F52" s="18" t="str">
        <f t="shared" si="4"/>
        <v>No</v>
      </c>
      <c r="G52" s="18" t="str">
        <f t="shared" si="5"/>
        <v>No</v>
      </c>
      <c r="H52" s="18" t="str">
        <f t="shared" si="6"/>
        <v>No</v>
      </c>
      <c r="I52" s="18" t="str">
        <f t="shared" si="7"/>
        <v>Yes</v>
      </c>
      <c r="J52" s="18" t="str">
        <f t="shared" si="8"/>
        <v>Yes</v>
      </c>
      <c r="K52" s="21">
        <v>50</v>
      </c>
      <c r="L52" s="5" t="s">
        <v>508</v>
      </c>
      <c r="M52" s="5" t="s">
        <v>509</v>
      </c>
      <c r="N52" s="5" t="s">
        <v>2307</v>
      </c>
      <c r="O52" s="5" t="s">
        <v>152</v>
      </c>
      <c r="P52" s="5" t="s">
        <v>2308</v>
      </c>
      <c r="Q52" s="34" t="s">
        <v>2557</v>
      </c>
      <c r="R52" s="21">
        <v>1</v>
      </c>
      <c r="S52" s="35"/>
      <c r="T52" s="35"/>
      <c r="U52" s="35"/>
      <c r="V52" s="35"/>
      <c r="W52" s="35"/>
      <c r="X52" s="35"/>
      <c r="Y52" s="35"/>
      <c r="Z52" s="35"/>
      <c r="AA52" s="5" t="s">
        <v>2310</v>
      </c>
      <c r="AB52" s="5" t="s">
        <v>6284</v>
      </c>
      <c r="AC52" s="34" t="s">
        <v>6285</v>
      </c>
      <c r="AD52" s="21">
        <v>1</v>
      </c>
    </row>
    <row r="53" spans="1:30" x14ac:dyDescent="0.3">
      <c r="A53" s="18" t="str">
        <f t="shared" ref="A53:B53" si="59">IF(AND(ISNUMBER(SEARCH("Yes",C53)),ISNUMBER(SEARCH("Yes",E53)),ISNUMBER(SEARCH("Yes",G53)),ISNUMBER(SEARCH("Yes",I53))),"Yes","No")</f>
        <v>No</v>
      </c>
      <c r="B53" s="18" t="str">
        <f t="shared" si="59"/>
        <v>No</v>
      </c>
      <c r="C53" s="15" t="str">
        <f t="shared" si="1"/>
        <v>No</v>
      </c>
      <c r="D53" s="18" t="str">
        <f t="shared" si="2"/>
        <v>No</v>
      </c>
      <c r="E53" s="18" t="str">
        <f t="shared" si="3"/>
        <v>No</v>
      </c>
      <c r="F53" s="18" t="str">
        <f t="shared" si="4"/>
        <v>No</v>
      </c>
      <c r="G53" s="18" t="str">
        <f t="shared" si="5"/>
        <v>No</v>
      </c>
      <c r="H53" s="18" t="str">
        <f t="shared" si="6"/>
        <v>No</v>
      </c>
      <c r="I53" s="18" t="str">
        <f t="shared" si="7"/>
        <v>Yes</v>
      </c>
      <c r="J53" s="18" t="str">
        <f t="shared" si="8"/>
        <v>Yes</v>
      </c>
      <c r="K53" s="21">
        <v>51</v>
      </c>
      <c r="L53" s="5" t="s">
        <v>510</v>
      </c>
      <c r="M53" s="5" t="s">
        <v>511</v>
      </c>
      <c r="N53" s="5" t="s">
        <v>2307</v>
      </c>
      <c r="O53" s="5" t="s">
        <v>152</v>
      </c>
      <c r="P53" s="5" t="s">
        <v>6286</v>
      </c>
      <c r="Q53" s="34" t="s">
        <v>6287</v>
      </c>
      <c r="R53" s="21">
        <v>1</v>
      </c>
      <c r="S53" s="35"/>
      <c r="T53" s="35"/>
      <c r="U53" s="35"/>
      <c r="V53" s="35"/>
      <c r="W53" s="35"/>
      <c r="X53" s="35"/>
      <c r="Y53" s="35"/>
      <c r="Z53" s="35"/>
      <c r="AA53" s="5" t="s">
        <v>24</v>
      </c>
      <c r="AB53" s="5" t="s">
        <v>6288</v>
      </c>
      <c r="AC53" s="34" t="s">
        <v>2563</v>
      </c>
      <c r="AD53" s="21">
        <v>1</v>
      </c>
    </row>
    <row r="54" spans="1:30" x14ac:dyDescent="0.3">
      <c r="A54" s="18" t="str">
        <f t="shared" ref="A54:B54" si="60">IF(AND(ISNUMBER(SEARCH("Yes",C54)),ISNUMBER(SEARCH("Yes",E54)),ISNUMBER(SEARCH("Yes",G54)),ISNUMBER(SEARCH("Yes",I54))),"Yes","No")</f>
        <v>Yes</v>
      </c>
      <c r="B54" s="18" t="str">
        <f t="shared" si="60"/>
        <v>Yes</v>
      </c>
      <c r="C54" s="15" t="str">
        <f t="shared" si="1"/>
        <v>Yes</v>
      </c>
      <c r="D54" s="18" t="str">
        <f t="shared" si="2"/>
        <v>Yes</v>
      </c>
      <c r="E54" s="18" t="str">
        <f t="shared" si="3"/>
        <v>Yes</v>
      </c>
      <c r="F54" s="18" t="str">
        <f t="shared" si="4"/>
        <v>Yes</v>
      </c>
      <c r="G54" s="18" t="str">
        <f t="shared" si="5"/>
        <v>Yes</v>
      </c>
      <c r="H54" s="18" t="str">
        <f t="shared" si="6"/>
        <v>Yes</v>
      </c>
      <c r="I54" s="18" t="str">
        <f t="shared" si="7"/>
        <v>Yes</v>
      </c>
      <c r="J54" s="18" t="str">
        <f t="shared" si="8"/>
        <v>Yes</v>
      </c>
      <c r="K54" s="21">
        <v>52</v>
      </c>
      <c r="L54" s="5" t="s">
        <v>39</v>
      </c>
      <c r="M54" s="5" t="s">
        <v>40</v>
      </c>
      <c r="N54" s="5" t="s">
        <v>2307</v>
      </c>
      <c r="O54" s="5" t="s">
        <v>2310</v>
      </c>
      <c r="P54" s="5" t="s">
        <v>6289</v>
      </c>
      <c r="Q54" s="34" t="s">
        <v>6290</v>
      </c>
      <c r="R54" s="21">
        <v>1</v>
      </c>
      <c r="S54" s="5" t="s">
        <v>24</v>
      </c>
      <c r="T54" s="5" t="s">
        <v>6291</v>
      </c>
      <c r="U54" s="34" t="s">
        <v>6292</v>
      </c>
      <c r="V54" s="21">
        <v>1</v>
      </c>
      <c r="W54" s="5" t="s">
        <v>2310</v>
      </c>
      <c r="X54" s="5" t="s">
        <v>6293</v>
      </c>
      <c r="Y54" s="34" t="s">
        <v>2569</v>
      </c>
      <c r="Z54" s="21">
        <v>1</v>
      </c>
      <c r="AA54" s="5" t="s">
        <v>24</v>
      </c>
      <c r="AB54" s="5" t="s">
        <v>6294</v>
      </c>
      <c r="AC54" s="34" t="s">
        <v>6295</v>
      </c>
      <c r="AD54" s="21">
        <v>1</v>
      </c>
    </row>
    <row r="55" spans="1:30" x14ac:dyDescent="0.3">
      <c r="A55" s="18" t="str">
        <f t="shared" ref="A55:B55" si="61">IF(AND(ISNUMBER(SEARCH("Yes",C55)),ISNUMBER(SEARCH("Yes",E55)),ISNUMBER(SEARCH("Yes",G55)),ISNUMBER(SEARCH("Yes",I55))),"Yes","No")</f>
        <v>Yes</v>
      </c>
      <c r="B55" s="18" t="str">
        <f t="shared" si="61"/>
        <v>Yes</v>
      </c>
      <c r="C55" s="15" t="str">
        <f t="shared" si="1"/>
        <v>Yes</v>
      </c>
      <c r="D55" s="18" t="str">
        <f t="shared" si="2"/>
        <v>Yes</v>
      </c>
      <c r="E55" s="18" t="str">
        <f t="shared" si="3"/>
        <v>Yes</v>
      </c>
      <c r="F55" s="18" t="str">
        <f t="shared" si="4"/>
        <v>Yes</v>
      </c>
      <c r="G55" s="18" t="str">
        <f t="shared" si="5"/>
        <v>Yes</v>
      </c>
      <c r="H55" s="18" t="str">
        <f t="shared" si="6"/>
        <v>Yes</v>
      </c>
      <c r="I55" s="18" t="str">
        <f t="shared" si="7"/>
        <v>Yes</v>
      </c>
      <c r="J55" s="18" t="str">
        <f t="shared" si="8"/>
        <v>Yes</v>
      </c>
      <c r="K55" s="21">
        <v>53</v>
      </c>
      <c r="L55" s="5" t="s">
        <v>42</v>
      </c>
      <c r="M55" s="5" t="s">
        <v>43</v>
      </c>
      <c r="N55" s="5" t="s">
        <v>2307</v>
      </c>
      <c r="O55" s="5" t="s">
        <v>24</v>
      </c>
      <c r="P55" s="5" t="s">
        <v>6296</v>
      </c>
      <c r="Q55" s="34" t="s">
        <v>6297</v>
      </c>
      <c r="R55" s="21">
        <v>1</v>
      </c>
      <c r="S55" s="5" t="s">
        <v>24</v>
      </c>
      <c r="T55" s="5" t="s">
        <v>6298</v>
      </c>
      <c r="U55" s="34" t="s">
        <v>6299</v>
      </c>
      <c r="V55" s="21">
        <v>1</v>
      </c>
      <c r="W55" s="5" t="s">
        <v>24</v>
      </c>
      <c r="X55" s="5" t="s">
        <v>6300</v>
      </c>
      <c r="Y55" s="34" t="s">
        <v>6301</v>
      </c>
      <c r="Z55" s="21">
        <v>1</v>
      </c>
      <c r="AA55" s="5" t="s">
        <v>24</v>
      </c>
      <c r="AB55" s="5" t="s">
        <v>6302</v>
      </c>
      <c r="AC55" s="34" t="s">
        <v>6303</v>
      </c>
      <c r="AD55" s="21">
        <v>1</v>
      </c>
    </row>
    <row r="56" spans="1:30" x14ac:dyDescent="0.3">
      <c r="A56" s="18" t="str">
        <f t="shared" ref="A56:B56" si="62">IF(AND(ISNUMBER(SEARCH("Yes",C56)),ISNUMBER(SEARCH("Yes",E56)),ISNUMBER(SEARCH("Yes",G56)),ISNUMBER(SEARCH("Yes",I56))),"Yes","No")</f>
        <v>No</v>
      </c>
      <c r="B56" s="18" t="str">
        <f t="shared" si="62"/>
        <v>No</v>
      </c>
      <c r="C56" s="15" t="str">
        <f t="shared" si="1"/>
        <v>No</v>
      </c>
      <c r="D56" s="18" t="str">
        <f t="shared" si="2"/>
        <v>No</v>
      </c>
      <c r="E56" s="18" t="str">
        <f t="shared" si="3"/>
        <v>No</v>
      </c>
      <c r="F56" s="18" t="str">
        <f t="shared" si="4"/>
        <v>No</v>
      </c>
      <c r="G56" s="18" t="str">
        <f t="shared" si="5"/>
        <v>No</v>
      </c>
      <c r="H56" s="18" t="str">
        <f t="shared" si="6"/>
        <v>No</v>
      </c>
      <c r="I56" s="18" t="str">
        <f t="shared" si="7"/>
        <v>Yes</v>
      </c>
      <c r="J56" s="18" t="str">
        <f t="shared" si="8"/>
        <v>Yes</v>
      </c>
      <c r="K56" s="21">
        <v>54</v>
      </c>
      <c r="L56" s="5" t="s">
        <v>512</v>
      </c>
      <c r="M56" s="5" t="s">
        <v>513</v>
      </c>
      <c r="N56" s="5" t="s">
        <v>2307</v>
      </c>
      <c r="O56" s="5" t="s">
        <v>152</v>
      </c>
      <c r="P56" s="5" t="s">
        <v>2431</v>
      </c>
      <c r="Q56" s="34" t="s">
        <v>2580</v>
      </c>
      <c r="R56" s="21">
        <v>1</v>
      </c>
      <c r="S56" s="35"/>
      <c r="T56" s="35"/>
      <c r="U56" s="35"/>
      <c r="V56" s="35"/>
      <c r="W56" s="35"/>
      <c r="X56" s="35"/>
      <c r="Y56" s="35"/>
      <c r="Z56" s="35"/>
      <c r="AA56" s="5" t="s">
        <v>2310</v>
      </c>
      <c r="AB56" s="5" t="s">
        <v>6304</v>
      </c>
      <c r="AC56" s="34" t="s">
        <v>6305</v>
      </c>
      <c r="AD56" s="21">
        <v>1</v>
      </c>
    </row>
    <row r="57" spans="1:30" x14ac:dyDescent="0.3">
      <c r="A57" s="18" t="str">
        <f t="shared" ref="A57:B57" si="63">IF(AND(ISNUMBER(SEARCH("Yes",C57)),ISNUMBER(SEARCH("Yes",E57)),ISNUMBER(SEARCH("Yes",G57)),ISNUMBER(SEARCH("Yes",I57))),"Yes","No")</f>
        <v>No</v>
      </c>
      <c r="B57" s="18" t="str">
        <f t="shared" si="63"/>
        <v>No</v>
      </c>
      <c r="C57" s="15" t="str">
        <f t="shared" si="1"/>
        <v>No</v>
      </c>
      <c r="D57" s="18" t="str">
        <f t="shared" si="2"/>
        <v>No</v>
      </c>
      <c r="E57" s="18" t="str">
        <f t="shared" si="3"/>
        <v>No</v>
      </c>
      <c r="F57" s="18" t="str">
        <f t="shared" si="4"/>
        <v>No</v>
      </c>
      <c r="G57" s="18" t="str">
        <f t="shared" si="5"/>
        <v>No</v>
      </c>
      <c r="H57" s="18" t="str">
        <f t="shared" si="6"/>
        <v>No</v>
      </c>
      <c r="I57" s="18" t="str">
        <f t="shared" si="7"/>
        <v>Yes</v>
      </c>
      <c r="J57" s="18" t="str">
        <f t="shared" si="8"/>
        <v>Yes</v>
      </c>
      <c r="K57" s="21">
        <v>55</v>
      </c>
      <c r="L57" s="5" t="s">
        <v>514</v>
      </c>
      <c r="M57" s="5" t="s">
        <v>515</v>
      </c>
      <c r="N57" s="5" t="s">
        <v>2307</v>
      </c>
      <c r="O57" s="5" t="s">
        <v>152</v>
      </c>
      <c r="P57" s="5" t="s">
        <v>2667</v>
      </c>
      <c r="Q57" s="34" t="s">
        <v>6306</v>
      </c>
      <c r="R57" s="21">
        <v>1</v>
      </c>
      <c r="S57" s="35"/>
      <c r="T57" s="35"/>
      <c r="U57" s="35"/>
      <c r="V57" s="35"/>
      <c r="W57" s="35"/>
      <c r="X57" s="35"/>
      <c r="Y57" s="35"/>
      <c r="Z57" s="35"/>
      <c r="AA57" s="5" t="s">
        <v>2310</v>
      </c>
      <c r="AB57" s="5" t="s">
        <v>6307</v>
      </c>
      <c r="AC57" s="34" t="s">
        <v>6308</v>
      </c>
      <c r="AD57" s="21">
        <v>1</v>
      </c>
    </row>
    <row r="58" spans="1:30" x14ac:dyDescent="0.3">
      <c r="A58" s="18" t="str">
        <f t="shared" ref="A58:B58" si="64">IF(AND(ISNUMBER(SEARCH("Yes",C58)),ISNUMBER(SEARCH("Yes",E58)),ISNUMBER(SEARCH("Yes",G58)),ISNUMBER(SEARCH("Yes",I58))),"Yes","No")</f>
        <v>No</v>
      </c>
      <c r="B58" s="18" t="str">
        <f t="shared" si="64"/>
        <v>No</v>
      </c>
      <c r="C58" s="15" t="str">
        <f t="shared" si="1"/>
        <v>No</v>
      </c>
      <c r="D58" s="18" t="str">
        <f t="shared" si="2"/>
        <v>No</v>
      </c>
      <c r="E58" s="18" t="str">
        <f t="shared" si="3"/>
        <v>No</v>
      </c>
      <c r="F58" s="18" t="str">
        <f t="shared" si="4"/>
        <v>No</v>
      </c>
      <c r="G58" s="18" t="str">
        <f t="shared" si="5"/>
        <v>No</v>
      </c>
      <c r="H58" s="18" t="str">
        <f t="shared" si="6"/>
        <v>No</v>
      </c>
      <c r="I58" s="18" t="str">
        <f t="shared" si="7"/>
        <v>Yes</v>
      </c>
      <c r="J58" s="18" t="str">
        <f t="shared" si="8"/>
        <v>Yes</v>
      </c>
      <c r="K58" s="21">
        <v>56</v>
      </c>
      <c r="L58" s="5" t="s">
        <v>516</v>
      </c>
      <c r="M58" s="5" t="s">
        <v>517</v>
      </c>
      <c r="N58" s="5" t="s">
        <v>2307</v>
      </c>
      <c r="O58" s="5" t="s">
        <v>152</v>
      </c>
      <c r="P58" s="5" t="s">
        <v>2667</v>
      </c>
      <c r="Q58" s="34" t="s">
        <v>6309</v>
      </c>
      <c r="R58" s="21">
        <v>1</v>
      </c>
      <c r="S58" s="35"/>
      <c r="T58" s="35"/>
      <c r="U58" s="35"/>
      <c r="V58" s="35"/>
      <c r="W58" s="35"/>
      <c r="X58" s="35"/>
      <c r="Y58" s="35"/>
      <c r="Z58" s="35"/>
      <c r="AA58" s="5" t="s">
        <v>24</v>
      </c>
      <c r="AB58" s="5" t="s">
        <v>2588</v>
      </c>
      <c r="AC58" s="34" t="s">
        <v>2589</v>
      </c>
      <c r="AD58" s="21">
        <v>1</v>
      </c>
    </row>
    <row r="59" spans="1:30" x14ac:dyDescent="0.3">
      <c r="A59" s="18" t="str">
        <f t="shared" ref="A59:B59" si="65">IF(AND(ISNUMBER(SEARCH("Yes",C59)),ISNUMBER(SEARCH("Yes",E59)),ISNUMBER(SEARCH("Yes",G59)),ISNUMBER(SEARCH("Yes",I59))),"Yes","No")</f>
        <v>No</v>
      </c>
      <c r="B59" s="18" t="str">
        <f t="shared" si="65"/>
        <v>No</v>
      </c>
      <c r="C59" s="15" t="str">
        <f t="shared" si="1"/>
        <v>No</v>
      </c>
      <c r="D59" s="18" t="str">
        <f t="shared" si="2"/>
        <v>No</v>
      </c>
      <c r="E59" s="18" t="str">
        <f t="shared" si="3"/>
        <v>No</v>
      </c>
      <c r="F59" s="18" t="str">
        <f t="shared" si="4"/>
        <v>No</v>
      </c>
      <c r="G59" s="18" t="str">
        <f t="shared" si="5"/>
        <v>No</v>
      </c>
      <c r="H59" s="18" t="str">
        <f t="shared" si="6"/>
        <v>No</v>
      </c>
      <c r="I59" s="18" t="str">
        <f t="shared" si="7"/>
        <v>No</v>
      </c>
      <c r="J59" s="18" t="str">
        <f t="shared" si="8"/>
        <v>No</v>
      </c>
      <c r="K59" s="21">
        <v>57</v>
      </c>
      <c r="L59" s="5" t="s">
        <v>518</v>
      </c>
      <c r="M59" s="5" t="s">
        <v>519</v>
      </c>
      <c r="N59" s="5" t="s">
        <v>2307</v>
      </c>
      <c r="O59" s="5" t="s">
        <v>152</v>
      </c>
      <c r="P59" s="5" t="s">
        <v>6310</v>
      </c>
      <c r="Q59" s="34" t="s">
        <v>6311</v>
      </c>
      <c r="R59" s="21">
        <v>1</v>
      </c>
      <c r="S59" s="35"/>
      <c r="T59" s="35"/>
      <c r="U59" s="35"/>
      <c r="V59" s="35"/>
      <c r="W59" s="35"/>
      <c r="X59" s="35"/>
      <c r="Y59" s="35"/>
      <c r="Z59" s="35"/>
      <c r="AA59" s="5" t="s">
        <v>152</v>
      </c>
      <c r="AB59" s="5" t="s">
        <v>6312</v>
      </c>
      <c r="AC59" s="34" t="s">
        <v>6313</v>
      </c>
      <c r="AD59" s="21">
        <v>1</v>
      </c>
    </row>
    <row r="60" spans="1:30" x14ac:dyDescent="0.3">
      <c r="A60" s="18" t="str">
        <f t="shared" ref="A60:B60" si="66">IF(AND(ISNUMBER(SEARCH("Yes",C60)),ISNUMBER(SEARCH("Yes",E60)),ISNUMBER(SEARCH("Yes",G60)),ISNUMBER(SEARCH("Yes",I60))),"Yes","No")</f>
        <v>No</v>
      </c>
      <c r="B60" s="18" t="str">
        <f t="shared" si="66"/>
        <v>No</v>
      </c>
      <c r="C60" s="15" t="str">
        <f t="shared" si="1"/>
        <v>No</v>
      </c>
      <c r="D60" s="18" t="str">
        <f t="shared" si="2"/>
        <v>No</v>
      </c>
      <c r="E60" s="18" t="str">
        <f t="shared" si="3"/>
        <v>No</v>
      </c>
      <c r="F60" s="18" t="str">
        <f t="shared" si="4"/>
        <v>No</v>
      </c>
      <c r="G60" s="18" t="str">
        <f t="shared" si="5"/>
        <v>No</v>
      </c>
      <c r="H60" s="18" t="str">
        <f t="shared" si="6"/>
        <v>No</v>
      </c>
      <c r="I60" s="18" t="str">
        <f t="shared" si="7"/>
        <v>Yes</v>
      </c>
      <c r="J60" s="18" t="str">
        <f t="shared" si="8"/>
        <v>Yes</v>
      </c>
      <c r="K60" s="21">
        <v>58</v>
      </c>
      <c r="L60" s="5" t="s">
        <v>520</v>
      </c>
      <c r="M60" s="5" t="s">
        <v>521</v>
      </c>
      <c r="N60" s="5" t="s">
        <v>2307</v>
      </c>
      <c r="O60" s="5" t="s">
        <v>152</v>
      </c>
      <c r="P60" s="5" t="s">
        <v>2449</v>
      </c>
      <c r="Q60" s="34" t="s">
        <v>6314</v>
      </c>
      <c r="R60" s="21">
        <v>1</v>
      </c>
      <c r="S60" s="35"/>
      <c r="T60" s="35"/>
      <c r="U60" s="35"/>
      <c r="V60" s="35"/>
      <c r="W60" s="35"/>
      <c r="X60" s="35"/>
      <c r="Y60" s="35"/>
      <c r="Z60" s="35"/>
      <c r="AA60" s="5" t="s">
        <v>2310</v>
      </c>
      <c r="AB60" s="5" t="s">
        <v>2595</v>
      </c>
      <c r="AC60" s="34" t="s">
        <v>2596</v>
      </c>
      <c r="AD60" s="21">
        <v>1</v>
      </c>
    </row>
    <row r="61" spans="1:30" x14ac:dyDescent="0.3">
      <c r="A61" s="18" t="str">
        <f t="shared" ref="A61:B61" si="67">IF(AND(ISNUMBER(SEARCH("Yes",C61)),ISNUMBER(SEARCH("Yes",E61)),ISNUMBER(SEARCH("Yes",G61)),ISNUMBER(SEARCH("Yes",I61))),"Yes","No")</f>
        <v>No</v>
      </c>
      <c r="B61" s="18" t="str">
        <f t="shared" si="67"/>
        <v>No</v>
      </c>
      <c r="C61" s="15" t="str">
        <f t="shared" si="1"/>
        <v>No</v>
      </c>
      <c r="D61" s="18" t="str">
        <f t="shared" si="2"/>
        <v>No</v>
      </c>
      <c r="E61" s="18" t="str">
        <f t="shared" si="3"/>
        <v>No</v>
      </c>
      <c r="F61" s="18" t="str">
        <f t="shared" si="4"/>
        <v>No</v>
      </c>
      <c r="G61" s="18" t="str">
        <f t="shared" si="5"/>
        <v>No</v>
      </c>
      <c r="H61" s="18" t="str">
        <f t="shared" si="6"/>
        <v>No</v>
      </c>
      <c r="I61" s="18" t="str">
        <f t="shared" si="7"/>
        <v>Yes</v>
      </c>
      <c r="J61" s="18" t="str">
        <f t="shared" si="8"/>
        <v>Yes</v>
      </c>
      <c r="K61" s="21">
        <v>59</v>
      </c>
      <c r="L61" s="5" t="s">
        <v>522</v>
      </c>
      <c r="M61" s="5" t="s">
        <v>523</v>
      </c>
      <c r="N61" s="5" t="s">
        <v>2307</v>
      </c>
      <c r="O61" s="5" t="s">
        <v>152</v>
      </c>
      <c r="P61" s="5" t="s">
        <v>2317</v>
      </c>
      <c r="Q61" s="34" t="s">
        <v>2597</v>
      </c>
      <c r="R61" s="21">
        <v>1</v>
      </c>
      <c r="S61" s="35"/>
      <c r="T61" s="35"/>
      <c r="U61" s="35"/>
      <c r="V61" s="35"/>
      <c r="W61" s="35"/>
      <c r="X61" s="35"/>
      <c r="Y61" s="35"/>
      <c r="Z61" s="35"/>
      <c r="AA61" s="5" t="s">
        <v>2310</v>
      </c>
      <c r="AB61" s="5" t="s">
        <v>3923</v>
      </c>
      <c r="AC61" s="34" t="s">
        <v>2986</v>
      </c>
      <c r="AD61" s="21">
        <v>1</v>
      </c>
    </row>
    <row r="62" spans="1:30" x14ac:dyDescent="0.3">
      <c r="A62" s="18" t="str">
        <f t="shared" ref="A62:B62" si="68">IF(AND(ISNUMBER(SEARCH("Yes",C62)),ISNUMBER(SEARCH("Yes",E62)),ISNUMBER(SEARCH("Yes",G62)),ISNUMBER(SEARCH("Yes",I62))),"Yes","No")</f>
        <v>No</v>
      </c>
      <c r="B62" s="18" t="str">
        <f t="shared" si="68"/>
        <v>No</v>
      </c>
      <c r="C62" s="15" t="str">
        <f t="shared" si="1"/>
        <v>No</v>
      </c>
      <c r="D62" s="18" t="str">
        <f t="shared" si="2"/>
        <v>No</v>
      </c>
      <c r="E62" s="18" t="str">
        <f t="shared" si="3"/>
        <v>No</v>
      </c>
      <c r="F62" s="18" t="str">
        <f t="shared" si="4"/>
        <v>No</v>
      </c>
      <c r="G62" s="18" t="str">
        <f t="shared" si="5"/>
        <v>No</v>
      </c>
      <c r="H62" s="18" t="str">
        <f t="shared" si="6"/>
        <v>No</v>
      </c>
      <c r="I62" s="18" t="str">
        <f t="shared" si="7"/>
        <v>Yes</v>
      </c>
      <c r="J62" s="18" t="str">
        <f t="shared" si="8"/>
        <v>Yes</v>
      </c>
      <c r="K62" s="21">
        <v>60</v>
      </c>
      <c r="L62" s="5" t="s">
        <v>524</v>
      </c>
      <c r="M62" s="5" t="s">
        <v>525</v>
      </c>
      <c r="N62" s="5" t="s">
        <v>2307</v>
      </c>
      <c r="O62" s="5" t="s">
        <v>152</v>
      </c>
      <c r="P62" s="5" t="s">
        <v>2449</v>
      </c>
      <c r="Q62" s="34" t="s">
        <v>6315</v>
      </c>
      <c r="R62" s="21">
        <v>1</v>
      </c>
      <c r="S62" s="35"/>
      <c r="T62" s="35"/>
      <c r="U62" s="35"/>
      <c r="V62" s="35"/>
      <c r="W62" s="35"/>
      <c r="X62" s="35"/>
      <c r="Y62" s="35"/>
      <c r="Z62" s="35"/>
      <c r="AA62" s="5" t="s">
        <v>24</v>
      </c>
      <c r="AB62" s="5" t="s">
        <v>4775</v>
      </c>
      <c r="AC62" s="34" t="s">
        <v>3831</v>
      </c>
      <c r="AD62" s="21">
        <v>1</v>
      </c>
    </row>
    <row r="63" spans="1:30" x14ac:dyDescent="0.3">
      <c r="A63" s="18" t="str">
        <f t="shared" ref="A63:B63" si="69">IF(AND(ISNUMBER(SEARCH("Yes",C63)),ISNUMBER(SEARCH("Yes",E63)),ISNUMBER(SEARCH("Yes",G63)),ISNUMBER(SEARCH("Yes",I63))),"Yes","No")</f>
        <v>No</v>
      </c>
      <c r="B63" s="18" t="str">
        <f t="shared" si="69"/>
        <v>No</v>
      </c>
      <c r="C63" s="15" t="str">
        <f t="shared" si="1"/>
        <v>No</v>
      </c>
      <c r="D63" s="18" t="str">
        <f t="shared" si="2"/>
        <v>No</v>
      </c>
      <c r="E63" s="18" t="str">
        <f t="shared" si="3"/>
        <v>No</v>
      </c>
      <c r="F63" s="18" t="str">
        <f t="shared" si="4"/>
        <v>No</v>
      </c>
      <c r="G63" s="18" t="str">
        <f t="shared" si="5"/>
        <v>No</v>
      </c>
      <c r="H63" s="18" t="str">
        <f t="shared" si="6"/>
        <v>No</v>
      </c>
      <c r="I63" s="18" t="str">
        <f t="shared" si="7"/>
        <v>Yes</v>
      </c>
      <c r="J63" s="18" t="str">
        <f t="shared" si="8"/>
        <v>No</v>
      </c>
      <c r="K63" s="21">
        <v>61</v>
      </c>
      <c r="L63" s="5" t="s">
        <v>526</v>
      </c>
      <c r="M63" s="5" t="s">
        <v>527</v>
      </c>
      <c r="N63" s="5" t="s">
        <v>2307</v>
      </c>
      <c r="O63" s="5" t="s">
        <v>152</v>
      </c>
      <c r="P63" s="5" t="s">
        <v>3981</v>
      </c>
      <c r="Q63" s="34" t="s">
        <v>6316</v>
      </c>
      <c r="R63" s="21">
        <v>1</v>
      </c>
      <c r="S63" s="35"/>
      <c r="T63" s="35"/>
      <c r="U63" s="35"/>
      <c r="V63" s="35"/>
      <c r="W63" s="35"/>
      <c r="X63" s="35"/>
      <c r="Y63" s="35"/>
      <c r="Z63" s="35"/>
      <c r="AA63" s="5" t="s">
        <v>152</v>
      </c>
      <c r="AB63" s="5" t="s">
        <v>2931</v>
      </c>
      <c r="AC63" s="34" t="s">
        <v>6317</v>
      </c>
      <c r="AD63" s="21">
        <v>1</v>
      </c>
    </row>
    <row r="64" spans="1:30" x14ac:dyDescent="0.3">
      <c r="A64" s="18" t="str">
        <f t="shared" ref="A64:B64" si="70">IF(AND(ISNUMBER(SEARCH("Yes",C64)),ISNUMBER(SEARCH("Yes",E64)),ISNUMBER(SEARCH("Yes",G64)),ISNUMBER(SEARCH("Yes",I64))),"Yes","No")</f>
        <v>No</v>
      </c>
      <c r="B64" s="18" t="str">
        <f t="shared" si="70"/>
        <v>No</v>
      </c>
      <c r="C64" s="15" t="str">
        <f t="shared" si="1"/>
        <v>No</v>
      </c>
      <c r="D64" s="18" t="str">
        <f t="shared" si="2"/>
        <v>No</v>
      </c>
      <c r="E64" s="18" t="str">
        <f t="shared" si="3"/>
        <v>No</v>
      </c>
      <c r="F64" s="18" t="str">
        <f t="shared" si="4"/>
        <v>No</v>
      </c>
      <c r="G64" s="18" t="str">
        <f t="shared" si="5"/>
        <v>No</v>
      </c>
      <c r="H64" s="18" t="str">
        <f t="shared" si="6"/>
        <v>No</v>
      </c>
      <c r="I64" s="18" t="str">
        <f t="shared" si="7"/>
        <v>Yes</v>
      </c>
      <c r="J64" s="18" t="str">
        <f t="shared" si="8"/>
        <v>Yes</v>
      </c>
      <c r="K64" s="21">
        <v>62</v>
      </c>
      <c r="L64" s="5" t="s">
        <v>528</v>
      </c>
      <c r="M64" s="5" t="s">
        <v>529</v>
      </c>
      <c r="N64" s="5" t="s">
        <v>2307</v>
      </c>
      <c r="O64" s="5" t="s">
        <v>152</v>
      </c>
      <c r="P64" s="5" t="s">
        <v>2606</v>
      </c>
      <c r="Q64" s="34" t="s">
        <v>2607</v>
      </c>
      <c r="R64" s="21">
        <v>1</v>
      </c>
      <c r="S64" s="35"/>
      <c r="T64" s="35"/>
      <c r="U64" s="35"/>
      <c r="V64" s="35"/>
      <c r="W64" s="35"/>
      <c r="X64" s="35"/>
      <c r="Y64" s="35"/>
      <c r="Z64" s="35"/>
      <c r="AA64" s="5" t="s">
        <v>2310</v>
      </c>
      <c r="AB64" s="5" t="s">
        <v>6318</v>
      </c>
      <c r="AC64" s="34" t="s">
        <v>6319</v>
      </c>
      <c r="AD64" s="21">
        <v>1</v>
      </c>
    </row>
    <row r="65" spans="1:30" x14ac:dyDescent="0.3">
      <c r="A65" s="18" t="str">
        <f t="shared" ref="A65:B65" si="71">IF(AND(ISNUMBER(SEARCH("Yes",C65)),ISNUMBER(SEARCH("Yes",E65)),ISNUMBER(SEARCH("Yes",G65)),ISNUMBER(SEARCH("Yes",I65))),"Yes","No")</f>
        <v>No</v>
      </c>
      <c r="B65" s="18" t="str">
        <f t="shared" si="71"/>
        <v>No</v>
      </c>
      <c r="C65" s="15" t="str">
        <f t="shared" si="1"/>
        <v>No</v>
      </c>
      <c r="D65" s="18" t="str">
        <f t="shared" si="2"/>
        <v>No</v>
      </c>
      <c r="E65" s="18" t="str">
        <f t="shared" si="3"/>
        <v>No</v>
      </c>
      <c r="F65" s="18" t="str">
        <f t="shared" si="4"/>
        <v>No</v>
      </c>
      <c r="G65" s="18" t="str">
        <f t="shared" si="5"/>
        <v>No</v>
      </c>
      <c r="H65" s="18" t="str">
        <f t="shared" si="6"/>
        <v>No</v>
      </c>
      <c r="I65" s="18" t="str">
        <f t="shared" si="7"/>
        <v>Yes</v>
      </c>
      <c r="J65" s="18" t="str">
        <f t="shared" si="8"/>
        <v>Yes</v>
      </c>
      <c r="K65" s="21">
        <v>63</v>
      </c>
      <c r="L65" s="5" t="s">
        <v>530</v>
      </c>
      <c r="M65" s="5" t="s">
        <v>531</v>
      </c>
      <c r="N65" s="5" t="s">
        <v>2307</v>
      </c>
      <c r="O65" s="5" t="s">
        <v>152</v>
      </c>
      <c r="P65" s="5" t="s">
        <v>2724</v>
      </c>
      <c r="Q65" s="34" t="s">
        <v>6320</v>
      </c>
      <c r="R65" s="21">
        <v>1</v>
      </c>
      <c r="S65" s="35"/>
      <c r="T65" s="35"/>
      <c r="U65" s="35"/>
      <c r="V65" s="35"/>
      <c r="W65" s="35"/>
      <c r="X65" s="35"/>
      <c r="Y65" s="35"/>
      <c r="Z65" s="35"/>
      <c r="AA65" s="5" t="s">
        <v>2310</v>
      </c>
      <c r="AB65" s="5" t="s">
        <v>2749</v>
      </c>
      <c r="AC65" s="34" t="s">
        <v>2750</v>
      </c>
      <c r="AD65" s="21">
        <v>1</v>
      </c>
    </row>
    <row r="66" spans="1:30" x14ac:dyDescent="0.3">
      <c r="A66" s="18" t="str">
        <f t="shared" ref="A66:B66" si="72">IF(AND(ISNUMBER(SEARCH("Yes",C66)),ISNUMBER(SEARCH("Yes",E66)),ISNUMBER(SEARCH("Yes",G66)),ISNUMBER(SEARCH("Yes",I66))),"Yes","No")</f>
        <v>No</v>
      </c>
      <c r="B66" s="18" t="str">
        <f t="shared" si="72"/>
        <v>No</v>
      </c>
      <c r="C66" s="15" t="str">
        <f t="shared" si="1"/>
        <v>No</v>
      </c>
      <c r="D66" s="18" t="str">
        <f t="shared" si="2"/>
        <v>No</v>
      </c>
      <c r="E66" s="18" t="str">
        <f t="shared" si="3"/>
        <v>No</v>
      </c>
      <c r="F66" s="18" t="str">
        <f t="shared" si="4"/>
        <v>No</v>
      </c>
      <c r="G66" s="18" t="str">
        <f t="shared" si="5"/>
        <v>No</v>
      </c>
      <c r="H66" s="18" t="str">
        <f t="shared" si="6"/>
        <v>No</v>
      </c>
      <c r="I66" s="18" t="str">
        <f t="shared" si="7"/>
        <v>Yes</v>
      </c>
      <c r="J66" s="18" t="str">
        <f t="shared" si="8"/>
        <v>Yes</v>
      </c>
      <c r="K66" s="21">
        <v>64</v>
      </c>
      <c r="L66" s="5" t="s">
        <v>532</v>
      </c>
      <c r="M66" s="5" t="s">
        <v>533</v>
      </c>
      <c r="N66" s="5" t="s">
        <v>2307</v>
      </c>
      <c r="O66" s="5" t="s">
        <v>152</v>
      </c>
      <c r="P66" s="5" t="s">
        <v>2667</v>
      </c>
      <c r="Q66" s="34" t="s">
        <v>6321</v>
      </c>
      <c r="R66" s="21">
        <v>1</v>
      </c>
      <c r="S66" s="35"/>
      <c r="T66" s="35"/>
      <c r="U66" s="35"/>
      <c r="V66" s="35"/>
      <c r="W66" s="35"/>
      <c r="X66" s="35"/>
      <c r="Y66" s="35"/>
      <c r="Z66" s="35"/>
      <c r="AA66" s="5" t="s">
        <v>24</v>
      </c>
      <c r="AB66" s="5" t="s">
        <v>2615</v>
      </c>
      <c r="AC66" s="34" t="s">
        <v>2616</v>
      </c>
      <c r="AD66" s="21">
        <v>1</v>
      </c>
    </row>
    <row r="67" spans="1:30" x14ac:dyDescent="0.3">
      <c r="A67" s="18" t="str">
        <f t="shared" ref="A67:B67" si="73">IF(AND(ISNUMBER(SEARCH("Yes",C67)),ISNUMBER(SEARCH("Yes",E67)),ISNUMBER(SEARCH("Yes",G67)),ISNUMBER(SEARCH("Yes",I67))),"Yes","No")</f>
        <v>No</v>
      </c>
      <c r="B67" s="18" t="str">
        <f t="shared" si="73"/>
        <v>No</v>
      </c>
      <c r="C67" s="15" t="str">
        <f t="shared" si="1"/>
        <v>No</v>
      </c>
      <c r="D67" s="18" t="str">
        <f t="shared" si="2"/>
        <v>No</v>
      </c>
      <c r="E67" s="18" t="str">
        <f t="shared" si="3"/>
        <v>No</v>
      </c>
      <c r="F67" s="18" t="str">
        <f t="shared" si="4"/>
        <v>No</v>
      </c>
      <c r="G67" s="18" t="str">
        <f t="shared" si="5"/>
        <v>No</v>
      </c>
      <c r="H67" s="18" t="str">
        <f t="shared" si="6"/>
        <v>No</v>
      </c>
      <c r="I67" s="18" t="str">
        <f t="shared" si="7"/>
        <v>Yes</v>
      </c>
      <c r="J67" s="18" t="str">
        <f t="shared" si="8"/>
        <v>Yes</v>
      </c>
      <c r="K67" s="21">
        <v>65</v>
      </c>
      <c r="L67" s="5" t="s">
        <v>534</v>
      </c>
      <c r="M67" s="5" t="s">
        <v>535</v>
      </c>
      <c r="N67" s="5" t="s">
        <v>2307</v>
      </c>
      <c r="O67" s="5" t="s">
        <v>152</v>
      </c>
      <c r="P67" s="5" t="s">
        <v>2333</v>
      </c>
      <c r="Q67" s="34" t="s">
        <v>2617</v>
      </c>
      <c r="R67" s="21">
        <v>1</v>
      </c>
      <c r="S67" s="35"/>
      <c r="T67" s="35"/>
      <c r="U67" s="35"/>
      <c r="V67" s="35"/>
      <c r="W67" s="35"/>
      <c r="X67" s="35"/>
      <c r="Y67" s="35"/>
      <c r="Z67" s="35"/>
      <c r="AA67" s="5" t="s">
        <v>2310</v>
      </c>
      <c r="AB67" s="5" t="s">
        <v>4073</v>
      </c>
      <c r="AC67" s="34" t="s">
        <v>6322</v>
      </c>
      <c r="AD67" s="21">
        <v>1</v>
      </c>
    </row>
    <row r="68" spans="1:30" x14ac:dyDescent="0.3">
      <c r="A68" s="18" t="str">
        <f t="shared" ref="A68:B68" si="74">IF(AND(ISNUMBER(SEARCH("Yes",C68)),ISNUMBER(SEARCH("Yes",E68)),ISNUMBER(SEARCH("Yes",G68)),ISNUMBER(SEARCH("Yes",I68))),"Yes","No")</f>
        <v>No</v>
      </c>
      <c r="B68" s="18" t="str">
        <f t="shared" si="74"/>
        <v>No</v>
      </c>
      <c r="C68" s="15" t="str">
        <f t="shared" si="1"/>
        <v>Yes</v>
      </c>
      <c r="D68" s="18" t="str">
        <f t="shared" si="2"/>
        <v>Yes</v>
      </c>
      <c r="E68" s="18" t="str">
        <f t="shared" si="3"/>
        <v>No</v>
      </c>
      <c r="F68" s="18" t="str">
        <f t="shared" si="4"/>
        <v>Yes</v>
      </c>
      <c r="G68" s="18" t="str">
        <f t="shared" si="5"/>
        <v>Yes</v>
      </c>
      <c r="H68" s="18" t="str">
        <f t="shared" si="6"/>
        <v>Yes</v>
      </c>
      <c r="I68" s="18" t="str">
        <f t="shared" si="7"/>
        <v>No</v>
      </c>
      <c r="J68" s="18" t="str">
        <f t="shared" si="8"/>
        <v>No</v>
      </c>
      <c r="K68" s="21">
        <v>66</v>
      </c>
      <c r="L68" s="5" t="s">
        <v>418</v>
      </c>
      <c r="M68" s="5" t="s">
        <v>419</v>
      </c>
      <c r="N68" s="5" t="s">
        <v>2307</v>
      </c>
      <c r="O68" s="5" t="s">
        <v>2310</v>
      </c>
      <c r="P68" s="5" t="s">
        <v>6323</v>
      </c>
      <c r="Q68" s="34" t="s">
        <v>6324</v>
      </c>
      <c r="R68" s="21">
        <v>1</v>
      </c>
      <c r="S68" s="5" t="s">
        <v>152</v>
      </c>
      <c r="T68" s="5" t="s">
        <v>6325</v>
      </c>
      <c r="U68" s="34" t="s">
        <v>6326</v>
      </c>
      <c r="V68" s="21">
        <v>1</v>
      </c>
      <c r="W68" s="5" t="s">
        <v>2310</v>
      </c>
      <c r="X68" s="5" t="s">
        <v>6327</v>
      </c>
      <c r="Y68" s="34" t="s">
        <v>6328</v>
      </c>
      <c r="Z68" s="21">
        <v>1</v>
      </c>
      <c r="AA68" s="5" t="s">
        <v>152</v>
      </c>
      <c r="AB68" s="5" t="s">
        <v>6329</v>
      </c>
      <c r="AC68" s="34" t="s">
        <v>6330</v>
      </c>
      <c r="AD68" s="21">
        <v>1</v>
      </c>
    </row>
    <row r="69" spans="1:30" x14ac:dyDescent="0.3">
      <c r="A69" s="18" t="str">
        <f t="shared" ref="A69:B69" si="75">IF(AND(ISNUMBER(SEARCH("Yes",C69)),ISNUMBER(SEARCH("Yes",E69)),ISNUMBER(SEARCH("Yes",G69)),ISNUMBER(SEARCH("Yes",I69))),"Yes","No")</f>
        <v>No</v>
      </c>
      <c r="B69" s="18" t="str">
        <f t="shared" si="75"/>
        <v>No</v>
      </c>
      <c r="C69" s="15" t="str">
        <f t="shared" si="1"/>
        <v>No</v>
      </c>
      <c r="D69" s="18" t="str">
        <f t="shared" si="2"/>
        <v>No</v>
      </c>
      <c r="E69" s="18" t="str">
        <f t="shared" si="3"/>
        <v>No</v>
      </c>
      <c r="F69" s="18" t="str">
        <f t="shared" si="4"/>
        <v>No</v>
      </c>
      <c r="G69" s="18" t="str">
        <f t="shared" si="5"/>
        <v>No</v>
      </c>
      <c r="H69" s="18" t="str">
        <f t="shared" si="6"/>
        <v>No</v>
      </c>
      <c r="I69" s="18" t="str">
        <f t="shared" si="7"/>
        <v>Yes</v>
      </c>
      <c r="J69" s="18" t="str">
        <f t="shared" si="8"/>
        <v>No</v>
      </c>
      <c r="K69" s="21">
        <v>67</v>
      </c>
      <c r="L69" s="5" t="s">
        <v>536</v>
      </c>
      <c r="M69" s="5" t="s">
        <v>537</v>
      </c>
      <c r="N69" s="5" t="s">
        <v>2307</v>
      </c>
      <c r="O69" s="5" t="s">
        <v>152</v>
      </c>
      <c r="P69" s="5" t="s">
        <v>2333</v>
      </c>
      <c r="Q69" s="34" t="s">
        <v>6331</v>
      </c>
      <c r="R69" s="21">
        <v>1</v>
      </c>
      <c r="S69" s="35"/>
      <c r="T69" s="35"/>
      <c r="U69" s="35"/>
      <c r="V69" s="35"/>
      <c r="W69" s="35"/>
      <c r="X69" s="35"/>
      <c r="Y69" s="35"/>
      <c r="Z69" s="35"/>
      <c r="AA69" s="5" t="s">
        <v>152</v>
      </c>
      <c r="AB69" s="5" t="s">
        <v>6332</v>
      </c>
      <c r="AC69" s="34" t="s">
        <v>2349</v>
      </c>
      <c r="AD69" s="21">
        <v>1</v>
      </c>
    </row>
    <row r="70" spans="1:30" x14ac:dyDescent="0.3">
      <c r="A70" s="18" t="str">
        <f t="shared" ref="A70:B70" si="76">IF(AND(ISNUMBER(SEARCH("Yes",C70)),ISNUMBER(SEARCH("Yes",E70)),ISNUMBER(SEARCH("Yes",G70)),ISNUMBER(SEARCH("Yes",I70))),"Yes","No")</f>
        <v>No</v>
      </c>
      <c r="B70" s="18" t="str">
        <f t="shared" si="76"/>
        <v>No</v>
      </c>
      <c r="C70" s="15" t="str">
        <f t="shared" si="1"/>
        <v>No</v>
      </c>
      <c r="D70" s="18" t="str">
        <f t="shared" si="2"/>
        <v>No</v>
      </c>
      <c r="E70" s="18" t="str">
        <f t="shared" si="3"/>
        <v>No</v>
      </c>
      <c r="F70" s="18" t="str">
        <f t="shared" si="4"/>
        <v>No</v>
      </c>
      <c r="G70" s="18" t="str">
        <f t="shared" si="5"/>
        <v>No</v>
      </c>
      <c r="H70" s="18" t="str">
        <f t="shared" si="6"/>
        <v>No</v>
      </c>
      <c r="I70" s="18" t="str">
        <f t="shared" si="7"/>
        <v>Yes</v>
      </c>
      <c r="J70" s="18" t="str">
        <f t="shared" si="8"/>
        <v>Yes</v>
      </c>
      <c r="K70" s="21">
        <v>68</v>
      </c>
      <c r="L70" s="5" t="s">
        <v>538</v>
      </c>
      <c r="M70" s="5" t="s">
        <v>2631</v>
      </c>
      <c r="N70" s="5" t="s">
        <v>2307</v>
      </c>
      <c r="O70" s="5" t="s">
        <v>152</v>
      </c>
      <c r="P70" s="5" t="s">
        <v>5134</v>
      </c>
      <c r="Q70" s="34" t="s">
        <v>6333</v>
      </c>
      <c r="R70" s="21">
        <v>1</v>
      </c>
      <c r="S70" s="35"/>
      <c r="T70" s="35"/>
      <c r="U70" s="35"/>
      <c r="V70" s="35"/>
      <c r="W70" s="35"/>
      <c r="X70" s="35"/>
      <c r="Y70" s="35"/>
      <c r="Z70" s="35"/>
      <c r="AA70" s="5" t="s">
        <v>24</v>
      </c>
      <c r="AB70" s="5" t="s">
        <v>6334</v>
      </c>
      <c r="AC70" s="34" t="s">
        <v>6335</v>
      </c>
      <c r="AD70" s="21">
        <v>1</v>
      </c>
    </row>
    <row r="71" spans="1:30" x14ac:dyDescent="0.3">
      <c r="A71" s="18" t="str">
        <f t="shared" ref="A71:B71" si="77">IF(AND(ISNUMBER(SEARCH("Yes",C71)),ISNUMBER(SEARCH("Yes",E71)),ISNUMBER(SEARCH("Yes",G71)),ISNUMBER(SEARCH("Yes",I71))),"Yes","No")</f>
        <v>Yes</v>
      </c>
      <c r="B71" s="18" t="str">
        <f t="shared" si="77"/>
        <v>No</v>
      </c>
      <c r="C71" s="15" t="str">
        <f t="shared" si="1"/>
        <v>Yes</v>
      </c>
      <c r="D71" s="18" t="str">
        <f t="shared" si="2"/>
        <v>Yes</v>
      </c>
      <c r="E71" s="18" t="str">
        <f t="shared" si="3"/>
        <v>Yes</v>
      </c>
      <c r="F71" s="18" t="str">
        <f t="shared" si="4"/>
        <v>Yes</v>
      </c>
      <c r="G71" s="18" t="str">
        <f t="shared" si="5"/>
        <v>Yes</v>
      </c>
      <c r="H71" s="18" t="str">
        <f t="shared" si="6"/>
        <v>Yes</v>
      </c>
      <c r="I71" s="18" t="str">
        <f t="shared" si="7"/>
        <v>Yes</v>
      </c>
      <c r="J71" s="18" t="str">
        <f t="shared" si="8"/>
        <v>No</v>
      </c>
      <c r="K71" s="21">
        <v>69</v>
      </c>
      <c r="L71" s="5" t="s">
        <v>207</v>
      </c>
      <c r="M71" s="5" t="s">
        <v>278</v>
      </c>
      <c r="N71" s="5" t="s">
        <v>2307</v>
      </c>
      <c r="O71" s="5" t="s">
        <v>2310</v>
      </c>
      <c r="P71" s="5" t="s">
        <v>6336</v>
      </c>
      <c r="Q71" s="34" t="s">
        <v>6337</v>
      </c>
      <c r="R71" s="21">
        <v>1</v>
      </c>
      <c r="S71" s="5" t="s">
        <v>2310</v>
      </c>
      <c r="T71" s="5" t="s">
        <v>6338</v>
      </c>
      <c r="U71" s="34" t="s">
        <v>6339</v>
      </c>
      <c r="V71" s="21">
        <v>1</v>
      </c>
      <c r="W71" s="5" t="s">
        <v>24</v>
      </c>
      <c r="X71" s="5" t="s">
        <v>2639</v>
      </c>
      <c r="Y71" s="34" t="s">
        <v>2640</v>
      </c>
      <c r="Z71" s="21">
        <v>1</v>
      </c>
      <c r="AA71" s="5" t="s">
        <v>152</v>
      </c>
      <c r="AB71" s="5" t="s">
        <v>2931</v>
      </c>
      <c r="AC71" s="34" t="s">
        <v>2641</v>
      </c>
      <c r="AD71" s="21">
        <v>1</v>
      </c>
    </row>
    <row r="72" spans="1:30" x14ac:dyDescent="0.3">
      <c r="A72" s="18" t="str">
        <f t="shared" ref="A72:B72" si="78">IF(AND(ISNUMBER(SEARCH("Yes",C72)),ISNUMBER(SEARCH("Yes",E72)),ISNUMBER(SEARCH("Yes",G72)),ISNUMBER(SEARCH("Yes",I72))),"Yes","No")</f>
        <v>No</v>
      </c>
      <c r="B72" s="18" t="str">
        <f t="shared" si="78"/>
        <v>No</v>
      </c>
      <c r="C72" s="15" t="str">
        <f t="shared" si="1"/>
        <v>No</v>
      </c>
      <c r="D72" s="18" t="str">
        <f t="shared" si="2"/>
        <v>No</v>
      </c>
      <c r="E72" s="18" t="str">
        <f t="shared" si="3"/>
        <v>No</v>
      </c>
      <c r="F72" s="18" t="str">
        <f t="shared" si="4"/>
        <v>No</v>
      </c>
      <c r="G72" s="18" t="str">
        <f t="shared" si="5"/>
        <v>No</v>
      </c>
      <c r="H72" s="18" t="str">
        <f t="shared" si="6"/>
        <v>No</v>
      </c>
      <c r="I72" s="18" t="str">
        <f t="shared" si="7"/>
        <v>Yes</v>
      </c>
      <c r="J72" s="18" t="str">
        <f t="shared" si="8"/>
        <v>Yes</v>
      </c>
      <c r="K72" s="21">
        <v>70</v>
      </c>
      <c r="L72" s="5" t="s">
        <v>540</v>
      </c>
      <c r="M72" s="5" t="s">
        <v>541</v>
      </c>
      <c r="N72" s="5" t="s">
        <v>2307</v>
      </c>
      <c r="O72" s="5" t="s">
        <v>152</v>
      </c>
      <c r="P72" s="5" t="s">
        <v>6340</v>
      </c>
      <c r="Q72" s="34" t="s">
        <v>6341</v>
      </c>
      <c r="R72" s="21">
        <v>1</v>
      </c>
      <c r="S72" s="35"/>
      <c r="T72" s="35"/>
      <c r="U72" s="35"/>
      <c r="V72" s="35"/>
      <c r="W72" s="35"/>
      <c r="X72" s="35"/>
      <c r="Y72" s="35"/>
      <c r="Z72" s="35"/>
      <c r="AA72" s="5" t="s">
        <v>2310</v>
      </c>
      <c r="AB72" s="5" t="s">
        <v>2644</v>
      </c>
      <c r="AC72" s="34" t="s">
        <v>2645</v>
      </c>
      <c r="AD72" s="21">
        <v>1</v>
      </c>
    </row>
    <row r="73" spans="1:30" x14ac:dyDescent="0.3">
      <c r="A73" s="18" t="str">
        <f t="shared" ref="A73:B73" si="79">IF(AND(ISNUMBER(SEARCH("Yes",C73)),ISNUMBER(SEARCH("Yes",E73)),ISNUMBER(SEARCH("Yes",G73)),ISNUMBER(SEARCH("Yes",I73))),"Yes","No")</f>
        <v>No</v>
      </c>
      <c r="B73" s="18" t="str">
        <f t="shared" si="79"/>
        <v>No</v>
      </c>
      <c r="C73" s="15" t="str">
        <f t="shared" si="1"/>
        <v>No</v>
      </c>
      <c r="D73" s="18" t="str">
        <f t="shared" si="2"/>
        <v>No</v>
      </c>
      <c r="E73" s="18" t="str">
        <f t="shared" si="3"/>
        <v>No</v>
      </c>
      <c r="F73" s="18" t="str">
        <f t="shared" si="4"/>
        <v>No</v>
      </c>
      <c r="G73" s="18" t="str">
        <f t="shared" si="5"/>
        <v>No</v>
      </c>
      <c r="H73" s="18" t="str">
        <f t="shared" si="6"/>
        <v>No</v>
      </c>
      <c r="I73" s="18" t="str">
        <f t="shared" si="7"/>
        <v>Yes</v>
      </c>
      <c r="J73" s="18" t="str">
        <f t="shared" si="8"/>
        <v>Yes</v>
      </c>
      <c r="K73" s="21">
        <v>71</v>
      </c>
      <c r="L73" s="5" t="s">
        <v>542</v>
      </c>
      <c r="M73" s="5" t="s">
        <v>543</v>
      </c>
      <c r="N73" s="5" t="s">
        <v>2307</v>
      </c>
      <c r="O73" s="5" t="s">
        <v>152</v>
      </c>
      <c r="P73" s="5" t="s">
        <v>2537</v>
      </c>
      <c r="Q73" s="34" t="s">
        <v>6342</v>
      </c>
      <c r="R73" s="21">
        <v>1</v>
      </c>
      <c r="S73" s="35"/>
      <c r="T73" s="35"/>
      <c r="U73" s="35"/>
      <c r="V73" s="35"/>
      <c r="W73" s="35"/>
      <c r="X73" s="35"/>
      <c r="Y73" s="35"/>
      <c r="Z73" s="35"/>
      <c r="AA73" s="5" t="s">
        <v>2310</v>
      </c>
      <c r="AB73" s="5" t="s">
        <v>6343</v>
      </c>
      <c r="AC73" s="34" t="s">
        <v>6344</v>
      </c>
      <c r="AD73" s="21">
        <v>1</v>
      </c>
    </row>
    <row r="74" spans="1:30" x14ac:dyDescent="0.3">
      <c r="A74" s="18" t="str">
        <f t="shared" ref="A74:B74" si="80">IF(AND(ISNUMBER(SEARCH("Yes",C74)),ISNUMBER(SEARCH("Yes",E74)),ISNUMBER(SEARCH("Yes",G74)),ISNUMBER(SEARCH("Yes",I74))),"Yes","No")</f>
        <v>No</v>
      </c>
      <c r="B74" s="18" t="str">
        <f t="shared" si="80"/>
        <v>No</v>
      </c>
      <c r="C74" s="15" t="str">
        <f t="shared" si="1"/>
        <v>No</v>
      </c>
      <c r="D74" s="18" t="str">
        <f t="shared" si="2"/>
        <v>No</v>
      </c>
      <c r="E74" s="18" t="str">
        <f t="shared" si="3"/>
        <v>No</v>
      </c>
      <c r="F74" s="18" t="str">
        <f t="shared" si="4"/>
        <v>No</v>
      </c>
      <c r="G74" s="18" t="str">
        <f t="shared" si="5"/>
        <v>No</v>
      </c>
      <c r="H74" s="18" t="str">
        <f t="shared" si="6"/>
        <v>No</v>
      </c>
      <c r="I74" s="18" t="str">
        <f t="shared" si="7"/>
        <v>Yes</v>
      </c>
      <c r="J74" s="18" t="str">
        <f t="shared" si="8"/>
        <v>Yes</v>
      </c>
      <c r="K74" s="21">
        <v>72</v>
      </c>
      <c r="L74" s="5" t="s">
        <v>544</v>
      </c>
      <c r="M74" s="5" t="s">
        <v>545</v>
      </c>
      <c r="N74" s="5" t="s">
        <v>2307</v>
      </c>
      <c r="O74" s="5" t="s">
        <v>152</v>
      </c>
      <c r="P74" s="5" t="s">
        <v>2660</v>
      </c>
      <c r="Q74" s="34" t="s">
        <v>5144</v>
      </c>
      <c r="R74" s="21">
        <v>1</v>
      </c>
      <c r="S74" s="35"/>
      <c r="T74" s="35"/>
      <c r="U74" s="35"/>
      <c r="V74" s="35"/>
      <c r="W74" s="35"/>
      <c r="X74" s="35"/>
      <c r="Y74" s="35"/>
      <c r="Z74" s="35"/>
      <c r="AA74" s="5" t="s">
        <v>24</v>
      </c>
      <c r="AB74" s="5" t="s">
        <v>6345</v>
      </c>
      <c r="AC74" s="34" t="s">
        <v>2652</v>
      </c>
      <c r="AD74" s="21">
        <v>1</v>
      </c>
    </row>
    <row r="75" spans="1:30" x14ac:dyDescent="0.3">
      <c r="A75" s="18" t="str">
        <f t="shared" ref="A75:B75" si="81">IF(AND(ISNUMBER(SEARCH("Yes",C75)),ISNUMBER(SEARCH("Yes",E75)),ISNUMBER(SEARCH("Yes",G75)),ISNUMBER(SEARCH("Yes",I75))),"Yes","No")</f>
        <v>No</v>
      </c>
      <c r="B75" s="18" t="str">
        <f t="shared" si="81"/>
        <v>No</v>
      </c>
      <c r="C75" s="15" t="str">
        <f t="shared" si="1"/>
        <v>No</v>
      </c>
      <c r="D75" s="18" t="str">
        <f t="shared" si="2"/>
        <v>No</v>
      </c>
      <c r="E75" s="18" t="str">
        <f t="shared" si="3"/>
        <v>No</v>
      </c>
      <c r="F75" s="18" t="str">
        <f t="shared" si="4"/>
        <v>No</v>
      </c>
      <c r="G75" s="18" t="str">
        <f t="shared" si="5"/>
        <v>No</v>
      </c>
      <c r="H75" s="18" t="str">
        <f t="shared" si="6"/>
        <v>No</v>
      </c>
      <c r="I75" s="18" t="str">
        <f t="shared" si="7"/>
        <v>Yes</v>
      </c>
      <c r="J75" s="18" t="str">
        <f t="shared" si="8"/>
        <v>Yes</v>
      </c>
      <c r="K75" s="21">
        <v>73</v>
      </c>
      <c r="L75" s="5" t="s">
        <v>546</v>
      </c>
      <c r="M75" s="5" t="s">
        <v>547</v>
      </c>
      <c r="N75" s="5" t="s">
        <v>2307</v>
      </c>
      <c r="O75" s="5" t="s">
        <v>152</v>
      </c>
      <c r="P75" s="5" t="s">
        <v>2427</v>
      </c>
      <c r="Q75" s="34" t="s">
        <v>2653</v>
      </c>
      <c r="R75" s="21">
        <v>1</v>
      </c>
      <c r="S75" s="35"/>
      <c r="T75" s="35"/>
      <c r="U75" s="35"/>
      <c r="V75" s="35"/>
      <c r="W75" s="35"/>
      <c r="X75" s="35"/>
      <c r="Y75" s="35"/>
      <c r="Z75" s="35"/>
      <c r="AA75" s="5" t="s">
        <v>2310</v>
      </c>
      <c r="AB75" s="5" t="s">
        <v>2654</v>
      </c>
      <c r="AC75" s="34" t="s">
        <v>2655</v>
      </c>
      <c r="AD75" s="21">
        <v>1</v>
      </c>
    </row>
    <row r="76" spans="1:30" x14ac:dyDescent="0.3">
      <c r="A76" s="18" t="str">
        <f t="shared" ref="A76:B76" si="82">IF(AND(ISNUMBER(SEARCH("Yes",C76)),ISNUMBER(SEARCH("Yes",E76)),ISNUMBER(SEARCH("Yes",G76)),ISNUMBER(SEARCH("Yes",I76))),"Yes","No")</f>
        <v>No</v>
      </c>
      <c r="B76" s="18" t="str">
        <f t="shared" si="82"/>
        <v>No</v>
      </c>
      <c r="C76" s="15" t="str">
        <f t="shared" si="1"/>
        <v>No</v>
      </c>
      <c r="D76" s="18" t="str">
        <f t="shared" si="2"/>
        <v>No</v>
      </c>
      <c r="E76" s="18" t="str">
        <f t="shared" si="3"/>
        <v>No</v>
      </c>
      <c r="F76" s="18" t="str">
        <f t="shared" si="4"/>
        <v>No</v>
      </c>
      <c r="G76" s="18" t="str">
        <f t="shared" si="5"/>
        <v>No</v>
      </c>
      <c r="H76" s="18" t="str">
        <f t="shared" si="6"/>
        <v>No</v>
      </c>
      <c r="I76" s="18" t="str">
        <f t="shared" si="7"/>
        <v>Yes</v>
      </c>
      <c r="J76" s="18" t="str">
        <f t="shared" si="8"/>
        <v>Yes</v>
      </c>
      <c r="K76" s="21">
        <v>74</v>
      </c>
      <c r="L76" s="5" t="s">
        <v>548</v>
      </c>
      <c r="M76" s="5" t="s">
        <v>2656</v>
      </c>
      <c r="N76" s="5" t="s">
        <v>2307</v>
      </c>
      <c r="O76" s="5" t="s">
        <v>152</v>
      </c>
      <c r="P76" s="5" t="s">
        <v>3604</v>
      </c>
      <c r="Q76" s="34" t="s">
        <v>6346</v>
      </c>
      <c r="R76" s="21">
        <v>1</v>
      </c>
      <c r="S76" s="35"/>
      <c r="T76" s="35"/>
      <c r="U76" s="35"/>
      <c r="V76" s="35"/>
      <c r="W76" s="35"/>
      <c r="X76" s="35"/>
      <c r="Y76" s="35"/>
      <c r="Z76" s="35"/>
      <c r="AA76" s="5" t="s">
        <v>2310</v>
      </c>
      <c r="AB76" s="5" t="s">
        <v>6347</v>
      </c>
      <c r="AC76" s="34" t="s">
        <v>6348</v>
      </c>
      <c r="AD76" s="21">
        <v>1</v>
      </c>
    </row>
    <row r="77" spans="1:30" x14ac:dyDescent="0.3">
      <c r="A77" s="18" t="str">
        <f t="shared" ref="A77:B77" si="83">IF(AND(ISNUMBER(SEARCH("Yes",C77)),ISNUMBER(SEARCH("Yes",E77)),ISNUMBER(SEARCH("Yes",G77)),ISNUMBER(SEARCH("Yes",I77))),"Yes","No")</f>
        <v>No</v>
      </c>
      <c r="B77" s="18" t="str">
        <f t="shared" si="83"/>
        <v>No</v>
      </c>
      <c r="C77" s="15" t="str">
        <f t="shared" si="1"/>
        <v>No</v>
      </c>
      <c r="D77" s="18" t="str">
        <f t="shared" si="2"/>
        <v>No</v>
      </c>
      <c r="E77" s="18" t="str">
        <f t="shared" si="3"/>
        <v>No</v>
      </c>
      <c r="F77" s="18" t="str">
        <f t="shared" si="4"/>
        <v>No</v>
      </c>
      <c r="G77" s="18" t="str">
        <f t="shared" si="5"/>
        <v>No</v>
      </c>
      <c r="H77" s="18" t="str">
        <f t="shared" si="6"/>
        <v>No</v>
      </c>
      <c r="I77" s="18" t="str">
        <f t="shared" si="7"/>
        <v>Yes</v>
      </c>
      <c r="J77" s="18" t="str">
        <f t="shared" si="8"/>
        <v>No</v>
      </c>
      <c r="K77" s="21">
        <v>75</v>
      </c>
      <c r="L77" s="5" t="s">
        <v>550</v>
      </c>
      <c r="M77" s="5" t="s">
        <v>551</v>
      </c>
      <c r="N77" s="5" t="s">
        <v>2307</v>
      </c>
      <c r="O77" s="5" t="s">
        <v>152</v>
      </c>
      <c r="P77" s="5" t="s">
        <v>2388</v>
      </c>
      <c r="Q77" s="34" t="s">
        <v>6349</v>
      </c>
      <c r="R77" s="21">
        <v>1</v>
      </c>
      <c r="S77" s="35"/>
      <c r="T77" s="35"/>
      <c r="U77" s="35"/>
      <c r="V77" s="35"/>
      <c r="W77" s="35"/>
      <c r="X77" s="35"/>
      <c r="Y77" s="35"/>
      <c r="Z77" s="35"/>
      <c r="AA77" s="5" t="s">
        <v>152</v>
      </c>
      <c r="AB77" s="5" t="s">
        <v>2931</v>
      </c>
      <c r="AC77" s="34" t="s">
        <v>2476</v>
      </c>
      <c r="AD77" s="21">
        <v>1</v>
      </c>
    </row>
    <row r="78" spans="1:30" x14ac:dyDescent="0.3">
      <c r="A78" s="18" t="str">
        <f t="shared" ref="A78:B78" si="84">IF(AND(ISNUMBER(SEARCH("Yes",C78)),ISNUMBER(SEARCH("Yes",E78)),ISNUMBER(SEARCH("Yes",G78)),ISNUMBER(SEARCH("Yes",I78))),"Yes","No")</f>
        <v>No</v>
      </c>
      <c r="B78" s="18" t="str">
        <f t="shared" si="84"/>
        <v>No</v>
      </c>
      <c r="C78" s="15" t="str">
        <f t="shared" si="1"/>
        <v>No</v>
      </c>
      <c r="D78" s="18" t="str">
        <f t="shared" si="2"/>
        <v>No</v>
      </c>
      <c r="E78" s="18" t="str">
        <f t="shared" si="3"/>
        <v>No</v>
      </c>
      <c r="F78" s="18" t="str">
        <f t="shared" si="4"/>
        <v>No</v>
      </c>
      <c r="G78" s="18" t="str">
        <f t="shared" si="5"/>
        <v>No</v>
      </c>
      <c r="H78" s="18" t="str">
        <f t="shared" si="6"/>
        <v>No</v>
      </c>
      <c r="I78" s="18" t="str">
        <f t="shared" si="7"/>
        <v>Yes</v>
      </c>
      <c r="J78" s="18" t="str">
        <f t="shared" si="8"/>
        <v>Yes</v>
      </c>
      <c r="K78" s="21">
        <v>76</v>
      </c>
      <c r="L78" s="5" t="s">
        <v>552</v>
      </c>
      <c r="M78" s="5" t="s">
        <v>553</v>
      </c>
      <c r="N78" s="5" t="s">
        <v>2307</v>
      </c>
      <c r="O78" s="5" t="s">
        <v>152</v>
      </c>
      <c r="P78" s="5" t="s">
        <v>3226</v>
      </c>
      <c r="Q78" s="34" t="s">
        <v>6350</v>
      </c>
      <c r="R78" s="21">
        <v>1</v>
      </c>
      <c r="S78" s="35"/>
      <c r="T78" s="35"/>
      <c r="U78" s="35"/>
      <c r="V78" s="35"/>
      <c r="W78" s="35"/>
      <c r="X78" s="35"/>
      <c r="Y78" s="35"/>
      <c r="Z78" s="35"/>
      <c r="AA78" s="5" t="s">
        <v>2310</v>
      </c>
      <c r="AB78" s="5" t="s">
        <v>6351</v>
      </c>
      <c r="AC78" s="34" t="s">
        <v>6352</v>
      </c>
      <c r="AD78" s="21">
        <v>1</v>
      </c>
    </row>
    <row r="79" spans="1:30" x14ac:dyDescent="0.3">
      <c r="A79" s="18" t="str">
        <f t="shared" ref="A79:B79" si="85">IF(AND(ISNUMBER(SEARCH("Yes",C79)),ISNUMBER(SEARCH("Yes",E79)),ISNUMBER(SEARCH("Yes",G79)),ISNUMBER(SEARCH("Yes",I79))),"Yes","No")</f>
        <v>No</v>
      </c>
      <c r="B79" s="18" t="str">
        <f t="shared" si="85"/>
        <v>No</v>
      </c>
      <c r="C79" s="15" t="str">
        <f t="shared" si="1"/>
        <v>No</v>
      </c>
      <c r="D79" s="18" t="str">
        <f t="shared" si="2"/>
        <v>No</v>
      </c>
      <c r="E79" s="18" t="str">
        <f t="shared" si="3"/>
        <v>No</v>
      </c>
      <c r="F79" s="18" t="str">
        <f t="shared" si="4"/>
        <v>No</v>
      </c>
      <c r="G79" s="18" t="str">
        <f t="shared" si="5"/>
        <v>No</v>
      </c>
      <c r="H79" s="18" t="str">
        <f t="shared" si="6"/>
        <v>No</v>
      </c>
      <c r="I79" s="18" t="str">
        <f t="shared" si="7"/>
        <v>Yes</v>
      </c>
      <c r="J79" s="18" t="str">
        <f t="shared" si="8"/>
        <v>Yes</v>
      </c>
      <c r="K79" s="21">
        <v>77</v>
      </c>
      <c r="L79" s="5" t="s">
        <v>554</v>
      </c>
      <c r="M79" s="5" t="s">
        <v>555</v>
      </c>
      <c r="N79" s="5" t="s">
        <v>2307</v>
      </c>
      <c r="O79" s="5" t="s">
        <v>152</v>
      </c>
      <c r="P79" s="5" t="s">
        <v>2537</v>
      </c>
      <c r="Q79" s="34" t="s">
        <v>2668</v>
      </c>
      <c r="R79" s="21">
        <v>1</v>
      </c>
      <c r="S79" s="35"/>
      <c r="T79" s="35"/>
      <c r="U79" s="35"/>
      <c r="V79" s="35"/>
      <c r="W79" s="35"/>
      <c r="X79" s="35"/>
      <c r="Y79" s="35"/>
      <c r="Z79" s="35"/>
      <c r="AA79" s="5" t="s">
        <v>2310</v>
      </c>
      <c r="AB79" s="5" t="s">
        <v>6353</v>
      </c>
      <c r="AC79" s="34" t="s">
        <v>6354</v>
      </c>
      <c r="AD79" s="21">
        <v>1</v>
      </c>
    </row>
    <row r="80" spans="1:30" x14ac:dyDescent="0.3">
      <c r="A80" s="18" t="str">
        <f t="shared" ref="A80:B80" si="86">IF(AND(ISNUMBER(SEARCH("Yes",C80)),ISNUMBER(SEARCH("Yes",E80)),ISNUMBER(SEARCH("Yes",G80)),ISNUMBER(SEARCH("Yes",I80))),"Yes","No")</f>
        <v>Yes</v>
      </c>
      <c r="B80" s="18" t="str">
        <f t="shared" si="86"/>
        <v>Yes</v>
      </c>
      <c r="C80" s="15" t="str">
        <f t="shared" si="1"/>
        <v>Yes</v>
      </c>
      <c r="D80" s="18" t="str">
        <f t="shared" si="2"/>
        <v>Yes</v>
      </c>
      <c r="E80" s="18" t="str">
        <f t="shared" si="3"/>
        <v>Yes</v>
      </c>
      <c r="F80" s="18" t="str">
        <f t="shared" si="4"/>
        <v>Yes</v>
      </c>
      <c r="G80" s="18" t="str">
        <f t="shared" si="5"/>
        <v>Yes</v>
      </c>
      <c r="H80" s="18" t="str">
        <f t="shared" si="6"/>
        <v>Yes</v>
      </c>
      <c r="I80" s="18" t="str">
        <f t="shared" si="7"/>
        <v>Yes</v>
      </c>
      <c r="J80" s="18" t="str">
        <f t="shared" si="8"/>
        <v>Yes</v>
      </c>
      <c r="K80" s="21">
        <v>78</v>
      </c>
      <c r="L80" s="5" t="s">
        <v>44</v>
      </c>
      <c r="M80" s="5" t="s">
        <v>45</v>
      </c>
      <c r="N80" s="5" t="s">
        <v>2307</v>
      </c>
      <c r="O80" s="5" t="s">
        <v>24</v>
      </c>
      <c r="P80" s="5" t="s">
        <v>6355</v>
      </c>
      <c r="Q80" s="34" t="s">
        <v>2417</v>
      </c>
      <c r="R80" s="21">
        <v>1</v>
      </c>
      <c r="S80" s="5" t="s">
        <v>24</v>
      </c>
      <c r="T80" s="5" t="s">
        <v>6356</v>
      </c>
      <c r="U80" s="34" t="s">
        <v>6357</v>
      </c>
      <c r="V80" s="21">
        <v>1</v>
      </c>
      <c r="W80" s="5" t="s">
        <v>24</v>
      </c>
      <c r="X80" s="5" t="s">
        <v>2673</v>
      </c>
      <c r="Y80" s="34" t="s">
        <v>6358</v>
      </c>
      <c r="Z80" s="21">
        <v>1</v>
      </c>
      <c r="AA80" s="5" t="s">
        <v>2310</v>
      </c>
      <c r="AB80" s="5" t="s">
        <v>2390</v>
      </c>
      <c r="AC80" s="34" t="s">
        <v>2391</v>
      </c>
      <c r="AD80" s="21">
        <v>1</v>
      </c>
    </row>
    <row r="81" spans="1:30" x14ac:dyDescent="0.3">
      <c r="A81" s="18" t="str">
        <f t="shared" ref="A81:B81" si="87">IF(AND(ISNUMBER(SEARCH("Yes",C81)),ISNUMBER(SEARCH("Yes",E81)),ISNUMBER(SEARCH("Yes",G81)),ISNUMBER(SEARCH("Yes",I81))),"Yes","No")</f>
        <v>No</v>
      </c>
      <c r="B81" s="18" t="str">
        <f t="shared" si="87"/>
        <v>No</v>
      </c>
      <c r="C81" s="15" t="str">
        <f t="shared" si="1"/>
        <v>No</v>
      </c>
      <c r="D81" s="18" t="str">
        <f t="shared" si="2"/>
        <v>No</v>
      </c>
      <c r="E81" s="18" t="str">
        <f t="shared" si="3"/>
        <v>No</v>
      </c>
      <c r="F81" s="18" t="str">
        <f t="shared" si="4"/>
        <v>No</v>
      </c>
      <c r="G81" s="18" t="str">
        <f t="shared" si="5"/>
        <v>No</v>
      </c>
      <c r="H81" s="18" t="str">
        <f t="shared" si="6"/>
        <v>No</v>
      </c>
      <c r="I81" s="18" t="str">
        <f t="shared" si="7"/>
        <v>Yes</v>
      </c>
      <c r="J81" s="18" t="str">
        <f t="shared" si="8"/>
        <v>Yes</v>
      </c>
      <c r="K81" s="21">
        <v>79</v>
      </c>
      <c r="L81" s="5" t="s">
        <v>556</v>
      </c>
      <c r="M81" s="5" t="s">
        <v>557</v>
      </c>
      <c r="N81" s="5" t="s">
        <v>2307</v>
      </c>
      <c r="O81" s="5" t="s">
        <v>152</v>
      </c>
      <c r="P81" s="5" t="s">
        <v>6359</v>
      </c>
      <c r="Q81" s="34" t="s">
        <v>6360</v>
      </c>
      <c r="R81" s="21">
        <v>1</v>
      </c>
      <c r="S81" s="35"/>
      <c r="T81" s="35"/>
      <c r="U81" s="35"/>
      <c r="V81" s="35"/>
      <c r="W81" s="35"/>
      <c r="X81" s="35"/>
      <c r="Y81" s="35"/>
      <c r="Z81" s="35"/>
      <c r="AA81" s="5" t="s">
        <v>2310</v>
      </c>
      <c r="AB81" s="5" t="s">
        <v>6361</v>
      </c>
      <c r="AC81" s="34" t="s">
        <v>6362</v>
      </c>
      <c r="AD81" s="21">
        <v>1</v>
      </c>
    </row>
    <row r="82" spans="1:30" x14ac:dyDescent="0.3">
      <c r="A82" s="18" t="str">
        <f t="shared" ref="A82:B82" si="88">IF(AND(ISNUMBER(SEARCH("Yes",C82)),ISNUMBER(SEARCH("Yes",E82)),ISNUMBER(SEARCH("Yes",G82)),ISNUMBER(SEARCH("Yes",I82))),"Yes","No")</f>
        <v>No</v>
      </c>
      <c r="B82" s="18" t="str">
        <f t="shared" si="88"/>
        <v>No</v>
      </c>
      <c r="C82" s="15" t="str">
        <f t="shared" si="1"/>
        <v>No</v>
      </c>
      <c r="D82" s="18" t="str">
        <f t="shared" si="2"/>
        <v>No</v>
      </c>
      <c r="E82" s="18" t="str">
        <f t="shared" si="3"/>
        <v>No</v>
      </c>
      <c r="F82" s="18" t="str">
        <f t="shared" si="4"/>
        <v>No</v>
      </c>
      <c r="G82" s="18" t="str">
        <f t="shared" si="5"/>
        <v>No</v>
      </c>
      <c r="H82" s="18" t="str">
        <f t="shared" si="6"/>
        <v>No</v>
      </c>
      <c r="I82" s="18" t="str">
        <f t="shared" si="7"/>
        <v>Yes</v>
      </c>
      <c r="J82" s="18" t="str">
        <f t="shared" si="8"/>
        <v>Yes</v>
      </c>
      <c r="K82" s="21">
        <v>80</v>
      </c>
      <c r="L82" s="5" t="s">
        <v>558</v>
      </c>
      <c r="M82" s="5" t="s">
        <v>559</v>
      </c>
      <c r="N82" s="5" t="s">
        <v>2307</v>
      </c>
      <c r="O82" s="5" t="s">
        <v>152</v>
      </c>
      <c r="P82" s="5" t="s">
        <v>2537</v>
      </c>
      <c r="Q82" s="34" t="s">
        <v>6363</v>
      </c>
      <c r="R82" s="21">
        <v>1</v>
      </c>
      <c r="S82" s="35"/>
      <c r="T82" s="35"/>
      <c r="U82" s="35"/>
      <c r="V82" s="35"/>
      <c r="W82" s="35"/>
      <c r="X82" s="35"/>
      <c r="Y82" s="35"/>
      <c r="Z82" s="35"/>
      <c r="AA82" s="5" t="s">
        <v>24</v>
      </c>
      <c r="AB82" s="5" t="s">
        <v>6364</v>
      </c>
      <c r="AC82" s="34" t="s">
        <v>2734</v>
      </c>
      <c r="AD82" s="21">
        <v>1</v>
      </c>
    </row>
    <row r="83" spans="1:30" x14ac:dyDescent="0.3">
      <c r="A83" s="18" t="str">
        <f t="shared" ref="A83:B83" si="89">IF(AND(ISNUMBER(SEARCH("Yes",C83)),ISNUMBER(SEARCH("Yes",E83)),ISNUMBER(SEARCH("Yes",G83)),ISNUMBER(SEARCH("Yes",I83))),"Yes","No")</f>
        <v>No</v>
      </c>
      <c r="B83" s="18" t="str">
        <f t="shared" si="89"/>
        <v>No</v>
      </c>
      <c r="C83" s="15" t="str">
        <f t="shared" si="1"/>
        <v>No</v>
      </c>
      <c r="D83" s="18" t="str">
        <f t="shared" si="2"/>
        <v>No</v>
      </c>
      <c r="E83" s="18" t="str">
        <f t="shared" si="3"/>
        <v>No</v>
      </c>
      <c r="F83" s="18" t="str">
        <f t="shared" si="4"/>
        <v>No</v>
      </c>
      <c r="G83" s="18" t="str">
        <f t="shared" si="5"/>
        <v>No</v>
      </c>
      <c r="H83" s="18" t="str">
        <f t="shared" si="6"/>
        <v>No</v>
      </c>
      <c r="I83" s="18" t="str">
        <f t="shared" si="7"/>
        <v>Yes</v>
      </c>
      <c r="J83" s="18" t="str">
        <f t="shared" si="8"/>
        <v>Yes</v>
      </c>
      <c r="K83" s="21">
        <v>81</v>
      </c>
      <c r="L83" s="5" t="s">
        <v>560</v>
      </c>
      <c r="M83" s="5" t="s">
        <v>561</v>
      </c>
      <c r="N83" s="5" t="s">
        <v>2307</v>
      </c>
      <c r="O83" s="5" t="s">
        <v>152</v>
      </c>
      <c r="P83" s="5" t="s">
        <v>6365</v>
      </c>
      <c r="Q83" s="34" t="s">
        <v>6366</v>
      </c>
      <c r="R83" s="21">
        <v>1</v>
      </c>
      <c r="S83" s="35"/>
      <c r="T83" s="35"/>
      <c r="U83" s="35"/>
      <c r="V83" s="35"/>
      <c r="W83" s="35"/>
      <c r="X83" s="35"/>
      <c r="Y83" s="35"/>
      <c r="Z83" s="35"/>
      <c r="AA83" s="5" t="s">
        <v>2310</v>
      </c>
      <c r="AB83" s="5" t="s">
        <v>6367</v>
      </c>
      <c r="AC83" s="34" t="s">
        <v>6368</v>
      </c>
      <c r="AD83" s="21">
        <v>1</v>
      </c>
    </row>
    <row r="84" spans="1:30" x14ac:dyDescent="0.3">
      <c r="A84" s="18" t="str">
        <f t="shared" ref="A84:B84" si="90">IF(AND(ISNUMBER(SEARCH("Yes",C84)),ISNUMBER(SEARCH("Yes",E84)),ISNUMBER(SEARCH("Yes",G84)),ISNUMBER(SEARCH("Yes",I84))),"Yes","No")</f>
        <v>No</v>
      </c>
      <c r="B84" s="18" t="str">
        <f t="shared" si="90"/>
        <v>No</v>
      </c>
      <c r="C84" s="15" t="str">
        <f t="shared" si="1"/>
        <v>No</v>
      </c>
      <c r="D84" s="18" t="str">
        <f t="shared" si="2"/>
        <v>No</v>
      </c>
      <c r="E84" s="18" t="str">
        <f t="shared" si="3"/>
        <v>No</v>
      </c>
      <c r="F84" s="18" t="str">
        <f t="shared" si="4"/>
        <v>No</v>
      </c>
      <c r="G84" s="18" t="str">
        <f t="shared" si="5"/>
        <v>No</v>
      </c>
      <c r="H84" s="18" t="str">
        <f t="shared" si="6"/>
        <v>No</v>
      </c>
      <c r="I84" s="18" t="str">
        <f t="shared" si="7"/>
        <v>Yes</v>
      </c>
      <c r="J84" s="18" t="str">
        <f t="shared" si="8"/>
        <v>Yes</v>
      </c>
      <c r="K84" s="21">
        <v>82</v>
      </c>
      <c r="L84" s="5" t="s">
        <v>562</v>
      </c>
      <c r="M84" s="5" t="s">
        <v>563</v>
      </c>
      <c r="N84" s="5" t="s">
        <v>2307</v>
      </c>
      <c r="O84" s="5" t="s">
        <v>152</v>
      </c>
      <c r="P84" s="5" t="s">
        <v>6369</v>
      </c>
      <c r="Q84" s="34" t="s">
        <v>6370</v>
      </c>
      <c r="R84" s="21">
        <v>1</v>
      </c>
      <c r="S84" s="35"/>
      <c r="T84" s="35"/>
      <c r="U84" s="35"/>
      <c r="V84" s="35"/>
      <c r="W84" s="35"/>
      <c r="X84" s="35"/>
      <c r="Y84" s="35"/>
      <c r="Z84" s="35"/>
      <c r="AA84" s="5" t="s">
        <v>2310</v>
      </c>
      <c r="AB84" s="5" t="s">
        <v>2422</v>
      </c>
      <c r="AC84" s="34" t="s">
        <v>2471</v>
      </c>
      <c r="AD84" s="21">
        <v>1</v>
      </c>
    </row>
    <row r="85" spans="1:30" x14ac:dyDescent="0.3">
      <c r="A85" s="18" t="str">
        <f t="shared" ref="A85:B85" si="91">IF(AND(ISNUMBER(SEARCH("Yes",C85)),ISNUMBER(SEARCH("Yes",E85)),ISNUMBER(SEARCH("Yes",G85)),ISNUMBER(SEARCH("Yes",I85))),"Yes","No")</f>
        <v>No</v>
      </c>
      <c r="B85" s="18" t="str">
        <f t="shared" si="91"/>
        <v>No</v>
      </c>
      <c r="C85" s="15" t="str">
        <f t="shared" si="1"/>
        <v>No</v>
      </c>
      <c r="D85" s="18" t="str">
        <f t="shared" si="2"/>
        <v>No</v>
      </c>
      <c r="E85" s="18" t="str">
        <f t="shared" si="3"/>
        <v>No</v>
      </c>
      <c r="F85" s="18" t="str">
        <f t="shared" si="4"/>
        <v>No</v>
      </c>
      <c r="G85" s="18" t="str">
        <f t="shared" si="5"/>
        <v>No</v>
      </c>
      <c r="H85" s="18" t="str">
        <f t="shared" si="6"/>
        <v>No</v>
      </c>
      <c r="I85" s="18" t="str">
        <f t="shared" si="7"/>
        <v>Yes</v>
      </c>
      <c r="J85" s="18" t="str">
        <f t="shared" si="8"/>
        <v>Yes</v>
      </c>
      <c r="K85" s="21">
        <v>83</v>
      </c>
      <c r="L85" s="5" t="s">
        <v>564</v>
      </c>
      <c r="M85" s="5" t="s">
        <v>565</v>
      </c>
      <c r="N85" s="5" t="s">
        <v>2307</v>
      </c>
      <c r="O85" s="5" t="s">
        <v>152</v>
      </c>
      <c r="P85" s="5" t="s">
        <v>2724</v>
      </c>
      <c r="Q85" s="34" t="s">
        <v>6371</v>
      </c>
      <c r="R85" s="21">
        <v>1</v>
      </c>
      <c r="S85" s="35"/>
      <c r="T85" s="35"/>
      <c r="U85" s="35"/>
      <c r="V85" s="35"/>
      <c r="W85" s="35"/>
      <c r="X85" s="35"/>
      <c r="Y85" s="35"/>
      <c r="Z85" s="35"/>
      <c r="AA85" s="5" t="s">
        <v>2310</v>
      </c>
      <c r="AB85" s="5" t="s">
        <v>6372</v>
      </c>
      <c r="AC85" s="34" t="s">
        <v>6373</v>
      </c>
      <c r="AD85" s="21">
        <v>1</v>
      </c>
    </row>
    <row r="86" spans="1:30" x14ac:dyDescent="0.3">
      <c r="A86" s="18" t="str">
        <f t="shared" ref="A86:B86" si="92">IF(AND(ISNUMBER(SEARCH("Yes",C86)),ISNUMBER(SEARCH("Yes",E86)),ISNUMBER(SEARCH("Yes",G86)),ISNUMBER(SEARCH("Yes",I86))),"Yes","No")</f>
        <v>No</v>
      </c>
      <c r="B86" s="18" t="str">
        <f t="shared" si="92"/>
        <v>No</v>
      </c>
      <c r="C86" s="15" t="str">
        <f t="shared" si="1"/>
        <v>No</v>
      </c>
      <c r="D86" s="18" t="str">
        <f t="shared" si="2"/>
        <v>No</v>
      </c>
      <c r="E86" s="18" t="str">
        <f t="shared" si="3"/>
        <v>No</v>
      </c>
      <c r="F86" s="18" t="str">
        <f t="shared" si="4"/>
        <v>No</v>
      </c>
      <c r="G86" s="18" t="str">
        <f t="shared" si="5"/>
        <v>No</v>
      </c>
      <c r="H86" s="18" t="str">
        <f t="shared" si="6"/>
        <v>No</v>
      </c>
      <c r="I86" s="18" t="str">
        <f t="shared" si="7"/>
        <v>Yes</v>
      </c>
      <c r="J86" s="18" t="str">
        <f t="shared" si="8"/>
        <v>Yes</v>
      </c>
      <c r="K86" s="21">
        <v>84</v>
      </c>
      <c r="L86" s="5" t="s">
        <v>566</v>
      </c>
      <c r="M86" s="5" t="s">
        <v>567</v>
      </c>
      <c r="N86" s="5" t="s">
        <v>2307</v>
      </c>
      <c r="O86" s="5" t="s">
        <v>152</v>
      </c>
      <c r="P86" s="5" t="s">
        <v>2537</v>
      </c>
      <c r="Q86" s="34" t="s">
        <v>2799</v>
      </c>
      <c r="R86" s="21">
        <v>1</v>
      </c>
      <c r="S86" s="35"/>
      <c r="T86" s="35"/>
      <c r="U86" s="35"/>
      <c r="V86" s="35"/>
      <c r="W86" s="35"/>
      <c r="X86" s="35"/>
      <c r="Y86" s="35"/>
      <c r="Z86" s="35"/>
      <c r="AA86" s="5" t="s">
        <v>2310</v>
      </c>
      <c r="AB86" s="5" t="s">
        <v>6374</v>
      </c>
      <c r="AC86" s="34" t="s">
        <v>2695</v>
      </c>
      <c r="AD86" s="21">
        <v>1</v>
      </c>
    </row>
    <row r="87" spans="1:30" x14ac:dyDescent="0.3">
      <c r="A87" s="18" t="str">
        <f t="shared" ref="A87:B87" si="93">IF(AND(ISNUMBER(SEARCH("Yes",C87)),ISNUMBER(SEARCH("Yes",E87)),ISNUMBER(SEARCH("Yes",G87)),ISNUMBER(SEARCH("Yes",I87))),"Yes","No")</f>
        <v>Yes</v>
      </c>
      <c r="B87" s="18" t="str">
        <f t="shared" si="93"/>
        <v>Yes</v>
      </c>
      <c r="C87" s="15" t="str">
        <f t="shared" si="1"/>
        <v>Yes</v>
      </c>
      <c r="D87" s="18" t="str">
        <f t="shared" si="2"/>
        <v>Yes</v>
      </c>
      <c r="E87" s="18" t="str">
        <f t="shared" si="3"/>
        <v>Yes</v>
      </c>
      <c r="F87" s="18" t="str">
        <f t="shared" si="4"/>
        <v>Yes</v>
      </c>
      <c r="G87" s="18" t="str">
        <f t="shared" si="5"/>
        <v>Yes</v>
      </c>
      <c r="H87" s="18" t="str">
        <f t="shared" si="6"/>
        <v>Yes</v>
      </c>
      <c r="I87" s="18" t="str">
        <f t="shared" si="7"/>
        <v>Yes</v>
      </c>
      <c r="J87" s="18" t="str">
        <f t="shared" si="8"/>
        <v>Yes</v>
      </c>
      <c r="K87" s="21">
        <v>85</v>
      </c>
      <c r="L87" s="5" t="s">
        <v>225</v>
      </c>
      <c r="M87" s="5" t="s">
        <v>333</v>
      </c>
      <c r="N87" s="5" t="s">
        <v>2307</v>
      </c>
      <c r="O87" s="5" t="s">
        <v>24</v>
      </c>
      <c r="P87" s="5" t="s">
        <v>6375</v>
      </c>
      <c r="Q87" s="34" t="s">
        <v>6376</v>
      </c>
      <c r="R87" s="21">
        <v>1</v>
      </c>
      <c r="S87" s="5" t="s">
        <v>24</v>
      </c>
      <c r="T87" s="5" t="s">
        <v>6377</v>
      </c>
      <c r="U87" s="34" t="s">
        <v>6378</v>
      </c>
      <c r="V87" s="21">
        <v>1</v>
      </c>
      <c r="W87" s="5" t="s">
        <v>2310</v>
      </c>
      <c r="X87" s="5" t="s">
        <v>6379</v>
      </c>
      <c r="Y87" s="34" t="s">
        <v>6380</v>
      </c>
      <c r="Z87" s="21">
        <v>1</v>
      </c>
      <c r="AA87" s="5" t="s">
        <v>24</v>
      </c>
      <c r="AB87" s="5" t="s">
        <v>6381</v>
      </c>
      <c r="AC87" s="34" t="s">
        <v>6382</v>
      </c>
      <c r="AD87" s="21">
        <v>1</v>
      </c>
    </row>
    <row r="88" spans="1:30" x14ac:dyDescent="0.3">
      <c r="A88" s="18" t="str">
        <f t="shared" ref="A88:B88" si="94">IF(AND(ISNUMBER(SEARCH("Yes",C88)),ISNUMBER(SEARCH("Yes",E88)),ISNUMBER(SEARCH("Yes",G88)),ISNUMBER(SEARCH("Yes",I88))),"Yes","No")</f>
        <v>No</v>
      </c>
      <c r="B88" s="18" t="str">
        <f t="shared" si="94"/>
        <v>No</v>
      </c>
      <c r="C88" s="15" t="str">
        <f t="shared" si="1"/>
        <v>No</v>
      </c>
      <c r="D88" s="18" t="str">
        <f t="shared" si="2"/>
        <v>No</v>
      </c>
      <c r="E88" s="18" t="str">
        <f t="shared" si="3"/>
        <v>No</v>
      </c>
      <c r="F88" s="18" t="str">
        <f t="shared" si="4"/>
        <v>No</v>
      </c>
      <c r="G88" s="18" t="str">
        <f t="shared" si="5"/>
        <v>No</v>
      </c>
      <c r="H88" s="18" t="str">
        <f t="shared" si="6"/>
        <v>No</v>
      </c>
      <c r="I88" s="18" t="str">
        <f t="shared" si="7"/>
        <v>Yes</v>
      </c>
      <c r="J88" s="18" t="str">
        <f t="shared" si="8"/>
        <v>No</v>
      </c>
      <c r="K88" s="21">
        <v>86</v>
      </c>
      <c r="L88" s="5" t="s">
        <v>568</v>
      </c>
      <c r="M88" s="5" t="s">
        <v>569</v>
      </c>
      <c r="N88" s="5" t="s">
        <v>2307</v>
      </c>
      <c r="O88" s="5" t="s">
        <v>152</v>
      </c>
      <c r="P88" s="5" t="s">
        <v>2704</v>
      </c>
      <c r="Q88" s="34" t="s">
        <v>2705</v>
      </c>
      <c r="R88" s="21">
        <v>1</v>
      </c>
      <c r="S88" s="35"/>
      <c r="T88" s="35"/>
      <c r="U88" s="35"/>
      <c r="V88" s="35"/>
      <c r="W88" s="35"/>
      <c r="X88" s="35"/>
      <c r="Y88" s="35"/>
      <c r="Z88" s="35"/>
      <c r="AA88" s="5" t="s">
        <v>152</v>
      </c>
      <c r="AB88" s="5" t="s">
        <v>6383</v>
      </c>
      <c r="AC88" s="34" t="s">
        <v>6384</v>
      </c>
      <c r="AD88" s="21">
        <v>1</v>
      </c>
    </row>
    <row r="89" spans="1:30" x14ac:dyDescent="0.3">
      <c r="A89" s="18" t="str">
        <f t="shared" ref="A89:B89" si="95">IF(AND(ISNUMBER(SEARCH("Yes",C89)),ISNUMBER(SEARCH("Yes",E89)),ISNUMBER(SEARCH("Yes",G89)),ISNUMBER(SEARCH("Yes",I89))),"Yes","No")</f>
        <v>No</v>
      </c>
      <c r="B89" s="18" t="str">
        <f t="shared" si="95"/>
        <v>No</v>
      </c>
      <c r="C89" s="15" t="str">
        <f t="shared" si="1"/>
        <v>No</v>
      </c>
      <c r="D89" s="18" t="str">
        <f t="shared" si="2"/>
        <v>No</v>
      </c>
      <c r="E89" s="18" t="str">
        <f t="shared" si="3"/>
        <v>No</v>
      </c>
      <c r="F89" s="18" t="str">
        <f t="shared" si="4"/>
        <v>No</v>
      </c>
      <c r="G89" s="18" t="str">
        <f t="shared" si="5"/>
        <v>No</v>
      </c>
      <c r="H89" s="18" t="str">
        <f t="shared" si="6"/>
        <v>No</v>
      </c>
      <c r="I89" s="18" t="str">
        <f t="shared" si="7"/>
        <v>Yes</v>
      </c>
      <c r="J89" s="18" t="str">
        <f t="shared" si="8"/>
        <v>Yes</v>
      </c>
      <c r="K89" s="21">
        <v>87</v>
      </c>
      <c r="L89" s="5" t="s">
        <v>570</v>
      </c>
      <c r="M89" s="5" t="s">
        <v>571</v>
      </c>
      <c r="N89" s="5" t="s">
        <v>2307</v>
      </c>
      <c r="O89" s="5" t="s">
        <v>152</v>
      </c>
      <c r="P89" s="5" t="s">
        <v>2537</v>
      </c>
      <c r="Q89" s="34" t="s">
        <v>6385</v>
      </c>
      <c r="R89" s="21">
        <v>1</v>
      </c>
      <c r="S89" s="35"/>
      <c r="T89" s="35"/>
      <c r="U89" s="35"/>
      <c r="V89" s="35"/>
      <c r="W89" s="35"/>
      <c r="X89" s="35"/>
      <c r="Y89" s="35"/>
      <c r="Z89" s="35"/>
      <c r="AA89" s="5" t="s">
        <v>2310</v>
      </c>
      <c r="AB89" s="5" t="s">
        <v>2709</v>
      </c>
      <c r="AC89" s="34" t="s">
        <v>2387</v>
      </c>
      <c r="AD89" s="21">
        <v>1</v>
      </c>
    </row>
    <row r="90" spans="1:30" x14ac:dyDescent="0.3">
      <c r="A90" s="18" t="str">
        <f t="shared" ref="A90:B90" si="96">IF(AND(ISNUMBER(SEARCH("Yes",C90)),ISNUMBER(SEARCH("Yes",E90)),ISNUMBER(SEARCH("Yes",G90)),ISNUMBER(SEARCH("Yes",I90))),"Yes","No")</f>
        <v>No</v>
      </c>
      <c r="B90" s="18" t="str">
        <f t="shared" si="96"/>
        <v>No</v>
      </c>
      <c r="C90" s="15" t="str">
        <f t="shared" si="1"/>
        <v>No</v>
      </c>
      <c r="D90" s="18" t="str">
        <f t="shared" si="2"/>
        <v>No</v>
      </c>
      <c r="E90" s="18" t="str">
        <f t="shared" si="3"/>
        <v>No</v>
      </c>
      <c r="F90" s="18" t="str">
        <f t="shared" si="4"/>
        <v>No</v>
      </c>
      <c r="G90" s="18" t="str">
        <f t="shared" si="5"/>
        <v>No</v>
      </c>
      <c r="H90" s="18" t="str">
        <f t="shared" si="6"/>
        <v>No</v>
      </c>
      <c r="I90" s="18" t="str">
        <f t="shared" si="7"/>
        <v>Yes</v>
      </c>
      <c r="J90" s="18" t="str">
        <f t="shared" si="8"/>
        <v>Yes</v>
      </c>
      <c r="K90" s="21">
        <v>88</v>
      </c>
      <c r="L90" s="5" t="s">
        <v>572</v>
      </c>
      <c r="M90" s="5" t="s">
        <v>573</v>
      </c>
      <c r="N90" s="5" t="s">
        <v>2307</v>
      </c>
      <c r="O90" s="5" t="s">
        <v>152</v>
      </c>
      <c r="P90" s="5" t="s">
        <v>2830</v>
      </c>
      <c r="Q90" s="34" t="s">
        <v>6386</v>
      </c>
      <c r="R90" s="21">
        <v>1</v>
      </c>
      <c r="S90" s="35"/>
      <c r="T90" s="35"/>
      <c r="U90" s="35"/>
      <c r="V90" s="35"/>
      <c r="W90" s="35"/>
      <c r="X90" s="35"/>
      <c r="Y90" s="35"/>
      <c r="Z90" s="35"/>
      <c r="AA90" s="5" t="s">
        <v>2310</v>
      </c>
      <c r="AB90" s="5" t="s">
        <v>6387</v>
      </c>
      <c r="AC90" s="34" t="s">
        <v>6388</v>
      </c>
      <c r="AD90" s="21">
        <v>1</v>
      </c>
    </row>
    <row r="91" spans="1:30" x14ac:dyDescent="0.3">
      <c r="A91" s="18" t="str">
        <f t="shared" ref="A91:B91" si="97">IF(AND(ISNUMBER(SEARCH("Yes",C91)),ISNUMBER(SEARCH("Yes",E91)),ISNUMBER(SEARCH("Yes",G91)),ISNUMBER(SEARCH("Yes",I91))),"Yes","No")</f>
        <v>No</v>
      </c>
      <c r="B91" s="18" t="str">
        <f t="shared" si="97"/>
        <v>No</v>
      </c>
      <c r="C91" s="15" t="str">
        <f t="shared" si="1"/>
        <v>No</v>
      </c>
      <c r="D91" s="18" t="str">
        <f t="shared" si="2"/>
        <v>No</v>
      </c>
      <c r="E91" s="18" t="str">
        <f t="shared" si="3"/>
        <v>No</v>
      </c>
      <c r="F91" s="18" t="str">
        <f t="shared" si="4"/>
        <v>No</v>
      </c>
      <c r="G91" s="18" t="str">
        <f t="shared" si="5"/>
        <v>No</v>
      </c>
      <c r="H91" s="18" t="str">
        <f t="shared" si="6"/>
        <v>No</v>
      </c>
      <c r="I91" s="18" t="str">
        <f t="shared" si="7"/>
        <v>Yes</v>
      </c>
      <c r="J91" s="18" t="str">
        <f t="shared" si="8"/>
        <v>Yes</v>
      </c>
      <c r="K91" s="21">
        <v>89</v>
      </c>
      <c r="L91" s="5" t="s">
        <v>574</v>
      </c>
      <c r="M91" s="5" t="s">
        <v>575</v>
      </c>
      <c r="N91" s="5" t="s">
        <v>2307</v>
      </c>
      <c r="O91" s="5" t="s">
        <v>152</v>
      </c>
      <c r="P91" s="5" t="s">
        <v>2610</v>
      </c>
      <c r="Q91" s="34" t="s">
        <v>6389</v>
      </c>
      <c r="R91" s="21">
        <v>1</v>
      </c>
      <c r="S91" s="35"/>
      <c r="T91" s="35"/>
      <c r="U91" s="35"/>
      <c r="V91" s="35"/>
      <c r="W91" s="35"/>
      <c r="X91" s="35"/>
      <c r="Y91" s="35"/>
      <c r="Z91" s="35"/>
      <c r="AA91" s="5" t="s">
        <v>24</v>
      </c>
      <c r="AB91" s="5" t="s">
        <v>6390</v>
      </c>
      <c r="AC91" s="34" t="s">
        <v>6391</v>
      </c>
      <c r="AD91" s="21">
        <v>1</v>
      </c>
    </row>
    <row r="92" spans="1:30" x14ac:dyDescent="0.3">
      <c r="A92" s="18" t="str">
        <f t="shared" ref="A92:B92" si="98">IF(AND(ISNUMBER(SEARCH("Yes",C92)),ISNUMBER(SEARCH("Yes",E92)),ISNUMBER(SEARCH("Yes",G92)),ISNUMBER(SEARCH("Yes",I92))),"Yes","No")</f>
        <v>No</v>
      </c>
      <c r="B92" s="18" t="str">
        <f t="shared" si="98"/>
        <v>No</v>
      </c>
      <c r="C92" s="15" t="str">
        <f t="shared" si="1"/>
        <v>No</v>
      </c>
      <c r="D92" s="18" t="str">
        <f t="shared" si="2"/>
        <v>No</v>
      </c>
      <c r="E92" s="18" t="str">
        <f t="shared" si="3"/>
        <v>No</v>
      </c>
      <c r="F92" s="18" t="str">
        <f t="shared" si="4"/>
        <v>No</v>
      </c>
      <c r="G92" s="18" t="str">
        <f t="shared" si="5"/>
        <v>No</v>
      </c>
      <c r="H92" s="18" t="str">
        <f t="shared" si="6"/>
        <v>No</v>
      </c>
      <c r="I92" s="18" t="str">
        <f t="shared" si="7"/>
        <v>Yes</v>
      </c>
      <c r="J92" s="18" t="str">
        <f t="shared" si="8"/>
        <v>Yes</v>
      </c>
      <c r="K92" s="21">
        <v>90</v>
      </c>
      <c r="L92" s="5" t="s">
        <v>576</v>
      </c>
      <c r="M92" s="5" t="s">
        <v>577</v>
      </c>
      <c r="N92" s="5" t="s">
        <v>2307</v>
      </c>
      <c r="O92" s="5" t="s">
        <v>152</v>
      </c>
      <c r="P92" s="5" t="s">
        <v>6392</v>
      </c>
      <c r="Q92" s="34" t="s">
        <v>6393</v>
      </c>
      <c r="R92" s="21">
        <v>1</v>
      </c>
      <c r="S92" s="35"/>
      <c r="T92" s="35"/>
      <c r="U92" s="35"/>
      <c r="V92" s="35"/>
      <c r="W92" s="35"/>
      <c r="X92" s="35"/>
      <c r="Y92" s="35"/>
      <c r="Z92" s="35"/>
      <c r="AA92" s="5" t="s">
        <v>2310</v>
      </c>
      <c r="AB92" s="5" t="s">
        <v>2719</v>
      </c>
      <c r="AC92" s="34" t="s">
        <v>2720</v>
      </c>
      <c r="AD92" s="21">
        <v>1</v>
      </c>
    </row>
    <row r="93" spans="1:30" x14ac:dyDescent="0.3">
      <c r="A93" s="18" t="str">
        <f t="shared" ref="A93:B93" si="99">IF(AND(ISNUMBER(SEARCH("Yes",C93)),ISNUMBER(SEARCH("Yes",E93)),ISNUMBER(SEARCH("Yes",G93)),ISNUMBER(SEARCH("Yes",I93))),"Yes","No")</f>
        <v>No</v>
      </c>
      <c r="B93" s="18" t="str">
        <f t="shared" si="99"/>
        <v>No</v>
      </c>
      <c r="C93" s="15" t="str">
        <f t="shared" si="1"/>
        <v>No</v>
      </c>
      <c r="D93" s="18" t="str">
        <f t="shared" si="2"/>
        <v>No</v>
      </c>
      <c r="E93" s="18" t="str">
        <f t="shared" si="3"/>
        <v>No</v>
      </c>
      <c r="F93" s="18" t="str">
        <f t="shared" si="4"/>
        <v>No</v>
      </c>
      <c r="G93" s="18" t="str">
        <f t="shared" si="5"/>
        <v>No</v>
      </c>
      <c r="H93" s="18" t="str">
        <f t="shared" si="6"/>
        <v>No</v>
      </c>
      <c r="I93" s="18" t="str">
        <f t="shared" si="7"/>
        <v>Yes</v>
      </c>
      <c r="J93" s="18" t="str">
        <f t="shared" si="8"/>
        <v>Yes</v>
      </c>
      <c r="K93" s="21">
        <v>91</v>
      </c>
      <c r="L93" s="5" t="s">
        <v>578</v>
      </c>
      <c r="M93" s="5" t="s">
        <v>579</v>
      </c>
      <c r="N93" s="5" t="s">
        <v>2307</v>
      </c>
      <c r="O93" s="5" t="s">
        <v>152</v>
      </c>
      <c r="P93" s="5" t="s">
        <v>2721</v>
      </c>
      <c r="Q93" s="34" t="s">
        <v>6394</v>
      </c>
      <c r="R93" s="21">
        <v>1</v>
      </c>
      <c r="S93" s="35"/>
      <c r="T93" s="35"/>
      <c r="U93" s="35"/>
      <c r="V93" s="35"/>
      <c r="W93" s="35"/>
      <c r="X93" s="35"/>
      <c r="Y93" s="35"/>
      <c r="Z93" s="35"/>
      <c r="AA93" s="5" t="s">
        <v>2310</v>
      </c>
      <c r="AB93" s="5" t="s">
        <v>2323</v>
      </c>
      <c r="AC93" s="34" t="s">
        <v>2324</v>
      </c>
      <c r="AD93" s="21">
        <v>1</v>
      </c>
    </row>
    <row r="94" spans="1:30" x14ac:dyDescent="0.3">
      <c r="A94" s="18" t="str">
        <f t="shared" ref="A94:B94" si="100">IF(AND(ISNUMBER(SEARCH("Yes",C94)),ISNUMBER(SEARCH("Yes",E94)),ISNUMBER(SEARCH("Yes",G94)),ISNUMBER(SEARCH("Yes",I94))),"Yes","No")</f>
        <v>No</v>
      </c>
      <c r="B94" s="18" t="str">
        <f t="shared" si="100"/>
        <v>No</v>
      </c>
      <c r="C94" s="15" t="str">
        <f t="shared" si="1"/>
        <v>No</v>
      </c>
      <c r="D94" s="18" t="str">
        <f t="shared" si="2"/>
        <v>No</v>
      </c>
      <c r="E94" s="18" t="str">
        <f t="shared" si="3"/>
        <v>No</v>
      </c>
      <c r="F94" s="18" t="str">
        <f t="shared" si="4"/>
        <v>No</v>
      </c>
      <c r="G94" s="18" t="str">
        <f t="shared" si="5"/>
        <v>No</v>
      </c>
      <c r="H94" s="18" t="str">
        <f t="shared" si="6"/>
        <v>No</v>
      </c>
      <c r="I94" s="18" t="str">
        <f t="shared" si="7"/>
        <v>Yes</v>
      </c>
      <c r="J94" s="18" t="str">
        <f t="shared" si="8"/>
        <v>Yes</v>
      </c>
      <c r="K94" s="21">
        <v>92</v>
      </c>
      <c r="L94" s="5" t="s">
        <v>580</v>
      </c>
      <c r="M94" s="5" t="s">
        <v>581</v>
      </c>
      <c r="N94" s="5" t="s">
        <v>2307</v>
      </c>
      <c r="O94" s="5" t="s">
        <v>152</v>
      </c>
      <c r="P94" s="5" t="s">
        <v>6395</v>
      </c>
      <c r="Q94" s="34" t="s">
        <v>6396</v>
      </c>
      <c r="R94" s="21">
        <v>1</v>
      </c>
      <c r="S94" s="35"/>
      <c r="T94" s="35"/>
      <c r="U94" s="35"/>
      <c r="V94" s="35"/>
      <c r="W94" s="35"/>
      <c r="X94" s="35"/>
      <c r="Y94" s="35"/>
      <c r="Z94" s="35"/>
      <c r="AA94" s="5" t="s">
        <v>2310</v>
      </c>
      <c r="AB94" s="5" t="s">
        <v>3544</v>
      </c>
      <c r="AC94" s="34" t="s">
        <v>5663</v>
      </c>
      <c r="AD94" s="21">
        <v>1</v>
      </c>
    </row>
    <row r="95" spans="1:30" x14ac:dyDescent="0.3">
      <c r="A95" s="18" t="str">
        <f t="shared" ref="A95:B95" si="101">IF(AND(ISNUMBER(SEARCH("Yes",C95)),ISNUMBER(SEARCH("Yes",E95)),ISNUMBER(SEARCH("Yes",G95)),ISNUMBER(SEARCH("Yes",I95))),"Yes","No")</f>
        <v>No</v>
      </c>
      <c r="B95" s="18" t="str">
        <f t="shared" si="101"/>
        <v>No</v>
      </c>
      <c r="C95" s="15" t="str">
        <f t="shared" si="1"/>
        <v>No</v>
      </c>
      <c r="D95" s="18" t="str">
        <f t="shared" si="2"/>
        <v>No</v>
      </c>
      <c r="E95" s="18" t="str">
        <f t="shared" si="3"/>
        <v>No</v>
      </c>
      <c r="F95" s="18" t="str">
        <f t="shared" si="4"/>
        <v>No</v>
      </c>
      <c r="G95" s="18" t="str">
        <f t="shared" si="5"/>
        <v>No</v>
      </c>
      <c r="H95" s="18" t="str">
        <f t="shared" si="6"/>
        <v>No</v>
      </c>
      <c r="I95" s="18" t="str">
        <f t="shared" si="7"/>
        <v>Yes</v>
      </c>
      <c r="J95" s="18" t="str">
        <f t="shared" si="8"/>
        <v>Yes</v>
      </c>
      <c r="K95" s="21">
        <v>93</v>
      </c>
      <c r="L95" s="5" t="s">
        <v>582</v>
      </c>
      <c r="M95" s="5" t="s">
        <v>583</v>
      </c>
      <c r="N95" s="5" t="s">
        <v>2307</v>
      </c>
      <c r="O95" s="5" t="s">
        <v>152</v>
      </c>
      <c r="P95" s="5" t="s">
        <v>2431</v>
      </c>
      <c r="Q95" s="34" t="s">
        <v>2728</v>
      </c>
      <c r="R95" s="21">
        <v>1</v>
      </c>
      <c r="S95" s="35"/>
      <c r="T95" s="35"/>
      <c r="U95" s="35"/>
      <c r="V95" s="35"/>
      <c r="W95" s="35"/>
      <c r="X95" s="35"/>
      <c r="Y95" s="35"/>
      <c r="Z95" s="35"/>
      <c r="AA95" s="5" t="s">
        <v>24</v>
      </c>
      <c r="AB95" s="5" t="s">
        <v>6397</v>
      </c>
      <c r="AC95" s="34" t="s">
        <v>6398</v>
      </c>
      <c r="AD95" s="21">
        <v>1</v>
      </c>
    </row>
    <row r="96" spans="1:30" x14ac:dyDescent="0.3">
      <c r="A96" s="18" t="str">
        <f t="shared" ref="A96:B96" si="102">IF(AND(ISNUMBER(SEARCH("Yes",C96)),ISNUMBER(SEARCH("Yes",E96)),ISNUMBER(SEARCH("Yes",G96)),ISNUMBER(SEARCH("Yes",I96))),"Yes","No")</f>
        <v>No</v>
      </c>
      <c r="B96" s="18" t="str">
        <f t="shared" si="102"/>
        <v>No</v>
      </c>
      <c r="C96" s="15" t="str">
        <f t="shared" si="1"/>
        <v>No</v>
      </c>
      <c r="D96" s="18" t="str">
        <f t="shared" si="2"/>
        <v>No</v>
      </c>
      <c r="E96" s="18" t="str">
        <f t="shared" si="3"/>
        <v>No</v>
      </c>
      <c r="F96" s="18" t="str">
        <f t="shared" si="4"/>
        <v>No</v>
      </c>
      <c r="G96" s="18" t="str">
        <f t="shared" si="5"/>
        <v>No</v>
      </c>
      <c r="H96" s="18" t="str">
        <f t="shared" si="6"/>
        <v>No</v>
      </c>
      <c r="I96" s="18" t="str">
        <f t="shared" si="7"/>
        <v>Yes</v>
      </c>
      <c r="J96" s="18" t="str">
        <f t="shared" si="8"/>
        <v>Yes</v>
      </c>
      <c r="K96" s="21">
        <v>94</v>
      </c>
      <c r="L96" s="5" t="s">
        <v>584</v>
      </c>
      <c r="M96" s="5" t="s">
        <v>585</v>
      </c>
      <c r="N96" s="5" t="s">
        <v>2307</v>
      </c>
      <c r="O96" s="5" t="s">
        <v>152</v>
      </c>
      <c r="P96" s="5" t="s">
        <v>2333</v>
      </c>
      <c r="Q96" s="34" t="s">
        <v>6399</v>
      </c>
      <c r="R96" s="21">
        <v>1</v>
      </c>
      <c r="S96" s="35"/>
      <c r="T96" s="35"/>
      <c r="U96" s="35"/>
      <c r="V96" s="35"/>
      <c r="W96" s="35"/>
      <c r="X96" s="35"/>
      <c r="Y96" s="35"/>
      <c r="Z96" s="35"/>
      <c r="AA96" s="5" t="s">
        <v>24</v>
      </c>
      <c r="AB96" s="5" t="s">
        <v>6400</v>
      </c>
      <c r="AC96" s="34" t="s">
        <v>2734</v>
      </c>
      <c r="AD96" s="21">
        <v>1</v>
      </c>
    </row>
    <row r="97" spans="1:30" x14ac:dyDescent="0.3">
      <c r="A97" s="18" t="str">
        <f t="shared" ref="A97:B97" si="103">IF(AND(ISNUMBER(SEARCH("Yes",C97)),ISNUMBER(SEARCH("Yes",E97)),ISNUMBER(SEARCH("Yes",G97)),ISNUMBER(SEARCH("Yes",I97))),"Yes","No")</f>
        <v>No</v>
      </c>
      <c r="B97" s="18" t="str">
        <f t="shared" si="103"/>
        <v>No</v>
      </c>
      <c r="C97" s="15" t="str">
        <f t="shared" si="1"/>
        <v>No</v>
      </c>
      <c r="D97" s="18" t="str">
        <f t="shared" si="2"/>
        <v>No</v>
      </c>
      <c r="E97" s="18" t="str">
        <f t="shared" si="3"/>
        <v>No</v>
      </c>
      <c r="F97" s="18" t="str">
        <f t="shared" si="4"/>
        <v>No</v>
      </c>
      <c r="G97" s="18" t="str">
        <f t="shared" si="5"/>
        <v>No</v>
      </c>
      <c r="H97" s="18" t="str">
        <f t="shared" si="6"/>
        <v>No</v>
      </c>
      <c r="I97" s="18" t="str">
        <f t="shared" si="7"/>
        <v>Yes</v>
      </c>
      <c r="J97" s="18" t="str">
        <f t="shared" si="8"/>
        <v>Yes</v>
      </c>
      <c r="K97" s="21">
        <v>95</v>
      </c>
      <c r="L97" s="5" t="s">
        <v>586</v>
      </c>
      <c r="M97" s="5" t="s">
        <v>587</v>
      </c>
      <c r="N97" s="5" t="s">
        <v>2307</v>
      </c>
      <c r="O97" s="5" t="s">
        <v>152</v>
      </c>
      <c r="P97" s="5" t="s">
        <v>2735</v>
      </c>
      <c r="Q97" s="34" t="s">
        <v>2736</v>
      </c>
      <c r="R97" s="21">
        <v>1</v>
      </c>
      <c r="S97" s="35"/>
      <c r="T97" s="35"/>
      <c r="U97" s="35"/>
      <c r="V97" s="35"/>
      <c r="W97" s="35"/>
      <c r="X97" s="35"/>
      <c r="Y97" s="35"/>
      <c r="Z97" s="35"/>
      <c r="AA97" s="5" t="s">
        <v>2310</v>
      </c>
      <c r="AB97" s="5" t="s">
        <v>6401</v>
      </c>
      <c r="AC97" s="34" t="s">
        <v>6402</v>
      </c>
      <c r="AD97" s="21">
        <v>1</v>
      </c>
    </row>
    <row r="98" spans="1:30" x14ac:dyDescent="0.3">
      <c r="A98" s="18" t="str">
        <f t="shared" ref="A98:B98" si="104">IF(AND(ISNUMBER(SEARCH("Yes",C98)),ISNUMBER(SEARCH("Yes",E98)),ISNUMBER(SEARCH("Yes",G98)),ISNUMBER(SEARCH("Yes",I98))),"Yes","No")</f>
        <v>No</v>
      </c>
      <c r="B98" s="18" t="str">
        <f t="shared" si="104"/>
        <v>No</v>
      </c>
      <c r="C98" s="15" t="str">
        <f t="shared" si="1"/>
        <v>No</v>
      </c>
      <c r="D98" s="18" t="str">
        <f t="shared" si="2"/>
        <v>No</v>
      </c>
      <c r="E98" s="18" t="str">
        <f t="shared" si="3"/>
        <v>No</v>
      </c>
      <c r="F98" s="18" t="str">
        <f t="shared" si="4"/>
        <v>No</v>
      </c>
      <c r="G98" s="18" t="str">
        <f t="shared" si="5"/>
        <v>No</v>
      </c>
      <c r="H98" s="18" t="str">
        <f t="shared" si="6"/>
        <v>No</v>
      </c>
      <c r="I98" s="18" t="str">
        <f t="shared" si="7"/>
        <v>Yes</v>
      </c>
      <c r="J98" s="18" t="str">
        <f t="shared" si="8"/>
        <v>Yes</v>
      </c>
      <c r="K98" s="21">
        <v>96</v>
      </c>
      <c r="L98" s="5" t="s">
        <v>588</v>
      </c>
      <c r="M98" s="5" t="s">
        <v>589</v>
      </c>
      <c r="N98" s="5" t="s">
        <v>2307</v>
      </c>
      <c r="O98" s="5" t="s">
        <v>152</v>
      </c>
      <c r="P98" s="5" t="s">
        <v>4309</v>
      </c>
      <c r="Q98" s="34" t="s">
        <v>6403</v>
      </c>
      <c r="R98" s="21">
        <v>1</v>
      </c>
      <c r="S98" s="35"/>
      <c r="T98" s="35"/>
      <c r="U98" s="35"/>
      <c r="V98" s="35"/>
      <c r="W98" s="35"/>
      <c r="X98" s="35"/>
      <c r="Y98" s="35"/>
      <c r="Z98" s="35"/>
      <c r="AA98" s="5" t="s">
        <v>2310</v>
      </c>
      <c r="AB98" s="5" t="s">
        <v>6404</v>
      </c>
      <c r="AC98" s="34" t="s">
        <v>6405</v>
      </c>
      <c r="AD98" s="21">
        <v>1</v>
      </c>
    </row>
    <row r="99" spans="1:30" x14ac:dyDescent="0.3">
      <c r="A99" s="18" t="str">
        <f t="shared" ref="A99:B99" si="105">IF(AND(ISNUMBER(SEARCH("Yes",C99)),ISNUMBER(SEARCH("Yes",E99)),ISNUMBER(SEARCH("Yes",G99)),ISNUMBER(SEARCH("Yes",I99))),"Yes","No")</f>
        <v>Yes</v>
      </c>
      <c r="B99" s="18" t="str">
        <f t="shared" si="105"/>
        <v>Yes</v>
      </c>
      <c r="C99" s="15" t="str">
        <f t="shared" si="1"/>
        <v>Yes</v>
      </c>
      <c r="D99" s="18" t="str">
        <f t="shared" si="2"/>
        <v>Yes</v>
      </c>
      <c r="E99" s="18" t="str">
        <f t="shared" si="3"/>
        <v>Yes</v>
      </c>
      <c r="F99" s="18" t="str">
        <f t="shared" si="4"/>
        <v>Yes</v>
      </c>
      <c r="G99" s="18" t="str">
        <f t="shared" si="5"/>
        <v>Yes</v>
      </c>
      <c r="H99" s="18" t="str">
        <f t="shared" si="6"/>
        <v>Yes</v>
      </c>
      <c r="I99" s="18" t="str">
        <f t="shared" si="7"/>
        <v>Yes</v>
      </c>
      <c r="J99" s="18" t="str">
        <f t="shared" si="8"/>
        <v>Yes</v>
      </c>
      <c r="K99" s="21">
        <v>97</v>
      </c>
      <c r="L99" s="5" t="s">
        <v>276</v>
      </c>
      <c r="M99" s="5" t="s">
        <v>277</v>
      </c>
      <c r="N99" s="5" t="s">
        <v>2307</v>
      </c>
      <c r="O99" s="5" t="s">
        <v>2310</v>
      </c>
      <c r="P99" s="5" t="s">
        <v>2743</v>
      </c>
      <c r="Q99" s="34" t="s">
        <v>2744</v>
      </c>
      <c r="R99" s="21">
        <v>1</v>
      </c>
      <c r="S99" s="5" t="s">
        <v>24</v>
      </c>
      <c r="T99" s="5" t="s">
        <v>6406</v>
      </c>
      <c r="U99" s="34" t="s">
        <v>6407</v>
      </c>
      <c r="V99" s="21">
        <v>1</v>
      </c>
      <c r="W99" s="5" t="s">
        <v>24</v>
      </c>
      <c r="X99" s="5" t="s">
        <v>2747</v>
      </c>
      <c r="Y99" s="34" t="s">
        <v>2748</v>
      </c>
      <c r="Z99" s="21">
        <v>1</v>
      </c>
      <c r="AA99" s="5" t="s">
        <v>24</v>
      </c>
      <c r="AB99" s="5" t="s">
        <v>6408</v>
      </c>
      <c r="AC99" s="34" t="s">
        <v>2379</v>
      </c>
      <c r="AD99" s="21">
        <v>1</v>
      </c>
    </row>
    <row r="100" spans="1:30" x14ac:dyDescent="0.3">
      <c r="A100" s="18" t="str">
        <f t="shared" ref="A100:B100" si="106">IF(AND(ISNUMBER(SEARCH("Yes",C100)),ISNUMBER(SEARCH("Yes",E100)),ISNUMBER(SEARCH("Yes",G100)),ISNUMBER(SEARCH("Yes",I100))),"Yes","No")</f>
        <v>Yes</v>
      </c>
      <c r="B100" s="18" t="str">
        <f t="shared" si="106"/>
        <v>Yes</v>
      </c>
      <c r="C100" s="15" t="str">
        <f t="shared" si="1"/>
        <v>Yes</v>
      </c>
      <c r="D100" s="18" t="str">
        <f t="shared" si="2"/>
        <v>Yes</v>
      </c>
      <c r="E100" s="18" t="str">
        <f t="shared" si="3"/>
        <v>Yes</v>
      </c>
      <c r="F100" s="18" t="str">
        <f t="shared" si="4"/>
        <v>Yes</v>
      </c>
      <c r="G100" s="18" t="str">
        <f t="shared" si="5"/>
        <v>Yes</v>
      </c>
      <c r="H100" s="18" t="str">
        <f t="shared" si="6"/>
        <v>Yes</v>
      </c>
      <c r="I100" s="18" t="str">
        <f t="shared" si="7"/>
        <v>Yes</v>
      </c>
      <c r="J100" s="18" t="str">
        <f t="shared" si="8"/>
        <v>Yes</v>
      </c>
      <c r="K100" s="21">
        <v>98</v>
      </c>
      <c r="L100" s="5" t="s">
        <v>47</v>
      </c>
      <c r="M100" s="5" t="s">
        <v>48</v>
      </c>
      <c r="N100" s="5" t="s">
        <v>2307</v>
      </c>
      <c r="O100" s="5" t="s">
        <v>24</v>
      </c>
      <c r="P100" s="5" t="s">
        <v>6409</v>
      </c>
      <c r="Q100" s="34" t="s">
        <v>6410</v>
      </c>
      <c r="R100" s="21">
        <v>1</v>
      </c>
      <c r="S100" s="5" t="s">
        <v>24</v>
      </c>
      <c r="T100" s="5" t="s">
        <v>6411</v>
      </c>
      <c r="U100" s="34" t="s">
        <v>6412</v>
      </c>
      <c r="V100" s="21">
        <v>1</v>
      </c>
      <c r="W100" s="5" t="s">
        <v>2310</v>
      </c>
      <c r="X100" s="5" t="s">
        <v>6413</v>
      </c>
      <c r="Y100" s="34" t="s">
        <v>6414</v>
      </c>
      <c r="Z100" s="21">
        <v>1</v>
      </c>
      <c r="AA100" s="5" t="s">
        <v>2310</v>
      </c>
      <c r="AB100" s="5" t="s">
        <v>6415</v>
      </c>
      <c r="AC100" s="34" t="s">
        <v>6416</v>
      </c>
      <c r="AD100" s="21">
        <v>1</v>
      </c>
    </row>
    <row r="101" spans="1:30" x14ac:dyDescent="0.3">
      <c r="A101" s="18" t="str">
        <f t="shared" ref="A101:B101" si="107">IF(AND(ISNUMBER(SEARCH("Yes",C101)),ISNUMBER(SEARCH("Yes",E101)),ISNUMBER(SEARCH("Yes",G101)),ISNUMBER(SEARCH("Yes",I101))),"Yes","No")</f>
        <v>No</v>
      </c>
      <c r="B101" s="18" t="str">
        <f t="shared" si="107"/>
        <v>No</v>
      </c>
      <c r="C101" s="15" t="str">
        <f t="shared" si="1"/>
        <v>No</v>
      </c>
      <c r="D101" s="18" t="str">
        <f t="shared" si="2"/>
        <v>No</v>
      </c>
      <c r="E101" s="18" t="str">
        <f t="shared" si="3"/>
        <v>No</v>
      </c>
      <c r="F101" s="18" t="str">
        <f t="shared" si="4"/>
        <v>No</v>
      </c>
      <c r="G101" s="18" t="str">
        <f t="shared" si="5"/>
        <v>No</v>
      </c>
      <c r="H101" s="18" t="str">
        <f t="shared" si="6"/>
        <v>No</v>
      </c>
      <c r="I101" s="18" t="str">
        <f t="shared" si="7"/>
        <v>Yes</v>
      </c>
      <c r="J101" s="18" t="str">
        <f t="shared" si="8"/>
        <v>Yes</v>
      </c>
      <c r="K101" s="21">
        <v>99</v>
      </c>
      <c r="L101" s="5" t="s">
        <v>590</v>
      </c>
      <c r="M101" s="5" t="s">
        <v>2759</v>
      </c>
      <c r="N101" s="5" t="s">
        <v>2307</v>
      </c>
      <c r="O101" s="5" t="s">
        <v>152</v>
      </c>
      <c r="P101" s="5" t="s">
        <v>3940</v>
      </c>
      <c r="Q101" s="34" t="s">
        <v>3823</v>
      </c>
      <c r="R101" s="21">
        <v>1</v>
      </c>
      <c r="S101" s="35"/>
      <c r="T101" s="35"/>
      <c r="U101" s="35"/>
      <c r="V101" s="35"/>
      <c r="W101" s="35"/>
      <c r="X101" s="35"/>
      <c r="Y101" s="35"/>
      <c r="Z101" s="35"/>
      <c r="AA101" s="5" t="s">
        <v>2310</v>
      </c>
      <c r="AB101" s="5" t="s">
        <v>2719</v>
      </c>
      <c r="AC101" s="34" t="s">
        <v>2720</v>
      </c>
      <c r="AD101" s="21">
        <v>1</v>
      </c>
    </row>
    <row r="102" spans="1:30" x14ac:dyDescent="0.3">
      <c r="A102" s="18" t="str">
        <f t="shared" ref="A102:B102" si="108">IF(AND(ISNUMBER(SEARCH("Yes",C102)),ISNUMBER(SEARCH("Yes",E102)),ISNUMBER(SEARCH("Yes",G102)),ISNUMBER(SEARCH("Yes",I102))),"Yes","No")</f>
        <v>No</v>
      </c>
      <c r="B102" s="18" t="str">
        <f t="shared" si="108"/>
        <v>No</v>
      </c>
      <c r="C102" s="15" t="str">
        <f t="shared" si="1"/>
        <v>No</v>
      </c>
      <c r="D102" s="18" t="str">
        <f t="shared" si="2"/>
        <v>No</v>
      </c>
      <c r="E102" s="18" t="str">
        <f t="shared" si="3"/>
        <v>No</v>
      </c>
      <c r="F102" s="18" t="str">
        <f t="shared" si="4"/>
        <v>No</v>
      </c>
      <c r="G102" s="18" t="str">
        <f t="shared" si="5"/>
        <v>No</v>
      </c>
      <c r="H102" s="18" t="str">
        <f t="shared" si="6"/>
        <v>No</v>
      </c>
      <c r="I102" s="18" t="str">
        <f t="shared" si="7"/>
        <v>No</v>
      </c>
      <c r="J102" s="18" t="str">
        <f t="shared" si="8"/>
        <v>No</v>
      </c>
      <c r="K102" s="21">
        <v>100</v>
      </c>
      <c r="L102" s="5" t="s">
        <v>592</v>
      </c>
      <c r="M102" s="5" t="s">
        <v>593</v>
      </c>
      <c r="N102" s="5" t="s">
        <v>2307</v>
      </c>
      <c r="O102" s="5" t="s">
        <v>152</v>
      </c>
      <c r="P102" s="5" t="s">
        <v>2761</v>
      </c>
      <c r="Q102" s="34" t="s">
        <v>2762</v>
      </c>
      <c r="R102" s="21">
        <v>1</v>
      </c>
      <c r="S102" s="35"/>
      <c r="T102" s="35"/>
      <c r="U102" s="35"/>
      <c r="V102" s="35"/>
      <c r="W102" s="35"/>
      <c r="X102" s="35"/>
      <c r="Y102" s="35"/>
      <c r="Z102" s="35"/>
      <c r="AA102" s="5" t="s">
        <v>152</v>
      </c>
      <c r="AB102" s="5" t="s">
        <v>6417</v>
      </c>
      <c r="AC102" s="34" t="s">
        <v>6418</v>
      </c>
      <c r="AD102" s="21">
        <v>1</v>
      </c>
    </row>
    <row r="103" spans="1:30" x14ac:dyDescent="0.3">
      <c r="A103" s="18" t="str">
        <f t="shared" ref="A103:B103" si="109">IF(AND(ISNUMBER(SEARCH("Yes",C103)),ISNUMBER(SEARCH("Yes",E103)),ISNUMBER(SEARCH("Yes",G103)),ISNUMBER(SEARCH("Yes",I103))),"Yes","No")</f>
        <v>No</v>
      </c>
      <c r="B103" s="18" t="str">
        <f t="shared" si="109"/>
        <v>No</v>
      </c>
      <c r="C103" s="15" t="str">
        <f t="shared" si="1"/>
        <v>No</v>
      </c>
      <c r="D103" s="18" t="str">
        <f t="shared" si="2"/>
        <v>No</v>
      </c>
      <c r="E103" s="18" t="str">
        <f t="shared" si="3"/>
        <v>No</v>
      </c>
      <c r="F103" s="18" t="str">
        <f t="shared" si="4"/>
        <v>No</v>
      </c>
      <c r="G103" s="18" t="str">
        <f t="shared" si="5"/>
        <v>No</v>
      </c>
      <c r="H103" s="18" t="str">
        <f t="shared" si="6"/>
        <v>No</v>
      </c>
      <c r="I103" s="18" t="str">
        <f t="shared" si="7"/>
        <v>Yes</v>
      </c>
      <c r="J103" s="18" t="str">
        <f t="shared" si="8"/>
        <v>Yes</v>
      </c>
      <c r="K103" s="21">
        <v>101</v>
      </c>
      <c r="L103" s="5" t="s">
        <v>594</v>
      </c>
      <c r="M103" s="5" t="s">
        <v>595</v>
      </c>
      <c r="N103" s="5" t="s">
        <v>2307</v>
      </c>
      <c r="O103" s="5" t="s">
        <v>152</v>
      </c>
      <c r="P103" s="5" t="s">
        <v>2724</v>
      </c>
      <c r="Q103" s="34" t="s">
        <v>6419</v>
      </c>
      <c r="R103" s="21">
        <v>1</v>
      </c>
      <c r="S103" s="35"/>
      <c r="T103" s="35"/>
      <c r="U103" s="35"/>
      <c r="V103" s="35"/>
      <c r="W103" s="35"/>
      <c r="X103" s="35"/>
      <c r="Y103" s="35"/>
      <c r="Z103" s="35"/>
      <c r="AA103" s="5" t="s">
        <v>24</v>
      </c>
      <c r="AB103" s="5" t="s">
        <v>6420</v>
      </c>
      <c r="AC103" s="34" t="s">
        <v>6421</v>
      </c>
      <c r="AD103" s="21">
        <v>1</v>
      </c>
    </row>
    <row r="104" spans="1:30" x14ac:dyDescent="0.3">
      <c r="A104" s="18" t="str">
        <f t="shared" ref="A104:B104" si="110">IF(AND(ISNUMBER(SEARCH("Yes",C104)),ISNUMBER(SEARCH("Yes",E104)),ISNUMBER(SEARCH("Yes",G104)),ISNUMBER(SEARCH("Yes",I104))),"Yes","No")</f>
        <v>No</v>
      </c>
      <c r="B104" s="18" t="str">
        <f t="shared" si="110"/>
        <v>No</v>
      </c>
      <c r="C104" s="15" t="str">
        <f t="shared" si="1"/>
        <v>No</v>
      </c>
      <c r="D104" s="18" t="str">
        <f t="shared" si="2"/>
        <v>No</v>
      </c>
      <c r="E104" s="18" t="str">
        <f t="shared" si="3"/>
        <v>No</v>
      </c>
      <c r="F104" s="18" t="str">
        <f t="shared" si="4"/>
        <v>No</v>
      </c>
      <c r="G104" s="18" t="str">
        <f t="shared" si="5"/>
        <v>No</v>
      </c>
      <c r="H104" s="18" t="str">
        <f t="shared" si="6"/>
        <v>No</v>
      </c>
      <c r="I104" s="18" t="str">
        <f t="shared" si="7"/>
        <v>Yes</v>
      </c>
      <c r="J104" s="18" t="str">
        <f t="shared" si="8"/>
        <v>Yes</v>
      </c>
      <c r="K104" s="21">
        <v>102</v>
      </c>
      <c r="L104" s="5" t="s">
        <v>596</v>
      </c>
      <c r="M104" s="5" t="s">
        <v>597</v>
      </c>
      <c r="N104" s="5" t="s">
        <v>2307</v>
      </c>
      <c r="O104" s="5" t="s">
        <v>152</v>
      </c>
      <c r="P104" s="5" t="s">
        <v>2537</v>
      </c>
      <c r="Q104" s="34" t="s">
        <v>2767</v>
      </c>
      <c r="R104" s="21">
        <v>1</v>
      </c>
      <c r="S104" s="35"/>
      <c r="T104" s="35"/>
      <c r="U104" s="35"/>
      <c r="V104" s="35"/>
      <c r="W104" s="35"/>
      <c r="X104" s="35"/>
      <c r="Y104" s="35"/>
      <c r="Z104" s="35"/>
      <c r="AA104" s="5" t="s">
        <v>2310</v>
      </c>
      <c r="AB104" s="5" t="s">
        <v>2768</v>
      </c>
      <c r="AC104" s="34" t="s">
        <v>6422</v>
      </c>
      <c r="AD104" s="21">
        <v>1</v>
      </c>
    </row>
    <row r="105" spans="1:30" x14ac:dyDescent="0.3">
      <c r="A105" s="18" t="str">
        <f t="shared" ref="A105:B105" si="111">IF(AND(ISNUMBER(SEARCH("Yes",C105)),ISNUMBER(SEARCH("Yes",E105)),ISNUMBER(SEARCH("Yes",G105)),ISNUMBER(SEARCH("Yes",I105))),"Yes","No")</f>
        <v>No</v>
      </c>
      <c r="B105" s="18" t="str">
        <f t="shared" si="111"/>
        <v>No</v>
      </c>
      <c r="C105" s="15" t="str">
        <f t="shared" si="1"/>
        <v>No</v>
      </c>
      <c r="D105" s="18" t="str">
        <f t="shared" si="2"/>
        <v>No</v>
      </c>
      <c r="E105" s="18" t="str">
        <f t="shared" si="3"/>
        <v>No</v>
      </c>
      <c r="F105" s="18" t="str">
        <f t="shared" si="4"/>
        <v>No</v>
      </c>
      <c r="G105" s="18" t="str">
        <f t="shared" si="5"/>
        <v>No</v>
      </c>
      <c r="H105" s="18" t="str">
        <f t="shared" si="6"/>
        <v>No</v>
      </c>
      <c r="I105" s="18" t="str">
        <f t="shared" si="7"/>
        <v>Yes</v>
      </c>
      <c r="J105" s="18" t="str">
        <f t="shared" si="8"/>
        <v>Yes</v>
      </c>
      <c r="K105" s="21">
        <v>103</v>
      </c>
      <c r="L105" s="5" t="s">
        <v>598</v>
      </c>
      <c r="M105" s="5" t="s">
        <v>599</v>
      </c>
      <c r="N105" s="5" t="s">
        <v>2307</v>
      </c>
      <c r="O105" s="5" t="s">
        <v>152</v>
      </c>
      <c r="P105" s="5" t="s">
        <v>6423</v>
      </c>
      <c r="Q105" s="34" t="s">
        <v>6424</v>
      </c>
      <c r="R105" s="21">
        <v>1</v>
      </c>
      <c r="S105" s="35"/>
      <c r="T105" s="35"/>
      <c r="U105" s="35"/>
      <c r="V105" s="35"/>
      <c r="W105" s="35"/>
      <c r="X105" s="35"/>
      <c r="Y105" s="35"/>
      <c r="Z105" s="35"/>
      <c r="AA105" s="5" t="s">
        <v>24</v>
      </c>
      <c r="AB105" s="5" t="s">
        <v>2874</v>
      </c>
      <c r="AC105" s="34" t="s">
        <v>6425</v>
      </c>
      <c r="AD105" s="21">
        <v>1</v>
      </c>
    </row>
    <row r="106" spans="1:30" x14ac:dyDescent="0.3">
      <c r="A106" s="18" t="str">
        <f t="shared" ref="A106:B106" si="112">IF(AND(ISNUMBER(SEARCH("Yes",C106)),ISNUMBER(SEARCH("Yes",E106)),ISNUMBER(SEARCH("Yes",G106)),ISNUMBER(SEARCH("Yes",I106))),"Yes","No")</f>
        <v>No</v>
      </c>
      <c r="B106" s="18" t="str">
        <f t="shared" si="112"/>
        <v>No</v>
      </c>
      <c r="C106" s="15" t="str">
        <f t="shared" si="1"/>
        <v>No</v>
      </c>
      <c r="D106" s="18" t="str">
        <f t="shared" si="2"/>
        <v>No</v>
      </c>
      <c r="E106" s="18" t="str">
        <f t="shared" si="3"/>
        <v>No</v>
      </c>
      <c r="F106" s="18" t="str">
        <f t="shared" si="4"/>
        <v>No</v>
      </c>
      <c r="G106" s="18" t="str">
        <f t="shared" si="5"/>
        <v>No</v>
      </c>
      <c r="H106" s="18" t="str">
        <f t="shared" si="6"/>
        <v>No</v>
      </c>
      <c r="I106" s="18" t="str">
        <f t="shared" si="7"/>
        <v>Yes</v>
      </c>
      <c r="J106" s="18" t="str">
        <f t="shared" si="8"/>
        <v>Yes</v>
      </c>
      <c r="K106" s="21">
        <v>104</v>
      </c>
      <c r="L106" s="5" t="s">
        <v>600</v>
      </c>
      <c r="M106" s="5" t="s">
        <v>601</v>
      </c>
      <c r="N106" s="5" t="s">
        <v>2307</v>
      </c>
      <c r="O106" s="5" t="s">
        <v>152</v>
      </c>
      <c r="P106" s="5" t="s">
        <v>6426</v>
      </c>
      <c r="Q106" s="34" t="s">
        <v>6427</v>
      </c>
      <c r="R106" s="21">
        <v>1</v>
      </c>
      <c r="S106" s="35"/>
      <c r="T106" s="35"/>
      <c r="U106" s="35"/>
      <c r="V106" s="35"/>
      <c r="W106" s="35"/>
      <c r="X106" s="35"/>
      <c r="Y106" s="35"/>
      <c r="Z106" s="35"/>
      <c r="AA106" s="5" t="s">
        <v>2310</v>
      </c>
      <c r="AB106" s="5" t="s">
        <v>3072</v>
      </c>
      <c r="AC106" s="34" t="s">
        <v>6051</v>
      </c>
      <c r="AD106" s="21">
        <v>1</v>
      </c>
    </row>
    <row r="107" spans="1:30" x14ac:dyDescent="0.3">
      <c r="A107" s="18" t="str">
        <f t="shared" ref="A107:B107" si="113">IF(AND(ISNUMBER(SEARCH("Yes",C107)),ISNUMBER(SEARCH("Yes",E107)),ISNUMBER(SEARCH("Yes",G107)),ISNUMBER(SEARCH("Yes",I107))),"Yes","No")</f>
        <v>Yes</v>
      </c>
      <c r="B107" s="18" t="str">
        <f t="shared" si="113"/>
        <v>Yes</v>
      </c>
      <c r="C107" s="15" t="str">
        <f t="shared" si="1"/>
        <v>Yes</v>
      </c>
      <c r="D107" s="18" t="str">
        <f t="shared" si="2"/>
        <v>Yes</v>
      </c>
      <c r="E107" s="18" t="str">
        <f t="shared" si="3"/>
        <v>Yes</v>
      </c>
      <c r="F107" s="18" t="str">
        <f t="shared" si="4"/>
        <v>Yes</v>
      </c>
      <c r="G107" s="18" t="str">
        <f t="shared" si="5"/>
        <v>Yes</v>
      </c>
      <c r="H107" s="18" t="str">
        <f t="shared" si="6"/>
        <v>Yes</v>
      </c>
      <c r="I107" s="18" t="str">
        <f t="shared" si="7"/>
        <v>Yes</v>
      </c>
      <c r="J107" s="18" t="str">
        <f t="shared" si="8"/>
        <v>Yes</v>
      </c>
      <c r="K107" s="21">
        <v>105</v>
      </c>
      <c r="L107" s="5" t="s">
        <v>50</v>
      </c>
      <c r="M107" s="5" t="s">
        <v>51</v>
      </c>
      <c r="N107" s="5" t="s">
        <v>2307</v>
      </c>
      <c r="O107" s="5" t="s">
        <v>2310</v>
      </c>
      <c r="P107" s="5" t="s">
        <v>6428</v>
      </c>
      <c r="Q107" s="34" t="s">
        <v>6429</v>
      </c>
      <c r="R107" s="21">
        <v>1</v>
      </c>
      <c r="S107" s="5" t="s">
        <v>24</v>
      </c>
      <c r="T107" s="5" t="s">
        <v>2779</v>
      </c>
      <c r="U107" s="34" t="s">
        <v>6430</v>
      </c>
      <c r="V107" s="21">
        <v>1</v>
      </c>
      <c r="W107" s="5" t="s">
        <v>24</v>
      </c>
      <c r="X107" s="5" t="s">
        <v>6431</v>
      </c>
      <c r="Y107" s="34" t="s">
        <v>6432</v>
      </c>
      <c r="Z107" s="21">
        <v>1</v>
      </c>
      <c r="AA107" s="5" t="s">
        <v>2310</v>
      </c>
      <c r="AB107" s="5" t="s">
        <v>6433</v>
      </c>
      <c r="AC107" s="34" t="s">
        <v>6206</v>
      </c>
      <c r="AD107" s="21">
        <v>1</v>
      </c>
    </row>
    <row r="108" spans="1:30" x14ac:dyDescent="0.3">
      <c r="A108" s="18" t="str">
        <f t="shared" ref="A108:B108" si="114">IF(AND(ISNUMBER(SEARCH("Yes",C108)),ISNUMBER(SEARCH("Yes",E108)),ISNUMBER(SEARCH("Yes",G108)),ISNUMBER(SEARCH("Yes",I108))),"Yes","No")</f>
        <v>No</v>
      </c>
      <c r="B108" s="18" t="str">
        <f t="shared" si="114"/>
        <v>No</v>
      </c>
      <c r="C108" s="15" t="str">
        <f t="shared" si="1"/>
        <v>Yes</v>
      </c>
      <c r="D108" s="18" t="str">
        <f t="shared" si="2"/>
        <v>No</v>
      </c>
      <c r="E108" s="18" t="str">
        <f t="shared" si="3"/>
        <v>No</v>
      </c>
      <c r="F108" s="18" t="str">
        <f t="shared" si="4"/>
        <v>Yes</v>
      </c>
      <c r="G108" s="18" t="str">
        <f t="shared" si="5"/>
        <v>No</v>
      </c>
      <c r="H108" s="18" t="str">
        <f t="shared" si="6"/>
        <v>No</v>
      </c>
      <c r="I108" s="18" t="str">
        <f t="shared" si="7"/>
        <v>Yes</v>
      </c>
      <c r="J108" s="18" t="str">
        <f t="shared" si="8"/>
        <v>Yes</v>
      </c>
      <c r="K108" s="21">
        <v>106</v>
      </c>
      <c r="L108" s="5" t="s">
        <v>602</v>
      </c>
      <c r="M108" s="5" t="s">
        <v>603</v>
      </c>
      <c r="N108" s="5" t="s">
        <v>2307</v>
      </c>
      <c r="O108" s="5" t="s">
        <v>152</v>
      </c>
      <c r="P108" s="5" t="s">
        <v>2449</v>
      </c>
      <c r="Q108" s="34" t="s">
        <v>2786</v>
      </c>
      <c r="R108" s="21">
        <v>1</v>
      </c>
      <c r="S108" s="5" t="s">
        <v>152</v>
      </c>
      <c r="T108" s="5" t="s">
        <v>6434</v>
      </c>
      <c r="U108" s="34" t="s">
        <v>6435</v>
      </c>
      <c r="V108" s="21">
        <v>1</v>
      </c>
      <c r="W108" s="35"/>
      <c r="X108" s="35"/>
      <c r="Y108" s="35"/>
      <c r="Z108" s="35"/>
      <c r="AA108" s="5" t="s">
        <v>2310</v>
      </c>
      <c r="AB108" s="5" t="s">
        <v>6332</v>
      </c>
      <c r="AC108" s="34" t="s">
        <v>2734</v>
      </c>
      <c r="AD108" s="21">
        <v>1</v>
      </c>
    </row>
    <row r="109" spans="1:30" x14ac:dyDescent="0.3">
      <c r="A109" s="18" t="str">
        <f t="shared" ref="A109:B109" si="115">IF(AND(ISNUMBER(SEARCH("Yes",C109)),ISNUMBER(SEARCH("Yes",E109)),ISNUMBER(SEARCH("Yes",G109)),ISNUMBER(SEARCH("Yes",I109))),"Yes","No")</f>
        <v>No</v>
      </c>
      <c r="B109" s="18" t="str">
        <f t="shared" si="115"/>
        <v>No</v>
      </c>
      <c r="C109" s="15" t="str">
        <f t="shared" si="1"/>
        <v>Yes</v>
      </c>
      <c r="D109" s="18" t="str">
        <f t="shared" si="2"/>
        <v>Yes</v>
      </c>
      <c r="E109" s="18" t="str">
        <f t="shared" si="3"/>
        <v>No</v>
      </c>
      <c r="F109" s="18" t="str">
        <f t="shared" si="4"/>
        <v>Yes</v>
      </c>
      <c r="G109" s="18" t="str">
        <f t="shared" si="5"/>
        <v>No</v>
      </c>
      <c r="H109" s="18" t="str">
        <f t="shared" si="6"/>
        <v>No</v>
      </c>
      <c r="I109" s="18" t="str">
        <f t="shared" si="7"/>
        <v>Yes</v>
      </c>
      <c r="J109" s="18" t="str">
        <f t="shared" si="8"/>
        <v>Yes</v>
      </c>
      <c r="K109" s="21">
        <v>107</v>
      </c>
      <c r="L109" s="5" t="s">
        <v>604</v>
      </c>
      <c r="M109" s="5" t="s">
        <v>605</v>
      </c>
      <c r="N109" s="5" t="s">
        <v>2307</v>
      </c>
      <c r="O109" s="5" t="s">
        <v>2310</v>
      </c>
      <c r="P109" s="5" t="s">
        <v>6436</v>
      </c>
      <c r="Q109" s="34" t="s">
        <v>6437</v>
      </c>
      <c r="R109" s="21">
        <v>1</v>
      </c>
      <c r="S109" s="5" t="s">
        <v>152</v>
      </c>
      <c r="T109" s="5" t="s">
        <v>5571</v>
      </c>
      <c r="U109" s="34" t="s">
        <v>6438</v>
      </c>
      <c r="V109" s="21">
        <v>1</v>
      </c>
      <c r="W109" s="35"/>
      <c r="X109" s="35"/>
      <c r="Y109" s="35"/>
      <c r="Z109" s="35"/>
      <c r="AA109" s="5" t="s">
        <v>2310</v>
      </c>
      <c r="AB109" s="5" t="s">
        <v>2669</v>
      </c>
      <c r="AC109" s="34" t="s">
        <v>3357</v>
      </c>
      <c r="AD109" s="21">
        <v>1</v>
      </c>
    </row>
    <row r="110" spans="1:30" x14ac:dyDescent="0.3">
      <c r="A110" s="18" t="str">
        <f t="shared" ref="A110:B110" si="116">IF(AND(ISNUMBER(SEARCH("Yes",C110)),ISNUMBER(SEARCH("Yes",E110)),ISNUMBER(SEARCH("Yes",G110)),ISNUMBER(SEARCH("Yes",I110))),"Yes","No")</f>
        <v>No</v>
      </c>
      <c r="B110" s="18" t="str">
        <f t="shared" si="116"/>
        <v>No</v>
      </c>
      <c r="C110" s="15" t="str">
        <f t="shared" si="1"/>
        <v>No</v>
      </c>
      <c r="D110" s="18" t="str">
        <f t="shared" si="2"/>
        <v>No</v>
      </c>
      <c r="E110" s="18" t="str">
        <f t="shared" si="3"/>
        <v>No</v>
      </c>
      <c r="F110" s="18" t="str">
        <f t="shared" si="4"/>
        <v>No</v>
      </c>
      <c r="G110" s="18" t="str">
        <f t="shared" si="5"/>
        <v>No</v>
      </c>
      <c r="H110" s="18" t="str">
        <f t="shared" si="6"/>
        <v>No</v>
      </c>
      <c r="I110" s="18" t="str">
        <f t="shared" si="7"/>
        <v>Yes</v>
      </c>
      <c r="J110" s="18" t="str">
        <f t="shared" si="8"/>
        <v>Yes</v>
      </c>
      <c r="K110" s="21">
        <v>108</v>
      </c>
      <c r="L110" s="5" t="s">
        <v>606</v>
      </c>
      <c r="M110" s="5" t="s">
        <v>607</v>
      </c>
      <c r="N110" s="5" t="s">
        <v>2307</v>
      </c>
      <c r="O110" s="5" t="s">
        <v>152</v>
      </c>
      <c r="P110" s="5" t="s">
        <v>2333</v>
      </c>
      <c r="Q110" s="34" t="s">
        <v>6439</v>
      </c>
      <c r="R110" s="21">
        <v>1</v>
      </c>
      <c r="S110" s="35"/>
      <c r="T110" s="35"/>
      <c r="U110" s="35"/>
      <c r="V110" s="35"/>
      <c r="W110" s="35"/>
      <c r="X110" s="35"/>
      <c r="Y110" s="35"/>
      <c r="Z110" s="35"/>
      <c r="AA110" s="5" t="s">
        <v>24</v>
      </c>
      <c r="AB110" s="5" t="s">
        <v>6440</v>
      </c>
      <c r="AC110" s="34" t="s">
        <v>6441</v>
      </c>
      <c r="AD110" s="21">
        <v>1</v>
      </c>
    </row>
    <row r="111" spans="1:30" x14ac:dyDescent="0.3">
      <c r="A111" s="18" t="str">
        <f t="shared" ref="A111:B111" si="117">IF(AND(ISNUMBER(SEARCH("Yes",C111)),ISNUMBER(SEARCH("Yes",E111)),ISNUMBER(SEARCH("Yes",G111)),ISNUMBER(SEARCH("Yes",I111))),"Yes","No")</f>
        <v>No</v>
      </c>
      <c r="B111" s="18" t="str">
        <f t="shared" si="117"/>
        <v>No</v>
      </c>
      <c r="C111" s="15" t="str">
        <f t="shared" si="1"/>
        <v>No</v>
      </c>
      <c r="D111" s="18" t="str">
        <f t="shared" si="2"/>
        <v>No</v>
      </c>
      <c r="E111" s="18" t="str">
        <f t="shared" si="3"/>
        <v>No</v>
      </c>
      <c r="F111" s="18" t="str">
        <f t="shared" si="4"/>
        <v>No</v>
      </c>
      <c r="G111" s="18" t="str">
        <f t="shared" si="5"/>
        <v>No</v>
      </c>
      <c r="H111" s="18" t="str">
        <f t="shared" si="6"/>
        <v>No</v>
      </c>
      <c r="I111" s="18" t="str">
        <f t="shared" si="7"/>
        <v>Yes</v>
      </c>
      <c r="J111" s="18" t="str">
        <f t="shared" si="8"/>
        <v>Yes</v>
      </c>
      <c r="K111" s="21">
        <v>109</v>
      </c>
      <c r="L111" s="5" t="s">
        <v>608</v>
      </c>
      <c r="M111" s="5" t="s">
        <v>609</v>
      </c>
      <c r="N111" s="5" t="s">
        <v>2307</v>
      </c>
      <c r="O111" s="5" t="s">
        <v>152</v>
      </c>
      <c r="P111" s="5" t="s">
        <v>2431</v>
      </c>
      <c r="Q111" s="34" t="s">
        <v>2799</v>
      </c>
      <c r="R111" s="21">
        <v>1</v>
      </c>
      <c r="S111" s="35"/>
      <c r="T111" s="35"/>
      <c r="U111" s="35"/>
      <c r="V111" s="35"/>
      <c r="W111" s="35"/>
      <c r="X111" s="35"/>
      <c r="Y111" s="35"/>
      <c r="Z111" s="35"/>
      <c r="AA111" s="5" t="s">
        <v>2310</v>
      </c>
      <c r="AB111" s="5" t="s">
        <v>6442</v>
      </c>
      <c r="AC111" s="34" t="s">
        <v>6443</v>
      </c>
      <c r="AD111" s="21">
        <v>1</v>
      </c>
    </row>
    <row r="112" spans="1:30" x14ac:dyDescent="0.3">
      <c r="A112" s="18" t="str">
        <f t="shared" ref="A112:B112" si="118">IF(AND(ISNUMBER(SEARCH("Yes",C112)),ISNUMBER(SEARCH("Yes",E112)),ISNUMBER(SEARCH("Yes",G112)),ISNUMBER(SEARCH("Yes",I112))),"Yes","No")</f>
        <v>No</v>
      </c>
      <c r="B112" s="18" t="str">
        <f t="shared" si="118"/>
        <v>No</v>
      </c>
      <c r="C112" s="15" t="str">
        <f t="shared" si="1"/>
        <v>No</v>
      </c>
      <c r="D112" s="18" t="str">
        <f t="shared" si="2"/>
        <v>No</v>
      </c>
      <c r="E112" s="18" t="str">
        <f t="shared" si="3"/>
        <v>No</v>
      </c>
      <c r="F112" s="18" t="str">
        <f t="shared" si="4"/>
        <v>No</v>
      </c>
      <c r="G112" s="18" t="str">
        <f t="shared" si="5"/>
        <v>No</v>
      </c>
      <c r="H112" s="18" t="str">
        <f t="shared" si="6"/>
        <v>No</v>
      </c>
      <c r="I112" s="18" t="str">
        <f t="shared" si="7"/>
        <v>Yes</v>
      </c>
      <c r="J112" s="18" t="str">
        <f t="shared" si="8"/>
        <v>Yes</v>
      </c>
      <c r="K112" s="21">
        <v>110</v>
      </c>
      <c r="L112" s="5" t="s">
        <v>610</v>
      </c>
      <c r="M112" s="5" t="s">
        <v>611</v>
      </c>
      <c r="N112" s="5" t="s">
        <v>2307</v>
      </c>
      <c r="O112" s="5" t="s">
        <v>152</v>
      </c>
      <c r="P112" s="5" t="s">
        <v>2802</v>
      </c>
      <c r="Q112" s="34" t="s">
        <v>2803</v>
      </c>
      <c r="R112" s="21">
        <v>1</v>
      </c>
      <c r="S112" s="35"/>
      <c r="T112" s="35"/>
      <c r="U112" s="35"/>
      <c r="V112" s="35"/>
      <c r="W112" s="35"/>
      <c r="X112" s="35"/>
      <c r="Y112" s="35"/>
      <c r="Z112" s="35"/>
      <c r="AA112" s="5" t="s">
        <v>2310</v>
      </c>
      <c r="AB112" s="5" t="s">
        <v>2422</v>
      </c>
      <c r="AC112" s="34" t="s">
        <v>2471</v>
      </c>
      <c r="AD112" s="21">
        <v>1</v>
      </c>
    </row>
    <row r="113" spans="1:30" x14ac:dyDescent="0.3">
      <c r="A113" s="18" t="str">
        <f t="shared" ref="A113:B113" si="119">IF(AND(ISNUMBER(SEARCH("Yes",C113)),ISNUMBER(SEARCH("Yes",E113)),ISNUMBER(SEARCH("Yes",G113)),ISNUMBER(SEARCH("Yes",I113))),"Yes","No")</f>
        <v>No</v>
      </c>
      <c r="B113" s="18" t="str">
        <f t="shared" si="119"/>
        <v>No</v>
      </c>
      <c r="C113" s="15" t="str">
        <f t="shared" si="1"/>
        <v>No</v>
      </c>
      <c r="D113" s="18" t="str">
        <f t="shared" si="2"/>
        <v>No</v>
      </c>
      <c r="E113" s="18" t="str">
        <f t="shared" si="3"/>
        <v>No</v>
      </c>
      <c r="F113" s="18" t="str">
        <f t="shared" si="4"/>
        <v>No</v>
      </c>
      <c r="G113" s="18" t="str">
        <f t="shared" si="5"/>
        <v>No</v>
      </c>
      <c r="H113" s="18" t="str">
        <f t="shared" si="6"/>
        <v>No</v>
      </c>
      <c r="I113" s="18" t="str">
        <f t="shared" si="7"/>
        <v>Yes</v>
      </c>
      <c r="J113" s="18" t="str">
        <f t="shared" si="8"/>
        <v>Yes</v>
      </c>
      <c r="K113" s="21">
        <v>111</v>
      </c>
      <c r="L113" s="5" t="s">
        <v>612</v>
      </c>
      <c r="M113" s="5" t="s">
        <v>613</v>
      </c>
      <c r="N113" s="5" t="s">
        <v>2307</v>
      </c>
      <c r="O113" s="5" t="s">
        <v>152</v>
      </c>
      <c r="P113" s="5" t="s">
        <v>2435</v>
      </c>
      <c r="Q113" s="34" t="s">
        <v>6444</v>
      </c>
      <c r="R113" s="21">
        <v>1</v>
      </c>
      <c r="S113" s="35"/>
      <c r="T113" s="35"/>
      <c r="U113" s="35"/>
      <c r="V113" s="35"/>
      <c r="W113" s="35"/>
      <c r="X113" s="35"/>
      <c r="Y113" s="35"/>
      <c r="Z113" s="35"/>
      <c r="AA113" s="5" t="s">
        <v>2310</v>
      </c>
      <c r="AB113" s="5" t="s">
        <v>6445</v>
      </c>
      <c r="AC113" s="34" t="s">
        <v>6446</v>
      </c>
      <c r="AD113" s="21">
        <v>1</v>
      </c>
    </row>
    <row r="114" spans="1:30" x14ac:dyDescent="0.3">
      <c r="A114" s="18" t="str">
        <f t="shared" ref="A114:B114" si="120">IF(AND(ISNUMBER(SEARCH("Yes",C114)),ISNUMBER(SEARCH("Yes",E114)),ISNUMBER(SEARCH("Yes",G114)),ISNUMBER(SEARCH("Yes",I114))),"Yes","No")</f>
        <v>Yes</v>
      </c>
      <c r="B114" s="18" t="str">
        <f t="shared" si="120"/>
        <v>Yes</v>
      </c>
      <c r="C114" s="15" t="str">
        <f t="shared" si="1"/>
        <v>Yes</v>
      </c>
      <c r="D114" s="18" t="str">
        <f t="shared" si="2"/>
        <v>Yes</v>
      </c>
      <c r="E114" s="18" t="str">
        <f t="shared" si="3"/>
        <v>Yes</v>
      </c>
      <c r="F114" s="18" t="str">
        <f t="shared" si="4"/>
        <v>Yes</v>
      </c>
      <c r="G114" s="18" t="str">
        <f t="shared" si="5"/>
        <v>Yes</v>
      </c>
      <c r="H114" s="18" t="str">
        <f t="shared" si="6"/>
        <v>Yes</v>
      </c>
      <c r="I114" s="18" t="str">
        <f t="shared" si="7"/>
        <v>Yes</v>
      </c>
      <c r="J114" s="18" t="str">
        <f t="shared" si="8"/>
        <v>Yes</v>
      </c>
      <c r="K114" s="21">
        <v>112</v>
      </c>
      <c r="L114" s="5" t="s">
        <v>54</v>
      </c>
      <c r="M114" s="5" t="s">
        <v>55</v>
      </c>
      <c r="N114" s="5" t="s">
        <v>2307</v>
      </c>
      <c r="O114" s="5" t="s">
        <v>24</v>
      </c>
      <c r="P114" s="5" t="s">
        <v>2808</v>
      </c>
      <c r="Q114" s="34" t="s">
        <v>6447</v>
      </c>
      <c r="R114" s="21">
        <v>1</v>
      </c>
      <c r="S114" s="5" t="s">
        <v>24</v>
      </c>
      <c r="T114" s="5" t="s">
        <v>6448</v>
      </c>
      <c r="U114" s="34" t="s">
        <v>6449</v>
      </c>
      <c r="V114" s="21">
        <v>1</v>
      </c>
      <c r="W114" s="5" t="s">
        <v>24</v>
      </c>
      <c r="X114" s="5" t="s">
        <v>6450</v>
      </c>
      <c r="Y114" s="34" t="s">
        <v>6451</v>
      </c>
      <c r="Z114" s="21">
        <v>1</v>
      </c>
      <c r="AA114" s="5" t="s">
        <v>24</v>
      </c>
      <c r="AB114" s="5" t="s">
        <v>2814</v>
      </c>
      <c r="AC114" s="34" t="s">
        <v>6452</v>
      </c>
      <c r="AD114" s="21">
        <v>1</v>
      </c>
    </row>
    <row r="115" spans="1:30" x14ac:dyDescent="0.3">
      <c r="A115" s="18" t="str">
        <f t="shared" ref="A115:B115" si="121">IF(AND(ISNUMBER(SEARCH("Yes",C115)),ISNUMBER(SEARCH("Yes",E115)),ISNUMBER(SEARCH("Yes",G115)),ISNUMBER(SEARCH("Yes",I115))),"Yes","No")</f>
        <v>Yes</v>
      </c>
      <c r="B115" s="18" t="str">
        <f t="shared" si="121"/>
        <v>Yes</v>
      </c>
      <c r="C115" s="15" t="str">
        <f t="shared" si="1"/>
        <v>Yes</v>
      </c>
      <c r="D115" s="18" t="str">
        <f t="shared" si="2"/>
        <v>Yes</v>
      </c>
      <c r="E115" s="18" t="str">
        <f t="shared" si="3"/>
        <v>Yes</v>
      </c>
      <c r="F115" s="18" t="str">
        <f t="shared" si="4"/>
        <v>Yes</v>
      </c>
      <c r="G115" s="18" t="str">
        <f t="shared" si="5"/>
        <v>Yes</v>
      </c>
      <c r="H115" s="18" t="str">
        <f t="shared" si="6"/>
        <v>Yes</v>
      </c>
      <c r="I115" s="18" t="str">
        <f t="shared" si="7"/>
        <v>Yes</v>
      </c>
      <c r="J115" s="18" t="str">
        <f t="shared" si="8"/>
        <v>Yes</v>
      </c>
      <c r="K115" s="21">
        <v>113</v>
      </c>
      <c r="L115" s="5" t="s">
        <v>191</v>
      </c>
      <c r="M115" s="5" t="s">
        <v>310</v>
      </c>
      <c r="N115" s="5" t="s">
        <v>2307</v>
      </c>
      <c r="O115" s="5" t="s">
        <v>2310</v>
      </c>
      <c r="P115" s="5" t="s">
        <v>6453</v>
      </c>
      <c r="Q115" s="34" t="s">
        <v>6454</v>
      </c>
      <c r="R115" s="21">
        <v>1</v>
      </c>
      <c r="S115" s="5" t="s">
        <v>24</v>
      </c>
      <c r="T115" s="5" t="s">
        <v>6455</v>
      </c>
      <c r="U115" s="34" t="s">
        <v>6456</v>
      </c>
      <c r="V115" s="21">
        <v>1</v>
      </c>
      <c r="W115" s="5" t="s">
        <v>2310</v>
      </c>
      <c r="X115" s="5" t="s">
        <v>6457</v>
      </c>
      <c r="Y115" s="34" t="s">
        <v>6458</v>
      </c>
      <c r="Z115" s="21">
        <v>1</v>
      </c>
      <c r="AA115" s="5" t="s">
        <v>2310</v>
      </c>
      <c r="AB115" s="5" t="s">
        <v>6459</v>
      </c>
      <c r="AC115" s="34" t="s">
        <v>6460</v>
      </c>
      <c r="AD115" s="21">
        <v>1</v>
      </c>
    </row>
    <row r="116" spans="1:30" x14ac:dyDescent="0.3">
      <c r="A116" s="18" t="str">
        <f t="shared" ref="A116:B116" si="122">IF(AND(ISNUMBER(SEARCH("Yes",C116)),ISNUMBER(SEARCH("Yes",E116)),ISNUMBER(SEARCH("Yes",G116)),ISNUMBER(SEARCH("Yes",I116))),"Yes","No")</f>
        <v>No</v>
      </c>
      <c r="B116" s="18" t="str">
        <f t="shared" si="122"/>
        <v>No</v>
      </c>
      <c r="C116" s="15" t="str">
        <f t="shared" si="1"/>
        <v>No</v>
      </c>
      <c r="D116" s="18" t="str">
        <f t="shared" si="2"/>
        <v>No</v>
      </c>
      <c r="E116" s="18" t="str">
        <f t="shared" si="3"/>
        <v>No</v>
      </c>
      <c r="F116" s="18" t="str">
        <f t="shared" si="4"/>
        <v>No</v>
      </c>
      <c r="G116" s="18" t="str">
        <f t="shared" si="5"/>
        <v>No</v>
      </c>
      <c r="H116" s="18" t="str">
        <f t="shared" si="6"/>
        <v>No</v>
      </c>
      <c r="I116" s="18" t="str">
        <f t="shared" si="7"/>
        <v>No</v>
      </c>
      <c r="J116" s="18" t="str">
        <f t="shared" si="8"/>
        <v>No</v>
      </c>
      <c r="K116" s="21">
        <v>114</v>
      </c>
      <c r="L116" s="5" t="s">
        <v>614</v>
      </c>
      <c r="M116" s="5" t="s">
        <v>615</v>
      </c>
      <c r="N116" s="5" t="s">
        <v>2307</v>
      </c>
      <c r="O116" s="5" t="s">
        <v>152</v>
      </c>
      <c r="P116" s="5" t="s">
        <v>2823</v>
      </c>
      <c r="Q116" s="34" t="s">
        <v>2824</v>
      </c>
      <c r="R116" s="21">
        <v>1</v>
      </c>
      <c r="S116" s="35"/>
      <c r="T116" s="35"/>
      <c r="U116" s="35"/>
      <c r="V116" s="35"/>
      <c r="W116" s="35"/>
      <c r="X116" s="35"/>
      <c r="Y116" s="35"/>
      <c r="Z116" s="35"/>
      <c r="AA116" s="5" t="s">
        <v>152</v>
      </c>
      <c r="AB116" s="5" t="s">
        <v>6461</v>
      </c>
      <c r="AC116" s="34" t="s">
        <v>6462</v>
      </c>
      <c r="AD116" s="21">
        <v>1</v>
      </c>
    </row>
    <row r="117" spans="1:30" x14ac:dyDescent="0.3">
      <c r="A117" s="18" t="str">
        <f t="shared" ref="A117:B117" si="123">IF(AND(ISNUMBER(SEARCH("Yes",C117)),ISNUMBER(SEARCH("Yes",E117)),ISNUMBER(SEARCH("Yes",G117)),ISNUMBER(SEARCH("Yes",I117))),"Yes","No")</f>
        <v>No</v>
      </c>
      <c r="B117" s="18" t="str">
        <f t="shared" si="123"/>
        <v>No</v>
      </c>
      <c r="C117" s="15" t="str">
        <f t="shared" si="1"/>
        <v>No</v>
      </c>
      <c r="D117" s="18" t="str">
        <f t="shared" si="2"/>
        <v>No</v>
      </c>
      <c r="E117" s="18" t="str">
        <f t="shared" si="3"/>
        <v>No</v>
      </c>
      <c r="F117" s="18" t="str">
        <f t="shared" si="4"/>
        <v>No</v>
      </c>
      <c r="G117" s="18" t="str">
        <f t="shared" si="5"/>
        <v>No</v>
      </c>
      <c r="H117" s="18" t="str">
        <f t="shared" si="6"/>
        <v>No</v>
      </c>
      <c r="I117" s="18" t="str">
        <f t="shared" si="7"/>
        <v>Yes</v>
      </c>
      <c r="J117" s="18" t="str">
        <f t="shared" si="8"/>
        <v>Yes</v>
      </c>
      <c r="K117" s="21">
        <v>115</v>
      </c>
      <c r="L117" s="5" t="s">
        <v>616</v>
      </c>
      <c r="M117" s="5" t="s">
        <v>617</v>
      </c>
      <c r="N117" s="5" t="s">
        <v>2307</v>
      </c>
      <c r="O117" s="5" t="s">
        <v>152</v>
      </c>
      <c r="P117" s="5" t="s">
        <v>2350</v>
      </c>
      <c r="Q117" s="34" t="s">
        <v>6463</v>
      </c>
      <c r="R117" s="21">
        <v>1</v>
      </c>
      <c r="S117" s="35"/>
      <c r="T117" s="35"/>
      <c r="U117" s="35"/>
      <c r="V117" s="35"/>
      <c r="W117" s="35"/>
      <c r="X117" s="35"/>
      <c r="Y117" s="35"/>
      <c r="Z117" s="35"/>
      <c r="AA117" s="5" t="s">
        <v>2310</v>
      </c>
      <c r="AB117" s="5" t="s">
        <v>6464</v>
      </c>
      <c r="AC117" s="34" t="s">
        <v>6465</v>
      </c>
      <c r="AD117" s="21">
        <v>1</v>
      </c>
    </row>
    <row r="118" spans="1:30" x14ac:dyDescent="0.3">
      <c r="A118" s="18" t="str">
        <f t="shared" ref="A118:B118" si="124">IF(AND(ISNUMBER(SEARCH("Yes",C118)),ISNUMBER(SEARCH("Yes",E118)),ISNUMBER(SEARCH("Yes",G118)),ISNUMBER(SEARCH("Yes",I118))),"Yes","No")</f>
        <v>No</v>
      </c>
      <c r="B118" s="18" t="str">
        <f t="shared" si="124"/>
        <v>No</v>
      </c>
      <c r="C118" s="15" t="str">
        <f t="shared" si="1"/>
        <v>No</v>
      </c>
      <c r="D118" s="18" t="str">
        <f t="shared" si="2"/>
        <v>No</v>
      </c>
      <c r="E118" s="18" t="str">
        <f t="shared" si="3"/>
        <v>No</v>
      </c>
      <c r="F118" s="18" t="str">
        <f t="shared" si="4"/>
        <v>No</v>
      </c>
      <c r="G118" s="18" t="str">
        <f t="shared" si="5"/>
        <v>No</v>
      </c>
      <c r="H118" s="18" t="str">
        <f t="shared" si="6"/>
        <v>No</v>
      </c>
      <c r="I118" s="18" t="str">
        <f t="shared" si="7"/>
        <v>Yes</v>
      </c>
      <c r="J118" s="18" t="str">
        <f t="shared" si="8"/>
        <v>Yes</v>
      </c>
      <c r="K118" s="21">
        <v>116</v>
      </c>
      <c r="L118" s="5" t="s">
        <v>618</v>
      </c>
      <c r="M118" s="5" t="s">
        <v>619</v>
      </c>
      <c r="N118" s="5" t="s">
        <v>2307</v>
      </c>
      <c r="O118" s="5" t="s">
        <v>152</v>
      </c>
      <c r="P118" s="5" t="s">
        <v>2830</v>
      </c>
      <c r="Q118" s="34" t="s">
        <v>2831</v>
      </c>
      <c r="R118" s="21">
        <v>1</v>
      </c>
      <c r="S118" s="35"/>
      <c r="T118" s="35"/>
      <c r="U118" s="35"/>
      <c r="V118" s="35"/>
      <c r="W118" s="35"/>
      <c r="X118" s="35"/>
      <c r="Y118" s="35"/>
      <c r="Z118" s="35"/>
      <c r="AA118" s="5" t="s">
        <v>2310</v>
      </c>
      <c r="AB118" s="5" t="s">
        <v>6466</v>
      </c>
      <c r="AC118" s="34" t="s">
        <v>6467</v>
      </c>
      <c r="AD118" s="21">
        <v>1</v>
      </c>
    </row>
    <row r="119" spans="1:30" x14ac:dyDescent="0.3">
      <c r="A119" s="18" t="str">
        <f t="shared" ref="A119:B119" si="125">IF(AND(ISNUMBER(SEARCH("Yes",C119)),ISNUMBER(SEARCH("Yes",E119)),ISNUMBER(SEARCH("Yes",G119)),ISNUMBER(SEARCH("Yes",I119))),"Yes","No")</f>
        <v>No</v>
      </c>
      <c r="B119" s="18" t="str">
        <f t="shared" si="125"/>
        <v>No</v>
      </c>
      <c r="C119" s="15" t="str">
        <f t="shared" si="1"/>
        <v>No</v>
      </c>
      <c r="D119" s="18" t="str">
        <f t="shared" si="2"/>
        <v>No</v>
      </c>
      <c r="E119" s="18" t="str">
        <f t="shared" si="3"/>
        <v>No</v>
      </c>
      <c r="F119" s="18" t="str">
        <f t="shared" si="4"/>
        <v>No</v>
      </c>
      <c r="G119" s="18" t="str">
        <f t="shared" si="5"/>
        <v>No</v>
      </c>
      <c r="H119" s="18" t="str">
        <f t="shared" si="6"/>
        <v>No</v>
      </c>
      <c r="I119" s="18" t="str">
        <f t="shared" si="7"/>
        <v>Yes</v>
      </c>
      <c r="J119" s="18" t="str">
        <f t="shared" si="8"/>
        <v>Yes</v>
      </c>
      <c r="K119" s="21">
        <v>117</v>
      </c>
      <c r="L119" s="5" t="s">
        <v>620</v>
      </c>
      <c r="M119" s="5" t="s">
        <v>621</v>
      </c>
      <c r="N119" s="5" t="s">
        <v>2307</v>
      </c>
      <c r="O119" s="5" t="s">
        <v>152</v>
      </c>
      <c r="P119" s="5" t="s">
        <v>2449</v>
      </c>
      <c r="Q119" s="34" t="s">
        <v>2597</v>
      </c>
      <c r="R119" s="21">
        <v>1</v>
      </c>
      <c r="S119" s="35"/>
      <c r="T119" s="35"/>
      <c r="U119" s="35"/>
      <c r="V119" s="35"/>
      <c r="W119" s="35"/>
      <c r="X119" s="35"/>
      <c r="Y119" s="35"/>
      <c r="Z119" s="35"/>
      <c r="AA119" s="5" t="s">
        <v>2310</v>
      </c>
      <c r="AB119" s="5" t="s">
        <v>6468</v>
      </c>
      <c r="AC119" s="34" t="s">
        <v>6469</v>
      </c>
      <c r="AD119" s="21">
        <v>1</v>
      </c>
    </row>
    <row r="120" spans="1:30" x14ac:dyDescent="0.3">
      <c r="A120" s="18" t="str">
        <f t="shared" ref="A120:B120" si="126">IF(AND(ISNUMBER(SEARCH("Yes",C120)),ISNUMBER(SEARCH("Yes",E120)),ISNUMBER(SEARCH("Yes",G120)),ISNUMBER(SEARCH("Yes",I120))),"Yes","No")</f>
        <v>No</v>
      </c>
      <c r="B120" s="18" t="str">
        <f t="shared" si="126"/>
        <v>No</v>
      </c>
      <c r="C120" s="15" t="str">
        <f t="shared" si="1"/>
        <v>No</v>
      </c>
      <c r="D120" s="18" t="str">
        <f t="shared" si="2"/>
        <v>No</v>
      </c>
      <c r="E120" s="18" t="str">
        <f t="shared" si="3"/>
        <v>No</v>
      </c>
      <c r="F120" s="18" t="str">
        <f t="shared" si="4"/>
        <v>No</v>
      </c>
      <c r="G120" s="18" t="str">
        <f t="shared" si="5"/>
        <v>No</v>
      </c>
      <c r="H120" s="18" t="str">
        <f t="shared" si="6"/>
        <v>No</v>
      </c>
      <c r="I120" s="18" t="str">
        <f t="shared" si="7"/>
        <v>Yes</v>
      </c>
      <c r="J120" s="18" t="str">
        <f t="shared" si="8"/>
        <v>Yes</v>
      </c>
      <c r="K120" s="21">
        <v>118</v>
      </c>
      <c r="L120" s="5" t="s">
        <v>622</v>
      </c>
      <c r="M120" s="5" t="s">
        <v>623</v>
      </c>
      <c r="N120" s="5" t="s">
        <v>2307</v>
      </c>
      <c r="O120" s="5" t="s">
        <v>152</v>
      </c>
      <c r="P120" s="5" t="s">
        <v>2836</v>
      </c>
      <c r="Q120" s="34" t="s">
        <v>2837</v>
      </c>
      <c r="R120" s="21">
        <v>1</v>
      </c>
      <c r="S120" s="35"/>
      <c r="T120" s="35"/>
      <c r="U120" s="35"/>
      <c r="V120" s="35"/>
      <c r="W120" s="35"/>
      <c r="X120" s="35"/>
      <c r="Y120" s="35"/>
      <c r="Z120" s="35"/>
      <c r="AA120" s="5" t="s">
        <v>24</v>
      </c>
      <c r="AB120" s="5" t="s">
        <v>6470</v>
      </c>
      <c r="AC120" s="34" t="s">
        <v>6471</v>
      </c>
      <c r="AD120" s="21">
        <v>1</v>
      </c>
    </row>
    <row r="121" spans="1:30" x14ac:dyDescent="0.3">
      <c r="A121" s="18" t="str">
        <f t="shared" ref="A121:B121" si="127">IF(AND(ISNUMBER(SEARCH("Yes",C121)),ISNUMBER(SEARCH("Yes",E121)),ISNUMBER(SEARCH("Yes",G121)),ISNUMBER(SEARCH("Yes",I121))),"Yes","No")</f>
        <v>No</v>
      </c>
      <c r="B121" s="18" t="str">
        <f t="shared" si="127"/>
        <v>No</v>
      </c>
      <c r="C121" s="15" t="str">
        <f t="shared" si="1"/>
        <v>No</v>
      </c>
      <c r="D121" s="18" t="str">
        <f t="shared" si="2"/>
        <v>No</v>
      </c>
      <c r="E121" s="18" t="str">
        <f t="shared" si="3"/>
        <v>Yes</v>
      </c>
      <c r="F121" s="18" t="str">
        <f t="shared" si="4"/>
        <v>Yes</v>
      </c>
      <c r="G121" s="18" t="str">
        <f t="shared" si="5"/>
        <v>Yes</v>
      </c>
      <c r="H121" s="18" t="str">
        <f t="shared" si="6"/>
        <v>Yes</v>
      </c>
      <c r="I121" s="18" t="str">
        <f t="shared" si="7"/>
        <v>Yes</v>
      </c>
      <c r="J121" s="18" t="str">
        <f t="shared" si="8"/>
        <v>Yes</v>
      </c>
      <c r="K121" s="21">
        <v>119</v>
      </c>
      <c r="L121" s="5" t="s">
        <v>330</v>
      </c>
      <c r="M121" s="5" t="s">
        <v>331</v>
      </c>
      <c r="N121" s="5" t="s">
        <v>2307</v>
      </c>
      <c r="O121" s="5" t="s">
        <v>152</v>
      </c>
      <c r="P121" s="5" t="s">
        <v>6472</v>
      </c>
      <c r="Q121" s="34" t="s">
        <v>6473</v>
      </c>
      <c r="R121" s="21">
        <v>1</v>
      </c>
      <c r="S121" s="5" t="s">
        <v>152</v>
      </c>
      <c r="T121" s="5" t="s">
        <v>6474</v>
      </c>
      <c r="U121" s="34" t="s">
        <v>6475</v>
      </c>
      <c r="V121" s="21">
        <v>1</v>
      </c>
      <c r="W121" s="5" t="s">
        <v>2310</v>
      </c>
      <c r="X121" s="5" t="s">
        <v>6476</v>
      </c>
      <c r="Y121" s="34" t="s">
        <v>6477</v>
      </c>
      <c r="Z121" s="21">
        <v>1</v>
      </c>
      <c r="AA121" s="5" t="s">
        <v>2310</v>
      </c>
      <c r="AB121" s="5" t="s">
        <v>2335</v>
      </c>
      <c r="AC121" s="34" t="s">
        <v>6478</v>
      </c>
      <c r="AD121" s="21">
        <v>1</v>
      </c>
    </row>
    <row r="122" spans="1:30" x14ac:dyDescent="0.3">
      <c r="A122" s="18" t="str">
        <f t="shared" ref="A122:B122" si="128">IF(AND(ISNUMBER(SEARCH("Yes",C122)),ISNUMBER(SEARCH("Yes",E122)),ISNUMBER(SEARCH("Yes",G122)),ISNUMBER(SEARCH("Yes",I122))),"Yes","No")</f>
        <v>No</v>
      </c>
      <c r="B122" s="18" t="str">
        <f t="shared" si="128"/>
        <v>No</v>
      </c>
      <c r="C122" s="15" t="str">
        <f t="shared" si="1"/>
        <v>No</v>
      </c>
      <c r="D122" s="18" t="str">
        <f t="shared" si="2"/>
        <v>No</v>
      </c>
      <c r="E122" s="18" t="str">
        <f t="shared" si="3"/>
        <v>No</v>
      </c>
      <c r="F122" s="18" t="str">
        <f t="shared" si="4"/>
        <v>No</v>
      </c>
      <c r="G122" s="18" t="str">
        <f t="shared" si="5"/>
        <v>No</v>
      </c>
      <c r="H122" s="18" t="str">
        <f t="shared" si="6"/>
        <v>No</v>
      </c>
      <c r="I122" s="18" t="str">
        <f t="shared" si="7"/>
        <v>Yes</v>
      </c>
      <c r="J122" s="18" t="str">
        <f t="shared" si="8"/>
        <v>Yes</v>
      </c>
      <c r="K122" s="21">
        <v>120</v>
      </c>
      <c r="L122" s="5" t="s">
        <v>624</v>
      </c>
      <c r="M122" s="5" t="s">
        <v>625</v>
      </c>
      <c r="N122" s="5" t="s">
        <v>2307</v>
      </c>
      <c r="O122" s="5" t="s">
        <v>152</v>
      </c>
      <c r="P122" s="5" t="s">
        <v>2533</v>
      </c>
      <c r="Q122" s="34" t="s">
        <v>4287</v>
      </c>
      <c r="R122" s="21">
        <v>1</v>
      </c>
      <c r="S122" s="35"/>
      <c r="T122" s="35"/>
      <c r="U122" s="35"/>
      <c r="V122" s="35"/>
      <c r="W122" s="35"/>
      <c r="X122" s="35"/>
      <c r="Y122" s="35"/>
      <c r="Z122" s="35"/>
      <c r="AA122" s="5" t="s">
        <v>2310</v>
      </c>
      <c r="AB122" s="5" t="s">
        <v>2323</v>
      </c>
      <c r="AC122" s="34" t="s">
        <v>3241</v>
      </c>
      <c r="AD122" s="21">
        <v>1</v>
      </c>
    </row>
    <row r="123" spans="1:30" x14ac:dyDescent="0.3">
      <c r="A123" s="18" t="str">
        <f t="shared" ref="A123:B123" si="129">IF(AND(ISNUMBER(SEARCH("Yes",C123)),ISNUMBER(SEARCH("Yes",E123)),ISNUMBER(SEARCH("Yes",G123)),ISNUMBER(SEARCH("Yes",I123))),"Yes","No")</f>
        <v>No</v>
      </c>
      <c r="B123" s="18" t="str">
        <f t="shared" si="129"/>
        <v>No</v>
      </c>
      <c r="C123" s="15" t="str">
        <f t="shared" si="1"/>
        <v>No</v>
      </c>
      <c r="D123" s="18" t="str">
        <f t="shared" si="2"/>
        <v>No</v>
      </c>
      <c r="E123" s="18" t="str">
        <f t="shared" si="3"/>
        <v>No</v>
      </c>
      <c r="F123" s="18" t="str">
        <f t="shared" si="4"/>
        <v>No</v>
      </c>
      <c r="G123" s="18" t="str">
        <f t="shared" si="5"/>
        <v>No</v>
      </c>
      <c r="H123" s="18" t="str">
        <f t="shared" si="6"/>
        <v>No</v>
      </c>
      <c r="I123" s="18" t="str">
        <f t="shared" si="7"/>
        <v>Yes</v>
      </c>
      <c r="J123" s="18" t="str">
        <f t="shared" si="8"/>
        <v>Yes</v>
      </c>
      <c r="K123" s="21">
        <v>121</v>
      </c>
      <c r="L123" s="5" t="s">
        <v>626</v>
      </c>
      <c r="M123" s="5" t="s">
        <v>627</v>
      </c>
      <c r="N123" s="5" t="s">
        <v>2307</v>
      </c>
      <c r="O123" s="5" t="s">
        <v>152</v>
      </c>
      <c r="P123" s="5" t="s">
        <v>2392</v>
      </c>
      <c r="Q123" s="34" t="s">
        <v>6479</v>
      </c>
      <c r="R123" s="21">
        <v>1</v>
      </c>
      <c r="S123" s="35"/>
      <c r="T123" s="35"/>
      <c r="U123" s="35"/>
      <c r="V123" s="35"/>
      <c r="W123" s="35"/>
      <c r="X123" s="35"/>
      <c r="Y123" s="35"/>
      <c r="Z123" s="35"/>
      <c r="AA123" s="5" t="s">
        <v>24</v>
      </c>
      <c r="AB123" s="5" t="s">
        <v>4947</v>
      </c>
      <c r="AC123" s="34" t="s">
        <v>6480</v>
      </c>
      <c r="AD123" s="21">
        <v>1</v>
      </c>
    </row>
    <row r="124" spans="1:30" x14ac:dyDescent="0.3">
      <c r="A124" s="18" t="str">
        <f t="shared" ref="A124:B124" si="130">IF(AND(ISNUMBER(SEARCH("Yes",C124)),ISNUMBER(SEARCH("Yes",E124)),ISNUMBER(SEARCH("Yes",G124)),ISNUMBER(SEARCH("Yes",I124))),"Yes","No")</f>
        <v>No</v>
      </c>
      <c r="B124" s="18" t="str">
        <f t="shared" si="130"/>
        <v>No</v>
      </c>
      <c r="C124" s="15" t="str">
        <f t="shared" si="1"/>
        <v>No</v>
      </c>
      <c r="D124" s="18" t="str">
        <f t="shared" si="2"/>
        <v>No</v>
      </c>
      <c r="E124" s="18" t="str">
        <f t="shared" si="3"/>
        <v>No</v>
      </c>
      <c r="F124" s="18" t="str">
        <f t="shared" si="4"/>
        <v>No</v>
      </c>
      <c r="G124" s="18" t="str">
        <f t="shared" si="5"/>
        <v>No</v>
      </c>
      <c r="H124" s="18" t="str">
        <f t="shared" si="6"/>
        <v>No</v>
      </c>
      <c r="I124" s="18" t="str">
        <f t="shared" si="7"/>
        <v>Yes</v>
      </c>
      <c r="J124" s="18" t="str">
        <f t="shared" si="8"/>
        <v>No</v>
      </c>
      <c r="K124" s="21">
        <v>122</v>
      </c>
      <c r="L124" s="5" t="s">
        <v>628</v>
      </c>
      <c r="M124" s="5" t="s">
        <v>629</v>
      </c>
      <c r="N124" s="5" t="s">
        <v>2307</v>
      </c>
      <c r="O124" s="5" t="s">
        <v>152</v>
      </c>
      <c r="P124" s="5" t="s">
        <v>2533</v>
      </c>
      <c r="Q124" s="34" t="s">
        <v>2853</v>
      </c>
      <c r="R124" s="21">
        <v>1</v>
      </c>
      <c r="S124" s="35"/>
      <c r="T124" s="35"/>
      <c r="U124" s="35"/>
      <c r="V124" s="35"/>
      <c r="W124" s="35"/>
      <c r="X124" s="35"/>
      <c r="Y124" s="35"/>
      <c r="Z124" s="35"/>
      <c r="AA124" s="5" t="s">
        <v>152</v>
      </c>
      <c r="AB124" s="5" t="s">
        <v>6481</v>
      </c>
      <c r="AC124" s="34" t="s">
        <v>6482</v>
      </c>
      <c r="AD124" s="21">
        <v>1</v>
      </c>
    </row>
    <row r="125" spans="1:30" x14ac:dyDescent="0.3">
      <c r="A125" s="18" t="str">
        <f t="shared" ref="A125:B125" si="131">IF(AND(ISNUMBER(SEARCH("Yes",C125)),ISNUMBER(SEARCH("Yes",E125)),ISNUMBER(SEARCH("Yes",G125)),ISNUMBER(SEARCH("Yes",I125))),"Yes","No")</f>
        <v>No</v>
      </c>
      <c r="B125" s="18" t="str">
        <f t="shared" si="131"/>
        <v>No</v>
      </c>
      <c r="C125" s="15" t="str">
        <f t="shared" si="1"/>
        <v>No</v>
      </c>
      <c r="D125" s="18" t="str">
        <f t="shared" si="2"/>
        <v>No</v>
      </c>
      <c r="E125" s="18" t="str">
        <f t="shared" si="3"/>
        <v>No</v>
      </c>
      <c r="F125" s="18" t="str">
        <f t="shared" si="4"/>
        <v>No</v>
      </c>
      <c r="G125" s="18" t="str">
        <f t="shared" si="5"/>
        <v>No</v>
      </c>
      <c r="H125" s="18" t="str">
        <f t="shared" si="6"/>
        <v>No</v>
      </c>
      <c r="I125" s="18" t="str">
        <f t="shared" si="7"/>
        <v>Yes</v>
      </c>
      <c r="J125" s="18" t="str">
        <f t="shared" si="8"/>
        <v>Yes</v>
      </c>
      <c r="K125" s="21">
        <v>123</v>
      </c>
      <c r="L125" s="5" t="s">
        <v>630</v>
      </c>
      <c r="M125" s="5" t="s">
        <v>631</v>
      </c>
      <c r="N125" s="5" t="s">
        <v>2307</v>
      </c>
      <c r="O125" s="5" t="s">
        <v>152</v>
      </c>
      <c r="P125" s="5" t="s">
        <v>6483</v>
      </c>
      <c r="Q125" s="34" t="s">
        <v>2857</v>
      </c>
      <c r="R125" s="21">
        <v>1</v>
      </c>
      <c r="S125" s="35"/>
      <c r="T125" s="35"/>
      <c r="U125" s="35"/>
      <c r="V125" s="35"/>
      <c r="W125" s="35"/>
      <c r="X125" s="35"/>
      <c r="Y125" s="35"/>
      <c r="Z125" s="35"/>
      <c r="AA125" s="5" t="s">
        <v>24</v>
      </c>
      <c r="AB125" s="5" t="s">
        <v>6484</v>
      </c>
      <c r="AC125" s="34" t="s">
        <v>6485</v>
      </c>
      <c r="AD125" s="21">
        <v>1</v>
      </c>
    </row>
    <row r="126" spans="1:30" x14ac:dyDescent="0.3">
      <c r="A126" s="18" t="str">
        <f t="shared" ref="A126:B126" si="132">IF(AND(ISNUMBER(SEARCH("Yes",C126)),ISNUMBER(SEARCH("Yes",E126)),ISNUMBER(SEARCH("Yes",G126)),ISNUMBER(SEARCH("Yes",I126))),"Yes","No")</f>
        <v>No</v>
      </c>
      <c r="B126" s="18" t="str">
        <f t="shared" si="132"/>
        <v>No</v>
      </c>
      <c r="C126" s="15" t="str">
        <f t="shared" si="1"/>
        <v>No</v>
      </c>
      <c r="D126" s="18" t="str">
        <f t="shared" si="2"/>
        <v>No</v>
      </c>
      <c r="E126" s="18" t="str">
        <f t="shared" si="3"/>
        <v>No</v>
      </c>
      <c r="F126" s="18" t="str">
        <f t="shared" si="4"/>
        <v>No</v>
      </c>
      <c r="G126" s="18" t="str">
        <f t="shared" si="5"/>
        <v>No</v>
      </c>
      <c r="H126" s="18" t="str">
        <f t="shared" si="6"/>
        <v>No</v>
      </c>
      <c r="I126" s="18" t="str">
        <f t="shared" si="7"/>
        <v>Yes</v>
      </c>
      <c r="J126" s="18" t="str">
        <f t="shared" si="8"/>
        <v>Yes</v>
      </c>
      <c r="K126" s="21">
        <v>124</v>
      </c>
      <c r="L126" s="5" t="s">
        <v>632</v>
      </c>
      <c r="M126" s="5" t="s">
        <v>633</v>
      </c>
      <c r="N126" s="5" t="s">
        <v>2307</v>
      </c>
      <c r="O126" s="5" t="s">
        <v>152</v>
      </c>
      <c r="P126" s="5" t="s">
        <v>2860</v>
      </c>
      <c r="Q126" s="34" t="s">
        <v>2861</v>
      </c>
      <c r="R126" s="21">
        <v>1</v>
      </c>
      <c r="S126" s="35"/>
      <c r="T126" s="35"/>
      <c r="U126" s="35"/>
      <c r="V126" s="35"/>
      <c r="W126" s="35"/>
      <c r="X126" s="35"/>
      <c r="Y126" s="35"/>
      <c r="Z126" s="35"/>
      <c r="AA126" s="5" t="s">
        <v>24</v>
      </c>
      <c r="AB126" s="5" t="s">
        <v>4775</v>
      </c>
      <c r="AC126" s="34" t="s">
        <v>3247</v>
      </c>
      <c r="AD126" s="21">
        <v>1</v>
      </c>
    </row>
    <row r="127" spans="1:30" x14ac:dyDescent="0.3">
      <c r="A127" s="18" t="str">
        <f t="shared" ref="A127:B127" si="133">IF(AND(ISNUMBER(SEARCH("Yes",C127)),ISNUMBER(SEARCH("Yes",E127)),ISNUMBER(SEARCH("Yes",G127)),ISNUMBER(SEARCH("Yes",I127))),"Yes","No")</f>
        <v>No</v>
      </c>
      <c r="B127" s="18" t="str">
        <f t="shared" si="133"/>
        <v>No</v>
      </c>
      <c r="C127" s="15" t="str">
        <f t="shared" si="1"/>
        <v>No</v>
      </c>
      <c r="D127" s="18" t="str">
        <f t="shared" si="2"/>
        <v>No</v>
      </c>
      <c r="E127" s="18" t="str">
        <f t="shared" si="3"/>
        <v>No</v>
      </c>
      <c r="F127" s="18" t="str">
        <f t="shared" si="4"/>
        <v>No</v>
      </c>
      <c r="G127" s="18" t="str">
        <f t="shared" si="5"/>
        <v>No</v>
      </c>
      <c r="H127" s="18" t="str">
        <f t="shared" si="6"/>
        <v>No</v>
      </c>
      <c r="I127" s="18" t="str">
        <f t="shared" si="7"/>
        <v>Yes</v>
      </c>
      <c r="J127" s="18" t="str">
        <f t="shared" si="8"/>
        <v>Yes</v>
      </c>
      <c r="K127" s="21">
        <v>125</v>
      </c>
      <c r="L127" s="5" t="s">
        <v>634</v>
      </c>
      <c r="M127" s="5" t="s">
        <v>635</v>
      </c>
      <c r="N127" s="5" t="s">
        <v>2307</v>
      </c>
      <c r="O127" s="5" t="s">
        <v>152</v>
      </c>
      <c r="P127" s="5" t="s">
        <v>2724</v>
      </c>
      <c r="Q127" s="34" t="s">
        <v>6486</v>
      </c>
      <c r="R127" s="21">
        <v>1</v>
      </c>
      <c r="S127" s="35"/>
      <c r="T127" s="35"/>
      <c r="U127" s="35"/>
      <c r="V127" s="35"/>
      <c r="W127" s="35"/>
      <c r="X127" s="35"/>
      <c r="Y127" s="35"/>
      <c r="Z127" s="35"/>
      <c r="AA127" s="5" t="s">
        <v>2310</v>
      </c>
      <c r="AB127" s="5" t="s">
        <v>2865</v>
      </c>
      <c r="AC127" s="34" t="s">
        <v>2866</v>
      </c>
      <c r="AD127" s="21">
        <v>1</v>
      </c>
    </row>
    <row r="128" spans="1:30" x14ac:dyDescent="0.3">
      <c r="A128" s="18" t="str">
        <f t="shared" ref="A128:B128" si="134">IF(AND(ISNUMBER(SEARCH("Yes",C128)),ISNUMBER(SEARCH("Yes",E128)),ISNUMBER(SEARCH("Yes",G128)),ISNUMBER(SEARCH("Yes",I128))),"Yes","No")</f>
        <v>No</v>
      </c>
      <c r="B128" s="18" t="str">
        <f t="shared" si="134"/>
        <v>No</v>
      </c>
      <c r="C128" s="15" t="str">
        <f t="shared" si="1"/>
        <v>No</v>
      </c>
      <c r="D128" s="18" t="str">
        <f t="shared" si="2"/>
        <v>No</v>
      </c>
      <c r="E128" s="18" t="str">
        <f t="shared" si="3"/>
        <v>No</v>
      </c>
      <c r="F128" s="18" t="str">
        <f t="shared" si="4"/>
        <v>No</v>
      </c>
      <c r="G128" s="18" t="str">
        <f t="shared" si="5"/>
        <v>No</v>
      </c>
      <c r="H128" s="18" t="str">
        <f t="shared" si="6"/>
        <v>No</v>
      </c>
      <c r="I128" s="18" t="str">
        <f t="shared" si="7"/>
        <v>Yes</v>
      </c>
      <c r="J128" s="18" t="str">
        <f t="shared" si="8"/>
        <v>Yes</v>
      </c>
      <c r="K128" s="21">
        <v>126</v>
      </c>
      <c r="L128" s="5" t="s">
        <v>636</v>
      </c>
      <c r="M128" s="5" t="s">
        <v>637</v>
      </c>
      <c r="N128" s="5" t="s">
        <v>2307</v>
      </c>
      <c r="O128" s="5" t="s">
        <v>152</v>
      </c>
      <c r="P128" s="5" t="s">
        <v>2664</v>
      </c>
      <c r="Q128" s="34" t="s">
        <v>6487</v>
      </c>
      <c r="R128" s="21">
        <v>1</v>
      </c>
      <c r="S128" s="35"/>
      <c r="T128" s="35"/>
      <c r="U128" s="35"/>
      <c r="V128" s="35"/>
      <c r="W128" s="35"/>
      <c r="X128" s="35"/>
      <c r="Y128" s="35"/>
      <c r="Z128" s="35"/>
      <c r="AA128" s="5" t="s">
        <v>24</v>
      </c>
      <c r="AB128" s="5" t="s">
        <v>6488</v>
      </c>
      <c r="AC128" s="34" t="s">
        <v>6489</v>
      </c>
      <c r="AD128" s="21">
        <v>1</v>
      </c>
    </row>
    <row r="129" spans="1:30" x14ac:dyDescent="0.3">
      <c r="A129" s="18" t="str">
        <f t="shared" ref="A129:B129" si="135">IF(AND(ISNUMBER(SEARCH("Yes",C129)),ISNUMBER(SEARCH("Yes",E129)),ISNUMBER(SEARCH("Yes",G129)),ISNUMBER(SEARCH("Yes",I129))),"Yes","No")</f>
        <v>No</v>
      </c>
      <c r="B129" s="18" t="str">
        <f t="shared" si="135"/>
        <v>No</v>
      </c>
      <c r="C129" s="15" t="str">
        <f t="shared" si="1"/>
        <v>No</v>
      </c>
      <c r="D129" s="18" t="str">
        <f t="shared" si="2"/>
        <v>No</v>
      </c>
      <c r="E129" s="18" t="str">
        <f t="shared" si="3"/>
        <v>No</v>
      </c>
      <c r="F129" s="18" t="str">
        <f t="shared" si="4"/>
        <v>No</v>
      </c>
      <c r="G129" s="18" t="str">
        <f t="shared" si="5"/>
        <v>No</v>
      </c>
      <c r="H129" s="18" t="str">
        <f t="shared" si="6"/>
        <v>No</v>
      </c>
      <c r="I129" s="18" t="str">
        <f t="shared" si="7"/>
        <v>Yes</v>
      </c>
      <c r="J129" s="18" t="str">
        <f t="shared" si="8"/>
        <v>Yes</v>
      </c>
      <c r="K129" s="21">
        <v>127</v>
      </c>
      <c r="L129" s="5" t="s">
        <v>638</v>
      </c>
      <c r="M129" s="5" t="s">
        <v>639</v>
      </c>
      <c r="N129" s="5" t="s">
        <v>2307</v>
      </c>
      <c r="O129" s="5" t="s">
        <v>152</v>
      </c>
      <c r="P129" s="5" t="s">
        <v>2392</v>
      </c>
      <c r="Q129" s="34" t="s">
        <v>6490</v>
      </c>
      <c r="R129" s="21">
        <v>1</v>
      </c>
      <c r="S129" s="35"/>
      <c r="T129" s="35"/>
      <c r="U129" s="35"/>
      <c r="V129" s="35"/>
      <c r="W129" s="35"/>
      <c r="X129" s="35"/>
      <c r="Y129" s="35"/>
      <c r="Z129" s="35"/>
      <c r="AA129" s="5" t="s">
        <v>2310</v>
      </c>
      <c r="AB129" s="5" t="s">
        <v>2422</v>
      </c>
      <c r="AC129" s="34" t="s">
        <v>2471</v>
      </c>
      <c r="AD129" s="21">
        <v>1</v>
      </c>
    </row>
    <row r="130" spans="1:30" x14ac:dyDescent="0.3">
      <c r="A130" s="18" t="str">
        <f t="shared" ref="A130:B130" si="136">IF(AND(ISNUMBER(SEARCH("Yes",C130)),ISNUMBER(SEARCH("Yes",E130)),ISNUMBER(SEARCH("Yes",G130)),ISNUMBER(SEARCH("Yes",I130))),"Yes","No")</f>
        <v>No</v>
      </c>
      <c r="B130" s="18" t="str">
        <f t="shared" si="136"/>
        <v>No</v>
      </c>
      <c r="C130" s="15" t="str">
        <f t="shared" si="1"/>
        <v>No</v>
      </c>
      <c r="D130" s="18" t="str">
        <f t="shared" si="2"/>
        <v>No</v>
      </c>
      <c r="E130" s="18" t="str">
        <f t="shared" si="3"/>
        <v>No</v>
      </c>
      <c r="F130" s="18" t="str">
        <f t="shared" si="4"/>
        <v>No</v>
      </c>
      <c r="G130" s="18" t="str">
        <f t="shared" si="5"/>
        <v>No</v>
      </c>
      <c r="H130" s="18" t="str">
        <f t="shared" si="6"/>
        <v>No</v>
      </c>
      <c r="I130" s="18" t="str">
        <f t="shared" si="7"/>
        <v>Yes</v>
      </c>
      <c r="J130" s="18" t="str">
        <f t="shared" si="8"/>
        <v>Yes</v>
      </c>
      <c r="K130" s="21">
        <v>128</v>
      </c>
      <c r="L130" s="5" t="s">
        <v>640</v>
      </c>
      <c r="M130" s="5" t="s">
        <v>641</v>
      </c>
      <c r="N130" s="5" t="s">
        <v>2307</v>
      </c>
      <c r="O130" s="5" t="s">
        <v>152</v>
      </c>
      <c r="P130" s="5" t="s">
        <v>2724</v>
      </c>
      <c r="Q130" s="34" t="s">
        <v>2873</v>
      </c>
      <c r="R130" s="21">
        <v>1</v>
      </c>
      <c r="S130" s="35"/>
      <c r="T130" s="35"/>
      <c r="U130" s="35"/>
      <c r="V130" s="35"/>
      <c r="W130" s="35"/>
      <c r="X130" s="35"/>
      <c r="Y130" s="35"/>
      <c r="Z130" s="35"/>
      <c r="AA130" s="5" t="s">
        <v>24</v>
      </c>
      <c r="AB130" s="5" t="s">
        <v>6491</v>
      </c>
      <c r="AC130" s="34" t="s">
        <v>6492</v>
      </c>
      <c r="AD130" s="21">
        <v>1</v>
      </c>
    </row>
    <row r="131" spans="1:30" x14ac:dyDescent="0.3">
      <c r="A131" s="18" t="str">
        <f t="shared" ref="A131:B131" si="137">IF(AND(ISNUMBER(SEARCH("Yes",C131)),ISNUMBER(SEARCH("Yes",E131)),ISNUMBER(SEARCH("Yes",G131)),ISNUMBER(SEARCH("Yes",I131))),"Yes","No")</f>
        <v>Yes</v>
      </c>
      <c r="B131" s="18" t="str">
        <f t="shared" si="137"/>
        <v>Yes</v>
      </c>
      <c r="C131" s="15" t="str">
        <f t="shared" si="1"/>
        <v>Yes</v>
      </c>
      <c r="D131" s="18" t="str">
        <f t="shared" si="2"/>
        <v>Yes</v>
      </c>
      <c r="E131" s="18" t="str">
        <f t="shared" si="3"/>
        <v>Yes</v>
      </c>
      <c r="F131" s="18" t="str">
        <f t="shared" si="4"/>
        <v>Yes</v>
      </c>
      <c r="G131" s="18" t="str">
        <f t="shared" si="5"/>
        <v>Yes</v>
      </c>
      <c r="H131" s="18" t="str">
        <f t="shared" si="6"/>
        <v>Yes</v>
      </c>
      <c r="I131" s="18" t="str">
        <f t="shared" si="7"/>
        <v>Yes</v>
      </c>
      <c r="J131" s="18" t="str">
        <f t="shared" si="8"/>
        <v>Yes</v>
      </c>
      <c r="K131" s="21">
        <v>129</v>
      </c>
      <c r="L131" s="5" t="s">
        <v>217</v>
      </c>
      <c r="M131" s="5" t="s">
        <v>218</v>
      </c>
      <c r="N131" s="5" t="s">
        <v>2307</v>
      </c>
      <c r="O131" s="5" t="s">
        <v>2310</v>
      </c>
      <c r="P131" s="5" t="s">
        <v>6493</v>
      </c>
      <c r="Q131" s="34" t="s">
        <v>6494</v>
      </c>
      <c r="R131" s="21">
        <v>1</v>
      </c>
      <c r="S131" s="5" t="s">
        <v>24</v>
      </c>
      <c r="T131" s="5" t="s">
        <v>6495</v>
      </c>
      <c r="U131" s="34" t="s">
        <v>6496</v>
      </c>
      <c r="V131" s="21">
        <v>1</v>
      </c>
      <c r="W131" s="5" t="s">
        <v>24</v>
      </c>
      <c r="X131" s="5" t="s">
        <v>2880</v>
      </c>
      <c r="Y131" s="34" t="s">
        <v>2881</v>
      </c>
      <c r="Z131" s="21">
        <v>1</v>
      </c>
      <c r="AA131" s="5" t="s">
        <v>24</v>
      </c>
      <c r="AB131" s="5" t="s">
        <v>6497</v>
      </c>
      <c r="AC131" s="34" t="s">
        <v>6498</v>
      </c>
      <c r="AD131" s="21">
        <v>1</v>
      </c>
    </row>
    <row r="132" spans="1:30" x14ac:dyDescent="0.3">
      <c r="A132" s="18" t="str">
        <f t="shared" ref="A132:B132" si="138">IF(AND(ISNUMBER(SEARCH("Yes",C132)),ISNUMBER(SEARCH("Yes",E132)),ISNUMBER(SEARCH("Yes",G132)),ISNUMBER(SEARCH("Yes",I132))),"Yes","No")</f>
        <v>Yes</v>
      </c>
      <c r="B132" s="18" t="str">
        <f t="shared" si="138"/>
        <v>No</v>
      </c>
      <c r="C132" s="15" t="str">
        <f t="shared" si="1"/>
        <v>Yes</v>
      </c>
      <c r="D132" s="18" t="str">
        <f t="shared" si="2"/>
        <v>Yes</v>
      </c>
      <c r="E132" s="18" t="str">
        <f t="shared" si="3"/>
        <v>Yes</v>
      </c>
      <c r="F132" s="18" t="str">
        <f t="shared" si="4"/>
        <v>Yes</v>
      </c>
      <c r="G132" s="18" t="str">
        <f t="shared" si="5"/>
        <v>Yes</v>
      </c>
      <c r="H132" s="18" t="str">
        <f t="shared" si="6"/>
        <v>Yes</v>
      </c>
      <c r="I132" s="18" t="str">
        <f t="shared" si="7"/>
        <v>Yes</v>
      </c>
      <c r="J132" s="18" t="str">
        <f t="shared" si="8"/>
        <v>No</v>
      </c>
      <c r="K132" s="21">
        <v>130</v>
      </c>
      <c r="L132" s="5" t="s">
        <v>112</v>
      </c>
      <c r="M132" s="5" t="s">
        <v>279</v>
      </c>
      <c r="N132" s="5" t="s">
        <v>2307</v>
      </c>
      <c r="O132" s="5" t="s">
        <v>24</v>
      </c>
      <c r="P132" s="5" t="s">
        <v>2884</v>
      </c>
      <c r="Q132" s="34" t="s">
        <v>6499</v>
      </c>
      <c r="R132" s="21">
        <v>1</v>
      </c>
      <c r="S132" s="5" t="s">
        <v>24</v>
      </c>
      <c r="T132" s="5" t="s">
        <v>6500</v>
      </c>
      <c r="U132" s="34" t="s">
        <v>6501</v>
      </c>
      <c r="V132" s="21">
        <v>1</v>
      </c>
      <c r="W132" s="5" t="s">
        <v>152</v>
      </c>
      <c r="X132" s="5" t="s">
        <v>6502</v>
      </c>
      <c r="Y132" s="34" t="s">
        <v>2889</v>
      </c>
      <c r="Z132" s="21">
        <v>1</v>
      </c>
      <c r="AA132" s="5" t="s">
        <v>152</v>
      </c>
      <c r="AB132" s="5" t="s">
        <v>2335</v>
      </c>
      <c r="AC132" s="34" t="s">
        <v>2891</v>
      </c>
      <c r="AD132" s="21">
        <v>1</v>
      </c>
    </row>
    <row r="133" spans="1:30" x14ac:dyDescent="0.3">
      <c r="A133" s="18" t="str">
        <f t="shared" ref="A133:B133" si="139">IF(AND(ISNUMBER(SEARCH("Yes",C133)),ISNUMBER(SEARCH("Yes",E133)),ISNUMBER(SEARCH("Yes",G133)),ISNUMBER(SEARCH("Yes",I133))),"Yes","No")</f>
        <v>No</v>
      </c>
      <c r="B133" s="18" t="str">
        <f t="shared" si="139"/>
        <v>No</v>
      </c>
      <c r="C133" s="15" t="str">
        <f t="shared" si="1"/>
        <v>No</v>
      </c>
      <c r="D133" s="18" t="str">
        <f t="shared" si="2"/>
        <v>No</v>
      </c>
      <c r="E133" s="18" t="str">
        <f t="shared" si="3"/>
        <v>No</v>
      </c>
      <c r="F133" s="18" t="str">
        <f t="shared" si="4"/>
        <v>No</v>
      </c>
      <c r="G133" s="18" t="str">
        <f t="shared" si="5"/>
        <v>No</v>
      </c>
      <c r="H133" s="18" t="str">
        <f t="shared" si="6"/>
        <v>No</v>
      </c>
      <c r="I133" s="18" t="str">
        <f t="shared" si="7"/>
        <v>Yes</v>
      </c>
      <c r="J133" s="18" t="str">
        <f t="shared" si="8"/>
        <v>Yes</v>
      </c>
      <c r="K133" s="21">
        <v>131</v>
      </c>
      <c r="L133" s="5" t="s">
        <v>642</v>
      </c>
      <c r="M133" s="5" t="s">
        <v>643</v>
      </c>
      <c r="N133" s="5" t="s">
        <v>2307</v>
      </c>
      <c r="O133" s="5" t="s">
        <v>152</v>
      </c>
      <c r="P133" s="5" t="s">
        <v>2724</v>
      </c>
      <c r="Q133" s="34" t="s">
        <v>6503</v>
      </c>
      <c r="R133" s="21">
        <v>1</v>
      </c>
      <c r="S133" s="35"/>
      <c r="T133" s="35"/>
      <c r="U133" s="35"/>
      <c r="V133" s="35"/>
      <c r="W133" s="35"/>
      <c r="X133" s="35"/>
      <c r="Y133" s="35"/>
      <c r="Z133" s="35"/>
      <c r="AA133" s="5" t="s">
        <v>2310</v>
      </c>
      <c r="AB133" s="5" t="s">
        <v>6504</v>
      </c>
      <c r="AC133" s="34" t="s">
        <v>6505</v>
      </c>
      <c r="AD133" s="21">
        <v>1</v>
      </c>
    </row>
    <row r="134" spans="1:30" x14ac:dyDescent="0.3">
      <c r="A134" s="18" t="str">
        <f t="shared" ref="A134:B134" si="140">IF(AND(ISNUMBER(SEARCH("Yes",C134)),ISNUMBER(SEARCH("Yes",E134)),ISNUMBER(SEARCH("Yes",G134)),ISNUMBER(SEARCH("Yes",I134))),"Yes","No")</f>
        <v>No</v>
      </c>
      <c r="B134" s="18" t="str">
        <f t="shared" si="140"/>
        <v>No</v>
      </c>
      <c r="C134" s="15" t="str">
        <f t="shared" si="1"/>
        <v>No</v>
      </c>
      <c r="D134" s="18" t="str">
        <f t="shared" si="2"/>
        <v>No</v>
      </c>
      <c r="E134" s="18" t="str">
        <f t="shared" si="3"/>
        <v>No</v>
      </c>
      <c r="F134" s="18" t="str">
        <f t="shared" si="4"/>
        <v>No</v>
      </c>
      <c r="G134" s="18" t="str">
        <f t="shared" si="5"/>
        <v>No</v>
      </c>
      <c r="H134" s="18" t="str">
        <f t="shared" si="6"/>
        <v>No</v>
      </c>
      <c r="I134" s="18" t="str">
        <f t="shared" si="7"/>
        <v>Yes</v>
      </c>
      <c r="J134" s="18" t="str">
        <f t="shared" si="8"/>
        <v>Yes</v>
      </c>
      <c r="K134" s="21">
        <v>132</v>
      </c>
      <c r="L134" s="5" t="s">
        <v>644</v>
      </c>
      <c r="M134" s="5" t="s">
        <v>28</v>
      </c>
      <c r="N134" s="5" t="s">
        <v>2307</v>
      </c>
      <c r="O134" s="5" t="s">
        <v>152</v>
      </c>
      <c r="P134" s="5" t="s">
        <v>6506</v>
      </c>
      <c r="Q134" s="34" t="s">
        <v>4742</v>
      </c>
      <c r="R134" s="21">
        <v>1</v>
      </c>
      <c r="S134" s="35"/>
      <c r="T134" s="35"/>
      <c r="U134" s="35"/>
      <c r="V134" s="35"/>
      <c r="W134" s="35"/>
      <c r="X134" s="35"/>
      <c r="Y134" s="35"/>
      <c r="Z134" s="35"/>
      <c r="AA134" s="5" t="s">
        <v>2310</v>
      </c>
      <c r="AB134" s="5" t="s">
        <v>2370</v>
      </c>
      <c r="AC134" s="34" t="s">
        <v>2896</v>
      </c>
      <c r="AD134" s="21">
        <v>1</v>
      </c>
    </row>
    <row r="135" spans="1:30" x14ac:dyDescent="0.3">
      <c r="A135" s="18" t="str">
        <f t="shared" ref="A135:B135" si="141">IF(AND(ISNUMBER(SEARCH("Yes",C135)),ISNUMBER(SEARCH("Yes",E135)),ISNUMBER(SEARCH("Yes",G135)),ISNUMBER(SEARCH("Yes",I135))),"Yes","No")</f>
        <v>Yes</v>
      </c>
      <c r="B135" s="18" t="str">
        <f t="shared" si="141"/>
        <v>Yes</v>
      </c>
      <c r="C135" s="15" t="str">
        <f t="shared" si="1"/>
        <v>Yes</v>
      </c>
      <c r="D135" s="18" t="str">
        <f t="shared" si="2"/>
        <v>Yes</v>
      </c>
      <c r="E135" s="18" t="str">
        <f t="shared" si="3"/>
        <v>Yes</v>
      </c>
      <c r="F135" s="18" t="str">
        <f t="shared" si="4"/>
        <v>Yes</v>
      </c>
      <c r="G135" s="18" t="str">
        <f t="shared" si="5"/>
        <v>Yes</v>
      </c>
      <c r="H135" s="18" t="str">
        <f t="shared" si="6"/>
        <v>Yes</v>
      </c>
      <c r="I135" s="18" t="str">
        <f t="shared" si="7"/>
        <v>Yes</v>
      </c>
      <c r="J135" s="18" t="str">
        <f t="shared" si="8"/>
        <v>Yes</v>
      </c>
      <c r="K135" s="21">
        <v>133</v>
      </c>
      <c r="L135" s="5" t="s">
        <v>220</v>
      </c>
      <c r="M135" s="5" t="s">
        <v>221</v>
      </c>
      <c r="N135" s="5" t="s">
        <v>2307</v>
      </c>
      <c r="O135" s="5" t="s">
        <v>24</v>
      </c>
      <c r="P135" s="5" t="s">
        <v>6507</v>
      </c>
      <c r="Q135" s="34" t="s">
        <v>6508</v>
      </c>
      <c r="R135" s="21">
        <v>1</v>
      </c>
      <c r="S135" s="5" t="s">
        <v>24</v>
      </c>
      <c r="T135" s="5" t="s">
        <v>6509</v>
      </c>
      <c r="U135" s="34" t="s">
        <v>6510</v>
      </c>
      <c r="V135" s="21">
        <v>1</v>
      </c>
      <c r="W135" s="5" t="s">
        <v>24</v>
      </c>
      <c r="X135" s="5" t="s">
        <v>6511</v>
      </c>
      <c r="Y135" s="34" t="s">
        <v>6512</v>
      </c>
      <c r="Z135" s="21">
        <v>1</v>
      </c>
      <c r="AA135" s="5" t="s">
        <v>2310</v>
      </c>
      <c r="AB135" s="5" t="s">
        <v>4020</v>
      </c>
      <c r="AC135" s="34" t="s">
        <v>2324</v>
      </c>
      <c r="AD135" s="21">
        <v>1</v>
      </c>
    </row>
    <row r="136" spans="1:30" x14ac:dyDescent="0.3">
      <c r="A136" s="18" t="str">
        <f t="shared" ref="A136:B136" si="142">IF(AND(ISNUMBER(SEARCH("Yes",C136)),ISNUMBER(SEARCH("Yes",E136)),ISNUMBER(SEARCH("Yes",G136)),ISNUMBER(SEARCH("Yes",I136))),"Yes","No")</f>
        <v>No</v>
      </c>
      <c r="B136" s="18" t="str">
        <f t="shared" si="142"/>
        <v>No</v>
      </c>
      <c r="C136" s="15" t="str">
        <f t="shared" si="1"/>
        <v>No</v>
      </c>
      <c r="D136" s="18" t="str">
        <f t="shared" si="2"/>
        <v>No</v>
      </c>
      <c r="E136" s="18" t="str">
        <f t="shared" si="3"/>
        <v>No</v>
      </c>
      <c r="F136" s="18" t="str">
        <f t="shared" si="4"/>
        <v>No</v>
      </c>
      <c r="G136" s="18" t="str">
        <f t="shared" si="5"/>
        <v>No</v>
      </c>
      <c r="H136" s="18" t="str">
        <f t="shared" si="6"/>
        <v>No</v>
      </c>
      <c r="I136" s="18" t="str">
        <f t="shared" si="7"/>
        <v>Yes</v>
      </c>
      <c r="J136" s="18" t="str">
        <f t="shared" si="8"/>
        <v>Yes</v>
      </c>
      <c r="K136" s="21">
        <v>134</v>
      </c>
      <c r="L136" s="5" t="s">
        <v>645</v>
      </c>
      <c r="M136" s="5" t="s">
        <v>646</v>
      </c>
      <c r="N136" s="5" t="s">
        <v>2307</v>
      </c>
      <c r="O136" s="5" t="s">
        <v>152</v>
      </c>
      <c r="P136" s="5" t="s">
        <v>2435</v>
      </c>
      <c r="Q136" s="34" t="s">
        <v>2905</v>
      </c>
      <c r="R136" s="21">
        <v>1</v>
      </c>
      <c r="S136" s="35"/>
      <c r="T136" s="35"/>
      <c r="U136" s="35"/>
      <c r="V136" s="35"/>
      <c r="W136" s="35"/>
      <c r="X136" s="35"/>
      <c r="Y136" s="35"/>
      <c r="Z136" s="35"/>
      <c r="AA136" s="5" t="s">
        <v>2310</v>
      </c>
      <c r="AB136" s="5" t="s">
        <v>6513</v>
      </c>
      <c r="AC136" s="34" t="s">
        <v>6514</v>
      </c>
      <c r="AD136" s="21">
        <v>1</v>
      </c>
    </row>
    <row r="137" spans="1:30" x14ac:dyDescent="0.3">
      <c r="A137" s="18" t="str">
        <f t="shared" ref="A137:B137" si="143">IF(AND(ISNUMBER(SEARCH("Yes",C137)),ISNUMBER(SEARCH("Yes",E137)),ISNUMBER(SEARCH("Yes",G137)),ISNUMBER(SEARCH("Yes",I137))),"Yes","No")</f>
        <v>No</v>
      </c>
      <c r="B137" s="18" t="str">
        <f t="shared" si="143"/>
        <v>No</v>
      </c>
      <c r="C137" s="15" t="str">
        <f t="shared" si="1"/>
        <v>No</v>
      </c>
      <c r="D137" s="18" t="str">
        <f t="shared" si="2"/>
        <v>No</v>
      </c>
      <c r="E137" s="18" t="str">
        <f t="shared" si="3"/>
        <v>No</v>
      </c>
      <c r="F137" s="18" t="str">
        <f t="shared" si="4"/>
        <v>No</v>
      </c>
      <c r="G137" s="18" t="str">
        <f t="shared" si="5"/>
        <v>No</v>
      </c>
      <c r="H137" s="18" t="str">
        <f t="shared" si="6"/>
        <v>No</v>
      </c>
      <c r="I137" s="18" t="str">
        <f t="shared" si="7"/>
        <v>No</v>
      </c>
      <c r="J137" s="18" t="str">
        <f t="shared" si="8"/>
        <v>No</v>
      </c>
      <c r="K137" s="21">
        <v>135</v>
      </c>
      <c r="L137" s="5" t="s">
        <v>647</v>
      </c>
      <c r="M137" s="5" t="s">
        <v>648</v>
      </c>
      <c r="N137" s="5" t="s">
        <v>2307</v>
      </c>
      <c r="O137" s="5" t="s">
        <v>152</v>
      </c>
      <c r="P137" s="5" t="s">
        <v>6515</v>
      </c>
      <c r="Q137" s="34" t="s">
        <v>6516</v>
      </c>
      <c r="R137" s="21">
        <v>1</v>
      </c>
      <c r="S137" s="35"/>
      <c r="T137" s="35"/>
      <c r="U137" s="35"/>
      <c r="V137" s="35"/>
      <c r="W137" s="35"/>
      <c r="X137" s="35"/>
      <c r="Y137" s="35"/>
      <c r="Z137" s="35"/>
      <c r="AA137" s="5" t="s">
        <v>152</v>
      </c>
      <c r="AB137" s="5" t="s">
        <v>6517</v>
      </c>
      <c r="AC137" s="34" t="s">
        <v>6518</v>
      </c>
      <c r="AD137" s="21">
        <v>1</v>
      </c>
    </row>
    <row r="138" spans="1:30" x14ac:dyDescent="0.3">
      <c r="A138" s="18" t="str">
        <f t="shared" ref="A138:B138" si="144">IF(AND(ISNUMBER(SEARCH("Yes",C138)),ISNUMBER(SEARCH("Yes",E138)),ISNUMBER(SEARCH("Yes",G138)),ISNUMBER(SEARCH("Yes",I138))),"Yes","No")</f>
        <v>No</v>
      </c>
      <c r="B138" s="18" t="str">
        <f t="shared" si="144"/>
        <v>No</v>
      </c>
      <c r="C138" s="15" t="str">
        <f t="shared" si="1"/>
        <v>No</v>
      </c>
      <c r="D138" s="18" t="str">
        <f t="shared" si="2"/>
        <v>No</v>
      </c>
      <c r="E138" s="18" t="str">
        <f t="shared" si="3"/>
        <v>No</v>
      </c>
      <c r="F138" s="18" t="str">
        <f t="shared" si="4"/>
        <v>No</v>
      </c>
      <c r="G138" s="18" t="str">
        <f t="shared" si="5"/>
        <v>No</v>
      </c>
      <c r="H138" s="18" t="str">
        <f t="shared" si="6"/>
        <v>No</v>
      </c>
      <c r="I138" s="18" t="str">
        <f t="shared" si="7"/>
        <v>Yes</v>
      </c>
      <c r="J138" s="18" t="str">
        <f t="shared" si="8"/>
        <v>Yes</v>
      </c>
      <c r="K138" s="21">
        <v>136</v>
      </c>
      <c r="L138" s="5" t="s">
        <v>2912</v>
      </c>
      <c r="M138" s="5" t="s">
        <v>650</v>
      </c>
      <c r="N138" s="5" t="s">
        <v>2307</v>
      </c>
      <c r="O138" s="5" t="s">
        <v>152</v>
      </c>
      <c r="P138" s="5" t="s">
        <v>2724</v>
      </c>
      <c r="Q138" s="34" t="s">
        <v>6519</v>
      </c>
      <c r="R138" s="21">
        <v>1</v>
      </c>
      <c r="S138" s="35"/>
      <c r="T138" s="35"/>
      <c r="U138" s="35"/>
      <c r="V138" s="35"/>
      <c r="W138" s="35"/>
      <c r="X138" s="35"/>
      <c r="Y138" s="35"/>
      <c r="Z138" s="35"/>
      <c r="AA138" s="5" t="s">
        <v>2310</v>
      </c>
      <c r="AB138" s="5" t="s">
        <v>2915</v>
      </c>
      <c r="AC138" s="34" t="s">
        <v>2916</v>
      </c>
      <c r="AD138" s="21">
        <v>1</v>
      </c>
    </row>
    <row r="139" spans="1:30" x14ac:dyDescent="0.3">
      <c r="A139" s="18" t="str">
        <f t="shared" ref="A139:B139" si="145">IF(AND(ISNUMBER(SEARCH("Yes",C139)),ISNUMBER(SEARCH("Yes",E139)),ISNUMBER(SEARCH("Yes",G139)),ISNUMBER(SEARCH("Yes",I139))),"Yes","No")</f>
        <v>No</v>
      </c>
      <c r="B139" s="18" t="str">
        <f t="shared" si="145"/>
        <v>No</v>
      </c>
      <c r="C139" s="15" t="str">
        <f t="shared" si="1"/>
        <v>No</v>
      </c>
      <c r="D139" s="18" t="str">
        <f t="shared" si="2"/>
        <v>No</v>
      </c>
      <c r="E139" s="18" t="str">
        <f t="shared" si="3"/>
        <v>No</v>
      </c>
      <c r="F139" s="18" t="str">
        <f t="shared" si="4"/>
        <v>No</v>
      </c>
      <c r="G139" s="18" t="str">
        <f t="shared" si="5"/>
        <v>No</v>
      </c>
      <c r="H139" s="18" t="str">
        <f t="shared" si="6"/>
        <v>No</v>
      </c>
      <c r="I139" s="18" t="str">
        <f t="shared" si="7"/>
        <v>Yes</v>
      </c>
      <c r="J139" s="18" t="str">
        <f t="shared" si="8"/>
        <v>Yes</v>
      </c>
      <c r="K139" s="21">
        <v>137</v>
      </c>
      <c r="L139" s="5" t="s">
        <v>651</v>
      </c>
      <c r="M139" s="5" t="s">
        <v>652</v>
      </c>
      <c r="N139" s="5" t="s">
        <v>2307</v>
      </c>
      <c r="O139" s="5" t="s">
        <v>152</v>
      </c>
      <c r="P139" s="5" t="s">
        <v>2724</v>
      </c>
      <c r="Q139" s="34" t="s">
        <v>6520</v>
      </c>
      <c r="R139" s="21">
        <v>1</v>
      </c>
      <c r="S139" s="35"/>
      <c r="T139" s="35"/>
      <c r="U139" s="35"/>
      <c r="V139" s="35"/>
      <c r="W139" s="35"/>
      <c r="X139" s="35"/>
      <c r="Y139" s="35"/>
      <c r="Z139" s="35"/>
      <c r="AA139" s="5" t="s">
        <v>24</v>
      </c>
      <c r="AB139" s="5" t="s">
        <v>6521</v>
      </c>
      <c r="AC139" s="34" t="s">
        <v>2734</v>
      </c>
      <c r="AD139" s="21">
        <v>1</v>
      </c>
    </row>
    <row r="140" spans="1:30" x14ac:dyDescent="0.3">
      <c r="A140" s="18" t="str">
        <f t="shared" ref="A140:B140" si="146">IF(AND(ISNUMBER(SEARCH("Yes",C140)),ISNUMBER(SEARCH("Yes",E140)),ISNUMBER(SEARCH("Yes",G140)),ISNUMBER(SEARCH("Yes",I140))),"Yes","No")</f>
        <v>No</v>
      </c>
      <c r="B140" s="18" t="str">
        <f t="shared" si="146"/>
        <v>No</v>
      </c>
      <c r="C140" s="15" t="str">
        <f t="shared" si="1"/>
        <v>No</v>
      </c>
      <c r="D140" s="18" t="str">
        <f t="shared" si="2"/>
        <v>No</v>
      </c>
      <c r="E140" s="18" t="str">
        <f t="shared" si="3"/>
        <v>No</v>
      </c>
      <c r="F140" s="18" t="str">
        <f t="shared" si="4"/>
        <v>No</v>
      </c>
      <c r="G140" s="18" t="str">
        <f t="shared" si="5"/>
        <v>No</v>
      </c>
      <c r="H140" s="18" t="str">
        <f t="shared" si="6"/>
        <v>No</v>
      </c>
      <c r="I140" s="18" t="str">
        <f t="shared" si="7"/>
        <v>Yes</v>
      </c>
      <c r="J140" s="18" t="str">
        <f t="shared" si="8"/>
        <v>Yes</v>
      </c>
      <c r="K140" s="21">
        <v>138</v>
      </c>
      <c r="L140" s="5" t="s">
        <v>653</v>
      </c>
      <c r="M140" s="5" t="s">
        <v>654</v>
      </c>
      <c r="N140" s="5" t="s">
        <v>2307</v>
      </c>
      <c r="O140" s="5" t="s">
        <v>152</v>
      </c>
      <c r="P140" s="5" t="s">
        <v>2724</v>
      </c>
      <c r="Q140" s="34" t="s">
        <v>6522</v>
      </c>
      <c r="R140" s="21">
        <v>1</v>
      </c>
      <c r="S140" s="35"/>
      <c r="T140" s="35"/>
      <c r="U140" s="35"/>
      <c r="V140" s="35"/>
      <c r="W140" s="35"/>
      <c r="X140" s="35"/>
      <c r="Y140" s="35"/>
      <c r="Z140" s="35"/>
      <c r="AA140" s="5" t="s">
        <v>2310</v>
      </c>
      <c r="AB140" s="5" t="s">
        <v>6523</v>
      </c>
      <c r="AC140" s="34" t="s">
        <v>6524</v>
      </c>
      <c r="AD140" s="21">
        <v>1</v>
      </c>
    </row>
    <row r="141" spans="1:30" x14ac:dyDescent="0.3">
      <c r="A141" s="18" t="str">
        <f t="shared" ref="A141:B141" si="147">IF(AND(ISNUMBER(SEARCH("Yes",C141)),ISNUMBER(SEARCH("Yes",E141)),ISNUMBER(SEARCH("Yes",G141)),ISNUMBER(SEARCH("Yes",I141))),"Yes","No")</f>
        <v>No</v>
      </c>
      <c r="B141" s="18" t="str">
        <f t="shared" si="147"/>
        <v>No</v>
      </c>
      <c r="C141" s="15" t="str">
        <f t="shared" si="1"/>
        <v>No</v>
      </c>
      <c r="D141" s="18" t="str">
        <f t="shared" si="2"/>
        <v>No</v>
      </c>
      <c r="E141" s="18" t="str">
        <f t="shared" si="3"/>
        <v>No</v>
      </c>
      <c r="F141" s="18" t="str">
        <f t="shared" si="4"/>
        <v>No</v>
      </c>
      <c r="G141" s="18" t="str">
        <f t="shared" si="5"/>
        <v>No</v>
      </c>
      <c r="H141" s="18" t="str">
        <f t="shared" si="6"/>
        <v>No</v>
      </c>
      <c r="I141" s="18" t="str">
        <f t="shared" si="7"/>
        <v>Yes</v>
      </c>
      <c r="J141" s="18" t="str">
        <f t="shared" si="8"/>
        <v>Yes</v>
      </c>
      <c r="K141" s="21">
        <v>139</v>
      </c>
      <c r="L141" s="5" t="s">
        <v>655</v>
      </c>
      <c r="M141" s="5" t="s">
        <v>2922</v>
      </c>
      <c r="N141" s="5" t="s">
        <v>2307</v>
      </c>
      <c r="O141" s="5" t="s">
        <v>152</v>
      </c>
      <c r="P141" s="5" t="s">
        <v>2923</v>
      </c>
      <c r="Q141" s="34" t="s">
        <v>6525</v>
      </c>
      <c r="R141" s="21">
        <v>1</v>
      </c>
      <c r="S141" s="35"/>
      <c r="T141" s="35"/>
      <c r="U141" s="35"/>
      <c r="V141" s="35"/>
      <c r="W141" s="35"/>
      <c r="X141" s="35"/>
      <c r="Y141" s="35"/>
      <c r="Z141" s="35"/>
      <c r="AA141" s="5" t="s">
        <v>2310</v>
      </c>
      <c r="AB141" s="5" t="s">
        <v>6526</v>
      </c>
      <c r="AC141" s="34" t="s">
        <v>6527</v>
      </c>
      <c r="AD141" s="21">
        <v>1</v>
      </c>
    </row>
    <row r="142" spans="1:30" x14ac:dyDescent="0.3">
      <c r="A142" s="18" t="str">
        <f t="shared" ref="A142:B142" si="148">IF(AND(ISNUMBER(SEARCH("Yes",C142)),ISNUMBER(SEARCH("Yes",E142)),ISNUMBER(SEARCH("Yes",G142)),ISNUMBER(SEARCH("Yes",I142))),"Yes","No")</f>
        <v>No</v>
      </c>
      <c r="B142" s="18" t="str">
        <f t="shared" si="148"/>
        <v>No</v>
      </c>
      <c r="C142" s="15" t="str">
        <f t="shared" si="1"/>
        <v>No</v>
      </c>
      <c r="D142" s="18" t="str">
        <f t="shared" si="2"/>
        <v>No</v>
      </c>
      <c r="E142" s="18" t="str">
        <f t="shared" si="3"/>
        <v>No</v>
      </c>
      <c r="F142" s="18" t="str">
        <f t="shared" si="4"/>
        <v>No</v>
      </c>
      <c r="G142" s="18" t="str">
        <f t="shared" si="5"/>
        <v>No</v>
      </c>
      <c r="H142" s="18" t="str">
        <f t="shared" si="6"/>
        <v>No</v>
      </c>
      <c r="I142" s="18" t="str">
        <f t="shared" si="7"/>
        <v>Yes</v>
      </c>
      <c r="J142" s="18" t="str">
        <f t="shared" si="8"/>
        <v>Yes</v>
      </c>
      <c r="K142" s="21">
        <v>140</v>
      </c>
      <c r="L142" s="5" t="s">
        <v>657</v>
      </c>
      <c r="M142" s="5" t="s">
        <v>658</v>
      </c>
      <c r="N142" s="5" t="s">
        <v>2307</v>
      </c>
      <c r="O142" s="5" t="s">
        <v>152</v>
      </c>
      <c r="P142" s="5" t="s">
        <v>3195</v>
      </c>
      <c r="Q142" s="34" t="s">
        <v>6528</v>
      </c>
      <c r="R142" s="21">
        <v>1</v>
      </c>
      <c r="S142" s="35"/>
      <c r="T142" s="35"/>
      <c r="U142" s="35"/>
      <c r="V142" s="35"/>
      <c r="W142" s="35"/>
      <c r="X142" s="35"/>
      <c r="Y142" s="35"/>
      <c r="Z142" s="35"/>
      <c r="AA142" s="5" t="s">
        <v>2310</v>
      </c>
      <c r="AB142" s="5" t="s">
        <v>6529</v>
      </c>
      <c r="AC142" s="34" t="s">
        <v>2471</v>
      </c>
      <c r="AD142" s="21">
        <v>1</v>
      </c>
    </row>
    <row r="143" spans="1:30" x14ac:dyDescent="0.3">
      <c r="A143" s="18" t="str">
        <f t="shared" ref="A143:B143" si="149">IF(AND(ISNUMBER(SEARCH("Yes",C143)),ISNUMBER(SEARCH("Yes",E143)),ISNUMBER(SEARCH("Yes",G143)),ISNUMBER(SEARCH("Yes",I143))),"Yes","No")</f>
        <v>No</v>
      </c>
      <c r="B143" s="18" t="str">
        <f t="shared" si="149"/>
        <v>No</v>
      </c>
      <c r="C143" s="15" t="str">
        <f t="shared" si="1"/>
        <v>No</v>
      </c>
      <c r="D143" s="18" t="str">
        <f t="shared" si="2"/>
        <v>No</v>
      </c>
      <c r="E143" s="18" t="str">
        <f t="shared" si="3"/>
        <v>No</v>
      </c>
      <c r="F143" s="18" t="str">
        <f t="shared" si="4"/>
        <v>No</v>
      </c>
      <c r="G143" s="18" t="str">
        <f t="shared" si="5"/>
        <v>No</v>
      </c>
      <c r="H143" s="18" t="str">
        <f t="shared" si="6"/>
        <v>No</v>
      </c>
      <c r="I143" s="18" t="str">
        <f t="shared" si="7"/>
        <v>Yes</v>
      </c>
      <c r="J143" s="18" t="str">
        <f t="shared" si="8"/>
        <v>Yes</v>
      </c>
      <c r="K143" s="21">
        <v>141</v>
      </c>
      <c r="L143" s="5" t="s">
        <v>659</v>
      </c>
      <c r="M143" s="5" t="s">
        <v>660</v>
      </c>
      <c r="N143" s="5" t="s">
        <v>2307</v>
      </c>
      <c r="O143" s="5" t="s">
        <v>152</v>
      </c>
      <c r="P143" s="5" t="s">
        <v>5117</v>
      </c>
      <c r="Q143" s="34" t="s">
        <v>2611</v>
      </c>
      <c r="R143" s="21">
        <v>1</v>
      </c>
      <c r="S143" s="35"/>
      <c r="T143" s="35"/>
      <c r="U143" s="35"/>
      <c r="V143" s="35"/>
      <c r="W143" s="35"/>
      <c r="X143" s="35"/>
      <c r="Y143" s="35"/>
      <c r="Z143" s="35"/>
      <c r="AA143" s="5" t="s">
        <v>2310</v>
      </c>
      <c r="AB143" s="5" t="s">
        <v>6530</v>
      </c>
      <c r="AC143" s="34" t="s">
        <v>6531</v>
      </c>
      <c r="AD143" s="21">
        <v>1</v>
      </c>
    </row>
    <row r="144" spans="1:30" x14ac:dyDescent="0.3">
      <c r="A144" s="18" t="str">
        <f t="shared" ref="A144:B144" si="150">IF(AND(ISNUMBER(SEARCH("Yes",C144)),ISNUMBER(SEARCH("Yes",E144)),ISNUMBER(SEARCH("Yes",G144)),ISNUMBER(SEARCH("Yes",I144))),"Yes","No")</f>
        <v>No</v>
      </c>
      <c r="B144" s="18" t="str">
        <f t="shared" si="150"/>
        <v>No</v>
      </c>
      <c r="C144" s="15" t="str">
        <f t="shared" si="1"/>
        <v>No</v>
      </c>
      <c r="D144" s="18" t="str">
        <f t="shared" si="2"/>
        <v>No</v>
      </c>
      <c r="E144" s="18" t="str">
        <f t="shared" si="3"/>
        <v>No</v>
      </c>
      <c r="F144" s="18" t="str">
        <f t="shared" si="4"/>
        <v>No</v>
      </c>
      <c r="G144" s="18" t="str">
        <f t="shared" si="5"/>
        <v>No</v>
      </c>
      <c r="H144" s="18" t="str">
        <f t="shared" si="6"/>
        <v>No</v>
      </c>
      <c r="I144" s="18" t="str">
        <f t="shared" si="7"/>
        <v>Yes</v>
      </c>
      <c r="J144" s="18" t="str">
        <f t="shared" si="8"/>
        <v>Yes</v>
      </c>
      <c r="K144" s="21">
        <v>142</v>
      </c>
      <c r="L144" s="5" t="s">
        <v>661</v>
      </c>
      <c r="M144" s="5" t="s">
        <v>662</v>
      </c>
      <c r="N144" s="5" t="s">
        <v>2307</v>
      </c>
      <c r="O144" s="5" t="s">
        <v>152</v>
      </c>
      <c r="P144" s="5" t="s">
        <v>4634</v>
      </c>
      <c r="Q144" s="34" t="s">
        <v>6532</v>
      </c>
      <c r="R144" s="21">
        <v>1</v>
      </c>
      <c r="S144" s="35"/>
      <c r="T144" s="35"/>
      <c r="U144" s="35"/>
      <c r="V144" s="35"/>
      <c r="W144" s="35"/>
      <c r="X144" s="35"/>
      <c r="Y144" s="35"/>
      <c r="Z144" s="35"/>
      <c r="AA144" s="5" t="s">
        <v>24</v>
      </c>
      <c r="AB144" s="5" t="s">
        <v>3787</v>
      </c>
      <c r="AC144" s="34" t="s">
        <v>6533</v>
      </c>
      <c r="AD144" s="21">
        <v>1</v>
      </c>
    </row>
    <row r="145" spans="1:30" x14ac:dyDescent="0.3">
      <c r="A145" s="18" t="str">
        <f t="shared" ref="A145:B145" si="151">IF(AND(ISNUMBER(SEARCH("Yes",C145)),ISNUMBER(SEARCH("Yes",E145)),ISNUMBER(SEARCH("Yes",G145)),ISNUMBER(SEARCH("Yes",I145))),"Yes","No")</f>
        <v>Yes</v>
      </c>
      <c r="B145" s="18" t="str">
        <f t="shared" si="151"/>
        <v>Yes</v>
      </c>
      <c r="C145" s="15" t="str">
        <f t="shared" si="1"/>
        <v>Yes</v>
      </c>
      <c r="D145" s="18" t="str">
        <f t="shared" si="2"/>
        <v>Yes</v>
      </c>
      <c r="E145" s="18" t="str">
        <f t="shared" si="3"/>
        <v>Yes</v>
      </c>
      <c r="F145" s="18" t="str">
        <f t="shared" si="4"/>
        <v>Yes</v>
      </c>
      <c r="G145" s="18" t="str">
        <f t="shared" si="5"/>
        <v>Yes</v>
      </c>
      <c r="H145" s="18" t="str">
        <f t="shared" si="6"/>
        <v>Yes</v>
      </c>
      <c r="I145" s="18" t="str">
        <f t="shared" si="7"/>
        <v>Yes</v>
      </c>
      <c r="J145" s="18" t="str">
        <f t="shared" si="8"/>
        <v>Yes</v>
      </c>
      <c r="K145" s="21">
        <v>143</v>
      </c>
      <c r="L145" s="5" t="s">
        <v>35</v>
      </c>
      <c r="M145" s="5" t="s">
        <v>57</v>
      </c>
      <c r="N145" s="5" t="s">
        <v>2307</v>
      </c>
      <c r="O145" s="5" t="s">
        <v>24</v>
      </c>
      <c r="P145" s="5" t="s">
        <v>2936</v>
      </c>
      <c r="Q145" s="34" t="s">
        <v>6534</v>
      </c>
      <c r="R145" s="21">
        <v>1</v>
      </c>
      <c r="S145" s="5" t="s">
        <v>24</v>
      </c>
      <c r="T145" s="5" t="s">
        <v>6535</v>
      </c>
      <c r="U145" s="34" t="s">
        <v>6536</v>
      </c>
      <c r="V145" s="21">
        <v>1</v>
      </c>
      <c r="W145" s="5" t="s">
        <v>24</v>
      </c>
      <c r="X145" s="5" t="s">
        <v>6537</v>
      </c>
      <c r="Y145" s="34" t="s">
        <v>6538</v>
      </c>
      <c r="Z145" s="21">
        <v>1</v>
      </c>
      <c r="AA145" s="5" t="s">
        <v>2310</v>
      </c>
      <c r="AB145" s="5" t="s">
        <v>6539</v>
      </c>
      <c r="AC145" s="34" t="s">
        <v>6540</v>
      </c>
      <c r="AD145" s="21">
        <v>1</v>
      </c>
    </row>
    <row r="146" spans="1:30" x14ac:dyDescent="0.3">
      <c r="A146" s="18" t="str">
        <f t="shared" ref="A146:B146" si="152">IF(AND(ISNUMBER(SEARCH("Yes",C146)),ISNUMBER(SEARCH("Yes",E146)),ISNUMBER(SEARCH("Yes",G146)),ISNUMBER(SEARCH("Yes",I146))),"Yes","No")</f>
        <v>No</v>
      </c>
      <c r="B146" s="18" t="str">
        <f t="shared" si="152"/>
        <v>No</v>
      </c>
      <c r="C146" s="15" t="str">
        <f t="shared" si="1"/>
        <v>No</v>
      </c>
      <c r="D146" s="18" t="str">
        <f t="shared" si="2"/>
        <v>No</v>
      </c>
      <c r="E146" s="18" t="str">
        <f t="shared" si="3"/>
        <v>No</v>
      </c>
      <c r="F146" s="18" t="str">
        <f t="shared" si="4"/>
        <v>No</v>
      </c>
      <c r="G146" s="18" t="str">
        <f t="shared" si="5"/>
        <v>No</v>
      </c>
      <c r="H146" s="18" t="str">
        <f t="shared" si="6"/>
        <v>No</v>
      </c>
      <c r="I146" s="18" t="str">
        <f t="shared" si="7"/>
        <v>Yes</v>
      </c>
      <c r="J146" s="18" t="str">
        <f t="shared" si="8"/>
        <v>Yes</v>
      </c>
      <c r="K146" s="21">
        <v>144</v>
      </c>
      <c r="L146" s="5" t="s">
        <v>663</v>
      </c>
      <c r="M146" s="5" t="s">
        <v>664</v>
      </c>
      <c r="N146" s="5" t="s">
        <v>2307</v>
      </c>
      <c r="O146" s="5" t="s">
        <v>152</v>
      </c>
      <c r="P146" s="5" t="s">
        <v>2667</v>
      </c>
      <c r="Q146" s="34" t="s">
        <v>2944</v>
      </c>
      <c r="R146" s="21">
        <v>1</v>
      </c>
      <c r="S146" s="35"/>
      <c r="T146" s="35"/>
      <c r="U146" s="35"/>
      <c r="V146" s="35"/>
      <c r="W146" s="35"/>
      <c r="X146" s="35"/>
      <c r="Y146" s="35"/>
      <c r="Z146" s="35"/>
      <c r="AA146" s="5" t="s">
        <v>2310</v>
      </c>
      <c r="AB146" s="5" t="s">
        <v>6541</v>
      </c>
      <c r="AC146" s="34" t="s">
        <v>6542</v>
      </c>
      <c r="AD146" s="21">
        <v>1</v>
      </c>
    </row>
    <row r="147" spans="1:30" x14ac:dyDescent="0.3">
      <c r="A147" s="18" t="str">
        <f t="shared" ref="A147:B147" si="153">IF(AND(ISNUMBER(SEARCH("Yes",C147)),ISNUMBER(SEARCH("Yes",E147)),ISNUMBER(SEARCH("Yes",G147)),ISNUMBER(SEARCH("Yes",I147))),"Yes","No")</f>
        <v>Yes</v>
      </c>
      <c r="B147" s="18" t="str">
        <f t="shared" si="153"/>
        <v>Yes</v>
      </c>
      <c r="C147" s="15" t="str">
        <f t="shared" si="1"/>
        <v>Yes</v>
      </c>
      <c r="D147" s="18" t="str">
        <f t="shared" si="2"/>
        <v>Yes</v>
      </c>
      <c r="E147" s="18" t="str">
        <f t="shared" si="3"/>
        <v>Yes</v>
      </c>
      <c r="F147" s="18" t="str">
        <f t="shared" si="4"/>
        <v>Yes</v>
      </c>
      <c r="G147" s="18" t="str">
        <f t="shared" si="5"/>
        <v>Yes</v>
      </c>
      <c r="H147" s="18" t="str">
        <f t="shared" si="6"/>
        <v>Yes</v>
      </c>
      <c r="I147" s="18" t="str">
        <f t="shared" si="7"/>
        <v>Yes</v>
      </c>
      <c r="J147" s="18" t="str">
        <f t="shared" si="8"/>
        <v>Yes</v>
      </c>
      <c r="K147" s="21">
        <v>145</v>
      </c>
      <c r="L147" s="5" t="s">
        <v>245</v>
      </c>
      <c r="M147" s="5" t="s">
        <v>246</v>
      </c>
      <c r="N147" s="5" t="s">
        <v>2307</v>
      </c>
      <c r="O147" s="5" t="s">
        <v>24</v>
      </c>
      <c r="P147" s="5" t="s">
        <v>2808</v>
      </c>
      <c r="Q147" s="34" t="s">
        <v>6543</v>
      </c>
      <c r="R147" s="21">
        <v>1</v>
      </c>
      <c r="S147" s="5" t="s">
        <v>2310</v>
      </c>
      <c r="T147" s="5" t="s">
        <v>6544</v>
      </c>
      <c r="U147" s="34" t="s">
        <v>6545</v>
      </c>
      <c r="V147" s="21">
        <v>1</v>
      </c>
      <c r="W147" s="5" t="s">
        <v>24</v>
      </c>
      <c r="X147" s="5" t="s">
        <v>6546</v>
      </c>
      <c r="Y147" s="34" t="s">
        <v>6547</v>
      </c>
      <c r="Z147" s="21">
        <v>1</v>
      </c>
      <c r="AA147" s="5" t="s">
        <v>2310</v>
      </c>
      <c r="AB147" s="5" t="s">
        <v>6548</v>
      </c>
      <c r="AC147" s="34" t="s">
        <v>6549</v>
      </c>
      <c r="AD147" s="21">
        <v>1</v>
      </c>
    </row>
    <row r="148" spans="1:30" x14ac:dyDescent="0.3">
      <c r="A148" s="18" t="str">
        <f t="shared" ref="A148:B148" si="154">IF(AND(ISNUMBER(SEARCH("Yes",C148)),ISNUMBER(SEARCH("Yes",E148)),ISNUMBER(SEARCH("Yes",G148)),ISNUMBER(SEARCH("Yes",I148))),"Yes","No")</f>
        <v>No</v>
      </c>
      <c r="B148" s="18" t="str">
        <f t="shared" si="154"/>
        <v>No</v>
      </c>
      <c r="C148" s="15" t="str">
        <f t="shared" si="1"/>
        <v>No</v>
      </c>
      <c r="D148" s="18" t="str">
        <f t="shared" si="2"/>
        <v>No</v>
      </c>
      <c r="E148" s="18" t="str">
        <f t="shared" si="3"/>
        <v>No</v>
      </c>
      <c r="F148" s="18" t="str">
        <f t="shared" si="4"/>
        <v>No</v>
      </c>
      <c r="G148" s="18" t="str">
        <f t="shared" si="5"/>
        <v>No</v>
      </c>
      <c r="H148" s="18" t="str">
        <f t="shared" si="6"/>
        <v>No</v>
      </c>
      <c r="I148" s="18" t="str">
        <f t="shared" si="7"/>
        <v>Yes</v>
      </c>
      <c r="J148" s="18" t="str">
        <f t="shared" si="8"/>
        <v>Yes</v>
      </c>
      <c r="K148" s="21">
        <v>146</v>
      </c>
      <c r="L148" s="5" t="s">
        <v>665</v>
      </c>
      <c r="M148" s="5" t="s">
        <v>666</v>
      </c>
      <c r="N148" s="5" t="s">
        <v>2307</v>
      </c>
      <c r="O148" s="5" t="s">
        <v>152</v>
      </c>
      <c r="P148" s="5" t="s">
        <v>2533</v>
      </c>
      <c r="Q148" s="34" t="s">
        <v>2953</v>
      </c>
      <c r="R148" s="21">
        <v>1</v>
      </c>
      <c r="S148" s="35"/>
      <c r="T148" s="35"/>
      <c r="U148" s="35"/>
      <c r="V148" s="35"/>
      <c r="W148" s="35"/>
      <c r="X148" s="35"/>
      <c r="Y148" s="35"/>
      <c r="Z148" s="35"/>
      <c r="AA148" s="5" t="s">
        <v>2310</v>
      </c>
      <c r="AB148" s="5" t="s">
        <v>6550</v>
      </c>
      <c r="AC148" s="34" t="s">
        <v>2955</v>
      </c>
      <c r="AD148" s="21">
        <v>1</v>
      </c>
    </row>
    <row r="149" spans="1:30" x14ac:dyDescent="0.3">
      <c r="A149" s="18" t="str">
        <f t="shared" ref="A149:B149" si="155">IF(AND(ISNUMBER(SEARCH("Yes",C149)),ISNUMBER(SEARCH("Yes",E149)),ISNUMBER(SEARCH("Yes",G149)),ISNUMBER(SEARCH("Yes",I149))),"Yes","No")</f>
        <v>No</v>
      </c>
      <c r="B149" s="18" t="str">
        <f t="shared" si="155"/>
        <v>No</v>
      </c>
      <c r="C149" s="15" t="str">
        <f t="shared" si="1"/>
        <v>No</v>
      </c>
      <c r="D149" s="18" t="str">
        <f t="shared" si="2"/>
        <v>No</v>
      </c>
      <c r="E149" s="18" t="str">
        <f t="shared" si="3"/>
        <v>No</v>
      </c>
      <c r="F149" s="18" t="str">
        <f t="shared" si="4"/>
        <v>No</v>
      </c>
      <c r="G149" s="18" t="str">
        <f t="shared" si="5"/>
        <v>No</v>
      </c>
      <c r="H149" s="18" t="str">
        <f t="shared" si="6"/>
        <v>No</v>
      </c>
      <c r="I149" s="18" t="str">
        <f t="shared" si="7"/>
        <v>Yes</v>
      </c>
      <c r="J149" s="18" t="str">
        <f t="shared" si="8"/>
        <v>Yes</v>
      </c>
      <c r="K149" s="21">
        <v>147</v>
      </c>
      <c r="L149" s="5" t="s">
        <v>667</v>
      </c>
      <c r="M149" s="5" t="s">
        <v>668</v>
      </c>
      <c r="N149" s="5" t="s">
        <v>2307</v>
      </c>
      <c r="O149" s="5" t="s">
        <v>152</v>
      </c>
      <c r="P149" s="5" t="s">
        <v>6551</v>
      </c>
      <c r="Q149" s="34" t="s">
        <v>6552</v>
      </c>
      <c r="R149" s="21">
        <v>1</v>
      </c>
      <c r="S149" s="35"/>
      <c r="T149" s="35"/>
      <c r="U149" s="35"/>
      <c r="V149" s="35"/>
      <c r="W149" s="35"/>
      <c r="X149" s="35"/>
      <c r="Y149" s="35"/>
      <c r="Z149" s="35"/>
      <c r="AA149" s="5" t="s">
        <v>2310</v>
      </c>
      <c r="AB149" s="5" t="s">
        <v>6553</v>
      </c>
      <c r="AC149" s="34" t="s">
        <v>2959</v>
      </c>
      <c r="AD149" s="21">
        <v>1</v>
      </c>
    </row>
    <row r="150" spans="1:30" x14ac:dyDescent="0.3">
      <c r="A150" s="18" t="str">
        <f t="shared" ref="A150:B150" si="156">IF(AND(ISNUMBER(SEARCH("Yes",C150)),ISNUMBER(SEARCH("Yes",E150)),ISNUMBER(SEARCH("Yes",G150)),ISNUMBER(SEARCH("Yes",I150))),"Yes","No")</f>
        <v>No</v>
      </c>
      <c r="B150" s="18" t="str">
        <f t="shared" si="156"/>
        <v>No</v>
      </c>
      <c r="C150" s="15" t="str">
        <f t="shared" si="1"/>
        <v>No</v>
      </c>
      <c r="D150" s="18" t="str">
        <f t="shared" si="2"/>
        <v>No</v>
      </c>
      <c r="E150" s="18" t="str">
        <f t="shared" si="3"/>
        <v>No</v>
      </c>
      <c r="F150" s="18" t="str">
        <f t="shared" si="4"/>
        <v>No</v>
      </c>
      <c r="G150" s="18" t="str">
        <f t="shared" si="5"/>
        <v>No</v>
      </c>
      <c r="H150" s="18" t="str">
        <f t="shared" si="6"/>
        <v>No</v>
      </c>
      <c r="I150" s="18" t="str">
        <f t="shared" si="7"/>
        <v>Yes</v>
      </c>
      <c r="J150" s="18" t="str">
        <f t="shared" si="8"/>
        <v>Yes</v>
      </c>
      <c r="K150" s="21">
        <v>148</v>
      </c>
      <c r="L150" s="5" t="s">
        <v>669</v>
      </c>
      <c r="M150" s="5" t="s">
        <v>670</v>
      </c>
      <c r="N150" s="5" t="s">
        <v>2307</v>
      </c>
      <c r="O150" s="5" t="s">
        <v>152</v>
      </c>
      <c r="P150" s="5" t="s">
        <v>6554</v>
      </c>
      <c r="Q150" s="34" t="s">
        <v>6555</v>
      </c>
      <c r="R150" s="21">
        <v>1</v>
      </c>
      <c r="S150" s="35"/>
      <c r="T150" s="35"/>
      <c r="U150" s="35"/>
      <c r="V150" s="35"/>
      <c r="W150" s="35"/>
      <c r="X150" s="35"/>
      <c r="Y150" s="35"/>
      <c r="Z150" s="35"/>
      <c r="AA150" s="5" t="s">
        <v>2310</v>
      </c>
      <c r="AB150" s="5" t="s">
        <v>5978</v>
      </c>
      <c r="AC150" s="34" t="s">
        <v>6556</v>
      </c>
      <c r="AD150" s="21">
        <v>1</v>
      </c>
    </row>
    <row r="151" spans="1:30" x14ac:dyDescent="0.3">
      <c r="A151" s="18" t="str">
        <f t="shared" ref="A151:B151" si="157">IF(AND(ISNUMBER(SEARCH("Yes",C151)),ISNUMBER(SEARCH("Yes",E151)),ISNUMBER(SEARCH("Yes",G151)),ISNUMBER(SEARCH("Yes",I151))),"Yes","No")</f>
        <v>No</v>
      </c>
      <c r="B151" s="18" t="str">
        <f t="shared" si="157"/>
        <v>No</v>
      </c>
      <c r="C151" s="15" t="str">
        <f t="shared" si="1"/>
        <v>No</v>
      </c>
      <c r="D151" s="18" t="str">
        <f t="shared" si="2"/>
        <v>No</v>
      </c>
      <c r="E151" s="18" t="str">
        <f t="shared" si="3"/>
        <v>No</v>
      </c>
      <c r="F151" s="18" t="str">
        <f t="shared" si="4"/>
        <v>No</v>
      </c>
      <c r="G151" s="18" t="str">
        <f t="shared" si="5"/>
        <v>No</v>
      </c>
      <c r="H151" s="18" t="str">
        <f t="shared" si="6"/>
        <v>No</v>
      </c>
      <c r="I151" s="18" t="str">
        <f t="shared" si="7"/>
        <v>Yes</v>
      </c>
      <c r="J151" s="18" t="str">
        <f t="shared" si="8"/>
        <v>No</v>
      </c>
      <c r="K151" s="21">
        <v>149</v>
      </c>
      <c r="L151" s="5" t="s">
        <v>671</v>
      </c>
      <c r="M151" s="5" t="s">
        <v>672</v>
      </c>
      <c r="N151" s="5" t="s">
        <v>2307</v>
      </c>
      <c r="O151" s="5" t="s">
        <v>152</v>
      </c>
      <c r="P151" s="5" t="s">
        <v>2412</v>
      </c>
      <c r="Q151" s="34" t="s">
        <v>4697</v>
      </c>
      <c r="R151" s="21">
        <v>1</v>
      </c>
      <c r="S151" s="35"/>
      <c r="T151" s="35"/>
      <c r="U151" s="35"/>
      <c r="V151" s="35"/>
      <c r="W151" s="35"/>
      <c r="X151" s="35"/>
      <c r="Y151" s="35"/>
      <c r="Z151" s="35"/>
      <c r="AA151" s="5" t="s">
        <v>152</v>
      </c>
      <c r="AB151" s="5" t="s">
        <v>2965</v>
      </c>
      <c r="AC151" s="34" t="s">
        <v>2966</v>
      </c>
      <c r="AD151" s="21">
        <v>1</v>
      </c>
    </row>
    <row r="152" spans="1:30" x14ac:dyDescent="0.3">
      <c r="A152" s="18" t="str">
        <f t="shared" ref="A152:B152" si="158">IF(AND(ISNUMBER(SEARCH("Yes",C152)),ISNUMBER(SEARCH("Yes",E152)),ISNUMBER(SEARCH("Yes",G152)),ISNUMBER(SEARCH("Yes",I152))),"Yes","No")</f>
        <v>Yes</v>
      </c>
      <c r="B152" s="18" t="str">
        <f t="shared" si="158"/>
        <v>Yes</v>
      </c>
      <c r="C152" s="15" t="str">
        <f t="shared" si="1"/>
        <v>Yes</v>
      </c>
      <c r="D152" s="18" t="str">
        <f t="shared" si="2"/>
        <v>Yes</v>
      </c>
      <c r="E152" s="18" t="str">
        <f t="shared" si="3"/>
        <v>Yes</v>
      </c>
      <c r="F152" s="18" t="str">
        <f t="shared" si="4"/>
        <v>Yes</v>
      </c>
      <c r="G152" s="18" t="str">
        <f t="shared" si="5"/>
        <v>Yes</v>
      </c>
      <c r="H152" s="18" t="str">
        <f t="shared" si="6"/>
        <v>Yes</v>
      </c>
      <c r="I152" s="18" t="str">
        <f t="shared" si="7"/>
        <v>Yes</v>
      </c>
      <c r="J152" s="18" t="str">
        <f t="shared" si="8"/>
        <v>Yes</v>
      </c>
      <c r="K152" s="21">
        <v>150</v>
      </c>
      <c r="L152" s="5" t="s">
        <v>291</v>
      </c>
      <c r="M152" s="5" t="s">
        <v>292</v>
      </c>
      <c r="N152" s="5" t="s">
        <v>2307</v>
      </c>
      <c r="O152" s="5" t="s">
        <v>2310</v>
      </c>
      <c r="P152" s="5" t="s">
        <v>6557</v>
      </c>
      <c r="Q152" s="34" t="s">
        <v>6558</v>
      </c>
      <c r="R152" s="21">
        <v>1</v>
      </c>
      <c r="S152" s="5" t="s">
        <v>2310</v>
      </c>
      <c r="T152" s="5" t="s">
        <v>6070</v>
      </c>
      <c r="U152" s="34" t="s">
        <v>6559</v>
      </c>
      <c r="V152" s="21">
        <v>1</v>
      </c>
      <c r="W152" s="5" t="s">
        <v>24</v>
      </c>
      <c r="X152" s="5" t="s">
        <v>6560</v>
      </c>
      <c r="Y152" s="34" t="s">
        <v>6561</v>
      </c>
      <c r="Z152" s="21">
        <v>1</v>
      </c>
      <c r="AA152" s="5" t="s">
        <v>2310</v>
      </c>
      <c r="AB152" s="5" t="s">
        <v>2386</v>
      </c>
      <c r="AC152" s="34" t="s">
        <v>2387</v>
      </c>
      <c r="AD152" s="21">
        <v>1</v>
      </c>
    </row>
    <row r="153" spans="1:30" x14ac:dyDescent="0.3">
      <c r="A153" s="18" t="str">
        <f t="shared" ref="A153:B153" si="159">IF(AND(ISNUMBER(SEARCH("Yes",C153)),ISNUMBER(SEARCH("Yes",E153)),ISNUMBER(SEARCH("Yes",G153)),ISNUMBER(SEARCH("Yes",I153))),"Yes","No")</f>
        <v>No</v>
      </c>
      <c r="B153" s="18" t="str">
        <f t="shared" si="159"/>
        <v>No</v>
      </c>
      <c r="C153" s="15" t="str">
        <f t="shared" si="1"/>
        <v>No</v>
      </c>
      <c r="D153" s="18" t="str">
        <f t="shared" si="2"/>
        <v>No</v>
      </c>
      <c r="E153" s="18" t="str">
        <f t="shared" si="3"/>
        <v>No</v>
      </c>
      <c r="F153" s="18" t="str">
        <f t="shared" si="4"/>
        <v>No</v>
      </c>
      <c r="G153" s="18" t="str">
        <f t="shared" si="5"/>
        <v>No</v>
      </c>
      <c r="H153" s="18" t="str">
        <f t="shared" si="6"/>
        <v>No</v>
      </c>
      <c r="I153" s="18" t="str">
        <f t="shared" si="7"/>
        <v>Yes</v>
      </c>
      <c r="J153" s="18" t="str">
        <f t="shared" si="8"/>
        <v>Yes</v>
      </c>
      <c r="K153" s="21">
        <v>151</v>
      </c>
      <c r="L153" s="5" t="s">
        <v>673</v>
      </c>
      <c r="M153" s="5" t="s">
        <v>674</v>
      </c>
      <c r="N153" s="5" t="s">
        <v>2307</v>
      </c>
      <c r="O153" s="5" t="s">
        <v>152</v>
      </c>
      <c r="P153" s="5" t="s">
        <v>2431</v>
      </c>
      <c r="Q153" s="34" t="s">
        <v>6562</v>
      </c>
      <c r="R153" s="21">
        <v>1</v>
      </c>
      <c r="S153" s="35"/>
      <c r="T153" s="35"/>
      <c r="U153" s="35"/>
      <c r="V153" s="35"/>
      <c r="W153" s="35"/>
      <c r="X153" s="35"/>
      <c r="Y153" s="35"/>
      <c r="Z153" s="35"/>
      <c r="AA153" s="5" t="s">
        <v>24</v>
      </c>
      <c r="AB153" s="5" t="s">
        <v>6563</v>
      </c>
      <c r="AC153" s="34" t="s">
        <v>6564</v>
      </c>
      <c r="AD153" s="21">
        <v>1</v>
      </c>
    </row>
    <row r="154" spans="1:30" x14ac:dyDescent="0.3">
      <c r="A154" s="18" t="str">
        <f t="shared" ref="A154:B154" si="160">IF(AND(ISNUMBER(SEARCH("Yes",C154)),ISNUMBER(SEARCH("Yes",E154)),ISNUMBER(SEARCH("Yes",G154)),ISNUMBER(SEARCH("Yes",I154))),"Yes","No")</f>
        <v>No</v>
      </c>
      <c r="B154" s="18" t="str">
        <f t="shared" si="160"/>
        <v>No</v>
      </c>
      <c r="C154" s="15" t="str">
        <f t="shared" si="1"/>
        <v>No</v>
      </c>
      <c r="D154" s="18" t="str">
        <f t="shared" si="2"/>
        <v>No</v>
      </c>
      <c r="E154" s="18" t="str">
        <f t="shared" si="3"/>
        <v>No</v>
      </c>
      <c r="F154" s="18" t="str">
        <f t="shared" si="4"/>
        <v>No</v>
      </c>
      <c r="G154" s="18" t="str">
        <f t="shared" si="5"/>
        <v>No</v>
      </c>
      <c r="H154" s="18" t="str">
        <f t="shared" si="6"/>
        <v>No</v>
      </c>
      <c r="I154" s="18" t="str">
        <f t="shared" si="7"/>
        <v>Yes</v>
      </c>
      <c r="J154" s="18" t="str">
        <f t="shared" si="8"/>
        <v>Yes</v>
      </c>
      <c r="K154" s="21">
        <v>152</v>
      </c>
      <c r="L154" s="5" t="s">
        <v>675</v>
      </c>
      <c r="M154" s="5" t="s">
        <v>676</v>
      </c>
      <c r="N154" s="5" t="s">
        <v>2307</v>
      </c>
      <c r="O154" s="5" t="s">
        <v>152</v>
      </c>
      <c r="P154" s="5" t="s">
        <v>2435</v>
      </c>
      <c r="Q154" s="34" t="s">
        <v>2977</v>
      </c>
      <c r="R154" s="21">
        <v>1</v>
      </c>
      <c r="S154" s="35"/>
      <c r="T154" s="35"/>
      <c r="U154" s="35"/>
      <c r="V154" s="35"/>
      <c r="W154" s="35"/>
      <c r="X154" s="35"/>
      <c r="Y154" s="35"/>
      <c r="Z154" s="35"/>
      <c r="AA154" s="5" t="s">
        <v>2310</v>
      </c>
      <c r="AB154" s="5" t="s">
        <v>6565</v>
      </c>
      <c r="AC154" s="34" t="s">
        <v>6566</v>
      </c>
      <c r="AD154" s="21">
        <v>1</v>
      </c>
    </row>
    <row r="155" spans="1:30" x14ac:dyDescent="0.3">
      <c r="A155" s="18" t="str">
        <f t="shared" ref="A155:B155" si="161">IF(AND(ISNUMBER(SEARCH("Yes",C155)),ISNUMBER(SEARCH("Yes",E155)),ISNUMBER(SEARCH("Yes",G155)),ISNUMBER(SEARCH("Yes",I155))),"Yes","No")</f>
        <v>No</v>
      </c>
      <c r="B155" s="18" t="str">
        <f t="shared" si="161"/>
        <v>No</v>
      </c>
      <c r="C155" s="15" t="str">
        <f t="shared" si="1"/>
        <v>No</v>
      </c>
      <c r="D155" s="18" t="str">
        <f t="shared" si="2"/>
        <v>No</v>
      </c>
      <c r="E155" s="18" t="str">
        <f t="shared" si="3"/>
        <v>No</v>
      </c>
      <c r="F155" s="18" t="str">
        <f t="shared" si="4"/>
        <v>No</v>
      </c>
      <c r="G155" s="18" t="str">
        <f t="shared" si="5"/>
        <v>No</v>
      </c>
      <c r="H155" s="18" t="str">
        <f t="shared" si="6"/>
        <v>No</v>
      </c>
      <c r="I155" s="18" t="str">
        <f t="shared" si="7"/>
        <v>Yes</v>
      </c>
      <c r="J155" s="18" t="str">
        <f t="shared" si="8"/>
        <v>Yes</v>
      </c>
      <c r="K155" s="21">
        <v>153</v>
      </c>
      <c r="L155" s="5" t="s">
        <v>677</v>
      </c>
      <c r="M155" s="5" t="s">
        <v>678</v>
      </c>
      <c r="N155" s="5" t="s">
        <v>2307</v>
      </c>
      <c r="O155" s="5" t="s">
        <v>152</v>
      </c>
      <c r="P155" s="5" t="s">
        <v>2325</v>
      </c>
      <c r="Q155" s="34" t="s">
        <v>2980</v>
      </c>
      <c r="R155" s="21">
        <v>1</v>
      </c>
      <c r="S155" s="35"/>
      <c r="T155" s="35"/>
      <c r="U155" s="35"/>
      <c r="V155" s="35"/>
      <c r="W155" s="35"/>
      <c r="X155" s="35"/>
      <c r="Y155" s="35"/>
      <c r="Z155" s="35"/>
      <c r="AA155" s="5" t="s">
        <v>24</v>
      </c>
      <c r="AB155" s="5" t="s">
        <v>6567</v>
      </c>
      <c r="AC155" s="34" t="s">
        <v>2734</v>
      </c>
      <c r="AD155" s="21">
        <v>1</v>
      </c>
    </row>
    <row r="156" spans="1:30" x14ac:dyDescent="0.3">
      <c r="A156" s="18" t="str">
        <f t="shared" ref="A156:B156" si="162">IF(AND(ISNUMBER(SEARCH("Yes",C156)),ISNUMBER(SEARCH("Yes",E156)),ISNUMBER(SEARCH("Yes",G156)),ISNUMBER(SEARCH("Yes",I156))),"Yes","No")</f>
        <v>No</v>
      </c>
      <c r="B156" s="18" t="str">
        <f t="shared" si="162"/>
        <v>No</v>
      </c>
      <c r="C156" s="15" t="str">
        <f t="shared" si="1"/>
        <v>No</v>
      </c>
      <c r="D156" s="18" t="str">
        <f t="shared" si="2"/>
        <v>No</v>
      </c>
      <c r="E156" s="18" t="str">
        <f t="shared" si="3"/>
        <v>No</v>
      </c>
      <c r="F156" s="18" t="str">
        <f t="shared" si="4"/>
        <v>No</v>
      </c>
      <c r="G156" s="18" t="str">
        <f t="shared" si="5"/>
        <v>No</v>
      </c>
      <c r="H156" s="18" t="str">
        <f t="shared" si="6"/>
        <v>No</v>
      </c>
      <c r="I156" s="18" t="str">
        <f t="shared" si="7"/>
        <v>Yes</v>
      </c>
      <c r="J156" s="18" t="str">
        <f t="shared" si="8"/>
        <v>Yes</v>
      </c>
      <c r="K156" s="21">
        <v>154</v>
      </c>
      <c r="L156" s="5" t="s">
        <v>679</v>
      </c>
      <c r="M156" s="5" t="s">
        <v>680</v>
      </c>
      <c r="N156" s="5" t="s">
        <v>2307</v>
      </c>
      <c r="O156" s="5" t="s">
        <v>152</v>
      </c>
      <c r="P156" s="5" t="s">
        <v>2649</v>
      </c>
      <c r="Q156" s="34" t="s">
        <v>2650</v>
      </c>
      <c r="R156" s="21">
        <v>1</v>
      </c>
      <c r="S156" s="35"/>
      <c r="T156" s="35"/>
      <c r="U156" s="35"/>
      <c r="V156" s="35"/>
      <c r="W156" s="35"/>
      <c r="X156" s="35"/>
      <c r="Y156" s="35"/>
      <c r="Z156" s="35"/>
      <c r="AA156" s="5" t="s">
        <v>24</v>
      </c>
      <c r="AB156" s="5" t="s">
        <v>6568</v>
      </c>
      <c r="AC156" s="34" t="s">
        <v>6569</v>
      </c>
      <c r="AD156" s="21">
        <v>1</v>
      </c>
    </row>
    <row r="157" spans="1:30" x14ac:dyDescent="0.3">
      <c r="A157" s="18" t="str">
        <f t="shared" ref="A157:B157" si="163">IF(AND(ISNUMBER(SEARCH("Yes",C157)),ISNUMBER(SEARCH("Yes",E157)),ISNUMBER(SEARCH("Yes",G157)),ISNUMBER(SEARCH("Yes",I157))),"Yes","No")</f>
        <v>Yes</v>
      </c>
      <c r="B157" s="18" t="str">
        <f t="shared" si="163"/>
        <v>Yes</v>
      </c>
      <c r="C157" s="15" t="str">
        <f t="shared" si="1"/>
        <v>Yes</v>
      </c>
      <c r="D157" s="18" t="str">
        <f t="shared" si="2"/>
        <v>Yes</v>
      </c>
      <c r="E157" s="18" t="str">
        <f t="shared" si="3"/>
        <v>Yes</v>
      </c>
      <c r="F157" s="18" t="str">
        <f t="shared" si="4"/>
        <v>Yes</v>
      </c>
      <c r="G157" s="18" t="str">
        <f t="shared" si="5"/>
        <v>Yes</v>
      </c>
      <c r="H157" s="18" t="str">
        <f t="shared" si="6"/>
        <v>Yes</v>
      </c>
      <c r="I157" s="18" t="str">
        <f t="shared" si="7"/>
        <v>Yes</v>
      </c>
      <c r="J157" s="18" t="str">
        <f t="shared" si="8"/>
        <v>Yes</v>
      </c>
      <c r="K157" s="21">
        <v>155</v>
      </c>
      <c r="L157" s="5" t="s">
        <v>270</v>
      </c>
      <c r="M157" s="5" t="s">
        <v>271</v>
      </c>
      <c r="N157" s="5" t="s">
        <v>2307</v>
      </c>
      <c r="O157" s="5" t="s">
        <v>2310</v>
      </c>
      <c r="P157" s="5" t="s">
        <v>6570</v>
      </c>
      <c r="Q157" s="34" t="s">
        <v>6571</v>
      </c>
      <c r="R157" s="21">
        <v>1</v>
      </c>
      <c r="S157" s="5" t="s">
        <v>24</v>
      </c>
      <c r="T157" s="5" t="s">
        <v>6572</v>
      </c>
      <c r="U157" s="34" t="s">
        <v>6573</v>
      </c>
      <c r="V157" s="21">
        <v>1</v>
      </c>
      <c r="W157" s="5" t="s">
        <v>24</v>
      </c>
      <c r="X157" s="5" t="s">
        <v>6574</v>
      </c>
      <c r="Y157" s="34" t="s">
        <v>6575</v>
      </c>
      <c r="Z157" s="21">
        <v>1</v>
      </c>
      <c r="AA157" s="5" t="s">
        <v>2310</v>
      </c>
      <c r="AB157" s="5" t="s">
        <v>2997</v>
      </c>
      <c r="AC157" s="34" t="s">
        <v>6576</v>
      </c>
      <c r="AD157" s="21">
        <v>1</v>
      </c>
    </row>
    <row r="158" spans="1:30" x14ac:dyDescent="0.3">
      <c r="A158" s="18" t="str">
        <f t="shared" ref="A158:B158" si="164">IF(AND(ISNUMBER(SEARCH("Yes",C158)),ISNUMBER(SEARCH("Yes",E158)),ISNUMBER(SEARCH("Yes",G158)),ISNUMBER(SEARCH("Yes",I158))),"Yes","No")</f>
        <v>No</v>
      </c>
      <c r="B158" s="18" t="str">
        <f t="shared" si="164"/>
        <v>No</v>
      </c>
      <c r="C158" s="15" t="str">
        <f t="shared" si="1"/>
        <v>No</v>
      </c>
      <c r="D158" s="18" t="str">
        <f t="shared" si="2"/>
        <v>No</v>
      </c>
      <c r="E158" s="18" t="str">
        <f t="shared" si="3"/>
        <v>No</v>
      </c>
      <c r="F158" s="18" t="str">
        <f t="shared" si="4"/>
        <v>No</v>
      </c>
      <c r="G158" s="18" t="str">
        <f t="shared" si="5"/>
        <v>No</v>
      </c>
      <c r="H158" s="18" t="str">
        <f t="shared" si="6"/>
        <v>No</v>
      </c>
      <c r="I158" s="18" t="str">
        <f t="shared" si="7"/>
        <v>Yes</v>
      </c>
      <c r="J158" s="18" t="str">
        <f t="shared" si="8"/>
        <v>Yes</v>
      </c>
      <c r="K158" s="21">
        <v>156</v>
      </c>
      <c r="L158" s="5" t="s">
        <v>681</v>
      </c>
      <c r="M158" s="5" t="s">
        <v>682</v>
      </c>
      <c r="N158" s="5" t="s">
        <v>2307</v>
      </c>
      <c r="O158" s="5" t="s">
        <v>152</v>
      </c>
      <c r="P158" s="5" t="s">
        <v>6577</v>
      </c>
      <c r="Q158" s="34" t="s">
        <v>2996</v>
      </c>
      <c r="R158" s="21">
        <v>1</v>
      </c>
      <c r="S158" s="35"/>
      <c r="T158" s="35"/>
      <c r="U158" s="35"/>
      <c r="V158" s="35"/>
      <c r="W158" s="35"/>
      <c r="X158" s="35"/>
      <c r="Y158" s="35"/>
      <c r="Z158" s="35"/>
      <c r="AA158" s="5" t="s">
        <v>2310</v>
      </c>
      <c r="AB158" s="5" t="s">
        <v>6578</v>
      </c>
      <c r="AC158" s="34" t="s">
        <v>2998</v>
      </c>
      <c r="AD158" s="21">
        <v>1</v>
      </c>
    </row>
    <row r="159" spans="1:30" x14ac:dyDescent="0.3">
      <c r="A159" s="18" t="str">
        <f t="shared" ref="A159:B159" si="165">IF(AND(ISNUMBER(SEARCH("Yes",C159)),ISNUMBER(SEARCH("Yes",E159)),ISNUMBER(SEARCH("Yes",G159)),ISNUMBER(SEARCH("Yes",I159))),"Yes","No")</f>
        <v>No</v>
      </c>
      <c r="B159" s="18" t="str">
        <f t="shared" si="165"/>
        <v>No</v>
      </c>
      <c r="C159" s="15" t="str">
        <f t="shared" si="1"/>
        <v>No</v>
      </c>
      <c r="D159" s="18" t="str">
        <f t="shared" si="2"/>
        <v>No</v>
      </c>
      <c r="E159" s="18" t="str">
        <f t="shared" si="3"/>
        <v>No</v>
      </c>
      <c r="F159" s="18" t="str">
        <f t="shared" si="4"/>
        <v>No</v>
      </c>
      <c r="G159" s="18" t="str">
        <f t="shared" si="5"/>
        <v>No</v>
      </c>
      <c r="H159" s="18" t="str">
        <f t="shared" si="6"/>
        <v>No</v>
      </c>
      <c r="I159" s="18" t="str">
        <f t="shared" si="7"/>
        <v>No</v>
      </c>
      <c r="J159" s="18" t="str">
        <f t="shared" si="8"/>
        <v>No</v>
      </c>
      <c r="K159" s="21">
        <v>157</v>
      </c>
      <c r="L159" s="5" t="s">
        <v>683</v>
      </c>
      <c r="M159" s="5" t="s">
        <v>684</v>
      </c>
      <c r="N159" s="5" t="s">
        <v>2307</v>
      </c>
      <c r="O159" s="5" t="s">
        <v>152</v>
      </c>
      <c r="P159" s="5" t="s">
        <v>2313</v>
      </c>
      <c r="Q159" s="34" t="s">
        <v>6579</v>
      </c>
      <c r="R159" s="21">
        <v>1</v>
      </c>
      <c r="S159" s="35"/>
      <c r="T159" s="35"/>
      <c r="U159" s="35"/>
      <c r="V159" s="35"/>
      <c r="W159" s="35"/>
      <c r="X159" s="35"/>
      <c r="Y159" s="35"/>
      <c r="Z159" s="35"/>
      <c r="AA159" s="5" t="s">
        <v>152</v>
      </c>
      <c r="AB159" s="5" t="s">
        <v>6580</v>
      </c>
      <c r="AC159" s="34" t="s">
        <v>6581</v>
      </c>
      <c r="AD159" s="21">
        <v>1</v>
      </c>
    </row>
    <row r="160" spans="1:30" x14ac:dyDescent="0.3">
      <c r="A160" s="18" t="str">
        <f t="shared" ref="A160:B160" si="166">IF(AND(ISNUMBER(SEARCH("Yes",C160)),ISNUMBER(SEARCH("Yes",E160)),ISNUMBER(SEARCH("Yes",G160)),ISNUMBER(SEARCH("Yes",I160))),"Yes","No")</f>
        <v>No</v>
      </c>
      <c r="B160" s="18" t="str">
        <f t="shared" si="166"/>
        <v>No</v>
      </c>
      <c r="C160" s="15" t="str">
        <f t="shared" si="1"/>
        <v>No</v>
      </c>
      <c r="D160" s="18" t="str">
        <f t="shared" si="2"/>
        <v>No</v>
      </c>
      <c r="E160" s="18" t="str">
        <f t="shared" si="3"/>
        <v>No</v>
      </c>
      <c r="F160" s="18" t="str">
        <f t="shared" si="4"/>
        <v>No</v>
      </c>
      <c r="G160" s="18" t="str">
        <f t="shared" si="5"/>
        <v>No</v>
      </c>
      <c r="H160" s="18" t="str">
        <f t="shared" si="6"/>
        <v>No</v>
      </c>
      <c r="I160" s="18" t="str">
        <f t="shared" si="7"/>
        <v>Yes</v>
      </c>
      <c r="J160" s="18" t="str">
        <f t="shared" si="8"/>
        <v>Yes</v>
      </c>
      <c r="K160" s="21">
        <v>158</v>
      </c>
      <c r="L160" s="5" t="s">
        <v>685</v>
      </c>
      <c r="M160" s="5" t="s">
        <v>686</v>
      </c>
      <c r="N160" s="5" t="s">
        <v>2307</v>
      </c>
      <c r="O160" s="5" t="s">
        <v>152</v>
      </c>
      <c r="P160" s="5" t="s">
        <v>6582</v>
      </c>
      <c r="Q160" s="34" t="s">
        <v>3002</v>
      </c>
      <c r="R160" s="21">
        <v>1</v>
      </c>
      <c r="S160" s="35"/>
      <c r="T160" s="35"/>
      <c r="U160" s="35"/>
      <c r="V160" s="35"/>
      <c r="W160" s="35"/>
      <c r="X160" s="35"/>
      <c r="Y160" s="35"/>
      <c r="Z160" s="35"/>
      <c r="AA160" s="5" t="s">
        <v>24</v>
      </c>
      <c r="AB160" s="5" t="s">
        <v>3003</v>
      </c>
      <c r="AC160" s="34" t="s">
        <v>3004</v>
      </c>
      <c r="AD160" s="21">
        <v>1</v>
      </c>
    </row>
    <row r="161" spans="1:30" x14ac:dyDescent="0.3">
      <c r="A161" s="18" t="str">
        <f t="shared" ref="A161:B161" si="167">IF(AND(ISNUMBER(SEARCH("Yes",C161)),ISNUMBER(SEARCH("Yes",E161)),ISNUMBER(SEARCH("Yes",G161)),ISNUMBER(SEARCH("Yes",I161))),"Yes","No")</f>
        <v>No</v>
      </c>
      <c r="B161" s="18" t="str">
        <f t="shared" si="167"/>
        <v>No</v>
      </c>
      <c r="C161" s="15" t="str">
        <f t="shared" si="1"/>
        <v>No</v>
      </c>
      <c r="D161" s="18" t="str">
        <f t="shared" si="2"/>
        <v>No</v>
      </c>
      <c r="E161" s="18" t="str">
        <f t="shared" si="3"/>
        <v>No</v>
      </c>
      <c r="F161" s="18" t="str">
        <f t="shared" si="4"/>
        <v>No</v>
      </c>
      <c r="G161" s="18" t="str">
        <f t="shared" si="5"/>
        <v>No</v>
      </c>
      <c r="H161" s="18" t="str">
        <f t="shared" si="6"/>
        <v>No</v>
      </c>
      <c r="I161" s="18" t="str">
        <f t="shared" si="7"/>
        <v>Yes</v>
      </c>
      <c r="J161" s="18" t="str">
        <f t="shared" si="8"/>
        <v>Yes</v>
      </c>
      <c r="K161" s="21">
        <v>159</v>
      </c>
      <c r="L161" s="5" t="s">
        <v>687</v>
      </c>
      <c r="M161" s="5" t="s">
        <v>3005</v>
      </c>
      <c r="N161" s="5" t="s">
        <v>2307</v>
      </c>
      <c r="O161" s="5" t="s">
        <v>152</v>
      </c>
      <c r="P161" s="5" t="s">
        <v>4643</v>
      </c>
      <c r="Q161" s="34" t="s">
        <v>6583</v>
      </c>
      <c r="R161" s="21">
        <v>1</v>
      </c>
      <c r="S161" s="35"/>
      <c r="T161" s="35"/>
      <c r="U161" s="35"/>
      <c r="V161" s="35"/>
      <c r="W161" s="35"/>
      <c r="X161" s="35"/>
      <c r="Y161" s="35"/>
      <c r="Z161" s="35"/>
      <c r="AA161" s="5" t="s">
        <v>2310</v>
      </c>
      <c r="AB161" s="5" t="s">
        <v>6584</v>
      </c>
      <c r="AC161" s="34" t="s">
        <v>6585</v>
      </c>
      <c r="AD161" s="21">
        <v>1</v>
      </c>
    </row>
    <row r="162" spans="1:30" x14ac:dyDescent="0.3">
      <c r="A162" s="18" t="str">
        <f t="shared" ref="A162:B162" si="168">IF(AND(ISNUMBER(SEARCH("Yes",C162)),ISNUMBER(SEARCH("Yes",E162)),ISNUMBER(SEARCH("Yes",G162)),ISNUMBER(SEARCH("Yes",I162))),"Yes","No")</f>
        <v>No</v>
      </c>
      <c r="B162" s="18" t="str">
        <f t="shared" si="168"/>
        <v>No</v>
      </c>
      <c r="C162" s="15" t="str">
        <f t="shared" si="1"/>
        <v>No</v>
      </c>
      <c r="D162" s="18" t="str">
        <f t="shared" si="2"/>
        <v>No</v>
      </c>
      <c r="E162" s="18" t="str">
        <f t="shared" si="3"/>
        <v>No</v>
      </c>
      <c r="F162" s="18" t="str">
        <f t="shared" si="4"/>
        <v>No</v>
      </c>
      <c r="G162" s="18" t="str">
        <f t="shared" si="5"/>
        <v>No</v>
      </c>
      <c r="H162" s="18" t="str">
        <f t="shared" si="6"/>
        <v>No</v>
      </c>
      <c r="I162" s="18" t="str">
        <f t="shared" si="7"/>
        <v>Yes</v>
      </c>
      <c r="J162" s="18" t="str">
        <f t="shared" si="8"/>
        <v>Yes</v>
      </c>
      <c r="K162" s="21">
        <v>160</v>
      </c>
      <c r="L162" s="5" t="s">
        <v>689</v>
      </c>
      <c r="M162" s="5" t="s">
        <v>690</v>
      </c>
      <c r="N162" s="5" t="s">
        <v>2307</v>
      </c>
      <c r="O162" s="5" t="s">
        <v>152</v>
      </c>
      <c r="P162" s="5" t="s">
        <v>2321</v>
      </c>
      <c r="Q162" s="34" t="s">
        <v>6586</v>
      </c>
      <c r="R162" s="21">
        <v>1</v>
      </c>
      <c r="S162" s="35"/>
      <c r="T162" s="35"/>
      <c r="U162" s="35"/>
      <c r="V162" s="35"/>
      <c r="W162" s="35"/>
      <c r="X162" s="35"/>
      <c r="Y162" s="35"/>
      <c r="Z162" s="35"/>
      <c r="AA162" s="5" t="s">
        <v>2310</v>
      </c>
      <c r="AB162" s="5" t="s">
        <v>6587</v>
      </c>
      <c r="AC162" s="34" t="s">
        <v>6588</v>
      </c>
      <c r="AD162" s="21">
        <v>1</v>
      </c>
    </row>
    <row r="163" spans="1:30" x14ac:dyDescent="0.3">
      <c r="A163" s="18" t="str">
        <f t="shared" ref="A163:B163" si="169">IF(AND(ISNUMBER(SEARCH("Yes",C163)),ISNUMBER(SEARCH("Yes",E163)),ISNUMBER(SEARCH("Yes",G163)),ISNUMBER(SEARCH("Yes",I163))),"Yes","No")</f>
        <v>No</v>
      </c>
      <c r="B163" s="18" t="str">
        <f t="shared" si="169"/>
        <v>No</v>
      </c>
      <c r="C163" s="15" t="str">
        <f t="shared" si="1"/>
        <v>No</v>
      </c>
      <c r="D163" s="18" t="str">
        <f t="shared" si="2"/>
        <v>No</v>
      </c>
      <c r="E163" s="18" t="str">
        <f t="shared" si="3"/>
        <v>No</v>
      </c>
      <c r="F163" s="18" t="str">
        <f t="shared" si="4"/>
        <v>No</v>
      </c>
      <c r="G163" s="18" t="str">
        <f t="shared" si="5"/>
        <v>No</v>
      </c>
      <c r="H163" s="18" t="str">
        <f t="shared" si="6"/>
        <v>No</v>
      </c>
      <c r="I163" s="18" t="str">
        <f t="shared" si="7"/>
        <v>Yes</v>
      </c>
      <c r="J163" s="18" t="str">
        <f t="shared" si="8"/>
        <v>No</v>
      </c>
      <c r="K163" s="21">
        <v>161</v>
      </c>
      <c r="L163" s="5" t="s">
        <v>691</v>
      </c>
      <c r="M163" s="5" t="s">
        <v>692</v>
      </c>
      <c r="N163" s="5" t="s">
        <v>2307</v>
      </c>
      <c r="O163" s="5" t="s">
        <v>152</v>
      </c>
      <c r="P163" s="5" t="s">
        <v>3012</v>
      </c>
      <c r="Q163" s="34" t="s">
        <v>3013</v>
      </c>
      <c r="R163" s="21">
        <v>1</v>
      </c>
      <c r="S163" s="35"/>
      <c r="T163" s="35"/>
      <c r="U163" s="35"/>
      <c r="V163" s="35"/>
      <c r="W163" s="35"/>
      <c r="X163" s="35"/>
      <c r="Y163" s="35"/>
      <c r="Z163" s="35"/>
      <c r="AA163" s="5" t="s">
        <v>152</v>
      </c>
      <c r="AB163" s="5" t="s">
        <v>2848</v>
      </c>
      <c r="AC163" s="34" t="s">
        <v>2891</v>
      </c>
      <c r="AD163" s="21">
        <v>1</v>
      </c>
    </row>
    <row r="164" spans="1:30" x14ac:dyDescent="0.3">
      <c r="A164" s="18" t="str">
        <f t="shared" ref="A164:B164" si="170">IF(AND(ISNUMBER(SEARCH("Yes",C164)),ISNUMBER(SEARCH("Yes",E164)),ISNUMBER(SEARCH("Yes",G164)),ISNUMBER(SEARCH("Yes",I164))),"Yes","No")</f>
        <v>No</v>
      </c>
      <c r="B164" s="18" t="str">
        <f t="shared" si="170"/>
        <v>No</v>
      </c>
      <c r="C164" s="15" t="str">
        <f t="shared" si="1"/>
        <v>No</v>
      </c>
      <c r="D164" s="18" t="str">
        <f t="shared" si="2"/>
        <v>No</v>
      </c>
      <c r="E164" s="18" t="str">
        <f t="shared" si="3"/>
        <v>No</v>
      </c>
      <c r="F164" s="18" t="str">
        <f t="shared" si="4"/>
        <v>No</v>
      </c>
      <c r="G164" s="18" t="str">
        <f t="shared" si="5"/>
        <v>No</v>
      </c>
      <c r="H164" s="18" t="str">
        <f t="shared" si="6"/>
        <v>No</v>
      </c>
      <c r="I164" s="18" t="str">
        <f t="shared" si="7"/>
        <v>Yes</v>
      </c>
      <c r="J164" s="18" t="str">
        <f t="shared" si="8"/>
        <v>No</v>
      </c>
      <c r="K164" s="21">
        <v>162</v>
      </c>
      <c r="L164" s="5" t="s">
        <v>693</v>
      </c>
      <c r="M164" s="5" t="s">
        <v>694</v>
      </c>
      <c r="N164" s="5" t="s">
        <v>2307</v>
      </c>
      <c r="O164" s="5" t="s">
        <v>152</v>
      </c>
      <c r="P164" s="5" t="s">
        <v>6589</v>
      </c>
      <c r="Q164" s="34" t="s">
        <v>6590</v>
      </c>
      <c r="R164" s="21">
        <v>1</v>
      </c>
      <c r="S164" s="35"/>
      <c r="T164" s="35"/>
      <c r="U164" s="35"/>
      <c r="V164" s="35"/>
      <c r="W164" s="35"/>
      <c r="X164" s="35"/>
      <c r="Y164" s="35"/>
      <c r="Z164" s="35"/>
      <c r="AA164" s="5" t="s">
        <v>152</v>
      </c>
      <c r="AB164" s="5" t="s">
        <v>6591</v>
      </c>
      <c r="AC164" s="34" t="s">
        <v>6592</v>
      </c>
      <c r="AD164" s="21">
        <v>1</v>
      </c>
    </row>
    <row r="165" spans="1:30" x14ac:dyDescent="0.3">
      <c r="A165" s="18" t="str">
        <f t="shared" ref="A165:B165" si="171">IF(AND(ISNUMBER(SEARCH("Yes",C165)),ISNUMBER(SEARCH("Yes",E165)),ISNUMBER(SEARCH("Yes",G165)),ISNUMBER(SEARCH("Yes",I165))),"Yes","No")</f>
        <v>No</v>
      </c>
      <c r="B165" s="18" t="str">
        <f t="shared" si="171"/>
        <v>No</v>
      </c>
      <c r="C165" s="15" t="str">
        <f t="shared" si="1"/>
        <v>No</v>
      </c>
      <c r="D165" s="18" t="str">
        <f t="shared" si="2"/>
        <v>No</v>
      </c>
      <c r="E165" s="18" t="str">
        <f t="shared" si="3"/>
        <v>No</v>
      </c>
      <c r="F165" s="18" t="str">
        <f t="shared" si="4"/>
        <v>No</v>
      </c>
      <c r="G165" s="18" t="str">
        <f t="shared" si="5"/>
        <v>No</v>
      </c>
      <c r="H165" s="18" t="str">
        <f t="shared" si="6"/>
        <v>No</v>
      </c>
      <c r="I165" s="18" t="str">
        <f t="shared" si="7"/>
        <v>Yes</v>
      </c>
      <c r="J165" s="18" t="str">
        <f t="shared" si="8"/>
        <v>Yes</v>
      </c>
      <c r="K165" s="21">
        <v>163</v>
      </c>
      <c r="L165" s="5" t="s">
        <v>695</v>
      </c>
      <c r="M165" s="5" t="s">
        <v>696</v>
      </c>
      <c r="N165" s="5" t="s">
        <v>2307</v>
      </c>
      <c r="O165" s="5" t="s">
        <v>152</v>
      </c>
      <c r="P165" s="5" t="s">
        <v>2724</v>
      </c>
      <c r="Q165" s="34" t="s">
        <v>6593</v>
      </c>
      <c r="R165" s="21">
        <v>1</v>
      </c>
      <c r="S165" s="35"/>
      <c r="T165" s="35"/>
      <c r="U165" s="35"/>
      <c r="V165" s="35"/>
      <c r="W165" s="35"/>
      <c r="X165" s="35"/>
      <c r="Y165" s="35"/>
      <c r="Z165" s="35"/>
      <c r="AA165" s="5" t="s">
        <v>2310</v>
      </c>
      <c r="AB165" s="5" t="s">
        <v>6594</v>
      </c>
      <c r="AC165" s="34" t="s">
        <v>6595</v>
      </c>
      <c r="AD165" s="21">
        <v>1</v>
      </c>
    </row>
    <row r="166" spans="1:30" x14ac:dyDescent="0.3">
      <c r="A166" s="18" t="str">
        <f t="shared" ref="A166:B166" si="172">IF(AND(ISNUMBER(SEARCH("Yes",C166)),ISNUMBER(SEARCH("Yes",E166)),ISNUMBER(SEARCH("Yes",G166)),ISNUMBER(SEARCH("Yes",I166))),"Yes","No")</f>
        <v>No</v>
      </c>
      <c r="B166" s="18" t="str">
        <f t="shared" si="172"/>
        <v>No</v>
      </c>
      <c r="C166" s="15" t="str">
        <f t="shared" si="1"/>
        <v>No</v>
      </c>
      <c r="D166" s="18" t="str">
        <f t="shared" si="2"/>
        <v>No</v>
      </c>
      <c r="E166" s="18" t="str">
        <f t="shared" si="3"/>
        <v>No</v>
      </c>
      <c r="F166" s="18" t="str">
        <f t="shared" si="4"/>
        <v>No</v>
      </c>
      <c r="G166" s="18" t="str">
        <f t="shared" si="5"/>
        <v>No</v>
      </c>
      <c r="H166" s="18" t="str">
        <f t="shared" si="6"/>
        <v>No</v>
      </c>
      <c r="I166" s="18" t="str">
        <f t="shared" si="7"/>
        <v>No</v>
      </c>
      <c r="J166" s="18" t="str">
        <f t="shared" si="8"/>
        <v>No</v>
      </c>
      <c r="K166" s="21">
        <v>164</v>
      </c>
      <c r="L166" s="5" t="s">
        <v>697</v>
      </c>
      <c r="M166" s="5" t="s">
        <v>698</v>
      </c>
      <c r="N166" s="5" t="s">
        <v>2307</v>
      </c>
      <c r="O166" s="5" t="s">
        <v>152</v>
      </c>
      <c r="P166" s="5" t="s">
        <v>3604</v>
      </c>
      <c r="Q166" s="34" t="s">
        <v>3723</v>
      </c>
      <c r="R166" s="21">
        <v>1</v>
      </c>
      <c r="S166" s="35"/>
      <c r="T166" s="35"/>
      <c r="U166" s="35"/>
      <c r="V166" s="35"/>
      <c r="W166" s="35"/>
      <c r="X166" s="35"/>
      <c r="Y166" s="35"/>
      <c r="Z166" s="35"/>
      <c r="AA166" s="5" t="s">
        <v>152</v>
      </c>
      <c r="AB166" s="5" t="s">
        <v>6596</v>
      </c>
      <c r="AC166" s="34" t="s">
        <v>6597</v>
      </c>
      <c r="AD166" s="21">
        <v>1</v>
      </c>
    </row>
    <row r="167" spans="1:30" x14ac:dyDescent="0.3">
      <c r="A167" s="18" t="str">
        <f t="shared" ref="A167:B167" si="173">IF(AND(ISNUMBER(SEARCH("Yes",C167)),ISNUMBER(SEARCH("Yes",E167)),ISNUMBER(SEARCH("Yes",G167)),ISNUMBER(SEARCH("Yes",I167))),"Yes","No")</f>
        <v>No</v>
      </c>
      <c r="B167" s="18" t="str">
        <f t="shared" si="173"/>
        <v>No</v>
      </c>
      <c r="C167" s="15" t="str">
        <f t="shared" si="1"/>
        <v>No</v>
      </c>
      <c r="D167" s="18" t="str">
        <f t="shared" si="2"/>
        <v>No</v>
      </c>
      <c r="E167" s="18" t="str">
        <f t="shared" si="3"/>
        <v>No</v>
      </c>
      <c r="F167" s="18" t="str">
        <f t="shared" si="4"/>
        <v>No</v>
      </c>
      <c r="G167" s="18" t="str">
        <f t="shared" si="5"/>
        <v>No</v>
      </c>
      <c r="H167" s="18" t="str">
        <f t="shared" si="6"/>
        <v>No</v>
      </c>
      <c r="I167" s="18" t="str">
        <f t="shared" si="7"/>
        <v>Yes</v>
      </c>
      <c r="J167" s="18" t="str">
        <f t="shared" si="8"/>
        <v>Yes</v>
      </c>
      <c r="K167" s="21">
        <v>165</v>
      </c>
      <c r="L167" s="5" t="s">
        <v>699</v>
      </c>
      <c r="M167" s="5" t="s">
        <v>700</v>
      </c>
      <c r="N167" s="5" t="s">
        <v>2307</v>
      </c>
      <c r="O167" s="5" t="s">
        <v>152</v>
      </c>
      <c r="P167" s="5" t="s">
        <v>2537</v>
      </c>
      <c r="Q167" s="34" t="s">
        <v>3024</v>
      </c>
      <c r="R167" s="21">
        <v>1</v>
      </c>
      <c r="S167" s="35"/>
      <c r="T167" s="35"/>
      <c r="U167" s="35"/>
      <c r="V167" s="35"/>
      <c r="W167" s="35"/>
      <c r="X167" s="35"/>
      <c r="Y167" s="35"/>
      <c r="Z167" s="35"/>
      <c r="AA167" s="5" t="s">
        <v>2310</v>
      </c>
      <c r="AB167" s="5" t="s">
        <v>6598</v>
      </c>
      <c r="AC167" s="34" t="s">
        <v>3965</v>
      </c>
      <c r="AD167" s="21">
        <v>1</v>
      </c>
    </row>
    <row r="168" spans="1:30" x14ac:dyDescent="0.3">
      <c r="A168" s="18" t="str">
        <f t="shared" ref="A168:B168" si="174">IF(AND(ISNUMBER(SEARCH("Yes",C168)),ISNUMBER(SEARCH("Yes",E168)),ISNUMBER(SEARCH("Yes",G168)),ISNUMBER(SEARCH("Yes",I168))),"Yes","No")</f>
        <v>No</v>
      </c>
      <c r="B168" s="18" t="str">
        <f t="shared" si="174"/>
        <v>No</v>
      </c>
      <c r="C168" s="15" t="str">
        <f t="shared" si="1"/>
        <v>No</v>
      </c>
      <c r="D168" s="18" t="str">
        <f t="shared" si="2"/>
        <v>No</v>
      </c>
      <c r="E168" s="18" t="str">
        <f t="shared" si="3"/>
        <v>No</v>
      </c>
      <c r="F168" s="18" t="str">
        <f t="shared" si="4"/>
        <v>No</v>
      </c>
      <c r="G168" s="18" t="str">
        <f t="shared" si="5"/>
        <v>No</v>
      </c>
      <c r="H168" s="18" t="str">
        <f t="shared" si="6"/>
        <v>No</v>
      </c>
      <c r="I168" s="18" t="str">
        <f t="shared" si="7"/>
        <v>Yes</v>
      </c>
      <c r="J168" s="18" t="str">
        <f t="shared" si="8"/>
        <v>Yes</v>
      </c>
      <c r="K168" s="21">
        <v>166</v>
      </c>
      <c r="L168" s="5" t="s">
        <v>701</v>
      </c>
      <c r="M168" s="5" t="s">
        <v>702</v>
      </c>
      <c r="N168" s="5" t="s">
        <v>2307</v>
      </c>
      <c r="O168" s="5" t="s">
        <v>152</v>
      </c>
      <c r="P168" s="5" t="s">
        <v>2338</v>
      </c>
      <c r="Q168" s="34" t="s">
        <v>3027</v>
      </c>
      <c r="R168" s="21">
        <v>1</v>
      </c>
      <c r="S168" s="35"/>
      <c r="T168" s="35"/>
      <c r="U168" s="35"/>
      <c r="V168" s="35"/>
      <c r="W168" s="35"/>
      <c r="X168" s="35"/>
      <c r="Y168" s="35"/>
      <c r="Z168" s="35"/>
      <c r="AA168" s="5" t="s">
        <v>2310</v>
      </c>
      <c r="AB168" s="5" t="s">
        <v>3028</v>
      </c>
      <c r="AC168" s="34" t="s">
        <v>3029</v>
      </c>
      <c r="AD168" s="21">
        <v>1</v>
      </c>
    </row>
    <row r="169" spans="1:30" x14ac:dyDescent="0.3">
      <c r="A169" s="18" t="str">
        <f t="shared" ref="A169:B169" si="175">IF(AND(ISNUMBER(SEARCH("Yes",C169)),ISNUMBER(SEARCH("Yes",E169)),ISNUMBER(SEARCH("Yes",G169)),ISNUMBER(SEARCH("Yes",I169))),"Yes","No")</f>
        <v>No</v>
      </c>
      <c r="B169" s="18" t="str">
        <f t="shared" si="175"/>
        <v>No</v>
      </c>
      <c r="C169" s="15" t="str">
        <f t="shared" si="1"/>
        <v>No</v>
      </c>
      <c r="D169" s="18" t="str">
        <f t="shared" si="2"/>
        <v>No</v>
      </c>
      <c r="E169" s="18" t="str">
        <f t="shared" si="3"/>
        <v>No</v>
      </c>
      <c r="F169" s="18" t="str">
        <f t="shared" si="4"/>
        <v>No</v>
      </c>
      <c r="G169" s="18" t="str">
        <f t="shared" si="5"/>
        <v>No</v>
      </c>
      <c r="H169" s="18" t="str">
        <f t="shared" si="6"/>
        <v>No</v>
      </c>
      <c r="I169" s="18" t="str">
        <f t="shared" si="7"/>
        <v>Yes</v>
      </c>
      <c r="J169" s="18" t="str">
        <f t="shared" si="8"/>
        <v>Yes</v>
      </c>
      <c r="K169" s="21">
        <v>167</v>
      </c>
      <c r="L169" s="5" t="s">
        <v>703</v>
      </c>
      <c r="M169" s="5" t="s">
        <v>704</v>
      </c>
      <c r="N169" s="5" t="s">
        <v>2307</v>
      </c>
      <c r="O169" s="5" t="s">
        <v>152</v>
      </c>
      <c r="P169" s="5" t="s">
        <v>2317</v>
      </c>
      <c r="Q169" s="34" t="s">
        <v>6599</v>
      </c>
      <c r="R169" s="21">
        <v>1</v>
      </c>
      <c r="S169" s="35"/>
      <c r="T169" s="35"/>
      <c r="U169" s="35"/>
      <c r="V169" s="35"/>
      <c r="W169" s="35"/>
      <c r="X169" s="35"/>
      <c r="Y169" s="35"/>
      <c r="Z169" s="35"/>
      <c r="AA169" s="5" t="s">
        <v>2310</v>
      </c>
      <c r="AB169" s="5" t="s">
        <v>6600</v>
      </c>
      <c r="AC169" s="34" t="s">
        <v>6601</v>
      </c>
      <c r="AD169" s="21">
        <v>1</v>
      </c>
    </row>
    <row r="170" spans="1:30" x14ac:dyDescent="0.3">
      <c r="A170" s="18" t="str">
        <f t="shared" ref="A170:B170" si="176">IF(AND(ISNUMBER(SEARCH("Yes",C170)),ISNUMBER(SEARCH("Yes",E170)),ISNUMBER(SEARCH("Yes",G170)),ISNUMBER(SEARCH("Yes",I170))),"Yes","No")</f>
        <v>No</v>
      </c>
      <c r="B170" s="18" t="str">
        <f t="shared" si="176"/>
        <v>No</v>
      </c>
      <c r="C170" s="15" t="str">
        <f t="shared" si="1"/>
        <v>No</v>
      </c>
      <c r="D170" s="18" t="str">
        <f t="shared" si="2"/>
        <v>No</v>
      </c>
      <c r="E170" s="18" t="str">
        <f t="shared" si="3"/>
        <v>No</v>
      </c>
      <c r="F170" s="18" t="str">
        <f t="shared" si="4"/>
        <v>No</v>
      </c>
      <c r="G170" s="18" t="str">
        <f t="shared" si="5"/>
        <v>No</v>
      </c>
      <c r="H170" s="18" t="str">
        <f t="shared" si="6"/>
        <v>No</v>
      </c>
      <c r="I170" s="18" t="str">
        <f t="shared" si="7"/>
        <v>No</v>
      </c>
      <c r="J170" s="18" t="str">
        <f t="shared" si="8"/>
        <v>No</v>
      </c>
      <c r="K170" s="21">
        <v>168</v>
      </c>
      <c r="L170" s="5" t="s">
        <v>705</v>
      </c>
      <c r="M170" s="5" t="s">
        <v>706</v>
      </c>
      <c r="N170" s="5" t="s">
        <v>2307</v>
      </c>
      <c r="O170" s="5" t="s">
        <v>152</v>
      </c>
      <c r="P170" s="5" t="s">
        <v>3033</v>
      </c>
      <c r="Q170" s="34" t="s">
        <v>3034</v>
      </c>
      <c r="R170" s="21">
        <v>1</v>
      </c>
      <c r="S170" s="35"/>
      <c r="T170" s="35"/>
      <c r="U170" s="35"/>
      <c r="V170" s="35"/>
      <c r="W170" s="35"/>
      <c r="X170" s="35"/>
      <c r="Y170" s="35"/>
      <c r="Z170" s="35"/>
      <c r="AA170" s="5" t="s">
        <v>152</v>
      </c>
      <c r="AB170" s="5" t="s">
        <v>6602</v>
      </c>
      <c r="AC170" s="34" t="s">
        <v>6603</v>
      </c>
      <c r="AD170" s="21">
        <v>1</v>
      </c>
    </row>
    <row r="171" spans="1:30" x14ac:dyDescent="0.3">
      <c r="A171" s="18" t="str">
        <f t="shared" ref="A171:B171" si="177">IF(AND(ISNUMBER(SEARCH("Yes",C171)),ISNUMBER(SEARCH("Yes",E171)),ISNUMBER(SEARCH("Yes",G171)),ISNUMBER(SEARCH("Yes",I171))),"Yes","No")</f>
        <v>No</v>
      </c>
      <c r="B171" s="18" t="str">
        <f t="shared" si="177"/>
        <v>No</v>
      </c>
      <c r="C171" s="15" t="str">
        <f t="shared" si="1"/>
        <v>No</v>
      </c>
      <c r="D171" s="18" t="str">
        <f t="shared" si="2"/>
        <v>No</v>
      </c>
      <c r="E171" s="18" t="str">
        <f t="shared" si="3"/>
        <v>No</v>
      </c>
      <c r="F171" s="18" t="str">
        <f t="shared" si="4"/>
        <v>No</v>
      </c>
      <c r="G171" s="18" t="str">
        <f t="shared" si="5"/>
        <v>No</v>
      </c>
      <c r="H171" s="18" t="str">
        <f t="shared" si="6"/>
        <v>No</v>
      </c>
      <c r="I171" s="18" t="str">
        <f t="shared" si="7"/>
        <v>Yes</v>
      </c>
      <c r="J171" s="18" t="str">
        <f t="shared" si="8"/>
        <v>Yes</v>
      </c>
      <c r="K171" s="21">
        <v>169</v>
      </c>
      <c r="L171" s="5" t="s">
        <v>707</v>
      </c>
      <c r="M171" s="5" t="s">
        <v>708</v>
      </c>
      <c r="N171" s="5" t="s">
        <v>2307</v>
      </c>
      <c r="O171" s="5" t="s">
        <v>152</v>
      </c>
      <c r="P171" s="5" t="s">
        <v>3981</v>
      </c>
      <c r="Q171" s="34" t="s">
        <v>3038</v>
      </c>
      <c r="R171" s="21">
        <v>1</v>
      </c>
      <c r="S171" s="35"/>
      <c r="T171" s="35"/>
      <c r="U171" s="35"/>
      <c r="V171" s="35"/>
      <c r="W171" s="35"/>
      <c r="X171" s="35"/>
      <c r="Y171" s="35"/>
      <c r="Z171" s="35"/>
      <c r="AA171" s="5" t="s">
        <v>24</v>
      </c>
      <c r="AB171" s="5" t="s">
        <v>6604</v>
      </c>
      <c r="AC171" s="34" t="s">
        <v>6605</v>
      </c>
      <c r="AD171" s="21">
        <v>1</v>
      </c>
    </row>
    <row r="172" spans="1:30" x14ac:dyDescent="0.3">
      <c r="A172" s="18" t="str">
        <f t="shared" ref="A172:B172" si="178">IF(AND(ISNUMBER(SEARCH("Yes",C172)),ISNUMBER(SEARCH("Yes",E172)),ISNUMBER(SEARCH("Yes",G172)),ISNUMBER(SEARCH("Yes",I172))),"Yes","No")</f>
        <v>No</v>
      </c>
      <c r="B172" s="18" t="str">
        <f t="shared" si="178"/>
        <v>No</v>
      </c>
      <c r="C172" s="15" t="str">
        <f t="shared" si="1"/>
        <v>No</v>
      </c>
      <c r="D172" s="18" t="str">
        <f t="shared" si="2"/>
        <v>No</v>
      </c>
      <c r="E172" s="18" t="str">
        <f t="shared" si="3"/>
        <v>No</v>
      </c>
      <c r="F172" s="18" t="str">
        <f t="shared" si="4"/>
        <v>No</v>
      </c>
      <c r="G172" s="18" t="str">
        <f t="shared" si="5"/>
        <v>No</v>
      </c>
      <c r="H172" s="18" t="str">
        <f t="shared" si="6"/>
        <v>No</v>
      </c>
      <c r="I172" s="18" t="str">
        <f t="shared" si="7"/>
        <v>Yes</v>
      </c>
      <c r="J172" s="18" t="str">
        <f t="shared" si="8"/>
        <v>Yes</v>
      </c>
      <c r="K172" s="21">
        <v>170</v>
      </c>
      <c r="L172" s="5" t="s">
        <v>709</v>
      </c>
      <c r="M172" s="5" t="s">
        <v>710</v>
      </c>
      <c r="N172" s="5" t="s">
        <v>2307</v>
      </c>
      <c r="O172" s="5" t="s">
        <v>152</v>
      </c>
      <c r="P172" s="5" t="s">
        <v>2724</v>
      </c>
      <c r="Q172" s="34" t="s">
        <v>3040</v>
      </c>
      <c r="R172" s="21">
        <v>1</v>
      </c>
      <c r="S172" s="35"/>
      <c r="T172" s="35"/>
      <c r="U172" s="35"/>
      <c r="V172" s="35"/>
      <c r="W172" s="35"/>
      <c r="X172" s="35"/>
      <c r="Y172" s="35"/>
      <c r="Z172" s="35"/>
      <c r="AA172" s="5" t="s">
        <v>24</v>
      </c>
      <c r="AB172" s="5" t="s">
        <v>5345</v>
      </c>
      <c r="AC172" s="34" t="s">
        <v>6606</v>
      </c>
      <c r="AD172" s="21">
        <v>1</v>
      </c>
    </row>
    <row r="173" spans="1:30" x14ac:dyDescent="0.3">
      <c r="A173" s="18" t="str">
        <f t="shared" ref="A173:B173" si="179">IF(AND(ISNUMBER(SEARCH("Yes",C173)),ISNUMBER(SEARCH("Yes",E173)),ISNUMBER(SEARCH("Yes",G173)),ISNUMBER(SEARCH("Yes",I173))),"Yes","No")</f>
        <v>No</v>
      </c>
      <c r="B173" s="18" t="str">
        <f t="shared" si="179"/>
        <v>No</v>
      </c>
      <c r="C173" s="15" t="str">
        <f t="shared" si="1"/>
        <v>No</v>
      </c>
      <c r="D173" s="18" t="str">
        <f t="shared" si="2"/>
        <v>No</v>
      </c>
      <c r="E173" s="18" t="str">
        <f t="shared" si="3"/>
        <v>No</v>
      </c>
      <c r="F173" s="18" t="str">
        <f t="shared" si="4"/>
        <v>No</v>
      </c>
      <c r="G173" s="18" t="str">
        <f t="shared" si="5"/>
        <v>No</v>
      </c>
      <c r="H173" s="18" t="str">
        <f t="shared" si="6"/>
        <v>No</v>
      </c>
      <c r="I173" s="18" t="str">
        <f t="shared" si="7"/>
        <v>Yes</v>
      </c>
      <c r="J173" s="18" t="str">
        <f t="shared" si="8"/>
        <v>Yes</v>
      </c>
      <c r="K173" s="21">
        <v>171</v>
      </c>
      <c r="L173" s="5" t="s">
        <v>711</v>
      </c>
      <c r="M173" s="5" t="s">
        <v>712</v>
      </c>
      <c r="N173" s="5" t="s">
        <v>2307</v>
      </c>
      <c r="O173" s="5" t="s">
        <v>152</v>
      </c>
      <c r="P173" s="5" t="s">
        <v>6607</v>
      </c>
      <c r="Q173" s="34" t="s">
        <v>6608</v>
      </c>
      <c r="R173" s="21">
        <v>1</v>
      </c>
      <c r="S173" s="35"/>
      <c r="T173" s="35"/>
      <c r="U173" s="35"/>
      <c r="V173" s="35"/>
      <c r="W173" s="35"/>
      <c r="X173" s="35"/>
      <c r="Y173" s="35"/>
      <c r="Z173" s="35"/>
      <c r="AA173" s="5" t="s">
        <v>2310</v>
      </c>
      <c r="AB173" s="5" t="s">
        <v>3294</v>
      </c>
      <c r="AC173" s="34" t="s">
        <v>3125</v>
      </c>
      <c r="AD173" s="21">
        <v>1</v>
      </c>
    </row>
    <row r="174" spans="1:30" x14ac:dyDescent="0.3">
      <c r="A174" s="18" t="str">
        <f t="shared" ref="A174:B174" si="180">IF(AND(ISNUMBER(SEARCH("Yes",C174)),ISNUMBER(SEARCH("Yes",E174)),ISNUMBER(SEARCH("Yes",G174)),ISNUMBER(SEARCH("Yes",I174))),"Yes","No")</f>
        <v>No</v>
      </c>
      <c r="B174" s="18" t="str">
        <f t="shared" si="180"/>
        <v>No</v>
      </c>
      <c r="C174" s="15" t="str">
        <f t="shared" si="1"/>
        <v>No</v>
      </c>
      <c r="D174" s="18" t="str">
        <f t="shared" si="2"/>
        <v>No</v>
      </c>
      <c r="E174" s="18" t="str">
        <f t="shared" si="3"/>
        <v>No</v>
      </c>
      <c r="F174" s="18" t="str">
        <f t="shared" si="4"/>
        <v>No</v>
      </c>
      <c r="G174" s="18" t="str">
        <f t="shared" si="5"/>
        <v>No</v>
      </c>
      <c r="H174" s="18" t="str">
        <f t="shared" si="6"/>
        <v>No</v>
      </c>
      <c r="I174" s="18" t="str">
        <f t="shared" si="7"/>
        <v>Yes</v>
      </c>
      <c r="J174" s="18" t="str">
        <f t="shared" si="8"/>
        <v>Yes</v>
      </c>
      <c r="K174" s="21">
        <v>172</v>
      </c>
      <c r="L174" s="5" t="s">
        <v>713</v>
      </c>
      <c r="M174" s="5" t="s">
        <v>714</v>
      </c>
      <c r="N174" s="5" t="s">
        <v>2307</v>
      </c>
      <c r="O174" s="5" t="s">
        <v>152</v>
      </c>
      <c r="P174" s="5" t="s">
        <v>3047</v>
      </c>
      <c r="Q174" s="34" t="s">
        <v>4334</v>
      </c>
      <c r="R174" s="21">
        <v>1</v>
      </c>
      <c r="S174" s="35"/>
      <c r="T174" s="35"/>
      <c r="U174" s="35"/>
      <c r="V174" s="35"/>
      <c r="W174" s="35"/>
      <c r="X174" s="35"/>
      <c r="Y174" s="35"/>
      <c r="Z174" s="35"/>
      <c r="AA174" s="5" t="s">
        <v>2310</v>
      </c>
      <c r="AB174" s="5" t="s">
        <v>6609</v>
      </c>
      <c r="AC174" s="34" t="s">
        <v>6610</v>
      </c>
      <c r="AD174" s="21">
        <v>1</v>
      </c>
    </row>
    <row r="175" spans="1:30" x14ac:dyDescent="0.3">
      <c r="A175" s="18" t="str">
        <f t="shared" ref="A175:B175" si="181">IF(AND(ISNUMBER(SEARCH("Yes",C175)),ISNUMBER(SEARCH("Yes",E175)),ISNUMBER(SEARCH("Yes",G175)),ISNUMBER(SEARCH("Yes",I175))),"Yes","No")</f>
        <v>No</v>
      </c>
      <c r="B175" s="18" t="str">
        <f t="shared" si="181"/>
        <v>No</v>
      </c>
      <c r="C175" s="15" t="str">
        <f t="shared" si="1"/>
        <v>No</v>
      </c>
      <c r="D175" s="18" t="str">
        <f t="shared" si="2"/>
        <v>No</v>
      </c>
      <c r="E175" s="18" t="str">
        <f t="shared" si="3"/>
        <v>No</v>
      </c>
      <c r="F175" s="18" t="str">
        <f t="shared" si="4"/>
        <v>No</v>
      </c>
      <c r="G175" s="18" t="str">
        <f t="shared" si="5"/>
        <v>No</v>
      </c>
      <c r="H175" s="18" t="str">
        <f t="shared" si="6"/>
        <v>No</v>
      </c>
      <c r="I175" s="18" t="str">
        <f t="shared" si="7"/>
        <v>Yes</v>
      </c>
      <c r="J175" s="18" t="str">
        <f t="shared" si="8"/>
        <v>Yes</v>
      </c>
      <c r="K175" s="21">
        <v>173</v>
      </c>
      <c r="L175" s="5" t="s">
        <v>715</v>
      </c>
      <c r="M175" s="5" t="s">
        <v>716</v>
      </c>
      <c r="N175" s="5" t="s">
        <v>2307</v>
      </c>
      <c r="O175" s="5" t="s">
        <v>152</v>
      </c>
      <c r="P175" s="5" t="s">
        <v>3381</v>
      </c>
      <c r="Q175" s="34" t="s">
        <v>6611</v>
      </c>
      <c r="R175" s="21">
        <v>1</v>
      </c>
      <c r="S175" s="35"/>
      <c r="T175" s="35"/>
      <c r="U175" s="35"/>
      <c r="V175" s="35"/>
      <c r="W175" s="35"/>
      <c r="X175" s="35"/>
      <c r="Y175" s="35"/>
      <c r="Z175" s="35"/>
      <c r="AA175" s="5" t="s">
        <v>24</v>
      </c>
      <c r="AB175" s="5" t="s">
        <v>6612</v>
      </c>
      <c r="AC175" s="34" t="s">
        <v>6613</v>
      </c>
      <c r="AD175" s="21">
        <v>1</v>
      </c>
    </row>
    <row r="176" spans="1:30" x14ac:dyDescent="0.3">
      <c r="A176" s="18" t="str">
        <f t="shared" ref="A176:B176" si="182">IF(AND(ISNUMBER(SEARCH("Yes",C176)),ISNUMBER(SEARCH("Yes",E176)),ISNUMBER(SEARCH("Yes",G176)),ISNUMBER(SEARCH("Yes",I176))),"Yes","No")</f>
        <v>No</v>
      </c>
      <c r="B176" s="18" t="str">
        <f t="shared" si="182"/>
        <v>No</v>
      </c>
      <c r="C176" s="15" t="str">
        <f t="shared" si="1"/>
        <v>No</v>
      </c>
      <c r="D176" s="18" t="str">
        <f t="shared" si="2"/>
        <v>No</v>
      </c>
      <c r="E176" s="18" t="str">
        <f t="shared" si="3"/>
        <v>No</v>
      </c>
      <c r="F176" s="18" t="str">
        <f t="shared" si="4"/>
        <v>No</v>
      </c>
      <c r="G176" s="18" t="str">
        <f t="shared" si="5"/>
        <v>No</v>
      </c>
      <c r="H176" s="18" t="str">
        <f t="shared" si="6"/>
        <v>No</v>
      </c>
      <c r="I176" s="18" t="str">
        <f t="shared" si="7"/>
        <v>Yes</v>
      </c>
      <c r="J176" s="18" t="str">
        <f t="shared" si="8"/>
        <v>Yes</v>
      </c>
      <c r="K176" s="21">
        <v>174</v>
      </c>
      <c r="L176" s="5" t="s">
        <v>717</v>
      </c>
      <c r="M176" s="5" t="s">
        <v>718</v>
      </c>
      <c r="N176" s="5" t="s">
        <v>2307</v>
      </c>
      <c r="O176" s="5" t="s">
        <v>152</v>
      </c>
      <c r="P176" s="5" t="s">
        <v>2449</v>
      </c>
      <c r="Q176" s="34" t="s">
        <v>6614</v>
      </c>
      <c r="R176" s="21">
        <v>1</v>
      </c>
      <c r="S176" s="35"/>
      <c r="T176" s="35"/>
      <c r="U176" s="35"/>
      <c r="V176" s="35"/>
      <c r="W176" s="35"/>
      <c r="X176" s="35"/>
      <c r="Y176" s="35"/>
      <c r="Z176" s="35"/>
      <c r="AA176" s="5" t="s">
        <v>24</v>
      </c>
      <c r="AB176" s="5" t="s">
        <v>3057</v>
      </c>
      <c r="AC176" s="34" t="s">
        <v>3058</v>
      </c>
      <c r="AD176" s="21">
        <v>1</v>
      </c>
    </row>
    <row r="177" spans="1:30" x14ac:dyDescent="0.3">
      <c r="A177" s="18" t="str">
        <f t="shared" ref="A177:B177" si="183">IF(AND(ISNUMBER(SEARCH("Yes",C177)),ISNUMBER(SEARCH("Yes",E177)),ISNUMBER(SEARCH("Yes",G177)),ISNUMBER(SEARCH("Yes",I177))),"Yes","No")</f>
        <v>No</v>
      </c>
      <c r="B177" s="18" t="str">
        <f t="shared" si="183"/>
        <v>No</v>
      </c>
      <c r="C177" s="15" t="str">
        <f t="shared" si="1"/>
        <v>No</v>
      </c>
      <c r="D177" s="18" t="str">
        <f t="shared" si="2"/>
        <v>No</v>
      </c>
      <c r="E177" s="18" t="str">
        <f t="shared" si="3"/>
        <v>No</v>
      </c>
      <c r="F177" s="18" t="str">
        <f t="shared" si="4"/>
        <v>No</v>
      </c>
      <c r="G177" s="18" t="str">
        <f t="shared" si="5"/>
        <v>No</v>
      </c>
      <c r="H177" s="18" t="str">
        <f t="shared" si="6"/>
        <v>No</v>
      </c>
      <c r="I177" s="18" t="str">
        <f t="shared" si="7"/>
        <v>Yes</v>
      </c>
      <c r="J177" s="18" t="str">
        <f t="shared" si="8"/>
        <v>No</v>
      </c>
      <c r="K177" s="21">
        <v>175</v>
      </c>
      <c r="L177" s="5" t="s">
        <v>719</v>
      </c>
      <c r="M177" s="5" t="s">
        <v>720</v>
      </c>
      <c r="N177" s="5" t="s">
        <v>2307</v>
      </c>
      <c r="O177" s="5" t="s">
        <v>152</v>
      </c>
      <c r="P177" s="5" t="s">
        <v>6615</v>
      </c>
      <c r="Q177" s="34" t="s">
        <v>6616</v>
      </c>
      <c r="R177" s="21">
        <v>1</v>
      </c>
      <c r="S177" s="35"/>
      <c r="T177" s="35"/>
      <c r="U177" s="35"/>
      <c r="V177" s="35"/>
      <c r="W177" s="35"/>
      <c r="X177" s="35"/>
      <c r="Y177" s="35"/>
      <c r="Z177" s="35"/>
      <c r="AA177" s="5" t="s">
        <v>152</v>
      </c>
      <c r="AB177" s="5" t="s">
        <v>2931</v>
      </c>
      <c r="AC177" s="34" t="s">
        <v>3241</v>
      </c>
      <c r="AD177" s="21">
        <v>1</v>
      </c>
    </row>
    <row r="178" spans="1:30" x14ac:dyDescent="0.3">
      <c r="A178" s="18" t="str">
        <f t="shared" ref="A178:B178" si="184">IF(AND(ISNUMBER(SEARCH("Yes",C178)),ISNUMBER(SEARCH("Yes",E178)),ISNUMBER(SEARCH("Yes",G178)),ISNUMBER(SEARCH("Yes",I178))),"Yes","No")</f>
        <v>No</v>
      </c>
      <c r="B178" s="18" t="str">
        <f t="shared" si="184"/>
        <v>No</v>
      </c>
      <c r="C178" s="15" t="str">
        <f t="shared" si="1"/>
        <v>No</v>
      </c>
      <c r="D178" s="18" t="str">
        <f t="shared" si="2"/>
        <v>No</v>
      </c>
      <c r="E178" s="18" t="str">
        <f t="shared" si="3"/>
        <v>No</v>
      </c>
      <c r="F178" s="18" t="str">
        <f t="shared" si="4"/>
        <v>No</v>
      </c>
      <c r="G178" s="18" t="str">
        <f t="shared" si="5"/>
        <v>No</v>
      </c>
      <c r="H178" s="18" t="str">
        <f t="shared" si="6"/>
        <v>No</v>
      </c>
      <c r="I178" s="18" t="str">
        <f t="shared" si="7"/>
        <v>Yes</v>
      </c>
      <c r="J178" s="18" t="str">
        <f t="shared" si="8"/>
        <v>Yes</v>
      </c>
      <c r="K178" s="21">
        <v>176</v>
      </c>
      <c r="L178" s="5" t="s">
        <v>721</v>
      </c>
      <c r="M178" s="5" t="s">
        <v>722</v>
      </c>
      <c r="N178" s="5" t="s">
        <v>2307</v>
      </c>
      <c r="O178" s="5" t="s">
        <v>152</v>
      </c>
      <c r="P178" s="5" t="s">
        <v>2325</v>
      </c>
      <c r="Q178" s="34" t="s">
        <v>3062</v>
      </c>
      <c r="R178" s="21">
        <v>1</v>
      </c>
      <c r="S178" s="35"/>
      <c r="T178" s="35"/>
      <c r="U178" s="35"/>
      <c r="V178" s="35"/>
      <c r="W178" s="35"/>
      <c r="X178" s="35"/>
      <c r="Y178" s="35"/>
      <c r="Z178" s="35"/>
      <c r="AA178" s="5" t="s">
        <v>2310</v>
      </c>
      <c r="AB178" s="5" t="s">
        <v>3063</v>
      </c>
      <c r="AC178" s="34" t="s">
        <v>3064</v>
      </c>
      <c r="AD178" s="21">
        <v>1</v>
      </c>
    </row>
    <row r="179" spans="1:30" x14ac:dyDescent="0.3">
      <c r="A179" s="18" t="str">
        <f t="shared" ref="A179:B179" si="185">IF(AND(ISNUMBER(SEARCH("Yes",C179)),ISNUMBER(SEARCH("Yes",E179)),ISNUMBER(SEARCH("Yes",G179)),ISNUMBER(SEARCH("Yes",I179))),"Yes","No")</f>
        <v>No</v>
      </c>
      <c r="B179" s="18" t="str">
        <f t="shared" si="185"/>
        <v>No</v>
      </c>
      <c r="C179" s="15" t="str">
        <f t="shared" si="1"/>
        <v>No</v>
      </c>
      <c r="D179" s="18" t="str">
        <f t="shared" si="2"/>
        <v>No</v>
      </c>
      <c r="E179" s="18" t="str">
        <f t="shared" si="3"/>
        <v>No</v>
      </c>
      <c r="F179" s="18" t="str">
        <f t="shared" si="4"/>
        <v>No</v>
      </c>
      <c r="G179" s="18" t="str">
        <f t="shared" si="5"/>
        <v>No</v>
      </c>
      <c r="H179" s="18" t="str">
        <f t="shared" si="6"/>
        <v>No</v>
      </c>
      <c r="I179" s="18" t="str">
        <f t="shared" si="7"/>
        <v>Yes</v>
      </c>
      <c r="J179" s="18" t="str">
        <f t="shared" si="8"/>
        <v>Yes</v>
      </c>
      <c r="K179" s="21">
        <v>177</v>
      </c>
      <c r="L179" s="5" t="s">
        <v>723</v>
      </c>
      <c r="M179" s="5" t="s">
        <v>724</v>
      </c>
      <c r="N179" s="5" t="s">
        <v>2307</v>
      </c>
      <c r="O179" s="5" t="s">
        <v>152</v>
      </c>
      <c r="P179" s="5" t="s">
        <v>2325</v>
      </c>
      <c r="Q179" s="34" t="s">
        <v>6617</v>
      </c>
      <c r="R179" s="21">
        <v>1</v>
      </c>
      <c r="S179" s="35"/>
      <c r="T179" s="35"/>
      <c r="U179" s="35"/>
      <c r="V179" s="35"/>
      <c r="W179" s="35"/>
      <c r="X179" s="35"/>
      <c r="Y179" s="35"/>
      <c r="Z179" s="35"/>
      <c r="AA179" s="5" t="s">
        <v>2310</v>
      </c>
      <c r="AB179" s="5" t="s">
        <v>5771</v>
      </c>
      <c r="AC179" s="34" t="s">
        <v>2599</v>
      </c>
      <c r="AD179" s="21">
        <v>1</v>
      </c>
    </row>
    <row r="180" spans="1:30" x14ac:dyDescent="0.3">
      <c r="A180" s="18" t="str">
        <f t="shared" ref="A180:B180" si="186">IF(AND(ISNUMBER(SEARCH("Yes",C180)),ISNUMBER(SEARCH("Yes",E180)),ISNUMBER(SEARCH("Yes",G180)),ISNUMBER(SEARCH("Yes",I180))),"Yes","No")</f>
        <v>No</v>
      </c>
      <c r="B180" s="18" t="str">
        <f t="shared" si="186"/>
        <v>No</v>
      </c>
      <c r="C180" s="15" t="str">
        <f t="shared" si="1"/>
        <v>No</v>
      </c>
      <c r="D180" s="18" t="str">
        <f t="shared" si="2"/>
        <v>No</v>
      </c>
      <c r="E180" s="18" t="str">
        <f t="shared" si="3"/>
        <v>No</v>
      </c>
      <c r="F180" s="18" t="str">
        <f t="shared" si="4"/>
        <v>No</v>
      </c>
      <c r="G180" s="18" t="str">
        <f t="shared" si="5"/>
        <v>No</v>
      </c>
      <c r="H180" s="18" t="str">
        <f t="shared" si="6"/>
        <v>No</v>
      </c>
      <c r="I180" s="18" t="str">
        <f t="shared" si="7"/>
        <v>Yes</v>
      </c>
      <c r="J180" s="18" t="str">
        <f t="shared" si="8"/>
        <v>Yes</v>
      </c>
      <c r="K180" s="21">
        <v>178</v>
      </c>
      <c r="L180" s="5" t="s">
        <v>725</v>
      </c>
      <c r="M180" s="5" t="s">
        <v>726</v>
      </c>
      <c r="N180" s="5" t="s">
        <v>2307</v>
      </c>
      <c r="O180" s="5" t="s">
        <v>152</v>
      </c>
      <c r="P180" s="5" t="s">
        <v>2537</v>
      </c>
      <c r="Q180" s="34" t="s">
        <v>6618</v>
      </c>
      <c r="R180" s="21">
        <v>1</v>
      </c>
      <c r="S180" s="35"/>
      <c r="T180" s="35"/>
      <c r="U180" s="35"/>
      <c r="V180" s="35"/>
      <c r="W180" s="35"/>
      <c r="X180" s="35"/>
      <c r="Y180" s="35"/>
      <c r="Z180" s="35"/>
      <c r="AA180" s="5" t="s">
        <v>2310</v>
      </c>
      <c r="AB180" s="5" t="s">
        <v>6619</v>
      </c>
      <c r="AC180" s="34" t="s">
        <v>6620</v>
      </c>
      <c r="AD180" s="21">
        <v>1</v>
      </c>
    </row>
    <row r="181" spans="1:30" x14ac:dyDescent="0.3">
      <c r="A181" s="18" t="str">
        <f t="shared" ref="A181:B181" si="187">IF(AND(ISNUMBER(SEARCH("Yes",C181)),ISNUMBER(SEARCH("Yes",E181)),ISNUMBER(SEARCH("Yes",G181)),ISNUMBER(SEARCH("Yes",I181))),"Yes","No")</f>
        <v>No</v>
      </c>
      <c r="B181" s="18" t="str">
        <f t="shared" si="187"/>
        <v>No</v>
      </c>
      <c r="C181" s="15" t="str">
        <f t="shared" si="1"/>
        <v>No</v>
      </c>
      <c r="D181" s="18" t="str">
        <f t="shared" si="2"/>
        <v>No</v>
      </c>
      <c r="E181" s="18" t="str">
        <f t="shared" si="3"/>
        <v>No</v>
      </c>
      <c r="F181" s="18" t="str">
        <f t="shared" si="4"/>
        <v>No</v>
      </c>
      <c r="G181" s="18" t="str">
        <f t="shared" si="5"/>
        <v>No</v>
      </c>
      <c r="H181" s="18" t="str">
        <f t="shared" si="6"/>
        <v>No</v>
      </c>
      <c r="I181" s="18" t="str">
        <f t="shared" si="7"/>
        <v>Yes</v>
      </c>
      <c r="J181" s="18" t="str">
        <f t="shared" si="8"/>
        <v>Yes</v>
      </c>
      <c r="K181" s="21">
        <v>179</v>
      </c>
      <c r="L181" s="5" t="s">
        <v>727</v>
      </c>
      <c r="M181" s="5" t="s">
        <v>728</v>
      </c>
      <c r="N181" s="5" t="s">
        <v>2307</v>
      </c>
      <c r="O181" s="5" t="s">
        <v>152</v>
      </c>
      <c r="P181" s="5" t="s">
        <v>2739</v>
      </c>
      <c r="Q181" s="34" t="s">
        <v>6621</v>
      </c>
      <c r="R181" s="21">
        <v>1</v>
      </c>
      <c r="S181" s="35"/>
      <c r="T181" s="35"/>
      <c r="U181" s="35"/>
      <c r="V181" s="35"/>
      <c r="W181" s="35"/>
      <c r="X181" s="35"/>
      <c r="Y181" s="35"/>
      <c r="Z181" s="35"/>
      <c r="AA181" s="5" t="s">
        <v>2310</v>
      </c>
      <c r="AB181" s="5" t="s">
        <v>6622</v>
      </c>
      <c r="AC181" s="34" t="s">
        <v>6623</v>
      </c>
      <c r="AD181" s="21">
        <v>1</v>
      </c>
    </row>
    <row r="182" spans="1:30" x14ac:dyDescent="0.3">
      <c r="A182" s="18" t="str">
        <f t="shared" ref="A182:B182" si="188">IF(AND(ISNUMBER(SEARCH("Yes",C182)),ISNUMBER(SEARCH("Yes",E182)),ISNUMBER(SEARCH("Yes",G182)),ISNUMBER(SEARCH("Yes",I182))),"Yes","No")</f>
        <v>No</v>
      </c>
      <c r="B182" s="18" t="str">
        <f t="shared" si="188"/>
        <v>No</v>
      </c>
      <c r="C182" s="15" t="str">
        <f t="shared" si="1"/>
        <v>No</v>
      </c>
      <c r="D182" s="18" t="str">
        <f t="shared" si="2"/>
        <v>No</v>
      </c>
      <c r="E182" s="18" t="str">
        <f t="shared" si="3"/>
        <v>No</v>
      </c>
      <c r="F182" s="18" t="str">
        <f t="shared" si="4"/>
        <v>No</v>
      </c>
      <c r="G182" s="18" t="str">
        <f t="shared" si="5"/>
        <v>No</v>
      </c>
      <c r="H182" s="18" t="str">
        <f t="shared" si="6"/>
        <v>No</v>
      </c>
      <c r="I182" s="18" t="str">
        <f t="shared" si="7"/>
        <v>Yes</v>
      </c>
      <c r="J182" s="18" t="str">
        <f t="shared" si="8"/>
        <v>Yes</v>
      </c>
      <c r="K182" s="21">
        <v>180</v>
      </c>
      <c r="L182" s="5" t="s">
        <v>729</v>
      </c>
      <c r="M182" s="5" t="s">
        <v>730</v>
      </c>
      <c r="N182" s="5" t="s">
        <v>2307</v>
      </c>
      <c r="O182" s="5" t="s">
        <v>152</v>
      </c>
      <c r="P182" s="5" t="s">
        <v>2537</v>
      </c>
      <c r="Q182" s="34" t="s">
        <v>3073</v>
      </c>
      <c r="R182" s="21">
        <v>1</v>
      </c>
      <c r="S182" s="35"/>
      <c r="T182" s="35"/>
      <c r="U182" s="35"/>
      <c r="V182" s="35"/>
      <c r="W182" s="35"/>
      <c r="X182" s="35"/>
      <c r="Y182" s="35"/>
      <c r="Z182" s="35"/>
      <c r="AA182" s="5" t="s">
        <v>24</v>
      </c>
      <c r="AB182" s="5" t="s">
        <v>2874</v>
      </c>
      <c r="AC182" s="34" t="s">
        <v>6624</v>
      </c>
      <c r="AD182" s="21">
        <v>1</v>
      </c>
    </row>
    <row r="183" spans="1:30" x14ac:dyDescent="0.3">
      <c r="A183" s="18" t="str">
        <f t="shared" ref="A183:B183" si="189">IF(AND(ISNUMBER(SEARCH("Yes",C183)),ISNUMBER(SEARCH("Yes",E183)),ISNUMBER(SEARCH("Yes",G183)),ISNUMBER(SEARCH("Yes",I183))),"Yes","No")</f>
        <v>Yes</v>
      </c>
      <c r="B183" s="18" t="str">
        <f t="shared" si="189"/>
        <v>Yes</v>
      </c>
      <c r="C183" s="15" t="str">
        <f t="shared" si="1"/>
        <v>Yes</v>
      </c>
      <c r="D183" s="18" t="str">
        <f t="shared" si="2"/>
        <v>Yes</v>
      </c>
      <c r="E183" s="18" t="str">
        <f t="shared" si="3"/>
        <v>Yes</v>
      </c>
      <c r="F183" s="18" t="str">
        <f t="shared" si="4"/>
        <v>Yes</v>
      </c>
      <c r="G183" s="18" t="str">
        <f t="shared" si="5"/>
        <v>Yes</v>
      </c>
      <c r="H183" s="18" t="str">
        <f t="shared" si="6"/>
        <v>Yes</v>
      </c>
      <c r="I183" s="18" t="str">
        <f t="shared" si="7"/>
        <v>Yes</v>
      </c>
      <c r="J183" s="18" t="str">
        <f t="shared" si="8"/>
        <v>Yes</v>
      </c>
      <c r="K183" s="21">
        <v>181</v>
      </c>
      <c r="L183" s="5" t="s">
        <v>59</v>
      </c>
      <c r="M183" s="5" t="s">
        <v>60</v>
      </c>
      <c r="N183" s="5" t="s">
        <v>2307</v>
      </c>
      <c r="O183" s="5" t="s">
        <v>2310</v>
      </c>
      <c r="P183" s="5" t="s">
        <v>6625</v>
      </c>
      <c r="Q183" s="34" t="s">
        <v>6626</v>
      </c>
      <c r="R183" s="21">
        <v>1</v>
      </c>
      <c r="S183" s="5" t="s">
        <v>2310</v>
      </c>
      <c r="T183" s="5" t="s">
        <v>6627</v>
      </c>
      <c r="U183" s="34" t="s">
        <v>6628</v>
      </c>
      <c r="V183" s="21">
        <v>1</v>
      </c>
      <c r="W183" s="5" t="s">
        <v>24</v>
      </c>
      <c r="X183" s="5" t="s">
        <v>6629</v>
      </c>
      <c r="Y183" s="34" t="s">
        <v>6630</v>
      </c>
      <c r="Z183" s="21">
        <v>1</v>
      </c>
      <c r="AA183" s="5" t="s">
        <v>24</v>
      </c>
      <c r="AB183" s="5" t="s">
        <v>3108</v>
      </c>
      <c r="AC183" s="34" t="s">
        <v>3109</v>
      </c>
      <c r="AD183" s="21">
        <v>1</v>
      </c>
    </row>
    <row r="184" spans="1:30" x14ac:dyDescent="0.3">
      <c r="A184" s="18" t="str">
        <f t="shared" ref="A184:B184" si="190">IF(AND(ISNUMBER(SEARCH("Yes",C184)),ISNUMBER(SEARCH("Yes",E184)),ISNUMBER(SEARCH("Yes",G184)),ISNUMBER(SEARCH("Yes",I184))),"Yes","No")</f>
        <v>No</v>
      </c>
      <c r="B184" s="18" t="str">
        <f t="shared" si="190"/>
        <v>No</v>
      </c>
      <c r="C184" s="15" t="str">
        <f t="shared" si="1"/>
        <v>No</v>
      </c>
      <c r="D184" s="18" t="str">
        <f t="shared" si="2"/>
        <v>No</v>
      </c>
      <c r="E184" s="18" t="str">
        <f t="shared" si="3"/>
        <v>No</v>
      </c>
      <c r="F184" s="18" t="str">
        <f t="shared" si="4"/>
        <v>No</v>
      </c>
      <c r="G184" s="18" t="str">
        <f t="shared" si="5"/>
        <v>No</v>
      </c>
      <c r="H184" s="18" t="str">
        <f t="shared" si="6"/>
        <v>No</v>
      </c>
      <c r="I184" s="18" t="str">
        <f t="shared" si="7"/>
        <v>Yes</v>
      </c>
      <c r="J184" s="18" t="str">
        <f t="shared" si="8"/>
        <v>Yes</v>
      </c>
      <c r="K184" s="21">
        <v>182</v>
      </c>
      <c r="L184" s="5" t="s">
        <v>731</v>
      </c>
      <c r="M184" s="5" t="s">
        <v>732</v>
      </c>
      <c r="N184" s="5" t="s">
        <v>2307</v>
      </c>
      <c r="O184" s="5" t="s">
        <v>152</v>
      </c>
      <c r="P184" s="5" t="s">
        <v>2321</v>
      </c>
      <c r="Q184" s="34" t="s">
        <v>2597</v>
      </c>
      <c r="R184" s="21">
        <v>1</v>
      </c>
      <c r="S184" s="35"/>
      <c r="T184" s="35"/>
      <c r="U184" s="35"/>
      <c r="V184" s="35"/>
      <c r="W184" s="35"/>
      <c r="X184" s="35"/>
      <c r="Y184" s="35"/>
      <c r="Z184" s="35"/>
      <c r="AA184" s="5" t="s">
        <v>24</v>
      </c>
      <c r="AB184" s="5" t="s">
        <v>6631</v>
      </c>
      <c r="AC184" s="34" t="s">
        <v>2734</v>
      </c>
      <c r="AD184" s="21">
        <v>1</v>
      </c>
    </row>
    <row r="185" spans="1:30" x14ac:dyDescent="0.3">
      <c r="A185" s="18" t="str">
        <f t="shared" ref="A185:B185" si="191">IF(AND(ISNUMBER(SEARCH("Yes",C185)),ISNUMBER(SEARCH("Yes",E185)),ISNUMBER(SEARCH("Yes",G185)),ISNUMBER(SEARCH("Yes",I185))),"Yes","No")</f>
        <v>Yes</v>
      </c>
      <c r="B185" s="18" t="str">
        <f t="shared" si="191"/>
        <v>Yes</v>
      </c>
      <c r="C185" s="15" t="str">
        <f t="shared" si="1"/>
        <v>Yes</v>
      </c>
      <c r="D185" s="18" t="str">
        <f t="shared" si="2"/>
        <v>Yes</v>
      </c>
      <c r="E185" s="18" t="str">
        <f t="shared" si="3"/>
        <v>Yes</v>
      </c>
      <c r="F185" s="18" t="str">
        <f t="shared" si="4"/>
        <v>Yes</v>
      </c>
      <c r="G185" s="18" t="str">
        <f t="shared" si="5"/>
        <v>Yes</v>
      </c>
      <c r="H185" s="18" t="str">
        <f t="shared" si="6"/>
        <v>Yes</v>
      </c>
      <c r="I185" s="18" t="str">
        <f t="shared" si="7"/>
        <v>Yes</v>
      </c>
      <c r="J185" s="18" t="str">
        <f t="shared" si="8"/>
        <v>Yes</v>
      </c>
      <c r="K185" s="21">
        <v>183</v>
      </c>
      <c r="L185" s="5" t="s">
        <v>233</v>
      </c>
      <c r="M185" s="5" t="s">
        <v>234</v>
      </c>
      <c r="N185" s="5" t="s">
        <v>2307</v>
      </c>
      <c r="O185" s="5" t="s">
        <v>24</v>
      </c>
      <c r="P185" s="5" t="s">
        <v>6632</v>
      </c>
      <c r="Q185" s="34" t="s">
        <v>6633</v>
      </c>
      <c r="R185" s="21">
        <v>1</v>
      </c>
      <c r="S185" s="5" t="s">
        <v>24</v>
      </c>
      <c r="T185" s="5" t="s">
        <v>6634</v>
      </c>
      <c r="U185" s="34" t="s">
        <v>6635</v>
      </c>
      <c r="V185" s="21">
        <v>1</v>
      </c>
      <c r="W185" s="5" t="s">
        <v>2310</v>
      </c>
      <c r="X185" s="5" t="s">
        <v>6636</v>
      </c>
      <c r="Y185" s="34" t="s">
        <v>6637</v>
      </c>
      <c r="Z185" s="21">
        <v>1</v>
      </c>
      <c r="AA185" s="5" t="s">
        <v>2310</v>
      </c>
      <c r="AB185" s="5" t="s">
        <v>6638</v>
      </c>
      <c r="AC185" s="34" t="s">
        <v>6639</v>
      </c>
      <c r="AD185" s="21">
        <v>1</v>
      </c>
    </row>
    <row r="186" spans="1:30" x14ac:dyDescent="0.3">
      <c r="A186" s="18" t="str">
        <f t="shared" ref="A186:B186" si="192">IF(AND(ISNUMBER(SEARCH("Yes",C186)),ISNUMBER(SEARCH("Yes",E186)),ISNUMBER(SEARCH("Yes",G186)),ISNUMBER(SEARCH("Yes",I186))),"Yes","No")</f>
        <v>No</v>
      </c>
      <c r="B186" s="18" t="str">
        <f t="shared" si="192"/>
        <v>No</v>
      </c>
      <c r="C186" s="15" t="str">
        <f t="shared" si="1"/>
        <v>No</v>
      </c>
      <c r="D186" s="18" t="str">
        <f t="shared" si="2"/>
        <v>No</v>
      </c>
      <c r="E186" s="18" t="str">
        <f t="shared" si="3"/>
        <v>No</v>
      </c>
      <c r="F186" s="18" t="str">
        <f t="shared" si="4"/>
        <v>No</v>
      </c>
      <c r="G186" s="18" t="str">
        <f t="shared" si="5"/>
        <v>No</v>
      </c>
      <c r="H186" s="18" t="str">
        <f t="shared" si="6"/>
        <v>No</v>
      </c>
      <c r="I186" s="18" t="str">
        <f t="shared" si="7"/>
        <v>Yes</v>
      </c>
      <c r="J186" s="18" t="str">
        <f t="shared" si="8"/>
        <v>Yes</v>
      </c>
      <c r="K186" s="21">
        <v>184</v>
      </c>
      <c r="L186" s="5" t="s">
        <v>733</v>
      </c>
      <c r="M186" s="5" t="s">
        <v>734</v>
      </c>
      <c r="N186" s="5" t="s">
        <v>2307</v>
      </c>
      <c r="O186" s="5" t="s">
        <v>152</v>
      </c>
      <c r="P186" s="5" t="s">
        <v>3092</v>
      </c>
      <c r="Q186" s="34" t="s">
        <v>3093</v>
      </c>
      <c r="R186" s="21">
        <v>1</v>
      </c>
      <c r="S186" s="35"/>
      <c r="T186" s="35"/>
      <c r="U186" s="35"/>
      <c r="V186" s="35"/>
      <c r="W186" s="35"/>
      <c r="X186" s="35"/>
      <c r="Y186" s="35"/>
      <c r="Z186" s="35"/>
      <c r="AA186" s="5" t="s">
        <v>2310</v>
      </c>
      <c r="AB186" s="5" t="s">
        <v>6640</v>
      </c>
      <c r="AC186" s="34" t="s">
        <v>6641</v>
      </c>
      <c r="AD186" s="21">
        <v>1</v>
      </c>
    </row>
    <row r="187" spans="1:30" x14ac:dyDescent="0.3">
      <c r="A187" s="18" t="str">
        <f t="shared" ref="A187:B187" si="193">IF(AND(ISNUMBER(SEARCH("Yes",C187)),ISNUMBER(SEARCH("Yes",E187)),ISNUMBER(SEARCH("Yes",G187)),ISNUMBER(SEARCH("Yes",I187))),"Yes","No")</f>
        <v>No</v>
      </c>
      <c r="B187" s="18" t="str">
        <f t="shared" si="193"/>
        <v>Yes</v>
      </c>
      <c r="C187" s="15" t="str">
        <f t="shared" si="1"/>
        <v>Yes</v>
      </c>
      <c r="D187" s="18" t="str">
        <f t="shared" si="2"/>
        <v>Yes</v>
      </c>
      <c r="E187" s="18" t="str">
        <f t="shared" si="3"/>
        <v>Yes</v>
      </c>
      <c r="F187" s="18" t="str">
        <f t="shared" si="4"/>
        <v>Yes</v>
      </c>
      <c r="G187" s="18" t="str">
        <f t="shared" si="5"/>
        <v>No</v>
      </c>
      <c r="H187" s="18" t="str">
        <f t="shared" si="6"/>
        <v>Yes</v>
      </c>
      <c r="I187" s="18" t="str">
        <f t="shared" si="7"/>
        <v>Yes</v>
      </c>
      <c r="J187" s="18" t="str">
        <f t="shared" si="8"/>
        <v>Yes</v>
      </c>
      <c r="K187" s="21">
        <v>185</v>
      </c>
      <c r="L187" s="5" t="s">
        <v>397</v>
      </c>
      <c r="M187" s="5" t="s">
        <v>398</v>
      </c>
      <c r="N187" s="5" t="s">
        <v>2307</v>
      </c>
      <c r="O187" s="5" t="s">
        <v>24</v>
      </c>
      <c r="P187" s="5" t="s">
        <v>6642</v>
      </c>
      <c r="Q187" s="34" t="s">
        <v>6643</v>
      </c>
      <c r="R187" s="21">
        <v>1</v>
      </c>
      <c r="S187" s="5" t="s">
        <v>24</v>
      </c>
      <c r="T187" s="5" t="s">
        <v>6644</v>
      </c>
      <c r="U187" s="34" t="s">
        <v>6645</v>
      </c>
      <c r="V187" s="21">
        <v>1</v>
      </c>
      <c r="W187" s="5" t="s">
        <v>152</v>
      </c>
      <c r="X187" s="5" t="s">
        <v>3100</v>
      </c>
      <c r="Y187" s="34" t="s">
        <v>3101</v>
      </c>
      <c r="Z187" s="21">
        <v>1</v>
      </c>
      <c r="AA187" s="5" t="s">
        <v>24</v>
      </c>
      <c r="AB187" s="5" t="s">
        <v>3102</v>
      </c>
      <c r="AC187" s="34" t="s">
        <v>3103</v>
      </c>
      <c r="AD187" s="21">
        <v>1</v>
      </c>
    </row>
    <row r="188" spans="1:30" x14ac:dyDescent="0.3">
      <c r="A188" s="18" t="str">
        <f t="shared" ref="A188:B188" si="194">IF(AND(ISNUMBER(SEARCH("Yes",C188)),ISNUMBER(SEARCH("Yes",E188)),ISNUMBER(SEARCH("Yes",G188)),ISNUMBER(SEARCH("Yes",I188))),"Yes","No")</f>
        <v>No</v>
      </c>
      <c r="B188" s="18" t="str">
        <f t="shared" si="194"/>
        <v>No</v>
      </c>
      <c r="C188" s="15" t="str">
        <f t="shared" si="1"/>
        <v>No</v>
      </c>
      <c r="D188" s="18" t="str">
        <f t="shared" si="2"/>
        <v>No</v>
      </c>
      <c r="E188" s="18" t="str">
        <f t="shared" si="3"/>
        <v>No</v>
      </c>
      <c r="F188" s="18" t="str">
        <f t="shared" si="4"/>
        <v>No</v>
      </c>
      <c r="G188" s="18" t="str">
        <f t="shared" si="5"/>
        <v>No</v>
      </c>
      <c r="H188" s="18" t="str">
        <f t="shared" si="6"/>
        <v>No</v>
      </c>
      <c r="I188" s="18" t="str">
        <f t="shared" si="7"/>
        <v>Yes</v>
      </c>
      <c r="J188" s="18" t="str">
        <f t="shared" si="8"/>
        <v>Yes</v>
      </c>
      <c r="K188" s="21">
        <v>186</v>
      </c>
      <c r="L188" s="5" t="s">
        <v>3104</v>
      </c>
      <c r="M188" s="5" t="s">
        <v>3105</v>
      </c>
      <c r="N188" s="5" t="s">
        <v>2307</v>
      </c>
      <c r="O188" s="5" t="s">
        <v>152</v>
      </c>
      <c r="P188" s="5" t="s">
        <v>3106</v>
      </c>
      <c r="Q188" s="34" t="s">
        <v>3107</v>
      </c>
      <c r="R188" s="21">
        <v>1</v>
      </c>
      <c r="S188" s="35"/>
      <c r="T188" s="35"/>
      <c r="U188" s="35"/>
      <c r="V188" s="35"/>
      <c r="W188" s="35"/>
      <c r="X188" s="35"/>
      <c r="Y188" s="35"/>
      <c r="Z188" s="35"/>
      <c r="AA188" s="5" t="s">
        <v>24</v>
      </c>
      <c r="AB188" s="5" t="s">
        <v>6646</v>
      </c>
      <c r="AC188" s="34" t="s">
        <v>6647</v>
      </c>
      <c r="AD188" s="21">
        <v>1</v>
      </c>
    </row>
    <row r="189" spans="1:30" x14ac:dyDescent="0.3">
      <c r="A189" s="18" t="str">
        <f t="shared" ref="A189:B189" si="195">IF(AND(ISNUMBER(SEARCH("Yes",C189)),ISNUMBER(SEARCH("Yes",E189)),ISNUMBER(SEARCH("Yes",G189)),ISNUMBER(SEARCH("Yes",I189))),"Yes","No")</f>
        <v>No</v>
      </c>
      <c r="B189" s="18" t="str">
        <f t="shared" si="195"/>
        <v>No</v>
      </c>
      <c r="C189" s="15" t="str">
        <f t="shared" si="1"/>
        <v>No</v>
      </c>
      <c r="D189" s="18" t="str">
        <f t="shared" si="2"/>
        <v>No</v>
      </c>
      <c r="E189" s="18" t="str">
        <f t="shared" si="3"/>
        <v>No</v>
      </c>
      <c r="F189" s="18" t="str">
        <f t="shared" si="4"/>
        <v>No</v>
      </c>
      <c r="G189" s="18" t="str">
        <f t="shared" si="5"/>
        <v>No</v>
      </c>
      <c r="H189" s="18" t="str">
        <f t="shared" si="6"/>
        <v>No</v>
      </c>
      <c r="I189" s="18" t="str">
        <f t="shared" si="7"/>
        <v>Yes</v>
      </c>
      <c r="J189" s="18" t="str">
        <f t="shared" si="8"/>
        <v>Yes</v>
      </c>
      <c r="K189" s="21">
        <v>187</v>
      </c>
      <c r="L189" s="5" t="s">
        <v>737</v>
      </c>
      <c r="M189" s="5" t="s">
        <v>738</v>
      </c>
      <c r="N189" s="5" t="s">
        <v>2307</v>
      </c>
      <c r="O189" s="5" t="s">
        <v>152</v>
      </c>
      <c r="P189" s="5" t="s">
        <v>2724</v>
      </c>
      <c r="Q189" s="34" t="s">
        <v>6648</v>
      </c>
      <c r="R189" s="21">
        <v>1</v>
      </c>
      <c r="S189" s="35"/>
      <c r="T189" s="35"/>
      <c r="U189" s="35"/>
      <c r="V189" s="35"/>
      <c r="W189" s="35"/>
      <c r="X189" s="35"/>
      <c r="Y189" s="35"/>
      <c r="Z189" s="35"/>
      <c r="AA189" s="5" t="s">
        <v>2310</v>
      </c>
      <c r="AB189" s="5" t="s">
        <v>6649</v>
      </c>
      <c r="AC189" s="34" t="s">
        <v>6650</v>
      </c>
      <c r="AD189" s="21">
        <v>1</v>
      </c>
    </row>
    <row r="190" spans="1:30" x14ac:dyDescent="0.3">
      <c r="A190" s="18" t="str">
        <f t="shared" ref="A190:B190" si="196">IF(AND(ISNUMBER(SEARCH("Yes",C190)),ISNUMBER(SEARCH("Yes",E190)),ISNUMBER(SEARCH("Yes",G190)),ISNUMBER(SEARCH("Yes",I190))),"Yes","No")</f>
        <v>No</v>
      </c>
      <c r="B190" s="18" t="str">
        <f t="shared" si="196"/>
        <v>No</v>
      </c>
      <c r="C190" s="15" t="str">
        <f t="shared" si="1"/>
        <v>No</v>
      </c>
      <c r="D190" s="18" t="str">
        <f t="shared" si="2"/>
        <v>No</v>
      </c>
      <c r="E190" s="18" t="str">
        <f t="shared" si="3"/>
        <v>No</v>
      </c>
      <c r="F190" s="18" t="str">
        <f t="shared" si="4"/>
        <v>No</v>
      </c>
      <c r="G190" s="18" t="str">
        <f t="shared" si="5"/>
        <v>No</v>
      </c>
      <c r="H190" s="18" t="str">
        <f t="shared" si="6"/>
        <v>No</v>
      </c>
      <c r="I190" s="18" t="str">
        <f t="shared" si="7"/>
        <v>Yes</v>
      </c>
      <c r="J190" s="18" t="str">
        <f t="shared" si="8"/>
        <v>Yes</v>
      </c>
      <c r="K190" s="21">
        <v>188</v>
      </c>
      <c r="L190" s="5" t="s">
        <v>739</v>
      </c>
      <c r="M190" s="5" t="s">
        <v>740</v>
      </c>
      <c r="N190" s="5" t="s">
        <v>2307</v>
      </c>
      <c r="O190" s="5" t="s">
        <v>152</v>
      </c>
      <c r="P190" s="5" t="s">
        <v>2449</v>
      </c>
      <c r="Q190" s="34" t="s">
        <v>3203</v>
      </c>
      <c r="R190" s="21">
        <v>1</v>
      </c>
      <c r="S190" s="35"/>
      <c r="T190" s="35"/>
      <c r="U190" s="35"/>
      <c r="V190" s="35"/>
      <c r="W190" s="35"/>
      <c r="X190" s="35"/>
      <c r="Y190" s="35"/>
      <c r="Z190" s="35"/>
      <c r="AA190" s="5" t="s">
        <v>2310</v>
      </c>
      <c r="AB190" s="5" t="s">
        <v>2473</v>
      </c>
      <c r="AC190" s="34" t="s">
        <v>2474</v>
      </c>
      <c r="AD190" s="21">
        <v>1</v>
      </c>
    </row>
    <row r="191" spans="1:30" x14ac:dyDescent="0.3">
      <c r="A191" s="18" t="str">
        <f t="shared" ref="A191:B191" si="197">IF(AND(ISNUMBER(SEARCH("Yes",C191)),ISNUMBER(SEARCH("Yes",E191)),ISNUMBER(SEARCH("Yes",G191)),ISNUMBER(SEARCH("Yes",I191))),"Yes","No")</f>
        <v>No</v>
      </c>
      <c r="B191" s="18" t="str">
        <f t="shared" si="197"/>
        <v>No</v>
      </c>
      <c r="C191" s="15" t="str">
        <f t="shared" si="1"/>
        <v>No</v>
      </c>
      <c r="D191" s="18" t="str">
        <f t="shared" si="2"/>
        <v>No</v>
      </c>
      <c r="E191" s="18" t="str">
        <f t="shared" si="3"/>
        <v>Yes</v>
      </c>
      <c r="F191" s="18" t="str">
        <f t="shared" si="4"/>
        <v>Yes</v>
      </c>
      <c r="G191" s="18" t="str">
        <f t="shared" si="5"/>
        <v>Yes</v>
      </c>
      <c r="H191" s="18" t="str">
        <f t="shared" si="6"/>
        <v>Yes</v>
      </c>
      <c r="I191" s="18" t="str">
        <f t="shared" si="7"/>
        <v>Yes</v>
      </c>
      <c r="J191" s="18" t="str">
        <f t="shared" si="8"/>
        <v>Yes</v>
      </c>
      <c r="K191" s="21">
        <v>189</v>
      </c>
      <c r="L191" s="5" t="s">
        <v>349</v>
      </c>
      <c r="M191" s="5" t="s">
        <v>350</v>
      </c>
      <c r="N191" s="5" t="s">
        <v>2307</v>
      </c>
      <c r="O191" s="5" t="s">
        <v>152</v>
      </c>
      <c r="P191" s="5" t="s">
        <v>2649</v>
      </c>
      <c r="Q191" s="34" t="s">
        <v>6651</v>
      </c>
      <c r="R191" s="21">
        <v>1</v>
      </c>
      <c r="S191" s="5" t="s">
        <v>24</v>
      </c>
      <c r="T191" s="5" t="s">
        <v>6652</v>
      </c>
      <c r="U191" s="34" t="s">
        <v>6653</v>
      </c>
      <c r="V191" s="21">
        <v>1</v>
      </c>
      <c r="W191" s="5" t="s">
        <v>2310</v>
      </c>
      <c r="X191" s="5" t="s">
        <v>6654</v>
      </c>
      <c r="Y191" s="34" t="s">
        <v>6655</v>
      </c>
      <c r="Z191" s="21">
        <v>1</v>
      </c>
      <c r="AA191" s="5" t="s">
        <v>24</v>
      </c>
      <c r="AB191" s="5" t="s">
        <v>6656</v>
      </c>
      <c r="AC191" s="34" t="s">
        <v>6657</v>
      </c>
      <c r="AD191" s="21">
        <v>1</v>
      </c>
    </row>
    <row r="192" spans="1:30" x14ac:dyDescent="0.3">
      <c r="A192" s="18" t="str">
        <f t="shared" ref="A192:B192" si="198">IF(AND(ISNUMBER(SEARCH("Yes",C192)),ISNUMBER(SEARCH("Yes",E192)),ISNUMBER(SEARCH("Yes",G192)),ISNUMBER(SEARCH("Yes",I192))),"Yes","No")</f>
        <v>No</v>
      </c>
      <c r="B192" s="18" t="str">
        <f t="shared" si="198"/>
        <v>No</v>
      </c>
      <c r="C192" s="15" t="str">
        <f t="shared" si="1"/>
        <v>No</v>
      </c>
      <c r="D192" s="18" t="str">
        <f t="shared" si="2"/>
        <v>No</v>
      </c>
      <c r="E192" s="18" t="str">
        <f t="shared" si="3"/>
        <v>No</v>
      </c>
      <c r="F192" s="18" t="str">
        <f t="shared" si="4"/>
        <v>No</v>
      </c>
      <c r="G192" s="18" t="str">
        <f t="shared" si="5"/>
        <v>No</v>
      </c>
      <c r="H192" s="18" t="str">
        <f t="shared" si="6"/>
        <v>No</v>
      </c>
      <c r="I192" s="18" t="str">
        <f t="shared" si="7"/>
        <v>Yes</v>
      </c>
      <c r="J192" s="18" t="str">
        <f t="shared" si="8"/>
        <v>Yes</v>
      </c>
      <c r="K192" s="21">
        <v>190</v>
      </c>
      <c r="L192" s="5" t="s">
        <v>741</v>
      </c>
      <c r="M192" s="5" t="s">
        <v>742</v>
      </c>
      <c r="N192" s="5" t="s">
        <v>2307</v>
      </c>
      <c r="O192" s="5" t="s">
        <v>152</v>
      </c>
      <c r="P192" s="5" t="s">
        <v>2537</v>
      </c>
      <c r="Q192" s="34" t="s">
        <v>3123</v>
      </c>
      <c r="R192" s="21">
        <v>1</v>
      </c>
      <c r="S192" s="35"/>
      <c r="T192" s="35"/>
      <c r="U192" s="35"/>
      <c r="V192" s="35"/>
      <c r="W192" s="35"/>
      <c r="X192" s="35"/>
      <c r="Y192" s="35"/>
      <c r="Z192" s="35"/>
      <c r="AA192" s="5" t="s">
        <v>2310</v>
      </c>
      <c r="AB192" s="5" t="s">
        <v>3124</v>
      </c>
      <c r="AC192" s="34" t="s">
        <v>3125</v>
      </c>
      <c r="AD192" s="21">
        <v>1</v>
      </c>
    </row>
    <row r="193" spans="1:30" x14ac:dyDescent="0.3">
      <c r="A193" s="18" t="str">
        <f t="shared" ref="A193:B193" si="199">IF(AND(ISNUMBER(SEARCH("Yes",C193)),ISNUMBER(SEARCH("Yes",E193)),ISNUMBER(SEARCH("Yes",G193)),ISNUMBER(SEARCH("Yes",I193))),"Yes","No")</f>
        <v>No</v>
      </c>
      <c r="B193" s="18" t="str">
        <f t="shared" si="199"/>
        <v>No</v>
      </c>
      <c r="C193" s="15" t="str">
        <f t="shared" si="1"/>
        <v>No</v>
      </c>
      <c r="D193" s="18" t="str">
        <f t="shared" si="2"/>
        <v>No</v>
      </c>
      <c r="E193" s="18" t="str">
        <f t="shared" si="3"/>
        <v>No</v>
      </c>
      <c r="F193" s="18" t="str">
        <f t="shared" si="4"/>
        <v>No</v>
      </c>
      <c r="G193" s="18" t="str">
        <f t="shared" si="5"/>
        <v>No</v>
      </c>
      <c r="H193" s="18" t="str">
        <f t="shared" si="6"/>
        <v>No</v>
      </c>
      <c r="I193" s="18" t="str">
        <f t="shared" si="7"/>
        <v>Yes</v>
      </c>
      <c r="J193" s="18" t="str">
        <f t="shared" si="8"/>
        <v>Yes</v>
      </c>
      <c r="K193" s="21">
        <v>191</v>
      </c>
      <c r="L193" s="5" t="s">
        <v>743</v>
      </c>
      <c r="M193" s="5" t="s">
        <v>3126</v>
      </c>
      <c r="N193" s="5" t="s">
        <v>2307</v>
      </c>
      <c r="O193" s="5" t="s">
        <v>152</v>
      </c>
      <c r="P193" s="5" t="s">
        <v>2435</v>
      </c>
      <c r="Q193" s="34" t="s">
        <v>3128</v>
      </c>
      <c r="R193" s="21">
        <v>1</v>
      </c>
      <c r="S193" s="35"/>
      <c r="T193" s="35"/>
      <c r="U193" s="35"/>
      <c r="V193" s="35"/>
      <c r="W193" s="35"/>
      <c r="X193" s="35"/>
      <c r="Y193" s="35"/>
      <c r="Z193" s="35"/>
      <c r="AA193" s="5" t="s">
        <v>24</v>
      </c>
      <c r="AB193" s="5" t="s">
        <v>6658</v>
      </c>
      <c r="AC193" s="34" t="s">
        <v>6659</v>
      </c>
      <c r="AD193" s="21">
        <v>1</v>
      </c>
    </row>
    <row r="194" spans="1:30" x14ac:dyDescent="0.3">
      <c r="A194" s="18" t="str">
        <f t="shared" ref="A194:B194" si="200">IF(AND(ISNUMBER(SEARCH("Yes",C194)),ISNUMBER(SEARCH("Yes",E194)),ISNUMBER(SEARCH("Yes",G194)),ISNUMBER(SEARCH("Yes",I194))),"Yes","No")</f>
        <v>No</v>
      </c>
      <c r="B194" s="18" t="str">
        <f t="shared" si="200"/>
        <v>No</v>
      </c>
      <c r="C194" s="15" t="str">
        <f t="shared" si="1"/>
        <v>No</v>
      </c>
      <c r="D194" s="18" t="str">
        <f t="shared" si="2"/>
        <v>No</v>
      </c>
      <c r="E194" s="18" t="str">
        <f t="shared" si="3"/>
        <v>No</v>
      </c>
      <c r="F194" s="18" t="str">
        <f t="shared" si="4"/>
        <v>No</v>
      </c>
      <c r="G194" s="18" t="str">
        <f t="shared" si="5"/>
        <v>No</v>
      </c>
      <c r="H194" s="18" t="str">
        <f t="shared" si="6"/>
        <v>No</v>
      </c>
      <c r="I194" s="18" t="str">
        <f t="shared" si="7"/>
        <v>Yes</v>
      </c>
      <c r="J194" s="18" t="str">
        <f t="shared" si="8"/>
        <v>No</v>
      </c>
      <c r="K194" s="21">
        <v>192</v>
      </c>
      <c r="L194" s="5" t="s">
        <v>745</v>
      </c>
      <c r="M194" s="5" t="s">
        <v>746</v>
      </c>
      <c r="N194" s="5" t="s">
        <v>2307</v>
      </c>
      <c r="O194" s="5" t="s">
        <v>152</v>
      </c>
      <c r="P194" s="5" t="s">
        <v>2392</v>
      </c>
      <c r="Q194" s="34" t="s">
        <v>6660</v>
      </c>
      <c r="R194" s="21">
        <v>1</v>
      </c>
      <c r="S194" s="35"/>
      <c r="T194" s="35"/>
      <c r="U194" s="35"/>
      <c r="V194" s="35"/>
      <c r="W194" s="35"/>
      <c r="X194" s="35"/>
      <c r="Y194" s="35"/>
      <c r="Z194" s="35"/>
      <c r="AA194" s="5" t="s">
        <v>152</v>
      </c>
      <c r="AB194" s="5" t="s">
        <v>6661</v>
      </c>
      <c r="AC194" s="34" t="s">
        <v>3241</v>
      </c>
      <c r="AD194" s="21">
        <v>1</v>
      </c>
    </row>
    <row r="195" spans="1:30" x14ac:dyDescent="0.3">
      <c r="A195" s="18" t="str">
        <f t="shared" ref="A195:B195" si="201">IF(AND(ISNUMBER(SEARCH("Yes",C195)),ISNUMBER(SEARCH("Yes",E195)),ISNUMBER(SEARCH("Yes",G195)),ISNUMBER(SEARCH("Yes",I195))),"Yes","No")</f>
        <v>No</v>
      </c>
      <c r="B195" s="18" t="str">
        <f t="shared" si="201"/>
        <v>No</v>
      </c>
      <c r="C195" s="15" t="str">
        <f t="shared" si="1"/>
        <v>No</v>
      </c>
      <c r="D195" s="18" t="str">
        <f t="shared" si="2"/>
        <v>No</v>
      </c>
      <c r="E195" s="18" t="str">
        <f t="shared" si="3"/>
        <v>No</v>
      </c>
      <c r="F195" s="18" t="str">
        <f t="shared" si="4"/>
        <v>No</v>
      </c>
      <c r="G195" s="18" t="str">
        <f t="shared" si="5"/>
        <v>No</v>
      </c>
      <c r="H195" s="18" t="str">
        <f t="shared" si="6"/>
        <v>No</v>
      </c>
      <c r="I195" s="18" t="str">
        <f t="shared" si="7"/>
        <v>Yes</v>
      </c>
      <c r="J195" s="18" t="str">
        <f t="shared" si="8"/>
        <v>Yes</v>
      </c>
      <c r="K195" s="21">
        <v>193</v>
      </c>
      <c r="L195" s="5" t="s">
        <v>747</v>
      </c>
      <c r="M195" s="5" t="s">
        <v>748</v>
      </c>
      <c r="N195" s="5" t="s">
        <v>2307</v>
      </c>
      <c r="O195" s="5" t="s">
        <v>152</v>
      </c>
      <c r="P195" s="5" t="s">
        <v>2325</v>
      </c>
      <c r="Q195" s="34" t="s">
        <v>6662</v>
      </c>
      <c r="R195" s="21">
        <v>1</v>
      </c>
      <c r="S195" s="35"/>
      <c r="T195" s="35"/>
      <c r="U195" s="35"/>
      <c r="V195" s="35"/>
      <c r="W195" s="35"/>
      <c r="X195" s="35"/>
      <c r="Y195" s="35"/>
      <c r="Z195" s="35"/>
      <c r="AA195" s="5" t="s">
        <v>24</v>
      </c>
      <c r="AB195" s="5" t="s">
        <v>3135</v>
      </c>
      <c r="AC195" s="34" t="s">
        <v>3136</v>
      </c>
      <c r="AD195" s="21">
        <v>1</v>
      </c>
    </row>
    <row r="196" spans="1:30" x14ac:dyDescent="0.3">
      <c r="A196" s="18" t="str">
        <f t="shared" ref="A196:B196" si="202">IF(AND(ISNUMBER(SEARCH("Yes",C196)),ISNUMBER(SEARCH("Yes",E196)),ISNUMBER(SEARCH("Yes",G196)),ISNUMBER(SEARCH("Yes",I196))),"Yes","No")</f>
        <v>Yes</v>
      </c>
      <c r="B196" s="18" t="str">
        <f t="shared" si="202"/>
        <v>Yes</v>
      </c>
      <c r="C196" s="15" t="str">
        <f t="shared" si="1"/>
        <v>Yes</v>
      </c>
      <c r="D196" s="18" t="str">
        <f t="shared" si="2"/>
        <v>Yes</v>
      </c>
      <c r="E196" s="18" t="str">
        <f t="shared" si="3"/>
        <v>Yes</v>
      </c>
      <c r="F196" s="18" t="str">
        <f t="shared" si="4"/>
        <v>Yes</v>
      </c>
      <c r="G196" s="18" t="str">
        <f t="shared" si="5"/>
        <v>Yes</v>
      </c>
      <c r="H196" s="18" t="str">
        <f t="shared" si="6"/>
        <v>Yes</v>
      </c>
      <c r="I196" s="18" t="str">
        <f t="shared" si="7"/>
        <v>Yes</v>
      </c>
      <c r="J196" s="18" t="str">
        <f t="shared" si="8"/>
        <v>Yes</v>
      </c>
      <c r="K196" s="21">
        <v>194</v>
      </c>
      <c r="L196" s="5" t="s">
        <v>341</v>
      </c>
      <c r="M196" s="5" t="s">
        <v>342</v>
      </c>
      <c r="N196" s="5" t="s">
        <v>2307</v>
      </c>
      <c r="O196" s="5" t="s">
        <v>2310</v>
      </c>
      <c r="P196" s="5" t="s">
        <v>6663</v>
      </c>
      <c r="Q196" s="34" t="s">
        <v>6664</v>
      </c>
      <c r="R196" s="21">
        <v>1</v>
      </c>
      <c r="S196" s="5" t="s">
        <v>24</v>
      </c>
      <c r="T196" s="5" t="s">
        <v>6665</v>
      </c>
      <c r="U196" s="34" t="s">
        <v>6666</v>
      </c>
      <c r="V196" s="21">
        <v>1</v>
      </c>
      <c r="W196" s="5" t="s">
        <v>24</v>
      </c>
      <c r="X196" s="5" t="s">
        <v>6667</v>
      </c>
      <c r="Y196" s="34" t="s">
        <v>6668</v>
      </c>
      <c r="Z196" s="21">
        <v>1</v>
      </c>
      <c r="AA196" s="5" t="s">
        <v>24</v>
      </c>
      <c r="AB196" s="5" t="s">
        <v>6669</v>
      </c>
      <c r="AC196" s="34" t="s">
        <v>6670</v>
      </c>
      <c r="AD196" s="21">
        <v>1</v>
      </c>
    </row>
    <row r="197" spans="1:30" x14ac:dyDescent="0.3">
      <c r="A197" s="18" t="str">
        <f t="shared" ref="A197:B197" si="203">IF(AND(ISNUMBER(SEARCH("Yes",C197)),ISNUMBER(SEARCH("Yes",E197)),ISNUMBER(SEARCH("Yes",G197)),ISNUMBER(SEARCH("Yes",I197))),"Yes","No")</f>
        <v>No</v>
      </c>
      <c r="B197" s="18" t="str">
        <f t="shared" si="203"/>
        <v>No</v>
      </c>
      <c r="C197" s="15" t="str">
        <f t="shared" si="1"/>
        <v>No</v>
      </c>
      <c r="D197" s="18" t="str">
        <f t="shared" si="2"/>
        <v>No</v>
      </c>
      <c r="E197" s="18" t="str">
        <f t="shared" si="3"/>
        <v>No</v>
      </c>
      <c r="F197" s="18" t="str">
        <f t="shared" si="4"/>
        <v>No</v>
      </c>
      <c r="G197" s="18" t="str">
        <f t="shared" si="5"/>
        <v>No</v>
      </c>
      <c r="H197" s="18" t="str">
        <f t="shared" si="6"/>
        <v>No</v>
      </c>
      <c r="I197" s="18" t="str">
        <f t="shared" si="7"/>
        <v>Yes</v>
      </c>
      <c r="J197" s="18" t="str">
        <f t="shared" si="8"/>
        <v>Yes</v>
      </c>
      <c r="K197" s="21">
        <v>195</v>
      </c>
      <c r="L197" s="5" t="s">
        <v>749</v>
      </c>
      <c r="M197" s="5" t="s">
        <v>750</v>
      </c>
      <c r="N197" s="5" t="s">
        <v>2307</v>
      </c>
      <c r="O197" s="5" t="s">
        <v>152</v>
      </c>
      <c r="P197" s="5" t="s">
        <v>3142</v>
      </c>
      <c r="Q197" s="34" t="s">
        <v>3143</v>
      </c>
      <c r="R197" s="21">
        <v>1</v>
      </c>
      <c r="S197" s="35"/>
      <c r="T197" s="35"/>
      <c r="U197" s="35"/>
      <c r="V197" s="35"/>
      <c r="W197" s="35"/>
      <c r="X197" s="35"/>
      <c r="Y197" s="35"/>
      <c r="Z197" s="35"/>
      <c r="AA197" s="5" t="s">
        <v>2310</v>
      </c>
      <c r="AB197" s="5" t="s">
        <v>6671</v>
      </c>
      <c r="AC197" s="34" t="s">
        <v>6672</v>
      </c>
      <c r="AD197" s="21">
        <v>1</v>
      </c>
    </row>
    <row r="198" spans="1:30" x14ac:dyDescent="0.3">
      <c r="A198" s="18" t="str">
        <f t="shared" ref="A198:B198" si="204">IF(AND(ISNUMBER(SEARCH("Yes",C198)),ISNUMBER(SEARCH("Yes",E198)),ISNUMBER(SEARCH("Yes",G198)),ISNUMBER(SEARCH("Yes",I198))),"Yes","No")</f>
        <v>No</v>
      </c>
      <c r="B198" s="18" t="str">
        <f t="shared" si="204"/>
        <v>No</v>
      </c>
      <c r="C198" s="15" t="str">
        <f t="shared" si="1"/>
        <v>No</v>
      </c>
      <c r="D198" s="18" t="str">
        <f t="shared" si="2"/>
        <v>No</v>
      </c>
      <c r="E198" s="18" t="str">
        <f t="shared" si="3"/>
        <v>No</v>
      </c>
      <c r="F198" s="18" t="str">
        <f t="shared" si="4"/>
        <v>No</v>
      </c>
      <c r="G198" s="18" t="str">
        <f t="shared" si="5"/>
        <v>No</v>
      </c>
      <c r="H198" s="18" t="str">
        <f t="shared" si="6"/>
        <v>No</v>
      </c>
      <c r="I198" s="18" t="str">
        <f t="shared" si="7"/>
        <v>Yes</v>
      </c>
      <c r="J198" s="18" t="str">
        <f t="shared" si="8"/>
        <v>Yes</v>
      </c>
      <c r="K198" s="21">
        <v>196</v>
      </c>
      <c r="L198" s="5" t="s">
        <v>751</v>
      </c>
      <c r="M198" s="5" t="s">
        <v>752</v>
      </c>
      <c r="N198" s="5" t="s">
        <v>2307</v>
      </c>
      <c r="O198" s="5" t="s">
        <v>152</v>
      </c>
      <c r="P198" s="5" t="s">
        <v>2350</v>
      </c>
      <c r="Q198" s="34" t="s">
        <v>3146</v>
      </c>
      <c r="R198" s="21">
        <v>1</v>
      </c>
      <c r="S198" s="35"/>
      <c r="T198" s="35"/>
      <c r="U198" s="35"/>
      <c r="V198" s="35"/>
      <c r="W198" s="35"/>
      <c r="X198" s="35"/>
      <c r="Y198" s="35"/>
      <c r="Z198" s="35"/>
      <c r="AA198" s="5" t="s">
        <v>2310</v>
      </c>
      <c r="AB198" s="5" t="s">
        <v>2669</v>
      </c>
      <c r="AC198" s="34" t="s">
        <v>2734</v>
      </c>
      <c r="AD198" s="21">
        <v>1</v>
      </c>
    </row>
    <row r="199" spans="1:30" x14ac:dyDescent="0.3">
      <c r="A199" s="18" t="str">
        <f t="shared" ref="A199:B199" si="205">IF(AND(ISNUMBER(SEARCH("Yes",C199)),ISNUMBER(SEARCH("Yes",E199)),ISNUMBER(SEARCH("Yes",G199)),ISNUMBER(SEARCH("Yes",I199))),"Yes","No")</f>
        <v>No</v>
      </c>
      <c r="B199" s="18" t="str">
        <f t="shared" si="205"/>
        <v>No</v>
      </c>
      <c r="C199" s="15" t="str">
        <f t="shared" si="1"/>
        <v>No</v>
      </c>
      <c r="D199" s="18" t="str">
        <f t="shared" si="2"/>
        <v>No</v>
      </c>
      <c r="E199" s="18" t="str">
        <f t="shared" si="3"/>
        <v>No</v>
      </c>
      <c r="F199" s="18" t="str">
        <f t="shared" si="4"/>
        <v>No</v>
      </c>
      <c r="G199" s="18" t="str">
        <f t="shared" si="5"/>
        <v>No</v>
      </c>
      <c r="H199" s="18" t="str">
        <f t="shared" si="6"/>
        <v>No</v>
      </c>
      <c r="I199" s="18" t="str">
        <f t="shared" si="7"/>
        <v>Yes</v>
      </c>
      <c r="J199" s="18" t="str">
        <f t="shared" si="8"/>
        <v>Yes</v>
      </c>
      <c r="K199" s="21">
        <v>197</v>
      </c>
      <c r="L199" s="5" t="s">
        <v>753</v>
      </c>
      <c r="M199" s="5" t="s">
        <v>754</v>
      </c>
      <c r="N199" s="5" t="s">
        <v>2307</v>
      </c>
      <c r="O199" s="5" t="s">
        <v>152</v>
      </c>
      <c r="P199" s="5" t="s">
        <v>2317</v>
      </c>
      <c r="Q199" s="34" t="s">
        <v>6673</v>
      </c>
      <c r="R199" s="21">
        <v>1</v>
      </c>
      <c r="S199" s="35"/>
      <c r="T199" s="35"/>
      <c r="U199" s="35"/>
      <c r="V199" s="35"/>
      <c r="W199" s="35"/>
      <c r="X199" s="35"/>
      <c r="Y199" s="35"/>
      <c r="Z199" s="35"/>
      <c r="AA199" s="5" t="s">
        <v>24</v>
      </c>
      <c r="AB199" s="5" t="s">
        <v>3150</v>
      </c>
      <c r="AC199" s="34" t="s">
        <v>6674</v>
      </c>
      <c r="AD199" s="21">
        <v>1</v>
      </c>
    </row>
    <row r="200" spans="1:30" x14ac:dyDescent="0.3">
      <c r="A200" s="18" t="str">
        <f t="shared" ref="A200:B200" si="206">IF(AND(ISNUMBER(SEARCH("Yes",C200)),ISNUMBER(SEARCH("Yes",E200)),ISNUMBER(SEARCH("Yes",G200)),ISNUMBER(SEARCH("Yes",I200))),"Yes","No")</f>
        <v>No</v>
      </c>
      <c r="B200" s="18" t="str">
        <f t="shared" si="206"/>
        <v>No</v>
      </c>
      <c r="C200" s="15" t="str">
        <f t="shared" si="1"/>
        <v>No</v>
      </c>
      <c r="D200" s="18" t="str">
        <f t="shared" si="2"/>
        <v>No</v>
      </c>
      <c r="E200" s="18" t="str">
        <f t="shared" si="3"/>
        <v>No</v>
      </c>
      <c r="F200" s="18" t="str">
        <f t="shared" si="4"/>
        <v>No</v>
      </c>
      <c r="G200" s="18" t="str">
        <f t="shared" si="5"/>
        <v>No</v>
      </c>
      <c r="H200" s="18" t="str">
        <f t="shared" si="6"/>
        <v>No</v>
      </c>
      <c r="I200" s="18" t="str">
        <f t="shared" si="7"/>
        <v>Yes</v>
      </c>
      <c r="J200" s="18" t="str">
        <f t="shared" si="8"/>
        <v>No</v>
      </c>
      <c r="K200" s="21">
        <v>198</v>
      </c>
      <c r="L200" s="5" t="s">
        <v>755</v>
      </c>
      <c r="M200" s="5" t="s">
        <v>756</v>
      </c>
      <c r="N200" s="5" t="s">
        <v>2307</v>
      </c>
      <c r="O200" s="5" t="s">
        <v>152</v>
      </c>
      <c r="P200" s="5" t="s">
        <v>2649</v>
      </c>
      <c r="Q200" s="34" t="s">
        <v>6675</v>
      </c>
      <c r="R200" s="21">
        <v>1</v>
      </c>
      <c r="S200" s="35"/>
      <c r="T200" s="35"/>
      <c r="U200" s="35"/>
      <c r="V200" s="35"/>
      <c r="W200" s="35"/>
      <c r="X200" s="35"/>
      <c r="Y200" s="35"/>
      <c r="Z200" s="35"/>
      <c r="AA200" s="5" t="s">
        <v>152</v>
      </c>
      <c r="AB200" s="5" t="s">
        <v>3069</v>
      </c>
      <c r="AC200" s="34" t="s">
        <v>6001</v>
      </c>
      <c r="AD200" s="21">
        <v>1</v>
      </c>
    </row>
    <row r="201" spans="1:30" x14ac:dyDescent="0.3">
      <c r="A201" s="18" t="str">
        <f t="shared" ref="A201:B201" si="207">IF(AND(ISNUMBER(SEARCH("Yes",C201)),ISNUMBER(SEARCH("Yes",E201)),ISNUMBER(SEARCH("Yes",G201)),ISNUMBER(SEARCH("Yes",I201))),"Yes","No")</f>
        <v>No</v>
      </c>
      <c r="B201" s="18" t="str">
        <f t="shared" si="207"/>
        <v>No</v>
      </c>
      <c r="C201" s="15" t="str">
        <f t="shared" si="1"/>
        <v>No</v>
      </c>
      <c r="D201" s="18" t="str">
        <f t="shared" si="2"/>
        <v>No</v>
      </c>
      <c r="E201" s="18" t="str">
        <f t="shared" si="3"/>
        <v>No</v>
      </c>
      <c r="F201" s="18" t="str">
        <f t="shared" si="4"/>
        <v>No</v>
      </c>
      <c r="G201" s="18" t="str">
        <f t="shared" si="5"/>
        <v>No</v>
      </c>
      <c r="H201" s="18" t="str">
        <f t="shared" si="6"/>
        <v>No</v>
      </c>
      <c r="I201" s="18" t="str">
        <f t="shared" si="7"/>
        <v>Yes</v>
      </c>
      <c r="J201" s="18" t="str">
        <f t="shared" si="8"/>
        <v>Yes</v>
      </c>
      <c r="K201" s="21">
        <v>199</v>
      </c>
      <c r="L201" s="5" t="s">
        <v>757</v>
      </c>
      <c r="M201" s="5" t="s">
        <v>758</v>
      </c>
      <c r="N201" s="5" t="s">
        <v>2307</v>
      </c>
      <c r="O201" s="5" t="s">
        <v>152</v>
      </c>
      <c r="P201" s="5" t="s">
        <v>2461</v>
      </c>
      <c r="Q201" s="34" t="s">
        <v>3154</v>
      </c>
      <c r="R201" s="21">
        <v>1</v>
      </c>
      <c r="S201" s="35"/>
      <c r="T201" s="35"/>
      <c r="U201" s="35"/>
      <c r="V201" s="35"/>
      <c r="W201" s="35"/>
      <c r="X201" s="35"/>
      <c r="Y201" s="35"/>
      <c r="Z201" s="35"/>
      <c r="AA201" s="5" t="s">
        <v>2310</v>
      </c>
      <c r="AB201" s="5" t="s">
        <v>3155</v>
      </c>
      <c r="AC201" s="34" t="s">
        <v>3156</v>
      </c>
      <c r="AD201" s="21">
        <v>1</v>
      </c>
    </row>
    <row r="202" spans="1:30" x14ac:dyDescent="0.3">
      <c r="A202" s="18" t="str">
        <f t="shared" ref="A202:B202" si="208">IF(AND(ISNUMBER(SEARCH("Yes",C202)),ISNUMBER(SEARCH("Yes",E202)),ISNUMBER(SEARCH("Yes",G202)),ISNUMBER(SEARCH("Yes",I202))),"Yes","No")</f>
        <v>No</v>
      </c>
      <c r="B202" s="18" t="str">
        <f t="shared" si="208"/>
        <v>No</v>
      </c>
      <c r="C202" s="15" t="str">
        <f t="shared" si="1"/>
        <v>No</v>
      </c>
      <c r="D202" s="18" t="str">
        <f t="shared" si="2"/>
        <v>No</v>
      </c>
      <c r="E202" s="18" t="str">
        <f t="shared" si="3"/>
        <v>No</v>
      </c>
      <c r="F202" s="18" t="str">
        <f t="shared" si="4"/>
        <v>No</v>
      </c>
      <c r="G202" s="18" t="str">
        <f t="shared" si="5"/>
        <v>No</v>
      </c>
      <c r="H202" s="18" t="str">
        <f t="shared" si="6"/>
        <v>No</v>
      </c>
      <c r="I202" s="18" t="str">
        <f t="shared" si="7"/>
        <v>Yes</v>
      </c>
      <c r="J202" s="18" t="str">
        <f t="shared" si="8"/>
        <v>Yes</v>
      </c>
      <c r="K202" s="21">
        <v>200</v>
      </c>
      <c r="L202" s="5" t="s">
        <v>759</v>
      </c>
      <c r="M202" s="5" t="s">
        <v>760</v>
      </c>
      <c r="N202" s="5" t="s">
        <v>2307</v>
      </c>
      <c r="O202" s="5" t="s">
        <v>152</v>
      </c>
      <c r="P202" s="5" t="s">
        <v>2664</v>
      </c>
      <c r="Q202" s="34" t="s">
        <v>6676</v>
      </c>
      <c r="R202" s="21">
        <v>1</v>
      </c>
      <c r="S202" s="35"/>
      <c r="T202" s="35"/>
      <c r="U202" s="35"/>
      <c r="V202" s="35"/>
      <c r="W202" s="35"/>
      <c r="X202" s="35"/>
      <c r="Y202" s="35"/>
      <c r="Z202" s="35"/>
      <c r="AA202" s="5" t="s">
        <v>2310</v>
      </c>
      <c r="AB202" s="5" t="s">
        <v>6677</v>
      </c>
      <c r="AC202" s="34" t="s">
        <v>6678</v>
      </c>
      <c r="AD202" s="21">
        <v>1</v>
      </c>
    </row>
    <row r="203" spans="1:30" x14ac:dyDescent="0.3">
      <c r="A203" s="18" t="str">
        <f t="shared" ref="A203:B203" si="209">IF(AND(ISNUMBER(SEARCH("Yes",C203)),ISNUMBER(SEARCH("Yes",E203)),ISNUMBER(SEARCH("Yes",G203)),ISNUMBER(SEARCH("Yes",I203))),"Yes","No")</f>
        <v>No</v>
      </c>
      <c r="B203" s="18" t="str">
        <f t="shared" si="209"/>
        <v>No</v>
      </c>
      <c r="C203" s="15" t="str">
        <f t="shared" si="1"/>
        <v>Yes</v>
      </c>
      <c r="D203" s="18" t="str">
        <f t="shared" si="2"/>
        <v>Yes</v>
      </c>
      <c r="E203" s="18" t="str">
        <f t="shared" si="3"/>
        <v>No</v>
      </c>
      <c r="F203" s="18" t="str">
        <f t="shared" si="4"/>
        <v>Yes</v>
      </c>
      <c r="G203" s="18" t="str">
        <f t="shared" si="5"/>
        <v>No</v>
      </c>
      <c r="H203" s="18" t="str">
        <f t="shared" si="6"/>
        <v>No</v>
      </c>
      <c r="I203" s="18" t="str">
        <f t="shared" si="7"/>
        <v>Yes</v>
      </c>
      <c r="J203" s="18" t="str">
        <f t="shared" si="8"/>
        <v>Yes</v>
      </c>
      <c r="K203" s="21">
        <v>201</v>
      </c>
      <c r="L203" s="5" t="s">
        <v>761</v>
      </c>
      <c r="M203" s="5" t="s">
        <v>762</v>
      </c>
      <c r="N203" s="5" t="s">
        <v>2307</v>
      </c>
      <c r="O203" s="5" t="s">
        <v>2310</v>
      </c>
      <c r="P203" s="5" t="s">
        <v>6679</v>
      </c>
      <c r="Q203" s="34" t="s">
        <v>6680</v>
      </c>
      <c r="R203" s="21">
        <v>1</v>
      </c>
      <c r="S203" s="5" t="s">
        <v>152</v>
      </c>
      <c r="T203" s="5" t="s">
        <v>3162</v>
      </c>
      <c r="U203" s="34" t="s">
        <v>6681</v>
      </c>
      <c r="V203" s="21">
        <v>1</v>
      </c>
      <c r="W203" s="35"/>
      <c r="X203" s="35"/>
      <c r="Y203" s="35"/>
      <c r="Z203" s="35"/>
      <c r="AA203" s="5" t="s">
        <v>2310</v>
      </c>
      <c r="AB203" s="5" t="s">
        <v>2352</v>
      </c>
      <c r="AC203" s="34" t="s">
        <v>2353</v>
      </c>
      <c r="AD203" s="21">
        <v>1</v>
      </c>
    </row>
    <row r="204" spans="1:30" x14ac:dyDescent="0.3">
      <c r="A204" s="18" t="str">
        <f t="shared" ref="A204:B204" si="210">IF(AND(ISNUMBER(SEARCH("Yes",C204)),ISNUMBER(SEARCH("Yes",E204)),ISNUMBER(SEARCH("Yes",G204)),ISNUMBER(SEARCH("Yes",I204))),"Yes","No")</f>
        <v>No</v>
      </c>
      <c r="B204" s="18" t="str">
        <f t="shared" si="210"/>
        <v>No</v>
      </c>
      <c r="C204" s="15" t="str">
        <f t="shared" si="1"/>
        <v>No</v>
      </c>
      <c r="D204" s="18" t="str">
        <f t="shared" si="2"/>
        <v>No</v>
      </c>
      <c r="E204" s="18" t="str">
        <f t="shared" si="3"/>
        <v>No</v>
      </c>
      <c r="F204" s="18" t="str">
        <f t="shared" si="4"/>
        <v>No</v>
      </c>
      <c r="G204" s="18" t="str">
        <f t="shared" si="5"/>
        <v>No</v>
      </c>
      <c r="H204" s="18" t="str">
        <f t="shared" si="6"/>
        <v>No</v>
      </c>
      <c r="I204" s="18" t="str">
        <f t="shared" si="7"/>
        <v>Yes</v>
      </c>
      <c r="J204" s="18" t="str">
        <f t="shared" si="8"/>
        <v>Yes</v>
      </c>
      <c r="K204" s="21">
        <v>202</v>
      </c>
      <c r="L204" s="5" t="s">
        <v>763</v>
      </c>
      <c r="M204" s="5" t="s">
        <v>764</v>
      </c>
      <c r="N204" s="5" t="s">
        <v>2307</v>
      </c>
      <c r="O204" s="5" t="s">
        <v>152</v>
      </c>
      <c r="P204" s="5" t="s">
        <v>3166</v>
      </c>
      <c r="Q204" s="34" t="s">
        <v>3167</v>
      </c>
      <c r="R204" s="21">
        <v>1</v>
      </c>
      <c r="S204" s="35"/>
      <c r="T204" s="35"/>
      <c r="U204" s="35"/>
      <c r="V204" s="35"/>
      <c r="W204" s="35"/>
      <c r="X204" s="35"/>
      <c r="Y204" s="35"/>
      <c r="Z204" s="35"/>
      <c r="AA204" s="5" t="s">
        <v>2310</v>
      </c>
      <c r="AB204" s="5" t="s">
        <v>3168</v>
      </c>
      <c r="AC204" s="34" t="s">
        <v>2723</v>
      </c>
      <c r="AD204" s="21">
        <v>1</v>
      </c>
    </row>
    <row r="205" spans="1:30" x14ac:dyDescent="0.3">
      <c r="A205" s="18" t="str">
        <f t="shared" ref="A205:B205" si="211">IF(AND(ISNUMBER(SEARCH("Yes",C205)),ISNUMBER(SEARCH("Yes",E205)),ISNUMBER(SEARCH("Yes",G205)),ISNUMBER(SEARCH("Yes",I205))),"Yes","No")</f>
        <v>No</v>
      </c>
      <c r="B205" s="18" t="str">
        <f t="shared" si="211"/>
        <v>No</v>
      </c>
      <c r="C205" s="15" t="str">
        <f t="shared" si="1"/>
        <v>No</v>
      </c>
      <c r="D205" s="18" t="str">
        <f t="shared" si="2"/>
        <v>No</v>
      </c>
      <c r="E205" s="18" t="str">
        <f t="shared" si="3"/>
        <v>No</v>
      </c>
      <c r="F205" s="18" t="str">
        <f t="shared" si="4"/>
        <v>No</v>
      </c>
      <c r="G205" s="18" t="str">
        <f t="shared" si="5"/>
        <v>No</v>
      </c>
      <c r="H205" s="18" t="str">
        <f t="shared" si="6"/>
        <v>No</v>
      </c>
      <c r="I205" s="18" t="str">
        <f t="shared" si="7"/>
        <v>Yes</v>
      </c>
      <c r="J205" s="18" t="str">
        <f t="shared" si="8"/>
        <v>Yes</v>
      </c>
      <c r="K205" s="21">
        <v>203</v>
      </c>
      <c r="L205" s="5" t="s">
        <v>765</v>
      </c>
      <c r="M205" s="5" t="s">
        <v>766</v>
      </c>
      <c r="N205" s="5" t="s">
        <v>2307</v>
      </c>
      <c r="O205" s="5" t="s">
        <v>152</v>
      </c>
      <c r="P205" s="5" t="s">
        <v>6682</v>
      </c>
      <c r="Q205" s="34" t="s">
        <v>6683</v>
      </c>
      <c r="R205" s="21">
        <v>1</v>
      </c>
      <c r="S205" s="35"/>
      <c r="T205" s="35"/>
      <c r="U205" s="35"/>
      <c r="V205" s="35"/>
      <c r="W205" s="35"/>
      <c r="X205" s="35"/>
      <c r="Y205" s="35"/>
      <c r="Z205" s="35"/>
      <c r="AA205" s="5" t="s">
        <v>2310</v>
      </c>
      <c r="AB205" s="5" t="s">
        <v>6684</v>
      </c>
      <c r="AC205" s="34" t="s">
        <v>6685</v>
      </c>
      <c r="AD205" s="21">
        <v>1</v>
      </c>
    </row>
    <row r="206" spans="1:30" x14ac:dyDescent="0.3">
      <c r="A206" s="18" t="str">
        <f t="shared" ref="A206:B206" si="212">IF(AND(ISNUMBER(SEARCH("Yes",C206)),ISNUMBER(SEARCH("Yes",E206)),ISNUMBER(SEARCH("Yes",G206)),ISNUMBER(SEARCH("Yes",I206))),"Yes","No")</f>
        <v>No</v>
      </c>
      <c r="B206" s="18" t="str">
        <f t="shared" si="212"/>
        <v>No</v>
      </c>
      <c r="C206" s="15" t="str">
        <f t="shared" si="1"/>
        <v>No</v>
      </c>
      <c r="D206" s="18" t="str">
        <f t="shared" si="2"/>
        <v>No</v>
      </c>
      <c r="E206" s="18" t="str">
        <f t="shared" si="3"/>
        <v>No</v>
      </c>
      <c r="F206" s="18" t="str">
        <f t="shared" si="4"/>
        <v>No</v>
      </c>
      <c r="G206" s="18" t="str">
        <f t="shared" si="5"/>
        <v>No</v>
      </c>
      <c r="H206" s="18" t="str">
        <f t="shared" si="6"/>
        <v>No</v>
      </c>
      <c r="I206" s="18" t="str">
        <f t="shared" si="7"/>
        <v>Yes</v>
      </c>
      <c r="J206" s="18" t="str">
        <f t="shared" si="8"/>
        <v>Yes</v>
      </c>
      <c r="K206" s="21">
        <v>204</v>
      </c>
      <c r="L206" s="5" t="s">
        <v>767</v>
      </c>
      <c r="M206" s="5" t="s">
        <v>768</v>
      </c>
      <c r="N206" s="5" t="s">
        <v>2307</v>
      </c>
      <c r="O206" s="5" t="s">
        <v>152</v>
      </c>
      <c r="P206" s="5" t="s">
        <v>3458</v>
      </c>
      <c r="Q206" s="34" t="s">
        <v>6686</v>
      </c>
      <c r="R206" s="21">
        <v>1</v>
      </c>
      <c r="S206" s="35"/>
      <c r="T206" s="35"/>
      <c r="U206" s="35"/>
      <c r="V206" s="35"/>
      <c r="W206" s="35"/>
      <c r="X206" s="35"/>
      <c r="Y206" s="35"/>
      <c r="Z206" s="35"/>
      <c r="AA206" s="5" t="s">
        <v>2310</v>
      </c>
      <c r="AB206" s="5" t="s">
        <v>6687</v>
      </c>
      <c r="AC206" s="34" t="s">
        <v>6688</v>
      </c>
      <c r="AD206" s="21">
        <v>1</v>
      </c>
    </row>
    <row r="207" spans="1:30" x14ac:dyDescent="0.3">
      <c r="A207" s="18" t="str">
        <f t="shared" ref="A207:B207" si="213">IF(AND(ISNUMBER(SEARCH("Yes",C207)),ISNUMBER(SEARCH("Yes",E207)),ISNUMBER(SEARCH("Yes",G207)),ISNUMBER(SEARCH("Yes",I207))),"Yes","No")</f>
        <v>No</v>
      </c>
      <c r="B207" s="18" t="str">
        <f t="shared" si="213"/>
        <v>No</v>
      </c>
      <c r="C207" s="15" t="str">
        <f t="shared" si="1"/>
        <v>No</v>
      </c>
      <c r="D207" s="18" t="str">
        <f t="shared" si="2"/>
        <v>No</v>
      </c>
      <c r="E207" s="18" t="str">
        <f t="shared" si="3"/>
        <v>No</v>
      </c>
      <c r="F207" s="18" t="str">
        <f t="shared" si="4"/>
        <v>No</v>
      </c>
      <c r="G207" s="18" t="str">
        <f t="shared" si="5"/>
        <v>No</v>
      </c>
      <c r="H207" s="18" t="str">
        <f t="shared" si="6"/>
        <v>No</v>
      </c>
      <c r="I207" s="18" t="str">
        <f t="shared" si="7"/>
        <v>Yes</v>
      </c>
      <c r="J207" s="18" t="str">
        <f t="shared" si="8"/>
        <v>Yes</v>
      </c>
      <c r="K207" s="21">
        <v>205</v>
      </c>
      <c r="L207" s="5" t="s">
        <v>769</v>
      </c>
      <c r="M207" s="5" t="s">
        <v>770</v>
      </c>
      <c r="N207" s="5" t="s">
        <v>2307</v>
      </c>
      <c r="O207" s="5" t="s">
        <v>152</v>
      </c>
      <c r="P207" s="5" t="s">
        <v>6689</v>
      </c>
      <c r="Q207" s="34" t="s">
        <v>6690</v>
      </c>
      <c r="R207" s="21">
        <v>1</v>
      </c>
      <c r="S207" s="35"/>
      <c r="T207" s="35"/>
      <c r="U207" s="35"/>
      <c r="V207" s="35"/>
      <c r="W207" s="35"/>
      <c r="X207" s="35"/>
      <c r="Y207" s="35"/>
      <c r="Z207" s="35"/>
      <c r="AA207" s="5" t="s">
        <v>24</v>
      </c>
      <c r="AB207" s="5" t="s">
        <v>2455</v>
      </c>
      <c r="AC207" s="34" t="s">
        <v>2456</v>
      </c>
      <c r="AD207" s="21">
        <v>1</v>
      </c>
    </row>
    <row r="208" spans="1:30" x14ac:dyDescent="0.3">
      <c r="A208" s="18" t="str">
        <f t="shared" ref="A208:B208" si="214">IF(AND(ISNUMBER(SEARCH("Yes",C208)),ISNUMBER(SEARCH("Yes",E208)),ISNUMBER(SEARCH("Yes",G208)),ISNUMBER(SEARCH("Yes",I208))),"Yes","No")</f>
        <v>No</v>
      </c>
      <c r="B208" s="18" t="str">
        <f t="shared" si="214"/>
        <v>No</v>
      </c>
      <c r="C208" s="15" t="str">
        <f t="shared" si="1"/>
        <v>No</v>
      </c>
      <c r="D208" s="18" t="str">
        <f t="shared" si="2"/>
        <v>No</v>
      </c>
      <c r="E208" s="18" t="str">
        <f t="shared" si="3"/>
        <v>No</v>
      </c>
      <c r="F208" s="18" t="str">
        <f t="shared" si="4"/>
        <v>No</v>
      </c>
      <c r="G208" s="18" t="str">
        <f t="shared" si="5"/>
        <v>No</v>
      </c>
      <c r="H208" s="18" t="str">
        <f t="shared" si="6"/>
        <v>No</v>
      </c>
      <c r="I208" s="18" t="str">
        <f t="shared" si="7"/>
        <v>Yes</v>
      </c>
      <c r="J208" s="18" t="str">
        <f t="shared" si="8"/>
        <v>Yes</v>
      </c>
      <c r="K208" s="21">
        <v>206</v>
      </c>
      <c r="L208" s="5" t="s">
        <v>771</v>
      </c>
      <c r="M208" s="5" t="s">
        <v>772</v>
      </c>
      <c r="N208" s="5" t="s">
        <v>2307</v>
      </c>
      <c r="O208" s="5" t="s">
        <v>152</v>
      </c>
      <c r="P208" s="5" t="s">
        <v>6691</v>
      </c>
      <c r="Q208" s="34" t="s">
        <v>6692</v>
      </c>
      <c r="R208" s="21">
        <v>1</v>
      </c>
      <c r="S208" s="35"/>
      <c r="T208" s="35"/>
      <c r="U208" s="35"/>
      <c r="V208" s="35"/>
      <c r="W208" s="35"/>
      <c r="X208" s="35"/>
      <c r="Y208" s="35"/>
      <c r="Z208" s="35"/>
      <c r="AA208" s="5" t="s">
        <v>24</v>
      </c>
      <c r="AB208" s="5" t="s">
        <v>6693</v>
      </c>
      <c r="AC208" s="34" t="s">
        <v>3180</v>
      </c>
      <c r="AD208" s="21">
        <v>1</v>
      </c>
    </row>
    <row r="209" spans="1:30" x14ac:dyDescent="0.3">
      <c r="A209" s="18" t="str">
        <f t="shared" ref="A209:B209" si="215">IF(AND(ISNUMBER(SEARCH("Yes",C209)),ISNUMBER(SEARCH("Yes",E209)),ISNUMBER(SEARCH("Yes",G209)),ISNUMBER(SEARCH("Yes",I209))),"Yes","No")</f>
        <v>No</v>
      </c>
      <c r="B209" s="18" t="str">
        <f t="shared" si="215"/>
        <v>No</v>
      </c>
      <c r="C209" s="15" t="str">
        <f t="shared" si="1"/>
        <v>No</v>
      </c>
      <c r="D209" s="18" t="str">
        <f t="shared" si="2"/>
        <v>No</v>
      </c>
      <c r="E209" s="18" t="str">
        <f t="shared" si="3"/>
        <v>No</v>
      </c>
      <c r="F209" s="18" t="str">
        <f t="shared" si="4"/>
        <v>No</v>
      </c>
      <c r="G209" s="18" t="str">
        <f t="shared" si="5"/>
        <v>No</v>
      </c>
      <c r="H209" s="18" t="str">
        <f t="shared" si="6"/>
        <v>No</v>
      </c>
      <c r="I209" s="18" t="str">
        <f t="shared" si="7"/>
        <v>Yes</v>
      </c>
      <c r="J209" s="18" t="str">
        <f t="shared" si="8"/>
        <v>Yes</v>
      </c>
      <c r="K209" s="21">
        <v>207</v>
      </c>
      <c r="L209" s="5" t="s">
        <v>773</v>
      </c>
      <c r="M209" s="5" t="s">
        <v>774</v>
      </c>
      <c r="N209" s="5" t="s">
        <v>2307</v>
      </c>
      <c r="O209" s="5" t="s">
        <v>152</v>
      </c>
      <c r="P209" s="5" t="s">
        <v>2449</v>
      </c>
      <c r="Q209" s="34" t="s">
        <v>6694</v>
      </c>
      <c r="R209" s="21">
        <v>1</v>
      </c>
      <c r="S209" s="35"/>
      <c r="T209" s="35"/>
      <c r="U209" s="35"/>
      <c r="V209" s="35"/>
      <c r="W209" s="35"/>
      <c r="X209" s="35"/>
      <c r="Y209" s="35"/>
      <c r="Z209" s="35"/>
      <c r="AA209" s="5" t="s">
        <v>2310</v>
      </c>
      <c r="AB209" s="5" t="s">
        <v>6695</v>
      </c>
      <c r="AC209" s="34" t="s">
        <v>6460</v>
      </c>
      <c r="AD209" s="21">
        <v>1</v>
      </c>
    </row>
    <row r="210" spans="1:30" x14ac:dyDescent="0.3">
      <c r="A210" s="18" t="str">
        <f t="shared" ref="A210:B210" si="216">IF(AND(ISNUMBER(SEARCH("Yes",C210)),ISNUMBER(SEARCH("Yes",E210)),ISNUMBER(SEARCH("Yes",G210)),ISNUMBER(SEARCH("Yes",I210))),"Yes","No")</f>
        <v>No</v>
      </c>
      <c r="B210" s="18" t="str">
        <f t="shared" si="216"/>
        <v>No</v>
      </c>
      <c r="C210" s="15" t="str">
        <f t="shared" si="1"/>
        <v>No</v>
      </c>
      <c r="D210" s="18" t="str">
        <f t="shared" si="2"/>
        <v>No</v>
      </c>
      <c r="E210" s="18" t="str">
        <f t="shared" si="3"/>
        <v>No</v>
      </c>
      <c r="F210" s="18" t="str">
        <f t="shared" si="4"/>
        <v>No</v>
      </c>
      <c r="G210" s="18" t="str">
        <f t="shared" si="5"/>
        <v>No</v>
      </c>
      <c r="H210" s="18" t="str">
        <f t="shared" si="6"/>
        <v>No</v>
      </c>
      <c r="I210" s="18" t="str">
        <f t="shared" si="7"/>
        <v>No</v>
      </c>
      <c r="J210" s="18" t="str">
        <f t="shared" si="8"/>
        <v>No</v>
      </c>
      <c r="K210" s="21">
        <v>208</v>
      </c>
      <c r="L210" s="5" t="s">
        <v>775</v>
      </c>
      <c r="M210" s="5" t="s">
        <v>776</v>
      </c>
      <c r="N210" s="5" t="s">
        <v>2307</v>
      </c>
      <c r="O210" s="5" t="s">
        <v>152</v>
      </c>
      <c r="P210" s="5" t="s">
        <v>2537</v>
      </c>
      <c r="Q210" s="34" t="s">
        <v>6696</v>
      </c>
      <c r="R210" s="21">
        <v>1</v>
      </c>
      <c r="S210" s="35"/>
      <c r="T210" s="35"/>
      <c r="U210" s="35"/>
      <c r="V210" s="35"/>
      <c r="W210" s="35"/>
      <c r="X210" s="35"/>
      <c r="Y210" s="35"/>
      <c r="Z210" s="35"/>
      <c r="AA210" s="5" t="s">
        <v>152</v>
      </c>
      <c r="AB210" s="5" t="s">
        <v>3186</v>
      </c>
      <c r="AC210" s="34" t="s">
        <v>3187</v>
      </c>
      <c r="AD210" s="21">
        <v>1</v>
      </c>
    </row>
    <row r="211" spans="1:30" x14ac:dyDescent="0.3">
      <c r="A211" s="18" t="str">
        <f t="shared" ref="A211:B211" si="217">IF(AND(ISNUMBER(SEARCH("Yes",C211)),ISNUMBER(SEARCH("Yes",E211)),ISNUMBER(SEARCH("Yes",G211)),ISNUMBER(SEARCH("Yes",I211))),"Yes","No")</f>
        <v>Yes</v>
      </c>
      <c r="B211" s="18" t="str">
        <f t="shared" si="217"/>
        <v>Yes</v>
      </c>
      <c r="C211" s="15" t="str">
        <f t="shared" si="1"/>
        <v>Yes</v>
      </c>
      <c r="D211" s="18" t="str">
        <f t="shared" si="2"/>
        <v>Yes</v>
      </c>
      <c r="E211" s="18" t="str">
        <f t="shared" si="3"/>
        <v>Yes</v>
      </c>
      <c r="F211" s="18" t="str">
        <f t="shared" si="4"/>
        <v>Yes</v>
      </c>
      <c r="G211" s="18" t="str">
        <f t="shared" si="5"/>
        <v>Yes</v>
      </c>
      <c r="H211" s="18" t="str">
        <f t="shared" si="6"/>
        <v>Yes</v>
      </c>
      <c r="I211" s="18" t="str">
        <f t="shared" si="7"/>
        <v>Yes</v>
      </c>
      <c r="J211" s="18" t="str">
        <f t="shared" si="8"/>
        <v>Yes</v>
      </c>
      <c r="K211" s="21">
        <v>209</v>
      </c>
      <c r="L211" s="5" t="s">
        <v>156</v>
      </c>
      <c r="M211" s="5" t="s">
        <v>157</v>
      </c>
      <c r="N211" s="5" t="s">
        <v>2307</v>
      </c>
      <c r="O211" s="5" t="s">
        <v>24</v>
      </c>
      <c r="P211" s="5" t="s">
        <v>2521</v>
      </c>
      <c r="Q211" s="34" t="s">
        <v>3188</v>
      </c>
      <c r="R211" s="21">
        <v>1</v>
      </c>
      <c r="S211" s="5" t="s">
        <v>2310</v>
      </c>
      <c r="T211" s="5" t="s">
        <v>6697</v>
      </c>
      <c r="U211" s="34" t="s">
        <v>6698</v>
      </c>
      <c r="V211" s="21">
        <v>1</v>
      </c>
      <c r="W211" s="5" t="s">
        <v>24</v>
      </c>
      <c r="X211" s="5" t="s">
        <v>6699</v>
      </c>
      <c r="Y211" s="34" t="s">
        <v>3192</v>
      </c>
      <c r="Z211" s="21">
        <v>1</v>
      </c>
      <c r="AA211" s="5" t="s">
        <v>24</v>
      </c>
      <c r="AB211" s="5" t="s">
        <v>5068</v>
      </c>
      <c r="AC211" s="34" t="s">
        <v>6700</v>
      </c>
      <c r="AD211" s="21">
        <v>1</v>
      </c>
    </row>
    <row r="212" spans="1:30" x14ac:dyDescent="0.3">
      <c r="A212" s="18" t="str">
        <f t="shared" ref="A212:B212" si="218">IF(AND(ISNUMBER(SEARCH("Yes",C212)),ISNUMBER(SEARCH("Yes",E212)),ISNUMBER(SEARCH("Yes",G212)),ISNUMBER(SEARCH("Yes",I212))),"Yes","No")</f>
        <v>No</v>
      </c>
      <c r="B212" s="18" t="str">
        <f t="shared" si="218"/>
        <v>No</v>
      </c>
      <c r="C212" s="15" t="str">
        <f t="shared" si="1"/>
        <v>No</v>
      </c>
      <c r="D212" s="18" t="str">
        <f t="shared" si="2"/>
        <v>No</v>
      </c>
      <c r="E212" s="18" t="str">
        <f t="shared" si="3"/>
        <v>No</v>
      </c>
      <c r="F212" s="18" t="str">
        <f t="shared" si="4"/>
        <v>No</v>
      </c>
      <c r="G212" s="18" t="str">
        <f t="shared" si="5"/>
        <v>No</v>
      </c>
      <c r="H212" s="18" t="str">
        <f t="shared" si="6"/>
        <v>No</v>
      </c>
      <c r="I212" s="18" t="str">
        <f t="shared" si="7"/>
        <v>Yes</v>
      </c>
      <c r="J212" s="18" t="str">
        <f t="shared" si="8"/>
        <v>Yes</v>
      </c>
      <c r="K212" s="21">
        <v>210</v>
      </c>
      <c r="L212" s="5" t="s">
        <v>777</v>
      </c>
      <c r="M212" s="5" t="s">
        <v>778</v>
      </c>
      <c r="N212" s="5" t="s">
        <v>2307</v>
      </c>
      <c r="O212" s="5" t="s">
        <v>152</v>
      </c>
      <c r="P212" s="5" t="s">
        <v>2724</v>
      </c>
      <c r="Q212" s="34" t="s">
        <v>6701</v>
      </c>
      <c r="R212" s="21">
        <v>1</v>
      </c>
      <c r="S212" s="35"/>
      <c r="T212" s="35"/>
      <c r="U212" s="35"/>
      <c r="V212" s="35"/>
      <c r="W212" s="35"/>
      <c r="X212" s="35"/>
      <c r="Y212" s="35"/>
      <c r="Z212" s="35"/>
      <c r="AA212" s="5" t="s">
        <v>24</v>
      </c>
      <c r="AB212" s="5" t="s">
        <v>3197</v>
      </c>
      <c r="AC212" s="34" t="s">
        <v>3198</v>
      </c>
      <c r="AD212" s="21">
        <v>1</v>
      </c>
    </row>
    <row r="213" spans="1:30" x14ac:dyDescent="0.3">
      <c r="A213" s="18" t="str">
        <f t="shared" ref="A213:B213" si="219">IF(AND(ISNUMBER(SEARCH("Yes",C213)),ISNUMBER(SEARCH("Yes",E213)),ISNUMBER(SEARCH("Yes",G213)),ISNUMBER(SEARCH("Yes",I213))),"Yes","No")</f>
        <v>No</v>
      </c>
      <c r="B213" s="18" t="str">
        <f t="shared" si="219"/>
        <v>No</v>
      </c>
      <c r="C213" s="15" t="str">
        <f t="shared" si="1"/>
        <v>No</v>
      </c>
      <c r="D213" s="18" t="str">
        <f t="shared" si="2"/>
        <v>No</v>
      </c>
      <c r="E213" s="18" t="str">
        <f t="shared" si="3"/>
        <v>No</v>
      </c>
      <c r="F213" s="18" t="str">
        <f t="shared" si="4"/>
        <v>No</v>
      </c>
      <c r="G213" s="18" t="str">
        <f t="shared" si="5"/>
        <v>No</v>
      </c>
      <c r="H213" s="18" t="str">
        <f t="shared" si="6"/>
        <v>No</v>
      </c>
      <c r="I213" s="18" t="str">
        <f t="shared" si="7"/>
        <v>Yes</v>
      </c>
      <c r="J213" s="18" t="str">
        <f t="shared" si="8"/>
        <v>Yes</v>
      </c>
      <c r="K213" s="21">
        <v>211</v>
      </c>
      <c r="L213" s="5" t="s">
        <v>779</v>
      </c>
      <c r="M213" s="5" t="s">
        <v>780</v>
      </c>
      <c r="N213" s="5" t="s">
        <v>2307</v>
      </c>
      <c r="O213" s="5" t="s">
        <v>152</v>
      </c>
      <c r="P213" s="5" t="s">
        <v>6702</v>
      </c>
      <c r="Q213" s="34" t="s">
        <v>6703</v>
      </c>
      <c r="R213" s="21">
        <v>1</v>
      </c>
      <c r="S213" s="35"/>
      <c r="T213" s="35"/>
      <c r="U213" s="35"/>
      <c r="V213" s="35"/>
      <c r="W213" s="35"/>
      <c r="X213" s="35"/>
      <c r="Y213" s="35"/>
      <c r="Z213" s="35"/>
      <c r="AA213" s="5" t="s">
        <v>2310</v>
      </c>
      <c r="AB213" s="5" t="s">
        <v>3201</v>
      </c>
      <c r="AC213" s="34" t="s">
        <v>6704</v>
      </c>
      <c r="AD213" s="21">
        <v>1</v>
      </c>
    </row>
    <row r="214" spans="1:30" x14ac:dyDescent="0.3">
      <c r="A214" s="18" t="str">
        <f t="shared" ref="A214:B214" si="220">IF(AND(ISNUMBER(SEARCH("Yes",C214)),ISNUMBER(SEARCH("Yes",E214)),ISNUMBER(SEARCH("Yes",G214)),ISNUMBER(SEARCH("Yes",I214))),"Yes","No")</f>
        <v>No</v>
      </c>
      <c r="B214" s="18" t="str">
        <f t="shared" si="220"/>
        <v>No</v>
      </c>
      <c r="C214" s="15" t="str">
        <f t="shared" si="1"/>
        <v>No</v>
      </c>
      <c r="D214" s="18" t="str">
        <f t="shared" si="2"/>
        <v>No</v>
      </c>
      <c r="E214" s="18" t="str">
        <f t="shared" si="3"/>
        <v>No</v>
      </c>
      <c r="F214" s="18" t="str">
        <f t="shared" si="4"/>
        <v>No</v>
      </c>
      <c r="G214" s="18" t="str">
        <f t="shared" si="5"/>
        <v>No</v>
      </c>
      <c r="H214" s="18" t="str">
        <f t="shared" si="6"/>
        <v>No</v>
      </c>
      <c r="I214" s="18" t="str">
        <f t="shared" si="7"/>
        <v>Yes</v>
      </c>
      <c r="J214" s="18" t="str">
        <f t="shared" si="8"/>
        <v>Yes</v>
      </c>
      <c r="K214" s="21">
        <v>212</v>
      </c>
      <c r="L214" s="5" t="s">
        <v>781</v>
      </c>
      <c r="M214" s="5" t="s">
        <v>782</v>
      </c>
      <c r="N214" s="5" t="s">
        <v>2307</v>
      </c>
      <c r="O214" s="5" t="s">
        <v>152</v>
      </c>
      <c r="P214" s="5" t="s">
        <v>2392</v>
      </c>
      <c r="Q214" s="34" t="s">
        <v>6705</v>
      </c>
      <c r="R214" s="21">
        <v>1</v>
      </c>
      <c r="S214" s="35"/>
      <c r="T214" s="35"/>
      <c r="U214" s="35"/>
      <c r="V214" s="35"/>
      <c r="W214" s="35"/>
      <c r="X214" s="35"/>
      <c r="Y214" s="35"/>
      <c r="Z214" s="35"/>
      <c r="AA214" s="5" t="s">
        <v>2310</v>
      </c>
      <c r="AB214" s="5" t="s">
        <v>6706</v>
      </c>
      <c r="AC214" s="34" t="s">
        <v>6707</v>
      </c>
      <c r="AD214" s="21">
        <v>1</v>
      </c>
    </row>
    <row r="215" spans="1:30" x14ac:dyDescent="0.3">
      <c r="A215" s="18" t="str">
        <f t="shared" ref="A215:B215" si="221">IF(AND(ISNUMBER(SEARCH("Yes",C215)),ISNUMBER(SEARCH("Yes",E215)),ISNUMBER(SEARCH("Yes",G215)),ISNUMBER(SEARCH("Yes",I215))),"Yes","No")</f>
        <v>No</v>
      </c>
      <c r="B215" s="18" t="str">
        <f t="shared" si="221"/>
        <v>No</v>
      </c>
      <c r="C215" s="15" t="str">
        <f t="shared" si="1"/>
        <v>No</v>
      </c>
      <c r="D215" s="18" t="str">
        <f t="shared" si="2"/>
        <v>No</v>
      </c>
      <c r="E215" s="18" t="str">
        <f t="shared" si="3"/>
        <v>No</v>
      </c>
      <c r="F215" s="18" t="str">
        <f t="shared" si="4"/>
        <v>No</v>
      </c>
      <c r="G215" s="18" t="str">
        <f t="shared" si="5"/>
        <v>No</v>
      </c>
      <c r="H215" s="18" t="str">
        <f t="shared" si="6"/>
        <v>No</v>
      </c>
      <c r="I215" s="18" t="str">
        <f t="shared" si="7"/>
        <v>Yes</v>
      </c>
      <c r="J215" s="18" t="str">
        <f t="shared" si="8"/>
        <v>No</v>
      </c>
      <c r="K215" s="21">
        <v>213</v>
      </c>
      <c r="L215" s="5" t="s">
        <v>783</v>
      </c>
      <c r="M215" s="5" t="s">
        <v>784</v>
      </c>
      <c r="N215" s="5" t="s">
        <v>2307</v>
      </c>
      <c r="O215" s="5" t="s">
        <v>152</v>
      </c>
      <c r="P215" s="5" t="s">
        <v>4390</v>
      </c>
      <c r="Q215" s="34" t="s">
        <v>6708</v>
      </c>
      <c r="R215" s="21">
        <v>1</v>
      </c>
      <c r="S215" s="35"/>
      <c r="T215" s="35"/>
      <c r="U215" s="35"/>
      <c r="V215" s="35"/>
      <c r="W215" s="35"/>
      <c r="X215" s="35"/>
      <c r="Y215" s="35"/>
      <c r="Z215" s="35"/>
      <c r="AA215" s="5" t="s">
        <v>152</v>
      </c>
      <c r="AB215" s="5" t="s">
        <v>6709</v>
      </c>
      <c r="AC215" s="34" t="s">
        <v>6710</v>
      </c>
      <c r="AD215" s="21">
        <v>1</v>
      </c>
    </row>
    <row r="216" spans="1:30" x14ac:dyDescent="0.3">
      <c r="A216" s="18" t="str">
        <f t="shared" ref="A216:B216" si="222">IF(AND(ISNUMBER(SEARCH("Yes",C216)),ISNUMBER(SEARCH("Yes",E216)),ISNUMBER(SEARCH("Yes",G216)),ISNUMBER(SEARCH("Yes",I216))),"Yes","No")</f>
        <v>No</v>
      </c>
      <c r="B216" s="18" t="str">
        <f t="shared" si="222"/>
        <v>No</v>
      </c>
      <c r="C216" s="15" t="str">
        <f t="shared" si="1"/>
        <v>No</v>
      </c>
      <c r="D216" s="18" t="str">
        <f t="shared" si="2"/>
        <v>No</v>
      </c>
      <c r="E216" s="18" t="str">
        <f t="shared" si="3"/>
        <v>No</v>
      </c>
      <c r="F216" s="18" t="str">
        <f t="shared" si="4"/>
        <v>No</v>
      </c>
      <c r="G216" s="18" t="str">
        <f t="shared" si="5"/>
        <v>No</v>
      </c>
      <c r="H216" s="18" t="str">
        <f t="shared" si="6"/>
        <v>No</v>
      </c>
      <c r="I216" s="18" t="str">
        <f t="shared" si="7"/>
        <v>Yes</v>
      </c>
      <c r="J216" s="18" t="str">
        <f t="shared" si="8"/>
        <v>Yes</v>
      </c>
      <c r="K216" s="21">
        <v>214</v>
      </c>
      <c r="L216" s="5" t="s">
        <v>785</v>
      </c>
      <c r="M216" s="5" t="s">
        <v>786</v>
      </c>
      <c r="N216" s="5" t="s">
        <v>2307</v>
      </c>
      <c r="O216" s="5" t="s">
        <v>152</v>
      </c>
      <c r="P216" s="5" t="s">
        <v>2358</v>
      </c>
      <c r="Q216" s="34" t="s">
        <v>3210</v>
      </c>
      <c r="R216" s="21">
        <v>1</v>
      </c>
      <c r="S216" s="35"/>
      <c r="T216" s="35"/>
      <c r="U216" s="35"/>
      <c r="V216" s="35"/>
      <c r="W216" s="35"/>
      <c r="X216" s="35"/>
      <c r="Y216" s="35"/>
      <c r="Z216" s="35"/>
      <c r="AA216" s="5" t="s">
        <v>24</v>
      </c>
      <c r="AB216" s="5" t="s">
        <v>4881</v>
      </c>
      <c r="AC216" s="34" t="s">
        <v>4882</v>
      </c>
      <c r="AD216" s="21">
        <v>1</v>
      </c>
    </row>
    <row r="217" spans="1:30" x14ac:dyDescent="0.3">
      <c r="A217" s="18" t="str">
        <f t="shared" ref="A217:B217" si="223">IF(AND(ISNUMBER(SEARCH("Yes",C217)),ISNUMBER(SEARCH("Yes",E217)),ISNUMBER(SEARCH("Yes",G217)),ISNUMBER(SEARCH("Yes",I217))),"Yes","No")</f>
        <v>No</v>
      </c>
      <c r="B217" s="18" t="str">
        <f t="shared" si="223"/>
        <v>No</v>
      </c>
      <c r="C217" s="15" t="str">
        <f t="shared" si="1"/>
        <v>No</v>
      </c>
      <c r="D217" s="18" t="str">
        <f t="shared" si="2"/>
        <v>No</v>
      </c>
      <c r="E217" s="18" t="str">
        <f t="shared" si="3"/>
        <v>No</v>
      </c>
      <c r="F217" s="18" t="str">
        <f t="shared" si="4"/>
        <v>No</v>
      </c>
      <c r="G217" s="18" t="str">
        <f t="shared" si="5"/>
        <v>No</v>
      </c>
      <c r="H217" s="18" t="str">
        <f t="shared" si="6"/>
        <v>No</v>
      </c>
      <c r="I217" s="18" t="str">
        <f t="shared" si="7"/>
        <v>Yes</v>
      </c>
      <c r="J217" s="18" t="str">
        <f t="shared" si="8"/>
        <v>Yes</v>
      </c>
      <c r="K217" s="21">
        <v>215</v>
      </c>
      <c r="L217" s="5" t="s">
        <v>787</v>
      </c>
      <c r="M217" s="5" t="s">
        <v>788</v>
      </c>
      <c r="N217" s="5" t="s">
        <v>2307</v>
      </c>
      <c r="O217" s="5" t="s">
        <v>152</v>
      </c>
      <c r="P217" s="5" t="s">
        <v>3213</v>
      </c>
      <c r="Q217" s="34" t="s">
        <v>3214</v>
      </c>
      <c r="R217" s="21">
        <v>1</v>
      </c>
      <c r="S217" s="35"/>
      <c r="T217" s="35"/>
      <c r="U217" s="35"/>
      <c r="V217" s="35"/>
      <c r="W217" s="35"/>
      <c r="X217" s="35"/>
      <c r="Y217" s="35"/>
      <c r="Z217" s="35"/>
      <c r="AA217" s="5" t="s">
        <v>2310</v>
      </c>
      <c r="AB217" s="5" t="s">
        <v>6711</v>
      </c>
      <c r="AC217" s="34" t="s">
        <v>6712</v>
      </c>
      <c r="AD217" s="21">
        <v>1</v>
      </c>
    </row>
    <row r="218" spans="1:30" x14ac:dyDescent="0.3">
      <c r="A218" s="18" t="str">
        <f t="shared" ref="A218:B218" si="224">IF(AND(ISNUMBER(SEARCH("Yes",C218)),ISNUMBER(SEARCH("Yes",E218)),ISNUMBER(SEARCH("Yes",G218)),ISNUMBER(SEARCH("Yes",I218))),"Yes","No")</f>
        <v>No</v>
      </c>
      <c r="B218" s="18" t="str">
        <f t="shared" si="224"/>
        <v>No</v>
      </c>
      <c r="C218" s="15" t="str">
        <f t="shared" si="1"/>
        <v>No</v>
      </c>
      <c r="D218" s="18" t="str">
        <f t="shared" si="2"/>
        <v>No</v>
      </c>
      <c r="E218" s="18" t="str">
        <f t="shared" si="3"/>
        <v>No</v>
      </c>
      <c r="F218" s="18" t="str">
        <f t="shared" si="4"/>
        <v>No</v>
      </c>
      <c r="G218" s="18" t="str">
        <f t="shared" si="5"/>
        <v>No</v>
      </c>
      <c r="H218" s="18" t="str">
        <f t="shared" si="6"/>
        <v>No</v>
      </c>
      <c r="I218" s="18" t="str">
        <f t="shared" si="7"/>
        <v>Yes</v>
      </c>
      <c r="J218" s="18" t="str">
        <f t="shared" si="8"/>
        <v>Yes</v>
      </c>
      <c r="K218" s="21">
        <v>216</v>
      </c>
      <c r="L218" s="5" t="s">
        <v>789</v>
      </c>
      <c r="M218" s="5" t="s">
        <v>790</v>
      </c>
      <c r="N218" s="5" t="s">
        <v>2307</v>
      </c>
      <c r="O218" s="5" t="s">
        <v>152</v>
      </c>
      <c r="P218" s="5" t="s">
        <v>6713</v>
      </c>
      <c r="Q218" s="34" t="s">
        <v>6714</v>
      </c>
      <c r="R218" s="21">
        <v>1</v>
      </c>
      <c r="S218" s="35"/>
      <c r="T218" s="35"/>
      <c r="U218" s="35"/>
      <c r="V218" s="35"/>
      <c r="W218" s="35"/>
      <c r="X218" s="35"/>
      <c r="Y218" s="35"/>
      <c r="Z218" s="35"/>
      <c r="AA218" s="5" t="s">
        <v>24</v>
      </c>
      <c r="AB218" s="5" t="s">
        <v>6715</v>
      </c>
      <c r="AC218" s="34" t="s">
        <v>6716</v>
      </c>
      <c r="AD218" s="21">
        <v>1</v>
      </c>
    </row>
    <row r="219" spans="1:30" x14ac:dyDescent="0.3">
      <c r="A219" s="18" t="str">
        <f t="shared" ref="A219:B219" si="225">IF(AND(ISNUMBER(SEARCH("Yes",C219)),ISNUMBER(SEARCH("Yes",E219)),ISNUMBER(SEARCH("Yes",G219)),ISNUMBER(SEARCH("Yes",I219))),"Yes","No")</f>
        <v>No</v>
      </c>
      <c r="B219" s="18" t="str">
        <f t="shared" si="225"/>
        <v>No</v>
      </c>
      <c r="C219" s="15" t="str">
        <f t="shared" si="1"/>
        <v>No</v>
      </c>
      <c r="D219" s="18" t="str">
        <f t="shared" si="2"/>
        <v>No</v>
      </c>
      <c r="E219" s="18" t="str">
        <f t="shared" si="3"/>
        <v>No</v>
      </c>
      <c r="F219" s="18" t="str">
        <f t="shared" si="4"/>
        <v>No</v>
      </c>
      <c r="G219" s="18" t="str">
        <f t="shared" si="5"/>
        <v>No</v>
      </c>
      <c r="H219" s="18" t="str">
        <f t="shared" si="6"/>
        <v>No</v>
      </c>
      <c r="I219" s="18" t="str">
        <f t="shared" si="7"/>
        <v>Yes</v>
      </c>
      <c r="J219" s="18" t="str">
        <f t="shared" si="8"/>
        <v>Yes</v>
      </c>
      <c r="K219" s="21">
        <v>217</v>
      </c>
      <c r="L219" s="5" t="s">
        <v>791</v>
      </c>
      <c r="M219" s="5" t="s">
        <v>792</v>
      </c>
      <c r="N219" s="5" t="s">
        <v>2307</v>
      </c>
      <c r="O219" s="5" t="s">
        <v>152</v>
      </c>
      <c r="P219" s="5" t="s">
        <v>3226</v>
      </c>
      <c r="Q219" s="34" t="s">
        <v>6717</v>
      </c>
      <c r="R219" s="21">
        <v>1</v>
      </c>
      <c r="S219" s="35"/>
      <c r="T219" s="35"/>
      <c r="U219" s="35"/>
      <c r="V219" s="35"/>
      <c r="W219" s="35"/>
      <c r="X219" s="35"/>
      <c r="Y219" s="35"/>
      <c r="Z219" s="35"/>
      <c r="AA219" s="5" t="s">
        <v>2310</v>
      </c>
      <c r="AB219" s="5" t="s">
        <v>6718</v>
      </c>
      <c r="AC219" s="34" t="s">
        <v>6719</v>
      </c>
      <c r="AD219" s="21">
        <v>1</v>
      </c>
    </row>
    <row r="220" spans="1:30" x14ac:dyDescent="0.3">
      <c r="A220" s="18" t="str">
        <f t="shared" ref="A220:B220" si="226">IF(AND(ISNUMBER(SEARCH("Yes",C220)),ISNUMBER(SEARCH("Yes",E220)),ISNUMBER(SEARCH("Yes",G220)),ISNUMBER(SEARCH("Yes",I220))),"Yes","No")</f>
        <v>No</v>
      </c>
      <c r="B220" s="18" t="str">
        <f t="shared" si="226"/>
        <v>No</v>
      </c>
      <c r="C220" s="15" t="str">
        <f t="shared" si="1"/>
        <v>No</v>
      </c>
      <c r="D220" s="18" t="str">
        <f t="shared" si="2"/>
        <v>No</v>
      </c>
      <c r="E220" s="18" t="str">
        <f t="shared" si="3"/>
        <v>No</v>
      </c>
      <c r="F220" s="18" t="str">
        <f t="shared" si="4"/>
        <v>No</v>
      </c>
      <c r="G220" s="18" t="str">
        <f t="shared" si="5"/>
        <v>No</v>
      </c>
      <c r="H220" s="18" t="str">
        <f t="shared" si="6"/>
        <v>No</v>
      </c>
      <c r="I220" s="18" t="str">
        <f t="shared" si="7"/>
        <v>Yes</v>
      </c>
      <c r="J220" s="18" t="str">
        <f t="shared" si="8"/>
        <v>Yes</v>
      </c>
      <c r="K220" s="21">
        <v>218</v>
      </c>
      <c r="L220" s="5" t="s">
        <v>793</v>
      </c>
      <c r="M220" s="5" t="s">
        <v>794</v>
      </c>
      <c r="N220" s="5" t="s">
        <v>2307</v>
      </c>
      <c r="O220" s="5" t="s">
        <v>152</v>
      </c>
      <c r="P220" s="5" t="s">
        <v>2724</v>
      </c>
      <c r="Q220" s="34" t="s">
        <v>6720</v>
      </c>
      <c r="R220" s="21">
        <v>1</v>
      </c>
      <c r="S220" s="35"/>
      <c r="T220" s="35"/>
      <c r="U220" s="35"/>
      <c r="V220" s="35"/>
      <c r="W220" s="35"/>
      <c r="X220" s="35"/>
      <c r="Y220" s="35"/>
      <c r="Z220" s="35"/>
      <c r="AA220" s="5" t="s">
        <v>24</v>
      </c>
      <c r="AB220" s="5" t="s">
        <v>6721</v>
      </c>
      <c r="AC220" s="34" t="s">
        <v>6722</v>
      </c>
      <c r="AD220" s="21">
        <v>1</v>
      </c>
    </row>
    <row r="221" spans="1:30" x14ac:dyDescent="0.3">
      <c r="A221" s="18" t="str">
        <f t="shared" ref="A221:B221" si="227">IF(AND(ISNUMBER(SEARCH("Yes",C221)),ISNUMBER(SEARCH("Yes",E221)),ISNUMBER(SEARCH("Yes",G221)),ISNUMBER(SEARCH("Yes",I221))),"Yes","No")</f>
        <v>No</v>
      </c>
      <c r="B221" s="18" t="str">
        <f t="shared" si="227"/>
        <v>No</v>
      </c>
      <c r="C221" s="15" t="str">
        <f t="shared" si="1"/>
        <v>No</v>
      </c>
      <c r="D221" s="18" t="str">
        <f t="shared" si="2"/>
        <v>No</v>
      </c>
      <c r="E221" s="18" t="str">
        <f t="shared" si="3"/>
        <v>No</v>
      </c>
      <c r="F221" s="18" t="str">
        <f t="shared" si="4"/>
        <v>No</v>
      </c>
      <c r="G221" s="18" t="str">
        <f t="shared" si="5"/>
        <v>No</v>
      </c>
      <c r="H221" s="18" t="str">
        <f t="shared" si="6"/>
        <v>No</v>
      </c>
      <c r="I221" s="18" t="str">
        <f t="shared" si="7"/>
        <v>Yes</v>
      </c>
      <c r="J221" s="18" t="str">
        <f t="shared" si="8"/>
        <v>Yes</v>
      </c>
      <c r="K221" s="21">
        <v>219</v>
      </c>
      <c r="L221" s="5" t="s">
        <v>795</v>
      </c>
      <c r="M221" s="5" t="s">
        <v>796</v>
      </c>
      <c r="N221" s="5" t="s">
        <v>2307</v>
      </c>
      <c r="O221" s="5" t="s">
        <v>152</v>
      </c>
      <c r="P221" s="5" t="s">
        <v>4568</v>
      </c>
      <c r="Q221" s="34" t="s">
        <v>3227</v>
      </c>
      <c r="R221" s="21">
        <v>1</v>
      </c>
      <c r="S221" s="35"/>
      <c r="T221" s="35"/>
      <c r="U221" s="35"/>
      <c r="V221" s="35"/>
      <c r="W221" s="35"/>
      <c r="X221" s="35"/>
      <c r="Y221" s="35"/>
      <c r="Z221" s="35"/>
      <c r="AA221" s="5" t="s">
        <v>2310</v>
      </c>
      <c r="AB221" s="5" t="s">
        <v>6723</v>
      </c>
      <c r="AC221" s="34" t="s">
        <v>6724</v>
      </c>
      <c r="AD221" s="21">
        <v>1</v>
      </c>
    </row>
    <row r="222" spans="1:30" x14ac:dyDescent="0.3">
      <c r="A222" s="18" t="str">
        <f t="shared" ref="A222:B222" si="228">IF(AND(ISNUMBER(SEARCH("Yes",C222)),ISNUMBER(SEARCH("Yes",E222)),ISNUMBER(SEARCH("Yes",G222)),ISNUMBER(SEARCH("Yes",I222))),"Yes","No")</f>
        <v>No</v>
      </c>
      <c r="B222" s="18" t="str">
        <f t="shared" si="228"/>
        <v>No</v>
      </c>
      <c r="C222" s="15" t="str">
        <f t="shared" si="1"/>
        <v>No</v>
      </c>
      <c r="D222" s="18" t="str">
        <f t="shared" si="2"/>
        <v>No</v>
      </c>
      <c r="E222" s="18" t="str">
        <f t="shared" si="3"/>
        <v>No</v>
      </c>
      <c r="F222" s="18" t="str">
        <f t="shared" si="4"/>
        <v>No</v>
      </c>
      <c r="G222" s="18" t="str">
        <f t="shared" si="5"/>
        <v>No</v>
      </c>
      <c r="H222" s="18" t="str">
        <f t="shared" si="6"/>
        <v>No</v>
      </c>
      <c r="I222" s="18" t="str">
        <f t="shared" si="7"/>
        <v>Yes</v>
      </c>
      <c r="J222" s="18" t="str">
        <f t="shared" si="8"/>
        <v>Yes</v>
      </c>
      <c r="K222" s="21">
        <v>220</v>
      </c>
      <c r="L222" s="5" t="s">
        <v>797</v>
      </c>
      <c r="M222" s="5" t="s">
        <v>3230</v>
      </c>
      <c r="N222" s="5" t="s">
        <v>2307</v>
      </c>
      <c r="O222" s="5" t="s">
        <v>152</v>
      </c>
      <c r="P222" s="5" t="s">
        <v>2649</v>
      </c>
      <c r="Q222" s="34" t="s">
        <v>6725</v>
      </c>
      <c r="R222" s="21">
        <v>1</v>
      </c>
      <c r="S222" s="35"/>
      <c r="T222" s="35"/>
      <c r="U222" s="35"/>
      <c r="V222" s="35"/>
      <c r="W222" s="35"/>
      <c r="X222" s="35"/>
      <c r="Y222" s="35"/>
      <c r="Z222" s="35"/>
      <c r="AA222" s="5" t="s">
        <v>2310</v>
      </c>
      <c r="AB222" s="5" t="s">
        <v>3233</v>
      </c>
      <c r="AC222" s="34" t="s">
        <v>3234</v>
      </c>
      <c r="AD222" s="21">
        <v>1</v>
      </c>
    </row>
    <row r="223" spans="1:30" x14ac:dyDescent="0.3">
      <c r="A223" s="18" t="str">
        <f t="shared" ref="A223:B223" si="229">IF(AND(ISNUMBER(SEARCH("Yes",C223)),ISNUMBER(SEARCH("Yes",E223)),ISNUMBER(SEARCH("Yes",G223)),ISNUMBER(SEARCH("Yes",I223))),"Yes","No")</f>
        <v>No</v>
      </c>
      <c r="B223" s="18" t="str">
        <f t="shared" si="229"/>
        <v>No</v>
      </c>
      <c r="C223" s="15" t="str">
        <f t="shared" si="1"/>
        <v>No</v>
      </c>
      <c r="D223" s="18" t="str">
        <f t="shared" si="2"/>
        <v>No</v>
      </c>
      <c r="E223" s="18" t="str">
        <f t="shared" si="3"/>
        <v>No</v>
      </c>
      <c r="F223" s="18" t="str">
        <f t="shared" si="4"/>
        <v>No</v>
      </c>
      <c r="G223" s="18" t="str">
        <f t="shared" si="5"/>
        <v>No</v>
      </c>
      <c r="H223" s="18" t="str">
        <f t="shared" si="6"/>
        <v>No</v>
      </c>
      <c r="I223" s="18" t="str">
        <f t="shared" si="7"/>
        <v>Yes</v>
      </c>
      <c r="J223" s="18" t="str">
        <f t="shared" si="8"/>
        <v>Yes</v>
      </c>
      <c r="K223" s="21">
        <v>221</v>
      </c>
      <c r="L223" s="5" t="s">
        <v>799</v>
      </c>
      <c r="M223" s="5" t="s">
        <v>800</v>
      </c>
      <c r="N223" s="5" t="s">
        <v>2307</v>
      </c>
      <c r="O223" s="5" t="s">
        <v>152</v>
      </c>
      <c r="P223" s="5" t="s">
        <v>3381</v>
      </c>
      <c r="Q223" s="34" t="s">
        <v>6726</v>
      </c>
      <c r="R223" s="21">
        <v>1</v>
      </c>
      <c r="S223" s="35"/>
      <c r="T223" s="35"/>
      <c r="U223" s="35"/>
      <c r="V223" s="35"/>
      <c r="W223" s="35"/>
      <c r="X223" s="35"/>
      <c r="Y223" s="35"/>
      <c r="Z223" s="35"/>
      <c r="AA223" s="5" t="s">
        <v>2310</v>
      </c>
      <c r="AB223" s="5" t="s">
        <v>6727</v>
      </c>
      <c r="AC223" s="34" t="s">
        <v>6728</v>
      </c>
      <c r="AD223" s="21">
        <v>1</v>
      </c>
    </row>
    <row r="224" spans="1:30" x14ac:dyDescent="0.3">
      <c r="A224" s="18" t="str">
        <f t="shared" ref="A224:B224" si="230">IF(AND(ISNUMBER(SEARCH("Yes",C224)),ISNUMBER(SEARCH("Yes",E224)),ISNUMBER(SEARCH("Yes",G224)),ISNUMBER(SEARCH("Yes",I224))),"Yes","No")</f>
        <v>No</v>
      </c>
      <c r="B224" s="18" t="str">
        <f t="shared" si="230"/>
        <v>No</v>
      </c>
      <c r="C224" s="15" t="str">
        <f t="shared" si="1"/>
        <v>No</v>
      </c>
      <c r="D224" s="18" t="str">
        <f t="shared" si="2"/>
        <v>No</v>
      </c>
      <c r="E224" s="18" t="str">
        <f t="shared" si="3"/>
        <v>No</v>
      </c>
      <c r="F224" s="18" t="str">
        <f t="shared" si="4"/>
        <v>No</v>
      </c>
      <c r="G224" s="18" t="str">
        <f t="shared" si="5"/>
        <v>No</v>
      </c>
      <c r="H224" s="18" t="str">
        <f t="shared" si="6"/>
        <v>No</v>
      </c>
      <c r="I224" s="18" t="str">
        <f t="shared" si="7"/>
        <v>Yes</v>
      </c>
      <c r="J224" s="18" t="str">
        <f t="shared" si="8"/>
        <v>Yes</v>
      </c>
      <c r="K224" s="21">
        <v>222</v>
      </c>
      <c r="L224" s="5" t="s">
        <v>801</v>
      </c>
      <c r="M224" s="5" t="s">
        <v>802</v>
      </c>
      <c r="N224" s="5" t="s">
        <v>2307</v>
      </c>
      <c r="O224" s="5" t="s">
        <v>152</v>
      </c>
      <c r="P224" s="5" t="s">
        <v>2449</v>
      </c>
      <c r="Q224" s="34" t="s">
        <v>3237</v>
      </c>
      <c r="R224" s="21">
        <v>1</v>
      </c>
      <c r="S224" s="35"/>
      <c r="T224" s="35"/>
      <c r="U224" s="35"/>
      <c r="V224" s="35"/>
      <c r="W224" s="35"/>
      <c r="X224" s="35"/>
      <c r="Y224" s="35"/>
      <c r="Z224" s="35"/>
      <c r="AA224" s="5" t="s">
        <v>24</v>
      </c>
      <c r="AB224" s="5" t="s">
        <v>6729</v>
      </c>
      <c r="AC224" s="34" t="s">
        <v>3194</v>
      </c>
      <c r="AD224" s="21">
        <v>1</v>
      </c>
    </row>
    <row r="225" spans="1:30" x14ac:dyDescent="0.3">
      <c r="A225" s="18" t="str">
        <f t="shared" ref="A225:B225" si="231">IF(AND(ISNUMBER(SEARCH("Yes",C225)),ISNUMBER(SEARCH("Yes",E225)),ISNUMBER(SEARCH("Yes",G225)),ISNUMBER(SEARCH("Yes",I225))),"Yes","No")</f>
        <v>No</v>
      </c>
      <c r="B225" s="18" t="str">
        <f t="shared" si="231"/>
        <v>No</v>
      </c>
      <c r="C225" s="15" t="str">
        <f t="shared" si="1"/>
        <v>No</v>
      </c>
      <c r="D225" s="18" t="str">
        <f t="shared" si="2"/>
        <v>No</v>
      </c>
      <c r="E225" s="18" t="str">
        <f t="shared" si="3"/>
        <v>No</v>
      </c>
      <c r="F225" s="18" t="str">
        <f t="shared" si="4"/>
        <v>No</v>
      </c>
      <c r="G225" s="18" t="str">
        <f t="shared" si="5"/>
        <v>No</v>
      </c>
      <c r="H225" s="18" t="str">
        <f t="shared" si="6"/>
        <v>No</v>
      </c>
      <c r="I225" s="18" t="str">
        <f t="shared" si="7"/>
        <v>Yes</v>
      </c>
      <c r="J225" s="18" t="str">
        <f t="shared" si="8"/>
        <v>Yes</v>
      </c>
      <c r="K225" s="21">
        <v>223</v>
      </c>
      <c r="L225" s="5" t="s">
        <v>803</v>
      </c>
      <c r="M225" s="5" t="s">
        <v>804</v>
      </c>
      <c r="N225" s="5" t="s">
        <v>2307</v>
      </c>
      <c r="O225" s="5" t="s">
        <v>152</v>
      </c>
      <c r="P225" s="5" t="s">
        <v>2427</v>
      </c>
      <c r="Q225" s="34" t="s">
        <v>6730</v>
      </c>
      <c r="R225" s="21">
        <v>1</v>
      </c>
      <c r="S225" s="35"/>
      <c r="T225" s="35"/>
      <c r="U225" s="35"/>
      <c r="V225" s="35"/>
      <c r="W225" s="35"/>
      <c r="X225" s="35"/>
      <c r="Y225" s="35"/>
      <c r="Z225" s="35"/>
      <c r="AA225" s="5" t="s">
        <v>2310</v>
      </c>
      <c r="AB225" s="5" t="s">
        <v>2473</v>
      </c>
      <c r="AC225" s="34" t="s">
        <v>3239</v>
      </c>
      <c r="AD225" s="21">
        <v>1</v>
      </c>
    </row>
    <row r="226" spans="1:30" x14ac:dyDescent="0.3">
      <c r="A226" s="18" t="str">
        <f t="shared" ref="A226:B226" si="232">IF(AND(ISNUMBER(SEARCH("Yes",C226)),ISNUMBER(SEARCH("Yes",E226)),ISNUMBER(SEARCH("Yes",G226)),ISNUMBER(SEARCH("Yes",I226))),"Yes","No")</f>
        <v>No</v>
      </c>
      <c r="B226" s="18" t="str">
        <f t="shared" si="232"/>
        <v>No</v>
      </c>
      <c r="C226" s="15" t="str">
        <f t="shared" si="1"/>
        <v>No</v>
      </c>
      <c r="D226" s="18" t="str">
        <f t="shared" si="2"/>
        <v>No</v>
      </c>
      <c r="E226" s="18" t="str">
        <f t="shared" si="3"/>
        <v>No</v>
      </c>
      <c r="F226" s="18" t="str">
        <f t="shared" si="4"/>
        <v>No</v>
      </c>
      <c r="G226" s="18" t="str">
        <f t="shared" si="5"/>
        <v>No</v>
      </c>
      <c r="H226" s="18" t="str">
        <f t="shared" si="6"/>
        <v>No</v>
      </c>
      <c r="I226" s="18" t="str">
        <f t="shared" si="7"/>
        <v>Yes</v>
      </c>
      <c r="J226" s="18" t="str">
        <f t="shared" si="8"/>
        <v>Yes</v>
      </c>
      <c r="K226" s="21">
        <v>224</v>
      </c>
      <c r="L226" s="5" t="s">
        <v>805</v>
      </c>
      <c r="M226" s="5" t="s">
        <v>806</v>
      </c>
      <c r="N226" s="5" t="s">
        <v>2307</v>
      </c>
      <c r="O226" s="5" t="s">
        <v>152</v>
      </c>
      <c r="P226" s="5" t="s">
        <v>2333</v>
      </c>
      <c r="Q226" s="34" t="s">
        <v>6731</v>
      </c>
      <c r="R226" s="21">
        <v>1</v>
      </c>
      <c r="S226" s="35"/>
      <c r="T226" s="35"/>
      <c r="U226" s="35"/>
      <c r="V226" s="35"/>
      <c r="W226" s="35"/>
      <c r="X226" s="35"/>
      <c r="Y226" s="35"/>
      <c r="Z226" s="35"/>
      <c r="AA226" s="5" t="s">
        <v>2310</v>
      </c>
      <c r="AB226" s="5" t="s">
        <v>2323</v>
      </c>
      <c r="AC226" s="34" t="s">
        <v>3241</v>
      </c>
      <c r="AD226" s="21">
        <v>1</v>
      </c>
    </row>
    <row r="227" spans="1:30" x14ac:dyDescent="0.3">
      <c r="A227" s="18" t="str">
        <f t="shared" ref="A227:B227" si="233">IF(AND(ISNUMBER(SEARCH("Yes",C227)),ISNUMBER(SEARCH("Yes",E227)),ISNUMBER(SEARCH("Yes",G227)),ISNUMBER(SEARCH("Yes",I227))),"Yes","No")</f>
        <v>No</v>
      </c>
      <c r="B227" s="18" t="str">
        <f t="shared" si="233"/>
        <v>No</v>
      </c>
      <c r="C227" s="15" t="str">
        <f t="shared" si="1"/>
        <v>No</v>
      </c>
      <c r="D227" s="18" t="str">
        <f t="shared" si="2"/>
        <v>No</v>
      </c>
      <c r="E227" s="18" t="str">
        <f t="shared" si="3"/>
        <v>No</v>
      </c>
      <c r="F227" s="18" t="str">
        <f t="shared" si="4"/>
        <v>No</v>
      </c>
      <c r="G227" s="18" t="str">
        <f t="shared" si="5"/>
        <v>No</v>
      </c>
      <c r="H227" s="18" t="str">
        <f t="shared" si="6"/>
        <v>No</v>
      </c>
      <c r="I227" s="18" t="str">
        <f t="shared" si="7"/>
        <v>Yes</v>
      </c>
      <c r="J227" s="18" t="str">
        <f t="shared" si="8"/>
        <v>Yes</v>
      </c>
      <c r="K227" s="21">
        <v>225</v>
      </c>
      <c r="L227" s="5" t="s">
        <v>807</v>
      </c>
      <c r="M227" s="5" t="s">
        <v>808</v>
      </c>
      <c r="N227" s="5" t="s">
        <v>2307</v>
      </c>
      <c r="O227" s="5" t="s">
        <v>152</v>
      </c>
      <c r="P227" s="5" t="s">
        <v>2545</v>
      </c>
      <c r="Q227" s="34" t="s">
        <v>3242</v>
      </c>
      <c r="R227" s="21">
        <v>1</v>
      </c>
      <c r="S227" s="35"/>
      <c r="T227" s="35"/>
      <c r="U227" s="35"/>
      <c r="V227" s="35"/>
      <c r="W227" s="35"/>
      <c r="X227" s="35"/>
      <c r="Y227" s="35"/>
      <c r="Z227" s="35"/>
      <c r="AA227" s="5" t="s">
        <v>24</v>
      </c>
      <c r="AB227" s="5" t="s">
        <v>4691</v>
      </c>
      <c r="AC227" s="34" t="s">
        <v>3244</v>
      </c>
      <c r="AD227" s="21">
        <v>1</v>
      </c>
    </row>
    <row r="228" spans="1:30" x14ac:dyDescent="0.3">
      <c r="A228" s="18" t="str">
        <f t="shared" ref="A228:B228" si="234">IF(AND(ISNUMBER(SEARCH("Yes",C228)),ISNUMBER(SEARCH("Yes",E228)),ISNUMBER(SEARCH("Yes",G228)),ISNUMBER(SEARCH("Yes",I228))),"Yes","No")</f>
        <v>No</v>
      </c>
      <c r="B228" s="18" t="str">
        <f t="shared" si="234"/>
        <v>No</v>
      </c>
      <c r="C228" s="15" t="str">
        <f t="shared" si="1"/>
        <v>No</v>
      </c>
      <c r="D228" s="18" t="str">
        <f t="shared" si="2"/>
        <v>No</v>
      </c>
      <c r="E228" s="18" t="str">
        <f t="shared" si="3"/>
        <v>No</v>
      </c>
      <c r="F228" s="18" t="str">
        <f t="shared" si="4"/>
        <v>No</v>
      </c>
      <c r="G228" s="18" t="str">
        <f t="shared" si="5"/>
        <v>No</v>
      </c>
      <c r="H228" s="18" t="str">
        <f t="shared" si="6"/>
        <v>No</v>
      </c>
      <c r="I228" s="18" t="str">
        <f t="shared" si="7"/>
        <v>Yes</v>
      </c>
      <c r="J228" s="18" t="str">
        <f t="shared" si="8"/>
        <v>Yes</v>
      </c>
      <c r="K228" s="21">
        <v>226</v>
      </c>
      <c r="L228" s="5" t="s">
        <v>809</v>
      </c>
      <c r="M228" s="5" t="s">
        <v>810</v>
      </c>
      <c r="N228" s="5" t="s">
        <v>2307</v>
      </c>
      <c r="O228" s="5" t="s">
        <v>152</v>
      </c>
      <c r="P228" s="5" t="s">
        <v>2412</v>
      </c>
      <c r="Q228" s="34" t="s">
        <v>3245</v>
      </c>
      <c r="R228" s="21">
        <v>1</v>
      </c>
      <c r="S228" s="35"/>
      <c r="T228" s="35"/>
      <c r="U228" s="35"/>
      <c r="V228" s="35"/>
      <c r="W228" s="35"/>
      <c r="X228" s="35"/>
      <c r="Y228" s="35"/>
      <c r="Z228" s="35"/>
      <c r="AA228" s="5" t="s">
        <v>2310</v>
      </c>
      <c r="AB228" s="5" t="s">
        <v>6732</v>
      </c>
      <c r="AC228" s="34" t="s">
        <v>6733</v>
      </c>
      <c r="AD228" s="21">
        <v>1</v>
      </c>
    </row>
    <row r="229" spans="1:30" x14ac:dyDescent="0.3">
      <c r="A229" s="18" t="str">
        <f t="shared" ref="A229:B229" si="235">IF(AND(ISNUMBER(SEARCH("Yes",C229)),ISNUMBER(SEARCH("Yes",E229)),ISNUMBER(SEARCH("Yes",G229)),ISNUMBER(SEARCH("Yes",I229))),"Yes","No")</f>
        <v>No</v>
      </c>
      <c r="B229" s="18" t="str">
        <f t="shared" si="235"/>
        <v>No</v>
      </c>
      <c r="C229" s="15" t="str">
        <f t="shared" si="1"/>
        <v>No</v>
      </c>
      <c r="D229" s="18" t="str">
        <f t="shared" si="2"/>
        <v>No</v>
      </c>
      <c r="E229" s="18" t="str">
        <f t="shared" si="3"/>
        <v>No</v>
      </c>
      <c r="F229" s="18" t="str">
        <f t="shared" si="4"/>
        <v>No</v>
      </c>
      <c r="G229" s="18" t="str">
        <f t="shared" si="5"/>
        <v>No</v>
      </c>
      <c r="H229" s="18" t="str">
        <f t="shared" si="6"/>
        <v>No</v>
      </c>
      <c r="I229" s="18" t="str">
        <f t="shared" si="7"/>
        <v>Yes</v>
      </c>
      <c r="J229" s="18" t="str">
        <f t="shared" si="8"/>
        <v>Yes</v>
      </c>
      <c r="K229" s="21">
        <v>227</v>
      </c>
      <c r="L229" s="5" t="s">
        <v>811</v>
      </c>
      <c r="M229" s="5" t="s">
        <v>812</v>
      </c>
      <c r="N229" s="5" t="s">
        <v>2307</v>
      </c>
      <c r="O229" s="5" t="s">
        <v>152</v>
      </c>
      <c r="P229" s="5" t="s">
        <v>2317</v>
      </c>
      <c r="Q229" s="34" t="s">
        <v>6734</v>
      </c>
      <c r="R229" s="21">
        <v>1</v>
      </c>
      <c r="S229" s="35"/>
      <c r="T229" s="35"/>
      <c r="U229" s="35"/>
      <c r="V229" s="35"/>
      <c r="W229" s="35"/>
      <c r="X229" s="35"/>
      <c r="Y229" s="35"/>
      <c r="Z229" s="35"/>
      <c r="AA229" s="5" t="s">
        <v>2310</v>
      </c>
      <c r="AB229" s="5" t="s">
        <v>6735</v>
      </c>
      <c r="AC229" s="34" t="s">
        <v>6736</v>
      </c>
      <c r="AD229" s="21">
        <v>1</v>
      </c>
    </row>
    <row r="230" spans="1:30" x14ac:dyDescent="0.3">
      <c r="A230" s="18" t="str">
        <f t="shared" ref="A230:B230" si="236">IF(AND(ISNUMBER(SEARCH("Yes",C230)),ISNUMBER(SEARCH("Yes",E230)),ISNUMBER(SEARCH("Yes",G230)),ISNUMBER(SEARCH("Yes",I230))),"Yes","No")</f>
        <v>No</v>
      </c>
      <c r="B230" s="18" t="str">
        <f t="shared" si="236"/>
        <v>No</v>
      </c>
      <c r="C230" s="15" t="str">
        <f t="shared" si="1"/>
        <v>No</v>
      </c>
      <c r="D230" s="18" t="str">
        <f t="shared" si="2"/>
        <v>No</v>
      </c>
      <c r="E230" s="18" t="str">
        <f t="shared" si="3"/>
        <v>No</v>
      </c>
      <c r="F230" s="18" t="str">
        <f t="shared" si="4"/>
        <v>No</v>
      </c>
      <c r="G230" s="18" t="str">
        <f t="shared" si="5"/>
        <v>No</v>
      </c>
      <c r="H230" s="18" t="str">
        <f t="shared" si="6"/>
        <v>No</v>
      </c>
      <c r="I230" s="18" t="str">
        <f t="shared" si="7"/>
        <v>Yes</v>
      </c>
      <c r="J230" s="18" t="str">
        <f t="shared" si="8"/>
        <v>Yes</v>
      </c>
      <c r="K230" s="21">
        <v>228</v>
      </c>
      <c r="L230" s="5" t="s">
        <v>813</v>
      </c>
      <c r="M230" s="5" t="s">
        <v>814</v>
      </c>
      <c r="N230" s="5" t="s">
        <v>2307</v>
      </c>
      <c r="O230" s="5" t="s">
        <v>152</v>
      </c>
      <c r="P230" s="5" t="s">
        <v>6737</v>
      </c>
      <c r="Q230" s="34" t="s">
        <v>6738</v>
      </c>
      <c r="R230" s="21">
        <v>1</v>
      </c>
      <c r="S230" s="35"/>
      <c r="T230" s="35"/>
      <c r="U230" s="35"/>
      <c r="V230" s="35"/>
      <c r="W230" s="35"/>
      <c r="X230" s="35"/>
      <c r="Y230" s="35"/>
      <c r="Z230" s="35"/>
      <c r="AA230" s="5" t="s">
        <v>2310</v>
      </c>
      <c r="AB230" s="5" t="s">
        <v>6739</v>
      </c>
      <c r="AC230" s="34" t="s">
        <v>6740</v>
      </c>
      <c r="AD230" s="21">
        <v>1</v>
      </c>
    </row>
    <row r="231" spans="1:30" x14ac:dyDescent="0.3">
      <c r="A231" s="18" t="str">
        <f t="shared" ref="A231:B231" si="237">IF(AND(ISNUMBER(SEARCH("Yes",C231)),ISNUMBER(SEARCH("Yes",E231)),ISNUMBER(SEARCH("Yes",G231)),ISNUMBER(SEARCH("Yes",I231))),"Yes","No")</f>
        <v>No</v>
      </c>
      <c r="B231" s="18" t="str">
        <f t="shared" si="237"/>
        <v>No</v>
      </c>
      <c r="C231" s="15" t="str">
        <f t="shared" si="1"/>
        <v>No</v>
      </c>
      <c r="D231" s="18" t="str">
        <f t="shared" si="2"/>
        <v>No</v>
      </c>
      <c r="E231" s="18" t="str">
        <f t="shared" si="3"/>
        <v>No</v>
      </c>
      <c r="F231" s="18" t="str">
        <f t="shared" si="4"/>
        <v>No</v>
      </c>
      <c r="G231" s="18" t="str">
        <f t="shared" si="5"/>
        <v>No</v>
      </c>
      <c r="H231" s="18" t="str">
        <f t="shared" si="6"/>
        <v>No</v>
      </c>
      <c r="I231" s="18" t="str">
        <f t="shared" si="7"/>
        <v>Yes</v>
      </c>
      <c r="J231" s="18" t="str">
        <f t="shared" si="8"/>
        <v>Yes</v>
      </c>
      <c r="K231" s="21">
        <v>229</v>
      </c>
      <c r="L231" s="5" t="s">
        <v>815</v>
      </c>
      <c r="M231" s="5" t="s">
        <v>816</v>
      </c>
      <c r="N231" s="5" t="s">
        <v>2307</v>
      </c>
      <c r="O231" s="5" t="s">
        <v>152</v>
      </c>
      <c r="P231" s="5" t="s">
        <v>2537</v>
      </c>
      <c r="Q231" s="34" t="s">
        <v>6741</v>
      </c>
      <c r="R231" s="21">
        <v>1</v>
      </c>
      <c r="S231" s="35"/>
      <c r="T231" s="35"/>
      <c r="U231" s="35"/>
      <c r="V231" s="35"/>
      <c r="W231" s="35"/>
      <c r="X231" s="35"/>
      <c r="Y231" s="35"/>
      <c r="Z231" s="35"/>
      <c r="AA231" s="5" t="s">
        <v>2310</v>
      </c>
      <c r="AB231" s="5" t="s">
        <v>6742</v>
      </c>
      <c r="AC231" s="34" t="s">
        <v>6743</v>
      </c>
      <c r="AD231" s="21">
        <v>1</v>
      </c>
    </row>
    <row r="232" spans="1:30" x14ac:dyDescent="0.3">
      <c r="A232" s="18" t="str">
        <f t="shared" ref="A232:B232" si="238">IF(AND(ISNUMBER(SEARCH("Yes",C232)),ISNUMBER(SEARCH("Yes",E232)),ISNUMBER(SEARCH("Yes",G232)),ISNUMBER(SEARCH("Yes",I232))),"Yes","No")</f>
        <v>No</v>
      </c>
      <c r="B232" s="18" t="str">
        <f t="shared" si="238"/>
        <v>No</v>
      </c>
      <c r="C232" s="15" t="str">
        <f t="shared" si="1"/>
        <v>No</v>
      </c>
      <c r="D232" s="18" t="str">
        <f t="shared" si="2"/>
        <v>No</v>
      </c>
      <c r="E232" s="18" t="str">
        <f t="shared" si="3"/>
        <v>No</v>
      </c>
      <c r="F232" s="18" t="str">
        <f t="shared" si="4"/>
        <v>No</v>
      </c>
      <c r="G232" s="18" t="str">
        <f t="shared" si="5"/>
        <v>No</v>
      </c>
      <c r="H232" s="18" t="str">
        <f t="shared" si="6"/>
        <v>No</v>
      </c>
      <c r="I232" s="18" t="str">
        <f t="shared" si="7"/>
        <v>Yes</v>
      </c>
      <c r="J232" s="18" t="str">
        <f t="shared" si="8"/>
        <v>Yes</v>
      </c>
      <c r="K232" s="21">
        <v>230</v>
      </c>
      <c r="L232" s="5" t="s">
        <v>817</v>
      </c>
      <c r="M232" s="5" t="s">
        <v>818</v>
      </c>
      <c r="N232" s="5" t="s">
        <v>2307</v>
      </c>
      <c r="O232" s="5" t="s">
        <v>152</v>
      </c>
      <c r="P232" s="5" t="s">
        <v>2317</v>
      </c>
      <c r="Q232" s="34" t="s">
        <v>3259</v>
      </c>
      <c r="R232" s="21">
        <v>1</v>
      </c>
      <c r="S232" s="35"/>
      <c r="T232" s="35"/>
      <c r="U232" s="35"/>
      <c r="V232" s="35"/>
      <c r="W232" s="35"/>
      <c r="X232" s="35"/>
      <c r="Y232" s="35"/>
      <c r="Z232" s="35"/>
      <c r="AA232" s="5" t="s">
        <v>2310</v>
      </c>
      <c r="AB232" s="5" t="s">
        <v>6744</v>
      </c>
      <c r="AC232" s="34" t="s">
        <v>6745</v>
      </c>
      <c r="AD232" s="21">
        <v>1</v>
      </c>
    </row>
    <row r="233" spans="1:30" x14ac:dyDescent="0.3">
      <c r="A233" s="18" t="str">
        <f t="shared" ref="A233:B233" si="239">IF(AND(ISNUMBER(SEARCH("Yes",C233)),ISNUMBER(SEARCH("Yes",E233)),ISNUMBER(SEARCH("Yes",G233)),ISNUMBER(SEARCH("Yes",I233))),"Yes","No")</f>
        <v>No</v>
      </c>
      <c r="B233" s="18" t="str">
        <f t="shared" si="239"/>
        <v>No</v>
      </c>
      <c r="C233" s="15" t="str">
        <f t="shared" si="1"/>
        <v>No</v>
      </c>
      <c r="D233" s="18" t="str">
        <f t="shared" si="2"/>
        <v>No</v>
      </c>
      <c r="E233" s="18" t="str">
        <f t="shared" si="3"/>
        <v>No</v>
      </c>
      <c r="F233" s="18" t="str">
        <f t="shared" si="4"/>
        <v>No</v>
      </c>
      <c r="G233" s="18" t="str">
        <f t="shared" si="5"/>
        <v>No</v>
      </c>
      <c r="H233" s="18" t="str">
        <f t="shared" si="6"/>
        <v>No</v>
      </c>
      <c r="I233" s="18" t="str">
        <f t="shared" si="7"/>
        <v>Yes</v>
      </c>
      <c r="J233" s="18" t="str">
        <f t="shared" si="8"/>
        <v>Yes</v>
      </c>
      <c r="K233" s="21">
        <v>231</v>
      </c>
      <c r="L233" s="5" t="s">
        <v>819</v>
      </c>
      <c r="M233" s="5" t="s">
        <v>820</v>
      </c>
      <c r="N233" s="5" t="s">
        <v>2307</v>
      </c>
      <c r="O233" s="5" t="s">
        <v>152</v>
      </c>
      <c r="P233" s="5" t="s">
        <v>2431</v>
      </c>
      <c r="Q233" s="34" t="s">
        <v>6746</v>
      </c>
      <c r="R233" s="21">
        <v>1</v>
      </c>
      <c r="S233" s="35"/>
      <c r="T233" s="35"/>
      <c r="U233" s="35"/>
      <c r="V233" s="35"/>
      <c r="W233" s="35"/>
      <c r="X233" s="35"/>
      <c r="Y233" s="35"/>
      <c r="Z233" s="35"/>
      <c r="AA233" s="5" t="s">
        <v>2310</v>
      </c>
      <c r="AB233" s="5" t="s">
        <v>4020</v>
      </c>
      <c r="AC233" s="34" t="s">
        <v>2723</v>
      </c>
      <c r="AD233" s="21">
        <v>1</v>
      </c>
    </row>
    <row r="234" spans="1:30" x14ac:dyDescent="0.3">
      <c r="A234" s="18" t="str">
        <f t="shared" ref="A234:B234" si="240">IF(AND(ISNUMBER(SEARCH("Yes",C234)),ISNUMBER(SEARCH("Yes",E234)),ISNUMBER(SEARCH("Yes",G234)),ISNUMBER(SEARCH("Yes",I234))),"Yes","No")</f>
        <v>No</v>
      </c>
      <c r="B234" s="18" t="str">
        <f t="shared" si="240"/>
        <v>Yes</v>
      </c>
      <c r="C234" s="15" t="str">
        <f t="shared" si="1"/>
        <v>Yes</v>
      </c>
      <c r="D234" s="18" t="str">
        <f t="shared" si="2"/>
        <v>Yes</v>
      </c>
      <c r="E234" s="18" t="str">
        <f t="shared" si="3"/>
        <v>Yes</v>
      </c>
      <c r="F234" s="18" t="str">
        <f t="shared" si="4"/>
        <v>Yes</v>
      </c>
      <c r="G234" s="18" t="str">
        <f t="shared" si="5"/>
        <v>No</v>
      </c>
      <c r="H234" s="18" t="str">
        <f t="shared" si="6"/>
        <v>Yes</v>
      </c>
      <c r="I234" s="18" t="str">
        <f t="shared" si="7"/>
        <v>Yes</v>
      </c>
      <c r="J234" s="18" t="str">
        <f t="shared" si="8"/>
        <v>Yes</v>
      </c>
      <c r="K234" s="21">
        <v>232</v>
      </c>
      <c r="L234" s="5" t="s">
        <v>364</v>
      </c>
      <c r="M234" s="5" t="s">
        <v>365</v>
      </c>
      <c r="N234" s="5" t="s">
        <v>2307</v>
      </c>
      <c r="O234" s="5" t="s">
        <v>24</v>
      </c>
      <c r="P234" s="5" t="s">
        <v>6747</v>
      </c>
      <c r="Q234" s="34" t="s">
        <v>6748</v>
      </c>
      <c r="R234" s="21">
        <v>1</v>
      </c>
      <c r="S234" s="5" t="s">
        <v>24</v>
      </c>
      <c r="T234" s="5" t="s">
        <v>6749</v>
      </c>
      <c r="U234" s="34" t="s">
        <v>6750</v>
      </c>
      <c r="V234" s="21">
        <v>1</v>
      </c>
      <c r="W234" s="5" t="s">
        <v>152</v>
      </c>
      <c r="X234" s="5" t="s">
        <v>6751</v>
      </c>
      <c r="Y234" s="34" t="s">
        <v>6752</v>
      </c>
      <c r="Z234" s="21">
        <v>1</v>
      </c>
      <c r="AA234" s="5" t="s">
        <v>2310</v>
      </c>
      <c r="AB234" s="5" t="s">
        <v>5961</v>
      </c>
      <c r="AC234" s="34" t="s">
        <v>6753</v>
      </c>
      <c r="AD234" s="21">
        <v>1</v>
      </c>
    </row>
    <row r="235" spans="1:30" x14ac:dyDescent="0.3">
      <c r="A235" s="18" t="str">
        <f t="shared" ref="A235:B235" si="241">IF(AND(ISNUMBER(SEARCH("Yes",C235)),ISNUMBER(SEARCH("Yes",E235)),ISNUMBER(SEARCH("Yes",G235)),ISNUMBER(SEARCH("Yes",I235))),"Yes","No")</f>
        <v>No</v>
      </c>
      <c r="B235" s="18" t="str">
        <f t="shared" si="241"/>
        <v>No</v>
      </c>
      <c r="C235" s="15" t="str">
        <f t="shared" si="1"/>
        <v>No</v>
      </c>
      <c r="D235" s="18" t="str">
        <f t="shared" si="2"/>
        <v>No</v>
      </c>
      <c r="E235" s="18" t="str">
        <f t="shared" si="3"/>
        <v>No</v>
      </c>
      <c r="F235" s="18" t="str">
        <f t="shared" si="4"/>
        <v>No</v>
      </c>
      <c r="G235" s="18" t="str">
        <f t="shared" si="5"/>
        <v>No</v>
      </c>
      <c r="H235" s="18" t="str">
        <f t="shared" si="6"/>
        <v>No</v>
      </c>
      <c r="I235" s="18" t="str">
        <f t="shared" si="7"/>
        <v>Yes</v>
      </c>
      <c r="J235" s="18" t="str">
        <f t="shared" si="8"/>
        <v>Yes</v>
      </c>
      <c r="K235" s="21">
        <v>233</v>
      </c>
      <c r="L235" s="5" t="s">
        <v>821</v>
      </c>
      <c r="M235" s="5" t="s">
        <v>822</v>
      </c>
      <c r="N235" s="5" t="s">
        <v>2307</v>
      </c>
      <c r="O235" s="5" t="s">
        <v>152</v>
      </c>
      <c r="P235" s="5" t="s">
        <v>2836</v>
      </c>
      <c r="Q235" s="34" t="s">
        <v>6754</v>
      </c>
      <c r="R235" s="21">
        <v>1</v>
      </c>
      <c r="S235" s="35"/>
      <c r="T235" s="35"/>
      <c r="U235" s="35"/>
      <c r="V235" s="35"/>
      <c r="W235" s="35"/>
      <c r="X235" s="35"/>
      <c r="Y235" s="35"/>
      <c r="Z235" s="35"/>
      <c r="AA235" s="5" t="s">
        <v>2310</v>
      </c>
      <c r="AB235" s="5" t="s">
        <v>6755</v>
      </c>
      <c r="AC235" s="34" t="s">
        <v>6756</v>
      </c>
      <c r="AD235" s="21">
        <v>1</v>
      </c>
    </row>
    <row r="236" spans="1:30" x14ac:dyDescent="0.3">
      <c r="A236" s="18" t="str">
        <f t="shared" ref="A236:B236" si="242">IF(AND(ISNUMBER(SEARCH("Yes",C236)),ISNUMBER(SEARCH("Yes",E236)),ISNUMBER(SEARCH("Yes",G236)),ISNUMBER(SEARCH("Yes",I236))),"Yes","No")</f>
        <v>No</v>
      </c>
      <c r="B236" s="18" t="str">
        <f t="shared" si="242"/>
        <v>No</v>
      </c>
      <c r="C236" s="15" t="str">
        <f t="shared" si="1"/>
        <v>No</v>
      </c>
      <c r="D236" s="18" t="str">
        <f t="shared" si="2"/>
        <v>No</v>
      </c>
      <c r="E236" s="18" t="str">
        <f t="shared" si="3"/>
        <v>No</v>
      </c>
      <c r="F236" s="18" t="str">
        <f t="shared" si="4"/>
        <v>No</v>
      </c>
      <c r="G236" s="18" t="str">
        <f t="shared" si="5"/>
        <v>No</v>
      </c>
      <c r="H236" s="18" t="str">
        <f t="shared" si="6"/>
        <v>No</v>
      </c>
      <c r="I236" s="18" t="str">
        <f t="shared" si="7"/>
        <v>Yes</v>
      </c>
      <c r="J236" s="18" t="str">
        <f t="shared" si="8"/>
        <v>Yes</v>
      </c>
      <c r="K236" s="21">
        <v>234</v>
      </c>
      <c r="L236" s="5" t="s">
        <v>823</v>
      </c>
      <c r="M236" s="5" t="s">
        <v>824</v>
      </c>
      <c r="N236" s="5" t="s">
        <v>2307</v>
      </c>
      <c r="O236" s="5" t="s">
        <v>152</v>
      </c>
      <c r="P236" s="5" t="s">
        <v>2435</v>
      </c>
      <c r="Q236" s="34" t="s">
        <v>6757</v>
      </c>
      <c r="R236" s="21">
        <v>1</v>
      </c>
      <c r="S236" s="35"/>
      <c r="T236" s="35"/>
      <c r="U236" s="35"/>
      <c r="V236" s="35"/>
      <c r="W236" s="35"/>
      <c r="X236" s="35"/>
      <c r="Y236" s="35"/>
      <c r="Z236" s="35"/>
      <c r="AA236" s="5" t="s">
        <v>2310</v>
      </c>
      <c r="AB236" s="5" t="s">
        <v>6758</v>
      </c>
      <c r="AC236" s="34" t="s">
        <v>6759</v>
      </c>
      <c r="AD236" s="21">
        <v>1</v>
      </c>
    </row>
    <row r="237" spans="1:30" x14ac:dyDescent="0.3">
      <c r="A237" s="18" t="str">
        <f t="shared" ref="A237:B237" si="243">IF(AND(ISNUMBER(SEARCH("Yes",C237)),ISNUMBER(SEARCH("Yes",E237)),ISNUMBER(SEARCH("Yes",G237)),ISNUMBER(SEARCH("Yes",I237))),"Yes","No")</f>
        <v>No</v>
      </c>
      <c r="B237" s="18" t="str">
        <f t="shared" si="243"/>
        <v>No</v>
      </c>
      <c r="C237" s="15" t="str">
        <f t="shared" si="1"/>
        <v>No</v>
      </c>
      <c r="D237" s="18" t="str">
        <f t="shared" si="2"/>
        <v>No</v>
      </c>
      <c r="E237" s="18" t="str">
        <f t="shared" si="3"/>
        <v>No</v>
      </c>
      <c r="F237" s="18" t="str">
        <f t="shared" si="4"/>
        <v>No</v>
      </c>
      <c r="G237" s="18" t="str">
        <f t="shared" si="5"/>
        <v>No</v>
      </c>
      <c r="H237" s="18" t="str">
        <f t="shared" si="6"/>
        <v>No</v>
      </c>
      <c r="I237" s="18" t="str">
        <f t="shared" si="7"/>
        <v>Yes</v>
      </c>
      <c r="J237" s="18" t="str">
        <f t="shared" si="8"/>
        <v>Yes</v>
      </c>
      <c r="K237" s="21">
        <v>235</v>
      </c>
      <c r="L237" s="5" t="s">
        <v>825</v>
      </c>
      <c r="M237" s="5" t="s">
        <v>826</v>
      </c>
      <c r="N237" s="5" t="s">
        <v>2307</v>
      </c>
      <c r="O237" s="5" t="s">
        <v>152</v>
      </c>
      <c r="P237" s="5" t="s">
        <v>4321</v>
      </c>
      <c r="Q237" s="34" t="s">
        <v>3277</v>
      </c>
      <c r="R237" s="21">
        <v>1</v>
      </c>
      <c r="S237" s="35"/>
      <c r="T237" s="35"/>
      <c r="U237" s="35"/>
      <c r="V237" s="35"/>
      <c r="W237" s="35"/>
      <c r="X237" s="35"/>
      <c r="Y237" s="35"/>
      <c r="Z237" s="35"/>
      <c r="AA237" s="5" t="s">
        <v>2310</v>
      </c>
      <c r="AB237" s="5" t="s">
        <v>6760</v>
      </c>
      <c r="AC237" s="34" t="s">
        <v>6761</v>
      </c>
      <c r="AD237" s="21">
        <v>1</v>
      </c>
    </row>
    <row r="238" spans="1:30" x14ac:dyDescent="0.3">
      <c r="A238" s="18" t="str">
        <f t="shared" ref="A238:B238" si="244">IF(AND(ISNUMBER(SEARCH("Yes",C238)),ISNUMBER(SEARCH("Yes",E238)),ISNUMBER(SEARCH("Yes",G238)),ISNUMBER(SEARCH("Yes",I238))),"Yes","No")</f>
        <v>No</v>
      </c>
      <c r="B238" s="18" t="str">
        <f t="shared" si="244"/>
        <v>No</v>
      </c>
      <c r="C238" s="15" t="str">
        <f t="shared" si="1"/>
        <v>No</v>
      </c>
      <c r="D238" s="18" t="str">
        <f t="shared" si="2"/>
        <v>No</v>
      </c>
      <c r="E238" s="18" t="str">
        <f t="shared" si="3"/>
        <v>No</v>
      </c>
      <c r="F238" s="18" t="str">
        <f t="shared" si="4"/>
        <v>No</v>
      </c>
      <c r="G238" s="18" t="str">
        <f t="shared" si="5"/>
        <v>No</v>
      </c>
      <c r="H238" s="18" t="str">
        <f t="shared" si="6"/>
        <v>No</v>
      </c>
      <c r="I238" s="18" t="str">
        <f t="shared" si="7"/>
        <v>Yes</v>
      </c>
      <c r="J238" s="18" t="str">
        <f t="shared" si="8"/>
        <v>Yes</v>
      </c>
      <c r="K238" s="21">
        <v>236</v>
      </c>
      <c r="L238" s="5" t="s">
        <v>827</v>
      </c>
      <c r="M238" s="5" t="s">
        <v>828</v>
      </c>
      <c r="N238" s="5" t="s">
        <v>2307</v>
      </c>
      <c r="O238" s="5" t="s">
        <v>152</v>
      </c>
      <c r="P238" s="5" t="s">
        <v>6762</v>
      </c>
      <c r="Q238" s="34" t="s">
        <v>6763</v>
      </c>
      <c r="R238" s="21">
        <v>1</v>
      </c>
      <c r="S238" s="35"/>
      <c r="T238" s="35"/>
      <c r="U238" s="35"/>
      <c r="V238" s="35"/>
      <c r="W238" s="35"/>
      <c r="X238" s="35"/>
      <c r="Y238" s="35"/>
      <c r="Z238" s="35"/>
      <c r="AA238" s="5" t="s">
        <v>24</v>
      </c>
      <c r="AB238" s="5" t="s">
        <v>6764</v>
      </c>
      <c r="AC238" s="34" t="s">
        <v>6765</v>
      </c>
      <c r="AD238" s="21">
        <v>1</v>
      </c>
    </row>
    <row r="239" spans="1:30" x14ac:dyDescent="0.3">
      <c r="A239" s="18" t="str">
        <f t="shared" ref="A239:B239" si="245">IF(AND(ISNUMBER(SEARCH("Yes",C239)),ISNUMBER(SEARCH("Yes",E239)),ISNUMBER(SEARCH("Yes",G239)),ISNUMBER(SEARCH("Yes",I239))),"Yes","No")</f>
        <v>Yes</v>
      </c>
      <c r="B239" s="18" t="str">
        <f t="shared" si="245"/>
        <v>Yes</v>
      </c>
      <c r="C239" s="15" t="str">
        <f t="shared" si="1"/>
        <v>Yes</v>
      </c>
      <c r="D239" s="18" t="str">
        <f t="shared" si="2"/>
        <v>Yes</v>
      </c>
      <c r="E239" s="18" t="str">
        <f t="shared" si="3"/>
        <v>Yes</v>
      </c>
      <c r="F239" s="18" t="str">
        <f t="shared" si="4"/>
        <v>Yes</v>
      </c>
      <c r="G239" s="18" t="str">
        <f t="shared" si="5"/>
        <v>Yes</v>
      </c>
      <c r="H239" s="18" t="str">
        <f t="shared" si="6"/>
        <v>Yes</v>
      </c>
      <c r="I239" s="18" t="str">
        <f t="shared" si="7"/>
        <v>Yes</v>
      </c>
      <c r="J239" s="18" t="str">
        <f t="shared" si="8"/>
        <v>Yes</v>
      </c>
      <c r="K239" s="21">
        <v>237</v>
      </c>
      <c r="L239" s="5" t="s">
        <v>62</v>
      </c>
      <c r="M239" s="5" t="s">
        <v>63</v>
      </c>
      <c r="N239" s="5" t="s">
        <v>2307</v>
      </c>
      <c r="O239" s="5" t="s">
        <v>2310</v>
      </c>
      <c r="P239" s="5" t="s">
        <v>3282</v>
      </c>
      <c r="Q239" s="34" t="s">
        <v>6766</v>
      </c>
      <c r="R239" s="21">
        <v>1</v>
      </c>
      <c r="S239" s="5" t="s">
        <v>152</v>
      </c>
      <c r="T239" s="5" t="s">
        <v>3284</v>
      </c>
      <c r="U239" s="34" t="s">
        <v>3285</v>
      </c>
      <c r="V239" s="21">
        <v>1</v>
      </c>
      <c r="W239" s="5" t="s">
        <v>24</v>
      </c>
      <c r="X239" s="5" t="s">
        <v>6767</v>
      </c>
      <c r="Y239" s="34" t="s">
        <v>6768</v>
      </c>
      <c r="Z239" s="21">
        <v>1</v>
      </c>
      <c r="AA239" s="5" t="s">
        <v>24</v>
      </c>
      <c r="AB239" s="5" t="s">
        <v>4881</v>
      </c>
      <c r="AC239" s="34" t="s">
        <v>4882</v>
      </c>
      <c r="AD239" s="21">
        <v>1</v>
      </c>
    </row>
    <row r="240" spans="1:30" x14ac:dyDescent="0.3">
      <c r="A240" s="18" t="str">
        <f t="shared" ref="A240:B240" si="246">IF(AND(ISNUMBER(SEARCH("Yes",C240)),ISNUMBER(SEARCH("Yes",E240)),ISNUMBER(SEARCH("Yes",G240)),ISNUMBER(SEARCH("Yes",I240))),"Yes","No")</f>
        <v>No</v>
      </c>
      <c r="B240" s="18" t="str">
        <f t="shared" si="246"/>
        <v>No</v>
      </c>
      <c r="C240" s="15" t="str">
        <f t="shared" si="1"/>
        <v>No</v>
      </c>
      <c r="D240" s="18" t="str">
        <f t="shared" si="2"/>
        <v>No</v>
      </c>
      <c r="E240" s="18" t="str">
        <f t="shared" si="3"/>
        <v>No</v>
      </c>
      <c r="F240" s="18" t="str">
        <f t="shared" si="4"/>
        <v>No</v>
      </c>
      <c r="G240" s="18" t="str">
        <f t="shared" si="5"/>
        <v>No</v>
      </c>
      <c r="H240" s="18" t="str">
        <f t="shared" si="6"/>
        <v>No</v>
      </c>
      <c r="I240" s="18" t="str">
        <f t="shared" si="7"/>
        <v>Yes</v>
      </c>
      <c r="J240" s="18" t="str">
        <f t="shared" si="8"/>
        <v>Yes</v>
      </c>
      <c r="K240" s="21">
        <v>238</v>
      </c>
      <c r="L240" s="5" t="s">
        <v>829</v>
      </c>
      <c r="M240" s="5" t="s">
        <v>830</v>
      </c>
      <c r="N240" s="5" t="s">
        <v>2307</v>
      </c>
      <c r="O240" s="5" t="s">
        <v>152</v>
      </c>
      <c r="P240" s="5" t="s">
        <v>2431</v>
      </c>
      <c r="Q240" s="34" t="s">
        <v>6769</v>
      </c>
      <c r="R240" s="21">
        <v>1</v>
      </c>
      <c r="S240" s="35"/>
      <c r="T240" s="35"/>
      <c r="U240" s="35"/>
      <c r="V240" s="35"/>
      <c r="W240" s="35"/>
      <c r="X240" s="35"/>
      <c r="Y240" s="35"/>
      <c r="Z240" s="35"/>
      <c r="AA240" s="5" t="s">
        <v>2310</v>
      </c>
      <c r="AB240" s="5" t="s">
        <v>6770</v>
      </c>
      <c r="AC240" s="34" t="s">
        <v>6771</v>
      </c>
      <c r="AD240" s="21">
        <v>1</v>
      </c>
    </row>
    <row r="241" spans="1:30" x14ac:dyDescent="0.3">
      <c r="A241" s="18" t="str">
        <f t="shared" ref="A241:B241" si="247">IF(AND(ISNUMBER(SEARCH("Yes",C241)),ISNUMBER(SEARCH("Yes",E241)),ISNUMBER(SEARCH("Yes",G241)),ISNUMBER(SEARCH("Yes",I241))),"Yes","No")</f>
        <v>No</v>
      </c>
      <c r="B241" s="18" t="str">
        <f t="shared" si="247"/>
        <v>No</v>
      </c>
      <c r="C241" s="15" t="str">
        <f t="shared" si="1"/>
        <v>No</v>
      </c>
      <c r="D241" s="18" t="str">
        <f t="shared" si="2"/>
        <v>No</v>
      </c>
      <c r="E241" s="18" t="str">
        <f t="shared" si="3"/>
        <v>No</v>
      </c>
      <c r="F241" s="18" t="str">
        <f t="shared" si="4"/>
        <v>No</v>
      </c>
      <c r="G241" s="18" t="str">
        <f t="shared" si="5"/>
        <v>No</v>
      </c>
      <c r="H241" s="18" t="str">
        <f t="shared" si="6"/>
        <v>No</v>
      </c>
      <c r="I241" s="18" t="str">
        <f t="shared" si="7"/>
        <v>Yes</v>
      </c>
      <c r="J241" s="18" t="str">
        <f t="shared" si="8"/>
        <v>Yes</v>
      </c>
      <c r="K241" s="21">
        <v>239</v>
      </c>
      <c r="L241" s="5" t="s">
        <v>831</v>
      </c>
      <c r="M241" s="5" t="s">
        <v>832</v>
      </c>
      <c r="N241" s="5" t="s">
        <v>2307</v>
      </c>
      <c r="O241" s="5" t="s">
        <v>152</v>
      </c>
      <c r="P241" s="5" t="s">
        <v>2667</v>
      </c>
      <c r="Q241" s="34" t="s">
        <v>3293</v>
      </c>
      <c r="R241" s="21">
        <v>1</v>
      </c>
      <c r="S241" s="35"/>
      <c r="T241" s="35"/>
      <c r="U241" s="35"/>
      <c r="V241" s="35"/>
      <c r="W241" s="35"/>
      <c r="X241" s="35"/>
      <c r="Y241" s="35"/>
      <c r="Z241" s="35"/>
      <c r="AA241" s="5" t="s">
        <v>2310</v>
      </c>
      <c r="AB241" s="5" t="s">
        <v>2335</v>
      </c>
      <c r="AC241" s="34" t="s">
        <v>6772</v>
      </c>
      <c r="AD241" s="21">
        <v>1</v>
      </c>
    </row>
    <row r="242" spans="1:30" x14ac:dyDescent="0.3">
      <c r="A242" s="18" t="str">
        <f t="shared" ref="A242:B242" si="248">IF(AND(ISNUMBER(SEARCH("Yes",C242)),ISNUMBER(SEARCH("Yes",E242)),ISNUMBER(SEARCH("Yes",G242)),ISNUMBER(SEARCH("Yes",I242))),"Yes","No")</f>
        <v>No</v>
      </c>
      <c r="B242" s="18" t="str">
        <f t="shared" si="248"/>
        <v>No</v>
      </c>
      <c r="C242" s="15" t="str">
        <f t="shared" si="1"/>
        <v>No</v>
      </c>
      <c r="D242" s="18" t="str">
        <f t="shared" si="2"/>
        <v>No</v>
      </c>
      <c r="E242" s="18" t="str">
        <f t="shared" si="3"/>
        <v>No</v>
      </c>
      <c r="F242" s="18" t="str">
        <f t="shared" si="4"/>
        <v>No</v>
      </c>
      <c r="G242" s="18" t="str">
        <f t="shared" si="5"/>
        <v>No</v>
      </c>
      <c r="H242" s="18" t="str">
        <f t="shared" si="6"/>
        <v>No</v>
      </c>
      <c r="I242" s="18" t="str">
        <f t="shared" si="7"/>
        <v>Yes</v>
      </c>
      <c r="J242" s="18" t="str">
        <f t="shared" si="8"/>
        <v>Yes</v>
      </c>
      <c r="K242" s="21">
        <v>240</v>
      </c>
      <c r="L242" s="5" t="s">
        <v>833</v>
      </c>
      <c r="M242" s="5" t="s">
        <v>834</v>
      </c>
      <c r="N242" s="5" t="s">
        <v>2307</v>
      </c>
      <c r="O242" s="5" t="s">
        <v>152</v>
      </c>
      <c r="P242" s="5" t="s">
        <v>2660</v>
      </c>
      <c r="Q242" s="34" t="s">
        <v>6773</v>
      </c>
      <c r="R242" s="21">
        <v>1</v>
      </c>
      <c r="S242" s="35"/>
      <c r="T242" s="35"/>
      <c r="U242" s="35"/>
      <c r="V242" s="35"/>
      <c r="W242" s="35"/>
      <c r="X242" s="35"/>
      <c r="Y242" s="35"/>
      <c r="Z242" s="35"/>
      <c r="AA242" s="5" t="s">
        <v>24</v>
      </c>
      <c r="AB242" s="5" t="s">
        <v>4394</v>
      </c>
      <c r="AC242" s="34" t="s">
        <v>6774</v>
      </c>
      <c r="AD242" s="21">
        <v>1</v>
      </c>
    </row>
    <row r="243" spans="1:30" x14ac:dyDescent="0.3">
      <c r="A243" s="18" t="str">
        <f t="shared" ref="A243:B243" si="249">IF(AND(ISNUMBER(SEARCH("Yes",C243)),ISNUMBER(SEARCH("Yes",E243)),ISNUMBER(SEARCH("Yes",G243)),ISNUMBER(SEARCH("Yes",I243))),"Yes","No")</f>
        <v>No</v>
      </c>
      <c r="B243" s="18" t="str">
        <f t="shared" si="249"/>
        <v>No</v>
      </c>
      <c r="C243" s="15" t="str">
        <f t="shared" si="1"/>
        <v>No</v>
      </c>
      <c r="D243" s="18" t="str">
        <f t="shared" si="2"/>
        <v>No</v>
      </c>
      <c r="E243" s="18" t="str">
        <f t="shared" si="3"/>
        <v>No</v>
      </c>
      <c r="F243" s="18" t="str">
        <f t="shared" si="4"/>
        <v>No</v>
      </c>
      <c r="G243" s="18" t="str">
        <f t="shared" si="5"/>
        <v>No</v>
      </c>
      <c r="H243" s="18" t="str">
        <f t="shared" si="6"/>
        <v>No</v>
      </c>
      <c r="I243" s="18" t="str">
        <f t="shared" si="7"/>
        <v>Yes</v>
      </c>
      <c r="J243" s="18" t="str">
        <f t="shared" si="8"/>
        <v>Yes</v>
      </c>
      <c r="K243" s="21">
        <v>241</v>
      </c>
      <c r="L243" s="5" t="s">
        <v>835</v>
      </c>
      <c r="M243" s="5" t="s">
        <v>836</v>
      </c>
      <c r="N243" s="5" t="s">
        <v>2307</v>
      </c>
      <c r="O243" s="5" t="s">
        <v>152</v>
      </c>
      <c r="P243" s="5" t="s">
        <v>2537</v>
      </c>
      <c r="Q243" s="34" t="s">
        <v>6775</v>
      </c>
      <c r="R243" s="21">
        <v>1</v>
      </c>
      <c r="S243" s="35"/>
      <c r="T243" s="35"/>
      <c r="U243" s="35"/>
      <c r="V243" s="35"/>
      <c r="W243" s="35"/>
      <c r="X243" s="35"/>
      <c r="Y243" s="35"/>
      <c r="Z243" s="35"/>
      <c r="AA243" s="5" t="s">
        <v>2310</v>
      </c>
      <c r="AB243" s="5" t="s">
        <v>6776</v>
      </c>
      <c r="AC243" s="34" t="s">
        <v>6777</v>
      </c>
      <c r="AD243" s="21">
        <v>1</v>
      </c>
    </row>
    <row r="244" spans="1:30" x14ac:dyDescent="0.3">
      <c r="A244" s="18" t="str">
        <f t="shared" ref="A244:B244" si="250">IF(AND(ISNUMBER(SEARCH("Yes",C244)),ISNUMBER(SEARCH("Yes",E244)),ISNUMBER(SEARCH("Yes",G244)),ISNUMBER(SEARCH("Yes",I244))),"Yes","No")</f>
        <v>No</v>
      </c>
      <c r="B244" s="18" t="str">
        <f t="shared" si="250"/>
        <v>No</v>
      </c>
      <c r="C244" s="15" t="str">
        <f t="shared" si="1"/>
        <v>No</v>
      </c>
      <c r="D244" s="18" t="str">
        <f t="shared" si="2"/>
        <v>No</v>
      </c>
      <c r="E244" s="18" t="str">
        <f t="shared" si="3"/>
        <v>No</v>
      </c>
      <c r="F244" s="18" t="str">
        <f t="shared" si="4"/>
        <v>No</v>
      </c>
      <c r="G244" s="18" t="str">
        <f t="shared" si="5"/>
        <v>No</v>
      </c>
      <c r="H244" s="18" t="str">
        <f t="shared" si="6"/>
        <v>No</v>
      </c>
      <c r="I244" s="18" t="str">
        <f t="shared" si="7"/>
        <v>Yes</v>
      </c>
      <c r="J244" s="18" t="str">
        <f t="shared" si="8"/>
        <v>Yes</v>
      </c>
      <c r="K244" s="21">
        <v>242</v>
      </c>
      <c r="L244" s="5" t="s">
        <v>837</v>
      </c>
      <c r="M244" s="5" t="s">
        <v>838</v>
      </c>
      <c r="N244" s="5" t="s">
        <v>2307</v>
      </c>
      <c r="O244" s="5" t="s">
        <v>152</v>
      </c>
      <c r="P244" s="5" t="s">
        <v>3301</v>
      </c>
      <c r="Q244" s="34" t="s">
        <v>3302</v>
      </c>
      <c r="R244" s="21">
        <v>1</v>
      </c>
      <c r="S244" s="35"/>
      <c r="T244" s="35"/>
      <c r="U244" s="35"/>
      <c r="V244" s="35"/>
      <c r="W244" s="35"/>
      <c r="X244" s="35"/>
      <c r="Y244" s="35"/>
      <c r="Z244" s="35"/>
      <c r="AA244" s="5" t="s">
        <v>24</v>
      </c>
      <c r="AB244" s="5" t="s">
        <v>3303</v>
      </c>
      <c r="AC244" s="34" t="s">
        <v>3304</v>
      </c>
      <c r="AD244" s="21">
        <v>1</v>
      </c>
    </row>
    <row r="245" spans="1:30" x14ac:dyDescent="0.3">
      <c r="A245" s="18" t="str">
        <f t="shared" ref="A245:B245" si="251">IF(AND(ISNUMBER(SEARCH("Yes",C245)),ISNUMBER(SEARCH("Yes",E245)),ISNUMBER(SEARCH("Yes",G245)),ISNUMBER(SEARCH("Yes",I245))),"Yes","No")</f>
        <v>No</v>
      </c>
      <c r="B245" s="18" t="str">
        <f t="shared" si="251"/>
        <v>No</v>
      </c>
      <c r="C245" s="15" t="str">
        <f t="shared" si="1"/>
        <v>No</v>
      </c>
      <c r="D245" s="18" t="str">
        <f t="shared" si="2"/>
        <v>No</v>
      </c>
      <c r="E245" s="18" t="str">
        <f t="shared" si="3"/>
        <v>No</v>
      </c>
      <c r="F245" s="18" t="str">
        <f t="shared" si="4"/>
        <v>No</v>
      </c>
      <c r="G245" s="18" t="str">
        <f t="shared" si="5"/>
        <v>No</v>
      </c>
      <c r="H245" s="18" t="str">
        <f t="shared" si="6"/>
        <v>No</v>
      </c>
      <c r="I245" s="18" t="str">
        <f t="shared" si="7"/>
        <v>Yes</v>
      </c>
      <c r="J245" s="18" t="str">
        <f t="shared" si="8"/>
        <v>Yes</v>
      </c>
      <c r="K245" s="21">
        <v>243</v>
      </c>
      <c r="L245" s="5" t="s">
        <v>839</v>
      </c>
      <c r="M245" s="5" t="s">
        <v>840</v>
      </c>
      <c r="N245" s="5" t="s">
        <v>2307</v>
      </c>
      <c r="O245" s="5" t="s">
        <v>152</v>
      </c>
      <c r="P245" s="5" t="s">
        <v>2724</v>
      </c>
      <c r="Q245" s="34" t="s">
        <v>3305</v>
      </c>
      <c r="R245" s="21">
        <v>1</v>
      </c>
      <c r="S245" s="35"/>
      <c r="T245" s="35"/>
      <c r="U245" s="35"/>
      <c r="V245" s="35"/>
      <c r="W245" s="35"/>
      <c r="X245" s="35"/>
      <c r="Y245" s="35"/>
      <c r="Z245" s="35"/>
      <c r="AA245" s="5" t="s">
        <v>2310</v>
      </c>
      <c r="AB245" s="5" t="s">
        <v>6778</v>
      </c>
      <c r="AC245" s="34" t="s">
        <v>6779</v>
      </c>
      <c r="AD245" s="21">
        <v>1</v>
      </c>
    </row>
    <row r="246" spans="1:30" x14ac:dyDescent="0.3">
      <c r="A246" s="18" t="str">
        <f t="shared" ref="A246:B246" si="252">IF(AND(ISNUMBER(SEARCH("Yes",C246)),ISNUMBER(SEARCH("Yes",E246)),ISNUMBER(SEARCH("Yes",G246)),ISNUMBER(SEARCH("Yes",I246))),"Yes","No")</f>
        <v>No</v>
      </c>
      <c r="B246" s="18" t="str">
        <f t="shared" si="252"/>
        <v>No</v>
      </c>
      <c r="C246" s="15" t="str">
        <f t="shared" si="1"/>
        <v>No</v>
      </c>
      <c r="D246" s="18" t="str">
        <f t="shared" si="2"/>
        <v>No</v>
      </c>
      <c r="E246" s="18" t="str">
        <f t="shared" si="3"/>
        <v>No</v>
      </c>
      <c r="F246" s="18" t="str">
        <f t="shared" si="4"/>
        <v>No</v>
      </c>
      <c r="G246" s="18" t="str">
        <f t="shared" si="5"/>
        <v>No</v>
      </c>
      <c r="H246" s="18" t="str">
        <f t="shared" si="6"/>
        <v>No</v>
      </c>
      <c r="I246" s="18" t="str">
        <f t="shared" si="7"/>
        <v>Yes</v>
      </c>
      <c r="J246" s="18" t="str">
        <f t="shared" si="8"/>
        <v>Yes</v>
      </c>
      <c r="K246" s="21">
        <v>244</v>
      </c>
      <c r="L246" s="5" t="s">
        <v>841</v>
      </c>
      <c r="M246" s="5" t="s">
        <v>842</v>
      </c>
      <c r="N246" s="5" t="s">
        <v>2307</v>
      </c>
      <c r="O246" s="5" t="s">
        <v>152</v>
      </c>
      <c r="P246" s="5" t="s">
        <v>2427</v>
      </c>
      <c r="Q246" s="34" t="s">
        <v>6780</v>
      </c>
      <c r="R246" s="21">
        <v>1</v>
      </c>
      <c r="S246" s="35"/>
      <c r="T246" s="35"/>
      <c r="U246" s="35"/>
      <c r="V246" s="35"/>
      <c r="W246" s="35"/>
      <c r="X246" s="35"/>
      <c r="Y246" s="35"/>
      <c r="Z246" s="35"/>
      <c r="AA246" s="5" t="s">
        <v>2310</v>
      </c>
      <c r="AB246" s="5" t="s">
        <v>6781</v>
      </c>
      <c r="AC246" s="34" t="s">
        <v>6782</v>
      </c>
      <c r="AD246" s="21">
        <v>1</v>
      </c>
    </row>
    <row r="247" spans="1:30" x14ac:dyDescent="0.3">
      <c r="A247" s="18" t="str">
        <f t="shared" ref="A247:B247" si="253">IF(AND(ISNUMBER(SEARCH("Yes",C247)),ISNUMBER(SEARCH("Yes",E247)),ISNUMBER(SEARCH("Yes",G247)),ISNUMBER(SEARCH("Yes",I247))),"Yes","No")</f>
        <v>No</v>
      </c>
      <c r="B247" s="18" t="str">
        <f t="shared" si="253"/>
        <v>No</v>
      </c>
      <c r="C247" s="15" t="str">
        <f t="shared" si="1"/>
        <v>No</v>
      </c>
      <c r="D247" s="18" t="str">
        <f t="shared" si="2"/>
        <v>No</v>
      </c>
      <c r="E247" s="18" t="str">
        <f t="shared" si="3"/>
        <v>No</v>
      </c>
      <c r="F247" s="18" t="str">
        <f t="shared" si="4"/>
        <v>No</v>
      </c>
      <c r="G247" s="18" t="str">
        <f t="shared" si="5"/>
        <v>No</v>
      </c>
      <c r="H247" s="18" t="str">
        <f t="shared" si="6"/>
        <v>No</v>
      </c>
      <c r="I247" s="18" t="str">
        <f t="shared" si="7"/>
        <v>No</v>
      </c>
      <c r="J247" s="18" t="str">
        <f t="shared" si="8"/>
        <v>No</v>
      </c>
      <c r="K247" s="21">
        <v>245</v>
      </c>
      <c r="L247" s="5" t="s">
        <v>843</v>
      </c>
      <c r="M247" s="5" t="s">
        <v>844</v>
      </c>
      <c r="N247" s="5" t="s">
        <v>2307</v>
      </c>
      <c r="O247" s="5" t="s">
        <v>152</v>
      </c>
      <c r="P247" s="5" t="s">
        <v>2317</v>
      </c>
      <c r="Q247" s="34" t="s">
        <v>3312</v>
      </c>
      <c r="R247" s="21">
        <v>1</v>
      </c>
      <c r="S247" s="35"/>
      <c r="T247" s="35"/>
      <c r="U247" s="35"/>
      <c r="V247" s="35"/>
      <c r="W247" s="35"/>
      <c r="X247" s="35"/>
      <c r="Y247" s="35"/>
      <c r="Z247" s="35"/>
      <c r="AA247" s="5" t="s">
        <v>152</v>
      </c>
      <c r="AB247" s="5" t="s">
        <v>6783</v>
      </c>
      <c r="AC247" s="34" t="s">
        <v>6784</v>
      </c>
      <c r="AD247" s="21">
        <v>1</v>
      </c>
    </row>
    <row r="248" spans="1:30" x14ac:dyDescent="0.3">
      <c r="A248" s="18" t="str">
        <f t="shared" ref="A248:B248" si="254">IF(AND(ISNUMBER(SEARCH("Yes",C248)),ISNUMBER(SEARCH("Yes",E248)),ISNUMBER(SEARCH("Yes",G248)),ISNUMBER(SEARCH("Yes",I248))),"Yes","No")</f>
        <v>No</v>
      </c>
      <c r="B248" s="18" t="str">
        <f t="shared" si="254"/>
        <v>No</v>
      </c>
      <c r="C248" s="15" t="str">
        <f t="shared" si="1"/>
        <v>No</v>
      </c>
      <c r="D248" s="18" t="str">
        <f t="shared" si="2"/>
        <v>No</v>
      </c>
      <c r="E248" s="18" t="str">
        <f t="shared" si="3"/>
        <v>No</v>
      </c>
      <c r="F248" s="18" t="str">
        <f t="shared" si="4"/>
        <v>No</v>
      </c>
      <c r="G248" s="18" t="str">
        <f t="shared" si="5"/>
        <v>No</v>
      </c>
      <c r="H248" s="18" t="str">
        <f t="shared" si="6"/>
        <v>No</v>
      </c>
      <c r="I248" s="18" t="str">
        <f t="shared" si="7"/>
        <v>Yes</v>
      </c>
      <c r="J248" s="18" t="str">
        <f t="shared" si="8"/>
        <v>Yes</v>
      </c>
      <c r="K248" s="21">
        <v>246</v>
      </c>
      <c r="L248" s="5" t="s">
        <v>845</v>
      </c>
      <c r="M248" s="5" t="s">
        <v>846</v>
      </c>
      <c r="N248" s="5" t="s">
        <v>2307</v>
      </c>
      <c r="O248" s="5" t="s">
        <v>152</v>
      </c>
      <c r="P248" s="5" t="s">
        <v>2427</v>
      </c>
      <c r="Q248" s="34" t="s">
        <v>6785</v>
      </c>
      <c r="R248" s="21">
        <v>1</v>
      </c>
      <c r="S248" s="35"/>
      <c r="T248" s="35"/>
      <c r="U248" s="35"/>
      <c r="V248" s="35"/>
      <c r="W248" s="35"/>
      <c r="X248" s="35"/>
      <c r="Y248" s="35"/>
      <c r="Z248" s="35"/>
      <c r="AA248" s="5" t="s">
        <v>2310</v>
      </c>
      <c r="AB248" s="5" t="s">
        <v>6786</v>
      </c>
      <c r="AC248" s="34" t="s">
        <v>6787</v>
      </c>
      <c r="AD248" s="21">
        <v>1</v>
      </c>
    </row>
    <row r="249" spans="1:30" x14ac:dyDescent="0.3">
      <c r="A249" s="18" t="str">
        <f t="shared" ref="A249:B249" si="255">IF(AND(ISNUMBER(SEARCH("Yes",C249)),ISNUMBER(SEARCH("Yes",E249)),ISNUMBER(SEARCH("Yes",G249)),ISNUMBER(SEARCH("Yes",I249))),"Yes","No")</f>
        <v>No</v>
      </c>
      <c r="B249" s="18" t="str">
        <f t="shared" si="255"/>
        <v>No</v>
      </c>
      <c r="C249" s="15" t="str">
        <f t="shared" si="1"/>
        <v>No</v>
      </c>
      <c r="D249" s="18" t="str">
        <f t="shared" si="2"/>
        <v>No</v>
      </c>
      <c r="E249" s="18" t="str">
        <f t="shared" si="3"/>
        <v>No</v>
      </c>
      <c r="F249" s="18" t="str">
        <f t="shared" si="4"/>
        <v>No</v>
      </c>
      <c r="G249" s="18" t="str">
        <f t="shared" si="5"/>
        <v>No</v>
      </c>
      <c r="H249" s="18" t="str">
        <f t="shared" si="6"/>
        <v>No</v>
      </c>
      <c r="I249" s="18" t="str">
        <f t="shared" si="7"/>
        <v>Yes</v>
      </c>
      <c r="J249" s="18" t="str">
        <f t="shared" si="8"/>
        <v>Yes</v>
      </c>
      <c r="K249" s="21">
        <v>247</v>
      </c>
      <c r="L249" s="5" t="s">
        <v>847</v>
      </c>
      <c r="M249" s="5" t="s">
        <v>848</v>
      </c>
      <c r="N249" s="5" t="s">
        <v>2307</v>
      </c>
      <c r="O249" s="5" t="s">
        <v>152</v>
      </c>
      <c r="P249" s="5" t="s">
        <v>6788</v>
      </c>
      <c r="Q249" s="34" t="s">
        <v>6789</v>
      </c>
      <c r="R249" s="21">
        <v>1</v>
      </c>
      <c r="S249" s="35"/>
      <c r="T249" s="35"/>
      <c r="U249" s="35"/>
      <c r="V249" s="35"/>
      <c r="W249" s="35"/>
      <c r="X249" s="35"/>
      <c r="Y249" s="35"/>
      <c r="Z249" s="35"/>
      <c r="AA249" s="5" t="s">
        <v>24</v>
      </c>
      <c r="AB249" s="5" t="s">
        <v>3257</v>
      </c>
      <c r="AC249" s="34" t="s">
        <v>3258</v>
      </c>
      <c r="AD249" s="21">
        <v>1</v>
      </c>
    </row>
    <row r="250" spans="1:30" x14ac:dyDescent="0.3">
      <c r="A250" s="18" t="str">
        <f t="shared" ref="A250:B250" si="256">IF(AND(ISNUMBER(SEARCH("Yes",C250)),ISNUMBER(SEARCH("Yes",E250)),ISNUMBER(SEARCH("Yes",G250)),ISNUMBER(SEARCH("Yes",I250))),"Yes","No")</f>
        <v>Yes</v>
      </c>
      <c r="B250" s="18" t="str">
        <f t="shared" si="256"/>
        <v>Yes</v>
      </c>
      <c r="C250" s="15" t="str">
        <f t="shared" si="1"/>
        <v>Yes</v>
      </c>
      <c r="D250" s="18" t="str">
        <f t="shared" si="2"/>
        <v>Yes</v>
      </c>
      <c r="E250" s="18" t="str">
        <f t="shared" si="3"/>
        <v>Yes</v>
      </c>
      <c r="F250" s="18" t="str">
        <f t="shared" si="4"/>
        <v>Yes</v>
      </c>
      <c r="G250" s="18" t="str">
        <f t="shared" si="5"/>
        <v>Yes</v>
      </c>
      <c r="H250" s="18" t="str">
        <f t="shared" si="6"/>
        <v>Yes</v>
      </c>
      <c r="I250" s="18" t="str">
        <f t="shared" si="7"/>
        <v>Yes</v>
      </c>
      <c r="J250" s="18" t="str">
        <f t="shared" si="8"/>
        <v>Yes</v>
      </c>
      <c r="K250" s="21">
        <v>248</v>
      </c>
      <c r="L250" s="5" t="s">
        <v>226</v>
      </c>
      <c r="M250" s="5" t="s">
        <v>227</v>
      </c>
      <c r="N250" s="5" t="s">
        <v>2307</v>
      </c>
      <c r="O250" s="5" t="s">
        <v>2310</v>
      </c>
      <c r="P250" s="5" t="s">
        <v>6790</v>
      </c>
      <c r="Q250" s="34" t="s">
        <v>6791</v>
      </c>
      <c r="R250" s="21">
        <v>1</v>
      </c>
      <c r="S250" s="5" t="s">
        <v>24</v>
      </c>
      <c r="T250" s="5" t="s">
        <v>3322</v>
      </c>
      <c r="U250" s="34" t="s">
        <v>3323</v>
      </c>
      <c r="V250" s="21">
        <v>1</v>
      </c>
      <c r="W250" s="5" t="s">
        <v>2310</v>
      </c>
      <c r="X250" s="5" t="s">
        <v>6792</v>
      </c>
      <c r="Y250" s="34" t="s">
        <v>6793</v>
      </c>
      <c r="Z250" s="21">
        <v>1</v>
      </c>
      <c r="AA250" s="5" t="s">
        <v>2310</v>
      </c>
      <c r="AB250" s="5" t="s">
        <v>6794</v>
      </c>
      <c r="AC250" s="34" t="s">
        <v>6795</v>
      </c>
      <c r="AD250" s="21">
        <v>1</v>
      </c>
    </row>
    <row r="251" spans="1:30" x14ac:dyDescent="0.3">
      <c r="A251" s="18" t="str">
        <f t="shared" ref="A251:B251" si="257">IF(AND(ISNUMBER(SEARCH("Yes",C251)),ISNUMBER(SEARCH("Yes",E251)),ISNUMBER(SEARCH("Yes",G251)),ISNUMBER(SEARCH("Yes",I251))),"Yes","No")</f>
        <v>No</v>
      </c>
      <c r="B251" s="18" t="str">
        <f t="shared" si="257"/>
        <v>No</v>
      </c>
      <c r="C251" s="15" t="str">
        <f t="shared" si="1"/>
        <v>No</v>
      </c>
      <c r="D251" s="18" t="str">
        <f t="shared" si="2"/>
        <v>No</v>
      </c>
      <c r="E251" s="18" t="str">
        <f t="shared" si="3"/>
        <v>No</v>
      </c>
      <c r="F251" s="18" t="str">
        <f t="shared" si="4"/>
        <v>No</v>
      </c>
      <c r="G251" s="18" t="str">
        <f t="shared" si="5"/>
        <v>No</v>
      </c>
      <c r="H251" s="18" t="str">
        <f t="shared" si="6"/>
        <v>No</v>
      </c>
      <c r="I251" s="18" t="str">
        <f t="shared" si="7"/>
        <v>Yes</v>
      </c>
      <c r="J251" s="18" t="str">
        <f t="shared" si="8"/>
        <v>Yes</v>
      </c>
      <c r="K251" s="21">
        <v>249</v>
      </c>
      <c r="L251" s="5" t="s">
        <v>849</v>
      </c>
      <c r="M251" s="5" t="s">
        <v>850</v>
      </c>
      <c r="N251" s="5" t="s">
        <v>2307</v>
      </c>
      <c r="O251" s="5" t="s">
        <v>152</v>
      </c>
      <c r="P251" s="5" t="s">
        <v>3328</v>
      </c>
      <c r="Q251" s="34" t="s">
        <v>6796</v>
      </c>
      <c r="R251" s="21">
        <v>1</v>
      </c>
      <c r="S251" s="35"/>
      <c r="T251" s="35"/>
      <c r="U251" s="35"/>
      <c r="V251" s="35"/>
      <c r="W251" s="35"/>
      <c r="X251" s="35"/>
      <c r="Y251" s="35"/>
      <c r="Z251" s="35"/>
      <c r="AA251" s="5" t="s">
        <v>24</v>
      </c>
      <c r="AB251" s="5" t="s">
        <v>6797</v>
      </c>
      <c r="AC251" s="34" t="s">
        <v>6798</v>
      </c>
      <c r="AD251" s="21">
        <v>1</v>
      </c>
    </row>
    <row r="252" spans="1:30" x14ac:dyDescent="0.3">
      <c r="A252" s="18" t="str">
        <f t="shared" ref="A252:B252" si="258">IF(AND(ISNUMBER(SEARCH("Yes",C252)),ISNUMBER(SEARCH("Yes",E252)),ISNUMBER(SEARCH("Yes",G252)),ISNUMBER(SEARCH("Yes",I252))),"Yes","No")</f>
        <v>No</v>
      </c>
      <c r="B252" s="18" t="str">
        <f t="shared" si="258"/>
        <v>No</v>
      </c>
      <c r="C252" s="15" t="str">
        <f t="shared" si="1"/>
        <v>No</v>
      </c>
      <c r="D252" s="18" t="str">
        <f t="shared" si="2"/>
        <v>No</v>
      </c>
      <c r="E252" s="18" t="str">
        <f t="shared" si="3"/>
        <v>No</v>
      </c>
      <c r="F252" s="18" t="str">
        <f t="shared" si="4"/>
        <v>No</v>
      </c>
      <c r="G252" s="18" t="str">
        <f t="shared" si="5"/>
        <v>No</v>
      </c>
      <c r="H252" s="18" t="str">
        <f t="shared" si="6"/>
        <v>No</v>
      </c>
      <c r="I252" s="18" t="str">
        <f t="shared" si="7"/>
        <v>Yes</v>
      </c>
      <c r="J252" s="18" t="str">
        <f t="shared" si="8"/>
        <v>Yes</v>
      </c>
      <c r="K252" s="21">
        <v>250</v>
      </c>
      <c r="L252" s="5" t="s">
        <v>851</v>
      </c>
      <c r="M252" s="5" t="s">
        <v>852</v>
      </c>
      <c r="N252" s="5" t="s">
        <v>2307</v>
      </c>
      <c r="O252" s="5" t="s">
        <v>152</v>
      </c>
      <c r="P252" s="5" t="s">
        <v>5117</v>
      </c>
      <c r="Q252" s="34" t="s">
        <v>2611</v>
      </c>
      <c r="R252" s="21">
        <v>1</v>
      </c>
      <c r="S252" s="35"/>
      <c r="T252" s="35"/>
      <c r="U252" s="35"/>
      <c r="V252" s="35"/>
      <c r="W252" s="35"/>
      <c r="X252" s="35"/>
      <c r="Y252" s="35"/>
      <c r="Z252" s="35"/>
      <c r="AA252" s="5" t="s">
        <v>2310</v>
      </c>
      <c r="AB252" s="5" t="s">
        <v>6799</v>
      </c>
      <c r="AC252" s="34" t="s">
        <v>6800</v>
      </c>
      <c r="AD252" s="21">
        <v>1</v>
      </c>
    </row>
    <row r="253" spans="1:30" x14ac:dyDescent="0.3">
      <c r="A253" s="18" t="str">
        <f t="shared" ref="A253:B253" si="259">IF(AND(ISNUMBER(SEARCH("Yes",C253)),ISNUMBER(SEARCH("Yes",E253)),ISNUMBER(SEARCH("Yes",G253)),ISNUMBER(SEARCH("Yes",I253))),"Yes","No")</f>
        <v>No</v>
      </c>
      <c r="B253" s="18" t="str">
        <f t="shared" si="259"/>
        <v>No</v>
      </c>
      <c r="C253" s="15" t="str">
        <f t="shared" si="1"/>
        <v>No</v>
      </c>
      <c r="D253" s="18" t="str">
        <f t="shared" si="2"/>
        <v>No</v>
      </c>
      <c r="E253" s="18" t="str">
        <f t="shared" si="3"/>
        <v>No</v>
      </c>
      <c r="F253" s="18" t="str">
        <f t="shared" si="4"/>
        <v>No</v>
      </c>
      <c r="G253" s="18" t="str">
        <f t="shared" si="5"/>
        <v>No</v>
      </c>
      <c r="H253" s="18" t="str">
        <f t="shared" si="6"/>
        <v>No</v>
      </c>
      <c r="I253" s="18" t="str">
        <f t="shared" si="7"/>
        <v>Yes</v>
      </c>
      <c r="J253" s="18" t="str">
        <f t="shared" si="8"/>
        <v>Yes</v>
      </c>
      <c r="K253" s="21">
        <v>251</v>
      </c>
      <c r="L253" s="5" t="s">
        <v>853</v>
      </c>
      <c r="M253" s="5" t="s">
        <v>854</v>
      </c>
      <c r="N253" s="5" t="s">
        <v>2307</v>
      </c>
      <c r="O253" s="5" t="s">
        <v>152</v>
      </c>
      <c r="P253" s="5" t="s">
        <v>2664</v>
      </c>
      <c r="Q253" s="34" t="s">
        <v>3333</v>
      </c>
      <c r="R253" s="21">
        <v>1</v>
      </c>
      <c r="S253" s="35"/>
      <c r="T253" s="35"/>
      <c r="U253" s="35"/>
      <c r="V253" s="35"/>
      <c r="W253" s="35"/>
      <c r="X253" s="35"/>
      <c r="Y253" s="35"/>
      <c r="Z253" s="35"/>
      <c r="AA253" s="5" t="s">
        <v>24</v>
      </c>
      <c r="AB253" s="5" t="s">
        <v>3787</v>
      </c>
      <c r="AC253" s="34" t="s">
        <v>3335</v>
      </c>
      <c r="AD253" s="21">
        <v>1</v>
      </c>
    </row>
    <row r="254" spans="1:30" x14ac:dyDescent="0.3">
      <c r="A254" s="18" t="str">
        <f t="shared" ref="A254:B254" si="260">IF(AND(ISNUMBER(SEARCH("Yes",C254)),ISNUMBER(SEARCH("Yes",E254)),ISNUMBER(SEARCH("Yes",G254)),ISNUMBER(SEARCH("Yes",I254))),"Yes","No")</f>
        <v>No</v>
      </c>
      <c r="B254" s="18" t="str">
        <f t="shared" si="260"/>
        <v>No</v>
      </c>
      <c r="C254" s="15" t="str">
        <f t="shared" si="1"/>
        <v>No</v>
      </c>
      <c r="D254" s="18" t="str">
        <f t="shared" si="2"/>
        <v>No</v>
      </c>
      <c r="E254" s="18" t="str">
        <f t="shared" si="3"/>
        <v>No</v>
      </c>
      <c r="F254" s="18" t="str">
        <f t="shared" si="4"/>
        <v>No</v>
      </c>
      <c r="G254" s="18" t="str">
        <f t="shared" si="5"/>
        <v>No</v>
      </c>
      <c r="H254" s="18" t="str">
        <f t="shared" si="6"/>
        <v>No</v>
      </c>
      <c r="I254" s="18" t="str">
        <f t="shared" si="7"/>
        <v>Yes</v>
      </c>
      <c r="J254" s="18" t="str">
        <f t="shared" si="8"/>
        <v>Yes</v>
      </c>
      <c r="K254" s="21">
        <v>252</v>
      </c>
      <c r="L254" s="5" t="s">
        <v>855</v>
      </c>
      <c r="M254" s="5" t="s">
        <v>856</v>
      </c>
      <c r="N254" s="5" t="s">
        <v>2307</v>
      </c>
      <c r="O254" s="5" t="s">
        <v>152</v>
      </c>
      <c r="P254" s="5" t="s">
        <v>2724</v>
      </c>
      <c r="Q254" s="34" t="s">
        <v>3336</v>
      </c>
      <c r="R254" s="21">
        <v>1</v>
      </c>
      <c r="S254" s="35"/>
      <c r="T254" s="35"/>
      <c r="U254" s="35"/>
      <c r="V254" s="35"/>
      <c r="W254" s="35"/>
      <c r="X254" s="35"/>
      <c r="Y254" s="35"/>
      <c r="Z254" s="35"/>
      <c r="AA254" s="5" t="s">
        <v>2310</v>
      </c>
      <c r="AB254" s="5" t="s">
        <v>3263</v>
      </c>
      <c r="AC254" s="34" t="s">
        <v>6505</v>
      </c>
      <c r="AD254" s="21">
        <v>1</v>
      </c>
    </row>
    <row r="255" spans="1:30" x14ac:dyDescent="0.3">
      <c r="A255" s="18" t="str">
        <f t="shared" ref="A255:B255" si="261">IF(AND(ISNUMBER(SEARCH("Yes",C255)),ISNUMBER(SEARCH("Yes",E255)),ISNUMBER(SEARCH("Yes",G255)),ISNUMBER(SEARCH("Yes",I255))),"Yes","No")</f>
        <v>No</v>
      </c>
      <c r="B255" s="18" t="str">
        <f t="shared" si="261"/>
        <v>No</v>
      </c>
      <c r="C255" s="15" t="str">
        <f t="shared" si="1"/>
        <v>No</v>
      </c>
      <c r="D255" s="18" t="str">
        <f t="shared" si="2"/>
        <v>No</v>
      </c>
      <c r="E255" s="18" t="str">
        <f t="shared" si="3"/>
        <v>No</v>
      </c>
      <c r="F255" s="18" t="str">
        <f t="shared" si="4"/>
        <v>No</v>
      </c>
      <c r="G255" s="18" t="str">
        <f t="shared" si="5"/>
        <v>No</v>
      </c>
      <c r="H255" s="18" t="str">
        <f t="shared" si="6"/>
        <v>No</v>
      </c>
      <c r="I255" s="18" t="str">
        <f t="shared" si="7"/>
        <v>Yes</v>
      </c>
      <c r="J255" s="18" t="str">
        <f t="shared" si="8"/>
        <v>Yes</v>
      </c>
      <c r="K255" s="21">
        <v>253</v>
      </c>
      <c r="L255" s="5" t="s">
        <v>857</v>
      </c>
      <c r="M255" s="5" t="s">
        <v>858</v>
      </c>
      <c r="N255" s="5" t="s">
        <v>2307</v>
      </c>
      <c r="O255" s="5" t="s">
        <v>152</v>
      </c>
      <c r="P255" s="5" t="s">
        <v>2649</v>
      </c>
      <c r="Q255" s="34" t="s">
        <v>2650</v>
      </c>
      <c r="R255" s="21">
        <v>1</v>
      </c>
      <c r="S255" s="35"/>
      <c r="T255" s="35"/>
      <c r="U255" s="35"/>
      <c r="V255" s="35"/>
      <c r="W255" s="35"/>
      <c r="X255" s="35"/>
      <c r="Y255" s="35"/>
      <c r="Z255" s="35"/>
      <c r="AA255" s="5" t="s">
        <v>2310</v>
      </c>
      <c r="AB255" s="5" t="s">
        <v>6801</v>
      </c>
      <c r="AC255" s="34" t="s">
        <v>6802</v>
      </c>
      <c r="AD255" s="21">
        <v>1</v>
      </c>
    </row>
    <row r="256" spans="1:30" x14ac:dyDescent="0.3">
      <c r="A256" s="18" t="str">
        <f t="shared" ref="A256:B256" si="262">IF(AND(ISNUMBER(SEARCH("Yes",C256)),ISNUMBER(SEARCH("Yes",E256)),ISNUMBER(SEARCH("Yes",G256)),ISNUMBER(SEARCH("Yes",I256))),"Yes","No")</f>
        <v>No</v>
      </c>
      <c r="B256" s="18" t="str">
        <f t="shared" si="262"/>
        <v>No</v>
      </c>
      <c r="C256" s="15" t="str">
        <f t="shared" si="1"/>
        <v>No</v>
      </c>
      <c r="D256" s="18" t="str">
        <f t="shared" si="2"/>
        <v>No</v>
      </c>
      <c r="E256" s="18" t="str">
        <f t="shared" si="3"/>
        <v>No</v>
      </c>
      <c r="F256" s="18" t="str">
        <f t="shared" si="4"/>
        <v>No</v>
      </c>
      <c r="G256" s="18" t="str">
        <f t="shared" si="5"/>
        <v>No</v>
      </c>
      <c r="H256" s="18" t="str">
        <f t="shared" si="6"/>
        <v>No</v>
      </c>
      <c r="I256" s="18" t="str">
        <f t="shared" si="7"/>
        <v>Yes</v>
      </c>
      <c r="J256" s="18" t="str">
        <f t="shared" si="8"/>
        <v>Yes</v>
      </c>
      <c r="K256" s="21">
        <v>254</v>
      </c>
      <c r="L256" s="5" t="s">
        <v>859</v>
      </c>
      <c r="M256" s="5" t="s">
        <v>860</v>
      </c>
      <c r="N256" s="5" t="s">
        <v>2307</v>
      </c>
      <c r="O256" s="5" t="s">
        <v>152</v>
      </c>
      <c r="P256" s="5" t="s">
        <v>2333</v>
      </c>
      <c r="Q256" s="34" t="s">
        <v>6803</v>
      </c>
      <c r="R256" s="21">
        <v>1</v>
      </c>
      <c r="S256" s="35"/>
      <c r="T256" s="35"/>
      <c r="U256" s="35"/>
      <c r="V256" s="35"/>
      <c r="W256" s="35"/>
      <c r="X256" s="35"/>
      <c r="Y256" s="35"/>
      <c r="Z256" s="35"/>
      <c r="AA256" s="5" t="s">
        <v>24</v>
      </c>
      <c r="AB256" s="5" t="s">
        <v>6804</v>
      </c>
      <c r="AC256" s="34" t="s">
        <v>6805</v>
      </c>
      <c r="AD256" s="21">
        <v>1</v>
      </c>
    </row>
    <row r="257" spans="1:30" x14ac:dyDescent="0.3">
      <c r="A257" s="18" t="str">
        <f t="shared" ref="A257:B257" si="263">IF(AND(ISNUMBER(SEARCH("Yes",C257)),ISNUMBER(SEARCH("Yes",E257)),ISNUMBER(SEARCH("Yes",G257)),ISNUMBER(SEARCH("Yes",I257))),"Yes","No")</f>
        <v>No</v>
      </c>
      <c r="B257" s="18" t="str">
        <f t="shared" si="263"/>
        <v>No</v>
      </c>
      <c r="C257" s="15" t="str">
        <f t="shared" ref="C257:C511" si="264">IF(ISNUMBER(SEARCH("No;",Q257)),"No","Yes")</f>
        <v>No</v>
      </c>
      <c r="D257" s="18" t="str">
        <f t="shared" ref="D257:D511" si="265">IF(ISNUMBER(SEARCH("No",O257)),"No","Yes")</f>
        <v>No</v>
      </c>
      <c r="E257" s="18" t="str">
        <f t="shared" ref="E257:E511" si="266">IF(ISNUMBER(SEARCH("No;",U257)),"No",IF(ISBLANK(U257),"No","Yes"))</f>
        <v>No</v>
      </c>
      <c r="F257" s="18" t="str">
        <f t="shared" ref="F257:F511" si="267">IF(ISNUMBER(SEARCH("No;",S257)),"No",IF(ISBLANK(S257),"No","Yes"))</f>
        <v>No</v>
      </c>
      <c r="G257" s="18" t="str">
        <f t="shared" ref="G257:G511" si="268">IF(ISNUMBER(SEARCH("No;",Y257)),"No",IF(ISBLANK(Y257),"No","Yes"))</f>
        <v>No</v>
      </c>
      <c r="H257" s="18" t="str">
        <f t="shared" ref="H257:H511" si="269">IF(ISNUMBER(SEARCH("No;",W257)),"No",IF(ISBLANK(W257),"No","Yes"))</f>
        <v>No</v>
      </c>
      <c r="I257" s="18" t="str">
        <f t="shared" ref="I257:I511" si="270">IF(ISNUMBER(SEARCH("No;",AC257)),"No",IF(ISBLANK(AC257),"No","Yes"))</f>
        <v>Yes</v>
      </c>
      <c r="J257" s="18" t="str">
        <f t="shared" ref="J257:J511" si="271">IF(ISNUMBER(SEARCH("No",AA257)),"No",IF(ISBLANK(AA257),"No","Yes"))</f>
        <v>Yes</v>
      </c>
      <c r="K257" s="21">
        <v>255</v>
      </c>
      <c r="L257" s="5" t="s">
        <v>861</v>
      </c>
      <c r="M257" s="5" t="s">
        <v>3342</v>
      </c>
      <c r="N257" s="5" t="s">
        <v>2307</v>
      </c>
      <c r="O257" s="5" t="s">
        <v>152</v>
      </c>
      <c r="P257" s="5" t="s">
        <v>2667</v>
      </c>
      <c r="Q257" s="34" t="s">
        <v>3343</v>
      </c>
      <c r="R257" s="21">
        <v>1</v>
      </c>
      <c r="S257" s="35"/>
      <c r="T257" s="35"/>
      <c r="U257" s="35"/>
      <c r="V257" s="35"/>
      <c r="W257" s="35"/>
      <c r="X257" s="35"/>
      <c r="Y257" s="35"/>
      <c r="Z257" s="35"/>
      <c r="AA257" s="5" t="s">
        <v>24</v>
      </c>
      <c r="AB257" s="5" t="s">
        <v>3211</v>
      </c>
      <c r="AC257" s="34" t="s">
        <v>6806</v>
      </c>
      <c r="AD257" s="21">
        <v>1</v>
      </c>
    </row>
    <row r="258" spans="1:30" x14ac:dyDescent="0.3">
      <c r="A258" s="18" t="str">
        <f t="shared" ref="A258:B258" si="272">IF(AND(ISNUMBER(SEARCH("Yes",C258)),ISNUMBER(SEARCH("Yes",E258)),ISNUMBER(SEARCH("Yes",G258)),ISNUMBER(SEARCH("Yes",I258))),"Yes","No")</f>
        <v>No</v>
      </c>
      <c r="B258" s="18" t="str">
        <f t="shared" si="272"/>
        <v>No</v>
      </c>
      <c r="C258" s="15" t="str">
        <f t="shared" si="264"/>
        <v>No</v>
      </c>
      <c r="D258" s="18" t="str">
        <f t="shared" si="265"/>
        <v>No</v>
      </c>
      <c r="E258" s="18" t="str">
        <f t="shared" si="266"/>
        <v>No</v>
      </c>
      <c r="F258" s="18" t="str">
        <f t="shared" si="267"/>
        <v>No</v>
      </c>
      <c r="G258" s="18" t="str">
        <f t="shared" si="268"/>
        <v>No</v>
      </c>
      <c r="H258" s="18" t="str">
        <f t="shared" si="269"/>
        <v>No</v>
      </c>
      <c r="I258" s="18" t="str">
        <f t="shared" si="270"/>
        <v>Yes</v>
      </c>
      <c r="J258" s="18" t="str">
        <f t="shared" si="271"/>
        <v>Yes</v>
      </c>
      <c r="K258" s="21">
        <v>256</v>
      </c>
      <c r="L258" s="5" t="s">
        <v>863</v>
      </c>
      <c r="M258" s="5" t="s">
        <v>864</v>
      </c>
      <c r="N258" s="5" t="s">
        <v>2307</v>
      </c>
      <c r="O258" s="5" t="s">
        <v>152</v>
      </c>
      <c r="P258" s="5" t="s">
        <v>2649</v>
      </c>
      <c r="Q258" s="34" t="s">
        <v>2650</v>
      </c>
      <c r="R258" s="21">
        <v>1</v>
      </c>
      <c r="S258" s="35"/>
      <c r="T258" s="35"/>
      <c r="U258" s="35"/>
      <c r="V258" s="35"/>
      <c r="W258" s="35"/>
      <c r="X258" s="35"/>
      <c r="Y258" s="35"/>
      <c r="Z258" s="35"/>
      <c r="AA258" s="5" t="s">
        <v>24</v>
      </c>
      <c r="AB258" s="5" t="s">
        <v>3346</v>
      </c>
      <c r="AC258" s="34" t="s">
        <v>3347</v>
      </c>
      <c r="AD258" s="21">
        <v>1</v>
      </c>
    </row>
    <row r="259" spans="1:30" x14ac:dyDescent="0.3">
      <c r="A259" s="18" t="str">
        <f t="shared" ref="A259:B259" si="273">IF(AND(ISNUMBER(SEARCH("Yes",C259)),ISNUMBER(SEARCH("Yes",E259)),ISNUMBER(SEARCH("Yes",G259)),ISNUMBER(SEARCH("Yes",I259))),"Yes","No")</f>
        <v>Yes</v>
      </c>
      <c r="B259" s="18" t="str">
        <f t="shared" si="273"/>
        <v>No</v>
      </c>
      <c r="C259" s="15" t="str">
        <f t="shared" si="264"/>
        <v>Yes</v>
      </c>
      <c r="D259" s="18" t="str">
        <f t="shared" si="265"/>
        <v>No</v>
      </c>
      <c r="E259" s="18" t="str">
        <f t="shared" si="266"/>
        <v>Yes</v>
      </c>
      <c r="F259" s="18" t="str">
        <f t="shared" si="267"/>
        <v>Yes</v>
      </c>
      <c r="G259" s="18" t="str">
        <f t="shared" si="268"/>
        <v>Yes</v>
      </c>
      <c r="H259" s="18" t="str">
        <f t="shared" si="269"/>
        <v>Yes</v>
      </c>
      <c r="I259" s="18" t="str">
        <f t="shared" si="270"/>
        <v>Yes</v>
      </c>
      <c r="J259" s="18" t="str">
        <f t="shared" si="271"/>
        <v>Yes</v>
      </c>
      <c r="K259" s="21">
        <v>257</v>
      </c>
      <c r="L259" s="5" t="s">
        <v>305</v>
      </c>
      <c r="M259" s="5" t="s">
        <v>306</v>
      </c>
      <c r="N259" s="5" t="s">
        <v>2307</v>
      </c>
      <c r="O259" s="5" t="s">
        <v>152</v>
      </c>
      <c r="P259" s="5" t="s">
        <v>3348</v>
      </c>
      <c r="Q259" s="34" t="s">
        <v>6807</v>
      </c>
      <c r="R259" s="21">
        <v>1</v>
      </c>
      <c r="S259" s="5" t="s">
        <v>24</v>
      </c>
      <c r="T259" s="5" t="s">
        <v>6808</v>
      </c>
      <c r="U259" s="34" t="s">
        <v>6809</v>
      </c>
      <c r="V259" s="21">
        <v>1</v>
      </c>
      <c r="W259" s="5" t="s">
        <v>24</v>
      </c>
      <c r="X259" s="5" t="s">
        <v>6810</v>
      </c>
      <c r="Y259" s="34" t="s">
        <v>3353</v>
      </c>
      <c r="Z259" s="21">
        <v>1</v>
      </c>
      <c r="AA259" s="5" t="s">
        <v>2310</v>
      </c>
      <c r="AB259" s="5" t="s">
        <v>6811</v>
      </c>
      <c r="AC259" s="34" t="s">
        <v>6812</v>
      </c>
      <c r="AD259" s="21">
        <v>1</v>
      </c>
    </row>
    <row r="260" spans="1:30" x14ac:dyDescent="0.3">
      <c r="A260" s="18" t="str">
        <f t="shared" ref="A260:B260" si="274">IF(AND(ISNUMBER(SEARCH("Yes",C260)),ISNUMBER(SEARCH("Yes",E260)),ISNUMBER(SEARCH("Yes",G260)),ISNUMBER(SEARCH("Yes",I260))),"Yes","No")</f>
        <v>No</v>
      </c>
      <c r="B260" s="18" t="str">
        <f t="shared" si="274"/>
        <v>No</v>
      </c>
      <c r="C260" s="15" t="str">
        <f t="shared" si="264"/>
        <v>No</v>
      </c>
      <c r="D260" s="18" t="str">
        <f t="shared" si="265"/>
        <v>No</v>
      </c>
      <c r="E260" s="18" t="str">
        <f t="shared" si="266"/>
        <v>No</v>
      </c>
      <c r="F260" s="18" t="str">
        <f t="shared" si="267"/>
        <v>No</v>
      </c>
      <c r="G260" s="18" t="str">
        <f t="shared" si="268"/>
        <v>No</v>
      </c>
      <c r="H260" s="18" t="str">
        <f t="shared" si="269"/>
        <v>No</v>
      </c>
      <c r="I260" s="18" t="str">
        <f t="shared" si="270"/>
        <v>Yes</v>
      </c>
      <c r="J260" s="18" t="str">
        <f t="shared" si="271"/>
        <v>Yes</v>
      </c>
      <c r="K260" s="21">
        <v>258</v>
      </c>
      <c r="L260" s="5" t="s">
        <v>865</v>
      </c>
      <c r="M260" s="5" t="s">
        <v>866</v>
      </c>
      <c r="N260" s="5" t="s">
        <v>2307</v>
      </c>
      <c r="O260" s="5" t="s">
        <v>152</v>
      </c>
      <c r="P260" s="5" t="s">
        <v>4634</v>
      </c>
      <c r="Q260" s="34" t="s">
        <v>6813</v>
      </c>
      <c r="R260" s="21">
        <v>1</v>
      </c>
      <c r="S260" s="35"/>
      <c r="T260" s="35"/>
      <c r="U260" s="35"/>
      <c r="V260" s="35"/>
      <c r="W260" s="35"/>
      <c r="X260" s="35"/>
      <c r="Y260" s="35"/>
      <c r="Z260" s="35"/>
      <c r="AA260" s="5" t="s">
        <v>2310</v>
      </c>
      <c r="AB260" s="5" t="s">
        <v>2669</v>
      </c>
      <c r="AC260" s="34" t="s">
        <v>3357</v>
      </c>
      <c r="AD260" s="21">
        <v>1</v>
      </c>
    </row>
    <row r="261" spans="1:30" x14ac:dyDescent="0.3">
      <c r="A261" s="18" t="str">
        <f t="shared" ref="A261:B261" si="275">IF(AND(ISNUMBER(SEARCH("Yes",C261)),ISNUMBER(SEARCH("Yes",E261)),ISNUMBER(SEARCH("Yes",G261)),ISNUMBER(SEARCH("Yes",I261))),"Yes","No")</f>
        <v>No</v>
      </c>
      <c r="B261" s="18" t="str">
        <f t="shared" si="275"/>
        <v>No</v>
      </c>
      <c r="C261" s="15" t="str">
        <f t="shared" si="264"/>
        <v>No</v>
      </c>
      <c r="D261" s="18" t="str">
        <f t="shared" si="265"/>
        <v>No</v>
      </c>
      <c r="E261" s="18" t="str">
        <f t="shared" si="266"/>
        <v>No</v>
      </c>
      <c r="F261" s="18" t="str">
        <f t="shared" si="267"/>
        <v>No</v>
      </c>
      <c r="G261" s="18" t="str">
        <f t="shared" si="268"/>
        <v>No</v>
      </c>
      <c r="H261" s="18" t="str">
        <f t="shared" si="269"/>
        <v>No</v>
      </c>
      <c r="I261" s="18" t="str">
        <f t="shared" si="270"/>
        <v>Yes</v>
      </c>
      <c r="J261" s="18" t="str">
        <f t="shared" si="271"/>
        <v>Yes</v>
      </c>
      <c r="K261" s="21">
        <v>259</v>
      </c>
      <c r="L261" s="5" t="s">
        <v>867</v>
      </c>
      <c r="M261" s="5" t="s">
        <v>868</v>
      </c>
      <c r="N261" s="5" t="s">
        <v>2307</v>
      </c>
      <c r="O261" s="5" t="s">
        <v>152</v>
      </c>
      <c r="P261" s="5" t="s">
        <v>3358</v>
      </c>
      <c r="Q261" s="34" t="s">
        <v>3359</v>
      </c>
      <c r="R261" s="21">
        <v>1</v>
      </c>
      <c r="S261" s="35"/>
      <c r="T261" s="35"/>
      <c r="U261" s="35"/>
      <c r="V261" s="35"/>
      <c r="W261" s="35"/>
      <c r="X261" s="35"/>
      <c r="Y261" s="35"/>
      <c r="Z261" s="35"/>
      <c r="AA261" s="5" t="s">
        <v>24</v>
      </c>
      <c r="AB261" s="5" t="s">
        <v>5291</v>
      </c>
      <c r="AC261" s="34" t="s">
        <v>5292</v>
      </c>
      <c r="AD261" s="21">
        <v>1</v>
      </c>
    </row>
    <row r="262" spans="1:30" x14ac:dyDescent="0.3">
      <c r="A262" s="18" t="str">
        <f t="shared" ref="A262:B262" si="276">IF(AND(ISNUMBER(SEARCH("Yes",C262)),ISNUMBER(SEARCH("Yes",E262)),ISNUMBER(SEARCH("Yes",G262)),ISNUMBER(SEARCH("Yes",I262))),"Yes","No")</f>
        <v>No</v>
      </c>
      <c r="B262" s="18" t="str">
        <f t="shared" si="276"/>
        <v>No</v>
      </c>
      <c r="C262" s="15" t="str">
        <f t="shared" si="264"/>
        <v>No</v>
      </c>
      <c r="D262" s="18" t="str">
        <f t="shared" si="265"/>
        <v>No</v>
      </c>
      <c r="E262" s="18" t="str">
        <f t="shared" si="266"/>
        <v>No</v>
      </c>
      <c r="F262" s="18" t="str">
        <f t="shared" si="267"/>
        <v>No</v>
      </c>
      <c r="G262" s="18" t="str">
        <f t="shared" si="268"/>
        <v>No</v>
      </c>
      <c r="H262" s="18" t="str">
        <f t="shared" si="269"/>
        <v>No</v>
      </c>
      <c r="I262" s="18" t="str">
        <f t="shared" si="270"/>
        <v>Yes</v>
      </c>
      <c r="J262" s="18" t="str">
        <f t="shared" si="271"/>
        <v>Yes</v>
      </c>
      <c r="K262" s="21">
        <v>260</v>
      </c>
      <c r="L262" s="5" t="s">
        <v>869</v>
      </c>
      <c r="M262" s="5" t="s">
        <v>870</v>
      </c>
      <c r="N262" s="5" t="s">
        <v>2307</v>
      </c>
      <c r="O262" s="5" t="s">
        <v>152</v>
      </c>
      <c r="P262" s="5" t="s">
        <v>6814</v>
      </c>
      <c r="Q262" s="34" t="s">
        <v>6815</v>
      </c>
      <c r="R262" s="21">
        <v>1</v>
      </c>
      <c r="S262" s="35"/>
      <c r="T262" s="35"/>
      <c r="U262" s="35"/>
      <c r="V262" s="35"/>
      <c r="W262" s="35"/>
      <c r="X262" s="35"/>
      <c r="Y262" s="35"/>
      <c r="Z262" s="35"/>
      <c r="AA262" s="5" t="s">
        <v>2310</v>
      </c>
      <c r="AB262" s="5" t="s">
        <v>2547</v>
      </c>
      <c r="AC262" s="34" t="s">
        <v>2862</v>
      </c>
      <c r="AD262" s="21">
        <v>1</v>
      </c>
    </row>
    <row r="263" spans="1:30" x14ac:dyDescent="0.3">
      <c r="A263" s="18" t="str">
        <f t="shared" ref="A263:B263" si="277">IF(AND(ISNUMBER(SEARCH("Yes",C263)),ISNUMBER(SEARCH("Yes",E263)),ISNUMBER(SEARCH("Yes",G263)),ISNUMBER(SEARCH("Yes",I263))),"Yes","No")</f>
        <v>No</v>
      </c>
      <c r="B263" s="18" t="str">
        <f t="shared" si="277"/>
        <v>No</v>
      </c>
      <c r="C263" s="15" t="str">
        <f t="shared" si="264"/>
        <v>No</v>
      </c>
      <c r="D263" s="18" t="str">
        <f t="shared" si="265"/>
        <v>No</v>
      </c>
      <c r="E263" s="18" t="str">
        <f t="shared" si="266"/>
        <v>No</v>
      </c>
      <c r="F263" s="18" t="str">
        <f t="shared" si="267"/>
        <v>No</v>
      </c>
      <c r="G263" s="18" t="str">
        <f t="shared" si="268"/>
        <v>No</v>
      </c>
      <c r="H263" s="18" t="str">
        <f t="shared" si="269"/>
        <v>No</v>
      </c>
      <c r="I263" s="18" t="str">
        <f t="shared" si="270"/>
        <v>Yes</v>
      </c>
      <c r="J263" s="18" t="str">
        <f t="shared" si="271"/>
        <v>Yes</v>
      </c>
      <c r="K263" s="21">
        <v>261</v>
      </c>
      <c r="L263" s="5" t="s">
        <v>871</v>
      </c>
      <c r="M263" s="5" t="s">
        <v>872</v>
      </c>
      <c r="N263" s="5" t="s">
        <v>2307</v>
      </c>
      <c r="O263" s="5" t="s">
        <v>152</v>
      </c>
      <c r="P263" s="5" t="s">
        <v>2325</v>
      </c>
      <c r="Q263" s="34" t="s">
        <v>6816</v>
      </c>
      <c r="R263" s="21">
        <v>1</v>
      </c>
      <c r="S263" s="35"/>
      <c r="T263" s="35"/>
      <c r="U263" s="35"/>
      <c r="V263" s="35"/>
      <c r="W263" s="35"/>
      <c r="X263" s="35"/>
      <c r="Y263" s="35"/>
      <c r="Z263" s="35"/>
      <c r="AA263" s="5" t="s">
        <v>2310</v>
      </c>
      <c r="AB263" s="5" t="s">
        <v>2335</v>
      </c>
      <c r="AC263" s="34" t="s">
        <v>2599</v>
      </c>
      <c r="AD263" s="21">
        <v>1</v>
      </c>
    </row>
    <row r="264" spans="1:30" x14ac:dyDescent="0.3">
      <c r="A264" s="18" t="str">
        <f t="shared" ref="A264:B264" si="278">IF(AND(ISNUMBER(SEARCH("Yes",C264)),ISNUMBER(SEARCH("Yes",E264)),ISNUMBER(SEARCH("Yes",G264)),ISNUMBER(SEARCH("Yes",I264))),"Yes","No")</f>
        <v>No</v>
      </c>
      <c r="B264" s="18" t="str">
        <f t="shared" si="278"/>
        <v>No</v>
      </c>
      <c r="C264" s="15" t="str">
        <f t="shared" si="264"/>
        <v>No</v>
      </c>
      <c r="D264" s="18" t="str">
        <f t="shared" si="265"/>
        <v>No</v>
      </c>
      <c r="E264" s="18" t="str">
        <f t="shared" si="266"/>
        <v>No</v>
      </c>
      <c r="F264" s="18" t="str">
        <f t="shared" si="267"/>
        <v>No</v>
      </c>
      <c r="G264" s="18" t="str">
        <f t="shared" si="268"/>
        <v>No</v>
      </c>
      <c r="H264" s="18" t="str">
        <f t="shared" si="269"/>
        <v>No</v>
      </c>
      <c r="I264" s="18" t="str">
        <f t="shared" si="270"/>
        <v>Yes</v>
      </c>
      <c r="J264" s="18" t="str">
        <f t="shared" si="271"/>
        <v>Yes</v>
      </c>
      <c r="K264" s="21">
        <v>262</v>
      </c>
      <c r="L264" s="5" t="s">
        <v>873</v>
      </c>
      <c r="M264" s="5" t="s">
        <v>874</v>
      </c>
      <c r="N264" s="5" t="s">
        <v>2307</v>
      </c>
      <c r="O264" s="5" t="s">
        <v>152</v>
      </c>
      <c r="P264" s="5" t="s">
        <v>2664</v>
      </c>
      <c r="Q264" s="34" t="s">
        <v>3361</v>
      </c>
      <c r="R264" s="21">
        <v>1</v>
      </c>
      <c r="S264" s="35"/>
      <c r="T264" s="35"/>
      <c r="U264" s="35"/>
      <c r="V264" s="35"/>
      <c r="W264" s="35"/>
      <c r="X264" s="35"/>
      <c r="Y264" s="35"/>
      <c r="Z264" s="35"/>
      <c r="AA264" s="5" t="s">
        <v>24</v>
      </c>
      <c r="AB264" s="5" t="s">
        <v>6817</v>
      </c>
      <c r="AC264" s="34" t="s">
        <v>6818</v>
      </c>
      <c r="AD264" s="21">
        <v>1</v>
      </c>
    </row>
    <row r="265" spans="1:30" x14ac:dyDescent="0.3">
      <c r="A265" s="18" t="str">
        <f t="shared" ref="A265:B265" si="279">IF(AND(ISNUMBER(SEARCH("Yes",C265)),ISNUMBER(SEARCH("Yes",E265)),ISNUMBER(SEARCH("Yes",G265)),ISNUMBER(SEARCH("Yes",I265))),"Yes","No")</f>
        <v>No</v>
      </c>
      <c r="B265" s="18" t="str">
        <f t="shared" si="279"/>
        <v>No</v>
      </c>
      <c r="C265" s="15" t="str">
        <f t="shared" si="264"/>
        <v>No</v>
      </c>
      <c r="D265" s="18" t="str">
        <f t="shared" si="265"/>
        <v>No</v>
      </c>
      <c r="E265" s="18" t="str">
        <f t="shared" si="266"/>
        <v>No</v>
      </c>
      <c r="F265" s="18" t="str">
        <f t="shared" si="267"/>
        <v>No</v>
      </c>
      <c r="G265" s="18" t="str">
        <f t="shared" si="268"/>
        <v>No</v>
      </c>
      <c r="H265" s="18" t="str">
        <f t="shared" si="269"/>
        <v>No</v>
      </c>
      <c r="I265" s="18" t="str">
        <f t="shared" si="270"/>
        <v>Yes</v>
      </c>
      <c r="J265" s="18" t="str">
        <f t="shared" si="271"/>
        <v>Yes</v>
      </c>
      <c r="K265" s="21">
        <v>263</v>
      </c>
      <c r="L265" s="5" t="s">
        <v>875</v>
      </c>
      <c r="M265" s="5" t="s">
        <v>876</v>
      </c>
      <c r="N265" s="5" t="s">
        <v>2307</v>
      </c>
      <c r="O265" s="5" t="s">
        <v>152</v>
      </c>
      <c r="P265" s="5" t="s">
        <v>2325</v>
      </c>
      <c r="Q265" s="34" t="s">
        <v>6819</v>
      </c>
      <c r="R265" s="21">
        <v>1</v>
      </c>
      <c r="S265" s="35"/>
      <c r="T265" s="35"/>
      <c r="U265" s="35"/>
      <c r="V265" s="35"/>
      <c r="W265" s="35"/>
      <c r="X265" s="35"/>
      <c r="Y265" s="35"/>
      <c r="Z265" s="35"/>
      <c r="AA265" s="5" t="s">
        <v>2310</v>
      </c>
      <c r="AB265" s="5" t="s">
        <v>6820</v>
      </c>
      <c r="AC265" s="34" t="s">
        <v>6821</v>
      </c>
      <c r="AD265" s="21">
        <v>1</v>
      </c>
    </row>
    <row r="266" spans="1:30" x14ac:dyDescent="0.3">
      <c r="A266" s="18" t="str">
        <f t="shared" ref="A266:B266" si="280">IF(AND(ISNUMBER(SEARCH("Yes",C266)),ISNUMBER(SEARCH("Yes",E266)),ISNUMBER(SEARCH("Yes",G266)),ISNUMBER(SEARCH("Yes",I266))),"Yes","No")</f>
        <v>No</v>
      </c>
      <c r="B266" s="18" t="str">
        <f t="shared" si="280"/>
        <v>No</v>
      </c>
      <c r="C266" s="15" t="str">
        <f t="shared" si="264"/>
        <v>No</v>
      </c>
      <c r="D266" s="18" t="str">
        <f t="shared" si="265"/>
        <v>No</v>
      </c>
      <c r="E266" s="18" t="str">
        <f t="shared" si="266"/>
        <v>No</v>
      </c>
      <c r="F266" s="18" t="str">
        <f t="shared" si="267"/>
        <v>No</v>
      </c>
      <c r="G266" s="18" t="str">
        <f t="shared" si="268"/>
        <v>No</v>
      </c>
      <c r="H266" s="18" t="str">
        <f t="shared" si="269"/>
        <v>No</v>
      </c>
      <c r="I266" s="18" t="str">
        <f t="shared" si="270"/>
        <v>Yes</v>
      </c>
      <c r="J266" s="18" t="str">
        <f t="shared" si="271"/>
        <v>Yes</v>
      </c>
      <c r="K266" s="21">
        <v>264</v>
      </c>
      <c r="L266" s="5" t="s">
        <v>877</v>
      </c>
      <c r="M266" s="5" t="s">
        <v>878</v>
      </c>
      <c r="N266" s="5" t="s">
        <v>2307</v>
      </c>
      <c r="O266" s="5" t="s">
        <v>152</v>
      </c>
      <c r="P266" s="5" t="s">
        <v>2533</v>
      </c>
      <c r="Q266" s="34" t="s">
        <v>3367</v>
      </c>
      <c r="R266" s="21">
        <v>1</v>
      </c>
      <c r="S266" s="35"/>
      <c r="T266" s="35"/>
      <c r="U266" s="35"/>
      <c r="V266" s="35"/>
      <c r="W266" s="35"/>
      <c r="X266" s="35"/>
      <c r="Y266" s="35"/>
      <c r="Z266" s="35"/>
      <c r="AA266" s="5" t="s">
        <v>2310</v>
      </c>
      <c r="AB266" s="5" t="s">
        <v>6822</v>
      </c>
      <c r="AC266" s="34" t="s">
        <v>6823</v>
      </c>
      <c r="AD266" s="21">
        <v>1</v>
      </c>
    </row>
    <row r="267" spans="1:30" x14ac:dyDescent="0.3">
      <c r="A267" s="18" t="str">
        <f t="shared" ref="A267:B267" si="281">IF(AND(ISNUMBER(SEARCH("Yes",C267)),ISNUMBER(SEARCH("Yes",E267)),ISNUMBER(SEARCH("Yes",G267)),ISNUMBER(SEARCH("Yes",I267))),"Yes","No")</f>
        <v>Yes</v>
      </c>
      <c r="B267" s="18" t="str">
        <f t="shared" si="281"/>
        <v>Yes</v>
      </c>
      <c r="C267" s="15" t="str">
        <f t="shared" si="264"/>
        <v>Yes</v>
      </c>
      <c r="D267" s="18" t="str">
        <f t="shared" si="265"/>
        <v>Yes</v>
      </c>
      <c r="E267" s="18" t="str">
        <f t="shared" si="266"/>
        <v>Yes</v>
      </c>
      <c r="F267" s="18" t="str">
        <f t="shared" si="267"/>
        <v>Yes</v>
      </c>
      <c r="G267" s="18" t="str">
        <f t="shared" si="268"/>
        <v>Yes</v>
      </c>
      <c r="H267" s="18" t="str">
        <f t="shared" si="269"/>
        <v>Yes</v>
      </c>
      <c r="I267" s="18" t="str">
        <f t="shared" si="270"/>
        <v>Yes</v>
      </c>
      <c r="J267" s="18" t="str">
        <f t="shared" si="271"/>
        <v>Yes</v>
      </c>
      <c r="K267" s="21">
        <v>265</v>
      </c>
      <c r="L267" s="5" t="s">
        <v>65</v>
      </c>
      <c r="M267" s="5" t="s">
        <v>66</v>
      </c>
      <c r="N267" s="5" t="s">
        <v>2307</v>
      </c>
      <c r="O267" s="5" t="s">
        <v>24</v>
      </c>
      <c r="P267" s="5" t="s">
        <v>6824</v>
      </c>
      <c r="Q267" s="34" t="s">
        <v>3753</v>
      </c>
      <c r="R267" s="21">
        <v>1</v>
      </c>
      <c r="S267" s="5" t="s">
        <v>2310</v>
      </c>
      <c r="T267" s="5" t="s">
        <v>6825</v>
      </c>
      <c r="U267" s="34" t="s">
        <v>6826</v>
      </c>
      <c r="V267" s="21">
        <v>1</v>
      </c>
      <c r="W267" s="5" t="s">
        <v>2310</v>
      </c>
      <c r="X267" s="5" t="s">
        <v>6827</v>
      </c>
      <c r="Y267" s="34" t="s">
        <v>6828</v>
      </c>
      <c r="Z267" s="21">
        <v>1</v>
      </c>
      <c r="AA267" s="5" t="s">
        <v>24</v>
      </c>
      <c r="AB267" s="5" t="s">
        <v>6829</v>
      </c>
      <c r="AC267" s="34" t="s">
        <v>6830</v>
      </c>
      <c r="AD267" s="21">
        <v>1</v>
      </c>
    </row>
    <row r="268" spans="1:30" x14ac:dyDescent="0.3">
      <c r="A268" s="18" t="str">
        <f t="shared" ref="A268:B268" si="282">IF(AND(ISNUMBER(SEARCH("Yes",C268)),ISNUMBER(SEARCH("Yes",E268)),ISNUMBER(SEARCH("Yes",G268)),ISNUMBER(SEARCH("Yes",I268))),"Yes","No")</f>
        <v>No</v>
      </c>
      <c r="B268" s="18" t="str">
        <f t="shared" si="282"/>
        <v>No</v>
      </c>
      <c r="C268" s="15" t="str">
        <f t="shared" si="264"/>
        <v>No</v>
      </c>
      <c r="D268" s="18" t="str">
        <f t="shared" si="265"/>
        <v>No</v>
      </c>
      <c r="E268" s="18" t="str">
        <f t="shared" si="266"/>
        <v>No</v>
      </c>
      <c r="F268" s="18" t="str">
        <f t="shared" si="267"/>
        <v>No</v>
      </c>
      <c r="G268" s="18" t="str">
        <f t="shared" si="268"/>
        <v>No</v>
      </c>
      <c r="H268" s="18" t="str">
        <f t="shared" si="269"/>
        <v>No</v>
      </c>
      <c r="I268" s="18" t="str">
        <f t="shared" si="270"/>
        <v>Yes</v>
      </c>
      <c r="J268" s="18" t="str">
        <f t="shared" si="271"/>
        <v>Yes</v>
      </c>
      <c r="K268" s="21">
        <v>266</v>
      </c>
      <c r="L268" s="5" t="s">
        <v>879</v>
      </c>
      <c r="M268" s="5" t="s">
        <v>880</v>
      </c>
      <c r="N268" s="5" t="s">
        <v>2307</v>
      </c>
      <c r="O268" s="5" t="s">
        <v>152</v>
      </c>
      <c r="P268" s="5" t="s">
        <v>2435</v>
      </c>
      <c r="Q268" s="34" t="s">
        <v>3378</v>
      </c>
      <c r="R268" s="21">
        <v>1</v>
      </c>
      <c r="S268" s="35"/>
      <c r="T268" s="35"/>
      <c r="U268" s="35"/>
      <c r="V268" s="35"/>
      <c r="W268" s="35"/>
      <c r="X268" s="35"/>
      <c r="Y268" s="35"/>
      <c r="Z268" s="35"/>
      <c r="AA268" s="5" t="s">
        <v>24</v>
      </c>
      <c r="AB268" s="5" t="s">
        <v>2681</v>
      </c>
      <c r="AC268" s="34" t="s">
        <v>2883</v>
      </c>
      <c r="AD268" s="21">
        <v>1</v>
      </c>
    </row>
    <row r="269" spans="1:30" x14ac:dyDescent="0.3">
      <c r="A269" s="18" t="str">
        <f t="shared" ref="A269:B269" si="283">IF(AND(ISNUMBER(SEARCH("Yes",C269)),ISNUMBER(SEARCH("Yes",E269)),ISNUMBER(SEARCH("Yes",G269)),ISNUMBER(SEARCH("Yes",I269))),"Yes","No")</f>
        <v>No</v>
      </c>
      <c r="B269" s="18" t="str">
        <f t="shared" si="283"/>
        <v>No</v>
      </c>
      <c r="C269" s="15" t="str">
        <f t="shared" si="264"/>
        <v>No</v>
      </c>
      <c r="D269" s="18" t="str">
        <f t="shared" si="265"/>
        <v>No</v>
      </c>
      <c r="E269" s="18" t="str">
        <f t="shared" si="266"/>
        <v>No</v>
      </c>
      <c r="F269" s="18" t="str">
        <f t="shared" si="267"/>
        <v>No</v>
      </c>
      <c r="G269" s="18" t="str">
        <f t="shared" si="268"/>
        <v>No</v>
      </c>
      <c r="H269" s="18" t="str">
        <f t="shared" si="269"/>
        <v>No</v>
      </c>
      <c r="I269" s="18" t="str">
        <f t="shared" si="270"/>
        <v>Yes</v>
      </c>
      <c r="J269" s="18" t="str">
        <f t="shared" si="271"/>
        <v>Yes</v>
      </c>
      <c r="K269" s="21">
        <v>267</v>
      </c>
      <c r="L269" s="5" t="s">
        <v>881</v>
      </c>
      <c r="M269" s="5" t="s">
        <v>882</v>
      </c>
      <c r="N269" s="5" t="s">
        <v>2307</v>
      </c>
      <c r="O269" s="5" t="s">
        <v>152</v>
      </c>
      <c r="P269" s="5" t="s">
        <v>3206</v>
      </c>
      <c r="Q269" s="34" t="s">
        <v>3382</v>
      </c>
      <c r="R269" s="21">
        <v>1</v>
      </c>
      <c r="S269" s="35"/>
      <c r="T269" s="35"/>
      <c r="U269" s="35"/>
      <c r="V269" s="35"/>
      <c r="W269" s="35"/>
      <c r="X269" s="35"/>
      <c r="Y269" s="35"/>
      <c r="Z269" s="35"/>
      <c r="AA269" s="5" t="s">
        <v>2310</v>
      </c>
      <c r="AB269" s="5" t="s">
        <v>6831</v>
      </c>
      <c r="AC269" s="34" t="s">
        <v>6832</v>
      </c>
      <c r="AD269" s="21">
        <v>1</v>
      </c>
    </row>
    <row r="270" spans="1:30" x14ac:dyDescent="0.3">
      <c r="A270" s="18" t="str">
        <f t="shared" ref="A270:B270" si="284">IF(AND(ISNUMBER(SEARCH("Yes",C270)),ISNUMBER(SEARCH("Yes",E270)),ISNUMBER(SEARCH("Yes",G270)),ISNUMBER(SEARCH("Yes",I270))),"Yes","No")</f>
        <v>No</v>
      </c>
      <c r="B270" s="18" t="str">
        <f t="shared" si="284"/>
        <v>No</v>
      </c>
      <c r="C270" s="15" t="str">
        <f t="shared" si="264"/>
        <v>No</v>
      </c>
      <c r="D270" s="18" t="str">
        <f t="shared" si="265"/>
        <v>No</v>
      </c>
      <c r="E270" s="18" t="str">
        <f t="shared" si="266"/>
        <v>No</v>
      </c>
      <c r="F270" s="18" t="str">
        <f t="shared" si="267"/>
        <v>No</v>
      </c>
      <c r="G270" s="18" t="str">
        <f t="shared" si="268"/>
        <v>No</v>
      </c>
      <c r="H270" s="18" t="str">
        <f t="shared" si="269"/>
        <v>No</v>
      </c>
      <c r="I270" s="18" t="str">
        <f t="shared" si="270"/>
        <v>Yes</v>
      </c>
      <c r="J270" s="18" t="str">
        <f t="shared" si="271"/>
        <v>Yes</v>
      </c>
      <c r="K270" s="21">
        <v>268</v>
      </c>
      <c r="L270" s="5" t="s">
        <v>883</v>
      </c>
      <c r="M270" s="5" t="s">
        <v>884</v>
      </c>
      <c r="N270" s="5" t="s">
        <v>2307</v>
      </c>
      <c r="O270" s="5" t="s">
        <v>152</v>
      </c>
      <c r="P270" s="5" t="s">
        <v>3113</v>
      </c>
      <c r="Q270" s="34" t="s">
        <v>3385</v>
      </c>
      <c r="R270" s="21">
        <v>1</v>
      </c>
      <c r="S270" s="35"/>
      <c r="T270" s="35"/>
      <c r="U270" s="35"/>
      <c r="V270" s="35"/>
      <c r="W270" s="35"/>
      <c r="X270" s="35"/>
      <c r="Y270" s="35"/>
      <c r="Z270" s="35"/>
      <c r="AA270" s="5" t="s">
        <v>24</v>
      </c>
      <c r="AB270" s="5" t="s">
        <v>6833</v>
      </c>
      <c r="AC270" s="34" t="s">
        <v>6834</v>
      </c>
      <c r="AD270" s="21">
        <v>1</v>
      </c>
    </row>
    <row r="271" spans="1:30" x14ac:dyDescent="0.3">
      <c r="A271" s="18" t="str">
        <f t="shared" ref="A271:B271" si="285">IF(AND(ISNUMBER(SEARCH("Yes",C271)),ISNUMBER(SEARCH("Yes",E271)),ISNUMBER(SEARCH("Yes",G271)),ISNUMBER(SEARCH("Yes",I271))),"Yes","No")</f>
        <v>Yes</v>
      </c>
      <c r="B271" s="18" t="str">
        <f t="shared" si="285"/>
        <v>No</v>
      </c>
      <c r="C271" s="15" t="str">
        <f t="shared" si="264"/>
        <v>Yes</v>
      </c>
      <c r="D271" s="18" t="str">
        <f t="shared" si="265"/>
        <v>No</v>
      </c>
      <c r="E271" s="18" t="str">
        <f t="shared" si="266"/>
        <v>Yes</v>
      </c>
      <c r="F271" s="18" t="str">
        <f t="shared" si="267"/>
        <v>Yes</v>
      </c>
      <c r="G271" s="18" t="str">
        <f t="shared" si="268"/>
        <v>Yes</v>
      </c>
      <c r="H271" s="18" t="str">
        <f t="shared" si="269"/>
        <v>Yes</v>
      </c>
      <c r="I271" s="18" t="str">
        <f t="shared" si="270"/>
        <v>Yes</v>
      </c>
      <c r="J271" s="18" t="str">
        <f t="shared" si="271"/>
        <v>No</v>
      </c>
      <c r="K271" s="21">
        <v>269</v>
      </c>
      <c r="L271" s="5" t="s">
        <v>49</v>
      </c>
      <c r="M271" s="5" t="s">
        <v>247</v>
      </c>
      <c r="N271" s="5" t="s">
        <v>2307</v>
      </c>
      <c r="O271" s="5" t="s">
        <v>152</v>
      </c>
      <c r="P271" s="5" t="s">
        <v>6835</v>
      </c>
      <c r="Q271" s="34" t="s">
        <v>6836</v>
      </c>
      <c r="R271" s="21">
        <v>1</v>
      </c>
      <c r="S271" s="5" t="s">
        <v>24</v>
      </c>
      <c r="T271" s="5" t="s">
        <v>6837</v>
      </c>
      <c r="U271" s="34" t="s">
        <v>6838</v>
      </c>
      <c r="V271" s="21">
        <v>1</v>
      </c>
      <c r="W271" s="5" t="s">
        <v>24</v>
      </c>
      <c r="X271" s="5" t="s">
        <v>6839</v>
      </c>
      <c r="Y271" s="34" t="s">
        <v>6840</v>
      </c>
      <c r="Z271" s="21">
        <v>1</v>
      </c>
      <c r="AA271" s="5" t="s">
        <v>152</v>
      </c>
      <c r="AB271" s="5" t="s">
        <v>6841</v>
      </c>
      <c r="AC271" s="34" t="s">
        <v>6842</v>
      </c>
      <c r="AD271" s="21">
        <v>1</v>
      </c>
    </row>
    <row r="272" spans="1:30" x14ac:dyDescent="0.3">
      <c r="A272" s="18" t="str">
        <f t="shared" ref="A272:B272" si="286">IF(AND(ISNUMBER(SEARCH("Yes",C272)),ISNUMBER(SEARCH("Yes",E272)),ISNUMBER(SEARCH("Yes",G272)),ISNUMBER(SEARCH("Yes",I272))),"Yes","No")</f>
        <v>No</v>
      </c>
      <c r="B272" s="18" t="str">
        <f t="shared" si="286"/>
        <v>No</v>
      </c>
      <c r="C272" s="15" t="str">
        <f t="shared" si="264"/>
        <v>No</v>
      </c>
      <c r="D272" s="18" t="str">
        <f t="shared" si="265"/>
        <v>No</v>
      </c>
      <c r="E272" s="18" t="str">
        <f t="shared" si="266"/>
        <v>No</v>
      </c>
      <c r="F272" s="18" t="str">
        <f t="shared" si="267"/>
        <v>No</v>
      </c>
      <c r="G272" s="18" t="str">
        <f t="shared" si="268"/>
        <v>No</v>
      </c>
      <c r="H272" s="18" t="str">
        <f t="shared" si="269"/>
        <v>No</v>
      </c>
      <c r="I272" s="18" t="str">
        <f t="shared" si="270"/>
        <v>Yes</v>
      </c>
      <c r="J272" s="18" t="str">
        <f t="shared" si="271"/>
        <v>Yes</v>
      </c>
      <c r="K272" s="21">
        <v>270</v>
      </c>
      <c r="L272" s="5" t="s">
        <v>885</v>
      </c>
      <c r="M272" s="5" t="s">
        <v>886</v>
      </c>
      <c r="N272" s="5" t="s">
        <v>2307</v>
      </c>
      <c r="O272" s="5" t="s">
        <v>152</v>
      </c>
      <c r="P272" s="5" t="s">
        <v>2325</v>
      </c>
      <c r="Q272" s="34" t="s">
        <v>6843</v>
      </c>
      <c r="R272" s="21">
        <v>1</v>
      </c>
      <c r="S272" s="35"/>
      <c r="T272" s="35"/>
      <c r="U272" s="35"/>
      <c r="V272" s="35"/>
      <c r="W272" s="35"/>
      <c r="X272" s="35"/>
      <c r="Y272" s="35"/>
      <c r="Z272" s="35"/>
      <c r="AA272" s="5" t="s">
        <v>2310</v>
      </c>
      <c r="AB272" s="5" t="s">
        <v>5475</v>
      </c>
      <c r="AC272" s="34" t="s">
        <v>6844</v>
      </c>
      <c r="AD272" s="21">
        <v>1</v>
      </c>
    </row>
    <row r="273" spans="1:30" x14ac:dyDescent="0.3">
      <c r="A273" s="18" t="str">
        <f t="shared" ref="A273:B273" si="287">IF(AND(ISNUMBER(SEARCH("Yes",C273)),ISNUMBER(SEARCH("Yes",E273)),ISNUMBER(SEARCH("Yes",G273)),ISNUMBER(SEARCH("Yes",I273))),"Yes","No")</f>
        <v>No</v>
      </c>
      <c r="B273" s="18" t="str">
        <f t="shared" si="287"/>
        <v>No</v>
      </c>
      <c r="C273" s="15" t="str">
        <f t="shared" si="264"/>
        <v>No</v>
      </c>
      <c r="D273" s="18" t="str">
        <f t="shared" si="265"/>
        <v>No</v>
      </c>
      <c r="E273" s="18" t="str">
        <f t="shared" si="266"/>
        <v>No</v>
      </c>
      <c r="F273" s="18" t="str">
        <f t="shared" si="267"/>
        <v>No</v>
      </c>
      <c r="G273" s="18" t="str">
        <f t="shared" si="268"/>
        <v>No</v>
      </c>
      <c r="H273" s="18" t="str">
        <f t="shared" si="269"/>
        <v>No</v>
      </c>
      <c r="I273" s="18" t="str">
        <f t="shared" si="270"/>
        <v>Yes</v>
      </c>
      <c r="J273" s="18" t="str">
        <f t="shared" si="271"/>
        <v>Yes</v>
      </c>
      <c r="K273" s="21">
        <v>271</v>
      </c>
      <c r="L273" s="5" t="s">
        <v>887</v>
      </c>
      <c r="M273" s="5" t="s">
        <v>888</v>
      </c>
      <c r="N273" s="5" t="s">
        <v>2307</v>
      </c>
      <c r="O273" s="5" t="s">
        <v>152</v>
      </c>
      <c r="P273" s="5" t="s">
        <v>2358</v>
      </c>
      <c r="Q273" s="34" t="s">
        <v>6845</v>
      </c>
      <c r="R273" s="21">
        <v>1</v>
      </c>
      <c r="S273" s="35"/>
      <c r="T273" s="35"/>
      <c r="U273" s="35"/>
      <c r="V273" s="35"/>
      <c r="W273" s="35"/>
      <c r="X273" s="35"/>
      <c r="Y273" s="35"/>
      <c r="Z273" s="35"/>
      <c r="AA273" s="5" t="s">
        <v>2310</v>
      </c>
      <c r="AB273" s="5" t="s">
        <v>3401</v>
      </c>
      <c r="AC273" s="34" t="s">
        <v>3402</v>
      </c>
      <c r="AD273" s="21">
        <v>1</v>
      </c>
    </row>
    <row r="274" spans="1:30" x14ac:dyDescent="0.3">
      <c r="A274" s="18" t="str">
        <f t="shared" ref="A274:B274" si="288">IF(AND(ISNUMBER(SEARCH("Yes",C274)),ISNUMBER(SEARCH("Yes",E274)),ISNUMBER(SEARCH("Yes",G274)),ISNUMBER(SEARCH("Yes",I274))),"Yes","No")</f>
        <v>Yes</v>
      </c>
      <c r="B274" s="18" t="str">
        <f t="shared" si="288"/>
        <v>Yes</v>
      </c>
      <c r="C274" s="15" t="str">
        <f t="shared" si="264"/>
        <v>Yes</v>
      </c>
      <c r="D274" s="18" t="str">
        <f t="shared" si="265"/>
        <v>Yes</v>
      </c>
      <c r="E274" s="18" t="str">
        <f t="shared" si="266"/>
        <v>Yes</v>
      </c>
      <c r="F274" s="18" t="str">
        <f t="shared" si="267"/>
        <v>Yes</v>
      </c>
      <c r="G274" s="18" t="str">
        <f t="shared" si="268"/>
        <v>Yes</v>
      </c>
      <c r="H274" s="18" t="str">
        <f t="shared" si="269"/>
        <v>Yes</v>
      </c>
      <c r="I274" s="18" t="str">
        <f t="shared" si="270"/>
        <v>Yes</v>
      </c>
      <c r="J274" s="18" t="str">
        <f t="shared" si="271"/>
        <v>Yes</v>
      </c>
      <c r="K274" s="21">
        <v>272</v>
      </c>
      <c r="L274" s="5" t="s">
        <v>68</v>
      </c>
      <c r="M274" s="5" t="s">
        <v>69</v>
      </c>
      <c r="N274" s="5" t="s">
        <v>2307</v>
      </c>
      <c r="O274" s="5" t="s">
        <v>24</v>
      </c>
      <c r="P274" s="5" t="s">
        <v>6846</v>
      </c>
      <c r="Q274" s="34" t="s">
        <v>6847</v>
      </c>
      <c r="R274" s="21">
        <v>1</v>
      </c>
      <c r="S274" s="5" t="s">
        <v>24</v>
      </c>
      <c r="T274" s="5" t="s">
        <v>6848</v>
      </c>
      <c r="U274" s="34" t="s">
        <v>6849</v>
      </c>
      <c r="V274" s="21">
        <v>1</v>
      </c>
      <c r="W274" s="5" t="s">
        <v>2310</v>
      </c>
      <c r="X274" s="5" t="s">
        <v>3407</v>
      </c>
      <c r="Y274" s="34" t="s">
        <v>3408</v>
      </c>
      <c r="Z274" s="21">
        <v>1</v>
      </c>
      <c r="AA274" s="5" t="s">
        <v>24</v>
      </c>
      <c r="AB274" s="5" t="s">
        <v>6850</v>
      </c>
      <c r="AC274" s="34" t="s">
        <v>6851</v>
      </c>
      <c r="AD274" s="21">
        <v>1</v>
      </c>
    </row>
    <row r="275" spans="1:30" x14ac:dyDescent="0.3">
      <c r="A275" s="18" t="str">
        <f t="shared" ref="A275:B275" si="289">IF(AND(ISNUMBER(SEARCH("Yes",C275)),ISNUMBER(SEARCH("Yes",E275)),ISNUMBER(SEARCH("Yes",G275)),ISNUMBER(SEARCH("Yes",I275))),"Yes","No")</f>
        <v>No</v>
      </c>
      <c r="B275" s="18" t="str">
        <f t="shared" si="289"/>
        <v>No</v>
      </c>
      <c r="C275" s="15" t="str">
        <f t="shared" si="264"/>
        <v>No</v>
      </c>
      <c r="D275" s="18" t="str">
        <f t="shared" si="265"/>
        <v>No</v>
      </c>
      <c r="E275" s="18" t="str">
        <f t="shared" si="266"/>
        <v>No</v>
      </c>
      <c r="F275" s="18" t="str">
        <f t="shared" si="267"/>
        <v>No</v>
      </c>
      <c r="G275" s="18" t="str">
        <f t="shared" si="268"/>
        <v>No</v>
      </c>
      <c r="H275" s="18" t="str">
        <f t="shared" si="269"/>
        <v>No</v>
      </c>
      <c r="I275" s="18" t="str">
        <f t="shared" si="270"/>
        <v>Yes</v>
      </c>
      <c r="J275" s="18" t="str">
        <f t="shared" si="271"/>
        <v>Yes</v>
      </c>
      <c r="K275" s="21">
        <v>273</v>
      </c>
      <c r="L275" s="5" t="s">
        <v>889</v>
      </c>
      <c r="M275" s="5" t="s">
        <v>890</v>
      </c>
      <c r="N275" s="5" t="s">
        <v>2307</v>
      </c>
      <c r="O275" s="5" t="s">
        <v>152</v>
      </c>
      <c r="P275" s="5" t="s">
        <v>6852</v>
      </c>
      <c r="Q275" s="34" t="s">
        <v>6853</v>
      </c>
      <c r="R275" s="21">
        <v>1</v>
      </c>
      <c r="S275" s="35"/>
      <c r="T275" s="35"/>
      <c r="U275" s="35"/>
      <c r="V275" s="35"/>
      <c r="W275" s="35"/>
      <c r="X275" s="35"/>
      <c r="Y275" s="35"/>
      <c r="Z275" s="35"/>
      <c r="AA275" s="5" t="s">
        <v>2310</v>
      </c>
      <c r="AB275" s="5" t="s">
        <v>6854</v>
      </c>
      <c r="AC275" s="34" t="s">
        <v>6855</v>
      </c>
      <c r="AD275" s="21">
        <v>1</v>
      </c>
    </row>
    <row r="276" spans="1:30" x14ac:dyDescent="0.3">
      <c r="A276" s="18" t="str">
        <f t="shared" ref="A276:B276" si="290">IF(AND(ISNUMBER(SEARCH("Yes",C276)),ISNUMBER(SEARCH("Yes",E276)),ISNUMBER(SEARCH("Yes",G276)),ISNUMBER(SEARCH("Yes",I276))),"Yes","No")</f>
        <v>No</v>
      </c>
      <c r="B276" s="18" t="str">
        <f t="shared" si="290"/>
        <v>No</v>
      </c>
      <c r="C276" s="15" t="str">
        <f t="shared" si="264"/>
        <v>No</v>
      </c>
      <c r="D276" s="18" t="str">
        <f t="shared" si="265"/>
        <v>No</v>
      </c>
      <c r="E276" s="18" t="str">
        <f t="shared" si="266"/>
        <v>No</v>
      </c>
      <c r="F276" s="18" t="str">
        <f t="shared" si="267"/>
        <v>No</v>
      </c>
      <c r="G276" s="18" t="str">
        <f t="shared" si="268"/>
        <v>No</v>
      </c>
      <c r="H276" s="18" t="str">
        <f t="shared" si="269"/>
        <v>No</v>
      </c>
      <c r="I276" s="18" t="str">
        <f t="shared" si="270"/>
        <v>Yes</v>
      </c>
      <c r="J276" s="18" t="str">
        <f t="shared" si="271"/>
        <v>Yes</v>
      </c>
      <c r="K276" s="21">
        <v>274</v>
      </c>
      <c r="L276" s="5" t="s">
        <v>891</v>
      </c>
      <c r="M276" s="5" t="s">
        <v>892</v>
      </c>
      <c r="N276" s="5" t="s">
        <v>2307</v>
      </c>
      <c r="O276" s="5" t="s">
        <v>152</v>
      </c>
      <c r="P276" s="5" t="s">
        <v>3381</v>
      </c>
      <c r="Q276" s="34" t="s">
        <v>6856</v>
      </c>
      <c r="R276" s="21">
        <v>1</v>
      </c>
      <c r="S276" s="35"/>
      <c r="T276" s="35"/>
      <c r="U276" s="35"/>
      <c r="V276" s="35"/>
      <c r="W276" s="35"/>
      <c r="X276" s="35"/>
      <c r="Y276" s="35"/>
      <c r="Z276" s="35"/>
      <c r="AA276" s="5" t="s">
        <v>2310</v>
      </c>
      <c r="AB276" s="5" t="s">
        <v>3600</v>
      </c>
      <c r="AC276" s="34" t="s">
        <v>2363</v>
      </c>
      <c r="AD276" s="21">
        <v>1</v>
      </c>
    </row>
    <row r="277" spans="1:30" x14ac:dyDescent="0.3">
      <c r="A277" s="18" t="str">
        <f t="shared" ref="A277:B277" si="291">IF(AND(ISNUMBER(SEARCH("Yes",C277)),ISNUMBER(SEARCH("Yes",E277)),ISNUMBER(SEARCH("Yes",G277)),ISNUMBER(SEARCH("Yes",I277))),"Yes","No")</f>
        <v>No</v>
      </c>
      <c r="B277" s="18" t="str">
        <f t="shared" si="291"/>
        <v>No</v>
      </c>
      <c r="C277" s="15" t="str">
        <f t="shared" si="264"/>
        <v>No</v>
      </c>
      <c r="D277" s="18" t="str">
        <f t="shared" si="265"/>
        <v>No</v>
      </c>
      <c r="E277" s="18" t="str">
        <f t="shared" si="266"/>
        <v>No</v>
      </c>
      <c r="F277" s="18" t="str">
        <f t="shared" si="267"/>
        <v>No</v>
      </c>
      <c r="G277" s="18" t="str">
        <f t="shared" si="268"/>
        <v>No</v>
      </c>
      <c r="H277" s="18" t="str">
        <f t="shared" si="269"/>
        <v>No</v>
      </c>
      <c r="I277" s="18" t="str">
        <f t="shared" si="270"/>
        <v>Yes</v>
      </c>
      <c r="J277" s="18" t="str">
        <f t="shared" si="271"/>
        <v>Yes</v>
      </c>
      <c r="K277" s="21">
        <v>275</v>
      </c>
      <c r="L277" s="5" t="s">
        <v>893</v>
      </c>
      <c r="M277" s="5" t="s">
        <v>894</v>
      </c>
      <c r="N277" s="5" t="s">
        <v>2307</v>
      </c>
      <c r="O277" s="5" t="s">
        <v>152</v>
      </c>
      <c r="P277" s="5" t="s">
        <v>2427</v>
      </c>
      <c r="Q277" s="34" t="s">
        <v>3417</v>
      </c>
      <c r="R277" s="21">
        <v>1</v>
      </c>
      <c r="S277" s="35"/>
      <c r="T277" s="35"/>
      <c r="U277" s="35"/>
      <c r="V277" s="35"/>
      <c r="W277" s="35"/>
      <c r="X277" s="35"/>
      <c r="Y277" s="35"/>
      <c r="Z277" s="35"/>
      <c r="AA277" s="5" t="s">
        <v>24</v>
      </c>
      <c r="AB277" s="5" t="s">
        <v>6857</v>
      </c>
      <c r="AC277" s="34" t="s">
        <v>6858</v>
      </c>
      <c r="AD277" s="21">
        <v>1</v>
      </c>
    </row>
    <row r="278" spans="1:30" x14ac:dyDescent="0.3">
      <c r="A278" s="18" t="str">
        <f t="shared" ref="A278:B278" si="292">IF(AND(ISNUMBER(SEARCH("Yes",C278)),ISNUMBER(SEARCH("Yes",E278)),ISNUMBER(SEARCH("Yes",G278)),ISNUMBER(SEARCH("Yes",I278))),"Yes","No")</f>
        <v>No</v>
      </c>
      <c r="B278" s="18" t="str">
        <f t="shared" si="292"/>
        <v>No</v>
      </c>
      <c r="C278" s="15" t="str">
        <f t="shared" si="264"/>
        <v>No</v>
      </c>
      <c r="D278" s="18" t="str">
        <f t="shared" si="265"/>
        <v>No</v>
      </c>
      <c r="E278" s="18" t="str">
        <f t="shared" si="266"/>
        <v>No</v>
      </c>
      <c r="F278" s="18" t="str">
        <f t="shared" si="267"/>
        <v>No</v>
      </c>
      <c r="G278" s="18" t="str">
        <f t="shared" si="268"/>
        <v>No</v>
      </c>
      <c r="H278" s="18" t="str">
        <f t="shared" si="269"/>
        <v>No</v>
      </c>
      <c r="I278" s="18" t="str">
        <f t="shared" si="270"/>
        <v>Yes</v>
      </c>
      <c r="J278" s="18" t="str">
        <f t="shared" si="271"/>
        <v>Yes</v>
      </c>
      <c r="K278" s="21">
        <v>276</v>
      </c>
      <c r="L278" s="5" t="s">
        <v>895</v>
      </c>
      <c r="M278" s="5" t="s">
        <v>896</v>
      </c>
      <c r="N278" s="5" t="s">
        <v>2307</v>
      </c>
      <c r="O278" s="5" t="s">
        <v>152</v>
      </c>
      <c r="P278" s="5" t="s">
        <v>2313</v>
      </c>
      <c r="Q278" s="34" t="s">
        <v>3419</v>
      </c>
      <c r="R278" s="21">
        <v>1</v>
      </c>
      <c r="S278" s="35"/>
      <c r="T278" s="35"/>
      <c r="U278" s="35"/>
      <c r="V278" s="35"/>
      <c r="W278" s="35"/>
      <c r="X278" s="35"/>
      <c r="Y278" s="35"/>
      <c r="Z278" s="35"/>
      <c r="AA278" s="5" t="s">
        <v>2310</v>
      </c>
      <c r="AB278" s="5" t="s">
        <v>6859</v>
      </c>
      <c r="AC278" s="34" t="s">
        <v>6860</v>
      </c>
      <c r="AD278" s="21">
        <v>1</v>
      </c>
    </row>
    <row r="279" spans="1:30" x14ac:dyDescent="0.3">
      <c r="A279" s="18" t="str">
        <f t="shared" ref="A279:B279" si="293">IF(AND(ISNUMBER(SEARCH("Yes",C279)),ISNUMBER(SEARCH("Yes",E279)),ISNUMBER(SEARCH("Yes",G279)),ISNUMBER(SEARCH("Yes",I279))),"Yes","No")</f>
        <v>No</v>
      </c>
      <c r="B279" s="18" t="str">
        <f t="shared" si="293"/>
        <v>No</v>
      </c>
      <c r="C279" s="15" t="str">
        <f t="shared" si="264"/>
        <v>No</v>
      </c>
      <c r="D279" s="18" t="str">
        <f t="shared" si="265"/>
        <v>No</v>
      </c>
      <c r="E279" s="18" t="str">
        <f t="shared" si="266"/>
        <v>No</v>
      </c>
      <c r="F279" s="18" t="str">
        <f t="shared" si="267"/>
        <v>No</v>
      </c>
      <c r="G279" s="18" t="str">
        <f t="shared" si="268"/>
        <v>No</v>
      </c>
      <c r="H279" s="18" t="str">
        <f t="shared" si="269"/>
        <v>No</v>
      </c>
      <c r="I279" s="18" t="str">
        <f t="shared" si="270"/>
        <v>Yes</v>
      </c>
      <c r="J279" s="18" t="str">
        <f t="shared" si="271"/>
        <v>Yes</v>
      </c>
      <c r="K279" s="21">
        <v>277</v>
      </c>
      <c r="L279" s="5" t="s">
        <v>897</v>
      </c>
      <c r="M279" s="5" t="s">
        <v>898</v>
      </c>
      <c r="N279" s="5" t="s">
        <v>2307</v>
      </c>
      <c r="O279" s="5" t="s">
        <v>152</v>
      </c>
      <c r="P279" s="5" t="s">
        <v>2431</v>
      </c>
      <c r="Q279" s="34" t="s">
        <v>3422</v>
      </c>
      <c r="R279" s="21">
        <v>1</v>
      </c>
      <c r="S279" s="35"/>
      <c r="T279" s="35"/>
      <c r="U279" s="35"/>
      <c r="V279" s="35"/>
      <c r="W279" s="35"/>
      <c r="X279" s="35"/>
      <c r="Y279" s="35"/>
      <c r="Z279" s="35"/>
      <c r="AA279" s="5" t="s">
        <v>2310</v>
      </c>
      <c r="AB279" s="5" t="s">
        <v>2386</v>
      </c>
      <c r="AC279" s="34" t="s">
        <v>2387</v>
      </c>
      <c r="AD279" s="21">
        <v>1</v>
      </c>
    </row>
    <row r="280" spans="1:30" x14ac:dyDescent="0.3">
      <c r="A280" s="18" t="str">
        <f t="shared" ref="A280:B280" si="294">IF(AND(ISNUMBER(SEARCH("Yes",C280)),ISNUMBER(SEARCH("Yes",E280)),ISNUMBER(SEARCH("Yes",G280)),ISNUMBER(SEARCH("Yes",I280))),"Yes","No")</f>
        <v>No</v>
      </c>
      <c r="B280" s="18" t="str">
        <f t="shared" si="294"/>
        <v>Yes</v>
      </c>
      <c r="C280" s="15" t="str">
        <f t="shared" si="264"/>
        <v>Yes</v>
      </c>
      <c r="D280" s="18" t="str">
        <f t="shared" si="265"/>
        <v>Yes</v>
      </c>
      <c r="E280" s="18" t="str">
        <f t="shared" si="266"/>
        <v>Yes</v>
      </c>
      <c r="F280" s="18" t="str">
        <f t="shared" si="267"/>
        <v>Yes</v>
      </c>
      <c r="G280" s="18" t="str">
        <f t="shared" si="268"/>
        <v>No</v>
      </c>
      <c r="H280" s="18" t="str">
        <f t="shared" si="269"/>
        <v>Yes</v>
      </c>
      <c r="I280" s="18" t="str">
        <f t="shared" si="270"/>
        <v>Yes</v>
      </c>
      <c r="J280" s="18" t="str">
        <f t="shared" si="271"/>
        <v>Yes</v>
      </c>
      <c r="K280" s="21">
        <v>278</v>
      </c>
      <c r="L280" s="5" t="s">
        <v>361</v>
      </c>
      <c r="M280" s="5" t="s">
        <v>362</v>
      </c>
      <c r="N280" s="5" t="s">
        <v>2307</v>
      </c>
      <c r="O280" s="5" t="s">
        <v>24</v>
      </c>
      <c r="P280" s="5" t="s">
        <v>3425</v>
      </c>
      <c r="Q280" s="34" t="s">
        <v>3426</v>
      </c>
      <c r="R280" s="21">
        <v>1</v>
      </c>
      <c r="S280" s="5" t="s">
        <v>24</v>
      </c>
      <c r="T280" s="5" t="s">
        <v>6861</v>
      </c>
      <c r="U280" s="34" t="s">
        <v>6862</v>
      </c>
      <c r="V280" s="21">
        <v>1</v>
      </c>
      <c r="W280" s="5" t="s">
        <v>152</v>
      </c>
      <c r="X280" s="5" t="s">
        <v>6863</v>
      </c>
      <c r="Y280" s="34" t="s">
        <v>6864</v>
      </c>
      <c r="Z280" s="21">
        <v>1</v>
      </c>
      <c r="AA280" s="5" t="s">
        <v>24</v>
      </c>
      <c r="AB280" s="5" t="s">
        <v>4394</v>
      </c>
      <c r="AC280" s="34" t="s">
        <v>3879</v>
      </c>
      <c r="AD280" s="21">
        <v>1</v>
      </c>
    </row>
    <row r="281" spans="1:30" x14ac:dyDescent="0.3">
      <c r="A281" s="18" t="str">
        <f t="shared" ref="A281:B281" si="295">IF(AND(ISNUMBER(SEARCH("Yes",C281)),ISNUMBER(SEARCH("Yes",E281)),ISNUMBER(SEARCH("Yes",G281)),ISNUMBER(SEARCH("Yes",I281))),"Yes","No")</f>
        <v>No</v>
      </c>
      <c r="B281" s="18" t="str">
        <f t="shared" si="295"/>
        <v>No</v>
      </c>
      <c r="C281" s="15" t="str">
        <f t="shared" si="264"/>
        <v>No</v>
      </c>
      <c r="D281" s="18" t="str">
        <f t="shared" si="265"/>
        <v>No</v>
      </c>
      <c r="E281" s="18" t="str">
        <f t="shared" si="266"/>
        <v>No</v>
      </c>
      <c r="F281" s="18" t="str">
        <f t="shared" si="267"/>
        <v>No</v>
      </c>
      <c r="G281" s="18" t="str">
        <f t="shared" si="268"/>
        <v>No</v>
      </c>
      <c r="H281" s="18" t="str">
        <f t="shared" si="269"/>
        <v>No</v>
      </c>
      <c r="I281" s="18" t="str">
        <f t="shared" si="270"/>
        <v>Yes</v>
      </c>
      <c r="J281" s="18" t="str">
        <f t="shared" si="271"/>
        <v>Yes</v>
      </c>
      <c r="K281" s="21">
        <v>279</v>
      </c>
      <c r="L281" s="5" t="s">
        <v>899</v>
      </c>
      <c r="M281" s="5" t="s">
        <v>900</v>
      </c>
      <c r="N281" s="5" t="s">
        <v>2307</v>
      </c>
      <c r="O281" s="5" t="s">
        <v>152</v>
      </c>
      <c r="P281" s="5" t="s">
        <v>2333</v>
      </c>
      <c r="Q281" s="34" t="s">
        <v>3433</v>
      </c>
      <c r="R281" s="21">
        <v>1</v>
      </c>
      <c r="S281" s="35"/>
      <c r="T281" s="35"/>
      <c r="U281" s="35"/>
      <c r="V281" s="35"/>
      <c r="W281" s="35"/>
      <c r="X281" s="35"/>
      <c r="Y281" s="35"/>
      <c r="Z281" s="35"/>
      <c r="AA281" s="5" t="s">
        <v>2310</v>
      </c>
      <c r="AB281" s="5" t="s">
        <v>6865</v>
      </c>
      <c r="AC281" s="34" t="s">
        <v>6866</v>
      </c>
      <c r="AD281" s="21">
        <v>1</v>
      </c>
    </row>
    <row r="282" spans="1:30" x14ac:dyDescent="0.3">
      <c r="A282" s="18" t="str">
        <f t="shared" ref="A282:B282" si="296">IF(AND(ISNUMBER(SEARCH("Yes",C282)),ISNUMBER(SEARCH("Yes",E282)),ISNUMBER(SEARCH("Yes",G282)),ISNUMBER(SEARCH("Yes",I282))),"Yes","No")</f>
        <v>No</v>
      </c>
      <c r="B282" s="18" t="str">
        <f t="shared" si="296"/>
        <v>No</v>
      </c>
      <c r="C282" s="15" t="str">
        <f t="shared" si="264"/>
        <v>No</v>
      </c>
      <c r="D282" s="18" t="str">
        <f t="shared" si="265"/>
        <v>No</v>
      </c>
      <c r="E282" s="18" t="str">
        <f t="shared" si="266"/>
        <v>No</v>
      </c>
      <c r="F282" s="18" t="str">
        <f t="shared" si="267"/>
        <v>No</v>
      </c>
      <c r="G282" s="18" t="str">
        <f t="shared" si="268"/>
        <v>No</v>
      </c>
      <c r="H282" s="18" t="str">
        <f t="shared" si="269"/>
        <v>No</v>
      </c>
      <c r="I282" s="18" t="str">
        <f t="shared" si="270"/>
        <v>Yes</v>
      </c>
      <c r="J282" s="18" t="str">
        <f t="shared" si="271"/>
        <v>Yes</v>
      </c>
      <c r="K282" s="21">
        <v>280</v>
      </c>
      <c r="L282" s="5" t="s">
        <v>901</v>
      </c>
      <c r="M282" s="5" t="s">
        <v>3436</v>
      </c>
      <c r="N282" s="5" t="s">
        <v>2307</v>
      </c>
      <c r="O282" s="5" t="s">
        <v>152</v>
      </c>
      <c r="P282" s="5" t="s">
        <v>2392</v>
      </c>
      <c r="Q282" s="34" t="s">
        <v>6867</v>
      </c>
      <c r="R282" s="21">
        <v>1</v>
      </c>
      <c r="S282" s="35"/>
      <c r="T282" s="35"/>
      <c r="U282" s="35"/>
      <c r="V282" s="35"/>
      <c r="W282" s="35"/>
      <c r="X282" s="35"/>
      <c r="Y282" s="35"/>
      <c r="Z282" s="35"/>
      <c r="AA282" s="5" t="s">
        <v>24</v>
      </c>
      <c r="AB282" s="5" t="s">
        <v>5611</v>
      </c>
      <c r="AC282" s="34" t="s">
        <v>2776</v>
      </c>
      <c r="AD282" s="21">
        <v>1</v>
      </c>
    </row>
    <row r="283" spans="1:30" x14ac:dyDescent="0.3">
      <c r="A283" s="18" t="str">
        <f t="shared" ref="A283:B283" si="297">IF(AND(ISNUMBER(SEARCH("Yes",C283)),ISNUMBER(SEARCH("Yes",E283)),ISNUMBER(SEARCH("Yes",G283)),ISNUMBER(SEARCH("Yes",I283))),"Yes","No")</f>
        <v>No</v>
      </c>
      <c r="B283" s="18" t="str">
        <f t="shared" si="297"/>
        <v>No</v>
      </c>
      <c r="C283" s="15" t="str">
        <f t="shared" si="264"/>
        <v>No</v>
      </c>
      <c r="D283" s="18" t="str">
        <f t="shared" si="265"/>
        <v>No</v>
      </c>
      <c r="E283" s="18" t="str">
        <f t="shared" si="266"/>
        <v>No</v>
      </c>
      <c r="F283" s="18" t="str">
        <f t="shared" si="267"/>
        <v>No</v>
      </c>
      <c r="G283" s="18" t="str">
        <f t="shared" si="268"/>
        <v>No</v>
      </c>
      <c r="H283" s="18" t="str">
        <f t="shared" si="269"/>
        <v>No</v>
      </c>
      <c r="I283" s="18" t="str">
        <f t="shared" si="270"/>
        <v>Yes</v>
      </c>
      <c r="J283" s="18" t="str">
        <f t="shared" si="271"/>
        <v>Yes</v>
      </c>
      <c r="K283" s="21">
        <v>281</v>
      </c>
      <c r="L283" s="5" t="s">
        <v>902</v>
      </c>
      <c r="M283" s="5" t="s">
        <v>903</v>
      </c>
      <c r="N283" s="5" t="s">
        <v>2307</v>
      </c>
      <c r="O283" s="5" t="s">
        <v>152</v>
      </c>
      <c r="P283" s="5" t="s">
        <v>6868</v>
      </c>
      <c r="Q283" s="34" t="s">
        <v>3441</v>
      </c>
      <c r="R283" s="21">
        <v>1</v>
      </c>
      <c r="S283" s="35"/>
      <c r="T283" s="35"/>
      <c r="U283" s="35"/>
      <c r="V283" s="35"/>
      <c r="W283" s="35"/>
      <c r="X283" s="35"/>
      <c r="Y283" s="35"/>
      <c r="Z283" s="35"/>
      <c r="AA283" s="5" t="s">
        <v>2310</v>
      </c>
      <c r="AB283" s="5" t="s">
        <v>3124</v>
      </c>
      <c r="AC283" s="34" t="s">
        <v>3125</v>
      </c>
      <c r="AD283" s="21">
        <v>1</v>
      </c>
    </row>
    <row r="284" spans="1:30" x14ac:dyDescent="0.3">
      <c r="A284" s="18" t="str">
        <f t="shared" ref="A284:B284" si="298">IF(AND(ISNUMBER(SEARCH("Yes",C284)),ISNUMBER(SEARCH("Yes",E284)),ISNUMBER(SEARCH("Yes",G284)),ISNUMBER(SEARCH("Yes",I284))),"Yes","No")</f>
        <v>No</v>
      </c>
      <c r="B284" s="18" t="str">
        <f t="shared" si="298"/>
        <v>No</v>
      </c>
      <c r="C284" s="15" t="str">
        <f t="shared" si="264"/>
        <v>No</v>
      </c>
      <c r="D284" s="18" t="str">
        <f t="shared" si="265"/>
        <v>No</v>
      </c>
      <c r="E284" s="18" t="str">
        <f t="shared" si="266"/>
        <v>No</v>
      </c>
      <c r="F284" s="18" t="str">
        <f t="shared" si="267"/>
        <v>No</v>
      </c>
      <c r="G284" s="18" t="str">
        <f t="shared" si="268"/>
        <v>No</v>
      </c>
      <c r="H284" s="18" t="str">
        <f t="shared" si="269"/>
        <v>No</v>
      </c>
      <c r="I284" s="18" t="str">
        <f t="shared" si="270"/>
        <v>Yes</v>
      </c>
      <c r="J284" s="18" t="str">
        <f t="shared" si="271"/>
        <v>Yes</v>
      </c>
      <c r="K284" s="21">
        <v>282</v>
      </c>
      <c r="L284" s="5" t="s">
        <v>904</v>
      </c>
      <c r="M284" s="5" t="s">
        <v>905</v>
      </c>
      <c r="N284" s="5" t="s">
        <v>2307</v>
      </c>
      <c r="O284" s="5" t="s">
        <v>152</v>
      </c>
      <c r="P284" s="5" t="s">
        <v>2325</v>
      </c>
      <c r="Q284" s="34" t="s">
        <v>6869</v>
      </c>
      <c r="R284" s="21">
        <v>1</v>
      </c>
      <c r="S284" s="35"/>
      <c r="T284" s="35"/>
      <c r="U284" s="35"/>
      <c r="V284" s="35"/>
      <c r="W284" s="35"/>
      <c r="X284" s="35"/>
      <c r="Y284" s="35"/>
      <c r="Z284" s="35"/>
      <c r="AA284" s="5" t="s">
        <v>2310</v>
      </c>
      <c r="AB284" s="5" t="s">
        <v>6870</v>
      </c>
      <c r="AC284" s="34" t="s">
        <v>6871</v>
      </c>
      <c r="AD284" s="21">
        <v>1</v>
      </c>
    </row>
    <row r="285" spans="1:30" x14ac:dyDescent="0.3">
      <c r="A285" s="18" t="str">
        <f t="shared" ref="A285:B285" si="299">IF(AND(ISNUMBER(SEARCH("Yes",C285)),ISNUMBER(SEARCH("Yes",E285)),ISNUMBER(SEARCH("Yes",G285)),ISNUMBER(SEARCH("Yes",I285))),"Yes","No")</f>
        <v>No</v>
      </c>
      <c r="B285" s="18" t="str">
        <f t="shared" si="299"/>
        <v>No</v>
      </c>
      <c r="C285" s="15" t="str">
        <f t="shared" si="264"/>
        <v>No</v>
      </c>
      <c r="D285" s="18" t="str">
        <f t="shared" si="265"/>
        <v>No</v>
      </c>
      <c r="E285" s="18" t="str">
        <f t="shared" si="266"/>
        <v>No</v>
      </c>
      <c r="F285" s="18" t="str">
        <f t="shared" si="267"/>
        <v>No</v>
      </c>
      <c r="G285" s="18" t="str">
        <f t="shared" si="268"/>
        <v>No</v>
      </c>
      <c r="H285" s="18" t="str">
        <f t="shared" si="269"/>
        <v>No</v>
      </c>
      <c r="I285" s="18" t="str">
        <f t="shared" si="270"/>
        <v>Yes</v>
      </c>
      <c r="J285" s="18" t="str">
        <f t="shared" si="271"/>
        <v>Yes</v>
      </c>
      <c r="K285" s="21">
        <v>283</v>
      </c>
      <c r="L285" s="5" t="s">
        <v>906</v>
      </c>
      <c r="M285" s="5" t="s">
        <v>907</v>
      </c>
      <c r="N285" s="5" t="s">
        <v>2307</v>
      </c>
      <c r="O285" s="5" t="s">
        <v>152</v>
      </c>
      <c r="P285" s="5" t="s">
        <v>2761</v>
      </c>
      <c r="Q285" s="34" t="s">
        <v>3446</v>
      </c>
      <c r="R285" s="21">
        <v>1</v>
      </c>
      <c r="S285" s="35"/>
      <c r="T285" s="35"/>
      <c r="U285" s="35"/>
      <c r="V285" s="35"/>
      <c r="W285" s="35"/>
      <c r="X285" s="35"/>
      <c r="Y285" s="35"/>
      <c r="Z285" s="35"/>
      <c r="AA285" s="5" t="s">
        <v>2310</v>
      </c>
      <c r="AB285" s="5" t="s">
        <v>2749</v>
      </c>
      <c r="AC285" s="34" t="s">
        <v>2750</v>
      </c>
      <c r="AD285" s="21">
        <v>1</v>
      </c>
    </row>
    <row r="286" spans="1:30" x14ac:dyDescent="0.3">
      <c r="A286" s="18" t="str">
        <f t="shared" ref="A286:B286" si="300">IF(AND(ISNUMBER(SEARCH("Yes",C286)),ISNUMBER(SEARCH("Yes",E286)),ISNUMBER(SEARCH("Yes",G286)),ISNUMBER(SEARCH("Yes",I286))),"Yes","No")</f>
        <v>No</v>
      </c>
      <c r="B286" s="18" t="str">
        <f t="shared" si="300"/>
        <v>No</v>
      </c>
      <c r="C286" s="15" t="str">
        <f t="shared" si="264"/>
        <v>No</v>
      </c>
      <c r="D286" s="18" t="str">
        <f t="shared" si="265"/>
        <v>No</v>
      </c>
      <c r="E286" s="18" t="str">
        <f t="shared" si="266"/>
        <v>No</v>
      </c>
      <c r="F286" s="18" t="str">
        <f t="shared" si="267"/>
        <v>No</v>
      </c>
      <c r="G286" s="18" t="str">
        <f t="shared" si="268"/>
        <v>No</v>
      </c>
      <c r="H286" s="18" t="str">
        <f t="shared" si="269"/>
        <v>No</v>
      </c>
      <c r="I286" s="18" t="str">
        <f t="shared" si="270"/>
        <v>Yes</v>
      </c>
      <c r="J286" s="18" t="str">
        <f t="shared" si="271"/>
        <v>Yes</v>
      </c>
      <c r="K286" s="21">
        <v>284</v>
      </c>
      <c r="L286" s="5" t="s">
        <v>908</v>
      </c>
      <c r="M286" s="5" t="s">
        <v>909</v>
      </c>
      <c r="N286" s="5" t="s">
        <v>2307</v>
      </c>
      <c r="O286" s="5" t="s">
        <v>152</v>
      </c>
      <c r="P286" s="5" t="s">
        <v>2724</v>
      </c>
      <c r="Q286" s="34" t="s">
        <v>6872</v>
      </c>
      <c r="R286" s="21">
        <v>1</v>
      </c>
      <c r="S286" s="35"/>
      <c r="T286" s="35"/>
      <c r="U286" s="35"/>
      <c r="V286" s="35"/>
      <c r="W286" s="35"/>
      <c r="X286" s="35"/>
      <c r="Y286" s="35"/>
      <c r="Z286" s="35"/>
      <c r="AA286" s="5" t="s">
        <v>2310</v>
      </c>
      <c r="AB286" s="5" t="s">
        <v>3448</v>
      </c>
      <c r="AC286" s="34" t="s">
        <v>3449</v>
      </c>
      <c r="AD286" s="21">
        <v>1</v>
      </c>
    </row>
    <row r="287" spans="1:30" x14ac:dyDescent="0.3">
      <c r="A287" s="18" t="str">
        <f t="shared" ref="A287:B287" si="301">IF(AND(ISNUMBER(SEARCH("Yes",C287)),ISNUMBER(SEARCH("Yes",E287)),ISNUMBER(SEARCH("Yes",G287)),ISNUMBER(SEARCH("Yes",I287))),"Yes","No")</f>
        <v>No</v>
      </c>
      <c r="B287" s="18" t="str">
        <f t="shared" si="301"/>
        <v>No</v>
      </c>
      <c r="C287" s="15" t="str">
        <f t="shared" si="264"/>
        <v>No</v>
      </c>
      <c r="D287" s="18" t="str">
        <f t="shared" si="265"/>
        <v>No</v>
      </c>
      <c r="E287" s="18" t="str">
        <f t="shared" si="266"/>
        <v>No</v>
      </c>
      <c r="F287" s="18" t="str">
        <f t="shared" si="267"/>
        <v>No</v>
      </c>
      <c r="G287" s="18" t="str">
        <f t="shared" si="268"/>
        <v>No</v>
      </c>
      <c r="H287" s="18" t="str">
        <f t="shared" si="269"/>
        <v>No</v>
      </c>
      <c r="I287" s="18" t="str">
        <f t="shared" si="270"/>
        <v>Yes</v>
      </c>
      <c r="J287" s="18" t="str">
        <f t="shared" si="271"/>
        <v>Yes</v>
      </c>
      <c r="K287" s="21">
        <v>285</v>
      </c>
      <c r="L287" s="5" t="s">
        <v>910</v>
      </c>
      <c r="M287" s="5" t="s">
        <v>911</v>
      </c>
      <c r="N287" s="5" t="s">
        <v>2307</v>
      </c>
      <c r="O287" s="5" t="s">
        <v>152</v>
      </c>
      <c r="P287" s="5" t="s">
        <v>2664</v>
      </c>
      <c r="Q287" s="34" t="s">
        <v>6873</v>
      </c>
      <c r="R287" s="21">
        <v>1</v>
      </c>
      <c r="S287" s="35"/>
      <c r="T287" s="35"/>
      <c r="U287" s="35"/>
      <c r="V287" s="35"/>
      <c r="W287" s="35"/>
      <c r="X287" s="35"/>
      <c r="Y287" s="35"/>
      <c r="Z287" s="35"/>
      <c r="AA287" s="5" t="s">
        <v>24</v>
      </c>
      <c r="AB287" s="5" t="s">
        <v>6874</v>
      </c>
      <c r="AC287" s="34" t="s">
        <v>6875</v>
      </c>
      <c r="AD287" s="21">
        <v>1</v>
      </c>
    </row>
    <row r="288" spans="1:30" x14ac:dyDescent="0.3">
      <c r="A288" s="18" t="str">
        <f t="shared" ref="A288:B288" si="302">IF(AND(ISNUMBER(SEARCH("Yes",C288)),ISNUMBER(SEARCH("Yes",E288)),ISNUMBER(SEARCH("Yes",G288)),ISNUMBER(SEARCH("Yes",I288))),"Yes","No")</f>
        <v>No</v>
      </c>
      <c r="B288" s="18" t="str">
        <f t="shared" si="302"/>
        <v>No</v>
      </c>
      <c r="C288" s="15" t="str">
        <f t="shared" si="264"/>
        <v>No</v>
      </c>
      <c r="D288" s="18" t="str">
        <f t="shared" si="265"/>
        <v>No</v>
      </c>
      <c r="E288" s="18" t="str">
        <f t="shared" si="266"/>
        <v>No</v>
      </c>
      <c r="F288" s="18" t="str">
        <f t="shared" si="267"/>
        <v>No</v>
      </c>
      <c r="G288" s="18" t="str">
        <f t="shared" si="268"/>
        <v>No</v>
      </c>
      <c r="H288" s="18" t="str">
        <f t="shared" si="269"/>
        <v>No</v>
      </c>
      <c r="I288" s="18" t="str">
        <f t="shared" si="270"/>
        <v>Yes</v>
      </c>
      <c r="J288" s="18" t="str">
        <f t="shared" si="271"/>
        <v>Yes</v>
      </c>
      <c r="K288" s="21">
        <v>286</v>
      </c>
      <c r="L288" s="5" t="s">
        <v>912</v>
      </c>
      <c r="M288" s="5" t="s">
        <v>913</v>
      </c>
      <c r="N288" s="5" t="s">
        <v>2307</v>
      </c>
      <c r="O288" s="5" t="s">
        <v>152</v>
      </c>
      <c r="P288" s="5" t="s">
        <v>3453</v>
      </c>
      <c r="Q288" s="34" t="s">
        <v>3454</v>
      </c>
      <c r="R288" s="21">
        <v>1</v>
      </c>
      <c r="S288" s="35"/>
      <c r="T288" s="35"/>
      <c r="U288" s="35"/>
      <c r="V288" s="35"/>
      <c r="W288" s="35"/>
      <c r="X288" s="35"/>
      <c r="Y288" s="35"/>
      <c r="Z288" s="35"/>
      <c r="AA288" s="5" t="s">
        <v>2310</v>
      </c>
      <c r="AB288" s="5" t="s">
        <v>2473</v>
      </c>
      <c r="AC288" s="34" t="s">
        <v>3116</v>
      </c>
      <c r="AD288" s="21">
        <v>1</v>
      </c>
    </row>
    <row r="289" spans="1:30" x14ac:dyDescent="0.3">
      <c r="A289" s="18" t="str">
        <f t="shared" ref="A289:B289" si="303">IF(AND(ISNUMBER(SEARCH("Yes",C289)),ISNUMBER(SEARCH("Yes",E289)),ISNUMBER(SEARCH("Yes",G289)),ISNUMBER(SEARCH("Yes",I289))),"Yes","No")</f>
        <v>No</v>
      </c>
      <c r="B289" s="18" t="str">
        <f t="shared" si="303"/>
        <v>No</v>
      </c>
      <c r="C289" s="15" t="str">
        <f t="shared" si="264"/>
        <v>No</v>
      </c>
      <c r="D289" s="18" t="str">
        <f t="shared" si="265"/>
        <v>No</v>
      </c>
      <c r="E289" s="18" t="str">
        <f t="shared" si="266"/>
        <v>No</v>
      </c>
      <c r="F289" s="18" t="str">
        <f t="shared" si="267"/>
        <v>No</v>
      </c>
      <c r="G289" s="18" t="str">
        <f t="shared" si="268"/>
        <v>No</v>
      </c>
      <c r="H289" s="18" t="str">
        <f t="shared" si="269"/>
        <v>No</v>
      </c>
      <c r="I289" s="18" t="str">
        <f t="shared" si="270"/>
        <v>Yes</v>
      </c>
      <c r="J289" s="18" t="str">
        <f t="shared" si="271"/>
        <v>Yes</v>
      </c>
      <c r="K289" s="21">
        <v>287</v>
      </c>
      <c r="L289" s="5" t="s">
        <v>914</v>
      </c>
      <c r="M289" s="5" t="s">
        <v>915</v>
      </c>
      <c r="N289" s="5" t="s">
        <v>2307</v>
      </c>
      <c r="O289" s="5" t="s">
        <v>152</v>
      </c>
      <c r="P289" s="5" t="s">
        <v>2435</v>
      </c>
      <c r="Q289" s="34" t="s">
        <v>3455</v>
      </c>
      <c r="R289" s="21">
        <v>1</v>
      </c>
      <c r="S289" s="35"/>
      <c r="T289" s="35"/>
      <c r="U289" s="35"/>
      <c r="V289" s="35"/>
      <c r="W289" s="35"/>
      <c r="X289" s="35"/>
      <c r="Y289" s="35"/>
      <c r="Z289" s="35"/>
      <c r="AA289" s="5" t="s">
        <v>2310</v>
      </c>
      <c r="AB289" s="5" t="s">
        <v>6876</v>
      </c>
      <c r="AC289" s="34" t="s">
        <v>3276</v>
      </c>
      <c r="AD289" s="21">
        <v>1</v>
      </c>
    </row>
    <row r="290" spans="1:30" x14ac:dyDescent="0.3">
      <c r="A290" s="18" t="str">
        <f t="shared" ref="A290:B290" si="304">IF(AND(ISNUMBER(SEARCH("Yes",C290)),ISNUMBER(SEARCH("Yes",E290)),ISNUMBER(SEARCH("Yes",G290)),ISNUMBER(SEARCH("Yes",I290))),"Yes","No")</f>
        <v>No</v>
      </c>
      <c r="B290" s="18" t="str">
        <f t="shared" si="304"/>
        <v>No</v>
      </c>
      <c r="C290" s="15" t="str">
        <f t="shared" si="264"/>
        <v>No</v>
      </c>
      <c r="D290" s="18" t="str">
        <f t="shared" si="265"/>
        <v>No</v>
      </c>
      <c r="E290" s="18" t="str">
        <f t="shared" si="266"/>
        <v>No</v>
      </c>
      <c r="F290" s="18" t="str">
        <f t="shared" si="267"/>
        <v>No</v>
      </c>
      <c r="G290" s="18" t="str">
        <f t="shared" si="268"/>
        <v>No</v>
      </c>
      <c r="H290" s="18" t="str">
        <f t="shared" si="269"/>
        <v>No</v>
      </c>
      <c r="I290" s="18" t="str">
        <f t="shared" si="270"/>
        <v>Yes</v>
      </c>
      <c r="J290" s="18" t="str">
        <f t="shared" si="271"/>
        <v>Yes</v>
      </c>
      <c r="K290" s="21">
        <v>288</v>
      </c>
      <c r="L290" s="5" t="s">
        <v>236</v>
      </c>
      <c r="M290" s="5" t="s">
        <v>423</v>
      </c>
      <c r="N290" s="5" t="s">
        <v>2307</v>
      </c>
      <c r="O290" s="5" t="s">
        <v>152</v>
      </c>
      <c r="P290" s="5" t="s">
        <v>3458</v>
      </c>
      <c r="Q290" s="34" t="s">
        <v>3034</v>
      </c>
      <c r="R290" s="21">
        <v>1</v>
      </c>
      <c r="S290" s="35"/>
      <c r="T290" s="35"/>
      <c r="U290" s="35"/>
      <c r="V290" s="35"/>
      <c r="W290" s="35"/>
      <c r="X290" s="35"/>
      <c r="Y290" s="35"/>
      <c r="Z290" s="35"/>
      <c r="AA290" s="5" t="s">
        <v>2310</v>
      </c>
      <c r="AB290" s="5" t="s">
        <v>6877</v>
      </c>
      <c r="AC290" s="34" t="s">
        <v>6878</v>
      </c>
      <c r="AD290" s="21">
        <v>1</v>
      </c>
    </row>
    <row r="291" spans="1:30" x14ac:dyDescent="0.3">
      <c r="A291" s="18" t="str">
        <f t="shared" ref="A291:B291" si="305">IF(AND(ISNUMBER(SEARCH("Yes",C291)),ISNUMBER(SEARCH("Yes",E291)),ISNUMBER(SEARCH("Yes",G291)),ISNUMBER(SEARCH("Yes",I291))),"Yes","No")</f>
        <v>No</v>
      </c>
      <c r="B291" s="18" t="str">
        <f t="shared" si="305"/>
        <v>No</v>
      </c>
      <c r="C291" s="15" t="str">
        <f t="shared" si="264"/>
        <v>No</v>
      </c>
      <c r="D291" s="18" t="str">
        <f t="shared" si="265"/>
        <v>No</v>
      </c>
      <c r="E291" s="18" t="str">
        <f t="shared" si="266"/>
        <v>No</v>
      </c>
      <c r="F291" s="18" t="str">
        <f t="shared" si="267"/>
        <v>No</v>
      </c>
      <c r="G291" s="18" t="str">
        <f t="shared" si="268"/>
        <v>No</v>
      </c>
      <c r="H291" s="18" t="str">
        <f t="shared" si="269"/>
        <v>No</v>
      </c>
      <c r="I291" s="18" t="str">
        <f t="shared" si="270"/>
        <v>Yes</v>
      </c>
      <c r="J291" s="18" t="str">
        <f t="shared" si="271"/>
        <v>Yes</v>
      </c>
      <c r="K291" s="21">
        <v>289</v>
      </c>
      <c r="L291" s="5" t="s">
        <v>73</v>
      </c>
      <c r="M291" s="5" t="s">
        <v>426</v>
      </c>
      <c r="N291" s="5" t="s">
        <v>2307</v>
      </c>
      <c r="O291" s="5" t="s">
        <v>152</v>
      </c>
      <c r="P291" s="5" t="s">
        <v>6879</v>
      </c>
      <c r="Q291" s="34" t="s">
        <v>6880</v>
      </c>
      <c r="R291" s="21">
        <v>1</v>
      </c>
      <c r="S291" s="35"/>
      <c r="T291" s="35"/>
      <c r="U291" s="35"/>
      <c r="V291" s="35"/>
      <c r="W291" s="35"/>
      <c r="X291" s="35"/>
      <c r="Y291" s="35"/>
      <c r="Z291" s="35"/>
      <c r="AA291" s="5" t="s">
        <v>24</v>
      </c>
      <c r="AB291" s="5" t="s">
        <v>6881</v>
      </c>
      <c r="AC291" s="34" t="s">
        <v>6882</v>
      </c>
      <c r="AD291" s="21">
        <v>1</v>
      </c>
    </row>
    <row r="292" spans="1:30" x14ac:dyDescent="0.3">
      <c r="A292" s="18" t="str">
        <f t="shared" ref="A292:B292" si="306">IF(AND(ISNUMBER(SEARCH("Yes",C292)),ISNUMBER(SEARCH("Yes",E292)),ISNUMBER(SEARCH("Yes",G292)),ISNUMBER(SEARCH("Yes",I292))),"Yes","No")</f>
        <v>No</v>
      </c>
      <c r="B292" s="18" t="str">
        <f t="shared" si="306"/>
        <v>No</v>
      </c>
      <c r="C292" s="15" t="str">
        <f t="shared" si="264"/>
        <v>No</v>
      </c>
      <c r="D292" s="18" t="str">
        <f t="shared" si="265"/>
        <v>No</v>
      </c>
      <c r="E292" s="18" t="str">
        <f t="shared" si="266"/>
        <v>No</v>
      </c>
      <c r="F292" s="18" t="str">
        <f t="shared" si="267"/>
        <v>No</v>
      </c>
      <c r="G292" s="18" t="str">
        <f t="shared" si="268"/>
        <v>No</v>
      </c>
      <c r="H292" s="18" t="str">
        <f t="shared" si="269"/>
        <v>No</v>
      </c>
      <c r="I292" s="18" t="str">
        <f t="shared" si="270"/>
        <v>Yes</v>
      </c>
      <c r="J292" s="18" t="str">
        <f t="shared" si="271"/>
        <v>Yes</v>
      </c>
      <c r="K292" s="21">
        <v>290</v>
      </c>
      <c r="L292" s="5" t="s">
        <v>916</v>
      </c>
      <c r="M292" s="5" t="s">
        <v>917</v>
      </c>
      <c r="N292" s="5" t="s">
        <v>2307</v>
      </c>
      <c r="O292" s="5" t="s">
        <v>152</v>
      </c>
      <c r="P292" s="5" t="s">
        <v>3240</v>
      </c>
      <c r="Q292" s="34" t="s">
        <v>2611</v>
      </c>
      <c r="R292" s="21">
        <v>1</v>
      </c>
      <c r="S292" s="35"/>
      <c r="T292" s="35"/>
      <c r="U292" s="35"/>
      <c r="V292" s="35"/>
      <c r="W292" s="35"/>
      <c r="X292" s="35"/>
      <c r="Y292" s="35"/>
      <c r="Z292" s="35"/>
      <c r="AA292" s="5" t="s">
        <v>2310</v>
      </c>
      <c r="AB292" s="5" t="s">
        <v>6883</v>
      </c>
      <c r="AC292" s="34" t="s">
        <v>6884</v>
      </c>
      <c r="AD292" s="21">
        <v>1</v>
      </c>
    </row>
    <row r="293" spans="1:30" x14ac:dyDescent="0.3">
      <c r="A293" s="18" t="str">
        <f t="shared" ref="A293:B293" si="307">IF(AND(ISNUMBER(SEARCH("Yes",C293)),ISNUMBER(SEARCH("Yes",E293)),ISNUMBER(SEARCH("Yes",G293)),ISNUMBER(SEARCH("Yes",I293))),"Yes","No")</f>
        <v>No</v>
      </c>
      <c r="B293" s="18" t="str">
        <f t="shared" si="307"/>
        <v>No</v>
      </c>
      <c r="C293" s="15" t="str">
        <f t="shared" si="264"/>
        <v>No</v>
      </c>
      <c r="D293" s="18" t="str">
        <f t="shared" si="265"/>
        <v>No</v>
      </c>
      <c r="E293" s="18" t="str">
        <f t="shared" si="266"/>
        <v>No</v>
      </c>
      <c r="F293" s="18" t="str">
        <f t="shared" si="267"/>
        <v>No</v>
      </c>
      <c r="G293" s="18" t="str">
        <f t="shared" si="268"/>
        <v>No</v>
      </c>
      <c r="H293" s="18" t="str">
        <f t="shared" si="269"/>
        <v>No</v>
      </c>
      <c r="I293" s="18" t="str">
        <f t="shared" si="270"/>
        <v>Yes</v>
      </c>
      <c r="J293" s="18" t="str">
        <f t="shared" si="271"/>
        <v>Yes</v>
      </c>
      <c r="K293" s="21">
        <v>291</v>
      </c>
      <c r="L293" s="5" t="s">
        <v>918</v>
      </c>
      <c r="M293" s="5" t="s">
        <v>919</v>
      </c>
      <c r="N293" s="5" t="s">
        <v>2307</v>
      </c>
      <c r="O293" s="5" t="s">
        <v>152</v>
      </c>
      <c r="P293" s="5" t="s">
        <v>6885</v>
      </c>
      <c r="Q293" s="34" t="s">
        <v>6886</v>
      </c>
      <c r="R293" s="21">
        <v>1</v>
      </c>
      <c r="S293" s="35"/>
      <c r="T293" s="35"/>
      <c r="U293" s="35"/>
      <c r="V293" s="35"/>
      <c r="W293" s="35"/>
      <c r="X293" s="35"/>
      <c r="Y293" s="35"/>
      <c r="Z293" s="35"/>
      <c r="AA293" s="5" t="s">
        <v>2310</v>
      </c>
      <c r="AB293" s="5" t="s">
        <v>6887</v>
      </c>
      <c r="AC293" s="34" t="s">
        <v>6888</v>
      </c>
      <c r="AD293" s="21">
        <v>1</v>
      </c>
    </row>
    <row r="294" spans="1:30" x14ac:dyDescent="0.3">
      <c r="A294" s="18" t="str">
        <f t="shared" ref="A294:B294" si="308">IF(AND(ISNUMBER(SEARCH("Yes",C294)),ISNUMBER(SEARCH("Yes",E294)),ISNUMBER(SEARCH("Yes",G294)),ISNUMBER(SEARCH("Yes",I294))),"Yes","No")</f>
        <v>No</v>
      </c>
      <c r="B294" s="18" t="str">
        <f t="shared" si="308"/>
        <v>No</v>
      </c>
      <c r="C294" s="15" t="str">
        <f t="shared" si="264"/>
        <v>No</v>
      </c>
      <c r="D294" s="18" t="str">
        <f t="shared" si="265"/>
        <v>No</v>
      </c>
      <c r="E294" s="18" t="str">
        <f t="shared" si="266"/>
        <v>No</v>
      </c>
      <c r="F294" s="18" t="str">
        <f t="shared" si="267"/>
        <v>No</v>
      </c>
      <c r="G294" s="18" t="str">
        <f t="shared" si="268"/>
        <v>No</v>
      </c>
      <c r="H294" s="18" t="str">
        <f t="shared" si="269"/>
        <v>No</v>
      </c>
      <c r="I294" s="18" t="str">
        <f t="shared" si="270"/>
        <v>Yes</v>
      </c>
      <c r="J294" s="18" t="str">
        <f t="shared" si="271"/>
        <v>Yes</v>
      </c>
      <c r="K294" s="21">
        <v>292</v>
      </c>
      <c r="L294" s="5" t="s">
        <v>920</v>
      </c>
      <c r="M294" s="5" t="s">
        <v>921</v>
      </c>
      <c r="N294" s="5" t="s">
        <v>2307</v>
      </c>
      <c r="O294" s="5" t="s">
        <v>152</v>
      </c>
      <c r="P294" s="5" t="s">
        <v>6889</v>
      </c>
      <c r="Q294" s="34" t="s">
        <v>6890</v>
      </c>
      <c r="R294" s="21">
        <v>1</v>
      </c>
      <c r="S294" s="35"/>
      <c r="T294" s="35"/>
      <c r="U294" s="35"/>
      <c r="V294" s="35"/>
      <c r="W294" s="35"/>
      <c r="X294" s="35"/>
      <c r="Y294" s="35"/>
      <c r="Z294" s="35"/>
      <c r="AA294" s="5" t="s">
        <v>2310</v>
      </c>
      <c r="AB294" s="5" t="s">
        <v>6891</v>
      </c>
      <c r="AC294" s="34" t="s">
        <v>3471</v>
      </c>
      <c r="AD294" s="21">
        <v>1</v>
      </c>
    </row>
    <row r="295" spans="1:30" x14ac:dyDescent="0.3">
      <c r="A295" s="18" t="str">
        <f t="shared" ref="A295:B295" si="309">IF(AND(ISNUMBER(SEARCH("Yes",C295)),ISNUMBER(SEARCH("Yes",E295)),ISNUMBER(SEARCH("Yes",G295)),ISNUMBER(SEARCH("Yes",I295))),"Yes","No")</f>
        <v>No</v>
      </c>
      <c r="B295" s="18" t="str">
        <f t="shared" si="309"/>
        <v>No</v>
      </c>
      <c r="C295" s="15" t="str">
        <f t="shared" si="264"/>
        <v>No</v>
      </c>
      <c r="D295" s="18" t="str">
        <f t="shared" si="265"/>
        <v>No</v>
      </c>
      <c r="E295" s="18" t="str">
        <f t="shared" si="266"/>
        <v>No</v>
      </c>
      <c r="F295" s="18" t="str">
        <f t="shared" si="267"/>
        <v>No</v>
      </c>
      <c r="G295" s="18" t="str">
        <f t="shared" si="268"/>
        <v>No</v>
      </c>
      <c r="H295" s="18" t="str">
        <f t="shared" si="269"/>
        <v>No</v>
      </c>
      <c r="I295" s="18" t="str">
        <f t="shared" si="270"/>
        <v>Yes</v>
      </c>
      <c r="J295" s="18" t="str">
        <f t="shared" si="271"/>
        <v>Yes</v>
      </c>
      <c r="K295" s="21">
        <v>293</v>
      </c>
      <c r="L295" s="5" t="s">
        <v>922</v>
      </c>
      <c r="M295" s="5" t="s">
        <v>923</v>
      </c>
      <c r="N295" s="5" t="s">
        <v>2307</v>
      </c>
      <c r="O295" s="5" t="s">
        <v>152</v>
      </c>
      <c r="P295" s="5" t="s">
        <v>2724</v>
      </c>
      <c r="Q295" s="34" t="s">
        <v>3472</v>
      </c>
      <c r="R295" s="21">
        <v>1</v>
      </c>
      <c r="S295" s="35"/>
      <c r="T295" s="35"/>
      <c r="U295" s="35"/>
      <c r="V295" s="35"/>
      <c r="W295" s="35"/>
      <c r="X295" s="35"/>
      <c r="Y295" s="35"/>
      <c r="Z295" s="35"/>
      <c r="AA295" s="5" t="s">
        <v>2310</v>
      </c>
      <c r="AB295" s="5" t="s">
        <v>6892</v>
      </c>
      <c r="AC295" s="34" t="s">
        <v>6893</v>
      </c>
      <c r="AD295" s="21">
        <v>1</v>
      </c>
    </row>
    <row r="296" spans="1:30" x14ac:dyDescent="0.3">
      <c r="A296" s="18" t="str">
        <f t="shared" ref="A296:B296" si="310">IF(AND(ISNUMBER(SEARCH("Yes",C296)),ISNUMBER(SEARCH("Yes",E296)),ISNUMBER(SEARCH("Yes",G296)),ISNUMBER(SEARCH("Yes",I296))),"Yes","No")</f>
        <v>No</v>
      </c>
      <c r="B296" s="18" t="str">
        <f t="shared" si="310"/>
        <v>No</v>
      </c>
      <c r="C296" s="15" t="str">
        <f t="shared" si="264"/>
        <v>No</v>
      </c>
      <c r="D296" s="18" t="str">
        <f t="shared" si="265"/>
        <v>No</v>
      </c>
      <c r="E296" s="18" t="str">
        <f t="shared" si="266"/>
        <v>No</v>
      </c>
      <c r="F296" s="18" t="str">
        <f t="shared" si="267"/>
        <v>No</v>
      </c>
      <c r="G296" s="18" t="str">
        <f t="shared" si="268"/>
        <v>No</v>
      </c>
      <c r="H296" s="18" t="str">
        <f t="shared" si="269"/>
        <v>No</v>
      </c>
      <c r="I296" s="18" t="str">
        <f t="shared" si="270"/>
        <v>Yes</v>
      </c>
      <c r="J296" s="18" t="str">
        <f t="shared" si="271"/>
        <v>Yes</v>
      </c>
      <c r="K296" s="21">
        <v>294</v>
      </c>
      <c r="L296" s="5" t="s">
        <v>924</v>
      </c>
      <c r="M296" s="5" t="s">
        <v>925</v>
      </c>
      <c r="N296" s="5" t="s">
        <v>2307</v>
      </c>
      <c r="O296" s="5" t="s">
        <v>152</v>
      </c>
      <c r="P296" s="5" t="s">
        <v>6894</v>
      </c>
      <c r="Q296" s="34" t="s">
        <v>6895</v>
      </c>
      <c r="R296" s="21">
        <v>1</v>
      </c>
      <c r="S296" s="35"/>
      <c r="T296" s="35"/>
      <c r="U296" s="35"/>
      <c r="V296" s="35"/>
      <c r="W296" s="35"/>
      <c r="X296" s="35"/>
      <c r="Y296" s="35"/>
      <c r="Z296" s="35"/>
      <c r="AA296" s="5" t="s">
        <v>2310</v>
      </c>
      <c r="AB296" s="5" t="s">
        <v>3477</v>
      </c>
      <c r="AC296" s="34" t="s">
        <v>3478</v>
      </c>
      <c r="AD296" s="21">
        <v>1</v>
      </c>
    </row>
    <row r="297" spans="1:30" x14ac:dyDescent="0.3">
      <c r="A297" s="18" t="str">
        <f t="shared" ref="A297:B297" si="311">IF(AND(ISNUMBER(SEARCH("Yes",C297)),ISNUMBER(SEARCH("Yes",E297)),ISNUMBER(SEARCH("Yes",G297)),ISNUMBER(SEARCH("Yes",I297))),"Yes","No")</f>
        <v>No</v>
      </c>
      <c r="B297" s="18" t="str">
        <f t="shared" si="311"/>
        <v>No</v>
      </c>
      <c r="C297" s="15" t="str">
        <f t="shared" si="264"/>
        <v>No</v>
      </c>
      <c r="D297" s="18" t="str">
        <f t="shared" si="265"/>
        <v>No</v>
      </c>
      <c r="E297" s="18" t="str">
        <f t="shared" si="266"/>
        <v>No</v>
      </c>
      <c r="F297" s="18" t="str">
        <f t="shared" si="267"/>
        <v>No</v>
      </c>
      <c r="G297" s="18" t="str">
        <f t="shared" si="268"/>
        <v>No</v>
      </c>
      <c r="H297" s="18" t="str">
        <f t="shared" si="269"/>
        <v>No</v>
      </c>
      <c r="I297" s="18" t="str">
        <f t="shared" si="270"/>
        <v>Yes</v>
      </c>
      <c r="J297" s="18" t="str">
        <f t="shared" si="271"/>
        <v>Yes</v>
      </c>
      <c r="K297" s="21">
        <v>295</v>
      </c>
      <c r="L297" s="5" t="s">
        <v>926</v>
      </c>
      <c r="M297" s="5" t="s">
        <v>927</v>
      </c>
      <c r="N297" s="5" t="s">
        <v>2307</v>
      </c>
      <c r="O297" s="5" t="s">
        <v>152</v>
      </c>
      <c r="P297" s="5" t="s">
        <v>6896</v>
      </c>
      <c r="Q297" s="34" t="s">
        <v>6897</v>
      </c>
      <c r="R297" s="21">
        <v>1</v>
      </c>
      <c r="S297" s="35"/>
      <c r="T297" s="35"/>
      <c r="U297" s="35"/>
      <c r="V297" s="35"/>
      <c r="W297" s="35"/>
      <c r="X297" s="35"/>
      <c r="Y297" s="35"/>
      <c r="Z297" s="35"/>
      <c r="AA297" s="5" t="s">
        <v>2310</v>
      </c>
      <c r="AB297" s="5" t="s">
        <v>6898</v>
      </c>
      <c r="AC297" s="34" t="s">
        <v>6899</v>
      </c>
      <c r="AD297" s="21">
        <v>1</v>
      </c>
    </row>
    <row r="298" spans="1:30" x14ac:dyDescent="0.3">
      <c r="A298" s="18" t="str">
        <f t="shared" ref="A298:B298" si="312">IF(AND(ISNUMBER(SEARCH("Yes",C298)),ISNUMBER(SEARCH("Yes",E298)),ISNUMBER(SEARCH("Yes",G298)),ISNUMBER(SEARCH("Yes",I298))),"Yes","No")</f>
        <v>No</v>
      </c>
      <c r="B298" s="18" t="str">
        <f t="shared" si="312"/>
        <v>No</v>
      </c>
      <c r="C298" s="15" t="str">
        <f t="shared" si="264"/>
        <v>No</v>
      </c>
      <c r="D298" s="18" t="str">
        <f t="shared" si="265"/>
        <v>No</v>
      </c>
      <c r="E298" s="18" t="str">
        <f t="shared" si="266"/>
        <v>No</v>
      </c>
      <c r="F298" s="18" t="str">
        <f t="shared" si="267"/>
        <v>No</v>
      </c>
      <c r="G298" s="18" t="str">
        <f t="shared" si="268"/>
        <v>No</v>
      </c>
      <c r="H298" s="18" t="str">
        <f t="shared" si="269"/>
        <v>No</v>
      </c>
      <c r="I298" s="18" t="str">
        <f t="shared" si="270"/>
        <v>Yes</v>
      </c>
      <c r="J298" s="18" t="str">
        <f t="shared" si="271"/>
        <v>Yes</v>
      </c>
      <c r="K298" s="21">
        <v>296</v>
      </c>
      <c r="L298" s="5" t="s">
        <v>928</v>
      </c>
      <c r="M298" s="5" t="s">
        <v>3480</v>
      </c>
      <c r="N298" s="5" t="s">
        <v>2307</v>
      </c>
      <c r="O298" s="5" t="s">
        <v>152</v>
      </c>
      <c r="P298" s="5" t="s">
        <v>6900</v>
      </c>
      <c r="Q298" s="34" t="s">
        <v>6901</v>
      </c>
      <c r="R298" s="21">
        <v>1</v>
      </c>
      <c r="S298" s="35"/>
      <c r="T298" s="35"/>
      <c r="U298" s="35"/>
      <c r="V298" s="35"/>
      <c r="W298" s="35"/>
      <c r="X298" s="35"/>
      <c r="Y298" s="35"/>
      <c r="Z298" s="35"/>
      <c r="AA298" s="5" t="s">
        <v>24</v>
      </c>
      <c r="AB298" s="5" t="s">
        <v>6902</v>
      </c>
      <c r="AC298" s="34" t="s">
        <v>6903</v>
      </c>
      <c r="AD298" s="21">
        <v>1</v>
      </c>
    </row>
    <row r="299" spans="1:30" x14ac:dyDescent="0.3">
      <c r="A299" s="18" t="str">
        <f t="shared" ref="A299:B299" si="313">IF(AND(ISNUMBER(SEARCH("Yes",C299)),ISNUMBER(SEARCH("Yes",E299)),ISNUMBER(SEARCH("Yes",G299)),ISNUMBER(SEARCH("Yes",I299))),"Yes","No")</f>
        <v>No</v>
      </c>
      <c r="B299" s="18" t="str">
        <f t="shared" si="313"/>
        <v>No</v>
      </c>
      <c r="C299" s="15" t="str">
        <f t="shared" si="264"/>
        <v>No</v>
      </c>
      <c r="D299" s="18" t="str">
        <f t="shared" si="265"/>
        <v>No</v>
      </c>
      <c r="E299" s="18" t="str">
        <f t="shared" si="266"/>
        <v>No</v>
      </c>
      <c r="F299" s="18" t="str">
        <f t="shared" si="267"/>
        <v>No</v>
      </c>
      <c r="G299" s="18" t="str">
        <f t="shared" si="268"/>
        <v>No</v>
      </c>
      <c r="H299" s="18" t="str">
        <f t="shared" si="269"/>
        <v>No</v>
      </c>
      <c r="I299" s="18" t="str">
        <f t="shared" si="270"/>
        <v>Yes</v>
      </c>
      <c r="J299" s="18" t="str">
        <f t="shared" si="271"/>
        <v>Yes</v>
      </c>
      <c r="K299" s="21">
        <v>297</v>
      </c>
      <c r="L299" s="5" t="s">
        <v>930</v>
      </c>
      <c r="M299" s="5" t="s">
        <v>931</v>
      </c>
      <c r="N299" s="5" t="s">
        <v>2307</v>
      </c>
      <c r="O299" s="5" t="s">
        <v>152</v>
      </c>
      <c r="P299" s="5" t="s">
        <v>2667</v>
      </c>
      <c r="Q299" s="34" t="s">
        <v>3485</v>
      </c>
      <c r="R299" s="21">
        <v>1</v>
      </c>
      <c r="S299" s="35"/>
      <c r="T299" s="35"/>
      <c r="U299" s="35"/>
      <c r="V299" s="35"/>
      <c r="W299" s="35"/>
      <c r="X299" s="35"/>
      <c r="Y299" s="35"/>
      <c r="Z299" s="35"/>
      <c r="AA299" s="5" t="s">
        <v>2310</v>
      </c>
      <c r="AB299" s="5" t="s">
        <v>6904</v>
      </c>
      <c r="AC299" s="34" t="s">
        <v>6905</v>
      </c>
      <c r="AD299" s="21">
        <v>1</v>
      </c>
    </row>
    <row r="300" spans="1:30" x14ac:dyDescent="0.3">
      <c r="A300" s="18" t="str">
        <f t="shared" ref="A300:B300" si="314">IF(AND(ISNUMBER(SEARCH("Yes",C300)),ISNUMBER(SEARCH("Yes",E300)),ISNUMBER(SEARCH("Yes",G300)),ISNUMBER(SEARCH("Yes",I300))),"Yes","No")</f>
        <v>No</v>
      </c>
      <c r="B300" s="18" t="str">
        <f t="shared" si="314"/>
        <v>No</v>
      </c>
      <c r="C300" s="15" t="str">
        <f t="shared" si="264"/>
        <v>No</v>
      </c>
      <c r="D300" s="18" t="str">
        <f t="shared" si="265"/>
        <v>No</v>
      </c>
      <c r="E300" s="18" t="str">
        <f t="shared" si="266"/>
        <v>No</v>
      </c>
      <c r="F300" s="18" t="str">
        <f t="shared" si="267"/>
        <v>No</v>
      </c>
      <c r="G300" s="18" t="str">
        <f t="shared" si="268"/>
        <v>No</v>
      </c>
      <c r="H300" s="18" t="str">
        <f t="shared" si="269"/>
        <v>No</v>
      </c>
      <c r="I300" s="18" t="str">
        <f t="shared" si="270"/>
        <v>Yes</v>
      </c>
      <c r="J300" s="18" t="str">
        <f t="shared" si="271"/>
        <v>Yes</v>
      </c>
      <c r="K300" s="21">
        <v>298</v>
      </c>
      <c r="L300" s="5" t="s">
        <v>932</v>
      </c>
      <c r="M300" s="5" t="s">
        <v>933</v>
      </c>
      <c r="N300" s="5" t="s">
        <v>2307</v>
      </c>
      <c r="O300" s="5" t="s">
        <v>152</v>
      </c>
      <c r="P300" s="5" t="s">
        <v>2346</v>
      </c>
      <c r="Q300" s="34" t="s">
        <v>3488</v>
      </c>
      <c r="R300" s="21">
        <v>1</v>
      </c>
      <c r="S300" s="35"/>
      <c r="T300" s="35"/>
      <c r="U300" s="35"/>
      <c r="V300" s="35"/>
      <c r="W300" s="35"/>
      <c r="X300" s="35"/>
      <c r="Y300" s="35"/>
      <c r="Z300" s="35"/>
      <c r="AA300" s="5" t="s">
        <v>2310</v>
      </c>
      <c r="AB300" s="5" t="s">
        <v>6033</v>
      </c>
      <c r="AC300" s="34" t="s">
        <v>6906</v>
      </c>
      <c r="AD300" s="21">
        <v>1</v>
      </c>
    </row>
    <row r="301" spans="1:30" x14ac:dyDescent="0.3">
      <c r="A301" s="18" t="str">
        <f t="shared" ref="A301:B301" si="315">IF(AND(ISNUMBER(SEARCH("Yes",C301)),ISNUMBER(SEARCH("Yes",E301)),ISNUMBER(SEARCH("Yes",G301)),ISNUMBER(SEARCH("Yes",I301))),"Yes","No")</f>
        <v>No</v>
      </c>
      <c r="B301" s="18" t="str">
        <f t="shared" si="315"/>
        <v>No</v>
      </c>
      <c r="C301" s="15" t="str">
        <f t="shared" si="264"/>
        <v>No</v>
      </c>
      <c r="D301" s="18" t="str">
        <f t="shared" si="265"/>
        <v>No</v>
      </c>
      <c r="E301" s="18" t="str">
        <f t="shared" si="266"/>
        <v>No</v>
      </c>
      <c r="F301" s="18" t="str">
        <f t="shared" si="267"/>
        <v>No</v>
      </c>
      <c r="G301" s="18" t="str">
        <f t="shared" si="268"/>
        <v>No</v>
      </c>
      <c r="H301" s="18" t="str">
        <f t="shared" si="269"/>
        <v>No</v>
      </c>
      <c r="I301" s="18" t="str">
        <f t="shared" si="270"/>
        <v>Yes</v>
      </c>
      <c r="J301" s="18" t="str">
        <f t="shared" si="271"/>
        <v>Yes</v>
      </c>
      <c r="K301" s="21">
        <v>299</v>
      </c>
      <c r="L301" s="5" t="s">
        <v>934</v>
      </c>
      <c r="M301" s="5" t="s">
        <v>935</v>
      </c>
      <c r="N301" s="5" t="s">
        <v>2307</v>
      </c>
      <c r="O301" s="5" t="s">
        <v>152</v>
      </c>
      <c r="P301" s="5" t="s">
        <v>3113</v>
      </c>
      <c r="Q301" s="34" t="s">
        <v>3489</v>
      </c>
      <c r="R301" s="21">
        <v>1</v>
      </c>
      <c r="S301" s="35"/>
      <c r="T301" s="35"/>
      <c r="U301" s="35"/>
      <c r="V301" s="35"/>
      <c r="W301" s="35"/>
      <c r="X301" s="35"/>
      <c r="Y301" s="35"/>
      <c r="Z301" s="35"/>
      <c r="AA301" s="5" t="s">
        <v>2310</v>
      </c>
      <c r="AB301" s="5" t="s">
        <v>4439</v>
      </c>
      <c r="AC301" s="34" t="s">
        <v>4440</v>
      </c>
      <c r="AD301" s="21">
        <v>1</v>
      </c>
    </row>
    <row r="302" spans="1:30" x14ac:dyDescent="0.3">
      <c r="A302" s="18" t="str">
        <f t="shared" ref="A302:B302" si="316">IF(AND(ISNUMBER(SEARCH("Yes",C302)),ISNUMBER(SEARCH("Yes",E302)),ISNUMBER(SEARCH("Yes",G302)),ISNUMBER(SEARCH("Yes",I302))),"Yes","No")</f>
        <v>No</v>
      </c>
      <c r="B302" s="18" t="str">
        <f t="shared" si="316"/>
        <v>No</v>
      </c>
      <c r="C302" s="15" t="str">
        <f t="shared" si="264"/>
        <v>No</v>
      </c>
      <c r="D302" s="18" t="str">
        <f t="shared" si="265"/>
        <v>No</v>
      </c>
      <c r="E302" s="18" t="str">
        <f t="shared" si="266"/>
        <v>No</v>
      </c>
      <c r="F302" s="18" t="str">
        <f t="shared" si="267"/>
        <v>No</v>
      </c>
      <c r="G302" s="18" t="str">
        <f t="shared" si="268"/>
        <v>No</v>
      </c>
      <c r="H302" s="18" t="str">
        <f t="shared" si="269"/>
        <v>No</v>
      </c>
      <c r="I302" s="18" t="str">
        <f t="shared" si="270"/>
        <v>Yes</v>
      </c>
      <c r="J302" s="18" t="str">
        <f t="shared" si="271"/>
        <v>Yes</v>
      </c>
      <c r="K302" s="21">
        <v>300</v>
      </c>
      <c r="L302" s="5" t="s">
        <v>936</v>
      </c>
      <c r="M302" s="5" t="s">
        <v>937</v>
      </c>
      <c r="N302" s="5" t="s">
        <v>2307</v>
      </c>
      <c r="O302" s="5" t="s">
        <v>152</v>
      </c>
      <c r="P302" s="5" t="s">
        <v>2724</v>
      </c>
      <c r="Q302" s="34" t="s">
        <v>3492</v>
      </c>
      <c r="R302" s="21">
        <v>1</v>
      </c>
      <c r="S302" s="35"/>
      <c r="T302" s="35"/>
      <c r="U302" s="35"/>
      <c r="V302" s="35"/>
      <c r="W302" s="35"/>
      <c r="X302" s="35"/>
      <c r="Y302" s="35"/>
      <c r="Z302" s="35"/>
      <c r="AA302" s="5" t="s">
        <v>2310</v>
      </c>
      <c r="AB302" s="5" t="s">
        <v>6907</v>
      </c>
      <c r="AC302" s="34" t="s">
        <v>6908</v>
      </c>
      <c r="AD302" s="21">
        <v>1</v>
      </c>
    </row>
    <row r="303" spans="1:30" x14ac:dyDescent="0.3">
      <c r="A303" s="18" t="str">
        <f t="shared" ref="A303:B303" si="317">IF(AND(ISNUMBER(SEARCH("Yes",C303)),ISNUMBER(SEARCH("Yes",E303)),ISNUMBER(SEARCH("Yes",G303)),ISNUMBER(SEARCH("Yes",I303))),"Yes","No")</f>
        <v>No</v>
      </c>
      <c r="B303" s="18" t="str">
        <f t="shared" si="317"/>
        <v>No</v>
      </c>
      <c r="C303" s="15" t="str">
        <f t="shared" si="264"/>
        <v>No</v>
      </c>
      <c r="D303" s="18" t="str">
        <f t="shared" si="265"/>
        <v>No</v>
      </c>
      <c r="E303" s="18" t="str">
        <f t="shared" si="266"/>
        <v>No</v>
      </c>
      <c r="F303" s="18" t="str">
        <f t="shared" si="267"/>
        <v>No</v>
      </c>
      <c r="G303" s="18" t="str">
        <f t="shared" si="268"/>
        <v>No</v>
      </c>
      <c r="H303" s="18" t="str">
        <f t="shared" si="269"/>
        <v>No</v>
      </c>
      <c r="I303" s="18" t="str">
        <f t="shared" si="270"/>
        <v>Yes</v>
      </c>
      <c r="J303" s="18" t="str">
        <f t="shared" si="271"/>
        <v>Yes</v>
      </c>
      <c r="K303" s="21">
        <v>301</v>
      </c>
      <c r="L303" s="5" t="s">
        <v>938</v>
      </c>
      <c r="M303" s="5" t="s">
        <v>939</v>
      </c>
      <c r="N303" s="5" t="s">
        <v>2307</v>
      </c>
      <c r="O303" s="5" t="s">
        <v>152</v>
      </c>
      <c r="P303" s="5" t="s">
        <v>3127</v>
      </c>
      <c r="Q303" s="34" t="s">
        <v>6909</v>
      </c>
      <c r="R303" s="21">
        <v>1</v>
      </c>
      <c r="S303" s="35"/>
      <c r="T303" s="35"/>
      <c r="U303" s="35"/>
      <c r="V303" s="35"/>
      <c r="W303" s="35"/>
      <c r="X303" s="35"/>
      <c r="Y303" s="35"/>
      <c r="Z303" s="35"/>
      <c r="AA303" s="5" t="s">
        <v>2310</v>
      </c>
      <c r="AB303" s="5" t="s">
        <v>6910</v>
      </c>
      <c r="AC303" s="34" t="s">
        <v>6911</v>
      </c>
      <c r="AD303" s="21">
        <v>1</v>
      </c>
    </row>
    <row r="304" spans="1:30" x14ac:dyDescent="0.3">
      <c r="A304" s="18" t="str">
        <f t="shared" ref="A304:B304" si="318">IF(AND(ISNUMBER(SEARCH("Yes",C304)),ISNUMBER(SEARCH("Yes",E304)),ISNUMBER(SEARCH("Yes",G304)),ISNUMBER(SEARCH("Yes",I304))),"Yes","No")</f>
        <v>No</v>
      </c>
      <c r="B304" s="18" t="str">
        <f t="shared" si="318"/>
        <v>No</v>
      </c>
      <c r="C304" s="15" t="str">
        <f t="shared" si="264"/>
        <v>No</v>
      </c>
      <c r="D304" s="18" t="str">
        <f t="shared" si="265"/>
        <v>No</v>
      </c>
      <c r="E304" s="18" t="str">
        <f t="shared" si="266"/>
        <v>No</v>
      </c>
      <c r="F304" s="18" t="str">
        <f t="shared" si="267"/>
        <v>No</v>
      </c>
      <c r="G304" s="18" t="str">
        <f t="shared" si="268"/>
        <v>No</v>
      </c>
      <c r="H304" s="18" t="str">
        <f t="shared" si="269"/>
        <v>No</v>
      </c>
      <c r="I304" s="18" t="str">
        <f t="shared" si="270"/>
        <v>Yes</v>
      </c>
      <c r="J304" s="18" t="str">
        <f t="shared" si="271"/>
        <v>Yes</v>
      </c>
      <c r="K304" s="21">
        <v>302</v>
      </c>
      <c r="L304" s="5" t="s">
        <v>940</v>
      </c>
      <c r="M304" s="5" t="s">
        <v>941</v>
      </c>
      <c r="N304" s="5" t="s">
        <v>2307</v>
      </c>
      <c r="O304" s="5" t="s">
        <v>152</v>
      </c>
      <c r="P304" s="5" t="s">
        <v>2392</v>
      </c>
      <c r="Q304" s="34" t="s">
        <v>3499</v>
      </c>
      <c r="R304" s="21">
        <v>1</v>
      </c>
      <c r="S304" s="35"/>
      <c r="T304" s="35"/>
      <c r="U304" s="35"/>
      <c r="V304" s="35"/>
      <c r="W304" s="35"/>
      <c r="X304" s="35"/>
      <c r="Y304" s="35"/>
      <c r="Z304" s="35"/>
      <c r="AA304" s="5" t="s">
        <v>2310</v>
      </c>
      <c r="AB304" s="5" t="s">
        <v>2669</v>
      </c>
      <c r="AC304" s="34" t="s">
        <v>2734</v>
      </c>
      <c r="AD304" s="21">
        <v>1</v>
      </c>
    </row>
    <row r="305" spans="1:30" x14ac:dyDescent="0.3">
      <c r="A305" s="18" t="str">
        <f t="shared" ref="A305:B305" si="319">IF(AND(ISNUMBER(SEARCH("Yes",C305)),ISNUMBER(SEARCH("Yes",E305)),ISNUMBER(SEARCH("Yes",G305)),ISNUMBER(SEARCH("Yes",I305))),"Yes","No")</f>
        <v>No</v>
      </c>
      <c r="B305" s="18" t="str">
        <f t="shared" si="319"/>
        <v>No</v>
      </c>
      <c r="C305" s="15" t="str">
        <f t="shared" si="264"/>
        <v>No</v>
      </c>
      <c r="D305" s="18" t="str">
        <f t="shared" si="265"/>
        <v>No</v>
      </c>
      <c r="E305" s="18" t="str">
        <f t="shared" si="266"/>
        <v>Yes</v>
      </c>
      <c r="F305" s="18" t="str">
        <f t="shared" si="267"/>
        <v>Yes</v>
      </c>
      <c r="G305" s="18" t="str">
        <f t="shared" si="268"/>
        <v>Yes</v>
      </c>
      <c r="H305" s="18" t="str">
        <f t="shared" si="269"/>
        <v>Yes</v>
      </c>
      <c r="I305" s="18" t="str">
        <f t="shared" si="270"/>
        <v>Yes</v>
      </c>
      <c r="J305" s="18" t="str">
        <f t="shared" si="271"/>
        <v>Yes</v>
      </c>
      <c r="K305" s="21">
        <v>303</v>
      </c>
      <c r="L305" s="5" t="s">
        <v>319</v>
      </c>
      <c r="M305" s="5" t="s">
        <v>320</v>
      </c>
      <c r="N305" s="5" t="s">
        <v>2307</v>
      </c>
      <c r="O305" s="5" t="s">
        <v>152</v>
      </c>
      <c r="P305" s="5" t="s">
        <v>4768</v>
      </c>
      <c r="Q305" s="34" t="s">
        <v>6912</v>
      </c>
      <c r="R305" s="21">
        <v>1</v>
      </c>
      <c r="S305" s="5" t="s">
        <v>24</v>
      </c>
      <c r="T305" s="5" t="s">
        <v>6913</v>
      </c>
      <c r="U305" s="34" t="s">
        <v>3503</v>
      </c>
      <c r="V305" s="21">
        <v>1</v>
      </c>
      <c r="W305" s="5" t="s">
        <v>2310</v>
      </c>
      <c r="X305" s="5" t="s">
        <v>6914</v>
      </c>
      <c r="Y305" s="34" t="s">
        <v>6915</v>
      </c>
      <c r="Z305" s="21">
        <v>1</v>
      </c>
      <c r="AA305" s="5" t="s">
        <v>2310</v>
      </c>
      <c r="AB305" s="5" t="s">
        <v>6916</v>
      </c>
      <c r="AC305" s="34" t="s">
        <v>6917</v>
      </c>
      <c r="AD305" s="21">
        <v>1</v>
      </c>
    </row>
    <row r="306" spans="1:30" x14ac:dyDescent="0.3">
      <c r="A306" s="18" t="str">
        <f t="shared" ref="A306:B306" si="320">IF(AND(ISNUMBER(SEARCH("Yes",C306)),ISNUMBER(SEARCH("Yes",E306)),ISNUMBER(SEARCH("Yes",G306)),ISNUMBER(SEARCH("Yes",I306))),"Yes","No")</f>
        <v>No</v>
      </c>
      <c r="B306" s="18" t="str">
        <f t="shared" si="320"/>
        <v>No</v>
      </c>
      <c r="C306" s="15" t="str">
        <f t="shared" si="264"/>
        <v>No</v>
      </c>
      <c r="D306" s="18" t="str">
        <f t="shared" si="265"/>
        <v>No</v>
      </c>
      <c r="E306" s="18" t="str">
        <f t="shared" si="266"/>
        <v>No</v>
      </c>
      <c r="F306" s="18" t="str">
        <f t="shared" si="267"/>
        <v>No</v>
      </c>
      <c r="G306" s="18" t="str">
        <f t="shared" si="268"/>
        <v>No</v>
      </c>
      <c r="H306" s="18" t="str">
        <f t="shared" si="269"/>
        <v>No</v>
      </c>
      <c r="I306" s="18" t="str">
        <f t="shared" si="270"/>
        <v>Yes</v>
      </c>
      <c r="J306" s="18" t="str">
        <f t="shared" si="271"/>
        <v>Yes</v>
      </c>
      <c r="K306" s="21">
        <v>304</v>
      </c>
      <c r="L306" s="5" t="s">
        <v>942</v>
      </c>
      <c r="M306" s="5" t="s">
        <v>943</v>
      </c>
      <c r="N306" s="5" t="s">
        <v>2307</v>
      </c>
      <c r="O306" s="5" t="s">
        <v>152</v>
      </c>
      <c r="P306" s="5" t="s">
        <v>3442</v>
      </c>
      <c r="Q306" s="34" t="s">
        <v>6918</v>
      </c>
      <c r="R306" s="21">
        <v>1</v>
      </c>
      <c r="S306" s="35"/>
      <c r="T306" s="35"/>
      <c r="U306" s="35"/>
      <c r="V306" s="35"/>
      <c r="W306" s="35"/>
      <c r="X306" s="35"/>
      <c r="Y306" s="35"/>
      <c r="Z306" s="35"/>
      <c r="AA306" s="5" t="s">
        <v>2310</v>
      </c>
      <c r="AB306" s="5" t="s">
        <v>2975</v>
      </c>
      <c r="AC306" s="34" t="s">
        <v>2976</v>
      </c>
      <c r="AD306" s="21">
        <v>1</v>
      </c>
    </row>
    <row r="307" spans="1:30" x14ac:dyDescent="0.3">
      <c r="A307" s="18" t="str">
        <f t="shared" ref="A307:B307" si="321">IF(AND(ISNUMBER(SEARCH("Yes",C307)),ISNUMBER(SEARCH("Yes",E307)),ISNUMBER(SEARCH("Yes",G307)),ISNUMBER(SEARCH("Yes",I307))),"Yes","No")</f>
        <v>No</v>
      </c>
      <c r="B307" s="18" t="str">
        <f t="shared" si="321"/>
        <v>No</v>
      </c>
      <c r="C307" s="15" t="str">
        <f t="shared" si="264"/>
        <v>No</v>
      </c>
      <c r="D307" s="18" t="str">
        <f t="shared" si="265"/>
        <v>No</v>
      </c>
      <c r="E307" s="18" t="str">
        <f t="shared" si="266"/>
        <v>No</v>
      </c>
      <c r="F307" s="18" t="str">
        <f t="shared" si="267"/>
        <v>No</v>
      </c>
      <c r="G307" s="18" t="str">
        <f t="shared" si="268"/>
        <v>No</v>
      </c>
      <c r="H307" s="18" t="str">
        <f t="shared" si="269"/>
        <v>No</v>
      </c>
      <c r="I307" s="18" t="str">
        <f t="shared" si="270"/>
        <v>Yes</v>
      </c>
      <c r="J307" s="18" t="str">
        <f t="shared" si="271"/>
        <v>Yes</v>
      </c>
      <c r="K307" s="21">
        <v>305</v>
      </c>
      <c r="L307" s="5" t="s">
        <v>944</v>
      </c>
      <c r="M307" s="5" t="s">
        <v>945</v>
      </c>
      <c r="N307" s="5" t="s">
        <v>2307</v>
      </c>
      <c r="O307" s="5" t="s">
        <v>152</v>
      </c>
      <c r="P307" s="5" t="s">
        <v>2317</v>
      </c>
      <c r="Q307" s="34" t="s">
        <v>4575</v>
      </c>
      <c r="R307" s="21">
        <v>1</v>
      </c>
      <c r="S307" s="35"/>
      <c r="T307" s="35"/>
      <c r="U307" s="35"/>
      <c r="V307" s="35"/>
      <c r="W307" s="35"/>
      <c r="X307" s="35"/>
      <c r="Y307" s="35"/>
      <c r="Z307" s="35"/>
      <c r="AA307" s="5" t="s">
        <v>2310</v>
      </c>
      <c r="AB307" s="5" t="s">
        <v>3944</v>
      </c>
      <c r="AC307" s="34" t="s">
        <v>3539</v>
      </c>
      <c r="AD307" s="21">
        <v>1</v>
      </c>
    </row>
    <row r="308" spans="1:30" x14ac:dyDescent="0.3">
      <c r="A308" s="18" t="str">
        <f t="shared" ref="A308:B308" si="322">IF(AND(ISNUMBER(SEARCH("Yes",C308)),ISNUMBER(SEARCH("Yes",E308)),ISNUMBER(SEARCH("Yes",G308)),ISNUMBER(SEARCH("Yes",I308))),"Yes","No")</f>
        <v>No</v>
      </c>
      <c r="B308" s="18" t="str">
        <f t="shared" si="322"/>
        <v>No</v>
      </c>
      <c r="C308" s="15" t="str">
        <f t="shared" si="264"/>
        <v>No</v>
      </c>
      <c r="D308" s="18" t="str">
        <f t="shared" si="265"/>
        <v>No</v>
      </c>
      <c r="E308" s="18" t="str">
        <f t="shared" si="266"/>
        <v>No</v>
      </c>
      <c r="F308" s="18" t="str">
        <f t="shared" si="267"/>
        <v>No</v>
      </c>
      <c r="G308" s="18" t="str">
        <f t="shared" si="268"/>
        <v>No</v>
      </c>
      <c r="H308" s="18" t="str">
        <f t="shared" si="269"/>
        <v>No</v>
      </c>
      <c r="I308" s="18" t="str">
        <f t="shared" si="270"/>
        <v>Yes</v>
      </c>
      <c r="J308" s="18" t="str">
        <f t="shared" si="271"/>
        <v>Yes</v>
      </c>
      <c r="K308" s="21">
        <v>306</v>
      </c>
      <c r="L308" s="5" t="s">
        <v>136</v>
      </c>
      <c r="M308" s="5" t="s">
        <v>409</v>
      </c>
      <c r="N308" s="5" t="s">
        <v>2307</v>
      </c>
      <c r="O308" s="5" t="s">
        <v>152</v>
      </c>
      <c r="P308" s="5" t="s">
        <v>2649</v>
      </c>
      <c r="Q308" s="34" t="s">
        <v>2650</v>
      </c>
      <c r="R308" s="21">
        <v>1</v>
      </c>
      <c r="S308" s="35"/>
      <c r="T308" s="35"/>
      <c r="U308" s="35"/>
      <c r="V308" s="35"/>
      <c r="W308" s="35"/>
      <c r="X308" s="35"/>
      <c r="Y308" s="35"/>
      <c r="Z308" s="35"/>
      <c r="AA308" s="5" t="s">
        <v>2310</v>
      </c>
      <c r="AB308" s="5" t="s">
        <v>6919</v>
      </c>
      <c r="AC308" s="34" t="s">
        <v>6920</v>
      </c>
      <c r="AD308" s="21">
        <v>1</v>
      </c>
    </row>
    <row r="309" spans="1:30" x14ac:dyDescent="0.3">
      <c r="A309" s="18" t="str">
        <f t="shared" ref="A309:B309" si="323">IF(AND(ISNUMBER(SEARCH("Yes",C309)),ISNUMBER(SEARCH("Yes",E309)),ISNUMBER(SEARCH("Yes",G309)),ISNUMBER(SEARCH("Yes",I309))),"Yes","No")</f>
        <v>Yes</v>
      </c>
      <c r="B309" s="18" t="str">
        <f t="shared" si="323"/>
        <v>Yes</v>
      </c>
      <c r="C309" s="15" t="str">
        <f t="shared" si="264"/>
        <v>Yes</v>
      </c>
      <c r="D309" s="18" t="str">
        <f t="shared" si="265"/>
        <v>Yes</v>
      </c>
      <c r="E309" s="18" t="str">
        <f t="shared" si="266"/>
        <v>Yes</v>
      </c>
      <c r="F309" s="18" t="str">
        <f t="shared" si="267"/>
        <v>Yes</v>
      </c>
      <c r="G309" s="18" t="str">
        <f t="shared" si="268"/>
        <v>Yes</v>
      </c>
      <c r="H309" s="18" t="str">
        <f t="shared" si="269"/>
        <v>Yes</v>
      </c>
      <c r="I309" s="18" t="str">
        <f t="shared" si="270"/>
        <v>Yes</v>
      </c>
      <c r="J309" s="18" t="str">
        <f t="shared" si="271"/>
        <v>Yes</v>
      </c>
      <c r="K309" s="21">
        <v>307</v>
      </c>
      <c r="L309" s="5" t="s">
        <v>229</v>
      </c>
      <c r="M309" s="5" t="s">
        <v>230</v>
      </c>
      <c r="N309" s="5" t="s">
        <v>2307</v>
      </c>
      <c r="O309" s="5" t="s">
        <v>2310</v>
      </c>
      <c r="P309" s="5" t="s">
        <v>6921</v>
      </c>
      <c r="Q309" s="34" t="s">
        <v>6922</v>
      </c>
      <c r="R309" s="21">
        <v>1</v>
      </c>
      <c r="S309" s="5" t="s">
        <v>2310</v>
      </c>
      <c r="T309" s="5" t="s">
        <v>6923</v>
      </c>
      <c r="U309" s="34" t="s">
        <v>6924</v>
      </c>
      <c r="V309" s="21">
        <v>1</v>
      </c>
      <c r="W309" s="5" t="s">
        <v>2310</v>
      </c>
      <c r="X309" s="5" t="s">
        <v>6925</v>
      </c>
      <c r="Y309" s="34" t="s">
        <v>6926</v>
      </c>
      <c r="Z309" s="21">
        <v>1</v>
      </c>
      <c r="AA309" s="5" t="s">
        <v>2310</v>
      </c>
      <c r="AB309" s="5" t="s">
        <v>2547</v>
      </c>
      <c r="AC309" s="34" t="s">
        <v>2862</v>
      </c>
      <c r="AD309" s="21">
        <v>1</v>
      </c>
    </row>
    <row r="310" spans="1:30" x14ac:dyDescent="0.3">
      <c r="A310" s="18" t="str">
        <f t="shared" ref="A310:B310" si="324">IF(AND(ISNUMBER(SEARCH("Yes",C310)),ISNUMBER(SEARCH("Yes",E310)),ISNUMBER(SEARCH("Yes",G310)),ISNUMBER(SEARCH("Yes",I310))),"Yes","No")</f>
        <v>No</v>
      </c>
      <c r="B310" s="18" t="str">
        <f t="shared" si="324"/>
        <v>No</v>
      </c>
      <c r="C310" s="15" t="str">
        <f t="shared" si="264"/>
        <v>No</v>
      </c>
      <c r="D310" s="18" t="str">
        <f t="shared" si="265"/>
        <v>No</v>
      </c>
      <c r="E310" s="18" t="str">
        <f t="shared" si="266"/>
        <v>No</v>
      </c>
      <c r="F310" s="18" t="str">
        <f t="shared" si="267"/>
        <v>No</v>
      </c>
      <c r="G310" s="18" t="str">
        <f t="shared" si="268"/>
        <v>No</v>
      </c>
      <c r="H310" s="18" t="str">
        <f t="shared" si="269"/>
        <v>No</v>
      </c>
      <c r="I310" s="18" t="str">
        <f t="shared" si="270"/>
        <v>Yes</v>
      </c>
      <c r="J310" s="18" t="str">
        <f t="shared" si="271"/>
        <v>Yes</v>
      </c>
      <c r="K310" s="21">
        <v>308</v>
      </c>
      <c r="L310" s="5" t="s">
        <v>946</v>
      </c>
      <c r="M310" s="5" t="s">
        <v>3521</v>
      </c>
      <c r="N310" s="5" t="s">
        <v>2307</v>
      </c>
      <c r="O310" s="5" t="s">
        <v>152</v>
      </c>
      <c r="P310" s="5" t="s">
        <v>3308</v>
      </c>
      <c r="Q310" s="34" t="s">
        <v>6927</v>
      </c>
      <c r="R310" s="21">
        <v>1</v>
      </c>
      <c r="S310" s="35"/>
      <c r="T310" s="35"/>
      <c r="U310" s="35"/>
      <c r="V310" s="35"/>
      <c r="W310" s="35"/>
      <c r="X310" s="35"/>
      <c r="Y310" s="35"/>
      <c r="Z310" s="35"/>
      <c r="AA310" s="5" t="s">
        <v>2310</v>
      </c>
      <c r="AB310" s="5" t="s">
        <v>3523</v>
      </c>
      <c r="AC310" s="34" t="s">
        <v>3524</v>
      </c>
      <c r="AD310" s="21">
        <v>1</v>
      </c>
    </row>
    <row r="311" spans="1:30" x14ac:dyDescent="0.3">
      <c r="A311" s="18" t="str">
        <f t="shared" ref="A311:B311" si="325">IF(AND(ISNUMBER(SEARCH("Yes",C311)),ISNUMBER(SEARCH("Yes",E311)),ISNUMBER(SEARCH("Yes",G311)),ISNUMBER(SEARCH("Yes",I311))),"Yes","No")</f>
        <v>No</v>
      </c>
      <c r="B311" s="18" t="str">
        <f t="shared" si="325"/>
        <v>No</v>
      </c>
      <c r="C311" s="15" t="str">
        <f t="shared" si="264"/>
        <v>No</v>
      </c>
      <c r="D311" s="18" t="str">
        <f t="shared" si="265"/>
        <v>No</v>
      </c>
      <c r="E311" s="18" t="str">
        <f t="shared" si="266"/>
        <v>No</v>
      </c>
      <c r="F311" s="18" t="str">
        <f t="shared" si="267"/>
        <v>No</v>
      </c>
      <c r="G311" s="18" t="str">
        <f t="shared" si="268"/>
        <v>No</v>
      </c>
      <c r="H311" s="18" t="str">
        <f t="shared" si="269"/>
        <v>No</v>
      </c>
      <c r="I311" s="18" t="str">
        <f t="shared" si="270"/>
        <v>Yes</v>
      </c>
      <c r="J311" s="18" t="str">
        <f t="shared" si="271"/>
        <v>Yes</v>
      </c>
      <c r="K311" s="21">
        <v>309</v>
      </c>
      <c r="L311" s="5" t="s">
        <v>948</v>
      </c>
      <c r="M311" s="5" t="s">
        <v>949</v>
      </c>
      <c r="N311" s="5" t="s">
        <v>2307</v>
      </c>
      <c r="O311" s="5" t="s">
        <v>152</v>
      </c>
      <c r="P311" s="5" t="s">
        <v>4568</v>
      </c>
      <c r="Q311" s="34" t="s">
        <v>3525</v>
      </c>
      <c r="R311" s="21">
        <v>1</v>
      </c>
      <c r="S311" s="35"/>
      <c r="T311" s="35"/>
      <c r="U311" s="35"/>
      <c r="V311" s="35"/>
      <c r="W311" s="35"/>
      <c r="X311" s="35"/>
      <c r="Y311" s="35"/>
      <c r="Z311" s="35"/>
      <c r="AA311" s="5" t="s">
        <v>2310</v>
      </c>
      <c r="AB311" s="5" t="s">
        <v>6928</v>
      </c>
      <c r="AC311" s="34" t="s">
        <v>6929</v>
      </c>
      <c r="AD311" s="21">
        <v>1</v>
      </c>
    </row>
    <row r="312" spans="1:30" x14ac:dyDescent="0.3">
      <c r="A312" s="18" t="str">
        <f t="shared" ref="A312:B312" si="326">IF(AND(ISNUMBER(SEARCH("Yes",C312)),ISNUMBER(SEARCH("Yes",E312)),ISNUMBER(SEARCH("Yes",G312)),ISNUMBER(SEARCH("Yes",I312))),"Yes","No")</f>
        <v>No</v>
      </c>
      <c r="B312" s="18" t="str">
        <f t="shared" si="326"/>
        <v>No</v>
      </c>
      <c r="C312" s="15" t="str">
        <f t="shared" si="264"/>
        <v>No</v>
      </c>
      <c r="D312" s="18" t="str">
        <f t="shared" si="265"/>
        <v>No</v>
      </c>
      <c r="E312" s="18" t="str">
        <f t="shared" si="266"/>
        <v>No</v>
      </c>
      <c r="F312" s="18" t="str">
        <f t="shared" si="267"/>
        <v>No</v>
      </c>
      <c r="G312" s="18" t="str">
        <f t="shared" si="268"/>
        <v>No</v>
      </c>
      <c r="H312" s="18" t="str">
        <f t="shared" si="269"/>
        <v>No</v>
      </c>
      <c r="I312" s="18" t="str">
        <f t="shared" si="270"/>
        <v>Yes</v>
      </c>
      <c r="J312" s="18" t="str">
        <f t="shared" si="271"/>
        <v>Yes</v>
      </c>
      <c r="K312" s="21">
        <v>310</v>
      </c>
      <c r="L312" s="5" t="s">
        <v>950</v>
      </c>
      <c r="M312" s="5" t="s">
        <v>951</v>
      </c>
      <c r="N312" s="5" t="s">
        <v>2307</v>
      </c>
      <c r="O312" s="5" t="s">
        <v>152</v>
      </c>
      <c r="P312" s="5" t="s">
        <v>2664</v>
      </c>
      <c r="Q312" s="34" t="s">
        <v>6930</v>
      </c>
      <c r="R312" s="21">
        <v>1</v>
      </c>
      <c r="S312" s="35"/>
      <c r="T312" s="35"/>
      <c r="U312" s="35"/>
      <c r="V312" s="35"/>
      <c r="W312" s="35"/>
      <c r="X312" s="35"/>
      <c r="Y312" s="35"/>
      <c r="Z312" s="35"/>
      <c r="AA312" s="5" t="s">
        <v>24</v>
      </c>
      <c r="AB312" s="5" t="s">
        <v>3197</v>
      </c>
      <c r="AC312" s="34" t="s">
        <v>3198</v>
      </c>
      <c r="AD312" s="21">
        <v>1</v>
      </c>
    </row>
    <row r="313" spans="1:30" x14ac:dyDescent="0.3">
      <c r="A313" s="18" t="str">
        <f t="shared" ref="A313:B313" si="327">IF(AND(ISNUMBER(SEARCH("Yes",C313)),ISNUMBER(SEARCH("Yes",E313)),ISNUMBER(SEARCH("Yes",G313)),ISNUMBER(SEARCH("Yes",I313))),"Yes","No")</f>
        <v>No</v>
      </c>
      <c r="B313" s="18" t="str">
        <f t="shared" si="327"/>
        <v>Yes</v>
      </c>
      <c r="C313" s="15" t="str">
        <f t="shared" si="264"/>
        <v>Yes</v>
      </c>
      <c r="D313" s="18" t="str">
        <f t="shared" si="265"/>
        <v>Yes</v>
      </c>
      <c r="E313" s="18" t="str">
        <f t="shared" si="266"/>
        <v>Yes</v>
      </c>
      <c r="F313" s="18" t="str">
        <f t="shared" si="267"/>
        <v>Yes</v>
      </c>
      <c r="G313" s="18" t="str">
        <f t="shared" si="268"/>
        <v>No</v>
      </c>
      <c r="H313" s="18" t="str">
        <f t="shared" si="269"/>
        <v>Yes</v>
      </c>
      <c r="I313" s="18" t="str">
        <f t="shared" si="270"/>
        <v>Yes</v>
      </c>
      <c r="J313" s="18" t="str">
        <f t="shared" si="271"/>
        <v>Yes</v>
      </c>
      <c r="K313" s="21">
        <v>311</v>
      </c>
      <c r="L313" s="5" t="s">
        <v>92</v>
      </c>
      <c r="M313" s="5" t="s">
        <v>3529</v>
      </c>
      <c r="N313" s="5" t="s">
        <v>2307</v>
      </c>
      <c r="O313" s="5" t="s">
        <v>24</v>
      </c>
      <c r="P313" s="5" t="s">
        <v>6931</v>
      </c>
      <c r="Q313" s="34" t="s">
        <v>6932</v>
      </c>
      <c r="R313" s="21">
        <v>1</v>
      </c>
      <c r="S313" s="5" t="s">
        <v>24</v>
      </c>
      <c r="T313" s="5" t="s">
        <v>6933</v>
      </c>
      <c r="U313" s="34" t="s">
        <v>6934</v>
      </c>
      <c r="V313" s="21">
        <v>1</v>
      </c>
      <c r="W313" s="5" t="s">
        <v>152</v>
      </c>
      <c r="X313" s="5" t="s">
        <v>6935</v>
      </c>
      <c r="Y313" s="34" t="s">
        <v>6936</v>
      </c>
      <c r="Z313" s="21">
        <v>1</v>
      </c>
      <c r="AA313" s="5" t="s">
        <v>24</v>
      </c>
      <c r="AB313" s="5" t="s">
        <v>3534</v>
      </c>
      <c r="AC313" s="34" t="s">
        <v>3535</v>
      </c>
      <c r="AD313" s="21">
        <v>1</v>
      </c>
    </row>
    <row r="314" spans="1:30" x14ac:dyDescent="0.3">
      <c r="A314" s="18" t="str">
        <f t="shared" ref="A314:B314" si="328">IF(AND(ISNUMBER(SEARCH("Yes",C314)),ISNUMBER(SEARCH("Yes",E314)),ISNUMBER(SEARCH("Yes",G314)),ISNUMBER(SEARCH("Yes",I314))),"Yes","No")</f>
        <v>No</v>
      </c>
      <c r="B314" s="18" t="str">
        <f t="shared" si="328"/>
        <v>No</v>
      </c>
      <c r="C314" s="15" t="str">
        <f t="shared" si="264"/>
        <v>No</v>
      </c>
      <c r="D314" s="18" t="str">
        <f t="shared" si="265"/>
        <v>No</v>
      </c>
      <c r="E314" s="18" t="str">
        <f t="shared" si="266"/>
        <v>No</v>
      </c>
      <c r="F314" s="18" t="str">
        <f t="shared" si="267"/>
        <v>No</v>
      </c>
      <c r="G314" s="18" t="str">
        <f t="shared" si="268"/>
        <v>No</v>
      </c>
      <c r="H314" s="18" t="str">
        <f t="shared" si="269"/>
        <v>No</v>
      </c>
      <c r="I314" s="18" t="str">
        <f t="shared" si="270"/>
        <v>Yes</v>
      </c>
      <c r="J314" s="18" t="str">
        <f t="shared" si="271"/>
        <v>Yes</v>
      </c>
      <c r="K314" s="21">
        <v>312</v>
      </c>
      <c r="L314" s="5" t="s">
        <v>952</v>
      </c>
      <c r="M314" s="5" t="s">
        <v>953</v>
      </c>
      <c r="N314" s="5" t="s">
        <v>2307</v>
      </c>
      <c r="O314" s="5" t="s">
        <v>152</v>
      </c>
      <c r="P314" s="5" t="s">
        <v>2667</v>
      </c>
      <c r="Q314" s="34" t="s">
        <v>6937</v>
      </c>
      <c r="R314" s="21">
        <v>1</v>
      </c>
      <c r="S314" s="35"/>
      <c r="T314" s="35"/>
      <c r="U314" s="35"/>
      <c r="V314" s="35"/>
      <c r="W314" s="35"/>
      <c r="X314" s="35"/>
      <c r="Y314" s="35"/>
      <c r="Z314" s="35"/>
      <c r="AA314" s="5" t="s">
        <v>2310</v>
      </c>
      <c r="AB314" s="5" t="s">
        <v>6938</v>
      </c>
      <c r="AC314" s="34" t="s">
        <v>6939</v>
      </c>
      <c r="AD314" s="21">
        <v>1</v>
      </c>
    </row>
    <row r="315" spans="1:30" x14ac:dyDescent="0.3">
      <c r="A315" s="18" t="str">
        <f t="shared" ref="A315:B315" si="329">IF(AND(ISNUMBER(SEARCH("Yes",C315)),ISNUMBER(SEARCH("Yes",E315)),ISNUMBER(SEARCH("Yes",G315)),ISNUMBER(SEARCH("Yes",I315))),"Yes","No")</f>
        <v>No</v>
      </c>
      <c r="B315" s="18" t="str">
        <f t="shared" si="329"/>
        <v>No</v>
      </c>
      <c r="C315" s="15" t="str">
        <f t="shared" si="264"/>
        <v>No</v>
      </c>
      <c r="D315" s="18" t="str">
        <f t="shared" si="265"/>
        <v>No</v>
      </c>
      <c r="E315" s="18" t="str">
        <f t="shared" si="266"/>
        <v>No</v>
      </c>
      <c r="F315" s="18" t="str">
        <f t="shared" si="267"/>
        <v>No</v>
      </c>
      <c r="G315" s="18" t="str">
        <f t="shared" si="268"/>
        <v>No</v>
      </c>
      <c r="H315" s="18" t="str">
        <f t="shared" si="269"/>
        <v>No</v>
      </c>
      <c r="I315" s="18" t="str">
        <f t="shared" si="270"/>
        <v>Yes</v>
      </c>
      <c r="J315" s="18" t="str">
        <f t="shared" si="271"/>
        <v>Yes</v>
      </c>
      <c r="K315" s="21">
        <v>313</v>
      </c>
      <c r="L315" s="5" t="s">
        <v>954</v>
      </c>
      <c r="M315" s="5" t="s">
        <v>955</v>
      </c>
      <c r="N315" s="5" t="s">
        <v>2307</v>
      </c>
      <c r="O315" s="5" t="s">
        <v>152</v>
      </c>
      <c r="P315" s="5" t="s">
        <v>2427</v>
      </c>
      <c r="Q315" s="34" t="s">
        <v>6940</v>
      </c>
      <c r="R315" s="21">
        <v>1</v>
      </c>
      <c r="S315" s="35"/>
      <c r="T315" s="35"/>
      <c r="U315" s="35"/>
      <c r="V315" s="35"/>
      <c r="W315" s="35"/>
      <c r="X315" s="35"/>
      <c r="Y315" s="35"/>
      <c r="Z315" s="35"/>
      <c r="AA315" s="5" t="s">
        <v>24</v>
      </c>
      <c r="AB315" s="5" t="s">
        <v>3083</v>
      </c>
      <c r="AC315" s="34" t="s">
        <v>2734</v>
      </c>
      <c r="AD315" s="21">
        <v>1</v>
      </c>
    </row>
    <row r="316" spans="1:30" x14ac:dyDescent="0.3">
      <c r="A316" s="18" t="str">
        <f t="shared" ref="A316:B316" si="330">IF(AND(ISNUMBER(SEARCH("Yes",C316)),ISNUMBER(SEARCH("Yes",E316)),ISNUMBER(SEARCH("Yes",G316)),ISNUMBER(SEARCH("Yes",I316))),"Yes","No")</f>
        <v>No</v>
      </c>
      <c r="B316" s="18" t="str">
        <f t="shared" si="330"/>
        <v>No</v>
      </c>
      <c r="C316" s="15" t="str">
        <f t="shared" si="264"/>
        <v>No</v>
      </c>
      <c r="D316" s="18" t="str">
        <f t="shared" si="265"/>
        <v>No</v>
      </c>
      <c r="E316" s="18" t="str">
        <f t="shared" si="266"/>
        <v>No</v>
      </c>
      <c r="F316" s="18" t="str">
        <f t="shared" si="267"/>
        <v>No</v>
      </c>
      <c r="G316" s="18" t="str">
        <f t="shared" si="268"/>
        <v>No</v>
      </c>
      <c r="H316" s="18" t="str">
        <f t="shared" si="269"/>
        <v>No</v>
      </c>
      <c r="I316" s="18" t="str">
        <f t="shared" si="270"/>
        <v>Yes</v>
      </c>
      <c r="J316" s="18" t="str">
        <f t="shared" si="271"/>
        <v>Yes</v>
      </c>
      <c r="K316" s="21">
        <v>314</v>
      </c>
      <c r="L316" s="5" t="s">
        <v>956</v>
      </c>
      <c r="M316" s="5" t="s">
        <v>957</v>
      </c>
      <c r="N316" s="5" t="s">
        <v>2307</v>
      </c>
      <c r="O316" s="5" t="s">
        <v>152</v>
      </c>
      <c r="P316" s="5" t="s">
        <v>3308</v>
      </c>
      <c r="Q316" s="34" t="s">
        <v>6941</v>
      </c>
      <c r="R316" s="21">
        <v>1</v>
      </c>
      <c r="S316" s="35"/>
      <c r="T316" s="35"/>
      <c r="U316" s="35"/>
      <c r="V316" s="35"/>
      <c r="W316" s="35"/>
      <c r="X316" s="35"/>
      <c r="Y316" s="35"/>
      <c r="Z316" s="35"/>
      <c r="AA316" s="5" t="s">
        <v>24</v>
      </c>
      <c r="AB316" s="5" t="s">
        <v>6942</v>
      </c>
      <c r="AC316" s="34" t="s">
        <v>2734</v>
      </c>
      <c r="AD316" s="21">
        <v>1</v>
      </c>
    </row>
    <row r="317" spans="1:30" x14ac:dyDescent="0.3">
      <c r="A317" s="18" t="str">
        <f t="shared" ref="A317:B317" si="331">IF(AND(ISNUMBER(SEARCH("Yes",C317)),ISNUMBER(SEARCH("Yes",E317)),ISNUMBER(SEARCH("Yes",G317)),ISNUMBER(SEARCH("Yes",I317))),"Yes","No")</f>
        <v>No</v>
      </c>
      <c r="B317" s="18" t="str">
        <f t="shared" si="331"/>
        <v>No</v>
      </c>
      <c r="C317" s="15" t="str">
        <f t="shared" si="264"/>
        <v>No</v>
      </c>
      <c r="D317" s="18" t="str">
        <f t="shared" si="265"/>
        <v>No</v>
      </c>
      <c r="E317" s="18" t="str">
        <f t="shared" si="266"/>
        <v>No</v>
      </c>
      <c r="F317" s="18" t="str">
        <f t="shared" si="267"/>
        <v>No</v>
      </c>
      <c r="G317" s="18" t="str">
        <f t="shared" si="268"/>
        <v>No</v>
      </c>
      <c r="H317" s="18" t="str">
        <f t="shared" si="269"/>
        <v>No</v>
      </c>
      <c r="I317" s="18" t="str">
        <f t="shared" si="270"/>
        <v>Yes</v>
      </c>
      <c r="J317" s="18" t="str">
        <f t="shared" si="271"/>
        <v>Yes</v>
      </c>
      <c r="K317" s="21">
        <v>315</v>
      </c>
      <c r="L317" s="5" t="s">
        <v>958</v>
      </c>
      <c r="M317" s="5" t="s">
        <v>959</v>
      </c>
      <c r="N317" s="5" t="s">
        <v>2307</v>
      </c>
      <c r="O317" s="5" t="s">
        <v>152</v>
      </c>
      <c r="P317" s="5" t="s">
        <v>2321</v>
      </c>
      <c r="Q317" s="34" t="s">
        <v>6943</v>
      </c>
      <c r="R317" s="21">
        <v>1</v>
      </c>
      <c r="S317" s="35"/>
      <c r="T317" s="35"/>
      <c r="U317" s="35"/>
      <c r="V317" s="35"/>
      <c r="W317" s="35"/>
      <c r="X317" s="35"/>
      <c r="Y317" s="35"/>
      <c r="Z317" s="35"/>
      <c r="AA317" s="5" t="s">
        <v>2310</v>
      </c>
      <c r="AB317" s="5" t="s">
        <v>6944</v>
      </c>
      <c r="AC317" s="34" t="s">
        <v>6945</v>
      </c>
      <c r="AD317" s="21">
        <v>1</v>
      </c>
    </row>
    <row r="318" spans="1:30" x14ac:dyDescent="0.3">
      <c r="A318" s="18" t="str">
        <f t="shared" ref="A318:B318" si="332">IF(AND(ISNUMBER(SEARCH("Yes",C318)),ISNUMBER(SEARCH("Yes",E318)),ISNUMBER(SEARCH("Yes",G318)),ISNUMBER(SEARCH("Yes",I318))),"Yes","No")</f>
        <v>No</v>
      </c>
      <c r="B318" s="18" t="str">
        <f t="shared" si="332"/>
        <v>No</v>
      </c>
      <c r="C318" s="15" t="str">
        <f t="shared" si="264"/>
        <v>No</v>
      </c>
      <c r="D318" s="18" t="str">
        <f t="shared" si="265"/>
        <v>No</v>
      </c>
      <c r="E318" s="18" t="str">
        <f t="shared" si="266"/>
        <v>No</v>
      </c>
      <c r="F318" s="18" t="str">
        <f t="shared" si="267"/>
        <v>No</v>
      </c>
      <c r="G318" s="18" t="str">
        <f t="shared" si="268"/>
        <v>No</v>
      </c>
      <c r="H318" s="18" t="str">
        <f t="shared" si="269"/>
        <v>No</v>
      </c>
      <c r="I318" s="18" t="str">
        <f t="shared" si="270"/>
        <v>Yes</v>
      </c>
      <c r="J318" s="18" t="str">
        <f t="shared" si="271"/>
        <v>Yes</v>
      </c>
      <c r="K318" s="21">
        <v>316</v>
      </c>
      <c r="L318" s="5" t="s">
        <v>960</v>
      </c>
      <c r="M318" s="5" t="s">
        <v>961</v>
      </c>
      <c r="N318" s="5" t="s">
        <v>2307</v>
      </c>
      <c r="O318" s="5" t="s">
        <v>152</v>
      </c>
      <c r="P318" s="5" t="s">
        <v>6946</v>
      </c>
      <c r="Q318" s="34" t="s">
        <v>6947</v>
      </c>
      <c r="R318" s="21">
        <v>1</v>
      </c>
      <c r="S318" s="35"/>
      <c r="T318" s="35"/>
      <c r="U318" s="35"/>
      <c r="V318" s="35"/>
      <c r="W318" s="35"/>
      <c r="X318" s="35"/>
      <c r="Y318" s="35"/>
      <c r="Z318" s="35"/>
      <c r="AA318" s="5" t="s">
        <v>2310</v>
      </c>
      <c r="AB318" s="5" t="s">
        <v>4605</v>
      </c>
      <c r="AC318" s="34" t="s">
        <v>6948</v>
      </c>
      <c r="AD318" s="21">
        <v>1</v>
      </c>
    </row>
    <row r="319" spans="1:30" x14ac:dyDescent="0.3">
      <c r="A319" s="18" t="str">
        <f t="shared" ref="A319:B319" si="333">IF(AND(ISNUMBER(SEARCH("Yes",C319)),ISNUMBER(SEARCH("Yes",E319)),ISNUMBER(SEARCH("Yes",G319)),ISNUMBER(SEARCH("Yes",I319))),"Yes","No")</f>
        <v>No</v>
      </c>
      <c r="B319" s="18" t="str">
        <f t="shared" si="333"/>
        <v>No</v>
      </c>
      <c r="C319" s="15" t="str">
        <f t="shared" si="264"/>
        <v>No</v>
      </c>
      <c r="D319" s="18" t="str">
        <f t="shared" si="265"/>
        <v>No</v>
      </c>
      <c r="E319" s="18" t="str">
        <f t="shared" si="266"/>
        <v>No</v>
      </c>
      <c r="F319" s="18" t="str">
        <f t="shared" si="267"/>
        <v>No</v>
      </c>
      <c r="G319" s="18" t="str">
        <f t="shared" si="268"/>
        <v>No</v>
      </c>
      <c r="H319" s="18" t="str">
        <f t="shared" si="269"/>
        <v>No</v>
      </c>
      <c r="I319" s="18" t="str">
        <f t="shared" si="270"/>
        <v>Yes</v>
      </c>
      <c r="J319" s="18" t="str">
        <f t="shared" si="271"/>
        <v>Yes</v>
      </c>
      <c r="K319" s="21">
        <v>317</v>
      </c>
      <c r="L319" s="5" t="s">
        <v>962</v>
      </c>
      <c r="M319" s="5" t="s">
        <v>963</v>
      </c>
      <c r="N319" s="5" t="s">
        <v>2307</v>
      </c>
      <c r="O319" s="5" t="s">
        <v>152</v>
      </c>
      <c r="P319" s="5" t="s">
        <v>2667</v>
      </c>
      <c r="Q319" s="34" t="s">
        <v>3550</v>
      </c>
      <c r="R319" s="21">
        <v>1</v>
      </c>
      <c r="S319" s="35"/>
      <c r="T319" s="35"/>
      <c r="U319" s="35"/>
      <c r="V319" s="35"/>
      <c r="W319" s="35"/>
      <c r="X319" s="35"/>
      <c r="Y319" s="35"/>
      <c r="Z319" s="35"/>
      <c r="AA319" s="5" t="s">
        <v>24</v>
      </c>
      <c r="AB319" s="5" t="s">
        <v>6949</v>
      </c>
      <c r="AC319" s="34" t="s">
        <v>6950</v>
      </c>
      <c r="AD319" s="21">
        <v>1</v>
      </c>
    </row>
    <row r="320" spans="1:30" x14ac:dyDescent="0.3">
      <c r="A320" s="18" t="str">
        <f t="shared" ref="A320:B320" si="334">IF(AND(ISNUMBER(SEARCH("Yes",C320)),ISNUMBER(SEARCH("Yes",E320)),ISNUMBER(SEARCH("Yes",G320)),ISNUMBER(SEARCH("Yes",I320))),"Yes","No")</f>
        <v>No</v>
      </c>
      <c r="B320" s="18" t="str">
        <f t="shared" si="334"/>
        <v>No</v>
      </c>
      <c r="C320" s="15" t="str">
        <f t="shared" si="264"/>
        <v>No</v>
      </c>
      <c r="D320" s="18" t="str">
        <f t="shared" si="265"/>
        <v>No</v>
      </c>
      <c r="E320" s="18" t="str">
        <f t="shared" si="266"/>
        <v>No</v>
      </c>
      <c r="F320" s="18" t="str">
        <f t="shared" si="267"/>
        <v>No</v>
      </c>
      <c r="G320" s="18" t="str">
        <f t="shared" si="268"/>
        <v>No</v>
      </c>
      <c r="H320" s="18" t="str">
        <f t="shared" si="269"/>
        <v>No</v>
      </c>
      <c r="I320" s="18" t="str">
        <f t="shared" si="270"/>
        <v>Yes</v>
      </c>
      <c r="J320" s="18" t="str">
        <f t="shared" si="271"/>
        <v>Yes</v>
      </c>
      <c r="K320" s="21">
        <v>318</v>
      </c>
      <c r="L320" s="5" t="s">
        <v>964</v>
      </c>
      <c r="M320" s="5" t="s">
        <v>3553</v>
      </c>
      <c r="N320" s="5" t="s">
        <v>2307</v>
      </c>
      <c r="O320" s="5" t="s">
        <v>152</v>
      </c>
      <c r="P320" s="5" t="s">
        <v>2739</v>
      </c>
      <c r="Q320" s="34" t="s">
        <v>6951</v>
      </c>
      <c r="R320" s="21">
        <v>1</v>
      </c>
      <c r="S320" s="35"/>
      <c r="T320" s="35"/>
      <c r="U320" s="35"/>
      <c r="V320" s="35"/>
      <c r="W320" s="35"/>
      <c r="X320" s="35"/>
      <c r="Y320" s="35"/>
      <c r="Z320" s="35"/>
      <c r="AA320" s="5" t="s">
        <v>2310</v>
      </c>
      <c r="AB320" s="5" t="s">
        <v>6952</v>
      </c>
      <c r="AC320" s="34" t="s">
        <v>6953</v>
      </c>
      <c r="AD320" s="21">
        <v>1</v>
      </c>
    </row>
    <row r="321" spans="1:30" x14ac:dyDescent="0.3">
      <c r="A321" s="18" t="str">
        <f t="shared" ref="A321:B321" si="335">IF(AND(ISNUMBER(SEARCH("Yes",C321)),ISNUMBER(SEARCH("Yes",E321)),ISNUMBER(SEARCH("Yes",G321)),ISNUMBER(SEARCH("Yes",I321))),"Yes","No")</f>
        <v>No</v>
      </c>
      <c r="B321" s="18" t="str">
        <f t="shared" si="335"/>
        <v>No</v>
      </c>
      <c r="C321" s="15" t="str">
        <f t="shared" si="264"/>
        <v>No</v>
      </c>
      <c r="D321" s="18" t="str">
        <f t="shared" si="265"/>
        <v>No</v>
      </c>
      <c r="E321" s="18" t="str">
        <f t="shared" si="266"/>
        <v>No</v>
      </c>
      <c r="F321" s="18" t="str">
        <f t="shared" si="267"/>
        <v>No</v>
      </c>
      <c r="G321" s="18" t="str">
        <f t="shared" si="268"/>
        <v>No</v>
      </c>
      <c r="H321" s="18" t="str">
        <f t="shared" si="269"/>
        <v>No</v>
      </c>
      <c r="I321" s="18" t="str">
        <f t="shared" si="270"/>
        <v>Yes</v>
      </c>
      <c r="J321" s="18" t="str">
        <f t="shared" si="271"/>
        <v>Yes</v>
      </c>
      <c r="K321" s="21">
        <v>319</v>
      </c>
      <c r="L321" s="5" t="s">
        <v>966</v>
      </c>
      <c r="M321" s="5" t="s">
        <v>967</v>
      </c>
      <c r="N321" s="5" t="s">
        <v>2307</v>
      </c>
      <c r="O321" s="5" t="s">
        <v>152</v>
      </c>
      <c r="P321" s="5" t="s">
        <v>2724</v>
      </c>
      <c r="Q321" s="34" t="s">
        <v>6954</v>
      </c>
      <c r="R321" s="21">
        <v>1</v>
      </c>
      <c r="S321" s="35"/>
      <c r="T321" s="35"/>
      <c r="U321" s="35"/>
      <c r="V321" s="35"/>
      <c r="W321" s="35"/>
      <c r="X321" s="35"/>
      <c r="Y321" s="35"/>
      <c r="Z321" s="35"/>
      <c r="AA321" s="5" t="s">
        <v>2310</v>
      </c>
      <c r="AB321" s="5" t="s">
        <v>3294</v>
      </c>
      <c r="AC321" s="34" t="s">
        <v>3819</v>
      </c>
      <c r="AD321" s="21">
        <v>1</v>
      </c>
    </row>
    <row r="322" spans="1:30" x14ac:dyDescent="0.3">
      <c r="A322" s="18" t="str">
        <f t="shared" ref="A322:B322" si="336">IF(AND(ISNUMBER(SEARCH("Yes",C322)),ISNUMBER(SEARCH("Yes",E322)),ISNUMBER(SEARCH("Yes",G322)),ISNUMBER(SEARCH("Yes",I322))),"Yes","No")</f>
        <v>No</v>
      </c>
      <c r="B322" s="18" t="str">
        <f t="shared" si="336"/>
        <v>No</v>
      </c>
      <c r="C322" s="15" t="str">
        <f t="shared" si="264"/>
        <v>No</v>
      </c>
      <c r="D322" s="18" t="str">
        <f t="shared" si="265"/>
        <v>No</v>
      </c>
      <c r="E322" s="18" t="str">
        <f t="shared" si="266"/>
        <v>No</v>
      </c>
      <c r="F322" s="18" t="str">
        <f t="shared" si="267"/>
        <v>No</v>
      </c>
      <c r="G322" s="18" t="str">
        <f t="shared" si="268"/>
        <v>No</v>
      </c>
      <c r="H322" s="18" t="str">
        <f t="shared" si="269"/>
        <v>No</v>
      </c>
      <c r="I322" s="18" t="str">
        <f t="shared" si="270"/>
        <v>Yes</v>
      </c>
      <c r="J322" s="18" t="str">
        <f t="shared" si="271"/>
        <v>Yes</v>
      </c>
      <c r="K322" s="21">
        <v>320</v>
      </c>
      <c r="L322" s="5" t="s">
        <v>968</v>
      </c>
      <c r="M322" s="5" t="s">
        <v>969</v>
      </c>
      <c r="N322" s="5" t="s">
        <v>2307</v>
      </c>
      <c r="O322" s="5" t="s">
        <v>152</v>
      </c>
      <c r="P322" s="5" t="s">
        <v>2537</v>
      </c>
      <c r="Q322" s="34" t="s">
        <v>6955</v>
      </c>
      <c r="R322" s="21">
        <v>1</v>
      </c>
      <c r="S322" s="35"/>
      <c r="T322" s="35"/>
      <c r="U322" s="35"/>
      <c r="V322" s="35"/>
      <c r="W322" s="35"/>
      <c r="X322" s="35"/>
      <c r="Y322" s="35"/>
      <c r="Z322" s="35"/>
      <c r="AA322" s="5" t="s">
        <v>2310</v>
      </c>
      <c r="AB322" s="5" t="s">
        <v>2669</v>
      </c>
      <c r="AC322" s="34" t="s">
        <v>2734</v>
      </c>
      <c r="AD322" s="21">
        <v>1</v>
      </c>
    </row>
    <row r="323" spans="1:30" x14ac:dyDescent="0.3">
      <c r="A323" s="18" t="str">
        <f t="shared" ref="A323:B323" si="337">IF(AND(ISNUMBER(SEARCH("Yes",C323)),ISNUMBER(SEARCH("Yes",E323)),ISNUMBER(SEARCH("Yes",G323)),ISNUMBER(SEARCH("Yes",I323))),"Yes","No")</f>
        <v>No</v>
      </c>
      <c r="B323" s="18" t="str">
        <f t="shared" si="337"/>
        <v>No</v>
      </c>
      <c r="C323" s="15" t="str">
        <f t="shared" si="264"/>
        <v>No</v>
      </c>
      <c r="D323" s="18" t="str">
        <f t="shared" si="265"/>
        <v>No</v>
      </c>
      <c r="E323" s="18" t="str">
        <f t="shared" si="266"/>
        <v>No</v>
      </c>
      <c r="F323" s="18" t="str">
        <f t="shared" si="267"/>
        <v>No</v>
      </c>
      <c r="G323" s="18" t="str">
        <f t="shared" si="268"/>
        <v>No</v>
      </c>
      <c r="H323" s="18" t="str">
        <f t="shared" si="269"/>
        <v>No</v>
      </c>
      <c r="I323" s="18" t="str">
        <f t="shared" si="270"/>
        <v>Yes</v>
      </c>
      <c r="J323" s="18" t="str">
        <f t="shared" si="271"/>
        <v>Yes</v>
      </c>
      <c r="K323" s="21">
        <v>321</v>
      </c>
      <c r="L323" s="5" t="s">
        <v>970</v>
      </c>
      <c r="M323" s="5" t="s">
        <v>971</v>
      </c>
      <c r="N323" s="5" t="s">
        <v>2307</v>
      </c>
      <c r="O323" s="5" t="s">
        <v>152</v>
      </c>
      <c r="P323" s="5" t="s">
        <v>3559</v>
      </c>
      <c r="Q323" s="34" t="s">
        <v>6956</v>
      </c>
      <c r="R323" s="21">
        <v>1</v>
      </c>
      <c r="S323" s="35"/>
      <c r="T323" s="35"/>
      <c r="U323" s="35"/>
      <c r="V323" s="35"/>
      <c r="W323" s="35"/>
      <c r="X323" s="35"/>
      <c r="Y323" s="35"/>
      <c r="Z323" s="35"/>
      <c r="AA323" s="5" t="s">
        <v>2310</v>
      </c>
      <c r="AB323" s="5" t="s">
        <v>4593</v>
      </c>
      <c r="AC323" s="34" t="s">
        <v>6957</v>
      </c>
      <c r="AD323" s="21">
        <v>1</v>
      </c>
    </row>
    <row r="324" spans="1:30" x14ac:dyDescent="0.3">
      <c r="A324" s="18" t="str">
        <f t="shared" ref="A324:B324" si="338">IF(AND(ISNUMBER(SEARCH("Yes",C324)),ISNUMBER(SEARCH("Yes",E324)),ISNUMBER(SEARCH("Yes",G324)),ISNUMBER(SEARCH("Yes",I324))),"Yes","No")</f>
        <v>No</v>
      </c>
      <c r="B324" s="18" t="str">
        <f t="shared" si="338"/>
        <v>No</v>
      </c>
      <c r="C324" s="15" t="str">
        <f t="shared" si="264"/>
        <v>No</v>
      </c>
      <c r="D324" s="18" t="str">
        <f t="shared" si="265"/>
        <v>No</v>
      </c>
      <c r="E324" s="18" t="str">
        <f t="shared" si="266"/>
        <v>No</v>
      </c>
      <c r="F324" s="18" t="str">
        <f t="shared" si="267"/>
        <v>No</v>
      </c>
      <c r="G324" s="18" t="str">
        <f t="shared" si="268"/>
        <v>No</v>
      </c>
      <c r="H324" s="18" t="str">
        <f t="shared" si="269"/>
        <v>No</v>
      </c>
      <c r="I324" s="18" t="str">
        <f t="shared" si="270"/>
        <v>Yes</v>
      </c>
      <c r="J324" s="18" t="str">
        <f t="shared" si="271"/>
        <v>Yes</v>
      </c>
      <c r="K324" s="21">
        <v>322</v>
      </c>
      <c r="L324" s="5" t="s">
        <v>972</v>
      </c>
      <c r="M324" s="5" t="s">
        <v>973</v>
      </c>
      <c r="N324" s="5" t="s">
        <v>2307</v>
      </c>
      <c r="O324" s="5" t="s">
        <v>152</v>
      </c>
      <c r="P324" s="5" t="s">
        <v>2431</v>
      </c>
      <c r="Q324" s="34" t="s">
        <v>3562</v>
      </c>
      <c r="R324" s="21">
        <v>1</v>
      </c>
      <c r="S324" s="35"/>
      <c r="T324" s="35"/>
      <c r="U324" s="35"/>
      <c r="V324" s="35"/>
      <c r="W324" s="35"/>
      <c r="X324" s="35"/>
      <c r="Y324" s="35"/>
      <c r="Z324" s="35"/>
      <c r="AA324" s="5" t="s">
        <v>2310</v>
      </c>
      <c r="AB324" s="5" t="s">
        <v>6958</v>
      </c>
      <c r="AC324" s="34" t="s">
        <v>6959</v>
      </c>
      <c r="AD324" s="21">
        <v>1</v>
      </c>
    </row>
    <row r="325" spans="1:30" x14ac:dyDescent="0.3">
      <c r="A325" s="18" t="str">
        <f t="shared" ref="A325:B325" si="339">IF(AND(ISNUMBER(SEARCH("Yes",C325)),ISNUMBER(SEARCH("Yes",E325)),ISNUMBER(SEARCH("Yes",G325)),ISNUMBER(SEARCH("Yes",I325))),"Yes","No")</f>
        <v>No</v>
      </c>
      <c r="B325" s="18" t="str">
        <f t="shared" si="339"/>
        <v>No</v>
      </c>
      <c r="C325" s="15" t="str">
        <f t="shared" si="264"/>
        <v>No</v>
      </c>
      <c r="D325" s="18" t="str">
        <f t="shared" si="265"/>
        <v>No</v>
      </c>
      <c r="E325" s="18" t="str">
        <f t="shared" si="266"/>
        <v>No</v>
      </c>
      <c r="F325" s="18" t="str">
        <f t="shared" si="267"/>
        <v>No</v>
      </c>
      <c r="G325" s="18" t="str">
        <f t="shared" si="268"/>
        <v>No</v>
      </c>
      <c r="H325" s="18" t="str">
        <f t="shared" si="269"/>
        <v>No</v>
      </c>
      <c r="I325" s="18" t="str">
        <f t="shared" si="270"/>
        <v>Yes</v>
      </c>
      <c r="J325" s="18" t="str">
        <f t="shared" si="271"/>
        <v>Yes</v>
      </c>
      <c r="K325" s="21">
        <v>323</v>
      </c>
      <c r="L325" s="5" t="s">
        <v>974</v>
      </c>
      <c r="M325" s="5" t="s">
        <v>975</v>
      </c>
      <c r="N325" s="5" t="s">
        <v>2307</v>
      </c>
      <c r="O325" s="5" t="s">
        <v>152</v>
      </c>
      <c r="P325" s="5" t="s">
        <v>2435</v>
      </c>
      <c r="Q325" s="34" t="s">
        <v>6960</v>
      </c>
      <c r="R325" s="21">
        <v>1</v>
      </c>
      <c r="S325" s="35"/>
      <c r="T325" s="35"/>
      <c r="U325" s="35"/>
      <c r="V325" s="35"/>
      <c r="W325" s="35"/>
      <c r="X325" s="35"/>
      <c r="Y325" s="35"/>
      <c r="Z325" s="35"/>
      <c r="AA325" s="5" t="s">
        <v>2310</v>
      </c>
      <c r="AB325" s="5" t="s">
        <v>2915</v>
      </c>
      <c r="AC325" s="34" t="s">
        <v>6961</v>
      </c>
      <c r="AD325" s="21">
        <v>1</v>
      </c>
    </row>
    <row r="326" spans="1:30" x14ac:dyDescent="0.3">
      <c r="A326" s="18" t="str">
        <f t="shared" ref="A326:B326" si="340">IF(AND(ISNUMBER(SEARCH("Yes",C326)),ISNUMBER(SEARCH("Yes",E326)),ISNUMBER(SEARCH("Yes",G326)),ISNUMBER(SEARCH("Yes",I326))),"Yes","No")</f>
        <v>No</v>
      </c>
      <c r="B326" s="18" t="str">
        <f t="shared" si="340"/>
        <v>No</v>
      </c>
      <c r="C326" s="15" t="str">
        <f t="shared" si="264"/>
        <v>No</v>
      </c>
      <c r="D326" s="18" t="str">
        <f t="shared" si="265"/>
        <v>No</v>
      </c>
      <c r="E326" s="18" t="str">
        <f t="shared" si="266"/>
        <v>No</v>
      </c>
      <c r="F326" s="18" t="str">
        <f t="shared" si="267"/>
        <v>No</v>
      </c>
      <c r="G326" s="18" t="str">
        <f t="shared" si="268"/>
        <v>No</v>
      </c>
      <c r="H326" s="18" t="str">
        <f t="shared" si="269"/>
        <v>No</v>
      </c>
      <c r="I326" s="18" t="str">
        <f t="shared" si="270"/>
        <v>Yes</v>
      </c>
      <c r="J326" s="18" t="str">
        <f t="shared" si="271"/>
        <v>Yes</v>
      </c>
      <c r="K326" s="21">
        <v>324</v>
      </c>
      <c r="L326" s="5" t="s">
        <v>976</v>
      </c>
      <c r="M326" s="5" t="s">
        <v>977</v>
      </c>
      <c r="N326" s="5" t="s">
        <v>2307</v>
      </c>
      <c r="O326" s="5" t="s">
        <v>152</v>
      </c>
      <c r="P326" s="5" t="s">
        <v>3650</v>
      </c>
      <c r="Q326" s="34" t="s">
        <v>6962</v>
      </c>
      <c r="R326" s="21">
        <v>1</v>
      </c>
      <c r="S326" s="35"/>
      <c r="T326" s="35"/>
      <c r="U326" s="35"/>
      <c r="V326" s="35"/>
      <c r="W326" s="35"/>
      <c r="X326" s="35"/>
      <c r="Y326" s="35"/>
      <c r="Z326" s="35"/>
      <c r="AA326" s="5" t="s">
        <v>2310</v>
      </c>
      <c r="AB326" s="5" t="s">
        <v>3923</v>
      </c>
      <c r="AC326" s="34" t="s">
        <v>5944</v>
      </c>
      <c r="AD326" s="21">
        <v>1</v>
      </c>
    </row>
    <row r="327" spans="1:30" x14ac:dyDescent="0.3">
      <c r="A327" s="18" t="str">
        <f t="shared" ref="A327:B327" si="341">IF(AND(ISNUMBER(SEARCH("Yes",C327)),ISNUMBER(SEARCH("Yes",E327)),ISNUMBER(SEARCH("Yes",G327)),ISNUMBER(SEARCH("Yes",I327))),"Yes","No")</f>
        <v>No</v>
      </c>
      <c r="B327" s="18" t="str">
        <f t="shared" si="341"/>
        <v>No</v>
      </c>
      <c r="C327" s="15" t="str">
        <f t="shared" si="264"/>
        <v>No</v>
      </c>
      <c r="D327" s="18" t="str">
        <f t="shared" si="265"/>
        <v>No</v>
      </c>
      <c r="E327" s="18" t="str">
        <f t="shared" si="266"/>
        <v>No</v>
      </c>
      <c r="F327" s="18" t="str">
        <f t="shared" si="267"/>
        <v>No</v>
      </c>
      <c r="G327" s="18" t="str">
        <f t="shared" si="268"/>
        <v>No</v>
      </c>
      <c r="H327" s="18" t="str">
        <f t="shared" si="269"/>
        <v>No</v>
      </c>
      <c r="I327" s="18" t="str">
        <f t="shared" si="270"/>
        <v>Yes</v>
      </c>
      <c r="J327" s="18" t="str">
        <f t="shared" si="271"/>
        <v>Yes</v>
      </c>
      <c r="K327" s="21">
        <v>325</v>
      </c>
      <c r="L327" s="5" t="s">
        <v>978</v>
      </c>
      <c r="M327" s="5" t="s">
        <v>979</v>
      </c>
      <c r="N327" s="5" t="s">
        <v>2307</v>
      </c>
      <c r="O327" s="5" t="s">
        <v>152</v>
      </c>
      <c r="P327" s="5" t="s">
        <v>2431</v>
      </c>
      <c r="Q327" s="34" t="s">
        <v>3570</v>
      </c>
      <c r="R327" s="21">
        <v>1</v>
      </c>
      <c r="S327" s="35"/>
      <c r="T327" s="35"/>
      <c r="U327" s="35"/>
      <c r="V327" s="35"/>
      <c r="W327" s="35"/>
      <c r="X327" s="35"/>
      <c r="Y327" s="35"/>
      <c r="Z327" s="35"/>
      <c r="AA327" s="5" t="s">
        <v>2310</v>
      </c>
      <c r="AB327" s="5" t="s">
        <v>6963</v>
      </c>
      <c r="AC327" s="34" t="s">
        <v>6964</v>
      </c>
      <c r="AD327" s="21">
        <v>1</v>
      </c>
    </row>
    <row r="328" spans="1:30" x14ac:dyDescent="0.3">
      <c r="A328" s="18" t="str">
        <f t="shared" ref="A328:B328" si="342">IF(AND(ISNUMBER(SEARCH("Yes",C328)),ISNUMBER(SEARCH("Yes",E328)),ISNUMBER(SEARCH("Yes",G328)),ISNUMBER(SEARCH("Yes",I328))),"Yes","No")</f>
        <v>No</v>
      </c>
      <c r="B328" s="18" t="str">
        <f t="shared" si="342"/>
        <v>No</v>
      </c>
      <c r="C328" s="15" t="str">
        <f t="shared" si="264"/>
        <v>No</v>
      </c>
      <c r="D328" s="18" t="str">
        <f t="shared" si="265"/>
        <v>No</v>
      </c>
      <c r="E328" s="18" t="str">
        <f t="shared" si="266"/>
        <v>No</v>
      </c>
      <c r="F328" s="18" t="str">
        <f t="shared" si="267"/>
        <v>No</v>
      </c>
      <c r="G328" s="18" t="str">
        <f t="shared" si="268"/>
        <v>No</v>
      </c>
      <c r="H328" s="18" t="str">
        <f t="shared" si="269"/>
        <v>No</v>
      </c>
      <c r="I328" s="18" t="str">
        <f t="shared" si="270"/>
        <v>Yes</v>
      </c>
      <c r="J328" s="18" t="str">
        <f t="shared" si="271"/>
        <v>Yes</v>
      </c>
      <c r="K328" s="21">
        <v>326</v>
      </c>
      <c r="L328" s="5" t="s">
        <v>980</v>
      </c>
      <c r="M328" s="5" t="s">
        <v>981</v>
      </c>
      <c r="N328" s="5" t="s">
        <v>2307</v>
      </c>
      <c r="O328" s="5" t="s">
        <v>152</v>
      </c>
      <c r="P328" s="5" t="s">
        <v>2325</v>
      </c>
      <c r="Q328" s="34" t="s">
        <v>6965</v>
      </c>
      <c r="R328" s="21">
        <v>1</v>
      </c>
      <c r="S328" s="35"/>
      <c r="T328" s="35"/>
      <c r="U328" s="35"/>
      <c r="V328" s="35"/>
      <c r="W328" s="35"/>
      <c r="X328" s="35"/>
      <c r="Y328" s="35"/>
      <c r="Z328" s="35"/>
      <c r="AA328" s="5" t="s">
        <v>2310</v>
      </c>
      <c r="AB328" s="5" t="s">
        <v>6966</v>
      </c>
      <c r="AC328" s="34" t="s">
        <v>6967</v>
      </c>
      <c r="AD328" s="21">
        <v>1</v>
      </c>
    </row>
    <row r="329" spans="1:30" x14ac:dyDescent="0.3">
      <c r="A329" s="18" t="str">
        <f t="shared" ref="A329:B329" si="343">IF(AND(ISNUMBER(SEARCH("Yes",C329)),ISNUMBER(SEARCH("Yes",E329)),ISNUMBER(SEARCH("Yes",G329)),ISNUMBER(SEARCH("Yes",I329))),"Yes","No")</f>
        <v>Yes</v>
      </c>
      <c r="B329" s="18" t="str">
        <f t="shared" si="343"/>
        <v>No</v>
      </c>
      <c r="C329" s="15" t="str">
        <f t="shared" si="264"/>
        <v>Yes</v>
      </c>
      <c r="D329" s="18" t="str">
        <f t="shared" si="265"/>
        <v>Yes</v>
      </c>
      <c r="E329" s="18" t="str">
        <f t="shared" si="266"/>
        <v>Yes</v>
      </c>
      <c r="F329" s="18" t="str">
        <f t="shared" si="267"/>
        <v>Yes</v>
      </c>
      <c r="G329" s="18" t="str">
        <f t="shared" si="268"/>
        <v>Yes</v>
      </c>
      <c r="H329" s="18" t="str">
        <f t="shared" si="269"/>
        <v>Yes</v>
      </c>
      <c r="I329" s="18" t="str">
        <f t="shared" si="270"/>
        <v>Yes</v>
      </c>
      <c r="J329" s="18" t="str">
        <f t="shared" si="271"/>
        <v>No</v>
      </c>
      <c r="K329" s="21">
        <v>327</v>
      </c>
      <c r="L329" s="5" t="s">
        <v>287</v>
      </c>
      <c r="M329" s="5" t="s">
        <v>288</v>
      </c>
      <c r="N329" s="5" t="s">
        <v>2307</v>
      </c>
      <c r="O329" s="5" t="s">
        <v>2310</v>
      </c>
      <c r="P329" s="5" t="s">
        <v>6968</v>
      </c>
      <c r="Q329" s="34" t="s">
        <v>6969</v>
      </c>
      <c r="R329" s="21">
        <v>1</v>
      </c>
      <c r="S329" s="5" t="s">
        <v>2310</v>
      </c>
      <c r="T329" s="5" t="s">
        <v>3579</v>
      </c>
      <c r="U329" s="34" t="s">
        <v>3580</v>
      </c>
      <c r="V329" s="21">
        <v>1</v>
      </c>
      <c r="W329" s="5" t="s">
        <v>2310</v>
      </c>
      <c r="X329" s="5" t="s">
        <v>6970</v>
      </c>
      <c r="Y329" s="34" t="s">
        <v>6971</v>
      </c>
      <c r="Z329" s="21">
        <v>1</v>
      </c>
      <c r="AA329" s="5" t="s">
        <v>152</v>
      </c>
      <c r="AB329" s="5" t="s">
        <v>3583</v>
      </c>
      <c r="AC329" s="34" t="s">
        <v>3584</v>
      </c>
      <c r="AD329" s="21">
        <v>1</v>
      </c>
    </row>
    <row r="330" spans="1:30" x14ac:dyDescent="0.3">
      <c r="A330" s="18" t="str">
        <f t="shared" ref="A330:B330" si="344">IF(AND(ISNUMBER(SEARCH("Yes",C330)),ISNUMBER(SEARCH("Yes",E330)),ISNUMBER(SEARCH("Yes",G330)),ISNUMBER(SEARCH("Yes",I330))),"Yes","No")</f>
        <v>No</v>
      </c>
      <c r="B330" s="18" t="str">
        <f t="shared" si="344"/>
        <v>No</v>
      </c>
      <c r="C330" s="15" t="str">
        <f t="shared" si="264"/>
        <v>No</v>
      </c>
      <c r="D330" s="18" t="str">
        <f t="shared" si="265"/>
        <v>No</v>
      </c>
      <c r="E330" s="18" t="str">
        <f t="shared" si="266"/>
        <v>No</v>
      </c>
      <c r="F330" s="18" t="str">
        <f t="shared" si="267"/>
        <v>No</v>
      </c>
      <c r="G330" s="18" t="str">
        <f t="shared" si="268"/>
        <v>No</v>
      </c>
      <c r="H330" s="18" t="str">
        <f t="shared" si="269"/>
        <v>No</v>
      </c>
      <c r="I330" s="18" t="str">
        <f t="shared" si="270"/>
        <v>Yes</v>
      </c>
      <c r="J330" s="18" t="str">
        <f t="shared" si="271"/>
        <v>Yes</v>
      </c>
      <c r="K330" s="21">
        <v>328</v>
      </c>
      <c r="L330" s="5" t="s">
        <v>982</v>
      </c>
      <c r="M330" s="5" t="s">
        <v>983</v>
      </c>
      <c r="N330" s="5" t="s">
        <v>2307</v>
      </c>
      <c r="O330" s="5" t="s">
        <v>152</v>
      </c>
      <c r="P330" s="5" t="s">
        <v>2431</v>
      </c>
      <c r="Q330" s="34" t="s">
        <v>3585</v>
      </c>
      <c r="R330" s="21">
        <v>1</v>
      </c>
      <c r="S330" s="35"/>
      <c r="T330" s="35"/>
      <c r="U330" s="35"/>
      <c r="V330" s="35"/>
      <c r="W330" s="35"/>
      <c r="X330" s="35"/>
      <c r="Y330" s="35"/>
      <c r="Z330" s="35"/>
      <c r="AA330" s="5" t="s">
        <v>2310</v>
      </c>
      <c r="AB330" s="5" t="s">
        <v>2669</v>
      </c>
      <c r="AC330" s="34" t="s">
        <v>2734</v>
      </c>
      <c r="AD330" s="21">
        <v>1</v>
      </c>
    </row>
    <row r="331" spans="1:30" x14ac:dyDescent="0.3">
      <c r="A331" s="18" t="str">
        <f t="shared" ref="A331:B331" si="345">IF(AND(ISNUMBER(SEARCH("Yes",C331)),ISNUMBER(SEARCH("Yes",E331)),ISNUMBER(SEARCH("Yes",G331)),ISNUMBER(SEARCH("Yes",I331))),"Yes","No")</f>
        <v>No</v>
      </c>
      <c r="B331" s="18" t="str">
        <f t="shared" si="345"/>
        <v>No</v>
      </c>
      <c r="C331" s="15" t="str">
        <f t="shared" si="264"/>
        <v>No</v>
      </c>
      <c r="D331" s="18" t="str">
        <f t="shared" si="265"/>
        <v>No</v>
      </c>
      <c r="E331" s="18" t="str">
        <f t="shared" si="266"/>
        <v>Yes</v>
      </c>
      <c r="F331" s="18" t="str">
        <f t="shared" si="267"/>
        <v>Yes</v>
      </c>
      <c r="G331" s="18" t="str">
        <f t="shared" si="268"/>
        <v>Yes</v>
      </c>
      <c r="H331" s="18" t="str">
        <f t="shared" si="269"/>
        <v>Yes</v>
      </c>
      <c r="I331" s="18" t="str">
        <f t="shared" si="270"/>
        <v>Yes</v>
      </c>
      <c r="J331" s="18" t="str">
        <f t="shared" si="271"/>
        <v>Yes</v>
      </c>
      <c r="K331" s="21">
        <v>329</v>
      </c>
      <c r="L331" s="5" t="s">
        <v>335</v>
      </c>
      <c r="M331" s="5" t="s">
        <v>336</v>
      </c>
      <c r="N331" s="5" t="s">
        <v>2307</v>
      </c>
      <c r="O331" s="5" t="s">
        <v>152</v>
      </c>
      <c r="P331" s="5" t="s">
        <v>4568</v>
      </c>
      <c r="Q331" s="34" t="s">
        <v>6972</v>
      </c>
      <c r="R331" s="21">
        <v>1</v>
      </c>
      <c r="S331" s="5" t="s">
        <v>24</v>
      </c>
      <c r="T331" s="5" t="s">
        <v>6973</v>
      </c>
      <c r="U331" s="34" t="s">
        <v>6974</v>
      </c>
      <c r="V331" s="21">
        <v>1</v>
      </c>
      <c r="W331" s="5" t="s">
        <v>24</v>
      </c>
      <c r="X331" s="5" t="s">
        <v>6975</v>
      </c>
      <c r="Y331" s="34" t="s">
        <v>3592</v>
      </c>
      <c r="Z331" s="21">
        <v>1</v>
      </c>
      <c r="AA331" s="5" t="s">
        <v>2310</v>
      </c>
      <c r="AB331" s="5" t="s">
        <v>3593</v>
      </c>
      <c r="AC331" s="34" t="s">
        <v>3594</v>
      </c>
      <c r="AD331" s="21">
        <v>1</v>
      </c>
    </row>
    <row r="332" spans="1:30" x14ac:dyDescent="0.3">
      <c r="A332" s="18" t="str">
        <f t="shared" ref="A332:B332" si="346">IF(AND(ISNUMBER(SEARCH("Yes",C332)),ISNUMBER(SEARCH("Yes",E332)),ISNUMBER(SEARCH("Yes",G332)),ISNUMBER(SEARCH("Yes",I332))),"Yes","No")</f>
        <v>No</v>
      </c>
      <c r="B332" s="18" t="str">
        <f t="shared" si="346"/>
        <v>No</v>
      </c>
      <c r="C332" s="15" t="str">
        <f t="shared" si="264"/>
        <v>No</v>
      </c>
      <c r="D332" s="18" t="str">
        <f t="shared" si="265"/>
        <v>No</v>
      </c>
      <c r="E332" s="18" t="str">
        <f t="shared" si="266"/>
        <v>No</v>
      </c>
      <c r="F332" s="18" t="str">
        <f t="shared" si="267"/>
        <v>No</v>
      </c>
      <c r="G332" s="18" t="str">
        <f t="shared" si="268"/>
        <v>No</v>
      </c>
      <c r="H332" s="18" t="str">
        <f t="shared" si="269"/>
        <v>No</v>
      </c>
      <c r="I332" s="18" t="str">
        <f t="shared" si="270"/>
        <v>Yes</v>
      </c>
      <c r="J332" s="18" t="str">
        <f t="shared" si="271"/>
        <v>Yes</v>
      </c>
      <c r="K332" s="21">
        <v>330</v>
      </c>
      <c r="L332" s="5" t="s">
        <v>984</v>
      </c>
      <c r="M332" s="5" t="s">
        <v>985</v>
      </c>
      <c r="N332" s="5" t="s">
        <v>2307</v>
      </c>
      <c r="O332" s="5" t="s">
        <v>152</v>
      </c>
      <c r="P332" s="5" t="s">
        <v>2431</v>
      </c>
      <c r="Q332" s="34" t="s">
        <v>3595</v>
      </c>
      <c r="R332" s="21">
        <v>1</v>
      </c>
      <c r="S332" s="35"/>
      <c r="T332" s="35"/>
      <c r="U332" s="35"/>
      <c r="V332" s="35"/>
      <c r="W332" s="35"/>
      <c r="X332" s="35"/>
      <c r="Y332" s="35"/>
      <c r="Z332" s="35"/>
      <c r="AA332" s="5" t="s">
        <v>2310</v>
      </c>
      <c r="AB332" s="5" t="s">
        <v>6976</v>
      </c>
      <c r="AC332" s="34" t="s">
        <v>6977</v>
      </c>
      <c r="AD332" s="21">
        <v>1</v>
      </c>
    </row>
    <row r="333" spans="1:30" x14ac:dyDescent="0.3">
      <c r="A333" s="18" t="str">
        <f t="shared" ref="A333:B333" si="347">IF(AND(ISNUMBER(SEARCH("Yes",C333)),ISNUMBER(SEARCH("Yes",E333)),ISNUMBER(SEARCH("Yes",G333)),ISNUMBER(SEARCH("Yes",I333))),"Yes","No")</f>
        <v>No</v>
      </c>
      <c r="B333" s="18" t="str">
        <f t="shared" si="347"/>
        <v>No</v>
      </c>
      <c r="C333" s="15" t="str">
        <f t="shared" si="264"/>
        <v>No</v>
      </c>
      <c r="D333" s="18" t="str">
        <f t="shared" si="265"/>
        <v>No</v>
      </c>
      <c r="E333" s="18" t="str">
        <f t="shared" si="266"/>
        <v>No</v>
      </c>
      <c r="F333" s="18" t="str">
        <f t="shared" si="267"/>
        <v>No</v>
      </c>
      <c r="G333" s="18" t="str">
        <f t="shared" si="268"/>
        <v>No</v>
      </c>
      <c r="H333" s="18" t="str">
        <f t="shared" si="269"/>
        <v>No</v>
      </c>
      <c r="I333" s="18" t="str">
        <f t="shared" si="270"/>
        <v>Yes</v>
      </c>
      <c r="J333" s="18" t="str">
        <f t="shared" si="271"/>
        <v>No</v>
      </c>
      <c r="K333" s="21">
        <v>331</v>
      </c>
      <c r="L333" s="5" t="s">
        <v>986</v>
      </c>
      <c r="M333" s="5" t="s">
        <v>987</v>
      </c>
      <c r="N333" s="5" t="s">
        <v>2307</v>
      </c>
      <c r="O333" s="5" t="s">
        <v>152</v>
      </c>
      <c r="P333" s="5" t="s">
        <v>3127</v>
      </c>
      <c r="Q333" s="34" t="s">
        <v>3596</v>
      </c>
      <c r="R333" s="21">
        <v>1</v>
      </c>
      <c r="S333" s="35"/>
      <c r="T333" s="35"/>
      <c r="U333" s="35"/>
      <c r="V333" s="35"/>
      <c r="W333" s="35"/>
      <c r="X333" s="35"/>
      <c r="Y333" s="35"/>
      <c r="Z333" s="35"/>
      <c r="AA333" s="5" t="s">
        <v>152</v>
      </c>
      <c r="AB333" s="5" t="s">
        <v>3448</v>
      </c>
      <c r="AC333" s="34" t="s">
        <v>6978</v>
      </c>
      <c r="AD333" s="21">
        <v>1</v>
      </c>
    </row>
    <row r="334" spans="1:30" x14ac:dyDescent="0.3">
      <c r="A334" s="18" t="str">
        <f t="shared" ref="A334:B334" si="348">IF(AND(ISNUMBER(SEARCH("Yes",C334)),ISNUMBER(SEARCH("Yes",E334)),ISNUMBER(SEARCH("Yes",G334)),ISNUMBER(SEARCH("Yes",I334))),"Yes","No")</f>
        <v>No</v>
      </c>
      <c r="B334" s="18" t="str">
        <f t="shared" si="348"/>
        <v>No</v>
      </c>
      <c r="C334" s="15" t="str">
        <f t="shared" si="264"/>
        <v>No</v>
      </c>
      <c r="D334" s="18" t="str">
        <f t="shared" si="265"/>
        <v>No</v>
      </c>
      <c r="E334" s="18" t="str">
        <f t="shared" si="266"/>
        <v>No</v>
      </c>
      <c r="F334" s="18" t="str">
        <f t="shared" si="267"/>
        <v>No</v>
      </c>
      <c r="G334" s="18" t="str">
        <f t="shared" si="268"/>
        <v>No</v>
      </c>
      <c r="H334" s="18" t="str">
        <f t="shared" si="269"/>
        <v>No</v>
      </c>
      <c r="I334" s="18" t="str">
        <f t="shared" si="270"/>
        <v>Yes</v>
      </c>
      <c r="J334" s="18" t="str">
        <f t="shared" si="271"/>
        <v>Yes</v>
      </c>
      <c r="K334" s="21">
        <v>332</v>
      </c>
      <c r="L334" s="5" t="s">
        <v>988</v>
      </c>
      <c r="M334" s="5" t="s">
        <v>989</v>
      </c>
      <c r="N334" s="5" t="s">
        <v>2307</v>
      </c>
      <c r="O334" s="5" t="s">
        <v>152</v>
      </c>
      <c r="P334" s="5" t="s">
        <v>2412</v>
      </c>
      <c r="Q334" s="34" t="s">
        <v>3599</v>
      </c>
      <c r="R334" s="21">
        <v>1</v>
      </c>
      <c r="S334" s="35"/>
      <c r="T334" s="35"/>
      <c r="U334" s="35"/>
      <c r="V334" s="35"/>
      <c r="W334" s="35"/>
      <c r="X334" s="35"/>
      <c r="Y334" s="35"/>
      <c r="Z334" s="35"/>
      <c r="AA334" s="5" t="s">
        <v>2310</v>
      </c>
      <c r="AB334" s="5" t="s">
        <v>2390</v>
      </c>
      <c r="AC334" s="34" t="s">
        <v>2391</v>
      </c>
      <c r="AD334" s="21">
        <v>1</v>
      </c>
    </row>
    <row r="335" spans="1:30" x14ac:dyDescent="0.3">
      <c r="A335" s="18" t="str">
        <f t="shared" ref="A335:B335" si="349">IF(AND(ISNUMBER(SEARCH("Yes",C335)),ISNUMBER(SEARCH("Yes",E335)),ISNUMBER(SEARCH("Yes",G335)),ISNUMBER(SEARCH("Yes",I335))),"Yes","No")</f>
        <v>No</v>
      </c>
      <c r="B335" s="18" t="str">
        <f t="shared" si="349"/>
        <v>No</v>
      </c>
      <c r="C335" s="15" t="str">
        <f t="shared" si="264"/>
        <v>No</v>
      </c>
      <c r="D335" s="18" t="str">
        <f t="shared" si="265"/>
        <v>No</v>
      </c>
      <c r="E335" s="18" t="str">
        <f t="shared" si="266"/>
        <v>No</v>
      </c>
      <c r="F335" s="18" t="str">
        <f t="shared" si="267"/>
        <v>No</v>
      </c>
      <c r="G335" s="18" t="str">
        <f t="shared" si="268"/>
        <v>No</v>
      </c>
      <c r="H335" s="18" t="str">
        <f t="shared" si="269"/>
        <v>No</v>
      </c>
      <c r="I335" s="18" t="str">
        <f t="shared" si="270"/>
        <v>Yes</v>
      </c>
      <c r="J335" s="18" t="str">
        <f t="shared" si="271"/>
        <v>Yes</v>
      </c>
      <c r="K335" s="21">
        <v>333</v>
      </c>
      <c r="L335" s="5" t="s">
        <v>990</v>
      </c>
      <c r="M335" s="5" t="s">
        <v>991</v>
      </c>
      <c r="N335" s="5" t="s">
        <v>2307</v>
      </c>
      <c r="O335" s="5" t="s">
        <v>152</v>
      </c>
      <c r="P335" s="5" t="s">
        <v>2313</v>
      </c>
      <c r="Q335" s="34" t="s">
        <v>3601</v>
      </c>
      <c r="R335" s="21">
        <v>1</v>
      </c>
      <c r="S335" s="35"/>
      <c r="T335" s="35"/>
      <c r="U335" s="35"/>
      <c r="V335" s="35"/>
      <c r="W335" s="35"/>
      <c r="X335" s="35"/>
      <c r="Y335" s="35"/>
      <c r="Z335" s="35"/>
      <c r="AA335" s="5" t="s">
        <v>24</v>
      </c>
      <c r="AB335" s="5" t="s">
        <v>6979</v>
      </c>
      <c r="AC335" s="34" t="s">
        <v>6980</v>
      </c>
      <c r="AD335" s="21">
        <v>1</v>
      </c>
    </row>
    <row r="336" spans="1:30" x14ac:dyDescent="0.3">
      <c r="A336" s="18" t="str">
        <f t="shared" ref="A336:B336" si="350">IF(AND(ISNUMBER(SEARCH("Yes",C336)),ISNUMBER(SEARCH("Yes",E336)),ISNUMBER(SEARCH("Yes",G336)),ISNUMBER(SEARCH("Yes",I336))),"Yes","No")</f>
        <v>No</v>
      </c>
      <c r="B336" s="18" t="str">
        <f t="shared" si="350"/>
        <v>No</v>
      </c>
      <c r="C336" s="15" t="str">
        <f t="shared" si="264"/>
        <v>No</v>
      </c>
      <c r="D336" s="18" t="str">
        <f t="shared" si="265"/>
        <v>No</v>
      </c>
      <c r="E336" s="18" t="str">
        <f t="shared" si="266"/>
        <v>No</v>
      </c>
      <c r="F336" s="18" t="str">
        <f t="shared" si="267"/>
        <v>No</v>
      </c>
      <c r="G336" s="18" t="str">
        <f t="shared" si="268"/>
        <v>No</v>
      </c>
      <c r="H336" s="18" t="str">
        <f t="shared" si="269"/>
        <v>No</v>
      </c>
      <c r="I336" s="18" t="str">
        <f t="shared" si="270"/>
        <v>Yes</v>
      </c>
      <c r="J336" s="18" t="str">
        <f t="shared" si="271"/>
        <v>Yes</v>
      </c>
      <c r="K336" s="21">
        <v>334</v>
      </c>
      <c r="L336" s="5" t="s">
        <v>992</v>
      </c>
      <c r="M336" s="5" t="s">
        <v>993</v>
      </c>
      <c r="N336" s="5" t="s">
        <v>2307</v>
      </c>
      <c r="O336" s="5" t="s">
        <v>152</v>
      </c>
      <c r="P336" s="5" t="s">
        <v>3604</v>
      </c>
      <c r="Q336" s="34" t="s">
        <v>3605</v>
      </c>
      <c r="R336" s="21">
        <v>1</v>
      </c>
      <c r="S336" s="35"/>
      <c r="T336" s="35"/>
      <c r="U336" s="35"/>
      <c r="V336" s="35"/>
      <c r="W336" s="35"/>
      <c r="X336" s="35"/>
      <c r="Y336" s="35"/>
      <c r="Z336" s="35"/>
      <c r="AA336" s="5" t="s">
        <v>2310</v>
      </c>
      <c r="AB336" s="5" t="s">
        <v>3923</v>
      </c>
      <c r="AC336" s="34" t="s">
        <v>5944</v>
      </c>
      <c r="AD336" s="21">
        <v>1</v>
      </c>
    </row>
    <row r="337" spans="1:30" x14ac:dyDescent="0.3">
      <c r="A337" s="18" t="str">
        <f t="shared" ref="A337:B337" si="351">IF(AND(ISNUMBER(SEARCH("Yes",C337)),ISNUMBER(SEARCH("Yes",E337)),ISNUMBER(SEARCH("Yes",G337)),ISNUMBER(SEARCH("Yes",I337))),"Yes","No")</f>
        <v>No</v>
      </c>
      <c r="B337" s="18" t="str">
        <f t="shared" si="351"/>
        <v>No</v>
      </c>
      <c r="C337" s="15" t="str">
        <f t="shared" si="264"/>
        <v>No</v>
      </c>
      <c r="D337" s="18" t="str">
        <f t="shared" si="265"/>
        <v>No</v>
      </c>
      <c r="E337" s="18" t="str">
        <f t="shared" si="266"/>
        <v>No</v>
      </c>
      <c r="F337" s="18" t="str">
        <f t="shared" si="267"/>
        <v>No</v>
      </c>
      <c r="G337" s="18" t="str">
        <f t="shared" si="268"/>
        <v>No</v>
      </c>
      <c r="H337" s="18" t="str">
        <f t="shared" si="269"/>
        <v>No</v>
      </c>
      <c r="I337" s="18" t="str">
        <f t="shared" si="270"/>
        <v>Yes</v>
      </c>
      <c r="J337" s="18" t="str">
        <f t="shared" si="271"/>
        <v>Yes</v>
      </c>
      <c r="K337" s="21">
        <v>335</v>
      </c>
      <c r="L337" s="5" t="s">
        <v>994</v>
      </c>
      <c r="M337" s="5" t="s">
        <v>995</v>
      </c>
      <c r="N337" s="5" t="s">
        <v>2307</v>
      </c>
      <c r="O337" s="5" t="s">
        <v>152</v>
      </c>
      <c r="P337" s="5" t="s">
        <v>4479</v>
      </c>
      <c r="Q337" s="34" t="s">
        <v>2587</v>
      </c>
      <c r="R337" s="21">
        <v>1</v>
      </c>
      <c r="S337" s="35"/>
      <c r="T337" s="35"/>
      <c r="U337" s="35"/>
      <c r="V337" s="35"/>
      <c r="W337" s="35"/>
      <c r="X337" s="35"/>
      <c r="Y337" s="35"/>
      <c r="Z337" s="35"/>
      <c r="AA337" s="5" t="s">
        <v>24</v>
      </c>
      <c r="AB337" s="5" t="s">
        <v>6981</v>
      </c>
      <c r="AC337" s="34" t="s">
        <v>6982</v>
      </c>
      <c r="AD337" s="21">
        <v>1</v>
      </c>
    </row>
    <row r="338" spans="1:30" x14ac:dyDescent="0.3">
      <c r="A338" s="18" t="str">
        <f t="shared" ref="A338:B338" si="352">IF(AND(ISNUMBER(SEARCH("Yes",C338)),ISNUMBER(SEARCH("Yes",E338)),ISNUMBER(SEARCH("Yes",G338)),ISNUMBER(SEARCH("Yes",I338))),"Yes","No")</f>
        <v>No</v>
      </c>
      <c r="B338" s="18" t="str">
        <f t="shared" si="352"/>
        <v>Yes</v>
      </c>
      <c r="C338" s="15" t="str">
        <f t="shared" si="264"/>
        <v>No</v>
      </c>
      <c r="D338" s="18" t="str">
        <f t="shared" si="265"/>
        <v>Yes</v>
      </c>
      <c r="E338" s="18" t="str">
        <f t="shared" si="266"/>
        <v>Yes</v>
      </c>
      <c r="F338" s="18" t="str">
        <f t="shared" si="267"/>
        <v>Yes</v>
      </c>
      <c r="G338" s="18" t="str">
        <f t="shared" si="268"/>
        <v>Yes</v>
      </c>
      <c r="H338" s="18" t="str">
        <f t="shared" si="269"/>
        <v>Yes</v>
      </c>
      <c r="I338" s="18" t="str">
        <f t="shared" si="270"/>
        <v>Yes</v>
      </c>
      <c r="J338" s="18" t="str">
        <f t="shared" si="271"/>
        <v>Yes</v>
      </c>
      <c r="K338" s="21">
        <v>336</v>
      </c>
      <c r="L338" s="5" t="s">
        <v>403</v>
      </c>
      <c r="M338" s="5" t="s">
        <v>404</v>
      </c>
      <c r="N338" s="5" t="s">
        <v>2307</v>
      </c>
      <c r="O338" s="5" t="s">
        <v>2310</v>
      </c>
      <c r="P338" s="5" t="s">
        <v>6983</v>
      </c>
      <c r="Q338" s="34" t="s">
        <v>6984</v>
      </c>
      <c r="R338" s="21">
        <v>1</v>
      </c>
      <c r="S338" s="5" t="s">
        <v>152</v>
      </c>
      <c r="T338" s="5" t="s">
        <v>6985</v>
      </c>
      <c r="U338" s="34" t="s">
        <v>6986</v>
      </c>
      <c r="V338" s="21">
        <v>1</v>
      </c>
      <c r="W338" s="5" t="s">
        <v>24</v>
      </c>
      <c r="X338" s="5" t="s">
        <v>6987</v>
      </c>
      <c r="Y338" s="34" t="s">
        <v>6988</v>
      </c>
      <c r="Z338" s="21">
        <v>1</v>
      </c>
      <c r="AA338" s="5" t="s">
        <v>2310</v>
      </c>
      <c r="AB338" s="5" t="s">
        <v>6989</v>
      </c>
      <c r="AC338" s="34" t="s">
        <v>6990</v>
      </c>
      <c r="AD338" s="21">
        <v>1</v>
      </c>
    </row>
    <row r="339" spans="1:30" x14ac:dyDescent="0.3">
      <c r="A339" s="18" t="str">
        <f t="shared" ref="A339:B339" si="353">IF(AND(ISNUMBER(SEARCH("Yes",C339)),ISNUMBER(SEARCH("Yes",E339)),ISNUMBER(SEARCH("Yes",G339)),ISNUMBER(SEARCH("Yes",I339))),"Yes","No")</f>
        <v>Yes</v>
      </c>
      <c r="B339" s="18" t="str">
        <f t="shared" si="353"/>
        <v>Yes</v>
      </c>
      <c r="C339" s="15" t="str">
        <f t="shared" si="264"/>
        <v>Yes</v>
      </c>
      <c r="D339" s="18" t="str">
        <f t="shared" si="265"/>
        <v>Yes</v>
      </c>
      <c r="E339" s="18" t="str">
        <f t="shared" si="266"/>
        <v>Yes</v>
      </c>
      <c r="F339" s="18" t="str">
        <f t="shared" si="267"/>
        <v>Yes</v>
      </c>
      <c r="G339" s="18" t="str">
        <f t="shared" si="268"/>
        <v>Yes</v>
      </c>
      <c r="H339" s="18" t="str">
        <f t="shared" si="269"/>
        <v>Yes</v>
      </c>
      <c r="I339" s="18" t="str">
        <f t="shared" si="270"/>
        <v>Yes</v>
      </c>
      <c r="J339" s="18" t="str">
        <f t="shared" si="271"/>
        <v>Yes</v>
      </c>
      <c r="K339" s="21">
        <v>337</v>
      </c>
      <c r="L339" s="5" t="s">
        <v>71</v>
      </c>
      <c r="M339" s="5" t="s">
        <v>72</v>
      </c>
      <c r="N339" s="5" t="s">
        <v>2307</v>
      </c>
      <c r="O339" s="5" t="s">
        <v>24</v>
      </c>
      <c r="P339" s="5" t="s">
        <v>3615</v>
      </c>
      <c r="Q339" s="34" t="s">
        <v>6991</v>
      </c>
      <c r="R339" s="21">
        <v>1</v>
      </c>
      <c r="S339" s="5" t="s">
        <v>24</v>
      </c>
      <c r="T339" s="5" t="s">
        <v>3617</v>
      </c>
      <c r="U339" s="34" t="s">
        <v>3618</v>
      </c>
      <c r="V339" s="21">
        <v>1</v>
      </c>
      <c r="W339" s="5" t="s">
        <v>24</v>
      </c>
      <c r="X339" s="5" t="s">
        <v>6992</v>
      </c>
      <c r="Y339" s="34" t="s">
        <v>6993</v>
      </c>
      <c r="Z339" s="21">
        <v>1</v>
      </c>
      <c r="AA339" s="5" t="s">
        <v>2310</v>
      </c>
      <c r="AB339" s="5" t="s">
        <v>4625</v>
      </c>
      <c r="AC339" s="34" t="s">
        <v>4626</v>
      </c>
      <c r="AD339" s="21">
        <v>1</v>
      </c>
    </row>
    <row r="340" spans="1:30" x14ac:dyDescent="0.3">
      <c r="A340" s="18" t="str">
        <f t="shared" ref="A340:B340" si="354">IF(AND(ISNUMBER(SEARCH("Yes",C340)),ISNUMBER(SEARCH("Yes",E340)),ISNUMBER(SEARCH("Yes",G340)),ISNUMBER(SEARCH("Yes",I340))),"Yes","No")</f>
        <v>No</v>
      </c>
      <c r="B340" s="18" t="str">
        <f t="shared" si="354"/>
        <v>No</v>
      </c>
      <c r="C340" s="15" t="str">
        <f t="shared" si="264"/>
        <v>No</v>
      </c>
      <c r="D340" s="18" t="str">
        <f t="shared" si="265"/>
        <v>No</v>
      </c>
      <c r="E340" s="18" t="str">
        <f t="shared" si="266"/>
        <v>No</v>
      </c>
      <c r="F340" s="18" t="str">
        <f t="shared" si="267"/>
        <v>No</v>
      </c>
      <c r="G340" s="18" t="str">
        <f t="shared" si="268"/>
        <v>No</v>
      </c>
      <c r="H340" s="18" t="str">
        <f t="shared" si="269"/>
        <v>No</v>
      </c>
      <c r="I340" s="18" t="str">
        <f t="shared" si="270"/>
        <v>Yes</v>
      </c>
      <c r="J340" s="18" t="str">
        <f t="shared" si="271"/>
        <v>Yes</v>
      </c>
      <c r="K340" s="21">
        <v>338</v>
      </c>
      <c r="L340" s="5" t="s">
        <v>996</v>
      </c>
      <c r="M340" s="5" t="s">
        <v>997</v>
      </c>
      <c r="N340" s="5" t="s">
        <v>2307</v>
      </c>
      <c r="O340" s="5" t="s">
        <v>152</v>
      </c>
      <c r="P340" s="5" t="s">
        <v>2325</v>
      </c>
      <c r="Q340" s="34" t="s">
        <v>6994</v>
      </c>
      <c r="R340" s="21">
        <v>1</v>
      </c>
      <c r="S340" s="35"/>
      <c r="T340" s="35"/>
      <c r="U340" s="35"/>
      <c r="V340" s="35"/>
      <c r="W340" s="35"/>
      <c r="X340" s="35"/>
      <c r="Y340" s="35"/>
      <c r="Z340" s="35"/>
      <c r="AA340" s="5" t="s">
        <v>2310</v>
      </c>
      <c r="AB340" s="5" t="s">
        <v>3624</v>
      </c>
      <c r="AC340" s="34" t="s">
        <v>3625</v>
      </c>
      <c r="AD340" s="21">
        <v>1</v>
      </c>
    </row>
    <row r="341" spans="1:30" x14ac:dyDescent="0.3">
      <c r="A341" s="18" t="str">
        <f t="shared" ref="A341:B341" si="355">IF(AND(ISNUMBER(SEARCH("Yes",C341)),ISNUMBER(SEARCH("Yes",E341)),ISNUMBER(SEARCH("Yes",G341)),ISNUMBER(SEARCH("Yes",I341))),"Yes","No")</f>
        <v>No</v>
      </c>
      <c r="B341" s="18" t="str">
        <f t="shared" si="355"/>
        <v>No</v>
      </c>
      <c r="C341" s="15" t="str">
        <f t="shared" si="264"/>
        <v>No</v>
      </c>
      <c r="D341" s="18" t="str">
        <f t="shared" si="265"/>
        <v>No</v>
      </c>
      <c r="E341" s="18" t="str">
        <f t="shared" si="266"/>
        <v>No</v>
      </c>
      <c r="F341" s="18" t="str">
        <f t="shared" si="267"/>
        <v>No</v>
      </c>
      <c r="G341" s="18" t="str">
        <f t="shared" si="268"/>
        <v>No</v>
      </c>
      <c r="H341" s="18" t="str">
        <f t="shared" si="269"/>
        <v>No</v>
      </c>
      <c r="I341" s="18" t="str">
        <f t="shared" si="270"/>
        <v>Yes</v>
      </c>
      <c r="J341" s="18" t="str">
        <f t="shared" si="271"/>
        <v>Yes</v>
      </c>
      <c r="K341" s="21">
        <v>339</v>
      </c>
      <c r="L341" s="5" t="s">
        <v>998</v>
      </c>
      <c r="M341" s="5" t="s">
        <v>999</v>
      </c>
      <c r="N341" s="5" t="s">
        <v>2307</v>
      </c>
      <c r="O341" s="5" t="s">
        <v>152</v>
      </c>
      <c r="P341" s="5" t="s">
        <v>2392</v>
      </c>
      <c r="Q341" s="34" t="s">
        <v>6995</v>
      </c>
      <c r="R341" s="21">
        <v>1</v>
      </c>
      <c r="S341" s="35"/>
      <c r="T341" s="35"/>
      <c r="U341" s="35"/>
      <c r="V341" s="35"/>
      <c r="W341" s="35"/>
      <c r="X341" s="35"/>
      <c r="Y341" s="35"/>
      <c r="Z341" s="35"/>
      <c r="AA341" s="5" t="s">
        <v>2310</v>
      </c>
      <c r="AB341" s="5" t="s">
        <v>6996</v>
      </c>
      <c r="AC341" s="34" t="s">
        <v>6997</v>
      </c>
      <c r="AD341" s="21">
        <v>1</v>
      </c>
    </row>
    <row r="342" spans="1:30" x14ac:dyDescent="0.3">
      <c r="A342" s="18" t="str">
        <f t="shared" ref="A342:B342" si="356">IF(AND(ISNUMBER(SEARCH("Yes",C342)),ISNUMBER(SEARCH("Yes",E342)),ISNUMBER(SEARCH("Yes",G342)),ISNUMBER(SEARCH("Yes",I342))),"Yes","No")</f>
        <v>No</v>
      </c>
      <c r="B342" s="18" t="str">
        <f t="shared" si="356"/>
        <v>No</v>
      </c>
      <c r="C342" s="15" t="str">
        <f t="shared" si="264"/>
        <v>No</v>
      </c>
      <c r="D342" s="18" t="str">
        <f t="shared" si="265"/>
        <v>No</v>
      </c>
      <c r="E342" s="18" t="str">
        <f t="shared" si="266"/>
        <v>No</v>
      </c>
      <c r="F342" s="18" t="str">
        <f t="shared" si="267"/>
        <v>No</v>
      </c>
      <c r="G342" s="18" t="str">
        <f t="shared" si="268"/>
        <v>No</v>
      </c>
      <c r="H342" s="18" t="str">
        <f t="shared" si="269"/>
        <v>No</v>
      </c>
      <c r="I342" s="18" t="str">
        <f t="shared" si="270"/>
        <v>Yes</v>
      </c>
      <c r="J342" s="18" t="str">
        <f t="shared" si="271"/>
        <v>Yes</v>
      </c>
      <c r="K342" s="21">
        <v>340</v>
      </c>
      <c r="L342" s="5" t="s">
        <v>1000</v>
      </c>
      <c r="M342" s="5" t="s">
        <v>1001</v>
      </c>
      <c r="N342" s="5" t="s">
        <v>2307</v>
      </c>
      <c r="O342" s="5" t="s">
        <v>152</v>
      </c>
      <c r="P342" s="5" t="s">
        <v>2325</v>
      </c>
      <c r="Q342" s="34" t="s">
        <v>6998</v>
      </c>
      <c r="R342" s="21">
        <v>1</v>
      </c>
      <c r="S342" s="35"/>
      <c r="T342" s="35"/>
      <c r="U342" s="35"/>
      <c r="V342" s="35"/>
      <c r="W342" s="35"/>
      <c r="X342" s="35"/>
      <c r="Y342" s="35"/>
      <c r="Z342" s="35"/>
      <c r="AA342" s="5" t="s">
        <v>2310</v>
      </c>
      <c r="AB342" s="5" t="s">
        <v>6999</v>
      </c>
      <c r="AC342" s="34" t="s">
        <v>7000</v>
      </c>
      <c r="AD342" s="21">
        <v>1</v>
      </c>
    </row>
    <row r="343" spans="1:30" x14ac:dyDescent="0.3">
      <c r="A343" s="18" t="str">
        <f t="shared" ref="A343:B343" si="357">IF(AND(ISNUMBER(SEARCH("Yes",C343)),ISNUMBER(SEARCH("Yes",E343)),ISNUMBER(SEARCH("Yes",G343)),ISNUMBER(SEARCH("Yes",I343))),"Yes","No")</f>
        <v>No</v>
      </c>
      <c r="B343" s="18" t="str">
        <f t="shared" si="357"/>
        <v>No</v>
      </c>
      <c r="C343" s="15" t="str">
        <f t="shared" si="264"/>
        <v>No</v>
      </c>
      <c r="D343" s="18" t="str">
        <f t="shared" si="265"/>
        <v>No</v>
      </c>
      <c r="E343" s="18" t="str">
        <f t="shared" si="266"/>
        <v>No</v>
      </c>
      <c r="F343" s="18" t="str">
        <f t="shared" si="267"/>
        <v>No</v>
      </c>
      <c r="G343" s="18" t="str">
        <f t="shared" si="268"/>
        <v>No</v>
      </c>
      <c r="H343" s="18" t="str">
        <f t="shared" si="269"/>
        <v>No</v>
      </c>
      <c r="I343" s="18" t="str">
        <f t="shared" si="270"/>
        <v>Yes</v>
      </c>
      <c r="J343" s="18" t="str">
        <f t="shared" si="271"/>
        <v>Yes</v>
      </c>
      <c r="K343" s="21">
        <v>341</v>
      </c>
      <c r="L343" s="5" t="s">
        <v>1002</v>
      </c>
      <c r="M343" s="5" t="s">
        <v>1003</v>
      </c>
      <c r="N343" s="5" t="s">
        <v>2307</v>
      </c>
      <c r="O343" s="5" t="s">
        <v>152</v>
      </c>
      <c r="P343" s="5" t="s">
        <v>7001</v>
      </c>
      <c r="Q343" s="34" t="s">
        <v>7002</v>
      </c>
      <c r="R343" s="21">
        <v>1</v>
      </c>
      <c r="S343" s="35"/>
      <c r="T343" s="35"/>
      <c r="U343" s="35"/>
      <c r="V343" s="35"/>
      <c r="W343" s="35"/>
      <c r="X343" s="35"/>
      <c r="Y343" s="35"/>
      <c r="Z343" s="35"/>
      <c r="AA343" s="5" t="s">
        <v>2310</v>
      </c>
      <c r="AB343" s="5" t="s">
        <v>7003</v>
      </c>
      <c r="AC343" s="34" t="s">
        <v>7004</v>
      </c>
      <c r="AD343" s="21">
        <v>1</v>
      </c>
    </row>
    <row r="344" spans="1:30" x14ac:dyDescent="0.3">
      <c r="A344" s="18" t="str">
        <f t="shared" ref="A344:B344" si="358">IF(AND(ISNUMBER(SEARCH("Yes",C344)),ISNUMBER(SEARCH("Yes",E344)),ISNUMBER(SEARCH("Yes",G344)),ISNUMBER(SEARCH("Yes",I344))),"Yes","No")</f>
        <v>No</v>
      </c>
      <c r="B344" s="18" t="str">
        <f t="shared" si="358"/>
        <v>No</v>
      </c>
      <c r="C344" s="15" t="str">
        <f t="shared" si="264"/>
        <v>No</v>
      </c>
      <c r="D344" s="18" t="str">
        <f t="shared" si="265"/>
        <v>No</v>
      </c>
      <c r="E344" s="18" t="str">
        <f t="shared" si="266"/>
        <v>No</v>
      </c>
      <c r="F344" s="18" t="str">
        <f t="shared" si="267"/>
        <v>No</v>
      </c>
      <c r="G344" s="18" t="str">
        <f t="shared" si="268"/>
        <v>No</v>
      </c>
      <c r="H344" s="18" t="str">
        <f t="shared" si="269"/>
        <v>No</v>
      </c>
      <c r="I344" s="18" t="str">
        <f t="shared" si="270"/>
        <v>Yes</v>
      </c>
      <c r="J344" s="18" t="str">
        <f t="shared" si="271"/>
        <v>Yes</v>
      </c>
      <c r="K344" s="21">
        <v>342</v>
      </c>
      <c r="L344" s="5" t="s">
        <v>1004</v>
      </c>
      <c r="M344" s="5" t="s">
        <v>1005</v>
      </c>
      <c r="N344" s="5" t="s">
        <v>2307</v>
      </c>
      <c r="O344" s="5" t="s">
        <v>152</v>
      </c>
      <c r="P344" s="5" t="s">
        <v>2533</v>
      </c>
      <c r="Q344" s="34" t="s">
        <v>7005</v>
      </c>
      <c r="R344" s="21">
        <v>1</v>
      </c>
      <c r="S344" s="35"/>
      <c r="T344" s="35"/>
      <c r="U344" s="35"/>
      <c r="V344" s="35"/>
      <c r="W344" s="35"/>
      <c r="X344" s="35"/>
      <c r="Y344" s="35"/>
      <c r="Z344" s="35"/>
      <c r="AA344" s="5" t="s">
        <v>2310</v>
      </c>
      <c r="AB344" s="5" t="s">
        <v>5878</v>
      </c>
      <c r="AC344" s="34" t="s">
        <v>4286</v>
      </c>
      <c r="AD344" s="21">
        <v>1</v>
      </c>
    </row>
    <row r="345" spans="1:30" x14ac:dyDescent="0.3">
      <c r="A345" s="18" t="str">
        <f t="shared" ref="A345:B345" si="359">IF(AND(ISNUMBER(SEARCH("Yes",C345)),ISNUMBER(SEARCH("Yes",E345)),ISNUMBER(SEARCH("Yes",G345)),ISNUMBER(SEARCH("Yes",I345))),"Yes","No")</f>
        <v>No</v>
      </c>
      <c r="B345" s="18" t="str">
        <f t="shared" si="359"/>
        <v>No</v>
      </c>
      <c r="C345" s="15" t="str">
        <f t="shared" si="264"/>
        <v>No</v>
      </c>
      <c r="D345" s="18" t="str">
        <f t="shared" si="265"/>
        <v>No</v>
      </c>
      <c r="E345" s="18" t="str">
        <f t="shared" si="266"/>
        <v>No</v>
      </c>
      <c r="F345" s="18" t="str">
        <f t="shared" si="267"/>
        <v>No</v>
      </c>
      <c r="G345" s="18" t="str">
        <f t="shared" si="268"/>
        <v>No</v>
      </c>
      <c r="H345" s="18" t="str">
        <f t="shared" si="269"/>
        <v>No</v>
      </c>
      <c r="I345" s="18" t="str">
        <f t="shared" si="270"/>
        <v>Yes</v>
      </c>
      <c r="J345" s="18" t="str">
        <f t="shared" si="271"/>
        <v>Yes</v>
      </c>
      <c r="K345" s="21">
        <v>343</v>
      </c>
      <c r="L345" s="5" t="s">
        <v>1006</v>
      </c>
      <c r="M345" s="5" t="s">
        <v>1007</v>
      </c>
      <c r="N345" s="5" t="s">
        <v>2307</v>
      </c>
      <c r="O345" s="5" t="s">
        <v>152</v>
      </c>
      <c r="P345" s="5" t="s">
        <v>2802</v>
      </c>
      <c r="Q345" s="34" t="s">
        <v>2803</v>
      </c>
      <c r="R345" s="21">
        <v>1</v>
      </c>
      <c r="S345" s="35"/>
      <c r="T345" s="35"/>
      <c r="U345" s="35"/>
      <c r="V345" s="35"/>
      <c r="W345" s="35"/>
      <c r="X345" s="35"/>
      <c r="Y345" s="35"/>
      <c r="Z345" s="35"/>
      <c r="AA345" s="5" t="s">
        <v>2310</v>
      </c>
      <c r="AB345" s="5" t="s">
        <v>7006</v>
      </c>
      <c r="AC345" s="34" t="s">
        <v>7007</v>
      </c>
      <c r="AD345" s="21">
        <v>1</v>
      </c>
    </row>
    <row r="346" spans="1:30" x14ac:dyDescent="0.3">
      <c r="A346" s="18" t="str">
        <f t="shared" ref="A346:B346" si="360">IF(AND(ISNUMBER(SEARCH("Yes",C346)),ISNUMBER(SEARCH("Yes",E346)),ISNUMBER(SEARCH("Yes",G346)),ISNUMBER(SEARCH("Yes",I346))),"Yes","No")</f>
        <v>No</v>
      </c>
      <c r="B346" s="18" t="str">
        <f t="shared" si="360"/>
        <v>No</v>
      </c>
      <c r="C346" s="15" t="str">
        <f t="shared" si="264"/>
        <v>No</v>
      </c>
      <c r="D346" s="18" t="str">
        <f t="shared" si="265"/>
        <v>No</v>
      </c>
      <c r="E346" s="18" t="str">
        <f t="shared" si="266"/>
        <v>No</v>
      </c>
      <c r="F346" s="18" t="str">
        <f t="shared" si="267"/>
        <v>No</v>
      </c>
      <c r="G346" s="18" t="str">
        <f t="shared" si="268"/>
        <v>No</v>
      </c>
      <c r="H346" s="18" t="str">
        <f t="shared" si="269"/>
        <v>No</v>
      </c>
      <c r="I346" s="18" t="str">
        <f t="shared" si="270"/>
        <v>Yes</v>
      </c>
      <c r="J346" s="18" t="str">
        <f t="shared" si="271"/>
        <v>Yes</v>
      </c>
      <c r="K346" s="21">
        <v>344</v>
      </c>
      <c r="L346" s="5" t="s">
        <v>1008</v>
      </c>
      <c r="M346" s="5" t="s">
        <v>1009</v>
      </c>
      <c r="N346" s="5" t="s">
        <v>2307</v>
      </c>
      <c r="O346" s="5" t="s">
        <v>152</v>
      </c>
      <c r="P346" s="5" t="s">
        <v>2412</v>
      </c>
      <c r="Q346" s="34" t="s">
        <v>3643</v>
      </c>
      <c r="R346" s="21">
        <v>1</v>
      </c>
      <c r="S346" s="35"/>
      <c r="T346" s="35"/>
      <c r="U346" s="35"/>
      <c r="V346" s="35"/>
      <c r="W346" s="35"/>
      <c r="X346" s="35"/>
      <c r="Y346" s="35"/>
      <c r="Z346" s="35"/>
      <c r="AA346" s="5" t="s">
        <v>2310</v>
      </c>
      <c r="AB346" s="5" t="s">
        <v>2344</v>
      </c>
      <c r="AC346" s="34" t="s">
        <v>7008</v>
      </c>
      <c r="AD346" s="21">
        <v>1</v>
      </c>
    </row>
    <row r="347" spans="1:30" x14ac:dyDescent="0.3">
      <c r="A347" s="18" t="str">
        <f t="shared" ref="A347:B347" si="361">IF(AND(ISNUMBER(SEARCH("Yes",C347)),ISNUMBER(SEARCH("Yes",E347)),ISNUMBER(SEARCH("Yes",G347)),ISNUMBER(SEARCH("Yes",I347))),"Yes","No")</f>
        <v>No</v>
      </c>
      <c r="B347" s="18" t="str">
        <f t="shared" si="361"/>
        <v>No</v>
      </c>
      <c r="C347" s="15" t="str">
        <f t="shared" si="264"/>
        <v>No</v>
      </c>
      <c r="D347" s="18" t="str">
        <f t="shared" si="265"/>
        <v>No</v>
      </c>
      <c r="E347" s="18" t="str">
        <f t="shared" si="266"/>
        <v>No</v>
      </c>
      <c r="F347" s="18" t="str">
        <f t="shared" si="267"/>
        <v>No</v>
      </c>
      <c r="G347" s="18" t="str">
        <f t="shared" si="268"/>
        <v>No</v>
      </c>
      <c r="H347" s="18" t="str">
        <f t="shared" si="269"/>
        <v>No</v>
      </c>
      <c r="I347" s="18" t="str">
        <f t="shared" si="270"/>
        <v>Yes</v>
      </c>
      <c r="J347" s="18" t="str">
        <f t="shared" si="271"/>
        <v>Yes</v>
      </c>
      <c r="K347" s="21">
        <v>345</v>
      </c>
      <c r="L347" s="5" t="s">
        <v>1010</v>
      </c>
      <c r="M347" s="5" t="s">
        <v>1011</v>
      </c>
      <c r="N347" s="5" t="s">
        <v>2307</v>
      </c>
      <c r="O347" s="5" t="s">
        <v>152</v>
      </c>
      <c r="P347" s="5" t="s">
        <v>2431</v>
      </c>
      <c r="Q347" s="34" t="s">
        <v>7009</v>
      </c>
      <c r="R347" s="21">
        <v>1</v>
      </c>
      <c r="S347" s="35"/>
      <c r="T347" s="35"/>
      <c r="U347" s="35"/>
      <c r="V347" s="35"/>
      <c r="W347" s="35"/>
      <c r="X347" s="35"/>
      <c r="Y347" s="35"/>
      <c r="Z347" s="35"/>
      <c r="AA347" s="5" t="s">
        <v>2310</v>
      </c>
      <c r="AB347" s="5" t="s">
        <v>7010</v>
      </c>
      <c r="AC347" s="34" t="s">
        <v>3647</v>
      </c>
      <c r="AD347" s="21">
        <v>1</v>
      </c>
    </row>
    <row r="348" spans="1:30" x14ac:dyDescent="0.3">
      <c r="A348" s="18" t="str">
        <f t="shared" ref="A348:B348" si="362">IF(AND(ISNUMBER(SEARCH("Yes",C348)),ISNUMBER(SEARCH("Yes",E348)),ISNUMBER(SEARCH("Yes",G348)),ISNUMBER(SEARCH("Yes",I348))),"Yes","No")</f>
        <v>No</v>
      </c>
      <c r="B348" s="18" t="str">
        <f t="shared" si="362"/>
        <v>No</v>
      </c>
      <c r="C348" s="15" t="str">
        <f t="shared" si="264"/>
        <v>No</v>
      </c>
      <c r="D348" s="18" t="str">
        <f t="shared" si="265"/>
        <v>No</v>
      </c>
      <c r="E348" s="18" t="str">
        <f t="shared" si="266"/>
        <v>No</v>
      </c>
      <c r="F348" s="18" t="str">
        <f t="shared" si="267"/>
        <v>No</v>
      </c>
      <c r="G348" s="18" t="str">
        <f t="shared" si="268"/>
        <v>No</v>
      </c>
      <c r="H348" s="18" t="str">
        <f t="shared" si="269"/>
        <v>No</v>
      </c>
      <c r="I348" s="18" t="str">
        <f t="shared" si="270"/>
        <v>Yes</v>
      </c>
      <c r="J348" s="18" t="str">
        <f t="shared" si="271"/>
        <v>Yes</v>
      </c>
      <c r="K348" s="21">
        <v>346</v>
      </c>
      <c r="L348" s="5" t="s">
        <v>1012</v>
      </c>
      <c r="M348" s="5" t="s">
        <v>1013</v>
      </c>
      <c r="N348" s="5" t="s">
        <v>2307</v>
      </c>
      <c r="O348" s="5" t="s">
        <v>152</v>
      </c>
      <c r="P348" s="5" t="s">
        <v>2358</v>
      </c>
      <c r="Q348" s="34" t="s">
        <v>7011</v>
      </c>
      <c r="R348" s="21">
        <v>1</v>
      </c>
      <c r="S348" s="35"/>
      <c r="T348" s="35"/>
      <c r="U348" s="35"/>
      <c r="V348" s="35"/>
      <c r="W348" s="35"/>
      <c r="X348" s="35"/>
      <c r="Y348" s="35"/>
      <c r="Z348" s="35"/>
      <c r="AA348" s="5" t="s">
        <v>2310</v>
      </c>
      <c r="AB348" s="5" t="s">
        <v>3649</v>
      </c>
      <c r="AC348" s="34" t="s">
        <v>3008</v>
      </c>
      <c r="AD348" s="21">
        <v>1</v>
      </c>
    </row>
    <row r="349" spans="1:30" x14ac:dyDescent="0.3">
      <c r="A349" s="18" t="str">
        <f t="shared" ref="A349:B349" si="363">IF(AND(ISNUMBER(SEARCH("Yes",C349)),ISNUMBER(SEARCH("Yes",E349)),ISNUMBER(SEARCH("Yes",G349)),ISNUMBER(SEARCH("Yes",I349))),"Yes","No")</f>
        <v>No</v>
      </c>
      <c r="B349" s="18" t="str">
        <f t="shared" si="363"/>
        <v>No</v>
      </c>
      <c r="C349" s="15" t="str">
        <f t="shared" si="264"/>
        <v>No</v>
      </c>
      <c r="D349" s="18" t="str">
        <f t="shared" si="265"/>
        <v>No</v>
      </c>
      <c r="E349" s="18" t="str">
        <f t="shared" si="266"/>
        <v>No</v>
      </c>
      <c r="F349" s="18" t="str">
        <f t="shared" si="267"/>
        <v>No</v>
      </c>
      <c r="G349" s="18" t="str">
        <f t="shared" si="268"/>
        <v>No</v>
      </c>
      <c r="H349" s="18" t="str">
        <f t="shared" si="269"/>
        <v>No</v>
      </c>
      <c r="I349" s="18" t="str">
        <f t="shared" si="270"/>
        <v>Yes</v>
      </c>
      <c r="J349" s="18" t="str">
        <f t="shared" si="271"/>
        <v>Yes</v>
      </c>
      <c r="K349" s="21">
        <v>347</v>
      </c>
      <c r="L349" s="5" t="s">
        <v>1014</v>
      </c>
      <c r="M349" s="5" t="s">
        <v>1015</v>
      </c>
      <c r="N349" s="5" t="s">
        <v>2307</v>
      </c>
      <c r="O349" s="5" t="s">
        <v>152</v>
      </c>
      <c r="P349" s="5" t="s">
        <v>2321</v>
      </c>
      <c r="Q349" s="34" t="s">
        <v>7012</v>
      </c>
      <c r="R349" s="21">
        <v>1</v>
      </c>
      <c r="S349" s="35"/>
      <c r="T349" s="35"/>
      <c r="U349" s="35"/>
      <c r="V349" s="35"/>
      <c r="W349" s="35"/>
      <c r="X349" s="35"/>
      <c r="Y349" s="35"/>
      <c r="Z349" s="35"/>
      <c r="AA349" s="5" t="s">
        <v>2310</v>
      </c>
      <c r="AB349" s="5" t="s">
        <v>2473</v>
      </c>
      <c r="AC349" s="34" t="s">
        <v>3116</v>
      </c>
      <c r="AD349" s="21">
        <v>1</v>
      </c>
    </row>
    <row r="350" spans="1:30" x14ac:dyDescent="0.3">
      <c r="A350" s="18" t="str">
        <f t="shared" ref="A350:B350" si="364">IF(AND(ISNUMBER(SEARCH("Yes",C350)),ISNUMBER(SEARCH("Yes",E350)),ISNUMBER(SEARCH("Yes",G350)),ISNUMBER(SEARCH("Yes",I350))),"Yes","No")</f>
        <v>No</v>
      </c>
      <c r="B350" s="18" t="str">
        <f t="shared" si="364"/>
        <v>No</v>
      </c>
      <c r="C350" s="15" t="str">
        <f t="shared" si="264"/>
        <v>No</v>
      </c>
      <c r="D350" s="18" t="str">
        <f t="shared" si="265"/>
        <v>No</v>
      </c>
      <c r="E350" s="18" t="str">
        <f t="shared" si="266"/>
        <v>No</v>
      </c>
      <c r="F350" s="18" t="str">
        <f t="shared" si="267"/>
        <v>No</v>
      </c>
      <c r="G350" s="18" t="str">
        <f t="shared" si="268"/>
        <v>No</v>
      </c>
      <c r="H350" s="18" t="str">
        <f t="shared" si="269"/>
        <v>No</v>
      </c>
      <c r="I350" s="18" t="str">
        <f t="shared" si="270"/>
        <v>Yes</v>
      </c>
      <c r="J350" s="18" t="str">
        <f t="shared" si="271"/>
        <v>Yes</v>
      </c>
      <c r="K350" s="21">
        <v>348</v>
      </c>
      <c r="L350" s="5" t="s">
        <v>1016</v>
      </c>
      <c r="M350" s="5" t="s">
        <v>1017</v>
      </c>
      <c r="N350" s="5" t="s">
        <v>2307</v>
      </c>
      <c r="O350" s="5" t="s">
        <v>152</v>
      </c>
      <c r="P350" s="5" t="s">
        <v>7013</v>
      </c>
      <c r="Q350" s="34" t="s">
        <v>7014</v>
      </c>
      <c r="R350" s="21">
        <v>1</v>
      </c>
      <c r="S350" s="35"/>
      <c r="T350" s="35"/>
      <c r="U350" s="35"/>
      <c r="V350" s="35"/>
      <c r="W350" s="35"/>
      <c r="X350" s="35"/>
      <c r="Y350" s="35"/>
      <c r="Z350" s="35"/>
      <c r="AA350" s="5" t="s">
        <v>2310</v>
      </c>
      <c r="AB350" s="5" t="s">
        <v>6578</v>
      </c>
      <c r="AC350" s="34" t="s">
        <v>7015</v>
      </c>
      <c r="AD350" s="21">
        <v>1</v>
      </c>
    </row>
    <row r="351" spans="1:30" x14ac:dyDescent="0.3">
      <c r="A351" s="18" t="str">
        <f t="shared" ref="A351:B351" si="365">IF(AND(ISNUMBER(SEARCH("Yes",C351)),ISNUMBER(SEARCH("Yes",E351)),ISNUMBER(SEARCH("Yes",G351)),ISNUMBER(SEARCH("Yes",I351))),"Yes","No")</f>
        <v>No</v>
      </c>
      <c r="B351" s="18" t="str">
        <f t="shared" si="365"/>
        <v>No</v>
      </c>
      <c r="C351" s="15" t="str">
        <f t="shared" si="264"/>
        <v>No</v>
      </c>
      <c r="D351" s="18" t="str">
        <f t="shared" si="265"/>
        <v>No</v>
      </c>
      <c r="E351" s="18" t="str">
        <f t="shared" si="266"/>
        <v>No</v>
      </c>
      <c r="F351" s="18" t="str">
        <f t="shared" si="267"/>
        <v>No</v>
      </c>
      <c r="G351" s="18" t="str">
        <f t="shared" si="268"/>
        <v>No</v>
      </c>
      <c r="H351" s="18" t="str">
        <f t="shared" si="269"/>
        <v>No</v>
      </c>
      <c r="I351" s="18" t="str">
        <f t="shared" si="270"/>
        <v>Yes</v>
      </c>
      <c r="J351" s="18" t="str">
        <f t="shared" si="271"/>
        <v>Yes</v>
      </c>
      <c r="K351" s="21">
        <v>349</v>
      </c>
      <c r="L351" s="5" t="s">
        <v>1018</v>
      </c>
      <c r="M351" s="5" t="s">
        <v>1019</v>
      </c>
      <c r="N351" s="5" t="s">
        <v>2307</v>
      </c>
      <c r="O351" s="5" t="s">
        <v>152</v>
      </c>
      <c r="P351" s="5" t="s">
        <v>2431</v>
      </c>
      <c r="Q351" s="34" t="s">
        <v>7016</v>
      </c>
      <c r="R351" s="21">
        <v>1</v>
      </c>
      <c r="S351" s="35"/>
      <c r="T351" s="35"/>
      <c r="U351" s="35"/>
      <c r="V351" s="35"/>
      <c r="W351" s="35"/>
      <c r="X351" s="35"/>
      <c r="Y351" s="35"/>
      <c r="Z351" s="35"/>
      <c r="AA351" s="5" t="s">
        <v>2310</v>
      </c>
      <c r="AB351" s="5" t="s">
        <v>2547</v>
      </c>
      <c r="AC351" s="34" t="s">
        <v>2548</v>
      </c>
      <c r="AD351" s="21">
        <v>1</v>
      </c>
    </row>
    <row r="352" spans="1:30" x14ac:dyDescent="0.3">
      <c r="A352" s="18" t="str">
        <f t="shared" ref="A352:B352" si="366">IF(AND(ISNUMBER(SEARCH("Yes",C352)),ISNUMBER(SEARCH("Yes",E352)),ISNUMBER(SEARCH("Yes",G352)),ISNUMBER(SEARCH("Yes",I352))),"Yes","No")</f>
        <v>No</v>
      </c>
      <c r="B352" s="18" t="str">
        <f t="shared" si="366"/>
        <v>No</v>
      </c>
      <c r="C352" s="15" t="str">
        <f t="shared" si="264"/>
        <v>No</v>
      </c>
      <c r="D352" s="18" t="str">
        <f t="shared" si="265"/>
        <v>No</v>
      </c>
      <c r="E352" s="18" t="str">
        <f t="shared" si="266"/>
        <v>No</v>
      </c>
      <c r="F352" s="18" t="str">
        <f t="shared" si="267"/>
        <v>No</v>
      </c>
      <c r="G352" s="18" t="str">
        <f t="shared" si="268"/>
        <v>No</v>
      </c>
      <c r="H352" s="18" t="str">
        <f t="shared" si="269"/>
        <v>No</v>
      </c>
      <c r="I352" s="18" t="str">
        <f t="shared" si="270"/>
        <v>Yes</v>
      </c>
      <c r="J352" s="18" t="str">
        <f t="shared" si="271"/>
        <v>Yes</v>
      </c>
      <c r="K352" s="21">
        <v>350</v>
      </c>
      <c r="L352" s="5" t="s">
        <v>1020</v>
      </c>
      <c r="M352" s="5" t="s">
        <v>1021</v>
      </c>
      <c r="N352" s="5" t="s">
        <v>2307</v>
      </c>
      <c r="O352" s="5" t="s">
        <v>152</v>
      </c>
      <c r="P352" s="5" t="s">
        <v>2664</v>
      </c>
      <c r="Q352" s="34" t="s">
        <v>7017</v>
      </c>
      <c r="R352" s="21">
        <v>1</v>
      </c>
      <c r="S352" s="35"/>
      <c r="T352" s="35"/>
      <c r="U352" s="35"/>
      <c r="V352" s="35"/>
      <c r="W352" s="35"/>
      <c r="X352" s="35"/>
      <c r="Y352" s="35"/>
      <c r="Z352" s="35"/>
      <c r="AA352" s="5" t="s">
        <v>2310</v>
      </c>
      <c r="AB352" s="5" t="s">
        <v>5771</v>
      </c>
      <c r="AC352" s="34" t="s">
        <v>7018</v>
      </c>
      <c r="AD352" s="21">
        <v>1</v>
      </c>
    </row>
    <row r="353" spans="1:30" x14ac:dyDescent="0.3">
      <c r="A353" s="18" t="str">
        <f t="shared" ref="A353:B353" si="367">IF(AND(ISNUMBER(SEARCH("Yes",C353)),ISNUMBER(SEARCH("Yes",E353)),ISNUMBER(SEARCH("Yes",G353)),ISNUMBER(SEARCH("Yes",I353))),"Yes","No")</f>
        <v>No</v>
      </c>
      <c r="B353" s="18" t="str">
        <f t="shared" si="367"/>
        <v>No</v>
      </c>
      <c r="C353" s="15" t="str">
        <f t="shared" si="264"/>
        <v>No</v>
      </c>
      <c r="D353" s="18" t="str">
        <f t="shared" si="265"/>
        <v>No</v>
      </c>
      <c r="E353" s="18" t="str">
        <f t="shared" si="266"/>
        <v>No</v>
      </c>
      <c r="F353" s="18" t="str">
        <f t="shared" si="267"/>
        <v>No</v>
      </c>
      <c r="G353" s="18" t="str">
        <f t="shared" si="268"/>
        <v>No</v>
      </c>
      <c r="H353" s="18" t="str">
        <f t="shared" si="269"/>
        <v>No</v>
      </c>
      <c r="I353" s="18" t="str">
        <f t="shared" si="270"/>
        <v>Yes</v>
      </c>
      <c r="J353" s="18" t="str">
        <f t="shared" si="271"/>
        <v>No</v>
      </c>
      <c r="K353" s="21">
        <v>351</v>
      </c>
      <c r="L353" s="5" t="s">
        <v>1022</v>
      </c>
      <c r="M353" s="5" t="s">
        <v>3663</v>
      </c>
      <c r="N353" s="5" t="s">
        <v>2307</v>
      </c>
      <c r="O353" s="5" t="s">
        <v>152</v>
      </c>
      <c r="P353" s="5" t="s">
        <v>2664</v>
      </c>
      <c r="Q353" s="34" t="s">
        <v>7019</v>
      </c>
      <c r="R353" s="21">
        <v>1</v>
      </c>
      <c r="S353" s="35"/>
      <c r="T353" s="35"/>
      <c r="U353" s="35"/>
      <c r="V353" s="35"/>
      <c r="W353" s="35"/>
      <c r="X353" s="35"/>
      <c r="Y353" s="35"/>
      <c r="Z353" s="35"/>
      <c r="AA353" s="5" t="s">
        <v>152</v>
      </c>
      <c r="AB353" s="5" t="s">
        <v>3665</v>
      </c>
      <c r="AC353" s="34" t="s">
        <v>7020</v>
      </c>
      <c r="AD353" s="21">
        <v>1</v>
      </c>
    </row>
    <row r="354" spans="1:30" x14ac:dyDescent="0.3">
      <c r="A354" s="18" t="str">
        <f t="shared" ref="A354:B354" si="368">IF(AND(ISNUMBER(SEARCH("Yes",C354)),ISNUMBER(SEARCH("Yes",E354)),ISNUMBER(SEARCH("Yes",G354)),ISNUMBER(SEARCH("Yes",I354))),"Yes","No")</f>
        <v>Yes</v>
      </c>
      <c r="B354" s="18" t="str">
        <f t="shared" si="368"/>
        <v>Yes</v>
      </c>
      <c r="C354" s="15" t="str">
        <f t="shared" si="264"/>
        <v>Yes</v>
      </c>
      <c r="D354" s="18" t="str">
        <f t="shared" si="265"/>
        <v>Yes</v>
      </c>
      <c r="E354" s="18" t="str">
        <f t="shared" si="266"/>
        <v>Yes</v>
      </c>
      <c r="F354" s="18" t="str">
        <f t="shared" si="267"/>
        <v>Yes</v>
      </c>
      <c r="G354" s="18" t="str">
        <f t="shared" si="268"/>
        <v>Yes</v>
      </c>
      <c r="H354" s="18" t="str">
        <f t="shared" si="269"/>
        <v>Yes</v>
      </c>
      <c r="I354" s="18" t="str">
        <f t="shared" si="270"/>
        <v>Yes</v>
      </c>
      <c r="J354" s="18" t="str">
        <f t="shared" si="271"/>
        <v>Yes</v>
      </c>
      <c r="K354" s="21">
        <v>352</v>
      </c>
      <c r="L354" s="5" t="s">
        <v>32</v>
      </c>
      <c r="M354" s="5" t="s">
        <v>74</v>
      </c>
      <c r="N354" s="5" t="s">
        <v>2307</v>
      </c>
      <c r="O354" s="5" t="s">
        <v>24</v>
      </c>
      <c r="P354" s="5" t="s">
        <v>3667</v>
      </c>
      <c r="Q354" s="34" t="s">
        <v>7021</v>
      </c>
      <c r="R354" s="21">
        <v>1</v>
      </c>
      <c r="S354" s="5" t="s">
        <v>24</v>
      </c>
      <c r="T354" s="5" t="s">
        <v>7022</v>
      </c>
      <c r="U354" s="34" t="s">
        <v>7023</v>
      </c>
      <c r="V354" s="21">
        <v>1</v>
      </c>
      <c r="W354" s="5" t="s">
        <v>2310</v>
      </c>
      <c r="X354" s="5" t="s">
        <v>7024</v>
      </c>
      <c r="Y354" s="34" t="s">
        <v>7025</v>
      </c>
      <c r="Z354" s="21">
        <v>1</v>
      </c>
      <c r="AA354" s="5" t="s">
        <v>24</v>
      </c>
      <c r="AB354" s="5" t="s">
        <v>3211</v>
      </c>
      <c r="AC354" s="34" t="s">
        <v>5732</v>
      </c>
      <c r="AD354" s="21">
        <v>1</v>
      </c>
    </row>
    <row r="355" spans="1:30" x14ac:dyDescent="0.3">
      <c r="A355" s="18" t="str">
        <f t="shared" ref="A355:B355" si="369">IF(AND(ISNUMBER(SEARCH("Yes",C355)),ISNUMBER(SEARCH("Yes",E355)),ISNUMBER(SEARCH("Yes",G355)),ISNUMBER(SEARCH("Yes",I355))),"Yes","No")</f>
        <v>No</v>
      </c>
      <c r="B355" s="18" t="str">
        <f t="shared" si="369"/>
        <v>No</v>
      </c>
      <c r="C355" s="15" t="str">
        <f t="shared" si="264"/>
        <v>No</v>
      </c>
      <c r="D355" s="18" t="str">
        <f t="shared" si="265"/>
        <v>No</v>
      </c>
      <c r="E355" s="18" t="str">
        <f t="shared" si="266"/>
        <v>No</v>
      </c>
      <c r="F355" s="18" t="str">
        <f t="shared" si="267"/>
        <v>No</v>
      </c>
      <c r="G355" s="18" t="str">
        <f t="shared" si="268"/>
        <v>No</v>
      </c>
      <c r="H355" s="18" t="str">
        <f t="shared" si="269"/>
        <v>No</v>
      </c>
      <c r="I355" s="18" t="str">
        <f t="shared" si="270"/>
        <v>Yes</v>
      </c>
      <c r="J355" s="18" t="str">
        <f t="shared" si="271"/>
        <v>Yes</v>
      </c>
      <c r="K355" s="21">
        <v>353</v>
      </c>
      <c r="L355" s="5" t="s">
        <v>1024</v>
      </c>
      <c r="M355" s="5" t="s">
        <v>1025</v>
      </c>
      <c r="N355" s="5" t="s">
        <v>2307</v>
      </c>
      <c r="O355" s="5" t="s">
        <v>152</v>
      </c>
      <c r="P355" s="5" t="s">
        <v>2346</v>
      </c>
      <c r="Q355" s="34" t="s">
        <v>7026</v>
      </c>
      <c r="R355" s="21">
        <v>1</v>
      </c>
      <c r="S355" s="35"/>
      <c r="T355" s="35"/>
      <c r="U355" s="35"/>
      <c r="V355" s="35"/>
      <c r="W355" s="35"/>
      <c r="X355" s="35"/>
      <c r="Y355" s="35"/>
      <c r="Z355" s="35"/>
      <c r="AA355" s="5" t="s">
        <v>2310</v>
      </c>
      <c r="AB355" s="5" t="s">
        <v>3124</v>
      </c>
      <c r="AC355" s="34" t="s">
        <v>3125</v>
      </c>
      <c r="AD355" s="21">
        <v>1</v>
      </c>
    </row>
    <row r="356" spans="1:30" x14ac:dyDescent="0.3">
      <c r="A356" s="18" t="str">
        <f t="shared" ref="A356:B356" si="370">IF(AND(ISNUMBER(SEARCH("Yes",C356)),ISNUMBER(SEARCH("Yes",E356)),ISNUMBER(SEARCH("Yes",G356)),ISNUMBER(SEARCH("Yes",I356))),"Yes","No")</f>
        <v>No</v>
      </c>
      <c r="B356" s="18" t="str">
        <f t="shared" si="370"/>
        <v>No</v>
      </c>
      <c r="C356" s="15" t="str">
        <f t="shared" si="264"/>
        <v>No</v>
      </c>
      <c r="D356" s="18" t="str">
        <f t="shared" si="265"/>
        <v>No</v>
      </c>
      <c r="E356" s="18" t="str">
        <f t="shared" si="266"/>
        <v>No</v>
      </c>
      <c r="F356" s="18" t="str">
        <f t="shared" si="267"/>
        <v>No</v>
      </c>
      <c r="G356" s="18" t="str">
        <f t="shared" si="268"/>
        <v>No</v>
      </c>
      <c r="H356" s="18" t="str">
        <f t="shared" si="269"/>
        <v>No</v>
      </c>
      <c r="I356" s="18" t="str">
        <f t="shared" si="270"/>
        <v>Yes</v>
      </c>
      <c r="J356" s="18" t="str">
        <f t="shared" si="271"/>
        <v>Yes</v>
      </c>
      <c r="K356" s="21">
        <v>354</v>
      </c>
      <c r="L356" s="5" t="s">
        <v>1026</v>
      </c>
      <c r="M356" s="5" t="s">
        <v>1027</v>
      </c>
      <c r="N356" s="5" t="s">
        <v>2307</v>
      </c>
      <c r="O356" s="5" t="s">
        <v>152</v>
      </c>
      <c r="P356" s="5" t="s">
        <v>2333</v>
      </c>
      <c r="Q356" s="34" t="s">
        <v>7027</v>
      </c>
      <c r="R356" s="21">
        <v>1</v>
      </c>
      <c r="S356" s="35"/>
      <c r="T356" s="35"/>
      <c r="U356" s="35"/>
      <c r="V356" s="35"/>
      <c r="W356" s="35"/>
      <c r="X356" s="35"/>
      <c r="Y356" s="35"/>
      <c r="Z356" s="35"/>
      <c r="AA356" s="5" t="s">
        <v>2310</v>
      </c>
      <c r="AB356" s="5" t="s">
        <v>3155</v>
      </c>
      <c r="AC356" s="34" t="s">
        <v>7028</v>
      </c>
      <c r="AD356" s="21">
        <v>1</v>
      </c>
    </row>
    <row r="357" spans="1:30" x14ac:dyDescent="0.3">
      <c r="A357" s="18" t="str">
        <f t="shared" ref="A357:B357" si="371">IF(AND(ISNUMBER(SEARCH("Yes",C357)),ISNUMBER(SEARCH("Yes",E357)),ISNUMBER(SEARCH("Yes",G357)),ISNUMBER(SEARCH("Yes",I357))),"Yes","No")</f>
        <v>No</v>
      </c>
      <c r="B357" s="18" t="str">
        <f t="shared" si="371"/>
        <v>No</v>
      </c>
      <c r="C357" s="15" t="str">
        <f t="shared" si="264"/>
        <v>No</v>
      </c>
      <c r="D357" s="18" t="str">
        <f t="shared" si="265"/>
        <v>No</v>
      </c>
      <c r="E357" s="18" t="str">
        <f t="shared" si="266"/>
        <v>No</v>
      </c>
      <c r="F357" s="18" t="str">
        <f t="shared" si="267"/>
        <v>No</v>
      </c>
      <c r="G357" s="18" t="str">
        <f t="shared" si="268"/>
        <v>No</v>
      </c>
      <c r="H357" s="18" t="str">
        <f t="shared" si="269"/>
        <v>No</v>
      </c>
      <c r="I357" s="18" t="str">
        <f t="shared" si="270"/>
        <v>Yes</v>
      </c>
      <c r="J357" s="18" t="str">
        <f t="shared" si="271"/>
        <v>Yes</v>
      </c>
      <c r="K357" s="21">
        <v>355</v>
      </c>
      <c r="L357" s="5" t="s">
        <v>1028</v>
      </c>
      <c r="M357" s="5" t="s">
        <v>1029</v>
      </c>
      <c r="N357" s="5" t="s">
        <v>2307</v>
      </c>
      <c r="O357" s="5" t="s">
        <v>152</v>
      </c>
      <c r="P357" s="5" t="s">
        <v>7029</v>
      </c>
      <c r="Q357" s="34" t="s">
        <v>7030</v>
      </c>
      <c r="R357" s="21">
        <v>1</v>
      </c>
      <c r="S357" s="35"/>
      <c r="T357" s="35"/>
      <c r="U357" s="35"/>
      <c r="V357" s="35"/>
      <c r="W357" s="35"/>
      <c r="X357" s="35"/>
      <c r="Y357" s="35"/>
      <c r="Z357" s="35"/>
      <c r="AA357" s="5" t="s">
        <v>2310</v>
      </c>
      <c r="AB357" s="5" t="s">
        <v>7031</v>
      </c>
      <c r="AC357" s="34" t="s">
        <v>7032</v>
      </c>
      <c r="AD357" s="21">
        <v>1</v>
      </c>
    </row>
    <row r="358" spans="1:30" x14ac:dyDescent="0.3">
      <c r="A358" s="18" t="str">
        <f t="shared" ref="A358:B358" si="372">IF(AND(ISNUMBER(SEARCH("Yes",C358)),ISNUMBER(SEARCH("Yes",E358)),ISNUMBER(SEARCH("Yes",G358)),ISNUMBER(SEARCH("Yes",I358))),"Yes","No")</f>
        <v>No</v>
      </c>
      <c r="B358" s="18" t="str">
        <f t="shared" si="372"/>
        <v>No</v>
      </c>
      <c r="C358" s="15" t="str">
        <f t="shared" si="264"/>
        <v>No</v>
      </c>
      <c r="D358" s="18" t="str">
        <f t="shared" si="265"/>
        <v>No</v>
      </c>
      <c r="E358" s="18" t="str">
        <f t="shared" si="266"/>
        <v>No</v>
      </c>
      <c r="F358" s="18" t="str">
        <f t="shared" si="267"/>
        <v>No</v>
      </c>
      <c r="G358" s="18" t="str">
        <f t="shared" si="268"/>
        <v>No</v>
      </c>
      <c r="H358" s="18" t="str">
        <f t="shared" si="269"/>
        <v>No</v>
      </c>
      <c r="I358" s="18" t="str">
        <f t="shared" si="270"/>
        <v>Yes</v>
      </c>
      <c r="J358" s="18" t="str">
        <f t="shared" si="271"/>
        <v>Yes</v>
      </c>
      <c r="K358" s="21">
        <v>356</v>
      </c>
      <c r="L358" s="5" t="s">
        <v>1030</v>
      </c>
      <c r="M358" s="5" t="s">
        <v>1031</v>
      </c>
      <c r="N358" s="5" t="s">
        <v>2307</v>
      </c>
      <c r="O358" s="5" t="s">
        <v>152</v>
      </c>
      <c r="P358" s="5" t="s">
        <v>2317</v>
      </c>
      <c r="Q358" s="34" t="s">
        <v>2850</v>
      </c>
      <c r="R358" s="21">
        <v>1</v>
      </c>
      <c r="S358" s="35"/>
      <c r="T358" s="35"/>
      <c r="U358" s="35"/>
      <c r="V358" s="35"/>
      <c r="W358" s="35"/>
      <c r="X358" s="35"/>
      <c r="Y358" s="35"/>
      <c r="Z358" s="35"/>
      <c r="AA358" s="5" t="s">
        <v>2310</v>
      </c>
      <c r="AB358" s="5" t="s">
        <v>7033</v>
      </c>
      <c r="AC358" s="34" t="s">
        <v>7034</v>
      </c>
      <c r="AD358" s="21">
        <v>1</v>
      </c>
    </row>
    <row r="359" spans="1:30" x14ac:dyDescent="0.3">
      <c r="A359" s="18" t="str">
        <f t="shared" ref="A359:B359" si="373">IF(AND(ISNUMBER(SEARCH("Yes",C359)),ISNUMBER(SEARCH("Yes",E359)),ISNUMBER(SEARCH("Yes",G359)),ISNUMBER(SEARCH("Yes",I359))),"Yes","No")</f>
        <v>No</v>
      </c>
      <c r="B359" s="18" t="str">
        <f t="shared" si="373"/>
        <v>No</v>
      </c>
      <c r="C359" s="15" t="str">
        <f t="shared" si="264"/>
        <v>No</v>
      </c>
      <c r="D359" s="18" t="str">
        <f t="shared" si="265"/>
        <v>No</v>
      </c>
      <c r="E359" s="18" t="str">
        <f t="shared" si="266"/>
        <v>No</v>
      </c>
      <c r="F359" s="18" t="str">
        <f t="shared" si="267"/>
        <v>No</v>
      </c>
      <c r="G359" s="18" t="str">
        <f t="shared" si="268"/>
        <v>No</v>
      </c>
      <c r="H359" s="18" t="str">
        <f t="shared" si="269"/>
        <v>No</v>
      </c>
      <c r="I359" s="18" t="str">
        <f t="shared" si="270"/>
        <v>Yes</v>
      </c>
      <c r="J359" s="18" t="str">
        <f t="shared" si="271"/>
        <v>Yes</v>
      </c>
      <c r="K359" s="21">
        <v>357</v>
      </c>
      <c r="L359" s="5" t="s">
        <v>1032</v>
      </c>
      <c r="M359" s="5" t="s">
        <v>1033</v>
      </c>
      <c r="N359" s="5" t="s">
        <v>2307</v>
      </c>
      <c r="O359" s="5" t="s">
        <v>152</v>
      </c>
      <c r="P359" s="5" t="s">
        <v>7035</v>
      </c>
      <c r="Q359" s="34" t="s">
        <v>3689</v>
      </c>
      <c r="R359" s="21">
        <v>1</v>
      </c>
      <c r="S359" s="35"/>
      <c r="T359" s="35"/>
      <c r="U359" s="35"/>
      <c r="V359" s="35"/>
      <c r="W359" s="35"/>
      <c r="X359" s="35"/>
      <c r="Y359" s="35"/>
      <c r="Z359" s="35"/>
      <c r="AA359" s="5" t="s">
        <v>24</v>
      </c>
      <c r="AB359" s="5" t="s">
        <v>7036</v>
      </c>
      <c r="AC359" s="34" t="s">
        <v>7037</v>
      </c>
      <c r="AD359" s="21">
        <v>1</v>
      </c>
    </row>
    <row r="360" spans="1:30" x14ac:dyDescent="0.3">
      <c r="A360" s="18" t="str">
        <f t="shared" ref="A360:B360" si="374">IF(AND(ISNUMBER(SEARCH("Yes",C360)),ISNUMBER(SEARCH("Yes",E360)),ISNUMBER(SEARCH("Yes",G360)),ISNUMBER(SEARCH("Yes",I360))),"Yes","No")</f>
        <v>No</v>
      </c>
      <c r="B360" s="18" t="str">
        <f t="shared" si="374"/>
        <v>No</v>
      </c>
      <c r="C360" s="15" t="str">
        <f t="shared" si="264"/>
        <v>No</v>
      </c>
      <c r="D360" s="18" t="str">
        <f t="shared" si="265"/>
        <v>No</v>
      </c>
      <c r="E360" s="18" t="str">
        <f t="shared" si="266"/>
        <v>No</v>
      </c>
      <c r="F360" s="18" t="str">
        <f t="shared" si="267"/>
        <v>No</v>
      </c>
      <c r="G360" s="18" t="str">
        <f t="shared" si="268"/>
        <v>No</v>
      </c>
      <c r="H360" s="18" t="str">
        <f t="shared" si="269"/>
        <v>No</v>
      </c>
      <c r="I360" s="18" t="str">
        <f t="shared" si="270"/>
        <v>Yes</v>
      </c>
      <c r="J360" s="18" t="str">
        <f t="shared" si="271"/>
        <v>Yes</v>
      </c>
      <c r="K360" s="21">
        <v>358</v>
      </c>
      <c r="L360" s="5" t="s">
        <v>1034</v>
      </c>
      <c r="M360" s="5" t="s">
        <v>1035</v>
      </c>
      <c r="N360" s="5" t="s">
        <v>2307</v>
      </c>
      <c r="O360" s="5" t="s">
        <v>152</v>
      </c>
      <c r="P360" s="5" t="s">
        <v>2664</v>
      </c>
      <c r="Q360" s="34" t="s">
        <v>7038</v>
      </c>
      <c r="R360" s="21">
        <v>1</v>
      </c>
      <c r="S360" s="35"/>
      <c r="T360" s="35"/>
      <c r="U360" s="35"/>
      <c r="V360" s="35"/>
      <c r="W360" s="35"/>
      <c r="X360" s="35"/>
      <c r="Y360" s="35"/>
      <c r="Z360" s="35"/>
      <c r="AA360" s="5" t="s">
        <v>24</v>
      </c>
      <c r="AB360" s="5" t="s">
        <v>7039</v>
      </c>
      <c r="AC360" s="34" t="s">
        <v>7040</v>
      </c>
      <c r="AD360" s="21">
        <v>1</v>
      </c>
    </row>
    <row r="361" spans="1:30" x14ac:dyDescent="0.3">
      <c r="A361" s="18" t="str">
        <f t="shared" ref="A361:B361" si="375">IF(AND(ISNUMBER(SEARCH("Yes",C361)),ISNUMBER(SEARCH("Yes",E361)),ISNUMBER(SEARCH("Yes",G361)),ISNUMBER(SEARCH("Yes",I361))),"Yes","No")</f>
        <v>No</v>
      </c>
      <c r="B361" s="18" t="str">
        <f t="shared" si="375"/>
        <v>No</v>
      </c>
      <c r="C361" s="15" t="str">
        <f t="shared" si="264"/>
        <v>No</v>
      </c>
      <c r="D361" s="18" t="str">
        <f t="shared" si="265"/>
        <v>No</v>
      </c>
      <c r="E361" s="18" t="str">
        <f t="shared" si="266"/>
        <v>No</v>
      </c>
      <c r="F361" s="18" t="str">
        <f t="shared" si="267"/>
        <v>No</v>
      </c>
      <c r="G361" s="18" t="str">
        <f t="shared" si="268"/>
        <v>No</v>
      </c>
      <c r="H361" s="18" t="str">
        <f t="shared" si="269"/>
        <v>No</v>
      </c>
      <c r="I361" s="18" t="str">
        <f t="shared" si="270"/>
        <v>Yes</v>
      </c>
      <c r="J361" s="18" t="str">
        <f t="shared" si="271"/>
        <v>Yes</v>
      </c>
      <c r="K361" s="21">
        <v>359</v>
      </c>
      <c r="L361" s="5" t="s">
        <v>1036</v>
      </c>
      <c r="M361" s="5" t="s">
        <v>1037</v>
      </c>
      <c r="N361" s="5" t="s">
        <v>2307</v>
      </c>
      <c r="O361" s="5" t="s">
        <v>152</v>
      </c>
      <c r="P361" s="5" t="s">
        <v>2333</v>
      </c>
      <c r="Q361" s="34" t="s">
        <v>7041</v>
      </c>
      <c r="R361" s="21">
        <v>1</v>
      </c>
      <c r="S361" s="35"/>
      <c r="T361" s="35"/>
      <c r="U361" s="35"/>
      <c r="V361" s="35"/>
      <c r="W361" s="35"/>
      <c r="X361" s="35"/>
      <c r="Y361" s="35"/>
      <c r="Z361" s="35"/>
      <c r="AA361" s="5" t="s">
        <v>24</v>
      </c>
      <c r="AB361" s="5" t="s">
        <v>7042</v>
      </c>
      <c r="AC361" s="34" t="s">
        <v>7043</v>
      </c>
      <c r="AD361" s="21">
        <v>1</v>
      </c>
    </row>
    <row r="362" spans="1:30" x14ac:dyDescent="0.3">
      <c r="A362" s="18" t="str">
        <f t="shared" ref="A362:B362" si="376">IF(AND(ISNUMBER(SEARCH("Yes",C362)),ISNUMBER(SEARCH("Yes",E362)),ISNUMBER(SEARCH("Yes",G362)),ISNUMBER(SEARCH("Yes",I362))),"Yes","No")</f>
        <v>No</v>
      </c>
      <c r="B362" s="18" t="str">
        <f t="shared" si="376"/>
        <v>No</v>
      </c>
      <c r="C362" s="15" t="str">
        <f t="shared" si="264"/>
        <v>No</v>
      </c>
      <c r="D362" s="18" t="str">
        <f t="shared" si="265"/>
        <v>No</v>
      </c>
      <c r="E362" s="18" t="str">
        <f t="shared" si="266"/>
        <v>No</v>
      </c>
      <c r="F362" s="18" t="str">
        <f t="shared" si="267"/>
        <v>No</v>
      </c>
      <c r="G362" s="18" t="str">
        <f t="shared" si="268"/>
        <v>No</v>
      </c>
      <c r="H362" s="18" t="str">
        <f t="shared" si="269"/>
        <v>No</v>
      </c>
      <c r="I362" s="18" t="str">
        <f t="shared" si="270"/>
        <v>Yes</v>
      </c>
      <c r="J362" s="18" t="str">
        <f t="shared" si="271"/>
        <v>Yes</v>
      </c>
      <c r="K362" s="21">
        <v>360</v>
      </c>
      <c r="L362" s="5" t="s">
        <v>1038</v>
      </c>
      <c r="M362" s="5" t="s">
        <v>3698</v>
      </c>
      <c r="N362" s="5" t="s">
        <v>2307</v>
      </c>
      <c r="O362" s="5" t="s">
        <v>152</v>
      </c>
      <c r="P362" s="5" t="s">
        <v>2431</v>
      </c>
      <c r="Q362" s="34" t="s">
        <v>3700</v>
      </c>
      <c r="R362" s="21">
        <v>1</v>
      </c>
      <c r="S362" s="35"/>
      <c r="T362" s="35"/>
      <c r="U362" s="35"/>
      <c r="V362" s="35"/>
      <c r="W362" s="35"/>
      <c r="X362" s="35"/>
      <c r="Y362" s="35"/>
      <c r="Z362" s="35"/>
      <c r="AA362" s="5" t="s">
        <v>24</v>
      </c>
      <c r="AB362" s="5" t="s">
        <v>7044</v>
      </c>
      <c r="AC362" s="34" t="s">
        <v>7045</v>
      </c>
      <c r="AD362" s="21">
        <v>1</v>
      </c>
    </row>
    <row r="363" spans="1:30" x14ac:dyDescent="0.3">
      <c r="A363" s="18" t="str">
        <f t="shared" ref="A363:B363" si="377">IF(AND(ISNUMBER(SEARCH("Yes",C363)),ISNUMBER(SEARCH("Yes",E363)),ISNUMBER(SEARCH("Yes",G363)),ISNUMBER(SEARCH("Yes",I363))),"Yes","No")</f>
        <v>No</v>
      </c>
      <c r="B363" s="18" t="str">
        <f t="shared" si="377"/>
        <v>No</v>
      </c>
      <c r="C363" s="15" t="str">
        <f t="shared" si="264"/>
        <v>No</v>
      </c>
      <c r="D363" s="18" t="str">
        <f t="shared" si="265"/>
        <v>No</v>
      </c>
      <c r="E363" s="18" t="str">
        <f t="shared" si="266"/>
        <v>No</v>
      </c>
      <c r="F363" s="18" t="str">
        <f t="shared" si="267"/>
        <v>No</v>
      </c>
      <c r="G363" s="18" t="str">
        <f t="shared" si="268"/>
        <v>No</v>
      </c>
      <c r="H363" s="18" t="str">
        <f t="shared" si="269"/>
        <v>No</v>
      </c>
      <c r="I363" s="18" t="str">
        <f t="shared" si="270"/>
        <v>Yes</v>
      </c>
      <c r="J363" s="18" t="str">
        <f t="shared" si="271"/>
        <v>No</v>
      </c>
      <c r="K363" s="21">
        <v>361</v>
      </c>
      <c r="L363" s="5" t="s">
        <v>1040</v>
      </c>
      <c r="M363" s="5" t="s">
        <v>1041</v>
      </c>
      <c r="N363" s="5" t="s">
        <v>2307</v>
      </c>
      <c r="O363" s="5" t="s">
        <v>152</v>
      </c>
      <c r="P363" s="5" t="s">
        <v>2392</v>
      </c>
      <c r="Q363" s="34" t="s">
        <v>7046</v>
      </c>
      <c r="R363" s="21">
        <v>1</v>
      </c>
      <c r="S363" s="35"/>
      <c r="T363" s="35"/>
      <c r="U363" s="35"/>
      <c r="V363" s="35"/>
      <c r="W363" s="35"/>
      <c r="X363" s="35"/>
      <c r="Y363" s="35"/>
      <c r="Z363" s="35"/>
      <c r="AA363" s="5" t="s">
        <v>152</v>
      </c>
      <c r="AB363" s="5" t="s">
        <v>2931</v>
      </c>
      <c r="AC363" s="34" t="s">
        <v>2891</v>
      </c>
      <c r="AD363" s="21">
        <v>1</v>
      </c>
    </row>
    <row r="364" spans="1:30" x14ac:dyDescent="0.3">
      <c r="A364" s="18" t="str">
        <f t="shared" ref="A364:B364" si="378">IF(AND(ISNUMBER(SEARCH("Yes",C364)),ISNUMBER(SEARCH("Yes",E364)),ISNUMBER(SEARCH("Yes",G364)),ISNUMBER(SEARCH("Yes",I364))),"Yes","No")</f>
        <v>No</v>
      </c>
      <c r="B364" s="18" t="str">
        <f t="shared" si="378"/>
        <v>No</v>
      </c>
      <c r="C364" s="15" t="str">
        <f t="shared" si="264"/>
        <v>No</v>
      </c>
      <c r="D364" s="18" t="str">
        <f t="shared" si="265"/>
        <v>No</v>
      </c>
      <c r="E364" s="18" t="str">
        <f t="shared" si="266"/>
        <v>No</v>
      </c>
      <c r="F364" s="18" t="str">
        <f t="shared" si="267"/>
        <v>No</v>
      </c>
      <c r="G364" s="18" t="str">
        <f t="shared" si="268"/>
        <v>No</v>
      </c>
      <c r="H364" s="18" t="str">
        <f t="shared" si="269"/>
        <v>No</v>
      </c>
      <c r="I364" s="18" t="str">
        <f t="shared" si="270"/>
        <v>Yes</v>
      </c>
      <c r="J364" s="18" t="str">
        <f t="shared" si="271"/>
        <v>Yes</v>
      </c>
      <c r="K364" s="21">
        <v>362</v>
      </c>
      <c r="L364" s="5" t="s">
        <v>1042</v>
      </c>
      <c r="M364" s="5" t="s">
        <v>1043</v>
      </c>
      <c r="N364" s="5" t="s">
        <v>2307</v>
      </c>
      <c r="O364" s="5" t="s">
        <v>152</v>
      </c>
      <c r="P364" s="5" t="s">
        <v>2333</v>
      </c>
      <c r="Q364" s="34" t="s">
        <v>7047</v>
      </c>
      <c r="R364" s="21">
        <v>1</v>
      </c>
      <c r="S364" s="35"/>
      <c r="T364" s="35"/>
      <c r="U364" s="35"/>
      <c r="V364" s="35"/>
      <c r="W364" s="35"/>
      <c r="X364" s="35"/>
      <c r="Y364" s="35"/>
      <c r="Z364" s="35"/>
      <c r="AA364" s="5" t="s">
        <v>2310</v>
      </c>
      <c r="AB364" s="5" t="s">
        <v>7048</v>
      </c>
      <c r="AC364" s="34" t="s">
        <v>7049</v>
      </c>
      <c r="AD364" s="21">
        <v>1</v>
      </c>
    </row>
    <row r="365" spans="1:30" x14ac:dyDescent="0.3">
      <c r="A365" s="18" t="str">
        <f t="shared" ref="A365:B365" si="379">IF(AND(ISNUMBER(SEARCH("Yes",C365)),ISNUMBER(SEARCH("Yes",E365)),ISNUMBER(SEARCH("Yes",G365)),ISNUMBER(SEARCH("Yes",I365))),"Yes","No")</f>
        <v>No</v>
      </c>
      <c r="B365" s="18" t="str">
        <f t="shared" si="379"/>
        <v>No</v>
      </c>
      <c r="C365" s="15" t="str">
        <f t="shared" si="264"/>
        <v>No</v>
      </c>
      <c r="D365" s="18" t="str">
        <f t="shared" si="265"/>
        <v>No</v>
      </c>
      <c r="E365" s="18" t="str">
        <f t="shared" si="266"/>
        <v>No</v>
      </c>
      <c r="F365" s="18" t="str">
        <f t="shared" si="267"/>
        <v>No</v>
      </c>
      <c r="G365" s="18" t="str">
        <f t="shared" si="268"/>
        <v>No</v>
      </c>
      <c r="H365" s="18" t="str">
        <f t="shared" si="269"/>
        <v>No</v>
      </c>
      <c r="I365" s="18" t="str">
        <f t="shared" si="270"/>
        <v>Yes</v>
      </c>
      <c r="J365" s="18" t="str">
        <f t="shared" si="271"/>
        <v>Yes</v>
      </c>
      <c r="K365" s="21">
        <v>363</v>
      </c>
      <c r="L365" s="5" t="s">
        <v>1044</v>
      </c>
      <c r="M365" s="5" t="s">
        <v>1045</v>
      </c>
      <c r="N365" s="5" t="s">
        <v>2307</v>
      </c>
      <c r="O365" s="5" t="s">
        <v>152</v>
      </c>
      <c r="P365" s="5" t="s">
        <v>2317</v>
      </c>
      <c r="Q365" s="34" t="s">
        <v>2597</v>
      </c>
      <c r="R365" s="21">
        <v>1</v>
      </c>
      <c r="S365" s="35"/>
      <c r="T365" s="35"/>
      <c r="U365" s="35"/>
      <c r="V365" s="35"/>
      <c r="W365" s="35"/>
      <c r="X365" s="35"/>
      <c r="Y365" s="35"/>
      <c r="Z365" s="35"/>
      <c r="AA365" s="5" t="s">
        <v>2310</v>
      </c>
      <c r="AB365" s="5" t="s">
        <v>7050</v>
      </c>
      <c r="AC365" s="34" t="s">
        <v>7051</v>
      </c>
      <c r="AD365" s="21">
        <v>1</v>
      </c>
    </row>
    <row r="366" spans="1:30" x14ac:dyDescent="0.3">
      <c r="A366" s="18" t="str">
        <f t="shared" ref="A366:B366" si="380">IF(AND(ISNUMBER(SEARCH("Yes",C366)),ISNUMBER(SEARCH("Yes",E366)),ISNUMBER(SEARCH("Yes",G366)),ISNUMBER(SEARCH("Yes",I366))),"Yes","No")</f>
        <v>Yes</v>
      </c>
      <c r="B366" s="18" t="str">
        <f t="shared" si="380"/>
        <v>Yes</v>
      </c>
      <c r="C366" s="15" t="str">
        <f t="shared" si="264"/>
        <v>Yes</v>
      </c>
      <c r="D366" s="18" t="str">
        <f t="shared" si="265"/>
        <v>Yes</v>
      </c>
      <c r="E366" s="18" t="str">
        <f t="shared" si="266"/>
        <v>Yes</v>
      </c>
      <c r="F366" s="18" t="str">
        <f t="shared" si="267"/>
        <v>Yes</v>
      </c>
      <c r="G366" s="18" t="str">
        <f t="shared" si="268"/>
        <v>Yes</v>
      </c>
      <c r="H366" s="18" t="str">
        <f t="shared" si="269"/>
        <v>Yes</v>
      </c>
      <c r="I366" s="18" t="str">
        <f t="shared" si="270"/>
        <v>Yes</v>
      </c>
      <c r="J366" s="18" t="str">
        <f t="shared" si="271"/>
        <v>Yes</v>
      </c>
      <c r="K366" s="21">
        <v>364</v>
      </c>
      <c r="L366" s="5" t="s">
        <v>76</v>
      </c>
      <c r="M366" s="5" t="s">
        <v>77</v>
      </c>
      <c r="N366" s="5" t="s">
        <v>2307</v>
      </c>
      <c r="O366" s="5" t="s">
        <v>24</v>
      </c>
      <c r="P366" s="5" t="s">
        <v>7052</v>
      </c>
      <c r="Q366" s="34" t="s">
        <v>3712</v>
      </c>
      <c r="R366" s="21">
        <v>1</v>
      </c>
      <c r="S366" s="5" t="s">
        <v>24</v>
      </c>
      <c r="T366" s="5" t="s">
        <v>3713</v>
      </c>
      <c r="U366" s="34" t="s">
        <v>7053</v>
      </c>
      <c r="V366" s="21">
        <v>1</v>
      </c>
      <c r="W366" s="5" t="s">
        <v>24</v>
      </c>
      <c r="X366" s="5" t="s">
        <v>7054</v>
      </c>
      <c r="Y366" s="34" t="s">
        <v>7055</v>
      </c>
      <c r="Z366" s="21">
        <v>1</v>
      </c>
      <c r="AA366" s="5" t="s">
        <v>2310</v>
      </c>
      <c r="AB366" s="5" t="s">
        <v>4253</v>
      </c>
      <c r="AC366" s="34" t="s">
        <v>3384</v>
      </c>
      <c r="AD366" s="21">
        <v>1</v>
      </c>
    </row>
    <row r="367" spans="1:30" x14ac:dyDescent="0.3">
      <c r="A367" s="18" t="str">
        <f t="shared" ref="A367:B367" si="381">IF(AND(ISNUMBER(SEARCH("Yes",C367)),ISNUMBER(SEARCH("Yes",E367)),ISNUMBER(SEARCH("Yes",G367)),ISNUMBER(SEARCH("Yes",I367))),"Yes","No")</f>
        <v>No</v>
      </c>
      <c r="B367" s="18" t="str">
        <f t="shared" si="381"/>
        <v>No</v>
      </c>
      <c r="C367" s="15" t="str">
        <f t="shared" si="264"/>
        <v>No</v>
      </c>
      <c r="D367" s="18" t="str">
        <f t="shared" si="265"/>
        <v>No</v>
      </c>
      <c r="E367" s="18" t="str">
        <f t="shared" si="266"/>
        <v>No</v>
      </c>
      <c r="F367" s="18" t="str">
        <f t="shared" si="267"/>
        <v>No</v>
      </c>
      <c r="G367" s="18" t="str">
        <f t="shared" si="268"/>
        <v>No</v>
      </c>
      <c r="H367" s="18" t="str">
        <f t="shared" si="269"/>
        <v>No</v>
      </c>
      <c r="I367" s="18" t="str">
        <f t="shared" si="270"/>
        <v>Yes</v>
      </c>
      <c r="J367" s="18" t="str">
        <f t="shared" si="271"/>
        <v>Yes</v>
      </c>
      <c r="K367" s="21">
        <v>365</v>
      </c>
      <c r="L367" s="5" t="s">
        <v>1046</v>
      </c>
      <c r="M367" s="5" t="s">
        <v>1047</v>
      </c>
      <c r="N367" s="5" t="s">
        <v>2307</v>
      </c>
      <c r="O367" s="5" t="s">
        <v>152</v>
      </c>
      <c r="P367" s="5" t="s">
        <v>2346</v>
      </c>
      <c r="Q367" s="34" t="s">
        <v>3718</v>
      </c>
      <c r="R367" s="21">
        <v>1</v>
      </c>
      <c r="S367" s="35"/>
      <c r="T367" s="35"/>
      <c r="U367" s="35"/>
      <c r="V367" s="35"/>
      <c r="W367" s="35"/>
      <c r="X367" s="35"/>
      <c r="Y367" s="35"/>
      <c r="Z367" s="35"/>
      <c r="AA367" s="5" t="s">
        <v>2310</v>
      </c>
      <c r="AB367" s="5" t="s">
        <v>4037</v>
      </c>
      <c r="AC367" s="34" t="s">
        <v>2391</v>
      </c>
      <c r="AD367" s="21">
        <v>1</v>
      </c>
    </row>
    <row r="368" spans="1:30" x14ac:dyDescent="0.3">
      <c r="A368" s="18" t="str">
        <f t="shared" ref="A368:B368" si="382">IF(AND(ISNUMBER(SEARCH("Yes",C368)),ISNUMBER(SEARCH("Yes",E368)),ISNUMBER(SEARCH("Yes",G368)),ISNUMBER(SEARCH("Yes",I368))),"Yes","No")</f>
        <v>No</v>
      </c>
      <c r="B368" s="18" t="str">
        <f t="shared" si="382"/>
        <v>No</v>
      </c>
      <c r="C368" s="15" t="str">
        <f t="shared" si="264"/>
        <v>No</v>
      </c>
      <c r="D368" s="18" t="str">
        <f t="shared" si="265"/>
        <v>No</v>
      </c>
      <c r="E368" s="18" t="str">
        <f t="shared" si="266"/>
        <v>No</v>
      </c>
      <c r="F368" s="18" t="str">
        <f t="shared" si="267"/>
        <v>No</v>
      </c>
      <c r="G368" s="18" t="str">
        <f t="shared" si="268"/>
        <v>No</v>
      </c>
      <c r="H368" s="18" t="str">
        <f t="shared" si="269"/>
        <v>No</v>
      </c>
      <c r="I368" s="18" t="str">
        <f t="shared" si="270"/>
        <v>Yes</v>
      </c>
      <c r="J368" s="18" t="str">
        <f t="shared" si="271"/>
        <v>Yes</v>
      </c>
      <c r="K368" s="21">
        <v>366</v>
      </c>
      <c r="L368" s="5" t="s">
        <v>1048</v>
      </c>
      <c r="M368" s="5" t="s">
        <v>1049</v>
      </c>
      <c r="N368" s="5" t="s">
        <v>2307</v>
      </c>
      <c r="O368" s="5" t="s">
        <v>152</v>
      </c>
      <c r="P368" s="5" t="s">
        <v>2435</v>
      </c>
      <c r="Q368" s="34" t="s">
        <v>7056</v>
      </c>
      <c r="R368" s="21">
        <v>1</v>
      </c>
      <c r="S368" s="35"/>
      <c r="T368" s="35"/>
      <c r="U368" s="35"/>
      <c r="V368" s="35"/>
      <c r="W368" s="35"/>
      <c r="X368" s="35"/>
      <c r="Y368" s="35"/>
      <c r="Z368" s="35"/>
      <c r="AA368" s="5" t="s">
        <v>2310</v>
      </c>
      <c r="AB368" s="5" t="s">
        <v>3721</v>
      </c>
      <c r="AC368" s="34" t="s">
        <v>3722</v>
      </c>
      <c r="AD368" s="21">
        <v>1</v>
      </c>
    </row>
    <row r="369" spans="1:30" x14ac:dyDescent="0.3">
      <c r="A369" s="18" t="str">
        <f t="shared" ref="A369:B369" si="383">IF(AND(ISNUMBER(SEARCH("Yes",C369)),ISNUMBER(SEARCH("Yes",E369)),ISNUMBER(SEARCH("Yes",G369)),ISNUMBER(SEARCH("Yes",I369))),"Yes","No")</f>
        <v>No</v>
      </c>
      <c r="B369" s="18" t="str">
        <f t="shared" si="383"/>
        <v>No</v>
      </c>
      <c r="C369" s="15" t="str">
        <f t="shared" si="264"/>
        <v>No</v>
      </c>
      <c r="D369" s="18" t="str">
        <f t="shared" si="265"/>
        <v>No</v>
      </c>
      <c r="E369" s="18" t="str">
        <f t="shared" si="266"/>
        <v>No</v>
      </c>
      <c r="F369" s="18" t="str">
        <f t="shared" si="267"/>
        <v>No</v>
      </c>
      <c r="G369" s="18" t="str">
        <f t="shared" si="268"/>
        <v>No</v>
      </c>
      <c r="H369" s="18" t="str">
        <f t="shared" si="269"/>
        <v>No</v>
      </c>
      <c r="I369" s="18" t="str">
        <f t="shared" si="270"/>
        <v>Yes</v>
      </c>
      <c r="J369" s="18" t="str">
        <f t="shared" si="271"/>
        <v>Yes</v>
      </c>
      <c r="K369" s="21">
        <v>367</v>
      </c>
      <c r="L369" s="5" t="s">
        <v>232</v>
      </c>
      <c r="M369" s="5" t="s">
        <v>428</v>
      </c>
      <c r="N369" s="5" t="s">
        <v>2307</v>
      </c>
      <c r="O369" s="5" t="s">
        <v>152</v>
      </c>
      <c r="P369" s="5" t="s">
        <v>2823</v>
      </c>
      <c r="Q369" s="34" t="s">
        <v>2999</v>
      </c>
      <c r="R369" s="21">
        <v>1</v>
      </c>
      <c r="S369" s="35"/>
      <c r="T369" s="35"/>
      <c r="U369" s="35"/>
      <c r="V369" s="35"/>
      <c r="W369" s="35"/>
      <c r="X369" s="35"/>
      <c r="Y369" s="35"/>
      <c r="Z369" s="35"/>
      <c r="AA369" s="5" t="s">
        <v>2310</v>
      </c>
      <c r="AB369" s="5" t="s">
        <v>3923</v>
      </c>
      <c r="AC369" s="34" t="s">
        <v>5944</v>
      </c>
      <c r="AD369" s="21">
        <v>1</v>
      </c>
    </row>
    <row r="370" spans="1:30" x14ac:dyDescent="0.3">
      <c r="A370" s="18" t="str">
        <f t="shared" ref="A370:B370" si="384">IF(AND(ISNUMBER(SEARCH("Yes",C370)),ISNUMBER(SEARCH("Yes",E370)),ISNUMBER(SEARCH("Yes",G370)),ISNUMBER(SEARCH("Yes",I370))),"Yes","No")</f>
        <v>Yes</v>
      </c>
      <c r="B370" s="18" t="str">
        <f t="shared" si="384"/>
        <v>Yes</v>
      </c>
      <c r="C370" s="15" t="str">
        <f t="shared" si="264"/>
        <v>Yes</v>
      </c>
      <c r="D370" s="18" t="str">
        <f t="shared" si="265"/>
        <v>Yes</v>
      </c>
      <c r="E370" s="18" t="str">
        <f t="shared" si="266"/>
        <v>Yes</v>
      </c>
      <c r="F370" s="18" t="str">
        <f t="shared" si="267"/>
        <v>Yes</v>
      </c>
      <c r="G370" s="18" t="str">
        <f t="shared" si="268"/>
        <v>Yes</v>
      </c>
      <c r="H370" s="18" t="str">
        <f t="shared" si="269"/>
        <v>Yes</v>
      </c>
      <c r="I370" s="18" t="str">
        <f t="shared" si="270"/>
        <v>Yes</v>
      </c>
      <c r="J370" s="18" t="str">
        <f t="shared" si="271"/>
        <v>Yes</v>
      </c>
      <c r="K370" s="21">
        <v>368</v>
      </c>
      <c r="L370" s="5" t="s">
        <v>196</v>
      </c>
      <c r="M370" s="5" t="s">
        <v>197</v>
      </c>
      <c r="N370" s="5" t="s">
        <v>2307</v>
      </c>
      <c r="O370" s="5" t="s">
        <v>2310</v>
      </c>
      <c r="P370" s="5" t="s">
        <v>7057</v>
      </c>
      <c r="Q370" s="34" t="s">
        <v>3725</v>
      </c>
      <c r="R370" s="21">
        <v>1</v>
      </c>
      <c r="S370" s="5" t="s">
        <v>24</v>
      </c>
      <c r="T370" s="5" t="s">
        <v>7058</v>
      </c>
      <c r="U370" s="34" t="s">
        <v>7059</v>
      </c>
      <c r="V370" s="21">
        <v>1</v>
      </c>
      <c r="W370" s="5" t="s">
        <v>2310</v>
      </c>
      <c r="X370" s="5" t="s">
        <v>7060</v>
      </c>
      <c r="Y370" s="34" t="s">
        <v>7061</v>
      </c>
      <c r="Z370" s="21">
        <v>1</v>
      </c>
      <c r="AA370" s="5" t="s">
        <v>2310</v>
      </c>
      <c r="AB370" s="5" t="s">
        <v>7062</v>
      </c>
      <c r="AC370" s="34" t="s">
        <v>7063</v>
      </c>
      <c r="AD370" s="21">
        <v>1</v>
      </c>
    </row>
    <row r="371" spans="1:30" x14ac:dyDescent="0.3">
      <c r="A371" s="18" t="str">
        <f t="shared" ref="A371:B371" si="385">IF(AND(ISNUMBER(SEARCH("Yes",C371)),ISNUMBER(SEARCH("Yes",E371)),ISNUMBER(SEARCH("Yes",G371)),ISNUMBER(SEARCH("Yes",I371))),"Yes","No")</f>
        <v>No</v>
      </c>
      <c r="B371" s="18" t="str">
        <f t="shared" si="385"/>
        <v>No</v>
      </c>
      <c r="C371" s="15" t="str">
        <f t="shared" si="264"/>
        <v>No</v>
      </c>
      <c r="D371" s="18" t="str">
        <f t="shared" si="265"/>
        <v>No</v>
      </c>
      <c r="E371" s="18" t="str">
        <f t="shared" si="266"/>
        <v>No</v>
      </c>
      <c r="F371" s="18" t="str">
        <f t="shared" si="267"/>
        <v>No</v>
      </c>
      <c r="G371" s="18" t="str">
        <f t="shared" si="268"/>
        <v>No</v>
      </c>
      <c r="H371" s="18" t="str">
        <f t="shared" si="269"/>
        <v>No</v>
      </c>
      <c r="I371" s="18" t="str">
        <f t="shared" si="270"/>
        <v>Yes</v>
      </c>
      <c r="J371" s="18" t="str">
        <f t="shared" si="271"/>
        <v>Yes</v>
      </c>
      <c r="K371" s="21">
        <v>369</v>
      </c>
      <c r="L371" s="5" t="s">
        <v>1050</v>
      </c>
      <c r="M371" s="5" t="s">
        <v>1051</v>
      </c>
      <c r="N371" s="5" t="s">
        <v>2307</v>
      </c>
      <c r="O371" s="5" t="s">
        <v>152</v>
      </c>
      <c r="P371" s="5" t="s">
        <v>3328</v>
      </c>
      <c r="Q371" s="34" t="s">
        <v>2680</v>
      </c>
      <c r="R371" s="21">
        <v>1</v>
      </c>
      <c r="S371" s="35"/>
      <c r="T371" s="35"/>
      <c r="U371" s="35"/>
      <c r="V371" s="35"/>
      <c r="W371" s="35"/>
      <c r="X371" s="35"/>
      <c r="Y371" s="35"/>
      <c r="Z371" s="35"/>
      <c r="AA371" s="5" t="s">
        <v>2310</v>
      </c>
      <c r="AB371" s="5" t="s">
        <v>6898</v>
      </c>
      <c r="AC371" s="34" t="s">
        <v>7064</v>
      </c>
      <c r="AD371" s="21">
        <v>1</v>
      </c>
    </row>
    <row r="372" spans="1:30" x14ac:dyDescent="0.3">
      <c r="A372" s="18" t="str">
        <f t="shared" ref="A372:B372" si="386">IF(AND(ISNUMBER(SEARCH("Yes",C372)),ISNUMBER(SEARCH("Yes",E372)),ISNUMBER(SEARCH("Yes",G372)),ISNUMBER(SEARCH("Yes",I372))),"Yes","No")</f>
        <v>No</v>
      </c>
      <c r="B372" s="18" t="str">
        <f t="shared" si="386"/>
        <v>No</v>
      </c>
      <c r="C372" s="15" t="str">
        <f t="shared" si="264"/>
        <v>No</v>
      </c>
      <c r="D372" s="18" t="str">
        <f t="shared" si="265"/>
        <v>No</v>
      </c>
      <c r="E372" s="18" t="str">
        <f t="shared" si="266"/>
        <v>No</v>
      </c>
      <c r="F372" s="18" t="str">
        <f t="shared" si="267"/>
        <v>No</v>
      </c>
      <c r="G372" s="18" t="str">
        <f t="shared" si="268"/>
        <v>No</v>
      </c>
      <c r="H372" s="18" t="str">
        <f t="shared" si="269"/>
        <v>No</v>
      </c>
      <c r="I372" s="18" t="str">
        <f t="shared" si="270"/>
        <v>Yes</v>
      </c>
      <c r="J372" s="18" t="str">
        <f t="shared" si="271"/>
        <v>Yes</v>
      </c>
      <c r="K372" s="21">
        <v>370</v>
      </c>
      <c r="L372" s="5" t="s">
        <v>1052</v>
      </c>
      <c r="M372" s="5" t="s">
        <v>1053</v>
      </c>
      <c r="N372" s="5" t="s">
        <v>2307</v>
      </c>
      <c r="O372" s="5" t="s">
        <v>152</v>
      </c>
      <c r="P372" s="5" t="s">
        <v>3127</v>
      </c>
      <c r="Q372" s="34" t="s">
        <v>3735</v>
      </c>
      <c r="R372" s="21">
        <v>1</v>
      </c>
      <c r="S372" s="35"/>
      <c r="T372" s="35"/>
      <c r="U372" s="35"/>
      <c r="V372" s="35"/>
      <c r="W372" s="35"/>
      <c r="X372" s="35"/>
      <c r="Y372" s="35"/>
      <c r="Z372" s="35"/>
      <c r="AA372" s="5" t="s">
        <v>24</v>
      </c>
      <c r="AB372" s="5" t="s">
        <v>7065</v>
      </c>
      <c r="AC372" s="34" t="s">
        <v>7066</v>
      </c>
      <c r="AD372" s="21">
        <v>1</v>
      </c>
    </row>
    <row r="373" spans="1:30" x14ac:dyDescent="0.3">
      <c r="A373" s="18" t="str">
        <f t="shared" ref="A373:B373" si="387">IF(AND(ISNUMBER(SEARCH("Yes",C373)),ISNUMBER(SEARCH("Yes",E373)),ISNUMBER(SEARCH("Yes",G373)),ISNUMBER(SEARCH("Yes",I373))),"Yes","No")</f>
        <v>No</v>
      </c>
      <c r="B373" s="18" t="str">
        <f t="shared" si="387"/>
        <v>No</v>
      </c>
      <c r="C373" s="15" t="str">
        <f t="shared" si="264"/>
        <v>No</v>
      </c>
      <c r="D373" s="18" t="str">
        <f t="shared" si="265"/>
        <v>No</v>
      </c>
      <c r="E373" s="18" t="str">
        <f t="shared" si="266"/>
        <v>No</v>
      </c>
      <c r="F373" s="18" t="str">
        <f t="shared" si="267"/>
        <v>No</v>
      </c>
      <c r="G373" s="18" t="str">
        <f t="shared" si="268"/>
        <v>No</v>
      </c>
      <c r="H373" s="18" t="str">
        <f t="shared" si="269"/>
        <v>No</v>
      </c>
      <c r="I373" s="18" t="str">
        <f t="shared" si="270"/>
        <v>Yes</v>
      </c>
      <c r="J373" s="18" t="str">
        <f t="shared" si="271"/>
        <v>Yes</v>
      </c>
      <c r="K373" s="21">
        <v>371</v>
      </c>
      <c r="L373" s="5" t="s">
        <v>1054</v>
      </c>
      <c r="M373" s="5" t="s">
        <v>1055</v>
      </c>
      <c r="N373" s="5" t="s">
        <v>2307</v>
      </c>
      <c r="O373" s="5" t="s">
        <v>152</v>
      </c>
      <c r="P373" s="5" t="s">
        <v>3127</v>
      </c>
      <c r="Q373" s="34" t="s">
        <v>3738</v>
      </c>
      <c r="R373" s="21">
        <v>1</v>
      </c>
      <c r="S373" s="35"/>
      <c r="T373" s="35"/>
      <c r="U373" s="35"/>
      <c r="V373" s="35"/>
      <c r="W373" s="35"/>
      <c r="X373" s="35"/>
      <c r="Y373" s="35"/>
      <c r="Z373" s="35"/>
      <c r="AA373" s="5" t="s">
        <v>2310</v>
      </c>
      <c r="AB373" s="5" t="s">
        <v>2709</v>
      </c>
      <c r="AC373" s="34" t="s">
        <v>2973</v>
      </c>
      <c r="AD373" s="21">
        <v>1</v>
      </c>
    </row>
    <row r="374" spans="1:30" x14ac:dyDescent="0.3">
      <c r="A374" s="18" t="str">
        <f t="shared" ref="A374:B374" si="388">IF(AND(ISNUMBER(SEARCH("Yes",C374)),ISNUMBER(SEARCH("Yes",E374)),ISNUMBER(SEARCH("Yes",G374)),ISNUMBER(SEARCH("Yes",I374))),"Yes","No")</f>
        <v>No</v>
      </c>
      <c r="B374" s="18" t="str">
        <f t="shared" si="388"/>
        <v>No</v>
      </c>
      <c r="C374" s="15" t="str">
        <f t="shared" si="264"/>
        <v>No</v>
      </c>
      <c r="D374" s="18" t="str">
        <f t="shared" si="265"/>
        <v>No</v>
      </c>
      <c r="E374" s="18" t="str">
        <f t="shared" si="266"/>
        <v>No</v>
      </c>
      <c r="F374" s="18" t="str">
        <f t="shared" si="267"/>
        <v>No</v>
      </c>
      <c r="G374" s="18" t="str">
        <f t="shared" si="268"/>
        <v>No</v>
      </c>
      <c r="H374" s="18" t="str">
        <f t="shared" si="269"/>
        <v>No</v>
      </c>
      <c r="I374" s="18" t="str">
        <f t="shared" si="270"/>
        <v>Yes</v>
      </c>
      <c r="J374" s="18" t="str">
        <f t="shared" si="271"/>
        <v>Yes</v>
      </c>
      <c r="K374" s="21">
        <v>372</v>
      </c>
      <c r="L374" s="5" t="s">
        <v>1056</v>
      </c>
      <c r="M374" s="5" t="s">
        <v>3741</v>
      </c>
      <c r="N374" s="5" t="s">
        <v>2307</v>
      </c>
      <c r="O374" s="5" t="s">
        <v>152</v>
      </c>
      <c r="P374" s="5" t="s">
        <v>2724</v>
      </c>
      <c r="Q374" s="34" t="s">
        <v>3742</v>
      </c>
      <c r="R374" s="21">
        <v>1</v>
      </c>
      <c r="S374" s="35"/>
      <c r="T374" s="35"/>
      <c r="U374" s="35"/>
      <c r="V374" s="35"/>
      <c r="W374" s="35"/>
      <c r="X374" s="35"/>
      <c r="Y374" s="35"/>
      <c r="Z374" s="35"/>
      <c r="AA374" s="5" t="s">
        <v>2310</v>
      </c>
      <c r="AB374" s="5" t="s">
        <v>7067</v>
      </c>
      <c r="AC374" s="34" t="s">
        <v>7068</v>
      </c>
      <c r="AD374" s="21">
        <v>1</v>
      </c>
    </row>
    <row r="375" spans="1:30" x14ac:dyDescent="0.3">
      <c r="A375" s="18" t="str">
        <f t="shared" ref="A375:B375" si="389">IF(AND(ISNUMBER(SEARCH("Yes",C375)),ISNUMBER(SEARCH("Yes",E375)),ISNUMBER(SEARCH("Yes",G375)),ISNUMBER(SEARCH("Yes",I375))),"Yes","No")</f>
        <v>No</v>
      </c>
      <c r="B375" s="18" t="str">
        <f t="shared" si="389"/>
        <v>No</v>
      </c>
      <c r="C375" s="15" t="str">
        <f t="shared" si="264"/>
        <v>No</v>
      </c>
      <c r="D375" s="18" t="str">
        <f t="shared" si="265"/>
        <v>No</v>
      </c>
      <c r="E375" s="18" t="str">
        <f t="shared" si="266"/>
        <v>No</v>
      </c>
      <c r="F375" s="18" t="str">
        <f t="shared" si="267"/>
        <v>No</v>
      </c>
      <c r="G375" s="18" t="str">
        <f t="shared" si="268"/>
        <v>No</v>
      </c>
      <c r="H375" s="18" t="str">
        <f t="shared" si="269"/>
        <v>No</v>
      </c>
      <c r="I375" s="18" t="str">
        <f t="shared" si="270"/>
        <v>Yes</v>
      </c>
      <c r="J375" s="18" t="str">
        <f t="shared" si="271"/>
        <v>Yes</v>
      </c>
      <c r="K375" s="21">
        <v>373</v>
      </c>
      <c r="L375" s="5" t="s">
        <v>1058</v>
      </c>
      <c r="M375" s="5" t="s">
        <v>1059</v>
      </c>
      <c r="N375" s="5" t="s">
        <v>2307</v>
      </c>
      <c r="O375" s="5" t="s">
        <v>152</v>
      </c>
      <c r="P375" s="5" t="s">
        <v>3745</v>
      </c>
      <c r="Q375" s="34" t="s">
        <v>3746</v>
      </c>
      <c r="R375" s="21">
        <v>1</v>
      </c>
      <c r="S375" s="35"/>
      <c r="T375" s="35"/>
      <c r="U375" s="35"/>
      <c r="V375" s="35"/>
      <c r="W375" s="35"/>
      <c r="X375" s="35"/>
      <c r="Y375" s="35"/>
      <c r="Z375" s="35"/>
      <c r="AA375" s="5" t="s">
        <v>24</v>
      </c>
      <c r="AB375" s="5" t="s">
        <v>3747</v>
      </c>
      <c r="AC375" s="34" t="s">
        <v>3748</v>
      </c>
      <c r="AD375" s="21">
        <v>1</v>
      </c>
    </row>
    <row r="376" spans="1:30" x14ac:dyDescent="0.3">
      <c r="A376" s="18" t="str">
        <f t="shared" ref="A376:B376" si="390">IF(AND(ISNUMBER(SEARCH("Yes",C376)),ISNUMBER(SEARCH("Yes",E376)),ISNUMBER(SEARCH("Yes",G376)),ISNUMBER(SEARCH("Yes",I376))),"Yes","No")</f>
        <v>No</v>
      </c>
      <c r="B376" s="18" t="str">
        <f t="shared" si="390"/>
        <v>No</v>
      </c>
      <c r="C376" s="15" t="str">
        <f t="shared" si="264"/>
        <v>No</v>
      </c>
      <c r="D376" s="18" t="str">
        <f t="shared" si="265"/>
        <v>No</v>
      </c>
      <c r="E376" s="18" t="str">
        <f t="shared" si="266"/>
        <v>No</v>
      </c>
      <c r="F376" s="18" t="str">
        <f t="shared" si="267"/>
        <v>No</v>
      </c>
      <c r="G376" s="18" t="str">
        <f t="shared" si="268"/>
        <v>No</v>
      </c>
      <c r="H376" s="18" t="str">
        <f t="shared" si="269"/>
        <v>No</v>
      </c>
      <c r="I376" s="18" t="str">
        <f t="shared" si="270"/>
        <v>Yes</v>
      </c>
      <c r="J376" s="18" t="str">
        <f t="shared" si="271"/>
        <v>Yes</v>
      </c>
      <c r="K376" s="21">
        <v>374</v>
      </c>
      <c r="L376" s="5" t="s">
        <v>1060</v>
      </c>
      <c r="M376" s="5" t="s">
        <v>1061</v>
      </c>
      <c r="N376" s="5" t="s">
        <v>2307</v>
      </c>
      <c r="O376" s="5" t="s">
        <v>152</v>
      </c>
      <c r="P376" s="5" t="s">
        <v>4157</v>
      </c>
      <c r="Q376" s="34" t="s">
        <v>7069</v>
      </c>
      <c r="R376" s="21">
        <v>1</v>
      </c>
      <c r="S376" s="35"/>
      <c r="T376" s="35"/>
      <c r="U376" s="35"/>
      <c r="V376" s="35"/>
      <c r="W376" s="35"/>
      <c r="X376" s="35"/>
      <c r="Y376" s="35"/>
      <c r="Z376" s="35"/>
      <c r="AA376" s="5" t="s">
        <v>2310</v>
      </c>
      <c r="AB376" s="5" t="s">
        <v>7070</v>
      </c>
      <c r="AC376" s="34" t="s">
        <v>7071</v>
      </c>
      <c r="AD376" s="21">
        <v>1</v>
      </c>
    </row>
    <row r="377" spans="1:30" x14ac:dyDescent="0.3">
      <c r="A377" s="18" t="str">
        <f t="shared" ref="A377:B377" si="391">IF(AND(ISNUMBER(SEARCH("Yes",C377)),ISNUMBER(SEARCH("Yes",E377)),ISNUMBER(SEARCH("Yes",G377)),ISNUMBER(SEARCH("Yes",I377))),"Yes","No")</f>
        <v>Yes</v>
      </c>
      <c r="B377" s="18" t="str">
        <f t="shared" si="391"/>
        <v>Yes</v>
      </c>
      <c r="C377" s="15" t="str">
        <f t="shared" si="264"/>
        <v>Yes</v>
      </c>
      <c r="D377" s="18" t="str">
        <f t="shared" si="265"/>
        <v>Yes</v>
      </c>
      <c r="E377" s="18" t="str">
        <f t="shared" si="266"/>
        <v>Yes</v>
      </c>
      <c r="F377" s="18" t="str">
        <f t="shared" si="267"/>
        <v>Yes</v>
      </c>
      <c r="G377" s="18" t="str">
        <f t="shared" si="268"/>
        <v>Yes</v>
      </c>
      <c r="H377" s="18" t="str">
        <f t="shared" si="269"/>
        <v>Yes</v>
      </c>
      <c r="I377" s="18" t="str">
        <f t="shared" si="270"/>
        <v>Yes</v>
      </c>
      <c r="J377" s="18" t="str">
        <f t="shared" si="271"/>
        <v>Yes</v>
      </c>
      <c r="K377" s="21">
        <v>375</v>
      </c>
      <c r="L377" s="5" t="s">
        <v>203</v>
      </c>
      <c r="M377" s="5" t="s">
        <v>280</v>
      </c>
      <c r="N377" s="5" t="s">
        <v>2307</v>
      </c>
      <c r="O377" s="5" t="s">
        <v>24</v>
      </c>
      <c r="P377" s="5" t="s">
        <v>3752</v>
      </c>
      <c r="Q377" s="34" t="s">
        <v>3753</v>
      </c>
      <c r="R377" s="21">
        <v>1</v>
      </c>
      <c r="S377" s="5" t="s">
        <v>24</v>
      </c>
      <c r="T377" s="5" t="s">
        <v>7072</v>
      </c>
      <c r="U377" s="34" t="s">
        <v>7073</v>
      </c>
      <c r="V377" s="21">
        <v>1</v>
      </c>
      <c r="W377" s="5" t="s">
        <v>24</v>
      </c>
      <c r="X377" s="5" t="s">
        <v>7074</v>
      </c>
      <c r="Y377" s="34" t="s">
        <v>7075</v>
      </c>
      <c r="Z377" s="21">
        <v>1</v>
      </c>
      <c r="AA377" s="5" t="s">
        <v>2310</v>
      </c>
      <c r="AB377" s="5" t="s">
        <v>7076</v>
      </c>
      <c r="AC377" s="34" t="s">
        <v>3758</v>
      </c>
      <c r="AD377" s="21">
        <v>1</v>
      </c>
    </row>
    <row r="378" spans="1:30" x14ac:dyDescent="0.3">
      <c r="A378" s="18" t="str">
        <f t="shared" ref="A378:B378" si="392">IF(AND(ISNUMBER(SEARCH("Yes",C378)),ISNUMBER(SEARCH("Yes",E378)),ISNUMBER(SEARCH("Yes",G378)),ISNUMBER(SEARCH("Yes",I378))),"Yes","No")</f>
        <v>No</v>
      </c>
      <c r="B378" s="18" t="str">
        <f t="shared" si="392"/>
        <v>No</v>
      </c>
      <c r="C378" s="15" t="str">
        <f t="shared" si="264"/>
        <v>No</v>
      </c>
      <c r="D378" s="18" t="str">
        <f t="shared" si="265"/>
        <v>No</v>
      </c>
      <c r="E378" s="18" t="str">
        <f t="shared" si="266"/>
        <v>No</v>
      </c>
      <c r="F378" s="18" t="str">
        <f t="shared" si="267"/>
        <v>No</v>
      </c>
      <c r="G378" s="18" t="str">
        <f t="shared" si="268"/>
        <v>No</v>
      </c>
      <c r="H378" s="18" t="str">
        <f t="shared" si="269"/>
        <v>No</v>
      </c>
      <c r="I378" s="18" t="str">
        <f t="shared" si="270"/>
        <v>Yes</v>
      </c>
      <c r="J378" s="18" t="str">
        <f t="shared" si="271"/>
        <v>Yes</v>
      </c>
      <c r="K378" s="21">
        <v>376</v>
      </c>
      <c r="L378" s="5" t="s">
        <v>1062</v>
      </c>
      <c r="M378" s="5" t="s">
        <v>1063</v>
      </c>
      <c r="N378" s="5" t="s">
        <v>2307</v>
      </c>
      <c r="O378" s="5" t="s">
        <v>152</v>
      </c>
      <c r="P378" s="5" t="s">
        <v>2823</v>
      </c>
      <c r="Q378" s="34" t="s">
        <v>2999</v>
      </c>
      <c r="R378" s="21">
        <v>1</v>
      </c>
      <c r="S378" s="35"/>
      <c r="T378" s="35"/>
      <c r="U378" s="35"/>
      <c r="V378" s="35"/>
      <c r="W378" s="35"/>
      <c r="X378" s="35"/>
      <c r="Y378" s="35"/>
      <c r="Z378" s="35"/>
      <c r="AA378" s="5" t="s">
        <v>2310</v>
      </c>
      <c r="AB378" s="5" t="s">
        <v>3124</v>
      </c>
      <c r="AC378" s="34" t="s">
        <v>3125</v>
      </c>
      <c r="AD378" s="21">
        <v>1</v>
      </c>
    </row>
    <row r="379" spans="1:30" x14ac:dyDescent="0.3">
      <c r="A379" s="18" t="str">
        <f t="shared" ref="A379:B379" si="393">IF(AND(ISNUMBER(SEARCH("Yes",C379)),ISNUMBER(SEARCH("Yes",E379)),ISNUMBER(SEARCH("Yes",G379)),ISNUMBER(SEARCH("Yes",I379))),"Yes","No")</f>
        <v>No</v>
      </c>
      <c r="B379" s="18" t="str">
        <f t="shared" si="393"/>
        <v>No</v>
      </c>
      <c r="C379" s="15" t="str">
        <f t="shared" si="264"/>
        <v>No</v>
      </c>
      <c r="D379" s="18" t="str">
        <f t="shared" si="265"/>
        <v>No</v>
      </c>
      <c r="E379" s="18" t="str">
        <f t="shared" si="266"/>
        <v>No</v>
      </c>
      <c r="F379" s="18" t="str">
        <f t="shared" si="267"/>
        <v>No</v>
      </c>
      <c r="G379" s="18" t="str">
        <f t="shared" si="268"/>
        <v>No</v>
      </c>
      <c r="H379" s="18" t="str">
        <f t="shared" si="269"/>
        <v>No</v>
      </c>
      <c r="I379" s="18" t="str">
        <f t="shared" si="270"/>
        <v>Yes</v>
      </c>
      <c r="J379" s="18" t="str">
        <f t="shared" si="271"/>
        <v>Yes</v>
      </c>
      <c r="K379" s="21">
        <v>377</v>
      </c>
      <c r="L379" s="5" t="s">
        <v>1064</v>
      </c>
      <c r="M379" s="5" t="s">
        <v>1065</v>
      </c>
      <c r="N379" s="5" t="s">
        <v>2307</v>
      </c>
      <c r="O379" s="5" t="s">
        <v>152</v>
      </c>
      <c r="P379" s="5" t="s">
        <v>2333</v>
      </c>
      <c r="Q379" s="34" t="s">
        <v>2693</v>
      </c>
      <c r="R379" s="21">
        <v>1</v>
      </c>
      <c r="S379" s="35"/>
      <c r="T379" s="35"/>
      <c r="U379" s="35"/>
      <c r="V379" s="35"/>
      <c r="W379" s="35"/>
      <c r="X379" s="35"/>
      <c r="Y379" s="35"/>
      <c r="Z379" s="35"/>
      <c r="AA379" s="5" t="s">
        <v>2310</v>
      </c>
      <c r="AB379" s="5" t="s">
        <v>2473</v>
      </c>
      <c r="AC379" s="34" t="s">
        <v>3288</v>
      </c>
      <c r="AD379" s="21">
        <v>1</v>
      </c>
    </row>
    <row r="380" spans="1:30" x14ac:dyDescent="0.3">
      <c r="A380" s="18" t="str">
        <f t="shared" ref="A380:B380" si="394">IF(AND(ISNUMBER(SEARCH("Yes",C380)),ISNUMBER(SEARCH("Yes",E380)),ISNUMBER(SEARCH("Yes",G380)),ISNUMBER(SEARCH("Yes",I380))),"Yes","No")</f>
        <v>No</v>
      </c>
      <c r="B380" s="18" t="str">
        <f t="shared" si="394"/>
        <v>No</v>
      </c>
      <c r="C380" s="15" t="str">
        <f t="shared" si="264"/>
        <v>No</v>
      </c>
      <c r="D380" s="18" t="str">
        <f t="shared" si="265"/>
        <v>No</v>
      </c>
      <c r="E380" s="18" t="str">
        <f t="shared" si="266"/>
        <v>No</v>
      </c>
      <c r="F380" s="18" t="str">
        <f t="shared" si="267"/>
        <v>No</v>
      </c>
      <c r="G380" s="18" t="str">
        <f t="shared" si="268"/>
        <v>No</v>
      </c>
      <c r="H380" s="18" t="str">
        <f t="shared" si="269"/>
        <v>No</v>
      </c>
      <c r="I380" s="18" t="str">
        <f t="shared" si="270"/>
        <v>Yes</v>
      </c>
      <c r="J380" s="18" t="str">
        <f t="shared" si="271"/>
        <v>Yes</v>
      </c>
      <c r="K380" s="21">
        <v>378</v>
      </c>
      <c r="L380" s="5" t="s">
        <v>1066</v>
      </c>
      <c r="M380" s="5" t="s">
        <v>1067</v>
      </c>
      <c r="N380" s="5" t="s">
        <v>2307</v>
      </c>
      <c r="O380" s="5" t="s">
        <v>152</v>
      </c>
      <c r="P380" s="5" t="s">
        <v>2325</v>
      </c>
      <c r="Q380" s="34" t="s">
        <v>7077</v>
      </c>
      <c r="R380" s="21">
        <v>1</v>
      </c>
      <c r="S380" s="35"/>
      <c r="T380" s="35"/>
      <c r="U380" s="35"/>
      <c r="V380" s="35"/>
      <c r="W380" s="35"/>
      <c r="X380" s="35"/>
      <c r="Y380" s="35"/>
      <c r="Z380" s="35"/>
      <c r="AA380" s="5" t="s">
        <v>2310</v>
      </c>
      <c r="AB380" s="5" t="s">
        <v>7078</v>
      </c>
      <c r="AC380" s="34" t="s">
        <v>7079</v>
      </c>
      <c r="AD380" s="21">
        <v>1</v>
      </c>
    </row>
    <row r="381" spans="1:30" x14ac:dyDescent="0.3">
      <c r="A381" s="18" t="str">
        <f t="shared" ref="A381:B381" si="395">IF(AND(ISNUMBER(SEARCH("Yes",C381)),ISNUMBER(SEARCH("Yes",E381)),ISNUMBER(SEARCH("Yes",G381)),ISNUMBER(SEARCH("Yes",I381))),"Yes","No")</f>
        <v>No</v>
      </c>
      <c r="B381" s="18" t="str">
        <f t="shared" si="395"/>
        <v>No</v>
      </c>
      <c r="C381" s="15" t="str">
        <f t="shared" si="264"/>
        <v>No</v>
      </c>
      <c r="D381" s="18" t="str">
        <f t="shared" si="265"/>
        <v>No</v>
      </c>
      <c r="E381" s="18" t="str">
        <f t="shared" si="266"/>
        <v>No</v>
      </c>
      <c r="F381" s="18" t="str">
        <f t="shared" si="267"/>
        <v>No</v>
      </c>
      <c r="G381" s="18" t="str">
        <f t="shared" si="268"/>
        <v>No</v>
      </c>
      <c r="H381" s="18" t="str">
        <f t="shared" si="269"/>
        <v>No</v>
      </c>
      <c r="I381" s="18" t="str">
        <f t="shared" si="270"/>
        <v>Yes</v>
      </c>
      <c r="J381" s="18" t="str">
        <f t="shared" si="271"/>
        <v>Yes</v>
      </c>
      <c r="K381" s="21">
        <v>379</v>
      </c>
      <c r="L381" s="5" t="s">
        <v>1068</v>
      </c>
      <c r="M381" s="5" t="s">
        <v>1069</v>
      </c>
      <c r="N381" s="5" t="s">
        <v>2307</v>
      </c>
      <c r="O381" s="5" t="s">
        <v>152</v>
      </c>
      <c r="P381" s="5" t="s">
        <v>2333</v>
      </c>
      <c r="Q381" s="34" t="s">
        <v>3764</v>
      </c>
      <c r="R381" s="21">
        <v>1</v>
      </c>
      <c r="S381" s="35"/>
      <c r="T381" s="35"/>
      <c r="U381" s="35"/>
      <c r="V381" s="35"/>
      <c r="W381" s="35"/>
      <c r="X381" s="35"/>
      <c r="Y381" s="35"/>
      <c r="Z381" s="35"/>
      <c r="AA381" s="5" t="s">
        <v>2310</v>
      </c>
      <c r="AB381" s="5" t="s">
        <v>4962</v>
      </c>
      <c r="AC381" s="34" t="s">
        <v>7080</v>
      </c>
      <c r="AD381" s="21">
        <v>1</v>
      </c>
    </row>
    <row r="382" spans="1:30" x14ac:dyDescent="0.3">
      <c r="A382" s="18" t="str">
        <f t="shared" ref="A382:B382" si="396">IF(AND(ISNUMBER(SEARCH("Yes",C382)),ISNUMBER(SEARCH("Yes",E382)),ISNUMBER(SEARCH("Yes",G382)),ISNUMBER(SEARCH("Yes",I382))),"Yes","No")</f>
        <v>No</v>
      </c>
      <c r="B382" s="18" t="str">
        <f t="shared" si="396"/>
        <v>No</v>
      </c>
      <c r="C382" s="15" t="str">
        <f t="shared" si="264"/>
        <v>No</v>
      </c>
      <c r="D382" s="18" t="str">
        <f t="shared" si="265"/>
        <v>No</v>
      </c>
      <c r="E382" s="18" t="str">
        <f t="shared" si="266"/>
        <v>No</v>
      </c>
      <c r="F382" s="18" t="str">
        <f t="shared" si="267"/>
        <v>No</v>
      </c>
      <c r="G382" s="18" t="str">
        <f t="shared" si="268"/>
        <v>No</v>
      </c>
      <c r="H382" s="18" t="str">
        <f t="shared" si="269"/>
        <v>No</v>
      </c>
      <c r="I382" s="18" t="str">
        <f t="shared" si="270"/>
        <v>Yes</v>
      </c>
      <c r="J382" s="18" t="str">
        <f t="shared" si="271"/>
        <v>Yes</v>
      </c>
      <c r="K382" s="21">
        <v>380</v>
      </c>
      <c r="L382" s="5" t="s">
        <v>1070</v>
      </c>
      <c r="M382" s="5" t="s">
        <v>1071</v>
      </c>
      <c r="N382" s="5" t="s">
        <v>2307</v>
      </c>
      <c r="O382" s="5" t="s">
        <v>152</v>
      </c>
      <c r="P382" s="5" t="s">
        <v>2435</v>
      </c>
      <c r="Q382" s="34" t="s">
        <v>7081</v>
      </c>
      <c r="R382" s="21">
        <v>1</v>
      </c>
      <c r="S382" s="35"/>
      <c r="T382" s="35"/>
      <c r="U382" s="35"/>
      <c r="V382" s="35"/>
      <c r="W382" s="35"/>
      <c r="X382" s="35"/>
      <c r="Y382" s="35"/>
      <c r="Z382" s="35"/>
      <c r="AA382" s="5" t="s">
        <v>2310</v>
      </c>
      <c r="AB382" s="5" t="s">
        <v>7082</v>
      </c>
      <c r="AC382" s="34" t="s">
        <v>7083</v>
      </c>
      <c r="AD382" s="21">
        <v>1</v>
      </c>
    </row>
    <row r="383" spans="1:30" x14ac:dyDescent="0.3">
      <c r="A383" s="18" t="str">
        <f t="shared" ref="A383:B383" si="397">IF(AND(ISNUMBER(SEARCH("Yes",C383)),ISNUMBER(SEARCH("Yes",E383)),ISNUMBER(SEARCH("Yes",G383)),ISNUMBER(SEARCH("Yes",I383))),"Yes","No")</f>
        <v>No</v>
      </c>
      <c r="B383" s="18" t="str">
        <f t="shared" si="397"/>
        <v>No</v>
      </c>
      <c r="C383" s="15" t="str">
        <f t="shared" si="264"/>
        <v>No</v>
      </c>
      <c r="D383" s="18" t="str">
        <f t="shared" si="265"/>
        <v>No</v>
      </c>
      <c r="E383" s="18" t="str">
        <f t="shared" si="266"/>
        <v>No</v>
      </c>
      <c r="F383" s="18" t="str">
        <f t="shared" si="267"/>
        <v>No</v>
      </c>
      <c r="G383" s="18" t="str">
        <f t="shared" si="268"/>
        <v>No</v>
      </c>
      <c r="H383" s="18" t="str">
        <f t="shared" si="269"/>
        <v>No</v>
      </c>
      <c r="I383" s="18" t="str">
        <f t="shared" si="270"/>
        <v>Yes</v>
      </c>
      <c r="J383" s="18" t="str">
        <f t="shared" si="271"/>
        <v>Yes</v>
      </c>
      <c r="K383" s="21">
        <v>381</v>
      </c>
      <c r="L383" s="5" t="s">
        <v>1072</v>
      </c>
      <c r="M383" s="5" t="s">
        <v>1073</v>
      </c>
      <c r="N383" s="5" t="s">
        <v>2307</v>
      </c>
      <c r="O383" s="5" t="s">
        <v>152</v>
      </c>
      <c r="P383" s="5" t="s">
        <v>3055</v>
      </c>
      <c r="Q383" s="34" t="s">
        <v>7084</v>
      </c>
      <c r="R383" s="21">
        <v>1</v>
      </c>
      <c r="S383" s="35"/>
      <c r="T383" s="35"/>
      <c r="U383" s="35"/>
      <c r="V383" s="35"/>
      <c r="W383" s="35"/>
      <c r="X383" s="35"/>
      <c r="Y383" s="35"/>
      <c r="Z383" s="35"/>
      <c r="AA383" s="5" t="s">
        <v>2310</v>
      </c>
      <c r="AB383" s="5" t="s">
        <v>7085</v>
      </c>
      <c r="AC383" s="34" t="s">
        <v>7086</v>
      </c>
      <c r="AD383" s="21">
        <v>1</v>
      </c>
    </row>
    <row r="384" spans="1:30" x14ac:dyDescent="0.3">
      <c r="A384" s="18" t="str">
        <f t="shared" ref="A384:B384" si="398">IF(AND(ISNUMBER(SEARCH("Yes",C384)),ISNUMBER(SEARCH("Yes",E384)),ISNUMBER(SEARCH("Yes",G384)),ISNUMBER(SEARCH("Yes",I384))),"Yes","No")</f>
        <v>Yes</v>
      </c>
      <c r="B384" s="18" t="str">
        <f t="shared" si="398"/>
        <v>Yes</v>
      </c>
      <c r="C384" s="15" t="str">
        <f t="shared" si="264"/>
        <v>Yes</v>
      </c>
      <c r="D384" s="18" t="str">
        <f t="shared" si="265"/>
        <v>Yes</v>
      </c>
      <c r="E384" s="18" t="str">
        <f t="shared" si="266"/>
        <v>Yes</v>
      </c>
      <c r="F384" s="18" t="str">
        <f t="shared" si="267"/>
        <v>Yes</v>
      </c>
      <c r="G384" s="18" t="str">
        <f t="shared" si="268"/>
        <v>Yes</v>
      </c>
      <c r="H384" s="18" t="str">
        <f t="shared" si="269"/>
        <v>Yes</v>
      </c>
      <c r="I384" s="18" t="str">
        <f t="shared" si="270"/>
        <v>Yes</v>
      </c>
      <c r="J384" s="18" t="str">
        <f t="shared" si="271"/>
        <v>Yes</v>
      </c>
      <c r="K384" s="21">
        <v>382</v>
      </c>
      <c r="L384" s="5" t="s">
        <v>103</v>
      </c>
      <c r="M384" s="5" t="s">
        <v>249</v>
      </c>
      <c r="N384" s="5" t="s">
        <v>2307</v>
      </c>
      <c r="O384" s="5" t="s">
        <v>2310</v>
      </c>
      <c r="P384" s="5" t="s">
        <v>7087</v>
      </c>
      <c r="Q384" s="34" t="s">
        <v>7088</v>
      </c>
      <c r="R384" s="21">
        <v>1</v>
      </c>
      <c r="S384" s="5" t="s">
        <v>24</v>
      </c>
      <c r="T384" s="5" t="s">
        <v>7089</v>
      </c>
      <c r="U384" s="34" t="s">
        <v>7090</v>
      </c>
      <c r="V384" s="21">
        <v>1</v>
      </c>
      <c r="W384" s="5" t="s">
        <v>24</v>
      </c>
      <c r="X384" s="5" t="s">
        <v>7091</v>
      </c>
      <c r="Y384" s="34" t="s">
        <v>7092</v>
      </c>
      <c r="Z384" s="21">
        <v>1</v>
      </c>
      <c r="AA384" s="5" t="s">
        <v>24</v>
      </c>
      <c r="AB384" s="5" t="s">
        <v>2539</v>
      </c>
      <c r="AC384" s="34" t="s">
        <v>7093</v>
      </c>
      <c r="AD384" s="21">
        <v>1</v>
      </c>
    </row>
    <row r="385" spans="1:30" x14ac:dyDescent="0.3">
      <c r="A385" s="18" t="str">
        <f t="shared" ref="A385:B385" si="399">IF(AND(ISNUMBER(SEARCH("Yes",C385)),ISNUMBER(SEARCH("Yes",E385)),ISNUMBER(SEARCH("Yes",G385)),ISNUMBER(SEARCH("Yes",I385))),"Yes","No")</f>
        <v>No</v>
      </c>
      <c r="B385" s="18" t="str">
        <f t="shared" si="399"/>
        <v>No</v>
      </c>
      <c r="C385" s="15" t="str">
        <f t="shared" si="264"/>
        <v>No</v>
      </c>
      <c r="D385" s="18" t="str">
        <f t="shared" si="265"/>
        <v>No</v>
      </c>
      <c r="E385" s="18" t="str">
        <f t="shared" si="266"/>
        <v>Yes</v>
      </c>
      <c r="F385" s="18" t="str">
        <f t="shared" si="267"/>
        <v>Yes</v>
      </c>
      <c r="G385" s="18" t="str">
        <f t="shared" si="268"/>
        <v>No</v>
      </c>
      <c r="H385" s="18" t="str">
        <f t="shared" si="269"/>
        <v>Yes</v>
      </c>
      <c r="I385" s="18" t="str">
        <f t="shared" si="270"/>
        <v>Yes</v>
      </c>
      <c r="J385" s="18" t="str">
        <f t="shared" si="271"/>
        <v>Yes</v>
      </c>
      <c r="K385" s="21">
        <v>383</v>
      </c>
      <c r="L385" s="5" t="s">
        <v>376</v>
      </c>
      <c r="M385" s="5" t="s">
        <v>377</v>
      </c>
      <c r="N385" s="5" t="s">
        <v>2307</v>
      </c>
      <c r="O385" s="5" t="s">
        <v>152</v>
      </c>
      <c r="P385" s="5" t="s">
        <v>2664</v>
      </c>
      <c r="Q385" s="34" t="s">
        <v>3152</v>
      </c>
      <c r="R385" s="21">
        <v>1</v>
      </c>
      <c r="S385" s="5" t="s">
        <v>24</v>
      </c>
      <c r="T385" s="5" t="s">
        <v>7094</v>
      </c>
      <c r="U385" s="34" t="s">
        <v>7095</v>
      </c>
      <c r="V385" s="21">
        <v>1</v>
      </c>
      <c r="W385" s="5" t="s">
        <v>152</v>
      </c>
      <c r="X385" s="5" t="s">
        <v>3785</v>
      </c>
      <c r="Y385" s="34" t="s">
        <v>7096</v>
      </c>
      <c r="Z385" s="21">
        <v>1</v>
      </c>
      <c r="AA385" s="5" t="s">
        <v>24</v>
      </c>
      <c r="AB385" s="5" t="s">
        <v>3787</v>
      </c>
      <c r="AC385" s="34" t="s">
        <v>3335</v>
      </c>
      <c r="AD385" s="21">
        <v>1</v>
      </c>
    </row>
    <row r="386" spans="1:30" x14ac:dyDescent="0.3">
      <c r="A386" s="18" t="str">
        <f t="shared" ref="A386:B386" si="400">IF(AND(ISNUMBER(SEARCH("Yes",C386)),ISNUMBER(SEARCH("Yes",E386)),ISNUMBER(SEARCH("Yes",G386)),ISNUMBER(SEARCH("Yes",I386))),"Yes","No")</f>
        <v>No</v>
      </c>
      <c r="B386" s="18" t="str">
        <f t="shared" si="400"/>
        <v>No</v>
      </c>
      <c r="C386" s="15" t="str">
        <f t="shared" si="264"/>
        <v>No</v>
      </c>
      <c r="D386" s="18" t="str">
        <f t="shared" si="265"/>
        <v>No</v>
      </c>
      <c r="E386" s="18" t="str">
        <f t="shared" si="266"/>
        <v>No</v>
      </c>
      <c r="F386" s="18" t="str">
        <f t="shared" si="267"/>
        <v>No</v>
      </c>
      <c r="G386" s="18" t="str">
        <f t="shared" si="268"/>
        <v>No</v>
      </c>
      <c r="H386" s="18" t="str">
        <f t="shared" si="269"/>
        <v>No</v>
      </c>
      <c r="I386" s="18" t="str">
        <f t="shared" si="270"/>
        <v>Yes</v>
      </c>
      <c r="J386" s="18" t="str">
        <f t="shared" si="271"/>
        <v>Yes</v>
      </c>
      <c r="K386" s="21">
        <v>384</v>
      </c>
      <c r="L386" s="5" t="s">
        <v>1074</v>
      </c>
      <c r="M386" s="5" t="s">
        <v>1075</v>
      </c>
      <c r="N386" s="5" t="s">
        <v>2307</v>
      </c>
      <c r="O386" s="5" t="s">
        <v>152</v>
      </c>
      <c r="P386" s="5" t="s">
        <v>2392</v>
      </c>
      <c r="Q386" s="34" t="s">
        <v>3788</v>
      </c>
      <c r="R386" s="21">
        <v>1</v>
      </c>
      <c r="S386" s="35"/>
      <c r="T386" s="35"/>
      <c r="U386" s="35"/>
      <c r="V386" s="35"/>
      <c r="W386" s="35"/>
      <c r="X386" s="35"/>
      <c r="Y386" s="35"/>
      <c r="Z386" s="35"/>
      <c r="AA386" s="5" t="s">
        <v>2310</v>
      </c>
      <c r="AB386" s="5" t="s">
        <v>4253</v>
      </c>
      <c r="AC386" s="34" t="s">
        <v>7097</v>
      </c>
      <c r="AD386" s="21">
        <v>1</v>
      </c>
    </row>
    <row r="387" spans="1:30" x14ac:dyDescent="0.3">
      <c r="A387" s="18" t="str">
        <f t="shared" ref="A387:B387" si="401">IF(AND(ISNUMBER(SEARCH("Yes",C387)),ISNUMBER(SEARCH("Yes",E387)),ISNUMBER(SEARCH("Yes",G387)),ISNUMBER(SEARCH("Yes",I387))),"Yes","No")</f>
        <v>No</v>
      </c>
      <c r="B387" s="18" t="str">
        <f t="shared" si="401"/>
        <v>No</v>
      </c>
      <c r="C387" s="15" t="str">
        <f t="shared" si="264"/>
        <v>No</v>
      </c>
      <c r="D387" s="18" t="str">
        <f t="shared" si="265"/>
        <v>No</v>
      </c>
      <c r="E387" s="18" t="str">
        <f t="shared" si="266"/>
        <v>No</v>
      </c>
      <c r="F387" s="18" t="str">
        <f t="shared" si="267"/>
        <v>No</v>
      </c>
      <c r="G387" s="18" t="str">
        <f t="shared" si="268"/>
        <v>No</v>
      </c>
      <c r="H387" s="18" t="str">
        <f t="shared" si="269"/>
        <v>No</v>
      </c>
      <c r="I387" s="18" t="str">
        <f t="shared" si="270"/>
        <v>Yes</v>
      </c>
      <c r="J387" s="18" t="str">
        <f t="shared" si="271"/>
        <v>Yes</v>
      </c>
      <c r="K387" s="21">
        <v>385</v>
      </c>
      <c r="L387" s="5" t="s">
        <v>1076</v>
      </c>
      <c r="M387" s="5" t="s">
        <v>1077</v>
      </c>
      <c r="N387" s="5" t="s">
        <v>2307</v>
      </c>
      <c r="O387" s="5" t="s">
        <v>152</v>
      </c>
      <c r="P387" s="5" t="s">
        <v>4143</v>
      </c>
      <c r="Q387" s="34" t="s">
        <v>3790</v>
      </c>
      <c r="R387" s="21">
        <v>1</v>
      </c>
      <c r="S387" s="35"/>
      <c r="T387" s="35"/>
      <c r="U387" s="35"/>
      <c r="V387" s="35"/>
      <c r="W387" s="35"/>
      <c r="X387" s="35"/>
      <c r="Y387" s="35"/>
      <c r="Z387" s="35"/>
      <c r="AA387" s="5" t="s">
        <v>2310</v>
      </c>
      <c r="AB387" s="5" t="s">
        <v>3791</v>
      </c>
      <c r="AC387" s="34" t="s">
        <v>2599</v>
      </c>
      <c r="AD387" s="21">
        <v>1</v>
      </c>
    </row>
    <row r="388" spans="1:30" x14ac:dyDescent="0.3">
      <c r="A388" s="18" t="str">
        <f t="shared" ref="A388:B388" si="402">IF(AND(ISNUMBER(SEARCH("Yes",C388)),ISNUMBER(SEARCH("Yes",E388)),ISNUMBER(SEARCH("Yes",G388)),ISNUMBER(SEARCH("Yes",I388))),"Yes","No")</f>
        <v>No</v>
      </c>
      <c r="B388" s="18" t="str">
        <f t="shared" si="402"/>
        <v>No</v>
      </c>
      <c r="C388" s="15" t="str">
        <f t="shared" si="264"/>
        <v>No</v>
      </c>
      <c r="D388" s="18" t="str">
        <f t="shared" si="265"/>
        <v>No</v>
      </c>
      <c r="E388" s="18" t="str">
        <f t="shared" si="266"/>
        <v>No</v>
      </c>
      <c r="F388" s="18" t="str">
        <f t="shared" si="267"/>
        <v>No</v>
      </c>
      <c r="G388" s="18" t="str">
        <f t="shared" si="268"/>
        <v>No</v>
      </c>
      <c r="H388" s="18" t="str">
        <f t="shared" si="269"/>
        <v>No</v>
      </c>
      <c r="I388" s="18" t="str">
        <f t="shared" si="270"/>
        <v>Yes</v>
      </c>
      <c r="J388" s="18" t="str">
        <f t="shared" si="271"/>
        <v>Yes</v>
      </c>
      <c r="K388" s="21">
        <v>386</v>
      </c>
      <c r="L388" s="5" t="s">
        <v>1078</v>
      </c>
      <c r="M388" s="5" t="s">
        <v>1079</v>
      </c>
      <c r="N388" s="5" t="s">
        <v>2307</v>
      </c>
      <c r="O388" s="5" t="s">
        <v>152</v>
      </c>
      <c r="P388" s="5" t="s">
        <v>3792</v>
      </c>
      <c r="Q388" s="34" t="s">
        <v>3793</v>
      </c>
      <c r="R388" s="21">
        <v>1</v>
      </c>
      <c r="S388" s="35"/>
      <c r="T388" s="35"/>
      <c r="U388" s="35"/>
      <c r="V388" s="35"/>
      <c r="W388" s="35"/>
      <c r="X388" s="35"/>
      <c r="Y388" s="35"/>
      <c r="Z388" s="35"/>
      <c r="AA388" s="5" t="s">
        <v>24</v>
      </c>
      <c r="AB388" s="5" t="s">
        <v>3794</v>
      </c>
      <c r="AC388" s="34" t="s">
        <v>3795</v>
      </c>
      <c r="AD388" s="21">
        <v>1</v>
      </c>
    </row>
    <row r="389" spans="1:30" x14ac:dyDescent="0.3">
      <c r="A389" s="18" t="str">
        <f t="shared" ref="A389:B389" si="403">IF(AND(ISNUMBER(SEARCH("Yes",C389)),ISNUMBER(SEARCH("Yes",E389)),ISNUMBER(SEARCH("Yes",G389)),ISNUMBER(SEARCH("Yes",I389))),"Yes","No")</f>
        <v>No</v>
      </c>
      <c r="B389" s="18" t="str">
        <f t="shared" si="403"/>
        <v>No</v>
      </c>
      <c r="C389" s="15" t="str">
        <f t="shared" si="264"/>
        <v>No</v>
      </c>
      <c r="D389" s="18" t="str">
        <f t="shared" si="265"/>
        <v>No</v>
      </c>
      <c r="E389" s="18" t="str">
        <f t="shared" si="266"/>
        <v>No</v>
      </c>
      <c r="F389" s="18" t="str">
        <f t="shared" si="267"/>
        <v>No</v>
      </c>
      <c r="G389" s="18" t="str">
        <f t="shared" si="268"/>
        <v>No</v>
      </c>
      <c r="H389" s="18" t="str">
        <f t="shared" si="269"/>
        <v>No</v>
      </c>
      <c r="I389" s="18" t="str">
        <f t="shared" si="270"/>
        <v>Yes</v>
      </c>
      <c r="J389" s="18" t="str">
        <f t="shared" si="271"/>
        <v>Yes</v>
      </c>
      <c r="K389" s="21">
        <v>387</v>
      </c>
      <c r="L389" s="5" t="s">
        <v>1080</v>
      </c>
      <c r="M389" s="5" t="s">
        <v>1081</v>
      </c>
      <c r="N389" s="5" t="s">
        <v>2307</v>
      </c>
      <c r="O389" s="5" t="s">
        <v>152</v>
      </c>
      <c r="P389" s="5" t="s">
        <v>2333</v>
      </c>
      <c r="Q389" s="34" t="s">
        <v>3796</v>
      </c>
      <c r="R389" s="21">
        <v>1</v>
      </c>
      <c r="S389" s="35"/>
      <c r="T389" s="35"/>
      <c r="U389" s="35"/>
      <c r="V389" s="35"/>
      <c r="W389" s="35"/>
      <c r="X389" s="35"/>
      <c r="Y389" s="35"/>
      <c r="Z389" s="35"/>
      <c r="AA389" s="5" t="s">
        <v>24</v>
      </c>
      <c r="AB389" s="5" t="s">
        <v>7098</v>
      </c>
      <c r="AC389" s="34" t="s">
        <v>2798</v>
      </c>
      <c r="AD389" s="21">
        <v>1</v>
      </c>
    </row>
    <row r="390" spans="1:30" x14ac:dyDescent="0.3">
      <c r="A390" s="18" t="str">
        <f t="shared" ref="A390:B390" si="404">IF(AND(ISNUMBER(SEARCH("Yes",C390)),ISNUMBER(SEARCH("Yes",E390)),ISNUMBER(SEARCH("Yes",G390)),ISNUMBER(SEARCH("Yes",I390))),"Yes","No")</f>
        <v>No</v>
      </c>
      <c r="B390" s="18" t="str">
        <f t="shared" si="404"/>
        <v>No</v>
      </c>
      <c r="C390" s="15" t="str">
        <f t="shared" si="264"/>
        <v>No</v>
      </c>
      <c r="D390" s="18" t="str">
        <f t="shared" si="265"/>
        <v>No</v>
      </c>
      <c r="E390" s="18" t="str">
        <f t="shared" si="266"/>
        <v>No</v>
      </c>
      <c r="F390" s="18" t="str">
        <f t="shared" si="267"/>
        <v>No</v>
      </c>
      <c r="G390" s="18" t="str">
        <f t="shared" si="268"/>
        <v>No</v>
      </c>
      <c r="H390" s="18" t="str">
        <f t="shared" si="269"/>
        <v>No</v>
      </c>
      <c r="I390" s="18" t="str">
        <f t="shared" si="270"/>
        <v>Yes</v>
      </c>
      <c r="J390" s="18" t="str">
        <f t="shared" si="271"/>
        <v>Yes</v>
      </c>
      <c r="K390" s="21">
        <v>388</v>
      </c>
      <c r="L390" s="5" t="s">
        <v>1082</v>
      </c>
      <c r="M390" s="5" t="s">
        <v>1083</v>
      </c>
      <c r="N390" s="5" t="s">
        <v>2307</v>
      </c>
      <c r="O390" s="5" t="s">
        <v>152</v>
      </c>
      <c r="P390" s="5" t="s">
        <v>7099</v>
      </c>
      <c r="Q390" s="34" t="s">
        <v>7100</v>
      </c>
      <c r="R390" s="21">
        <v>1</v>
      </c>
      <c r="S390" s="35"/>
      <c r="T390" s="35"/>
      <c r="U390" s="35"/>
      <c r="V390" s="35"/>
      <c r="W390" s="35"/>
      <c r="X390" s="35"/>
      <c r="Y390" s="35"/>
      <c r="Z390" s="35"/>
      <c r="AA390" s="5" t="s">
        <v>2310</v>
      </c>
      <c r="AB390" s="5" t="s">
        <v>3344</v>
      </c>
      <c r="AC390" s="34" t="s">
        <v>3345</v>
      </c>
      <c r="AD390" s="21">
        <v>1</v>
      </c>
    </row>
    <row r="391" spans="1:30" x14ac:dyDescent="0.3">
      <c r="A391" s="18" t="str">
        <f t="shared" ref="A391:B391" si="405">IF(AND(ISNUMBER(SEARCH("Yes",C391)),ISNUMBER(SEARCH("Yes",E391)),ISNUMBER(SEARCH("Yes",G391)),ISNUMBER(SEARCH("Yes",I391))),"Yes","No")</f>
        <v>No</v>
      </c>
      <c r="B391" s="18" t="str">
        <f t="shared" si="405"/>
        <v>No</v>
      </c>
      <c r="C391" s="15" t="str">
        <f t="shared" si="264"/>
        <v>No</v>
      </c>
      <c r="D391" s="18" t="str">
        <f t="shared" si="265"/>
        <v>No</v>
      </c>
      <c r="E391" s="18" t="str">
        <f t="shared" si="266"/>
        <v>No</v>
      </c>
      <c r="F391" s="18" t="str">
        <f t="shared" si="267"/>
        <v>No</v>
      </c>
      <c r="G391" s="18" t="str">
        <f t="shared" si="268"/>
        <v>No</v>
      </c>
      <c r="H391" s="18" t="str">
        <f t="shared" si="269"/>
        <v>No</v>
      </c>
      <c r="I391" s="18" t="str">
        <f t="shared" si="270"/>
        <v>Yes</v>
      </c>
      <c r="J391" s="18" t="str">
        <f t="shared" si="271"/>
        <v>Yes</v>
      </c>
      <c r="K391" s="21">
        <v>389</v>
      </c>
      <c r="L391" s="5" t="s">
        <v>1084</v>
      </c>
      <c r="M391" s="5" t="s">
        <v>1085</v>
      </c>
      <c r="N391" s="5" t="s">
        <v>2307</v>
      </c>
      <c r="O391" s="5" t="s">
        <v>152</v>
      </c>
      <c r="P391" s="5" t="s">
        <v>2325</v>
      </c>
      <c r="Q391" s="34" t="s">
        <v>7101</v>
      </c>
      <c r="R391" s="21">
        <v>1</v>
      </c>
      <c r="S391" s="35"/>
      <c r="T391" s="35"/>
      <c r="U391" s="35"/>
      <c r="V391" s="35"/>
      <c r="W391" s="35"/>
      <c r="X391" s="35"/>
      <c r="Y391" s="35"/>
      <c r="Z391" s="35"/>
      <c r="AA391" s="5" t="s">
        <v>24</v>
      </c>
      <c r="AB391" s="5" t="s">
        <v>3803</v>
      </c>
      <c r="AC391" s="34" t="s">
        <v>4172</v>
      </c>
      <c r="AD391" s="21">
        <v>1</v>
      </c>
    </row>
    <row r="392" spans="1:30" x14ac:dyDescent="0.3">
      <c r="A392" s="18" t="str">
        <f t="shared" ref="A392:B392" si="406">IF(AND(ISNUMBER(SEARCH("Yes",C392)),ISNUMBER(SEARCH("Yes",E392)),ISNUMBER(SEARCH("Yes",G392)),ISNUMBER(SEARCH("Yes",I392))),"Yes","No")</f>
        <v>No</v>
      </c>
      <c r="B392" s="18" t="str">
        <f t="shared" si="406"/>
        <v>No</v>
      </c>
      <c r="C392" s="15" t="str">
        <f t="shared" si="264"/>
        <v>No</v>
      </c>
      <c r="D392" s="18" t="str">
        <f t="shared" si="265"/>
        <v>No</v>
      </c>
      <c r="E392" s="18" t="str">
        <f t="shared" si="266"/>
        <v>No</v>
      </c>
      <c r="F392" s="18" t="str">
        <f t="shared" si="267"/>
        <v>No</v>
      </c>
      <c r="G392" s="18" t="str">
        <f t="shared" si="268"/>
        <v>No</v>
      </c>
      <c r="H392" s="18" t="str">
        <f t="shared" si="269"/>
        <v>No</v>
      </c>
      <c r="I392" s="18" t="str">
        <f t="shared" si="270"/>
        <v>No</v>
      </c>
      <c r="J392" s="18" t="str">
        <f t="shared" si="271"/>
        <v>No</v>
      </c>
      <c r="K392" s="21">
        <v>390</v>
      </c>
      <c r="L392" s="5" t="s">
        <v>1086</v>
      </c>
      <c r="M392" s="5" t="s">
        <v>1087</v>
      </c>
      <c r="N392" s="5" t="s">
        <v>2307</v>
      </c>
      <c r="O392" s="5" t="s">
        <v>152</v>
      </c>
      <c r="P392" s="5" t="s">
        <v>3804</v>
      </c>
      <c r="Q392" s="34" t="s">
        <v>2999</v>
      </c>
      <c r="R392" s="21">
        <v>1</v>
      </c>
      <c r="S392" s="35"/>
      <c r="T392" s="35"/>
      <c r="U392" s="35"/>
      <c r="V392" s="35"/>
      <c r="W392" s="35"/>
      <c r="X392" s="35"/>
      <c r="Y392" s="35"/>
      <c r="Z392" s="35"/>
      <c r="AA392" s="5" t="s">
        <v>152</v>
      </c>
      <c r="AB392" s="5" t="s">
        <v>7102</v>
      </c>
      <c r="AC392" s="34" t="s">
        <v>7103</v>
      </c>
      <c r="AD392" s="21">
        <v>1</v>
      </c>
    </row>
    <row r="393" spans="1:30" x14ac:dyDescent="0.3">
      <c r="A393" s="18" t="str">
        <f t="shared" ref="A393:B393" si="407">IF(AND(ISNUMBER(SEARCH("Yes",C393)),ISNUMBER(SEARCH("Yes",E393)),ISNUMBER(SEARCH("Yes",G393)),ISNUMBER(SEARCH("Yes",I393))),"Yes","No")</f>
        <v>No</v>
      </c>
      <c r="B393" s="18" t="str">
        <f t="shared" si="407"/>
        <v>No</v>
      </c>
      <c r="C393" s="15" t="str">
        <f t="shared" si="264"/>
        <v>No</v>
      </c>
      <c r="D393" s="18" t="str">
        <f t="shared" si="265"/>
        <v>No</v>
      </c>
      <c r="E393" s="18" t="str">
        <f t="shared" si="266"/>
        <v>No</v>
      </c>
      <c r="F393" s="18" t="str">
        <f t="shared" si="267"/>
        <v>No</v>
      </c>
      <c r="G393" s="18" t="str">
        <f t="shared" si="268"/>
        <v>No</v>
      </c>
      <c r="H393" s="18" t="str">
        <f t="shared" si="269"/>
        <v>No</v>
      </c>
      <c r="I393" s="18" t="str">
        <f t="shared" si="270"/>
        <v>Yes</v>
      </c>
      <c r="J393" s="18" t="str">
        <f t="shared" si="271"/>
        <v>Yes</v>
      </c>
      <c r="K393" s="21">
        <v>391</v>
      </c>
      <c r="L393" s="5" t="s">
        <v>1088</v>
      </c>
      <c r="M393" s="5" t="s">
        <v>1089</v>
      </c>
      <c r="N393" s="5" t="s">
        <v>2307</v>
      </c>
      <c r="O393" s="5" t="s">
        <v>152</v>
      </c>
      <c r="P393" s="5" t="s">
        <v>7104</v>
      </c>
      <c r="Q393" s="34" t="s">
        <v>7105</v>
      </c>
      <c r="R393" s="21">
        <v>1</v>
      </c>
      <c r="S393" s="35"/>
      <c r="T393" s="35"/>
      <c r="U393" s="35"/>
      <c r="V393" s="35"/>
      <c r="W393" s="35"/>
      <c r="X393" s="35"/>
      <c r="Y393" s="35"/>
      <c r="Z393" s="35"/>
      <c r="AA393" s="5" t="s">
        <v>2310</v>
      </c>
      <c r="AB393" s="5" t="s">
        <v>7106</v>
      </c>
      <c r="AC393" s="34" t="s">
        <v>7107</v>
      </c>
      <c r="AD393" s="21">
        <v>1</v>
      </c>
    </row>
    <row r="394" spans="1:30" x14ac:dyDescent="0.3">
      <c r="A394" s="18" t="str">
        <f t="shared" ref="A394:B394" si="408">IF(AND(ISNUMBER(SEARCH("Yes",C394)),ISNUMBER(SEARCH("Yes",E394)),ISNUMBER(SEARCH("Yes",G394)),ISNUMBER(SEARCH("Yes",I394))),"Yes","No")</f>
        <v>No</v>
      </c>
      <c r="B394" s="18" t="str">
        <f t="shared" si="408"/>
        <v>No</v>
      </c>
      <c r="C394" s="15" t="str">
        <f t="shared" si="264"/>
        <v>No</v>
      </c>
      <c r="D394" s="18" t="str">
        <f t="shared" si="265"/>
        <v>No</v>
      </c>
      <c r="E394" s="18" t="str">
        <f t="shared" si="266"/>
        <v>No</v>
      </c>
      <c r="F394" s="18" t="str">
        <f t="shared" si="267"/>
        <v>No</v>
      </c>
      <c r="G394" s="18" t="str">
        <f t="shared" si="268"/>
        <v>No</v>
      </c>
      <c r="H394" s="18" t="str">
        <f t="shared" si="269"/>
        <v>No</v>
      </c>
      <c r="I394" s="18" t="str">
        <f t="shared" si="270"/>
        <v>Yes</v>
      </c>
      <c r="J394" s="18" t="str">
        <f t="shared" si="271"/>
        <v>No</v>
      </c>
      <c r="K394" s="21">
        <v>392</v>
      </c>
      <c r="L394" s="5" t="s">
        <v>1090</v>
      </c>
      <c r="M394" s="5" t="s">
        <v>1091</v>
      </c>
      <c r="N394" s="5" t="s">
        <v>2307</v>
      </c>
      <c r="O394" s="5" t="s">
        <v>152</v>
      </c>
      <c r="P394" s="5" t="s">
        <v>2461</v>
      </c>
      <c r="Q394" s="34" t="s">
        <v>7108</v>
      </c>
      <c r="R394" s="21">
        <v>1</v>
      </c>
      <c r="S394" s="35"/>
      <c r="T394" s="35"/>
      <c r="U394" s="35"/>
      <c r="V394" s="35"/>
      <c r="W394" s="35"/>
      <c r="X394" s="35"/>
      <c r="Y394" s="35"/>
      <c r="Z394" s="35"/>
      <c r="AA394" s="5" t="s">
        <v>152</v>
      </c>
      <c r="AB394" s="5" t="s">
        <v>2931</v>
      </c>
      <c r="AC394" s="34" t="s">
        <v>7109</v>
      </c>
      <c r="AD394" s="21">
        <v>1</v>
      </c>
    </row>
    <row r="395" spans="1:30" x14ac:dyDescent="0.3">
      <c r="A395" s="18" t="str">
        <f t="shared" ref="A395:B395" si="409">IF(AND(ISNUMBER(SEARCH("Yes",C395)),ISNUMBER(SEARCH("Yes",E395)),ISNUMBER(SEARCH("Yes",G395)),ISNUMBER(SEARCH("Yes",I395))),"Yes","No")</f>
        <v>No</v>
      </c>
      <c r="B395" s="18" t="str">
        <f t="shared" si="409"/>
        <v>No</v>
      </c>
      <c r="C395" s="15" t="str">
        <f t="shared" si="264"/>
        <v>No</v>
      </c>
      <c r="D395" s="18" t="str">
        <f t="shared" si="265"/>
        <v>No</v>
      </c>
      <c r="E395" s="18" t="str">
        <f t="shared" si="266"/>
        <v>No</v>
      </c>
      <c r="F395" s="18" t="str">
        <f t="shared" si="267"/>
        <v>No</v>
      </c>
      <c r="G395" s="18" t="str">
        <f t="shared" si="268"/>
        <v>No</v>
      </c>
      <c r="H395" s="18" t="str">
        <f t="shared" si="269"/>
        <v>No</v>
      </c>
      <c r="I395" s="18" t="str">
        <f t="shared" si="270"/>
        <v>Yes</v>
      </c>
      <c r="J395" s="18" t="str">
        <f t="shared" si="271"/>
        <v>Yes</v>
      </c>
      <c r="K395" s="21">
        <v>393</v>
      </c>
      <c r="L395" s="5" t="s">
        <v>1092</v>
      </c>
      <c r="M395" s="5" t="s">
        <v>1093</v>
      </c>
      <c r="N395" s="5" t="s">
        <v>2307</v>
      </c>
      <c r="O395" s="5" t="s">
        <v>152</v>
      </c>
      <c r="P395" s="5" t="s">
        <v>3699</v>
      </c>
      <c r="Q395" s="34" t="s">
        <v>7110</v>
      </c>
      <c r="R395" s="21">
        <v>1</v>
      </c>
      <c r="S395" s="35"/>
      <c r="T395" s="35"/>
      <c r="U395" s="35"/>
      <c r="V395" s="35"/>
      <c r="W395" s="35"/>
      <c r="X395" s="35"/>
      <c r="Y395" s="35"/>
      <c r="Z395" s="35"/>
      <c r="AA395" s="5" t="s">
        <v>24</v>
      </c>
      <c r="AB395" s="5" t="s">
        <v>7111</v>
      </c>
      <c r="AC395" s="34" t="s">
        <v>7112</v>
      </c>
      <c r="AD395" s="21">
        <v>1</v>
      </c>
    </row>
    <row r="396" spans="1:30" x14ac:dyDescent="0.3">
      <c r="A396" s="18" t="str">
        <f t="shared" ref="A396:B396" si="410">IF(AND(ISNUMBER(SEARCH("Yes",C396)),ISNUMBER(SEARCH("Yes",E396)),ISNUMBER(SEARCH("Yes",G396)),ISNUMBER(SEARCH("Yes",I396))),"Yes","No")</f>
        <v>No</v>
      </c>
      <c r="B396" s="18" t="str">
        <f t="shared" si="410"/>
        <v>No</v>
      </c>
      <c r="C396" s="15" t="str">
        <f t="shared" si="264"/>
        <v>No</v>
      </c>
      <c r="D396" s="18" t="str">
        <f t="shared" si="265"/>
        <v>No</v>
      </c>
      <c r="E396" s="18" t="str">
        <f t="shared" si="266"/>
        <v>No</v>
      </c>
      <c r="F396" s="18" t="str">
        <f t="shared" si="267"/>
        <v>No</v>
      </c>
      <c r="G396" s="18" t="str">
        <f t="shared" si="268"/>
        <v>No</v>
      </c>
      <c r="H396" s="18" t="str">
        <f t="shared" si="269"/>
        <v>No</v>
      </c>
      <c r="I396" s="18" t="str">
        <f t="shared" si="270"/>
        <v>Yes</v>
      </c>
      <c r="J396" s="18" t="str">
        <f t="shared" si="271"/>
        <v>Yes</v>
      </c>
      <c r="K396" s="21">
        <v>394</v>
      </c>
      <c r="L396" s="5" t="s">
        <v>1094</v>
      </c>
      <c r="M396" s="5" t="s">
        <v>1095</v>
      </c>
      <c r="N396" s="5" t="s">
        <v>2307</v>
      </c>
      <c r="O396" s="5" t="s">
        <v>152</v>
      </c>
      <c r="P396" s="5" t="s">
        <v>2435</v>
      </c>
      <c r="Q396" s="34" t="s">
        <v>7113</v>
      </c>
      <c r="R396" s="21">
        <v>1</v>
      </c>
      <c r="S396" s="35"/>
      <c r="T396" s="35"/>
      <c r="U396" s="35"/>
      <c r="V396" s="35"/>
      <c r="W396" s="35"/>
      <c r="X396" s="35"/>
      <c r="Y396" s="35"/>
      <c r="Z396" s="35"/>
      <c r="AA396" s="5" t="s">
        <v>2310</v>
      </c>
      <c r="AB396" s="5" t="s">
        <v>7114</v>
      </c>
      <c r="AC396" s="34" t="s">
        <v>7115</v>
      </c>
      <c r="AD396" s="21">
        <v>1</v>
      </c>
    </row>
    <row r="397" spans="1:30" x14ac:dyDescent="0.3">
      <c r="A397" s="18" t="str">
        <f t="shared" ref="A397:B397" si="411">IF(AND(ISNUMBER(SEARCH("Yes",C397)),ISNUMBER(SEARCH("Yes",E397)),ISNUMBER(SEARCH("Yes",G397)),ISNUMBER(SEARCH("Yes",I397))),"Yes","No")</f>
        <v>No</v>
      </c>
      <c r="B397" s="18" t="str">
        <f t="shared" si="411"/>
        <v>No</v>
      </c>
      <c r="C397" s="15" t="str">
        <f t="shared" si="264"/>
        <v>No</v>
      </c>
      <c r="D397" s="18" t="str">
        <f t="shared" si="265"/>
        <v>No</v>
      </c>
      <c r="E397" s="18" t="str">
        <f t="shared" si="266"/>
        <v>No</v>
      </c>
      <c r="F397" s="18" t="str">
        <f t="shared" si="267"/>
        <v>No</v>
      </c>
      <c r="G397" s="18" t="str">
        <f t="shared" si="268"/>
        <v>No</v>
      </c>
      <c r="H397" s="18" t="str">
        <f t="shared" si="269"/>
        <v>No</v>
      </c>
      <c r="I397" s="18" t="str">
        <f t="shared" si="270"/>
        <v>Yes</v>
      </c>
      <c r="J397" s="18" t="str">
        <f t="shared" si="271"/>
        <v>Yes</v>
      </c>
      <c r="K397" s="21">
        <v>395</v>
      </c>
      <c r="L397" s="5" t="s">
        <v>1096</v>
      </c>
      <c r="M397" s="5" t="s">
        <v>1097</v>
      </c>
      <c r="N397" s="5" t="s">
        <v>2307</v>
      </c>
      <c r="O397" s="5" t="s">
        <v>152</v>
      </c>
      <c r="P397" s="5" t="s">
        <v>7116</v>
      </c>
      <c r="Q397" s="34" t="s">
        <v>3820</v>
      </c>
      <c r="R397" s="21">
        <v>1</v>
      </c>
      <c r="S397" s="35"/>
      <c r="T397" s="35"/>
      <c r="U397" s="35"/>
      <c r="V397" s="35"/>
      <c r="W397" s="35"/>
      <c r="X397" s="35"/>
      <c r="Y397" s="35"/>
      <c r="Z397" s="35"/>
      <c r="AA397" s="5" t="s">
        <v>2310</v>
      </c>
      <c r="AB397" s="5" t="s">
        <v>3821</v>
      </c>
      <c r="AC397" s="34" t="s">
        <v>3822</v>
      </c>
      <c r="AD397" s="21">
        <v>1</v>
      </c>
    </row>
    <row r="398" spans="1:30" x14ac:dyDescent="0.3">
      <c r="A398" s="18" t="str">
        <f t="shared" ref="A398:B398" si="412">IF(AND(ISNUMBER(SEARCH("Yes",C398)),ISNUMBER(SEARCH("Yes",E398)),ISNUMBER(SEARCH("Yes",G398)),ISNUMBER(SEARCH("Yes",I398))),"Yes","No")</f>
        <v>No</v>
      </c>
      <c r="B398" s="18" t="str">
        <f t="shared" si="412"/>
        <v>No</v>
      </c>
      <c r="C398" s="15" t="str">
        <f t="shared" si="264"/>
        <v>No</v>
      </c>
      <c r="D398" s="18" t="str">
        <f t="shared" si="265"/>
        <v>No</v>
      </c>
      <c r="E398" s="18" t="str">
        <f t="shared" si="266"/>
        <v>No</v>
      </c>
      <c r="F398" s="18" t="str">
        <f t="shared" si="267"/>
        <v>No</v>
      </c>
      <c r="G398" s="18" t="str">
        <f t="shared" si="268"/>
        <v>No</v>
      </c>
      <c r="H398" s="18" t="str">
        <f t="shared" si="269"/>
        <v>No</v>
      </c>
      <c r="I398" s="18" t="str">
        <f t="shared" si="270"/>
        <v>Yes</v>
      </c>
      <c r="J398" s="18" t="str">
        <f t="shared" si="271"/>
        <v>Yes</v>
      </c>
      <c r="K398" s="21">
        <v>396</v>
      </c>
      <c r="L398" s="5" t="s">
        <v>1098</v>
      </c>
      <c r="M398" s="5" t="s">
        <v>1099</v>
      </c>
      <c r="N398" s="5" t="s">
        <v>2307</v>
      </c>
      <c r="O398" s="5" t="s">
        <v>152</v>
      </c>
      <c r="P398" s="5" t="s">
        <v>2392</v>
      </c>
      <c r="Q398" s="34" t="s">
        <v>3823</v>
      </c>
      <c r="R398" s="21">
        <v>1</v>
      </c>
      <c r="S398" s="35"/>
      <c r="T398" s="35"/>
      <c r="U398" s="35"/>
      <c r="V398" s="35"/>
      <c r="W398" s="35"/>
      <c r="X398" s="35"/>
      <c r="Y398" s="35"/>
      <c r="Z398" s="35"/>
      <c r="AA398" s="5" t="s">
        <v>24</v>
      </c>
      <c r="AB398" s="5" t="s">
        <v>3824</v>
      </c>
      <c r="AC398" s="34" t="s">
        <v>3825</v>
      </c>
      <c r="AD398" s="21">
        <v>1</v>
      </c>
    </row>
    <row r="399" spans="1:30" x14ac:dyDescent="0.3">
      <c r="A399" s="18" t="str">
        <f t="shared" ref="A399:B399" si="413">IF(AND(ISNUMBER(SEARCH("Yes",C399)),ISNUMBER(SEARCH("Yes",E399)),ISNUMBER(SEARCH("Yes",G399)),ISNUMBER(SEARCH("Yes",I399))),"Yes","No")</f>
        <v>Yes</v>
      </c>
      <c r="B399" s="18" t="str">
        <f t="shared" si="413"/>
        <v>Yes</v>
      </c>
      <c r="C399" s="15" t="str">
        <f t="shared" si="264"/>
        <v>Yes</v>
      </c>
      <c r="D399" s="18" t="str">
        <f t="shared" si="265"/>
        <v>Yes</v>
      </c>
      <c r="E399" s="18" t="str">
        <f t="shared" si="266"/>
        <v>Yes</v>
      </c>
      <c r="F399" s="18" t="str">
        <f t="shared" si="267"/>
        <v>Yes</v>
      </c>
      <c r="G399" s="18" t="str">
        <f t="shared" si="268"/>
        <v>Yes</v>
      </c>
      <c r="H399" s="18" t="str">
        <f t="shared" si="269"/>
        <v>Yes</v>
      </c>
      <c r="I399" s="18" t="str">
        <f t="shared" si="270"/>
        <v>Yes</v>
      </c>
      <c r="J399" s="18" t="str">
        <f t="shared" si="271"/>
        <v>Yes</v>
      </c>
      <c r="K399" s="21">
        <v>397</v>
      </c>
      <c r="L399" s="5" t="s">
        <v>295</v>
      </c>
      <c r="M399" s="5" t="s">
        <v>296</v>
      </c>
      <c r="N399" s="5" t="s">
        <v>2307</v>
      </c>
      <c r="O399" s="5" t="s">
        <v>2310</v>
      </c>
      <c r="P399" s="5" t="s">
        <v>7117</v>
      </c>
      <c r="Q399" s="34" t="s">
        <v>7118</v>
      </c>
      <c r="R399" s="21">
        <v>1</v>
      </c>
      <c r="S399" s="5" t="s">
        <v>2310</v>
      </c>
      <c r="T399" s="5" t="s">
        <v>7119</v>
      </c>
      <c r="U399" s="34" t="s">
        <v>7120</v>
      </c>
      <c r="V399" s="21">
        <v>1</v>
      </c>
      <c r="W399" s="5" t="s">
        <v>24</v>
      </c>
      <c r="X399" s="5" t="s">
        <v>7121</v>
      </c>
      <c r="Y399" s="34" t="s">
        <v>7122</v>
      </c>
      <c r="Z399" s="21">
        <v>1</v>
      </c>
      <c r="AA399" s="5" t="s">
        <v>24</v>
      </c>
      <c r="AB399" s="5" t="s">
        <v>4775</v>
      </c>
      <c r="AC399" s="34" t="s">
        <v>3831</v>
      </c>
      <c r="AD399" s="21">
        <v>1</v>
      </c>
    </row>
    <row r="400" spans="1:30" x14ac:dyDescent="0.3">
      <c r="A400" s="18" t="str">
        <f t="shared" ref="A400:B400" si="414">IF(AND(ISNUMBER(SEARCH("Yes",C400)),ISNUMBER(SEARCH("Yes",E400)),ISNUMBER(SEARCH("Yes",G400)),ISNUMBER(SEARCH("Yes",I400))),"Yes","No")</f>
        <v>No</v>
      </c>
      <c r="B400" s="18" t="str">
        <f t="shared" si="414"/>
        <v>No</v>
      </c>
      <c r="C400" s="15" t="str">
        <f t="shared" si="264"/>
        <v>No</v>
      </c>
      <c r="D400" s="18" t="str">
        <f t="shared" si="265"/>
        <v>No</v>
      </c>
      <c r="E400" s="18" t="str">
        <f t="shared" si="266"/>
        <v>No</v>
      </c>
      <c r="F400" s="18" t="str">
        <f t="shared" si="267"/>
        <v>No</v>
      </c>
      <c r="G400" s="18" t="str">
        <f t="shared" si="268"/>
        <v>No</v>
      </c>
      <c r="H400" s="18" t="str">
        <f t="shared" si="269"/>
        <v>No</v>
      </c>
      <c r="I400" s="18" t="str">
        <f t="shared" si="270"/>
        <v>Yes</v>
      </c>
      <c r="J400" s="18" t="str">
        <f t="shared" si="271"/>
        <v>Yes</v>
      </c>
      <c r="K400" s="21">
        <v>398</v>
      </c>
      <c r="L400" s="5" t="s">
        <v>1100</v>
      </c>
      <c r="M400" s="5" t="s">
        <v>1101</v>
      </c>
      <c r="N400" s="5" t="s">
        <v>2307</v>
      </c>
      <c r="O400" s="5" t="s">
        <v>152</v>
      </c>
      <c r="P400" s="5" t="s">
        <v>2545</v>
      </c>
      <c r="Q400" s="34" t="s">
        <v>7123</v>
      </c>
      <c r="R400" s="21">
        <v>1</v>
      </c>
      <c r="S400" s="35"/>
      <c r="T400" s="35"/>
      <c r="U400" s="35"/>
      <c r="V400" s="35"/>
      <c r="W400" s="35"/>
      <c r="X400" s="35"/>
      <c r="Y400" s="35"/>
      <c r="Z400" s="35"/>
      <c r="AA400" s="5" t="s">
        <v>24</v>
      </c>
      <c r="AB400" s="5" t="s">
        <v>7124</v>
      </c>
      <c r="AC400" s="34" t="s">
        <v>7125</v>
      </c>
      <c r="AD400" s="21">
        <v>1</v>
      </c>
    </row>
    <row r="401" spans="1:30" x14ac:dyDescent="0.3">
      <c r="A401" s="18" t="str">
        <f t="shared" ref="A401:B401" si="415">IF(AND(ISNUMBER(SEARCH("Yes",C401)),ISNUMBER(SEARCH("Yes",E401)),ISNUMBER(SEARCH("Yes",G401)),ISNUMBER(SEARCH("Yes",I401))),"Yes","No")</f>
        <v>No</v>
      </c>
      <c r="B401" s="18" t="str">
        <f t="shared" si="415"/>
        <v>No</v>
      </c>
      <c r="C401" s="15" t="str">
        <f t="shared" si="264"/>
        <v>No</v>
      </c>
      <c r="D401" s="18" t="str">
        <f t="shared" si="265"/>
        <v>No</v>
      </c>
      <c r="E401" s="18" t="str">
        <f t="shared" si="266"/>
        <v>No</v>
      </c>
      <c r="F401" s="18" t="str">
        <f t="shared" si="267"/>
        <v>No</v>
      </c>
      <c r="G401" s="18" t="str">
        <f t="shared" si="268"/>
        <v>No</v>
      </c>
      <c r="H401" s="18" t="str">
        <f t="shared" si="269"/>
        <v>No</v>
      </c>
      <c r="I401" s="18" t="str">
        <f t="shared" si="270"/>
        <v>Yes</v>
      </c>
      <c r="J401" s="18" t="str">
        <f t="shared" si="271"/>
        <v>Yes</v>
      </c>
      <c r="K401" s="21">
        <v>399</v>
      </c>
      <c r="L401" s="5" t="s">
        <v>1102</v>
      </c>
      <c r="M401" s="5" t="s">
        <v>1103</v>
      </c>
      <c r="N401" s="5" t="s">
        <v>2307</v>
      </c>
      <c r="O401" s="5" t="s">
        <v>152</v>
      </c>
      <c r="P401" s="5" t="s">
        <v>7126</v>
      </c>
      <c r="Q401" s="34" t="s">
        <v>7127</v>
      </c>
      <c r="R401" s="21">
        <v>1</v>
      </c>
      <c r="S401" s="35"/>
      <c r="T401" s="35"/>
      <c r="U401" s="35"/>
      <c r="V401" s="35"/>
      <c r="W401" s="35"/>
      <c r="X401" s="35"/>
      <c r="Y401" s="35"/>
      <c r="Z401" s="35"/>
      <c r="AA401" s="5" t="s">
        <v>24</v>
      </c>
      <c r="AB401" s="5" t="s">
        <v>7128</v>
      </c>
      <c r="AC401" s="34" t="s">
        <v>4172</v>
      </c>
      <c r="AD401" s="21">
        <v>1</v>
      </c>
    </row>
    <row r="402" spans="1:30" x14ac:dyDescent="0.3">
      <c r="A402" s="18" t="str">
        <f t="shared" ref="A402:B402" si="416">IF(AND(ISNUMBER(SEARCH("Yes",C402)),ISNUMBER(SEARCH("Yes",E402)),ISNUMBER(SEARCH("Yes",G402)),ISNUMBER(SEARCH("Yes",I402))),"Yes","No")</f>
        <v>No</v>
      </c>
      <c r="B402" s="18" t="str">
        <f t="shared" si="416"/>
        <v>No</v>
      </c>
      <c r="C402" s="15" t="str">
        <f t="shared" si="264"/>
        <v>No</v>
      </c>
      <c r="D402" s="18" t="str">
        <f t="shared" si="265"/>
        <v>No</v>
      </c>
      <c r="E402" s="18" t="str">
        <f t="shared" si="266"/>
        <v>No</v>
      </c>
      <c r="F402" s="18" t="str">
        <f t="shared" si="267"/>
        <v>No</v>
      </c>
      <c r="G402" s="18" t="str">
        <f t="shared" si="268"/>
        <v>No</v>
      </c>
      <c r="H402" s="18" t="str">
        <f t="shared" si="269"/>
        <v>No</v>
      </c>
      <c r="I402" s="18" t="str">
        <f t="shared" si="270"/>
        <v>Yes</v>
      </c>
      <c r="J402" s="18" t="str">
        <f t="shared" si="271"/>
        <v>Yes</v>
      </c>
      <c r="K402" s="21">
        <v>400</v>
      </c>
      <c r="L402" s="5" t="s">
        <v>1104</v>
      </c>
      <c r="M402" s="5" t="s">
        <v>1105</v>
      </c>
      <c r="N402" s="5" t="s">
        <v>2307</v>
      </c>
      <c r="O402" s="5" t="s">
        <v>152</v>
      </c>
      <c r="P402" s="5" t="s">
        <v>2724</v>
      </c>
      <c r="Q402" s="34" t="s">
        <v>3838</v>
      </c>
      <c r="R402" s="21">
        <v>1</v>
      </c>
      <c r="S402" s="35"/>
      <c r="T402" s="35"/>
      <c r="U402" s="35"/>
      <c r="V402" s="35"/>
      <c r="W402" s="35"/>
      <c r="X402" s="35"/>
      <c r="Y402" s="35"/>
      <c r="Z402" s="35"/>
      <c r="AA402" s="5" t="s">
        <v>2310</v>
      </c>
      <c r="AB402" s="5" t="s">
        <v>7129</v>
      </c>
      <c r="AC402" s="34" t="s">
        <v>4230</v>
      </c>
      <c r="AD402" s="21">
        <v>1</v>
      </c>
    </row>
    <row r="403" spans="1:30" x14ac:dyDescent="0.3">
      <c r="A403" s="18" t="str">
        <f t="shared" ref="A403:B403" si="417">IF(AND(ISNUMBER(SEARCH("Yes",C403)),ISNUMBER(SEARCH("Yes",E403)),ISNUMBER(SEARCH("Yes",G403)),ISNUMBER(SEARCH("Yes",I403))),"Yes","No")</f>
        <v>Yes</v>
      </c>
      <c r="B403" s="18" t="str">
        <f t="shared" si="417"/>
        <v>No</v>
      </c>
      <c r="C403" s="15" t="str">
        <f t="shared" si="264"/>
        <v>Yes</v>
      </c>
      <c r="D403" s="18" t="str">
        <f t="shared" si="265"/>
        <v>Yes</v>
      </c>
      <c r="E403" s="18" t="str">
        <f t="shared" si="266"/>
        <v>Yes</v>
      </c>
      <c r="F403" s="18" t="str">
        <f t="shared" si="267"/>
        <v>Yes</v>
      </c>
      <c r="G403" s="18" t="str">
        <f t="shared" si="268"/>
        <v>Yes</v>
      </c>
      <c r="H403" s="18" t="str">
        <f t="shared" si="269"/>
        <v>Yes</v>
      </c>
      <c r="I403" s="18" t="str">
        <f t="shared" si="270"/>
        <v>Yes</v>
      </c>
      <c r="J403" s="18" t="str">
        <f t="shared" si="271"/>
        <v>No</v>
      </c>
      <c r="K403" s="21">
        <v>401</v>
      </c>
      <c r="L403" s="5" t="s">
        <v>244</v>
      </c>
      <c r="M403" s="5" t="s">
        <v>298</v>
      </c>
      <c r="N403" s="5" t="s">
        <v>2307</v>
      </c>
      <c r="O403" s="5" t="s">
        <v>24</v>
      </c>
      <c r="P403" s="5" t="s">
        <v>3973</v>
      </c>
      <c r="Q403" s="34" t="s">
        <v>7130</v>
      </c>
      <c r="R403" s="21">
        <v>1</v>
      </c>
      <c r="S403" s="5" t="s">
        <v>24</v>
      </c>
      <c r="T403" s="5" t="s">
        <v>7131</v>
      </c>
      <c r="U403" s="34" t="s">
        <v>7132</v>
      </c>
      <c r="V403" s="21">
        <v>1</v>
      </c>
      <c r="W403" s="5" t="s">
        <v>24</v>
      </c>
      <c r="X403" s="5" t="s">
        <v>7133</v>
      </c>
      <c r="Y403" s="34" t="s">
        <v>7134</v>
      </c>
      <c r="Z403" s="21">
        <v>1</v>
      </c>
      <c r="AA403" s="5" t="s">
        <v>152</v>
      </c>
      <c r="AB403" s="5" t="s">
        <v>3846</v>
      </c>
      <c r="AC403" s="34" t="s">
        <v>3847</v>
      </c>
      <c r="AD403" s="21">
        <v>1</v>
      </c>
    </row>
    <row r="404" spans="1:30" x14ac:dyDescent="0.3">
      <c r="A404" s="18" t="str">
        <f t="shared" ref="A404:B404" si="418">IF(AND(ISNUMBER(SEARCH("Yes",C404)),ISNUMBER(SEARCH("Yes",E404)),ISNUMBER(SEARCH("Yes",G404)),ISNUMBER(SEARCH("Yes",I404))),"Yes","No")</f>
        <v>No</v>
      </c>
      <c r="B404" s="18" t="str">
        <f t="shared" si="418"/>
        <v>No</v>
      </c>
      <c r="C404" s="15" t="str">
        <f t="shared" si="264"/>
        <v>No</v>
      </c>
      <c r="D404" s="18" t="str">
        <f t="shared" si="265"/>
        <v>No</v>
      </c>
      <c r="E404" s="18" t="str">
        <f t="shared" si="266"/>
        <v>No</v>
      </c>
      <c r="F404" s="18" t="str">
        <f t="shared" si="267"/>
        <v>No</v>
      </c>
      <c r="G404" s="18" t="str">
        <f t="shared" si="268"/>
        <v>No</v>
      </c>
      <c r="H404" s="18" t="str">
        <f t="shared" si="269"/>
        <v>No</v>
      </c>
      <c r="I404" s="18" t="str">
        <f t="shared" si="270"/>
        <v>Yes</v>
      </c>
      <c r="J404" s="18" t="str">
        <f t="shared" si="271"/>
        <v>Yes</v>
      </c>
      <c r="K404" s="21">
        <v>402</v>
      </c>
      <c r="L404" s="5" t="s">
        <v>1106</v>
      </c>
      <c r="M404" s="5" t="s">
        <v>28</v>
      </c>
      <c r="N404" s="5" t="s">
        <v>2307</v>
      </c>
      <c r="O404" s="5" t="s">
        <v>152</v>
      </c>
      <c r="P404" s="5" t="s">
        <v>2427</v>
      </c>
      <c r="Q404" s="34" t="s">
        <v>7135</v>
      </c>
      <c r="R404" s="21">
        <v>1</v>
      </c>
      <c r="S404" s="35"/>
      <c r="T404" s="35"/>
      <c r="U404" s="35"/>
      <c r="V404" s="35"/>
      <c r="W404" s="35"/>
      <c r="X404" s="35"/>
      <c r="Y404" s="35"/>
      <c r="Z404" s="35"/>
      <c r="AA404" s="5" t="s">
        <v>2310</v>
      </c>
      <c r="AB404" s="5" t="s">
        <v>5394</v>
      </c>
      <c r="AC404" s="34" t="s">
        <v>7136</v>
      </c>
      <c r="AD404" s="21">
        <v>1</v>
      </c>
    </row>
    <row r="405" spans="1:30" x14ac:dyDescent="0.3">
      <c r="A405" s="18" t="str">
        <f t="shared" ref="A405:B405" si="419">IF(AND(ISNUMBER(SEARCH("Yes",C405)),ISNUMBER(SEARCH("Yes",E405)),ISNUMBER(SEARCH("Yes",G405)),ISNUMBER(SEARCH("Yes",I405))),"Yes","No")</f>
        <v>No</v>
      </c>
      <c r="B405" s="18" t="str">
        <f t="shared" si="419"/>
        <v>No</v>
      </c>
      <c r="C405" s="15" t="str">
        <f t="shared" si="264"/>
        <v>No</v>
      </c>
      <c r="D405" s="18" t="str">
        <f t="shared" si="265"/>
        <v>No</v>
      </c>
      <c r="E405" s="18" t="str">
        <f t="shared" si="266"/>
        <v>No</v>
      </c>
      <c r="F405" s="18" t="str">
        <f t="shared" si="267"/>
        <v>No</v>
      </c>
      <c r="G405" s="18" t="str">
        <f t="shared" si="268"/>
        <v>No</v>
      </c>
      <c r="H405" s="18" t="str">
        <f t="shared" si="269"/>
        <v>No</v>
      </c>
      <c r="I405" s="18" t="str">
        <f t="shared" si="270"/>
        <v>Yes</v>
      </c>
      <c r="J405" s="18" t="str">
        <f t="shared" si="271"/>
        <v>Yes</v>
      </c>
      <c r="K405" s="21">
        <v>403</v>
      </c>
      <c r="L405" s="5" t="s">
        <v>1107</v>
      </c>
      <c r="M405" s="5" t="s">
        <v>1108</v>
      </c>
      <c r="N405" s="5" t="s">
        <v>2307</v>
      </c>
      <c r="O405" s="5" t="s">
        <v>152</v>
      </c>
      <c r="P405" s="5" t="s">
        <v>2333</v>
      </c>
      <c r="Q405" s="34" t="s">
        <v>3851</v>
      </c>
      <c r="R405" s="21">
        <v>1</v>
      </c>
      <c r="S405" s="35"/>
      <c r="T405" s="35"/>
      <c r="U405" s="35"/>
      <c r="V405" s="35"/>
      <c r="W405" s="35"/>
      <c r="X405" s="35"/>
      <c r="Y405" s="35"/>
      <c r="Z405" s="35"/>
      <c r="AA405" s="5" t="s">
        <v>2310</v>
      </c>
      <c r="AB405" s="5" t="s">
        <v>7137</v>
      </c>
      <c r="AC405" s="34" t="s">
        <v>7138</v>
      </c>
      <c r="AD405" s="21">
        <v>1</v>
      </c>
    </row>
    <row r="406" spans="1:30" x14ac:dyDescent="0.3">
      <c r="A406" s="18" t="str">
        <f t="shared" ref="A406:B406" si="420">IF(AND(ISNUMBER(SEARCH("Yes",C406)),ISNUMBER(SEARCH("Yes",E406)),ISNUMBER(SEARCH("Yes",G406)),ISNUMBER(SEARCH("Yes",I406))),"Yes","No")</f>
        <v>No</v>
      </c>
      <c r="B406" s="18" t="str">
        <f t="shared" si="420"/>
        <v>No</v>
      </c>
      <c r="C406" s="15" t="str">
        <f t="shared" si="264"/>
        <v>No</v>
      </c>
      <c r="D406" s="18" t="str">
        <f t="shared" si="265"/>
        <v>No</v>
      </c>
      <c r="E406" s="18" t="str">
        <f t="shared" si="266"/>
        <v>No</v>
      </c>
      <c r="F406" s="18" t="str">
        <f t="shared" si="267"/>
        <v>No</v>
      </c>
      <c r="G406" s="18" t="str">
        <f t="shared" si="268"/>
        <v>No</v>
      </c>
      <c r="H406" s="18" t="str">
        <f t="shared" si="269"/>
        <v>No</v>
      </c>
      <c r="I406" s="18" t="str">
        <f t="shared" si="270"/>
        <v>Yes</v>
      </c>
      <c r="J406" s="18" t="str">
        <f t="shared" si="271"/>
        <v>Yes</v>
      </c>
      <c r="K406" s="21">
        <v>404</v>
      </c>
      <c r="L406" s="5" t="s">
        <v>1109</v>
      </c>
      <c r="M406" s="5" t="s">
        <v>1110</v>
      </c>
      <c r="N406" s="5" t="s">
        <v>2307</v>
      </c>
      <c r="O406" s="5" t="s">
        <v>152</v>
      </c>
      <c r="P406" s="5" t="s">
        <v>3699</v>
      </c>
      <c r="Q406" s="34" t="s">
        <v>7139</v>
      </c>
      <c r="R406" s="21">
        <v>1</v>
      </c>
      <c r="S406" s="35"/>
      <c r="T406" s="35"/>
      <c r="U406" s="35"/>
      <c r="V406" s="35"/>
      <c r="W406" s="35"/>
      <c r="X406" s="35"/>
      <c r="Y406" s="35"/>
      <c r="Z406" s="35"/>
      <c r="AA406" s="5" t="s">
        <v>2310</v>
      </c>
      <c r="AB406" s="5" t="s">
        <v>2422</v>
      </c>
      <c r="AC406" s="34" t="s">
        <v>2471</v>
      </c>
      <c r="AD406" s="21">
        <v>1</v>
      </c>
    </row>
    <row r="407" spans="1:30" x14ac:dyDescent="0.3">
      <c r="A407" s="18" t="str">
        <f t="shared" ref="A407:B407" si="421">IF(AND(ISNUMBER(SEARCH("Yes",C407)),ISNUMBER(SEARCH("Yes",E407)),ISNUMBER(SEARCH("Yes",G407)),ISNUMBER(SEARCH("Yes",I407))),"Yes","No")</f>
        <v>No</v>
      </c>
      <c r="B407" s="18" t="str">
        <f t="shared" si="421"/>
        <v>No</v>
      </c>
      <c r="C407" s="15" t="str">
        <f t="shared" si="264"/>
        <v>No</v>
      </c>
      <c r="D407" s="18" t="str">
        <f t="shared" si="265"/>
        <v>No</v>
      </c>
      <c r="E407" s="18" t="str">
        <f t="shared" si="266"/>
        <v>No</v>
      </c>
      <c r="F407" s="18" t="str">
        <f t="shared" si="267"/>
        <v>No</v>
      </c>
      <c r="G407" s="18" t="str">
        <f t="shared" si="268"/>
        <v>No</v>
      </c>
      <c r="H407" s="18" t="str">
        <f t="shared" si="269"/>
        <v>No</v>
      </c>
      <c r="I407" s="18" t="str">
        <f t="shared" si="270"/>
        <v>Yes</v>
      </c>
      <c r="J407" s="18" t="str">
        <f t="shared" si="271"/>
        <v>Yes</v>
      </c>
      <c r="K407" s="21">
        <v>405</v>
      </c>
      <c r="L407" s="5" t="s">
        <v>1111</v>
      </c>
      <c r="M407" s="5" t="s">
        <v>1112</v>
      </c>
      <c r="N407" s="5" t="s">
        <v>2307</v>
      </c>
      <c r="O407" s="5" t="s">
        <v>152</v>
      </c>
      <c r="P407" s="5" t="s">
        <v>3853</v>
      </c>
      <c r="Q407" s="34" t="s">
        <v>7140</v>
      </c>
      <c r="R407" s="21">
        <v>1</v>
      </c>
      <c r="S407" s="35"/>
      <c r="T407" s="35"/>
      <c r="U407" s="35"/>
      <c r="V407" s="35"/>
      <c r="W407" s="35"/>
      <c r="X407" s="35"/>
      <c r="Y407" s="35"/>
      <c r="Z407" s="35"/>
      <c r="AA407" s="5" t="s">
        <v>2310</v>
      </c>
      <c r="AB407" s="5" t="s">
        <v>2775</v>
      </c>
      <c r="AC407" s="34" t="s">
        <v>2776</v>
      </c>
      <c r="AD407" s="21">
        <v>1</v>
      </c>
    </row>
    <row r="408" spans="1:30" x14ac:dyDescent="0.3">
      <c r="A408" s="18" t="str">
        <f t="shared" ref="A408:B408" si="422">IF(AND(ISNUMBER(SEARCH("Yes",C408)),ISNUMBER(SEARCH("Yes",E408)),ISNUMBER(SEARCH("Yes",G408)),ISNUMBER(SEARCH("Yes",I408))),"Yes","No")</f>
        <v>No</v>
      </c>
      <c r="B408" s="18" t="str">
        <f t="shared" si="422"/>
        <v>No</v>
      </c>
      <c r="C408" s="15" t="str">
        <f t="shared" si="264"/>
        <v>No</v>
      </c>
      <c r="D408" s="18" t="str">
        <f t="shared" si="265"/>
        <v>No</v>
      </c>
      <c r="E408" s="18" t="str">
        <f t="shared" si="266"/>
        <v>No</v>
      </c>
      <c r="F408" s="18" t="str">
        <f t="shared" si="267"/>
        <v>No</v>
      </c>
      <c r="G408" s="18" t="str">
        <f t="shared" si="268"/>
        <v>No</v>
      </c>
      <c r="H408" s="18" t="str">
        <f t="shared" si="269"/>
        <v>No</v>
      </c>
      <c r="I408" s="18" t="str">
        <f t="shared" si="270"/>
        <v>Yes</v>
      </c>
      <c r="J408" s="18" t="str">
        <f t="shared" si="271"/>
        <v>Yes</v>
      </c>
      <c r="K408" s="21">
        <v>406</v>
      </c>
      <c r="L408" s="5" t="s">
        <v>1113</v>
      </c>
      <c r="M408" s="5" t="s">
        <v>1114</v>
      </c>
      <c r="N408" s="5" t="s">
        <v>2307</v>
      </c>
      <c r="O408" s="5" t="s">
        <v>152</v>
      </c>
      <c r="P408" s="5" t="s">
        <v>2325</v>
      </c>
      <c r="Q408" s="34" t="s">
        <v>7141</v>
      </c>
      <c r="R408" s="21">
        <v>1</v>
      </c>
      <c r="S408" s="35"/>
      <c r="T408" s="35"/>
      <c r="U408" s="35"/>
      <c r="V408" s="35"/>
      <c r="W408" s="35"/>
      <c r="X408" s="35"/>
      <c r="Y408" s="35"/>
      <c r="Z408" s="35"/>
      <c r="AA408" s="5" t="s">
        <v>24</v>
      </c>
      <c r="AB408" s="5" t="s">
        <v>7142</v>
      </c>
      <c r="AC408" s="34" t="s">
        <v>7143</v>
      </c>
      <c r="AD408" s="21">
        <v>1</v>
      </c>
    </row>
    <row r="409" spans="1:30" x14ac:dyDescent="0.3">
      <c r="A409" s="18" t="str">
        <f t="shared" ref="A409:B409" si="423">IF(AND(ISNUMBER(SEARCH("Yes",C409)),ISNUMBER(SEARCH("Yes",E409)),ISNUMBER(SEARCH("Yes",G409)),ISNUMBER(SEARCH("Yes",I409))),"Yes","No")</f>
        <v>No</v>
      </c>
      <c r="B409" s="18" t="str">
        <f t="shared" si="423"/>
        <v>No</v>
      </c>
      <c r="C409" s="15" t="str">
        <f t="shared" si="264"/>
        <v>No</v>
      </c>
      <c r="D409" s="18" t="str">
        <f t="shared" si="265"/>
        <v>No</v>
      </c>
      <c r="E409" s="18" t="str">
        <f t="shared" si="266"/>
        <v>No</v>
      </c>
      <c r="F409" s="18" t="str">
        <f t="shared" si="267"/>
        <v>No</v>
      </c>
      <c r="G409" s="18" t="str">
        <f t="shared" si="268"/>
        <v>No</v>
      </c>
      <c r="H409" s="18" t="str">
        <f t="shared" si="269"/>
        <v>No</v>
      </c>
      <c r="I409" s="18" t="str">
        <f t="shared" si="270"/>
        <v>Yes</v>
      </c>
      <c r="J409" s="18" t="str">
        <f t="shared" si="271"/>
        <v>Yes</v>
      </c>
      <c r="K409" s="21">
        <v>407</v>
      </c>
      <c r="L409" s="5" t="s">
        <v>1115</v>
      </c>
      <c r="M409" s="5" t="s">
        <v>1116</v>
      </c>
      <c r="N409" s="5" t="s">
        <v>2307</v>
      </c>
      <c r="O409" s="5" t="s">
        <v>152</v>
      </c>
      <c r="P409" s="5" t="s">
        <v>2427</v>
      </c>
      <c r="Q409" s="34" t="s">
        <v>7144</v>
      </c>
      <c r="R409" s="21">
        <v>1</v>
      </c>
      <c r="S409" s="35"/>
      <c r="T409" s="35"/>
      <c r="U409" s="35"/>
      <c r="V409" s="35"/>
      <c r="W409" s="35"/>
      <c r="X409" s="35"/>
      <c r="Y409" s="35"/>
      <c r="Z409" s="35"/>
      <c r="AA409" s="5" t="s">
        <v>2310</v>
      </c>
      <c r="AB409" s="5" t="s">
        <v>5839</v>
      </c>
      <c r="AC409" s="34" t="s">
        <v>7145</v>
      </c>
      <c r="AD409" s="21">
        <v>1</v>
      </c>
    </row>
    <row r="410" spans="1:30" x14ac:dyDescent="0.3">
      <c r="A410" s="18" t="str">
        <f t="shared" ref="A410:B410" si="424">IF(AND(ISNUMBER(SEARCH("Yes",C410)),ISNUMBER(SEARCH("Yes",E410)),ISNUMBER(SEARCH("Yes",G410)),ISNUMBER(SEARCH("Yes",I410))),"Yes","No")</f>
        <v>No</v>
      </c>
      <c r="B410" s="18" t="str">
        <f t="shared" si="424"/>
        <v>No</v>
      </c>
      <c r="C410" s="15" t="str">
        <f t="shared" si="264"/>
        <v>No</v>
      </c>
      <c r="D410" s="18" t="str">
        <f t="shared" si="265"/>
        <v>No</v>
      </c>
      <c r="E410" s="18" t="str">
        <f t="shared" si="266"/>
        <v>No</v>
      </c>
      <c r="F410" s="18" t="str">
        <f t="shared" si="267"/>
        <v>No</v>
      </c>
      <c r="G410" s="18" t="str">
        <f t="shared" si="268"/>
        <v>No</v>
      </c>
      <c r="H410" s="18" t="str">
        <f t="shared" si="269"/>
        <v>No</v>
      </c>
      <c r="I410" s="18" t="str">
        <f t="shared" si="270"/>
        <v>Yes</v>
      </c>
      <c r="J410" s="18" t="str">
        <f t="shared" si="271"/>
        <v>Yes</v>
      </c>
      <c r="K410" s="21">
        <v>408</v>
      </c>
      <c r="L410" s="5" t="s">
        <v>1117</v>
      </c>
      <c r="M410" s="5" t="s">
        <v>1118</v>
      </c>
      <c r="N410" s="5" t="s">
        <v>2307</v>
      </c>
      <c r="O410" s="5" t="s">
        <v>152</v>
      </c>
      <c r="P410" s="5" t="s">
        <v>2435</v>
      </c>
      <c r="Q410" s="34" t="s">
        <v>3862</v>
      </c>
      <c r="R410" s="21">
        <v>1</v>
      </c>
      <c r="S410" s="35"/>
      <c r="T410" s="35"/>
      <c r="U410" s="35"/>
      <c r="V410" s="35"/>
      <c r="W410" s="35"/>
      <c r="X410" s="35"/>
      <c r="Y410" s="35"/>
      <c r="Z410" s="35"/>
      <c r="AA410" s="5" t="s">
        <v>2310</v>
      </c>
      <c r="AB410" s="5" t="s">
        <v>7146</v>
      </c>
      <c r="AC410" s="34" t="s">
        <v>7147</v>
      </c>
      <c r="AD410" s="21">
        <v>1</v>
      </c>
    </row>
    <row r="411" spans="1:30" x14ac:dyDescent="0.3">
      <c r="A411" s="18" t="str">
        <f t="shared" ref="A411:B411" si="425">IF(AND(ISNUMBER(SEARCH("Yes",C411)),ISNUMBER(SEARCH("Yes",E411)),ISNUMBER(SEARCH("Yes",G411)),ISNUMBER(SEARCH("Yes",I411))),"Yes","No")</f>
        <v>No</v>
      </c>
      <c r="B411" s="18" t="str">
        <f t="shared" si="425"/>
        <v>No</v>
      </c>
      <c r="C411" s="15" t="str">
        <f t="shared" si="264"/>
        <v>No</v>
      </c>
      <c r="D411" s="18" t="str">
        <f t="shared" si="265"/>
        <v>No</v>
      </c>
      <c r="E411" s="18" t="str">
        <f t="shared" si="266"/>
        <v>Yes</v>
      </c>
      <c r="F411" s="18" t="str">
        <f t="shared" si="267"/>
        <v>Yes</v>
      </c>
      <c r="G411" s="18" t="str">
        <f t="shared" si="268"/>
        <v>Yes</v>
      </c>
      <c r="H411" s="18" t="str">
        <f t="shared" si="269"/>
        <v>Yes</v>
      </c>
      <c r="I411" s="18" t="str">
        <f t="shared" si="270"/>
        <v>Yes</v>
      </c>
      <c r="J411" s="18" t="str">
        <f t="shared" si="271"/>
        <v>Yes</v>
      </c>
      <c r="K411" s="21">
        <v>409</v>
      </c>
      <c r="L411" s="5" t="s">
        <v>337</v>
      </c>
      <c r="M411" s="5" t="s">
        <v>338</v>
      </c>
      <c r="N411" s="5" t="s">
        <v>2307</v>
      </c>
      <c r="O411" s="5" t="s">
        <v>152</v>
      </c>
      <c r="P411" s="5" t="s">
        <v>2537</v>
      </c>
      <c r="Q411" s="34" t="s">
        <v>7148</v>
      </c>
      <c r="R411" s="21">
        <v>1</v>
      </c>
      <c r="S411" s="5" t="s">
        <v>2310</v>
      </c>
      <c r="T411" s="5" t="s">
        <v>7149</v>
      </c>
      <c r="U411" s="34" t="s">
        <v>7150</v>
      </c>
      <c r="V411" s="21">
        <v>1</v>
      </c>
      <c r="W411" s="5" t="s">
        <v>24</v>
      </c>
      <c r="X411" s="5" t="s">
        <v>7151</v>
      </c>
      <c r="Y411" s="34" t="s">
        <v>7152</v>
      </c>
      <c r="Z411" s="21">
        <v>1</v>
      </c>
      <c r="AA411" s="5" t="s">
        <v>2310</v>
      </c>
      <c r="AB411" s="5" t="s">
        <v>2422</v>
      </c>
      <c r="AC411" s="34" t="s">
        <v>2723</v>
      </c>
      <c r="AD411" s="21">
        <v>1</v>
      </c>
    </row>
    <row r="412" spans="1:30" x14ac:dyDescent="0.3">
      <c r="A412" s="18" t="str">
        <f t="shared" ref="A412:B412" si="426">IF(AND(ISNUMBER(SEARCH("Yes",C412)),ISNUMBER(SEARCH("Yes",E412)),ISNUMBER(SEARCH("Yes",G412)),ISNUMBER(SEARCH("Yes",I412))),"Yes","No")</f>
        <v>No</v>
      </c>
      <c r="B412" s="18" t="str">
        <f t="shared" si="426"/>
        <v>No</v>
      </c>
      <c r="C412" s="15" t="str">
        <f t="shared" si="264"/>
        <v>No</v>
      </c>
      <c r="D412" s="18" t="str">
        <f t="shared" si="265"/>
        <v>No</v>
      </c>
      <c r="E412" s="18" t="str">
        <f t="shared" si="266"/>
        <v>No</v>
      </c>
      <c r="F412" s="18" t="str">
        <f t="shared" si="267"/>
        <v>No</v>
      </c>
      <c r="G412" s="18" t="str">
        <f t="shared" si="268"/>
        <v>No</v>
      </c>
      <c r="H412" s="18" t="str">
        <f t="shared" si="269"/>
        <v>No</v>
      </c>
      <c r="I412" s="18" t="str">
        <f t="shared" si="270"/>
        <v>Yes</v>
      </c>
      <c r="J412" s="18" t="str">
        <f t="shared" si="271"/>
        <v>Yes</v>
      </c>
      <c r="K412" s="21">
        <v>410</v>
      </c>
      <c r="L412" s="5" t="s">
        <v>1119</v>
      </c>
      <c r="M412" s="5" t="s">
        <v>1120</v>
      </c>
      <c r="N412" s="5" t="s">
        <v>2307</v>
      </c>
      <c r="O412" s="5" t="s">
        <v>152</v>
      </c>
      <c r="P412" s="5" t="s">
        <v>2431</v>
      </c>
      <c r="Q412" s="34" t="s">
        <v>3871</v>
      </c>
      <c r="R412" s="21">
        <v>1</v>
      </c>
      <c r="S412" s="35"/>
      <c r="T412" s="35"/>
      <c r="U412" s="35"/>
      <c r="V412" s="35"/>
      <c r="W412" s="35"/>
      <c r="X412" s="35"/>
      <c r="Y412" s="35"/>
      <c r="Z412" s="35"/>
      <c r="AA412" s="5" t="s">
        <v>24</v>
      </c>
      <c r="AB412" s="5" t="s">
        <v>4185</v>
      </c>
      <c r="AC412" s="34" t="s">
        <v>7153</v>
      </c>
      <c r="AD412" s="21">
        <v>1</v>
      </c>
    </row>
    <row r="413" spans="1:30" x14ac:dyDescent="0.3">
      <c r="A413" s="18" t="str">
        <f t="shared" ref="A413:B413" si="427">IF(AND(ISNUMBER(SEARCH("Yes",C413)),ISNUMBER(SEARCH("Yes",E413)),ISNUMBER(SEARCH("Yes",G413)),ISNUMBER(SEARCH("Yes",I413))),"Yes","No")</f>
        <v>No</v>
      </c>
      <c r="B413" s="18" t="str">
        <f t="shared" si="427"/>
        <v>No</v>
      </c>
      <c r="C413" s="15" t="str">
        <f t="shared" si="264"/>
        <v>No</v>
      </c>
      <c r="D413" s="18" t="str">
        <f t="shared" si="265"/>
        <v>No</v>
      </c>
      <c r="E413" s="18" t="str">
        <f t="shared" si="266"/>
        <v>No</v>
      </c>
      <c r="F413" s="18" t="str">
        <f t="shared" si="267"/>
        <v>No</v>
      </c>
      <c r="G413" s="18" t="str">
        <f t="shared" si="268"/>
        <v>No</v>
      </c>
      <c r="H413" s="18" t="str">
        <f t="shared" si="269"/>
        <v>No</v>
      </c>
      <c r="I413" s="18" t="str">
        <f t="shared" si="270"/>
        <v>Yes</v>
      </c>
      <c r="J413" s="18" t="str">
        <f t="shared" si="271"/>
        <v>Yes</v>
      </c>
      <c r="K413" s="21">
        <v>411</v>
      </c>
      <c r="L413" s="5" t="s">
        <v>1121</v>
      </c>
      <c r="M413" s="5" t="s">
        <v>1122</v>
      </c>
      <c r="N413" s="5" t="s">
        <v>2307</v>
      </c>
      <c r="O413" s="5" t="s">
        <v>152</v>
      </c>
      <c r="P413" s="5" t="s">
        <v>5134</v>
      </c>
      <c r="Q413" s="34" t="s">
        <v>7154</v>
      </c>
      <c r="R413" s="21">
        <v>1</v>
      </c>
      <c r="S413" s="35"/>
      <c r="T413" s="35"/>
      <c r="U413" s="35"/>
      <c r="V413" s="35"/>
      <c r="W413" s="35"/>
      <c r="X413" s="35"/>
      <c r="Y413" s="35"/>
      <c r="Z413" s="35"/>
      <c r="AA413" s="5" t="s">
        <v>2310</v>
      </c>
      <c r="AB413" s="5" t="s">
        <v>7155</v>
      </c>
      <c r="AC413" s="34" t="s">
        <v>2363</v>
      </c>
      <c r="AD413" s="21">
        <v>1</v>
      </c>
    </row>
    <row r="414" spans="1:30" x14ac:dyDescent="0.3">
      <c r="A414" s="18" t="str">
        <f t="shared" ref="A414:B414" si="428">IF(AND(ISNUMBER(SEARCH("Yes",C414)),ISNUMBER(SEARCH("Yes",E414)),ISNUMBER(SEARCH("Yes",G414)),ISNUMBER(SEARCH("Yes",I414))),"Yes","No")</f>
        <v>No</v>
      </c>
      <c r="B414" s="18" t="str">
        <f t="shared" si="428"/>
        <v>No</v>
      </c>
      <c r="C414" s="15" t="str">
        <f t="shared" si="264"/>
        <v>No</v>
      </c>
      <c r="D414" s="18" t="str">
        <f t="shared" si="265"/>
        <v>No</v>
      </c>
      <c r="E414" s="18" t="str">
        <f t="shared" si="266"/>
        <v>No</v>
      </c>
      <c r="F414" s="18" t="str">
        <f t="shared" si="267"/>
        <v>No</v>
      </c>
      <c r="G414" s="18" t="str">
        <f t="shared" si="268"/>
        <v>No</v>
      </c>
      <c r="H414" s="18" t="str">
        <f t="shared" si="269"/>
        <v>No</v>
      </c>
      <c r="I414" s="18" t="str">
        <f t="shared" si="270"/>
        <v>Yes</v>
      </c>
      <c r="J414" s="18" t="str">
        <f t="shared" si="271"/>
        <v>No</v>
      </c>
      <c r="K414" s="21">
        <v>412</v>
      </c>
      <c r="L414" s="5" t="s">
        <v>275</v>
      </c>
      <c r="M414" s="5" t="s">
        <v>412</v>
      </c>
      <c r="N414" s="5" t="s">
        <v>2307</v>
      </c>
      <c r="O414" s="5" t="s">
        <v>152</v>
      </c>
      <c r="P414" s="5" t="s">
        <v>2649</v>
      </c>
      <c r="Q414" s="34" t="s">
        <v>5276</v>
      </c>
      <c r="R414" s="21">
        <v>1</v>
      </c>
      <c r="S414" s="35"/>
      <c r="T414" s="35"/>
      <c r="U414" s="35"/>
      <c r="V414" s="35"/>
      <c r="W414" s="35"/>
      <c r="X414" s="35"/>
      <c r="Y414" s="35"/>
      <c r="Z414" s="35"/>
      <c r="AA414" s="5" t="s">
        <v>152</v>
      </c>
      <c r="AB414" s="5" t="s">
        <v>7156</v>
      </c>
      <c r="AC414" s="34" t="s">
        <v>7157</v>
      </c>
      <c r="AD414" s="21">
        <v>1</v>
      </c>
    </row>
    <row r="415" spans="1:30" x14ac:dyDescent="0.3">
      <c r="A415" s="18" t="str">
        <f t="shared" ref="A415:B415" si="429">IF(AND(ISNUMBER(SEARCH("Yes",C415)),ISNUMBER(SEARCH("Yes",E415)),ISNUMBER(SEARCH("Yes",G415)),ISNUMBER(SEARCH("Yes",I415))),"Yes","No")</f>
        <v>No</v>
      </c>
      <c r="B415" s="18" t="str">
        <f t="shared" si="429"/>
        <v>No</v>
      </c>
      <c r="C415" s="15" t="str">
        <f t="shared" si="264"/>
        <v>No</v>
      </c>
      <c r="D415" s="18" t="str">
        <f t="shared" si="265"/>
        <v>No</v>
      </c>
      <c r="E415" s="18" t="str">
        <f t="shared" si="266"/>
        <v>No</v>
      </c>
      <c r="F415" s="18" t="str">
        <f t="shared" si="267"/>
        <v>No</v>
      </c>
      <c r="G415" s="18" t="str">
        <f t="shared" si="268"/>
        <v>No</v>
      </c>
      <c r="H415" s="18" t="str">
        <f t="shared" si="269"/>
        <v>No</v>
      </c>
      <c r="I415" s="18" t="str">
        <f t="shared" si="270"/>
        <v>Yes</v>
      </c>
      <c r="J415" s="18" t="str">
        <f t="shared" si="271"/>
        <v>Yes</v>
      </c>
      <c r="K415" s="21">
        <v>413</v>
      </c>
      <c r="L415" s="5" t="s">
        <v>1123</v>
      </c>
      <c r="M415" s="5" t="s">
        <v>1124</v>
      </c>
      <c r="N415" s="5" t="s">
        <v>2307</v>
      </c>
      <c r="O415" s="5" t="s">
        <v>152</v>
      </c>
      <c r="P415" s="5" t="s">
        <v>3699</v>
      </c>
      <c r="Q415" s="34" t="s">
        <v>7158</v>
      </c>
      <c r="R415" s="21">
        <v>1</v>
      </c>
      <c r="S415" s="35"/>
      <c r="T415" s="35"/>
      <c r="U415" s="35"/>
      <c r="V415" s="35"/>
      <c r="W415" s="35"/>
      <c r="X415" s="35"/>
      <c r="Y415" s="35"/>
      <c r="Z415" s="35"/>
      <c r="AA415" s="5" t="s">
        <v>24</v>
      </c>
      <c r="AB415" s="5" t="s">
        <v>7159</v>
      </c>
      <c r="AC415" s="34" t="s">
        <v>3879</v>
      </c>
      <c r="AD415" s="21">
        <v>1</v>
      </c>
    </row>
    <row r="416" spans="1:30" x14ac:dyDescent="0.3">
      <c r="A416" s="18" t="str">
        <f t="shared" ref="A416:B416" si="430">IF(AND(ISNUMBER(SEARCH("Yes",C416)),ISNUMBER(SEARCH("Yes",E416)),ISNUMBER(SEARCH("Yes",G416)),ISNUMBER(SEARCH("Yes",I416))),"Yes","No")</f>
        <v>No</v>
      </c>
      <c r="B416" s="18" t="str">
        <f t="shared" si="430"/>
        <v>No</v>
      </c>
      <c r="C416" s="15" t="str">
        <f t="shared" si="264"/>
        <v>No</v>
      </c>
      <c r="D416" s="18" t="str">
        <f t="shared" si="265"/>
        <v>No</v>
      </c>
      <c r="E416" s="18" t="str">
        <f t="shared" si="266"/>
        <v>No</v>
      </c>
      <c r="F416" s="18" t="str">
        <f t="shared" si="267"/>
        <v>No</v>
      </c>
      <c r="G416" s="18" t="str">
        <f t="shared" si="268"/>
        <v>No</v>
      </c>
      <c r="H416" s="18" t="str">
        <f t="shared" si="269"/>
        <v>No</v>
      </c>
      <c r="I416" s="18" t="str">
        <f t="shared" si="270"/>
        <v>Yes</v>
      </c>
      <c r="J416" s="18" t="str">
        <f t="shared" si="271"/>
        <v>No</v>
      </c>
      <c r="K416" s="21">
        <v>414</v>
      </c>
      <c r="L416" s="5" t="s">
        <v>1125</v>
      </c>
      <c r="M416" s="5" t="s">
        <v>1126</v>
      </c>
      <c r="N416" s="5" t="s">
        <v>2307</v>
      </c>
      <c r="O416" s="5" t="s">
        <v>152</v>
      </c>
      <c r="P416" s="5" t="s">
        <v>4928</v>
      </c>
      <c r="Q416" s="34" t="s">
        <v>7160</v>
      </c>
      <c r="R416" s="21">
        <v>1</v>
      </c>
      <c r="S416" s="35"/>
      <c r="T416" s="35"/>
      <c r="U416" s="35"/>
      <c r="V416" s="35"/>
      <c r="W416" s="35"/>
      <c r="X416" s="35"/>
      <c r="Y416" s="35"/>
      <c r="Z416" s="35"/>
      <c r="AA416" s="5" t="s">
        <v>152</v>
      </c>
      <c r="AB416" s="5" t="s">
        <v>7161</v>
      </c>
      <c r="AC416" s="34" t="s">
        <v>3883</v>
      </c>
      <c r="AD416" s="21">
        <v>1</v>
      </c>
    </row>
    <row r="417" spans="1:30" x14ac:dyDescent="0.3">
      <c r="A417" s="18" t="str">
        <f t="shared" ref="A417:B417" si="431">IF(AND(ISNUMBER(SEARCH("Yes",C417)),ISNUMBER(SEARCH("Yes",E417)),ISNUMBER(SEARCH("Yes",G417)),ISNUMBER(SEARCH("Yes",I417))),"Yes","No")</f>
        <v>Yes</v>
      </c>
      <c r="B417" s="18" t="str">
        <f t="shared" si="431"/>
        <v>Yes</v>
      </c>
      <c r="C417" s="15" t="str">
        <f t="shared" si="264"/>
        <v>Yes</v>
      </c>
      <c r="D417" s="18" t="str">
        <f t="shared" si="265"/>
        <v>Yes</v>
      </c>
      <c r="E417" s="18" t="str">
        <f t="shared" si="266"/>
        <v>Yes</v>
      </c>
      <c r="F417" s="18" t="str">
        <f t="shared" si="267"/>
        <v>Yes</v>
      </c>
      <c r="G417" s="18" t="str">
        <f t="shared" si="268"/>
        <v>Yes</v>
      </c>
      <c r="H417" s="18" t="str">
        <f t="shared" si="269"/>
        <v>Yes</v>
      </c>
      <c r="I417" s="18" t="str">
        <f t="shared" si="270"/>
        <v>Yes</v>
      </c>
      <c r="J417" s="18" t="str">
        <f t="shared" si="271"/>
        <v>Yes</v>
      </c>
      <c r="K417" s="21">
        <v>415</v>
      </c>
      <c r="L417" s="5" t="s">
        <v>79</v>
      </c>
      <c r="M417" s="5" t="s">
        <v>80</v>
      </c>
      <c r="N417" s="5" t="s">
        <v>2307</v>
      </c>
      <c r="O417" s="5" t="s">
        <v>24</v>
      </c>
      <c r="P417" s="5" t="s">
        <v>7162</v>
      </c>
      <c r="Q417" s="34" t="s">
        <v>7163</v>
      </c>
      <c r="R417" s="21">
        <v>1</v>
      </c>
      <c r="S417" s="5" t="s">
        <v>24</v>
      </c>
      <c r="T417" s="5" t="s">
        <v>7164</v>
      </c>
      <c r="U417" s="34" t="s">
        <v>7165</v>
      </c>
      <c r="V417" s="21">
        <v>1</v>
      </c>
      <c r="W417" s="5" t="s">
        <v>24</v>
      </c>
      <c r="X417" s="5" t="s">
        <v>7166</v>
      </c>
      <c r="Y417" s="34" t="s">
        <v>7167</v>
      </c>
      <c r="Z417" s="21">
        <v>1</v>
      </c>
      <c r="AA417" s="5" t="s">
        <v>24</v>
      </c>
      <c r="AB417" s="5" t="s">
        <v>3890</v>
      </c>
      <c r="AC417" s="34" t="s">
        <v>7168</v>
      </c>
      <c r="AD417" s="21">
        <v>1</v>
      </c>
    </row>
    <row r="418" spans="1:30" x14ac:dyDescent="0.3">
      <c r="A418" s="18" t="str">
        <f t="shared" ref="A418:B418" si="432">IF(AND(ISNUMBER(SEARCH("Yes",C418)),ISNUMBER(SEARCH("Yes",E418)),ISNUMBER(SEARCH("Yes",G418)),ISNUMBER(SEARCH("Yes",I418))),"Yes","No")</f>
        <v>Yes</v>
      </c>
      <c r="B418" s="18" t="str">
        <f t="shared" si="432"/>
        <v>Yes</v>
      </c>
      <c r="C418" s="15" t="str">
        <f t="shared" si="264"/>
        <v>Yes</v>
      </c>
      <c r="D418" s="18" t="str">
        <f t="shared" si="265"/>
        <v>Yes</v>
      </c>
      <c r="E418" s="18" t="str">
        <f t="shared" si="266"/>
        <v>Yes</v>
      </c>
      <c r="F418" s="18" t="str">
        <f t="shared" si="267"/>
        <v>Yes</v>
      </c>
      <c r="G418" s="18" t="str">
        <f t="shared" si="268"/>
        <v>Yes</v>
      </c>
      <c r="H418" s="18" t="str">
        <f t="shared" si="269"/>
        <v>Yes</v>
      </c>
      <c r="I418" s="18" t="str">
        <f t="shared" si="270"/>
        <v>Yes</v>
      </c>
      <c r="J418" s="18" t="str">
        <f t="shared" si="271"/>
        <v>Yes</v>
      </c>
      <c r="K418" s="21">
        <v>416</v>
      </c>
      <c r="L418" s="5" t="s">
        <v>99</v>
      </c>
      <c r="M418" s="5" t="s">
        <v>286</v>
      </c>
      <c r="N418" s="5" t="s">
        <v>2307</v>
      </c>
      <c r="O418" s="5" t="s">
        <v>2310</v>
      </c>
      <c r="P418" s="5" t="s">
        <v>7169</v>
      </c>
      <c r="Q418" s="34" t="s">
        <v>7170</v>
      </c>
      <c r="R418" s="21">
        <v>1</v>
      </c>
      <c r="S418" s="5" t="s">
        <v>2310</v>
      </c>
      <c r="T418" s="5" t="s">
        <v>7171</v>
      </c>
      <c r="U418" s="34" t="s">
        <v>7172</v>
      </c>
      <c r="V418" s="21">
        <v>1</v>
      </c>
      <c r="W418" s="5" t="s">
        <v>24</v>
      </c>
      <c r="X418" s="5" t="s">
        <v>7173</v>
      </c>
      <c r="Y418" s="34" t="s">
        <v>7174</v>
      </c>
      <c r="Z418" s="21">
        <v>1</v>
      </c>
      <c r="AA418" s="5" t="s">
        <v>2310</v>
      </c>
      <c r="AB418" s="5" t="s">
        <v>2386</v>
      </c>
      <c r="AC418" s="34" t="s">
        <v>5663</v>
      </c>
      <c r="AD418" s="21">
        <v>1</v>
      </c>
    </row>
    <row r="419" spans="1:30" x14ac:dyDescent="0.3">
      <c r="A419" s="18" t="str">
        <f t="shared" ref="A419:B419" si="433">IF(AND(ISNUMBER(SEARCH("Yes",C419)),ISNUMBER(SEARCH("Yes",E419)),ISNUMBER(SEARCH("Yes",G419)),ISNUMBER(SEARCH("Yes",I419))),"Yes","No")</f>
        <v>No</v>
      </c>
      <c r="B419" s="18" t="str">
        <f t="shared" si="433"/>
        <v>No</v>
      </c>
      <c r="C419" s="15" t="str">
        <f t="shared" si="264"/>
        <v>No</v>
      </c>
      <c r="D419" s="18" t="str">
        <f t="shared" si="265"/>
        <v>No</v>
      </c>
      <c r="E419" s="18" t="str">
        <f t="shared" si="266"/>
        <v>No</v>
      </c>
      <c r="F419" s="18" t="str">
        <f t="shared" si="267"/>
        <v>No</v>
      </c>
      <c r="G419" s="18" t="str">
        <f t="shared" si="268"/>
        <v>No</v>
      </c>
      <c r="H419" s="18" t="str">
        <f t="shared" si="269"/>
        <v>No</v>
      </c>
      <c r="I419" s="18" t="str">
        <f t="shared" si="270"/>
        <v>Yes</v>
      </c>
      <c r="J419" s="18" t="str">
        <f t="shared" si="271"/>
        <v>Yes</v>
      </c>
      <c r="K419" s="21">
        <v>417</v>
      </c>
      <c r="L419" s="5" t="s">
        <v>1127</v>
      </c>
      <c r="M419" s="5" t="s">
        <v>1128</v>
      </c>
      <c r="N419" s="5" t="s">
        <v>2307</v>
      </c>
      <c r="O419" s="5" t="s">
        <v>152</v>
      </c>
      <c r="P419" s="5" t="s">
        <v>3157</v>
      </c>
      <c r="Q419" s="34" t="s">
        <v>3899</v>
      </c>
      <c r="R419" s="21">
        <v>1</v>
      </c>
      <c r="S419" s="35"/>
      <c r="T419" s="35"/>
      <c r="U419" s="35"/>
      <c r="V419" s="35"/>
      <c r="W419" s="35"/>
      <c r="X419" s="35"/>
      <c r="Y419" s="35"/>
      <c r="Z419" s="35"/>
      <c r="AA419" s="5" t="s">
        <v>24</v>
      </c>
      <c r="AB419" s="5" t="s">
        <v>7175</v>
      </c>
      <c r="AC419" s="34" t="s">
        <v>7176</v>
      </c>
      <c r="AD419" s="21">
        <v>1</v>
      </c>
    </row>
    <row r="420" spans="1:30" x14ac:dyDescent="0.3">
      <c r="A420" s="18" t="str">
        <f t="shared" ref="A420:B420" si="434">IF(AND(ISNUMBER(SEARCH("Yes",C420)),ISNUMBER(SEARCH("Yes",E420)),ISNUMBER(SEARCH("Yes",G420)),ISNUMBER(SEARCH("Yes",I420))),"Yes","No")</f>
        <v>No</v>
      </c>
      <c r="B420" s="18" t="str">
        <f t="shared" si="434"/>
        <v>No</v>
      </c>
      <c r="C420" s="15" t="str">
        <f t="shared" si="264"/>
        <v>No</v>
      </c>
      <c r="D420" s="18" t="str">
        <f t="shared" si="265"/>
        <v>No</v>
      </c>
      <c r="E420" s="18" t="str">
        <f t="shared" si="266"/>
        <v>No</v>
      </c>
      <c r="F420" s="18" t="str">
        <f t="shared" si="267"/>
        <v>No</v>
      </c>
      <c r="G420" s="18" t="str">
        <f t="shared" si="268"/>
        <v>No</v>
      </c>
      <c r="H420" s="18" t="str">
        <f t="shared" si="269"/>
        <v>No</v>
      </c>
      <c r="I420" s="18" t="str">
        <f t="shared" si="270"/>
        <v>Yes</v>
      </c>
      <c r="J420" s="18" t="str">
        <f t="shared" si="271"/>
        <v>Yes</v>
      </c>
      <c r="K420" s="21">
        <v>418</v>
      </c>
      <c r="L420" s="5" t="s">
        <v>1129</v>
      </c>
      <c r="M420" s="5" t="s">
        <v>1130</v>
      </c>
      <c r="N420" s="5" t="s">
        <v>2307</v>
      </c>
      <c r="O420" s="5" t="s">
        <v>152</v>
      </c>
      <c r="P420" s="5" t="s">
        <v>2431</v>
      </c>
      <c r="Q420" s="34" t="s">
        <v>3902</v>
      </c>
      <c r="R420" s="21">
        <v>1</v>
      </c>
      <c r="S420" s="35"/>
      <c r="T420" s="35"/>
      <c r="U420" s="35"/>
      <c r="V420" s="35"/>
      <c r="W420" s="35"/>
      <c r="X420" s="35"/>
      <c r="Y420" s="35"/>
      <c r="Z420" s="35"/>
      <c r="AA420" s="5" t="s">
        <v>2310</v>
      </c>
      <c r="AB420" s="5" t="s">
        <v>2323</v>
      </c>
      <c r="AC420" s="34" t="s">
        <v>2476</v>
      </c>
      <c r="AD420" s="21">
        <v>1</v>
      </c>
    </row>
    <row r="421" spans="1:30" x14ac:dyDescent="0.3">
      <c r="A421" s="18" t="str">
        <f t="shared" ref="A421:B421" si="435">IF(AND(ISNUMBER(SEARCH("Yes",C421)),ISNUMBER(SEARCH("Yes",E421)),ISNUMBER(SEARCH("Yes",G421)),ISNUMBER(SEARCH("Yes",I421))),"Yes","No")</f>
        <v>No</v>
      </c>
      <c r="B421" s="18" t="str">
        <f t="shared" si="435"/>
        <v>No</v>
      </c>
      <c r="C421" s="15" t="str">
        <f t="shared" si="264"/>
        <v>No</v>
      </c>
      <c r="D421" s="18" t="str">
        <f t="shared" si="265"/>
        <v>No</v>
      </c>
      <c r="E421" s="18" t="str">
        <f t="shared" si="266"/>
        <v>No</v>
      </c>
      <c r="F421" s="18" t="str">
        <f t="shared" si="267"/>
        <v>No</v>
      </c>
      <c r="G421" s="18" t="str">
        <f t="shared" si="268"/>
        <v>No</v>
      </c>
      <c r="H421" s="18" t="str">
        <f t="shared" si="269"/>
        <v>No</v>
      </c>
      <c r="I421" s="18" t="str">
        <f t="shared" si="270"/>
        <v>Yes</v>
      </c>
      <c r="J421" s="18" t="str">
        <f t="shared" si="271"/>
        <v>Yes</v>
      </c>
      <c r="K421" s="21">
        <v>419</v>
      </c>
      <c r="L421" s="5" t="s">
        <v>1131</v>
      </c>
      <c r="M421" s="5" t="s">
        <v>1132</v>
      </c>
      <c r="N421" s="5" t="s">
        <v>2307</v>
      </c>
      <c r="O421" s="5" t="s">
        <v>152</v>
      </c>
      <c r="P421" s="5" t="s">
        <v>7177</v>
      </c>
      <c r="Q421" s="34" t="s">
        <v>3904</v>
      </c>
      <c r="R421" s="21">
        <v>1</v>
      </c>
      <c r="S421" s="35"/>
      <c r="T421" s="35"/>
      <c r="U421" s="35"/>
      <c r="V421" s="35"/>
      <c r="W421" s="35"/>
      <c r="X421" s="35"/>
      <c r="Y421" s="35"/>
      <c r="Z421" s="35"/>
      <c r="AA421" s="5" t="s">
        <v>2310</v>
      </c>
      <c r="AB421" s="5" t="s">
        <v>7178</v>
      </c>
      <c r="AC421" s="34" t="s">
        <v>7179</v>
      </c>
      <c r="AD421" s="21">
        <v>1</v>
      </c>
    </row>
    <row r="422" spans="1:30" x14ac:dyDescent="0.3">
      <c r="A422" s="18" t="str">
        <f t="shared" ref="A422:B422" si="436">IF(AND(ISNUMBER(SEARCH("Yes",C422)),ISNUMBER(SEARCH("Yes",E422)),ISNUMBER(SEARCH("Yes",G422)),ISNUMBER(SEARCH("Yes",I422))),"Yes","No")</f>
        <v>No</v>
      </c>
      <c r="B422" s="18" t="str">
        <f t="shared" si="436"/>
        <v>No</v>
      </c>
      <c r="C422" s="15" t="str">
        <f t="shared" si="264"/>
        <v>No</v>
      </c>
      <c r="D422" s="18" t="str">
        <f t="shared" si="265"/>
        <v>No</v>
      </c>
      <c r="E422" s="18" t="str">
        <f t="shared" si="266"/>
        <v>No</v>
      </c>
      <c r="F422" s="18" t="str">
        <f t="shared" si="267"/>
        <v>No</v>
      </c>
      <c r="G422" s="18" t="str">
        <f t="shared" si="268"/>
        <v>No</v>
      </c>
      <c r="H422" s="18" t="str">
        <f t="shared" si="269"/>
        <v>No</v>
      </c>
      <c r="I422" s="18" t="str">
        <f t="shared" si="270"/>
        <v>Yes</v>
      </c>
      <c r="J422" s="18" t="str">
        <f t="shared" si="271"/>
        <v>Yes</v>
      </c>
      <c r="K422" s="21">
        <v>420</v>
      </c>
      <c r="L422" s="5" t="s">
        <v>1133</v>
      </c>
      <c r="M422" s="5" t="s">
        <v>1134</v>
      </c>
      <c r="N422" s="5" t="s">
        <v>2307</v>
      </c>
      <c r="O422" s="5" t="s">
        <v>152</v>
      </c>
      <c r="P422" s="5" t="s">
        <v>2533</v>
      </c>
      <c r="Q422" s="34" t="s">
        <v>7180</v>
      </c>
      <c r="R422" s="21">
        <v>1</v>
      </c>
      <c r="S422" s="35"/>
      <c r="T422" s="35"/>
      <c r="U422" s="35"/>
      <c r="V422" s="35"/>
      <c r="W422" s="35"/>
      <c r="X422" s="35"/>
      <c r="Y422" s="35"/>
      <c r="Z422" s="35"/>
      <c r="AA422" s="5" t="s">
        <v>2310</v>
      </c>
      <c r="AB422" s="5" t="s">
        <v>7181</v>
      </c>
      <c r="AC422" s="34" t="s">
        <v>3125</v>
      </c>
      <c r="AD422" s="21">
        <v>1</v>
      </c>
    </row>
    <row r="423" spans="1:30" x14ac:dyDescent="0.3">
      <c r="A423" s="18" t="str">
        <f t="shared" ref="A423:B423" si="437">IF(AND(ISNUMBER(SEARCH("Yes",C423)),ISNUMBER(SEARCH("Yes",E423)),ISNUMBER(SEARCH("Yes",G423)),ISNUMBER(SEARCH("Yes",I423))),"Yes","No")</f>
        <v>No</v>
      </c>
      <c r="B423" s="18" t="str">
        <f t="shared" si="437"/>
        <v>No</v>
      </c>
      <c r="C423" s="15" t="str">
        <f t="shared" si="264"/>
        <v>No</v>
      </c>
      <c r="D423" s="18" t="str">
        <f t="shared" si="265"/>
        <v>No</v>
      </c>
      <c r="E423" s="18" t="str">
        <f t="shared" si="266"/>
        <v>No</v>
      </c>
      <c r="F423" s="18" t="str">
        <f t="shared" si="267"/>
        <v>No</v>
      </c>
      <c r="G423" s="18" t="str">
        <f t="shared" si="268"/>
        <v>No</v>
      </c>
      <c r="H423" s="18" t="str">
        <f t="shared" si="269"/>
        <v>No</v>
      </c>
      <c r="I423" s="18" t="str">
        <f t="shared" si="270"/>
        <v>Yes</v>
      </c>
      <c r="J423" s="18" t="str">
        <f t="shared" si="271"/>
        <v>Yes</v>
      </c>
      <c r="K423" s="21">
        <v>421</v>
      </c>
      <c r="L423" s="5" t="s">
        <v>1135</v>
      </c>
      <c r="M423" s="5" t="s">
        <v>1136</v>
      </c>
      <c r="N423" s="5" t="s">
        <v>2307</v>
      </c>
      <c r="O423" s="5" t="s">
        <v>152</v>
      </c>
      <c r="P423" s="5" t="s">
        <v>2333</v>
      </c>
      <c r="Q423" s="34" t="s">
        <v>7182</v>
      </c>
      <c r="R423" s="21">
        <v>1</v>
      </c>
      <c r="S423" s="35"/>
      <c r="T423" s="35"/>
      <c r="U423" s="35"/>
      <c r="V423" s="35"/>
      <c r="W423" s="35"/>
      <c r="X423" s="35"/>
      <c r="Y423" s="35"/>
      <c r="Z423" s="35"/>
      <c r="AA423" s="5" t="s">
        <v>2310</v>
      </c>
      <c r="AB423" s="5" t="s">
        <v>7183</v>
      </c>
      <c r="AC423" s="34" t="s">
        <v>7184</v>
      </c>
      <c r="AD423" s="21">
        <v>1</v>
      </c>
    </row>
    <row r="424" spans="1:30" x14ac:dyDescent="0.3">
      <c r="A424" s="18" t="str">
        <f t="shared" ref="A424:B424" si="438">IF(AND(ISNUMBER(SEARCH("Yes",C424)),ISNUMBER(SEARCH("Yes",E424)),ISNUMBER(SEARCH("Yes",G424)),ISNUMBER(SEARCH("Yes",I424))),"Yes","No")</f>
        <v>Yes</v>
      </c>
      <c r="B424" s="18" t="str">
        <f t="shared" si="438"/>
        <v>Yes</v>
      </c>
      <c r="C424" s="15" t="str">
        <f t="shared" si="264"/>
        <v>Yes</v>
      </c>
      <c r="D424" s="18" t="str">
        <f t="shared" si="265"/>
        <v>Yes</v>
      </c>
      <c r="E424" s="18" t="str">
        <f t="shared" si="266"/>
        <v>Yes</v>
      </c>
      <c r="F424" s="18" t="str">
        <f t="shared" si="267"/>
        <v>Yes</v>
      </c>
      <c r="G424" s="18" t="str">
        <f t="shared" si="268"/>
        <v>Yes</v>
      </c>
      <c r="H424" s="18" t="str">
        <f t="shared" si="269"/>
        <v>Yes</v>
      </c>
      <c r="I424" s="18" t="str">
        <f t="shared" si="270"/>
        <v>Yes</v>
      </c>
      <c r="J424" s="18" t="str">
        <f t="shared" si="271"/>
        <v>Yes</v>
      </c>
      <c r="K424" s="21">
        <v>422</v>
      </c>
      <c r="L424" s="5" t="s">
        <v>82</v>
      </c>
      <c r="M424" s="5" t="s">
        <v>83</v>
      </c>
      <c r="N424" s="5" t="s">
        <v>2307</v>
      </c>
      <c r="O424" s="5" t="s">
        <v>2310</v>
      </c>
      <c r="P424" s="5" t="s">
        <v>7185</v>
      </c>
      <c r="Q424" s="34" t="s">
        <v>7186</v>
      </c>
      <c r="R424" s="21">
        <v>1</v>
      </c>
      <c r="S424" s="5" t="s">
        <v>24</v>
      </c>
      <c r="T424" s="5" t="s">
        <v>7187</v>
      </c>
      <c r="U424" s="34" t="s">
        <v>7188</v>
      </c>
      <c r="V424" s="21">
        <v>1</v>
      </c>
      <c r="W424" s="5" t="s">
        <v>2310</v>
      </c>
      <c r="X424" s="5" t="s">
        <v>7189</v>
      </c>
      <c r="Y424" s="34" t="s">
        <v>7190</v>
      </c>
      <c r="Z424" s="21">
        <v>1</v>
      </c>
      <c r="AA424" s="5" t="s">
        <v>2310</v>
      </c>
      <c r="AB424" s="5" t="s">
        <v>7191</v>
      </c>
      <c r="AC424" s="34" t="s">
        <v>7192</v>
      </c>
      <c r="AD424" s="21">
        <v>1</v>
      </c>
    </row>
    <row r="425" spans="1:30" x14ac:dyDescent="0.3">
      <c r="A425" s="18" t="str">
        <f t="shared" ref="A425:B425" si="439">IF(AND(ISNUMBER(SEARCH("Yes",C425)),ISNUMBER(SEARCH("Yes",E425)),ISNUMBER(SEARCH("Yes",G425)),ISNUMBER(SEARCH("Yes",I425))),"Yes","No")</f>
        <v>No</v>
      </c>
      <c r="B425" s="18" t="str">
        <f t="shared" si="439"/>
        <v>No</v>
      </c>
      <c r="C425" s="15" t="str">
        <f t="shared" si="264"/>
        <v>No</v>
      </c>
      <c r="D425" s="18" t="str">
        <f t="shared" si="265"/>
        <v>No</v>
      </c>
      <c r="E425" s="18" t="str">
        <f t="shared" si="266"/>
        <v>No</v>
      </c>
      <c r="F425" s="18" t="str">
        <f t="shared" si="267"/>
        <v>No</v>
      </c>
      <c r="G425" s="18" t="str">
        <f t="shared" si="268"/>
        <v>No</v>
      </c>
      <c r="H425" s="18" t="str">
        <f t="shared" si="269"/>
        <v>No</v>
      </c>
      <c r="I425" s="18" t="str">
        <f t="shared" si="270"/>
        <v>Yes</v>
      </c>
      <c r="J425" s="18" t="str">
        <f t="shared" si="271"/>
        <v>Yes</v>
      </c>
      <c r="K425" s="21">
        <v>423</v>
      </c>
      <c r="L425" s="5" t="s">
        <v>1137</v>
      </c>
      <c r="M425" s="5" t="s">
        <v>1138</v>
      </c>
      <c r="N425" s="5" t="s">
        <v>2307</v>
      </c>
      <c r="O425" s="5" t="s">
        <v>152</v>
      </c>
      <c r="P425" s="5" t="s">
        <v>2313</v>
      </c>
      <c r="Q425" s="34" t="s">
        <v>7193</v>
      </c>
      <c r="R425" s="21">
        <v>1</v>
      </c>
      <c r="S425" s="35"/>
      <c r="T425" s="35"/>
      <c r="U425" s="35"/>
      <c r="V425" s="35"/>
      <c r="W425" s="35"/>
      <c r="X425" s="35"/>
      <c r="Y425" s="35"/>
      <c r="Z425" s="35"/>
      <c r="AA425" s="5" t="s">
        <v>2310</v>
      </c>
      <c r="AB425" s="5" t="s">
        <v>3918</v>
      </c>
      <c r="AC425" s="34" t="s">
        <v>2471</v>
      </c>
      <c r="AD425" s="21">
        <v>1</v>
      </c>
    </row>
    <row r="426" spans="1:30" x14ac:dyDescent="0.3">
      <c r="A426" s="18" t="str">
        <f t="shared" ref="A426:B426" si="440">IF(AND(ISNUMBER(SEARCH("Yes",C426)),ISNUMBER(SEARCH("Yes",E426)),ISNUMBER(SEARCH("Yes",G426)),ISNUMBER(SEARCH("Yes",I426))),"Yes","No")</f>
        <v>No</v>
      </c>
      <c r="B426" s="18" t="str">
        <f t="shared" si="440"/>
        <v>Yes</v>
      </c>
      <c r="C426" s="15" t="str">
        <f t="shared" si="264"/>
        <v>No</v>
      </c>
      <c r="D426" s="18" t="str">
        <f t="shared" si="265"/>
        <v>Yes</v>
      </c>
      <c r="E426" s="18" t="str">
        <f t="shared" si="266"/>
        <v>Yes</v>
      </c>
      <c r="F426" s="18" t="str">
        <f t="shared" si="267"/>
        <v>Yes</v>
      </c>
      <c r="G426" s="18" t="str">
        <f t="shared" si="268"/>
        <v>Yes</v>
      </c>
      <c r="H426" s="18" t="str">
        <f t="shared" si="269"/>
        <v>Yes</v>
      </c>
      <c r="I426" s="18" t="str">
        <f t="shared" si="270"/>
        <v>Yes</v>
      </c>
      <c r="J426" s="18" t="str">
        <f t="shared" si="271"/>
        <v>Yes</v>
      </c>
      <c r="K426" s="21">
        <v>424</v>
      </c>
      <c r="L426" s="5" t="s">
        <v>399</v>
      </c>
      <c r="M426" s="5" t="s">
        <v>400</v>
      </c>
      <c r="N426" s="5" t="s">
        <v>2307</v>
      </c>
      <c r="O426" s="5" t="s">
        <v>2310</v>
      </c>
      <c r="P426" s="5" t="s">
        <v>7194</v>
      </c>
      <c r="Q426" s="34" t="s">
        <v>7195</v>
      </c>
      <c r="R426" s="21">
        <v>1</v>
      </c>
      <c r="S426" s="5" t="s">
        <v>2310</v>
      </c>
      <c r="T426" s="5" t="s">
        <v>7196</v>
      </c>
      <c r="U426" s="34" t="s">
        <v>7197</v>
      </c>
      <c r="V426" s="21">
        <v>1</v>
      </c>
      <c r="W426" s="5" t="s">
        <v>24</v>
      </c>
      <c r="X426" s="5" t="s">
        <v>7198</v>
      </c>
      <c r="Y426" s="34" t="s">
        <v>7199</v>
      </c>
      <c r="Z426" s="21">
        <v>1</v>
      </c>
      <c r="AA426" s="5" t="s">
        <v>2310</v>
      </c>
      <c r="AB426" s="5" t="s">
        <v>2335</v>
      </c>
      <c r="AC426" s="34" t="s">
        <v>2599</v>
      </c>
      <c r="AD426" s="21">
        <v>1</v>
      </c>
    </row>
    <row r="427" spans="1:30" x14ac:dyDescent="0.3">
      <c r="A427" s="18" t="str">
        <f t="shared" ref="A427:B427" si="441">IF(AND(ISNUMBER(SEARCH("Yes",C427)),ISNUMBER(SEARCH("Yes",E427)),ISNUMBER(SEARCH("Yes",G427)),ISNUMBER(SEARCH("Yes",I427))),"Yes","No")</f>
        <v>No</v>
      </c>
      <c r="B427" s="18" t="str">
        <f t="shared" si="441"/>
        <v>No</v>
      </c>
      <c r="C427" s="15" t="str">
        <f t="shared" si="264"/>
        <v>No</v>
      </c>
      <c r="D427" s="18" t="str">
        <f t="shared" si="265"/>
        <v>No</v>
      </c>
      <c r="E427" s="18" t="str">
        <f t="shared" si="266"/>
        <v>No</v>
      </c>
      <c r="F427" s="18" t="str">
        <f t="shared" si="267"/>
        <v>No</v>
      </c>
      <c r="G427" s="18" t="str">
        <f t="shared" si="268"/>
        <v>No</v>
      </c>
      <c r="H427" s="18" t="str">
        <f t="shared" si="269"/>
        <v>No</v>
      </c>
      <c r="I427" s="18" t="str">
        <f t="shared" si="270"/>
        <v>Yes</v>
      </c>
      <c r="J427" s="18" t="str">
        <f t="shared" si="271"/>
        <v>Yes</v>
      </c>
      <c r="K427" s="21">
        <v>425</v>
      </c>
      <c r="L427" s="5" t="s">
        <v>1139</v>
      </c>
      <c r="M427" s="5" t="s">
        <v>1140</v>
      </c>
      <c r="N427" s="5" t="s">
        <v>2307</v>
      </c>
      <c r="O427" s="5" t="s">
        <v>152</v>
      </c>
      <c r="P427" s="5" t="s">
        <v>2333</v>
      </c>
      <c r="Q427" s="34" t="s">
        <v>7200</v>
      </c>
      <c r="R427" s="21">
        <v>1</v>
      </c>
      <c r="S427" s="35"/>
      <c r="T427" s="35"/>
      <c r="U427" s="35"/>
      <c r="V427" s="35"/>
      <c r="W427" s="35"/>
      <c r="X427" s="35"/>
      <c r="Y427" s="35"/>
      <c r="Z427" s="35"/>
      <c r="AA427" s="5" t="s">
        <v>2310</v>
      </c>
      <c r="AB427" s="5" t="s">
        <v>7201</v>
      </c>
      <c r="AC427" s="34" t="s">
        <v>7202</v>
      </c>
      <c r="AD427" s="21">
        <v>1</v>
      </c>
    </row>
    <row r="428" spans="1:30" x14ac:dyDescent="0.3">
      <c r="A428" s="18" t="str">
        <f t="shared" ref="A428:B428" si="442">IF(AND(ISNUMBER(SEARCH("Yes",C428)),ISNUMBER(SEARCH("Yes",E428)),ISNUMBER(SEARCH("Yes",G428)),ISNUMBER(SEARCH("Yes",I428))),"Yes","No")</f>
        <v>No</v>
      </c>
      <c r="B428" s="18" t="str">
        <f t="shared" si="442"/>
        <v>No</v>
      </c>
      <c r="C428" s="15" t="str">
        <f t="shared" si="264"/>
        <v>No</v>
      </c>
      <c r="D428" s="18" t="str">
        <f t="shared" si="265"/>
        <v>No</v>
      </c>
      <c r="E428" s="18" t="str">
        <f t="shared" si="266"/>
        <v>No</v>
      </c>
      <c r="F428" s="18" t="str">
        <f t="shared" si="267"/>
        <v>No</v>
      </c>
      <c r="G428" s="18" t="str">
        <f t="shared" si="268"/>
        <v>No</v>
      </c>
      <c r="H428" s="18" t="str">
        <f t="shared" si="269"/>
        <v>No</v>
      </c>
      <c r="I428" s="18" t="str">
        <f t="shared" si="270"/>
        <v>Yes</v>
      </c>
      <c r="J428" s="18" t="str">
        <f t="shared" si="271"/>
        <v>Yes</v>
      </c>
      <c r="K428" s="21">
        <v>426</v>
      </c>
      <c r="L428" s="5" t="s">
        <v>1141</v>
      </c>
      <c r="M428" s="5" t="s">
        <v>1142</v>
      </c>
      <c r="N428" s="5" t="s">
        <v>2307</v>
      </c>
      <c r="O428" s="5" t="s">
        <v>152</v>
      </c>
      <c r="P428" s="5" t="s">
        <v>2333</v>
      </c>
      <c r="Q428" s="34" t="s">
        <v>3926</v>
      </c>
      <c r="R428" s="21">
        <v>1</v>
      </c>
      <c r="S428" s="35"/>
      <c r="T428" s="35"/>
      <c r="U428" s="35"/>
      <c r="V428" s="35"/>
      <c r="W428" s="35"/>
      <c r="X428" s="35"/>
      <c r="Y428" s="35"/>
      <c r="Z428" s="35"/>
      <c r="AA428" s="5" t="s">
        <v>2310</v>
      </c>
      <c r="AB428" s="5" t="s">
        <v>7203</v>
      </c>
      <c r="AC428" s="34" t="s">
        <v>7204</v>
      </c>
      <c r="AD428" s="21">
        <v>1</v>
      </c>
    </row>
    <row r="429" spans="1:30" x14ac:dyDescent="0.3">
      <c r="A429" s="18" t="str">
        <f t="shared" ref="A429:B429" si="443">IF(AND(ISNUMBER(SEARCH("Yes",C429)),ISNUMBER(SEARCH("Yes",E429)),ISNUMBER(SEARCH("Yes",G429)),ISNUMBER(SEARCH("Yes",I429))),"Yes","No")</f>
        <v>No</v>
      </c>
      <c r="B429" s="18" t="str">
        <f t="shared" si="443"/>
        <v>No</v>
      </c>
      <c r="C429" s="15" t="str">
        <f t="shared" si="264"/>
        <v>Yes</v>
      </c>
      <c r="D429" s="18" t="str">
        <f t="shared" si="265"/>
        <v>Yes</v>
      </c>
      <c r="E429" s="18" t="str">
        <f t="shared" si="266"/>
        <v>No</v>
      </c>
      <c r="F429" s="18" t="str">
        <f t="shared" si="267"/>
        <v>Yes</v>
      </c>
      <c r="G429" s="18" t="str">
        <f t="shared" si="268"/>
        <v>No</v>
      </c>
      <c r="H429" s="18" t="str">
        <f t="shared" si="269"/>
        <v>No</v>
      </c>
      <c r="I429" s="18" t="str">
        <f t="shared" si="270"/>
        <v>Yes</v>
      </c>
      <c r="J429" s="18" t="str">
        <f t="shared" si="271"/>
        <v>Yes</v>
      </c>
      <c r="K429" s="21">
        <v>427</v>
      </c>
      <c r="L429" s="5" t="s">
        <v>272</v>
      </c>
      <c r="M429" s="5" t="s">
        <v>431</v>
      </c>
      <c r="N429" s="5" t="s">
        <v>2307</v>
      </c>
      <c r="O429" s="5" t="s">
        <v>2310</v>
      </c>
      <c r="P429" s="5" t="s">
        <v>7205</v>
      </c>
      <c r="Q429" s="34" t="s">
        <v>7206</v>
      </c>
      <c r="R429" s="21">
        <v>1</v>
      </c>
      <c r="S429" s="5" t="s">
        <v>152</v>
      </c>
      <c r="T429" s="5" t="s">
        <v>3930</v>
      </c>
      <c r="U429" s="34" t="s">
        <v>3931</v>
      </c>
      <c r="V429" s="21">
        <v>1</v>
      </c>
      <c r="W429" s="35"/>
      <c r="X429" s="35"/>
      <c r="Y429" s="35"/>
      <c r="Z429" s="35"/>
      <c r="AA429" s="5" t="s">
        <v>24</v>
      </c>
      <c r="AB429" s="5" t="s">
        <v>7207</v>
      </c>
      <c r="AC429" s="34" t="s">
        <v>2734</v>
      </c>
      <c r="AD429" s="21">
        <v>1</v>
      </c>
    </row>
    <row r="430" spans="1:30" x14ac:dyDescent="0.3">
      <c r="A430" s="18" t="str">
        <f t="shared" ref="A430:B430" si="444">IF(AND(ISNUMBER(SEARCH("Yes",C430)),ISNUMBER(SEARCH("Yes",E430)),ISNUMBER(SEARCH("Yes",G430)),ISNUMBER(SEARCH("Yes",I430))),"Yes","No")</f>
        <v>Yes</v>
      </c>
      <c r="B430" s="18" t="str">
        <f t="shared" si="444"/>
        <v>Yes</v>
      </c>
      <c r="C430" s="15" t="str">
        <f t="shared" si="264"/>
        <v>Yes</v>
      </c>
      <c r="D430" s="18" t="str">
        <f t="shared" si="265"/>
        <v>Yes</v>
      </c>
      <c r="E430" s="18" t="str">
        <f t="shared" si="266"/>
        <v>Yes</v>
      </c>
      <c r="F430" s="18" t="str">
        <f t="shared" si="267"/>
        <v>Yes</v>
      </c>
      <c r="G430" s="18" t="str">
        <f t="shared" si="268"/>
        <v>Yes</v>
      </c>
      <c r="H430" s="18" t="str">
        <f t="shared" si="269"/>
        <v>Yes</v>
      </c>
      <c r="I430" s="18" t="str">
        <f t="shared" si="270"/>
        <v>Yes</v>
      </c>
      <c r="J430" s="18" t="str">
        <f t="shared" si="271"/>
        <v>Yes</v>
      </c>
      <c r="K430" s="21">
        <v>428</v>
      </c>
      <c r="L430" s="5" t="s">
        <v>160</v>
      </c>
      <c r="M430" s="5" t="s">
        <v>3933</v>
      </c>
      <c r="N430" s="5" t="s">
        <v>2307</v>
      </c>
      <c r="O430" s="5" t="s">
        <v>24</v>
      </c>
      <c r="P430" s="5" t="s">
        <v>7208</v>
      </c>
      <c r="Q430" s="34" t="s">
        <v>3935</v>
      </c>
      <c r="R430" s="21">
        <v>1</v>
      </c>
      <c r="S430" s="5" t="s">
        <v>2310</v>
      </c>
      <c r="T430" s="5" t="s">
        <v>7209</v>
      </c>
      <c r="U430" s="34" t="s">
        <v>7210</v>
      </c>
      <c r="V430" s="21">
        <v>1</v>
      </c>
      <c r="W430" s="5" t="s">
        <v>2310</v>
      </c>
      <c r="X430" s="5" t="s">
        <v>7211</v>
      </c>
      <c r="Y430" s="34" t="s">
        <v>7212</v>
      </c>
      <c r="Z430" s="21">
        <v>1</v>
      </c>
      <c r="AA430" s="5" t="s">
        <v>24</v>
      </c>
      <c r="AB430" s="5" t="s">
        <v>3878</v>
      </c>
      <c r="AC430" s="34" t="s">
        <v>3879</v>
      </c>
      <c r="AD430" s="21">
        <v>1</v>
      </c>
    </row>
    <row r="431" spans="1:30" x14ac:dyDescent="0.3">
      <c r="A431" s="18" t="str">
        <f t="shared" ref="A431:B431" si="445">IF(AND(ISNUMBER(SEARCH("Yes",C431)),ISNUMBER(SEARCH("Yes",E431)),ISNUMBER(SEARCH("Yes",G431)),ISNUMBER(SEARCH("Yes",I431))),"Yes","No")</f>
        <v>No</v>
      </c>
      <c r="B431" s="18" t="str">
        <f t="shared" si="445"/>
        <v>No</v>
      </c>
      <c r="C431" s="15" t="str">
        <f t="shared" si="264"/>
        <v>No</v>
      </c>
      <c r="D431" s="18" t="str">
        <f t="shared" si="265"/>
        <v>No</v>
      </c>
      <c r="E431" s="18" t="str">
        <f t="shared" si="266"/>
        <v>No</v>
      </c>
      <c r="F431" s="18" t="str">
        <f t="shared" si="267"/>
        <v>No</v>
      </c>
      <c r="G431" s="18" t="str">
        <f t="shared" si="268"/>
        <v>No</v>
      </c>
      <c r="H431" s="18" t="str">
        <f t="shared" si="269"/>
        <v>No</v>
      </c>
      <c r="I431" s="18" t="str">
        <f t="shared" si="270"/>
        <v>Yes</v>
      </c>
      <c r="J431" s="18" t="str">
        <f t="shared" si="271"/>
        <v>Yes</v>
      </c>
      <c r="K431" s="21">
        <v>429</v>
      </c>
      <c r="L431" s="5" t="s">
        <v>1143</v>
      </c>
      <c r="M431" s="5" t="s">
        <v>1144</v>
      </c>
      <c r="N431" s="5" t="s">
        <v>2307</v>
      </c>
      <c r="O431" s="5" t="s">
        <v>152</v>
      </c>
      <c r="P431" s="5" t="s">
        <v>7213</v>
      </c>
      <c r="Q431" s="34" t="s">
        <v>7214</v>
      </c>
      <c r="R431" s="21">
        <v>1</v>
      </c>
      <c r="S431" s="35"/>
      <c r="T431" s="35"/>
      <c r="U431" s="35"/>
      <c r="V431" s="35"/>
      <c r="W431" s="35"/>
      <c r="X431" s="35"/>
      <c r="Y431" s="35"/>
      <c r="Z431" s="35"/>
      <c r="AA431" s="5" t="s">
        <v>2310</v>
      </c>
      <c r="AB431" s="5" t="s">
        <v>3124</v>
      </c>
      <c r="AC431" s="34" t="s">
        <v>3125</v>
      </c>
      <c r="AD431" s="21">
        <v>1</v>
      </c>
    </row>
    <row r="432" spans="1:30" x14ac:dyDescent="0.3">
      <c r="A432" s="18" t="str">
        <f t="shared" ref="A432:B432" si="446">IF(AND(ISNUMBER(SEARCH("Yes",C432)),ISNUMBER(SEARCH("Yes",E432)),ISNUMBER(SEARCH("Yes",G432)),ISNUMBER(SEARCH("Yes",I432))),"Yes","No")</f>
        <v>No</v>
      </c>
      <c r="B432" s="18" t="str">
        <f t="shared" si="446"/>
        <v>No</v>
      </c>
      <c r="C432" s="15" t="str">
        <f t="shared" si="264"/>
        <v>No</v>
      </c>
      <c r="D432" s="18" t="str">
        <f t="shared" si="265"/>
        <v>No</v>
      </c>
      <c r="E432" s="18" t="str">
        <f t="shared" si="266"/>
        <v>No</v>
      </c>
      <c r="F432" s="18" t="str">
        <f t="shared" si="267"/>
        <v>No</v>
      </c>
      <c r="G432" s="18" t="str">
        <f t="shared" si="268"/>
        <v>No</v>
      </c>
      <c r="H432" s="18" t="str">
        <f t="shared" si="269"/>
        <v>No</v>
      </c>
      <c r="I432" s="18" t="str">
        <f t="shared" si="270"/>
        <v>Yes</v>
      </c>
      <c r="J432" s="18" t="str">
        <f t="shared" si="271"/>
        <v>Yes</v>
      </c>
      <c r="K432" s="21">
        <v>430</v>
      </c>
      <c r="L432" s="5" t="s">
        <v>1145</v>
      </c>
      <c r="M432" s="5" t="s">
        <v>1146</v>
      </c>
      <c r="N432" s="5" t="s">
        <v>2307</v>
      </c>
      <c r="O432" s="5" t="s">
        <v>152</v>
      </c>
      <c r="P432" s="5" t="s">
        <v>2333</v>
      </c>
      <c r="Q432" s="34" t="s">
        <v>7215</v>
      </c>
      <c r="R432" s="21">
        <v>1</v>
      </c>
      <c r="S432" s="35"/>
      <c r="T432" s="35"/>
      <c r="U432" s="35"/>
      <c r="V432" s="35"/>
      <c r="W432" s="35"/>
      <c r="X432" s="35"/>
      <c r="Y432" s="35"/>
      <c r="Z432" s="35"/>
      <c r="AA432" s="5" t="s">
        <v>24</v>
      </c>
      <c r="AB432" s="5" t="s">
        <v>7216</v>
      </c>
      <c r="AC432" s="34" t="s">
        <v>3194</v>
      </c>
      <c r="AD432" s="21">
        <v>1</v>
      </c>
    </row>
    <row r="433" spans="1:30" x14ac:dyDescent="0.3">
      <c r="A433" s="18" t="str">
        <f t="shared" ref="A433:B433" si="447">IF(AND(ISNUMBER(SEARCH("Yes",C433)),ISNUMBER(SEARCH("Yes",E433)),ISNUMBER(SEARCH("Yes",G433)),ISNUMBER(SEARCH("Yes",I433))),"Yes","No")</f>
        <v>No</v>
      </c>
      <c r="B433" s="18" t="str">
        <f t="shared" si="447"/>
        <v>No</v>
      </c>
      <c r="C433" s="15" t="str">
        <f t="shared" si="264"/>
        <v>No</v>
      </c>
      <c r="D433" s="18" t="str">
        <f t="shared" si="265"/>
        <v>No</v>
      </c>
      <c r="E433" s="18" t="str">
        <f t="shared" si="266"/>
        <v>No</v>
      </c>
      <c r="F433" s="18" t="str">
        <f t="shared" si="267"/>
        <v>No</v>
      </c>
      <c r="G433" s="18" t="str">
        <f t="shared" si="268"/>
        <v>No</v>
      </c>
      <c r="H433" s="18" t="str">
        <f t="shared" si="269"/>
        <v>No</v>
      </c>
      <c r="I433" s="18" t="str">
        <f t="shared" si="270"/>
        <v>Yes</v>
      </c>
      <c r="J433" s="18" t="str">
        <f t="shared" si="271"/>
        <v>Yes</v>
      </c>
      <c r="K433" s="21">
        <v>431</v>
      </c>
      <c r="L433" s="5" t="s">
        <v>1147</v>
      </c>
      <c r="M433" s="5" t="s">
        <v>1148</v>
      </c>
      <c r="N433" s="5" t="s">
        <v>2307</v>
      </c>
      <c r="O433" s="5" t="s">
        <v>152</v>
      </c>
      <c r="P433" s="5" t="s">
        <v>2664</v>
      </c>
      <c r="Q433" s="34" t="s">
        <v>3945</v>
      </c>
      <c r="R433" s="21">
        <v>1</v>
      </c>
      <c r="S433" s="35"/>
      <c r="T433" s="35"/>
      <c r="U433" s="35"/>
      <c r="V433" s="35"/>
      <c r="W433" s="35"/>
      <c r="X433" s="35"/>
      <c r="Y433" s="35"/>
      <c r="Z433" s="35"/>
      <c r="AA433" s="5" t="s">
        <v>2310</v>
      </c>
      <c r="AB433" s="5" t="s">
        <v>7217</v>
      </c>
      <c r="AC433" s="34" t="s">
        <v>7218</v>
      </c>
      <c r="AD433" s="21">
        <v>1</v>
      </c>
    </row>
    <row r="434" spans="1:30" x14ac:dyDescent="0.3">
      <c r="A434" s="18" t="str">
        <f t="shared" ref="A434:B434" si="448">IF(AND(ISNUMBER(SEARCH("Yes",C434)),ISNUMBER(SEARCH("Yes",E434)),ISNUMBER(SEARCH("Yes",G434)),ISNUMBER(SEARCH("Yes",I434))),"Yes","No")</f>
        <v>No</v>
      </c>
      <c r="B434" s="18" t="str">
        <f t="shared" si="448"/>
        <v>No</v>
      </c>
      <c r="C434" s="15" t="str">
        <f t="shared" si="264"/>
        <v>No</v>
      </c>
      <c r="D434" s="18" t="str">
        <f t="shared" si="265"/>
        <v>No</v>
      </c>
      <c r="E434" s="18" t="str">
        <f t="shared" si="266"/>
        <v>No</v>
      </c>
      <c r="F434" s="18" t="str">
        <f t="shared" si="267"/>
        <v>No</v>
      </c>
      <c r="G434" s="18" t="str">
        <f t="shared" si="268"/>
        <v>No</v>
      </c>
      <c r="H434" s="18" t="str">
        <f t="shared" si="269"/>
        <v>No</v>
      </c>
      <c r="I434" s="18" t="str">
        <f t="shared" si="270"/>
        <v>Yes</v>
      </c>
      <c r="J434" s="18" t="str">
        <f t="shared" si="271"/>
        <v>Yes</v>
      </c>
      <c r="K434" s="21">
        <v>432</v>
      </c>
      <c r="L434" s="5" t="s">
        <v>1149</v>
      </c>
      <c r="M434" s="5" t="s">
        <v>1150</v>
      </c>
      <c r="N434" s="5" t="s">
        <v>2307</v>
      </c>
      <c r="O434" s="5" t="s">
        <v>152</v>
      </c>
      <c r="P434" s="5" t="s">
        <v>2321</v>
      </c>
      <c r="Q434" s="34" t="s">
        <v>7219</v>
      </c>
      <c r="R434" s="21">
        <v>1</v>
      </c>
      <c r="S434" s="35"/>
      <c r="T434" s="35"/>
      <c r="U434" s="35"/>
      <c r="V434" s="35"/>
      <c r="W434" s="35"/>
      <c r="X434" s="35"/>
      <c r="Y434" s="35"/>
      <c r="Z434" s="35"/>
      <c r="AA434" s="5" t="s">
        <v>24</v>
      </c>
      <c r="AB434" s="5" t="s">
        <v>7220</v>
      </c>
      <c r="AC434" s="34" t="s">
        <v>7221</v>
      </c>
      <c r="AD434" s="21">
        <v>1</v>
      </c>
    </row>
    <row r="435" spans="1:30" x14ac:dyDescent="0.3">
      <c r="A435" s="18" t="str">
        <f t="shared" ref="A435:B435" si="449">IF(AND(ISNUMBER(SEARCH("Yes",C435)),ISNUMBER(SEARCH("Yes",E435)),ISNUMBER(SEARCH("Yes",G435)),ISNUMBER(SEARCH("Yes",I435))),"Yes","No")</f>
        <v>No</v>
      </c>
      <c r="B435" s="18" t="str">
        <f t="shared" si="449"/>
        <v>No</v>
      </c>
      <c r="C435" s="15" t="str">
        <f t="shared" si="264"/>
        <v>No</v>
      </c>
      <c r="D435" s="18" t="str">
        <f t="shared" si="265"/>
        <v>No</v>
      </c>
      <c r="E435" s="18" t="str">
        <f t="shared" si="266"/>
        <v>No</v>
      </c>
      <c r="F435" s="18" t="str">
        <f t="shared" si="267"/>
        <v>No</v>
      </c>
      <c r="G435" s="18" t="str">
        <f t="shared" si="268"/>
        <v>No</v>
      </c>
      <c r="H435" s="18" t="str">
        <f t="shared" si="269"/>
        <v>No</v>
      </c>
      <c r="I435" s="18" t="str">
        <f t="shared" si="270"/>
        <v>Yes</v>
      </c>
      <c r="J435" s="18" t="str">
        <f t="shared" si="271"/>
        <v>Yes</v>
      </c>
      <c r="K435" s="21">
        <v>433</v>
      </c>
      <c r="L435" s="5" t="s">
        <v>1151</v>
      </c>
      <c r="M435" s="5" t="s">
        <v>1152</v>
      </c>
      <c r="N435" s="5" t="s">
        <v>2307</v>
      </c>
      <c r="O435" s="5" t="s">
        <v>152</v>
      </c>
      <c r="P435" s="5" t="s">
        <v>4936</v>
      </c>
      <c r="Q435" s="34" t="s">
        <v>7222</v>
      </c>
      <c r="R435" s="21">
        <v>1</v>
      </c>
      <c r="S435" s="35"/>
      <c r="T435" s="35"/>
      <c r="U435" s="35"/>
      <c r="V435" s="35"/>
      <c r="W435" s="35"/>
      <c r="X435" s="35"/>
      <c r="Y435" s="35"/>
      <c r="Z435" s="35"/>
      <c r="AA435" s="5" t="s">
        <v>24</v>
      </c>
      <c r="AB435" s="5" t="s">
        <v>2455</v>
      </c>
      <c r="AC435" s="34" t="s">
        <v>7223</v>
      </c>
      <c r="AD435" s="21">
        <v>1</v>
      </c>
    </row>
    <row r="436" spans="1:30" x14ac:dyDescent="0.3">
      <c r="A436" s="18" t="str">
        <f t="shared" ref="A436:B436" si="450">IF(AND(ISNUMBER(SEARCH("Yes",C436)),ISNUMBER(SEARCH("Yes",E436)),ISNUMBER(SEARCH("Yes",G436)),ISNUMBER(SEARCH("Yes",I436))),"Yes","No")</f>
        <v>No</v>
      </c>
      <c r="B436" s="18" t="str">
        <f t="shared" si="450"/>
        <v>No</v>
      </c>
      <c r="C436" s="15" t="str">
        <f t="shared" si="264"/>
        <v>No</v>
      </c>
      <c r="D436" s="18" t="str">
        <f t="shared" si="265"/>
        <v>No</v>
      </c>
      <c r="E436" s="18" t="str">
        <f t="shared" si="266"/>
        <v>No</v>
      </c>
      <c r="F436" s="18" t="str">
        <f t="shared" si="267"/>
        <v>No</v>
      </c>
      <c r="G436" s="18" t="str">
        <f t="shared" si="268"/>
        <v>No</v>
      </c>
      <c r="H436" s="18" t="str">
        <f t="shared" si="269"/>
        <v>No</v>
      </c>
      <c r="I436" s="18" t="str">
        <f t="shared" si="270"/>
        <v>Yes</v>
      </c>
      <c r="J436" s="18" t="str">
        <f t="shared" si="271"/>
        <v>Yes</v>
      </c>
      <c r="K436" s="21">
        <v>434</v>
      </c>
      <c r="L436" s="5" t="s">
        <v>1153</v>
      </c>
      <c r="M436" s="5" t="s">
        <v>1154</v>
      </c>
      <c r="N436" s="5" t="s">
        <v>2307</v>
      </c>
      <c r="O436" s="5" t="s">
        <v>152</v>
      </c>
      <c r="P436" s="5" t="s">
        <v>7224</v>
      </c>
      <c r="Q436" s="34" t="s">
        <v>3955</v>
      </c>
      <c r="R436" s="21">
        <v>1</v>
      </c>
      <c r="S436" s="35"/>
      <c r="T436" s="35"/>
      <c r="U436" s="35"/>
      <c r="V436" s="35"/>
      <c r="W436" s="35"/>
      <c r="X436" s="35"/>
      <c r="Y436" s="35"/>
      <c r="Z436" s="35"/>
      <c r="AA436" s="5" t="s">
        <v>2310</v>
      </c>
      <c r="AB436" s="5" t="s">
        <v>2595</v>
      </c>
      <c r="AC436" s="34" t="s">
        <v>3839</v>
      </c>
      <c r="AD436" s="21">
        <v>1</v>
      </c>
    </row>
    <row r="437" spans="1:30" x14ac:dyDescent="0.3">
      <c r="A437" s="18" t="str">
        <f t="shared" ref="A437:B437" si="451">IF(AND(ISNUMBER(SEARCH("Yes",C437)),ISNUMBER(SEARCH("Yes",E437)),ISNUMBER(SEARCH("Yes",G437)),ISNUMBER(SEARCH("Yes",I437))),"Yes","No")</f>
        <v>No</v>
      </c>
      <c r="B437" s="18" t="str">
        <f t="shared" si="451"/>
        <v>No</v>
      </c>
      <c r="C437" s="15" t="str">
        <f t="shared" si="264"/>
        <v>Yes</v>
      </c>
      <c r="D437" s="18" t="str">
        <f t="shared" si="265"/>
        <v>Yes</v>
      </c>
      <c r="E437" s="18" t="str">
        <f t="shared" si="266"/>
        <v>No</v>
      </c>
      <c r="F437" s="18" t="str">
        <f t="shared" si="267"/>
        <v>Yes</v>
      </c>
      <c r="G437" s="18" t="str">
        <f t="shared" si="268"/>
        <v>No</v>
      </c>
      <c r="H437" s="18" t="str">
        <f t="shared" si="269"/>
        <v>No</v>
      </c>
      <c r="I437" s="18" t="str">
        <f t="shared" si="270"/>
        <v>Yes</v>
      </c>
      <c r="J437" s="18" t="str">
        <f t="shared" si="271"/>
        <v>Yes</v>
      </c>
      <c r="K437" s="21">
        <v>435</v>
      </c>
      <c r="L437" s="5" t="s">
        <v>46</v>
      </c>
      <c r="M437" s="5" t="s">
        <v>28</v>
      </c>
      <c r="N437" s="5" t="s">
        <v>2307</v>
      </c>
      <c r="O437" s="5" t="s">
        <v>2310</v>
      </c>
      <c r="P437" s="5" t="s">
        <v>7225</v>
      </c>
      <c r="Q437" s="34" t="s">
        <v>7226</v>
      </c>
      <c r="R437" s="21">
        <v>1</v>
      </c>
      <c r="S437" s="5" t="s">
        <v>152</v>
      </c>
      <c r="T437" s="5" t="s">
        <v>3958</v>
      </c>
      <c r="U437" s="34" t="s">
        <v>3959</v>
      </c>
      <c r="V437" s="21">
        <v>1</v>
      </c>
      <c r="W437" s="35"/>
      <c r="X437" s="35"/>
      <c r="Y437" s="35"/>
      <c r="Z437" s="35"/>
      <c r="AA437" s="5" t="s">
        <v>2310</v>
      </c>
      <c r="AB437" s="5" t="s">
        <v>7227</v>
      </c>
      <c r="AC437" s="34" t="s">
        <v>7228</v>
      </c>
      <c r="AD437" s="21">
        <v>1</v>
      </c>
    </row>
    <row r="438" spans="1:30" x14ac:dyDescent="0.3">
      <c r="A438" s="18" t="str">
        <f t="shared" ref="A438:B438" si="452">IF(AND(ISNUMBER(SEARCH("Yes",C438)),ISNUMBER(SEARCH("Yes",E438)),ISNUMBER(SEARCH("Yes",G438)),ISNUMBER(SEARCH("Yes",I438))),"Yes","No")</f>
        <v>No</v>
      </c>
      <c r="B438" s="18" t="str">
        <f t="shared" si="452"/>
        <v>No</v>
      </c>
      <c r="C438" s="15" t="str">
        <f t="shared" si="264"/>
        <v>No</v>
      </c>
      <c r="D438" s="18" t="str">
        <f t="shared" si="265"/>
        <v>No</v>
      </c>
      <c r="E438" s="18" t="str">
        <f t="shared" si="266"/>
        <v>No</v>
      </c>
      <c r="F438" s="18" t="str">
        <f t="shared" si="267"/>
        <v>No</v>
      </c>
      <c r="G438" s="18" t="str">
        <f t="shared" si="268"/>
        <v>No</v>
      </c>
      <c r="H438" s="18" t="str">
        <f t="shared" si="269"/>
        <v>No</v>
      </c>
      <c r="I438" s="18" t="str">
        <f t="shared" si="270"/>
        <v>Yes</v>
      </c>
      <c r="J438" s="18" t="str">
        <f t="shared" si="271"/>
        <v>Yes</v>
      </c>
      <c r="K438" s="21">
        <v>436</v>
      </c>
      <c r="L438" s="5" t="s">
        <v>1155</v>
      </c>
      <c r="M438" s="5" t="s">
        <v>1156</v>
      </c>
      <c r="N438" s="5" t="s">
        <v>2307</v>
      </c>
      <c r="O438" s="5" t="s">
        <v>152</v>
      </c>
      <c r="P438" s="5" t="s">
        <v>2537</v>
      </c>
      <c r="Q438" s="34" t="s">
        <v>7229</v>
      </c>
      <c r="R438" s="21">
        <v>1</v>
      </c>
      <c r="S438" s="35"/>
      <c r="T438" s="35"/>
      <c r="U438" s="35"/>
      <c r="V438" s="35"/>
      <c r="W438" s="35"/>
      <c r="X438" s="35"/>
      <c r="Y438" s="35"/>
      <c r="Z438" s="35"/>
      <c r="AA438" s="5" t="s">
        <v>2310</v>
      </c>
      <c r="AB438" s="5" t="s">
        <v>7230</v>
      </c>
      <c r="AC438" s="34" t="s">
        <v>7231</v>
      </c>
      <c r="AD438" s="21">
        <v>1</v>
      </c>
    </row>
    <row r="439" spans="1:30" x14ac:dyDescent="0.3">
      <c r="A439" s="18" t="str">
        <f t="shared" ref="A439:B439" si="453">IF(AND(ISNUMBER(SEARCH("Yes",C439)),ISNUMBER(SEARCH("Yes",E439)),ISNUMBER(SEARCH("Yes",G439)),ISNUMBER(SEARCH("Yes",I439))),"Yes","No")</f>
        <v>No</v>
      </c>
      <c r="B439" s="18" t="str">
        <f t="shared" si="453"/>
        <v>No</v>
      </c>
      <c r="C439" s="15" t="str">
        <f t="shared" si="264"/>
        <v>No</v>
      </c>
      <c r="D439" s="18" t="str">
        <f t="shared" si="265"/>
        <v>No</v>
      </c>
      <c r="E439" s="18" t="str">
        <f t="shared" si="266"/>
        <v>No</v>
      </c>
      <c r="F439" s="18" t="str">
        <f t="shared" si="267"/>
        <v>No</v>
      </c>
      <c r="G439" s="18" t="str">
        <f t="shared" si="268"/>
        <v>No</v>
      </c>
      <c r="H439" s="18" t="str">
        <f t="shared" si="269"/>
        <v>No</v>
      </c>
      <c r="I439" s="18" t="str">
        <f t="shared" si="270"/>
        <v>Yes</v>
      </c>
      <c r="J439" s="18" t="str">
        <f t="shared" si="271"/>
        <v>Yes</v>
      </c>
      <c r="K439" s="21">
        <v>437</v>
      </c>
      <c r="L439" s="5" t="s">
        <v>1157</v>
      </c>
      <c r="M439" s="5" t="s">
        <v>1158</v>
      </c>
      <c r="N439" s="5" t="s">
        <v>2307</v>
      </c>
      <c r="O439" s="5" t="s">
        <v>152</v>
      </c>
      <c r="P439" s="5" t="s">
        <v>7232</v>
      </c>
      <c r="Q439" s="34" t="s">
        <v>2850</v>
      </c>
      <c r="R439" s="21">
        <v>1</v>
      </c>
      <c r="S439" s="35"/>
      <c r="T439" s="35"/>
      <c r="U439" s="35"/>
      <c r="V439" s="35"/>
      <c r="W439" s="35"/>
      <c r="X439" s="35"/>
      <c r="Y439" s="35"/>
      <c r="Z439" s="35"/>
      <c r="AA439" s="5" t="s">
        <v>2310</v>
      </c>
      <c r="AB439" s="5" t="s">
        <v>3964</v>
      </c>
      <c r="AC439" s="34" t="s">
        <v>7233</v>
      </c>
      <c r="AD439" s="21">
        <v>1</v>
      </c>
    </row>
    <row r="440" spans="1:30" x14ac:dyDescent="0.3">
      <c r="A440" s="18" t="str">
        <f t="shared" ref="A440:B440" si="454">IF(AND(ISNUMBER(SEARCH("Yes",C440)),ISNUMBER(SEARCH("Yes",E440)),ISNUMBER(SEARCH("Yes",G440)),ISNUMBER(SEARCH("Yes",I440))),"Yes","No")</f>
        <v>No</v>
      </c>
      <c r="B440" s="18" t="str">
        <f t="shared" si="454"/>
        <v>No</v>
      </c>
      <c r="C440" s="15" t="str">
        <f t="shared" si="264"/>
        <v>No</v>
      </c>
      <c r="D440" s="18" t="str">
        <f t="shared" si="265"/>
        <v>No</v>
      </c>
      <c r="E440" s="18" t="str">
        <f t="shared" si="266"/>
        <v>No</v>
      </c>
      <c r="F440" s="18" t="str">
        <f t="shared" si="267"/>
        <v>No</v>
      </c>
      <c r="G440" s="18" t="str">
        <f t="shared" si="268"/>
        <v>No</v>
      </c>
      <c r="H440" s="18" t="str">
        <f t="shared" si="269"/>
        <v>No</v>
      </c>
      <c r="I440" s="18" t="str">
        <f t="shared" si="270"/>
        <v>Yes</v>
      </c>
      <c r="J440" s="18" t="str">
        <f t="shared" si="271"/>
        <v>Yes</v>
      </c>
      <c r="K440" s="21">
        <v>438</v>
      </c>
      <c r="L440" s="5" t="s">
        <v>1159</v>
      </c>
      <c r="M440" s="5" t="s">
        <v>1160</v>
      </c>
      <c r="N440" s="5" t="s">
        <v>2307</v>
      </c>
      <c r="O440" s="5" t="s">
        <v>152</v>
      </c>
      <c r="P440" s="5" t="s">
        <v>4768</v>
      </c>
      <c r="Q440" s="34" t="s">
        <v>7234</v>
      </c>
      <c r="R440" s="21">
        <v>1</v>
      </c>
      <c r="S440" s="35"/>
      <c r="T440" s="35"/>
      <c r="U440" s="35"/>
      <c r="V440" s="35"/>
      <c r="W440" s="35"/>
      <c r="X440" s="35"/>
      <c r="Y440" s="35"/>
      <c r="Z440" s="35"/>
      <c r="AA440" s="5" t="s">
        <v>24</v>
      </c>
      <c r="AB440" s="5" t="s">
        <v>7235</v>
      </c>
      <c r="AC440" s="34" t="s">
        <v>7112</v>
      </c>
      <c r="AD440" s="21">
        <v>1</v>
      </c>
    </row>
    <row r="441" spans="1:30" x14ac:dyDescent="0.3">
      <c r="A441" s="18" t="str">
        <f t="shared" ref="A441:B441" si="455">IF(AND(ISNUMBER(SEARCH("Yes",C441)),ISNUMBER(SEARCH("Yes",E441)),ISNUMBER(SEARCH("Yes",G441)),ISNUMBER(SEARCH("Yes",I441))),"Yes","No")</f>
        <v>No</v>
      </c>
      <c r="B441" s="18" t="str">
        <f t="shared" si="455"/>
        <v>No</v>
      </c>
      <c r="C441" s="15" t="str">
        <f t="shared" si="264"/>
        <v>No</v>
      </c>
      <c r="D441" s="18" t="str">
        <f t="shared" si="265"/>
        <v>No</v>
      </c>
      <c r="E441" s="18" t="str">
        <f t="shared" si="266"/>
        <v>No</v>
      </c>
      <c r="F441" s="18" t="str">
        <f t="shared" si="267"/>
        <v>No</v>
      </c>
      <c r="G441" s="18" t="str">
        <f t="shared" si="268"/>
        <v>No</v>
      </c>
      <c r="H441" s="18" t="str">
        <f t="shared" si="269"/>
        <v>No</v>
      </c>
      <c r="I441" s="18" t="str">
        <f t="shared" si="270"/>
        <v>Yes</v>
      </c>
      <c r="J441" s="18" t="str">
        <f t="shared" si="271"/>
        <v>Yes</v>
      </c>
      <c r="K441" s="21">
        <v>439</v>
      </c>
      <c r="L441" s="5" t="s">
        <v>1161</v>
      </c>
      <c r="M441" s="5" t="s">
        <v>1162</v>
      </c>
      <c r="N441" s="5" t="s">
        <v>2307</v>
      </c>
      <c r="O441" s="5" t="s">
        <v>152</v>
      </c>
      <c r="P441" s="5" t="s">
        <v>3442</v>
      </c>
      <c r="Q441" s="34" t="s">
        <v>7236</v>
      </c>
      <c r="R441" s="21">
        <v>1</v>
      </c>
      <c r="S441" s="35"/>
      <c r="T441" s="35"/>
      <c r="U441" s="35"/>
      <c r="V441" s="35"/>
      <c r="W441" s="35"/>
      <c r="X441" s="35"/>
      <c r="Y441" s="35"/>
      <c r="Z441" s="35"/>
      <c r="AA441" s="5" t="s">
        <v>2310</v>
      </c>
      <c r="AB441" s="5" t="s">
        <v>7237</v>
      </c>
      <c r="AC441" s="34" t="s">
        <v>7238</v>
      </c>
      <c r="AD441" s="21">
        <v>1</v>
      </c>
    </row>
    <row r="442" spans="1:30" x14ac:dyDescent="0.3">
      <c r="A442" s="18" t="str">
        <f t="shared" ref="A442:B442" si="456">IF(AND(ISNUMBER(SEARCH("Yes",C442)),ISNUMBER(SEARCH("Yes",E442)),ISNUMBER(SEARCH("Yes",G442)),ISNUMBER(SEARCH("Yes",I442))),"Yes","No")</f>
        <v>Yes</v>
      </c>
      <c r="B442" s="18" t="str">
        <f t="shared" si="456"/>
        <v>No</v>
      </c>
      <c r="C442" s="15" t="str">
        <f t="shared" si="264"/>
        <v>Yes</v>
      </c>
      <c r="D442" s="18" t="str">
        <f t="shared" si="265"/>
        <v>Yes</v>
      </c>
      <c r="E442" s="18" t="str">
        <f t="shared" si="266"/>
        <v>Yes</v>
      </c>
      <c r="F442" s="18" t="str">
        <f t="shared" si="267"/>
        <v>Yes</v>
      </c>
      <c r="G442" s="18" t="str">
        <f t="shared" si="268"/>
        <v>Yes</v>
      </c>
      <c r="H442" s="18" t="str">
        <f t="shared" si="269"/>
        <v>Yes</v>
      </c>
      <c r="I442" s="18" t="str">
        <f t="shared" si="270"/>
        <v>Yes</v>
      </c>
      <c r="J442" s="18" t="str">
        <f t="shared" si="271"/>
        <v>No</v>
      </c>
      <c r="K442" s="21">
        <v>440</v>
      </c>
      <c r="L442" s="5" t="s">
        <v>262</v>
      </c>
      <c r="M442" s="5" t="s">
        <v>3972</v>
      </c>
      <c r="N442" s="5" t="s">
        <v>2307</v>
      </c>
      <c r="O442" s="5" t="s">
        <v>24</v>
      </c>
      <c r="P442" s="5" t="s">
        <v>3973</v>
      </c>
      <c r="Q442" s="34" t="s">
        <v>3974</v>
      </c>
      <c r="R442" s="21">
        <v>1</v>
      </c>
      <c r="S442" s="5" t="s">
        <v>24</v>
      </c>
      <c r="T442" s="5" t="s">
        <v>7239</v>
      </c>
      <c r="U442" s="34" t="s">
        <v>3976</v>
      </c>
      <c r="V442" s="21">
        <v>1</v>
      </c>
      <c r="W442" s="5" t="s">
        <v>24</v>
      </c>
      <c r="X442" s="5" t="s">
        <v>7240</v>
      </c>
      <c r="Y442" s="34" t="s">
        <v>7241</v>
      </c>
      <c r="Z442" s="21">
        <v>1</v>
      </c>
      <c r="AA442" s="5" t="s">
        <v>152</v>
      </c>
      <c r="AB442" s="5" t="s">
        <v>6000</v>
      </c>
      <c r="AC442" s="34" t="s">
        <v>4259</v>
      </c>
      <c r="AD442" s="21">
        <v>1</v>
      </c>
    </row>
    <row r="443" spans="1:30" x14ac:dyDescent="0.3">
      <c r="A443" s="18" t="str">
        <f t="shared" ref="A443:B443" si="457">IF(AND(ISNUMBER(SEARCH("Yes",C443)),ISNUMBER(SEARCH("Yes",E443)),ISNUMBER(SEARCH("Yes",G443)),ISNUMBER(SEARCH("Yes",I443))),"Yes","No")</f>
        <v>No</v>
      </c>
      <c r="B443" s="18" t="str">
        <f t="shared" si="457"/>
        <v>No</v>
      </c>
      <c r="C443" s="15" t="str">
        <f t="shared" si="264"/>
        <v>No</v>
      </c>
      <c r="D443" s="18" t="str">
        <f t="shared" si="265"/>
        <v>No</v>
      </c>
      <c r="E443" s="18" t="str">
        <f t="shared" si="266"/>
        <v>No</v>
      </c>
      <c r="F443" s="18" t="str">
        <f t="shared" si="267"/>
        <v>No</v>
      </c>
      <c r="G443" s="18" t="str">
        <f t="shared" si="268"/>
        <v>No</v>
      </c>
      <c r="H443" s="18" t="str">
        <f t="shared" si="269"/>
        <v>No</v>
      </c>
      <c r="I443" s="18" t="str">
        <f t="shared" si="270"/>
        <v>Yes</v>
      </c>
      <c r="J443" s="18" t="str">
        <f t="shared" si="271"/>
        <v>Yes</v>
      </c>
      <c r="K443" s="21">
        <v>441</v>
      </c>
      <c r="L443" s="5" t="s">
        <v>1163</v>
      </c>
      <c r="M443" s="5" t="s">
        <v>1164</v>
      </c>
      <c r="N443" s="5" t="s">
        <v>2307</v>
      </c>
      <c r="O443" s="5" t="s">
        <v>152</v>
      </c>
      <c r="P443" s="5" t="s">
        <v>7242</v>
      </c>
      <c r="Q443" s="34" t="s">
        <v>7243</v>
      </c>
      <c r="R443" s="21">
        <v>1</v>
      </c>
      <c r="S443" s="35"/>
      <c r="T443" s="35"/>
      <c r="U443" s="35"/>
      <c r="V443" s="35"/>
      <c r="W443" s="35"/>
      <c r="X443" s="35"/>
      <c r="Y443" s="35"/>
      <c r="Z443" s="35"/>
      <c r="AA443" s="5" t="s">
        <v>2310</v>
      </c>
      <c r="AB443" s="5" t="s">
        <v>2473</v>
      </c>
      <c r="AC443" s="34" t="s">
        <v>7244</v>
      </c>
      <c r="AD443" s="21">
        <v>1</v>
      </c>
    </row>
    <row r="444" spans="1:30" x14ac:dyDescent="0.3">
      <c r="A444" s="18" t="str">
        <f t="shared" ref="A444:B444" si="458">IF(AND(ISNUMBER(SEARCH("Yes",C444)),ISNUMBER(SEARCH("Yes",E444)),ISNUMBER(SEARCH("Yes",G444)),ISNUMBER(SEARCH("Yes",I444))),"Yes","No")</f>
        <v>No</v>
      </c>
      <c r="B444" s="18" t="str">
        <f t="shared" si="458"/>
        <v>No</v>
      </c>
      <c r="C444" s="15" t="str">
        <f t="shared" si="264"/>
        <v>No</v>
      </c>
      <c r="D444" s="18" t="str">
        <f t="shared" si="265"/>
        <v>No</v>
      </c>
      <c r="E444" s="18" t="str">
        <f t="shared" si="266"/>
        <v>No</v>
      </c>
      <c r="F444" s="18" t="str">
        <f t="shared" si="267"/>
        <v>No</v>
      </c>
      <c r="G444" s="18" t="str">
        <f t="shared" si="268"/>
        <v>No</v>
      </c>
      <c r="H444" s="18" t="str">
        <f t="shared" si="269"/>
        <v>No</v>
      </c>
      <c r="I444" s="18" t="str">
        <f t="shared" si="270"/>
        <v>Yes</v>
      </c>
      <c r="J444" s="18" t="str">
        <f t="shared" si="271"/>
        <v>Yes</v>
      </c>
      <c r="K444" s="21">
        <v>442</v>
      </c>
      <c r="L444" s="5" t="s">
        <v>1165</v>
      </c>
      <c r="M444" s="5" t="s">
        <v>1166</v>
      </c>
      <c r="N444" s="5" t="s">
        <v>2307</v>
      </c>
      <c r="O444" s="5" t="s">
        <v>152</v>
      </c>
      <c r="P444" s="5" t="s">
        <v>7245</v>
      </c>
      <c r="Q444" s="34" t="s">
        <v>3984</v>
      </c>
      <c r="R444" s="21">
        <v>1</v>
      </c>
      <c r="S444" s="35"/>
      <c r="T444" s="35"/>
      <c r="U444" s="35"/>
      <c r="V444" s="35"/>
      <c r="W444" s="35"/>
      <c r="X444" s="35"/>
      <c r="Y444" s="35"/>
      <c r="Z444" s="35"/>
      <c r="AA444" s="5" t="s">
        <v>24</v>
      </c>
      <c r="AB444" s="5" t="s">
        <v>7246</v>
      </c>
      <c r="AC444" s="34" t="s">
        <v>7247</v>
      </c>
      <c r="AD444" s="21">
        <v>1</v>
      </c>
    </row>
    <row r="445" spans="1:30" x14ac:dyDescent="0.3">
      <c r="A445" s="18" t="str">
        <f t="shared" ref="A445:B445" si="459">IF(AND(ISNUMBER(SEARCH("Yes",C445)),ISNUMBER(SEARCH("Yes",E445)),ISNUMBER(SEARCH("Yes",G445)),ISNUMBER(SEARCH("Yes",I445))),"Yes","No")</f>
        <v>No</v>
      </c>
      <c r="B445" s="18" t="str">
        <f t="shared" si="459"/>
        <v>No</v>
      </c>
      <c r="C445" s="15" t="str">
        <f t="shared" si="264"/>
        <v>No</v>
      </c>
      <c r="D445" s="18" t="str">
        <f t="shared" si="265"/>
        <v>No</v>
      </c>
      <c r="E445" s="18" t="str">
        <f t="shared" si="266"/>
        <v>No</v>
      </c>
      <c r="F445" s="18" t="str">
        <f t="shared" si="267"/>
        <v>No</v>
      </c>
      <c r="G445" s="18" t="str">
        <f t="shared" si="268"/>
        <v>No</v>
      </c>
      <c r="H445" s="18" t="str">
        <f t="shared" si="269"/>
        <v>No</v>
      </c>
      <c r="I445" s="18" t="str">
        <f t="shared" si="270"/>
        <v>Yes</v>
      </c>
      <c r="J445" s="18" t="str">
        <f t="shared" si="271"/>
        <v>Yes</v>
      </c>
      <c r="K445" s="21">
        <v>443</v>
      </c>
      <c r="L445" s="5" t="s">
        <v>1167</v>
      </c>
      <c r="M445" s="5" t="s">
        <v>1168</v>
      </c>
      <c r="N445" s="5" t="s">
        <v>2307</v>
      </c>
      <c r="O445" s="5" t="s">
        <v>152</v>
      </c>
      <c r="P445" s="5" t="s">
        <v>7248</v>
      </c>
      <c r="Q445" s="34" t="s">
        <v>7249</v>
      </c>
      <c r="R445" s="21">
        <v>1</v>
      </c>
      <c r="S445" s="35"/>
      <c r="T445" s="35"/>
      <c r="U445" s="35"/>
      <c r="V445" s="35"/>
      <c r="W445" s="35"/>
      <c r="X445" s="35"/>
      <c r="Y445" s="35"/>
      <c r="Z445" s="35"/>
      <c r="AA445" s="5" t="s">
        <v>24</v>
      </c>
      <c r="AB445" s="5" t="s">
        <v>7250</v>
      </c>
      <c r="AC445" s="34" t="s">
        <v>7251</v>
      </c>
      <c r="AD445" s="21">
        <v>1</v>
      </c>
    </row>
    <row r="446" spans="1:30" x14ac:dyDescent="0.3">
      <c r="A446" s="18" t="str">
        <f t="shared" ref="A446:B446" si="460">IF(AND(ISNUMBER(SEARCH("Yes",C446)),ISNUMBER(SEARCH("Yes",E446)),ISNUMBER(SEARCH("Yes",G446)),ISNUMBER(SEARCH("Yes",I446))),"Yes","No")</f>
        <v>No</v>
      </c>
      <c r="B446" s="18" t="str">
        <f t="shared" si="460"/>
        <v>No</v>
      </c>
      <c r="C446" s="15" t="str">
        <f t="shared" si="264"/>
        <v>No</v>
      </c>
      <c r="D446" s="18" t="str">
        <f t="shared" si="265"/>
        <v>No</v>
      </c>
      <c r="E446" s="18" t="str">
        <f t="shared" si="266"/>
        <v>No</v>
      </c>
      <c r="F446" s="18" t="str">
        <f t="shared" si="267"/>
        <v>No</v>
      </c>
      <c r="G446" s="18" t="str">
        <f t="shared" si="268"/>
        <v>No</v>
      </c>
      <c r="H446" s="18" t="str">
        <f t="shared" si="269"/>
        <v>No</v>
      </c>
      <c r="I446" s="18" t="str">
        <f t="shared" si="270"/>
        <v>Yes</v>
      </c>
      <c r="J446" s="18" t="str">
        <f t="shared" si="271"/>
        <v>Yes</v>
      </c>
      <c r="K446" s="21">
        <v>444</v>
      </c>
      <c r="L446" s="5" t="s">
        <v>1169</v>
      </c>
      <c r="M446" s="5" t="s">
        <v>1170</v>
      </c>
      <c r="N446" s="5" t="s">
        <v>2307</v>
      </c>
      <c r="O446" s="5" t="s">
        <v>152</v>
      </c>
      <c r="P446" s="5" t="s">
        <v>2333</v>
      </c>
      <c r="Q446" s="34" t="s">
        <v>7252</v>
      </c>
      <c r="R446" s="21">
        <v>1</v>
      </c>
      <c r="S446" s="35"/>
      <c r="T446" s="35"/>
      <c r="U446" s="35"/>
      <c r="V446" s="35"/>
      <c r="W446" s="35"/>
      <c r="X446" s="35"/>
      <c r="Y446" s="35"/>
      <c r="Z446" s="35"/>
      <c r="AA446" s="5" t="s">
        <v>24</v>
      </c>
      <c r="AB446" s="5" t="s">
        <v>7253</v>
      </c>
      <c r="AC446" s="34" t="s">
        <v>7254</v>
      </c>
      <c r="AD446" s="21">
        <v>1</v>
      </c>
    </row>
    <row r="447" spans="1:30" x14ac:dyDescent="0.3">
      <c r="A447" s="18" t="str">
        <f t="shared" ref="A447:B447" si="461">IF(AND(ISNUMBER(SEARCH("Yes",C447)),ISNUMBER(SEARCH("Yes",E447)),ISNUMBER(SEARCH("Yes",G447)),ISNUMBER(SEARCH("Yes",I447))),"Yes","No")</f>
        <v>No</v>
      </c>
      <c r="B447" s="18" t="str">
        <f t="shared" si="461"/>
        <v>No</v>
      </c>
      <c r="C447" s="15" t="str">
        <f t="shared" si="264"/>
        <v>No</v>
      </c>
      <c r="D447" s="18" t="str">
        <f t="shared" si="265"/>
        <v>No</v>
      </c>
      <c r="E447" s="18" t="str">
        <f t="shared" si="266"/>
        <v>No</v>
      </c>
      <c r="F447" s="18" t="str">
        <f t="shared" si="267"/>
        <v>No</v>
      </c>
      <c r="G447" s="18" t="str">
        <f t="shared" si="268"/>
        <v>No</v>
      </c>
      <c r="H447" s="18" t="str">
        <f t="shared" si="269"/>
        <v>No</v>
      </c>
      <c r="I447" s="18" t="str">
        <f t="shared" si="270"/>
        <v>Yes</v>
      </c>
      <c r="J447" s="18" t="str">
        <f t="shared" si="271"/>
        <v>Yes</v>
      </c>
      <c r="K447" s="21">
        <v>445</v>
      </c>
      <c r="L447" s="5" t="s">
        <v>1171</v>
      </c>
      <c r="M447" s="5" t="s">
        <v>1172</v>
      </c>
      <c r="N447" s="5" t="s">
        <v>2307</v>
      </c>
      <c r="O447" s="5" t="s">
        <v>152</v>
      </c>
      <c r="P447" s="5" t="s">
        <v>2664</v>
      </c>
      <c r="Q447" s="34" t="s">
        <v>7255</v>
      </c>
      <c r="R447" s="21">
        <v>1</v>
      </c>
      <c r="S447" s="35"/>
      <c r="T447" s="35"/>
      <c r="U447" s="35"/>
      <c r="V447" s="35"/>
      <c r="W447" s="35"/>
      <c r="X447" s="35"/>
      <c r="Y447" s="35"/>
      <c r="Z447" s="35"/>
      <c r="AA447" s="5" t="s">
        <v>2310</v>
      </c>
      <c r="AB447" s="5" t="s">
        <v>3994</v>
      </c>
      <c r="AC447" s="34" t="s">
        <v>3995</v>
      </c>
      <c r="AD447" s="21">
        <v>1</v>
      </c>
    </row>
    <row r="448" spans="1:30" x14ac:dyDescent="0.3">
      <c r="A448" s="18" t="str">
        <f t="shared" ref="A448:B448" si="462">IF(AND(ISNUMBER(SEARCH("Yes",C448)),ISNUMBER(SEARCH("Yes",E448)),ISNUMBER(SEARCH("Yes",G448)),ISNUMBER(SEARCH("Yes",I448))),"Yes","No")</f>
        <v>No</v>
      </c>
      <c r="B448" s="18" t="str">
        <f t="shared" si="462"/>
        <v>No</v>
      </c>
      <c r="C448" s="15" t="str">
        <f t="shared" si="264"/>
        <v>No</v>
      </c>
      <c r="D448" s="18" t="str">
        <f t="shared" si="265"/>
        <v>No</v>
      </c>
      <c r="E448" s="18" t="str">
        <f t="shared" si="266"/>
        <v>No</v>
      </c>
      <c r="F448" s="18" t="str">
        <f t="shared" si="267"/>
        <v>No</v>
      </c>
      <c r="G448" s="18" t="str">
        <f t="shared" si="268"/>
        <v>No</v>
      </c>
      <c r="H448" s="18" t="str">
        <f t="shared" si="269"/>
        <v>No</v>
      </c>
      <c r="I448" s="18" t="str">
        <f t="shared" si="270"/>
        <v>Yes</v>
      </c>
      <c r="J448" s="18" t="str">
        <f t="shared" si="271"/>
        <v>Yes</v>
      </c>
      <c r="K448" s="21">
        <v>446</v>
      </c>
      <c r="L448" s="5" t="s">
        <v>1173</v>
      </c>
      <c r="M448" s="5" t="s">
        <v>1174</v>
      </c>
      <c r="N448" s="5" t="s">
        <v>2307</v>
      </c>
      <c r="O448" s="5" t="s">
        <v>152</v>
      </c>
      <c r="P448" s="5" t="s">
        <v>2724</v>
      </c>
      <c r="Q448" s="34" t="s">
        <v>7256</v>
      </c>
      <c r="R448" s="21">
        <v>1</v>
      </c>
      <c r="S448" s="35"/>
      <c r="T448" s="35"/>
      <c r="U448" s="35"/>
      <c r="V448" s="35"/>
      <c r="W448" s="35"/>
      <c r="X448" s="35"/>
      <c r="Y448" s="35"/>
      <c r="Z448" s="35"/>
      <c r="AA448" s="5" t="s">
        <v>2310</v>
      </c>
      <c r="AB448" s="5" t="s">
        <v>2473</v>
      </c>
      <c r="AC448" s="34" t="s">
        <v>7257</v>
      </c>
      <c r="AD448" s="21">
        <v>1</v>
      </c>
    </row>
    <row r="449" spans="1:30" x14ac:dyDescent="0.3">
      <c r="A449" s="18" t="str">
        <f t="shared" ref="A449:B449" si="463">IF(AND(ISNUMBER(SEARCH("Yes",C449)),ISNUMBER(SEARCH("Yes",E449)),ISNUMBER(SEARCH("Yes",G449)),ISNUMBER(SEARCH("Yes",I449))),"Yes","No")</f>
        <v>No</v>
      </c>
      <c r="B449" s="18" t="str">
        <f t="shared" si="463"/>
        <v>No</v>
      </c>
      <c r="C449" s="15" t="str">
        <f t="shared" si="264"/>
        <v>No</v>
      </c>
      <c r="D449" s="18" t="str">
        <f t="shared" si="265"/>
        <v>No</v>
      </c>
      <c r="E449" s="18" t="str">
        <f t="shared" si="266"/>
        <v>No</v>
      </c>
      <c r="F449" s="18" t="str">
        <f t="shared" si="267"/>
        <v>No</v>
      </c>
      <c r="G449" s="18" t="str">
        <f t="shared" si="268"/>
        <v>No</v>
      </c>
      <c r="H449" s="18" t="str">
        <f t="shared" si="269"/>
        <v>No</v>
      </c>
      <c r="I449" s="18" t="str">
        <f t="shared" si="270"/>
        <v>Yes</v>
      </c>
      <c r="J449" s="18" t="str">
        <f t="shared" si="271"/>
        <v>Yes</v>
      </c>
      <c r="K449" s="21">
        <v>447</v>
      </c>
      <c r="L449" s="5" t="s">
        <v>1175</v>
      </c>
      <c r="M449" s="5" t="s">
        <v>1176</v>
      </c>
      <c r="N449" s="5" t="s">
        <v>2307</v>
      </c>
      <c r="O449" s="5" t="s">
        <v>152</v>
      </c>
      <c r="P449" s="5" t="s">
        <v>2761</v>
      </c>
      <c r="Q449" s="34" t="s">
        <v>7258</v>
      </c>
      <c r="R449" s="21">
        <v>1</v>
      </c>
      <c r="S449" s="35"/>
      <c r="T449" s="35"/>
      <c r="U449" s="35"/>
      <c r="V449" s="35"/>
      <c r="W449" s="35"/>
      <c r="X449" s="35"/>
      <c r="Y449" s="35"/>
      <c r="Z449" s="35"/>
      <c r="AA449" s="5" t="s">
        <v>2310</v>
      </c>
      <c r="AB449" s="5" t="s">
        <v>7259</v>
      </c>
      <c r="AC449" s="34" t="s">
        <v>7260</v>
      </c>
      <c r="AD449" s="21">
        <v>1</v>
      </c>
    </row>
    <row r="450" spans="1:30" x14ac:dyDescent="0.3">
      <c r="A450" s="18" t="str">
        <f t="shared" ref="A450:B450" si="464">IF(AND(ISNUMBER(SEARCH("Yes",C450)),ISNUMBER(SEARCH("Yes",E450)),ISNUMBER(SEARCH("Yes",G450)),ISNUMBER(SEARCH("Yes",I450))),"Yes","No")</f>
        <v>No</v>
      </c>
      <c r="B450" s="18" t="str">
        <f t="shared" si="464"/>
        <v>No</v>
      </c>
      <c r="C450" s="15" t="str">
        <f t="shared" si="264"/>
        <v>No</v>
      </c>
      <c r="D450" s="18" t="str">
        <f t="shared" si="265"/>
        <v>No</v>
      </c>
      <c r="E450" s="18" t="str">
        <f t="shared" si="266"/>
        <v>No</v>
      </c>
      <c r="F450" s="18" t="str">
        <f t="shared" si="267"/>
        <v>No</v>
      </c>
      <c r="G450" s="18" t="str">
        <f t="shared" si="268"/>
        <v>No</v>
      </c>
      <c r="H450" s="18" t="str">
        <f t="shared" si="269"/>
        <v>No</v>
      </c>
      <c r="I450" s="18" t="str">
        <f t="shared" si="270"/>
        <v>Yes</v>
      </c>
      <c r="J450" s="18" t="str">
        <f t="shared" si="271"/>
        <v>Yes</v>
      </c>
      <c r="K450" s="21">
        <v>448</v>
      </c>
      <c r="L450" s="5" t="s">
        <v>1177</v>
      </c>
      <c r="M450" s="5" t="s">
        <v>1178</v>
      </c>
      <c r="N450" s="5" t="s">
        <v>2307</v>
      </c>
      <c r="O450" s="5" t="s">
        <v>152</v>
      </c>
      <c r="P450" s="5" t="s">
        <v>4001</v>
      </c>
      <c r="Q450" s="34" t="s">
        <v>4002</v>
      </c>
      <c r="R450" s="21">
        <v>1</v>
      </c>
      <c r="S450" s="35"/>
      <c r="T450" s="35"/>
      <c r="U450" s="35"/>
      <c r="V450" s="35"/>
      <c r="W450" s="35"/>
      <c r="X450" s="35"/>
      <c r="Y450" s="35"/>
      <c r="Z450" s="35"/>
      <c r="AA450" s="5" t="s">
        <v>24</v>
      </c>
      <c r="AB450" s="5" t="s">
        <v>3197</v>
      </c>
      <c r="AC450" s="34" t="s">
        <v>7261</v>
      </c>
      <c r="AD450" s="21">
        <v>1</v>
      </c>
    </row>
    <row r="451" spans="1:30" x14ac:dyDescent="0.3">
      <c r="A451" s="18" t="str">
        <f t="shared" ref="A451:B451" si="465">IF(AND(ISNUMBER(SEARCH("Yes",C451)),ISNUMBER(SEARCH("Yes",E451)),ISNUMBER(SEARCH("Yes",G451)),ISNUMBER(SEARCH("Yes",I451))),"Yes","No")</f>
        <v>No</v>
      </c>
      <c r="B451" s="18" t="str">
        <f t="shared" si="465"/>
        <v>No</v>
      </c>
      <c r="C451" s="15" t="str">
        <f t="shared" si="264"/>
        <v>No</v>
      </c>
      <c r="D451" s="18" t="str">
        <f t="shared" si="265"/>
        <v>No</v>
      </c>
      <c r="E451" s="18" t="str">
        <f t="shared" si="266"/>
        <v>No</v>
      </c>
      <c r="F451" s="18" t="str">
        <f t="shared" si="267"/>
        <v>No</v>
      </c>
      <c r="G451" s="18" t="str">
        <f t="shared" si="268"/>
        <v>No</v>
      </c>
      <c r="H451" s="18" t="str">
        <f t="shared" si="269"/>
        <v>No</v>
      </c>
      <c r="I451" s="18" t="str">
        <f t="shared" si="270"/>
        <v>Yes</v>
      </c>
      <c r="J451" s="18" t="str">
        <f t="shared" si="271"/>
        <v>Yes</v>
      </c>
      <c r="K451" s="21">
        <v>449</v>
      </c>
      <c r="L451" s="5" t="s">
        <v>1179</v>
      </c>
      <c r="M451" s="5" t="s">
        <v>1180</v>
      </c>
      <c r="N451" s="5" t="s">
        <v>2307</v>
      </c>
      <c r="O451" s="5" t="s">
        <v>152</v>
      </c>
      <c r="P451" s="5" t="s">
        <v>2664</v>
      </c>
      <c r="Q451" s="34" t="s">
        <v>4005</v>
      </c>
      <c r="R451" s="21">
        <v>1</v>
      </c>
      <c r="S451" s="35"/>
      <c r="T451" s="35"/>
      <c r="U451" s="35"/>
      <c r="V451" s="35"/>
      <c r="W451" s="35"/>
      <c r="X451" s="35"/>
      <c r="Y451" s="35"/>
      <c r="Z451" s="35"/>
      <c r="AA451" s="5" t="s">
        <v>2310</v>
      </c>
      <c r="AB451" s="5" t="s">
        <v>2335</v>
      </c>
      <c r="AC451" s="34" t="s">
        <v>7262</v>
      </c>
      <c r="AD451" s="21">
        <v>1</v>
      </c>
    </row>
    <row r="452" spans="1:30" x14ac:dyDescent="0.3">
      <c r="A452" s="18" t="str">
        <f t="shared" ref="A452:B452" si="466">IF(AND(ISNUMBER(SEARCH("Yes",C452)),ISNUMBER(SEARCH("Yes",E452)),ISNUMBER(SEARCH("Yes",G452)),ISNUMBER(SEARCH("Yes",I452))),"Yes","No")</f>
        <v>No</v>
      </c>
      <c r="B452" s="18" t="str">
        <f t="shared" si="466"/>
        <v>No</v>
      </c>
      <c r="C452" s="15" t="str">
        <f t="shared" si="264"/>
        <v>No</v>
      </c>
      <c r="D452" s="18" t="str">
        <f t="shared" si="265"/>
        <v>No</v>
      </c>
      <c r="E452" s="18" t="str">
        <f t="shared" si="266"/>
        <v>No</v>
      </c>
      <c r="F452" s="18" t="str">
        <f t="shared" si="267"/>
        <v>No</v>
      </c>
      <c r="G452" s="18" t="str">
        <f t="shared" si="268"/>
        <v>No</v>
      </c>
      <c r="H452" s="18" t="str">
        <f t="shared" si="269"/>
        <v>No</v>
      </c>
      <c r="I452" s="18" t="str">
        <f t="shared" si="270"/>
        <v>Yes</v>
      </c>
      <c r="J452" s="18" t="str">
        <f t="shared" si="271"/>
        <v>Yes</v>
      </c>
      <c r="K452" s="21">
        <v>450</v>
      </c>
      <c r="L452" s="5" t="s">
        <v>1181</v>
      </c>
      <c r="M452" s="5" t="s">
        <v>1182</v>
      </c>
      <c r="N452" s="5" t="s">
        <v>2307</v>
      </c>
      <c r="O452" s="5" t="s">
        <v>152</v>
      </c>
      <c r="P452" s="5" t="s">
        <v>3206</v>
      </c>
      <c r="Q452" s="34" t="s">
        <v>4009</v>
      </c>
      <c r="R452" s="21">
        <v>1</v>
      </c>
      <c r="S452" s="35"/>
      <c r="T452" s="35"/>
      <c r="U452" s="35"/>
      <c r="V452" s="35"/>
      <c r="W452" s="35"/>
      <c r="X452" s="35"/>
      <c r="Y452" s="35"/>
      <c r="Z452" s="35"/>
      <c r="AA452" s="5" t="s">
        <v>2310</v>
      </c>
      <c r="AB452" s="5" t="s">
        <v>3124</v>
      </c>
      <c r="AC452" s="34" t="s">
        <v>3125</v>
      </c>
      <c r="AD452" s="21">
        <v>1</v>
      </c>
    </row>
    <row r="453" spans="1:30" x14ac:dyDescent="0.3">
      <c r="A453" s="18" t="str">
        <f t="shared" ref="A453:B453" si="467">IF(AND(ISNUMBER(SEARCH("Yes",C453)),ISNUMBER(SEARCH("Yes",E453)),ISNUMBER(SEARCH("Yes",G453)),ISNUMBER(SEARCH("Yes",I453))),"Yes","No")</f>
        <v>No</v>
      </c>
      <c r="B453" s="18" t="str">
        <f t="shared" si="467"/>
        <v>No</v>
      </c>
      <c r="C453" s="15" t="str">
        <f t="shared" si="264"/>
        <v>No</v>
      </c>
      <c r="D453" s="18" t="str">
        <f t="shared" si="265"/>
        <v>No</v>
      </c>
      <c r="E453" s="18" t="str">
        <f t="shared" si="266"/>
        <v>No</v>
      </c>
      <c r="F453" s="18" t="str">
        <f t="shared" si="267"/>
        <v>No</v>
      </c>
      <c r="G453" s="18" t="str">
        <f t="shared" si="268"/>
        <v>No</v>
      </c>
      <c r="H453" s="18" t="str">
        <f t="shared" si="269"/>
        <v>No</v>
      </c>
      <c r="I453" s="18" t="str">
        <f t="shared" si="270"/>
        <v>Yes</v>
      </c>
      <c r="J453" s="18" t="str">
        <f t="shared" si="271"/>
        <v>Yes</v>
      </c>
      <c r="K453" s="21">
        <v>451</v>
      </c>
      <c r="L453" s="5" t="s">
        <v>1183</v>
      </c>
      <c r="M453" s="5" t="s">
        <v>1184</v>
      </c>
      <c r="N453" s="5" t="s">
        <v>2307</v>
      </c>
      <c r="O453" s="5" t="s">
        <v>152</v>
      </c>
      <c r="P453" s="5" t="s">
        <v>3055</v>
      </c>
      <c r="Q453" s="34" t="s">
        <v>3056</v>
      </c>
      <c r="R453" s="21">
        <v>1</v>
      </c>
      <c r="S453" s="35"/>
      <c r="T453" s="35"/>
      <c r="U453" s="35"/>
      <c r="V453" s="35"/>
      <c r="W453" s="35"/>
      <c r="X453" s="35"/>
      <c r="Y453" s="35"/>
      <c r="Z453" s="35"/>
      <c r="AA453" s="5" t="s">
        <v>24</v>
      </c>
      <c r="AB453" s="5" t="s">
        <v>4012</v>
      </c>
      <c r="AC453" s="34" t="s">
        <v>4013</v>
      </c>
      <c r="AD453" s="21">
        <v>1</v>
      </c>
    </row>
    <row r="454" spans="1:30" x14ac:dyDescent="0.3">
      <c r="A454" s="18" t="str">
        <f t="shared" ref="A454:B454" si="468">IF(AND(ISNUMBER(SEARCH("Yes",C454)),ISNUMBER(SEARCH("Yes",E454)),ISNUMBER(SEARCH("Yes",G454)),ISNUMBER(SEARCH("Yes",I454))),"Yes","No")</f>
        <v>No</v>
      </c>
      <c r="B454" s="18" t="str">
        <f t="shared" si="468"/>
        <v>No</v>
      </c>
      <c r="C454" s="15" t="str">
        <f t="shared" si="264"/>
        <v>No</v>
      </c>
      <c r="D454" s="18" t="str">
        <f t="shared" si="265"/>
        <v>No</v>
      </c>
      <c r="E454" s="18" t="str">
        <f t="shared" si="266"/>
        <v>No</v>
      </c>
      <c r="F454" s="18" t="str">
        <f t="shared" si="267"/>
        <v>No</v>
      </c>
      <c r="G454" s="18" t="str">
        <f t="shared" si="268"/>
        <v>No</v>
      </c>
      <c r="H454" s="18" t="str">
        <f t="shared" si="269"/>
        <v>No</v>
      </c>
      <c r="I454" s="18" t="str">
        <f t="shared" si="270"/>
        <v>Yes</v>
      </c>
      <c r="J454" s="18" t="str">
        <f t="shared" si="271"/>
        <v>Yes</v>
      </c>
      <c r="K454" s="21">
        <v>452</v>
      </c>
      <c r="L454" s="5" t="s">
        <v>1185</v>
      </c>
      <c r="M454" s="5" t="s">
        <v>1186</v>
      </c>
      <c r="N454" s="5" t="s">
        <v>2307</v>
      </c>
      <c r="O454" s="5" t="s">
        <v>152</v>
      </c>
      <c r="P454" s="5" t="s">
        <v>2427</v>
      </c>
      <c r="Q454" s="34" t="s">
        <v>4014</v>
      </c>
      <c r="R454" s="21">
        <v>1</v>
      </c>
      <c r="S454" s="35"/>
      <c r="T454" s="35"/>
      <c r="U454" s="35"/>
      <c r="V454" s="35"/>
      <c r="W454" s="35"/>
      <c r="X454" s="35"/>
      <c r="Y454" s="35"/>
      <c r="Z454" s="35"/>
      <c r="AA454" s="5" t="s">
        <v>2310</v>
      </c>
      <c r="AB454" s="5" t="s">
        <v>2352</v>
      </c>
      <c r="AC454" s="34" t="s">
        <v>2448</v>
      </c>
      <c r="AD454" s="21">
        <v>1</v>
      </c>
    </row>
    <row r="455" spans="1:30" x14ac:dyDescent="0.3">
      <c r="A455" s="18" t="str">
        <f t="shared" ref="A455:B455" si="469">IF(AND(ISNUMBER(SEARCH("Yes",C455)),ISNUMBER(SEARCH("Yes",E455)),ISNUMBER(SEARCH("Yes",G455)),ISNUMBER(SEARCH("Yes",I455))),"Yes","No")</f>
        <v>No</v>
      </c>
      <c r="B455" s="18" t="str">
        <f t="shared" si="469"/>
        <v>No</v>
      </c>
      <c r="C455" s="15" t="str">
        <f t="shared" si="264"/>
        <v>No</v>
      </c>
      <c r="D455" s="18" t="str">
        <f t="shared" si="265"/>
        <v>No</v>
      </c>
      <c r="E455" s="18" t="str">
        <f t="shared" si="266"/>
        <v>No</v>
      </c>
      <c r="F455" s="18" t="str">
        <f t="shared" si="267"/>
        <v>No</v>
      </c>
      <c r="G455" s="18" t="str">
        <f t="shared" si="268"/>
        <v>No</v>
      </c>
      <c r="H455" s="18" t="str">
        <f t="shared" si="269"/>
        <v>No</v>
      </c>
      <c r="I455" s="18" t="str">
        <f t="shared" si="270"/>
        <v>Yes</v>
      </c>
      <c r="J455" s="18" t="str">
        <f t="shared" si="271"/>
        <v>Yes</v>
      </c>
      <c r="K455" s="21">
        <v>453</v>
      </c>
      <c r="L455" s="5" t="s">
        <v>1187</v>
      </c>
      <c r="M455" s="5" t="s">
        <v>1188</v>
      </c>
      <c r="N455" s="5" t="s">
        <v>2307</v>
      </c>
      <c r="O455" s="5" t="s">
        <v>152</v>
      </c>
      <c r="P455" s="5" t="s">
        <v>2325</v>
      </c>
      <c r="Q455" s="34" t="s">
        <v>7263</v>
      </c>
      <c r="R455" s="21">
        <v>1</v>
      </c>
      <c r="S455" s="35"/>
      <c r="T455" s="35"/>
      <c r="U455" s="35"/>
      <c r="V455" s="35"/>
      <c r="W455" s="35"/>
      <c r="X455" s="35"/>
      <c r="Y455" s="35"/>
      <c r="Z455" s="35"/>
      <c r="AA455" s="5" t="s">
        <v>24</v>
      </c>
      <c r="AB455" s="5" t="s">
        <v>7264</v>
      </c>
      <c r="AC455" s="34" t="s">
        <v>7265</v>
      </c>
      <c r="AD455" s="21">
        <v>1</v>
      </c>
    </row>
    <row r="456" spans="1:30" x14ac:dyDescent="0.3">
      <c r="A456" s="18" t="str">
        <f t="shared" ref="A456:B456" si="470">IF(AND(ISNUMBER(SEARCH("Yes",C456)),ISNUMBER(SEARCH("Yes",E456)),ISNUMBER(SEARCH("Yes",G456)),ISNUMBER(SEARCH("Yes",I456))),"Yes","No")</f>
        <v>No</v>
      </c>
      <c r="B456" s="18" t="str">
        <f t="shared" si="470"/>
        <v>No</v>
      </c>
      <c r="C456" s="15" t="str">
        <f t="shared" si="264"/>
        <v>No</v>
      </c>
      <c r="D456" s="18" t="str">
        <f t="shared" si="265"/>
        <v>No</v>
      </c>
      <c r="E456" s="18" t="str">
        <f t="shared" si="266"/>
        <v>No</v>
      </c>
      <c r="F456" s="18" t="str">
        <f t="shared" si="267"/>
        <v>No</v>
      </c>
      <c r="G456" s="18" t="str">
        <f t="shared" si="268"/>
        <v>No</v>
      </c>
      <c r="H456" s="18" t="str">
        <f t="shared" si="269"/>
        <v>No</v>
      </c>
      <c r="I456" s="18" t="str">
        <f t="shared" si="270"/>
        <v>Yes</v>
      </c>
      <c r="J456" s="18" t="str">
        <f t="shared" si="271"/>
        <v>Yes</v>
      </c>
      <c r="K456" s="21">
        <v>454</v>
      </c>
      <c r="L456" s="5" t="s">
        <v>1189</v>
      </c>
      <c r="M456" s="5" t="s">
        <v>1190</v>
      </c>
      <c r="N456" s="5" t="s">
        <v>2307</v>
      </c>
      <c r="O456" s="5" t="s">
        <v>152</v>
      </c>
      <c r="P456" s="5" t="s">
        <v>2333</v>
      </c>
      <c r="Q456" s="34" t="s">
        <v>4019</v>
      </c>
      <c r="R456" s="21">
        <v>1</v>
      </c>
      <c r="S456" s="35"/>
      <c r="T456" s="35"/>
      <c r="U456" s="35"/>
      <c r="V456" s="35"/>
      <c r="W456" s="35"/>
      <c r="X456" s="35"/>
      <c r="Y456" s="35"/>
      <c r="Z456" s="35"/>
      <c r="AA456" s="5" t="s">
        <v>2310</v>
      </c>
      <c r="AB456" s="5" t="s">
        <v>2903</v>
      </c>
      <c r="AC456" s="34" t="s">
        <v>7266</v>
      </c>
      <c r="AD456" s="21">
        <v>1</v>
      </c>
    </row>
    <row r="457" spans="1:30" x14ac:dyDescent="0.3">
      <c r="A457" s="18" t="str">
        <f t="shared" ref="A457:B457" si="471">IF(AND(ISNUMBER(SEARCH("Yes",C457)),ISNUMBER(SEARCH("Yes",E457)),ISNUMBER(SEARCH("Yes",G457)),ISNUMBER(SEARCH("Yes",I457))),"Yes","No")</f>
        <v>No</v>
      </c>
      <c r="B457" s="18" t="str">
        <f t="shared" si="471"/>
        <v>No</v>
      </c>
      <c r="C457" s="15" t="str">
        <f t="shared" si="264"/>
        <v>No</v>
      </c>
      <c r="D457" s="18" t="str">
        <f t="shared" si="265"/>
        <v>No</v>
      </c>
      <c r="E457" s="18" t="str">
        <f t="shared" si="266"/>
        <v>No</v>
      </c>
      <c r="F457" s="18" t="str">
        <f t="shared" si="267"/>
        <v>No</v>
      </c>
      <c r="G457" s="18" t="str">
        <f t="shared" si="268"/>
        <v>No</v>
      </c>
      <c r="H457" s="18" t="str">
        <f t="shared" si="269"/>
        <v>No</v>
      </c>
      <c r="I457" s="18" t="str">
        <f t="shared" si="270"/>
        <v>Yes</v>
      </c>
      <c r="J457" s="18" t="str">
        <f t="shared" si="271"/>
        <v>Yes</v>
      </c>
      <c r="K457" s="21">
        <v>455</v>
      </c>
      <c r="L457" s="5" t="s">
        <v>1191</v>
      </c>
      <c r="M457" s="5" t="s">
        <v>1192</v>
      </c>
      <c r="N457" s="5" t="s">
        <v>2307</v>
      </c>
      <c r="O457" s="5" t="s">
        <v>152</v>
      </c>
      <c r="P457" s="5" t="s">
        <v>7267</v>
      </c>
      <c r="Q457" s="34" t="s">
        <v>7268</v>
      </c>
      <c r="R457" s="21">
        <v>1</v>
      </c>
      <c r="S457" s="35"/>
      <c r="T457" s="35"/>
      <c r="U457" s="35"/>
      <c r="V457" s="35"/>
      <c r="W457" s="35"/>
      <c r="X457" s="35"/>
      <c r="Y457" s="35"/>
      <c r="Z457" s="35"/>
      <c r="AA457" s="5" t="s">
        <v>2310</v>
      </c>
      <c r="AB457" s="5" t="s">
        <v>7269</v>
      </c>
      <c r="AC457" s="34" t="s">
        <v>7270</v>
      </c>
      <c r="AD457" s="21">
        <v>1</v>
      </c>
    </row>
    <row r="458" spans="1:30" x14ac:dyDescent="0.3">
      <c r="A458" s="18" t="str">
        <f t="shared" ref="A458:B458" si="472">IF(AND(ISNUMBER(SEARCH("Yes",C458)),ISNUMBER(SEARCH("Yes",E458)),ISNUMBER(SEARCH("Yes",G458)),ISNUMBER(SEARCH("Yes",I458))),"Yes","No")</f>
        <v>No</v>
      </c>
      <c r="B458" s="18" t="str">
        <f t="shared" si="472"/>
        <v>No</v>
      </c>
      <c r="C458" s="15" t="str">
        <f t="shared" si="264"/>
        <v>No</v>
      </c>
      <c r="D458" s="18" t="str">
        <f t="shared" si="265"/>
        <v>No</v>
      </c>
      <c r="E458" s="18" t="str">
        <f t="shared" si="266"/>
        <v>No</v>
      </c>
      <c r="F458" s="18" t="str">
        <f t="shared" si="267"/>
        <v>No</v>
      </c>
      <c r="G458" s="18" t="str">
        <f t="shared" si="268"/>
        <v>No</v>
      </c>
      <c r="H458" s="18" t="str">
        <f t="shared" si="269"/>
        <v>No</v>
      </c>
      <c r="I458" s="18" t="str">
        <f t="shared" si="270"/>
        <v>Yes</v>
      </c>
      <c r="J458" s="18" t="str">
        <f t="shared" si="271"/>
        <v>Yes</v>
      </c>
      <c r="K458" s="21">
        <v>456</v>
      </c>
      <c r="L458" s="5" t="s">
        <v>1193</v>
      </c>
      <c r="M458" s="5" t="s">
        <v>4025</v>
      </c>
      <c r="N458" s="5" t="s">
        <v>2307</v>
      </c>
      <c r="O458" s="5" t="s">
        <v>152</v>
      </c>
      <c r="P458" s="5" t="s">
        <v>3195</v>
      </c>
      <c r="Q458" s="34" t="s">
        <v>7271</v>
      </c>
      <c r="R458" s="21">
        <v>1</v>
      </c>
      <c r="S458" s="35"/>
      <c r="T458" s="35"/>
      <c r="U458" s="35"/>
      <c r="V458" s="35"/>
      <c r="W458" s="35"/>
      <c r="X458" s="35"/>
      <c r="Y458" s="35"/>
      <c r="Z458" s="35"/>
      <c r="AA458" s="5" t="s">
        <v>24</v>
      </c>
      <c r="AB458" s="5" t="s">
        <v>7272</v>
      </c>
      <c r="AC458" s="34" t="s">
        <v>7273</v>
      </c>
      <c r="AD458" s="21">
        <v>1</v>
      </c>
    </row>
    <row r="459" spans="1:30" x14ac:dyDescent="0.3">
      <c r="A459" s="18" t="str">
        <f t="shared" ref="A459:B459" si="473">IF(AND(ISNUMBER(SEARCH("Yes",C459)),ISNUMBER(SEARCH("Yes",E459)),ISNUMBER(SEARCH("Yes",G459)),ISNUMBER(SEARCH("Yes",I459))),"Yes","No")</f>
        <v>No</v>
      </c>
      <c r="B459" s="18" t="str">
        <f t="shared" si="473"/>
        <v>No</v>
      </c>
      <c r="C459" s="15" t="str">
        <f t="shared" si="264"/>
        <v>No</v>
      </c>
      <c r="D459" s="18" t="str">
        <f t="shared" si="265"/>
        <v>No</v>
      </c>
      <c r="E459" s="18" t="str">
        <f t="shared" si="266"/>
        <v>No</v>
      </c>
      <c r="F459" s="18" t="str">
        <f t="shared" si="267"/>
        <v>No</v>
      </c>
      <c r="G459" s="18" t="str">
        <f t="shared" si="268"/>
        <v>No</v>
      </c>
      <c r="H459" s="18" t="str">
        <f t="shared" si="269"/>
        <v>No</v>
      </c>
      <c r="I459" s="18" t="str">
        <f t="shared" si="270"/>
        <v>Yes</v>
      </c>
      <c r="J459" s="18" t="str">
        <f t="shared" si="271"/>
        <v>Yes</v>
      </c>
      <c r="K459" s="21">
        <v>457</v>
      </c>
      <c r="L459" s="5" t="s">
        <v>1195</v>
      </c>
      <c r="M459" s="5" t="s">
        <v>1196</v>
      </c>
      <c r="N459" s="5" t="s">
        <v>2307</v>
      </c>
      <c r="O459" s="5" t="s">
        <v>152</v>
      </c>
      <c r="P459" s="5" t="s">
        <v>2724</v>
      </c>
      <c r="Q459" s="34" t="s">
        <v>7274</v>
      </c>
      <c r="R459" s="21">
        <v>1</v>
      </c>
      <c r="S459" s="35"/>
      <c r="T459" s="35"/>
      <c r="U459" s="35"/>
      <c r="V459" s="35"/>
      <c r="W459" s="35"/>
      <c r="X459" s="35"/>
      <c r="Y459" s="35"/>
      <c r="Z459" s="35"/>
      <c r="AA459" s="5" t="s">
        <v>2310</v>
      </c>
      <c r="AB459" s="5" t="s">
        <v>3944</v>
      </c>
      <c r="AC459" s="34" t="s">
        <v>3539</v>
      </c>
      <c r="AD459" s="21">
        <v>1</v>
      </c>
    </row>
    <row r="460" spans="1:30" x14ac:dyDescent="0.3">
      <c r="A460" s="18" t="str">
        <f t="shared" ref="A460:B460" si="474">IF(AND(ISNUMBER(SEARCH("Yes",C460)),ISNUMBER(SEARCH("Yes",E460)),ISNUMBER(SEARCH("Yes",G460)),ISNUMBER(SEARCH("Yes",I460))),"Yes","No")</f>
        <v>Yes</v>
      </c>
      <c r="B460" s="18" t="str">
        <f t="shared" si="474"/>
        <v>Yes</v>
      </c>
      <c r="C460" s="15" t="str">
        <f t="shared" si="264"/>
        <v>Yes</v>
      </c>
      <c r="D460" s="18" t="str">
        <f t="shared" si="265"/>
        <v>Yes</v>
      </c>
      <c r="E460" s="18" t="str">
        <f t="shared" si="266"/>
        <v>Yes</v>
      </c>
      <c r="F460" s="18" t="str">
        <f t="shared" si="267"/>
        <v>Yes</v>
      </c>
      <c r="G460" s="18" t="str">
        <f t="shared" si="268"/>
        <v>Yes</v>
      </c>
      <c r="H460" s="18" t="str">
        <f t="shared" si="269"/>
        <v>Yes</v>
      </c>
      <c r="I460" s="18" t="str">
        <f t="shared" si="270"/>
        <v>Yes</v>
      </c>
      <c r="J460" s="18" t="str">
        <f t="shared" si="271"/>
        <v>Yes</v>
      </c>
      <c r="K460" s="21">
        <v>458</v>
      </c>
      <c r="L460" s="5" t="s">
        <v>85</v>
      </c>
      <c r="M460" s="5" t="s">
        <v>86</v>
      </c>
      <c r="N460" s="5" t="s">
        <v>2307</v>
      </c>
      <c r="O460" s="5" t="s">
        <v>24</v>
      </c>
      <c r="P460" s="5" t="s">
        <v>2936</v>
      </c>
      <c r="Q460" s="34" t="s">
        <v>4032</v>
      </c>
      <c r="R460" s="21">
        <v>1</v>
      </c>
      <c r="S460" s="5" t="s">
        <v>24</v>
      </c>
      <c r="T460" s="5" t="s">
        <v>4033</v>
      </c>
      <c r="U460" s="34" t="s">
        <v>7275</v>
      </c>
      <c r="V460" s="21">
        <v>1</v>
      </c>
      <c r="W460" s="5" t="s">
        <v>24</v>
      </c>
      <c r="X460" s="5" t="s">
        <v>7276</v>
      </c>
      <c r="Y460" s="34" t="s">
        <v>7277</v>
      </c>
      <c r="Z460" s="21">
        <v>1</v>
      </c>
      <c r="AA460" s="5" t="s">
        <v>2310</v>
      </c>
      <c r="AB460" s="5" t="s">
        <v>2390</v>
      </c>
      <c r="AC460" s="34" t="s">
        <v>2391</v>
      </c>
      <c r="AD460" s="21">
        <v>1</v>
      </c>
    </row>
    <row r="461" spans="1:30" x14ac:dyDescent="0.3">
      <c r="A461" s="18" t="str">
        <f t="shared" ref="A461:B461" si="475">IF(AND(ISNUMBER(SEARCH("Yes",C461)),ISNUMBER(SEARCH("Yes",E461)),ISNUMBER(SEARCH("Yes",G461)),ISNUMBER(SEARCH("Yes",I461))),"Yes","No")</f>
        <v>No</v>
      </c>
      <c r="B461" s="18" t="str">
        <f t="shared" si="475"/>
        <v>No</v>
      </c>
      <c r="C461" s="15" t="str">
        <f t="shared" si="264"/>
        <v>No</v>
      </c>
      <c r="D461" s="18" t="str">
        <f t="shared" si="265"/>
        <v>No</v>
      </c>
      <c r="E461" s="18" t="str">
        <f t="shared" si="266"/>
        <v>No</v>
      </c>
      <c r="F461" s="18" t="str">
        <f t="shared" si="267"/>
        <v>No</v>
      </c>
      <c r="G461" s="18" t="str">
        <f t="shared" si="268"/>
        <v>No</v>
      </c>
      <c r="H461" s="18" t="str">
        <f t="shared" si="269"/>
        <v>No</v>
      </c>
      <c r="I461" s="18" t="str">
        <f t="shared" si="270"/>
        <v>Yes</v>
      </c>
      <c r="J461" s="18" t="str">
        <f t="shared" si="271"/>
        <v>No</v>
      </c>
      <c r="K461" s="21">
        <v>459</v>
      </c>
      <c r="L461" s="5" t="s">
        <v>1197</v>
      </c>
      <c r="M461" s="5" t="s">
        <v>1198</v>
      </c>
      <c r="N461" s="5" t="s">
        <v>2307</v>
      </c>
      <c r="O461" s="5" t="s">
        <v>152</v>
      </c>
      <c r="P461" s="5" t="s">
        <v>4038</v>
      </c>
      <c r="Q461" s="34" t="s">
        <v>4039</v>
      </c>
      <c r="R461" s="21">
        <v>1</v>
      </c>
      <c r="S461" s="35"/>
      <c r="T461" s="35"/>
      <c r="U461" s="35"/>
      <c r="V461" s="35"/>
      <c r="W461" s="35"/>
      <c r="X461" s="35"/>
      <c r="Y461" s="35"/>
      <c r="Z461" s="35"/>
      <c r="AA461" s="5" t="s">
        <v>152</v>
      </c>
      <c r="AB461" s="5" t="s">
        <v>4040</v>
      </c>
      <c r="AC461" s="34" t="s">
        <v>4041</v>
      </c>
      <c r="AD461" s="21">
        <v>1</v>
      </c>
    </row>
    <row r="462" spans="1:30" x14ac:dyDescent="0.3">
      <c r="A462" s="18" t="str">
        <f t="shared" ref="A462:B462" si="476">IF(AND(ISNUMBER(SEARCH("Yes",C462)),ISNUMBER(SEARCH("Yes",E462)),ISNUMBER(SEARCH("Yes",G462)),ISNUMBER(SEARCH("Yes",I462))),"Yes","No")</f>
        <v>No</v>
      </c>
      <c r="B462" s="18" t="str">
        <f t="shared" si="476"/>
        <v>No</v>
      </c>
      <c r="C462" s="15" t="str">
        <f t="shared" si="264"/>
        <v>No</v>
      </c>
      <c r="D462" s="18" t="str">
        <f t="shared" si="265"/>
        <v>No</v>
      </c>
      <c r="E462" s="18" t="str">
        <f t="shared" si="266"/>
        <v>No</v>
      </c>
      <c r="F462" s="18" t="str">
        <f t="shared" si="267"/>
        <v>No</v>
      </c>
      <c r="G462" s="18" t="str">
        <f t="shared" si="268"/>
        <v>No</v>
      </c>
      <c r="H462" s="18" t="str">
        <f t="shared" si="269"/>
        <v>No</v>
      </c>
      <c r="I462" s="18" t="str">
        <f t="shared" si="270"/>
        <v>Yes</v>
      </c>
      <c r="J462" s="18" t="str">
        <f t="shared" si="271"/>
        <v>Yes</v>
      </c>
      <c r="K462" s="21">
        <v>460</v>
      </c>
      <c r="L462" s="5" t="s">
        <v>1199</v>
      </c>
      <c r="M462" s="5" t="s">
        <v>1200</v>
      </c>
      <c r="N462" s="5" t="s">
        <v>2307</v>
      </c>
      <c r="O462" s="5" t="s">
        <v>152</v>
      </c>
      <c r="P462" s="5" t="s">
        <v>4042</v>
      </c>
      <c r="Q462" s="34" t="s">
        <v>4043</v>
      </c>
      <c r="R462" s="21">
        <v>1</v>
      </c>
      <c r="S462" s="35"/>
      <c r="T462" s="35"/>
      <c r="U462" s="35"/>
      <c r="V462" s="35"/>
      <c r="W462" s="35"/>
      <c r="X462" s="35"/>
      <c r="Y462" s="35"/>
      <c r="Z462" s="35"/>
      <c r="AA462" s="5" t="s">
        <v>2310</v>
      </c>
      <c r="AB462" s="5" t="s">
        <v>7278</v>
      </c>
      <c r="AC462" s="34" t="s">
        <v>7279</v>
      </c>
      <c r="AD462" s="21">
        <v>1</v>
      </c>
    </row>
    <row r="463" spans="1:30" x14ac:dyDescent="0.3">
      <c r="A463" s="18" t="str">
        <f t="shared" ref="A463:B463" si="477">IF(AND(ISNUMBER(SEARCH("Yes",C463)),ISNUMBER(SEARCH("Yes",E463)),ISNUMBER(SEARCH("Yes",G463)),ISNUMBER(SEARCH("Yes",I463))),"Yes","No")</f>
        <v>No</v>
      </c>
      <c r="B463" s="18" t="str">
        <f t="shared" si="477"/>
        <v>No</v>
      </c>
      <c r="C463" s="15" t="str">
        <f t="shared" si="264"/>
        <v>Yes</v>
      </c>
      <c r="D463" s="18" t="str">
        <f t="shared" si="265"/>
        <v>No</v>
      </c>
      <c r="E463" s="18" t="str">
        <f t="shared" si="266"/>
        <v>No</v>
      </c>
      <c r="F463" s="18" t="str">
        <f t="shared" si="267"/>
        <v>Yes</v>
      </c>
      <c r="G463" s="18" t="str">
        <f t="shared" si="268"/>
        <v>No</v>
      </c>
      <c r="H463" s="18" t="str">
        <f t="shared" si="269"/>
        <v>No</v>
      </c>
      <c r="I463" s="18" t="str">
        <f t="shared" si="270"/>
        <v>Yes</v>
      </c>
      <c r="J463" s="18" t="str">
        <f t="shared" si="271"/>
        <v>Yes</v>
      </c>
      <c r="K463" s="21">
        <v>461</v>
      </c>
      <c r="L463" s="5" t="s">
        <v>1201</v>
      </c>
      <c r="M463" s="5" t="s">
        <v>1202</v>
      </c>
      <c r="N463" s="5" t="s">
        <v>2307</v>
      </c>
      <c r="O463" s="5" t="s">
        <v>152</v>
      </c>
      <c r="P463" s="5" t="s">
        <v>7280</v>
      </c>
      <c r="Q463" s="34" t="s">
        <v>7281</v>
      </c>
      <c r="R463" s="21">
        <v>1</v>
      </c>
      <c r="S463" s="5" t="s">
        <v>152</v>
      </c>
      <c r="T463" s="5" t="s">
        <v>3162</v>
      </c>
      <c r="U463" s="34" t="s">
        <v>7282</v>
      </c>
      <c r="V463" s="21">
        <v>1</v>
      </c>
      <c r="W463" s="35"/>
      <c r="X463" s="35"/>
      <c r="Y463" s="35"/>
      <c r="Z463" s="35"/>
      <c r="AA463" s="5" t="s">
        <v>2310</v>
      </c>
      <c r="AB463" s="5" t="s">
        <v>2925</v>
      </c>
      <c r="AC463" s="34" t="s">
        <v>7283</v>
      </c>
      <c r="AD463" s="21">
        <v>1</v>
      </c>
    </row>
    <row r="464" spans="1:30" x14ac:dyDescent="0.3">
      <c r="A464" s="18" t="str">
        <f t="shared" ref="A464:B464" si="478">IF(AND(ISNUMBER(SEARCH("Yes",C464)),ISNUMBER(SEARCH("Yes",E464)),ISNUMBER(SEARCH("Yes",G464)),ISNUMBER(SEARCH("Yes",I464))),"Yes","No")</f>
        <v>No</v>
      </c>
      <c r="B464" s="18" t="str">
        <f t="shared" si="478"/>
        <v>No</v>
      </c>
      <c r="C464" s="15" t="str">
        <f t="shared" si="264"/>
        <v>No</v>
      </c>
      <c r="D464" s="18" t="str">
        <f t="shared" si="265"/>
        <v>No</v>
      </c>
      <c r="E464" s="18" t="str">
        <f t="shared" si="266"/>
        <v>No</v>
      </c>
      <c r="F464" s="18" t="str">
        <f t="shared" si="267"/>
        <v>No</v>
      </c>
      <c r="G464" s="18" t="str">
        <f t="shared" si="268"/>
        <v>No</v>
      </c>
      <c r="H464" s="18" t="str">
        <f t="shared" si="269"/>
        <v>No</v>
      </c>
      <c r="I464" s="18" t="str">
        <f t="shared" si="270"/>
        <v>Yes</v>
      </c>
      <c r="J464" s="18" t="str">
        <f t="shared" si="271"/>
        <v>Yes</v>
      </c>
      <c r="K464" s="21">
        <v>462</v>
      </c>
      <c r="L464" s="5" t="s">
        <v>1203</v>
      </c>
      <c r="M464" s="5" t="s">
        <v>1204</v>
      </c>
      <c r="N464" s="5" t="s">
        <v>2307</v>
      </c>
      <c r="O464" s="5" t="s">
        <v>152</v>
      </c>
      <c r="P464" s="5" t="s">
        <v>2435</v>
      </c>
      <c r="Q464" s="34" t="s">
        <v>7284</v>
      </c>
      <c r="R464" s="21">
        <v>1</v>
      </c>
      <c r="S464" s="35"/>
      <c r="T464" s="35"/>
      <c r="U464" s="35"/>
      <c r="V464" s="35"/>
      <c r="W464" s="35"/>
      <c r="X464" s="35"/>
      <c r="Y464" s="35"/>
      <c r="Z464" s="35"/>
      <c r="AA464" s="5" t="s">
        <v>2310</v>
      </c>
      <c r="AB464" s="5" t="s">
        <v>6530</v>
      </c>
      <c r="AC464" s="34" t="s">
        <v>7285</v>
      </c>
      <c r="AD464" s="21">
        <v>1</v>
      </c>
    </row>
    <row r="465" spans="1:30" x14ac:dyDescent="0.3">
      <c r="A465" s="18" t="str">
        <f t="shared" ref="A465:B465" si="479">IF(AND(ISNUMBER(SEARCH("Yes",C465)),ISNUMBER(SEARCH("Yes",E465)),ISNUMBER(SEARCH("Yes",G465)),ISNUMBER(SEARCH("Yes",I465))),"Yes","No")</f>
        <v>No</v>
      </c>
      <c r="B465" s="18" t="str">
        <f t="shared" si="479"/>
        <v>No</v>
      </c>
      <c r="C465" s="15" t="str">
        <f t="shared" si="264"/>
        <v>No</v>
      </c>
      <c r="D465" s="18" t="str">
        <f t="shared" si="265"/>
        <v>No</v>
      </c>
      <c r="E465" s="18" t="str">
        <f t="shared" si="266"/>
        <v>No</v>
      </c>
      <c r="F465" s="18" t="str">
        <f t="shared" si="267"/>
        <v>No</v>
      </c>
      <c r="G465" s="18" t="str">
        <f t="shared" si="268"/>
        <v>No</v>
      </c>
      <c r="H465" s="18" t="str">
        <f t="shared" si="269"/>
        <v>No</v>
      </c>
      <c r="I465" s="18" t="str">
        <f t="shared" si="270"/>
        <v>Yes</v>
      </c>
      <c r="J465" s="18" t="str">
        <f t="shared" si="271"/>
        <v>Yes</v>
      </c>
      <c r="K465" s="21">
        <v>463</v>
      </c>
      <c r="L465" s="5" t="s">
        <v>1205</v>
      </c>
      <c r="M465" s="5" t="s">
        <v>1206</v>
      </c>
      <c r="N465" s="5" t="s">
        <v>2307</v>
      </c>
      <c r="O465" s="5" t="s">
        <v>152</v>
      </c>
      <c r="P465" s="5" t="s">
        <v>2350</v>
      </c>
      <c r="Q465" s="34" t="s">
        <v>4053</v>
      </c>
      <c r="R465" s="21">
        <v>1</v>
      </c>
      <c r="S465" s="35"/>
      <c r="T465" s="35"/>
      <c r="U465" s="35"/>
      <c r="V465" s="35"/>
      <c r="W465" s="35"/>
      <c r="X465" s="35"/>
      <c r="Y465" s="35"/>
      <c r="Z465" s="35"/>
      <c r="AA465" s="5" t="s">
        <v>2310</v>
      </c>
      <c r="AB465" s="5" t="s">
        <v>4054</v>
      </c>
      <c r="AC465" s="34" t="s">
        <v>7286</v>
      </c>
      <c r="AD465" s="21">
        <v>1</v>
      </c>
    </row>
    <row r="466" spans="1:30" x14ac:dyDescent="0.3">
      <c r="A466" s="18" t="str">
        <f t="shared" ref="A466:B466" si="480">IF(AND(ISNUMBER(SEARCH("Yes",C466)),ISNUMBER(SEARCH("Yes",E466)),ISNUMBER(SEARCH("Yes",G466)),ISNUMBER(SEARCH("Yes",I466))),"Yes","No")</f>
        <v>No</v>
      </c>
      <c r="B466" s="18" t="str">
        <f t="shared" si="480"/>
        <v>No</v>
      </c>
      <c r="C466" s="15" t="str">
        <f t="shared" si="264"/>
        <v>No</v>
      </c>
      <c r="D466" s="18" t="str">
        <f t="shared" si="265"/>
        <v>No</v>
      </c>
      <c r="E466" s="18" t="str">
        <f t="shared" si="266"/>
        <v>No</v>
      </c>
      <c r="F466" s="18" t="str">
        <f t="shared" si="267"/>
        <v>No</v>
      </c>
      <c r="G466" s="18" t="str">
        <f t="shared" si="268"/>
        <v>No</v>
      </c>
      <c r="H466" s="18" t="str">
        <f t="shared" si="269"/>
        <v>No</v>
      </c>
      <c r="I466" s="18" t="str">
        <f t="shared" si="270"/>
        <v>Yes</v>
      </c>
      <c r="J466" s="18" t="str">
        <f t="shared" si="271"/>
        <v>Yes</v>
      </c>
      <c r="K466" s="21">
        <v>464</v>
      </c>
      <c r="L466" s="5" t="s">
        <v>1207</v>
      </c>
      <c r="M466" s="5" t="s">
        <v>1208</v>
      </c>
      <c r="N466" s="5" t="s">
        <v>2307</v>
      </c>
      <c r="O466" s="5" t="s">
        <v>152</v>
      </c>
      <c r="P466" s="5" t="s">
        <v>2346</v>
      </c>
      <c r="Q466" s="34" t="s">
        <v>7287</v>
      </c>
      <c r="R466" s="21">
        <v>1</v>
      </c>
      <c r="S466" s="35"/>
      <c r="T466" s="35"/>
      <c r="U466" s="35"/>
      <c r="V466" s="35"/>
      <c r="W466" s="35"/>
      <c r="X466" s="35"/>
      <c r="Y466" s="35"/>
      <c r="Z466" s="35"/>
      <c r="AA466" s="5" t="s">
        <v>2310</v>
      </c>
      <c r="AB466" s="5" t="s">
        <v>7288</v>
      </c>
      <c r="AC466" s="34" t="s">
        <v>7289</v>
      </c>
      <c r="AD466" s="21">
        <v>1</v>
      </c>
    </row>
    <row r="467" spans="1:30" x14ac:dyDescent="0.3">
      <c r="A467" s="18" t="str">
        <f t="shared" ref="A467:B467" si="481">IF(AND(ISNUMBER(SEARCH("Yes",C467)),ISNUMBER(SEARCH("Yes",E467)),ISNUMBER(SEARCH("Yes",G467)),ISNUMBER(SEARCH("Yes",I467))),"Yes","No")</f>
        <v>No</v>
      </c>
      <c r="B467" s="18" t="str">
        <f t="shared" si="481"/>
        <v>No</v>
      </c>
      <c r="C467" s="15" t="str">
        <f t="shared" si="264"/>
        <v>No</v>
      </c>
      <c r="D467" s="18" t="str">
        <f t="shared" si="265"/>
        <v>No</v>
      </c>
      <c r="E467" s="18" t="str">
        <f t="shared" si="266"/>
        <v>No</v>
      </c>
      <c r="F467" s="18" t="str">
        <f t="shared" si="267"/>
        <v>No</v>
      </c>
      <c r="G467" s="18" t="str">
        <f t="shared" si="268"/>
        <v>No</v>
      </c>
      <c r="H467" s="18" t="str">
        <f t="shared" si="269"/>
        <v>No</v>
      </c>
      <c r="I467" s="18" t="str">
        <f t="shared" si="270"/>
        <v>Yes</v>
      </c>
      <c r="J467" s="18" t="str">
        <f t="shared" si="271"/>
        <v>Yes</v>
      </c>
      <c r="K467" s="21">
        <v>465</v>
      </c>
      <c r="L467" s="5" t="s">
        <v>1209</v>
      </c>
      <c r="M467" s="5" t="s">
        <v>1210</v>
      </c>
      <c r="N467" s="5" t="s">
        <v>2307</v>
      </c>
      <c r="O467" s="5" t="s">
        <v>152</v>
      </c>
      <c r="P467" s="5" t="s">
        <v>2392</v>
      </c>
      <c r="Q467" s="34" t="s">
        <v>7290</v>
      </c>
      <c r="R467" s="21">
        <v>1</v>
      </c>
      <c r="S467" s="35"/>
      <c r="T467" s="35"/>
      <c r="U467" s="35"/>
      <c r="V467" s="35"/>
      <c r="W467" s="35"/>
      <c r="X467" s="35"/>
      <c r="Y467" s="35"/>
      <c r="Z467" s="35"/>
      <c r="AA467" s="5" t="s">
        <v>2310</v>
      </c>
      <c r="AB467" s="5" t="s">
        <v>2709</v>
      </c>
      <c r="AC467" s="34" t="s">
        <v>2387</v>
      </c>
      <c r="AD467" s="21">
        <v>1</v>
      </c>
    </row>
    <row r="468" spans="1:30" x14ac:dyDescent="0.3">
      <c r="A468" s="18" t="str">
        <f t="shared" ref="A468:B468" si="482">IF(AND(ISNUMBER(SEARCH("Yes",C468)),ISNUMBER(SEARCH("Yes",E468)),ISNUMBER(SEARCH("Yes",G468)),ISNUMBER(SEARCH("Yes",I468))),"Yes","No")</f>
        <v>Yes</v>
      </c>
      <c r="B468" s="18" t="str">
        <f t="shared" si="482"/>
        <v>No</v>
      </c>
      <c r="C468" s="15" t="str">
        <f t="shared" si="264"/>
        <v>Yes</v>
      </c>
      <c r="D468" s="18" t="str">
        <f t="shared" si="265"/>
        <v>No</v>
      </c>
      <c r="E468" s="18" t="str">
        <f t="shared" si="266"/>
        <v>Yes</v>
      </c>
      <c r="F468" s="18" t="str">
        <f t="shared" si="267"/>
        <v>Yes</v>
      </c>
      <c r="G468" s="18" t="str">
        <f t="shared" si="268"/>
        <v>Yes</v>
      </c>
      <c r="H468" s="18" t="str">
        <f t="shared" si="269"/>
        <v>Yes</v>
      </c>
      <c r="I468" s="18" t="str">
        <f t="shared" si="270"/>
        <v>Yes</v>
      </c>
      <c r="J468" s="18" t="str">
        <f t="shared" si="271"/>
        <v>No</v>
      </c>
      <c r="K468" s="21">
        <v>466</v>
      </c>
      <c r="L468" s="5" t="s">
        <v>353</v>
      </c>
      <c r="M468" s="5" t="s">
        <v>354</v>
      </c>
      <c r="N468" s="5" t="s">
        <v>2307</v>
      </c>
      <c r="O468" s="5" t="s">
        <v>152</v>
      </c>
      <c r="P468" s="5" t="s">
        <v>2785</v>
      </c>
      <c r="Q468" s="34" t="s">
        <v>7291</v>
      </c>
      <c r="R468" s="21">
        <v>1</v>
      </c>
      <c r="S468" s="5" t="s">
        <v>2310</v>
      </c>
      <c r="T468" s="5" t="s">
        <v>7292</v>
      </c>
      <c r="U468" s="34" t="s">
        <v>4062</v>
      </c>
      <c r="V468" s="21">
        <v>1</v>
      </c>
      <c r="W468" s="5" t="s">
        <v>2310</v>
      </c>
      <c r="X468" s="5" t="s">
        <v>4063</v>
      </c>
      <c r="Y468" s="34" t="s">
        <v>7293</v>
      </c>
      <c r="Z468" s="21">
        <v>1</v>
      </c>
      <c r="AA468" s="5" t="s">
        <v>152</v>
      </c>
      <c r="AB468" s="5" t="s">
        <v>3069</v>
      </c>
      <c r="AC468" s="34" t="s">
        <v>7294</v>
      </c>
      <c r="AD468" s="21">
        <v>1</v>
      </c>
    </row>
    <row r="469" spans="1:30" x14ac:dyDescent="0.3">
      <c r="A469" s="18" t="str">
        <f t="shared" ref="A469:B469" si="483">IF(AND(ISNUMBER(SEARCH("Yes",C469)),ISNUMBER(SEARCH("Yes",E469)),ISNUMBER(SEARCH("Yes",G469)),ISNUMBER(SEARCH("Yes",I469))),"Yes","No")</f>
        <v>Yes</v>
      </c>
      <c r="B469" s="18" t="str">
        <f t="shared" si="483"/>
        <v>Yes</v>
      </c>
      <c r="C469" s="15" t="str">
        <f t="shared" si="264"/>
        <v>Yes</v>
      </c>
      <c r="D469" s="18" t="str">
        <f t="shared" si="265"/>
        <v>Yes</v>
      </c>
      <c r="E469" s="18" t="str">
        <f t="shared" si="266"/>
        <v>Yes</v>
      </c>
      <c r="F469" s="18" t="str">
        <f t="shared" si="267"/>
        <v>Yes</v>
      </c>
      <c r="G469" s="18" t="str">
        <f t="shared" si="268"/>
        <v>Yes</v>
      </c>
      <c r="H469" s="18" t="str">
        <f t="shared" si="269"/>
        <v>Yes</v>
      </c>
      <c r="I469" s="18" t="str">
        <f t="shared" si="270"/>
        <v>Yes</v>
      </c>
      <c r="J469" s="18" t="str">
        <f t="shared" si="271"/>
        <v>Yes</v>
      </c>
      <c r="K469" s="21">
        <v>467</v>
      </c>
      <c r="L469" s="5" t="s">
        <v>88</v>
      </c>
      <c r="M469" s="5" t="s">
        <v>89</v>
      </c>
      <c r="N469" s="5" t="s">
        <v>2307</v>
      </c>
      <c r="O469" s="5" t="s">
        <v>24</v>
      </c>
      <c r="P469" s="5" t="s">
        <v>2808</v>
      </c>
      <c r="Q469" s="34" t="s">
        <v>7295</v>
      </c>
      <c r="R469" s="21">
        <v>1</v>
      </c>
      <c r="S469" s="5" t="s">
        <v>24</v>
      </c>
      <c r="T469" s="5" t="s">
        <v>7296</v>
      </c>
      <c r="U469" s="34" t="s">
        <v>7297</v>
      </c>
      <c r="V469" s="21">
        <v>1</v>
      </c>
      <c r="W469" s="5" t="s">
        <v>24</v>
      </c>
      <c r="X469" s="5" t="s">
        <v>7298</v>
      </c>
      <c r="Y469" s="34" t="s">
        <v>7299</v>
      </c>
      <c r="Z469" s="21">
        <v>1</v>
      </c>
      <c r="AA469" s="5" t="s">
        <v>2310</v>
      </c>
      <c r="AB469" s="5" t="s">
        <v>4073</v>
      </c>
      <c r="AC469" s="34" t="s">
        <v>4074</v>
      </c>
      <c r="AD469" s="21">
        <v>1</v>
      </c>
    </row>
    <row r="470" spans="1:30" x14ac:dyDescent="0.3">
      <c r="A470" s="18" t="str">
        <f t="shared" ref="A470:B470" si="484">IF(AND(ISNUMBER(SEARCH("Yes",C470)),ISNUMBER(SEARCH("Yes",E470)),ISNUMBER(SEARCH("Yes",G470)),ISNUMBER(SEARCH("Yes",I470))),"Yes","No")</f>
        <v>No</v>
      </c>
      <c r="B470" s="18" t="str">
        <f t="shared" si="484"/>
        <v>No</v>
      </c>
      <c r="C470" s="15" t="str">
        <f t="shared" si="264"/>
        <v>No</v>
      </c>
      <c r="D470" s="18" t="str">
        <f t="shared" si="265"/>
        <v>No</v>
      </c>
      <c r="E470" s="18" t="str">
        <f t="shared" si="266"/>
        <v>No</v>
      </c>
      <c r="F470" s="18" t="str">
        <f t="shared" si="267"/>
        <v>No</v>
      </c>
      <c r="G470" s="18" t="str">
        <f t="shared" si="268"/>
        <v>No</v>
      </c>
      <c r="H470" s="18" t="str">
        <f t="shared" si="269"/>
        <v>No</v>
      </c>
      <c r="I470" s="18" t="str">
        <f t="shared" si="270"/>
        <v>Yes</v>
      </c>
      <c r="J470" s="18" t="str">
        <f t="shared" si="271"/>
        <v>Yes</v>
      </c>
      <c r="K470" s="21">
        <v>468</v>
      </c>
      <c r="L470" s="5" t="s">
        <v>1211</v>
      </c>
      <c r="M470" s="5" t="s">
        <v>1212</v>
      </c>
      <c r="N470" s="5" t="s">
        <v>2307</v>
      </c>
      <c r="O470" s="5" t="s">
        <v>152</v>
      </c>
      <c r="P470" s="5" t="s">
        <v>3981</v>
      </c>
      <c r="Q470" s="34" t="s">
        <v>4075</v>
      </c>
      <c r="R470" s="21">
        <v>1</v>
      </c>
      <c r="S470" s="35"/>
      <c r="T470" s="35"/>
      <c r="U470" s="35"/>
      <c r="V470" s="35"/>
      <c r="W470" s="35"/>
      <c r="X470" s="35"/>
      <c r="Y470" s="35"/>
      <c r="Z470" s="35"/>
      <c r="AA470" s="5" t="s">
        <v>2310</v>
      </c>
      <c r="AB470" s="5" t="s">
        <v>7300</v>
      </c>
      <c r="AC470" s="34" t="s">
        <v>7301</v>
      </c>
      <c r="AD470" s="21">
        <v>1</v>
      </c>
    </row>
    <row r="471" spans="1:30" x14ac:dyDescent="0.3">
      <c r="A471" s="18" t="str">
        <f t="shared" ref="A471:B471" si="485">IF(AND(ISNUMBER(SEARCH("Yes",C471)),ISNUMBER(SEARCH("Yes",E471)),ISNUMBER(SEARCH("Yes",G471)),ISNUMBER(SEARCH("Yes",I471))),"Yes","No")</f>
        <v>No</v>
      </c>
      <c r="B471" s="18" t="str">
        <f t="shared" si="485"/>
        <v>No</v>
      </c>
      <c r="C471" s="15" t="str">
        <f t="shared" si="264"/>
        <v>No</v>
      </c>
      <c r="D471" s="18" t="str">
        <f t="shared" si="265"/>
        <v>No</v>
      </c>
      <c r="E471" s="18" t="str">
        <f t="shared" si="266"/>
        <v>No</v>
      </c>
      <c r="F471" s="18" t="str">
        <f t="shared" si="267"/>
        <v>No</v>
      </c>
      <c r="G471" s="18" t="str">
        <f t="shared" si="268"/>
        <v>No</v>
      </c>
      <c r="H471" s="18" t="str">
        <f t="shared" si="269"/>
        <v>No</v>
      </c>
      <c r="I471" s="18" t="str">
        <f t="shared" si="270"/>
        <v>Yes</v>
      </c>
      <c r="J471" s="18" t="str">
        <f t="shared" si="271"/>
        <v>Yes</v>
      </c>
      <c r="K471" s="21">
        <v>469</v>
      </c>
      <c r="L471" s="5" t="s">
        <v>1213</v>
      </c>
      <c r="M471" s="5" t="s">
        <v>1214</v>
      </c>
      <c r="N471" s="5" t="s">
        <v>2307</v>
      </c>
      <c r="O471" s="5" t="s">
        <v>152</v>
      </c>
      <c r="P471" s="5" t="s">
        <v>3226</v>
      </c>
      <c r="Q471" s="34" t="s">
        <v>7302</v>
      </c>
      <c r="R471" s="21">
        <v>1</v>
      </c>
      <c r="S471" s="35"/>
      <c r="T471" s="35"/>
      <c r="U471" s="35"/>
      <c r="V471" s="35"/>
      <c r="W471" s="35"/>
      <c r="X471" s="35"/>
      <c r="Y471" s="35"/>
      <c r="Z471" s="35"/>
      <c r="AA471" s="5" t="s">
        <v>2310</v>
      </c>
      <c r="AB471" s="5" t="s">
        <v>7303</v>
      </c>
      <c r="AC471" s="34" t="s">
        <v>7304</v>
      </c>
      <c r="AD471" s="21">
        <v>1</v>
      </c>
    </row>
    <row r="472" spans="1:30" x14ac:dyDescent="0.3">
      <c r="A472" s="18" t="str">
        <f t="shared" ref="A472:B472" si="486">IF(AND(ISNUMBER(SEARCH("Yes",C472)),ISNUMBER(SEARCH("Yes",E472)),ISNUMBER(SEARCH("Yes",G472)),ISNUMBER(SEARCH("Yes",I472))),"Yes","No")</f>
        <v>No</v>
      </c>
      <c r="B472" s="18" t="str">
        <f t="shared" si="486"/>
        <v>No</v>
      </c>
      <c r="C472" s="15" t="str">
        <f t="shared" si="264"/>
        <v>No</v>
      </c>
      <c r="D472" s="18" t="str">
        <f t="shared" si="265"/>
        <v>No</v>
      </c>
      <c r="E472" s="18" t="str">
        <f t="shared" si="266"/>
        <v>No</v>
      </c>
      <c r="F472" s="18" t="str">
        <f t="shared" si="267"/>
        <v>No</v>
      </c>
      <c r="G472" s="18" t="str">
        <f t="shared" si="268"/>
        <v>No</v>
      </c>
      <c r="H472" s="18" t="str">
        <f t="shared" si="269"/>
        <v>No</v>
      </c>
      <c r="I472" s="18" t="str">
        <f t="shared" si="270"/>
        <v>Yes</v>
      </c>
      <c r="J472" s="18" t="str">
        <f t="shared" si="271"/>
        <v>Yes</v>
      </c>
      <c r="K472" s="21">
        <v>470</v>
      </c>
      <c r="L472" s="5" t="s">
        <v>1215</v>
      </c>
      <c r="M472" s="5" t="s">
        <v>1216</v>
      </c>
      <c r="N472" s="5" t="s">
        <v>2307</v>
      </c>
      <c r="O472" s="5" t="s">
        <v>152</v>
      </c>
      <c r="P472" s="5" t="s">
        <v>2431</v>
      </c>
      <c r="Q472" s="34" t="s">
        <v>4080</v>
      </c>
      <c r="R472" s="21">
        <v>1</v>
      </c>
      <c r="S472" s="35"/>
      <c r="T472" s="35"/>
      <c r="U472" s="35"/>
      <c r="V472" s="35"/>
      <c r="W472" s="35"/>
      <c r="X472" s="35"/>
      <c r="Y472" s="35"/>
      <c r="Z472" s="35"/>
      <c r="AA472" s="5" t="s">
        <v>2310</v>
      </c>
      <c r="AB472" s="5" t="s">
        <v>2422</v>
      </c>
      <c r="AC472" s="34" t="s">
        <v>7305</v>
      </c>
      <c r="AD472" s="21">
        <v>1</v>
      </c>
    </row>
    <row r="473" spans="1:30" x14ac:dyDescent="0.3">
      <c r="A473" s="18" t="str">
        <f t="shared" ref="A473:B473" si="487">IF(AND(ISNUMBER(SEARCH("Yes",C473)),ISNUMBER(SEARCH("Yes",E473)),ISNUMBER(SEARCH("Yes",G473)),ISNUMBER(SEARCH("Yes",I473))),"Yes","No")</f>
        <v>No</v>
      </c>
      <c r="B473" s="18" t="str">
        <f t="shared" si="487"/>
        <v>No</v>
      </c>
      <c r="C473" s="15" t="str">
        <f t="shared" si="264"/>
        <v>No</v>
      </c>
      <c r="D473" s="18" t="str">
        <f t="shared" si="265"/>
        <v>No</v>
      </c>
      <c r="E473" s="18" t="str">
        <f t="shared" si="266"/>
        <v>No</v>
      </c>
      <c r="F473" s="18" t="str">
        <f t="shared" si="267"/>
        <v>No</v>
      </c>
      <c r="G473" s="18" t="str">
        <f t="shared" si="268"/>
        <v>No</v>
      </c>
      <c r="H473" s="18" t="str">
        <f t="shared" si="269"/>
        <v>No</v>
      </c>
      <c r="I473" s="18" t="str">
        <f t="shared" si="270"/>
        <v>Yes</v>
      </c>
      <c r="J473" s="18" t="str">
        <f t="shared" si="271"/>
        <v>No</v>
      </c>
      <c r="K473" s="21">
        <v>471</v>
      </c>
      <c r="L473" s="5" t="s">
        <v>1217</v>
      </c>
      <c r="M473" s="5" t="s">
        <v>1218</v>
      </c>
      <c r="N473" s="5" t="s">
        <v>2307</v>
      </c>
      <c r="O473" s="5" t="s">
        <v>152</v>
      </c>
      <c r="P473" s="5" t="s">
        <v>7306</v>
      </c>
      <c r="Q473" s="34" t="s">
        <v>7307</v>
      </c>
      <c r="R473" s="21">
        <v>1</v>
      </c>
      <c r="S473" s="35"/>
      <c r="T473" s="35"/>
      <c r="U473" s="35"/>
      <c r="V473" s="35"/>
      <c r="W473" s="35"/>
      <c r="X473" s="35"/>
      <c r="Y473" s="35"/>
      <c r="Z473" s="35"/>
      <c r="AA473" s="5" t="s">
        <v>152</v>
      </c>
      <c r="AB473" s="5" t="s">
        <v>2931</v>
      </c>
      <c r="AC473" s="34" t="s">
        <v>3241</v>
      </c>
      <c r="AD473" s="21">
        <v>1</v>
      </c>
    </row>
    <row r="474" spans="1:30" x14ac:dyDescent="0.3">
      <c r="A474" s="18" t="str">
        <f t="shared" ref="A474:B474" si="488">IF(AND(ISNUMBER(SEARCH("Yes",C474)),ISNUMBER(SEARCH("Yes",E474)),ISNUMBER(SEARCH("Yes",G474)),ISNUMBER(SEARCH("Yes",I474))),"Yes","No")</f>
        <v>No</v>
      </c>
      <c r="B474" s="18" t="str">
        <f t="shared" si="488"/>
        <v>No</v>
      </c>
      <c r="C474" s="15" t="str">
        <f t="shared" si="264"/>
        <v>No</v>
      </c>
      <c r="D474" s="18" t="str">
        <f t="shared" si="265"/>
        <v>No</v>
      </c>
      <c r="E474" s="18" t="str">
        <f t="shared" si="266"/>
        <v>No</v>
      </c>
      <c r="F474" s="18" t="str">
        <f t="shared" si="267"/>
        <v>No</v>
      </c>
      <c r="G474" s="18" t="str">
        <f t="shared" si="268"/>
        <v>No</v>
      </c>
      <c r="H474" s="18" t="str">
        <f t="shared" si="269"/>
        <v>No</v>
      </c>
      <c r="I474" s="18" t="str">
        <f t="shared" si="270"/>
        <v>Yes</v>
      </c>
      <c r="J474" s="18" t="str">
        <f t="shared" si="271"/>
        <v>Yes</v>
      </c>
      <c r="K474" s="21">
        <v>472</v>
      </c>
      <c r="L474" s="5" t="s">
        <v>1219</v>
      </c>
      <c r="M474" s="5" t="s">
        <v>1220</v>
      </c>
      <c r="N474" s="5" t="s">
        <v>2307</v>
      </c>
      <c r="O474" s="5" t="s">
        <v>152</v>
      </c>
      <c r="P474" s="5" t="s">
        <v>2449</v>
      </c>
      <c r="Q474" s="34" t="s">
        <v>7308</v>
      </c>
      <c r="R474" s="21">
        <v>1</v>
      </c>
      <c r="S474" s="35"/>
      <c r="T474" s="35"/>
      <c r="U474" s="35"/>
      <c r="V474" s="35"/>
      <c r="W474" s="35"/>
      <c r="X474" s="35"/>
      <c r="Y474" s="35"/>
      <c r="Z474" s="35"/>
      <c r="AA474" s="5" t="s">
        <v>2310</v>
      </c>
      <c r="AB474" s="5" t="s">
        <v>2323</v>
      </c>
      <c r="AC474" s="34" t="s">
        <v>2324</v>
      </c>
      <c r="AD474" s="21">
        <v>1</v>
      </c>
    </row>
    <row r="475" spans="1:30" x14ac:dyDescent="0.3">
      <c r="A475" s="18" t="str">
        <f t="shared" ref="A475:B475" si="489">IF(AND(ISNUMBER(SEARCH("Yes",C475)),ISNUMBER(SEARCH("Yes",E475)),ISNUMBER(SEARCH("Yes",G475)),ISNUMBER(SEARCH("Yes",I475))),"Yes","No")</f>
        <v>No</v>
      </c>
      <c r="B475" s="18" t="str">
        <f t="shared" si="489"/>
        <v>No</v>
      </c>
      <c r="C475" s="15" t="str">
        <f t="shared" si="264"/>
        <v>No</v>
      </c>
      <c r="D475" s="18" t="str">
        <f t="shared" si="265"/>
        <v>No</v>
      </c>
      <c r="E475" s="18" t="str">
        <f t="shared" si="266"/>
        <v>No</v>
      </c>
      <c r="F475" s="18" t="str">
        <f t="shared" si="267"/>
        <v>No</v>
      </c>
      <c r="G475" s="18" t="str">
        <f t="shared" si="268"/>
        <v>No</v>
      </c>
      <c r="H475" s="18" t="str">
        <f t="shared" si="269"/>
        <v>No</v>
      </c>
      <c r="I475" s="18" t="str">
        <f t="shared" si="270"/>
        <v>Yes</v>
      </c>
      <c r="J475" s="18" t="str">
        <f t="shared" si="271"/>
        <v>Yes</v>
      </c>
      <c r="K475" s="21">
        <v>473</v>
      </c>
      <c r="L475" s="5" t="s">
        <v>1221</v>
      </c>
      <c r="M475" s="5" t="s">
        <v>1222</v>
      </c>
      <c r="N475" s="5" t="s">
        <v>2307</v>
      </c>
      <c r="O475" s="5" t="s">
        <v>152</v>
      </c>
      <c r="P475" s="5" t="s">
        <v>6885</v>
      </c>
      <c r="Q475" s="34" t="s">
        <v>4087</v>
      </c>
      <c r="R475" s="21">
        <v>1</v>
      </c>
      <c r="S475" s="35"/>
      <c r="T475" s="35"/>
      <c r="U475" s="35"/>
      <c r="V475" s="35"/>
      <c r="W475" s="35"/>
      <c r="X475" s="35"/>
      <c r="Y475" s="35"/>
      <c r="Z475" s="35"/>
      <c r="AA475" s="5" t="s">
        <v>2310</v>
      </c>
      <c r="AB475" s="5" t="s">
        <v>7309</v>
      </c>
      <c r="AC475" s="34" t="s">
        <v>7310</v>
      </c>
      <c r="AD475" s="21">
        <v>1</v>
      </c>
    </row>
    <row r="476" spans="1:30" x14ac:dyDescent="0.3">
      <c r="A476" s="18" t="str">
        <f t="shared" ref="A476:B476" si="490">IF(AND(ISNUMBER(SEARCH("Yes",C476)),ISNUMBER(SEARCH("Yes",E476)),ISNUMBER(SEARCH("Yes",G476)),ISNUMBER(SEARCH("Yes",I476))),"Yes","No")</f>
        <v>No</v>
      </c>
      <c r="B476" s="18" t="str">
        <f t="shared" si="490"/>
        <v>No</v>
      </c>
      <c r="C476" s="15" t="str">
        <f t="shared" si="264"/>
        <v>No</v>
      </c>
      <c r="D476" s="18" t="str">
        <f t="shared" si="265"/>
        <v>No</v>
      </c>
      <c r="E476" s="18" t="str">
        <f t="shared" si="266"/>
        <v>No</v>
      </c>
      <c r="F476" s="18" t="str">
        <f t="shared" si="267"/>
        <v>No</v>
      </c>
      <c r="G476" s="18" t="str">
        <f t="shared" si="268"/>
        <v>No</v>
      </c>
      <c r="H476" s="18" t="str">
        <f t="shared" si="269"/>
        <v>No</v>
      </c>
      <c r="I476" s="18" t="str">
        <f t="shared" si="270"/>
        <v>Yes</v>
      </c>
      <c r="J476" s="18" t="str">
        <f t="shared" si="271"/>
        <v>Yes</v>
      </c>
      <c r="K476" s="21">
        <v>474</v>
      </c>
      <c r="L476" s="5" t="s">
        <v>1223</v>
      </c>
      <c r="M476" s="5" t="s">
        <v>1224</v>
      </c>
      <c r="N476" s="5" t="s">
        <v>2307</v>
      </c>
      <c r="O476" s="5" t="s">
        <v>152</v>
      </c>
      <c r="P476" s="5" t="s">
        <v>2537</v>
      </c>
      <c r="Q476" s="34" t="s">
        <v>2799</v>
      </c>
      <c r="R476" s="21">
        <v>1</v>
      </c>
      <c r="S476" s="35"/>
      <c r="T476" s="35"/>
      <c r="U476" s="35"/>
      <c r="V476" s="35"/>
      <c r="W476" s="35"/>
      <c r="X476" s="35"/>
      <c r="Y476" s="35"/>
      <c r="Z476" s="35"/>
      <c r="AA476" s="5" t="s">
        <v>2310</v>
      </c>
      <c r="AB476" s="5" t="s">
        <v>7311</v>
      </c>
      <c r="AC476" s="34" t="s">
        <v>7312</v>
      </c>
      <c r="AD476" s="21">
        <v>1</v>
      </c>
    </row>
    <row r="477" spans="1:30" x14ac:dyDescent="0.3">
      <c r="A477" s="18" t="str">
        <f t="shared" ref="A477:B477" si="491">IF(AND(ISNUMBER(SEARCH("Yes",C477)),ISNUMBER(SEARCH("Yes",E477)),ISNUMBER(SEARCH("Yes",G477)),ISNUMBER(SEARCH("Yes",I477))),"Yes","No")</f>
        <v>No</v>
      </c>
      <c r="B477" s="18" t="str">
        <f t="shared" si="491"/>
        <v>No</v>
      </c>
      <c r="C477" s="15" t="str">
        <f t="shared" si="264"/>
        <v>No</v>
      </c>
      <c r="D477" s="18" t="str">
        <f t="shared" si="265"/>
        <v>No</v>
      </c>
      <c r="E477" s="18" t="str">
        <f t="shared" si="266"/>
        <v>No</v>
      </c>
      <c r="F477" s="18" t="str">
        <f t="shared" si="267"/>
        <v>No</v>
      </c>
      <c r="G477" s="18" t="str">
        <f t="shared" si="268"/>
        <v>No</v>
      </c>
      <c r="H477" s="18" t="str">
        <f t="shared" si="269"/>
        <v>No</v>
      </c>
      <c r="I477" s="18" t="str">
        <f t="shared" si="270"/>
        <v>Yes</v>
      </c>
      <c r="J477" s="18" t="str">
        <f t="shared" si="271"/>
        <v>Yes</v>
      </c>
      <c r="K477" s="21">
        <v>475</v>
      </c>
      <c r="L477" s="5" t="s">
        <v>1225</v>
      </c>
      <c r="M477" s="5" t="s">
        <v>1226</v>
      </c>
      <c r="N477" s="5" t="s">
        <v>2307</v>
      </c>
      <c r="O477" s="5" t="s">
        <v>152</v>
      </c>
      <c r="P477" s="5" t="s">
        <v>2431</v>
      </c>
      <c r="Q477" s="34" t="s">
        <v>7313</v>
      </c>
      <c r="R477" s="21">
        <v>1</v>
      </c>
      <c r="S477" s="35"/>
      <c r="T477" s="35"/>
      <c r="U477" s="35"/>
      <c r="V477" s="35"/>
      <c r="W477" s="35"/>
      <c r="X477" s="35"/>
      <c r="Y477" s="35"/>
      <c r="Z477" s="35"/>
      <c r="AA477" s="5" t="s">
        <v>2310</v>
      </c>
      <c r="AB477" s="5" t="s">
        <v>7314</v>
      </c>
      <c r="AC477" s="34" t="s">
        <v>7315</v>
      </c>
      <c r="AD477" s="21">
        <v>1</v>
      </c>
    </row>
    <row r="478" spans="1:30" x14ac:dyDescent="0.3">
      <c r="A478" s="18" t="str">
        <f t="shared" ref="A478:B478" si="492">IF(AND(ISNUMBER(SEARCH("Yes",C478)),ISNUMBER(SEARCH("Yes",E478)),ISNUMBER(SEARCH("Yes",G478)),ISNUMBER(SEARCH("Yes",I478))),"Yes","No")</f>
        <v>No</v>
      </c>
      <c r="B478" s="18" t="str">
        <f t="shared" si="492"/>
        <v>No</v>
      </c>
      <c r="C478" s="15" t="str">
        <f t="shared" si="264"/>
        <v>No</v>
      </c>
      <c r="D478" s="18" t="str">
        <f t="shared" si="265"/>
        <v>No</v>
      </c>
      <c r="E478" s="18" t="str">
        <f t="shared" si="266"/>
        <v>No</v>
      </c>
      <c r="F478" s="18" t="str">
        <f t="shared" si="267"/>
        <v>No</v>
      </c>
      <c r="G478" s="18" t="str">
        <f t="shared" si="268"/>
        <v>No</v>
      </c>
      <c r="H478" s="18" t="str">
        <f t="shared" si="269"/>
        <v>No</v>
      </c>
      <c r="I478" s="18" t="str">
        <f t="shared" si="270"/>
        <v>Yes</v>
      </c>
      <c r="J478" s="18" t="str">
        <f t="shared" si="271"/>
        <v>Yes</v>
      </c>
      <c r="K478" s="21">
        <v>476</v>
      </c>
      <c r="L478" s="5" t="s">
        <v>1227</v>
      </c>
      <c r="M478" s="5" t="s">
        <v>1228</v>
      </c>
      <c r="N478" s="5" t="s">
        <v>2307</v>
      </c>
      <c r="O478" s="5" t="s">
        <v>152</v>
      </c>
      <c r="P478" s="5" t="s">
        <v>2392</v>
      </c>
      <c r="Q478" s="34" t="s">
        <v>4516</v>
      </c>
      <c r="R478" s="21">
        <v>1</v>
      </c>
      <c r="S478" s="35"/>
      <c r="T478" s="35"/>
      <c r="U478" s="35"/>
      <c r="V478" s="35"/>
      <c r="W478" s="35"/>
      <c r="X478" s="35"/>
      <c r="Y478" s="35"/>
      <c r="Z478" s="35"/>
      <c r="AA478" s="5" t="s">
        <v>24</v>
      </c>
      <c r="AB478" s="5" t="s">
        <v>7316</v>
      </c>
      <c r="AC478" s="34" t="s">
        <v>7317</v>
      </c>
      <c r="AD478" s="21">
        <v>1</v>
      </c>
    </row>
    <row r="479" spans="1:30" x14ac:dyDescent="0.3">
      <c r="A479" s="18" t="str">
        <f t="shared" ref="A479:B479" si="493">IF(AND(ISNUMBER(SEARCH("Yes",C479)),ISNUMBER(SEARCH("Yes",E479)),ISNUMBER(SEARCH("Yes",G479)),ISNUMBER(SEARCH("Yes",I479))),"Yes","No")</f>
        <v>No</v>
      </c>
      <c r="B479" s="18" t="str">
        <f t="shared" si="493"/>
        <v>No</v>
      </c>
      <c r="C479" s="15" t="str">
        <f t="shared" si="264"/>
        <v>No</v>
      </c>
      <c r="D479" s="18" t="str">
        <f t="shared" si="265"/>
        <v>No</v>
      </c>
      <c r="E479" s="18" t="str">
        <f t="shared" si="266"/>
        <v>No</v>
      </c>
      <c r="F479" s="18" t="str">
        <f t="shared" si="267"/>
        <v>No</v>
      </c>
      <c r="G479" s="18" t="str">
        <f t="shared" si="268"/>
        <v>No</v>
      </c>
      <c r="H479" s="18" t="str">
        <f t="shared" si="269"/>
        <v>No</v>
      </c>
      <c r="I479" s="18" t="str">
        <f t="shared" si="270"/>
        <v>Yes</v>
      </c>
      <c r="J479" s="18" t="str">
        <f t="shared" si="271"/>
        <v>Yes</v>
      </c>
      <c r="K479" s="21">
        <v>477</v>
      </c>
      <c r="L479" s="5" t="s">
        <v>1229</v>
      </c>
      <c r="M479" s="5" t="s">
        <v>1230</v>
      </c>
      <c r="N479" s="5" t="s">
        <v>2307</v>
      </c>
      <c r="O479" s="5" t="s">
        <v>152</v>
      </c>
      <c r="P479" s="5" t="s">
        <v>7318</v>
      </c>
      <c r="Q479" s="34" t="s">
        <v>7319</v>
      </c>
      <c r="R479" s="21">
        <v>1</v>
      </c>
      <c r="S479" s="35"/>
      <c r="T479" s="35"/>
      <c r="U479" s="35"/>
      <c r="V479" s="35"/>
      <c r="W479" s="35"/>
      <c r="X479" s="35"/>
      <c r="Y479" s="35"/>
      <c r="Z479" s="35"/>
      <c r="AA479" s="5" t="s">
        <v>2310</v>
      </c>
      <c r="AB479" s="5" t="s">
        <v>7320</v>
      </c>
      <c r="AC479" s="34" t="s">
        <v>7321</v>
      </c>
      <c r="AD479" s="21">
        <v>1</v>
      </c>
    </row>
    <row r="480" spans="1:30" x14ac:dyDescent="0.3">
      <c r="A480" s="18" t="str">
        <f t="shared" ref="A480:B480" si="494">IF(AND(ISNUMBER(SEARCH("Yes",C480)),ISNUMBER(SEARCH("Yes",E480)),ISNUMBER(SEARCH("Yes",G480)),ISNUMBER(SEARCH("Yes",I480))),"Yes","No")</f>
        <v>No</v>
      </c>
      <c r="B480" s="18" t="str">
        <f t="shared" si="494"/>
        <v>No</v>
      </c>
      <c r="C480" s="15" t="str">
        <f t="shared" si="264"/>
        <v>No</v>
      </c>
      <c r="D480" s="18" t="str">
        <f t="shared" si="265"/>
        <v>No</v>
      </c>
      <c r="E480" s="18" t="str">
        <f t="shared" si="266"/>
        <v>No</v>
      </c>
      <c r="F480" s="18" t="str">
        <f t="shared" si="267"/>
        <v>No</v>
      </c>
      <c r="G480" s="18" t="str">
        <f t="shared" si="268"/>
        <v>No</v>
      </c>
      <c r="H480" s="18" t="str">
        <f t="shared" si="269"/>
        <v>No</v>
      </c>
      <c r="I480" s="18" t="str">
        <f t="shared" si="270"/>
        <v>Yes</v>
      </c>
      <c r="J480" s="18" t="str">
        <f t="shared" si="271"/>
        <v>Yes</v>
      </c>
      <c r="K480" s="21">
        <v>478</v>
      </c>
      <c r="L480" s="5" t="s">
        <v>1231</v>
      </c>
      <c r="M480" s="5" t="s">
        <v>1232</v>
      </c>
      <c r="N480" s="5" t="s">
        <v>2307</v>
      </c>
      <c r="O480" s="5" t="s">
        <v>152</v>
      </c>
      <c r="P480" s="5" t="s">
        <v>7322</v>
      </c>
      <c r="Q480" s="34" t="s">
        <v>7323</v>
      </c>
      <c r="R480" s="21">
        <v>1</v>
      </c>
      <c r="S480" s="35"/>
      <c r="T480" s="35"/>
      <c r="U480" s="35"/>
      <c r="V480" s="35"/>
      <c r="W480" s="35"/>
      <c r="X480" s="35"/>
      <c r="Y480" s="35"/>
      <c r="Z480" s="35"/>
      <c r="AA480" s="5" t="s">
        <v>2310</v>
      </c>
      <c r="AB480" s="5" t="s">
        <v>4102</v>
      </c>
      <c r="AC480" s="34" t="s">
        <v>7324</v>
      </c>
      <c r="AD480" s="21">
        <v>1</v>
      </c>
    </row>
    <row r="481" spans="1:30" x14ac:dyDescent="0.3">
      <c r="A481" s="18" t="str">
        <f t="shared" ref="A481:B481" si="495">IF(AND(ISNUMBER(SEARCH("Yes",C481)),ISNUMBER(SEARCH("Yes",E481)),ISNUMBER(SEARCH("Yes",G481)),ISNUMBER(SEARCH("Yes",I481))),"Yes","No")</f>
        <v>No</v>
      </c>
      <c r="B481" s="18" t="str">
        <f t="shared" si="495"/>
        <v>No</v>
      </c>
      <c r="C481" s="15" t="str">
        <f t="shared" si="264"/>
        <v>No</v>
      </c>
      <c r="D481" s="18" t="str">
        <f t="shared" si="265"/>
        <v>No</v>
      </c>
      <c r="E481" s="18" t="str">
        <f t="shared" si="266"/>
        <v>No</v>
      </c>
      <c r="F481" s="18" t="str">
        <f t="shared" si="267"/>
        <v>No</v>
      </c>
      <c r="G481" s="18" t="str">
        <f t="shared" si="268"/>
        <v>No</v>
      </c>
      <c r="H481" s="18" t="str">
        <f t="shared" si="269"/>
        <v>No</v>
      </c>
      <c r="I481" s="18" t="str">
        <f t="shared" si="270"/>
        <v>Yes</v>
      </c>
      <c r="J481" s="18" t="str">
        <f t="shared" si="271"/>
        <v>Yes</v>
      </c>
      <c r="K481" s="21">
        <v>479</v>
      </c>
      <c r="L481" s="5" t="s">
        <v>1233</v>
      </c>
      <c r="M481" s="5" t="s">
        <v>1234</v>
      </c>
      <c r="N481" s="5" t="s">
        <v>2307</v>
      </c>
      <c r="O481" s="5" t="s">
        <v>152</v>
      </c>
      <c r="P481" s="5" t="s">
        <v>2449</v>
      </c>
      <c r="Q481" s="34" t="s">
        <v>7325</v>
      </c>
      <c r="R481" s="21">
        <v>1</v>
      </c>
      <c r="S481" s="35"/>
      <c r="T481" s="35"/>
      <c r="U481" s="35"/>
      <c r="V481" s="35"/>
      <c r="W481" s="35"/>
      <c r="X481" s="35"/>
      <c r="Y481" s="35"/>
      <c r="Z481" s="35"/>
      <c r="AA481" s="5" t="s">
        <v>24</v>
      </c>
      <c r="AB481" s="5" t="s">
        <v>3197</v>
      </c>
      <c r="AC481" s="34" t="s">
        <v>7326</v>
      </c>
      <c r="AD481" s="21">
        <v>1</v>
      </c>
    </row>
    <row r="482" spans="1:30" x14ac:dyDescent="0.3">
      <c r="A482" s="18" t="str">
        <f t="shared" ref="A482:B482" si="496">IF(AND(ISNUMBER(SEARCH("Yes",C482)),ISNUMBER(SEARCH("Yes",E482)),ISNUMBER(SEARCH("Yes",G482)),ISNUMBER(SEARCH("Yes",I482))),"Yes","No")</f>
        <v>No</v>
      </c>
      <c r="B482" s="18" t="str">
        <f t="shared" si="496"/>
        <v>No</v>
      </c>
      <c r="C482" s="15" t="str">
        <f t="shared" si="264"/>
        <v>Yes</v>
      </c>
      <c r="D482" s="18" t="str">
        <f t="shared" si="265"/>
        <v>Yes</v>
      </c>
      <c r="E482" s="18" t="str">
        <f t="shared" si="266"/>
        <v>No</v>
      </c>
      <c r="F482" s="18" t="str">
        <f t="shared" si="267"/>
        <v>Yes</v>
      </c>
      <c r="G482" s="18" t="str">
        <f t="shared" si="268"/>
        <v>No</v>
      </c>
      <c r="H482" s="18" t="str">
        <f t="shared" si="269"/>
        <v>No</v>
      </c>
      <c r="I482" s="18" t="str">
        <f t="shared" si="270"/>
        <v>Yes</v>
      </c>
      <c r="J482" s="18" t="str">
        <f t="shared" si="271"/>
        <v>Yes</v>
      </c>
      <c r="K482" s="21">
        <v>480</v>
      </c>
      <c r="L482" s="5" t="s">
        <v>1235</v>
      </c>
      <c r="M482" s="5" t="s">
        <v>1236</v>
      </c>
      <c r="N482" s="5" t="s">
        <v>2307</v>
      </c>
      <c r="O482" s="5" t="s">
        <v>2310</v>
      </c>
      <c r="P482" s="5" t="s">
        <v>7327</v>
      </c>
      <c r="Q482" s="34" t="s">
        <v>7328</v>
      </c>
      <c r="R482" s="21">
        <v>1</v>
      </c>
      <c r="S482" s="5" t="s">
        <v>152</v>
      </c>
      <c r="T482" s="5" t="s">
        <v>3162</v>
      </c>
      <c r="U482" s="34" t="s">
        <v>7329</v>
      </c>
      <c r="V482" s="21">
        <v>1</v>
      </c>
      <c r="W482" s="35"/>
      <c r="X482" s="35"/>
      <c r="Y482" s="35"/>
      <c r="Z482" s="35"/>
      <c r="AA482" s="5" t="s">
        <v>2310</v>
      </c>
      <c r="AB482" s="5" t="s">
        <v>7330</v>
      </c>
      <c r="AC482" s="34" t="s">
        <v>7331</v>
      </c>
      <c r="AD482" s="21">
        <v>1</v>
      </c>
    </row>
    <row r="483" spans="1:30" x14ac:dyDescent="0.3">
      <c r="A483" s="18" t="str">
        <f t="shared" ref="A483:B483" si="497">IF(AND(ISNUMBER(SEARCH("Yes",C483)),ISNUMBER(SEARCH("Yes",E483)),ISNUMBER(SEARCH("Yes",G483)),ISNUMBER(SEARCH("Yes",I483))),"Yes","No")</f>
        <v>No</v>
      </c>
      <c r="B483" s="18" t="str">
        <f t="shared" si="497"/>
        <v>No</v>
      </c>
      <c r="C483" s="15" t="str">
        <f t="shared" si="264"/>
        <v>No</v>
      </c>
      <c r="D483" s="18" t="str">
        <f t="shared" si="265"/>
        <v>No</v>
      </c>
      <c r="E483" s="18" t="str">
        <f t="shared" si="266"/>
        <v>No</v>
      </c>
      <c r="F483" s="18" t="str">
        <f t="shared" si="267"/>
        <v>No</v>
      </c>
      <c r="G483" s="18" t="str">
        <f t="shared" si="268"/>
        <v>No</v>
      </c>
      <c r="H483" s="18" t="str">
        <f t="shared" si="269"/>
        <v>No</v>
      </c>
      <c r="I483" s="18" t="str">
        <f t="shared" si="270"/>
        <v>Yes</v>
      </c>
      <c r="J483" s="18" t="str">
        <f t="shared" si="271"/>
        <v>Yes</v>
      </c>
      <c r="K483" s="21">
        <v>481</v>
      </c>
      <c r="L483" s="5" t="s">
        <v>1237</v>
      </c>
      <c r="M483" s="5" t="s">
        <v>1238</v>
      </c>
      <c r="N483" s="5" t="s">
        <v>2307</v>
      </c>
      <c r="O483" s="5" t="s">
        <v>152</v>
      </c>
      <c r="P483" s="5" t="s">
        <v>3458</v>
      </c>
      <c r="Q483" s="34" t="s">
        <v>7332</v>
      </c>
      <c r="R483" s="21">
        <v>1</v>
      </c>
      <c r="S483" s="35"/>
      <c r="T483" s="35"/>
      <c r="U483" s="35"/>
      <c r="V483" s="35"/>
      <c r="W483" s="35"/>
      <c r="X483" s="35"/>
      <c r="Y483" s="35"/>
      <c r="Z483" s="35"/>
      <c r="AA483" s="5" t="s">
        <v>2310</v>
      </c>
      <c r="AB483" s="5" t="s">
        <v>3739</v>
      </c>
      <c r="AC483" s="34" t="s">
        <v>4114</v>
      </c>
      <c r="AD483" s="21">
        <v>1</v>
      </c>
    </row>
    <row r="484" spans="1:30" x14ac:dyDescent="0.3">
      <c r="A484" s="18" t="str">
        <f t="shared" ref="A484:B484" si="498">IF(AND(ISNUMBER(SEARCH("Yes",C484)),ISNUMBER(SEARCH("Yes",E484)),ISNUMBER(SEARCH("Yes",G484)),ISNUMBER(SEARCH("Yes",I484))),"Yes","No")</f>
        <v>No</v>
      </c>
      <c r="B484" s="18" t="str">
        <f t="shared" si="498"/>
        <v>No</v>
      </c>
      <c r="C484" s="15" t="str">
        <f t="shared" si="264"/>
        <v>No</v>
      </c>
      <c r="D484" s="18" t="str">
        <f t="shared" si="265"/>
        <v>No</v>
      </c>
      <c r="E484" s="18" t="str">
        <f t="shared" si="266"/>
        <v>No</v>
      </c>
      <c r="F484" s="18" t="str">
        <f t="shared" si="267"/>
        <v>No</v>
      </c>
      <c r="G484" s="18" t="str">
        <f t="shared" si="268"/>
        <v>No</v>
      </c>
      <c r="H484" s="18" t="str">
        <f t="shared" si="269"/>
        <v>No</v>
      </c>
      <c r="I484" s="18" t="str">
        <f t="shared" si="270"/>
        <v>Yes</v>
      </c>
      <c r="J484" s="18" t="str">
        <f t="shared" si="271"/>
        <v>Yes</v>
      </c>
      <c r="K484" s="21">
        <v>482</v>
      </c>
      <c r="L484" s="5" t="s">
        <v>1239</v>
      </c>
      <c r="M484" s="5" t="s">
        <v>1240</v>
      </c>
      <c r="N484" s="5" t="s">
        <v>2307</v>
      </c>
      <c r="O484" s="5" t="s">
        <v>152</v>
      </c>
      <c r="P484" s="5" t="s">
        <v>7333</v>
      </c>
      <c r="Q484" s="34" t="s">
        <v>7334</v>
      </c>
      <c r="R484" s="21">
        <v>1</v>
      </c>
      <c r="S484" s="35"/>
      <c r="T484" s="35"/>
      <c r="U484" s="35"/>
      <c r="V484" s="35"/>
      <c r="W484" s="35"/>
      <c r="X484" s="35"/>
      <c r="Y484" s="35"/>
      <c r="Z484" s="35"/>
      <c r="AA484" s="5" t="s">
        <v>24</v>
      </c>
      <c r="AB484" s="5" t="s">
        <v>7335</v>
      </c>
      <c r="AC484" s="34" t="s">
        <v>7336</v>
      </c>
      <c r="AD484" s="21">
        <v>1</v>
      </c>
    </row>
    <row r="485" spans="1:30" x14ac:dyDescent="0.3">
      <c r="A485" s="18" t="str">
        <f t="shared" ref="A485:B485" si="499">IF(AND(ISNUMBER(SEARCH("Yes",C485)),ISNUMBER(SEARCH("Yes",E485)),ISNUMBER(SEARCH("Yes",G485)),ISNUMBER(SEARCH("Yes",I485))),"Yes","No")</f>
        <v>No</v>
      </c>
      <c r="B485" s="18" t="str">
        <f t="shared" si="499"/>
        <v>No</v>
      </c>
      <c r="C485" s="15" t="str">
        <f t="shared" si="264"/>
        <v>No</v>
      </c>
      <c r="D485" s="18" t="str">
        <f t="shared" si="265"/>
        <v>No</v>
      </c>
      <c r="E485" s="18" t="str">
        <f t="shared" si="266"/>
        <v>No</v>
      </c>
      <c r="F485" s="18" t="str">
        <f t="shared" si="267"/>
        <v>No</v>
      </c>
      <c r="G485" s="18" t="str">
        <f t="shared" si="268"/>
        <v>No</v>
      </c>
      <c r="H485" s="18" t="str">
        <f t="shared" si="269"/>
        <v>No</v>
      </c>
      <c r="I485" s="18" t="str">
        <f t="shared" si="270"/>
        <v>Yes</v>
      </c>
      <c r="J485" s="18" t="str">
        <f t="shared" si="271"/>
        <v>Yes</v>
      </c>
      <c r="K485" s="21">
        <v>483</v>
      </c>
      <c r="L485" s="5" t="s">
        <v>1241</v>
      </c>
      <c r="M485" s="5" t="s">
        <v>1242</v>
      </c>
      <c r="N485" s="5" t="s">
        <v>2307</v>
      </c>
      <c r="O485" s="5" t="s">
        <v>152</v>
      </c>
      <c r="P485" s="5" t="s">
        <v>2313</v>
      </c>
      <c r="Q485" s="34" t="s">
        <v>4119</v>
      </c>
      <c r="R485" s="21">
        <v>1</v>
      </c>
      <c r="S485" s="35"/>
      <c r="T485" s="35"/>
      <c r="U485" s="35"/>
      <c r="V485" s="35"/>
      <c r="W485" s="35"/>
      <c r="X485" s="35"/>
      <c r="Y485" s="35"/>
      <c r="Z485" s="35"/>
      <c r="AA485" s="5" t="s">
        <v>24</v>
      </c>
      <c r="AB485" s="5" t="s">
        <v>4120</v>
      </c>
      <c r="AC485" s="34" t="s">
        <v>4121</v>
      </c>
      <c r="AD485" s="21">
        <v>1</v>
      </c>
    </row>
    <row r="486" spans="1:30" x14ac:dyDescent="0.3">
      <c r="A486" s="18" t="str">
        <f t="shared" ref="A486:B486" si="500">IF(AND(ISNUMBER(SEARCH("Yes",C486)),ISNUMBER(SEARCH("Yes",E486)),ISNUMBER(SEARCH("Yes",G486)),ISNUMBER(SEARCH("Yes",I486))),"Yes","No")</f>
        <v>Yes</v>
      </c>
      <c r="B486" s="18" t="str">
        <f t="shared" si="500"/>
        <v>Yes</v>
      </c>
      <c r="C486" s="15" t="str">
        <f t="shared" si="264"/>
        <v>Yes</v>
      </c>
      <c r="D486" s="18" t="str">
        <f t="shared" si="265"/>
        <v>Yes</v>
      </c>
      <c r="E486" s="18" t="str">
        <f t="shared" si="266"/>
        <v>Yes</v>
      </c>
      <c r="F486" s="18" t="str">
        <f t="shared" si="267"/>
        <v>Yes</v>
      </c>
      <c r="G486" s="18" t="str">
        <f t="shared" si="268"/>
        <v>Yes</v>
      </c>
      <c r="H486" s="18" t="str">
        <f t="shared" si="269"/>
        <v>Yes</v>
      </c>
      <c r="I486" s="18" t="str">
        <f t="shared" si="270"/>
        <v>Yes</v>
      </c>
      <c r="J486" s="18" t="str">
        <f t="shared" si="271"/>
        <v>Yes</v>
      </c>
      <c r="K486" s="21">
        <v>484</v>
      </c>
      <c r="L486" s="5" t="s">
        <v>90</v>
      </c>
      <c r="M486" s="5" t="s">
        <v>91</v>
      </c>
      <c r="N486" s="5" t="s">
        <v>2307</v>
      </c>
      <c r="O486" s="5" t="s">
        <v>24</v>
      </c>
      <c r="P486" s="5" t="s">
        <v>7337</v>
      </c>
      <c r="Q486" s="34" t="s">
        <v>7338</v>
      </c>
      <c r="R486" s="21">
        <v>1</v>
      </c>
      <c r="S486" s="5" t="s">
        <v>2310</v>
      </c>
      <c r="T486" s="5" t="s">
        <v>2492</v>
      </c>
      <c r="U486" s="34" t="s">
        <v>7339</v>
      </c>
      <c r="V486" s="21">
        <v>1</v>
      </c>
      <c r="W486" s="5" t="s">
        <v>2310</v>
      </c>
      <c r="X486" s="5" t="s">
        <v>7340</v>
      </c>
      <c r="Y486" s="34" t="s">
        <v>7341</v>
      </c>
      <c r="Z486" s="21">
        <v>1</v>
      </c>
      <c r="AA486" s="5" t="s">
        <v>2310</v>
      </c>
      <c r="AB486" s="5" t="s">
        <v>7342</v>
      </c>
      <c r="AC486" s="34" t="s">
        <v>7343</v>
      </c>
      <c r="AD486" s="21">
        <v>1</v>
      </c>
    </row>
    <row r="487" spans="1:30" x14ac:dyDescent="0.3">
      <c r="A487" s="18" t="str">
        <f t="shared" ref="A487:B487" si="501">IF(AND(ISNUMBER(SEARCH("Yes",C487)),ISNUMBER(SEARCH("Yes",E487)),ISNUMBER(SEARCH("Yes",G487)),ISNUMBER(SEARCH("Yes",I487))),"Yes","No")</f>
        <v>No</v>
      </c>
      <c r="B487" s="18" t="str">
        <f t="shared" si="501"/>
        <v>No</v>
      </c>
      <c r="C487" s="15" t="str">
        <f t="shared" si="264"/>
        <v>No</v>
      </c>
      <c r="D487" s="18" t="str">
        <f t="shared" si="265"/>
        <v>No</v>
      </c>
      <c r="E487" s="18" t="str">
        <f t="shared" si="266"/>
        <v>No</v>
      </c>
      <c r="F487" s="18" t="str">
        <f t="shared" si="267"/>
        <v>No</v>
      </c>
      <c r="G487" s="18" t="str">
        <f t="shared" si="268"/>
        <v>No</v>
      </c>
      <c r="H487" s="18" t="str">
        <f t="shared" si="269"/>
        <v>No</v>
      </c>
      <c r="I487" s="18" t="str">
        <f t="shared" si="270"/>
        <v>Yes</v>
      </c>
      <c r="J487" s="18" t="str">
        <f t="shared" si="271"/>
        <v>Yes</v>
      </c>
      <c r="K487" s="21">
        <v>485</v>
      </c>
      <c r="L487" s="5" t="s">
        <v>1243</v>
      </c>
      <c r="M487" s="5" t="s">
        <v>1244</v>
      </c>
      <c r="N487" s="5" t="s">
        <v>2307</v>
      </c>
      <c r="O487" s="5" t="s">
        <v>152</v>
      </c>
      <c r="P487" s="5" t="s">
        <v>7344</v>
      </c>
      <c r="Q487" s="34" t="s">
        <v>7345</v>
      </c>
      <c r="R487" s="21">
        <v>1</v>
      </c>
      <c r="S487" s="35"/>
      <c r="T487" s="35"/>
      <c r="U487" s="35"/>
      <c r="V487" s="35"/>
      <c r="W487" s="35"/>
      <c r="X487" s="35"/>
      <c r="Y487" s="35"/>
      <c r="Z487" s="35"/>
      <c r="AA487" s="5" t="s">
        <v>24</v>
      </c>
      <c r="AB487" s="5" t="s">
        <v>7346</v>
      </c>
      <c r="AC487" s="34" t="s">
        <v>7347</v>
      </c>
      <c r="AD487" s="21">
        <v>1</v>
      </c>
    </row>
    <row r="488" spans="1:30" x14ac:dyDescent="0.3">
      <c r="A488" s="18" t="str">
        <f t="shared" ref="A488:B488" si="502">IF(AND(ISNUMBER(SEARCH("Yes",C488)),ISNUMBER(SEARCH("Yes",E488)),ISNUMBER(SEARCH("Yes",G488)),ISNUMBER(SEARCH("Yes",I488))),"Yes","No")</f>
        <v>No</v>
      </c>
      <c r="B488" s="18" t="str">
        <f t="shared" si="502"/>
        <v>No</v>
      </c>
      <c r="C488" s="15" t="str">
        <f t="shared" si="264"/>
        <v>No</v>
      </c>
      <c r="D488" s="18" t="str">
        <f t="shared" si="265"/>
        <v>No</v>
      </c>
      <c r="E488" s="18" t="str">
        <f t="shared" si="266"/>
        <v>No</v>
      </c>
      <c r="F488" s="18" t="str">
        <f t="shared" si="267"/>
        <v>No</v>
      </c>
      <c r="G488" s="18" t="str">
        <f t="shared" si="268"/>
        <v>No</v>
      </c>
      <c r="H488" s="18" t="str">
        <f t="shared" si="269"/>
        <v>No</v>
      </c>
      <c r="I488" s="18" t="str">
        <f t="shared" si="270"/>
        <v>Yes</v>
      </c>
      <c r="J488" s="18" t="str">
        <f t="shared" si="271"/>
        <v>Yes</v>
      </c>
      <c r="K488" s="21">
        <v>486</v>
      </c>
      <c r="L488" s="5" t="s">
        <v>1245</v>
      </c>
      <c r="M488" s="5" t="s">
        <v>1246</v>
      </c>
      <c r="N488" s="5" t="s">
        <v>2307</v>
      </c>
      <c r="O488" s="5" t="s">
        <v>152</v>
      </c>
      <c r="P488" s="5" t="s">
        <v>2667</v>
      </c>
      <c r="Q488" s="34" t="s">
        <v>7348</v>
      </c>
      <c r="R488" s="21">
        <v>1</v>
      </c>
      <c r="S488" s="35"/>
      <c r="T488" s="35"/>
      <c r="U488" s="35"/>
      <c r="V488" s="35"/>
      <c r="W488" s="35"/>
      <c r="X488" s="35"/>
      <c r="Y488" s="35"/>
      <c r="Z488" s="35"/>
      <c r="AA488" s="5" t="s">
        <v>24</v>
      </c>
      <c r="AB488" s="5" t="s">
        <v>7349</v>
      </c>
      <c r="AC488" s="34" t="s">
        <v>7350</v>
      </c>
      <c r="AD488" s="21">
        <v>1</v>
      </c>
    </row>
    <row r="489" spans="1:30" x14ac:dyDescent="0.3">
      <c r="A489" s="18" t="str">
        <f t="shared" ref="A489:B489" si="503">IF(AND(ISNUMBER(SEARCH("Yes",C489)),ISNUMBER(SEARCH("Yes",E489)),ISNUMBER(SEARCH("Yes",G489)),ISNUMBER(SEARCH("Yes",I489))),"Yes","No")</f>
        <v>No</v>
      </c>
      <c r="B489" s="18" t="str">
        <f t="shared" si="503"/>
        <v>No</v>
      </c>
      <c r="C489" s="15" t="str">
        <f t="shared" si="264"/>
        <v>No</v>
      </c>
      <c r="D489" s="18" t="str">
        <f t="shared" si="265"/>
        <v>No</v>
      </c>
      <c r="E489" s="18" t="str">
        <f t="shared" si="266"/>
        <v>No</v>
      </c>
      <c r="F489" s="18" t="str">
        <f t="shared" si="267"/>
        <v>No</v>
      </c>
      <c r="G489" s="18" t="str">
        <f t="shared" si="268"/>
        <v>No</v>
      </c>
      <c r="H489" s="18" t="str">
        <f t="shared" si="269"/>
        <v>No</v>
      </c>
      <c r="I489" s="18" t="str">
        <f t="shared" si="270"/>
        <v>Yes</v>
      </c>
      <c r="J489" s="18" t="str">
        <f t="shared" si="271"/>
        <v>Yes</v>
      </c>
      <c r="K489" s="21">
        <v>487</v>
      </c>
      <c r="L489" s="5" t="s">
        <v>1247</v>
      </c>
      <c r="M489" s="5" t="s">
        <v>1248</v>
      </c>
      <c r="N489" s="5" t="s">
        <v>2307</v>
      </c>
      <c r="O489" s="5" t="s">
        <v>152</v>
      </c>
      <c r="P489" s="5" t="s">
        <v>4135</v>
      </c>
      <c r="Q489" s="34" t="s">
        <v>7351</v>
      </c>
      <c r="R489" s="21">
        <v>1</v>
      </c>
      <c r="S489" s="35"/>
      <c r="T489" s="35"/>
      <c r="U489" s="35"/>
      <c r="V489" s="35"/>
      <c r="W489" s="35"/>
      <c r="X489" s="35"/>
      <c r="Y489" s="35"/>
      <c r="Z489" s="35"/>
      <c r="AA489" s="5" t="s">
        <v>24</v>
      </c>
      <c r="AB489" s="5" t="s">
        <v>7352</v>
      </c>
      <c r="AC489" s="34" t="s">
        <v>7353</v>
      </c>
      <c r="AD489" s="21">
        <v>1</v>
      </c>
    </row>
    <row r="490" spans="1:30" x14ac:dyDescent="0.3">
      <c r="A490" s="18" t="str">
        <f t="shared" ref="A490:B490" si="504">IF(AND(ISNUMBER(SEARCH("Yes",C490)),ISNUMBER(SEARCH("Yes",E490)),ISNUMBER(SEARCH("Yes",G490)),ISNUMBER(SEARCH("Yes",I490))),"Yes","No")</f>
        <v>No</v>
      </c>
      <c r="B490" s="18" t="str">
        <f t="shared" si="504"/>
        <v>No</v>
      </c>
      <c r="C490" s="15" t="str">
        <f t="shared" si="264"/>
        <v>No</v>
      </c>
      <c r="D490" s="18" t="str">
        <f t="shared" si="265"/>
        <v>No</v>
      </c>
      <c r="E490" s="18" t="str">
        <f t="shared" si="266"/>
        <v>No</v>
      </c>
      <c r="F490" s="18" t="str">
        <f t="shared" si="267"/>
        <v>No</v>
      </c>
      <c r="G490" s="18" t="str">
        <f t="shared" si="268"/>
        <v>No</v>
      </c>
      <c r="H490" s="18" t="str">
        <f t="shared" si="269"/>
        <v>No</v>
      </c>
      <c r="I490" s="18" t="str">
        <f t="shared" si="270"/>
        <v>Yes</v>
      </c>
      <c r="J490" s="18" t="str">
        <f t="shared" si="271"/>
        <v>Yes</v>
      </c>
      <c r="K490" s="21">
        <v>488</v>
      </c>
      <c r="L490" s="5" t="s">
        <v>1249</v>
      </c>
      <c r="M490" s="5" t="s">
        <v>1250</v>
      </c>
      <c r="N490" s="5" t="s">
        <v>2307</v>
      </c>
      <c r="O490" s="5" t="s">
        <v>152</v>
      </c>
      <c r="P490" s="5" t="s">
        <v>2333</v>
      </c>
      <c r="Q490" s="34" t="s">
        <v>7354</v>
      </c>
      <c r="R490" s="21">
        <v>1</v>
      </c>
      <c r="S490" s="35"/>
      <c r="T490" s="35"/>
      <c r="U490" s="35"/>
      <c r="V490" s="35"/>
      <c r="W490" s="35"/>
      <c r="X490" s="35"/>
      <c r="Y490" s="35"/>
      <c r="Z490" s="35"/>
      <c r="AA490" s="5" t="s">
        <v>2310</v>
      </c>
      <c r="AB490" s="5" t="s">
        <v>7355</v>
      </c>
      <c r="AC490" s="34" t="s">
        <v>4141</v>
      </c>
      <c r="AD490" s="21">
        <v>1</v>
      </c>
    </row>
    <row r="491" spans="1:30" x14ac:dyDescent="0.3">
      <c r="A491" s="18" t="str">
        <f t="shared" ref="A491:B491" si="505">IF(AND(ISNUMBER(SEARCH("Yes",C491)),ISNUMBER(SEARCH("Yes",E491)),ISNUMBER(SEARCH("Yes",G491)),ISNUMBER(SEARCH("Yes",I491))),"Yes","No")</f>
        <v>No</v>
      </c>
      <c r="B491" s="18" t="str">
        <f t="shared" si="505"/>
        <v>No</v>
      </c>
      <c r="C491" s="15" t="str">
        <f t="shared" si="264"/>
        <v>No</v>
      </c>
      <c r="D491" s="18" t="str">
        <f t="shared" si="265"/>
        <v>No</v>
      </c>
      <c r="E491" s="18" t="str">
        <f t="shared" si="266"/>
        <v>No</v>
      </c>
      <c r="F491" s="18" t="str">
        <f t="shared" si="267"/>
        <v>No</v>
      </c>
      <c r="G491" s="18" t="str">
        <f t="shared" si="268"/>
        <v>No</v>
      </c>
      <c r="H491" s="18" t="str">
        <f t="shared" si="269"/>
        <v>No</v>
      </c>
      <c r="I491" s="18" t="str">
        <f t="shared" si="270"/>
        <v>Yes</v>
      </c>
      <c r="J491" s="18" t="str">
        <f t="shared" si="271"/>
        <v>Yes</v>
      </c>
      <c r="K491" s="21">
        <v>489</v>
      </c>
      <c r="L491" s="5" t="s">
        <v>1251</v>
      </c>
      <c r="M491" s="5" t="s">
        <v>1252</v>
      </c>
      <c r="N491" s="5" t="s">
        <v>2307</v>
      </c>
      <c r="O491" s="5" t="s">
        <v>152</v>
      </c>
      <c r="P491" s="5" t="s">
        <v>2724</v>
      </c>
      <c r="Q491" s="34" t="s">
        <v>4142</v>
      </c>
      <c r="R491" s="21">
        <v>1</v>
      </c>
      <c r="S491" s="35"/>
      <c r="T491" s="35"/>
      <c r="U491" s="35"/>
      <c r="V491" s="35"/>
      <c r="W491" s="35"/>
      <c r="X491" s="35"/>
      <c r="Y491" s="35"/>
      <c r="Z491" s="35"/>
      <c r="AA491" s="5" t="s">
        <v>2310</v>
      </c>
      <c r="AB491" s="5" t="s">
        <v>2669</v>
      </c>
      <c r="AC491" s="34" t="s">
        <v>2734</v>
      </c>
      <c r="AD491" s="21">
        <v>1</v>
      </c>
    </row>
    <row r="492" spans="1:30" x14ac:dyDescent="0.3">
      <c r="A492" s="18" t="str">
        <f t="shared" ref="A492:B492" si="506">IF(AND(ISNUMBER(SEARCH("Yes",C492)),ISNUMBER(SEARCH("Yes",E492)),ISNUMBER(SEARCH("Yes",G492)),ISNUMBER(SEARCH("Yes",I492))),"Yes","No")</f>
        <v>No</v>
      </c>
      <c r="B492" s="18" t="str">
        <f t="shared" si="506"/>
        <v>No</v>
      </c>
      <c r="C492" s="15" t="str">
        <f t="shared" si="264"/>
        <v>No</v>
      </c>
      <c r="D492" s="18" t="str">
        <f t="shared" si="265"/>
        <v>No</v>
      </c>
      <c r="E492" s="18" t="str">
        <f t="shared" si="266"/>
        <v>No</v>
      </c>
      <c r="F492" s="18" t="str">
        <f t="shared" si="267"/>
        <v>No</v>
      </c>
      <c r="G492" s="18" t="str">
        <f t="shared" si="268"/>
        <v>No</v>
      </c>
      <c r="H492" s="18" t="str">
        <f t="shared" si="269"/>
        <v>No</v>
      </c>
      <c r="I492" s="18" t="str">
        <f t="shared" si="270"/>
        <v>Yes</v>
      </c>
      <c r="J492" s="18" t="str">
        <f t="shared" si="271"/>
        <v>Yes</v>
      </c>
      <c r="K492" s="21">
        <v>490</v>
      </c>
      <c r="L492" s="5" t="s">
        <v>1253</v>
      </c>
      <c r="M492" s="5" t="s">
        <v>1254</v>
      </c>
      <c r="N492" s="5" t="s">
        <v>2307</v>
      </c>
      <c r="O492" s="5" t="s">
        <v>152</v>
      </c>
      <c r="P492" s="5" t="s">
        <v>4164</v>
      </c>
      <c r="Q492" s="34" t="s">
        <v>7356</v>
      </c>
      <c r="R492" s="21">
        <v>1</v>
      </c>
      <c r="S492" s="35"/>
      <c r="T492" s="35"/>
      <c r="U492" s="35"/>
      <c r="V492" s="35"/>
      <c r="W492" s="35"/>
      <c r="X492" s="35"/>
      <c r="Y492" s="35"/>
      <c r="Z492" s="35"/>
      <c r="AA492" s="5" t="s">
        <v>2310</v>
      </c>
      <c r="AB492" s="5" t="s">
        <v>3918</v>
      </c>
      <c r="AC492" s="34" t="s">
        <v>2471</v>
      </c>
      <c r="AD492" s="21">
        <v>1</v>
      </c>
    </row>
    <row r="493" spans="1:30" x14ac:dyDescent="0.3">
      <c r="A493" s="18" t="str">
        <f t="shared" ref="A493:B493" si="507">IF(AND(ISNUMBER(SEARCH("Yes",C493)),ISNUMBER(SEARCH("Yes",E493)),ISNUMBER(SEARCH("Yes",G493)),ISNUMBER(SEARCH("Yes",I493))),"Yes","No")</f>
        <v>No</v>
      </c>
      <c r="B493" s="18" t="str">
        <f t="shared" si="507"/>
        <v>No</v>
      </c>
      <c r="C493" s="15" t="str">
        <f t="shared" si="264"/>
        <v>No</v>
      </c>
      <c r="D493" s="18" t="str">
        <f t="shared" si="265"/>
        <v>No</v>
      </c>
      <c r="E493" s="18" t="str">
        <f t="shared" si="266"/>
        <v>No</v>
      </c>
      <c r="F493" s="18" t="str">
        <f t="shared" si="267"/>
        <v>No</v>
      </c>
      <c r="G493" s="18" t="str">
        <f t="shared" si="268"/>
        <v>No</v>
      </c>
      <c r="H493" s="18" t="str">
        <f t="shared" si="269"/>
        <v>No</v>
      </c>
      <c r="I493" s="18" t="str">
        <f t="shared" si="270"/>
        <v>Yes</v>
      </c>
      <c r="J493" s="18" t="str">
        <f t="shared" si="271"/>
        <v>Yes</v>
      </c>
      <c r="K493" s="21">
        <v>491</v>
      </c>
      <c r="L493" s="5" t="s">
        <v>1255</v>
      </c>
      <c r="M493" s="5" t="s">
        <v>1256</v>
      </c>
      <c r="N493" s="5" t="s">
        <v>2307</v>
      </c>
      <c r="O493" s="5" t="s">
        <v>152</v>
      </c>
      <c r="P493" s="5" t="s">
        <v>2431</v>
      </c>
      <c r="Q493" s="34" t="s">
        <v>7357</v>
      </c>
      <c r="R493" s="21">
        <v>1</v>
      </c>
      <c r="S493" s="35"/>
      <c r="T493" s="35"/>
      <c r="U493" s="35"/>
      <c r="V493" s="35"/>
      <c r="W493" s="35"/>
      <c r="X493" s="35"/>
      <c r="Y493" s="35"/>
      <c r="Z493" s="35"/>
      <c r="AA493" s="5" t="s">
        <v>24</v>
      </c>
      <c r="AB493" s="5" t="s">
        <v>7358</v>
      </c>
      <c r="AC493" s="34" t="s">
        <v>7359</v>
      </c>
      <c r="AD493" s="21">
        <v>1</v>
      </c>
    </row>
    <row r="494" spans="1:30" x14ac:dyDescent="0.3">
      <c r="A494" s="18" t="str">
        <f t="shared" ref="A494:B494" si="508">IF(AND(ISNUMBER(SEARCH("Yes",C494)),ISNUMBER(SEARCH("Yes",E494)),ISNUMBER(SEARCH("Yes",G494)),ISNUMBER(SEARCH("Yes",I494))),"Yes","No")</f>
        <v>No</v>
      </c>
      <c r="B494" s="18" t="str">
        <f t="shared" si="508"/>
        <v>No</v>
      </c>
      <c r="C494" s="15" t="str">
        <f t="shared" si="264"/>
        <v>No</v>
      </c>
      <c r="D494" s="18" t="str">
        <f t="shared" si="265"/>
        <v>No</v>
      </c>
      <c r="E494" s="18" t="str">
        <f t="shared" si="266"/>
        <v>Yes</v>
      </c>
      <c r="F494" s="18" t="str">
        <f t="shared" si="267"/>
        <v>Yes</v>
      </c>
      <c r="G494" s="18" t="str">
        <f t="shared" si="268"/>
        <v>Yes</v>
      </c>
      <c r="H494" s="18" t="str">
        <f t="shared" si="269"/>
        <v>Yes</v>
      </c>
      <c r="I494" s="18" t="str">
        <f t="shared" si="270"/>
        <v>Yes</v>
      </c>
      <c r="J494" s="18" t="str">
        <f t="shared" si="271"/>
        <v>Yes</v>
      </c>
      <c r="K494" s="21">
        <v>492</v>
      </c>
      <c r="L494" s="5" t="s">
        <v>87</v>
      </c>
      <c r="M494" s="5" t="s">
        <v>327</v>
      </c>
      <c r="N494" s="5" t="s">
        <v>2307</v>
      </c>
      <c r="O494" s="5" t="s">
        <v>152</v>
      </c>
      <c r="P494" s="5" t="s">
        <v>3458</v>
      </c>
      <c r="Q494" s="34" t="s">
        <v>5051</v>
      </c>
      <c r="R494" s="21">
        <v>1</v>
      </c>
      <c r="S494" s="5" t="s">
        <v>24</v>
      </c>
      <c r="T494" s="5" t="s">
        <v>7360</v>
      </c>
      <c r="U494" s="34" t="s">
        <v>7361</v>
      </c>
      <c r="V494" s="21">
        <v>1</v>
      </c>
      <c r="W494" s="5" t="s">
        <v>24</v>
      </c>
      <c r="X494" s="5" t="s">
        <v>7362</v>
      </c>
      <c r="Y494" s="34" t="s">
        <v>7363</v>
      </c>
      <c r="Z494" s="21">
        <v>1</v>
      </c>
      <c r="AA494" s="5" t="s">
        <v>2310</v>
      </c>
      <c r="AB494" s="5" t="s">
        <v>7364</v>
      </c>
      <c r="AC494" s="34" t="s">
        <v>7365</v>
      </c>
      <c r="AD494" s="21">
        <v>1</v>
      </c>
    </row>
    <row r="495" spans="1:30" x14ac:dyDescent="0.3">
      <c r="A495" s="18" t="str">
        <f t="shared" ref="A495:B495" si="509">IF(AND(ISNUMBER(SEARCH("Yes",C495)),ISNUMBER(SEARCH("Yes",E495)),ISNUMBER(SEARCH("Yes",G495)),ISNUMBER(SEARCH("Yes",I495))),"Yes","No")</f>
        <v>No</v>
      </c>
      <c r="B495" s="18" t="str">
        <f t="shared" si="509"/>
        <v>No</v>
      </c>
      <c r="C495" s="15" t="str">
        <f t="shared" si="264"/>
        <v>No</v>
      </c>
      <c r="D495" s="18" t="str">
        <f t="shared" si="265"/>
        <v>No</v>
      </c>
      <c r="E495" s="18" t="str">
        <f t="shared" si="266"/>
        <v>No</v>
      </c>
      <c r="F495" s="18" t="str">
        <f t="shared" si="267"/>
        <v>No</v>
      </c>
      <c r="G495" s="18" t="str">
        <f t="shared" si="268"/>
        <v>No</v>
      </c>
      <c r="H495" s="18" t="str">
        <f t="shared" si="269"/>
        <v>No</v>
      </c>
      <c r="I495" s="18" t="str">
        <f t="shared" si="270"/>
        <v>Yes</v>
      </c>
      <c r="J495" s="18" t="str">
        <f t="shared" si="271"/>
        <v>Yes</v>
      </c>
      <c r="K495" s="21">
        <v>493</v>
      </c>
      <c r="L495" s="5" t="s">
        <v>1257</v>
      </c>
      <c r="M495" s="5" t="s">
        <v>1258</v>
      </c>
      <c r="N495" s="5" t="s">
        <v>2307</v>
      </c>
      <c r="O495" s="5" t="s">
        <v>152</v>
      </c>
      <c r="P495" s="5" t="s">
        <v>7366</v>
      </c>
      <c r="Q495" s="34" t="s">
        <v>7367</v>
      </c>
      <c r="R495" s="21">
        <v>1</v>
      </c>
      <c r="S495" s="35"/>
      <c r="T495" s="35"/>
      <c r="U495" s="35"/>
      <c r="V495" s="35"/>
      <c r="W495" s="35"/>
      <c r="X495" s="35"/>
      <c r="Y495" s="35"/>
      <c r="Z495" s="35"/>
      <c r="AA495" s="5" t="s">
        <v>2310</v>
      </c>
      <c r="AB495" s="5" t="s">
        <v>7368</v>
      </c>
      <c r="AC495" s="34" t="s">
        <v>7369</v>
      </c>
      <c r="AD495" s="21">
        <v>1</v>
      </c>
    </row>
    <row r="496" spans="1:30" x14ac:dyDescent="0.3">
      <c r="A496" s="18" t="str">
        <f t="shared" ref="A496:B496" si="510">IF(AND(ISNUMBER(SEARCH("Yes",C496)),ISNUMBER(SEARCH("Yes",E496)),ISNUMBER(SEARCH("Yes",G496)),ISNUMBER(SEARCH("Yes",I496))),"Yes","No")</f>
        <v>No</v>
      </c>
      <c r="B496" s="18" t="str">
        <f t="shared" si="510"/>
        <v>No</v>
      </c>
      <c r="C496" s="15" t="str">
        <f t="shared" si="264"/>
        <v>No</v>
      </c>
      <c r="D496" s="18" t="str">
        <f t="shared" si="265"/>
        <v>No</v>
      </c>
      <c r="E496" s="18" t="str">
        <f t="shared" si="266"/>
        <v>No</v>
      </c>
      <c r="F496" s="18" t="str">
        <f t="shared" si="267"/>
        <v>No</v>
      </c>
      <c r="G496" s="18" t="str">
        <f t="shared" si="268"/>
        <v>No</v>
      </c>
      <c r="H496" s="18" t="str">
        <f t="shared" si="269"/>
        <v>No</v>
      </c>
      <c r="I496" s="18" t="str">
        <f t="shared" si="270"/>
        <v>Yes</v>
      </c>
      <c r="J496" s="18" t="str">
        <f t="shared" si="271"/>
        <v>Yes</v>
      </c>
      <c r="K496" s="21">
        <v>494</v>
      </c>
      <c r="L496" s="5" t="s">
        <v>1259</v>
      </c>
      <c r="M496" s="5" t="s">
        <v>1260</v>
      </c>
      <c r="N496" s="5" t="s">
        <v>2307</v>
      </c>
      <c r="O496" s="5" t="s">
        <v>152</v>
      </c>
      <c r="P496" s="5" t="s">
        <v>7370</v>
      </c>
      <c r="Q496" s="34" t="s">
        <v>7371</v>
      </c>
      <c r="R496" s="21">
        <v>1</v>
      </c>
      <c r="S496" s="35"/>
      <c r="T496" s="35"/>
      <c r="U496" s="35"/>
      <c r="V496" s="35"/>
      <c r="W496" s="35"/>
      <c r="X496" s="35"/>
      <c r="Y496" s="35"/>
      <c r="Z496" s="35"/>
      <c r="AA496" s="5" t="s">
        <v>2310</v>
      </c>
      <c r="AB496" s="5" t="s">
        <v>2422</v>
      </c>
      <c r="AC496" s="34" t="s">
        <v>5507</v>
      </c>
      <c r="AD496" s="21">
        <v>1</v>
      </c>
    </row>
    <row r="497" spans="1:30" x14ac:dyDescent="0.3">
      <c r="A497" s="18" t="str">
        <f t="shared" ref="A497:B497" si="511">IF(AND(ISNUMBER(SEARCH("Yes",C497)),ISNUMBER(SEARCH("Yes",E497)),ISNUMBER(SEARCH("Yes",G497)),ISNUMBER(SEARCH("Yes",I497))),"Yes","No")</f>
        <v>No</v>
      </c>
      <c r="B497" s="18" t="str">
        <f t="shared" si="511"/>
        <v>No</v>
      </c>
      <c r="C497" s="15" t="str">
        <f t="shared" si="264"/>
        <v>No</v>
      </c>
      <c r="D497" s="18" t="str">
        <f t="shared" si="265"/>
        <v>No</v>
      </c>
      <c r="E497" s="18" t="str">
        <f t="shared" si="266"/>
        <v>No</v>
      </c>
      <c r="F497" s="18" t="str">
        <f t="shared" si="267"/>
        <v>No</v>
      </c>
      <c r="G497" s="18" t="str">
        <f t="shared" si="268"/>
        <v>No</v>
      </c>
      <c r="H497" s="18" t="str">
        <f t="shared" si="269"/>
        <v>No</v>
      </c>
      <c r="I497" s="18" t="str">
        <f t="shared" si="270"/>
        <v>Yes</v>
      </c>
      <c r="J497" s="18" t="str">
        <f t="shared" si="271"/>
        <v>Yes</v>
      </c>
      <c r="K497" s="21">
        <v>495</v>
      </c>
      <c r="L497" s="5" t="s">
        <v>1261</v>
      </c>
      <c r="M497" s="5" t="s">
        <v>1262</v>
      </c>
      <c r="N497" s="5" t="s">
        <v>2307</v>
      </c>
      <c r="O497" s="5" t="s">
        <v>152</v>
      </c>
      <c r="P497" s="5" t="s">
        <v>2649</v>
      </c>
      <c r="Q497" s="34" t="s">
        <v>7372</v>
      </c>
      <c r="R497" s="21">
        <v>1</v>
      </c>
      <c r="S497" s="35"/>
      <c r="T497" s="35"/>
      <c r="U497" s="35"/>
      <c r="V497" s="35"/>
      <c r="W497" s="35"/>
      <c r="X497" s="35"/>
      <c r="Y497" s="35"/>
      <c r="Z497" s="35"/>
      <c r="AA497" s="5" t="s">
        <v>2310</v>
      </c>
      <c r="AB497" s="5" t="s">
        <v>7373</v>
      </c>
      <c r="AC497" s="34" t="s">
        <v>7374</v>
      </c>
      <c r="AD497" s="21">
        <v>1</v>
      </c>
    </row>
    <row r="498" spans="1:30" x14ac:dyDescent="0.3">
      <c r="A498" s="18" t="str">
        <f t="shared" ref="A498:B498" si="512">IF(AND(ISNUMBER(SEARCH("Yes",C498)),ISNUMBER(SEARCH("Yes",E498)),ISNUMBER(SEARCH("Yes",G498)),ISNUMBER(SEARCH("Yes",I498))),"Yes","No")</f>
        <v>No</v>
      </c>
      <c r="B498" s="18" t="str">
        <f t="shared" si="512"/>
        <v>No</v>
      </c>
      <c r="C498" s="15" t="str">
        <f t="shared" si="264"/>
        <v>No</v>
      </c>
      <c r="D498" s="18" t="str">
        <f t="shared" si="265"/>
        <v>No</v>
      </c>
      <c r="E498" s="18" t="str">
        <f t="shared" si="266"/>
        <v>No</v>
      </c>
      <c r="F498" s="18" t="str">
        <f t="shared" si="267"/>
        <v>No</v>
      </c>
      <c r="G498" s="18" t="str">
        <f t="shared" si="268"/>
        <v>No</v>
      </c>
      <c r="H498" s="18" t="str">
        <f t="shared" si="269"/>
        <v>No</v>
      </c>
      <c r="I498" s="18" t="str">
        <f t="shared" si="270"/>
        <v>Yes</v>
      </c>
      <c r="J498" s="18" t="str">
        <f t="shared" si="271"/>
        <v>Yes</v>
      </c>
      <c r="K498" s="21">
        <v>496</v>
      </c>
      <c r="L498" s="5" t="s">
        <v>1263</v>
      </c>
      <c r="M498" s="5" t="s">
        <v>1264</v>
      </c>
      <c r="N498" s="5" t="s">
        <v>2307</v>
      </c>
      <c r="O498" s="5" t="s">
        <v>152</v>
      </c>
      <c r="P498" s="5" t="s">
        <v>4164</v>
      </c>
      <c r="Q498" s="34" t="s">
        <v>4165</v>
      </c>
      <c r="R498" s="21">
        <v>1</v>
      </c>
      <c r="S498" s="35"/>
      <c r="T498" s="35"/>
      <c r="U498" s="35"/>
      <c r="V498" s="35"/>
      <c r="W498" s="35"/>
      <c r="X498" s="35"/>
      <c r="Y498" s="35"/>
      <c r="Z498" s="35"/>
      <c r="AA498" s="5" t="s">
        <v>24</v>
      </c>
      <c r="AB498" s="5" t="s">
        <v>4166</v>
      </c>
      <c r="AC498" s="34" t="s">
        <v>7375</v>
      </c>
      <c r="AD498" s="21">
        <v>1</v>
      </c>
    </row>
    <row r="499" spans="1:30" x14ac:dyDescent="0.3">
      <c r="A499" s="18" t="str">
        <f t="shared" ref="A499:B499" si="513">IF(AND(ISNUMBER(SEARCH("Yes",C499)),ISNUMBER(SEARCH("Yes",E499)),ISNUMBER(SEARCH("Yes",G499)),ISNUMBER(SEARCH("Yes",I499))),"Yes","No")</f>
        <v>No</v>
      </c>
      <c r="B499" s="18" t="str">
        <f t="shared" si="513"/>
        <v>No</v>
      </c>
      <c r="C499" s="15" t="str">
        <f t="shared" si="264"/>
        <v>No</v>
      </c>
      <c r="D499" s="18" t="str">
        <f t="shared" si="265"/>
        <v>No</v>
      </c>
      <c r="E499" s="18" t="str">
        <f t="shared" si="266"/>
        <v>No</v>
      </c>
      <c r="F499" s="18" t="str">
        <f t="shared" si="267"/>
        <v>No</v>
      </c>
      <c r="G499" s="18" t="str">
        <f t="shared" si="268"/>
        <v>No</v>
      </c>
      <c r="H499" s="18" t="str">
        <f t="shared" si="269"/>
        <v>No</v>
      </c>
      <c r="I499" s="18" t="str">
        <f t="shared" si="270"/>
        <v>Yes</v>
      </c>
      <c r="J499" s="18" t="str">
        <f t="shared" si="271"/>
        <v>Yes</v>
      </c>
      <c r="K499" s="21">
        <v>497</v>
      </c>
      <c r="L499" s="5" t="s">
        <v>1265</v>
      </c>
      <c r="M499" s="5" t="s">
        <v>1266</v>
      </c>
      <c r="N499" s="5" t="s">
        <v>2307</v>
      </c>
      <c r="O499" s="5" t="s">
        <v>152</v>
      </c>
      <c r="P499" s="5" t="s">
        <v>7376</v>
      </c>
      <c r="Q499" s="34" t="s">
        <v>4168</v>
      </c>
      <c r="R499" s="21">
        <v>1</v>
      </c>
      <c r="S499" s="35"/>
      <c r="T499" s="35"/>
      <c r="U499" s="35"/>
      <c r="V499" s="35"/>
      <c r="W499" s="35"/>
      <c r="X499" s="35"/>
      <c r="Y499" s="35"/>
      <c r="Z499" s="35"/>
      <c r="AA499" s="5" t="s">
        <v>2310</v>
      </c>
      <c r="AB499" s="5" t="s">
        <v>2323</v>
      </c>
      <c r="AC499" s="34" t="s">
        <v>3241</v>
      </c>
      <c r="AD499" s="21">
        <v>1</v>
      </c>
    </row>
    <row r="500" spans="1:30" x14ac:dyDescent="0.3">
      <c r="A500" s="18" t="str">
        <f t="shared" ref="A500:B500" si="514">IF(AND(ISNUMBER(SEARCH("Yes",C500)),ISNUMBER(SEARCH("Yes",E500)),ISNUMBER(SEARCH("Yes",G500)),ISNUMBER(SEARCH("Yes",I500))),"Yes","No")</f>
        <v>No</v>
      </c>
      <c r="B500" s="18" t="str">
        <f t="shared" si="514"/>
        <v>No</v>
      </c>
      <c r="C500" s="15" t="str">
        <f t="shared" si="264"/>
        <v>No</v>
      </c>
      <c r="D500" s="18" t="str">
        <f t="shared" si="265"/>
        <v>No</v>
      </c>
      <c r="E500" s="18" t="str">
        <f t="shared" si="266"/>
        <v>No</v>
      </c>
      <c r="F500" s="18" t="str">
        <f t="shared" si="267"/>
        <v>No</v>
      </c>
      <c r="G500" s="18" t="str">
        <f t="shared" si="268"/>
        <v>No</v>
      </c>
      <c r="H500" s="18" t="str">
        <f t="shared" si="269"/>
        <v>No</v>
      </c>
      <c r="I500" s="18" t="str">
        <f t="shared" si="270"/>
        <v>Yes</v>
      </c>
      <c r="J500" s="18" t="str">
        <f t="shared" si="271"/>
        <v>Yes</v>
      </c>
      <c r="K500" s="21">
        <v>498</v>
      </c>
      <c r="L500" s="5" t="s">
        <v>1267</v>
      </c>
      <c r="M500" s="5" t="s">
        <v>1268</v>
      </c>
      <c r="N500" s="5" t="s">
        <v>2307</v>
      </c>
      <c r="O500" s="5" t="s">
        <v>152</v>
      </c>
      <c r="P500" s="5" t="s">
        <v>7035</v>
      </c>
      <c r="Q500" s="34" t="s">
        <v>3689</v>
      </c>
      <c r="R500" s="21">
        <v>1</v>
      </c>
      <c r="S500" s="35"/>
      <c r="T500" s="35"/>
      <c r="U500" s="35"/>
      <c r="V500" s="35"/>
      <c r="W500" s="35"/>
      <c r="X500" s="35"/>
      <c r="Y500" s="35"/>
      <c r="Z500" s="35"/>
      <c r="AA500" s="5" t="s">
        <v>2310</v>
      </c>
      <c r="AB500" s="5" t="s">
        <v>7377</v>
      </c>
      <c r="AC500" s="34" t="s">
        <v>7378</v>
      </c>
      <c r="AD500" s="21">
        <v>1</v>
      </c>
    </row>
    <row r="501" spans="1:30" x14ac:dyDescent="0.3">
      <c r="A501" s="18" t="str">
        <f t="shared" ref="A501:B501" si="515">IF(AND(ISNUMBER(SEARCH("Yes",C501)),ISNUMBER(SEARCH("Yes",E501)),ISNUMBER(SEARCH("Yes",G501)),ISNUMBER(SEARCH("Yes",I501))),"Yes","No")</f>
        <v>No</v>
      </c>
      <c r="B501" s="18" t="str">
        <f t="shared" si="515"/>
        <v>No</v>
      </c>
      <c r="C501" s="15" t="str">
        <f t="shared" si="264"/>
        <v>No</v>
      </c>
      <c r="D501" s="18" t="str">
        <f t="shared" si="265"/>
        <v>No</v>
      </c>
      <c r="E501" s="18" t="str">
        <f t="shared" si="266"/>
        <v>No</v>
      </c>
      <c r="F501" s="18" t="str">
        <f t="shared" si="267"/>
        <v>No</v>
      </c>
      <c r="G501" s="18" t="str">
        <f t="shared" si="268"/>
        <v>No</v>
      </c>
      <c r="H501" s="18" t="str">
        <f t="shared" si="269"/>
        <v>No</v>
      </c>
      <c r="I501" s="18" t="str">
        <f t="shared" si="270"/>
        <v>Yes</v>
      </c>
      <c r="J501" s="18" t="str">
        <f t="shared" si="271"/>
        <v>Yes</v>
      </c>
      <c r="K501" s="21">
        <v>499</v>
      </c>
      <c r="L501" s="5" t="s">
        <v>1269</v>
      </c>
      <c r="M501" s="5" t="s">
        <v>1270</v>
      </c>
      <c r="N501" s="5" t="s">
        <v>2307</v>
      </c>
      <c r="O501" s="5" t="s">
        <v>152</v>
      </c>
      <c r="P501" s="5" t="s">
        <v>2333</v>
      </c>
      <c r="Q501" s="34" t="s">
        <v>4171</v>
      </c>
      <c r="R501" s="21">
        <v>1</v>
      </c>
      <c r="S501" s="35"/>
      <c r="T501" s="35"/>
      <c r="U501" s="35"/>
      <c r="V501" s="35"/>
      <c r="W501" s="35"/>
      <c r="X501" s="35"/>
      <c r="Y501" s="35"/>
      <c r="Z501" s="35"/>
      <c r="AA501" s="5" t="s">
        <v>24</v>
      </c>
      <c r="AB501" s="5" t="s">
        <v>3083</v>
      </c>
      <c r="AC501" s="34" t="s">
        <v>4172</v>
      </c>
      <c r="AD501" s="21">
        <v>1</v>
      </c>
    </row>
    <row r="502" spans="1:30" x14ac:dyDescent="0.3">
      <c r="A502" s="18" t="str">
        <f t="shared" ref="A502:B502" si="516">IF(AND(ISNUMBER(SEARCH("Yes",C502)),ISNUMBER(SEARCH("Yes",E502)),ISNUMBER(SEARCH("Yes",G502)),ISNUMBER(SEARCH("Yes",I502))),"Yes","No")</f>
        <v>No</v>
      </c>
      <c r="B502" s="18" t="str">
        <f t="shared" si="516"/>
        <v>No</v>
      </c>
      <c r="C502" s="15" t="str">
        <f t="shared" si="264"/>
        <v>No</v>
      </c>
      <c r="D502" s="18" t="str">
        <f t="shared" si="265"/>
        <v>No</v>
      </c>
      <c r="E502" s="18" t="str">
        <f t="shared" si="266"/>
        <v>No</v>
      </c>
      <c r="F502" s="18" t="str">
        <f t="shared" si="267"/>
        <v>No</v>
      </c>
      <c r="G502" s="18" t="str">
        <f t="shared" si="268"/>
        <v>No</v>
      </c>
      <c r="H502" s="18" t="str">
        <f t="shared" si="269"/>
        <v>No</v>
      </c>
      <c r="I502" s="18" t="str">
        <f t="shared" si="270"/>
        <v>Yes</v>
      </c>
      <c r="J502" s="18" t="str">
        <f t="shared" si="271"/>
        <v>Yes</v>
      </c>
      <c r="K502" s="21">
        <v>500</v>
      </c>
      <c r="L502" s="5" t="s">
        <v>1271</v>
      </c>
      <c r="M502" s="5" t="s">
        <v>1272</v>
      </c>
      <c r="N502" s="5" t="s">
        <v>2307</v>
      </c>
      <c r="O502" s="5" t="s">
        <v>152</v>
      </c>
      <c r="P502" s="5" t="s">
        <v>5461</v>
      </c>
      <c r="Q502" s="34" t="s">
        <v>7379</v>
      </c>
      <c r="R502" s="21">
        <v>1</v>
      </c>
      <c r="S502" s="35"/>
      <c r="T502" s="35"/>
      <c r="U502" s="35"/>
      <c r="V502" s="35"/>
      <c r="W502" s="35"/>
      <c r="X502" s="35"/>
      <c r="Y502" s="35"/>
      <c r="Z502" s="35"/>
      <c r="AA502" s="5" t="s">
        <v>2310</v>
      </c>
      <c r="AB502" s="5" t="s">
        <v>7380</v>
      </c>
      <c r="AC502" s="34" t="s">
        <v>7381</v>
      </c>
      <c r="AD502" s="21">
        <v>1</v>
      </c>
    </row>
    <row r="503" spans="1:30" x14ac:dyDescent="0.3">
      <c r="A503" s="18" t="str">
        <f t="shared" ref="A503:B503" si="517">IF(AND(ISNUMBER(SEARCH("Yes",C503)),ISNUMBER(SEARCH("Yes",E503)),ISNUMBER(SEARCH("Yes",G503)),ISNUMBER(SEARCH("Yes",I503))),"Yes","No")</f>
        <v>No</v>
      </c>
      <c r="B503" s="18" t="str">
        <f t="shared" si="517"/>
        <v>No</v>
      </c>
      <c r="C503" s="15" t="str">
        <f t="shared" si="264"/>
        <v>No</v>
      </c>
      <c r="D503" s="18" t="str">
        <f t="shared" si="265"/>
        <v>No</v>
      </c>
      <c r="E503" s="18" t="str">
        <f t="shared" si="266"/>
        <v>No</v>
      </c>
      <c r="F503" s="18" t="str">
        <f t="shared" si="267"/>
        <v>No</v>
      </c>
      <c r="G503" s="18" t="str">
        <f t="shared" si="268"/>
        <v>No</v>
      </c>
      <c r="H503" s="18" t="str">
        <f t="shared" si="269"/>
        <v>No</v>
      </c>
      <c r="I503" s="18" t="str">
        <f t="shared" si="270"/>
        <v>Yes</v>
      </c>
      <c r="J503" s="18" t="str">
        <f t="shared" si="271"/>
        <v>Yes</v>
      </c>
      <c r="K503" s="21">
        <v>501</v>
      </c>
      <c r="L503" s="5" t="s">
        <v>1273</v>
      </c>
      <c r="M503" s="5" t="s">
        <v>1274</v>
      </c>
      <c r="N503" s="5" t="s">
        <v>2307</v>
      </c>
      <c r="O503" s="5" t="s">
        <v>152</v>
      </c>
      <c r="P503" s="5" t="s">
        <v>2333</v>
      </c>
      <c r="Q503" s="34" t="s">
        <v>4176</v>
      </c>
      <c r="R503" s="21">
        <v>1</v>
      </c>
      <c r="S503" s="35"/>
      <c r="T503" s="35"/>
      <c r="U503" s="35"/>
      <c r="V503" s="35"/>
      <c r="W503" s="35"/>
      <c r="X503" s="35"/>
      <c r="Y503" s="35"/>
      <c r="Z503" s="35"/>
      <c r="AA503" s="5" t="s">
        <v>2310</v>
      </c>
      <c r="AB503" s="5" t="s">
        <v>3979</v>
      </c>
      <c r="AC503" s="34" t="s">
        <v>7382</v>
      </c>
      <c r="AD503" s="21">
        <v>1</v>
      </c>
    </row>
    <row r="504" spans="1:30" x14ac:dyDescent="0.3">
      <c r="A504" s="18" t="str">
        <f t="shared" ref="A504:B504" si="518">IF(AND(ISNUMBER(SEARCH("Yes",C504)),ISNUMBER(SEARCH("Yes",E504)),ISNUMBER(SEARCH("Yes",G504)),ISNUMBER(SEARCH("Yes",I504))),"Yes","No")</f>
        <v>No</v>
      </c>
      <c r="B504" s="18" t="str">
        <f t="shared" si="518"/>
        <v>No</v>
      </c>
      <c r="C504" s="15" t="str">
        <f t="shared" si="264"/>
        <v>No</v>
      </c>
      <c r="D504" s="18" t="str">
        <f t="shared" si="265"/>
        <v>No</v>
      </c>
      <c r="E504" s="18" t="str">
        <f t="shared" si="266"/>
        <v>No</v>
      </c>
      <c r="F504" s="18" t="str">
        <f t="shared" si="267"/>
        <v>No</v>
      </c>
      <c r="G504" s="18" t="str">
        <f t="shared" si="268"/>
        <v>No</v>
      </c>
      <c r="H504" s="18" t="str">
        <f t="shared" si="269"/>
        <v>No</v>
      </c>
      <c r="I504" s="18" t="str">
        <f t="shared" si="270"/>
        <v>Yes</v>
      </c>
      <c r="J504" s="18" t="str">
        <f t="shared" si="271"/>
        <v>No</v>
      </c>
      <c r="K504" s="21">
        <v>502</v>
      </c>
      <c r="L504" s="5" t="s">
        <v>1275</v>
      </c>
      <c r="M504" s="5" t="s">
        <v>1276</v>
      </c>
      <c r="N504" s="5" t="s">
        <v>2307</v>
      </c>
      <c r="O504" s="5" t="s">
        <v>152</v>
      </c>
      <c r="P504" s="5" t="s">
        <v>2823</v>
      </c>
      <c r="Q504" s="34" t="s">
        <v>2999</v>
      </c>
      <c r="R504" s="21">
        <v>1</v>
      </c>
      <c r="S504" s="35"/>
      <c r="T504" s="35"/>
      <c r="U504" s="35"/>
      <c r="V504" s="35"/>
      <c r="W504" s="35"/>
      <c r="X504" s="35"/>
      <c r="Y504" s="35"/>
      <c r="Z504" s="35"/>
      <c r="AA504" s="5" t="s">
        <v>152</v>
      </c>
      <c r="AB504" s="5" t="s">
        <v>4179</v>
      </c>
      <c r="AC504" s="34" t="s">
        <v>7383</v>
      </c>
      <c r="AD504" s="21">
        <v>1</v>
      </c>
    </row>
    <row r="505" spans="1:30" x14ac:dyDescent="0.3">
      <c r="A505" s="18" t="str">
        <f t="shared" ref="A505:B505" si="519">IF(AND(ISNUMBER(SEARCH("Yes",C505)),ISNUMBER(SEARCH("Yes",E505)),ISNUMBER(SEARCH("Yes",G505)),ISNUMBER(SEARCH("Yes",I505))),"Yes","No")</f>
        <v>No</v>
      </c>
      <c r="B505" s="18" t="str">
        <f t="shared" si="519"/>
        <v>No</v>
      </c>
      <c r="C505" s="15" t="str">
        <f t="shared" si="264"/>
        <v>No</v>
      </c>
      <c r="D505" s="18" t="str">
        <f t="shared" si="265"/>
        <v>No</v>
      </c>
      <c r="E505" s="18" t="str">
        <f t="shared" si="266"/>
        <v>No</v>
      </c>
      <c r="F505" s="18" t="str">
        <f t="shared" si="267"/>
        <v>No</v>
      </c>
      <c r="G505" s="18" t="str">
        <f t="shared" si="268"/>
        <v>No</v>
      </c>
      <c r="H505" s="18" t="str">
        <f t="shared" si="269"/>
        <v>No</v>
      </c>
      <c r="I505" s="18" t="str">
        <f t="shared" si="270"/>
        <v>Yes</v>
      </c>
      <c r="J505" s="18" t="str">
        <f t="shared" si="271"/>
        <v>Yes</v>
      </c>
      <c r="K505" s="21">
        <v>503</v>
      </c>
      <c r="L505" s="5" t="s">
        <v>1277</v>
      </c>
      <c r="M505" s="5" t="s">
        <v>1278</v>
      </c>
      <c r="N505" s="5" t="s">
        <v>2307</v>
      </c>
      <c r="O505" s="5" t="s">
        <v>152</v>
      </c>
      <c r="P505" s="5" t="s">
        <v>2830</v>
      </c>
      <c r="Q505" s="34" t="s">
        <v>7384</v>
      </c>
      <c r="R505" s="21">
        <v>1</v>
      </c>
      <c r="S505" s="35"/>
      <c r="T505" s="35"/>
      <c r="U505" s="35"/>
      <c r="V505" s="35"/>
      <c r="W505" s="35"/>
      <c r="X505" s="35"/>
      <c r="Y505" s="35"/>
      <c r="Z505" s="35"/>
      <c r="AA505" s="5" t="s">
        <v>2310</v>
      </c>
      <c r="AB505" s="5" t="s">
        <v>7385</v>
      </c>
      <c r="AC505" s="34" t="s">
        <v>7386</v>
      </c>
      <c r="AD505" s="21">
        <v>1</v>
      </c>
    </row>
    <row r="506" spans="1:30" x14ac:dyDescent="0.3">
      <c r="A506" s="18" t="str">
        <f t="shared" ref="A506:B506" si="520">IF(AND(ISNUMBER(SEARCH("Yes",C506)),ISNUMBER(SEARCH("Yes",E506)),ISNUMBER(SEARCH("Yes",G506)),ISNUMBER(SEARCH("Yes",I506))),"Yes","No")</f>
        <v>No</v>
      </c>
      <c r="B506" s="18" t="str">
        <f t="shared" si="520"/>
        <v>No</v>
      </c>
      <c r="C506" s="15" t="str">
        <f t="shared" si="264"/>
        <v>No</v>
      </c>
      <c r="D506" s="18" t="str">
        <f t="shared" si="265"/>
        <v>No</v>
      </c>
      <c r="E506" s="18" t="str">
        <f t="shared" si="266"/>
        <v>No</v>
      </c>
      <c r="F506" s="18" t="str">
        <f t="shared" si="267"/>
        <v>No</v>
      </c>
      <c r="G506" s="18" t="str">
        <f t="shared" si="268"/>
        <v>No</v>
      </c>
      <c r="H506" s="18" t="str">
        <f t="shared" si="269"/>
        <v>No</v>
      </c>
      <c r="I506" s="18" t="str">
        <f t="shared" si="270"/>
        <v>Yes</v>
      </c>
      <c r="J506" s="18" t="str">
        <f t="shared" si="271"/>
        <v>Yes</v>
      </c>
      <c r="K506" s="21">
        <v>504</v>
      </c>
      <c r="L506" s="5" t="s">
        <v>1279</v>
      </c>
      <c r="M506" s="5" t="s">
        <v>1280</v>
      </c>
      <c r="N506" s="5" t="s">
        <v>2307</v>
      </c>
      <c r="O506" s="5" t="s">
        <v>152</v>
      </c>
      <c r="P506" s="5" t="s">
        <v>3206</v>
      </c>
      <c r="Q506" s="34" t="s">
        <v>7387</v>
      </c>
      <c r="R506" s="21">
        <v>1</v>
      </c>
      <c r="S506" s="35"/>
      <c r="T506" s="35"/>
      <c r="U506" s="35"/>
      <c r="V506" s="35"/>
      <c r="W506" s="35"/>
      <c r="X506" s="35"/>
      <c r="Y506" s="35"/>
      <c r="Z506" s="35"/>
      <c r="AA506" s="5" t="s">
        <v>24</v>
      </c>
      <c r="AB506" s="5" t="s">
        <v>4185</v>
      </c>
      <c r="AC506" s="34" t="s">
        <v>4186</v>
      </c>
      <c r="AD506" s="21">
        <v>1</v>
      </c>
    </row>
    <row r="507" spans="1:30" x14ac:dyDescent="0.3">
      <c r="A507" s="18" t="str">
        <f t="shared" ref="A507:B507" si="521">IF(AND(ISNUMBER(SEARCH("Yes",C507)),ISNUMBER(SEARCH("Yes",E507)),ISNUMBER(SEARCH("Yes",G507)),ISNUMBER(SEARCH("Yes",I507))),"Yes","No")</f>
        <v>No</v>
      </c>
      <c r="B507" s="18" t="str">
        <f t="shared" si="521"/>
        <v>No</v>
      </c>
      <c r="C507" s="15" t="str">
        <f t="shared" si="264"/>
        <v>No</v>
      </c>
      <c r="D507" s="18" t="str">
        <f t="shared" si="265"/>
        <v>No</v>
      </c>
      <c r="E507" s="18" t="str">
        <f t="shared" si="266"/>
        <v>No</v>
      </c>
      <c r="F507" s="18" t="str">
        <f t="shared" si="267"/>
        <v>No</v>
      </c>
      <c r="G507" s="18" t="str">
        <f t="shared" si="268"/>
        <v>No</v>
      </c>
      <c r="H507" s="18" t="str">
        <f t="shared" si="269"/>
        <v>No</v>
      </c>
      <c r="I507" s="18" t="str">
        <f t="shared" si="270"/>
        <v>No</v>
      </c>
      <c r="J507" s="18" t="str">
        <f t="shared" si="271"/>
        <v>No</v>
      </c>
      <c r="K507" s="21">
        <v>505</v>
      </c>
      <c r="L507" s="5" t="s">
        <v>1281</v>
      </c>
      <c r="M507" s="5" t="s">
        <v>1282</v>
      </c>
      <c r="N507" s="5" t="s">
        <v>2307</v>
      </c>
      <c r="O507" s="5" t="s">
        <v>152</v>
      </c>
      <c r="P507" s="5" t="s">
        <v>2431</v>
      </c>
      <c r="Q507" s="34" t="s">
        <v>7388</v>
      </c>
      <c r="R507" s="21">
        <v>1</v>
      </c>
      <c r="S507" s="35"/>
      <c r="T507" s="35"/>
      <c r="U507" s="35"/>
      <c r="V507" s="35"/>
      <c r="W507" s="35"/>
      <c r="X507" s="35"/>
      <c r="Y507" s="35"/>
      <c r="Z507" s="35"/>
      <c r="AA507" s="5" t="s">
        <v>152</v>
      </c>
      <c r="AB507" s="5" t="s">
        <v>7389</v>
      </c>
      <c r="AC507" s="34" t="s">
        <v>7390</v>
      </c>
      <c r="AD507" s="21">
        <v>1</v>
      </c>
    </row>
    <row r="508" spans="1:30" x14ac:dyDescent="0.3">
      <c r="A508" s="18" t="str">
        <f t="shared" ref="A508:B508" si="522">IF(AND(ISNUMBER(SEARCH("Yes",C508)),ISNUMBER(SEARCH("Yes",E508)),ISNUMBER(SEARCH("Yes",G508)),ISNUMBER(SEARCH("Yes",I508))),"Yes","No")</f>
        <v>No</v>
      </c>
      <c r="B508" s="18" t="str">
        <f t="shared" si="522"/>
        <v>No</v>
      </c>
      <c r="C508" s="15" t="str">
        <f t="shared" si="264"/>
        <v>No</v>
      </c>
      <c r="D508" s="18" t="str">
        <f t="shared" si="265"/>
        <v>No</v>
      </c>
      <c r="E508" s="18" t="str">
        <f t="shared" si="266"/>
        <v>No</v>
      </c>
      <c r="F508" s="18" t="str">
        <f t="shared" si="267"/>
        <v>No</v>
      </c>
      <c r="G508" s="18" t="str">
        <f t="shared" si="268"/>
        <v>No</v>
      </c>
      <c r="H508" s="18" t="str">
        <f t="shared" si="269"/>
        <v>No</v>
      </c>
      <c r="I508" s="18" t="str">
        <f t="shared" si="270"/>
        <v>Yes</v>
      </c>
      <c r="J508" s="18" t="str">
        <f t="shared" si="271"/>
        <v>Yes</v>
      </c>
      <c r="K508" s="21">
        <v>506</v>
      </c>
      <c r="L508" s="5" t="s">
        <v>1283</v>
      </c>
      <c r="M508" s="5" t="s">
        <v>4190</v>
      </c>
      <c r="N508" s="5" t="s">
        <v>2307</v>
      </c>
      <c r="O508" s="5" t="s">
        <v>152</v>
      </c>
      <c r="P508" s="5" t="s">
        <v>3127</v>
      </c>
      <c r="Q508" s="34" t="s">
        <v>4191</v>
      </c>
      <c r="R508" s="21">
        <v>1</v>
      </c>
      <c r="S508" s="35"/>
      <c r="T508" s="35"/>
      <c r="U508" s="35"/>
      <c r="V508" s="35"/>
      <c r="W508" s="35"/>
      <c r="X508" s="35"/>
      <c r="Y508" s="35"/>
      <c r="Z508" s="35"/>
      <c r="AA508" s="5" t="s">
        <v>24</v>
      </c>
      <c r="AB508" s="5" t="s">
        <v>7391</v>
      </c>
      <c r="AC508" s="34" t="s">
        <v>7392</v>
      </c>
      <c r="AD508" s="21">
        <v>1</v>
      </c>
    </row>
    <row r="509" spans="1:30" x14ac:dyDescent="0.3">
      <c r="A509" s="18" t="str">
        <f t="shared" ref="A509:B509" si="523">IF(AND(ISNUMBER(SEARCH("Yes",C509)),ISNUMBER(SEARCH("Yes",E509)),ISNUMBER(SEARCH("Yes",G509)),ISNUMBER(SEARCH("Yes",I509))),"Yes","No")</f>
        <v>No</v>
      </c>
      <c r="B509" s="18" t="str">
        <f t="shared" si="523"/>
        <v>No</v>
      </c>
      <c r="C509" s="15" t="str">
        <f t="shared" si="264"/>
        <v>No</v>
      </c>
      <c r="D509" s="18" t="str">
        <f t="shared" si="265"/>
        <v>No</v>
      </c>
      <c r="E509" s="18" t="str">
        <f t="shared" si="266"/>
        <v>No</v>
      </c>
      <c r="F509" s="18" t="str">
        <f t="shared" si="267"/>
        <v>No</v>
      </c>
      <c r="G509" s="18" t="str">
        <f t="shared" si="268"/>
        <v>No</v>
      </c>
      <c r="H509" s="18" t="str">
        <f t="shared" si="269"/>
        <v>No</v>
      </c>
      <c r="I509" s="18" t="str">
        <f t="shared" si="270"/>
        <v>Yes</v>
      </c>
      <c r="J509" s="18" t="str">
        <f t="shared" si="271"/>
        <v>Yes</v>
      </c>
      <c r="K509" s="21">
        <v>507</v>
      </c>
      <c r="L509" s="5" t="s">
        <v>1285</v>
      </c>
      <c r="M509" s="5" t="s">
        <v>1286</v>
      </c>
      <c r="N509" s="5" t="s">
        <v>2307</v>
      </c>
      <c r="O509" s="5" t="s">
        <v>152</v>
      </c>
      <c r="P509" s="5" t="s">
        <v>2667</v>
      </c>
      <c r="Q509" s="34" t="s">
        <v>4194</v>
      </c>
      <c r="R509" s="21">
        <v>1</v>
      </c>
      <c r="S509" s="35"/>
      <c r="T509" s="35"/>
      <c r="U509" s="35"/>
      <c r="V509" s="35"/>
      <c r="W509" s="35"/>
      <c r="X509" s="35"/>
      <c r="Y509" s="35"/>
      <c r="Z509" s="35"/>
      <c r="AA509" s="5" t="s">
        <v>2310</v>
      </c>
      <c r="AB509" s="5" t="s">
        <v>2390</v>
      </c>
      <c r="AC509" s="34" t="s">
        <v>2391</v>
      </c>
      <c r="AD509" s="21">
        <v>1</v>
      </c>
    </row>
    <row r="510" spans="1:30" x14ac:dyDescent="0.3">
      <c r="A510" s="18" t="str">
        <f t="shared" ref="A510:B510" si="524">IF(AND(ISNUMBER(SEARCH("Yes",C510)),ISNUMBER(SEARCH("Yes",E510)),ISNUMBER(SEARCH("Yes",G510)),ISNUMBER(SEARCH("Yes",I510))),"Yes","No")</f>
        <v>No</v>
      </c>
      <c r="B510" s="18" t="str">
        <f t="shared" si="524"/>
        <v>No</v>
      </c>
      <c r="C510" s="15" t="str">
        <f t="shared" si="264"/>
        <v>No</v>
      </c>
      <c r="D510" s="18" t="str">
        <f t="shared" si="265"/>
        <v>No</v>
      </c>
      <c r="E510" s="18" t="str">
        <f t="shared" si="266"/>
        <v>No</v>
      </c>
      <c r="F510" s="18" t="str">
        <f t="shared" si="267"/>
        <v>No</v>
      </c>
      <c r="G510" s="18" t="str">
        <f t="shared" si="268"/>
        <v>No</v>
      </c>
      <c r="H510" s="18" t="str">
        <f t="shared" si="269"/>
        <v>No</v>
      </c>
      <c r="I510" s="18" t="str">
        <f t="shared" si="270"/>
        <v>Yes</v>
      </c>
      <c r="J510" s="18" t="str">
        <f t="shared" si="271"/>
        <v>Yes</v>
      </c>
      <c r="K510" s="21">
        <v>508</v>
      </c>
      <c r="L510" s="5" t="s">
        <v>1287</v>
      </c>
      <c r="M510" s="5" t="s">
        <v>1288</v>
      </c>
      <c r="N510" s="5" t="s">
        <v>2307</v>
      </c>
      <c r="O510" s="5" t="s">
        <v>152</v>
      </c>
      <c r="P510" s="5" t="s">
        <v>3381</v>
      </c>
      <c r="Q510" s="34" t="s">
        <v>7393</v>
      </c>
      <c r="R510" s="21">
        <v>1</v>
      </c>
      <c r="S510" s="35"/>
      <c r="T510" s="35"/>
      <c r="U510" s="35"/>
      <c r="V510" s="35"/>
      <c r="W510" s="35"/>
      <c r="X510" s="35"/>
      <c r="Y510" s="35"/>
      <c r="Z510" s="35"/>
      <c r="AA510" s="5" t="s">
        <v>2310</v>
      </c>
      <c r="AB510" s="5" t="s">
        <v>7394</v>
      </c>
      <c r="AC510" s="34" t="s">
        <v>7395</v>
      </c>
      <c r="AD510" s="21">
        <v>1</v>
      </c>
    </row>
    <row r="511" spans="1:30" x14ac:dyDescent="0.3">
      <c r="A511" s="18" t="str">
        <f t="shared" ref="A511:B511" si="525">IF(AND(ISNUMBER(SEARCH("Yes",C511)),ISNUMBER(SEARCH("Yes",E511)),ISNUMBER(SEARCH("Yes",G511)),ISNUMBER(SEARCH("Yes",I511))),"Yes","No")</f>
        <v>No</v>
      </c>
      <c r="B511" s="18" t="str">
        <f t="shared" si="525"/>
        <v>No</v>
      </c>
      <c r="C511" s="15" t="str">
        <f t="shared" si="264"/>
        <v>No</v>
      </c>
      <c r="D511" s="18" t="str">
        <f t="shared" si="265"/>
        <v>No</v>
      </c>
      <c r="E511" s="18" t="str">
        <f t="shared" si="266"/>
        <v>No</v>
      </c>
      <c r="F511" s="18" t="str">
        <f t="shared" si="267"/>
        <v>No</v>
      </c>
      <c r="G511" s="18" t="str">
        <f t="shared" si="268"/>
        <v>No</v>
      </c>
      <c r="H511" s="18" t="str">
        <f t="shared" si="269"/>
        <v>No</v>
      </c>
      <c r="I511" s="18" t="str">
        <f t="shared" si="270"/>
        <v>Yes</v>
      </c>
      <c r="J511" s="18" t="str">
        <f t="shared" si="271"/>
        <v>Yes</v>
      </c>
      <c r="K511" s="21">
        <v>509</v>
      </c>
      <c r="L511" s="5" t="s">
        <v>1289</v>
      </c>
      <c r="M511" s="5" t="s">
        <v>1290</v>
      </c>
      <c r="N511" s="5" t="s">
        <v>2307</v>
      </c>
      <c r="O511" s="5" t="s">
        <v>152</v>
      </c>
      <c r="P511" s="5" t="s">
        <v>2860</v>
      </c>
      <c r="Q511" s="34" t="s">
        <v>7396</v>
      </c>
      <c r="R511" s="21">
        <v>1</v>
      </c>
      <c r="S511" s="35"/>
      <c r="T511" s="35"/>
      <c r="U511" s="35"/>
      <c r="V511" s="35"/>
      <c r="W511" s="35"/>
      <c r="X511" s="35"/>
      <c r="Y511" s="35"/>
      <c r="Z511" s="35"/>
      <c r="AA511" s="5" t="s">
        <v>24</v>
      </c>
      <c r="AB511" s="5" t="s">
        <v>7397</v>
      </c>
      <c r="AC511" s="34" t="s">
        <v>7398</v>
      </c>
      <c r="AD511" s="21">
        <v>1</v>
      </c>
    </row>
    <row r="512" spans="1:30" x14ac:dyDescent="0.3">
      <c r="A512" s="18" t="str">
        <f t="shared" ref="A512:B512" si="526">IF(AND(ISNUMBER(SEARCH("Yes",C512)),ISNUMBER(SEARCH("Yes",E512)),ISNUMBER(SEARCH("Yes",G512)),ISNUMBER(SEARCH("Yes",I512))),"Yes","No")</f>
        <v>Yes</v>
      </c>
      <c r="B512" s="18" t="str">
        <f t="shared" si="526"/>
        <v>Yes</v>
      </c>
      <c r="C512" s="15" t="str">
        <f t="shared" ref="C512:C766" si="527">IF(ISNUMBER(SEARCH("No;",Q512)),"No","Yes")</f>
        <v>Yes</v>
      </c>
      <c r="D512" s="18" t="str">
        <f t="shared" ref="D512:D766" si="528">IF(ISNUMBER(SEARCH("No",O512)),"No","Yes")</f>
        <v>Yes</v>
      </c>
      <c r="E512" s="18" t="str">
        <f t="shared" ref="E512:E766" si="529">IF(ISNUMBER(SEARCH("No;",U512)),"No",IF(ISBLANK(U512),"No","Yes"))</f>
        <v>Yes</v>
      </c>
      <c r="F512" s="18" t="str">
        <f t="shared" ref="F512:F766" si="530">IF(ISNUMBER(SEARCH("No;",S512)),"No",IF(ISBLANK(S512),"No","Yes"))</f>
        <v>Yes</v>
      </c>
      <c r="G512" s="18" t="str">
        <f t="shared" ref="G512:G766" si="531">IF(ISNUMBER(SEARCH("No;",Y512)),"No",IF(ISBLANK(Y512),"No","Yes"))</f>
        <v>Yes</v>
      </c>
      <c r="H512" s="18" t="str">
        <f t="shared" ref="H512:H766" si="532">IF(ISNUMBER(SEARCH("No;",W512)),"No",IF(ISBLANK(W512),"No","Yes"))</f>
        <v>Yes</v>
      </c>
      <c r="I512" s="18" t="str">
        <f t="shared" ref="I512:I766" si="533">IF(ISNUMBER(SEARCH("No;",AC512)),"No",IF(ISBLANK(AC512),"No","Yes"))</f>
        <v>Yes</v>
      </c>
      <c r="J512" s="18" t="str">
        <f t="shared" ref="J512:J766" si="534">IF(ISNUMBER(SEARCH("No",AA512)),"No",IF(ISBLANK(AA512),"No","Yes"))</f>
        <v>Yes</v>
      </c>
      <c r="K512" s="21">
        <v>510</v>
      </c>
      <c r="L512" s="5" t="s">
        <v>164</v>
      </c>
      <c r="M512" s="5" t="s">
        <v>165</v>
      </c>
      <c r="N512" s="5" t="s">
        <v>2307</v>
      </c>
      <c r="O512" s="5" t="s">
        <v>24</v>
      </c>
      <c r="P512" s="5" t="s">
        <v>4201</v>
      </c>
      <c r="Q512" s="34" t="s">
        <v>4202</v>
      </c>
      <c r="R512" s="21">
        <v>1</v>
      </c>
      <c r="S512" s="5" t="s">
        <v>2310</v>
      </c>
      <c r="T512" s="5" t="s">
        <v>7399</v>
      </c>
      <c r="U512" s="34" t="s">
        <v>7400</v>
      </c>
      <c r="V512" s="21">
        <v>1</v>
      </c>
      <c r="W512" s="5" t="s">
        <v>2310</v>
      </c>
      <c r="X512" s="5" t="s">
        <v>7401</v>
      </c>
      <c r="Y512" s="34" t="s">
        <v>7402</v>
      </c>
      <c r="Z512" s="21">
        <v>1</v>
      </c>
      <c r="AA512" s="5" t="s">
        <v>2310</v>
      </c>
      <c r="AB512" s="5" t="s">
        <v>4207</v>
      </c>
      <c r="AC512" s="34" t="s">
        <v>4208</v>
      </c>
      <c r="AD512" s="21">
        <v>1</v>
      </c>
    </row>
    <row r="513" spans="1:30" x14ac:dyDescent="0.3">
      <c r="A513" s="18" t="str">
        <f t="shared" ref="A513:B513" si="535">IF(AND(ISNUMBER(SEARCH("Yes",C513)),ISNUMBER(SEARCH("Yes",E513)),ISNUMBER(SEARCH("Yes",G513)),ISNUMBER(SEARCH("Yes",I513))),"Yes","No")</f>
        <v>No</v>
      </c>
      <c r="B513" s="18" t="str">
        <f t="shared" si="535"/>
        <v>No</v>
      </c>
      <c r="C513" s="15" t="str">
        <f t="shared" si="527"/>
        <v>No</v>
      </c>
      <c r="D513" s="18" t="str">
        <f t="shared" si="528"/>
        <v>No</v>
      </c>
      <c r="E513" s="18" t="str">
        <f t="shared" si="529"/>
        <v>No</v>
      </c>
      <c r="F513" s="18" t="str">
        <f t="shared" si="530"/>
        <v>No</v>
      </c>
      <c r="G513" s="18" t="str">
        <f t="shared" si="531"/>
        <v>No</v>
      </c>
      <c r="H513" s="18" t="str">
        <f t="shared" si="532"/>
        <v>No</v>
      </c>
      <c r="I513" s="18" t="str">
        <f t="shared" si="533"/>
        <v>Yes</v>
      </c>
      <c r="J513" s="18" t="str">
        <f t="shared" si="534"/>
        <v>Yes</v>
      </c>
      <c r="K513" s="21">
        <v>511</v>
      </c>
      <c r="L513" s="5" t="s">
        <v>1291</v>
      </c>
      <c r="M513" s="5" t="s">
        <v>1292</v>
      </c>
      <c r="N513" s="5" t="s">
        <v>2307</v>
      </c>
      <c r="O513" s="5" t="s">
        <v>152</v>
      </c>
      <c r="P513" s="5" t="s">
        <v>2317</v>
      </c>
      <c r="Q513" s="34" t="s">
        <v>7403</v>
      </c>
      <c r="R513" s="21">
        <v>1</v>
      </c>
      <c r="S513" s="35"/>
      <c r="T513" s="35"/>
      <c r="U513" s="35"/>
      <c r="V513" s="35"/>
      <c r="W513" s="35"/>
      <c r="X513" s="35"/>
      <c r="Y513" s="35"/>
      <c r="Z513" s="35"/>
      <c r="AA513" s="5" t="s">
        <v>2310</v>
      </c>
      <c r="AB513" s="5" t="s">
        <v>7404</v>
      </c>
      <c r="AC513" s="34" t="s">
        <v>7405</v>
      </c>
      <c r="AD513" s="21">
        <v>1</v>
      </c>
    </row>
    <row r="514" spans="1:30" x14ac:dyDescent="0.3">
      <c r="A514" s="18" t="str">
        <f t="shared" ref="A514:B514" si="536">IF(AND(ISNUMBER(SEARCH("Yes",C514)),ISNUMBER(SEARCH("Yes",E514)),ISNUMBER(SEARCH("Yes",G514)),ISNUMBER(SEARCH("Yes",I514))),"Yes","No")</f>
        <v>No</v>
      </c>
      <c r="B514" s="18" t="str">
        <f t="shared" si="536"/>
        <v>No</v>
      </c>
      <c r="C514" s="15" t="str">
        <f t="shared" si="527"/>
        <v>No</v>
      </c>
      <c r="D514" s="18" t="str">
        <f t="shared" si="528"/>
        <v>No</v>
      </c>
      <c r="E514" s="18" t="str">
        <f t="shared" si="529"/>
        <v>No</v>
      </c>
      <c r="F514" s="18" t="str">
        <f t="shared" si="530"/>
        <v>No</v>
      </c>
      <c r="G514" s="18" t="str">
        <f t="shared" si="531"/>
        <v>No</v>
      </c>
      <c r="H514" s="18" t="str">
        <f t="shared" si="532"/>
        <v>No</v>
      </c>
      <c r="I514" s="18" t="str">
        <f t="shared" si="533"/>
        <v>Yes</v>
      </c>
      <c r="J514" s="18" t="str">
        <f t="shared" si="534"/>
        <v>Yes</v>
      </c>
      <c r="K514" s="21">
        <v>512</v>
      </c>
      <c r="L514" s="5" t="s">
        <v>1293</v>
      </c>
      <c r="M514" s="5" t="s">
        <v>1294</v>
      </c>
      <c r="N514" s="5" t="s">
        <v>2307</v>
      </c>
      <c r="O514" s="5" t="s">
        <v>152</v>
      </c>
      <c r="P514" s="5" t="s">
        <v>4634</v>
      </c>
      <c r="Q514" s="34" t="s">
        <v>7406</v>
      </c>
      <c r="R514" s="21">
        <v>1</v>
      </c>
      <c r="S514" s="35"/>
      <c r="T514" s="35"/>
      <c r="U514" s="35"/>
      <c r="V514" s="35"/>
      <c r="W514" s="35"/>
      <c r="X514" s="35"/>
      <c r="Y514" s="35"/>
      <c r="Z514" s="35"/>
      <c r="AA514" s="5" t="s">
        <v>2310</v>
      </c>
      <c r="AB514" s="5" t="s">
        <v>7407</v>
      </c>
      <c r="AC514" s="34" t="s">
        <v>7408</v>
      </c>
      <c r="AD514" s="21">
        <v>1</v>
      </c>
    </row>
    <row r="515" spans="1:30" x14ac:dyDescent="0.3">
      <c r="A515" s="18" t="str">
        <f t="shared" ref="A515:B515" si="537">IF(AND(ISNUMBER(SEARCH("Yes",C515)),ISNUMBER(SEARCH("Yes",E515)),ISNUMBER(SEARCH("Yes",G515)),ISNUMBER(SEARCH("Yes",I515))),"Yes","No")</f>
        <v>No</v>
      </c>
      <c r="B515" s="18" t="str">
        <f t="shared" si="537"/>
        <v>No</v>
      </c>
      <c r="C515" s="15" t="str">
        <f t="shared" si="527"/>
        <v>No</v>
      </c>
      <c r="D515" s="18" t="str">
        <f t="shared" si="528"/>
        <v>No</v>
      </c>
      <c r="E515" s="18" t="str">
        <f t="shared" si="529"/>
        <v>No</v>
      </c>
      <c r="F515" s="18" t="str">
        <f t="shared" si="530"/>
        <v>No</v>
      </c>
      <c r="G515" s="18" t="str">
        <f t="shared" si="531"/>
        <v>No</v>
      </c>
      <c r="H515" s="18" t="str">
        <f t="shared" si="532"/>
        <v>No</v>
      </c>
      <c r="I515" s="18" t="str">
        <f t="shared" si="533"/>
        <v>Yes</v>
      </c>
      <c r="J515" s="18" t="str">
        <f t="shared" si="534"/>
        <v>No</v>
      </c>
      <c r="K515" s="21">
        <v>513</v>
      </c>
      <c r="L515" s="5" t="s">
        <v>1295</v>
      </c>
      <c r="M515" s="5" t="s">
        <v>1296</v>
      </c>
      <c r="N515" s="5" t="s">
        <v>2307</v>
      </c>
      <c r="O515" s="5" t="s">
        <v>152</v>
      </c>
      <c r="P515" s="5" t="s">
        <v>2317</v>
      </c>
      <c r="Q515" s="34" t="s">
        <v>3657</v>
      </c>
      <c r="R515" s="21">
        <v>1</v>
      </c>
      <c r="S515" s="35"/>
      <c r="T515" s="35"/>
      <c r="U515" s="35"/>
      <c r="V515" s="35"/>
      <c r="W515" s="35"/>
      <c r="X515" s="35"/>
      <c r="Y515" s="35"/>
      <c r="Z515" s="35"/>
      <c r="AA515" s="5" t="s">
        <v>152</v>
      </c>
      <c r="AB515" s="5" t="s">
        <v>7409</v>
      </c>
      <c r="AC515" s="34" t="s">
        <v>7410</v>
      </c>
      <c r="AD515" s="21">
        <v>1</v>
      </c>
    </row>
    <row r="516" spans="1:30" x14ac:dyDescent="0.3">
      <c r="A516" s="18" t="str">
        <f t="shared" ref="A516:B516" si="538">IF(AND(ISNUMBER(SEARCH("Yes",C516)),ISNUMBER(SEARCH("Yes",E516)),ISNUMBER(SEARCH("Yes",G516)),ISNUMBER(SEARCH("Yes",I516))),"Yes","No")</f>
        <v>No</v>
      </c>
      <c r="B516" s="18" t="str">
        <f t="shared" si="538"/>
        <v>No</v>
      </c>
      <c r="C516" s="15" t="str">
        <f t="shared" si="527"/>
        <v>No</v>
      </c>
      <c r="D516" s="18" t="str">
        <f t="shared" si="528"/>
        <v>No</v>
      </c>
      <c r="E516" s="18" t="str">
        <f t="shared" si="529"/>
        <v>No</v>
      </c>
      <c r="F516" s="18" t="str">
        <f t="shared" si="530"/>
        <v>No</v>
      </c>
      <c r="G516" s="18" t="str">
        <f t="shared" si="531"/>
        <v>No</v>
      </c>
      <c r="H516" s="18" t="str">
        <f t="shared" si="532"/>
        <v>No</v>
      </c>
      <c r="I516" s="18" t="str">
        <f t="shared" si="533"/>
        <v>Yes</v>
      </c>
      <c r="J516" s="18" t="str">
        <f t="shared" si="534"/>
        <v>Yes</v>
      </c>
      <c r="K516" s="21">
        <v>514</v>
      </c>
      <c r="L516" s="5" t="s">
        <v>1297</v>
      </c>
      <c r="M516" s="5" t="s">
        <v>1298</v>
      </c>
      <c r="N516" s="5" t="s">
        <v>2307</v>
      </c>
      <c r="O516" s="5" t="s">
        <v>152</v>
      </c>
      <c r="P516" s="5" t="s">
        <v>7411</v>
      </c>
      <c r="Q516" s="34" t="s">
        <v>2428</v>
      </c>
      <c r="R516" s="21">
        <v>1</v>
      </c>
      <c r="S516" s="35"/>
      <c r="T516" s="35"/>
      <c r="U516" s="35"/>
      <c r="V516" s="35"/>
      <c r="W516" s="35"/>
      <c r="X516" s="35"/>
      <c r="Y516" s="35"/>
      <c r="Z516" s="35"/>
      <c r="AA516" s="5" t="s">
        <v>24</v>
      </c>
      <c r="AB516" s="5" t="s">
        <v>7412</v>
      </c>
      <c r="AC516" s="34" t="s">
        <v>7413</v>
      </c>
      <c r="AD516" s="21">
        <v>1</v>
      </c>
    </row>
    <row r="517" spans="1:30" x14ac:dyDescent="0.3">
      <c r="A517" s="18" t="str">
        <f t="shared" ref="A517:B517" si="539">IF(AND(ISNUMBER(SEARCH("Yes",C517)),ISNUMBER(SEARCH("Yes",E517)),ISNUMBER(SEARCH("Yes",G517)),ISNUMBER(SEARCH("Yes",I517))),"Yes","No")</f>
        <v>No</v>
      </c>
      <c r="B517" s="18" t="str">
        <f t="shared" si="539"/>
        <v>No</v>
      </c>
      <c r="C517" s="15" t="str">
        <f t="shared" si="527"/>
        <v>No</v>
      </c>
      <c r="D517" s="18" t="str">
        <f t="shared" si="528"/>
        <v>No</v>
      </c>
      <c r="E517" s="18" t="str">
        <f t="shared" si="529"/>
        <v>No</v>
      </c>
      <c r="F517" s="18" t="str">
        <f t="shared" si="530"/>
        <v>No</v>
      </c>
      <c r="G517" s="18" t="str">
        <f t="shared" si="531"/>
        <v>No</v>
      </c>
      <c r="H517" s="18" t="str">
        <f t="shared" si="532"/>
        <v>No</v>
      </c>
      <c r="I517" s="18" t="str">
        <f t="shared" si="533"/>
        <v>No</v>
      </c>
      <c r="J517" s="18" t="str">
        <f t="shared" si="534"/>
        <v>No</v>
      </c>
      <c r="K517" s="21">
        <v>515</v>
      </c>
      <c r="L517" s="5" t="s">
        <v>1299</v>
      </c>
      <c r="M517" s="5" t="s">
        <v>1300</v>
      </c>
      <c r="N517" s="5" t="s">
        <v>2307</v>
      </c>
      <c r="O517" s="5" t="s">
        <v>152</v>
      </c>
      <c r="P517" s="5" t="s">
        <v>2333</v>
      </c>
      <c r="Q517" s="34" t="s">
        <v>4220</v>
      </c>
      <c r="R517" s="21">
        <v>1</v>
      </c>
      <c r="S517" s="35"/>
      <c r="T517" s="35"/>
      <c r="U517" s="35"/>
      <c r="V517" s="35"/>
      <c r="W517" s="35"/>
      <c r="X517" s="35"/>
      <c r="Y517" s="35"/>
      <c r="Z517" s="35"/>
      <c r="AA517" s="5" t="s">
        <v>152</v>
      </c>
      <c r="AB517" s="5" t="s">
        <v>7414</v>
      </c>
      <c r="AC517" s="34" t="s">
        <v>7415</v>
      </c>
      <c r="AD517" s="21">
        <v>1</v>
      </c>
    </row>
    <row r="518" spans="1:30" x14ac:dyDescent="0.3">
      <c r="A518" s="18" t="str">
        <f t="shared" ref="A518:B518" si="540">IF(AND(ISNUMBER(SEARCH("Yes",C518)),ISNUMBER(SEARCH("Yes",E518)),ISNUMBER(SEARCH("Yes",G518)),ISNUMBER(SEARCH("Yes",I518))),"Yes","No")</f>
        <v>Yes</v>
      </c>
      <c r="B518" s="18" t="str">
        <f t="shared" si="540"/>
        <v>Yes</v>
      </c>
      <c r="C518" s="15" t="str">
        <f t="shared" si="527"/>
        <v>Yes</v>
      </c>
      <c r="D518" s="18" t="str">
        <f t="shared" si="528"/>
        <v>Yes</v>
      </c>
      <c r="E518" s="18" t="str">
        <f t="shared" si="529"/>
        <v>Yes</v>
      </c>
      <c r="F518" s="18" t="str">
        <f t="shared" si="530"/>
        <v>Yes</v>
      </c>
      <c r="G518" s="18" t="str">
        <f t="shared" si="531"/>
        <v>Yes</v>
      </c>
      <c r="H518" s="18" t="str">
        <f t="shared" si="532"/>
        <v>Yes</v>
      </c>
      <c r="I518" s="18" t="str">
        <f t="shared" si="533"/>
        <v>Yes</v>
      </c>
      <c r="J518" s="18" t="str">
        <f t="shared" si="534"/>
        <v>Yes</v>
      </c>
      <c r="K518" s="21">
        <v>516</v>
      </c>
      <c r="L518" s="5" t="s">
        <v>222</v>
      </c>
      <c r="M518" s="5" t="s">
        <v>223</v>
      </c>
      <c r="N518" s="5" t="s">
        <v>2307</v>
      </c>
      <c r="O518" s="5" t="s">
        <v>2310</v>
      </c>
      <c r="P518" s="5" t="s">
        <v>7416</v>
      </c>
      <c r="Q518" s="34" t="s">
        <v>7417</v>
      </c>
      <c r="R518" s="21">
        <v>1</v>
      </c>
      <c r="S518" s="5" t="s">
        <v>24</v>
      </c>
      <c r="T518" s="5" t="s">
        <v>7418</v>
      </c>
      <c r="U518" s="34" t="s">
        <v>7419</v>
      </c>
      <c r="V518" s="21">
        <v>1</v>
      </c>
      <c r="W518" s="5" t="s">
        <v>24</v>
      </c>
      <c r="X518" s="5" t="s">
        <v>7420</v>
      </c>
      <c r="Y518" s="34" t="s">
        <v>7421</v>
      </c>
      <c r="Z518" s="21">
        <v>1</v>
      </c>
      <c r="AA518" s="5" t="s">
        <v>2310</v>
      </c>
      <c r="AB518" s="5" t="s">
        <v>2323</v>
      </c>
      <c r="AC518" s="34" t="s">
        <v>7422</v>
      </c>
      <c r="AD518" s="21">
        <v>1</v>
      </c>
    </row>
    <row r="519" spans="1:30" x14ac:dyDescent="0.3">
      <c r="A519" s="18" t="str">
        <f t="shared" ref="A519:B519" si="541">IF(AND(ISNUMBER(SEARCH("Yes",C519)),ISNUMBER(SEARCH("Yes",E519)),ISNUMBER(SEARCH("Yes",G519)),ISNUMBER(SEARCH("Yes",I519))),"Yes","No")</f>
        <v>No</v>
      </c>
      <c r="B519" s="18" t="str">
        <f t="shared" si="541"/>
        <v>No</v>
      </c>
      <c r="C519" s="15" t="str">
        <f t="shared" si="527"/>
        <v>No</v>
      </c>
      <c r="D519" s="18" t="str">
        <f t="shared" si="528"/>
        <v>No</v>
      </c>
      <c r="E519" s="18" t="str">
        <f t="shared" si="529"/>
        <v>No</v>
      </c>
      <c r="F519" s="18" t="str">
        <f t="shared" si="530"/>
        <v>No</v>
      </c>
      <c r="G519" s="18" t="str">
        <f t="shared" si="531"/>
        <v>No</v>
      </c>
      <c r="H519" s="18" t="str">
        <f t="shared" si="532"/>
        <v>No</v>
      </c>
      <c r="I519" s="18" t="str">
        <f t="shared" si="533"/>
        <v>Yes</v>
      </c>
      <c r="J519" s="18" t="str">
        <f t="shared" si="534"/>
        <v>Yes</v>
      </c>
      <c r="K519" s="21">
        <v>517</v>
      </c>
      <c r="L519" s="36" t="s">
        <v>4231</v>
      </c>
      <c r="M519" s="5" t="s">
        <v>1302</v>
      </c>
      <c r="N519" s="5" t="s">
        <v>2307</v>
      </c>
      <c r="O519" s="5" t="s">
        <v>152</v>
      </c>
      <c r="P519" s="5" t="s">
        <v>2431</v>
      </c>
      <c r="Q519" s="34" t="s">
        <v>7423</v>
      </c>
      <c r="R519" s="21">
        <v>1</v>
      </c>
      <c r="S519" s="35"/>
      <c r="T519" s="35"/>
      <c r="U519" s="35"/>
      <c r="V519" s="35"/>
      <c r="W519" s="35"/>
      <c r="X519" s="35"/>
      <c r="Y519" s="35"/>
      <c r="Z519" s="35"/>
      <c r="AA519" s="5" t="s">
        <v>2310</v>
      </c>
      <c r="AB519" s="5" t="s">
        <v>2669</v>
      </c>
      <c r="AC519" s="34" t="s">
        <v>2734</v>
      </c>
      <c r="AD519" s="21">
        <v>1</v>
      </c>
    </row>
    <row r="520" spans="1:30" x14ac:dyDescent="0.3">
      <c r="A520" s="18" t="str">
        <f t="shared" ref="A520:B520" si="542">IF(AND(ISNUMBER(SEARCH("Yes",C520)),ISNUMBER(SEARCH("Yes",E520)),ISNUMBER(SEARCH("Yes",G520)),ISNUMBER(SEARCH("Yes",I520))),"Yes","No")</f>
        <v>No</v>
      </c>
      <c r="B520" s="18" t="str">
        <f t="shared" si="542"/>
        <v>No</v>
      </c>
      <c r="C520" s="15" t="str">
        <f t="shared" si="527"/>
        <v>No</v>
      </c>
      <c r="D520" s="18" t="str">
        <f t="shared" si="528"/>
        <v>No</v>
      </c>
      <c r="E520" s="18" t="str">
        <f t="shared" si="529"/>
        <v>No</v>
      </c>
      <c r="F520" s="18" t="str">
        <f t="shared" si="530"/>
        <v>No</v>
      </c>
      <c r="G520" s="18" t="str">
        <f t="shared" si="531"/>
        <v>No</v>
      </c>
      <c r="H520" s="18" t="str">
        <f t="shared" si="532"/>
        <v>No</v>
      </c>
      <c r="I520" s="18" t="str">
        <f t="shared" si="533"/>
        <v>Yes</v>
      </c>
      <c r="J520" s="18" t="str">
        <f t="shared" si="534"/>
        <v>Yes</v>
      </c>
      <c r="K520" s="21">
        <v>518</v>
      </c>
      <c r="L520" s="5" t="s">
        <v>1303</v>
      </c>
      <c r="M520" s="5" t="s">
        <v>4234</v>
      </c>
      <c r="N520" s="5" t="s">
        <v>2307</v>
      </c>
      <c r="O520" s="5" t="s">
        <v>152</v>
      </c>
      <c r="P520" s="5" t="s">
        <v>7424</v>
      </c>
      <c r="Q520" s="34" t="s">
        <v>7425</v>
      </c>
      <c r="R520" s="21">
        <v>1</v>
      </c>
      <c r="S520" s="35"/>
      <c r="T520" s="35"/>
      <c r="U520" s="35"/>
      <c r="V520" s="35"/>
      <c r="W520" s="35"/>
      <c r="X520" s="35"/>
      <c r="Y520" s="35"/>
      <c r="Z520" s="35"/>
      <c r="AA520" s="5" t="s">
        <v>24</v>
      </c>
      <c r="AB520" s="5" t="s">
        <v>7426</v>
      </c>
      <c r="AC520" s="34" t="s">
        <v>7427</v>
      </c>
      <c r="AD520" s="21">
        <v>1</v>
      </c>
    </row>
    <row r="521" spans="1:30" x14ac:dyDescent="0.3">
      <c r="A521" s="18" t="str">
        <f t="shared" ref="A521:B521" si="543">IF(AND(ISNUMBER(SEARCH("Yes",C521)),ISNUMBER(SEARCH("Yes",E521)),ISNUMBER(SEARCH("Yes",G521)),ISNUMBER(SEARCH("Yes",I521))),"Yes","No")</f>
        <v>No</v>
      </c>
      <c r="B521" s="18" t="str">
        <f t="shared" si="543"/>
        <v>No</v>
      </c>
      <c r="C521" s="15" t="str">
        <f t="shared" si="527"/>
        <v>No</v>
      </c>
      <c r="D521" s="18" t="str">
        <f t="shared" si="528"/>
        <v>No</v>
      </c>
      <c r="E521" s="18" t="str">
        <f t="shared" si="529"/>
        <v>No</v>
      </c>
      <c r="F521" s="18" t="str">
        <f t="shared" si="530"/>
        <v>No</v>
      </c>
      <c r="G521" s="18" t="str">
        <f t="shared" si="531"/>
        <v>No</v>
      </c>
      <c r="H521" s="18" t="str">
        <f t="shared" si="532"/>
        <v>No</v>
      </c>
      <c r="I521" s="18" t="str">
        <f t="shared" si="533"/>
        <v>Yes</v>
      </c>
      <c r="J521" s="18" t="str">
        <f t="shared" si="534"/>
        <v>Yes</v>
      </c>
      <c r="K521" s="21">
        <v>519</v>
      </c>
      <c r="L521" s="5" t="s">
        <v>1305</v>
      </c>
      <c r="M521" s="5" t="s">
        <v>1306</v>
      </c>
      <c r="N521" s="5" t="s">
        <v>2307</v>
      </c>
      <c r="O521" s="5" t="s">
        <v>152</v>
      </c>
      <c r="P521" s="5" t="s">
        <v>2435</v>
      </c>
      <c r="Q521" s="34" t="s">
        <v>7428</v>
      </c>
      <c r="R521" s="21">
        <v>1</v>
      </c>
      <c r="S521" s="35"/>
      <c r="T521" s="35"/>
      <c r="U521" s="35"/>
      <c r="V521" s="35"/>
      <c r="W521" s="35"/>
      <c r="X521" s="35"/>
      <c r="Y521" s="35"/>
      <c r="Z521" s="35"/>
      <c r="AA521" s="5" t="s">
        <v>2310</v>
      </c>
      <c r="AB521" s="5" t="s">
        <v>7429</v>
      </c>
      <c r="AC521" s="34" t="s">
        <v>7430</v>
      </c>
      <c r="AD521" s="21">
        <v>1</v>
      </c>
    </row>
    <row r="522" spans="1:30" x14ac:dyDescent="0.3">
      <c r="A522" s="18" t="str">
        <f t="shared" ref="A522:B522" si="544">IF(AND(ISNUMBER(SEARCH("Yes",C522)),ISNUMBER(SEARCH("Yes",E522)),ISNUMBER(SEARCH("Yes",G522)),ISNUMBER(SEARCH("Yes",I522))),"Yes","No")</f>
        <v>No</v>
      </c>
      <c r="B522" s="18" t="str">
        <f t="shared" si="544"/>
        <v>No</v>
      </c>
      <c r="C522" s="15" t="str">
        <f t="shared" si="527"/>
        <v>No</v>
      </c>
      <c r="D522" s="18" t="str">
        <f t="shared" si="528"/>
        <v>No</v>
      </c>
      <c r="E522" s="18" t="str">
        <f t="shared" si="529"/>
        <v>No</v>
      </c>
      <c r="F522" s="18" t="str">
        <f t="shared" si="530"/>
        <v>No</v>
      </c>
      <c r="G522" s="18" t="str">
        <f t="shared" si="531"/>
        <v>No</v>
      </c>
      <c r="H522" s="18" t="str">
        <f t="shared" si="532"/>
        <v>No</v>
      </c>
      <c r="I522" s="18" t="str">
        <f t="shared" si="533"/>
        <v>Yes</v>
      </c>
      <c r="J522" s="18" t="str">
        <f t="shared" si="534"/>
        <v>Yes</v>
      </c>
      <c r="K522" s="21">
        <v>520</v>
      </c>
      <c r="L522" s="5" t="s">
        <v>1307</v>
      </c>
      <c r="M522" s="5" t="s">
        <v>1308</v>
      </c>
      <c r="N522" s="5" t="s">
        <v>2307</v>
      </c>
      <c r="O522" s="5" t="s">
        <v>152</v>
      </c>
      <c r="P522" s="5" t="s">
        <v>2431</v>
      </c>
      <c r="Q522" s="34" t="s">
        <v>4241</v>
      </c>
      <c r="R522" s="21">
        <v>1</v>
      </c>
      <c r="S522" s="35"/>
      <c r="T522" s="35"/>
      <c r="U522" s="35"/>
      <c r="V522" s="35"/>
      <c r="W522" s="35"/>
      <c r="X522" s="35"/>
      <c r="Y522" s="35"/>
      <c r="Z522" s="35"/>
      <c r="AA522" s="5" t="s">
        <v>2310</v>
      </c>
      <c r="AB522" s="5" t="s">
        <v>7431</v>
      </c>
      <c r="AC522" s="34" t="s">
        <v>7432</v>
      </c>
      <c r="AD522" s="21">
        <v>1</v>
      </c>
    </row>
    <row r="523" spans="1:30" x14ac:dyDescent="0.3">
      <c r="A523" s="18" t="str">
        <f t="shared" ref="A523:B523" si="545">IF(AND(ISNUMBER(SEARCH("Yes",C523)),ISNUMBER(SEARCH("Yes",E523)),ISNUMBER(SEARCH("Yes",G523)),ISNUMBER(SEARCH("Yes",I523))),"Yes","No")</f>
        <v>No</v>
      </c>
      <c r="B523" s="18" t="str">
        <f t="shared" si="545"/>
        <v>No</v>
      </c>
      <c r="C523" s="15" t="str">
        <f t="shared" si="527"/>
        <v>No</v>
      </c>
      <c r="D523" s="18" t="str">
        <f t="shared" si="528"/>
        <v>No</v>
      </c>
      <c r="E523" s="18" t="str">
        <f t="shared" si="529"/>
        <v>No</v>
      </c>
      <c r="F523" s="18" t="str">
        <f t="shared" si="530"/>
        <v>No</v>
      </c>
      <c r="G523" s="18" t="str">
        <f t="shared" si="531"/>
        <v>No</v>
      </c>
      <c r="H523" s="18" t="str">
        <f t="shared" si="532"/>
        <v>No</v>
      </c>
      <c r="I523" s="18" t="str">
        <f t="shared" si="533"/>
        <v>Yes</v>
      </c>
      <c r="J523" s="18" t="str">
        <f t="shared" si="534"/>
        <v>Yes</v>
      </c>
      <c r="K523" s="21">
        <v>521</v>
      </c>
      <c r="L523" s="5" t="s">
        <v>1309</v>
      </c>
      <c r="M523" s="5" t="s">
        <v>1310</v>
      </c>
      <c r="N523" s="5" t="s">
        <v>2307</v>
      </c>
      <c r="O523" s="5" t="s">
        <v>152</v>
      </c>
      <c r="P523" s="5" t="s">
        <v>2724</v>
      </c>
      <c r="Q523" s="34" t="s">
        <v>7433</v>
      </c>
      <c r="R523" s="21">
        <v>1</v>
      </c>
      <c r="S523" s="35"/>
      <c r="T523" s="35"/>
      <c r="U523" s="35"/>
      <c r="V523" s="35"/>
      <c r="W523" s="35"/>
      <c r="X523" s="35"/>
      <c r="Y523" s="35"/>
      <c r="Z523" s="35"/>
      <c r="AA523" s="5" t="s">
        <v>24</v>
      </c>
      <c r="AB523" s="5" t="s">
        <v>2581</v>
      </c>
      <c r="AC523" s="34" t="s">
        <v>2582</v>
      </c>
      <c r="AD523" s="21">
        <v>1</v>
      </c>
    </row>
    <row r="524" spans="1:30" x14ac:dyDescent="0.3">
      <c r="A524" s="18" t="str">
        <f t="shared" ref="A524:B524" si="546">IF(AND(ISNUMBER(SEARCH("Yes",C524)),ISNUMBER(SEARCH("Yes",E524)),ISNUMBER(SEARCH("Yes",G524)),ISNUMBER(SEARCH("Yes",I524))),"Yes","No")</f>
        <v>No</v>
      </c>
      <c r="B524" s="18" t="str">
        <f t="shared" si="546"/>
        <v>No</v>
      </c>
      <c r="C524" s="15" t="str">
        <f t="shared" si="527"/>
        <v>No</v>
      </c>
      <c r="D524" s="18" t="str">
        <f t="shared" si="528"/>
        <v>No</v>
      </c>
      <c r="E524" s="18" t="str">
        <f t="shared" si="529"/>
        <v>No</v>
      </c>
      <c r="F524" s="18" t="str">
        <f t="shared" si="530"/>
        <v>No</v>
      </c>
      <c r="G524" s="18" t="str">
        <f t="shared" si="531"/>
        <v>No</v>
      </c>
      <c r="H524" s="18" t="str">
        <f t="shared" si="532"/>
        <v>No</v>
      </c>
      <c r="I524" s="18" t="str">
        <f t="shared" si="533"/>
        <v>Yes</v>
      </c>
      <c r="J524" s="18" t="str">
        <f t="shared" si="534"/>
        <v>Yes</v>
      </c>
      <c r="K524" s="21">
        <v>522</v>
      </c>
      <c r="L524" s="5" t="s">
        <v>1311</v>
      </c>
      <c r="M524" s="5" t="s">
        <v>1312</v>
      </c>
      <c r="N524" s="5" t="s">
        <v>2307</v>
      </c>
      <c r="O524" s="5" t="s">
        <v>152</v>
      </c>
      <c r="P524" s="5" t="s">
        <v>2431</v>
      </c>
      <c r="Q524" s="34" t="s">
        <v>7434</v>
      </c>
      <c r="R524" s="21">
        <v>1</v>
      </c>
      <c r="S524" s="35"/>
      <c r="T524" s="35"/>
      <c r="U524" s="35"/>
      <c r="V524" s="35"/>
      <c r="W524" s="35"/>
      <c r="X524" s="35"/>
      <c r="Y524" s="35"/>
      <c r="Z524" s="35"/>
      <c r="AA524" s="5" t="s">
        <v>2310</v>
      </c>
      <c r="AB524" s="5" t="s">
        <v>2547</v>
      </c>
      <c r="AC524" s="34" t="s">
        <v>2548</v>
      </c>
      <c r="AD524" s="21">
        <v>1</v>
      </c>
    </row>
    <row r="525" spans="1:30" x14ac:dyDescent="0.3">
      <c r="A525" s="18" t="str">
        <f t="shared" ref="A525:B525" si="547">IF(AND(ISNUMBER(SEARCH("Yes",C525)),ISNUMBER(SEARCH("Yes",E525)),ISNUMBER(SEARCH("Yes",G525)),ISNUMBER(SEARCH("Yes",I525))),"Yes","No")</f>
        <v>No</v>
      </c>
      <c r="B525" s="18" t="str">
        <f t="shared" si="547"/>
        <v>No</v>
      </c>
      <c r="C525" s="15" t="str">
        <f t="shared" si="527"/>
        <v>No</v>
      </c>
      <c r="D525" s="18" t="str">
        <f t="shared" si="528"/>
        <v>No</v>
      </c>
      <c r="E525" s="18" t="str">
        <f t="shared" si="529"/>
        <v>No</v>
      </c>
      <c r="F525" s="18" t="str">
        <f t="shared" si="530"/>
        <v>No</v>
      </c>
      <c r="G525" s="18" t="str">
        <f t="shared" si="531"/>
        <v>No</v>
      </c>
      <c r="H525" s="18" t="str">
        <f t="shared" si="532"/>
        <v>No</v>
      </c>
      <c r="I525" s="18" t="str">
        <f t="shared" si="533"/>
        <v>Yes</v>
      </c>
      <c r="J525" s="18" t="str">
        <f t="shared" si="534"/>
        <v>Yes</v>
      </c>
      <c r="K525" s="21">
        <v>523</v>
      </c>
      <c r="L525" s="5" t="s">
        <v>1313</v>
      </c>
      <c r="M525" s="5" t="s">
        <v>4245</v>
      </c>
      <c r="N525" s="5" t="s">
        <v>2307</v>
      </c>
      <c r="O525" s="5" t="s">
        <v>152</v>
      </c>
      <c r="P525" s="5" t="s">
        <v>2724</v>
      </c>
      <c r="Q525" s="34" t="s">
        <v>7435</v>
      </c>
      <c r="R525" s="21">
        <v>1</v>
      </c>
      <c r="S525" s="35"/>
      <c r="T525" s="35"/>
      <c r="U525" s="35"/>
      <c r="V525" s="35"/>
      <c r="W525" s="35"/>
      <c r="X525" s="35"/>
      <c r="Y525" s="35"/>
      <c r="Z525" s="35"/>
      <c r="AA525" s="5" t="s">
        <v>24</v>
      </c>
      <c r="AB525" s="5" t="s">
        <v>7436</v>
      </c>
      <c r="AC525" s="34" t="s">
        <v>7437</v>
      </c>
      <c r="AD525" s="21">
        <v>1</v>
      </c>
    </row>
    <row r="526" spans="1:30" x14ac:dyDescent="0.3">
      <c r="A526" s="18" t="str">
        <f t="shared" ref="A526:B526" si="548">IF(AND(ISNUMBER(SEARCH("Yes",C526)),ISNUMBER(SEARCH("Yes",E526)),ISNUMBER(SEARCH("Yes",G526)),ISNUMBER(SEARCH("Yes",I526))),"Yes","No")</f>
        <v>No</v>
      </c>
      <c r="B526" s="18" t="str">
        <f t="shared" si="548"/>
        <v>No</v>
      </c>
      <c r="C526" s="15" t="str">
        <f t="shared" si="527"/>
        <v>No</v>
      </c>
      <c r="D526" s="18" t="str">
        <f t="shared" si="528"/>
        <v>No</v>
      </c>
      <c r="E526" s="18" t="str">
        <f t="shared" si="529"/>
        <v>No</v>
      </c>
      <c r="F526" s="18" t="str">
        <f t="shared" si="530"/>
        <v>No</v>
      </c>
      <c r="G526" s="18" t="str">
        <f t="shared" si="531"/>
        <v>No</v>
      </c>
      <c r="H526" s="18" t="str">
        <f t="shared" si="532"/>
        <v>No</v>
      </c>
      <c r="I526" s="18" t="str">
        <f t="shared" si="533"/>
        <v>Yes</v>
      </c>
      <c r="J526" s="18" t="str">
        <f t="shared" si="534"/>
        <v>Yes</v>
      </c>
      <c r="K526" s="21">
        <v>524</v>
      </c>
      <c r="L526" s="5" t="s">
        <v>1315</v>
      </c>
      <c r="M526" s="5" t="s">
        <v>1316</v>
      </c>
      <c r="N526" s="5" t="s">
        <v>2307</v>
      </c>
      <c r="O526" s="5" t="s">
        <v>152</v>
      </c>
      <c r="P526" s="5" t="s">
        <v>2983</v>
      </c>
      <c r="Q526" s="34" t="s">
        <v>7438</v>
      </c>
      <c r="R526" s="21">
        <v>1</v>
      </c>
      <c r="S526" s="35"/>
      <c r="T526" s="35"/>
      <c r="U526" s="35"/>
      <c r="V526" s="35"/>
      <c r="W526" s="35"/>
      <c r="X526" s="35"/>
      <c r="Y526" s="35"/>
      <c r="Z526" s="35"/>
      <c r="AA526" s="5" t="s">
        <v>2310</v>
      </c>
      <c r="AB526" s="5" t="s">
        <v>7439</v>
      </c>
      <c r="AC526" s="34" t="s">
        <v>7440</v>
      </c>
      <c r="AD526" s="21">
        <v>1</v>
      </c>
    </row>
    <row r="527" spans="1:30" x14ac:dyDescent="0.3">
      <c r="A527" s="18" t="str">
        <f t="shared" ref="A527:B527" si="549">IF(AND(ISNUMBER(SEARCH("Yes",C527)),ISNUMBER(SEARCH("Yes",E527)),ISNUMBER(SEARCH("Yes",G527)),ISNUMBER(SEARCH("Yes",I527))),"Yes","No")</f>
        <v>No</v>
      </c>
      <c r="B527" s="18" t="str">
        <f t="shared" si="549"/>
        <v>No</v>
      </c>
      <c r="C527" s="15" t="str">
        <f t="shared" si="527"/>
        <v>No</v>
      </c>
      <c r="D527" s="18" t="str">
        <f t="shared" si="528"/>
        <v>No</v>
      </c>
      <c r="E527" s="18" t="str">
        <f t="shared" si="529"/>
        <v>No</v>
      </c>
      <c r="F527" s="18" t="str">
        <f t="shared" si="530"/>
        <v>No</v>
      </c>
      <c r="G527" s="18" t="str">
        <f t="shared" si="531"/>
        <v>No</v>
      </c>
      <c r="H527" s="18" t="str">
        <f t="shared" si="532"/>
        <v>No</v>
      </c>
      <c r="I527" s="18" t="str">
        <f t="shared" si="533"/>
        <v>Yes</v>
      </c>
      <c r="J527" s="18" t="str">
        <f t="shared" si="534"/>
        <v>Yes</v>
      </c>
      <c r="K527" s="21">
        <v>525</v>
      </c>
      <c r="L527" s="5" t="s">
        <v>1317</v>
      </c>
      <c r="M527" s="5" t="s">
        <v>1318</v>
      </c>
      <c r="N527" s="5" t="s">
        <v>2307</v>
      </c>
      <c r="O527" s="5" t="s">
        <v>152</v>
      </c>
      <c r="P527" s="5" t="s">
        <v>2667</v>
      </c>
      <c r="Q527" s="34" t="s">
        <v>7441</v>
      </c>
      <c r="R527" s="21">
        <v>1</v>
      </c>
      <c r="S527" s="35"/>
      <c r="T527" s="35"/>
      <c r="U527" s="35"/>
      <c r="V527" s="35"/>
      <c r="W527" s="35"/>
      <c r="X527" s="35"/>
      <c r="Y527" s="35"/>
      <c r="Z527" s="35"/>
      <c r="AA527" s="5" t="s">
        <v>24</v>
      </c>
      <c r="AB527" s="5" t="s">
        <v>7442</v>
      </c>
      <c r="AC527" s="34" t="s">
        <v>7443</v>
      </c>
      <c r="AD527" s="21">
        <v>1</v>
      </c>
    </row>
    <row r="528" spans="1:30" x14ac:dyDescent="0.3">
      <c r="A528" s="18" t="str">
        <f t="shared" ref="A528:B528" si="550">IF(AND(ISNUMBER(SEARCH("Yes",C528)),ISNUMBER(SEARCH("Yes",E528)),ISNUMBER(SEARCH("Yes",G528)),ISNUMBER(SEARCH("Yes",I528))),"Yes","No")</f>
        <v>No</v>
      </c>
      <c r="B528" s="18" t="str">
        <f t="shared" si="550"/>
        <v>No</v>
      </c>
      <c r="C528" s="15" t="str">
        <f t="shared" si="527"/>
        <v>No</v>
      </c>
      <c r="D528" s="18" t="str">
        <f t="shared" si="528"/>
        <v>No</v>
      </c>
      <c r="E528" s="18" t="str">
        <f t="shared" si="529"/>
        <v>No</v>
      </c>
      <c r="F528" s="18" t="str">
        <f t="shared" si="530"/>
        <v>No</v>
      </c>
      <c r="G528" s="18" t="str">
        <f t="shared" si="531"/>
        <v>No</v>
      </c>
      <c r="H528" s="18" t="str">
        <f t="shared" si="532"/>
        <v>No</v>
      </c>
      <c r="I528" s="18" t="str">
        <f t="shared" si="533"/>
        <v>Yes</v>
      </c>
      <c r="J528" s="18" t="str">
        <f t="shared" si="534"/>
        <v>Yes</v>
      </c>
      <c r="K528" s="21">
        <v>526</v>
      </c>
      <c r="L528" s="5" t="s">
        <v>1319</v>
      </c>
      <c r="M528" s="5" t="s">
        <v>1320</v>
      </c>
      <c r="N528" s="5" t="s">
        <v>2307</v>
      </c>
      <c r="O528" s="5" t="s">
        <v>152</v>
      </c>
      <c r="P528" s="5" t="s">
        <v>7444</v>
      </c>
      <c r="Q528" s="34" t="s">
        <v>7445</v>
      </c>
      <c r="R528" s="21">
        <v>1</v>
      </c>
      <c r="S528" s="35"/>
      <c r="T528" s="35"/>
      <c r="U528" s="35"/>
      <c r="V528" s="35"/>
      <c r="W528" s="35"/>
      <c r="X528" s="35"/>
      <c r="Y528" s="35"/>
      <c r="Z528" s="35"/>
      <c r="AA528" s="5" t="s">
        <v>24</v>
      </c>
      <c r="AB528" s="5" t="s">
        <v>7446</v>
      </c>
      <c r="AC528" s="34" t="s">
        <v>7447</v>
      </c>
      <c r="AD528" s="21">
        <v>1</v>
      </c>
    </row>
    <row r="529" spans="1:30" x14ac:dyDescent="0.3">
      <c r="A529" s="18" t="str">
        <f t="shared" ref="A529:B529" si="551">IF(AND(ISNUMBER(SEARCH("Yes",C529)),ISNUMBER(SEARCH("Yes",E529)),ISNUMBER(SEARCH("Yes",G529)),ISNUMBER(SEARCH("Yes",I529))),"Yes","No")</f>
        <v>No</v>
      </c>
      <c r="B529" s="18" t="str">
        <f t="shared" si="551"/>
        <v>No</v>
      </c>
      <c r="C529" s="15" t="str">
        <f t="shared" si="527"/>
        <v>No</v>
      </c>
      <c r="D529" s="18" t="str">
        <f t="shared" si="528"/>
        <v>No</v>
      </c>
      <c r="E529" s="18" t="str">
        <f t="shared" si="529"/>
        <v>No</v>
      </c>
      <c r="F529" s="18" t="str">
        <f t="shared" si="530"/>
        <v>No</v>
      </c>
      <c r="G529" s="18" t="str">
        <f t="shared" si="531"/>
        <v>No</v>
      </c>
      <c r="H529" s="18" t="str">
        <f t="shared" si="532"/>
        <v>No</v>
      </c>
      <c r="I529" s="18" t="str">
        <f t="shared" si="533"/>
        <v>Yes</v>
      </c>
      <c r="J529" s="18" t="str">
        <f t="shared" si="534"/>
        <v>Yes</v>
      </c>
      <c r="K529" s="21">
        <v>527</v>
      </c>
      <c r="L529" s="5" t="s">
        <v>1321</v>
      </c>
      <c r="M529" s="5" t="s">
        <v>1322</v>
      </c>
      <c r="N529" s="5" t="s">
        <v>2307</v>
      </c>
      <c r="O529" s="5" t="s">
        <v>152</v>
      </c>
      <c r="P529" s="5" t="s">
        <v>2724</v>
      </c>
      <c r="Q529" s="34" t="s">
        <v>7448</v>
      </c>
      <c r="R529" s="21">
        <v>1</v>
      </c>
      <c r="S529" s="35"/>
      <c r="T529" s="35"/>
      <c r="U529" s="35"/>
      <c r="V529" s="35"/>
      <c r="W529" s="35"/>
      <c r="X529" s="35"/>
      <c r="Y529" s="35"/>
      <c r="Z529" s="35"/>
      <c r="AA529" s="5" t="s">
        <v>24</v>
      </c>
      <c r="AB529" s="5" t="s">
        <v>7449</v>
      </c>
      <c r="AC529" s="34" t="s">
        <v>7450</v>
      </c>
      <c r="AD529" s="21">
        <v>1</v>
      </c>
    </row>
    <row r="530" spans="1:30" x14ac:dyDescent="0.3">
      <c r="A530" s="18" t="str">
        <f t="shared" ref="A530:B530" si="552">IF(AND(ISNUMBER(SEARCH("Yes",C530)),ISNUMBER(SEARCH("Yes",E530)),ISNUMBER(SEARCH("Yes",G530)),ISNUMBER(SEARCH("Yes",I530))),"Yes","No")</f>
        <v>No</v>
      </c>
      <c r="B530" s="18" t="str">
        <f t="shared" si="552"/>
        <v>No</v>
      </c>
      <c r="C530" s="15" t="str">
        <f t="shared" si="527"/>
        <v>No</v>
      </c>
      <c r="D530" s="18" t="str">
        <f t="shared" si="528"/>
        <v>No</v>
      </c>
      <c r="E530" s="18" t="str">
        <f t="shared" si="529"/>
        <v>No</v>
      </c>
      <c r="F530" s="18" t="str">
        <f t="shared" si="530"/>
        <v>No</v>
      </c>
      <c r="G530" s="18" t="str">
        <f t="shared" si="531"/>
        <v>No</v>
      </c>
      <c r="H530" s="18" t="str">
        <f t="shared" si="532"/>
        <v>No</v>
      </c>
      <c r="I530" s="18" t="str">
        <f t="shared" si="533"/>
        <v>Yes</v>
      </c>
      <c r="J530" s="18" t="str">
        <f t="shared" si="534"/>
        <v>Yes</v>
      </c>
      <c r="K530" s="21">
        <v>528</v>
      </c>
      <c r="L530" s="5" t="s">
        <v>1323</v>
      </c>
      <c r="M530" s="5" t="s">
        <v>1324</v>
      </c>
      <c r="N530" s="5" t="s">
        <v>2307</v>
      </c>
      <c r="O530" s="5" t="s">
        <v>152</v>
      </c>
      <c r="P530" s="5" t="s">
        <v>2431</v>
      </c>
      <c r="Q530" s="34" t="s">
        <v>4260</v>
      </c>
      <c r="R530" s="21">
        <v>1</v>
      </c>
      <c r="S530" s="35"/>
      <c r="T530" s="35"/>
      <c r="U530" s="35"/>
      <c r="V530" s="35"/>
      <c r="W530" s="35"/>
      <c r="X530" s="35"/>
      <c r="Y530" s="35"/>
      <c r="Z530" s="35"/>
      <c r="AA530" s="5" t="s">
        <v>24</v>
      </c>
      <c r="AB530" s="5" t="s">
        <v>7451</v>
      </c>
      <c r="AC530" s="34" t="s">
        <v>7452</v>
      </c>
      <c r="AD530" s="21">
        <v>1</v>
      </c>
    </row>
    <row r="531" spans="1:30" x14ac:dyDescent="0.3">
      <c r="A531" s="18" t="str">
        <f t="shared" ref="A531:B531" si="553">IF(AND(ISNUMBER(SEARCH("Yes",C531)),ISNUMBER(SEARCH("Yes",E531)),ISNUMBER(SEARCH("Yes",G531)),ISNUMBER(SEARCH("Yes",I531))),"Yes","No")</f>
        <v>No</v>
      </c>
      <c r="B531" s="18" t="str">
        <f t="shared" si="553"/>
        <v>No</v>
      </c>
      <c r="C531" s="15" t="str">
        <f t="shared" si="527"/>
        <v>No</v>
      </c>
      <c r="D531" s="18" t="str">
        <f t="shared" si="528"/>
        <v>No</v>
      </c>
      <c r="E531" s="18" t="str">
        <f t="shared" si="529"/>
        <v>No</v>
      </c>
      <c r="F531" s="18" t="str">
        <f t="shared" si="530"/>
        <v>No</v>
      </c>
      <c r="G531" s="18" t="str">
        <f t="shared" si="531"/>
        <v>No</v>
      </c>
      <c r="H531" s="18" t="str">
        <f t="shared" si="532"/>
        <v>No</v>
      </c>
      <c r="I531" s="18" t="str">
        <f t="shared" si="533"/>
        <v>Yes</v>
      </c>
      <c r="J531" s="18" t="str">
        <f t="shared" si="534"/>
        <v>Yes</v>
      </c>
      <c r="K531" s="21">
        <v>529</v>
      </c>
      <c r="L531" s="5" t="s">
        <v>1325</v>
      </c>
      <c r="M531" s="5" t="s">
        <v>1326</v>
      </c>
      <c r="N531" s="5" t="s">
        <v>2307</v>
      </c>
      <c r="O531" s="5" t="s">
        <v>152</v>
      </c>
      <c r="P531" s="5" t="s">
        <v>2427</v>
      </c>
      <c r="Q531" s="34" t="s">
        <v>6371</v>
      </c>
      <c r="R531" s="21">
        <v>1</v>
      </c>
      <c r="S531" s="35"/>
      <c r="T531" s="35"/>
      <c r="U531" s="35"/>
      <c r="V531" s="35"/>
      <c r="W531" s="35"/>
      <c r="X531" s="35"/>
      <c r="Y531" s="35"/>
      <c r="Z531" s="35"/>
      <c r="AA531" s="5" t="s">
        <v>24</v>
      </c>
      <c r="AB531" s="5" t="s">
        <v>7453</v>
      </c>
      <c r="AC531" s="34" t="s">
        <v>2750</v>
      </c>
      <c r="AD531" s="21">
        <v>1</v>
      </c>
    </row>
    <row r="532" spans="1:30" x14ac:dyDescent="0.3">
      <c r="A532" s="18" t="str">
        <f t="shared" ref="A532:B532" si="554">IF(AND(ISNUMBER(SEARCH("Yes",C532)),ISNUMBER(SEARCH("Yes",E532)),ISNUMBER(SEARCH("Yes",G532)),ISNUMBER(SEARCH("Yes",I532))),"Yes","No")</f>
        <v>No</v>
      </c>
      <c r="B532" s="18" t="str">
        <f t="shared" si="554"/>
        <v>No</v>
      </c>
      <c r="C532" s="15" t="str">
        <f t="shared" si="527"/>
        <v>No</v>
      </c>
      <c r="D532" s="18" t="str">
        <f t="shared" si="528"/>
        <v>No</v>
      </c>
      <c r="E532" s="18" t="str">
        <f t="shared" si="529"/>
        <v>No</v>
      </c>
      <c r="F532" s="18" t="str">
        <f t="shared" si="530"/>
        <v>No</v>
      </c>
      <c r="G532" s="18" t="str">
        <f t="shared" si="531"/>
        <v>No</v>
      </c>
      <c r="H532" s="18" t="str">
        <f t="shared" si="532"/>
        <v>No</v>
      </c>
      <c r="I532" s="18" t="str">
        <f t="shared" si="533"/>
        <v>Yes</v>
      </c>
      <c r="J532" s="18" t="str">
        <f t="shared" si="534"/>
        <v>Yes</v>
      </c>
      <c r="K532" s="21">
        <v>530</v>
      </c>
      <c r="L532" s="5" t="s">
        <v>1327</v>
      </c>
      <c r="M532" s="5" t="s">
        <v>1328</v>
      </c>
      <c r="N532" s="5" t="s">
        <v>2307</v>
      </c>
      <c r="O532" s="5" t="s">
        <v>152</v>
      </c>
      <c r="P532" s="5" t="s">
        <v>4263</v>
      </c>
      <c r="Q532" s="34" t="s">
        <v>3654</v>
      </c>
      <c r="R532" s="21">
        <v>1</v>
      </c>
      <c r="S532" s="35"/>
      <c r="T532" s="35"/>
      <c r="U532" s="35"/>
      <c r="V532" s="35"/>
      <c r="W532" s="35"/>
      <c r="X532" s="35"/>
      <c r="Y532" s="35"/>
      <c r="Z532" s="35"/>
      <c r="AA532" s="5" t="s">
        <v>2310</v>
      </c>
      <c r="AB532" s="5" t="s">
        <v>7454</v>
      </c>
      <c r="AC532" s="34" t="s">
        <v>7455</v>
      </c>
      <c r="AD532" s="21">
        <v>1</v>
      </c>
    </row>
    <row r="533" spans="1:30" x14ac:dyDescent="0.3">
      <c r="A533" s="18" t="str">
        <f t="shared" ref="A533:B533" si="555">IF(AND(ISNUMBER(SEARCH("Yes",C533)),ISNUMBER(SEARCH("Yes",E533)),ISNUMBER(SEARCH("Yes",G533)),ISNUMBER(SEARCH("Yes",I533))),"Yes","No")</f>
        <v>No</v>
      </c>
      <c r="B533" s="18" t="str">
        <f t="shared" si="555"/>
        <v>No</v>
      </c>
      <c r="C533" s="15" t="str">
        <f t="shared" si="527"/>
        <v>No</v>
      </c>
      <c r="D533" s="18" t="str">
        <f t="shared" si="528"/>
        <v>No</v>
      </c>
      <c r="E533" s="18" t="str">
        <f t="shared" si="529"/>
        <v>No</v>
      </c>
      <c r="F533" s="18" t="str">
        <f t="shared" si="530"/>
        <v>No</v>
      </c>
      <c r="G533" s="18" t="str">
        <f t="shared" si="531"/>
        <v>No</v>
      </c>
      <c r="H533" s="18" t="str">
        <f t="shared" si="532"/>
        <v>No</v>
      </c>
      <c r="I533" s="18" t="str">
        <f t="shared" si="533"/>
        <v>Yes</v>
      </c>
      <c r="J533" s="18" t="str">
        <f t="shared" si="534"/>
        <v>Yes</v>
      </c>
      <c r="K533" s="21">
        <v>531</v>
      </c>
      <c r="L533" s="5" t="s">
        <v>1329</v>
      </c>
      <c r="M533" s="5" t="s">
        <v>1330</v>
      </c>
      <c r="N533" s="5" t="s">
        <v>2307</v>
      </c>
      <c r="O533" s="5" t="s">
        <v>152</v>
      </c>
      <c r="P533" s="5" t="s">
        <v>3650</v>
      </c>
      <c r="Q533" s="34" t="s">
        <v>7456</v>
      </c>
      <c r="R533" s="21">
        <v>1</v>
      </c>
      <c r="S533" s="35"/>
      <c r="T533" s="35"/>
      <c r="U533" s="35"/>
      <c r="V533" s="35"/>
      <c r="W533" s="35"/>
      <c r="X533" s="35"/>
      <c r="Y533" s="35"/>
      <c r="Z533" s="35"/>
      <c r="AA533" s="5" t="s">
        <v>24</v>
      </c>
      <c r="AB533" s="5" t="s">
        <v>4265</v>
      </c>
      <c r="AC533" s="34" t="s">
        <v>4266</v>
      </c>
      <c r="AD533" s="21">
        <v>1</v>
      </c>
    </row>
    <row r="534" spans="1:30" x14ac:dyDescent="0.3">
      <c r="A534" s="18" t="str">
        <f t="shared" ref="A534:B534" si="556">IF(AND(ISNUMBER(SEARCH("Yes",C534)),ISNUMBER(SEARCH("Yes",E534)),ISNUMBER(SEARCH("Yes",G534)),ISNUMBER(SEARCH("Yes",I534))),"Yes","No")</f>
        <v>No</v>
      </c>
      <c r="B534" s="18" t="str">
        <f t="shared" si="556"/>
        <v>No</v>
      </c>
      <c r="C534" s="15" t="str">
        <f t="shared" si="527"/>
        <v>No</v>
      </c>
      <c r="D534" s="18" t="str">
        <f t="shared" si="528"/>
        <v>No</v>
      </c>
      <c r="E534" s="18" t="str">
        <f t="shared" si="529"/>
        <v>No</v>
      </c>
      <c r="F534" s="18" t="str">
        <f t="shared" si="530"/>
        <v>No</v>
      </c>
      <c r="G534" s="18" t="str">
        <f t="shared" si="531"/>
        <v>No</v>
      </c>
      <c r="H534" s="18" t="str">
        <f t="shared" si="532"/>
        <v>No</v>
      </c>
      <c r="I534" s="18" t="str">
        <f t="shared" si="533"/>
        <v>Yes</v>
      </c>
      <c r="J534" s="18" t="str">
        <f t="shared" si="534"/>
        <v>Yes</v>
      </c>
      <c r="K534" s="21">
        <v>532</v>
      </c>
      <c r="L534" s="5" t="s">
        <v>1331</v>
      </c>
      <c r="M534" s="5" t="s">
        <v>1332</v>
      </c>
      <c r="N534" s="5" t="s">
        <v>2307</v>
      </c>
      <c r="O534" s="5" t="s">
        <v>152</v>
      </c>
      <c r="P534" s="5" t="s">
        <v>2313</v>
      </c>
      <c r="Q534" s="34" t="s">
        <v>7457</v>
      </c>
      <c r="R534" s="21">
        <v>1</v>
      </c>
      <c r="S534" s="35"/>
      <c r="T534" s="35"/>
      <c r="U534" s="35"/>
      <c r="V534" s="35"/>
      <c r="W534" s="35"/>
      <c r="X534" s="35"/>
      <c r="Y534" s="35"/>
      <c r="Z534" s="35"/>
      <c r="AA534" s="5" t="s">
        <v>2310</v>
      </c>
      <c r="AB534" s="5" t="s">
        <v>2348</v>
      </c>
      <c r="AC534" s="34" t="s">
        <v>2349</v>
      </c>
      <c r="AD534" s="21">
        <v>1</v>
      </c>
    </row>
    <row r="535" spans="1:30" x14ac:dyDescent="0.3">
      <c r="A535" s="18" t="str">
        <f t="shared" ref="A535:B535" si="557">IF(AND(ISNUMBER(SEARCH("Yes",C535)),ISNUMBER(SEARCH("Yes",E535)),ISNUMBER(SEARCH("Yes",G535)),ISNUMBER(SEARCH("Yes",I535))),"Yes","No")</f>
        <v>No</v>
      </c>
      <c r="B535" s="18" t="str">
        <f t="shared" si="557"/>
        <v>No</v>
      </c>
      <c r="C535" s="15" t="str">
        <f t="shared" si="527"/>
        <v>No</v>
      </c>
      <c r="D535" s="18" t="str">
        <f t="shared" si="528"/>
        <v>No</v>
      </c>
      <c r="E535" s="18" t="str">
        <f t="shared" si="529"/>
        <v>No</v>
      </c>
      <c r="F535" s="18" t="str">
        <f t="shared" si="530"/>
        <v>No</v>
      </c>
      <c r="G535" s="18" t="str">
        <f t="shared" si="531"/>
        <v>No</v>
      </c>
      <c r="H535" s="18" t="str">
        <f t="shared" si="532"/>
        <v>No</v>
      </c>
      <c r="I535" s="18" t="str">
        <f t="shared" si="533"/>
        <v>Yes</v>
      </c>
      <c r="J535" s="18" t="str">
        <f t="shared" si="534"/>
        <v>Yes</v>
      </c>
      <c r="K535" s="21">
        <v>533</v>
      </c>
      <c r="L535" s="5" t="s">
        <v>1333</v>
      </c>
      <c r="M535" s="5" t="s">
        <v>1334</v>
      </c>
      <c r="N535" s="5" t="s">
        <v>2307</v>
      </c>
      <c r="O535" s="5" t="s">
        <v>152</v>
      </c>
      <c r="P535" s="5" t="s">
        <v>2412</v>
      </c>
      <c r="Q535" s="34" t="s">
        <v>4270</v>
      </c>
      <c r="R535" s="21">
        <v>1</v>
      </c>
      <c r="S535" s="35"/>
      <c r="T535" s="35"/>
      <c r="U535" s="35"/>
      <c r="V535" s="35"/>
      <c r="W535" s="35"/>
      <c r="X535" s="35"/>
      <c r="Y535" s="35"/>
      <c r="Z535" s="35"/>
      <c r="AA535" s="5" t="s">
        <v>24</v>
      </c>
      <c r="AB535" s="5" t="s">
        <v>7458</v>
      </c>
      <c r="AC535" s="34" t="s">
        <v>7459</v>
      </c>
      <c r="AD535" s="21">
        <v>1</v>
      </c>
    </row>
    <row r="536" spans="1:30" x14ac:dyDescent="0.3">
      <c r="A536" s="18" t="str">
        <f t="shared" ref="A536:B536" si="558">IF(AND(ISNUMBER(SEARCH("Yes",C536)),ISNUMBER(SEARCH("Yes",E536)),ISNUMBER(SEARCH("Yes",G536)),ISNUMBER(SEARCH("Yes",I536))),"Yes","No")</f>
        <v>No</v>
      </c>
      <c r="B536" s="18" t="str">
        <f t="shared" si="558"/>
        <v>No</v>
      </c>
      <c r="C536" s="15" t="str">
        <f t="shared" si="527"/>
        <v>Yes</v>
      </c>
      <c r="D536" s="18" t="str">
        <f t="shared" si="528"/>
        <v>Yes</v>
      </c>
      <c r="E536" s="18" t="str">
        <f t="shared" si="529"/>
        <v>Yes</v>
      </c>
      <c r="F536" s="18" t="str">
        <f t="shared" si="530"/>
        <v>Yes</v>
      </c>
      <c r="G536" s="18" t="str">
        <f t="shared" si="531"/>
        <v>Yes</v>
      </c>
      <c r="H536" s="18" t="str">
        <f t="shared" si="532"/>
        <v>Yes</v>
      </c>
      <c r="I536" s="18" t="str">
        <f t="shared" si="533"/>
        <v>No</v>
      </c>
      <c r="J536" s="18" t="str">
        <f t="shared" si="534"/>
        <v>No</v>
      </c>
      <c r="K536" s="21">
        <v>534</v>
      </c>
      <c r="L536" s="5" t="s">
        <v>421</v>
      </c>
      <c r="M536" s="5" t="s">
        <v>422</v>
      </c>
      <c r="N536" s="5" t="s">
        <v>2307</v>
      </c>
      <c r="O536" s="5" t="s">
        <v>2310</v>
      </c>
      <c r="P536" s="5" t="s">
        <v>7460</v>
      </c>
      <c r="Q536" s="34" t="s">
        <v>7461</v>
      </c>
      <c r="R536" s="21">
        <v>1</v>
      </c>
      <c r="S536" s="5" t="s">
        <v>2310</v>
      </c>
      <c r="T536" s="5" t="s">
        <v>7462</v>
      </c>
      <c r="U536" s="34" t="s">
        <v>7463</v>
      </c>
      <c r="V536" s="21">
        <v>1</v>
      </c>
      <c r="W536" s="5" t="s">
        <v>2310</v>
      </c>
      <c r="X536" s="5" t="s">
        <v>7464</v>
      </c>
      <c r="Y536" s="34" t="s">
        <v>7465</v>
      </c>
      <c r="Z536" s="21">
        <v>1</v>
      </c>
      <c r="AA536" s="5" t="s">
        <v>152</v>
      </c>
      <c r="AB536" s="5" t="s">
        <v>7466</v>
      </c>
      <c r="AC536" s="34" t="s">
        <v>7467</v>
      </c>
      <c r="AD536" s="21">
        <v>1</v>
      </c>
    </row>
    <row r="537" spans="1:30" x14ac:dyDescent="0.3">
      <c r="A537" s="18" t="str">
        <f t="shared" ref="A537:B537" si="559">IF(AND(ISNUMBER(SEARCH("Yes",C537)),ISNUMBER(SEARCH("Yes",E537)),ISNUMBER(SEARCH("Yes",G537)),ISNUMBER(SEARCH("Yes",I537))),"Yes","No")</f>
        <v>No</v>
      </c>
      <c r="B537" s="18" t="str">
        <f t="shared" si="559"/>
        <v>No</v>
      </c>
      <c r="C537" s="15" t="str">
        <f t="shared" si="527"/>
        <v>No</v>
      </c>
      <c r="D537" s="18" t="str">
        <f t="shared" si="528"/>
        <v>No</v>
      </c>
      <c r="E537" s="18" t="str">
        <f t="shared" si="529"/>
        <v>No</v>
      </c>
      <c r="F537" s="18" t="str">
        <f t="shared" si="530"/>
        <v>No</v>
      </c>
      <c r="G537" s="18" t="str">
        <f t="shared" si="531"/>
        <v>No</v>
      </c>
      <c r="H537" s="18" t="str">
        <f t="shared" si="532"/>
        <v>No</v>
      </c>
      <c r="I537" s="18" t="str">
        <f t="shared" si="533"/>
        <v>Yes</v>
      </c>
      <c r="J537" s="18" t="str">
        <f t="shared" si="534"/>
        <v>Yes</v>
      </c>
      <c r="K537" s="21">
        <v>535</v>
      </c>
      <c r="L537" s="5" t="s">
        <v>1335</v>
      </c>
      <c r="M537" s="5" t="s">
        <v>1336</v>
      </c>
      <c r="N537" s="5" t="s">
        <v>2307</v>
      </c>
      <c r="O537" s="5" t="s">
        <v>152</v>
      </c>
      <c r="P537" s="5" t="s">
        <v>7468</v>
      </c>
      <c r="Q537" s="34" t="s">
        <v>7469</v>
      </c>
      <c r="R537" s="21">
        <v>1</v>
      </c>
      <c r="S537" s="35"/>
      <c r="T537" s="35"/>
      <c r="U537" s="35"/>
      <c r="V537" s="35"/>
      <c r="W537" s="35"/>
      <c r="X537" s="35"/>
      <c r="Y537" s="35"/>
      <c r="Z537" s="35"/>
      <c r="AA537" s="5" t="s">
        <v>2310</v>
      </c>
      <c r="AB537" s="5" t="s">
        <v>2473</v>
      </c>
      <c r="AC537" s="34" t="s">
        <v>3992</v>
      </c>
      <c r="AD537" s="21">
        <v>1</v>
      </c>
    </row>
    <row r="538" spans="1:30" x14ac:dyDescent="0.3">
      <c r="A538" s="18" t="str">
        <f t="shared" ref="A538:B538" si="560">IF(AND(ISNUMBER(SEARCH("Yes",C538)),ISNUMBER(SEARCH("Yes",E538)),ISNUMBER(SEARCH("Yes",G538)),ISNUMBER(SEARCH("Yes",I538))),"Yes","No")</f>
        <v>No</v>
      </c>
      <c r="B538" s="18" t="str">
        <f t="shared" si="560"/>
        <v>No</v>
      </c>
      <c r="C538" s="15" t="str">
        <f t="shared" si="527"/>
        <v>No</v>
      </c>
      <c r="D538" s="18" t="str">
        <f t="shared" si="528"/>
        <v>No</v>
      </c>
      <c r="E538" s="18" t="str">
        <f t="shared" si="529"/>
        <v>No</v>
      </c>
      <c r="F538" s="18" t="str">
        <f t="shared" si="530"/>
        <v>No</v>
      </c>
      <c r="G538" s="18" t="str">
        <f t="shared" si="531"/>
        <v>No</v>
      </c>
      <c r="H538" s="18" t="str">
        <f t="shared" si="532"/>
        <v>No</v>
      </c>
      <c r="I538" s="18" t="str">
        <f t="shared" si="533"/>
        <v>Yes</v>
      </c>
      <c r="J538" s="18" t="str">
        <f t="shared" si="534"/>
        <v>Yes</v>
      </c>
      <c r="K538" s="21">
        <v>536</v>
      </c>
      <c r="L538" s="5" t="s">
        <v>1337</v>
      </c>
      <c r="M538" s="5" t="s">
        <v>1338</v>
      </c>
      <c r="N538" s="5" t="s">
        <v>2307</v>
      </c>
      <c r="O538" s="5" t="s">
        <v>152</v>
      </c>
      <c r="P538" s="5" t="s">
        <v>2431</v>
      </c>
      <c r="Q538" s="34" t="s">
        <v>7470</v>
      </c>
      <c r="R538" s="21">
        <v>1</v>
      </c>
      <c r="S538" s="35"/>
      <c r="T538" s="35"/>
      <c r="U538" s="35"/>
      <c r="V538" s="35"/>
      <c r="W538" s="35"/>
      <c r="X538" s="35"/>
      <c r="Y538" s="35"/>
      <c r="Z538" s="35"/>
      <c r="AA538" s="5" t="s">
        <v>2310</v>
      </c>
      <c r="AB538" s="5" t="s">
        <v>7471</v>
      </c>
      <c r="AC538" s="34" t="s">
        <v>7472</v>
      </c>
      <c r="AD538" s="21">
        <v>1</v>
      </c>
    </row>
    <row r="539" spans="1:30" x14ac:dyDescent="0.3">
      <c r="A539" s="18" t="str">
        <f t="shared" ref="A539:B539" si="561">IF(AND(ISNUMBER(SEARCH("Yes",C539)),ISNUMBER(SEARCH("Yes",E539)),ISNUMBER(SEARCH("Yes",G539)),ISNUMBER(SEARCH("Yes",I539))),"Yes","No")</f>
        <v>No</v>
      </c>
      <c r="B539" s="18" t="str">
        <f t="shared" si="561"/>
        <v>No</v>
      </c>
      <c r="C539" s="15" t="str">
        <f t="shared" si="527"/>
        <v>No</v>
      </c>
      <c r="D539" s="18" t="str">
        <f t="shared" si="528"/>
        <v>No</v>
      </c>
      <c r="E539" s="18" t="str">
        <f t="shared" si="529"/>
        <v>No</v>
      </c>
      <c r="F539" s="18" t="str">
        <f t="shared" si="530"/>
        <v>No</v>
      </c>
      <c r="G539" s="18" t="str">
        <f t="shared" si="531"/>
        <v>No</v>
      </c>
      <c r="H539" s="18" t="str">
        <f t="shared" si="532"/>
        <v>No</v>
      </c>
      <c r="I539" s="18" t="str">
        <f t="shared" si="533"/>
        <v>Yes</v>
      </c>
      <c r="J539" s="18" t="str">
        <f t="shared" si="534"/>
        <v>Yes</v>
      </c>
      <c r="K539" s="21">
        <v>537</v>
      </c>
      <c r="L539" s="5" t="s">
        <v>1339</v>
      </c>
      <c r="M539" s="5" t="s">
        <v>1340</v>
      </c>
      <c r="N539" s="5" t="s">
        <v>2307</v>
      </c>
      <c r="O539" s="5" t="s">
        <v>152</v>
      </c>
      <c r="P539" s="5" t="s">
        <v>2346</v>
      </c>
      <c r="Q539" s="34" t="s">
        <v>7473</v>
      </c>
      <c r="R539" s="21">
        <v>1</v>
      </c>
      <c r="S539" s="35"/>
      <c r="T539" s="35"/>
      <c r="U539" s="35"/>
      <c r="V539" s="35"/>
      <c r="W539" s="35"/>
      <c r="X539" s="35"/>
      <c r="Y539" s="35"/>
      <c r="Z539" s="35"/>
      <c r="AA539" s="5" t="s">
        <v>2310</v>
      </c>
      <c r="AB539" s="5" t="s">
        <v>2547</v>
      </c>
      <c r="AC539" s="34" t="s">
        <v>2862</v>
      </c>
      <c r="AD539" s="21">
        <v>1</v>
      </c>
    </row>
    <row r="540" spans="1:30" x14ac:dyDescent="0.3">
      <c r="A540" s="18" t="str">
        <f t="shared" ref="A540:B540" si="562">IF(AND(ISNUMBER(SEARCH("Yes",C540)),ISNUMBER(SEARCH("Yes",E540)),ISNUMBER(SEARCH("Yes",G540)),ISNUMBER(SEARCH("Yes",I540))),"Yes","No")</f>
        <v>No</v>
      </c>
      <c r="B540" s="18" t="str">
        <f t="shared" si="562"/>
        <v>No</v>
      </c>
      <c r="C540" s="15" t="str">
        <f t="shared" si="527"/>
        <v>No</v>
      </c>
      <c r="D540" s="18" t="str">
        <f t="shared" si="528"/>
        <v>No</v>
      </c>
      <c r="E540" s="18" t="str">
        <f t="shared" si="529"/>
        <v>No</v>
      </c>
      <c r="F540" s="18" t="str">
        <f t="shared" si="530"/>
        <v>No</v>
      </c>
      <c r="G540" s="18" t="str">
        <f t="shared" si="531"/>
        <v>No</v>
      </c>
      <c r="H540" s="18" t="str">
        <f t="shared" si="532"/>
        <v>No</v>
      </c>
      <c r="I540" s="18" t="str">
        <f t="shared" si="533"/>
        <v>Yes</v>
      </c>
      <c r="J540" s="18" t="str">
        <f t="shared" si="534"/>
        <v>Yes</v>
      </c>
      <c r="K540" s="21">
        <v>538</v>
      </c>
      <c r="L540" s="5" t="s">
        <v>1341</v>
      </c>
      <c r="M540" s="5" t="s">
        <v>1342</v>
      </c>
      <c r="N540" s="5" t="s">
        <v>2307</v>
      </c>
      <c r="O540" s="5" t="s">
        <v>152</v>
      </c>
      <c r="P540" s="5" t="s">
        <v>2325</v>
      </c>
      <c r="Q540" s="34" t="s">
        <v>4287</v>
      </c>
      <c r="R540" s="21">
        <v>1</v>
      </c>
      <c r="S540" s="35"/>
      <c r="T540" s="35"/>
      <c r="U540" s="35"/>
      <c r="V540" s="35"/>
      <c r="W540" s="35"/>
      <c r="X540" s="35"/>
      <c r="Y540" s="35"/>
      <c r="Z540" s="35"/>
      <c r="AA540" s="5" t="s">
        <v>2310</v>
      </c>
      <c r="AB540" s="5" t="s">
        <v>7474</v>
      </c>
      <c r="AC540" s="34" t="s">
        <v>7475</v>
      </c>
      <c r="AD540" s="21">
        <v>1</v>
      </c>
    </row>
    <row r="541" spans="1:30" x14ac:dyDescent="0.3">
      <c r="A541" s="18" t="str">
        <f t="shared" ref="A541:B541" si="563">IF(AND(ISNUMBER(SEARCH("Yes",C541)),ISNUMBER(SEARCH("Yes",E541)),ISNUMBER(SEARCH("Yes",G541)),ISNUMBER(SEARCH("Yes",I541))),"Yes","No")</f>
        <v>No</v>
      </c>
      <c r="B541" s="18" t="str">
        <f t="shared" si="563"/>
        <v>No</v>
      </c>
      <c r="C541" s="15" t="str">
        <f t="shared" si="527"/>
        <v>No</v>
      </c>
      <c r="D541" s="18" t="str">
        <f t="shared" si="528"/>
        <v>No</v>
      </c>
      <c r="E541" s="18" t="str">
        <f t="shared" si="529"/>
        <v>No</v>
      </c>
      <c r="F541" s="18" t="str">
        <f t="shared" si="530"/>
        <v>No</v>
      </c>
      <c r="G541" s="18" t="str">
        <f t="shared" si="531"/>
        <v>No</v>
      </c>
      <c r="H541" s="18" t="str">
        <f t="shared" si="532"/>
        <v>No</v>
      </c>
      <c r="I541" s="18" t="str">
        <f t="shared" si="533"/>
        <v>Yes</v>
      </c>
      <c r="J541" s="18" t="str">
        <f t="shared" si="534"/>
        <v>No</v>
      </c>
      <c r="K541" s="21">
        <v>539</v>
      </c>
      <c r="L541" s="5" t="s">
        <v>1343</v>
      </c>
      <c r="M541" s="5" t="s">
        <v>1344</v>
      </c>
      <c r="N541" s="5" t="s">
        <v>2307</v>
      </c>
      <c r="O541" s="5" t="s">
        <v>152</v>
      </c>
      <c r="P541" s="5" t="s">
        <v>4290</v>
      </c>
      <c r="Q541" s="34" t="s">
        <v>4291</v>
      </c>
      <c r="R541" s="21">
        <v>1</v>
      </c>
      <c r="S541" s="35"/>
      <c r="T541" s="35"/>
      <c r="U541" s="35"/>
      <c r="V541" s="35"/>
      <c r="W541" s="35"/>
      <c r="X541" s="35"/>
      <c r="Y541" s="35"/>
      <c r="Z541" s="35"/>
      <c r="AA541" s="5" t="s">
        <v>152</v>
      </c>
      <c r="AB541" s="5" t="s">
        <v>7476</v>
      </c>
      <c r="AC541" s="34" t="s">
        <v>7477</v>
      </c>
      <c r="AD541" s="21">
        <v>1</v>
      </c>
    </row>
    <row r="542" spans="1:30" x14ac:dyDescent="0.3">
      <c r="A542" s="18" t="str">
        <f t="shared" ref="A542:B542" si="564">IF(AND(ISNUMBER(SEARCH("Yes",C542)),ISNUMBER(SEARCH("Yes",E542)),ISNUMBER(SEARCH("Yes",G542)),ISNUMBER(SEARCH("Yes",I542))),"Yes","No")</f>
        <v>No</v>
      </c>
      <c r="B542" s="18" t="str">
        <f t="shared" si="564"/>
        <v>No</v>
      </c>
      <c r="C542" s="15" t="str">
        <f t="shared" si="527"/>
        <v>No</v>
      </c>
      <c r="D542" s="18" t="str">
        <f t="shared" si="528"/>
        <v>No</v>
      </c>
      <c r="E542" s="18" t="str">
        <f t="shared" si="529"/>
        <v>No</v>
      </c>
      <c r="F542" s="18" t="str">
        <f t="shared" si="530"/>
        <v>No</v>
      </c>
      <c r="G542" s="18" t="str">
        <f t="shared" si="531"/>
        <v>No</v>
      </c>
      <c r="H542" s="18" t="str">
        <f t="shared" si="532"/>
        <v>No</v>
      </c>
      <c r="I542" s="18" t="str">
        <f t="shared" si="533"/>
        <v>Yes</v>
      </c>
      <c r="J542" s="18" t="str">
        <f t="shared" si="534"/>
        <v>Yes</v>
      </c>
      <c r="K542" s="21">
        <v>540</v>
      </c>
      <c r="L542" s="5" t="s">
        <v>1345</v>
      </c>
      <c r="M542" s="5" t="s">
        <v>4294</v>
      </c>
      <c r="N542" s="5" t="s">
        <v>2307</v>
      </c>
      <c r="O542" s="5" t="s">
        <v>152</v>
      </c>
      <c r="P542" s="5" t="s">
        <v>2427</v>
      </c>
      <c r="Q542" s="34" t="s">
        <v>7478</v>
      </c>
      <c r="R542" s="21">
        <v>1</v>
      </c>
      <c r="S542" s="35"/>
      <c r="T542" s="35"/>
      <c r="U542" s="35"/>
      <c r="V542" s="35"/>
      <c r="W542" s="35"/>
      <c r="X542" s="35"/>
      <c r="Y542" s="35"/>
      <c r="Z542" s="35"/>
      <c r="AA542" s="5" t="s">
        <v>2310</v>
      </c>
      <c r="AB542" s="5" t="s">
        <v>2473</v>
      </c>
      <c r="AC542" s="34" t="s">
        <v>7479</v>
      </c>
      <c r="AD542" s="21">
        <v>1</v>
      </c>
    </row>
    <row r="543" spans="1:30" x14ac:dyDescent="0.3">
      <c r="A543" s="18" t="str">
        <f t="shared" ref="A543:B543" si="565">IF(AND(ISNUMBER(SEARCH("Yes",C543)),ISNUMBER(SEARCH("Yes",E543)),ISNUMBER(SEARCH("Yes",G543)),ISNUMBER(SEARCH("Yes",I543))),"Yes","No")</f>
        <v>No</v>
      </c>
      <c r="B543" s="18" t="str">
        <f t="shared" si="565"/>
        <v>No</v>
      </c>
      <c r="C543" s="15" t="str">
        <f t="shared" si="527"/>
        <v>No</v>
      </c>
      <c r="D543" s="18" t="str">
        <f t="shared" si="528"/>
        <v>No</v>
      </c>
      <c r="E543" s="18" t="str">
        <f t="shared" si="529"/>
        <v>No</v>
      </c>
      <c r="F543" s="18" t="str">
        <f t="shared" si="530"/>
        <v>No</v>
      </c>
      <c r="G543" s="18" t="str">
        <f t="shared" si="531"/>
        <v>No</v>
      </c>
      <c r="H543" s="18" t="str">
        <f t="shared" si="532"/>
        <v>No</v>
      </c>
      <c r="I543" s="18" t="str">
        <f t="shared" si="533"/>
        <v>Yes</v>
      </c>
      <c r="J543" s="18" t="str">
        <f t="shared" si="534"/>
        <v>No</v>
      </c>
      <c r="K543" s="21">
        <v>541</v>
      </c>
      <c r="L543" s="5" t="s">
        <v>1347</v>
      </c>
      <c r="M543" s="5" t="s">
        <v>1348</v>
      </c>
      <c r="N543" s="5" t="s">
        <v>2307</v>
      </c>
      <c r="O543" s="5" t="s">
        <v>152</v>
      </c>
      <c r="P543" s="5" t="s">
        <v>4928</v>
      </c>
      <c r="Q543" s="34" t="s">
        <v>7480</v>
      </c>
      <c r="R543" s="21">
        <v>1</v>
      </c>
      <c r="S543" s="35"/>
      <c r="T543" s="35"/>
      <c r="U543" s="35"/>
      <c r="V543" s="35"/>
      <c r="W543" s="35"/>
      <c r="X543" s="35"/>
      <c r="Y543" s="35"/>
      <c r="Z543" s="35"/>
      <c r="AA543" s="5" t="s">
        <v>152</v>
      </c>
      <c r="AB543" s="5" t="s">
        <v>4299</v>
      </c>
      <c r="AC543" s="34" t="s">
        <v>7481</v>
      </c>
      <c r="AD543" s="21">
        <v>1</v>
      </c>
    </row>
    <row r="544" spans="1:30" x14ac:dyDescent="0.3">
      <c r="A544" s="18" t="str">
        <f t="shared" ref="A544:B544" si="566">IF(AND(ISNUMBER(SEARCH("Yes",C544)),ISNUMBER(SEARCH("Yes",E544)),ISNUMBER(SEARCH("Yes",G544)),ISNUMBER(SEARCH("Yes",I544))),"Yes","No")</f>
        <v>No</v>
      </c>
      <c r="B544" s="18" t="str">
        <f t="shared" si="566"/>
        <v>No</v>
      </c>
      <c r="C544" s="15" t="str">
        <f t="shared" si="527"/>
        <v>No</v>
      </c>
      <c r="D544" s="18" t="str">
        <f t="shared" si="528"/>
        <v>No</v>
      </c>
      <c r="E544" s="18" t="str">
        <f t="shared" si="529"/>
        <v>No</v>
      </c>
      <c r="F544" s="18" t="str">
        <f t="shared" si="530"/>
        <v>No</v>
      </c>
      <c r="G544" s="18" t="str">
        <f t="shared" si="531"/>
        <v>No</v>
      </c>
      <c r="H544" s="18" t="str">
        <f t="shared" si="532"/>
        <v>No</v>
      </c>
      <c r="I544" s="18" t="str">
        <f t="shared" si="533"/>
        <v>Yes</v>
      </c>
      <c r="J544" s="18" t="str">
        <f t="shared" si="534"/>
        <v>Yes</v>
      </c>
      <c r="K544" s="21">
        <v>542</v>
      </c>
      <c r="L544" s="5" t="s">
        <v>1349</v>
      </c>
      <c r="M544" s="5" t="s">
        <v>1350</v>
      </c>
      <c r="N544" s="5" t="s">
        <v>2307</v>
      </c>
      <c r="O544" s="5" t="s">
        <v>152</v>
      </c>
      <c r="P544" s="5" t="s">
        <v>2761</v>
      </c>
      <c r="Q544" s="34" t="s">
        <v>4301</v>
      </c>
      <c r="R544" s="21">
        <v>1</v>
      </c>
      <c r="S544" s="35"/>
      <c r="T544" s="35"/>
      <c r="U544" s="35"/>
      <c r="V544" s="35"/>
      <c r="W544" s="35"/>
      <c r="X544" s="35"/>
      <c r="Y544" s="35"/>
      <c r="Z544" s="35"/>
      <c r="AA544" s="5" t="s">
        <v>24</v>
      </c>
      <c r="AB544" s="5" t="s">
        <v>3326</v>
      </c>
      <c r="AC544" s="34" t="s">
        <v>7482</v>
      </c>
      <c r="AD544" s="21">
        <v>1</v>
      </c>
    </row>
    <row r="545" spans="1:30" x14ac:dyDescent="0.3">
      <c r="A545" s="18" t="str">
        <f t="shared" ref="A545:B545" si="567">IF(AND(ISNUMBER(SEARCH("Yes",C545)),ISNUMBER(SEARCH("Yes",E545)),ISNUMBER(SEARCH("Yes",G545)),ISNUMBER(SEARCH("Yes",I545))),"Yes","No")</f>
        <v>No</v>
      </c>
      <c r="B545" s="18" t="str">
        <f t="shared" si="567"/>
        <v>No</v>
      </c>
      <c r="C545" s="15" t="str">
        <f t="shared" si="527"/>
        <v>No</v>
      </c>
      <c r="D545" s="18" t="str">
        <f t="shared" si="528"/>
        <v>No</v>
      </c>
      <c r="E545" s="18" t="str">
        <f t="shared" si="529"/>
        <v>No</v>
      </c>
      <c r="F545" s="18" t="str">
        <f t="shared" si="530"/>
        <v>No</v>
      </c>
      <c r="G545" s="18" t="str">
        <f t="shared" si="531"/>
        <v>No</v>
      </c>
      <c r="H545" s="18" t="str">
        <f t="shared" si="532"/>
        <v>No</v>
      </c>
      <c r="I545" s="18" t="str">
        <f t="shared" si="533"/>
        <v>Yes</v>
      </c>
      <c r="J545" s="18" t="str">
        <f t="shared" si="534"/>
        <v>Yes</v>
      </c>
      <c r="K545" s="21">
        <v>543</v>
      </c>
      <c r="L545" s="5" t="s">
        <v>1351</v>
      </c>
      <c r="M545" s="5" t="s">
        <v>1352</v>
      </c>
      <c r="N545" s="5" t="s">
        <v>2307</v>
      </c>
      <c r="O545" s="5" t="s">
        <v>152</v>
      </c>
      <c r="P545" s="5" t="s">
        <v>2724</v>
      </c>
      <c r="Q545" s="34" t="s">
        <v>7483</v>
      </c>
      <c r="R545" s="21">
        <v>1</v>
      </c>
      <c r="S545" s="35"/>
      <c r="T545" s="35"/>
      <c r="U545" s="35"/>
      <c r="V545" s="35"/>
      <c r="W545" s="35"/>
      <c r="X545" s="35"/>
      <c r="Y545" s="35"/>
      <c r="Z545" s="35"/>
      <c r="AA545" s="5" t="s">
        <v>24</v>
      </c>
      <c r="AB545" s="5" t="s">
        <v>4304</v>
      </c>
      <c r="AC545" s="34" t="s">
        <v>4305</v>
      </c>
      <c r="AD545" s="21">
        <v>1</v>
      </c>
    </row>
    <row r="546" spans="1:30" x14ac:dyDescent="0.3">
      <c r="A546" s="18" t="str">
        <f t="shared" ref="A546:B546" si="568">IF(AND(ISNUMBER(SEARCH("Yes",C546)),ISNUMBER(SEARCH("Yes",E546)),ISNUMBER(SEARCH("Yes",G546)),ISNUMBER(SEARCH("Yes",I546))),"Yes","No")</f>
        <v>No</v>
      </c>
      <c r="B546" s="18" t="str">
        <f t="shared" si="568"/>
        <v>No</v>
      </c>
      <c r="C546" s="15" t="str">
        <f t="shared" si="527"/>
        <v>No</v>
      </c>
      <c r="D546" s="18" t="str">
        <f t="shared" si="528"/>
        <v>No</v>
      </c>
      <c r="E546" s="18" t="str">
        <f t="shared" si="529"/>
        <v>No</v>
      </c>
      <c r="F546" s="18" t="str">
        <f t="shared" si="530"/>
        <v>No</v>
      </c>
      <c r="G546" s="18" t="str">
        <f t="shared" si="531"/>
        <v>No</v>
      </c>
      <c r="H546" s="18" t="str">
        <f t="shared" si="532"/>
        <v>No</v>
      </c>
      <c r="I546" s="18" t="str">
        <f t="shared" si="533"/>
        <v>Yes</v>
      </c>
      <c r="J546" s="18" t="str">
        <f t="shared" si="534"/>
        <v>Yes</v>
      </c>
      <c r="K546" s="21">
        <v>544</v>
      </c>
      <c r="L546" s="5" t="s">
        <v>1353</v>
      </c>
      <c r="M546" s="5" t="s">
        <v>1354</v>
      </c>
      <c r="N546" s="5" t="s">
        <v>2307</v>
      </c>
      <c r="O546" s="5" t="s">
        <v>152</v>
      </c>
      <c r="P546" s="5" t="s">
        <v>7484</v>
      </c>
      <c r="Q546" s="34" t="s">
        <v>7485</v>
      </c>
      <c r="R546" s="21">
        <v>1</v>
      </c>
      <c r="S546" s="35"/>
      <c r="T546" s="35"/>
      <c r="U546" s="35"/>
      <c r="V546" s="35"/>
      <c r="W546" s="35"/>
      <c r="X546" s="35"/>
      <c r="Y546" s="35"/>
      <c r="Z546" s="35"/>
      <c r="AA546" s="5" t="s">
        <v>2310</v>
      </c>
      <c r="AB546" s="5" t="s">
        <v>7486</v>
      </c>
      <c r="AC546" s="34" t="s">
        <v>7487</v>
      </c>
      <c r="AD546" s="21">
        <v>1</v>
      </c>
    </row>
    <row r="547" spans="1:30" x14ac:dyDescent="0.3">
      <c r="A547" s="18" t="str">
        <f t="shared" ref="A547:B547" si="569">IF(AND(ISNUMBER(SEARCH("Yes",C547)),ISNUMBER(SEARCH("Yes",E547)),ISNUMBER(SEARCH("Yes",G547)),ISNUMBER(SEARCH("Yes",I547))),"Yes","No")</f>
        <v>No</v>
      </c>
      <c r="B547" s="18" t="str">
        <f t="shared" si="569"/>
        <v>No</v>
      </c>
      <c r="C547" s="15" t="str">
        <f t="shared" si="527"/>
        <v>No</v>
      </c>
      <c r="D547" s="18" t="str">
        <f t="shared" si="528"/>
        <v>No</v>
      </c>
      <c r="E547" s="18" t="str">
        <f t="shared" si="529"/>
        <v>No</v>
      </c>
      <c r="F547" s="18" t="str">
        <f t="shared" si="530"/>
        <v>No</v>
      </c>
      <c r="G547" s="18" t="str">
        <f t="shared" si="531"/>
        <v>No</v>
      </c>
      <c r="H547" s="18" t="str">
        <f t="shared" si="532"/>
        <v>No</v>
      </c>
      <c r="I547" s="18" t="str">
        <f t="shared" si="533"/>
        <v>Yes</v>
      </c>
      <c r="J547" s="18" t="str">
        <f t="shared" si="534"/>
        <v>Yes</v>
      </c>
      <c r="K547" s="21">
        <v>545</v>
      </c>
      <c r="L547" s="5" t="s">
        <v>1355</v>
      </c>
      <c r="M547" s="5" t="s">
        <v>1356</v>
      </c>
      <c r="N547" s="5" t="s">
        <v>2307</v>
      </c>
      <c r="O547" s="5" t="s">
        <v>152</v>
      </c>
      <c r="P547" s="5" t="s">
        <v>4902</v>
      </c>
      <c r="Q547" s="34" t="s">
        <v>7488</v>
      </c>
      <c r="R547" s="21">
        <v>1</v>
      </c>
      <c r="S547" s="35"/>
      <c r="T547" s="35"/>
      <c r="U547" s="35"/>
      <c r="V547" s="35"/>
      <c r="W547" s="35"/>
      <c r="X547" s="35"/>
      <c r="Y547" s="35"/>
      <c r="Z547" s="35"/>
      <c r="AA547" s="5" t="s">
        <v>2310</v>
      </c>
      <c r="AB547" s="5" t="s">
        <v>7489</v>
      </c>
      <c r="AC547" s="34" t="s">
        <v>7490</v>
      </c>
      <c r="AD547" s="21">
        <v>1</v>
      </c>
    </row>
    <row r="548" spans="1:30" x14ac:dyDescent="0.3">
      <c r="A548" s="18" t="str">
        <f t="shared" ref="A548:B548" si="570">IF(AND(ISNUMBER(SEARCH("Yes",C548)),ISNUMBER(SEARCH("Yes",E548)),ISNUMBER(SEARCH("Yes",G548)),ISNUMBER(SEARCH("Yes",I548))),"Yes","No")</f>
        <v>No</v>
      </c>
      <c r="B548" s="18" t="str">
        <f t="shared" si="570"/>
        <v>No</v>
      </c>
      <c r="C548" s="15" t="str">
        <f t="shared" si="527"/>
        <v>No</v>
      </c>
      <c r="D548" s="18" t="str">
        <f t="shared" si="528"/>
        <v>No</v>
      </c>
      <c r="E548" s="18" t="str">
        <f t="shared" si="529"/>
        <v>No</v>
      </c>
      <c r="F548" s="18" t="str">
        <f t="shared" si="530"/>
        <v>No</v>
      </c>
      <c r="G548" s="18" t="str">
        <f t="shared" si="531"/>
        <v>No</v>
      </c>
      <c r="H548" s="18" t="str">
        <f t="shared" si="532"/>
        <v>No</v>
      </c>
      <c r="I548" s="18" t="str">
        <f t="shared" si="533"/>
        <v>Yes</v>
      </c>
      <c r="J548" s="18" t="str">
        <f t="shared" si="534"/>
        <v>Yes</v>
      </c>
      <c r="K548" s="21">
        <v>546</v>
      </c>
      <c r="L548" s="5" t="s">
        <v>1357</v>
      </c>
      <c r="M548" s="5" t="s">
        <v>1358</v>
      </c>
      <c r="N548" s="5" t="s">
        <v>2307</v>
      </c>
      <c r="O548" s="5" t="s">
        <v>152</v>
      </c>
      <c r="P548" s="5" t="s">
        <v>7491</v>
      </c>
      <c r="Q548" s="34" t="s">
        <v>7492</v>
      </c>
      <c r="R548" s="21">
        <v>1</v>
      </c>
      <c r="S548" s="35"/>
      <c r="T548" s="35"/>
      <c r="U548" s="35"/>
      <c r="V548" s="35"/>
      <c r="W548" s="35"/>
      <c r="X548" s="35"/>
      <c r="Y548" s="35"/>
      <c r="Z548" s="35"/>
      <c r="AA548" s="5" t="s">
        <v>24</v>
      </c>
      <c r="AB548" s="5" t="s">
        <v>7493</v>
      </c>
      <c r="AC548" s="34" t="s">
        <v>7494</v>
      </c>
      <c r="AD548" s="21">
        <v>1</v>
      </c>
    </row>
    <row r="549" spans="1:30" x14ac:dyDescent="0.3">
      <c r="A549" s="18" t="str">
        <f t="shared" ref="A549:B549" si="571">IF(AND(ISNUMBER(SEARCH("Yes",C549)),ISNUMBER(SEARCH("Yes",E549)),ISNUMBER(SEARCH("Yes",G549)),ISNUMBER(SEARCH("Yes",I549))),"Yes","No")</f>
        <v>No</v>
      </c>
      <c r="B549" s="18" t="str">
        <f t="shared" si="571"/>
        <v>No</v>
      </c>
      <c r="C549" s="15" t="str">
        <f t="shared" si="527"/>
        <v>No</v>
      </c>
      <c r="D549" s="18" t="str">
        <f t="shared" si="528"/>
        <v>No</v>
      </c>
      <c r="E549" s="18" t="str">
        <f t="shared" si="529"/>
        <v>No</v>
      </c>
      <c r="F549" s="18" t="str">
        <f t="shared" si="530"/>
        <v>No</v>
      </c>
      <c r="G549" s="18" t="str">
        <f t="shared" si="531"/>
        <v>No</v>
      </c>
      <c r="H549" s="18" t="str">
        <f t="shared" si="532"/>
        <v>No</v>
      </c>
      <c r="I549" s="18" t="str">
        <f t="shared" si="533"/>
        <v>Yes</v>
      </c>
      <c r="J549" s="18" t="str">
        <f t="shared" si="534"/>
        <v>Yes</v>
      </c>
      <c r="K549" s="21">
        <v>547</v>
      </c>
      <c r="L549" s="5" t="s">
        <v>1359</v>
      </c>
      <c r="M549" s="5" t="s">
        <v>1360</v>
      </c>
      <c r="N549" s="5" t="s">
        <v>2307</v>
      </c>
      <c r="O549" s="5" t="s">
        <v>152</v>
      </c>
      <c r="P549" s="5" t="s">
        <v>2664</v>
      </c>
      <c r="Q549" s="34" t="s">
        <v>7495</v>
      </c>
      <c r="R549" s="21">
        <v>1</v>
      </c>
      <c r="S549" s="35"/>
      <c r="T549" s="35"/>
      <c r="U549" s="35"/>
      <c r="V549" s="35"/>
      <c r="W549" s="35"/>
      <c r="X549" s="35"/>
      <c r="Y549" s="35"/>
      <c r="Z549" s="35"/>
      <c r="AA549" s="5" t="s">
        <v>2310</v>
      </c>
      <c r="AB549" s="5" t="s">
        <v>2547</v>
      </c>
      <c r="AC549" s="34" t="s">
        <v>4317</v>
      </c>
      <c r="AD549" s="21">
        <v>1</v>
      </c>
    </row>
    <row r="550" spans="1:30" x14ac:dyDescent="0.3">
      <c r="A550" s="18" t="str">
        <f t="shared" ref="A550:B550" si="572">IF(AND(ISNUMBER(SEARCH("Yes",C550)),ISNUMBER(SEARCH("Yes",E550)),ISNUMBER(SEARCH("Yes",G550)),ISNUMBER(SEARCH("Yes",I550))),"Yes","No")</f>
        <v>No</v>
      </c>
      <c r="B550" s="18" t="str">
        <f t="shared" si="572"/>
        <v>No</v>
      </c>
      <c r="C550" s="15" t="str">
        <f t="shared" si="527"/>
        <v>No</v>
      </c>
      <c r="D550" s="18" t="str">
        <f t="shared" si="528"/>
        <v>No</v>
      </c>
      <c r="E550" s="18" t="str">
        <f t="shared" si="529"/>
        <v>No</v>
      </c>
      <c r="F550" s="18" t="str">
        <f t="shared" si="530"/>
        <v>No</v>
      </c>
      <c r="G550" s="18" t="str">
        <f t="shared" si="531"/>
        <v>No</v>
      </c>
      <c r="H550" s="18" t="str">
        <f t="shared" si="532"/>
        <v>No</v>
      </c>
      <c r="I550" s="18" t="str">
        <f t="shared" si="533"/>
        <v>Yes</v>
      </c>
      <c r="J550" s="18" t="str">
        <f t="shared" si="534"/>
        <v>Yes</v>
      </c>
      <c r="K550" s="21">
        <v>548</v>
      </c>
      <c r="L550" s="5" t="s">
        <v>1361</v>
      </c>
      <c r="M550" s="5" t="s">
        <v>1362</v>
      </c>
      <c r="N550" s="5" t="s">
        <v>2307</v>
      </c>
      <c r="O550" s="5" t="s">
        <v>152</v>
      </c>
      <c r="P550" s="5" t="s">
        <v>2346</v>
      </c>
      <c r="Q550" s="34" t="s">
        <v>7496</v>
      </c>
      <c r="R550" s="21">
        <v>1</v>
      </c>
      <c r="S550" s="35"/>
      <c r="T550" s="35"/>
      <c r="U550" s="35"/>
      <c r="V550" s="35"/>
      <c r="W550" s="35"/>
      <c r="X550" s="35"/>
      <c r="Y550" s="35"/>
      <c r="Z550" s="35"/>
      <c r="AA550" s="5" t="s">
        <v>2310</v>
      </c>
      <c r="AB550" s="5" t="s">
        <v>2422</v>
      </c>
      <c r="AC550" s="34" t="s">
        <v>2723</v>
      </c>
      <c r="AD550" s="21">
        <v>1</v>
      </c>
    </row>
    <row r="551" spans="1:30" x14ac:dyDescent="0.3">
      <c r="A551" s="18" t="str">
        <f t="shared" ref="A551:B551" si="573">IF(AND(ISNUMBER(SEARCH("Yes",C551)),ISNUMBER(SEARCH("Yes",E551)),ISNUMBER(SEARCH("Yes",G551)),ISNUMBER(SEARCH("Yes",I551))),"Yes","No")</f>
        <v>No</v>
      </c>
      <c r="B551" s="18" t="str">
        <f t="shared" si="573"/>
        <v>No</v>
      </c>
      <c r="C551" s="15" t="str">
        <f t="shared" si="527"/>
        <v>No</v>
      </c>
      <c r="D551" s="18" t="str">
        <f t="shared" si="528"/>
        <v>No</v>
      </c>
      <c r="E551" s="18" t="str">
        <f t="shared" si="529"/>
        <v>No</v>
      </c>
      <c r="F551" s="18" t="str">
        <f t="shared" si="530"/>
        <v>No</v>
      </c>
      <c r="G551" s="18" t="str">
        <f t="shared" si="531"/>
        <v>No</v>
      </c>
      <c r="H551" s="18" t="str">
        <f t="shared" si="532"/>
        <v>No</v>
      </c>
      <c r="I551" s="18" t="str">
        <f t="shared" si="533"/>
        <v>Yes</v>
      </c>
      <c r="J551" s="18" t="str">
        <f t="shared" si="534"/>
        <v>Yes</v>
      </c>
      <c r="K551" s="21">
        <v>549</v>
      </c>
      <c r="L551" s="5" t="s">
        <v>1363</v>
      </c>
      <c r="M551" s="5" t="s">
        <v>1364</v>
      </c>
      <c r="N551" s="5" t="s">
        <v>2307</v>
      </c>
      <c r="O551" s="5" t="s">
        <v>152</v>
      </c>
      <c r="P551" s="5" t="s">
        <v>7497</v>
      </c>
      <c r="Q551" s="34" t="s">
        <v>7498</v>
      </c>
      <c r="R551" s="21">
        <v>1</v>
      </c>
      <c r="S551" s="35"/>
      <c r="T551" s="35"/>
      <c r="U551" s="35"/>
      <c r="V551" s="35"/>
      <c r="W551" s="35"/>
      <c r="X551" s="35"/>
      <c r="Y551" s="35"/>
      <c r="Z551" s="35"/>
      <c r="AA551" s="5" t="s">
        <v>24</v>
      </c>
      <c r="AB551" s="5" t="s">
        <v>3409</v>
      </c>
      <c r="AC551" s="34" t="s">
        <v>3410</v>
      </c>
      <c r="AD551" s="21">
        <v>1</v>
      </c>
    </row>
    <row r="552" spans="1:30" x14ac:dyDescent="0.3">
      <c r="A552" s="18" t="str">
        <f t="shared" ref="A552:B552" si="574">IF(AND(ISNUMBER(SEARCH("Yes",C552)),ISNUMBER(SEARCH("Yes",E552)),ISNUMBER(SEARCH("Yes",G552)),ISNUMBER(SEARCH("Yes",I552))),"Yes","No")</f>
        <v>No</v>
      </c>
      <c r="B552" s="18" t="str">
        <f t="shared" si="574"/>
        <v>No</v>
      </c>
      <c r="C552" s="15" t="str">
        <f t="shared" si="527"/>
        <v>No</v>
      </c>
      <c r="D552" s="18" t="str">
        <f t="shared" si="528"/>
        <v>No</v>
      </c>
      <c r="E552" s="18" t="str">
        <f t="shared" si="529"/>
        <v>No</v>
      </c>
      <c r="F552" s="18" t="str">
        <f t="shared" si="530"/>
        <v>No</v>
      </c>
      <c r="G552" s="18" t="str">
        <f t="shared" si="531"/>
        <v>No</v>
      </c>
      <c r="H552" s="18" t="str">
        <f t="shared" si="532"/>
        <v>No</v>
      </c>
      <c r="I552" s="18" t="str">
        <f t="shared" si="533"/>
        <v>Yes</v>
      </c>
      <c r="J552" s="18" t="str">
        <f t="shared" si="534"/>
        <v>Yes</v>
      </c>
      <c r="K552" s="21">
        <v>550</v>
      </c>
      <c r="L552" s="5" t="s">
        <v>1365</v>
      </c>
      <c r="M552" s="5" t="s">
        <v>1366</v>
      </c>
      <c r="N552" s="5" t="s">
        <v>2307</v>
      </c>
      <c r="O552" s="5" t="s">
        <v>152</v>
      </c>
      <c r="P552" s="5" t="s">
        <v>6060</v>
      </c>
      <c r="Q552" s="34" t="s">
        <v>7499</v>
      </c>
      <c r="R552" s="21">
        <v>1</v>
      </c>
      <c r="S552" s="35"/>
      <c r="T552" s="35"/>
      <c r="U552" s="35"/>
      <c r="V552" s="35"/>
      <c r="W552" s="35"/>
      <c r="X552" s="35"/>
      <c r="Y552" s="35"/>
      <c r="Z552" s="35"/>
      <c r="AA552" s="5" t="s">
        <v>24</v>
      </c>
      <c r="AB552" s="5" t="s">
        <v>7500</v>
      </c>
      <c r="AC552" s="34" t="s">
        <v>7501</v>
      </c>
      <c r="AD552" s="21">
        <v>1</v>
      </c>
    </row>
    <row r="553" spans="1:30" x14ac:dyDescent="0.3">
      <c r="A553" s="18" t="str">
        <f t="shared" ref="A553:B553" si="575">IF(AND(ISNUMBER(SEARCH("Yes",C553)),ISNUMBER(SEARCH("Yes",E553)),ISNUMBER(SEARCH("Yes",G553)),ISNUMBER(SEARCH("Yes",I553))),"Yes","No")</f>
        <v>No</v>
      </c>
      <c r="B553" s="18" t="str">
        <f t="shared" si="575"/>
        <v>No</v>
      </c>
      <c r="C553" s="15" t="str">
        <f t="shared" si="527"/>
        <v>No</v>
      </c>
      <c r="D553" s="18" t="str">
        <f t="shared" si="528"/>
        <v>No</v>
      </c>
      <c r="E553" s="18" t="str">
        <f t="shared" si="529"/>
        <v>No</v>
      </c>
      <c r="F553" s="18" t="str">
        <f t="shared" si="530"/>
        <v>No</v>
      </c>
      <c r="G553" s="18" t="str">
        <f t="shared" si="531"/>
        <v>No</v>
      </c>
      <c r="H553" s="18" t="str">
        <f t="shared" si="532"/>
        <v>No</v>
      </c>
      <c r="I553" s="18" t="str">
        <f t="shared" si="533"/>
        <v>Yes</v>
      </c>
      <c r="J553" s="18" t="str">
        <f t="shared" si="534"/>
        <v>Yes</v>
      </c>
      <c r="K553" s="21">
        <v>551</v>
      </c>
      <c r="L553" s="5" t="s">
        <v>1367</v>
      </c>
      <c r="M553" s="5" t="s">
        <v>1368</v>
      </c>
      <c r="N553" s="5" t="s">
        <v>2307</v>
      </c>
      <c r="O553" s="5" t="s">
        <v>152</v>
      </c>
      <c r="P553" s="5" t="s">
        <v>2431</v>
      </c>
      <c r="Q553" s="34" t="s">
        <v>7502</v>
      </c>
      <c r="R553" s="21">
        <v>1</v>
      </c>
      <c r="S553" s="35"/>
      <c r="T553" s="35"/>
      <c r="U553" s="35"/>
      <c r="V553" s="35"/>
      <c r="W553" s="35"/>
      <c r="X553" s="35"/>
      <c r="Y553" s="35"/>
      <c r="Z553" s="35"/>
      <c r="AA553" s="5" t="s">
        <v>2310</v>
      </c>
      <c r="AB553" s="5" t="s">
        <v>5771</v>
      </c>
      <c r="AC553" s="34" t="s">
        <v>7503</v>
      </c>
      <c r="AD553" s="21">
        <v>1</v>
      </c>
    </row>
    <row r="554" spans="1:30" x14ac:dyDescent="0.3">
      <c r="A554" s="18" t="str">
        <f t="shared" ref="A554:B554" si="576">IF(AND(ISNUMBER(SEARCH("Yes",C554)),ISNUMBER(SEARCH("Yes",E554)),ISNUMBER(SEARCH("Yes",G554)),ISNUMBER(SEARCH("Yes",I554))),"Yes","No")</f>
        <v>No</v>
      </c>
      <c r="B554" s="18" t="str">
        <f t="shared" si="576"/>
        <v>No</v>
      </c>
      <c r="C554" s="15" t="str">
        <f t="shared" si="527"/>
        <v>No</v>
      </c>
      <c r="D554" s="18" t="str">
        <f t="shared" si="528"/>
        <v>No</v>
      </c>
      <c r="E554" s="18" t="str">
        <f t="shared" si="529"/>
        <v>No</v>
      </c>
      <c r="F554" s="18" t="str">
        <f t="shared" si="530"/>
        <v>No</v>
      </c>
      <c r="G554" s="18" t="str">
        <f t="shared" si="531"/>
        <v>No</v>
      </c>
      <c r="H554" s="18" t="str">
        <f t="shared" si="532"/>
        <v>No</v>
      </c>
      <c r="I554" s="18" t="str">
        <f t="shared" si="533"/>
        <v>Yes</v>
      </c>
      <c r="J554" s="18" t="str">
        <f t="shared" si="534"/>
        <v>Yes</v>
      </c>
      <c r="K554" s="21">
        <v>552</v>
      </c>
      <c r="L554" s="5" t="s">
        <v>1369</v>
      </c>
      <c r="M554" s="5" t="s">
        <v>1370</v>
      </c>
      <c r="N554" s="5" t="s">
        <v>2307</v>
      </c>
      <c r="O554" s="5" t="s">
        <v>152</v>
      </c>
      <c r="P554" s="5" t="s">
        <v>2537</v>
      </c>
      <c r="Q554" s="34" t="s">
        <v>7504</v>
      </c>
      <c r="R554" s="21">
        <v>1</v>
      </c>
      <c r="S554" s="35"/>
      <c r="T554" s="35"/>
      <c r="U554" s="35"/>
      <c r="V554" s="35"/>
      <c r="W554" s="35"/>
      <c r="X554" s="35"/>
      <c r="Y554" s="35"/>
      <c r="Z554" s="35"/>
      <c r="AA554" s="5" t="s">
        <v>2310</v>
      </c>
      <c r="AB554" s="5" t="s">
        <v>2323</v>
      </c>
      <c r="AC554" s="34" t="s">
        <v>2476</v>
      </c>
      <c r="AD554" s="21">
        <v>1</v>
      </c>
    </row>
    <row r="555" spans="1:30" x14ac:dyDescent="0.3">
      <c r="A555" s="18" t="str">
        <f t="shared" ref="A555:B555" si="577">IF(AND(ISNUMBER(SEARCH("Yes",C555)),ISNUMBER(SEARCH("Yes",E555)),ISNUMBER(SEARCH("Yes",G555)),ISNUMBER(SEARCH("Yes",I555))),"Yes","No")</f>
        <v>No</v>
      </c>
      <c r="B555" s="18" t="str">
        <f t="shared" si="577"/>
        <v>No</v>
      </c>
      <c r="C555" s="15" t="str">
        <f t="shared" si="527"/>
        <v>No</v>
      </c>
      <c r="D555" s="18" t="str">
        <f t="shared" si="528"/>
        <v>No</v>
      </c>
      <c r="E555" s="18" t="str">
        <f t="shared" si="529"/>
        <v>No</v>
      </c>
      <c r="F555" s="18" t="str">
        <f t="shared" si="530"/>
        <v>No</v>
      </c>
      <c r="G555" s="18" t="str">
        <f t="shared" si="531"/>
        <v>No</v>
      </c>
      <c r="H555" s="18" t="str">
        <f t="shared" si="532"/>
        <v>No</v>
      </c>
      <c r="I555" s="18" t="str">
        <f t="shared" si="533"/>
        <v>Yes</v>
      </c>
      <c r="J555" s="18" t="str">
        <f t="shared" si="534"/>
        <v>Yes</v>
      </c>
      <c r="K555" s="21">
        <v>553</v>
      </c>
      <c r="L555" s="5" t="s">
        <v>1371</v>
      </c>
      <c r="M555" s="5" t="s">
        <v>1372</v>
      </c>
      <c r="N555" s="5" t="s">
        <v>2307</v>
      </c>
      <c r="O555" s="5" t="s">
        <v>152</v>
      </c>
      <c r="P555" s="5" t="s">
        <v>2431</v>
      </c>
      <c r="Q555" s="34" t="s">
        <v>7505</v>
      </c>
      <c r="R555" s="21">
        <v>1</v>
      </c>
      <c r="S555" s="35"/>
      <c r="T555" s="35"/>
      <c r="U555" s="35"/>
      <c r="V555" s="35"/>
      <c r="W555" s="35"/>
      <c r="X555" s="35"/>
      <c r="Y555" s="35"/>
      <c r="Z555" s="35"/>
      <c r="AA555" s="5" t="s">
        <v>24</v>
      </c>
      <c r="AB555" s="5" t="s">
        <v>2712</v>
      </c>
      <c r="AC555" s="34" t="s">
        <v>2713</v>
      </c>
      <c r="AD555" s="21">
        <v>1</v>
      </c>
    </row>
    <row r="556" spans="1:30" x14ac:dyDescent="0.3">
      <c r="A556" s="18" t="str">
        <f t="shared" ref="A556:B556" si="578">IF(AND(ISNUMBER(SEARCH("Yes",C556)),ISNUMBER(SEARCH("Yes",E556)),ISNUMBER(SEARCH("Yes",G556)),ISNUMBER(SEARCH("Yes",I556))),"Yes","No")</f>
        <v>No</v>
      </c>
      <c r="B556" s="18" t="str">
        <f t="shared" si="578"/>
        <v>No</v>
      </c>
      <c r="C556" s="15" t="str">
        <f t="shared" si="527"/>
        <v>No</v>
      </c>
      <c r="D556" s="18" t="str">
        <f t="shared" si="528"/>
        <v>No</v>
      </c>
      <c r="E556" s="18" t="str">
        <f t="shared" si="529"/>
        <v>No</v>
      </c>
      <c r="F556" s="18" t="str">
        <f t="shared" si="530"/>
        <v>No</v>
      </c>
      <c r="G556" s="18" t="str">
        <f t="shared" si="531"/>
        <v>No</v>
      </c>
      <c r="H556" s="18" t="str">
        <f t="shared" si="532"/>
        <v>No</v>
      </c>
      <c r="I556" s="18" t="str">
        <f t="shared" si="533"/>
        <v>Yes</v>
      </c>
      <c r="J556" s="18" t="str">
        <f t="shared" si="534"/>
        <v>Yes</v>
      </c>
      <c r="K556" s="21">
        <v>554</v>
      </c>
      <c r="L556" s="5" t="s">
        <v>1373</v>
      </c>
      <c r="M556" s="5" t="s">
        <v>1374</v>
      </c>
      <c r="N556" s="5" t="s">
        <v>2307</v>
      </c>
      <c r="O556" s="5" t="s">
        <v>152</v>
      </c>
      <c r="P556" s="5" t="s">
        <v>2435</v>
      </c>
      <c r="Q556" s="34" t="s">
        <v>7506</v>
      </c>
      <c r="R556" s="21">
        <v>1</v>
      </c>
      <c r="S556" s="35"/>
      <c r="T556" s="35"/>
      <c r="U556" s="35"/>
      <c r="V556" s="35"/>
      <c r="W556" s="35"/>
      <c r="X556" s="35"/>
      <c r="Y556" s="35"/>
      <c r="Z556" s="35"/>
      <c r="AA556" s="5" t="s">
        <v>24</v>
      </c>
      <c r="AB556" s="5" t="s">
        <v>7507</v>
      </c>
      <c r="AC556" s="34" t="s">
        <v>7508</v>
      </c>
      <c r="AD556" s="21">
        <v>1</v>
      </c>
    </row>
    <row r="557" spans="1:30" x14ac:dyDescent="0.3">
      <c r="A557" s="18" t="str">
        <f t="shared" ref="A557:B557" si="579">IF(AND(ISNUMBER(SEARCH("Yes",C557)),ISNUMBER(SEARCH("Yes",E557)),ISNUMBER(SEARCH("Yes",G557)),ISNUMBER(SEARCH("Yes",I557))),"Yes","No")</f>
        <v>No</v>
      </c>
      <c r="B557" s="18" t="str">
        <f t="shared" si="579"/>
        <v>No</v>
      </c>
      <c r="C557" s="15" t="str">
        <f t="shared" si="527"/>
        <v>No</v>
      </c>
      <c r="D557" s="18" t="str">
        <f t="shared" si="528"/>
        <v>No</v>
      </c>
      <c r="E557" s="18" t="str">
        <f t="shared" si="529"/>
        <v>No</v>
      </c>
      <c r="F557" s="18" t="str">
        <f t="shared" si="530"/>
        <v>No</v>
      </c>
      <c r="G557" s="18" t="str">
        <f t="shared" si="531"/>
        <v>No</v>
      </c>
      <c r="H557" s="18" t="str">
        <f t="shared" si="532"/>
        <v>No</v>
      </c>
      <c r="I557" s="18" t="str">
        <f t="shared" si="533"/>
        <v>Yes</v>
      </c>
      <c r="J557" s="18" t="str">
        <f t="shared" si="534"/>
        <v>Yes</v>
      </c>
      <c r="K557" s="21">
        <v>555</v>
      </c>
      <c r="L557" s="5" t="s">
        <v>1375</v>
      </c>
      <c r="M557" s="5" t="s">
        <v>1376</v>
      </c>
      <c r="N557" s="5" t="s">
        <v>2307</v>
      </c>
      <c r="O557" s="5" t="s">
        <v>152</v>
      </c>
      <c r="P557" s="5" t="s">
        <v>7509</v>
      </c>
      <c r="Q557" s="34" t="s">
        <v>7510</v>
      </c>
      <c r="R557" s="21">
        <v>1</v>
      </c>
      <c r="S557" s="35"/>
      <c r="T557" s="35"/>
      <c r="U557" s="35"/>
      <c r="V557" s="35"/>
      <c r="W557" s="35"/>
      <c r="X557" s="35"/>
      <c r="Y557" s="35"/>
      <c r="Z557" s="35"/>
      <c r="AA557" s="5" t="s">
        <v>2310</v>
      </c>
      <c r="AB557" s="5" t="s">
        <v>7511</v>
      </c>
      <c r="AC557" s="34" t="s">
        <v>7512</v>
      </c>
      <c r="AD557" s="21">
        <v>1</v>
      </c>
    </row>
    <row r="558" spans="1:30" x14ac:dyDescent="0.3">
      <c r="A558" s="18" t="str">
        <f t="shared" ref="A558:B558" si="580">IF(AND(ISNUMBER(SEARCH("Yes",C558)),ISNUMBER(SEARCH("Yes",E558)),ISNUMBER(SEARCH("Yes",G558)),ISNUMBER(SEARCH("Yes",I558))),"Yes","No")</f>
        <v>No</v>
      </c>
      <c r="B558" s="18" t="str">
        <f t="shared" si="580"/>
        <v>No</v>
      </c>
      <c r="C558" s="15" t="str">
        <f t="shared" si="527"/>
        <v>No</v>
      </c>
      <c r="D558" s="18" t="str">
        <f t="shared" si="528"/>
        <v>No</v>
      </c>
      <c r="E558" s="18" t="str">
        <f t="shared" si="529"/>
        <v>No</v>
      </c>
      <c r="F558" s="18" t="str">
        <f t="shared" si="530"/>
        <v>No</v>
      </c>
      <c r="G558" s="18" t="str">
        <f t="shared" si="531"/>
        <v>No</v>
      </c>
      <c r="H558" s="18" t="str">
        <f t="shared" si="532"/>
        <v>No</v>
      </c>
      <c r="I558" s="18" t="str">
        <f t="shared" si="533"/>
        <v>Yes</v>
      </c>
      <c r="J558" s="18" t="str">
        <f t="shared" si="534"/>
        <v>Yes</v>
      </c>
      <c r="K558" s="21">
        <v>556</v>
      </c>
      <c r="L558" s="5" t="s">
        <v>1377</v>
      </c>
      <c r="M558" s="5" t="s">
        <v>1378</v>
      </c>
      <c r="N558" s="5" t="s">
        <v>2307</v>
      </c>
      <c r="O558" s="5" t="s">
        <v>152</v>
      </c>
      <c r="P558" s="5" t="s">
        <v>2412</v>
      </c>
      <c r="Q558" s="34" t="s">
        <v>4334</v>
      </c>
      <c r="R558" s="21">
        <v>1</v>
      </c>
      <c r="S558" s="35"/>
      <c r="T558" s="35"/>
      <c r="U558" s="35"/>
      <c r="V558" s="35"/>
      <c r="W558" s="35"/>
      <c r="X558" s="35"/>
      <c r="Y558" s="35"/>
      <c r="Z558" s="35"/>
      <c r="AA558" s="5" t="s">
        <v>24</v>
      </c>
      <c r="AB558" s="5" t="s">
        <v>7513</v>
      </c>
      <c r="AC558" s="34" t="s">
        <v>4336</v>
      </c>
      <c r="AD558" s="21">
        <v>1</v>
      </c>
    </row>
    <row r="559" spans="1:30" x14ac:dyDescent="0.3">
      <c r="A559" s="18" t="str">
        <f t="shared" ref="A559:B559" si="581">IF(AND(ISNUMBER(SEARCH("Yes",C559)),ISNUMBER(SEARCH("Yes",E559)),ISNUMBER(SEARCH("Yes",G559)),ISNUMBER(SEARCH("Yes",I559))),"Yes","No")</f>
        <v>No</v>
      </c>
      <c r="B559" s="18" t="str">
        <f t="shared" si="581"/>
        <v>No</v>
      </c>
      <c r="C559" s="15" t="str">
        <f t="shared" si="527"/>
        <v>No</v>
      </c>
      <c r="D559" s="18" t="str">
        <f t="shared" si="528"/>
        <v>No</v>
      </c>
      <c r="E559" s="18" t="str">
        <f t="shared" si="529"/>
        <v>No</v>
      </c>
      <c r="F559" s="18" t="str">
        <f t="shared" si="530"/>
        <v>No</v>
      </c>
      <c r="G559" s="18" t="str">
        <f t="shared" si="531"/>
        <v>No</v>
      </c>
      <c r="H559" s="18" t="str">
        <f t="shared" si="532"/>
        <v>No</v>
      </c>
      <c r="I559" s="18" t="str">
        <f t="shared" si="533"/>
        <v>Yes</v>
      </c>
      <c r="J559" s="18" t="str">
        <f t="shared" si="534"/>
        <v>No</v>
      </c>
      <c r="K559" s="21">
        <v>557</v>
      </c>
      <c r="L559" s="5" t="s">
        <v>1379</v>
      </c>
      <c r="M559" s="5" t="s">
        <v>1380</v>
      </c>
      <c r="N559" s="5" t="s">
        <v>2307</v>
      </c>
      <c r="O559" s="5" t="s">
        <v>152</v>
      </c>
      <c r="P559" s="5" t="s">
        <v>7514</v>
      </c>
      <c r="Q559" s="34" t="s">
        <v>7515</v>
      </c>
      <c r="R559" s="21">
        <v>1</v>
      </c>
      <c r="S559" s="35"/>
      <c r="T559" s="35"/>
      <c r="U559" s="35"/>
      <c r="V559" s="35"/>
      <c r="W559" s="35"/>
      <c r="X559" s="35"/>
      <c r="Y559" s="35"/>
      <c r="Z559" s="35"/>
      <c r="AA559" s="5" t="s">
        <v>152</v>
      </c>
      <c r="AB559" s="5" t="s">
        <v>7516</v>
      </c>
      <c r="AC559" s="34" t="s">
        <v>5695</v>
      </c>
      <c r="AD559" s="21">
        <v>1</v>
      </c>
    </row>
    <row r="560" spans="1:30" x14ac:dyDescent="0.3">
      <c r="A560" s="18" t="str">
        <f t="shared" ref="A560:B560" si="582">IF(AND(ISNUMBER(SEARCH("Yes",C560)),ISNUMBER(SEARCH("Yes",E560)),ISNUMBER(SEARCH("Yes",G560)),ISNUMBER(SEARCH("Yes",I560))),"Yes","No")</f>
        <v>No</v>
      </c>
      <c r="B560" s="18" t="str">
        <f t="shared" si="582"/>
        <v>No</v>
      </c>
      <c r="C560" s="15" t="str">
        <f t="shared" si="527"/>
        <v>No</v>
      </c>
      <c r="D560" s="18" t="str">
        <f t="shared" si="528"/>
        <v>No</v>
      </c>
      <c r="E560" s="18" t="str">
        <f t="shared" si="529"/>
        <v>No</v>
      </c>
      <c r="F560" s="18" t="str">
        <f t="shared" si="530"/>
        <v>No</v>
      </c>
      <c r="G560" s="18" t="str">
        <f t="shared" si="531"/>
        <v>No</v>
      </c>
      <c r="H560" s="18" t="str">
        <f t="shared" si="532"/>
        <v>No</v>
      </c>
      <c r="I560" s="18" t="str">
        <f t="shared" si="533"/>
        <v>Yes</v>
      </c>
      <c r="J560" s="18" t="str">
        <f t="shared" si="534"/>
        <v>Yes</v>
      </c>
      <c r="K560" s="21">
        <v>558</v>
      </c>
      <c r="L560" s="5" t="s">
        <v>1381</v>
      </c>
      <c r="M560" s="5" t="s">
        <v>1382</v>
      </c>
      <c r="N560" s="5" t="s">
        <v>2307</v>
      </c>
      <c r="O560" s="5" t="s">
        <v>152</v>
      </c>
      <c r="P560" s="5" t="s">
        <v>2667</v>
      </c>
      <c r="Q560" s="34" t="s">
        <v>4340</v>
      </c>
      <c r="R560" s="21">
        <v>1</v>
      </c>
      <c r="S560" s="35"/>
      <c r="T560" s="35"/>
      <c r="U560" s="35"/>
      <c r="V560" s="35"/>
      <c r="W560" s="35"/>
      <c r="X560" s="35"/>
      <c r="Y560" s="35"/>
      <c r="Z560" s="35"/>
      <c r="AA560" s="5" t="s">
        <v>24</v>
      </c>
      <c r="AB560" s="5" t="s">
        <v>7517</v>
      </c>
      <c r="AC560" s="34" t="s">
        <v>7518</v>
      </c>
      <c r="AD560" s="21">
        <v>1</v>
      </c>
    </row>
    <row r="561" spans="1:30" x14ac:dyDescent="0.3">
      <c r="A561" s="18" t="str">
        <f t="shared" ref="A561:B561" si="583">IF(AND(ISNUMBER(SEARCH("Yes",C561)),ISNUMBER(SEARCH("Yes",E561)),ISNUMBER(SEARCH("Yes",G561)),ISNUMBER(SEARCH("Yes",I561))),"Yes","No")</f>
        <v>No</v>
      </c>
      <c r="B561" s="18" t="str">
        <f t="shared" si="583"/>
        <v>No</v>
      </c>
      <c r="C561" s="15" t="str">
        <f t="shared" si="527"/>
        <v>No</v>
      </c>
      <c r="D561" s="18" t="str">
        <f t="shared" si="528"/>
        <v>No</v>
      </c>
      <c r="E561" s="18" t="str">
        <f t="shared" si="529"/>
        <v>No</v>
      </c>
      <c r="F561" s="18" t="str">
        <f t="shared" si="530"/>
        <v>No</v>
      </c>
      <c r="G561" s="18" t="str">
        <f t="shared" si="531"/>
        <v>No</v>
      </c>
      <c r="H561" s="18" t="str">
        <f t="shared" si="532"/>
        <v>No</v>
      </c>
      <c r="I561" s="18" t="str">
        <f t="shared" si="533"/>
        <v>Yes</v>
      </c>
      <c r="J561" s="18" t="str">
        <f t="shared" si="534"/>
        <v>Yes</v>
      </c>
      <c r="K561" s="21">
        <v>559</v>
      </c>
      <c r="L561" s="5" t="s">
        <v>1383</v>
      </c>
      <c r="M561" s="5" t="s">
        <v>1384</v>
      </c>
      <c r="N561" s="5" t="s">
        <v>2307</v>
      </c>
      <c r="O561" s="5" t="s">
        <v>152</v>
      </c>
      <c r="P561" s="5" t="s">
        <v>2317</v>
      </c>
      <c r="Q561" s="34" t="s">
        <v>7519</v>
      </c>
      <c r="R561" s="21">
        <v>1</v>
      </c>
      <c r="S561" s="35"/>
      <c r="T561" s="35"/>
      <c r="U561" s="35"/>
      <c r="V561" s="35"/>
      <c r="W561" s="35"/>
      <c r="X561" s="35"/>
      <c r="Y561" s="35"/>
      <c r="Z561" s="35"/>
      <c r="AA561" s="5" t="s">
        <v>24</v>
      </c>
      <c r="AB561" s="5" t="s">
        <v>7520</v>
      </c>
      <c r="AC561" s="34" t="s">
        <v>7521</v>
      </c>
      <c r="AD561" s="21">
        <v>1</v>
      </c>
    </row>
    <row r="562" spans="1:30" x14ac:dyDescent="0.3">
      <c r="A562" s="18" t="str">
        <f t="shared" ref="A562:B562" si="584">IF(AND(ISNUMBER(SEARCH("Yes",C562)),ISNUMBER(SEARCH("Yes",E562)),ISNUMBER(SEARCH("Yes",G562)),ISNUMBER(SEARCH("Yes",I562))),"Yes","No")</f>
        <v>No</v>
      </c>
      <c r="B562" s="18" t="str">
        <f t="shared" si="584"/>
        <v>Yes</v>
      </c>
      <c r="C562" s="15" t="str">
        <f t="shared" si="527"/>
        <v>Yes</v>
      </c>
      <c r="D562" s="18" t="str">
        <f t="shared" si="528"/>
        <v>Yes</v>
      </c>
      <c r="E562" s="18" t="str">
        <f t="shared" si="529"/>
        <v>Yes</v>
      </c>
      <c r="F562" s="18" t="str">
        <f t="shared" si="530"/>
        <v>Yes</v>
      </c>
      <c r="G562" s="18" t="str">
        <f t="shared" si="531"/>
        <v>No</v>
      </c>
      <c r="H562" s="18" t="str">
        <f t="shared" si="532"/>
        <v>Yes</v>
      </c>
      <c r="I562" s="18" t="str">
        <f t="shared" si="533"/>
        <v>Yes</v>
      </c>
      <c r="J562" s="18" t="str">
        <f t="shared" si="534"/>
        <v>Yes</v>
      </c>
      <c r="K562" s="21">
        <v>560</v>
      </c>
      <c r="L562" s="5" t="s">
        <v>378</v>
      </c>
      <c r="M562" s="5" t="s">
        <v>379</v>
      </c>
      <c r="N562" s="5" t="s">
        <v>2307</v>
      </c>
      <c r="O562" s="5" t="s">
        <v>2310</v>
      </c>
      <c r="P562" s="5" t="s">
        <v>7522</v>
      </c>
      <c r="Q562" s="34" t="s">
        <v>7523</v>
      </c>
      <c r="R562" s="21">
        <v>1</v>
      </c>
      <c r="S562" s="5" t="s">
        <v>2310</v>
      </c>
      <c r="T562" s="5" t="s">
        <v>7524</v>
      </c>
      <c r="U562" s="34" t="s">
        <v>7525</v>
      </c>
      <c r="V562" s="21">
        <v>1</v>
      </c>
      <c r="W562" s="5" t="s">
        <v>152</v>
      </c>
      <c r="X562" s="5" t="s">
        <v>7526</v>
      </c>
      <c r="Y562" s="34" t="s">
        <v>7527</v>
      </c>
      <c r="Z562" s="21">
        <v>1</v>
      </c>
      <c r="AA562" s="5" t="s">
        <v>24</v>
      </c>
      <c r="AB562" s="5" t="s">
        <v>7528</v>
      </c>
      <c r="AC562" s="34" t="s">
        <v>7529</v>
      </c>
      <c r="AD562" s="21">
        <v>1</v>
      </c>
    </row>
    <row r="563" spans="1:30" x14ac:dyDescent="0.3">
      <c r="A563" s="18" t="str">
        <f t="shared" ref="A563:B563" si="585">IF(AND(ISNUMBER(SEARCH("Yes",C563)),ISNUMBER(SEARCH("Yes",E563)),ISNUMBER(SEARCH("Yes",G563)),ISNUMBER(SEARCH("Yes",I563))),"Yes","No")</f>
        <v>No</v>
      </c>
      <c r="B563" s="18" t="str">
        <f t="shared" si="585"/>
        <v>No</v>
      </c>
      <c r="C563" s="15" t="str">
        <f t="shared" si="527"/>
        <v>No</v>
      </c>
      <c r="D563" s="18" t="str">
        <f t="shared" si="528"/>
        <v>No</v>
      </c>
      <c r="E563" s="18" t="str">
        <f t="shared" si="529"/>
        <v>No</v>
      </c>
      <c r="F563" s="18" t="str">
        <f t="shared" si="530"/>
        <v>No</v>
      </c>
      <c r="G563" s="18" t="str">
        <f t="shared" si="531"/>
        <v>No</v>
      </c>
      <c r="H563" s="18" t="str">
        <f t="shared" si="532"/>
        <v>No</v>
      </c>
      <c r="I563" s="18" t="str">
        <f t="shared" si="533"/>
        <v>Yes</v>
      </c>
      <c r="J563" s="18" t="str">
        <f t="shared" si="534"/>
        <v>Yes</v>
      </c>
      <c r="K563" s="21">
        <v>561</v>
      </c>
      <c r="L563" s="5" t="s">
        <v>1385</v>
      </c>
      <c r="M563" s="5" t="s">
        <v>1386</v>
      </c>
      <c r="N563" s="5" t="s">
        <v>2307</v>
      </c>
      <c r="O563" s="5" t="s">
        <v>152</v>
      </c>
      <c r="P563" s="5" t="s">
        <v>2724</v>
      </c>
      <c r="Q563" s="34" t="s">
        <v>7530</v>
      </c>
      <c r="R563" s="21">
        <v>1</v>
      </c>
      <c r="S563" s="35"/>
      <c r="T563" s="35"/>
      <c r="U563" s="35"/>
      <c r="V563" s="35"/>
      <c r="W563" s="35"/>
      <c r="X563" s="35"/>
      <c r="Y563" s="35"/>
      <c r="Z563" s="35"/>
      <c r="AA563" s="5" t="s">
        <v>2310</v>
      </c>
      <c r="AB563" s="5" t="s">
        <v>7531</v>
      </c>
      <c r="AC563" s="34" t="s">
        <v>7532</v>
      </c>
      <c r="AD563" s="21">
        <v>1</v>
      </c>
    </row>
    <row r="564" spans="1:30" x14ac:dyDescent="0.3">
      <c r="A564" s="18" t="str">
        <f t="shared" ref="A564:B564" si="586">IF(AND(ISNUMBER(SEARCH("Yes",C564)),ISNUMBER(SEARCH("Yes",E564)),ISNUMBER(SEARCH("Yes",G564)),ISNUMBER(SEARCH("Yes",I564))),"Yes","No")</f>
        <v>No</v>
      </c>
      <c r="B564" s="18" t="str">
        <f t="shared" si="586"/>
        <v>No</v>
      </c>
      <c r="C564" s="15" t="str">
        <f t="shared" si="527"/>
        <v>No</v>
      </c>
      <c r="D564" s="18" t="str">
        <f t="shared" si="528"/>
        <v>No</v>
      </c>
      <c r="E564" s="18" t="str">
        <f t="shared" si="529"/>
        <v>No</v>
      </c>
      <c r="F564" s="18" t="str">
        <f t="shared" si="530"/>
        <v>No</v>
      </c>
      <c r="G564" s="18" t="str">
        <f t="shared" si="531"/>
        <v>No</v>
      </c>
      <c r="H564" s="18" t="str">
        <f t="shared" si="532"/>
        <v>No</v>
      </c>
      <c r="I564" s="18" t="str">
        <f t="shared" si="533"/>
        <v>Yes</v>
      </c>
      <c r="J564" s="18" t="str">
        <f t="shared" si="534"/>
        <v>Yes</v>
      </c>
      <c r="K564" s="21">
        <v>562</v>
      </c>
      <c r="L564" s="5" t="s">
        <v>1387</v>
      </c>
      <c r="M564" s="5" t="s">
        <v>1388</v>
      </c>
      <c r="N564" s="5" t="s">
        <v>2307</v>
      </c>
      <c r="O564" s="5" t="s">
        <v>152</v>
      </c>
      <c r="P564" s="5" t="s">
        <v>2392</v>
      </c>
      <c r="Q564" s="34" t="s">
        <v>4356</v>
      </c>
      <c r="R564" s="21">
        <v>1</v>
      </c>
      <c r="S564" s="35"/>
      <c r="T564" s="35"/>
      <c r="U564" s="35"/>
      <c r="V564" s="35"/>
      <c r="W564" s="35"/>
      <c r="X564" s="35"/>
      <c r="Y564" s="35"/>
      <c r="Z564" s="35"/>
      <c r="AA564" s="5" t="s">
        <v>2310</v>
      </c>
      <c r="AB564" s="5" t="s">
        <v>7533</v>
      </c>
      <c r="AC564" s="34" t="s">
        <v>7534</v>
      </c>
      <c r="AD564" s="21">
        <v>1</v>
      </c>
    </row>
    <row r="565" spans="1:30" x14ac:dyDescent="0.3">
      <c r="A565" s="18" t="str">
        <f t="shared" ref="A565:B565" si="587">IF(AND(ISNUMBER(SEARCH("Yes",C565)),ISNUMBER(SEARCH("Yes",E565)),ISNUMBER(SEARCH("Yes",G565)),ISNUMBER(SEARCH("Yes",I565))),"Yes","No")</f>
        <v>No</v>
      </c>
      <c r="B565" s="18" t="str">
        <f t="shared" si="587"/>
        <v>No</v>
      </c>
      <c r="C565" s="15" t="str">
        <f t="shared" si="527"/>
        <v>No</v>
      </c>
      <c r="D565" s="18" t="str">
        <f t="shared" si="528"/>
        <v>No</v>
      </c>
      <c r="E565" s="18" t="str">
        <f t="shared" si="529"/>
        <v>Yes</v>
      </c>
      <c r="F565" s="18" t="str">
        <f t="shared" si="530"/>
        <v>Yes</v>
      </c>
      <c r="G565" s="18" t="str">
        <f t="shared" si="531"/>
        <v>Yes</v>
      </c>
      <c r="H565" s="18" t="str">
        <f t="shared" si="532"/>
        <v>Yes</v>
      </c>
      <c r="I565" s="18" t="str">
        <f t="shared" si="533"/>
        <v>Yes</v>
      </c>
      <c r="J565" s="18" t="str">
        <f t="shared" si="534"/>
        <v>Yes</v>
      </c>
      <c r="K565" s="21">
        <v>563</v>
      </c>
      <c r="L565" s="5" t="s">
        <v>317</v>
      </c>
      <c r="M565" s="5" t="s">
        <v>318</v>
      </c>
      <c r="N565" s="5" t="s">
        <v>2307</v>
      </c>
      <c r="O565" s="5" t="s">
        <v>152</v>
      </c>
      <c r="P565" s="5" t="s">
        <v>2545</v>
      </c>
      <c r="Q565" s="34" t="s">
        <v>7535</v>
      </c>
      <c r="R565" s="21">
        <v>1</v>
      </c>
      <c r="S565" s="5" t="s">
        <v>152</v>
      </c>
      <c r="T565" s="5" t="s">
        <v>7536</v>
      </c>
      <c r="U565" s="34" t="s">
        <v>7537</v>
      </c>
      <c r="V565" s="21">
        <v>1</v>
      </c>
      <c r="W565" s="5" t="s">
        <v>24</v>
      </c>
      <c r="X565" s="5" t="s">
        <v>4363</v>
      </c>
      <c r="Y565" s="34" t="s">
        <v>4364</v>
      </c>
      <c r="Z565" s="21">
        <v>1</v>
      </c>
      <c r="AA565" s="5" t="s">
        <v>2310</v>
      </c>
      <c r="AB565" s="5" t="s">
        <v>2669</v>
      </c>
      <c r="AC565" s="34" t="s">
        <v>2734</v>
      </c>
      <c r="AD565" s="21">
        <v>1</v>
      </c>
    </row>
    <row r="566" spans="1:30" x14ac:dyDescent="0.3">
      <c r="A566" s="18" t="str">
        <f t="shared" ref="A566:B566" si="588">IF(AND(ISNUMBER(SEARCH("Yes",C566)),ISNUMBER(SEARCH("Yes",E566)),ISNUMBER(SEARCH("Yes",G566)),ISNUMBER(SEARCH("Yes",I566))),"Yes","No")</f>
        <v>No</v>
      </c>
      <c r="B566" s="18" t="str">
        <f t="shared" si="588"/>
        <v>No</v>
      </c>
      <c r="C566" s="15" t="str">
        <f t="shared" si="527"/>
        <v>No</v>
      </c>
      <c r="D566" s="18" t="str">
        <f t="shared" si="528"/>
        <v>No</v>
      </c>
      <c r="E566" s="18" t="str">
        <f t="shared" si="529"/>
        <v>No</v>
      </c>
      <c r="F566" s="18" t="str">
        <f t="shared" si="530"/>
        <v>No</v>
      </c>
      <c r="G566" s="18" t="str">
        <f t="shared" si="531"/>
        <v>No</v>
      </c>
      <c r="H566" s="18" t="str">
        <f t="shared" si="532"/>
        <v>No</v>
      </c>
      <c r="I566" s="18" t="str">
        <f t="shared" si="533"/>
        <v>Yes</v>
      </c>
      <c r="J566" s="18" t="str">
        <f t="shared" si="534"/>
        <v>Yes</v>
      </c>
      <c r="K566" s="21">
        <v>564</v>
      </c>
      <c r="L566" s="5" t="s">
        <v>1389</v>
      </c>
      <c r="M566" s="5" t="s">
        <v>1390</v>
      </c>
      <c r="N566" s="5" t="s">
        <v>2307</v>
      </c>
      <c r="O566" s="5" t="s">
        <v>152</v>
      </c>
      <c r="P566" s="5" t="s">
        <v>2664</v>
      </c>
      <c r="Q566" s="34" t="s">
        <v>2650</v>
      </c>
      <c r="R566" s="21">
        <v>1</v>
      </c>
      <c r="S566" s="35"/>
      <c r="T566" s="35"/>
      <c r="U566" s="35"/>
      <c r="V566" s="35"/>
      <c r="W566" s="35"/>
      <c r="X566" s="35"/>
      <c r="Y566" s="35"/>
      <c r="Z566" s="35"/>
      <c r="AA566" s="5" t="s">
        <v>2310</v>
      </c>
      <c r="AB566" s="5" t="s">
        <v>7538</v>
      </c>
      <c r="AC566" s="34" t="s">
        <v>7539</v>
      </c>
      <c r="AD566" s="21">
        <v>1</v>
      </c>
    </row>
    <row r="567" spans="1:30" x14ac:dyDescent="0.3">
      <c r="A567" s="18" t="str">
        <f t="shared" ref="A567:B567" si="589">IF(AND(ISNUMBER(SEARCH("Yes",C567)),ISNUMBER(SEARCH("Yes",E567)),ISNUMBER(SEARCH("Yes",G567)),ISNUMBER(SEARCH("Yes",I567))),"Yes","No")</f>
        <v>No</v>
      </c>
      <c r="B567" s="18" t="str">
        <f t="shared" si="589"/>
        <v>No</v>
      </c>
      <c r="C567" s="15" t="str">
        <f t="shared" si="527"/>
        <v>No</v>
      </c>
      <c r="D567" s="18" t="str">
        <f t="shared" si="528"/>
        <v>No</v>
      </c>
      <c r="E567" s="18" t="str">
        <f t="shared" si="529"/>
        <v>No</v>
      </c>
      <c r="F567" s="18" t="str">
        <f t="shared" si="530"/>
        <v>No</v>
      </c>
      <c r="G567" s="18" t="str">
        <f t="shared" si="531"/>
        <v>No</v>
      </c>
      <c r="H567" s="18" t="str">
        <f t="shared" si="532"/>
        <v>No</v>
      </c>
      <c r="I567" s="18" t="str">
        <f t="shared" si="533"/>
        <v>Yes</v>
      </c>
      <c r="J567" s="18" t="str">
        <f t="shared" si="534"/>
        <v>Yes</v>
      </c>
      <c r="K567" s="21">
        <v>565</v>
      </c>
      <c r="L567" s="5" t="s">
        <v>1391</v>
      </c>
      <c r="M567" s="5" t="s">
        <v>1392</v>
      </c>
      <c r="N567" s="5" t="s">
        <v>2307</v>
      </c>
      <c r="O567" s="5" t="s">
        <v>152</v>
      </c>
      <c r="P567" s="5" t="s">
        <v>2333</v>
      </c>
      <c r="Q567" s="34" t="s">
        <v>4368</v>
      </c>
      <c r="R567" s="21">
        <v>1</v>
      </c>
      <c r="S567" s="35"/>
      <c r="T567" s="35"/>
      <c r="U567" s="35"/>
      <c r="V567" s="35"/>
      <c r="W567" s="35"/>
      <c r="X567" s="35"/>
      <c r="Y567" s="35"/>
      <c r="Z567" s="35"/>
      <c r="AA567" s="5" t="s">
        <v>2310</v>
      </c>
      <c r="AB567" s="5" t="s">
        <v>2473</v>
      </c>
      <c r="AC567" s="34" t="s">
        <v>3511</v>
      </c>
      <c r="AD567" s="21">
        <v>1</v>
      </c>
    </row>
    <row r="568" spans="1:30" x14ac:dyDescent="0.3">
      <c r="A568" s="18" t="str">
        <f t="shared" ref="A568:B568" si="590">IF(AND(ISNUMBER(SEARCH("Yes",C568)),ISNUMBER(SEARCH("Yes",E568)),ISNUMBER(SEARCH("Yes",G568)),ISNUMBER(SEARCH("Yes",I568))),"Yes","No")</f>
        <v>No</v>
      </c>
      <c r="B568" s="18" t="str">
        <f t="shared" si="590"/>
        <v>No</v>
      </c>
      <c r="C568" s="15" t="str">
        <f t="shared" si="527"/>
        <v>Yes</v>
      </c>
      <c r="D568" s="18" t="str">
        <f t="shared" si="528"/>
        <v>Yes</v>
      </c>
      <c r="E568" s="18" t="str">
        <f t="shared" si="529"/>
        <v>No</v>
      </c>
      <c r="F568" s="18" t="str">
        <f t="shared" si="530"/>
        <v>Yes</v>
      </c>
      <c r="G568" s="18" t="str">
        <f t="shared" si="531"/>
        <v>No</v>
      </c>
      <c r="H568" s="18" t="str">
        <f t="shared" si="532"/>
        <v>No</v>
      </c>
      <c r="I568" s="18" t="str">
        <f t="shared" si="533"/>
        <v>Yes</v>
      </c>
      <c r="J568" s="18" t="str">
        <f t="shared" si="534"/>
        <v>Yes</v>
      </c>
      <c r="K568" s="21">
        <v>566</v>
      </c>
      <c r="L568" s="5" t="s">
        <v>1393</v>
      </c>
      <c r="M568" s="5" t="s">
        <v>1394</v>
      </c>
      <c r="N568" s="5" t="s">
        <v>2307</v>
      </c>
      <c r="O568" s="5" t="s">
        <v>24</v>
      </c>
      <c r="P568" s="5" t="s">
        <v>7540</v>
      </c>
      <c r="Q568" s="34" t="s">
        <v>7541</v>
      </c>
      <c r="R568" s="21">
        <v>1</v>
      </c>
      <c r="S568" s="5" t="s">
        <v>152</v>
      </c>
      <c r="T568" s="5" t="s">
        <v>7542</v>
      </c>
      <c r="U568" s="34" t="s">
        <v>7543</v>
      </c>
      <c r="V568" s="21">
        <v>1</v>
      </c>
      <c r="W568" s="35"/>
      <c r="X568" s="35"/>
      <c r="Y568" s="35"/>
      <c r="Z568" s="35"/>
      <c r="AA568" s="5" t="s">
        <v>2310</v>
      </c>
      <c r="AB568" s="5" t="s">
        <v>5961</v>
      </c>
      <c r="AC568" s="34" t="s">
        <v>7544</v>
      </c>
      <c r="AD568" s="21">
        <v>1</v>
      </c>
    </row>
    <row r="569" spans="1:30" x14ac:dyDescent="0.3">
      <c r="A569" s="18" t="str">
        <f t="shared" ref="A569:B569" si="591">IF(AND(ISNUMBER(SEARCH("Yes",C569)),ISNUMBER(SEARCH("Yes",E569)),ISNUMBER(SEARCH("Yes",G569)),ISNUMBER(SEARCH("Yes",I569))),"Yes","No")</f>
        <v>No</v>
      </c>
      <c r="B569" s="18" t="str">
        <f t="shared" si="591"/>
        <v>No</v>
      </c>
      <c r="C569" s="15" t="str">
        <f t="shared" si="527"/>
        <v>No</v>
      </c>
      <c r="D569" s="18" t="str">
        <f t="shared" si="528"/>
        <v>No</v>
      </c>
      <c r="E569" s="18" t="str">
        <f t="shared" si="529"/>
        <v>No</v>
      </c>
      <c r="F569" s="18" t="str">
        <f t="shared" si="530"/>
        <v>No</v>
      </c>
      <c r="G569" s="18" t="str">
        <f t="shared" si="531"/>
        <v>No</v>
      </c>
      <c r="H569" s="18" t="str">
        <f t="shared" si="532"/>
        <v>No</v>
      </c>
      <c r="I569" s="18" t="str">
        <f t="shared" si="533"/>
        <v>Yes</v>
      </c>
      <c r="J569" s="18" t="str">
        <f t="shared" si="534"/>
        <v>Yes</v>
      </c>
      <c r="K569" s="21">
        <v>567</v>
      </c>
      <c r="L569" s="5" t="s">
        <v>1395</v>
      </c>
      <c r="M569" s="5" t="s">
        <v>1396</v>
      </c>
      <c r="N569" s="5" t="s">
        <v>2307</v>
      </c>
      <c r="O569" s="5" t="s">
        <v>152</v>
      </c>
      <c r="P569" s="5" t="s">
        <v>2724</v>
      </c>
      <c r="Q569" s="34" t="s">
        <v>4375</v>
      </c>
      <c r="R569" s="21">
        <v>1</v>
      </c>
      <c r="S569" s="35"/>
      <c r="T569" s="35"/>
      <c r="U569" s="35"/>
      <c r="V569" s="35"/>
      <c r="W569" s="35"/>
      <c r="X569" s="35"/>
      <c r="Y569" s="35"/>
      <c r="Z569" s="35"/>
      <c r="AA569" s="5" t="s">
        <v>2310</v>
      </c>
      <c r="AB569" s="5" t="s">
        <v>2709</v>
      </c>
      <c r="AC569" s="34" t="s">
        <v>2973</v>
      </c>
      <c r="AD569" s="21">
        <v>1</v>
      </c>
    </row>
    <row r="570" spans="1:30" x14ac:dyDescent="0.3">
      <c r="A570" s="18" t="str">
        <f t="shared" ref="A570:B570" si="592">IF(AND(ISNUMBER(SEARCH("Yes",C570)),ISNUMBER(SEARCH("Yes",E570)),ISNUMBER(SEARCH("Yes",G570)),ISNUMBER(SEARCH("Yes",I570))),"Yes","No")</f>
        <v>No</v>
      </c>
      <c r="B570" s="18" t="str">
        <f t="shared" si="592"/>
        <v>No</v>
      </c>
      <c r="C570" s="15" t="str">
        <f t="shared" si="527"/>
        <v>No</v>
      </c>
      <c r="D570" s="18" t="str">
        <f t="shared" si="528"/>
        <v>No</v>
      </c>
      <c r="E570" s="18" t="str">
        <f t="shared" si="529"/>
        <v>No</v>
      </c>
      <c r="F570" s="18" t="str">
        <f t="shared" si="530"/>
        <v>No</v>
      </c>
      <c r="G570" s="18" t="str">
        <f t="shared" si="531"/>
        <v>No</v>
      </c>
      <c r="H570" s="18" t="str">
        <f t="shared" si="532"/>
        <v>No</v>
      </c>
      <c r="I570" s="18" t="str">
        <f t="shared" si="533"/>
        <v>Yes</v>
      </c>
      <c r="J570" s="18" t="str">
        <f t="shared" si="534"/>
        <v>Yes</v>
      </c>
      <c r="K570" s="21">
        <v>568</v>
      </c>
      <c r="L570" s="5" t="s">
        <v>1397</v>
      </c>
      <c r="M570" s="5" t="s">
        <v>1398</v>
      </c>
      <c r="N570" s="5" t="s">
        <v>2307</v>
      </c>
      <c r="O570" s="5" t="s">
        <v>152</v>
      </c>
      <c r="P570" s="5" t="s">
        <v>2724</v>
      </c>
      <c r="Q570" s="34" t="s">
        <v>4376</v>
      </c>
      <c r="R570" s="21">
        <v>1</v>
      </c>
      <c r="S570" s="35"/>
      <c r="T570" s="35"/>
      <c r="U570" s="35"/>
      <c r="V570" s="35"/>
      <c r="W570" s="35"/>
      <c r="X570" s="35"/>
      <c r="Y570" s="35"/>
      <c r="Z570" s="35"/>
      <c r="AA570" s="5" t="s">
        <v>2310</v>
      </c>
      <c r="AB570" s="5" t="s">
        <v>2335</v>
      </c>
      <c r="AC570" s="34" t="s">
        <v>7545</v>
      </c>
      <c r="AD570" s="21">
        <v>1</v>
      </c>
    </row>
    <row r="571" spans="1:30" x14ac:dyDescent="0.3">
      <c r="A571" s="18" t="str">
        <f t="shared" ref="A571:B571" si="593">IF(AND(ISNUMBER(SEARCH("Yes",C571)),ISNUMBER(SEARCH("Yes",E571)),ISNUMBER(SEARCH("Yes",G571)),ISNUMBER(SEARCH("Yes",I571))),"Yes","No")</f>
        <v>No</v>
      </c>
      <c r="B571" s="18" t="str">
        <f t="shared" si="593"/>
        <v>No</v>
      </c>
      <c r="C571" s="15" t="str">
        <f t="shared" si="527"/>
        <v>No</v>
      </c>
      <c r="D571" s="18" t="str">
        <f t="shared" si="528"/>
        <v>No</v>
      </c>
      <c r="E571" s="18" t="str">
        <f t="shared" si="529"/>
        <v>No</v>
      </c>
      <c r="F571" s="18" t="str">
        <f t="shared" si="530"/>
        <v>No</v>
      </c>
      <c r="G571" s="18" t="str">
        <f t="shared" si="531"/>
        <v>No</v>
      </c>
      <c r="H571" s="18" t="str">
        <f t="shared" si="532"/>
        <v>No</v>
      </c>
      <c r="I571" s="18" t="str">
        <f t="shared" si="533"/>
        <v>Yes</v>
      </c>
      <c r="J571" s="18" t="str">
        <f t="shared" si="534"/>
        <v>Yes</v>
      </c>
      <c r="K571" s="21">
        <v>569</v>
      </c>
      <c r="L571" s="5" t="s">
        <v>1399</v>
      </c>
      <c r="M571" s="5" t="s">
        <v>1400</v>
      </c>
      <c r="N571" s="5" t="s">
        <v>2307</v>
      </c>
      <c r="O571" s="5" t="s">
        <v>152</v>
      </c>
      <c r="P571" s="5" t="s">
        <v>2431</v>
      </c>
      <c r="Q571" s="34" t="s">
        <v>7546</v>
      </c>
      <c r="R571" s="21">
        <v>1</v>
      </c>
      <c r="S571" s="35"/>
      <c r="T571" s="35"/>
      <c r="U571" s="35"/>
      <c r="V571" s="35"/>
      <c r="W571" s="35"/>
      <c r="X571" s="35"/>
      <c r="Y571" s="35"/>
      <c r="Z571" s="35"/>
      <c r="AA571" s="5" t="s">
        <v>2310</v>
      </c>
      <c r="AB571" s="5" t="s">
        <v>7547</v>
      </c>
      <c r="AC571" s="34" t="s">
        <v>7548</v>
      </c>
      <c r="AD571" s="21">
        <v>1</v>
      </c>
    </row>
    <row r="572" spans="1:30" x14ac:dyDescent="0.3">
      <c r="A572" s="18" t="str">
        <f t="shared" ref="A572:B572" si="594">IF(AND(ISNUMBER(SEARCH("Yes",C572)),ISNUMBER(SEARCH("Yes",E572)),ISNUMBER(SEARCH("Yes",G572)),ISNUMBER(SEARCH("Yes",I572))),"Yes","No")</f>
        <v>Yes</v>
      </c>
      <c r="B572" s="18" t="str">
        <f t="shared" si="594"/>
        <v>Yes</v>
      </c>
      <c r="C572" s="15" t="str">
        <f t="shared" si="527"/>
        <v>Yes</v>
      </c>
      <c r="D572" s="18" t="str">
        <f t="shared" si="528"/>
        <v>Yes</v>
      </c>
      <c r="E572" s="18" t="str">
        <f t="shared" si="529"/>
        <v>Yes</v>
      </c>
      <c r="F572" s="18" t="str">
        <f t="shared" si="530"/>
        <v>Yes</v>
      </c>
      <c r="G572" s="18" t="str">
        <f t="shared" si="531"/>
        <v>Yes</v>
      </c>
      <c r="H572" s="18" t="str">
        <f t="shared" si="532"/>
        <v>Yes</v>
      </c>
      <c r="I572" s="18" t="str">
        <f t="shared" si="533"/>
        <v>Yes</v>
      </c>
      <c r="J572" s="18" t="str">
        <f t="shared" si="534"/>
        <v>Yes</v>
      </c>
      <c r="K572" s="21">
        <v>570</v>
      </c>
      <c r="L572" s="5" t="s">
        <v>93</v>
      </c>
      <c r="M572" s="5" t="s">
        <v>28</v>
      </c>
      <c r="N572" s="5" t="s">
        <v>2307</v>
      </c>
      <c r="O572" s="5" t="s">
        <v>24</v>
      </c>
      <c r="P572" s="5" t="s">
        <v>4382</v>
      </c>
      <c r="Q572" s="34" t="s">
        <v>7549</v>
      </c>
      <c r="R572" s="21">
        <v>1</v>
      </c>
      <c r="S572" s="5" t="s">
        <v>2310</v>
      </c>
      <c r="T572" s="5" t="s">
        <v>7550</v>
      </c>
      <c r="U572" s="34" t="s">
        <v>7551</v>
      </c>
      <c r="V572" s="21">
        <v>1</v>
      </c>
      <c r="W572" s="5" t="s">
        <v>2310</v>
      </c>
      <c r="X572" s="5" t="s">
        <v>4386</v>
      </c>
      <c r="Y572" s="34" t="s">
        <v>4387</v>
      </c>
      <c r="Z572" s="21">
        <v>1</v>
      </c>
      <c r="AA572" s="5" t="s">
        <v>2310</v>
      </c>
      <c r="AB572" s="5" t="s">
        <v>4622</v>
      </c>
      <c r="AC572" s="34" t="s">
        <v>7552</v>
      </c>
      <c r="AD572" s="21">
        <v>1</v>
      </c>
    </row>
    <row r="573" spans="1:30" x14ac:dyDescent="0.3">
      <c r="A573" s="18" t="str">
        <f t="shared" ref="A573:B573" si="595">IF(AND(ISNUMBER(SEARCH("Yes",C573)),ISNUMBER(SEARCH("Yes",E573)),ISNUMBER(SEARCH("Yes",G573)),ISNUMBER(SEARCH("Yes",I573))),"Yes","No")</f>
        <v>No</v>
      </c>
      <c r="B573" s="18" t="str">
        <f t="shared" si="595"/>
        <v>No</v>
      </c>
      <c r="C573" s="15" t="str">
        <f t="shared" si="527"/>
        <v>No</v>
      </c>
      <c r="D573" s="18" t="str">
        <f t="shared" si="528"/>
        <v>No</v>
      </c>
      <c r="E573" s="18" t="str">
        <f t="shared" si="529"/>
        <v>No</v>
      </c>
      <c r="F573" s="18" t="str">
        <f t="shared" si="530"/>
        <v>No</v>
      </c>
      <c r="G573" s="18" t="str">
        <f t="shared" si="531"/>
        <v>No</v>
      </c>
      <c r="H573" s="18" t="str">
        <f t="shared" si="532"/>
        <v>No</v>
      </c>
      <c r="I573" s="18" t="str">
        <f t="shared" si="533"/>
        <v>Yes</v>
      </c>
      <c r="J573" s="18" t="str">
        <f t="shared" si="534"/>
        <v>Yes</v>
      </c>
      <c r="K573" s="21">
        <v>571</v>
      </c>
      <c r="L573" s="5" t="s">
        <v>1401</v>
      </c>
      <c r="M573" s="5" t="s">
        <v>1402</v>
      </c>
      <c r="N573" s="5" t="s">
        <v>2307</v>
      </c>
      <c r="O573" s="5" t="s">
        <v>152</v>
      </c>
      <c r="P573" s="5" t="s">
        <v>2350</v>
      </c>
      <c r="Q573" s="34" t="s">
        <v>4391</v>
      </c>
      <c r="R573" s="21">
        <v>1</v>
      </c>
      <c r="S573" s="35"/>
      <c r="T573" s="35"/>
      <c r="U573" s="35"/>
      <c r="V573" s="35"/>
      <c r="W573" s="35"/>
      <c r="X573" s="35"/>
      <c r="Y573" s="35"/>
      <c r="Z573" s="35"/>
      <c r="AA573" s="5" t="s">
        <v>2310</v>
      </c>
      <c r="AB573" s="5" t="s">
        <v>7553</v>
      </c>
      <c r="AC573" s="34" t="s">
        <v>3992</v>
      </c>
      <c r="AD573" s="21">
        <v>1</v>
      </c>
    </row>
    <row r="574" spans="1:30" x14ac:dyDescent="0.3">
      <c r="A574" s="18" t="str">
        <f t="shared" ref="A574:B574" si="596">IF(AND(ISNUMBER(SEARCH("Yes",C574)),ISNUMBER(SEARCH("Yes",E574)),ISNUMBER(SEARCH("Yes",G574)),ISNUMBER(SEARCH("Yes",I574))),"Yes","No")</f>
        <v>No</v>
      </c>
      <c r="B574" s="18" t="str">
        <f t="shared" si="596"/>
        <v>No</v>
      </c>
      <c r="C574" s="15" t="str">
        <f t="shared" si="527"/>
        <v>No</v>
      </c>
      <c r="D574" s="18" t="str">
        <f t="shared" si="528"/>
        <v>No</v>
      </c>
      <c r="E574" s="18" t="str">
        <f t="shared" si="529"/>
        <v>No</v>
      </c>
      <c r="F574" s="18" t="str">
        <f t="shared" si="530"/>
        <v>No</v>
      </c>
      <c r="G574" s="18" t="str">
        <f t="shared" si="531"/>
        <v>No</v>
      </c>
      <c r="H574" s="18" t="str">
        <f t="shared" si="532"/>
        <v>No</v>
      </c>
      <c r="I574" s="18" t="str">
        <f t="shared" si="533"/>
        <v>Yes</v>
      </c>
      <c r="J574" s="18" t="str">
        <f t="shared" si="534"/>
        <v>Yes</v>
      </c>
      <c r="K574" s="21">
        <v>572</v>
      </c>
      <c r="L574" s="5" t="s">
        <v>1403</v>
      </c>
      <c r="M574" s="5" t="s">
        <v>1404</v>
      </c>
      <c r="N574" s="5" t="s">
        <v>2307</v>
      </c>
      <c r="O574" s="5" t="s">
        <v>152</v>
      </c>
      <c r="P574" s="5" t="s">
        <v>2317</v>
      </c>
      <c r="Q574" s="34" t="s">
        <v>7554</v>
      </c>
      <c r="R574" s="21">
        <v>1</v>
      </c>
      <c r="S574" s="35"/>
      <c r="T574" s="35"/>
      <c r="U574" s="35"/>
      <c r="V574" s="35"/>
      <c r="W574" s="35"/>
      <c r="X574" s="35"/>
      <c r="Y574" s="35"/>
      <c r="Z574" s="35"/>
      <c r="AA574" s="5" t="s">
        <v>2310</v>
      </c>
      <c r="AB574" s="5" t="s">
        <v>7555</v>
      </c>
      <c r="AC574" s="34" t="s">
        <v>5337</v>
      </c>
      <c r="AD574" s="21">
        <v>1</v>
      </c>
    </row>
    <row r="575" spans="1:30" x14ac:dyDescent="0.3">
      <c r="A575" s="18" t="str">
        <f t="shared" ref="A575:B575" si="597">IF(AND(ISNUMBER(SEARCH("Yes",C575)),ISNUMBER(SEARCH("Yes",E575)),ISNUMBER(SEARCH("Yes",G575)),ISNUMBER(SEARCH("Yes",I575))),"Yes","No")</f>
        <v>No</v>
      </c>
      <c r="B575" s="18" t="str">
        <f t="shared" si="597"/>
        <v>No</v>
      </c>
      <c r="C575" s="15" t="str">
        <f t="shared" si="527"/>
        <v>No</v>
      </c>
      <c r="D575" s="18" t="str">
        <f t="shared" si="528"/>
        <v>No</v>
      </c>
      <c r="E575" s="18" t="str">
        <f t="shared" si="529"/>
        <v>No</v>
      </c>
      <c r="F575" s="18" t="str">
        <f t="shared" si="530"/>
        <v>No</v>
      </c>
      <c r="G575" s="18" t="str">
        <f t="shared" si="531"/>
        <v>No</v>
      </c>
      <c r="H575" s="18" t="str">
        <f t="shared" si="532"/>
        <v>No</v>
      </c>
      <c r="I575" s="18" t="str">
        <f t="shared" si="533"/>
        <v>Yes</v>
      </c>
      <c r="J575" s="18" t="str">
        <f t="shared" si="534"/>
        <v>Yes</v>
      </c>
      <c r="K575" s="21">
        <v>573</v>
      </c>
      <c r="L575" s="5" t="s">
        <v>1405</v>
      </c>
      <c r="M575" s="5" t="s">
        <v>1406</v>
      </c>
      <c r="N575" s="5" t="s">
        <v>2307</v>
      </c>
      <c r="O575" s="5" t="s">
        <v>152</v>
      </c>
      <c r="P575" s="5" t="s">
        <v>2317</v>
      </c>
      <c r="Q575" s="34" t="s">
        <v>4396</v>
      </c>
      <c r="R575" s="21">
        <v>1</v>
      </c>
      <c r="S575" s="35"/>
      <c r="T575" s="35"/>
      <c r="U575" s="35"/>
      <c r="V575" s="35"/>
      <c r="W575" s="35"/>
      <c r="X575" s="35"/>
      <c r="Y575" s="35"/>
      <c r="Z575" s="35"/>
      <c r="AA575" s="5" t="s">
        <v>2310</v>
      </c>
      <c r="AB575" s="5" t="s">
        <v>2473</v>
      </c>
      <c r="AC575" s="34" t="s">
        <v>7556</v>
      </c>
      <c r="AD575" s="21">
        <v>1</v>
      </c>
    </row>
    <row r="576" spans="1:30" x14ac:dyDescent="0.3">
      <c r="A576" s="18" t="str">
        <f t="shared" ref="A576:B576" si="598">IF(AND(ISNUMBER(SEARCH("Yes",C576)),ISNUMBER(SEARCH("Yes",E576)),ISNUMBER(SEARCH("Yes",G576)),ISNUMBER(SEARCH("Yes",I576))),"Yes","No")</f>
        <v>No</v>
      </c>
      <c r="B576" s="18" t="str">
        <f t="shared" si="598"/>
        <v>No</v>
      </c>
      <c r="C576" s="15" t="str">
        <f t="shared" si="527"/>
        <v>No</v>
      </c>
      <c r="D576" s="18" t="str">
        <f t="shared" si="528"/>
        <v>No</v>
      </c>
      <c r="E576" s="18" t="str">
        <f t="shared" si="529"/>
        <v>No</v>
      </c>
      <c r="F576" s="18" t="str">
        <f t="shared" si="530"/>
        <v>No</v>
      </c>
      <c r="G576" s="18" t="str">
        <f t="shared" si="531"/>
        <v>No</v>
      </c>
      <c r="H576" s="18" t="str">
        <f t="shared" si="532"/>
        <v>No</v>
      </c>
      <c r="I576" s="18" t="str">
        <f t="shared" si="533"/>
        <v>Yes</v>
      </c>
      <c r="J576" s="18" t="str">
        <f t="shared" si="534"/>
        <v>Yes</v>
      </c>
      <c r="K576" s="21">
        <v>574</v>
      </c>
      <c r="L576" s="5" t="s">
        <v>1407</v>
      </c>
      <c r="M576" s="5" t="s">
        <v>1408</v>
      </c>
      <c r="N576" s="5" t="s">
        <v>2307</v>
      </c>
      <c r="O576" s="5" t="s">
        <v>152</v>
      </c>
      <c r="P576" s="5" t="s">
        <v>7557</v>
      </c>
      <c r="Q576" s="34" t="s">
        <v>7558</v>
      </c>
      <c r="R576" s="21">
        <v>1</v>
      </c>
      <c r="S576" s="35"/>
      <c r="T576" s="35"/>
      <c r="U576" s="35"/>
      <c r="V576" s="35"/>
      <c r="W576" s="35"/>
      <c r="X576" s="35"/>
      <c r="Y576" s="35"/>
      <c r="Z576" s="35"/>
      <c r="AA576" s="5" t="s">
        <v>24</v>
      </c>
      <c r="AB576" s="5" t="s">
        <v>3833</v>
      </c>
      <c r="AC576" s="34" t="s">
        <v>7559</v>
      </c>
      <c r="AD576" s="21">
        <v>1</v>
      </c>
    </row>
    <row r="577" spans="1:30" x14ac:dyDescent="0.3">
      <c r="A577" s="18" t="str">
        <f t="shared" ref="A577:B577" si="599">IF(AND(ISNUMBER(SEARCH("Yes",C577)),ISNUMBER(SEARCH("Yes",E577)),ISNUMBER(SEARCH("Yes",G577)),ISNUMBER(SEARCH("Yes",I577))),"Yes","No")</f>
        <v>No</v>
      </c>
      <c r="B577" s="18" t="str">
        <f t="shared" si="599"/>
        <v>No</v>
      </c>
      <c r="C577" s="15" t="str">
        <f t="shared" si="527"/>
        <v>No</v>
      </c>
      <c r="D577" s="18" t="str">
        <f t="shared" si="528"/>
        <v>No</v>
      </c>
      <c r="E577" s="18" t="str">
        <f t="shared" si="529"/>
        <v>No</v>
      </c>
      <c r="F577" s="18" t="str">
        <f t="shared" si="530"/>
        <v>No</v>
      </c>
      <c r="G577" s="18" t="str">
        <f t="shared" si="531"/>
        <v>No</v>
      </c>
      <c r="H577" s="18" t="str">
        <f t="shared" si="532"/>
        <v>No</v>
      </c>
      <c r="I577" s="18" t="str">
        <f t="shared" si="533"/>
        <v>Yes</v>
      </c>
      <c r="J577" s="18" t="str">
        <f t="shared" si="534"/>
        <v>Yes</v>
      </c>
      <c r="K577" s="21">
        <v>575</v>
      </c>
      <c r="L577" s="5" t="s">
        <v>1409</v>
      </c>
      <c r="M577" s="5" t="s">
        <v>1410</v>
      </c>
      <c r="N577" s="5" t="s">
        <v>2307</v>
      </c>
      <c r="O577" s="5" t="s">
        <v>152</v>
      </c>
      <c r="P577" s="5" t="s">
        <v>4402</v>
      </c>
      <c r="Q577" s="34" t="s">
        <v>4403</v>
      </c>
      <c r="R577" s="21">
        <v>1</v>
      </c>
      <c r="S577" s="35"/>
      <c r="T577" s="35"/>
      <c r="U577" s="35"/>
      <c r="V577" s="35"/>
      <c r="W577" s="35"/>
      <c r="X577" s="35"/>
      <c r="Y577" s="35"/>
      <c r="Z577" s="35"/>
      <c r="AA577" s="5" t="s">
        <v>24</v>
      </c>
      <c r="AB577" s="5" t="s">
        <v>7560</v>
      </c>
      <c r="AC577" s="34" t="s">
        <v>7561</v>
      </c>
      <c r="AD577" s="21">
        <v>1</v>
      </c>
    </row>
    <row r="578" spans="1:30" x14ac:dyDescent="0.3">
      <c r="A578" s="18" t="str">
        <f t="shared" ref="A578:B578" si="600">IF(AND(ISNUMBER(SEARCH("Yes",C578)),ISNUMBER(SEARCH("Yes",E578)),ISNUMBER(SEARCH("Yes",G578)),ISNUMBER(SEARCH("Yes",I578))),"Yes","No")</f>
        <v>No</v>
      </c>
      <c r="B578" s="18" t="str">
        <f t="shared" si="600"/>
        <v>No</v>
      </c>
      <c r="C578" s="15" t="str">
        <f t="shared" si="527"/>
        <v>No</v>
      </c>
      <c r="D578" s="18" t="str">
        <f t="shared" si="528"/>
        <v>No</v>
      </c>
      <c r="E578" s="18" t="str">
        <f t="shared" si="529"/>
        <v>No</v>
      </c>
      <c r="F578" s="18" t="str">
        <f t="shared" si="530"/>
        <v>No</v>
      </c>
      <c r="G578" s="18" t="str">
        <f t="shared" si="531"/>
        <v>No</v>
      </c>
      <c r="H578" s="18" t="str">
        <f t="shared" si="532"/>
        <v>No</v>
      </c>
      <c r="I578" s="18" t="str">
        <f t="shared" si="533"/>
        <v>Yes</v>
      </c>
      <c r="J578" s="18" t="str">
        <f t="shared" si="534"/>
        <v>Yes</v>
      </c>
      <c r="K578" s="21">
        <v>576</v>
      </c>
      <c r="L578" s="5" t="s">
        <v>1411</v>
      </c>
      <c r="M578" s="5" t="s">
        <v>1412</v>
      </c>
      <c r="N578" s="5" t="s">
        <v>2307</v>
      </c>
      <c r="O578" s="5" t="s">
        <v>152</v>
      </c>
      <c r="P578" s="5" t="s">
        <v>7562</v>
      </c>
      <c r="Q578" s="34" t="s">
        <v>7563</v>
      </c>
      <c r="R578" s="21">
        <v>1</v>
      </c>
      <c r="S578" s="35"/>
      <c r="T578" s="35"/>
      <c r="U578" s="35"/>
      <c r="V578" s="35"/>
      <c r="W578" s="35"/>
      <c r="X578" s="35"/>
      <c r="Y578" s="35"/>
      <c r="Z578" s="35"/>
      <c r="AA578" s="5" t="s">
        <v>24</v>
      </c>
      <c r="AB578" s="5" t="s">
        <v>7564</v>
      </c>
      <c r="AC578" s="34" t="s">
        <v>5600</v>
      </c>
      <c r="AD578" s="21">
        <v>1</v>
      </c>
    </row>
    <row r="579" spans="1:30" x14ac:dyDescent="0.3">
      <c r="A579" s="18" t="str">
        <f t="shared" ref="A579:B579" si="601">IF(AND(ISNUMBER(SEARCH("Yes",C579)),ISNUMBER(SEARCH("Yes",E579)),ISNUMBER(SEARCH("Yes",G579)),ISNUMBER(SEARCH("Yes",I579))),"Yes","No")</f>
        <v>No</v>
      </c>
      <c r="B579" s="18" t="str">
        <f t="shared" si="601"/>
        <v>No</v>
      </c>
      <c r="C579" s="15" t="str">
        <f t="shared" si="527"/>
        <v>No</v>
      </c>
      <c r="D579" s="18" t="str">
        <f t="shared" si="528"/>
        <v>No</v>
      </c>
      <c r="E579" s="18" t="str">
        <f t="shared" si="529"/>
        <v>No</v>
      </c>
      <c r="F579" s="18" t="str">
        <f t="shared" si="530"/>
        <v>No</v>
      </c>
      <c r="G579" s="18" t="str">
        <f t="shared" si="531"/>
        <v>No</v>
      </c>
      <c r="H579" s="18" t="str">
        <f t="shared" si="532"/>
        <v>No</v>
      </c>
      <c r="I579" s="18" t="str">
        <f t="shared" si="533"/>
        <v>Yes</v>
      </c>
      <c r="J579" s="18" t="str">
        <f t="shared" si="534"/>
        <v>Yes</v>
      </c>
      <c r="K579" s="21">
        <v>577</v>
      </c>
      <c r="L579" s="5" t="s">
        <v>1413</v>
      </c>
      <c r="M579" s="5" t="s">
        <v>1414</v>
      </c>
      <c r="N579" s="5" t="s">
        <v>2307</v>
      </c>
      <c r="O579" s="5" t="s">
        <v>152</v>
      </c>
      <c r="P579" s="5" t="s">
        <v>2724</v>
      </c>
      <c r="Q579" s="34" t="s">
        <v>7565</v>
      </c>
      <c r="R579" s="21">
        <v>1</v>
      </c>
      <c r="S579" s="35"/>
      <c r="T579" s="35"/>
      <c r="U579" s="35"/>
      <c r="V579" s="35"/>
      <c r="W579" s="35"/>
      <c r="X579" s="35"/>
      <c r="Y579" s="35"/>
      <c r="Z579" s="35"/>
      <c r="AA579" s="5" t="s">
        <v>2310</v>
      </c>
      <c r="AB579" s="5" t="s">
        <v>7566</v>
      </c>
      <c r="AC579" s="34" t="s">
        <v>7567</v>
      </c>
      <c r="AD579" s="21">
        <v>1</v>
      </c>
    </row>
    <row r="580" spans="1:30" x14ac:dyDescent="0.3">
      <c r="A580" s="18" t="str">
        <f t="shared" ref="A580:B580" si="602">IF(AND(ISNUMBER(SEARCH("Yes",C580)),ISNUMBER(SEARCH("Yes",E580)),ISNUMBER(SEARCH("Yes",G580)),ISNUMBER(SEARCH("Yes",I580))),"Yes","No")</f>
        <v>No</v>
      </c>
      <c r="B580" s="18" t="str">
        <f t="shared" si="602"/>
        <v>No</v>
      </c>
      <c r="C580" s="15" t="str">
        <f t="shared" si="527"/>
        <v>No</v>
      </c>
      <c r="D580" s="18" t="str">
        <f t="shared" si="528"/>
        <v>No</v>
      </c>
      <c r="E580" s="18" t="str">
        <f t="shared" si="529"/>
        <v>No</v>
      </c>
      <c r="F580" s="18" t="str">
        <f t="shared" si="530"/>
        <v>No</v>
      </c>
      <c r="G580" s="18" t="str">
        <f t="shared" si="531"/>
        <v>No</v>
      </c>
      <c r="H580" s="18" t="str">
        <f t="shared" si="532"/>
        <v>No</v>
      </c>
      <c r="I580" s="18" t="str">
        <f t="shared" si="533"/>
        <v>No</v>
      </c>
      <c r="J580" s="18" t="str">
        <f t="shared" si="534"/>
        <v>No</v>
      </c>
      <c r="K580" s="21">
        <v>578</v>
      </c>
      <c r="L580" s="5" t="s">
        <v>1415</v>
      </c>
      <c r="M580" s="5" t="s">
        <v>1416</v>
      </c>
      <c r="N580" s="5" t="s">
        <v>2307</v>
      </c>
      <c r="O580" s="5" t="s">
        <v>152</v>
      </c>
      <c r="P580" s="5" t="s">
        <v>2823</v>
      </c>
      <c r="Q580" s="34" t="s">
        <v>2824</v>
      </c>
      <c r="R580" s="21">
        <v>1</v>
      </c>
      <c r="S580" s="35"/>
      <c r="T580" s="35"/>
      <c r="U580" s="35"/>
      <c r="V580" s="35"/>
      <c r="W580" s="35"/>
      <c r="X580" s="35"/>
      <c r="Y580" s="35"/>
      <c r="Z580" s="35"/>
      <c r="AA580" s="5" t="s">
        <v>152</v>
      </c>
      <c r="AB580" s="5" t="s">
        <v>4276</v>
      </c>
      <c r="AC580" s="34" t="s">
        <v>4412</v>
      </c>
      <c r="AD580" s="21">
        <v>1</v>
      </c>
    </row>
    <row r="581" spans="1:30" x14ac:dyDescent="0.3">
      <c r="A581" s="18" t="str">
        <f t="shared" ref="A581:B581" si="603">IF(AND(ISNUMBER(SEARCH("Yes",C581)),ISNUMBER(SEARCH("Yes",E581)),ISNUMBER(SEARCH("Yes",G581)),ISNUMBER(SEARCH("Yes",I581))),"Yes","No")</f>
        <v>No</v>
      </c>
      <c r="B581" s="18" t="str">
        <f t="shared" si="603"/>
        <v>No</v>
      </c>
      <c r="C581" s="15" t="str">
        <f t="shared" si="527"/>
        <v>No</v>
      </c>
      <c r="D581" s="18" t="str">
        <f t="shared" si="528"/>
        <v>No</v>
      </c>
      <c r="E581" s="18" t="str">
        <f t="shared" si="529"/>
        <v>No</v>
      </c>
      <c r="F581" s="18" t="str">
        <f t="shared" si="530"/>
        <v>No</v>
      </c>
      <c r="G581" s="18" t="str">
        <f t="shared" si="531"/>
        <v>No</v>
      </c>
      <c r="H581" s="18" t="str">
        <f t="shared" si="532"/>
        <v>No</v>
      </c>
      <c r="I581" s="18" t="str">
        <f t="shared" si="533"/>
        <v>Yes</v>
      </c>
      <c r="J581" s="18" t="str">
        <f t="shared" si="534"/>
        <v>Yes</v>
      </c>
      <c r="K581" s="21">
        <v>579</v>
      </c>
      <c r="L581" s="5" t="s">
        <v>1417</v>
      </c>
      <c r="M581" s="5" t="s">
        <v>1418</v>
      </c>
      <c r="N581" s="5" t="s">
        <v>2307</v>
      </c>
      <c r="O581" s="5" t="s">
        <v>152</v>
      </c>
      <c r="P581" s="5" t="s">
        <v>3442</v>
      </c>
      <c r="Q581" s="34" t="s">
        <v>7568</v>
      </c>
      <c r="R581" s="21">
        <v>1</v>
      </c>
      <c r="S581" s="35"/>
      <c r="T581" s="35"/>
      <c r="U581" s="35"/>
      <c r="V581" s="35"/>
      <c r="W581" s="35"/>
      <c r="X581" s="35"/>
      <c r="Y581" s="35"/>
      <c r="Z581" s="35"/>
      <c r="AA581" s="5" t="s">
        <v>24</v>
      </c>
      <c r="AB581" s="5" t="s">
        <v>3080</v>
      </c>
      <c r="AC581" s="34" t="s">
        <v>7569</v>
      </c>
      <c r="AD581" s="21">
        <v>1</v>
      </c>
    </row>
    <row r="582" spans="1:30" x14ac:dyDescent="0.3">
      <c r="A582" s="18" t="str">
        <f t="shared" ref="A582:B582" si="604">IF(AND(ISNUMBER(SEARCH("Yes",C582)),ISNUMBER(SEARCH("Yes",E582)),ISNUMBER(SEARCH("Yes",G582)),ISNUMBER(SEARCH("Yes",I582))),"Yes","No")</f>
        <v>Yes</v>
      </c>
      <c r="B582" s="18" t="str">
        <f t="shared" si="604"/>
        <v>Yes</v>
      </c>
      <c r="C582" s="15" t="str">
        <f t="shared" si="527"/>
        <v>Yes</v>
      </c>
      <c r="D582" s="18" t="str">
        <f t="shared" si="528"/>
        <v>Yes</v>
      </c>
      <c r="E582" s="18" t="str">
        <f t="shared" si="529"/>
        <v>Yes</v>
      </c>
      <c r="F582" s="18" t="str">
        <f t="shared" si="530"/>
        <v>Yes</v>
      </c>
      <c r="G582" s="18" t="str">
        <f t="shared" si="531"/>
        <v>Yes</v>
      </c>
      <c r="H582" s="18" t="str">
        <f t="shared" si="532"/>
        <v>Yes</v>
      </c>
      <c r="I582" s="18" t="str">
        <f t="shared" si="533"/>
        <v>Yes</v>
      </c>
      <c r="J582" s="18" t="str">
        <f t="shared" si="534"/>
        <v>Yes</v>
      </c>
      <c r="K582" s="21">
        <v>580</v>
      </c>
      <c r="L582" s="5" t="s">
        <v>266</v>
      </c>
      <c r="M582" s="5" t="s">
        <v>4416</v>
      </c>
      <c r="N582" s="5" t="s">
        <v>2307</v>
      </c>
      <c r="O582" s="5" t="s">
        <v>24</v>
      </c>
      <c r="P582" s="5" t="s">
        <v>7570</v>
      </c>
      <c r="Q582" s="34" t="s">
        <v>7571</v>
      </c>
      <c r="R582" s="21">
        <v>1</v>
      </c>
      <c r="S582" s="5" t="s">
        <v>24</v>
      </c>
      <c r="T582" s="5" t="s">
        <v>7572</v>
      </c>
      <c r="U582" s="34" t="s">
        <v>7573</v>
      </c>
      <c r="V582" s="21">
        <v>1</v>
      </c>
      <c r="W582" s="5" t="s">
        <v>152</v>
      </c>
      <c r="X582" s="5" t="s">
        <v>7574</v>
      </c>
      <c r="Y582" s="34" t="s">
        <v>7575</v>
      </c>
      <c r="Z582" s="21">
        <v>1</v>
      </c>
      <c r="AA582" s="5" t="s">
        <v>2310</v>
      </c>
      <c r="AB582" s="5" t="s">
        <v>7576</v>
      </c>
      <c r="AC582" s="34" t="s">
        <v>7577</v>
      </c>
      <c r="AD582" s="21">
        <v>1</v>
      </c>
    </row>
    <row r="583" spans="1:30" x14ac:dyDescent="0.3">
      <c r="A583" s="18" t="str">
        <f t="shared" ref="A583:B583" si="605">IF(AND(ISNUMBER(SEARCH("Yes",C583)),ISNUMBER(SEARCH("Yes",E583)),ISNUMBER(SEARCH("Yes",G583)),ISNUMBER(SEARCH("Yes",I583))),"Yes","No")</f>
        <v>No</v>
      </c>
      <c r="B583" s="18" t="str">
        <f t="shared" si="605"/>
        <v>No</v>
      </c>
      <c r="C583" s="15" t="str">
        <f t="shared" si="527"/>
        <v>No</v>
      </c>
      <c r="D583" s="18" t="str">
        <f t="shared" si="528"/>
        <v>No</v>
      </c>
      <c r="E583" s="18" t="str">
        <f t="shared" si="529"/>
        <v>No</v>
      </c>
      <c r="F583" s="18" t="str">
        <f t="shared" si="530"/>
        <v>No</v>
      </c>
      <c r="G583" s="18" t="str">
        <f t="shared" si="531"/>
        <v>No</v>
      </c>
      <c r="H583" s="18" t="str">
        <f t="shared" si="532"/>
        <v>No</v>
      </c>
      <c r="I583" s="18" t="str">
        <f t="shared" si="533"/>
        <v>Yes</v>
      </c>
      <c r="J583" s="18" t="str">
        <f t="shared" si="534"/>
        <v>Yes</v>
      </c>
      <c r="K583" s="21">
        <v>581</v>
      </c>
      <c r="L583" s="5" t="s">
        <v>1419</v>
      </c>
      <c r="M583" s="5" t="s">
        <v>1420</v>
      </c>
      <c r="N583" s="5" t="s">
        <v>2307</v>
      </c>
      <c r="O583" s="5" t="s">
        <v>152</v>
      </c>
      <c r="P583" s="5" t="s">
        <v>2537</v>
      </c>
      <c r="Q583" s="34" t="s">
        <v>7578</v>
      </c>
      <c r="R583" s="21">
        <v>1</v>
      </c>
      <c r="S583" s="35"/>
      <c r="T583" s="35"/>
      <c r="U583" s="35"/>
      <c r="V583" s="35"/>
      <c r="W583" s="35"/>
      <c r="X583" s="35"/>
      <c r="Y583" s="35"/>
      <c r="Z583" s="35"/>
      <c r="AA583" s="5" t="s">
        <v>2310</v>
      </c>
      <c r="AB583" s="5" t="s">
        <v>4668</v>
      </c>
      <c r="AC583" s="34" t="s">
        <v>7579</v>
      </c>
      <c r="AD583" s="21">
        <v>1</v>
      </c>
    </row>
    <row r="584" spans="1:30" x14ac:dyDescent="0.3">
      <c r="A584" s="18" t="str">
        <f t="shared" ref="A584:B584" si="606">IF(AND(ISNUMBER(SEARCH("Yes",C584)),ISNUMBER(SEARCH("Yes",E584)),ISNUMBER(SEARCH("Yes",G584)),ISNUMBER(SEARCH("Yes",I584))),"Yes","No")</f>
        <v>No</v>
      </c>
      <c r="B584" s="18" t="str">
        <f t="shared" si="606"/>
        <v>No</v>
      </c>
      <c r="C584" s="15" t="str">
        <f t="shared" si="527"/>
        <v>No</v>
      </c>
      <c r="D584" s="18" t="str">
        <f t="shared" si="528"/>
        <v>No</v>
      </c>
      <c r="E584" s="18" t="str">
        <f t="shared" si="529"/>
        <v>No</v>
      </c>
      <c r="F584" s="18" t="str">
        <f t="shared" si="530"/>
        <v>No</v>
      </c>
      <c r="G584" s="18" t="str">
        <f t="shared" si="531"/>
        <v>No</v>
      </c>
      <c r="H584" s="18" t="str">
        <f t="shared" si="532"/>
        <v>No</v>
      </c>
      <c r="I584" s="18" t="str">
        <f t="shared" si="533"/>
        <v>Yes</v>
      </c>
      <c r="J584" s="18" t="str">
        <f t="shared" si="534"/>
        <v>Yes</v>
      </c>
      <c r="K584" s="21">
        <v>582</v>
      </c>
      <c r="L584" s="5" t="s">
        <v>1421</v>
      </c>
      <c r="M584" s="5" t="s">
        <v>1422</v>
      </c>
      <c r="N584" s="5" t="s">
        <v>2307</v>
      </c>
      <c r="O584" s="5" t="s">
        <v>152</v>
      </c>
      <c r="P584" s="5" t="s">
        <v>7580</v>
      </c>
      <c r="Q584" s="34" t="s">
        <v>4430</v>
      </c>
      <c r="R584" s="21">
        <v>1</v>
      </c>
      <c r="S584" s="35"/>
      <c r="T584" s="35"/>
      <c r="U584" s="35"/>
      <c r="V584" s="35"/>
      <c r="W584" s="35"/>
      <c r="X584" s="35"/>
      <c r="Y584" s="35"/>
      <c r="Z584" s="35"/>
      <c r="AA584" s="5" t="s">
        <v>2310</v>
      </c>
      <c r="AB584" s="5" t="s">
        <v>4073</v>
      </c>
      <c r="AC584" s="34" t="s">
        <v>7581</v>
      </c>
      <c r="AD584" s="21">
        <v>1</v>
      </c>
    </row>
    <row r="585" spans="1:30" x14ac:dyDescent="0.3">
      <c r="A585" s="18" t="str">
        <f t="shared" ref="A585:B585" si="607">IF(AND(ISNUMBER(SEARCH("Yes",C585)),ISNUMBER(SEARCH("Yes",E585)),ISNUMBER(SEARCH("Yes",G585)),ISNUMBER(SEARCH("Yes",I585))),"Yes","No")</f>
        <v>No</v>
      </c>
      <c r="B585" s="18" t="str">
        <f t="shared" si="607"/>
        <v>No</v>
      </c>
      <c r="C585" s="15" t="str">
        <f t="shared" si="527"/>
        <v>No</v>
      </c>
      <c r="D585" s="18" t="str">
        <f t="shared" si="528"/>
        <v>No</v>
      </c>
      <c r="E585" s="18" t="str">
        <f t="shared" si="529"/>
        <v>No</v>
      </c>
      <c r="F585" s="18" t="str">
        <f t="shared" si="530"/>
        <v>No</v>
      </c>
      <c r="G585" s="18" t="str">
        <f t="shared" si="531"/>
        <v>No</v>
      </c>
      <c r="H585" s="18" t="str">
        <f t="shared" si="532"/>
        <v>No</v>
      </c>
      <c r="I585" s="18" t="str">
        <f t="shared" si="533"/>
        <v>Yes</v>
      </c>
      <c r="J585" s="18" t="str">
        <f t="shared" si="534"/>
        <v>Yes</v>
      </c>
      <c r="K585" s="21">
        <v>583</v>
      </c>
      <c r="L585" s="5" t="s">
        <v>1423</v>
      </c>
      <c r="M585" s="5" t="s">
        <v>1424</v>
      </c>
      <c r="N585" s="5" t="s">
        <v>2307</v>
      </c>
      <c r="O585" s="5" t="s">
        <v>152</v>
      </c>
      <c r="P585" s="5" t="s">
        <v>2392</v>
      </c>
      <c r="Q585" s="34" t="s">
        <v>3802</v>
      </c>
      <c r="R585" s="21">
        <v>1</v>
      </c>
      <c r="S585" s="35"/>
      <c r="T585" s="35"/>
      <c r="U585" s="35"/>
      <c r="V585" s="35"/>
      <c r="W585" s="35"/>
      <c r="X585" s="35"/>
      <c r="Y585" s="35"/>
      <c r="Z585" s="35"/>
      <c r="AA585" s="5" t="s">
        <v>2310</v>
      </c>
      <c r="AB585" s="5" t="s">
        <v>2547</v>
      </c>
      <c r="AC585" s="34" t="s">
        <v>4433</v>
      </c>
      <c r="AD585" s="21">
        <v>1</v>
      </c>
    </row>
    <row r="586" spans="1:30" x14ac:dyDescent="0.3">
      <c r="A586" s="18" t="str">
        <f t="shared" ref="A586:B586" si="608">IF(AND(ISNUMBER(SEARCH("Yes",C586)),ISNUMBER(SEARCH("Yes",E586)),ISNUMBER(SEARCH("Yes",G586)),ISNUMBER(SEARCH("Yes",I586))),"Yes","No")</f>
        <v>Yes</v>
      </c>
      <c r="B586" s="18" t="str">
        <f t="shared" si="608"/>
        <v>No</v>
      </c>
      <c r="C586" s="15" t="str">
        <f t="shared" si="527"/>
        <v>Yes</v>
      </c>
      <c r="D586" s="18" t="str">
        <f t="shared" si="528"/>
        <v>Yes</v>
      </c>
      <c r="E586" s="18" t="str">
        <f t="shared" si="529"/>
        <v>Yes</v>
      </c>
      <c r="F586" s="18" t="str">
        <f t="shared" si="530"/>
        <v>Yes</v>
      </c>
      <c r="G586" s="18" t="str">
        <f t="shared" si="531"/>
        <v>Yes</v>
      </c>
      <c r="H586" s="18" t="str">
        <f t="shared" si="532"/>
        <v>Yes</v>
      </c>
      <c r="I586" s="18" t="str">
        <f t="shared" si="533"/>
        <v>Yes</v>
      </c>
      <c r="J586" s="18" t="str">
        <f t="shared" si="534"/>
        <v>No</v>
      </c>
      <c r="K586" s="21">
        <v>584</v>
      </c>
      <c r="L586" s="5" t="s">
        <v>321</v>
      </c>
      <c r="M586" s="5" t="s">
        <v>322</v>
      </c>
      <c r="N586" s="5" t="s">
        <v>2307</v>
      </c>
      <c r="O586" s="5" t="s">
        <v>2310</v>
      </c>
      <c r="P586" s="5" t="s">
        <v>7582</v>
      </c>
      <c r="Q586" s="34" t="s">
        <v>7583</v>
      </c>
      <c r="R586" s="21">
        <v>1</v>
      </c>
      <c r="S586" s="5" t="s">
        <v>24</v>
      </c>
      <c r="T586" s="5" t="s">
        <v>7584</v>
      </c>
      <c r="U586" s="34" t="s">
        <v>7585</v>
      </c>
      <c r="V586" s="21">
        <v>1</v>
      </c>
      <c r="W586" s="5" t="s">
        <v>24</v>
      </c>
      <c r="X586" s="5" t="s">
        <v>7586</v>
      </c>
      <c r="Y586" s="34" t="s">
        <v>7587</v>
      </c>
      <c r="Z586" s="21">
        <v>1</v>
      </c>
      <c r="AA586" s="5" t="s">
        <v>152</v>
      </c>
      <c r="AB586" s="5" t="s">
        <v>4968</v>
      </c>
      <c r="AC586" s="34" t="s">
        <v>7588</v>
      </c>
      <c r="AD586" s="21">
        <v>1</v>
      </c>
    </row>
    <row r="587" spans="1:30" x14ac:dyDescent="0.3">
      <c r="A587" s="18" t="str">
        <f t="shared" ref="A587:B587" si="609">IF(AND(ISNUMBER(SEARCH("Yes",C587)),ISNUMBER(SEARCH("Yes",E587)),ISNUMBER(SEARCH("Yes",G587)),ISNUMBER(SEARCH("Yes",I587))),"Yes","No")</f>
        <v>No</v>
      </c>
      <c r="B587" s="18" t="str">
        <f t="shared" si="609"/>
        <v>No</v>
      </c>
      <c r="C587" s="15" t="str">
        <f t="shared" si="527"/>
        <v>No</v>
      </c>
      <c r="D587" s="18" t="str">
        <f t="shared" si="528"/>
        <v>No</v>
      </c>
      <c r="E587" s="18" t="str">
        <f t="shared" si="529"/>
        <v>No</v>
      </c>
      <c r="F587" s="18" t="str">
        <f t="shared" si="530"/>
        <v>No</v>
      </c>
      <c r="G587" s="18" t="str">
        <f t="shared" si="531"/>
        <v>No</v>
      </c>
      <c r="H587" s="18" t="str">
        <f t="shared" si="532"/>
        <v>No</v>
      </c>
      <c r="I587" s="18" t="str">
        <f t="shared" si="533"/>
        <v>Yes</v>
      </c>
      <c r="J587" s="18" t="str">
        <f t="shared" si="534"/>
        <v>Yes</v>
      </c>
      <c r="K587" s="21">
        <v>585</v>
      </c>
      <c r="L587" s="5" t="s">
        <v>1425</v>
      </c>
      <c r="M587" s="5" t="s">
        <v>1426</v>
      </c>
      <c r="N587" s="5" t="s">
        <v>2307</v>
      </c>
      <c r="O587" s="5" t="s">
        <v>152</v>
      </c>
      <c r="P587" s="5" t="s">
        <v>3127</v>
      </c>
      <c r="Q587" s="34" t="s">
        <v>4441</v>
      </c>
      <c r="R587" s="21">
        <v>1</v>
      </c>
      <c r="S587" s="35"/>
      <c r="T587" s="35"/>
      <c r="U587" s="35"/>
      <c r="V587" s="35"/>
      <c r="W587" s="35"/>
      <c r="X587" s="35"/>
      <c r="Y587" s="35"/>
      <c r="Z587" s="35"/>
      <c r="AA587" s="5" t="s">
        <v>2310</v>
      </c>
      <c r="AB587" s="5" t="s">
        <v>7589</v>
      </c>
      <c r="AC587" s="34" t="s">
        <v>7590</v>
      </c>
      <c r="AD587" s="21">
        <v>1</v>
      </c>
    </row>
    <row r="588" spans="1:30" x14ac:dyDescent="0.3">
      <c r="A588" s="18" t="str">
        <f t="shared" ref="A588:B588" si="610">IF(AND(ISNUMBER(SEARCH("Yes",C588)),ISNUMBER(SEARCH("Yes",E588)),ISNUMBER(SEARCH("Yes",G588)),ISNUMBER(SEARCH("Yes",I588))),"Yes","No")</f>
        <v>No</v>
      </c>
      <c r="B588" s="18" t="str">
        <f t="shared" si="610"/>
        <v>No</v>
      </c>
      <c r="C588" s="15" t="str">
        <f t="shared" si="527"/>
        <v>No</v>
      </c>
      <c r="D588" s="18" t="str">
        <f t="shared" si="528"/>
        <v>No</v>
      </c>
      <c r="E588" s="18" t="str">
        <f t="shared" si="529"/>
        <v>No</v>
      </c>
      <c r="F588" s="18" t="str">
        <f t="shared" si="530"/>
        <v>No</v>
      </c>
      <c r="G588" s="18" t="str">
        <f t="shared" si="531"/>
        <v>No</v>
      </c>
      <c r="H588" s="18" t="str">
        <f t="shared" si="532"/>
        <v>No</v>
      </c>
      <c r="I588" s="18" t="str">
        <f t="shared" si="533"/>
        <v>Yes</v>
      </c>
      <c r="J588" s="18" t="str">
        <f t="shared" si="534"/>
        <v>No</v>
      </c>
      <c r="K588" s="21">
        <v>586</v>
      </c>
      <c r="L588" s="5" t="s">
        <v>1427</v>
      </c>
      <c r="M588" s="5" t="s">
        <v>1428</v>
      </c>
      <c r="N588" s="5" t="s">
        <v>2307</v>
      </c>
      <c r="O588" s="5" t="s">
        <v>152</v>
      </c>
      <c r="P588" s="5" t="s">
        <v>7591</v>
      </c>
      <c r="Q588" s="34" t="s">
        <v>7592</v>
      </c>
      <c r="R588" s="21">
        <v>1</v>
      </c>
      <c r="S588" s="35"/>
      <c r="T588" s="35"/>
      <c r="U588" s="35"/>
      <c r="V588" s="35"/>
      <c r="W588" s="35"/>
      <c r="X588" s="35"/>
      <c r="Y588" s="35"/>
      <c r="Z588" s="35"/>
      <c r="AA588" s="5" t="s">
        <v>152</v>
      </c>
      <c r="AB588" s="5" t="s">
        <v>7593</v>
      </c>
      <c r="AC588" s="34" t="s">
        <v>7594</v>
      </c>
      <c r="AD588" s="21">
        <v>1</v>
      </c>
    </row>
    <row r="589" spans="1:30" x14ac:dyDescent="0.3">
      <c r="A589" s="18" t="str">
        <f t="shared" ref="A589:B589" si="611">IF(AND(ISNUMBER(SEARCH("Yes",C589)),ISNUMBER(SEARCH("Yes",E589)),ISNUMBER(SEARCH("Yes",G589)),ISNUMBER(SEARCH("Yes",I589))),"Yes","No")</f>
        <v>No</v>
      </c>
      <c r="B589" s="18" t="str">
        <f t="shared" si="611"/>
        <v>No</v>
      </c>
      <c r="C589" s="15" t="str">
        <f t="shared" si="527"/>
        <v>No</v>
      </c>
      <c r="D589" s="18" t="str">
        <f t="shared" si="528"/>
        <v>No</v>
      </c>
      <c r="E589" s="18" t="str">
        <f t="shared" si="529"/>
        <v>No</v>
      </c>
      <c r="F589" s="18" t="str">
        <f t="shared" si="530"/>
        <v>No</v>
      </c>
      <c r="G589" s="18" t="str">
        <f t="shared" si="531"/>
        <v>No</v>
      </c>
      <c r="H589" s="18" t="str">
        <f t="shared" si="532"/>
        <v>No</v>
      </c>
      <c r="I589" s="18" t="str">
        <f t="shared" si="533"/>
        <v>Yes</v>
      </c>
      <c r="J589" s="18" t="str">
        <f t="shared" si="534"/>
        <v>Yes</v>
      </c>
      <c r="K589" s="21">
        <v>587</v>
      </c>
      <c r="L589" s="5" t="s">
        <v>1429</v>
      </c>
      <c r="M589" s="5" t="s">
        <v>1430</v>
      </c>
      <c r="N589" s="5" t="s">
        <v>2307</v>
      </c>
      <c r="O589" s="5" t="s">
        <v>152</v>
      </c>
      <c r="P589" s="5" t="s">
        <v>2333</v>
      </c>
      <c r="Q589" s="34" t="s">
        <v>7595</v>
      </c>
      <c r="R589" s="21">
        <v>1</v>
      </c>
      <c r="S589" s="35"/>
      <c r="T589" s="35"/>
      <c r="U589" s="35"/>
      <c r="V589" s="35"/>
      <c r="W589" s="35"/>
      <c r="X589" s="35"/>
      <c r="Y589" s="35"/>
      <c r="Z589" s="35"/>
      <c r="AA589" s="5" t="s">
        <v>2310</v>
      </c>
      <c r="AB589" s="5" t="s">
        <v>7596</v>
      </c>
      <c r="AC589" s="34" t="s">
        <v>7597</v>
      </c>
      <c r="AD589" s="21">
        <v>1</v>
      </c>
    </row>
    <row r="590" spans="1:30" x14ac:dyDescent="0.3">
      <c r="A590" s="18" t="str">
        <f t="shared" ref="A590:B590" si="612">IF(AND(ISNUMBER(SEARCH("Yes",C590)),ISNUMBER(SEARCH("Yes",E590)),ISNUMBER(SEARCH("Yes",G590)),ISNUMBER(SEARCH("Yes",I590))),"Yes","No")</f>
        <v>Yes</v>
      </c>
      <c r="B590" s="18" t="str">
        <f t="shared" si="612"/>
        <v>Yes</v>
      </c>
      <c r="C590" s="15" t="str">
        <f t="shared" si="527"/>
        <v>Yes</v>
      </c>
      <c r="D590" s="18" t="str">
        <f t="shared" si="528"/>
        <v>Yes</v>
      </c>
      <c r="E590" s="18" t="str">
        <f t="shared" si="529"/>
        <v>Yes</v>
      </c>
      <c r="F590" s="18" t="str">
        <f t="shared" si="530"/>
        <v>Yes</v>
      </c>
      <c r="G590" s="18" t="str">
        <f t="shared" si="531"/>
        <v>Yes</v>
      </c>
      <c r="H590" s="18" t="str">
        <f t="shared" si="532"/>
        <v>Yes</v>
      </c>
      <c r="I590" s="18" t="str">
        <f t="shared" si="533"/>
        <v>Yes</v>
      </c>
      <c r="J590" s="18" t="str">
        <f t="shared" si="534"/>
        <v>Yes</v>
      </c>
      <c r="K590" s="21">
        <v>588</v>
      </c>
      <c r="L590" s="5" t="s">
        <v>168</v>
      </c>
      <c r="M590" s="5" t="s">
        <v>169</v>
      </c>
      <c r="N590" s="5" t="s">
        <v>2307</v>
      </c>
      <c r="O590" s="5" t="s">
        <v>24</v>
      </c>
      <c r="P590" s="5" t="s">
        <v>3425</v>
      </c>
      <c r="Q590" s="34" t="s">
        <v>4450</v>
      </c>
      <c r="R590" s="21">
        <v>1</v>
      </c>
      <c r="S590" s="5" t="s">
        <v>24</v>
      </c>
      <c r="T590" s="5" t="s">
        <v>7598</v>
      </c>
      <c r="U590" s="34" t="s">
        <v>7599</v>
      </c>
      <c r="V590" s="21">
        <v>1</v>
      </c>
      <c r="W590" s="5" t="s">
        <v>2310</v>
      </c>
      <c r="X590" s="5" t="s">
        <v>7600</v>
      </c>
      <c r="Y590" s="34" t="s">
        <v>7601</v>
      </c>
      <c r="Z590" s="21">
        <v>1</v>
      </c>
      <c r="AA590" s="5" t="s">
        <v>2310</v>
      </c>
      <c r="AB590" s="5" t="s">
        <v>2669</v>
      </c>
      <c r="AC590" s="34" t="s">
        <v>2734</v>
      </c>
      <c r="AD590" s="21">
        <v>1</v>
      </c>
    </row>
    <row r="591" spans="1:30" x14ac:dyDescent="0.3">
      <c r="A591" s="18" t="str">
        <f t="shared" ref="A591:B591" si="613">IF(AND(ISNUMBER(SEARCH("Yes",C591)),ISNUMBER(SEARCH("Yes",E591)),ISNUMBER(SEARCH("Yes",G591)),ISNUMBER(SEARCH("Yes",I591))),"Yes","No")</f>
        <v>No</v>
      </c>
      <c r="B591" s="18" t="str">
        <f t="shared" si="613"/>
        <v>No</v>
      </c>
      <c r="C591" s="15" t="str">
        <f t="shared" si="527"/>
        <v>No</v>
      </c>
      <c r="D591" s="18" t="str">
        <f t="shared" si="528"/>
        <v>No</v>
      </c>
      <c r="E591" s="18" t="str">
        <f t="shared" si="529"/>
        <v>No</v>
      </c>
      <c r="F591" s="18" t="str">
        <f t="shared" si="530"/>
        <v>No</v>
      </c>
      <c r="G591" s="18" t="str">
        <f t="shared" si="531"/>
        <v>No</v>
      </c>
      <c r="H591" s="18" t="str">
        <f t="shared" si="532"/>
        <v>No</v>
      </c>
      <c r="I591" s="18" t="str">
        <f t="shared" si="533"/>
        <v>Yes</v>
      </c>
      <c r="J591" s="18" t="str">
        <f t="shared" si="534"/>
        <v>Yes</v>
      </c>
      <c r="K591" s="21">
        <v>589</v>
      </c>
      <c r="L591" s="5" t="s">
        <v>1431</v>
      </c>
      <c r="M591" s="5" t="s">
        <v>1432</v>
      </c>
      <c r="N591" s="5" t="s">
        <v>2307</v>
      </c>
      <c r="O591" s="5" t="s">
        <v>152</v>
      </c>
      <c r="P591" s="5" t="s">
        <v>2346</v>
      </c>
      <c r="Q591" s="34" t="s">
        <v>4455</v>
      </c>
      <c r="R591" s="21">
        <v>1</v>
      </c>
      <c r="S591" s="35"/>
      <c r="T591" s="35"/>
      <c r="U591" s="35"/>
      <c r="V591" s="35"/>
      <c r="W591" s="35"/>
      <c r="X591" s="35"/>
      <c r="Y591" s="35"/>
      <c r="Z591" s="35"/>
      <c r="AA591" s="5" t="s">
        <v>24</v>
      </c>
      <c r="AB591" s="5" t="s">
        <v>7602</v>
      </c>
      <c r="AC591" s="34" t="s">
        <v>7603</v>
      </c>
      <c r="AD591" s="21">
        <v>1</v>
      </c>
    </row>
    <row r="592" spans="1:30" x14ac:dyDescent="0.3">
      <c r="A592" s="18" t="str">
        <f t="shared" ref="A592:B592" si="614">IF(AND(ISNUMBER(SEARCH("Yes",C592)),ISNUMBER(SEARCH("Yes",E592)),ISNUMBER(SEARCH("Yes",G592)),ISNUMBER(SEARCH("Yes",I592))),"Yes","No")</f>
        <v>No</v>
      </c>
      <c r="B592" s="18" t="str">
        <f t="shared" si="614"/>
        <v>No</v>
      </c>
      <c r="C592" s="15" t="str">
        <f t="shared" si="527"/>
        <v>No</v>
      </c>
      <c r="D592" s="18" t="str">
        <f t="shared" si="528"/>
        <v>No</v>
      </c>
      <c r="E592" s="18" t="str">
        <f t="shared" si="529"/>
        <v>No</v>
      </c>
      <c r="F592" s="18" t="str">
        <f t="shared" si="530"/>
        <v>No</v>
      </c>
      <c r="G592" s="18" t="str">
        <f t="shared" si="531"/>
        <v>No</v>
      </c>
      <c r="H592" s="18" t="str">
        <f t="shared" si="532"/>
        <v>No</v>
      </c>
      <c r="I592" s="18" t="str">
        <f t="shared" si="533"/>
        <v>Yes</v>
      </c>
      <c r="J592" s="18" t="str">
        <f t="shared" si="534"/>
        <v>Yes</v>
      </c>
      <c r="K592" s="21">
        <v>590</v>
      </c>
      <c r="L592" s="5" t="s">
        <v>1433</v>
      </c>
      <c r="M592" s="5" t="s">
        <v>1434</v>
      </c>
      <c r="N592" s="5" t="s">
        <v>2307</v>
      </c>
      <c r="O592" s="5" t="s">
        <v>152</v>
      </c>
      <c r="P592" s="5" t="s">
        <v>2313</v>
      </c>
      <c r="Q592" s="34" t="s">
        <v>4458</v>
      </c>
      <c r="R592" s="21">
        <v>1</v>
      </c>
      <c r="S592" s="35"/>
      <c r="T592" s="35"/>
      <c r="U592" s="35"/>
      <c r="V592" s="35"/>
      <c r="W592" s="35"/>
      <c r="X592" s="35"/>
      <c r="Y592" s="35"/>
      <c r="Z592" s="35"/>
      <c r="AA592" s="5" t="s">
        <v>2310</v>
      </c>
      <c r="AB592" s="5" t="s">
        <v>2658</v>
      </c>
      <c r="AC592" s="34" t="s">
        <v>7604</v>
      </c>
      <c r="AD592" s="21">
        <v>1</v>
      </c>
    </row>
    <row r="593" spans="1:30" x14ac:dyDescent="0.3">
      <c r="A593" s="18" t="str">
        <f t="shared" ref="A593:B593" si="615">IF(AND(ISNUMBER(SEARCH("Yes",C593)),ISNUMBER(SEARCH("Yes",E593)),ISNUMBER(SEARCH("Yes",G593)),ISNUMBER(SEARCH("Yes",I593))),"Yes","No")</f>
        <v>No</v>
      </c>
      <c r="B593" s="18" t="str">
        <f t="shared" si="615"/>
        <v>No</v>
      </c>
      <c r="C593" s="15" t="str">
        <f t="shared" si="527"/>
        <v>No</v>
      </c>
      <c r="D593" s="18" t="str">
        <f t="shared" si="528"/>
        <v>No</v>
      </c>
      <c r="E593" s="18" t="str">
        <f t="shared" si="529"/>
        <v>No</v>
      </c>
      <c r="F593" s="18" t="str">
        <f t="shared" si="530"/>
        <v>No</v>
      </c>
      <c r="G593" s="18" t="str">
        <f t="shared" si="531"/>
        <v>No</v>
      </c>
      <c r="H593" s="18" t="str">
        <f t="shared" si="532"/>
        <v>No</v>
      </c>
      <c r="I593" s="18" t="str">
        <f t="shared" si="533"/>
        <v>Yes</v>
      </c>
      <c r="J593" s="18" t="str">
        <f t="shared" si="534"/>
        <v>Yes</v>
      </c>
      <c r="K593" s="21">
        <v>591</v>
      </c>
      <c r="L593" s="5" t="s">
        <v>1435</v>
      </c>
      <c r="M593" s="5" t="s">
        <v>1436</v>
      </c>
      <c r="N593" s="5" t="s">
        <v>2307</v>
      </c>
      <c r="O593" s="5" t="s">
        <v>152</v>
      </c>
      <c r="P593" s="5" t="s">
        <v>2724</v>
      </c>
      <c r="Q593" s="34" t="s">
        <v>4460</v>
      </c>
      <c r="R593" s="21">
        <v>1</v>
      </c>
      <c r="S593" s="35"/>
      <c r="T593" s="35"/>
      <c r="U593" s="35"/>
      <c r="V593" s="35"/>
      <c r="W593" s="35"/>
      <c r="X593" s="35"/>
      <c r="Y593" s="35"/>
      <c r="Z593" s="35"/>
      <c r="AA593" s="5" t="s">
        <v>2310</v>
      </c>
      <c r="AB593" s="5" t="s">
        <v>7605</v>
      </c>
      <c r="AC593" s="34" t="s">
        <v>7606</v>
      </c>
      <c r="AD593" s="21">
        <v>1</v>
      </c>
    </row>
    <row r="594" spans="1:30" x14ac:dyDescent="0.3">
      <c r="A594" s="18" t="str">
        <f t="shared" ref="A594:B594" si="616">IF(AND(ISNUMBER(SEARCH("Yes",C594)),ISNUMBER(SEARCH("Yes",E594)),ISNUMBER(SEARCH("Yes",G594)),ISNUMBER(SEARCH("Yes",I594))),"Yes","No")</f>
        <v>No</v>
      </c>
      <c r="B594" s="18" t="str">
        <f t="shared" si="616"/>
        <v>No</v>
      </c>
      <c r="C594" s="15" t="str">
        <f t="shared" si="527"/>
        <v>No</v>
      </c>
      <c r="D594" s="18" t="str">
        <f t="shared" si="528"/>
        <v>No</v>
      </c>
      <c r="E594" s="18" t="str">
        <f t="shared" si="529"/>
        <v>No</v>
      </c>
      <c r="F594" s="18" t="str">
        <f t="shared" si="530"/>
        <v>No</v>
      </c>
      <c r="G594" s="18" t="str">
        <f t="shared" si="531"/>
        <v>No</v>
      </c>
      <c r="H594" s="18" t="str">
        <f t="shared" si="532"/>
        <v>No</v>
      </c>
      <c r="I594" s="18" t="str">
        <f t="shared" si="533"/>
        <v>Yes</v>
      </c>
      <c r="J594" s="18" t="str">
        <f t="shared" si="534"/>
        <v>Yes</v>
      </c>
      <c r="K594" s="21">
        <v>592</v>
      </c>
      <c r="L594" s="5" t="s">
        <v>1437</v>
      </c>
      <c r="M594" s="5" t="s">
        <v>1438</v>
      </c>
      <c r="N594" s="5" t="s">
        <v>2307</v>
      </c>
      <c r="O594" s="5" t="s">
        <v>152</v>
      </c>
      <c r="P594" s="5" t="s">
        <v>2461</v>
      </c>
      <c r="Q594" s="34" t="s">
        <v>4462</v>
      </c>
      <c r="R594" s="21">
        <v>1</v>
      </c>
      <c r="S594" s="35"/>
      <c r="T594" s="35"/>
      <c r="U594" s="35"/>
      <c r="V594" s="35"/>
      <c r="W594" s="35"/>
      <c r="X594" s="35"/>
      <c r="Y594" s="35"/>
      <c r="Z594" s="35"/>
      <c r="AA594" s="5" t="s">
        <v>24</v>
      </c>
      <c r="AB594" s="5" t="s">
        <v>7607</v>
      </c>
      <c r="AC594" s="34" t="s">
        <v>7608</v>
      </c>
      <c r="AD594" s="21">
        <v>1</v>
      </c>
    </row>
    <row r="595" spans="1:30" x14ac:dyDescent="0.3">
      <c r="A595" s="18" t="str">
        <f t="shared" ref="A595:B595" si="617">IF(AND(ISNUMBER(SEARCH("Yes",C595)),ISNUMBER(SEARCH("Yes",E595)),ISNUMBER(SEARCH("Yes",G595)),ISNUMBER(SEARCH("Yes",I595))),"Yes","No")</f>
        <v>Yes</v>
      </c>
      <c r="B595" s="18" t="str">
        <f t="shared" si="617"/>
        <v>Yes</v>
      </c>
      <c r="C595" s="15" t="str">
        <f t="shared" si="527"/>
        <v>Yes</v>
      </c>
      <c r="D595" s="18" t="str">
        <f t="shared" si="528"/>
        <v>Yes</v>
      </c>
      <c r="E595" s="18" t="str">
        <f t="shared" si="529"/>
        <v>Yes</v>
      </c>
      <c r="F595" s="18" t="str">
        <f t="shared" si="530"/>
        <v>Yes</v>
      </c>
      <c r="G595" s="18" t="str">
        <f t="shared" si="531"/>
        <v>Yes</v>
      </c>
      <c r="H595" s="18" t="str">
        <f t="shared" si="532"/>
        <v>Yes</v>
      </c>
      <c r="I595" s="18" t="str">
        <f t="shared" si="533"/>
        <v>Yes</v>
      </c>
      <c r="J595" s="18" t="str">
        <f t="shared" si="534"/>
        <v>Yes</v>
      </c>
      <c r="K595" s="21">
        <v>593</v>
      </c>
      <c r="L595" s="5" t="s">
        <v>70</v>
      </c>
      <c r="M595" s="5" t="s">
        <v>95</v>
      </c>
      <c r="N595" s="5" t="s">
        <v>2307</v>
      </c>
      <c r="O595" s="5" t="s">
        <v>24</v>
      </c>
      <c r="P595" s="5" t="s">
        <v>4067</v>
      </c>
      <c r="Q595" s="34" t="s">
        <v>7609</v>
      </c>
      <c r="R595" s="21">
        <v>1</v>
      </c>
      <c r="S595" s="5" t="s">
        <v>24</v>
      </c>
      <c r="T595" s="5" t="s">
        <v>4465</v>
      </c>
      <c r="U595" s="34" t="s">
        <v>4466</v>
      </c>
      <c r="V595" s="21">
        <v>1</v>
      </c>
      <c r="W595" s="5" t="s">
        <v>24</v>
      </c>
      <c r="X595" s="5" t="s">
        <v>7610</v>
      </c>
      <c r="Y595" s="34" t="s">
        <v>7611</v>
      </c>
      <c r="Z595" s="21">
        <v>1</v>
      </c>
      <c r="AA595" s="5" t="s">
        <v>2310</v>
      </c>
      <c r="AB595" s="5" t="s">
        <v>7612</v>
      </c>
      <c r="AC595" s="34" t="s">
        <v>4470</v>
      </c>
      <c r="AD595" s="21">
        <v>1</v>
      </c>
    </row>
    <row r="596" spans="1:30" x14ac:dyDescent="0.3">
      <c r="A596" s="18" t="str">
        <f t="shared" ref="A596:B596" si="618">IF(AND(ISNUMBER(SEARCH("Yes",C596)),ISNUMBER(SEARCH("Yes",E596)),ISNUMBER(SEARCH("Yes",G596)),ISNUMBER(SEARCH("Yes",I596))),"Yes","No")</f>
        <v>No</v>
      </c>
      <c r="B596" s="18" t="str">
        <f t="shared" si="618"/>
        <v>No</v>
      </c>
      <c r="C596" s="15" t="str">
        <f t="shared" si="527"/>
        <v>No</v>
      </c>
      <c r="D596" s="18" t="str">
        <f t="shared" si="528"/>
        <v>No</v>
      </c>
      <c r="E596" s="18" t="str">
        <f t="shared" si="529"/>
        <v>No</v>
      </c>
      <c r="F596" s="18" t="str">
        <f t="shared" si="530"/>
        <v>No</v>
      </c>
      <c r="G596" s="18" t="str">
        <f t="shared" si="531"/>
        <v>No</v>
      </c>
      <c r="H596" s="18" t="str">
        <f t="shared" si="532"/>
        <v>No</v>
      </c>
      <c r="I596" s="18" t="str">
        <f t="shared" si="533"/>
        <v>Yes</v>
      </c>
      <c r="J596" s="18" t="str">
        <f t="shared" si="534"/>
        <v>Yes</v>
      </c>
      <c r="K596" s="21">
        <v>594</v>
      </c>
      <c r="L596" s="5" t="s">
        <v>1439</v>
      </c>
      <c r="M596" s="5" t="s">
        <v>1440</v>
      </c>
      <c r="N596" s="5" t="s">
        <v>2307</v>
      </c>
      <c r="O596" s="5" t="s">
        <v>152</v>
      </c>
      <c r="P596" s="5" t="s">
        <v>4471</v>
      </c>
      <c r="Q596" s="34" t="s">
        <v>4472</v>
      </c>
      <c r="R596" s="21">
        <v>1</v>
      </c>
      <c r="S596" s="35"/>
      <c r="T596" s="35"/>
      <c r="U596" s="35"/>
      <c r="V596" s="35"/>
      <c r="W596" s="35"/>
      <c r="X596" s="35"/>
      <c r="Y596" s="35"/>
      <c r="Z596" s="35"/>
      <c r="AA596" s="5" t="s">
        <v>24</v>
      </c>
      <c r="AB596" s="5" t="s">
        <v>7613</v>
      </c>
      <c r="AC596" s="34" t="s">
        <v>7614</v>
      </c>
      <c r="AD596" s="21">
        <v>1</v>
      </c>
    </row>
    <row r="597" spans="1:30" x14ac:dyDescent="0.3">
      <c r="A597" s="18" t="str">
        <f t="shared" ref="A597:B597" si="619">IF(AND(ISNUMBER(SEARCH("Yes",C597)),ISNUMBER(SEARCH("Yes",E597)),ISNUMBER(SEARCH("Yes",G597)),ISNUMBER(SEARCH("Yes",I597))),"Yes","No")</f>
        <v>No</v>
      </c>
      <c r="B597" s="18" t="str">
        <f t="shared" si="619"/>
        <v>No</v>
      </c>
      <c r="C597" s="15" t="str">
        <f t="shared" si="527"/>
        <v>No</v>
      </c>
      <c r="D597" s="18" t="str">
        <f t="shared" si="528"/>
        <v>No</v>
      </c>
      <c r="E597" s="18" t="str">
        <f t="shared" si="529"/>
        <v>No</v>
      </c>
      <c r="F597" s="18" t="str">
        <f t="shared" si="530"/>
        <v>No</v>
      </c>
      <c r="G597" s="18" t="str">
        <f t="shared" si="531"/>
        <v>No</v>
      </c>
      <c r="H597" s="18" t="str">
        <f t="shared" si="532"/>
        <v>No</v>
      </c>
      <c r="I597" s="18" t="str">
        <f t="shared" si="533"/>
        <v>Yes</v>
      </c>
      <c r="J597" s="18" t="str">
        <f t="shared" si="534"/>
        <v>Yes</v>
      </c>
      <c r="K597" s="21">
        <v>595</v>
      </c>
      <c r="L597" s="5" t="s">
        <v>1441</v>
      </c>
      <c r="M597" s="5" t="s">
        <v>1442</v>
      </c>
      <c r="N597" s="5" t="s">
        <v>2307</v>
      </c>
      <c r="O597" s="5" t="s">
        <v>152</v>
      </c>
      <c r="P597" s="5" t="s">
        <v>7615</v>
      </c>
      <c r="Q597" s="34" t="s">
        <v>7616</v>
      </c>
      <c r="R597" s="21">
        <v>1</v>
      </c>
      <c r="S597" s="35"/>
      <c r="T597" s="35"/>
      <c r="U597" s="35"/>
      <c r="V597" s="35"/>
      <c r="W597" s="35"/>
      <c r="X597" s="35"/>
      <c r="Y597" s="35"/>
      <c r="Z597" s="35"/>
      <c r="AA597" s="5" t="s">
        <v>2310</v>
      </c>
      <c r="AB597" s="5" t="s">
        <v>3124</v>
      </c>
      <c r="AC597" s="34" t="s">
        <v>3125</v>
      </c>
      <c r="AD597" s="21">
        <v>1</v>
      </c>
    </row>
    <row r="598" spans="1:30" x14ac:dyDescent="0.3">
      <c r="A598" s="18" t="str">
        <f t="shared" ref="A598:B598" si="620">IF(AND(ISNUMBER(SEARCH("Yes",C598)),ISNUMBER(SEARCH("Yes",E598)),ISNUMBER(SEARCH("Yes",G598)),ISNUMBER(SEARCH("Yes",I598))),"Yes","No")</f>
        <v>No</v>
      </c>
      <c r="B598" s="18" t="str">
        <f t="shared" si="620"/>
        <v>No</v>
      </c>
      <c r="C598" s="15" t="str">
        <f t="shared" si="527"/>
        <v>No</v>
      </c>
      <c r="D598" s="18" t="str">
        <f t="shared" si="528"/>
        <v>No</v>
      </c>
      <c r="E598" s="18" t="str">
        <f t="shared" si="529"/>
        <v>No</v>
      </c>
      <c r="F598" s="18" t="str">
        <f t="shared" si="530"/>
        <v>No</v>
      </c>
      <c r="G598" s="18" t="str">
        <f t="shared" si="531"/>
        <v>No</v>
      </c>
      <c r="H598" s="18" t="str">
        <f t="shared" si="532"/>
        <v>No</v>
      </c>
      <c r="I598" s="18" t="str">
        <f t="shared" si="533"/>
        <v>Yes</v>
      </c>
      <c r="J598" s="18" t="str">
        <f t="shared" si="534"/>
        <v>Yes</v>
      </c>
      <c r="K598" s="21">
        <v>596</v>
      </c>
      <c r="L598" s="5" t="s">
        <v>1443</v>
      </c>
      <c r="M598" s="5" t="s">
        <v>1444</v>
      </c>
      <c r="N598" s="5" t="s">
        <v>2307</v>
      </c>
      <c r="O598" s="5" t="s">
        <v>152</v>
      </c>
      <c r="P598" s="5" t="s">
        <v>2435</v>
      </c>
      <c r="Q598" s="34" t="s">
        <v>4473</v>
      </c>
      <c r="R598" s="21">
        <v>1</v>
      </c>
      <c r="S598" s="35"/>
      <c r="T598" s="35"/>
      <c r="U598" s="35"/>
      <c r="V598" s="35"/>
      <c r="W598" s="35"/>
      <c r="X598" s="35"/>
      <c r="Y598" s="35"/>
      <c r="Z598" s="35"/>
      <c r="AA598" s="5" t="s">
        <v>24</v>
      </c>
      <c r="AB598" s="5" t="s">
        <v>5611</v>
      </c>
      <c r="AC598" s="34" t="s">
        <v>7617</v>
      </c>
      <c r="AD598" s="21">
        <v>1</v>
      </c>
    </row>
    <row r="599" spans="1:30" x14ac:dyDescent="0.3">
      <c r="A599" s="18" t="str">
        <f t="shared" ref="A599:B599" si="621">IF(AND(ISNUMBER(SEARCH("Yes",C599)),ISNUMBER(SEARCH("Yes",E599)),ISNUMBER(SEARCH("Yes",G599)),ISNUMBER(SEARCH("Yes",I599))),"Yes","No")</f>
        <v>No</v>
      </c>
      <c r="B599" s="18" t="str">
        <f t="shared" si="621"/>
        <v>No</v>
      </c>
      <c r="C599" s="15" t="str">
        <f t="shared" si="527"/>
        <v>No</v>
      </c>
      <c r="D599" s="18" t="str">
        <f t="shared" si="528"/>
        <v>No</v>
      </c>
      <c r="E599" s="18" t="str">
        <f t="shared" si="529"/>
        <v>No</v>
      </c>
      <c r="F599" s="18" t="str">
        <f t="shared" si="530"/>
        <v>No</v>
      </c>
      <c r="G599" s="18" t="str">
        <f t="shared" si="531"/>
        <v>No</v>
      </c>
      <c r="H599" s="18" t="str">
        <f t="shared" si="532"/>
        <v>No</v>
      </c>
      <c r="I599" s="18" t="str">
        <f t="shared" si="533"/>
        <v>Yes</v>
      </c>
      <c r="J599" s="18" t="str">
        <f t="shared" si="534"/>
        <v>Yes</v>
      </c>
      <c r="K599" s="21">
        <v>597</v>
      </c>
      <c r="L599" s="5" t="s">
        <v>1445</v>
      </c>
      <c r="M599" s="5" t="s">
        <v>1446</v>
      </c>
      <c r="N599" s="5" t="s">
        <v>2307</v>
      </c>
      <c r="O599" s="5" t="s">
        <v>152</v>
      </c>
      <c r="P599" s="5" t="s">
        <v>2804</v>
      </c>
      <c r="Q599" s="34" t="s">
        <v>7618</v>
      </c>
      <c r="R599" s="21">
        <v>1</v>
      </c>
      <c r="S599" s="35"/>
      <c r="T599" s="35"/>
      <c r="U599" s="35"/>
      <c r="V599" s="35"/>
      <c r="W599" s="35"/>
      <c r="X599" s="35"/>
      <c r="Y599" s="35"/>
      <c r="Z599" s="35"/>
      <c r="AA599" s="5" t="s">
        <v>2310</v>
      </c>
      <c r="AB599" s="5" t="s">
        <v>4477</v>
      </c>
      <c r="AC599" s="34" t="s">
        <v>4478</v>
      </c>
      <c r="AD599" s="21">
        <v>1</v>
      </c>
    </row>
    <row r="600" spans="1:30" x14ac:dyDescent="0.3">
      <c r="A600" s="18" t="str">
        <f t="shared" ref="A600:B600" si="622">IF(AND(ISNUMBER(SEARCH("Yes",C600)),ISNUMBER(SEARCH("Yes",E600)),ISNUMBER(SEARCH("Yes",G600)),ISNUMBER(SEARCH("Yes",I600))),"Yes","No")</f>
        <v>No</v>
      </c>
      <c r="B600" s="18" t="str">
        <f t="shared" si="622"/>
        <v>No</v>
      </c>
      <c r="C600" s="15" t="str">
        <f t="shared" si="527"/>
        <v>No</v>
      </c>
      <c r="D600" s="18" t="str">
        <f t="shared" si="528"/>
        <v>No</v>
      </c>
      <c r="E600" s="18" t="str">
        <f t="shared" si="529"/>
        <v>No</v>
      </c>
      <c r="F600" s="18" t="str">
        <f t="shared" si="530"/>
        <v>No</v>
      </c>
      <c r="G600" s="18" t="str">
        <f t="shared" si="531"/>
        <v>No</v>
      </c>
      <c r="H600" s="18" t="str">
        <f t="shared" si="532"/>
        <v>No</v>
      </c>
      <c r="I600" s="18" t="str">
        <f t="shared" si="533"/>
        <v>Yes</v>
      </c>
      <c r="J600" s="18" t="str">
        <f t="shared" si="534"/>
        <v>Yes</v>
      </c>
      <c r="K600" s="21">
        <v>598</v>
      </c>
      <c r="L600" s="5" t="s">
        <v>1447</v>
      </c>
      <c r="M600" s="5" t="s">
        <v>1448</v>
      </c>
      <c r="N600" s="5" t="s">
        <v>2307</v>
      </c>
      <c r="O600" s="5" t="s">
        <v>152</v>
      </c>
      <c r="P600" s="5" t="s">
        <v>2449</v>
      </c>
      <c r="Q600" s="34" t="s">
        <v>7619</v>
      </c>
      <c r="R600" s="21">
        <v>1</v>
      </c>
      <c r="S600" s="35"/>
      <c r="T600" s="35"/>
      <c r="U600" s="35"/>
      <c r="V600" s="35"/>
      <c r="W600" s="35"/>
      <c r="X600" s="35"/>
      <c r="Y600" s="35"/>
      <c r="Z600" s="35"/>
      <c r="AA600" s="5" t="s">
        <v>24</v>
      </c>
      <c r="AB600" s="5" t="s">
        <v>7620</v>
      </c>
      <c r="AC600" s="34" t="s">
        <v>7621</v>
      </c>
      <c r="AD600" s="21">
        <v>1</v>
      </c>
    </row>
    <row r="601" spans="1:30" x14ac:dyDescent="0.3">
      <c r="A601" s="18" t="str">
        <f t="shared" ref="A601:B601" si="623">IF(AND(ISNUMBER(SEARCH("Yes",C601)),ISNUMBER(SEARCH("Yes",E601)),ISNUMBER(SEARCH("Yes",G601)),ISNUMBER(SEARCH("Yes",I601))),"Yes","No")</f>
        <v>No</v>
      </c>
      <c r="B601" s="18" t="str">
        <f t="shared" si="623"/>
        <v>No</v>
      </c>
      <c r="C601" s="15" t="str">
        <f t="shared" si="527"/>
        <v>No</v>
      </c>
      <c r="D601" s="18" t="str">
        <f t="shared" si="528"/>
        <v>No</v>
      </c>
      <c r="E601" s="18" t="str">
        <f t="shared" si="529"/>
        <v>No</v>
      </c>
      <c r="F601" s="18" t="str">
        <f t="shared" si="530"/>
        <v>No</v>
      </c>
      <c r="G601" s="18" t="str">
        <f t="shared" si="531"/>
        <v>No</v>
      </c>
      <c r="H601" s="18" t="str">
        <f t="shared" si="532"/>
        <v>No</v>
      </c>
      <c r="I601" s="18" t="str">
        <f t="shared" si="533"/>
        <v>Yes</v>
      </c>
      <c r="J601" s="18" t="str">
        <f t="shared" si="534"/>
        <v>Yes</v>
      </c>
      <c r="K601" s="21">
        <v>599</v>
      </c>
      <c r="L601" s="5" t="s">
        <v>1449</v>
      </c>
      <c r="M601" s="5" t="s">
        <v>1450</v>
      </c>
      <c r="N601" s="5" t="s">
        <v>2307</v>
      </c>
      <c r="O601" s="5" t="s">
        <v>152</v>
      </c>
      <c r="P601" s="5" t="s">
        <v>7376</v>
      </c>
      <c r="Q601" s="34" t="s">
        <v>7622</v>
      </c>
      <c r="R601" s="21">
        <v>1</v>
      </c>
      <c r="S601" s="35"/>
      <c r="T601" s="35"/>
      <c r="U601" s="35"/>
      <c r="V601" s="35"/>
      <c r="W601" s="35"/>
      <c r="X601" s="35"/>
      <c r="Y601" s="35"/>
      <c r="Z601" s="35"/>
      <c r="AA601" s="5" t="s">
        <v>24</v>
      </c>
      <c r="AB601" s="5" t="s">
        <v>7623</v>
      </c>
      <c r="AC601" s="34" t="s">
        <v>2734</v>
      </c>
      <c r="AD601" s="21">
        <v>1</v>
      </c>
    </row>
    <row r="602" spans="1:30" x14ac:dyDescent="0.3">
      <c r="A602" s="18" t="str">
        <f t="shared" ref="A602:B602" si="624">IF(AND(ISNUMBER(SEARCH("Yes",C602)),ISNUMBER(SEARCH("Yes",E602)),ISNUMBER(SEARCH("Yes",G602)),ISNUMBER(SEARCH("Yes",I602))),"Yes","No")</f>
        <v>No</v>
      </c>
      <c r="B602" s="18" t="str">
        <f t="shared" si="624"/>
        <v>No</v>
      </c>
      <c r="C602" s="15" t="str">
        <f t="shared" si="527"/>
        <v>No</v>
      </c>
      <c r="D602" s="18" t="str">
        <f t="shared" si="528"/>
        <v>No</v>
      </c>
      <c r="E602" s="18" t="str">
        <f t="shared" si="529"/>
        <v>No</v>
      </c>
      <c r="F602" s="18" t="str">
        <f t="shared" si="530"/>
        <v>No</v>
      </c>
      <c r="G602" s="18" t="str">
        <f t="shared" si="531"/>
        <v>No</v>
      </c>
      <c r="H602" s="18" t="str">
        <f t="shared" si="532"/>
        <v>No</v>
      </c>
      <c r="I602" s="18" t="str">
        <f t="shared" si="533"/>
        <v>Yes</v>
      </c>
      <c r="J602" s="18" t="str">
        <f t="shared" si="534"/>
        <v>Yes</v>
      </c>
      <c r="K602" s="21">
        <v>600</v>
      </c>
      <c r="L602" s="5" t="s">
        <v>1451</v>
      </c>
      <c r="M602" s="5" t="s">
        <v>1452</v>
      </c>
      <c r="N602" s="5" t="s">
        <v>2307</v>
      </c>
      <c r="O602" s="5" t="s">
        <v>152</v>
      </c>
      <c r="P602" s="5" t="s">
        <v>2412</v>
      </c>
      <c r="Q602" s="34" t="s">
        <v>4486</v>
      </c>
      <c r="R602" s="21">
        <v>1</v>
      </c>
      <c r="S602" s="35"/>
      <c r="T602" s="35"/>
      <c r="U602" s="35"/>
      <c r="V602" s="35"/>
      <c r="W602" s="35"/>
      <c r="X602" s="35"/>
      <c r="Y602" s="35"/>
      <c r="Z602" s="35"/>
      <c r="AA602" s="5" t="s">
        <v>2310</v>
      </c>
      <c r="AB602" s="5" t="s">
        <v>6891</v>
      </c>
      <c r="AC602" s="34" t="s">
        <v>4487</v>
      </c>
      <c r="AD602" s="21">
        <v>1</v>
      </c>
    </row>
    <row r="603" spans="1:30" x14ac:dyDescent="0.3">
      <c r="A603" s="18" t="str">
        <f t="shared" ref="A603:B603" si="625">IF(AND(ISNUMBER(SEARCH("Yes",C603)),ISNUMBER(SEARCH("Yes",E603)),ISNUMBER(SEARCH("Yes",G603)),ISNUMBER(SEARCH("Yes",I603))),"Yes","No")</f>
        <v>Yes</v>
      </c>
      <c r="B603" s="18" t="str">
        <f t="shared" si="625"/>
        <v>No</v>
      </c>
      <c r="C603" s="15" t="str">
        <f t="shared" si="527"/>
        <v>Yes</v>
      </c>
      <c r="D603" s="18" t="str">
        <f t="shared" si="528"/>
        <v>No</v>
      </c>
      <c r="E603" s="18" t="str">
        <f t="shared" si="529"/>
        <v>Yes</v>
      </c>
      <c r="F603" s="18" t="str">
        <f t="shared" si="530"/>
        <v>Yes</v>
      </c>
      <c r="G603" s="18" t="str">
        <f t="shared" si="531"/>
        <v>Yes</v>
      </c>
      <c r="H603" s="18" t="str">
        <f t="shared" si="532"/>
        <v>Yes</v>
      </c>
      <c r="I603" s="18" t="str">
        <f t="shared" si="533"/>
        <v>Yes</v>
      </c>
      <c r="J603" s="18" t="str">
        <f t="shared" si="534"/>
        <v>Yes</v>
      </c>
      <c r="K603" s="21">
        <v>601</v>
      </c>
      <c r="L603" s="5" t="s">
        <v>301</v>
      </c>
      <c r="M603" s="5" t="s">
        <v>302</v>
      </c>
      <c r="N603" s="5" t="s">
        <v>2307</v>
      </c>
      <c r="O603" s="5" t="s">
        <v>152</v>
      </c>
      <c r="P603" s="5" t="s">
        <v>7624</v>
      </c>
      <c r="Q603" s="34" t="s">
        <v>7625</v>
      </c>
      <c r="R603" s="21">
        <v>1</v>
      </c>
      <c r="S603" s="5" t="s">
        <v>24</v>
      </c>
      <c r="T603" s="5" t="s">
        <v>7626</v>
      </c>
      <c r="U603" s="34" t="s">
        <v>7627</v>
      </c>
      <c r="V603" s="21">
        <v>1</v>
      </c>
      <c r="W603" s="5" t="s">
        <v>24</v>
      </c>
      <c r="X603" s="5" t="s">
        <v>7628</v>
      </c>
      <c r="Y603" s="34" t="s">
        <v>7629</v>
      </c>
      <c r="Z603" s="21">
        <v>1</v>
      </c>
      <c r="AA603" s="5" t="s">
        <v>2310</v>
      </c>
      <c r="AB603" s="5" t="s">
        <v>7630</v>
      </c>
      <c r="AC603" s="34" t="s">
        <v>7631</v>
      </c>
      <c r="AD603" s="21">
        <v>1</v>
      </c>
    </row>
    <row r="604" spans="1:30" x14ac:dyDescent="0.3">
      <c r="A604" s="18" t="str">
        <f t="shared" ref="A604:B604" si="626">IF(AND(ISNUMBER(SEARCH("Yes",C604)),ISNUMBER(SEARCH("Yes",E604)),ISNUMBER(SEARCH("Yes",G604)),ISNUMBER(SEARCH("Yes",I604))),"Yes","No")</f>
        <v>No</v>
      </c>
      <c r="B604" s="18" t="str">
        <f t="shared" si="626"/>
        <v>No</v>
      </c>
      <c r="C604" s="15" t="str">
        <f t="shared" si="527"/>
        <v>No</v>
      </c>
      <c r="D604" s="18" t="str">
        <f t="shared" si="528"/>
        <v>No</v>
      </c>
      <c r="E604" s="18" t="str">
        <f t="shared" si="529"/>
        <v>No</v>
      </c>
      <c r="F604" s="18" t="str">
        <f t="shared" si="530"/>
        <v>No</v>
      </c>
      <c r="G604" s="18" t="str">
        <f t="shared" si="531"/>
        <v>No</v>
      </c>
      <c r="H604" s="18" t="str">
        <f t="shared" si="532"/>
        <v>No</v>
      </c>
      <c r="I604" s="18" t="str">
        <f t="shared" si="533"/>
        <v>Yes</v>
      </c>
      <c r="J604" s="18" t="str">
        <f t="shared" si="534"/>
        <v>Yes</v>
      </c>
      <c r="K604" s="21">
        <v>602</v>
      </c>
      <c r="L604" s="5" t="s">
        <v>1453</v>
      </c>
      <c r="M604" s="5" t="s">
        <v>1454</v>
      </c>
      <c r="N604" s="5" t="s">
        <v>2307</v>
      </c>
      <c r="O604" s="5" t="s">
        <v>152</v>
      </c>
      <c r="P604" s="5" t="s">
        <v>2427</v>
      </c>
      <c r="Q604" s="34" t="s">
        <v>2803</v>
      </c>
      <c r="R604" s="21">
        <v>1</v>
      </c>
      <c r="S604" s="35"/>
      <c r="T604" s="35"/>
      <c r="U604" s="35"/>
      <c r="V604" s="35"/>
      <c r="W604" s="35"/>
      <c r="X604" s="35"/>
      <c r="Y604" s="35"/>
      <c r="Z604" s="35"/>
      <c r="AA604" s="5" t="s">
        <v>2310</v>
      </c>
      <c r="AB604" s="5" t="s">
        <v>4495</v>
      </c>
      <c r="AC604" s="34" t="s">
        <v>4496</v>
      </c>
      <c r="AD604" s="21">
        <v>1</v>
      </c>
    </row>
    <row r="605" spans="1:30" x14ac:dyDescent="0.3">
      <c r="A605" s="18" t="str">
        <f t="shared" ref="A605:B605" si="627">IF(AND(ISNUMBER(SEARCH("Yes",C605)),ISNUMBER(SEARCH("Yes",E605)),ISNUMBER(SEARCH("Yes",G605)),ISNUMBER(SEARCH("Yes",I605))),"Yes","No")</f>
        <v>No</v>
      </c>
      <c r="B605" s="18" t="str">
        <f t="shared" si="627"/>
        <v>Yes</v>
      </c>
      <c r="C605" s="15" t="str">
        <f t="shared" si="527"/>
        <v>Yes</v>
      </c>
      <c r="D605" s="18" t="str">
        <f t="shared" si="528"/>
        <v>Yes</v>
      </c>
      <c r="E605" s="18" t="str">
        <f t="shared" si="529"/>
        <v>Yes</v>
      </c>
      <c r="F605" s="18" t="str">
        <f t="shared" si="530"/>
        <v>Yes</v>
      </c>
      <c r="G605" s="18" t="str">
        <f t="shared" si="531"/>
        <v>No</v>
      </c>
      <c r="H605" s="18" t="str">
        <f t="shared" si="532"/>
        <v>Yes</v>
      </c>
      <c r="I605" s="18" t="str">
        <f t="shared" si="533"/>
        <v>Yes</v>
      </c>
      <c r="J605" s="18" t="str">
        <f t="shared" si="534"/>
        <v>Yes</v>
      </c>
      <c r="K605" s="21">
        <v>603</v>
      </c>
      <c r="L605" s="5" t="s">
        <v>374</v>
      </c>
      <c r="M605" s="5" t="s">
        <v>375</v>
      </c>
      <c r="N605" s="5" t="s">
        <v>2307</v>
      </c>
      <c r="O605" s="5" t="s">
        <v>2310</v>
      </c>
      <c r="P605" s="5" t="s">
        <v>7632</v>
      </c>
      <c r="Q605" s="34" t="s">
        <v>7633</v>
      </c>
      <c r="R605" s="21">
        <v>1</v>
      </c>
      <c r="S605" s="5" t="s">
        <v>24</v>
      </c>
      <c r="T605" s="5" t="s">
        <v>7634</v>
      </c>
      <c r="U605" s="34" t="s">
        <v>7635</v>
      </c>
      <c r="V605" s="21">
        <v>1</v>
      </c>
      <c r="W605" s="5" t="s">
        <v>2310</v>
      </c>
      <c r="X605" s="5" t="s">
        <v>4500</v>
      </c>
      <c r="Y605" s="34" t="s">
        <v>4501</v>
      </c>
      <c r="Z605" s="21">
        <v>1</v>
      </c>
      <c r="AA605" s="5" t="s">
        <v>24</v>
      </c>
      <c r="AB605" s="5" t="s">
        <v>7636</v>
      </c>
      <c r="AC605" s="34" t="s">
        <v>7637</v>
      </c>
      <c r="AD605" s="21">
        <v>1</v>
      </c>
    </row>
    <row r="606" spans="1:30" x14ac:dyDescent="0.3">
      <c r="A606" s="18" t="str">
        <f t="shared" ref="A606:B606" si="628">IF(AND(ISNUMBER(SEARCH("Yes",C606)),ISNUMBER(SEARCH("Yes",E606)),ISNUMBER(SEARCH("Yes",G606)),ISNUMBER(SEARCH("Yes",I606))),"Yes","No")</f>
        <v>No</v>
      </c>
      <c r="B606" s="18" t="str">
        <f t="shared" si="628"/>
        <v>No</v>
      </c>
      <c r="C606" s="15" t="str">
        <f t="shared" si="527"/>
        <v>No</v>
      </c>
      <c r="D606" s="18" t="str">
        <f t="shared" si="528"/>
        <v>No</v>
      </c>
      <c r="E606" s="18" t="str">
        <f t="shared" si="529"/>
        <v>No</v>
      </c>
      <c r="F606" s="18" t="str">
        <f t="shared" si="530"/>
        <v>No</v>
      </c>
      <c r="G606" s="18" t="str">
        <f t="shared" si="531"/>
        <v>No</v>
      </c>
      <c r="H606" s="18" t="str">
        <f t="shared" si="532"/>
        <v>No</v>
      </c>
      <c r="I606" s="18" t="str">
        <f t="shared" si="533"/>
        <v>Yes</v>
      </c>
      <c r="J606" s="18" t="str">
        <f t="shared" si="534"/>
        <v>Yes</v>
      </c>
      <c r="K606" s="21">
        <v>604</v>
      </c>
      <c r="L606" s="5" t="s">
        <v>1455</v>
      </c>
      <c r="M606" s="5" t="s">
        <v>1456</v>
      </c>
      <c r="N606" s="5" t="s">
        <v>2307</v>
      </c>
      <c r="O606" s="5" t="s">
        <v>152</v>
      </c>
      <c r="P606" s="5" t="s">
        <v>7638</v>
      </c>
      <c r="Q606" s="34" t="s">
        <v>7639</v>
      </c>
      <c r="R606" s="21">
        <v>1</v>
      </c>
      <c r="S606" s="35"/>
      <c r="T606" s="35"/>
      <c r="U606" s="35"/>
      <c r="V606" s="35"/>
      <c r="W606" s="35"/>
      <c r="X606" s="35"/>
      <c r="Y606" s="35"/>
      <c r="Z606" s="35"/>
      <c r="AA606" s="5" t="s">
        <v>2310</v>
      </c>
      <c r="AB606" s="5" t="s">
        <v>4505</v>
      </c>
      <c r="AC606" s="34" t="s">
        <v>7640</v>
      </c>
      <c r="AD606" s="21">
        <v>1</v>
      </c>
    </row>
    <row r="607" spans="1:30" x14ac:dyDescent="0.3">
      <c r="A607" s="18" t="str">
        <f t="shared" ref="A607:B607" si="629">IF(AND(ISNUMBER(SEARCH("Yes",C607)),ISNUMBER(SEARCH("Yes",E607)),ISNUMBER(SEARCH("Yes",G607)),ISNUMBER(SEARCH("Yes",I607))),"Yes","No")</f>
        <v>Yes</v>
      </c>
      <c r="B607" s="18" t="str">
        <f t="shared" si="629"/>
        <v>Yes</v>
      </c>
      <c r="C607" s="15" t="str">
        <f t="shared" si="527"/>
        <v>Yes</v>
      </c>
      <c r="D607" s="18" t="str">
        <f t="shared" si="528"/>
        <v>Yes</v>
      </c>
      <c r="E607" s="18" t="str">
        <f t="shared" si="529"/>
        <v>Yes</v>
      </c>
      <c r="F607" s="18" t="str">
        <f t="shared" si="530"/>
        <v>Yes</v>
      </c>
      <c r="G607" s="18" t="str">
        <f t="shared" si="531"/>
        <v>Yes</v>
      </c>
      <c r="H607" s="18" t="str">
        <f t="shared" si="532"/>
        <v>Yes</v>
      </c>
      <c r="I607" s="18" t="str">
        <f t="shared" si="533"/>
        <v>Yes</v>
      </c>
      <c r="J607" s="18" t="str">
        <f t="shared" si="534"/>
        <v>Yes</v>
      </c>
      <c r="K607" s="21">
        <v>605</v>
      </c>
      <c r="L607" s="5" t="s">
        <v>96</v>
      </c>
      <c r="M607" s="5" t="s">
        <v>97</v>
      </c>
      <c r="N607" s="5" t="s">
        <v>2307</v>
      </c>
      <c r="O607" s="5" t="s">
        <v>24</v>
      </c>
      <c r="P607" s="5" t="s">
        <v>7641</v>
      </c>
      <c r="Q607" s="34" t="s">
        <v>7642</v>
      </c>
      <c r="R607" s="21">
        <v>1</v>
      </c>
      <c r="S607" s="5" t="s">
        <v>24</v>
      </c>
      <c r="T607" s="5" t="s">
        <v>7643</v>
      </c>
      <c r="U607" s="34" t="s">
        <v>7644</v>
      </c>
      <c r="V607" s="21">
        <v>1</v>
      </c>
      <c r="W607" s="5" t="s">
        <v>24</v>
      </c>
      <c r="X607" s="5" t="s">
        <v>7645</v>
      </c>
      <c r="Y607" s="34" t="s">
        <v>7646</v>
      </c>
      <c r="Z607" s="21">
        <v>1</v>
      </c>
      <c r="AA607" s="5" t="s">
        <v>2310</v>
      </c>
      <c r="AB607" s="5" t="s">
        <v>2422</v>
      </c>
      <c r="AC607" s="34" t="s">
        <v>2723</v>
      </c>
      <c r="AD607" s="21">
        <v>1</v>
      </c>
    </row>
    <row r="608" spans="1:30" x14ac:dyDescent="0.3">
      <c r="A608" s="18" t="str">
        <f t="shared" ref="A608:B608" si="630">IF(AND(ISNUMBER(SEARCH("Yes",C608)),ISNUMBER(SEARCH("Yes",E608)),ISNUMBER(SEARCH("Yes",G608)),ISNUMBER(SEARCH("Yes",I608))),"Yes","No")</f>
        <v>No</v>
      </c>
      <c r="B608" s="18" t="str">
        <f t="shared" si="630"/>
        <v>No</v>
      </c>
      <c r="C608" s="15" t="str">
        <f t="shared" si="527"/>
        <v>No</v>
      </c>
      <c r="D608" s="18" t="str">
        <f t="shared" si="528"/>
        <v>No</v>
      </c>
      <c r="E608" s="18" t="str">
        <f t="shared" si="529"/>
        <v>No</v>
      </c>
      <c r="F608" s="18" t="str">
        <f t="shared" si="530"/>
        <v>No</v>
      </c>
      <c r="G608" s="18" t="str">
        <f t="shared" si="531"/>
        <v>No</v>
      </c>
      <c r="H608" s="18" t="str">
        <f t="shared" si="532"/>
        <v>No</v>
      </c>
      <c r="I608" s="18" t="str">
        <f t="shared" si="533"/>
        <v>Yes</v>
      </c>
      <c r="J608" s="18" t="str">
        <f t="shared" si="534"/>
        <v>Yes</v>
      </c>
      <c r="K608" s="21">
        <v>606</v>
      </c>
      <c r="L608" s="5" t="s">
        <v>1457</v>
      </c>
      <c r="M608" s="5" t="s">
        <v>1458</v>
      </c>
      <c r="N608" s="5" t="s">
        <v>2307</v>
      </c>
      <c r="O608" s="5" t="s">
        <v>152</v>
      </c>
      <c r="P608" s="5" t="s">
        <v>4513</v>
      </c>
      <c r="Q608" s="34" t="s">
        <v>4514</v>
      </c>
      <c r="R608" s="21">
        <v>1</v>
      </c>
      <c r="S608" s="35"/>
      <c r="T608" s="35"/>
      <c r="U608" s="35"/>
      <c r="V608" s="35"/>
      <c r="W608" s="35"/>
      <c r="X608" s="35"/>
      <c r="Y608" s="35"/>
      <c r="Z608" s="35"/>
      <c r="AA608" s="5" t="s">
        <v>2310</v>
      </c>
      <c r="AB608" s="5" t="s">
        <v>2473</v>
      </c>
      <c r="AC608" s="34" t="s">
        <v>7257</v>
      </c>
      <c r="AD608" s="21">
        <v>1</v>
      </c>
    </row>
    <row r="609" spans="1:30" x14ac:dyDescent="0.3">
      <c r="A609" s="18" t="str">
        <f t="shared" ref="A609:B609" si="631">IF(AND(ISNUMBER(SEARCH("Yes",C609)),ISNUMBER(SEARCH("Yes",E609)),ISNUMBER(SEARCH("Yes",G609)),ISNUMBER(SEARCH("Yes",I609))),"Yes","No")</f>
        <v>No</v>
      </c>
      <c r="B609" s="18" t="str">
        <f t="shared" si="631"/>
        <v>No</v>
      </c>
      <c r="C609" s="15" t="str">
        <f t="shared" si="527"/>
        <v>No</v>
      </c>
      <c r="D609" s="18" t="str">
        <f t="shared" si="528"/>
        <v>No</v>
      </c>
      <c r="E609" s="18" t="str">
        <f t="shared" si="529"/>
        <v>No</v>
      </c>
      <c r="F609" s="18" t="str">
        <f t="shared" si="530"/>
        <v>No</v>
      </c>
      <c r="G609" s="18" t="str">
        <f t="shared" si="531"/>
        <v>No</v>
      </c>
      <c r="H609" s="18" t="str">
        <f t="shared" si="532"/>
        <v>No</v>
      </c>
      <c r="I609" s="18" t="str">
        <f t="shared" si="533"/>
        <v>Yes</v>
      </c>
      <c r="J609" s="18" t="str">
        <f t="shared" si="534"/>
        <v>Yes</v>
      </c>
      <c r="K609" s="21">
        <v>607</v>
      </c>
      <c r="L609" s="5" t="s">
        <v>1459</v>
      </c>
      <c r="M609" s="5" t="s">
        <v>1460</v>
      </c>
      <c r="N609" s="5" t="s">
        <v>2307</v>
      </c>
      <c r="O609" s="5" t="s">
        <v>152</v>
      </c>
      <c r="P609" s="5" t="s">
        <v>2664</v>
      </c>
      <c r="Q609" s="34" t="s">
        <v>3823</v>
      </c>
      <c r="R609" s="21">
        <v>1</v>
      </c>
      <c r="S609" s="35"/>
      <c r="T609" s="35"/>
      <c r="U609" s="35"/>
      <c r="V609" s="35"/>
      <c r="W609" s="35"/>
      <c r="X609" s="35"/>
      <c r="Y609" s="35"/>
      <c r="Z609" s="35"/>
      <c r="AA609" s="5" t="s">
        <v>2310</v>
      </c>
      <c r="AB609" s="5" t="s">
        <v>4517</v>
      </c>
      <c r="AC609" s="34" t="s">
        <v>5354</v>
      </c>
      <c r="AD609" s="21">
        <v>1</v>
      </c>
    </row>
    <row r="610" spans="1:30" x14ac:dyDescent="0.3">
      <c r="A610" s="18" t="str">
        <f t="shared" ref="A610:B610" si="632">IF(AND(ISNUMBER(SEARCH("Yes",C610)),ISNUMBER(SEARCH("Yes",E610)),ISNUMBER(SEARCH("Yes",G610)),ISNUMBER(SEARCH("Yes",I610))),"Yes","No")</f>
        <v>No</v>
      </c>
      <c r="B610" s="18" t="str">
        <f t="shared" si="632"/>
        <v>No</v>
      </c>
      <c r="C610" s="15" t="str">
        <f t="shared" si="527"/>
        <v>No</v>
      </c>
      <c r="D610" s="18" t="str">
        <f t="shared" si="528"/>
        <v>No</v>
      </c>
      <c r="E610" s="18" t="str">
        <f t="shared" si="529"/>
        <v>No</v>
      </c>
      <c r="F610" s="18" t="str">
        <f t="shared" si="530"/>
        <v>No</v>
      </c>
      <c r="G610" s="18" t="str">
        <f t="shared" si="531"/>
        <v>No</v>
      </c>
      <c r="H610" s="18" t="str">
        <f t="shared" si="532"/>
        <v>No</v>
      </c>
      <c r="I610" s="18" t="str">
        <f t="shared" si="533"/>
        <v>Yes</v>
      </c>
      <c r="J610" s="18" t="str">
        <f t="shared" si="534"/>
        <v>Yes</v>
      </c>
      <c r="K610" s="21">
        <v>608</v>
      </c>
      <c r="L610" s="5" t="s">
        <v>1461</v>
      </c>
      <c r="M610" s="5" t="s">
        <v>1462</v>
      </c>
      <c r="N610" s="5" t="s">
        <v>2307</v>
      </c>
      <c r="O610" s="5" t="s">
        <v>152</v>
      </c>
      <c r="P610" s="5" t="s">
        <v>4519</v>
      </c>
      <c r="Q610" s="34" t="s">
        <v>4520</v>
      </c>
      <c r="R610" s="21">
        <v>1</v>
      </c>
      <c r="S610" s="35"/>
      <c r="T610" s="35"/>
      <c r="U610" s="35"/>
      <c r="V610" s="35"/>
      <c r="W610" s="35"/>
      <c r="X610" s="35"/>
      <c r="Y610" s="35"/>
      <c r="Z610" s="35"/>
      <c r="AA610" s="5" t="s">
        <v>2310</v>
      </c>
      <c r="AB610" s="5" t="s">
        <v>6758</v>
      </c>
      <c r="AC610" s="34" t="s">
        <v>6759</v>
      </c>
      <c r="AD610" s="21">
        <v>1</v>
      </c>
    </row>
    <row r="611" spans="1:30" x14ac:dyDescent="0.3">
      <c r="A611" s="18" t="str">
        <f t="shared" ref="A611:B611" si="633">IF(AND(ISNUMBER(SEARCH("Yes",C611)),ISNUMBER(SEARCH("Yes",E611)),ISNUMBER(SEARCH("Yes",G611)),ISNUMBER(SEARCH("Yes",I611))),"Yes","No")</f>
        <v>No</v>
      </c>
      <c r="B611" s="18" t="str">
        <f t="shared" si="633"/>
        <v>No</v>
      </c>
      <c r="C611" s="15" t="str">
        <f t="shared" si="527"/>
        <v>No</v>
      </c>
      <c r="D611" s="18" t="str">
        <f t="shared" si="528"/>
        <v>No</v>
      </c>
      <c r="E611" s="18" t="str">
        <f t="shared" si="529"/>
        <v>No</v>
      </c>
      <c r="F611" s="18" t="str">
        <f t="shared" si="530"/>
        <v>No</v>
      </c>
      <c r="G611" s="18" t="str">
        <f t="shared" si="531"/>
        <v>No</v>
      </c>
      <c r="H611" s="18" t="str">
        <f t="shared" si="532"/>
        <v>No</v>
      </c>
      <c r="I611" s="18" t="str">
        <f t="shared" si="533"/>
        <v>Yes</v>
      </c>
      <c r="J611" s="18" t="str">
        <f t="shared" si="534"/>
        <v>Yes</v>
      </c>
      <c r="K611" s="21">
        <v>609</v>
      </c>
      <c r="L611" s="5" t="s">
        <v>1463</v>
      </c>
      <c r="M611" s="5" t="s">
        <v>1464</v>
      </c>
      <c r="N611" s="5" t="s">
        <v>2307</v>
      </c>
      <c r="O611" s="5" t="s">
        <v>152</v>
      </c>
      <c r="P611" s="5" t="s">
        <v>2533</v>
      </c>
      <c r="Q611" s="34" t="s">
        <v>4523</v>
      </c>
      <c r="R611" s="21">
        <v>1</v>
      </c>
      <c r="S611" s="35"/>
      <c r="T611" s="35"/>
      <c r="U611" s="35"/>
      <c r="V611" s="35"/>
      <c r="W611" s="35"/>
      <c r="X611" s="35"/>
      <c r="Y611" s="35"/>
      <c r="Z611" s="35"/>
      <c r="AA611" s="5" t="s">
        <v>2310</v>
      </c>
      <c r="AB611" s="5" t="s">
        <v>4524</v>
      </c>
      <c r="AC611" s="34" t="s">
        <v>4525</v>
      </c>
      <c r="AD611" s="21">
        <v>1</v>
      </c>
    </row>
    <row r="612" spans="1:30" x14ac:dyDescent="0.3">
      <c r="A612" s="18" t="str">
        <f t="shared" ref="A612:B612" si="634">IF(AND(ISNUMBER(SEARCH("Yes",C612)),ISNUMBER(SEARCH("Yes",E612)),ISNUMBER(SEARCH("Yes",G612)),ISNUMBER(SEARCH("Yes",I612))),"Yes","No")</f>
        <v>No</v>
      </c>
      <c r="B612" s="18" t="str">
        <f t="shared" si="634"/>
        <v>No</v>
      </c>
      <c r="C612" s="15" t="str">
        <f t="shared" si="527"/>
        <v>No</v>
      </c>
      <c r="D612" s="18" t="str">
        <f t="shared" si="528"/>
        <v>No</v>
      </c>
      <c r="E612" s="18" t="str">
        <f t="shared" si="529"/>
        <v>No</v>
      </c>
      <c r="F612" s="18" t="str">
        <f t="shared" si="530"/>
        <v>No</v>
      </c>
      <c r="G612" s="18" t="str">
        <f t="shared" si="531"/>
        <v>No</v>
      </c>
      <c r="H612" s="18" t="str">
        <f t="shared" si="532"/>
        <v>No</v>
      </c>
      <c r="I612" s="18" t="str">
        <f t="shared" si="533"/>
        <v>Yes</v>
      </c>
      <c r="J612" s="18" t="str">
        <f t="shared" si="534"/>
        <v>Yes</v>
      </c>
      <c r="K612" s="21">
        <v>610</v>
      </c>
      <c r="L612" s="5" t="s">
        <v>1465</v>
      </c>
      <c r="M612" s="5" t="s">
        <v>1466</v>
      </c>
      <c r="N612" s="5" t="s">
        <v>2307</v>
      </c>
      <c r="O612" s="5" t="s">
        <v>152</v>
      </c>
      <c r="P612" s="5" t="s">
        <v>2317</v>
      </c>
      <c r="Q612" s="34" t="s">
        <v>7647</v>
      </c>
      <c r="R612" s="21">
        <v>1</v>
      </c>
      <c r="S612" s="35"/>
      <c r="T612" s="35"/>
      <c r="U612" s="35"/>
      <c r="V612" s="35"/>
      <c r="W612" s="35"/>
      <c r="X612" s="35"/>
      <c r="Y612" s="35"/>
      <c r="Z612" s="35"/>
      <c r="AA612" s="5" t="s">
        <v>2310</v>
      </c>
      <c r="AB612" s="5" t="s">
        <v>2422</v>
      </c>
      <c r="AC612" s="34" t="s">
        <v>2471</v>
      </c>
      <c r="AD612" s="21">
        <v>1</v>
      </c>
    </row>
    <row r="613" spans="1:30" x14ac:dyDescent="0.3">
      <c r="A613" s="18" t="str">
        <f t="shared" ref="A613:B613" si="635">IF(AND(ISNUMBER(SEARCH("Yes",C613)),ISNUMBER(SEARCH("Yes",E613)),ISNUMBER(SEARCH("Yes",G613)),ISNUMBER(SEARCH("Yes",I613))),"Yes","No")</f>
        <v>Yes</v>
      </c>
      <c r="B613" s="18" t="str">
        <f t="shared" si="635"/>
        <v>Yes</v>
      </c>
      <c r="C613" s="15" t="str">
        <f t="shared" si="527"/>
        <v>Yes</v>
      </c>
      <c r="D613" s="18" t="str">
        <f t="shared" si="528"/>
        <v>Yes</v>
      </c>
      <c r="E613" s="18" t="str">
        <f t="shared" si="529"/>
        <v>Yes</v>
      </c>
      <c r="F613" s="18" t="str">
        <f t="shared" si="530"/>
        <v>Yes</v>
      </c>
      <c r="G613" s="18" t="str">
        <f t="shared" si="531"/>
        <v>Yes</v>
      </c>
      <c r="H613" s="18" t="str">
        <f t="shared" si="532"/>
        <v>Yes</v>
      </c>
      <c r="I613" s="18" t="str">
        <f t="shared" si="533"/>
        <v>Yes</v>
      </c>
      <c r="J613" s="18" t="str">
        <f t="shared" si="534"/>
        <v>Yes</v>
      </c>
      <c r="K613" s="21">
        <v>611</v>
      </c>
      <c r="L613" s="5" t="s">
        <v>273</v>
      </c>
      <c r="M613" s="5" t="s">
        <v>274</v>
      </c>
      <c r="N613" s="5" t="s">
        <v>2307</v>
      </c>
      <c r="O613" s="5" t="s">
        <v>2310</v>
      </c>
      <c r="P613" s="5" t="s">
        <v>7648</v>
      </c>
      <c r="Q613" s="34" t="s">
        <v>7649</v>
      </c>
      <c r="R613" s="21">
        <v>1</v>
      </c>
      <c r="S613" s="5" t="s">
        <v>2310</v>
      </c>
      <c r="T613" s="5" t="s">
        <v>7650</v>
      </c>
      <c r="U613" s="34" t="s">
        <v>7651</v>
      </c>
      <c r="V613" s="21">
        <v>1</v>
      </c>
      <c r="W613" s="5" t="s">
        <v>24</v>
      </c>
      <c r="X613" s="5" t="s">
        <v>7652</v>
      </c>
      <c r="Y613" s="34" t="s">
        <v>7653</v>
      </c>
      <c r="Z613" s="21">
        <v>1</v>
      </c>
      <c r="AA613" s="5" t="s">
        <v>2310</v>
      </c>
      <c r="AB613" s="5" t="s">
        <v>2323</v>
      </c>
      <c r="AC613" s="34" t="s">
        <v>2324</v>
      </c>
      <c r="AD613" s="21">
        <v>1</v>
      </c>
    </row>
    <row r="614" spans="1:30" x14ac:dyDescent="0.3">
      <c r="A614" s="18" t="str">
        <f t="shared" ref="A614:B614" si="636">IF(AND(ISNUMBER(SEARCH("Yes",C614)),ISNUMBER(SEARCH("Yes",E614)),ISNUMBER(SEARCH("Yes",G614)),ISNUMBER(SEARCH("Yes",I614))),"Yes","No")</f>
        <v>No</v>
      </c>
      <c r="B614" s="18" t="str">
        <f t="shared" si="636"/>
        <v>No</v>
      </c>
      <c r="C614" s="15" t="str">
        <f t="shared" si="527"/>
        <v>No</v>
      </c>
      <c r="D614" s="18" t="str">
        <f t="shared" si="528"/>
        <v>No</v>
      </c>
      <c r="E614" s="18" t="str">
        <f t="shared" si="529"/>
        <v>No</v>
      </c>
      <c r="F614" s="18" t="str">
        <f t="shared" si="530"/>
        <v>No</v>
      </c>
      <c r="G614" s="18" t="str">
        <f t="shared" si="531"/>
        <v>No</v>
      </c>
      <c r="H614" s="18" t="str">
        <f t="shared" si="532"/>
        <v>No</v>
      </c>
      <c r="I614" s="18" t="str">
        <f t="shared" si="533"/>
        <v>Yes</v>
      </c>
      <c r="J614" s="18" t="str">
        <f t="shared" si="534"/>
        <v>No</v>
      </c>
      <c r="K614" s="21">
        <v>612</v>
      </c>
      <c r="L614" s="5" t="s">
        <v>1467</v>
      </c>
      <c r="M614" s="5" t="s">
        <v>1468</v>
      </c>
      <c r="N614" s="5" t="s">
        <v>2307</v>
      </c>
      <c r="O614" s="5" t="s">
        <v>152</v>
      </c>
      <c r="P614" s="5" t="s">
        <v>3055</v>
      </c>
      <c r="Q614" s="34" t="s">
        <v>4532</v>
      </c>
      <c r="R614" s="21">
        <v>1</v>
      </c>
      <c r="S614" s="35"/>
      <c r="T614" s="35"/>
      <c r="U614" s="35"/>
      <c r="V614" s="35"/>
      <c r="W614" s="35"/>
      <c r="X614" s="35"/>
      <c r="Y614" s="35"/>
      <c r="Z614" s="35"/>
      <c r="AA614" s="5" t="s">
        <v>152</v>
      </c>
      <c r="AB614" s="5" t="s">
        <v>2931</v>
      </c>
      <c r="AC614" s="34" t="s">
        <v>7654</v>
      </c>
      <c r="AD614" s="21">
        <v>1</v>
      </c>
    </row>
    <row r="615" spans="1:30" x14ac:dyDescent="0.3">
      <c r="A615" s="18" t="str">
        <f t="shared" ref="A615:B615" si="637">IF(AND(ISNUMBER(SEARCH("Yes",C615)),ISNUMBER(SEARCH("Yes",E615)),ISNUMBER(SEARCH("Yes",G615)),ISNUMBER(SEARCH("Yes",I615))),"Yes","No")</f>
        <v>No</v>
      </c>
      <c r="B615" s="18" t="str">
        <f t="shared" si="637"/>
        <v>No</v>
      </c>
      <c r="C615" s="15" t="str">
        <f t="shared" si="527"/>
        <v>No</v>
      </c>
      <c r="D615" s="18" t="str">
        <f t="shared" si="528"/>
        <v>No</v>
      </c>
      <c r="E615" s="18" t="str">
        <f t="shared" si="529"/>
        <v>No</v>
      </c>
      <c r="F615" s="18" t="str">
        <f t="shared" si="530"/>
        <v>No</v>
      </c>
      <c r="G615" s="18" t="str">
        <f t="shared" si="531"/>
        <v>No</v>
      </c>
      <c r="H615" s="18" t="str">
        <f t="shared" si="532"/>
        <v>No</v>
      </c>
      <c r="I615" s="18" t="str">
        <f t="shared" si="533"/>
        <v>Yes</v>
      </c>
      <c r="J615" s="18" t="str">
        <f t="shared" si="534"/>
        <v>Yes</v>
      </c>
      <c r="K615" s="21">
        <v>613</v>
      </c>
      <c r="L615" s="5" t="s">
        <v>1469</v>
      </c>
      <c r="M615" s="5" t="s">
        <v>1470</v>
      </c>
      <c r="N615" s="5" t="s">
        <v>2307</v>
      </c>
      <c r="O615" s="5" t="s">
        <v>152</v>
      </c>
      <c r="P615" s="5" t="s">
        <v>7655</v>
      </c>
      <c r="Q615" s="34" t="s">
        <v>7656</v>
      </c>
      <c r="R615" s="21">
        <v>1</v>
      </c>
      <c r="S615" s="35"/>
      <c r="T615" s="35"/>
      <c r="U615" s="35"/>
      <c r="V615" s="35"/>
      <c r="W615" s="35"/>
      <c r="X615" s="35"/>
      <c r="Y615" s="35"/>
      <c r="Z615" s="35"/>
      <c r="AA615" s="5" t="s">
        <v>24</v>
      </c>
      <c r="AB615" s="5" t="s">
        <v>4060</v>
      </c>
      <c r="AC615" s="34" t="s">
        <v>4061</v>
      </c>
      <c r="AD615" s="21">
        <v>1</v>
      </c>
    </row>
    <row r="616" spans="1:30" x14ac:dyDescent="0.3">
      <c r="A616" s="18" t="str">
        <f t="shared" ref="A616:B616" si="638">IF(AND(ISNUMBER(SEARCH("Yes",C616)),ISNUMBER(SEARCH("Yes",E616)),ISNUMBER(SEARCH("Yes",G616)),ISNUMBER(SEARCH("Yes",I616))),"Yes","No")</f>
        <v>Yes</v>
      </c>
      <c r="B616" s="18" t="str">
        <f t="shared" si="638"/>
        <v>Yes</v>
      </c>
      <c r="C616" s="15" t="str">
        <f t="shared" si="527"/>
        <v>Yes</v>
      </c>
      <c r="D616" s="18" t="str">
        <f t="shared" si="528"/>
        <v>Yes</v>
      </c>
      <c r="E616" s="18" t="str">
        <f t="shared" si="529"/>
        <v>Yes</v>
      </c>
      <c r="F616" s="18" t="str">
        <f t="shared" si="530"/>
        <v>Yes</v>
      </c>
      <c r="G616" s="18" t="str">
        <f t="shared" si="531"/>
        <v>Yes</v>
      </c>
      <c r="H616" s="18" t="str">
        <f t="shared" si="532"/>
        <v>Yes</v>
      </c>
      <c r="I616" s="18" t="str">
        <f t="shared" si="533"/>
        <v>Yes</v>
      </c>
      <c r="J616" s="18" t="str">
        <f t="shared" si="534"/>
        <v>Yes</v>
      </c>
      <c r="K616" s="21">
        <v>614</v>
      </c>
      <c r="L616" s="5" t="s">
        <v>75</v>
      </c>
      <c r="M616" s="5" t="s">
        <v>98</v>
      </c>
      <c r="N616" s="5" t="s">
        <v>2307</v>
      </c>
      <c r="O616" s="5" t="s">
        <v>24</v>
      </c>
      <c r="P616" s="5" t="s">
        <v>4536</v>
      </c>
      <c r="Q616" s="34" t="s">
        <v>3075</v>
      </c>
      <c r="R616" s="21">
        <v>1</v>
      </c>
      <c r="S616" s="5" t="s">
        <v>24</v>
      </c>
      <c r="T616" s="5" t="s">
        <v>7657</v>
      </c>
      <c r="U616" s="34" t="s">
        <v>4539</v>
      </c>
      <c r="V616" s="21">
        <v>1</v>
      </c>
      <c r="W616" s="5" t="s">
        <v>24</v>
      </c>
      <c r="X616" s="5" t="s">
        <v>7658</v>
      </c>
      <c r="Y616" s="34" t="s">
        <v>4541</v>
      </c>
      <c r="Z616" s="21">
        <v>1</v>
      </c>
      <c r="AA616" s="5" t="s">
        <v>24</v>
      </c>
      <c r="AB616" s="5" t="s">
        <v>4542</v>
      </c>
      <c r="AC616" s="34" t="s">
        <v>4543</v>
      </c>
      <c r="AD616" s="21">
        <v>1</v>
      </c>
    </row>
    <row r="617" spans="1:30" x14ac:dyDescent="0.3">
      <c r="A617" s="18" t="str">
        <f t="shared" ref="A617:B617" si="639">IF(AND(ISNUMBER(SEARCH("Yes",C617)),ISNUMBER(SEARCH("Yes",E617)),ISNUMBER(SEARCH("Yes",G617)),ISNUMBER(SEARCH("Yes",I617))),"Yes","No")</f>
        <v>No</v>
      </c>
      <c r="B617" s="18" t="str">
        <f t="shared" si="639"/>
        <v>No</v>
      </c>
      <c r="C617" s="15" t="str">
        <f t="shared" si="527"/>
        <v>No</v>
      </c>
      <c r="D617" s="18" t="str">
        <f t="shared" si="528"/>
        <v>No</v>
      </c>
      <c r="E617" s="18" t="str">
        <f t="shared" si="529"/>
        <v>No</v>
      </c>
      <c r="F617" s="18" t="str">
        <f t="shared" si="530"/>
        <v>No</v>
      </c>
      <c r="G617" s="18" t="str">
        <f t="shared" si="531"/>
        <v>No</v>
      </c>
      <c r="H617" s="18" t="str">
        <f t="shared" si="532"/>
        <v>No</v>
      </c>
      <c r="I617" s="18" t="str">
        <f t="shared" si="533"/>
        <v>Yes</v>
      </c>
      <c r="J617" s="18" t="str">
        <f t="shared" si="534"/>
        <v>Yes</v>
      </c>
      <c r="K617" s="21">
        <v>615</v>
      </c>
      <c r="L617" s="5" t="s">
        <v>1471</v>
      </c>
      <c r="M617" s="5" t="s">
        <v>1472</v>
      </c>
      <c r="N617" s="5" t="s">
        <v>2307</v>
      </c>
      <c r="O617" s="5" t="s">
        <v>152</v>
      </c>
      <c r="P617" s="5" t="s">
        <v>2649</v>
      </c>
      <c r="Q617" s="34" t="s">
        <v>7659</v>
      </c>
      <c r="R617" s="21">
        <v>1</v>
      </c>
      <c r="S617" s="35"/>
      <c r="T617" s="35"/>
      <c r="U617" s="35"/>
      <c r="V617" s="35"/>
      <c r="W617" s="35"/>
      <c r="X617" s="35"/>
      <c r="Y617" s="35"/>
      <c r="Z617" s="35"/>
      <c r="AA617" s="5" t="s">
        <v>2310</v>
      </c>
      <c r="AB617" s="5" t="s">
        <v>2386</v>
      </c>
      <c r="AC617" s="34" t="s">
        <v>2387</v>
      </c>
      <c r="AD617" s="21">
        <v>1</v>
      </c>
    </row>
    <row r="618" spans="1:30" x14ac:dyDescent="0.3">
      <c r="A618" s="18" t="str">
        <f t="shared" ref="A618:B618" si="640">IF(AND(ISNUMBER(SEARCH("Yes",C618)),ISNUMBER(SEARCH("Yes",E618)),ISNUMBER(SEARCH("Yes",G618)),ISNUMBER(SEARCH("Yes",I618))),"Yes","No")</f>
        <v>No</v>
      </c>
      <c r="B618" s="18" t="str">
        <f t="shared" si="640"/>
        <v>No</v>
      </c>
      <c r="C618" s="15" t="str">
        <f t="shared" si="527"/>
        <v>No</v>
      </c>
      <c r="D618" s="18" t="str">
        <f t="shared" si="528"/>
        <v>No</v>
      </c>
      <c r="E618" s="18" t="str">
        <f t="shared" si="529"/>
        <v>No</v>
      </c>
      <c r="F618" s="18" t="str">
        <f t="shared" si="530"/>
        <v>No</v>
      </c>
      <c r="G618" s="18" t="str">
        <f t="shared" si="531"/>
        <v>No</v>
      </c>
      <c r="H618" s="18" t="str">
        <f t="shared" si="532"/>
        <v>No</v>
      </c>
      <c r="I618" s="18" t="str">
        <f t="shared" si="533"/>
        <v>Yes</v>
      </c>
      <c r="J618" s="18" t="str">
        <f t="shared" si="534"/>
        <v>Yes</v>
      </c>
      <c r="K618" s="21">
        <v>616</v>
      </c>
      <c r="L618" s="5" t="s">
        <v>1473</v>
      </c>
      <c r="M618" s="5" t="s">
        <v>1474</v>
      </c>
      <c r="N618" s="5" t="s">
        <v>2307</v>
      </c>
      <c r="O618" s="5" t="s">
        <v>152</v>
      </c>
      <c r="P618" s="5" t="s">
        <v>7660</v>
      </c>
      <c r="Q618" s="34" t="s">
        <v>7661</v>
      </c>
      <c r="R618" s="21">
        <v>1</v>
      </c>
      <c r="S618" s="35"/>
      <c r="T618" s="35"/>
      <c r="U618" s="35"/>
      <c r="V618" s="35"/>
      <c r="W618" s="35"/>
      <c r="X618" s="35"/>
      <c r="Y618" s="35"/>
      <c r="Z618" s="35"/>
      <c r="AA618" s="5" t="s">
        <v>24</v>
      </c>
      <c r="AB618" s="5" t="s">
        <v>7662</v>
      </c>
      <c r="AC618" s="34" t="s">
        <v>7663</v>
      </c>
      <c r="AD618" s="21">
        <v>1</v>
      </c>
    </row>
    <row r="619" spans="1:30" x14ac:dyDescent="0.3">
      <c r="A619" s="18" t="str">
        <f t="shared" ref="A619:B619" si="641">IF(AND(ISNUMBER(SEARCH("Yes",C619)),ISNUMBER(SEARCH("Yes",E619)),ISNUMBER(SEARCH("Yes",G619)),ISNUMBER(SEARCH("Yes",I619))),"Yes","No")</f>
        <v>No</v>
      </c>
      <c r="B619" s="18" t="str">
        <f t="shared" si="641"/>
        <v>No</v>
      </c>
      <c r="C619" s="15" t="str">
        <f t="shared" si="527"/>
        <v>No</v>
      </c>
      <c r="D619" s="18" t="str">
        <f t="shared" si="528"/>
        <v>No</v>
      </c>
      <c r="E619" s="18" t="str">
        <f t="shared" si="529"/>
        <v>No</v>
      </c>
      <c r="F619" s="18" t="str">
        <f t="shared" si="530"/>
        <v>No</v>
      </c>
      <c r="G619" s="18" t="str">
        <f t="shared" si="531"/>
        <v>No</v>
      </c>
      <c r="H619" s="18" t="str">
        <f t="shared" si="532"/>
        <v>No</v>
      </c>
      <c r="I619" s="18" t="str">
        <f t="shared" si="533"/>
        <v>Yes</v>
      </c>
      <c r="J619" s="18" t="str">
        <f t="shared" si="534"/>
        <v>Yes</v>
      </c>
      <c r="K619" s="21">
        <v>617</v>
      </c>
      <c r="L619" s="5" t="s">
        <v>1475</v>
      </c>
      <c r="M619" s="5" t="s">
        <v>1476</v>
      </c>
      <c r="N619" s="5" t="s">
        <v>2307</v>
      </c>
      <c r="O619" s="5" t="s">
        <v>152</v>
      </c>
      <c r="P619" s="5" t="s">
        <v>2431</v>
      </c>
      <c r="Q619" s="34" t="s">
        <v>7664</v>
      </c>
      <c r="R619" s="21">
        <v>1</v>
      </c>
      <c r="S619" s="35"/>
      <c r="T619" s="35"/>
      <c r="U619" s="35"/>
      <c r="V619" s="35"/>
      <c r="W619" s="35"/>
      <c r="X619" s="35"/>
      <c r="Y619" s="35"/>
      <c r="Z619" s="35"/>
      <c r="AA619" s="5" t="s">
        <v>24</v>
      </c>
      <c r="AB619" s="5" t="s">
        <v>7665</v>
      </c>
      <c r="AC619" s="34" t="s">
        <v>7666</v>
      </c>
      <c r="AD619" s="21">
        <v>1</v>
      </c>
    </row>
    <row r="620" spans="1:30" x14ac:dyDescent="0.3">
      <c r="A620" s="18" t="str">
        <f t="shared" ref="A620:B620" si="642">IF(AND(ISNUMBER(SEARCH("Yes",C620)),ISNUMBER(SEARCH("Yes",E620)),ISNUMBER(SEARCH("Yes",G620)),ISNUMBER(SEARCH("Yes",I620))),"Yes","No")</f>
        <v>No</v>
      </c>
      <c r="B620" s="18" t="str">
        <f t="shared" si="642"/>
        <v>No</v>
      </c>
      <c r="C620" s="15" t="str">
        <f t="shared" si="527"/>
        <v>No</v>
      </c>
      <c r="D620" s="18" t="str">
        <f t="shared" si="528"/>
        <v>No</v>
      </c>
      <c r="E620" s="18" t="str">
        <f t="shared" si="529"/>
        <v>No</v>
      </c>
      <c r="F620" s="18" t="str">
        <f t="shared" si="530"/>
        <v>No</v>
      </c>
      <c r="G620" s="18" t="str">
        <f t="shared" si="531"/>
        <v>No</v>
      </c>
      <c r="H620" s="18" t="str">
        <f t="shared" si="532"/>
        <v>No</v>
      </c>
      <c r="I620" s="18" t="str">
        <f t="shared" si="533"/>
        <v>Yes</v>
      </c>
      <c r="J620" s="18" t="str">
        <f t="shared" si="534"/>
        <v>Yes</v>
      </c>
      <c r="K620" s="21">
        <v>618</v>
      </c>
      <c r="L620" s="5" t="s">
        <v>1477</v>
      </c>
      <c r="M620" s="5" t="s">
        <v>1478</v>
      </c>
      <c r="N620" s="5" t="s">
        <v>2307</v>
      </c>
      <c r="O620" s="5" t="s">
        <v>152</v>
      </c>
      <c r="P620" s="5" t="s">
        <v>4551</v>
      </c>
      <c r="Q620" s="34" t="s">
        <v>4552</v>
      </c>
      <c r="R620" s="21">
        <v>1</v>
      </c>
      <c r="S620" s="35"/>
      <c r="T620" s="35"/>
      <c r="U620" s="35"/>
      <c r="V620" s="35"/>
      <c r="W620" s="35"/>
      <c r="X620" s="35"/>
      <c r="Y620" s="35"/>
      <c r="Z620" s="35"/>
      <c r="AA620" s="5" t="s">
        <v>2310</v>
      </c>
      <c r="AB620" s="5" t="s">
        <v>4553</v>
      </c>
      <c r="AC620" s="34" t="s">
        <v>4554</v>
      </c>
      <c r="AD620" s="21">
        <v>1</v>
      </c>
    </row>
    <row r="621" spans="1:30" x14ac:dyDescent="0.3">
      <c r="A621" s="18" t="str">
        <f t="shared" ref="A621:B621" si="643">IF(AND(ISNUMBER(SEARCH("Yes",C621)),ISNUMBER(SEARCH("Yes",E621)),ISNUMBER(SEARCH("Yes",G621)),ISNUMBER(SEARCH("Yes",I621))),"Yes","No")</f>
        <v>No</v>
      </c>
      <c r="B621" s="18" t="str">
        <f t="shared" si="643"/>
        <v>No</v>
      </c>
      <c r="C621" s="15" t="str">
        <f t="shared" si="527"/>
        <v>No</v>
      </c>
      <c r="D621" s="18" t="str">
        <f t="shared" si="528"/>
        <v>No</v>
      </c>
      <c r="E621" s="18" t="str">
        <f t="shared" si="529"/>
        <v>Yes</v>
      </c>
      <c r="F621" s="18" t="str">
        <f t="shared" si="530"/>
        <v>Yes</v>
      </c>
      <c r="G621" s="18" t="str">
        <f t="shared" si="531"/>
        <v>Yes</v>
      </c>
      <c r="H621" s="18" t="str">
        <f t="shared" si="532"/>
        <v>Yes</v>
      </c>
      <c r="I621" s="18" t="str">
        <f t="shared" si="533"/>
        <v>Yes</v>
      </c>
      <c r="J621" s="18" t="str">
        <f t="shared" si="534"/>
        <v>Yes</v>
      </c>
      <c r="K621" s="21">
        <v>619</v>
      </c>
      <c r="L621" s="5" t="s">
        <v>115</v>
      </c>
      <c r="M621" s="5" t="s">
        <v>312</v>
      </c>
      <c r="N621" s="5" t="s">
        <v>2307</v>
      </c>
      <c r="O621" s="5" t="s">
        <v>152</v>
      </c>
      <c r="P621" s="5" t="s">
        <v>7667</v>
      </c>
      <c r="Q621" s="34" t="s">
        <v>7668</v>
      </c>
      <c r="R621" s="21">
        <v>1</v>
      </c>
      <c r="S621" s="5" t="s">
        <v>24</v>
      </c>
      <c r="T621" s="5" t="s">
        <v>7669</v>
      </c>
      <c r="U621" s="34" t="s">
        <v>4558</v>
      </c>
      <c r="V621" s="21">
        <v>1</v>
      </c>
      <c r="W621" s="5" t="s">
        <v>24</v>
      </c>
      <c r="X621" s="5" t="s">
        <v>7670</v>
      </c>
      <c r="Y621" s="34" t="s">
        <v>7671</v>
      </c>
      <c r="Z621" s="21">
        <v>1</v>
      </c>
      <c r="AA621" s="5" t="s">
        <v>2310</v>
      </c>
      <c r="AB621" s="5" t="s">
        <v>7672</v>
      </c>
      <c r="AC621" s="34" t="s">
        <v>7673</v>
      </c>
      <c r="AD621" s="21">
        <v>1</v>
      </c>
    </row>
    <row r="622" spans="1:30" x14ac:dyDescent="0.3">
      <c r="A622" s="18" t="str">
        <f t="shared" ref="A622:B622" si="644">IF(AND(ISNUMBER(SEARCH("Yes",C622)),ISNUMBER(SEARCH("Yes",E622)),ISNUMBER(SEARCH("Yes",G622)),ISNUMBER(SEARCH("Yes",I622))),"Yes","No")</f>
        <v>No</v>
      </c>
      <c r="B622" s="18" t="str">
        <f t="shared" si="644"/>
        <v>No</v>
      </c>
      <c r="C622" s="15" t="str">
        <f t="shared" si="527"/>
        <v>No</v>
      </c>
      <c r="D622" s="18" t="str">
        <f t="shared" si="528"/>
        <v>No</v>
      </c>
      <c r="E622" s="18" t="str">
        <f t="shared" si="529"/>
        <v>No</v>
      </c>
      <c r="F622" s="18" t="str">
        <f t="shared" si="530"/>
        <v>No</v>
      </c>
      <c r="G622" s="18" t="str">
        <f t="shared" si="531"/>
        <v>No</v>
      </c>
      <c r="H622" s="18" t="str">
        <f t="shared" si="532"/>
        <v>No</v>
      </c>
      <c r="I622" s="18" t="str">
        <f t="shared" si="533"/>
        <v>Yes</v>
      </c>
      <c r="J622" s="18" t="str">
        <f t="shared" si="534"/>
        <v>Yes</v>
      </c>
      <c r="K622" s="21">
        <v>620</v>
      </c>
      <c r="L622" s="5" t="s">
        <v>1479</v>
      </c>
      <c r="M622" s="5" t="s">
        <v>1480</v>
      </c>
      <c r="N622" s="5" t="s">
        <v>2307</v>
      </c>
      <c r="O622" s="5" t="s">
        <v>152</v>
      </c>
      <c r="P622" s="5" t="s">
        <v>3804</v>
      </c>
      <c r="Q622" s="34" t="s">
        <v>2999</v>
      </c>
      <c r="R622" s="21">
        <v>1</v>
      </c>
      <c r="S622" s="35"/>
      <c r="T622" s="35"/>
      <c r="U622" s="35"/>
      <c r="V622" s="35"/>
      <c r="W622" s="35"/>
      <c r="X622" s="35"/>
      <c r="Y622" s="35"/>
      <c r="Z622" s="35"/>
      <c r="AA622" s="5" t="s">
        <v>2310</v>
      </c>
      <c r="AB622" s="5" t="s">
        <v>2335</v>
      </c>
      <c r="AC622" s="34" t="s">
        <v>7674</v>
      </c>
      <c r="AD622" s="21">
        <v>1</v>
      </c>
    </row>
    <row r="623" spans="1:30" x14ac:dyDescent="0.3">
      <c r="A623" s="18" t="str">
        <f t="shared" ref="A623:B623" si="645">IF(AND(ISNUMBER(SEARCH("Yes",C623)),ISNUMBER(SEARCH("Yes",E623)),ISNUMBER(SEARCH("Yes",G623)),ISNUMBER(SEARCH("Yes",I623))),"Yes","No")</f>
        <v>No</v>
      </c>
      <c r="B623" s="18" t="str">
        <f t="shared" si="645"/>
        <v>No</v>
      </c>
      <c r="C623" s="15" t="str">
        <f t="shared" si="527"/>
        <v>No</v>
      </c>
      <c r="D623" s="18" t="str">
        <f t="shared" si="528"/>
        <v>No</v>
      </c>
      <c r="E623" s="18" t="str">
        <f t="shared" si="529"/>
        <v>No</v>
      </c>
      <c r="F623" s="18" t="str">
        <f t="shared" si="530"/>
        <v>No</v>
      </c>
      <c r="G623" s="18" t="str">
        <f t="shared" si="531"/>
        <v>No</v>
      </c>
      <c r="H623" s="18" t="str">
        <f t="shared" si="532"/>
        <v>No</v>
      </c>
      <c r="I623" s="18" t="str">
        <f t="shared" si="533"/>
        <v>Yes</v>
      </c>
      <c r="J623" s="18" t="str">
        <f t="shared" si="534"/>
        <v>Yes</v>
      </c>
      <c r="K623" s="21">
        <v>621</v>
      </c>
      <c r="L623" s="5" t="s">
        <v>1481</v>
      </c>
      <c r="M623" s="5" t="s">
        <v>1482</v>
      </c>
      <c r="N623" s="5" t="s">
        <v>2307</v>
      </c>
      <c r="O623" s="5" t="s">
        <v>152</v>
      </c>
      <c r="P623" s="5" t="s">
        <v>7675</v>
      </c>
      <c r="Q623" s="34" t="s">
        <v>7676</v>
      </c>
      <c r="R623" s="21">
        <v>1</v>
      </c>
      <c r="S623" s="35"/>
      <c r="T623" s="35"/>
      <c r="U623" s="35"/>
      <c r="V623" s="35"/>
      <c r="W623" s="35"/>
      <c r="X623" s="35"/>
      <c r="Y623" s="35"/>
      <c r="Z623" s="35"/>
      <c r="AA623" s="5" t="s">
        <v>2310</v>
      </c>
      <c r="AB623" s="5" t="s">
        <v>4658</v>
      </c>
      <c r="AC623" s="34" t="s">
        <v>7677</v>
      </c>
      <c r="AD623" s="21">
        <v>1</v>
      </c>
    </row>
    <row r="624" spans="1:30" x14ac:dyDescent="0.3">
      <c r="A624" s="18" t="str">
        <f t="shared" ref="A624:B624" si="646">IF(AND(ISNUMBER(SEARCH("Yes",C624)),ISNUMBER(SEARCH("Yes",E624)),ISNUMBER(SEARCH("Yes",G624)),ISNUMBER(SEARCH("Yes",I624))),"Yes","No")</f>
        <v>No</v>
      </c>
      <c r="B624" s="18" t="str">
        <f t="shared" si="646"/>
        <v>No</v>
      </c>
      <c r="C624" s="15" t="str">
        <f t="shared" si="527"/>
        <v>No</v>
      </c>
      <c r="D624" s="18" t="str">
        <f t="shared" si="528"/>
        <v>No</v>
      </c>
      <c r="E624" s="18" t="str">
        <f t="shared" si="529"/>
        <v>No</v>
      </c>
      <c r="F624" s="18" t="str">
        <f t="shared" si="530"/>
        <v>No</v>
      </c>
      <c r="G624" s="18" t="str">
        <f t="shared" si="531"/>
        <v>No</v>
      </c>
      <c r="H624" s="18" t="str">
        <f t="shared" si="532"/>
        <v>No</v>
      </c>
      <c r="I624" s="18" t="str">
        <f t="shared" si="533"/>
        <v>Yes</v>
      </c>
      <c r="J624" s="18" t="str">
        <f t="shared" si="534"/>
        <v>Yes</v>
      </c>
      <c r="K624" s="21">
        <v>622</v>
      </c>
      <c r="L624" s="5" t="s">
        <v>1483</v>
      </c>
      <c r="M624" s="5" t="s">
        <v>1484</v>
      </c>
      <c r="N624" s="5" t="s">
        <v>2307</v>
      </c>
      <c r="O624" s="5" t="s">
        <v>152</v>
      </c>
      <c r="P624" s="5" t="s">
        <v>7678</v>
      </c>
      <c r="Q624" s="34" t="s">
        <v>7679</v>
      </c>
      <c r="R624" s="21">
        <v>1</v>
      </c>
      <c r="S624" s="35"/>
      <c r="T624" s="35"/>
      <c r="U624" s="35"/>
      <c r="V624" s="35"/>
      <c r="W624" s="35"/>
      <c r="X624" s="35"/>
      <c r="Y624" s="35"/>
      <c r="Z624" s="35"/>
      <c r="AA624" s="5" t="s">
        <v>24</v>
      </c>
      <c r="AB624" s="5" t="s">
        <v>7680</v>
      </c>
      <c r="AC624" s="34" t="s">
        <v>4172</v>
      </c>
      <c r="AD624" s="21">
        <v>1</v>
      </c>
    </row>
    <row r="625" spans="1:30" x14ac:dyDescent="0.3">
      <c r="A625" s="18" t="str">
        <f t="shared" ref="A625:B625" si="647">IF(AND(ISNUMBER(SEARCH("Yes",C625)),ISNUMBER(SEARCH("Yes",E625)),ISNUMBER(SEARCH("Yes",G625)),ISNUMBER(SEARCH("Yes",I625))),"Yes","No")</f>
        <v>No</v>
      </c>
      <c r="B625" s="18" t="str">
        <f t="shared" si="647"/>
        <v>No</v>
      </c>
      <c r="C625" s="15" t="str">
        <f t="shared" si="527"/>
        <v>No</v>
      </c>
      <c r="D625" s="18" t="str">
        <f t="shared" si="528"/>
        <v>No</v>
      </c>
      <c r="E625" s="18" t="str">
        <f t="shared" si="529"/>
        <v>No</v>
      </c>
      <c r="F625" s="18" t="str">
        <f t="shared" si="530"/>
        <v>No</v>
      </c>
      <c r="G625" s="18" t="str">
        <f t="shared" si="531"/>
        <v>No</v>
      </c>
      <c r="H625" s="18" t="str">
        <f t="shared" si="532"/>
        <v>No</v>
      </c>
      <c r="I625" s="18" t="str">
        <f t="shared" si="533"/>
        <v>Yes</v>
      </c>
      <c r="J625" s="18" t="str">
        <f t="shared" si="534"/>
        <v>Yes</v>
      </c>
      <c r="K625" s="21">
        <v>623</v>
      </c>
      <c r="L625" s="5" t="s">
        <v>1485</v>
      </c>
      <c r="M625" s="5" t="s">
        <v>1486</v>
      </c>
      <c r="N625" s="5" t="s">
        <v>2307</v>
      </c>
      <c r="O625" s="5" t="s">
        <v>152</v>
      </c>
      <c r="P625" s="5" t="s">
        <v>2333</v>
      </c>
      <c r="Q625" s="34" t="s">
        <v>7681</v>
      </c>
      <c r="R625" s="21">
        <v>1</v>
      </c>
      <c r="S625" s="35"/>
      <c r="T625" s="35"/>
      <c r="U625" s="35"/>
      <c r="V625" s="35"/>
      <c r="W625" s="35"/>
      <c r="X625" s="35"/>
      <c r="Y625" s="35"/>
      <c r="Z625" s="35"/>
      <c r="AA625" s="5" t="s">
        <v>2310</v>
      </c>
      <c r="AB625" s="5" t="s">
        <v>4573</v>
      </c>
      <c r="AC625" s="34" t="s">
        <v>4574</v>
      </c>
      <c r="AD625" s="21">
        <v>1</v>
      </c>
    </row>
    <row r="626" spans="1:30" x14ac:dyDescent="0.3">
      <c r="A626" s="18" t="str">
        <f t="shared" ref="A626:B626" si="648">IF(AND(ISNUMBER(SEARCH("Yes",C626)),ISNUMBER(SEARCH("Yes",E626)),ISNUMBER(SEARCH("Yes",G626)),ISNUMBER(SEARCH("Yes",I626))),"Yes","No")</f>
        <v>No</v>
      </c>
      <c r="B626" s="18" t="str">
        <f t="shared" si="648"/>
        <v>No</v>
      </c>
      <c r="C626" s="15" t="str">
        <f t="shared" si="527"/>
        <v>No</v>
      </c>
      <c r="D626" s="18" t="str">
        <f t="shared" si="528"/>
        <v>No</v>
      </c>
      <c r="E626" s="18" t="str">
        <f t="shared" si="529"/>
        <v>No</v>
      </c>
      <c r="F626" s="18" t="str">
        <f t="shared" si="530"/>
        <v>No</v>
      </c>
      <c r="G626" s="18" t="str">
        <f t="shared" si="531"/>
        <v>No</v>
      </c>
      <c r="H626" s="18" t="str">
        <f t="shared" si="532"/>
        <v>No</v>
      </c>
      <c r="I626" s="18" t="str">
        <f t="shared" si="533"/>
        <v>Yes</v>
      </c>
      <c r="J626" s="18" t="str">
        <f t="shared" si="534"/>
        <v>Yes</v>
      </c>
      <c r="K626" s="21">
        <v>624</v>
      </c>
      <c r="L626" s="5" t="s">
        <v>1487</v>
      </c>
      <c r="M626" s="5" t="s">
        <v>1488</v>
      </c>
      <c r="N626" s="5" t="s">
        <v>2307</v>
      </c>
      <c r="O626" s="5" t="s">
        <v>152</v>
      </c>
      <c r="P626" s="5" t="s">
        <v>2317</v>
      </c>
      <c r="Q626" s="34" t="s">
        <v>4575</v>
      </c>
      <c r="R626" s="21">
        <v>1</v>
      </c>
      <c r="S626" s="35"/>
      <c r="T626" s="35"/>
      <c r="U626" s="35"/>
      <c r="V626" s="35"/>
      <c r="W626" s="35"/>
      <c r="X626" s="35"/>
      <c r="Y626" s="35"/>
      <c r="Z626" s="35"/>
      <c r="AA626" s="5" t="s">
        <v>2310</v>
      </c>
      <c r="AB626" s="5" t="s">
        <v>4020</v>
      </c>
      <c r="AC626" s="34" t="s">
        <v>2476</v>
      </c>
      <c r="AD626" s="21">
        <v>1</v>
      </c>
    </row>
    <row r="627" spans="1:30" x14ac:dyDescent="0.3">
      <c r="A627" s="18" t="str">
        <f t="shared" ref="A627:B627" si="649">IF(AND(ISNUMBER(SEARCH("Yes",C627)),ISNUMBER(SEARCH("Yes",E627)),ISNUMBER(SEARCH("Yes",G627)),ISNUMBER(SEARCH("Yes",I627))),"Yes","No")</f>
        <v>Yes</v>
      </c>
      <c r="B627" s="18" t="str">
        <f t="shared" si="649"/>
        <v>Yes</v>
      </c>
      <c r="C627" s="15" t="str">
        <f t="shared" si="527"/>
        <v>Yes</v>
      </c>
      <c r="D627" s="18" t="str">
        <f t="shared" si="528"/>
        <v>Yes</v>
      </c>
      <c r="E627" s="18" t="str">
        <f t="shared" si="529"/>
        <v>Yes</v>
      </c>
      <c r="F627" s="18" t="str">
        <f t="shared" si="530"/>
        <v>Yes</v>
      </c>
      <c r="G627" s="18" t="str">
        <f t="shared" si="531"/>
        <v>Yes</v>
      </c>
      <c r="H627" s="18" t="str">
        <f t="shared" si="532"/>
        <v>Yes</v>
      </c>
      <c r="I627" s="18" t="str">
        <f t="shared" si="533"/>
        <v>Yes</v>
      </c>
      <c r="J627" s="18" t="str">
        <f t="shared" si="534"/>
        <v>Yes</v>
      </c>
      <c r="K627" s="21">
        <v>625</v>
      </c>
      <c r="L627" s="5" t="s">
        <v>149</v>
      </c>
      <c r="M627" s="5" t="s">
        <v>308</v>
      </c>
      <c r="N627" s="5" t="s">
        <v>2307</v>
      </c>
      <c r="O627" s="5" t="s">
        <v>2310</v>
      </c>
      <c r="P627" s="5" t="s">
        <v>7682</v>
      </c>
      <c r="Q627" s="34" t="s">
        <v>7683</v>
      </c>
      <c r="R627" s="21">
        <v>1</v>
      </c>
      <c r="S627" s="5" t="s">
        <v>24</v>
      </c>
      <c r="T627" s="5" t="s">
        <v>4578</v>
      </c>
      <c r="U627" s="34" t="s">
        <v>4579</v>
      </c>
      <c r="V627" s="21">
        <v>1</v>
      </c>
      <c r="W627" s="5" t="s">
        <v>2310</v>
      </c>
      <c r="X627" s="5" t="s">
        <v>4580</v>
      </c>
      <c r="Y627" s="34" t="s">
        <v>4581</v>
      </c>
      <c r="Z627" s="21">
        <v>1</v>
      </c>
      <c r="AA627" s="5" t="s">
        <v>24</v>
      </c>
      <c r="AB627" s="5" t="s">
        <v>7684</v>
      </c>
      <c r="AC627" s="34" t="s">
        <v>7685</v>
      </c>
      <c r="AD627" s="21">
        <v>1</v>
      </c>
    </row>
    <row r="628" spans="1:30" x14ac:dyDescent="0.3">
      <c r="A628" s="18" t="str">
        <f t="shared" ref="A628:B628" si="650">IF(AND(ISNUMBER(SEARCH("Yes",C628)),ISNUMBER(SEARCH("Yes",E628)),ISNUMBER(SEARCH("Yes",G628)),ISNUMBER(SEARCH("Yes",I628))),"Yes","No")</f>
        <v>No</v>
      </c>
      <c r="B628" s="18" t="str">
        <f t="shared" si="650"/>
        <v>No</v>
      </c>
      <c r="C628" s="15" t="str">
        <f t="shared" si="527"/>
        <v>No</v>
      </c>
      <c r="D628" s="18" t="str">
        <f t="shared" si="528"/>
        <v>No</v>
      </c>
      <c r="E628" s="18" t="str">
        <f t="shared" si="529"/>
        <v>No</v>
      </c>
      <c r="F628" s="18" t="str">
        <f t="shared" si="530"/>
        <v>No</v>
      </c>
      <c r="G628" s="18" t="str">
        <f t="shared" si="531"/>
        <v>No</v>
      </c>
      <c r="H628" s="18" t="str">
        <f t="shared" si="532"/>
        <v>No</v>
      </c>
      <c r="I628" s="18" t="str">
        <f t="shared" si="533"/>
        <v>Yes</v>
      </c>
      <c r="J628" s="18" t="str">
        <f t="shared" si="534"/>
        <v>Yes</v>
      </c>
      <c r="K628" s="21">
        <v>626</v>
      </c>
      <c r="L628" s="5" t="s">
        <v>1489</v>
      </c>
      <c r="M628" s="5" t="s">
        <v>1490</v>
      </c>
      <c r="N628" s="5" t="s">
        <v>2307</v>
      </c>
      <c r="O628" s="5" t="s">
        <v>152</v>
      </c>
      <c r="P628" s="5" t="s">
        <v>2667</v>
      </c>
      <c r="Q628" s="34" t="s">
        <v>4584</v>
      </c>
      <c r="R628" s="21">
        <v>1</v>
      </c>
      <c r="S628" s="35"/>
      <c r="T628" s="35"/>
      <c r="U628" s="35"/>
      <c r="V628" s="35"/>
      <c r="W628" s="35"/>
      <c r="X628" s="35"/>
      <c r="Y628" s="35"/>
      <c r="Z628" s="35"/>
      <c r="AA628" s="5" t="s">
        <v>2310</v>
      </c>
      <c r="AB628" s="5" t="s">
        <v>7686</v>
      </c>
      <c r="AC628" s="34" t="s">
        <v>7687</v>
      </c>
      <c r="AD628" s="21">
        <v>1</v>
      </c>
    </row>
    <row r="629" spans="1:30" x14ac:dyDescent="0.3">
      <c r="A629" s="18" t="str">
        <f t="shared" ref="A629:B629" si="651">IF(AND(ISNUMBER(SEARCH("Yes",C629)),ISNUMBER(SEARCH("Yes",E629)),ISNUMBER(SEARCH("Yes",G629)),ISNUMBER(SEARCH("Yes",I629))),"Yes","No")</f>
        <v>Yes</v>
      </c>
      <c r="B629" s="18" t="str">
        <f t="shared" si="651"/>
        <v>Yes</v>
      </c>
      <c r="C629" s="15" t="str">
        <f t="shared" si="527"/>
        <v>Yes</v>
      </c>
      <c r="D629" s="18" t="str">
        <f t="shared" si="528"/>
        <v>Yes</v>
      </c>
      <c r="E629" s="18" t="str">
        <f t="shared" si="529"/>
        <v>Yes</v>
      </c>
      <c r="F629" s="18" t="str">
        <f t="shared" si="530"/>
        <v>Yes</v>
      </c>
      <c r="G629" s="18" t="str">
        <f t="shared" si="531"/>
        <v>Yes</v>
      </c>
      <c r="H629" s="18" t="str">
        <f t="shared" si="532"/>
        <v>Yes</v>
      </c>
      <c r="I629" s="18" t="str">
        <f t="shared" si="533"/>
        <v>Yes</v>
      </c>
      <c r="J629" s="18" t="str">
        <f t="shared" si="534"/>
        <v>Yes</v>
      </c>
      <c r="K629" s="21">
        <v>627</v>
      </c>
      <c r="L629" s="5" t="s">
        <v>187</v>
      </c>
      <c r="M629" s="5" t="s">
        <v>188</v>
      </c>
      <c r="N629" s="5" t="s">
        <v>2307</v>
      </c>
      <c r="O629" s="5" t="s">
        <v>2310</v>
      </c>
      <c r="P629" s="5" t="s">
        <v>7688</v>
      </c>
      <c r="Q629" s="34" t="s">
        <v>7689</v>
      </c>
      <c r="R629" s="21">
        <v>1</v>
      </c>
      <c r="S629" s="5" t="s">
        <v>24</v>
      </c>
      <c r="T629" s="5" t="s">
        <v>4589</v>
      </c>
      <c r="U629" s="34" t="s">
        <v>4590</v>
      </c>
      <c r="V629" s="21">
        <v>1</v>
      </c>
      <c r="W629" s="5" t="s">
        <v>24</v>
      </c>
      <c r="X629" s="5" t="s">
        <v>7690</v>
      </c>
      <c r="Y629" s="34" t="s">
        <v>7691</v>
      </c>
      <c r="Z629" s="21">
        <v>1</v>
      </c>
      <c r="AA629" s="5" t="s">
        <v>2310</v>
      </c>
      <c r="AB629" s="5" t="s">
        <v>3007</v>
      </c>
      <c r="AC629" s="34" t="s">
        <v>5121</v>
      </c>
      <c r="AD629" s="21">
        <v>1</v>
      </c>
    </row>
    <row r="630" spans="1:30" x14ac:dyDescent="0.3">
      <c r="A630" s="18" t="str">
        <f t="shared" ref="A630:B630" si="652">IF(AND(ISNUMBER(SEARCH("Yes",C630)),ISNUMBER(SEARCH("Yes",E630)),ISNUMBER(SEARCH("Yes",G630)),ISNUMBER(SEARCH("Yes",I630))),"Yes","No")</f>
        <v>No</v>
      </c>
      <c r="B630" s="18" t="str">
        <f t="shared" si="652"/>
        <v>No</v>
      </c>
      <c r="C630" s="15" t="str">
        <f t="shared" si="527"/>
        <v>No</v>
      </c>
      <c r="D630" s="18" t="str">
        <f t="shared" si="528"/>
        <v>No</v>
      </c>
      <c r="E630" s="18" t="str">
        <f t="shared" si="529"/>
        <v>No</v>
      </c>
      <c r="F630" s="18" t="str">
        <f t="shared" si="530"/>
        <v>No</v>
      </c>
      <c r="G630" s="18" t="str">
        <f t="shared" si="531"/>
        <v>No</v>
      </c>
      <c r="H630" s="18" t="str">
        <f t="shared" si="532"/>
        <v>No</v>
      </c>
      <c r="I630" s="18" t="str">
        <f t="shared" si="533"/>
        <v>Yes</v>
      </c>
      <c r="J630" s="18" t="str">
        <f t="shared" si="534"/>
        <v>Yes</v>
      </c>
      <c r="K630" s="21">
        <v>628</v>
      </c>
      <c r="L630" s="5" t="s">
        <v>1491</v>
      </c>
      <c r="M630" s="5" t="s">
        <v>1492</v>
      </c>
      <c r="N630" s="5" t="s">
        <v>2307</v>
      </c>
      <c r="O630" s="5" t="s">
        <v>152</v>
      </c>
      <c r="P630" s="5" t="s">
        <v>3166</v>
      </c>
      <c r="Q630" s="34" t="s">
        <v>7692</v>
      </c>
      <c r="R630" s="21">
        <v>1</v>
      </c>
      <c r="S630" s="35"/>
      <c r="T630" s="35"/>
      <c r="U630" s="35"/>
      <c r="V630" s="35"/>
      <c r="W630" s="35"/>
      <c r="X630" s="35"/>
      <c r="Y630" s="35"/>
      <c r="Z630" s="35"/>
      <c r="AA630" s="5" t="s">
        <v>2310</v>
      </c>
      <c r="AB630" s="5" t="s">
        <v>2595</v>
      </c>
      <c r="AC630" s="34" t="s">
        <v>4131</v>
      </c>
      <c r="AD630" s="21">
        <v>1</v>
      </c>
    </row>
    <row r="631" spans="1:30" x14ac:dyDescent="0.3">
      <c r="A631" s="18" t="str">
        <f t="shared" ref="A631:B631" si="653">IF(AND(ISNUMBER(SEARCH("Yes",C631)),ISNUMBER(SEARCH("Yes",E631)),ISNUMBER(SEARCH("Yes",G631)),ISNUMBER(SEARCH("Yes",I631))),"Yes","No")</f>
        <v>No</v>
      </c>
      <c r="B631" s="18" t="str">
        <f t="shared" si="653"/>
        <v>No</v>
      </c>
      <c r="C631" s="15" t="str">
        <f t="shared" si="527"/>
        <v>No</v>
      </c>
      <c r="D631" s="18" t="str">
        <f t="shared" si="528"/>
        <v>No</v>
      </c>
      <c r="E631" s="18" t="str">
        <f t="shared" si="529"/>
        <v>No</v>
      </c>
      <c r="F631" s="18" t="str">
        <f t="shared" si="530"/>
        <v>No</v>
      </c>
      <c r="G631" s="18" t="str">
        <f t="shared" si="531"/>
        <v>No</v>
      </c>
      <c r="H631" s="18" t="str">
        <f t="shared" si="532"/>
        <v>No</v>
      </c>
      <c r="I631" s="18" t="str">
        <f t="shared" si="533"/>
        <v>Yes</v>
      </c>
      <c r="J631" s="18" t="str">
        <f t="shared" si="534"/>
        <v>Yes</v>
      </c>
      <c r="K631" s="21">
        <v>629</v>
      </c>
      <c r="L631" s="5" t="s">
        <v>1493</v>
      </c>
      <c r="M631" s="5" t="s">
        <v>1494</v>
      </c>
      <c r="N631" s="5" t="s">
        <v>2307</v>
      </c>
      <c r="O631" s="5" t="s">
        <v>152</v>
      </c>
      <c r="P631" s="5" t="s">
        <v>2333</v>
      </c>
      <c r="Q631" s="34" t="s">
        <v>7693</v>
      </c>
      <c r="R631" s="21">
        <v>1</v>
      </c>
      <c r="S631" s="35"/>
      <c r="T631" s="35"/>
      <c r="U631" s="35"/>
      <c r="V631" s="35"/>
      <c r="W631" s="35"/>
      <c r="X631" s="35"/>
      <c r="Y631" s="35"/>
      <c r="Z631" s="35"/>
      <c r="AA631" s="5" t="s">
        <v>24</v>
      </c>
      <c r="AB631" s="5" t="s">
        <v>4597</v>
      </c>
      <c r="AC631" s="34" t="s">
        <v>4598</v>
      </c>
      <c r="AD631" s="21">
        <v>1</v>
      </c>
    </row>
    <row r="632" spans="1:30" x14ac:dyDescent="0.3">
      <c r="A632" s="18" t="str">
        <f t="shared" ref="A632:B632" si="654">IF(AND(ISNUMBER(SEARCH("Yes",C632)),ISNUMBER(SEARCH("Yes",E632)),ISNUMBER(SEARCH("Yes",G632)),ISNUMBER(SEARCH("Yes",I632))),"Yes","No")</f>
        <v>No</v>
      </c>
      <c r="B632" s="18" t="str">
        <f t="shared" si="654"/>
        <v>No</v>
      </c>
      <c r="C632" s="15" t="str">
        <f t="shared" si="527"/>
        <v>No</v>
      </c>
      <c r="D632" s="18" t="str">
        <f t="shared" si="528"/>
        <v>No</v>
      </c>
      <c r="E632" s="18" t="str">
        <f t="shared" si="529"/>
        <v>No</v>
      </c>
      <c r="F632" s="18" t="str">
        <f t="shared" si="530"/>
        <v>No</v>
      </c>
      <c r="G632" s="18" t="str">
        <f t="shared" si="531"/>
        <v>No</v>
      </c>
      <c r="H632" s="18" t="str">
        <f t="shared" si="532"/>
        <v>No</v>
      </c>
      <c r="I632" s="18" t="str">
        <f t="shared" si="533"/>
        <v>Yes</v>
      </c>
      <c r="J632" s="18" t="str">
        <f t="shared" si="534"/>
        <v>No</v>
      </c>
      <c r="K632" s="21">
        <v>630</v>
      </c>
      <c r="L632" s="5" t="s">
        <v>1495</v>
      </c>
      <c r="M632" s="5" t="s">
        <v>1496</v>
      </c>
      <c r="N632" s="5" t="s">
        <v>2307</v>
      </c>
      <c r="O632" s="5" t="s">
        <v>152</v>
      </c>
      <c r="P632" s="5" t="s">
        <v>2427</v>
      </c>
      <c r="Q632" s="34" t="s">
        <v>7694</v>
      </c>
      <c r="R632" s="21">
        <v>1</v>
      </c>
      <c r="S632" s="35"/>
      <c r="T632" s="35"/>
      <c r="U632" s="35"/>
      <c r="V632" s="35"/>
      <c r="W632" s="35"/>
      <c r="X632" s="35"/>
      <c r="Y632" s="35"/>
      <c r="Z632" s="35"/>
      <c r="AA632" s="5" t="s">
        <v>152</v>
      </c>
      <c r="AB632" s="5" t="s">
        <v>7695</v>
      </c>
      <c r="AC632" s="34" t="s">
        <v>7696</v>
      </c>
      <c r="AD632" s="21">
        <v>1</v>
      </c>
    </row>
    <row r="633" spans="1:30" x14ac:dyDescent="0.3">
      <c r="A633" s="18" t="str">
        <f t="shared" ref="A633:B633" si="655">IF(AND(ISNUMBER(SEARCH("Yes",C633)),ISNUMBER(SEARCH("Yes",E633)),ISNUMBER(SEARCH("Yes",G633)),ISNUMBER(SEARCH("Yes",I633))),"Yes","No")</f>
        <v>No</v>
      </c>
      <c r="B633" s="18" t="str">
        <f t="shared" si="655"/>
        <v>No</v>
      </c>
      <c r="C633" s="15" t="str">
        <f t="shared" si="527"/>
        <v>No</v>
      </c>
      <c r="D633" s="18" t="str">
        <f t="shared" si="528"/>
        <v>No</v>
      </c>
      <c r="E633" s="18" t="str">
        <f t="shared" si="529"/>
        <v>No</v>
      </c>
      <c r="F633" s="18" t="str">
        <f t="shared" si="530"/>
        <v>No</v>
      </c>
      <c r="G633" s="18" t="str">
        <f t="shared" si="531"/>
        <v>No</v>
      </c>
      <c r="H633" s="18" t="str">
        <f t="shared" si="532"/>
        <v>No</v>
      </c>
      <c r="I633" s="18" t="str">
        <f t="shared" si="533"/>
        <v>Yes</v>
      </c>
      <c r="J633" s="18" t="str">
        <f t="shared" si="534"/>
        <v>Yes</v>
      </c>
      <c r="K633" s="21">
        <v>631</v>
      </c>
      <c r="L633" s="5" t="s">
        <v>1497</v>
      </c>
      <c r="M633" s="5" t="s">
        <v>4602</v>
      </c>
      <c r="N633" s="5" t="s">
        <v>2307</v>
      </c>
      <c r="O633" s="5" t="s">
        <v>152</v>
      </c>
      <c r="P633" s="5" t="s">
        <v>2804</v>
      </c>
      <c r="Q633" s="34" t="s">
        <v>7697</v>
      </c>
      <c r="R633" s="21">
        <v>1</v>
      </c>
      <c r="S633" s="35"/>
      <c r="T633" s="35"/>
      <c r="U633" s="35"/>
      <c r="V633" s="35"/>
      <c r="W633" s="35"/>
      <c r="X633" s="35"/>
      <c r="Y633" s="35"/>
      <c r="Z633" s="35"/>
      <c r="AA633" s="5" t="s">
        <v>24</v>
      </c>
      <c r="AB633" s="5" t="s">
        <v>5611</v>
      </c>
      <c r="AC633" s="34" t="s">
        <v>2776</v>
      </c>
      <c r="AD633" s="21">
        <v>1</v>
      </c>
    </row>
    <row r="634" spans="1:30" x14ac:dyDescent="0.3">
      <c r="A634" s="18" t="str">
        <f t="shared" ref="A634:B634" si="656">IF(AND(ISNUMBER(SEARCH("Yes",C634)),ISNUMBER(SEARCH("Yes",E634)),ISNUMBER(SEARCH("Yes",G634)),ISNUMBER(SEARCH("Yes",I634))),"Yes","No")</f>
        <v>No</v>
      </c>
      <c r="B634" s="18" t="str">
        <f t="shared" si="656"/>
        <v>No</v>
      </c>
      <c r="C634" s="15" t="str">
        <f t="shared" si="527"/>
        <v>Yes</v>
      </c>
      <c r="D634" s="18" t="str">
        <f t="shared" si="528"/>
        <v>Yes</v>
      </c>
      <c r="E634" s="18" t="str">
        <f t="shared" si="529"/>
        <v>No</v>
      </c>
      <c r="F634" s="18" t="str">
        <f t="shared" si="530"/>
        <v>Yes</v>
      </c>
      <c r="G634" s="18" t="str">
        <f t="shared" si="531"/>
        <v>No</v>
      </c>
      <c r="H634" s="18" t="str">
        <f t="shared" si="532"/>
        <v>No</v>
      </c>
      <c r="I634" s="18" t="str">
        <f t="shared" si="533"/>
        <v>Yes</v>
      </c>
      <c r="J634" s="18" t="str">
        <f t="shared" si="534"/>
        <v>Yes</v>
      </c>
      <c r="K634" s="21">
        <v>632</v>
      </c>
      <c r="L634" s="5" t="s">
        <v>1499</v>
      </c>
      <c r="M634" s="5" t="s">
        <v>1500</v>
      </c>
      <c r="N634" s="5" t="s">
        <v>2307</v>
      </c>
      <c r="O634" s="5" t="s">
        <v>2310</v>
      </c>
      <c r="P634" s="5" t="s">
        <v>7698</v>
      </c>
      <c r="Q634" s="34" t="s">
        <v>7699</v>
      </c>
      <c r="R634" s="21">
        <v>1</v>
      </c>
      <c r="S634" s="5" t="s">
        <v>152</v>
      </c>
      <c r="T634" s="5" t="s">
        <v>3162</v>
      </c>
      <c r="U634" s="34" t="s">
        <v>7700</v>
      </c>
      <c r="V634" s="21">
        <v>1</v>
      </c>
      <c r="W634" s="35"/>
      <c r="X634" s="35"/>
      <c r="Y634" s="35"/>
      <c r="Z634" s="35"/>
      <c r="AA634" s="5" t="s">
        <v>2310</v>
      </c>
      <c r="AB634" s="5" t="s">
        <v>4611</v>
      </c>
      <c r="AC634" s="34" t="s">
        <v>4612</v>
      </c>
      <c r="AD634" s="21">
        <v>1</v>
      </c>
    </row>
    <row r="635" spans="1:30" x14ac:dyDescent="0.3">
      <c r="A635" s="18" t="str">
        <f t="shared" ref="A635:B635" si="657">IF(AND(ISNUMBER(SEARCH("Yes",C635)),ISNUMBER(SEARCH("Yes",E635)),ISNUMBER(SEARCH("Yes",G635)),ISNUMBER(SEARCH("Yes",I635))),"Yes","No")</f>
        <v>No</v>
      </c>
      <c r="B635" s="18" t="str">
        <f t="shared" si="657"/>
        <v>No</v>
      </c>
      <c r="C635" s="15" t="str">
        <f t="shared" si="527"/>
        <v>No</v>
      </c>
      <c r="D635" s="18" t="str">
        <f t="shared" si="528"/>
        <v>No</v>
      </c>
      <c r="E635" s="18" t="str">
        <f t="shared" si="529"/>
        <v>No</v>
      </c>
      <c r="F635" s="18" t="str">
        <f t="shared" si="530"/>
        <v>No</v>
      </c>
      <c r="G635" s="18" t="str">
        <f t="shared" si="531"/>
        <v>No</v>
      </c>
      <c r="H635" s="18" t="str">
        <f t="shared" si="532"/>
        <v>No</v>
      </c>
      <c r="I635" s="18" t="str">
        <f t="shared" si="533"/>
        <v>Yes</v>
      </c>
      <c r="J635" s="18" t="str">
        <f t="shared" si="534"/>
        <v>Yes</v>
      </c>
      <c r="K635" s="21">
        <v>633</v>
      </c>
      <c r="L635" s="5" t="s">
        <v>1501</v>
      </c>
      <c r="M635" s="5" t="s">
        <v>1502</v>
      </c>
      <c r="N635" s="5" t="s">
        <v>2307</v>
      </c>
      <c r="O635" s="5" t="s">
        <v>152</v>
      </c>
      <c r="P635" s="5" t="s">
        <v>7701</v>
      </c>
      <c r="Q635" s="34" t="s">
        <v>7702</v>
      </c>
      <c r="R635" s="21">
        <v>1</v>
      </c>
      <c r="S635" s="35"/>
      <c r="T635" s="35"/>
      <c r="U635" s="35"/>
      <c r="V635" s="35"/>
      <c r="W635" s="35"/>
      <c r="X635" s="35"/>
      <c r="Y635" s="35"/>
      <c r="Z635" s="35"/>
      <c r="AA635" s="5" t="s">
        <v>2310</v>
      </c>
      <c r="AB635" s="5" t="s">
        <v>7703</v>
      </c>
      <c r="AC635" s="34" t="s">
        <v>7704</v>
      </c>
      <c r="AD635" s="21">
        <v>1</v>
      </c>
    </row>
    <row r="636" spans="1:30" x14ac:dyDescent="0.3">
      <c r="A636" s="18" t="str">
        <f t="shared" ref="A636:B636" si="658">IF(AND(ISNUMBER(SEARCH("Yes",C636)),ISNUMBER(SEARCH("Yes",E636)),ISNUMBER(SEARCH("Yes",G636)),ISNUMBER(SEARCH("Yes",I636))),"Yes","No")</f>
        <v>Yes</v>
      </c>
      <c r="B636" s="18" t="str">
        <f t="shared" si="658"/>
        <v>Yes</v>
      </c>
      <c r="C636" s="15" t="str">
        <f t="shared" si="527"/>
        <v>Yes</v>
      </c>
      <c r="D636" s="18" t="str">
        <f t="shared" si="528"/>
        <v>Yes</v>
      </c>
      <c r="E636" s="18" t="str">
        <f t="shared" si="529"/>
        <v>Yes</v>
      </c>
      <c r="F636" s="18" t="str">
        <f t="shared" si="530"/>
        <v>Yes</v>
      </c>
      <c r="G636" s="18" t="str">
        <f t="shared" si="531"/>
        <v>Yes</v>
      </c>
      <c r="H636" s="18" t="str">
        <f t="shared" si="532"/>
        <v>Yes</v>
      </c>
      <c r="I636" s="18" t="str">
        <f t="shared" si="533"/>
        <v>Yes</v>
      </c>
      <c r="J636" s="18" t="str">
        <f t="shared" si="534"/>
        <v>Yes</v>
      </c>
      <c r="K636" s="21">
        <v>634</v>
      </c>
      <c r="L636" s="5" t="s">
        <v>100</v>
      </c>
      <c r="M636" s="5" t="s">
        <v>28</v>
      </c>
      <c r="N636" s="5" t="s">
        <v>2307</v>
      </c>
      <c r="O636" s="5" t="s">
        <v>24</v>
      </c>
      <c r="P636" s="5" t="s">
        <v>4616</v>
      </c>
      <c r="Q636" s="34" t="s">
        <v>4617</v>
      </c>
      <c r="R636" s="21">
        <v>1</v>
      </c>
      <c r="S636" s="5" t="s">
        <v>24</v>
      </c>
      <c r="T636" s="5" t="s">
        <v>7705</v>
      </c>
      <c r="U636" s="34" t="s">
        <v>4619</v>
      </c>
      <c r="V636" s="21">
        <v>1</v>
      </c>
      <c r="W636" s="5" t="s">
        <v>24</v>
      </c>
      <c r="X636" s="5" t="s">
        <v>7706</v>
      </c>
      <c r="Y636" s="34" t="s">
        <v>7707</v>
      </c>
      <c r="Z636" s="21">
        <v>1</v>
      </c>
      <c r="AA636" s="5" t="s">
        <v>2310</v>
      </c>
      <c r="AB636" s="5" t="s">
        <v>7708</v>
      </c>
      <c r="AC636" s="34" t="s">
        <v>7709</v>
      </c>
      <c r="AD636" s="21">
        <v>1</v>
      </c>
    </row>
    <row r="637" spans="1:30" x14ac:dyDescent="0.3">
      <c r="A637" s="18" t="str">
        <f t="shared" ref="A637:B637" si="659">IF(AND(ISNUMBER(SEARCH("Yes",C637)),ISNUMBER(SEARCH("Yes",E637)),ISNUMBER(SEARCH("Yes",G637)),ISNUMBER(SEARCH("Yes",I637))),"Yes","No")</f>
        <v>No</v>
      </c>
      <c r="B637" s="18" t="str">
        <f t="shared" si="659"/>
        <v>No</v>
      </c>
      <c r="C637" s="15" t="str">
        <f t="shared" si="527"/>
        <v>No</v>
      </c>
      <c r="D637" s="18" t="str">
        <f t="shared" si="528"/>
        <v>No</v>
      </c>
      <c r="E637" s="18" t="str">
        <f t="shared" si="529"/>
        <v>No</v>
      </c>
      <c r="F637" s="18" t="str">
        <f t="shared" si="530"/>
        <v>No</v>
      </c>
      <c r="G637" s="18" t="str">
        <f t="shared" si="531"/>
        <v>No</v>
      </c>
      <c r="H637" s="18" t="str">
        <f t="shared" si="532"/>
        <v>No</v>
      </c>
      <c r="I637" s="18" t="str">
        <f t="shared" si="533"/>
        <v>Yes</v>
      </c>
      <c r="J637" s="18" t="str">
        <f t="shared" si="534"/>
        <v>Yes</v>
      </c>
      <c r="K637" s="21">
        <v>635</v>
      </c>
      <c r="L637" s="5" t="s">
        <v>1503</v>
      </c>
      <c r="M637" s="5" t="s">
        <v>1504</v>
      </c>
      <c r="N637" s="5" t="s">
        <v>2307</v>
      </c>
      <c r="O637" s="5" t="s">
        <v>152</v>
      </c>
      <c r="P637" s="5" t="s">
        <v>6879</v>
      </c>
      <c r="Q637" s="34" t="s">
        <v>7710</v>
      </c>
      <c r="R637" s="21">
        <v>1</v>
      </c>
      <c r="S637" s="35"/>
      <c r="T637" s="35"/>
      <c r="U637" s="35"/>
      <c r="V637" s="35"/>
      <c r="W637" s="35"/>
      <c r="X637" s="35"/>
      <c r="Y637" s="35"/>
      <c r="Z637" s="35"/>
      <c r="AA637" s="5" t="s">
        <v>2310</v>
      </c>
      <c r="AB637" s="5" t="s">
        <v>4625</v>
      </c>
      <c r="AC637" s="34" t="s">
        <v>4626</v>
      </c>
      <c r="AD637" s="21">
        <v>1</v>
      </c>
    </row>
    <row r="638" spans="1:30" x14ac:dyDescent="0.3">
      <c r="A638" s="18" t="str">
        <f t="shared" ref="A638:B638" si="660">IF(AND(ISNUMBER(SEARCH("Yes",C638)),ISNUMBER(SEARCH("Yes",E638)),ISNUMBER(SEARCH("Yes",G638)),ISNUMBER(SEARCH("Yes",I638))),"Yes","No")</f>
        <v>No</v>
      </c>
      <c r="B638" s="18" t="str">
        <f t="shared" si="660"/>
        <v>No</v>
      </c>
      <c r="C638" s="15" t="str">
        <f t="shared" si="527"/>
        <v>No</v>
      </c>
      <c r="D638" s="18" t="str">
        <f t="shared" si="528"/>
        <v>No</v>
      </c>
      <c r="E638" s="18" t="str">
        <f t="shared" si="529"/>
        <v>No</v>
      </c>
      <c r="F638" s="18" t="str">
        <f t="shared" si="530"/>
        <v>No</v>
      </c>
      <c r="G638" s="18" t="str">
        <f t="shared" si="531"/>
        <v>No</v>
      </c>
      <c r="H638" s="18" t="str">
        <f t="shared" si="532"/>
        <v>No</v>
      </c>
      <c r="I638" s="18" t="str">
        <f t="shared" si="533"/>
        <v>Yes</v>
      </c>
      <c r="J638" s="18" t="str">
        <f t="shared" si="534"/>
        <v>Yes</v>
      </c>
      <c r="K638" s="21">
        <v>636</v>
      </c>
      <c r="L638" s="5" t="s">
        <v>1505</v>
      </c>
      <c r="M638" s="5" t="s">
        <v>1506</v>
      </c>
      <c r="N638" s="5" t="s">
        <v>2307</v>
      </c>
      <c r="O638" s="5" t="s">
        <v>152</v>
      </c>
      <c r="P638" s="5" t="s">
        <v>2431</v>
      </c>
      <c r="Q638" s="34" t="s">
        <v>7711</v>
      </c>
      <c r="R638" s="21">
        <v>1</v>
      </c>
      <c r="S638" s="35"/>
      <c r="T638" s="35"/>
      <c r="U638" s="35"/>
      <c r="V638" s="35"/>
      <c r="W638" s="35"/>
      <c r="X638" s="35"/>
      <c r="Y638" s="35"/>
      <c r="Z638" s="35"/>
      <c r="AA638" s="5" t="s">
        <v>2310</v>
      </c>
      <c r="AB638" s="5" t="s">
        <v>2473</v>
      </c>
      <c r="AC638" s="34" t="s">
        <v>3288</v>
      </c>
      <c r="AD638" s="21">
        <v>1</v>
      </c>
    </row>
    <row r="639" spans="1:30" x14ac:dyDescent="0.3">
      <c r="A639" s="18" t="str">
        <f t="shared" ref="A639:B639" si="661">IF(AND(ISNUMBER(SEARCH("Yes",C639)),ISNUMBER(SEARCH("Yes",E639)),ISNUMBER(SEARCH("Yes",G639)),ISNUMBER(SEARCH("Yes",I639))),"Yes","No")</f>
        <v>No</v>
      </c>
      <c r="B639" s="18" t="str">
        <f t="shared" si="661"/>
        <v>No</v>
      </c>
      <c r="C639" s="15" t="str">
        <f t="shared" si="527"/>
        <v>No</v>
      </c>
      <c r="D639" s="18" t="str">
        <f t="shared" si="528"/>
        <v>No</v>
      </c>
      <c r="E639" s="18" t="str">
        <f t="shared" si="529"/>
        <v>No</v>
      </c>
      <c r="F639" s="18" t="str">
        <f t="shared" si="530"/>
        <v>No</v>
      </c>
      <c r="G639" s="18" t="str">
        <f t="shared" si="531"/>
        <v>No</v>
      </c>
      <c r="H639" s="18" t="str">
        <f t="shared" si="532"/>
        <v>No</v>
      </c>
      <c r="I639" s="18" t="str">
        <f t="shared" si="533"/>
        <v>Yes</v>
      </c>
      <c r="J639" s="18" t="str">
        <f t="shared" si="534"/>
        <v>Yes</v>
      </c>
      <c r="K639" s="21">
        <v>637</v>
      </c>
      <c r="L639" s="5" t="s">
        <v>4630</v>
      </c>
      <c r="M639" s="5" t="s">
        <v>1508</v>
      </c>
      <c r="N639" s="5" t="s">
        <v>2307</v>
      </c>
      <c r="O639" s="5" t="s">
        <v>152</v>
      </c>
      <c r="P639" s="5" t="s">
        <v>5358</v>
      </c>
      <c r="Q639" s="34" t="s">
        <v>7712</v>
      </c>
      <c r="R639" s="21">
        <v>1</v>
      </c>
      <c r="S639" s="35"/>
      <c r="T639" s="35"/>
      <c r="U639" s="35"/>
      <c r="V639" s="35"/>
      <c r="W639" s="35"/>
      <c r="X639" s="35"/>
      <c r="Y639" s="35"/>
      <c r="Z639" s="35"/>
      <c r="AA639" s="5" t="s">
        <v>2310</v>
      </c>
      <c r="AB639" s="5" t="s">
        <v>2473</v>
      </c>
      <c r="AC639" s="34" t="s">
        <v>7713</v>
      </c>
      <c r="AD639" s="21">
        <v>1</v>
      </c>
    </row>
    <row r="640" spans="1:30" x14ac:dyDescent="0.3">
      <c r="A640" s="18" t="str">
        <f t="shared" ref="A640:B640" si="662">IF(AND(ISNUMBER(SEARCH("Yes",C640)),ISNUMBER(SEARCH("Yes",E640)),ISNUMBER(SEARCH("Yes",G640)),ISNUMBER(SEARCH("Yes",I640))),"Yes","No")</f>
        <v>No</v>
      </c>
      <c r="B640" s="18" t="str">
        <f t="shared" si="662"/>
        <v>No</v>
      </c>
      <c r="C640" s="15" t="str">
        <f t="shared" si="527"/>
        <v>No</v>
      </c>
      <c r="D640" s="18" t="str">
        <f t="shared" si="528"/>
        <v>No</v>
      </c>
      <c r="E640" s="18" t="str">
        <f t="shared" si="529"/>
        <v>No</v>
      </c>
      <c r="F640" s="18" t="str">
        <f t="shared" si="530"/>
        <v>No</v>
      </c>
      <c r="G640" s="18" t="str">
        <f t="shared" si="531"/>
        <v>No</v>
      </c>
      <c r="H640" s="18" t="str">
        <f t="shared" si="532"/>
        <v>No</v>
      </c>
      <c r="I640" s="18" t="str">
        <f t="shared" si="533"/>
        <v>Yes</v>
      </c>
      <c r="J640" s="18" t="str">
        <f t="shared" si="534"/>
        <v>Yes</v>
      </c>
      <c r="K640" s="21">
        <v>638</v>
      </c>
      <c r="L640" s="5" t="s">
        <v>1509</v>
      </c>
      <c r="M640" s="5" t="s">
        <v>1510</v>
      </c>
      <c r="N640" s="5" t="s">
        <v>2307</v>
      </c>
      <c r="O640" s="5" t="s">
        <v>152</v>
      </c>
      <c r="P640" s="5" t="s">
        <v>3328</v>
      </c>
      <c r="Q640" s="34" t="s">
        <v>7714</v>
      </c>
      <c r="R640" s="21">
        <v>1</v>
      </c>
      <c r="S640" s="35"/>
      <c r="T640" s="35"/>
      <c r="U640" s="35"/>
      <c r="V640" s="35"/>
      <c r="W640" s="35"/>
      <c r="X640" s="35"/>
      <c r="Y640" s="35"/>
      <c r="Z640" s="35"/>
      <c r="AA640" s="5" t="s">
        <v>2310</v>
      </c>
      <c r="AB640" s="5" t="s">
        <v>7715</v>
      </c>
      <c r="AC640" s="34" t="s">
        <v>7716</v>
      </c>
      <c r="AD640" s="21">
        <v>1</v>
      </c>
    </row>
    <row r="641" spans="1:30" x14ac:dyDescent="0.3">
      <c r="A641" s="18" t="str">
        <f t="shared" ref="A641:B641" si="663">IF(AND(ISNUMBER(SEARCH("Yes",C641)),ISNUMBER(SEARCH("Yes",E641)),ISNUMBER(SEARCH("Yes",G641)),ISNUMBER(SEARCH("Yes",I641))),"Yes","No")</f>
        <v>Yes</v>
      </c>
      <c r="B641" s="18" t="str">
        <f t="shared" si="663"/>
        <v>Yes</v>
      </c>
      <c r="C641" s="15" t="str">
        <f t="shared" si="527"/>
        <v>Yes</v>
      </c>
      <c r="D641" s="18" t="str">
        <f t="shared" si="528"/>
        <v>Yes</v>
      </c>
      <c r="E641" s="18" t="str">
        <f t="shared" si="529"/>
        <v>Yes</v>
      </c>
      <c r="F641" s="18" t="str">
        <f t="shared" si="530"/>
        <v>Yes</v>
      </c>
      <c r="G641" s="18" t="str">
        <f t="shared" si="531"/>
        <v>Yes</v>
      </c>
      <c r="H641" s="18" t="str">
        <f t="shared" si="532"/>
        <v>Yes</v>
      </c>
      <c r="I641" s="18" t="str">
        <f t="shared" si="533"/>
        <v>Yes</v>
      </c>
      <c r="J641" s="18" t="str">
        <f t="shared" si="534"/>
        <v>Yes</v>
      </c>
      <c r="K641" s="21">
        <v>639</v>
      </c>
      <c r="L641" s="5" t="s">
        <v>101</v>
      </c>
      <c r="M641" s="5" t="s">
        <v>102</v>
      </c>
      <c r="N641" s="5" t="s">
        <v>2307</v>
      </c>
      <c r="O641" s="5" t="s">
        <v>2310</v>
      </c>
      <c r="P641" s="5" t="s">
        <v>7717</v>
      </c>
      <c r="Q641" s="34" t="s">
        <v>7718</v>
      </c>
      <c r="R641" s="21">
        <v>1</v>
      </c>
      <c r="S641" s="5" t="s">
        <v>24</v>
      </c>
      <c r="T641" s="5" t="s">
        <v>7719</v>
      </c>
      <c r="U641" s="34" t="s">
        <v>7720</v>
      </c>
      <c r="V641" s="21">
        <v>1</v>
      </c>
      <c r="W641" s="5" t="s">
        <v>24</v>
      </c>
      <c r="X641" s="5" t="s">
        <v>7721</v>
      </c>
      <c r="Y641" s="34" t="s">
        <v>4642</v>
      </c>
      <c r="Z641" s="21">
        <v>1</v>
      </c>
      <c r="AA641" s="5" t="s">
        <v>2310</v>
      </c>
      <c r="AB641" s="5" t="s">
        <v>7722</v>
      </c>
      <c r="AC641" s="34" t="s">
        <v>7723</v>
      </c>
      <c r="AD641" s="21">
        <v>1</v>
      </c>
    </row>
    <row r="642" spans="1:30" x14ac:dyDescent="0.3">
      <c r="A642" s="18" t="str">
        <f t="shared" ref="A642:B642" si="664">IF(AND(ISNUMBER(SEARCH("Yes",C642)),ISNUMBER(SEARCH("Yes",E642)),ISNUMBER(SEARCH("Yes",G642)),ISNUMBER(SEARCH("Yes",I642))),"Yes","No")</f>
        <v>No</v>
      </c>
      <c r="B642" s="18" t="str">
        <f t="shared" si="664"/>
        <v>No</v>
      </c>
      <c r="C642" s="15" t="str">
        <f t="shared" si="527"/>
        <v>No</v>
      </c>
      <c r="D642" s="18" t="str">
        <f t="shared" si="528"/>
        <v>No</v>
      </c>
      <c r="E642" s="18" t="str">
        <f t="shared" si="529"/>
        <v>No</v>
      </c>
      <c r="F642" s="18" t="str">
        <f t="shared" si="530"/>
        <v>No</v>
      </c>
      <c r="G642" s="18" t="str">
        <f t="shared" si="531"/>
        <v>No</v>
      </c>
      <c r="H642" s="18" t="str">
        <f t="shared" si="532"/>
        <v>No</v>
      </c>
      <c r="I642" s="18" t="str">
        <f t="shared" si="533"/>
        <v>Yes</v>
      </c>
      <c r="J642" s="18" t="str">
        <f t="shared" si="534"/>
        <v>No</v>
      </c>
      <c r="K642" s="21">
        <v>640</v>
      </c>
      <c r="L642" s="5" t="s">
        <v>1511</v>
      </c>
      <c r="M642" s="5" t="s">
        <v>1512</v>
      </c>
      <c r="N642" s="5" t="s">
        <v>2307</v>
      </c>
      <c r="O642" s="5" t="s">
        <v>152</v>
      </c>
      <c r="P642" s="5" t="s">
        <v>2333</v>
      </c>
      <c r="Q642" s="34" t="s">
        <v>7724</v>
      </c>
      <c r="R642" s="21">
        <v>1</v>
      </c>
      <c r="S642" s="35"/>
      <c r="T642" s="35"/>
      <c r="U642" s="35"/>
      <c r="V642" s="35"/>
      <c r="W642" s="35"/>
      <c r="X642" s="35"/>
      <c r="Y642" s="35"/>
      <c r="Z642" s="35"/>
      <c r="AA642" s="5" t="s">
        <v>152</v>
      </c>
      <c r="AB642" s="5" t="s">
        <v>7725</v>
      </c>
      <c r="AC642" s="34" t="s">
        <v>7726</v>
      </c>
      <c r="AD642" s="21">
        <v>1</v>
      </c>
    </row>
    <row r="643" spans="1:30" x14ac:dyDescent="0.3">
      <c r="A643" s="18" t="str">
        <f t="shared" ref="A643:B643" si="665">IF(AND(ISNUMBER(SEARCH("Yes",C643)),ISNUMBER(SEARCH("Yes",E643)),ISNUMBER(SEARCH("Yes",G643)),ISNUMBER(SEARCH("Yes",I643))),"Yes","No")</f>
        <v>No</v>
      </c>
      <c r="B643" s="18" t="str">
        <f t="shared" si="665"/>
        <v>No</v>
      </c>
      <c r="C643" s="15" t="str">
        <f t="shared" si="527"/>
        <v>No</v>
      </c>
      <c r="D643" s="18" t="str">
        <f t="shared" si="528"/>
        <v>No</v>
      </c>
      <c r="E643" s="18" t="str">
        <f t="shared" si="529"/>
        <v>No</v>
      </c>
      <c r="F643" s="18" t="str">
        <f t="shared" si="530"/>
        <v>No</v>
      </c>
      <c r="G643" s="18" t="str">
        <f t="shared" si="531"/>
        <v>No</v>
      </c>
      <c r="H643" s="18" t="str">
        <f t="shared" si="532"/>
        <v>No</v>
      </c>
      <c r="I643" s="18" t="str">
        <f t="shared" si="533"/>
        <v>Yes</v>
      </c>
      <c r="J643" s="18" t="str">
        <f t="shared" si="534"/>
        <v>Yes</v>
      </c>
      <c r="K643" s="21">
        <v>641</v>
      </c>
      <c r="L643" s="5" t="s">
        <v>1513</v>
      </c>
      <c r="M643" s="5" t="s">
        <v>1514</v>
      </c>
      <c r="N643" s="5" t="s">
        <v>2307</v>
      </c>
      <c r="O643" s="5" t="s">
        <v>152</v>
      </c>
      <c r="P643" s="5" t="s">
        <v>2427</v>
      </c>
      <c r="Q643" s="34" t="s">
        <v>7727</v>
      </c>
      <c r="R643" s="21">
        <v>1</v>
      </c>
      <c r="S643" s="35"/>
      <c r="T643" s="35"/>
      <c r="U643" s="35"/>
      <c r="V643" s="35"/>
      <c r="W643" s="35"/>
      <c r="X643" s="35"/>
      <c r="Y643" s="35"/>
      <c r="Z643" s="35"/>
      <c r="AA643" s="5" t="s">
        <v>2310</v>
      </c>
      <c r="AB643" s="5" t="s">
        <v>7728</v>
      </c>
      <c r="AC643" s="34" t="s">
        <v>4648</v>
      </c>
      <c r="AD643" s="21">
        <v>1</v>
      </c>
    </row>
    <row r="644" spans="1:30" x14ac:dyDescent="0.3">
      <c r="A644" s="18" t="str">
        <f t="shared" ref="A644:B644" si="666">IF(AND(ISNUMBER(SEARCH("Yes",C644)),ISNUMBER(SEARCH("Yes",E644)),ISNUMBER(SEARCH("Yes",G644)),ISNUMBER(SEARCH("Yes",I644))),"Yes","No")</f>
        <v>No</v>
      </c>
      <c r="B644" s="18" t="str">
        <f t="shared" si="666"/>
        <v>No</v>
      </c>
      <c r="C644" s="15" t="str">
        <f t="shared" si="527"/>
        <v>No</v>
      </c>
      <c r="D644" s="18" t="str">
        <f t="shared" si="528"/>
        <v>No</v>
      </c>
      <c r="E644" s="18" t="str">
        <f t="shared" si="529"/>
        <v>No</v>
      </c>
      <c r="F644" s="18" t="str">
        <f t="shared" si="530"/>
        <v>No</v>
      </c>
      <c r="G644" s="18" t="str">
        <f t="shared" si="531"/>
        <v>No</v>
      </c>
      <c r="H644" s="18" t="str">
        <f t="shared" si="532"/>
        <v>No</v>
      </c>
      <c r="I644" s="18" t="str">
        <f t="shared" si="533"/>
        <v>Yes</v>
      </c>
      <c r="J644" s="18" t="str">
        <f t="shared" si="534"/>
        <v>Yes</v>
      </c>
      <c r="K644" s="21">
        <v>642</v>
      </c>
      <c r="L644" s="5" t="s">
        <v>1515</v>
      </c>
      <c r="M644" s="5" t="s">
        <v>1516</v>
      </c>
      <c r="N644" s="5" t="s">
        <v>2307</v>
      </c>
      <c r="O644" s="5" t="s">
        <v>152</v>
      </c>
      <c r="P644" s="5" t="s">
        <v>2358</v>
      </c>
      <c r="Q644" s="34" t="s">
        <v>7729</v>
      </c>
      <c r="R644" s="21">
        <v>1</v>
      </c>
      <c r="S644" s="35"/>
      <c r="T644" s="35"/>
      <c r="U644" s="35"/>
      <c r="V644" s="35"/>
      <c r="W644" s="35"/>
      <c r="X644" s="35"/>
      <c r="Y644" s="35"/>
      <c r="Z644" s="35"/>
      <c r="AA644" s="5" t="s">
        <v>2310</v>
      </c>
      <c r="AB644" s="5" t="s">
        <v>4650</v>
      </c>
      <c r="AC644" s="34" t="s">
        <v>4651</v>
      </c>
      <c r="AD644" s="21">
        <v>1</v>
      </c>
    </row>
    <row r="645" spans="1:30" x14ac:dyDescent="0.3">
      <c r="A645" s="18" t="str">
        <f t="shared" ref="A645:B645" si="667">IF(AND(ISNUMBER(SEARCH("Yes",C645)),ISNUMBER(SEARCH("Yes",E645)),ISNUMBER(SEARCH("Yes",G645)),ISNUMBER(SEARCH("Yes",I645))),"Yes","No")</f>
        <v>No</v>
      </c>
      <c r="B645" s="18" t="str">
        <f t="shared" si="667"/>
        <v>No</v>
      </c>
      <c r="C645" s="15" t="str">
        <f t="shared" si="527"/>
        <v>No</v>
      </c>
      <c r="D645" s="18" t="str">
        <f t="shared" si="528"/>
        <v>No</v>
      </c>
      <c r="E645" s="18" t="str">
        <f t="shared" si="529"/>
        <v>No</v>
      </c>
      <c r="F645" s="18" t="str">
        <f t="shared" si="530"/>
        <v>No</v>
      </c>
      <c r="G645" s="18" t="str">
        <f t="shared" si="531"/>
        <v>No</v>
      </c>
      <c r="H645" s="18" t="str">
        <f t="shared" si="532"/>
        <v>No</v>
      </c>
      <c r="I645" s="18" t="str">
        <f t="shared" si="533"/>
        <v>Yes</v>
      </c>
      <c r="J645" s="18" t="str">
        <f t="shared" si="534"/>
        <v>Yes</v>
      </c>
      <c r="K645" s="21">
        <v>643</v>
      </c>
      <c r="L645" s="5" t="s">
        <v>1517</v>
      </c>
      <c r="M645" s="5" t="s">
        <v>1518</v>
      </c>
      <c r="N645" s="5" t="s">
        <v>2307</v>
      </c>
      <c r="O645" s="5" t="s">
        <v>152</v>
      </c>
      <c r="P645" s="5" t="s">
        <v>2321</v>
      </c>
      <c r="Q645" s="34" t="s">
        <v>7730</v>
      </c>
      <c r="R645" s="21">
        <v>1</v>
      </c>
      <c r="S645" s="35"/>
      <c r="T645" s="35"/>
      <c r="U645" s="35"/>
      <c r="V645" s="35"/>
      <c r="W645" s="35"/>
      <c r="X645" s="35"/>
      <c r="Y645" s="35"/>
      <c r="Z645" s="35"/>
      <c r="AA645" s="5" t="s">
        <v>2310</v>
      </c>
      <c r="AB645" s="5" t="s">
        <v>7731</v>
      </c>
      <c r="AC645" s="34" t="s">
        <v>7732</v>
      </c>
      <c r="AD645" s="21">
        <v>1</v>
      </c>
    </row>
    <row r="646" spans="1:30" x14ac:dyDescent="0.3">
      <c r="A646" s="18" t="str">
        <f t="shared" ref="A646:B646" si="668">IF(AND(ISNUMBER(SEARCH("Yes",C646)),ISNUMBER(SEARCH("Yes",E646)),ISNUMBER(SEARCH("Yes",G646)),ISNUMBER(SEARCH("Yes",I646))),"Yes","No")</f>
        <v>No</v>
      </c>
      <c r="B646" s="18" t="str">
        <f t="shared" si="668"/>
        <v>No</v>
      </c>
      <c r="C646" s="15" t="str">
        <f t="shared" si="527"/>
        <v>No</v>
      </c>
      <c r="D646" s="18" t="str">
        <f t="shared" si="528"/>
        <v>No</v>
      </c>
      <c r="E646" s="18" t="str">
        <f t="shared" si="529"/>
        <v>No</v>
      </c>
      <c r="F646" s="18" t="str">
        <f t="shared" si="530"/>
        <v>No</v>
      </c>
      <c r="G646" s="18" t="str">
        <f t="shared" si="531"/>
        <v>No</v>
      </c>
      <c r="H646" s="18" t="str">
        <f t="shared" si="532"/>
        <v>No</v>
      </c>
      <c r="I646" s="18" t="str">
        <f t="shared" si="533"/>
        <v>Yes</v>
      </c>
      <c r="J646" s="18" t="str">
        <f t="shared" si="534"/>
        <v>Yes</v>
      </c>
      <c r="K646" s="21">
        <v>644</v>
      </c>
      <c r="L646" s="5" t="s">
        <v>1519</v>
      </c>
      <c r="M646" s="5" t="s">
        <v>1520</v>
      </c>
      <c r="N646" s="5" t="s">
        <v>2307</v>
      </c>
      <c r="O646" s="5" t="s">
        <v>152</v>
      </c>
      <c r="P646" s="5" t="s">
        <v>7733</v>
      </c>
      <c r="Q646" s="34" t="s">
        <v>7734</v>
      </c>
      <c r="R646" s="21">
        <v>1</v>
      </c>
      <c r="S646" s="35"/>
      <c r="T646" s="35"/>
      <c r="U646" s="35"/>
      <c r="V646" s="35"/>
      <c r="W646" s="35"/>
      <c r="X646" s="35"/>
      <c r="Y646" s="35"/>
      <c r="Z646" s="35"/>
      <c r="AA646" s="5" t="s">
        <v>2310</v>
      </c>
      <c r="AB646" s="5" t="s">
        <v>7735</v>
      </c>
      <c r="AC646" s="34" t="s">
        <v>7736</v>
      </c>
      <c r="AD646" s="21">
        <v>1</v>
      </c>
    </row>
    <row r="647" spans="1:30" x14ac:dyDescent="0.3">
      <c r="A647" s="18" t="str">
        <f t="shared" ref="A647:B647" si="669">IF(AND(ISNUMBER(SEARCH("Yes",C647)),ISNUMBER(SEARCH("Yes",E647)),ISNUMBER(SEARCH("Yes",G647)),ISNUMBER(SEARCH("Yes",I647))),"Yes","No")</f>
        <v>No</v>
      </c>
      <c r="B647" s="18" t="str">
        <f t="shared" si="669"/>
        <v>No</v>
      </c>
      <c r="C647" s="15" t="str">
        <f t="shared" si="527"/>
        <v>No</v>
      </c>
      <c r="D647" s="18" t="str">
        <f t="shared" si="528"/>
        <v>No</v>
      </c>
      <c r="E647" s="18" t="str">
        <f t="shared" si="529"/>
        <v>No</v>
      </c>
      <c r="F647" s="18" t="str">
        <f t="shared" si="530"/>
        <v>No</v>
      </c>
      <c r="G647" s="18" t="str">
        <f t="shared" si="531"/>
        <v>No</v>
      </c>
      <c r="H647" s="18" t="str">
        <f t="shared" si="532"/>
        <v>No</v>
      </c>
      <c r="I647" s="18" t="str">
        <f t="shared" si="533"/>
        <v>Yes</v>
      </c>
      <c r="J647" s="18" t="str">
        <f t="shared" si="534"/>
        <v>Yes</v>
      </c>
      <c r="K647" s="21">
        <v>645</v>
      </c>
      <c r="L647" s="5" t="s">
        <v>1521</v>
      </c>
      <c r="M647" s="5" t="s">
        <v>1522</v>
      </c>
      <c r="N647" s="5" t="s">
        <v>2307</v>
      </c>
      <c r="O647" s="5" t="s">
        <v>152</v>
      </c>
      <c r="P647" s="5" t="s">
        <v>2679</v>
      </c>
      <c r="Q647" s="34" t="s">
        <v>7737</v>
      </c>
      <c r="R647" s="21">
        <v>1</v>
      </c>
      <c r="S647" s="35"/>
      <c r="T647" s="35"/>
      <c r="U647" s="35"/>
      <c r="V647" s="35"/>
      <c r="W647" s="35"/>
      <c r="X647" s="35"/>
      <c r="Y647" s="35"/>
      <c r="Z647" s="35"/>
      <c r="AA647" s="5" t="s">
        <v>2310</v>
      </c>
      <c r="AB647" s="5" t="s">
        <v>4658</v>
      </c>
      <c r="AC647" s="34" t="s">
        <v>4659</v>
      </c>
      <c r="AD647" s="21">
        <v>1</v>
      </c>
    </row>
    <row r="648" spans="1:30" x14ac:dyDescent="0.3">
      <c r="A648" s="18" t="str">
        <f t="shared" ref="A648:B648" si="670">IF(AND(ISNUMBER(SEARCH("Yes",C648)),ISNUMBER(SEARCH("Yes",E648)),ISNUMBER(SEARCH("Yes",G648)),ISNUMBER(SEARCH("Yes",I648))),"Yes","No")</f>
        <v>No</v>
      </c>
      <c r="B648" s="18" t="str">
        <f t="shared" si="670"/>
        <v>No</v>
      </c>
      <c r="C648" s="15" t="str">
        <f t="shared" si="527"/>
        <v>No</v>
      </c>
      <c r="D648" s="18" t="str">
        <f t="shared" si="528"/>
        <v>No</v>
      </c>
      <c r="E648" s="18" t="str">
        <f t="shared" si="529"/>
        <v>No</v>
      </c>
      <c r="F648" s="18" t="str">
        <f t="shared" si="530"/>
        <v>No</v>
      </c>
      <c r="G648" s="18" t="str">
        <f t="shared" si="531"/>
        <v>No</v>
      </c>
      <c r="H648" s="18" t="str">
        <f t="shared" si="532"/>
        <v>No</v>
      </c>
      <c r="I648" s="18" t="str">
        <f t="shared" si="533"/>
        <v>Yes</v>
      </c>
      <c r="J648" s="18" t="str">
        <f t="shared" si="534"/>
        <v>Yes</v>
      </c>
      <c r="K648" s="21">
        <v>646</v>
      </c>
      <c r="L648" s="5" t="s">
        <v>1523</v>
      </c>
      <c r="M648" s="5" t="s">
        <v>1524</v>
      </c>
      <c r="N648" s="5" t="s">
        <v>2307</v>
      </c>
      <c r="O648" s="5" t="s">
        <v>152</v>
      </c>
      <c r="P648" s="5" t="s">
        <v>2537</v>
      </c>
      <c r="Q648" s="34" t="s">
        <v>4660</v>
      </c>
      <c r="R648" s="21">
        <v>1</v>
      </c>
      <c r="S648" s="35"/>
      <c r="T648" s="35"/>
      <c r="U648" s="35"/>
      <c r="V648" s="35"/>
      <c r="W648" s="35"/>
      <c r="X648" s="35"/>
      <c r="Y648" s="35"/>
      <c r="Z648" s="35"/>
      <c r="AA648" s="5" t="s">
        <v>2310</v>
      </c>
      <c r="AB648" s="5" t="s">
        <v>2598</v>
      </c>
      <c r="AC648" s="34" t="s">
        <v>2599</v>
      </c>
      <c r="AD648" s="21">
        <v>1</v>
      </c>
    </row>
    <row r="649" spans="1:30" x14ac:dyDescent="0.3">
      <c r="A649" s="18" t="str">
        <f t="shared" ref="A649:B649" si="671">IF(AND(ISNUMBER(SEARCH("Yes",C649)),ISNUMBER(SEARCH("Yes",E649)),ISNUMBER(SEARCH("Yes",G649)),ISNUMBER(SEARCH("Yes",I649))),"Yes","No")</f>
        <v>No</v>
      </c>
      <c r="B649" s="18" t="str">
        <f t="shared" si="671"/>
        <v>No</v>
      </c>
      <c r="C649" s="15" t="str">
        <f t="shared" si="527"/>
        <v>No</v>
      </c>
      <c r="D649" s="18" t="str">
        <f t="shared" si="528"/>
        <v>No</v>
      </c>
      <c r="E649" s="18" t="str">
        <f t="shared" si="529"/>
        <v>No</v>
      </c>
      <c r="F649" s="18" t="str">
        <f t="shared" si="530"/>
        <v>No</v>
      </c>
      <c r="G649" s="18" t="str">
        <f t="shared" si="531"/>
        <v>No</v>
      </c>
      <c r="H649" s="18" t="str">
        <f t="shared" si="532"/>
        <v>No</v>
      </c>
      <c r="I649" s="18" t="str">
        <f t="shared" si="533"/>
        <v>Yes</v>
      </c>
      <c r="J649" s="18" t="str">
        <f t="shared" si="534"/>
        <v>Yes</v>
      </c>
      <c r="K649" s="21">
        <v>647</v>
      </c>
      <c r="L649" s="5" t="s">
        <v>1525</v>
      </c>
      <c r="M649" s="5" t="s">
        <v>1526</v>
      </c>
      <c r="N649" s="5" t="s">
        <v>2307</v>
      </c>
      <c r="O649" s="5" t="s">
        <v>152</v>
      </c>
      <c r="P649" s="5" t="s">
        <v>3127</v>
      </c>
      <c r="Q649" s="34" t="s">
        <v>4663</v>
      </c>
      <c r="R649" s="21">
        <v>1</v>
      </c>
      <c r="S649" s="35"/>
      <c r="T649" s="35"/>
      <c r="U649" s="35"/>
      <c r="V649" s="35"/>
      <c r="W649" s="35"/>
      <c r="X649" s="35"/>
      <c r="Y649" s="35"/>
      <c r="Z649" s="35"/>
      <c r="AA649" s="5" t="s">
        <v>24</v>
      </c>
      <c r="AB649" s="5" t="s">
        <v>7738</v>
      </c>
      <c r="AC649" s="34" t="s">
        <v>7739</v>
      </c>
      <c r="AD649" s="21">
        <v>1</v>
      </c>
    </row>
    <row r="650" spans="1:30" x14ac:dyDescent="0.3">
      <c r="A650" s="18" t="str">
        <f t="shared" ref="A650:B650" si="672">IF(AND(ISNUMBER(SEARCH("Yes",C650)),ISNUMBER(SEARCH("Yes",E650)),ISNUMBER(SEARCH("Yes",G650)),ISNUMBER(SEARCH("Yes",I650))),"Yes","No")</f>
        <v>No</v>
      </c>
      <c r="B650" s="18" t="str">
        <f t="shared" si="672"/>
        <v>No</v>
      </c>
      <c r="C650" s="15" t="str">
        <f t="shared" si="527"/>
        <v>No</v>
      </c>
      <c r="D650" s="18" t="str">
        <f t="shared" si="528"/>
        <v>No</v>
      </c>
      <c r="E650" s="18" t="str">
        <f t="shared" si="529"/>
        <v>No</v>
      </c>
      <c r="F650" s="18" t="str">
        <f t="shared" si="530"/>
        <v>No</v>
      </c>
      <c r="G650" s="18" t="str">
        <f t="shared" si="531"/>
        <v>No</v>
      </c>
      <c r="H650" s="18" t="str">
        <f t="shared" si="532"/>
        <v>No</v>
      </c>
      <c r="I650" s="18" t="str">
        <f t="shared" si="533"/>
        <v>Yes</v>
      </c>
      <c r="J650" s="18" t="str">
        <f t="shared" si="534"/>
        <v>Yes</v>
      </c>
      <c r="K650" s="21">
        <v>648</v>
      </c>
      <c r="L650" s="5" t="s">
        <v>1527</v>
      </c>
      <c r="M650" s="5" t="s">
        <v>1528</v>
      </c>
      <c r="N650" s="5" t="s">
        <v>2307</v>
      </c>
      <c r="O650" s="5" t="s">
        <v>152</v>
      </c>
      <c r="P650" s="5" t="s">
        <v>4666</v>
      </c>
      <c r="Q650" s="34" t="s">
        <v>4667</v>
      </c>
      <c r="R650" s="21">
        <v>1</v>
      </c>
      <c r="S650" s="35"/>
      <c r="T650" s="35"/>
      <c r="U650" s="35"/>
      <c r="V650" s="35"/>
      <c r="W650" s="35"/>
      <c r="X650" s="35"/>
      <c r="Y650" s="35"/>
      <c r="Z650" s="35"/>
      <c r="AA650" s="5" t="s">
        <v>2310</v>
      </c>
      <c r="AB650" s="5" t="s">
        <v>4668</v>
      </c>
      <c r="AC650" s="34" t="s">
        <v>4669</v>
      </c>
      <c r="AD650" s="21">
        <v>1</v>
      </c>
    </row>
    <row r="651" spans="1:30" x14ac:dyDescent="0.3">
      <c r="A651" s="18" t="str">
        <f t="shared" ref="A651:B651" si="673">IF(AND(ISNUMBER(SEARCH("Yes",C651)),ISNUMBER(SEARCH("Yes",E651)),ISNUMBER(SEARCH("Yes",G651)),ISNUMBER(SEARCH("Yes",I651))),"Yes","No")</f>
        <v>No</v>
      </c>
      <c r="B651" s="18" t="str">
        <f t="shared" si="673"/>
        <v>No</v>
      </c>
      <c r="C651" s="15" t="str">
        <f t="shared" si="527"/>
        <v>No</v>
      </c>
      <c r="D651" s="18" t="str">
        <f t="shared" si="528"/>
        <v>No</v>
      </c>
      <c r="E651" s="18" t="str">
        <f t="shared" si="529"/>
        <v>No</v>
      </c>
      <c r="F651" s="18" t="str">
        <f t="shared" si="530"/>
        <v>No</v>
      </c>
      <c r="G651" s="18" t="str">
        <f t="shared" si="531"/>
        <v>No</v>
      </c>
      <c r="H651" s="18" t="str">
        <f t="shared" si="532"/>
        <v>No</v>
      </c>
      <c r="I651" s="18" t="str">
        <f t="shared" si="533"/>
        <v>Yes</v>
      </c>
      <c r="J651" s="18" t="str">
        <f t="shared" si="534"/>
        <v>Yes</v>
      </c>
      <c r="K651" s="21">
        <v>649</v>
      </c>
      <c r="L651" s="5" t="s">
        <v>1529</v>
      </c>
      <c r="M651" s="5" t="s">
        <v>1530</v>
      </c>
      <c r="N651" s="5" t="s">
        <v>2307</v>
      </c>
      <c r="O651" s="5" t="s">
        <v>152</v>
      </c>
      <c r="P651" s="5" t="s">
        <v>2435</v>
      </c>
      <c r="Q651" s="34" t="s">
        <v>7740</v>
      </c>
      <c r="R651" s="21">
        <v>1</v>
      </c>
      <c r="S651" s="35"/>
      <c r="T651" s="35"/>
      <c r="U651" s="35"/>
      <c r="V651" s="35"/>
      <c r="W651" s="35"/>
      <c r="X651" s="35"/>
      <c r="Y651" s="35"/>
      <c r="Z651" s="35"/>
      <c r="AA651" s="5" t="s">
        <v>2310</v>
      </c>
      <c r="AB651" s="5" t="s">
        <v>4671</v>
      </c>
      <c r="AC651" s="34" t="s">
        <v>4672</v>
      </c>
      <c r="AD651" s="21">
        <v>1</v>
      </c>
    </row>
    <row r="652" spans="1:30" x14ac:dyDescent="0.3">
      <c r="A652" s="18" t="str">
        <f t="shared" ref="A652:B652" si="674">IF(AND(ISNUMBER(SEARCH("Yes",C652)),ISNUMBER(SEARCH("Yes",E652)),ISNUMBER(SEARCH("Yes",G652)),ISNUMBER(SEARCH("Yes",I652))),"Yes","No")</f>
        <v>No</v>
      </c>
      <c r="B652" s="18" t="str">
        <f t="shared" si="674"/>
        <v>No</v>
      </c>
      <c r="C652" s="15" t="str">
        <f t="shared" si="527"/>
        <v>No</v>
      </c>
      <c r="D652" s="18" t="str">
        <f t="shared" si="528"/>
        <v>No</v>
      </c>
      <c r="E652" s="18" t="str">
        <f t="shared" si="529"/>
        <v>No</v>
      </c>
      <c r="F652" s="18" t="str">
        <f t="shared" si="530"/>
        <v>No</v>
      </c>
      <c r="G652" s="18" t="str">
        <f t="shared" si="531"/>
        <v>No</v>
      </c>
      <c r="H652" s="18" t="str">
        <f t="shared" si="532"/>
        <v>No</v>
      </c>
      <c r="I652" s="18" t="str">
        <f t="shared" si="533"/>
        <v>Yes</v>
      </c>
      <c r="J652" s="18" t="str">
        <f t="shared" si="534"/>
        <v>Yes</v>
      </c>
      <c r="K652" s="21">
        <v>650</v>
      </c>
      <c r="L652" s="5" t="s">
        <v>1531</v>
      </c>
      <c r="M652" s="5" t="s">
        <v>1532</v>
      </c>
      <c r="N652" s="5" t="s">
        <v>2307</v>
      </c>
      <c r="O652" s="5" t="s">
        <v>152</v>
      </c>
      <c r="P652" s="5" t="s">
        <v>2435</v>
      </c>
      <c r="Q652" s="34" t="s">
        <v>4673</v>
      </c>
      <c r="R652" s="21">
        <v>1</v>
      </c>
      <c r="S652" s="35"/>
      <c r="T652" s="35"/>
      <c r="U652" s="35"/>
      <c r="V652" s="35"/>
      <c r="W652" s="35"/>
      <c r="X652" s="35"/>
      <c r="Y652" s="35"/>
      <c r="Z652" s="35"/>
      <c r="AA652" s="5" t="s">
        <v>24</v>
      </c>
      <c r="AB652" s="5" t="s">
        <v>7741</v>
      </c>
      <c r="AC652" s="34" t="s">
        <v>4172</v>
      </c>
      <c r="AD652" s="21">
        <v>1</v>
      </c>
    </row>
    <row r="653" spans="1:30" x14ac:dyDescent="0.3">
      <c r="A653" s="18" t="str">
        <f t="shared" ref="A653:B653" si="675">IF(AND(ISNUMBER(SEARCH("Yes",C653)),ISNUMBER(SEARCH("Yes",E653)),ISNUMBER(SEARCH("Yes",G653)),ISNUMBER(SEARCH("Yes",I653))),"Yes","No")</f>
        <v>No</v>
      </c>
      <c r="B653" s="18" t="str">
        <f t="shared" si="675"/>
        <v>No</v>
      </c>
      <c r="C653" s="15" t="str">
        <f t="shared" si="527"/>
        <v>No</v>
      </c>
      <c r="D653" s="18" t="str">
        <f t="shared" si="528"/>
        <v>No</v>
      </c>
      <c r="E653" s="18" t="str">
        <f t="shared" si="529"/>
        <v>No</v>
      </c>
      <c r="F653" s="18" t="str">
        <f t="shared" si="530"/>
        <v>No</v>
      </c>
      <c r="G653" s="18" t="str">
        <f t="shared" si="531"/>
        <v>No</v>
      </c>
      <c r="H653" s="18" t="str">
        <f t="shared" si="532"/>
        <v>No</v>
      </c>
      <c r="I653" s="18" t="str">
        <f t="shared" si="533"/>
        <v>Yes</v>
      </c>
      <c r="J653" s="18" t="str">
        <f t="shared" si="534"/>
        <v>Yes</v>
      </c>
      <c r="K653" s="21">
        <v>651</v>
      </c>
      <c r="L653" s="5" t="s">
        <v>1533</v>
      </c>
      <c r="M653" s="5" t="s">
        <v>1534</v>
      </c>
      <c r="N653" s="5" t="s">
        <v>2307</v>
      </c>
      <c r="O653" s="5" t="s">
        <v>152</v>
      </c>
      <c r="P653" s="5" t="s">
        <v>3699</v>
      </c>
      <c r="Q653" s="34" t="s">
        <v>7742</v>
      </c>
      <c r="R653" s="21">
        <v>1</v>
      </c>
      <c r="S653" s="35"/>
      <c r="T653" s="35"/>
      <c r="U653" s="35"/>
      <c r="V653" s="35"/>
      <c r="W653" s="35"/>
      <c r="X653" s="35"/>
      <c r="Y653" s="35"/>
      <c r="Z653" s="35"/>
      <c r="AA653" s="5" t="s">
        <v>24</v>
      </c>
      <c r="AB653" s="5" t="s">
        <v>7743</v>
      </c>
      <c r="AC653" s="34" t="s">
        <v>7744</v>
      </c>
      <c r="AD653" s="21">
        <v>1</v>
      </c>
    </row>
    <row r="654" spans="1:30" x14ac:dyDescent="0.3">
      <c r="A654" s="18" t="str">
        <f t="shared" ref="A654:B654" si="676">IF(AND(ISNUMBER(SEARCH("Yes",C654)),ISNUMBER(SEARCH("Yes",E654)),ISNUMBER(SEARCH("Yes",G654)),ISNUMBER(SEARCH("Yes",I654))),"Yes","No")</f>
        <v>No</v>
      </c>
      <c r="B654" s="18" t="str">
        <f t="shared" si="676"/>
        <v>No</v>
      </c>
      <c r="C654" s="15" t="str">
        <f t="shared" si="527"/>
        <v>No</v>
      </c>
      <c r="D654" s="18" t="str">
        <f t="shared" si="528"/>
        <v>No</v>
      </c>
      <c r="E654" s="18" t="str">
        <f t="shared" si="529"/>
        <v>No</v>
      </c>
      <c r="F654" s="18" t="str">
        <f t="shared" si="530"/>
        <v>No</v>
      </c>
      <c r="G654" s="18" t="str">
        <f t="shared" si="531"/>
        <v>No</v>
      </c>
      <c r="H654" s="18" t="str">
        <f t="shared" si="532"/>
        <v>No</v>
      </c>
      <c r="I654" s="18" t="str">
        <f t="shared" si="533"/>
        <v>Yes</v>
      </c>
      <c r="J654" s="18" t="str">
        <f t="shared" si="534"/>
        <v>Yes</v>
      </c>
      <c r="K654" s="21">
        <v>652</v>
      </c>
      <c r="L654" s="5" t="s">
        <v>1535</v>
      </c>
      <c r="M654" s="5" t="s">
        <v>1536</v>
      </c>
      <c r="N654" s="5" t="s">
        <v>2307</v>
      </c>
      <c r="O654" s="5" t="s">
        <v>152</v>
      </c>
      <c r="P654" s="5" t="s">
        <v>2333</v>
      </c>
      <c r="Q654" s="34" t="s">
        <v>7745</v>
      </c>
      <c r="R654" s="21">
        <v>1</v>
      </c>
      <c r="S654" s="35"/>
      <c r="T654" s="35"/>
      <c r="U654" s="35"/>
      <c r="V654" s="35"/>
      <c r="W654" s="35"/>
      <c r="X654" s="35"/>
      <c r="Y654" s="35"/>
      <c r="Z654" s="35"/>
      <c r="AA654" s="5" t="s">
        <v>2310</v>
      </c>
      <c r="AB654" s="5" t="s">
        <v>2709</v>
      </c>
      <c r="AC654" s="34" t="s">
        <v>7746</v>
      </c>
      <c r="AD654" s="21">
        <v>1</v>
      </c>
    </row>
    <row r="655" spans="1:30" x14ac:dyDescent="0.3">
      <c r="A655" s="18" t="str">
        <f t="shared" ref="A655:B655" si="677">IF(AND(ISNUMBER(SEARCH("Yes",C655)),ISNUMBER(SEARCH("Yes",E655)),ISNUMBER(SEARCH("Yes",G655)),ISNUMBER(SEARCH("Yes",I655))),"Yes","No")</f>
        <v>No</v>
      </c>
      <c r="B655" s="18" t="str">
        <f t="shared" si="677"/>
        <v>No</v>
      </c>
      <c r="C655" s="15" t="str">
        <f t="shared" si="527"/>
        <v>No</v>
      </c>
      <c r="D655" s="18" t="str">
        <f t="shared" si="528"/>
        <v>No</v>
      </c>
      <c r="E655" s="18" t="str">
        <f t="shared" si="529"/>
        <v>No</v>
      </c>
      <c r="F655" s="18" t="str">
        <f t="shared" si="530"/>
        <v>No</v>
      </c>
      <c r="G655" s="18" t="str">
        <f t="shared" si="531"/>
        <v>No</v>
      </c>
      <c r="H655" s="18" t="str">
        <f t="shared" si="532"/>
        <v>No</v>
      </c>
      <c r="I655" s="18" t="str">
        <f t="shared" si="533"/>
        <v>Yes</v>
      </c>
      <c r="J655" s="18" t="str">
        <f t="shared" si="534"/>
        <v>Yes</v>
      </c>
      <c r="K655" s="21">
        <v>653</v>
      </c>
      <c r="L655" s="5" t="s">
        <v>1537</v>
      </c>
      <c r="M655" s="5" t="s">
        <v>1538</v>
      </c>
      <c r="N655" s="5" t="s">
        <v>2307</v>
      </c>
      <c r="O655" s="5" t="s">
        <v>152</v>
      </c>
      <c r="P655" s="5" t="s">
        <v>2431</v>
      </c>
      <c r="Q655" s="34" t="s">
        <v>4680</v>
      </c>
      <c r="R655" s="21">
        <v>1</v>
      </c>
      <c r="S655" s="35"/>
      <c r="T655" s="35"/>
      <c r="U655" s="35"/>
      <c r="V655" s="35"/>
      <c r="W655" s="35"/>
      <c r="X655" s="35"/>
      <c r="Y655" s="35"/>
      <c r="Z655" s="35"/>
      <c r="AA655" s="5" t="s">
        <v>24</v>
      </c>
      <c r="AB655" s="5" t="s">
        <v>7747</v>
      </c>
      <c r="AC655" s="34" t="s">
        <v>7748</v>
      </c>
      <c r="AD655" s="21">
        <v>1</v>
      </c>
    </row>
    <row r="656" spans="1:30" x14ac:dyDescent="0.3">
      <c r="A656" s="18" t="str">
        <f t="shared" ref="A656:B656" si="678">IF(AND(ISNUMBER(SEARCH("Yes",C656)),ISNUMBER(SEARCH("Yes",E656)),ISNUMBER(SEARCH("Yes",G656)),ISNUMBER(SEARCH("Yes",I656))),"Yes","No")</f>
        <v>No</v>
      </c>
      <c r="B656" s="18" t="str">
        <f t="shared" si="678"/>
        <v>No</v>
      </c>
      <c r="C656" s="15" t="str">
        <f t="shared" si="527"/>
        <v>No</v>
      </c>
      <c r="D656" s="18" t="str">
        <f t="shared" si="528"/>
        <v>No</v>
      </c>
      <c r="E656" s="18" t="str">
        <f t="shared" si="529"/>
        <v>No</v>
      </c>
      <c r="F656" s="18" t="str">
        <f t="shared" si="530"/>
        <v>No</v>
      </c>
      <c r="G656" s="18" t="str">
        <f t="shared" si="531"/>
        <v>No</v>
      </c>
      <c r="H656" s="18" t="str">
        <f t="shared" si="532"/>
        <v>No</v>
      </c>
      <c r="I656" s="18" t="str">
        <f t="shared" si="533"/>
        <v>Yes</v>
      </c>
      <c r="J656" s="18" t="str">
        <f t="shared" si="534"/>
        <v>Yes</v>
      </c>
      <c r="K656" s="21">
        <v>654</v>
      </c>
      <c r="L656" s="5" t="s">
        <v>1539</v>
      </c>
      <c r="M656" s="5" t="s">
        <v>1540</v>
      </c>
      <c r="N656" s="5" t="s">
        <v>2307</v>
      </c>
      <c r="O656" s="5" t="s">
        <v>152</v>
      </c>
      <c r="P656" s="5" t="s">
        <v>7749</v>
      </c>
      <c r="Q656" s="34" t="s">
        <v>7750</v>
      </c>
      <c r="R656" s="21">
        <v>1</v>
      </c>
      <c r="S656" s="35"/>
      <c r="T656" s="35"/>
      <c r="U656" s="35"/>
      <c r="V656" s="35"/>
      <c r="W656" s="35"/>
      <c r="X656" s="35"/>
      <c r="Y656" s="35"/>
      <c r="Z656" s="35"/>
      <c r="AA656" s="5" t="s">
        <v>2310</v>
      </c>
      <c r="AB656" s="5" t="s">
        <v>2473</v>
      </c>
      <c r="AC656" s="34" t="s">
        <v>4685</v>
      </c>
      <c r="AD656" s="21">
        <v>1</v>
      </c>
    </row>
    <row r="657" spans="1:30" x14ac:dyDescent="0.3">
      <c r="A657" s="18" t="str">
        <f t="shared" ref="A657:B657" si="679">IF(AND(ISNUMBER(SEARCH("Yes",C657)),ISNUMBER(SEARCH("Yes",E657)),ISNUMBER(SEARCH("Yes",G657)),ISNUMBER(SEARCH("Yes",I657))),"Yes","No")</f>
        <v>No</v>
      </c>
      <c r="B657" s="18" t="str">
        <f t="shared" si="679"/>
        <v>No</v>
      </c>
      <c r="C657" s="15" t="str">
        <f t="shared" si="527"/>
        <v>No</v>
      </c>
      <c r="D657" s="18" t="str">
        <f t="shared" si="528"/>
        <v>No</v>
      </c>
      <c r="E657" s="18" t="str">
        <f t="shared" si="529"/>
        <v>No</v>
      </c>
      <c r="F657" s="18" t="str">
        <f t="shared" si="530"/>
        <v>No</v>
      </c>
      <c r="G657" s="18" t="str">
        <f t="shared" si="531"/>
        <v>No</v>
      </c>
      <c r="H657" s="18" t="str">
        <f t="shared" si="532"/>
        <v>No</v>
      </c>
      <c r="I657" s="18" t="str">
        <f t="shared" si="533"/>
        <v>Yes</v>
      </c>
      <c r="J657" s="18" t="str">
        <f t="shared" si="534"/>
        <v>Yes</v>
      </c>
      <c r="K657" s="21">
        <v>655</v>
      </c>
      <c r="L657" s="5" t="s">
        <v>1541</v>
      </c>
      <c r="M657" s="5" t="s">
        <v>1542</v>
      </c>
      <c r="N657" s="5" t="s">
        <v>2307</v>
      </c>
      <c r="O657" s="5" t="s">
        <v>152</v>
      </c>
      <c r="P657" s="5" t="s">
        <v>7751</v>
      </c>
      <c r="Q657" s="34" t="s">
        <v>7752</v>
      </c>
      <c r="R657" s="21">
        <v>1</v>
      </c>
      <c r="S657" s="35"/>
      <c r="T657" s="35"/>
      <c r="U657" s="35"/>
      <c r="V657" s="35"/>
      <c r="W657" s="35"/>
      <c r="X657" s="35"/>
      <c r="Y657" s="35"/>
      <c r="Z657" s="35"/>
      <c r="AA657" s="5" t="s">
        <v>2310</v>
      </c>
      <c r="AB657" s="5" t="s">
        <v>2422</v>
      </c>
      <c r="AC657" s="34" t="s">
        <v>2723</v>
      </c>
      <c r="AD657" s="21">
        <v>1</v>
      </c>
    </row>
    <row r="658" spans="1:30" x14ac:dyDescent="0.3">
      <c r="A658" s="18" t="str">
        <f t="shared" ref="A658:B658" si="680">IF(AND(ISNUMBER(SEARCH("Yes",C658)),ISNUMBER(SEARCH("Yes",E658)),ISNUMBER(SEARCH("Yes",G658)),ISNUMBER(SEARCH("Yes",I658))),"Yes","No")</f>
        <v>No</v>
      </c>
      <c r="B658" s="18" t="str">
        <f t="shared" si="680"/>
        <v>No</v>
      </c>
      <c r="C658" s="15" t="str">
        <f t="shared" si="527"/>
        <v>No</v>
      </c>
      <c r="D658" s="18" t="str">
        <f t="shared" si="528"/>
        <v>No</v>
      </c>
      <c r="E658" s="18" t="str">
        <f t="shared" si="529"/>
        <v>No</v>
      </c>
      <c r="F658" s="18" t="str">
        <f t="shared" si="530"/>
        <v>No</v>
      </c>
      <c r="G658" s="18" t="str">
        <f t="shared" si="531"/>
        <v>No</v>
      </c>
      <c r="H658" s="18" t="str">
        <f t="shared" si="532"/>
        <v>No</v>
      </c>
      <c r="I658" s="18" t="str">
        <f t="shared" si="533"/>
        <v>Yes</v>
      </c>
      <c r="J658" s="18" t="str">
        <f t="shared" si="534"/>
        <v>Yes</v>
      </c>
      <c r="K658" s="21">
        <v>656</v>
      </c>
      <c r="L658" s="5" t="s">
        <v>1543</v>
      </c>
      <c r="M658" s="5" t="s">
        <v>1544</v>
      </c>
      <c r="N658" s="5" t="s">
        <v>2307</v>
      </c>
      <c r="O658" s="5" t="s">
        <v>152</v>
      </c>
      <c r="P658" s="5" t="s">
        <v>2724</v>
      </c>
      <c r="Q658" s="34" t="s">
        <v>4687</v>
      </c>
      <c r="R658" s="21">
        <v>1</v>
      </c>
      <c r="S658" s="35"/>
      <c r="T658" s="35"/>
      <c r="U658" s="35"/>
      <c r="V658" s="35"/>
      <c r="W658" s="35"/>
      <c r="X658" s="35"/>
      <c r="Y658" s="35"/>
      <c r="Z658" s="35"/>
      <c r="AA658" s="5" t="s">
        <v>2310</v>
      </c>
      <c r="AB658" s="5" t="s">
        <v>4688</v>
      </c>
      <c r="AC658" s="34" t="s">
        <v>4689</v>
      </c>
      <c r="AD658" s="21">
        <v>1</v>
      </c>
    </row>
    <row r="659" spans="1:30" x14ac:dyDescent="0.3">
      <c r="A659" s="18" t="str">
        <f t="shared" ref="A659:B659" si="681">IF(AND(ISNUMBER(SEARCH("Yes",C659)),ISNUMBER(SEARCH("Yes",E659)),ISNUMBER(SEARCH("Yes",G659)),ISNUMBER(SEARCH("Yes",I659))),"Yes","No")</f>
        <v>No</v>
      </c>
      <c r="B659" s="18" t="str">
        <f t="shared" si="681"/>
        <v>No</v>
      </c>
      <c r="C659" s="15" t="str">
        <f t="shared" si="527"/>
        <v>No</v>
      </c>
      <c r="D659" s="18" t="str">
        <f t="shared" si="528"/>
        <v>No</v>
      </c>
      <c r="E659" s="18" t="str">
        <f t="shared" si="529"/>
        <v>No</v>
      </c>
      <c r="F659" s="18" t="str">
        <f t="shared" si="530"/>
        <v>No</v>
      </c>
      <c r="G659" s="18" t="str">
        <f t="shared" si="531"/>
        <v>No</v>
      </c>
      <c r="H659" s="18" t="str">
        <f t="shared" si="532"/>
        <v>No</v>
      </c>
      <c r="I659" s="18" t="str">
        <f t="shared" si="533"/>
        <v>Yes</v>
      </c>
      <c r="J659" s="18" t="str">
        <f t="shared" si="534"/>
        <v>Yes</v>
      </c>
      <c r="K659" s="21">
        <v>657</v>
      </c>
      <c r="L659" s="5" t="s">
        <v>1545</v>
      </c>
      <c r="M659" s="5" t="s">
        <v>1546</v>
      </c>
      <c r="N659" s="5" t="s">
        <v>2307</v>
      </c>
      <c r="O659" s="5" t="s">
        <v>152</v>
      </c>
      <c r="P659" s="5" t="s">
        <v>7753</v>
      </c>
      <c r="Q659" s="34" t="s">
        <v>4690</v>
      </c>
      <c r="R659" s="21">
        <v>1</v>
      </c>
      <c r="S659" s="35"/>
      <c r="T659" s="35"/>
      <c r="U659" s="35"/>
      <c r="V659" s="35"/>
      <c r="W659" s="35"/>
      <c r="X659" s="35"/>
      <c r="Y659" s="35"/>
      <c r="Z659" s="35"/>
      <c r="AA659" s="5" t="s">
        <v>2310</v>
      </c>
      <c r="AB659" s="5" t="s">
        <v>7754</v>
      </c>
      <c r="AC659" s="34" t="s">
        <v>7755</v>
      </c>
      <c r="AD659" s="21">
        <v>1</v>
      </c>
    </row>
    <row r="660" spans="1:30" x14ac:dyDescent="0.3">
      <c r="A660" s="18" t="str">
        <f t="shared" ref="A660:B660" si="682">IF(AND(ISNUMBER(SEARCH("Yes",C660)),ISNUMBER(SEARCH("Yes",E660)),ISNUMBER(SEARCH("Yes",G660)),ISNUMBER(SEARCH("Yes",I660))),"Yes","No")</f>
        <v>No</v>
      </c>
      <c r="B660" s="18" t="str">
        <f t="shared" si="682"/>
        <v>No</v>
      </c>
      <c r="C660" s="15" t="str">
        <f t="shared" si="527"/>
        <v>No</v>
      </c>
      <c r="D660" s="18" t="str">
        <f t="shared" si="528"/>
        <v>No</v>
      </c>
      <c r="E660" s="18" t="str">
        <f t="shared" si="529"/>
        <v>No</v>
      </c>
      <c r="F660" s="18" t="str">
        <f t="shared" si="530"/>
        <v>No</v>
      </c>
      <c r="G660" s="18" t="str">
        <f t="shared" si="531"/>
        <v>No</v>
      </c>
      <c r="H660" s="18" t="str">
        <f t="shared" si="532"/>
        <v>No</v>
      </c>
      <c r="I660" s="18" t="str">
        <f t="shared" si="533"/>
        <v>No</v>
      </c>
      <c r="J660" s="18" t="str">
        <f t="shared" si="534"/>
        <v>No</v>
      </c>
      <c r="K660" s="21">
        <v>658</v>
      </c>
      <c r="L660" s="5" t="s">
        <v>1547</v>
      </c>
      <c r="M660" s="5" t="s">
        <v>1548</v>
      </c>
      <c r="N660" s="5" t="s">
        <v>2307</v>
      </c>
      <c r="O660" s="5" t="s">
        <v>152</v>
      </c>
      <c r="P660" s="5" t="s">
        <v>2667</v>
      </c>
      <c r="Q660" s="34" t="s">
        <v>4693</v>
      </c>
      <c r="R660" s="21">
        <v>1</v>
      </c>
      <c r="S660" s="35"/>
      <c r="T660" s="35"/>
      <c r="U660" s="35"/>
      <c r="V660" s="35"/>
      <c r="W660" s="35"/>
      <c r="X660" s="35"/>
      <c r="Y660" s="35"/>
      <c r="Z660" s="35"/>
      <c r="AA660" s="5" t="s">
        <v>152</v>
      </c>
      <c r="AB660" s="5" t="s">
        <v>7756</v>
      </c>
      <c r="AC660" s="34" t="s">
        <v>4695</v>
      </c>
      <c r="AD660" s="21">
        <v>1</v>
      </c>
    </row>
    <row r="661" spans="1:30" x14ac:dyDescent="0.3">
      <c r="A661" s="18" t="str">
        <f t="shared" ref="A661:B661" si="683">IF(AND(ISNUMBER(SEARCH("Yes",C661)),ISNUMBER(SEARCH("Yes",E661)),ISNUMBER(SEARCH("Yes",G661)),ISNUMBER(SEARCH("Yes",I661))),"Yes","No")</f>
        <v>No</v>
      </c>
      <c r="B661" s="18" t="str">
        <f t="shared" si="683"/>
        <v>No</v>
      </c>
      <c r="C661" s="15" t="str">
        <f t="shared" si="527"/>
        <v>No</v>
      </c>
      <c r="D661" s="18" t="str">
        <f t="shared" si="528"/>
        <v>No</v>
      </c>
      <c r="E661" s="18" t="str">
        <f t="shared" si="529"/>
        <v>No</v>
      </c>
      <c r="F661" s="18" t="str">
        <f t="shared" si="530"/>
        <v>No</v>
      </c>
      <c r="G661" s="18" t="str">
        <f t="shared" si="531"/>
        <v>No</v>
      </c>
      <c r="H661" s="18" t="str">
        <f t="shared" si="532"/>
        <v>No</v>
      </c>
      <c r="I661" s="18" t="str">
        <f t="shared" si="533"/>
        <v>Yes</v>
      </c>
      <c r="J661" s="18" t="str">
        <f t="shared" si="534"/>
        <v>No</v>
      </c>
      <c r="K661" s="21">
        <v>659</v>
      </c>
      <c r="L661" s="5" t="s">
        <v>1549</v>
      </c>
      <c r="M661" s="5" t="s">
        <v>1550</v>
      </c>
      <c r="N661" s="5" t="s">
        <v>2307</v>
      </c>
      <c r="O661" s="5" t="s">
        <v>152</v>
      </c>
      <c r="P661" s="5" t="s">
        <v>2412</v>
      </c>
      <c r="Q661" s="34" t="s">
        <v>4697</v>
      </c>
      <c r="R661" s="21">
        <v>1</v>
      </c>
      <c r="S661" s="35"/>
      <c r="T661" s="35"/>
      <c r="U661" s="35"/>
      <c r="V661" s="35"/>
      <c r="W661" s="35"/>
      <c r="X661" s="35"/>
      <c r="Y661" s="35"/>
      <c r="Z661" s="35"/>
      <c r="AA661" s="5" t="s">
        <v>152</v>
      </c>
      <c r="AB661" s="5" t="s">
        <v>7757</v>
      </c>
      <c r="AC661" s="34" t="s">
        <v>7758</v>
      </c>
      <c r="AD661" s="21">
        <v>1</v>
      </c>
    </row>
    <row r="662" spans="1:30" x14ac:dyDescent="0.3">
      <c r="A662" s="18" t="str">
        <f t="shared" ref="A662:B662" si="684">IF(AND(ISNUMBER(SEARCH("Yes",C662)),ISNUMBER(SEARCH("Yes",E662)),ISNUMBER(SEARCH("Yes",G662)),ISNUMBER(SEARCH("Yes",I662))),"Yes","No")</f>
        <v>No</v>
      </c>
      <c r="B662" s="18" t="str">
        <f t="shared" si="684"/>
        <v>No</v>
      </c>
      <c r="C662" s="15" t="str">
        <f t="shared" si="527"/>
        <v>No</v>
      </c>
      <c r="D662" s="18" t="str">
        <f t="shared" si="528"/>
        <v>No</v>
      </c>
      <c r="E662" s="18" t="str">
        <f t="shared" si="529"/>
        <v>No</v>
      </c>
      <c r="F662" s="18" t="str">
        <f t="shared" si="530"/>
        <v>No</v>
      </c>
      <c r="G662" s="18" t="str">
        <f t="shared" si="531"/>
        <v>No</v>
      </c>
      <c r="H662" s="18" t="str">
        <f t="shared" si="532"/>
        <v>No</v>
      </c>
      <c r="I662" s="18" t="str">
        <f t="shared" si="533"/>
        <v>Yes</v>
      </c>
      <c r="J662" s="18" t="str">
        <f t="shared" si="534"/>
        <v>Yes</v>
      </c>
      <c r="K662" s="21">
        <v>660</v>
      </c>
      <c r="L662" s="5" t="s">
        <v>1551</v>
      </c>
      <c r="M662" s="5" t="s">
        <v>1552</v>
      </c>
      <c r="N662" s="5" t="s">
        <v>2307</v>
      </c>
      <c r="O662" s="5" t="s">
        <v>152</v>
      </c>
      <c r="P662" s="5" t="s">
        <v>2317</v>
      </c>
      <c r="Q662" s="34" t="s">
        <v>7759</v>
      </c>
      <c r="R662" s="21">
        <v>1</v>
      </c>
      <c r="S662" s="35"/>
      <c r="T662" s="35"/>
      <c r="U662" s="35"/>
      <c r="V662" s="35"/>
      <c r="W662" s="35"/>
      <c r="X662" s="35"/>
      <c r="Y662" s="35"/>
      <c r="Z662" s="35"/>
      <c r="AA662" s="5" t="s">
        <v>2310</v>
      </c>
      <c r="AB662" s="5" t="s">
        <v>2473</v>
      </c>
      <c r="AC662" s="34" t="s">
        <v>7760</v>
      </c>
      <c r="AD662" s="21">
        <v>1</v>
      </c>
    </row>
    <row r="663" spans="1:30" x14ac:dyDescent="0.3">
      <c r="A663" s="18" t="str">
        <f t="shared" ref="A663:B663" si="685">IF(AND(ISNUMBER(SEARCH("Yes",C663)),ISNUMBER(SEARCH("Yes",E663)),ISNUMBER(SEARCH("Yes",G663)),ISNUMBER(SEARCH("Yes",I663))),"Yes","No")</f>
        <v>Yes</v>
      </c>
      <c r="B663" s="18" t="str">
        <f t="shared" si="685"/>
        <v>Yes</v>
      </c>
      <c r="C663" s="15" t="str">
        <f t="shared" si="527"/>
        <v>Yes</v>
      </c>
      <c r="D663" s="18" t="str">
        <f t="shared" si="528"/>
        <v>Yes</v>
      </c>
      <c r="E663" s="18" t="str">
        <f t="shared" si="529"/>
        <v>Yes</v>
      </c>
      <c r="F663" s="18" t="str">
        <f t="shared" si="530"/>
        <v>Yes</v>
      </c>
      <c r="G663" s="18" t="str">
        <f t="shared" si="531"/>
        <v>Yes</v>
      </c>
      <c r="H663" s="18" t="str">
        <f t="shared" si="532"/>
        <v>Yes</v>
      </c>
      <c r="I663" s="18" t="str">
        <f t="shared" si="533"/>
        <v>Yes</v>
      </c>
      <c r="J663" s="18" t="str">
        <f t="shared" si="534"/>
        <v>Yes</v>
      </c>
      <c r="K663" s="21">
        <v>661</v>
      </c>
      <c r="L663" s="5" t="s">
        <v>104</v>
      </c>
      <c r="M663" s="5" t="s">
        <v>105</v>
      </c>
      <c r="N663" s="5" t="s">
        <v>2307</v>
      </c>
      <c r="O663" s="5" t="s">
        <v>24</v>
      </c>
      <c r="P663" s="5" t="s">
        <v>4704</v>
      </c>
      <c r="Q663" s="34" t="s">
        <v>4705</v>
      </c>
      <c r="R663" s="21">
        <v>1</v>
      </c>
      <c r="S663" s="5" t="s">
        <v>24</v>
      </c>
      <c r="T663" s="5" t="s">
        <v>7761</v>
      </c>
      <c r="U663" s="34" t="s">
        <v>7762</v>
      </c>
      <c r="V663" s="21">
        <v>1</v>
      </c>
      <c r="W663" s="5" t="s">
        <v>24</v>
      </c>
      <c r="X663" s="5" t="s">
        <v>7763</v>
      </c>
      <c r="Y663" s="34" t="s">
        <v>7764</v>
      </c>
      <c r="Z663" s="21">
        <v>1</v>
      </c>
      <c r="AA663" s="5" t="s">
        <v>24</v>
      </c>
      <c r="AB663" s="5" t="s">
        <v>3326</v>
      </c>
      <c r="AC663" s="34" t="s">
        <v>2682</v>
      </c>
      <c r="AD663" s="21">
        <v>1</v>
      </c>
    </row>
    <row r="664" spans="1:30" x14ac:dyDescent="0.3">
      <c r="A664" s="18" t="str">
        <f t="shared" ref="A664:B664" si="686">IF(AND(ISNUMBER(SEARCH("Yes",C664)),ISNUMBER(SEARCH("Yes",E664)),ISNUMBER(SEARCH("Yes",G664)),ISNUMBER(SEARCH("Yes",I664))),"Yes","No")</f>
        <v>Yes</v>
      </c>
      <c r="B664" s="18" t="str">
        <f t="shared" si="686"/>
        <v>Yes</v>
      </c>
      <c r="C664" s="15" t="str">
        <f t="shared" si="527"/>
        <v>Yes</v>
      </c>
      <c r="D664" s="18" t="str">
        <f t="shared" si="528"/>
        <v>Yes</v>
      </c>
      <c r="E664" s="18" t="str">
        <f t="shared" si="529"/>
        <v>Yes</v>
      </c>
      <c r="F664" s="18" t="str">
        <f t="shared" si="530"/>
        <v>Yes</v>
      </c>
      <c r="G664" s="18" t="str">
        <f t="shared" si="531"/>
        <v>Yes</v>
      </c>
      <c r="H664" s="18" t="str">
        <f t="shared" si="532"/>
        <v>Yes</v>
      </c>
      <c r="I664" s="18" t="str">
        <f t="shared" si="533"/>
        <v>Yes</v>
      </c>
      <c r="J664" s="18" t="str">
        <f t="shared" si="534"/>
        <v>Yes</v>
      </c>
      <c r="K664" s="21">
        <v>662</v>
      </c>
      <c r="L664" s="5" t="s">
        <v>78</v>
      </c>
      <c r="M664" s="5" t="s">
        <v>106</v>
      </c>
      <c r="N664" s="5" t="s">
        <v>2307</v>
      </c>
      <c r="O664" s="5" t="s">
        <v>24</v>
      </c>
      <c r="P664" s="5" t="s">
        <v>4711</v>
      </c>
      <c r="Q664" s="34" t="s">
        <v>4712</v>
      </c>
      <c r="R664" s="21">
        <v>1</v>
      </c>
      <c r="S664" s="5" t="s">
        <v>24</v>
      </c>
      <c r="T664" s="5" t="s">
        <v>7765</v>
      </c>
      <c r="U664" s="34" t="s">
        <v>7766</v>
      </c>
      <c r="V664" s="21">
        <v>1</v>
      </c>
      <c r="W664" s="5" t="s">
        <v>24</v>
      </c>
      <c r="X664" s="5" t="s">
        <v>7767</v>
      </c>
      <c r="Y664" s="34" t="s">
        <v>7768</v>
      </c>
      <c r="Z664" s="21">
        <v>1</v>
      </c>
      <c r="AA664" s="5" t="s">
        <v>2310</v>
      </c>
      <c r="AB664" s="5" t="s">
        <v>7769</v>
      </c>
      <c r="AC664" s="34" t="s">
        <v>7770</v>
      </c>
      <c r="AD664" s="21">
        <v>1</v>
      </c>
    </row>
    <row r="665" spans="1:30" x14ac:dyDescent="0.3">
      <c r="A665" s="18" t="str">
        <f t="shared" ref="A665:B665" si="687">IF(AND(ISNUMBER(SEARCH("Yes",C665)),ISNUMBER(SEARCH("Yes",E665)),ISNUMBER(SEARCH("Yes",G665)),ISNUMBER(SEARCH("Yes",I665))),"Yes","No")</f>
        <v>No</v>
      </c>
      <c r="B665" s="18" t="str">
        <f t="shared" si="687"/>
        <v>No</v>
      </c>
      <c r="C665" s="15" t="str">
        <f t="shared" si="527"/>
        <v>No</v>
      </c>
      <c r="D665" s="18" t="str">
        <f t="shared" si="528"/>
        <v>No</v>
      </c>
      <c r="E665" s="18" t="str">
        <f t="shared" si="529"/>
        <v>No</v>
      </c>
      <c r="F665" s="18" t="str">
        <f t="shared" si="530"/>
        <v>No</v>
      </c>
      <c r="G665" s="18" t="str">
        <f t="shared" si="531"/>
        <v>No</v>
      </c>
      <c r="H665" s="18" t="str">
        <f t="shared" si="532"/>
        <v>No</v>
      </c>
      <c r="I665" s="18" t="str">
        <f t="shared" si="533"/>
        <v>Yes</v>
      </c>
      <c r="J665" s="18" t="str">
        <f t="shared" si="534"/>
        <v>Yes</v>
      </c>
      <c r="K665" s="21">
        <v>663</v>
      </c>
      <c r="L665" s="5" t="s">
        <v>1553</v>
      </c>
      <c r="M665" s="5" t="s">
        <v>1554</v>
      </c>
      <c r="N665" s="5" t="s">
        <v>2307</v>
      </c>
      <c r="O665" s="5" t="s">
        <v>152</v>
      </c>
      <c r="P665" s="5" t="s">
        <v>2533</v>
      </c>
      <c r="Q665" s="34" t="s">
        <v>7771</v>
      </c>
      <c r="R665" s="21">
        <v>1</v>
      </c>
      <c r="S665" s="35"/>
      <c r="T665" s="35"/>
      <c r="U665" s="35"/>
      <c r="V665" s="35"/>
      <c r="W665" s="35"/>
      <c r="X665" s="35"/>
      <c r="Y665" s="35"/>
      <c r="Z665" s="35"/>
      <c r="AA665" s="5" t="s">
        <v>2310</v>
      </c>
      <c r="AB665" s="5" t="s">
        <v>4076</v>
      </c>
      <c r="AC665" s="34" t="s">
        <v>4077</v>
      </c>
      <c r="AD665" s="21">
        <v>1</v>
      </c>
    </row>
    <row r="666" spans="1:30" x14ac:dyDescent="0.3">
      <c r="A666" s="18" t="str">
        <f t="shared" ref="A666:B666" si="688">IF(AND(ISNUMBER(SEARCH("Yes",C666)),ISNUMBER(SEARCH("Yes",E666)),ISNUMBER(SEARCH("Yes",G666)),ISNUMBER(SEARCH("Yes",I666))),"Yes","No")</f>
        <v>No</v>
      </c>
      <c r="B666" s="18" t="str">
        <f t="shared" si="688"/>
        <v>No</v>
      </c>
      <c r="C666" s="15" t="str">
        <f t="shared" si="527"/>
        <v>No</v>
      </c>
      <c r="D666" s="18" t="str">
        <f t="shared" si="528"/>
        <v>No</v>
      </c>
      <c r="E666" s="18" t="str">
        <f t="shared" si="529"/>
        <v>No</v>
      </c>
      <c r="F666" s="18" t="str">
        <f t="shared" si="530"/>
        <v>No</v>
      </c>
      <c r="G666" s="18" t="str">
        <f t="shared" si="531"/>
        <v>No</v>
      </c>
      <c r="H666" s="18" t="str">
        <f t="shared" si="532"/>
        <v>No</v>
      </c>
      <c r="I666" s="18" t="str">
        <f t="shared" si="533"/>
        <v>Yes</v>
      </c>
      <c r="J666" s="18" t="str">
        <f t="shared" si="534"/>
        <v>Yes</v>
      </c>
      <c r="K666" s="21">
        <v>664</v>
      </c>
      <c r="L666" s="5" t="s">
        <v>1555</v>
      </c>
      <c r="M666" s="5" t="s">
        <v>1556</v>
      </c>
      <c r="N666" s="5" t="s">
        <v>2307</v>
      </c>
      <c r="O666" s="5" t="s">
        <v>152</v>
      </c>
      <c r="P666" s="5" t="s">
        <v>2325</v>
      </c>
      <c r="Q666" s="34" t="s">
        <v>4721</v>
      </c>
      <c r="R666" s="21">
        <v>1</v>
      </c>
      <c r="S666" s="35"/>
      <c r="T666" s="35"/>
      <c r="U666" s="35"/>
      <c r="V666" s="35"/>
      <c r="W666" s="35"/>
      <c r="X666" s="35"/>
      <c r="Y666" s="35"/>
      <c r="Z666" s="35"/>
      <c r="AA666" s="5" t="s">
        <v>2310</v>
      </c>
      <c r="AB666" s="5" t="s">
        <v>2335</v>
      </c>
      <c r="AC666" s="34" t="s">
        <v>7772</v>
      </c>
      <c r="AD666" s="21">
        <v>1</v>
      </c>
    </row>
    <row r="667" spans="1:30" x14ac:dyDescent="0.3">
      <c r="A667" s="18" t="str">
        <f t="shared" ref="A667:B667" si="689">IF(AND(ISNUMBER(SEARCH("Yes",C667)),ISNUMBER(SEARCH("Yes",E667)),ISNUMBER(SEARCH("Yes",G667)),ISNUMBER(SEARCH("Yes",I667))),"Yes","No")</f>
        <v>No</v>
      </c>
      <c r="B667" s="18" t="str">
        <f t="shared" si="689"/>
        <v>No</v>
      </c>
      <c r="C667" s="15" t="str">
        <f t="shared" si="527"/>
        <v>No</v>
      </c>
      <c r="D667" s="18" t="str">
        <f t="shared" si="528"/>
        <v>No</v>
      </c>
      <c r="E667" s="18" t="str">
        <f t="shared" si="529"/>
        <v>No</v>
      </c>
      <c r="F667" s="18" t="str">
        <f t="shared" si="530"/>
        <v>No</v>
      </c>
      <c r="G667" s="18" t="str">
        <f t="shared" si="531"/>
        <v>No</v>
      </c>
      <c r="H667" s="18" t="str">
        <f t="shared" si="532"/>
        <v>No</v>
      </c>
      <c r="I667" s="18" t="str">
        <f t="shared" si="533"/>
        <v>Yes</v>
      </c>
      <c r="J667" s="18" t="str">
        <f t="shared" si="534"/>
        <v>Yes</v>
      </c>
      <c r="K667" s="21">
        <v>665</v>
      </c>
      <c r="L667" s="5" t="s">
        <v>1557</v>
      </c>
      <c r="M667" s="5" t="s">
        <v>1558</v>
      </c>
      <c r="N667" s="5" t="s">
        <v>2307</v>
      </c>
      <c r="O667" s="5" t="s">
        <v>152</v>
      </c>
      <c r="P667" s="5" t="s">
        <v>2533</v>
      </c>
      <c r="Q667" s="34" t="s">
        <v>7773</v>
      </c>
      <c r="R667" s="21">
        <v>1</v>
      </c>
      <c r="S667" s="35"/>
      <c r="T667" s="35"/>
      <c r="U667" s="35"/>
      <c r="V667" s="35"/>
      <c r="W667" s="35"/>
      <c r="X667" s="35"/>
      <c r="Y667" s="35"/>
      <c r="Z667" s="35"/>
      <c r="AA667" s="5" t="s">
        <v>24</v>
      </c>
      <c r="AB667" s="5" t="s">
        <v>3326</v>
      </c>
      <c r="AC667" s="34" t="s">
        <v>2883</v>
      </c>
      <c r="AD667" s="21">
        <v>1</v>
      </c>
    </row>
    <row r="668" spans="1:30" x14ac:dyDescent="0.3">
      <c r="A668" s="18" t="str">
        <f t="shared" ref="A668:B668" si="690">IF(AND(ISNUMBER(SEARCH("Yes",C668)),ISNUMBER(SEARCH("Yes",E668)),ISNUMBER(SEARCH("Yes",G668)),ISNUMBER(SEARCH("Yes",I668))),"Yes","No")</f>
        <v>Yes</v>
      </c>
      <c r="B668" s="18" t="str">
        <f t="shared" si="690"/>
        <v>Yes</v>
      </c>
      <c r="C668" s="15" t="str">
        <f t="shared" si="527"/>
        <v>Yes</v>
      </c>
      <c r="D668" s="18" t="str">
        <f t="shared" si="528"/>
        <v>Yes</v>
      </c>
      <c r="E668" s="18" t="str">
        <f t="shared" si="529"/>
        <v>Yes</v>
      </c>
      <c r="F668" s="18" t="str">
        <f t="shared" si="530"/>
        <v>Yes</v>
      </c>
      <c r="G668" s="18" t="str">
        <f t="shared" si="531"/>
        <v>Yes</v>
      </c>
      <c r="H668" s="18" t="str">
        <f t="shared" si="532"/>
        <v>Yes</v>
      </c>
      <c r="I668" s="18" t="str">
        <f t="shared" si="533"/>
        <v>Yes</v>
      </c>
      <c r="J668" s="18" t="str">
        <f t="shared" si="534"/>
        <v>Yes</v>
      </c>
      <c r="K668" s="21">
        <v>666</v>
      </c>
      <c r="L668" s="5" t="s">
        <v>108</v>
      </c>
      <c r="M668" s="5" t="s">
        <v>109</v>
      </c>
      <c r="N668" s="5" t="s">
        <v>2307</v>
      </c>
      <c r="O668" s="5" t="s">
        <v>24</v>
      </c>
      <c r="P668" s="5" t="s">
        <v>4724</v>
      </c>
      <c r="Q668" s="34" t="s">
        <v>4725</v>
      </c>
      <c r="R668" s="21">
        <v>1</v>
      </c>
      <c r="S668" s="5" t="s">
        <v>2310</v>
      </c>
      <c r="T668" s="5" t="s">
        <v>7774</v>
      </c>
      <c r="U668" s="34" t="s">
        <v>7775</v>
      </c>
      <c r="V668" s="21">
        <v>1</v>
      </c>
      <c r="W668" s="5" t="s">
        <v>2310</v>
      </c>
      <c r="X668" s="5" t="s">
        <v>7776</v>
      </c>
      <c r="Y668" s="34" t="s">
        <v>7777</v>
      </c>
      <c r="Z668" s="21">
        <v>1</v>
      </c>
      <c r="AA668" s="5" t="s">
        <v>2310</v>
      </c>
      <c r="AB668" s="5" t="s">
        <v>5683</v>
      </c>
      <c r="AC668" s="34" t="s">
        <v>5684</v>
      </c>
      <c r="AD668" s="21">
        <v>1</v>
      </c>
    </row>
    <row r="669" spans="1:30" x14ac:dyDescent="0.3">
      <c r="A669" s="18" t="str">
        <f t="shared" ref="A669:B669" si="691">IF(AND(ISNUMBER(SEARCH("Yes",C669)),ISNUMBER(SEARCH("Yes",E669)),ISNUMBER(SEARCH("Yes",G669)),ISNUMBER(SEARCH("Yes",I669))),"Yes","No")</f>
        <v>No</v>
      </c>
      <c r="B669" s="18" t="str">
        <f t="shared" si="691"/>
        <v>No</v>
      </c>
      <c r="C669" s="15" t="str">
        <f t="shared" si="527"/>
        <v>No</v>
      </c>
      <c r="D669" s="18" t="str">
        <f t="shared" si="528"/>
        <v>No</v>
      </c>
      <c r="E669" s="18" t="str">
        <f t="shared" si="529"/>
        <v>No</v>
      </c>
      <c r="F669" s="18" t="str">
        <f t="shared" si="530"/>
        <v>No</v>
      </c>
      <c r="G669" s="18" t="str">
        <f t="shared" si="531"/>
        <v>No</v>
      </c>
      <c r="H669" s="18" t="str">
        <f t="shared" si="532"/>
        <v>No</v>
      </c>
      <c r="I669" s="18" t="str">
        <f t="shared" si="533"/>
        <v>Yes</v>
      </c>
      <c r="J669" s="18" t="str">
        <f t="shared" si="534"/>
        <v>Yes</v>
      </c>
      <c r="K669" s="21">
        <v>667</v>
      </c>
      <c r="L669" s="5" t="s">
        <v>1559</v>
      </c>
      <c r="M669" s="5" t="s">
        <v>1560</v>
      </c>
      <c r="N669" s="5" t="s">
        <v>2307</v>
      </c>
      <c r="O669" s="5" t="s">
        <v>152</v>
      </c>
      <c r="P669" s="5" t="s">
        <v>2431</v>
      </c>
      <c r="Q669" s="34" t="s">
        <v>7778</v>
      </c>
      <c r="R669" s="21">
        <v>1</v>
      </c>
      <c r="S669" s="35"/>
      <c r="T669" s="35"/>
      <c r="U669" s="35"/>
      <c r="V669" s="35"/>
      <c r="W669" s="35"/>
      <c r="X669" s="35"/>
      <c r="Y669" s="35"/>
      <c r="Z669" s="35"/>
      <c r="AA669" s="5" t="s">
        <v>2310</v>
      </c>
      <c r="AB669" s="5" t="s">
        <v>4732</v>
      </c>
      <c r="AC669" s="34" t="s">
        <v>4733</v>
      </c>
      <c r="AD669" s="21">
        <v>1</v>
      </c>
    </row>
    <row r="670" spans="1:30" x14ac:dyDescent="0.3">
      <c r="A670" s="18" t="str">
        <f t="shared" ref="A670:B670" si="692">IF(AND(ISNUMBER(SEARCH("Yes",C670)),ISNUMBER(SEARCH("Yes",E670)),ISNUMBER(SEARCH("Yes",G670)),ISNUMBER(SEARCH("Yes",I670))),"Yes","No")</f>
        <v>No</v>
      </c>
      <c r="B670" s="18" t="str">
        <f t="shared" si="692"/>
        <v>No</v>
      </c>
      <c r="C670" s="15" t="str">
        <f t="shared" si="527"/>
        <v>No</v>
      </c>
      <c r="D670" s="18" t="str">
        <f t="shared" si="528"/>
        <v>No</v>
      </c>
      <c r="E670" s="18" t="str">
        <f t="shared" si="529"/>
        <v>No</v>
      </c>
      <c r="F670" s="18" t="str">
        <f t="shared" si="530"/>
        <v>No</v>
      </c>
      <c r="G670" s="18" t="str">
        <f t="shared" si="531"/>
        <v>No</v>
      </c>
      <c r="H670" s="18" t="str">
        <f t="shared" si="532"/>
        <v>No</v>
      </c>
      <c r="I670" s="18" t="str">
        <f t="shared" si="533"/>
        <v>Yes</v>
      </c>
      <c r="J670" s="18" t="str">
        <f t="shared" si="534"/>
        <v>Yes</v>
      </c>
      <c r="K670" s="21">
        <v>668</v>
      </c>
      <c r="L670" s="5" t="s">
        <v>1561</v>
      </c>
      <c r="M670" s="5" t="s">
        <v>1562</v>
      </c>
      <c r="N670" s="5" t="s">
        <v>2307</v>
      </c>
      <c r="O670" s="5" t="s">
        <v>152</v>
      </c>
      <c r="P670" s="5" t="s">
        <v>4734</v>
      </c>
      <c r="Q670" s="34" t="s">
        <v>7779</v>
      </c>
      <c r="R670" s="21">
        <v>1</v>
      </c>
      <c r="S670" s="35"/>
      <c r="T670" s="35"/>
      <c r="U670" s="35"/>
      <c r="V670" s="35"/>
      <c r="W670" s="35"/>
      <c r="X670" s="35"/>
      <c r="Y670" s="35"/>
      <c r="Z670" s="35"/>
      <c r="AA670" s="5" t="s">
        <v>2310</v>
      </c>
      <c r="AB670" s="5" t="s">
        <v>7780</v>
      </c>
      <c r="AC670" s="34" t="s">
        <v>7781</v>
      </c>
      <c r="AD670" s="21">
        <v>1</v>
      </c>
    </row>
    <row r="671" spans="1:30" x14ac:dyDescent="0.3">
      <c r="A671" s="18" t="str">
        <f t="shared" ref="A671:B671" si="693">IF(AND(ISNUMBER(SEARCH("Yes",C671)),ISNUMBER(SEARCH("Yes",E671)),ISNUMBER(SEARCH("Yes",G671)),ISNUMBER(SEARCH("Yes",I671))),"Yes","No")</f>
        <v>No</v>
      </c>
      <c r="B671" s="18" t="str">
        <f t="shared" si="693"/>
        <v>No</v>
      </c>
      <c r="C671" s="15" t="str">
        <f t="shared" si="527"/>
        <v>No</v>
      </c>
      <c r="D671" s="18" t="str">
        <f t="shared" si="528"/>
        <v>No</v>
      </c>
      <c r="E671" s="18" t="str">
        <f t="shared" si="529"/>
        <v>No</v>
      </c>
      <c r="F671" s="18" t="str">
        <f t="shared" si="530"/>
        <v>No</v>
      </c>
      <c r="G671" s="18" t="str">
        <f t="shared" si="531"/>
        <v>No</v>
      </c>
      <c r="H671" s="18" t="str">
        <f t="shared" si="532"/>
        <v>No</v>
      </c>
      <c r="I671" s="18" t="str">
        <f t="shared" si="533"/>
        <v>Yes</v>
      </c>
      <c r="J671" s="18" t="str">
        <f t="shared" si="534"/>
        <v>Yes</v>
      </c>
      <c r="K671" s="21">
        <v>669</v>
      </c>
      <c r="L671" s="5" t="s">
        <v>1563</v>
      </c>
      <c r="M671" s="5" t="s">
        <v>1564</v>
      </c>
      <c r="N671" s="5" t="s">
        <v>2307</v>
      </c>
      <c r="O671" s="5" t="s">
        <v>152</v>
      </c>
      <c r="P671" s="5" t="s">
        <v>7782</v>
      </c>
      <c r="Q671" s="34" t="s">
        <v>7783</v>
      </c>
      <c r="R671" s="21">
        <v>1</v>
      </c>
      <c r="S671" s="35"/>
      <c r="T671" s="35"/>
      <c r="U671" s="35"/>
      <c r="V671" s="35"/>
      <c r="W671" s="35"/>
      <c r="X671" s="35"/>
      <c r="Y671" s="35"/>
      <c r="Z671" s="35"/>
      <c r="AA671" s="5" t="s">
        <v>2310</v>
      </c>
      <c r="AB671" s="5" t="s">
        <v>4739</v>
      </c>
      <c r="AC671" s="34" t="s">
        <v>4740</v>
      </c>
      <c r="AD671" s="21">
        <v>1</v>
      </c>
    </row>
    <row r="672" spans="1:30" x14ac:dyDescent="0.3">
      <c r="A672" s="18" t="str">
        <f t="shared" ref="A672:B672" si="694">IF(AND(ISNUMBER(SEARCH("Yes",C672)),ISNUMBER(SEARCH("Yes",E672)),ISNUMBER(SEARCH("Yes",G672)),ISNUMBER(SEARCH("Yes",I672))),"Yes","No")</f>
        <v>No</v>
      </c>
      <c r="B672" s="18" t="str">
        <f t="shared" si="694"/>
        <v>No</v>
      </c>
      <c r="C672" s="15" t="str">
        <f t="shared" si="527"/>
        <v>No</v>
      </c>
      <c r="D672" s="18" t="str">
        <f t="shared" si="528"/>
        <v>No</v>
      </c>
      <c r="E672" s="18" t="str">
        <f t="shared" si="529"/>
        <v>No</v>
      </c>
      <c r="F672" s="18" t="str">
        <f t="shared" si="530"/>
        <v>No</v>
      </c>
      <c r="G672" s="18" t="str">
        <f t="shared" si="531"/>
        <v>No</v>
      </c>
      <c r="H672" s="18" t="str">
        <f t="shared" si="532"/>
        <v>No</v>
      </c>
      <c r="I672" s="18" t="str">
        <f t="shared" si="533"/>
        <v>Yes</v>
      </c>
      <c r="J672" s="18" t="str">
        <f t="shared" si="534"/>
        <v>Yes</v>
      </c>
      <c r="K672" s="21">
        <v>670</v>
      </c>
      <c r="L672" s="5" t="s">
        <v>1565</v>
      </c>
      <c r="M672" s="5" t="s">
        <v>28</v>
      </c>
      <c r="N672" s="5" t="s">
        <v>2307</v>
      </c>
      <c r="O672" s="5" t="s">
        <v>152</v>
      </c>
      <c r="P672" s="5" t="s">
        <v>4741</v>
      </c>
      <c r="Q672" s="34" t="s">
        <v>4742</v>
      </c>
      <c r="R672" s="21">
        <v>1</v>
      </c>
      <c r="S672" s="35"/>
      <c r="T672" s="35"/>
      <c r="U672" s="35"/>
      <c r="V672" s="35"/>
      <c r="W672" s="35"/>
      <c r="X672" s="35"/>
      <c r="Y672" s="35"/>
      <c r="Z672" s="35"/>
      <c r="AA672" s="5" t="s">
        <v>2310</v>
      </c>
      <c r="AB672" s="5" t="s">
        <v>2370</v>
      </c>
      <c r="AC672" s="34" t="s">
        <v>7784</v>
      </c>
      <c r="AD672" s="21">
        <v>1</v>
      </c>
    </row>
    <row r="673" spans="1:30" x14ac:dyDescent="0.3">
      <c r="A673" s="18" t="str">
        <f t="shared" ref="A673:B673" si="695">IF(AND(ISNUMBER(SEARCH("Yes",C673)),ISNUMBER(SEARCH("Yes",E673)),ISNUMBER(SEARCH("Yes",G673)),ISNUMBER(SEARCH("Yes",I673))),"Yes","No")</f>
        <v>No</v>
      </c>
      <c r="B673" s="18" t="str">
        <f t="shared" si="695"/>
        <v>No</v>
      </c>
      <c r="C673" s="15" t="str">
        <f t="shared" si="527"/>
        <v>No</v>
      </c>
      <c r="D673" s="18" t="str">
        <f t="shared" si="528"/>
        <v>No</v>
      </c>
      <c r="E673" s="18" t="str">
        <f t="shared" si="529"/>
        <v>No</v>
      </c>
      <c r="F673" s="18" t="str">
        <f t="shared" si="530"/>
        <v>No</v>
      </c>
      <c r="G673" s="18" t="str">
        <f t="shared" si="531"/>
        <v>No</v>
      </c>
      <c r="H673" s="18" t="str">
        <f t="shared" si="532"/>
        <v>No</v>
      </c>
      <c r="I673" s="18" t="str">
        <f t="shared" si="533"/>
        <v>Yes</v>
      </c>
      <c r="J673" s="18" t="str">
        <f t="shared" si="534"/>
        <v>Yes</v>
      </c>
      <c r="K673" s="21">
        <v>671</v>
      </c>
      <c r="L673" s="5" t="s">
        <v>1566</v>
      </c>
      <c r="M673" s="5" t="s">
        <v>1567</v>
      </c>
      <c r="N673" s="5" t="s">
        <v>2307</v>
      </c>
      <c r="O673" s="5" t="s">
        <v>152</v>
      </c>
      <c r="P673" s="5" t="s">
        <v>3458</v>
      </c>
      <c r="Q673" s="34" t="s">
        <v>3034</v>
      </c>
      <c r="R673" s="21">
        <v>1</v>
      </c>
      <c r="S673" s="35"/>
      <c r="T673" s="35"/>
      <c r="U673" s="35"/>
      <c r="V673" s="35"/>
      <c r="W673" s="35"/>
      <c r="X673" s="35"/>
      <c r="Y673" s="35"/>
      <c r="Z673" s="35"/>
      <c r="AA673" s="5" t="s">
        <v>24</v>
      </c>
      <c r="AB673" s="5" t="s">
        <v>7785</v>
      </c>
      <c r="AC673" s="34" t="s">
        <v>7786</v>
      </c>
      <c r="AD673" s="21">
        <v>1</v>
      </c>
    </row>
    <row r="674" spans="1:30" x14ac:dyDescent="0.3">
      <c r="A674" s="18" t="str">
        <f t="shared" ref="A674:B674" si="696">IF(AND(ISNUMBER(SEARCH("Yes",C674)),ISNUMBER(SEARCH("Yes",E674)),ISNUMBER(SEARCH("Yes",G674)),ISNUMBER(SEARCH("Yes",I674))),"Yes","No")</f>
        <v>No</v>
      </c>
      <c r="B674" s="18" t="str">
        <f t="shared" si="696"/>
        <v>No</v>
      </c>
      <c r="C674" s="15" t="str">
        <f t="shared" si="527"/>
        <v>No</v>
      </c>
      <c r="D674" s="18" t="str">
        <f t="shared" si="528"/>
        <v>No</v>
      </c>
      <c r="E674" s="18" t="str">
        <f t="shared" si="529"/>
        <v>No</v>
      </c>
      <c r="F674" s="18" t="str">
        <f t="shared" si="530"/>
        <v>No</v>
      </c>
      <c r="G674" s="18" t="str">
        <f t="shared" si="531"/>
        <v>No</v>
      </c>
      <c r="H674" s="18" t="str">
        <f t="shared" si="532"/>
        <v>No</v>
      </c>
      <c r="I674" s="18" t="str">
        <f t="shared" si="533"/>
        <v>Yes</v>
      </c>
      <c r="J674" s="18" t="str">
        <f t="shared" si="534"/>
        <v>Yes</v>
      </c>
      <c r="K674" s="21">
        <v>672</v>
      </c>
      <c r="L674" s="5" t="s">
        <v>1568</v>
      </c>
      <c r="M674" s="5" t="s">
        <v>1569</v>
      </c>
      <c r="N674" s="5" t="s">
        <v>2307</v>
      </c>
      <c r="O674" s="5" t="s">
        <v>152</v>
      </c>
      <c r="P674" s="5" t="s">
        <v>2761</v>
      </c>
      <c r="Q674" s="34" t="s">
        <v>7787</v>
      </c>
      <c r="R674" s="21">
        <v>1</v>
      </c>
      <c r="S674" s="35"/>
      <c r="T674" s="35"/>
      <c r="U674" s="35"/>
      <c r="V674" s="35"/>
      <c r="W674" s="35"/>
      <c r="X674" s="35"/>
      <c r="Y674" s="35"/>
      <c r="Z674" s="35"/>
      <c r="AA674" s="5" t="s">
        <v>2310</v>
      </c>
      <c r="AB674" s="5" t="s">
        <v>7788</v>
      </c>
      <c r="AC674" s="34" t="s">
        <v>7789</v>
      </c>
      <c r="AD674" s="21">
        <v>1</v>
      </c>
    </row>
    <row r="675" spans="1:30" x14ac:dyDescent="0.3">
      <c r="A675" s="18" t="str">
        <f t="shared" ref="A675:B675" si="697">IF(AND(ISNUMBER(SEARCH("Yes",C675)),ISNUMBER(SEARCH("Yes",E675)),ISNUMBER(SEARCH("Yes",G675)),ISNUMBER(SEARCH("Yes",I675))),"Yes","No")</f>
        <v>No</v>
      </c>
      <c r="B675" s="18" t="str">
        <f t="shared" si="697"/>
        <v>No</v>
      </c>
      <c r="C675" s="15" t="str">
        <f t="shared" si="527"/>
        <v>No</v>
      </c>
      <c r="D675" s="18" t="str">
        <f t="shared" si="528"/>
        <v>No</v>
      </c>
      <c r="E675" s="18" t="str">
        <f t="shared" si="529"/>
        <v>No</v>
      </c>
      <c r="F675" s="18" t="str">
        <f t="shared" si="530"/>
        <v>No</v>
      </c>
      <c r="G675" s="18" t="str">
        <f t="shared" si="531"/>
        <v>No</v>
      </c>
      <c r="H675" s="18" t="str">
        <f t="shared" si="532"/>
        <v>No</v>
      </c>
      <c r="I675" s="18" t="str">
        <f t="shared" si="533"/>
        <v>Yes</v>
      </c>
      <c r="J675" s="18" t="str">
        <f t="shared" si="534"/>
        <v>Yes</v>
      </c>
      <c r="K675" s="21">
        <v>673</v>
      </c>
      <c r="L675" s="5" t="s">
        <v>1570</v>
      </c>
      <c r="M675" s="5" t="s">
        <v>1571</v>
      </c>
      <c r="N675" s="5" t="s">
        <v>2307</v>
      </c>
      <c r="O675" s="5" t="s">
        <v>152</v>
      </c>
      <c r="P675" s="5" t="s">
        <v>2435</v>
      </c>
      <c r="Q675" s="34" t="s">
        <v>4752</v>
      </c>
      <c r="R675" s="21">
        <v>1</v>
      </c>
      <c r="S675" s="35"/>
      <c r="T675" s="35"/>
      <c r="U675" s="35"/>
      <c r="V675" s="35"/>
      <c r="W675" s="35"/>
      <c r="X675" s="35"/>
      <c r="Y675" s="35"/>
      <c r="Z675" s="35"/>
      <c r="AA675" s="5" t="s">
        <v>24</v>
      </c>
      <c r="AB675" s="5" t="s">
        <v>7790</v>
      </c>
      <c r="AC675" s="34" t="s">
        <v>7791</v>
      </c>
      <c r="AD675" s="21">
        <v>1</v>
      </c>
    </row>
    <row r="676" spans="1:30" x14ac:dyDescent="0.3">
      <c r="A676" s="18" t="str">
        <f t="shared" ref="A676:B676" si="698">IF(AND(ISNUMBER(SEARCH("Yes",C676)),ISNUMBER(SEARCH("Yes",E676)),ISNUMBER(SEARCH("Yes",G676)),ISNUMBER(SEARCH("Yes",I676))),"Yes","No")</f>
        <v>No</v>
      </c>
      <c r="B676" s="18" t="str">
        <f t="shared" si="698"/>
        <v>No</v>
      </c>
      <c r="C676" s="15" t="str">
        <f t="shared" si="527"/>
        <v>No</v>
      </c>
      <c r="D676" s="18" t="str">
        <f t="shared" si="528"/>
        <v>No</v>
      </c>
      <c r="E676" s="18" t="str">
        <f t="shared" si="529"/>
        <v>No</v>
      </c>
      <c r="F676" s="18" t="str">
        <f t="shared" si="530"/>
        <v>No</v>
      </c>
      <c r="G676" s="18" t="str">
        <f t="shared" si="531"/>
        <v>No</v>
      </c>
      <c r="H676" s="18" t="str">
        <f t="shared" si="532"/>
        <v>No</v>
      </c>
      <c r="I676" s="18" t="str">
        <f t="shared" si="533"/>
        <v>Yes</v>
      </c>
      <c r="J676" s="18" t="str">
        <f t="shared" si="534"/>
        <v>Yes</v>
      </c>
      <c r="K676" s="21">
        <v>674</v>
      </c>
      <c r="L676" s="5" t="s">
        <v>1572</v>
      </c>
      <c r="M676" s="5" t="s">
        <v>1573</v>
      </c>
      <c r="N676" s="5" t="s">
        <v>2307</v>
      </c>
      <c r="O676" s="5" t="s">
        <v>152</v>
      </c>
      <c r="P676" s="5" t="s">
        <v>3328</v>
      </c>
      <c r="Q676" s="34" t="s">
        <v>3203</v>
      </c>
      <c r="R676" s="21">
        <v>1</v>
      </c>
      <c r="S676" s="35"/>
      <c r="T676" s="35"/>
      <c r="U676" s="35"/>
      <c r="V676" s="35"/>
      <c r="W676" s="35"/>
      <c r="X676" s="35"/>
      <c r="Y676" s="35"/>
      <c r="Z676" s="35"/>
      <c r="AA676" s="5" t="s">
        <v>2310</v>
      </c>
      <c r="AB676" s="5" t="s">
        <v>7792</v>
      </c>
      <c r="AC676" s="34" t="s">
        <v>7793</v>
      </c>
      <c r="AD676" s="21">
        <v>1</v>
      </c>
    </row>
    <row r="677" spans="1:30" x14ac:dyDescent="0.3">
      <c r="A677" s="18" t="str">
        <f t="shared" ref="A677:B677" si="699">IF(AND(ISNUMBER(SEARCH("Yes",C677)),ISNUMBER(SEARCH("Yes",E677)),ISNUMBER(SEARCH("Yes",G677)),ISNUMBER(SEARCH("Yes",I677))),"Yes","No")</f>
        <v>No</v>
      </c>
      <c r="B677" s="18" t="str">
        <f t="shared" si="699"/>
        <v>No</v>
      </c>
      <c r="C677" s="15" t="str">
        <f t="shared" si="527"/>
        <v>No</v>
      </c>
      <c r="D677" s="18" t="str">
        <f t="shared" si="528"/>
        <v>No</v>
      </c>
      <c r="E677" s="18" t="str">
        <f t="shared" si="529"/>
        <v>No</v>
      </c>
      <c r="F677" s="18" t="str">
        <f t="shared" si="530"/>
        <v>No</v>
      </c>
      <c r="G677" s="18" t="str">
        <f t="shared" si="531"/>
        <v>No</v>
      </c>
      <c r="H677" s="18" t="str">
        <f t="shared" si="532"/>
        <v>No</v>
      </c>
      <c r="I677" s="18" t="str">
        <f t="shared" si="533"/>
        <v>Yes</v>
      </c>
      <c r="J677" s="18" t="str">
        <f t="shared" si="534"/>
        <v>Yes</v>
      </c>
      <c r="K677" s="21">
        <v>675</v>
      </c>
      <c r="L677" s="5" t="s">
        <v>1574</v>
      </c>
      <c r="M677" s="5" t="s">
        <v>1575</v>
      </c>
      <c r="N677" s="5" t="s">
        <v>2307</v>
      </c>
      <c r="O677" s="5" t="s">
        <v>152</v>
      </c>
      <c r="P677" s="5" t="s">
        <v>2537</v>
      </c>
      <c r="Q677" s="34" t="s">
        <v>2799</v>
      </c>
      <c r="R677" s="21">
        <v>1</v>
      </c>
      <c r="S677" s="35"/>
      <c r="T677" s="35"/>
      <c r="U677" s="35"/>
      <c r="V677" s="35"/>
      <c r="W677" s="35"/>
      <c r="X677" s="35"/>
      <c r="Y677" s="35"/>
      <c r="Z677" s="35"/>
      <c r="AA677" s="5" t="s">
        <v>24</v>
      </c>
      <c r="AB677" s="5" t="s">
        <v>7794</v>
      </c>
      <c r="AC677" s="34" t="s">
        <v>7795</v>
      </c>
      <c r="AD677" s="21">
        <v>1</v>
      </c>
    </row>
    <row r="678" spans="1:30" x14ac:dyDescent="0.3">
      <c r="A678" s="18" t="str">
        <f t="shared" ref="A678:B678" si="700">IF(AND(ISNUMBER(SEARCH("Yes",C678)),ISNUMBER(SEARCH("Yes",E678)),ISNUMBER(SEARCH("Yes",G678)),ISNUMBER(SEARCH("Yes",I678))),"Yes","No")</f>
        <v>No</v>
      </c>
      <c r="B678" s="18" t="str">
        <f t="shared" si="700"/>
        <v>No</v>
      </c>
      <c r="C678" s="15" t="str">
        <f t="shared" si="527"/>
        <v>No</v>
      </c>
      <c r="D678" s="18" t="str">
        <f t="shared" si="528"/>
        <v>No</v>
      </c>
      <c r="E678" s="18" t="str">
        <f t="shared" si="529"/>
        <v>No</v>
      </c>
      <c r="F678" s="18" t="str">
        <f t="shared" si="530"/>
        <v>No</v>
      </c>
      <c r="G678" s="18" t="str">
        <f t="shared" si="531"/>
        <v>No</v>
      </c>
      <c r="H678" s="18" t="str">
        <f t="shared" si="532"/>
        <v>No</v>
      </c>
      <c r="I678" s="18" t="str">
        <f t="shared" si="533"/>
        <v>Yes</v>
      </c>
      <c r="J678" s="18" t="str">
        <f t="shared" si="534"/>
        <v>Yes</v>
      </c>
      <c r="K678" s="21">
        <v>676</v>
      </c>
      <c r="L678" s="5" t="s">
        <v>1576</v>
      </c>
      <c r="M678" s="5" t="s">
        <v>1577</v>
      </c>
      <c r="N678" s="5" t="s">
        <v>2307</v>
      </c>
      <c r="O678" s="5" t="s">
        <v>152</v>
      </c>
      <c r="P678" s="5" t="s">
        <v>2664</v>
      </c>
      <c r="Q678" s="34" t="s">
        <v>4758</v>
      </c>
      <c r="R678" s="21">
        <v>1</v>
      </c>
      <c r="S678" s="35"/>
      <c r="T678" s="35"/>
      <c r="U678" s="35"/>
      <c r="V678" s="35"/>
      <c r="W678" s="35"/>
      <c r="X678" s="35"/>
      <c r="Y678" s="35"/>
      <c r="Z678" s="35"/>
      <c r="AA678" s="5" t="s">
        <v>24</v>
      </c>
      <c r="AB678" s="5" t="s">
        <v>4759</v>
      </c>
      <c r="AC678" s="34" t="s">
        <v>7796</v>
      </c>
      <c r="AD678" s="21">
        <v>1</v>
      </c>
    </row>
    <row r="679" spans="1:30" x14ac:dyDescent="0.3">
      <c r="A679" s="18" t="str">
        <f t="shared" ref="A679:B679" si="701">IF(AND(ISNUMBER(SEARCH("Yes",C679)),ISNUMBER(SEARCH("Yes",E679)),ISNUMBER(SEARCH("Yes",G679)),ISNUMBER(SEARCH("Yes",I679))),"Yes","No")</f>
        <v>No</v>
      </c>
      <c r="B679" s="18" t="str">
        <f t="shared" si="701"/>
        <v>No</v>
      </c>
      <c r="C679" s="15" t="str">
        <f t="shared" si="527"/>
        <v>No</v>
      </c>
      <c r="D679" s="18" t="str">
        <f t="shared" si="528"/>
        <v>No</v>
      </c>
      <c r="E679" s="18" t="str">
        <f t="shared" si="529"/>
        <v>No</v>
      </c>
      <c r="F679" s="18" t="str">
        <f t="shared" si="530"/>
        <v>No</v>
      </c>
      <c r="G679" s="18" t="str">
        <f t="shared" si="531"/>
        <v>No</v>
      </c>
      <c r="H679" s="18" t="str">
        <f t="shared" si="532"/>
        <v>No</v>
      </c>
      <c r="I679" s="18" t="str">
        <f t="shared" si="533"/>
        <v>Yes</v>
      </c>
      <c r="J679" s="18" t="str">
        <f t="shared" si="534"/>
        <v>Yes</v>
      </c>
      <c r="K679" s="21">
        <v>677</v>
      </c>
      <c r="L679" s="5" t="s">
        <v>1578</v>
      </c>
      <c r="M679" s="5" t="s">
        <v>1579</v>
      </c>
      <c r="N679" s="5" t="s">
        <v>2307</v>
      </c>
      <c r="O679" s="5" t="s">
        <v>152</v>
      </c>
      <c r="P679" s="5" t="s">
        <v>3699</v>
      </c>
      <c r="Q679" s="34" t="s">
        <v>7797</v>
      </c>
      <c r="R679" s="21">
        <v>1</v>
      </c>
      <c r="S679" s="35"/>
      <c r="T679" s="35"/>
      <c r="U679" s="35"/>
      <c r="V679" s="35"/>
      <c r="W679" s="35"/>
      <c r="X679" s="35"/>
      <c r="Y679" s="35"/>
      <c r="Z679" s="35"/>
      <c r="AA679" s="5" t="s">
        <v>2310</v>
      </c>
      <c r="AB679" s="5" t="s">
        <v>2669</v>
      </c>
      <c r="AC679" s="34" t="s">
        <v>2734</v>
      </c>
      <c r="AD679" s="21">
        <v>1</v>
      </c>
    </row>
    <row r="680" spans="1:30" x14ac:dyDescent="0.3">
      <c r="A680" s="18" t="str">
        <f t="shared" ref="A680:B680" si="702">IF(AND(ISNUMBER(SEARCH("Yes",C680)),ISNUMBER(SEARCH("Yes",E680)),ISNUMBER(SEARCH("Yes",G680)),ISNUMBER(SEARCH("Yes",I680))),"Yes","No")</f>
        <v>No</v>
      </c>
      <c r="B680" s="18" t="str">
        <f t="shared" si="702"/>
        <v>No</v>
      </c>
      <c r="C680" s="15" t="str">
        <f t="shared" si="527"/>
        <v>No</v>
      </c>
      <c r="D680" s="18" t="str">
        <f t="shared" si="528"/>
        <v>No</v>
      </c>
      <c r="E680" s="18" t="str">
        <f t="shared" si="529"/>
        <v>No</v>
      </c>
      <c r="F680" s="18" t="str">
        <f t="shared" si="530"/>
        <v>No</v>
      </c>
      <c r="G680" s="18" t="str">
        <f t="shared" si="531"/>
        <v>No</v>
      </c>
      <c r="H680" s="18" t="str">
        <f t="shared" si="532"/>
        <v>No</v>
      </c>
      <c r="I680" s="18" t="str">
        <f t="shared" si="533"/>
        <v>Yes</v>
      </c>
      <c r="J680" s="18" t="str">
        <f t="shared" si="534"/>
        <v>Yes</v>
      </c>
      <c r="K680" s="21">
        <v>678</v>
      </c>
      <c r="L680" s="5" t="s">
        <v>1580</v>
      </c>
      <c r="M680" s="5" t="s">
        <v>1581</v>
      </c>
      <c r="N680" s="5" t="s">
        <v>2307</v>
      </c>
      <c r="O680" s="5" t="s">
        <v>152</v>
      </c>
      <c r="P680" s="5" t="s">
        <v>2724</v>
      </c>
      <c r="Q680" s="34" t="s">
        <v>4763</v>
      </c>
      <c r="R680" s="21">
        <v>1</v>
      </c>
      <c r="S680" s="35"/>
      <c r="T680" s="35"/>
      <c r="U680" s="35"/>
      <c r="V680" s="35"/>
      <c r="W680" s="35"/>
      <c r="X680" s="35"/>
      <c r="Y680" s="35"/>
      <c r="Z680" s="35"/>
      <c r="AA680" s="5" t="s">
        <v>2310</v>
      </c>
      <c r="AB680" s="5" t="s">
        <v>2422</v>
      </c>
      <c r="AC680" s="34" t="s">
        <v>4764</v>
      </c>
      <c r="AD680" s="21">
        <v>1</v>
      </c>
    </row>
    <row r="681" spans="1:30" x14ac:dyDescent="0.3">
      <c r="A681" s="18" t="str">
        <f t="shared" ref="A681:B681" si="703">IF(AND(ISNUMBER(SEARCH("Yes",C681)),ISNUMBER(SEARCH("Yes",E681)),ISNUMBER(SEARCH("Yes",G681)),ISNUMBER(SEARCH("Yes",I681))),"Yes","No")</f>
        <v>No</v>
      </c>
      <c r="B681" s="18" t="str">
        <f t="shared" si="703"/>
        <v>No</v>
      </c>
      <c r="C681" s="15" t="str">
        <f t="shared" si="527"/>
        <v>No</v>
      </c>
      <c r="D681" s="18" t="str">
        <f t="shared" si="528"/>
        <v>No</v>
      </c>
      <c r="E681" s="18" t="str">
        <f t="shared" si="529"/>
        <v>No</v>
      </c>
      <c r="F681" s="18" t="str">
        <f t="shared" si="530"/>
        <v>No</v>
      </c>
      <c r="G681" s="18" t="str">
        <f t="shared" si="531"/>
        <v>No</v>
      </c>
      <c r="H681" s="18" t="str">
        <f t="shared" si="532"/>
        <v>No</v>
      </c>
      <c r="I681" s="18" t="str">
        <f t="shared" si="533"/>
        <v>Yes</v>
      </c>
      <c r="J681" s="18" t="str">
        <f t="shared" si="534"/>
        <v>Yes</v>
      </c>
      <c r="K681" s="21">
        <v>679</v>
      </c>
      <c r="L681" s="5" t="s">
        <v>1582</v>
      </c>
      <c r="M681" s="5" t="s">
        <v>1583</v>
      </c>
      <c r="N681" s="5" t="s">
        <v>2307</v>
      </c>
      <c r="O681" s="5" t="s">
        <v>152</v>
      </c>
      <c r="P681" s="5" t="s">
        <v>2325</v>
      </c>
      <c r="Q681" s="34" t="s">
        <v>7798</v>
      </c>
      <c r="R681" s="21">
        <v>1</v>
      </c>
      <c r="S681" s="35"/>
      <c r="T681" s="35"/>
      <c r="U681" s="35"/>
      <c r="V681" s="35"/>
      <c r="W681" s="35"/>
      <c r="X681" s="35"/>
      <c r="Y681" s="35"/>
      <c r="Z681" s="35"/>
      <c r="AA681" s="5" t="s">
        <v>24</v>
      </c>
      <c r="AB681" s="5" t="s">
        <v>3787</v>
      </c>
      <c r="AC681" s="34" t="s">
        <v>3335</v>
      </c>
      <c r="AD681" s="21">
        <v>1</v>
      </c>
    </row>
    <row r="682" spans="1:30" x14ac:dyDescent="0.3">
      <c r="A682" s="18" t="str">
        <f t="shared" ref="A682:B682" si="704">IF(AND(ISNUMBER(SEARCH("Yes",C682)),ISNUMBER(SEARCH("Yes",E682)),ISNUMBER(SEARCH("Yes",G682)),ISNUMBER(SEARCH("Yes",I682))),"Yes","No")</f>
        <v>No</v>
      </c>
      <c r="B682" s="18" t="str">
        <f t="shared" si="704"/>
        <v>No</v>
      </c>
      <c r="C682" s="15" t="str">
        <f t="shared" si="527"/>
        <v>No</v>
      </c>
      <c r="D682" s="18" t="str">
        <f t="shared" si="528"/>
        <v>No</v>
      </c>
      <c r="E682" s="18" t="str">
        <f t="shared" si="529"/>
        <v>No</v>
      </c>
      <c r="F682" s="18" t="str">
        <f t="shared" si="530"/>
        <v>No</v>
      </c>
      <c r="G682" s="18" t="str">
        <f t="shared" si="531"/>
        <v>No</v>
      </c>
      <c r="H682" s="18" t="str">
        <f t="shared" si="532"/>
        <v>No</v>
      </c>
      <c r="I682" s="18" t="str">
        <f t="shared" si="533"/>
        <v>Yes</v>
      </c>
      <c r="J682" s="18" t="str">
        <f t="shared" si="534"/>
        <v>Yes</v>
      </c>
      <c r="K682" s="21">
        <v>680</v>
      </c>
      <c r="L682" s="5" t="s">
        <v>1584</v>
      </c>
      <c r="M682" s="5" t="s">
        <v>1585</v>
      </c>
      <c r="N682" s="5" t="s">
        <v>2307</v>
      </c>
      <c r="O682" s="5" t="s">
        <v>152</v>
      </c>
      <c r="P682" s="5" t="s">
        <v>2412</v>
      </c>
      <c r="Q682" s="34" t="s">
        <v>4767</v>
      </c>
      <c r="R682" s="21">
        <v>1</v>
      </c>
      <c r="S682" s="35"/>
      <c r="T682" s="35"/>
      <c r="U682" s="35"/>
      <c r="V682" s="35"/>
      <c r="W682" s="35"/>
      <c r="X682" s="35"/>
      <c r="Y682" s="35"/>
      <c r="Z682" s="35"/>
      <c r="AA682" s="5" t="s">
        <v>2310</v>
      </c>
      <c r="AB682" s="5" t="s">
        <v>7799</v>
      </c>
      <c r="AC682" s="34" t="s">
        <v>7800</v>
      </c>
      <c r="AD682" s="21">
        <v>1</v>
      </c>
    </row>
    <row r="683" spans="1:30" x14ac:dyDescent="0.3">
      <c r="A683" s="18" t="str">
        <f t="shared" ref="A683:B683" si="705">IF(AND(ISNUMBER(SEARCH("Yes",C683)),ISNUMBER(SEARCH("Yes",E683)),ISNUMBER(SEARCH("Yes",G683)),ISNUMBER(SEARCH("Yes",I683))),"Yes","No")</f>
        <v>No</v>
      </c>
      <c r="B683" s="18" t="str">
        <f t="shared" si="705"/>
        <v>No</v>
      </c>
      <c r="C683" s="15" t="str">
        <f t="shared" si="527"/>
        <v>Yes</v>
      </c>
      <c r="D683" s="18" t="str">
        <f t="shared" si="528"/>
        <v>Yes</v>
      </c>
      <c r="E683" s="18" t="str">
        <f t="shared" si="529"/>
        <v>No</v>
      </c>
      <c r="F683" s="18" t="str">
        <f t="shared" si="530"/>
        <v>Yes</v>
      </c>
      <c r="G683" s="18" t="str">
        <f t="shared" si="531"/>
        <v>No</v>
      </c>
      <c r="H683" s="18" t="str">
        <f t="shared" si="532"/>
        <v>No</v>
      </c>
      <c r="I683" s="18" t="str">
        <f t="shared" si="533"/>
        <v>Yes</v>
      </c>
      <c r="J683" s="18" t="str">
        <f t="shared" si="534"/>
        <v>Yes</v>
      </c>
      <c r="K683" s="21">
        <v>681</v>
      </c>
      <c r="L683" s="5" t="s">
        <v>1586</v>
      </c>
      <c r="M683" s="5" t="s">
        <v>1587</v>
      </c>
      <c r="N683" s="5" t="s">
        <v>2307</v>
      </c>
      <c r="O683" s="5" t="s">
        <v>2310</v>
      </c>
      <c r="P683" s="5" t="s">
        <v>7801</v>
      </c>
      <c r="Q683" s="34" t="s">
        <v>7802</v>
      </c>
      <c r="R683" s="21">
        <v>1</v>
      </c>
      <c r="S683" s="5" t="s">
        <v>152</v>
      </c>
      <c r="T683" s="5" t="s">
        <v>7803</v>
      </c>
      <c r="U683" s="34" t="s">
        <v>7804</v>
      </c>
      <c r="V683" s="21">
        <v>1</v>
      </c>
      <c r="W683" s="35"/>
      <c r="X683" s="35"/>
      <c r="Y683" s="35"/>
      <c r="Z683" s="35"/>
      <c r="AA683" s="5" t="s">
        <v>2310</v>
      </c>
      <c r="AB683" s="5" t="s">
        <v>2335</v>
      </c>
      <c r="AC683" s="34" t="s">
        <v>7805</v>
      </c>
      <c r="AD683" s="21">
        <v>1</v>
      </c>
    </row>
    <row r="684" spans="1:30" x14ac:dyDescent="0.3">
      <c r="A684" s="18" t="str">
        <f t="shared" ref="A684:B684" si="706">IF(AND(ISNUMBER(SEARCH("Yes",C684)),ISNUMBER(SEARCH("Yes",E684)),ISNUMBER(SEARCH("Yes",G684)),ISNUMBER(SEARCH("Yes",I684))),"Yes","No")</f>
        <v>No</v>
      </c>
      <c r="B684" s="18" t="str">
        <f t="shared" si="706"/>
        <v>No</v>
      </c>
      <c r="C684" s="15" t="str">
        <f t="shared" si="527"/>
        <v>No</v>
      </c>
      <c r="D684" s="18" t="str">
        <f t="shared" si="528"/>
        <v>No</v>
      </c>
      <c r="E684" s="18" t="str">
        <f t="shared" si="529"/>
        <v>No</v>
      </c>
      <c r="F684" s="18" t="str">
        <f t="shared" si="530"/>
        <v>No</v>
      </c>
      <c r="G684" s="18" t="str">
        <f t="shared" si="531"/>
        <v>No</v>
      </c>
      <c r="H684" s="18" t="str">
        <f t="shared" si="532"/>
        <v>No</v>
      </c>
      <c r="I684" s="18" t="str">
        <f t="shared" si="533"/>
        <v>Yes</v>
      </c>
      <c r="J684" s="18" t="str">
        <f t="shared" si="534"/>
        <v>Yes</v>
      </c>
      <c r="K684" s="21">
        <v>682</v>
      </c>
      <c r="L684" s="5" t="s">
        <v>1588</v>
      </c>
      <c r="M684" s="5" t="s">
        <v>1589</v>
      </c>
      <c r="N684" s="5" t="s">
        <v>2307</v>
      </c>
      <c r="O684" s="5" t="s">
        <v>152</v>
      </c>
      <c r="P684" s="5" t="s">
        <v>7806</v>
      </c>
      <c r="Q684" s="34" t="s">
        <v>7807</v>
      </c>
      <c r="R684" s="21">
        <v>1</v>
      </c>
      <c r="S684" s="35"/>
      <c r="T684" s="35"/>
      <c r="U684" s="35"/>
      <c r="V684" s="35"/>
      <c r="W684" s="35"/>
      <c r="X684" s="35"/>
      <c r="Y684" s="35"/>
      <c r="Z684" s="35"/>
      <c r="AA684" s="5" t="s">
        <v>24</v>
      </c>
      <c r="AB684" s="5" t="s">
        <v>4691</v>
      </c>
      <c r="AC684" s="34" t="s">
        <v>7808</v>
      </c>
      <c r="AD684" s="21">
        <v>1</v>
      </c>
    </row>
    <row r="685" spans="1:30" x14ac:dyDescent="0.3">
      <c r="A685" s="18" t="str">
        <f t="shared" ref="A685:B685" si="707">IF(AND(ISNUMBER(SEARCH("Yes",C685)),ISNUMBER(SEARCH("Yes",E685)),ISNUMBER(SEARCH("Yes",G685)),ISNUMBER(SEARCH("Yes",I685))),"Yes","No")</f>
        <v>No</v>
      </c>
      <c r="B685" s="18" t="str">
        <f t="shared" si="707"/>
        <v>No</v>
      </c>
      <c r="C685" s="15" t="str">
        <f t="shared" si="527"/>
        <v>No</v>
      </c>
      <c r="D685" s="18" t="str">
        <f t="shared" si="528"/>
        <v>No</v>
      </c>
      <c r="E685" s="18" t="str">
        <f t="shared" si="529"/>
        <v>No</v>
      </c>
      <c r="F685" s="18" t="str">
        <f t="shared" si="530"/>
        <v>No</v>
      </c>
      <c r="G685" s="18" t="str">
        <f t="shared" si="531"/>
        <v>No</v>
      </c>
      <c r="H685" s="18" t="str">
        <f t="shared" si="532"/>
        <v>No</v>
      </c>
      <c r="I685" s="18" t="str">
        <f t="shared" si="533"/>
        <v>Yes</v>
      </c>
      <c r="J685" s="18" t="str">
        <f t="shared" si="534"/>
        <v>Yes</v>
      </c>
      <c r="K685" s="21">
        <v>683</v>
      </c>
      <c r="L685" s="5" t="s">
        <v>1590</v>
      </c>
      <c r="M685" s="5" t="s">
        <v>1591</v>
      </c>
      <c r="N685" s="5" t="s">
        <v>2307</v>
      </c>
      <c r="O685" s="5" t="s">
        <v>152</v>
      </c>
      <c r="P685" s="5" t="s">
        <v>4777</v>
      </c>
      <c r="Q685" s="34" t="s">
        <v>4778</v>
      </c>
      <c r="R685" s="21">
        <v>1</v>
      </c>
      <c r="S685" s="35"/>
      <c r="T685" s="35"/>
      <c r="U685" s="35"/>
      <c r="V685" s="35"/>
      <c r="W685" s="35"/>
      <c r="X685" s="35"/>
      <c r="Y685" s="35"/>
      <c r="Z685" s="35"/>
      <c r="AA685" s="5" t="s">
        <v>2310</v>
      </c>
      <c r="AB685" s="5" t="s">
        <v>7809</v>
      </c>
      <c r="AC685" s="34" t="s">
        <v>7810</v>
      </c>
      <c r="AD685" s="21">
        <v>1</v>
      </c>
    </row>
    <row r="686" spans="1:30" x14ac:dyDescent="0.3">
      <c r="A686" s="18" t="str">
        <f t="shared" ref="A686:B686" si="708">IF(AND(ISNUMBER(SEARCH("Yes",C686)),ISNUMBER(SEARCH("Yes",E686)),ISNUMBER(SEARCH("Yes",G686)),ISNUMBER(SEARCH("Yes",I686))),"Yes","No")</f>
        <v>No</v>
      </c>
      <c r="B686" s="18" t="str">
        <f t="shared" si="708"/>
        <v>No</v>
      </c>
      <c r="C686" s="15" t="str">
        <f t="shared" si="527"/>
        <v>No</v>
      </c>
      <c r="D686" s="18" t="str">
        <f t="shared" si="528"/>
        <v>No</v>
      </c>
      <c r="E686" s="18" t="str">
        <f t="shared" si="529"/>
        <v>No</v>
      </c>
      <c r="F686" s="18" t="str">
        <f t="shared" si="530"/>
        <v>No</v>
      </c>
      <c r="G686" s="18" t="str">
        <f t="shared" si="531"/>
        <v>No</v>
      </c>
      <c r="H686" s="18" t="str">
        <f t="shared" si="532"/>
        <v>No</v>
      </c>
      <c r="I686" s="18" t="str">
        <f t="shared" si="533"/>
        <v>Yes</v>
      </c>
      <c r="J686" s="18" t="str">
        <f t="shared" si="534"/>
        <v>Yes</v>
      </c>
      <c r="K686" s="21">
        <v>684</v>
      </c>
      <c r="L686" s="5" t="s">
        <v>1592</v>
      </c>
      <c r="M686" s="5" t="s">
        <v>1593</v>
      </c>
      <c r="N686" s="5" t="s">
        <v>2307</v>
      </c>
      <c r="O686" s="5" t="s">
        <v>152</v>
      </c>
      <c r="P686" s="5" t="s">
        <v>2667</v>
      </c>
      <c r="Q686" s="34" t="s">
        <v>4780</v>
      </c>
      <c r="R686" s="21">
        <v>1</v>
      </c>
      <c r="S686" s="35"/>
      <c r="T686" s="35"/>
      <c r="U686" s="35"/>
      <c r="V686" s="35"/>
      <c r="W686" s="35"/>
      <c r="X686" s="35"/>
      <c r="Y686" s="35"/>
      <c r="Z686" s="35"/>
      <c r="AA686" s="5" t="s">
        <v>2310</v>
      </c>
      <c r="AB686" s="5" t="s">
        <v>7811</v>
      </c>
      <c r="AC686" s="34" t="s">
        <v>4782</v>
      </c>
      <c r="AD686" s="21">
        <v>1</v>
      </c>
    </row>
    <row r="687" spans="1:30" x14ac:dyDescent="0.3">
      <c r="A687" s="18" t="str">
        <f t="shared" ref="A687:B687" si="709">IF(AND(ISNUMBER(SEARCH("Yes",C687)),ISNUMBER(SEARCH("Yes",E687)),ISNUMBER(SEARCH("Yes",G687)),ISNUMBER(SEARCH("Yes",I687))),"Yes","No")</f>
        <v>No</v>
      </c>
      <c r="B687" s="18" t="str">
        <f t="shared" si="709"/>
        <v>Yes</v>
      </c>
      <c r="C687" s="15" t="str">
        <f t="shared" si="527"/>
        <v>Yes</v>
      </c>
      <c r="D687" s="18" t="str">
        <f t="shared" si="528"/>
        <v>Yes</v>
      </c>
      <c r="E687" s="18" t="str">
        <f t="shared" si="529"/>
        <v>Yes</v>
      </c>
      <c r="F687" s="18" t="str">
        <f t="shared" si="530"/>
        <v>Yes</v>
      </c>
      <c r="G687" s="18" t="str">
        <f t="shared" si="531"/>
        <v>No</v>
      </c>
      <c r="H687" s="18" t="str">
        <f t="shared" si="532"/>
        <v>Yes</v>
      </c>
      <c r="I687" s="18" t="str">
        <f t="shared" si="533"/>
        <v>Yes</v>
      </c>
      <c r="J687" s="18" t="str">
        <f t="shared" si="534"/>
        <v>Yes</v>
      </c>
      <c r="K687" s="21">
        <v>685</v>
      </c>
      <c r="L687" s="5" t="s">
        <v>64</v>
      </c>
      <c r="M687" s="5" t="s">
        <v>357</v>
      </c>
      <c r="N687" s="5" t="s">
        <v>2307</v>
      </c>
      <c r="O687" s="5" t="s">
        <v>24</v>
      </c>
      <c r="P687" s="5" t="s">
        <v>7812</v>
      </c>
      <c r="Q687" s="34" t="s">
        <v>7813</v>
      </c>
      <c r="R687" s="21">
        <v>1</v>
      </c>
      <c r="S687" s="5" t="s">
        <v>2310</v>
      </c>
      <c r="T687" s="5" t="s">
        <v>4785</v>
      </c>
      <c r="U687" s="34" t="s">
        <v>4786</v>
      </c>
      <c r="V687" s="21">
        <v>1</v>
      </c>
      <c r="W687" s="5" t="s">
        <v>152</v>
      </c>
      <c r="X687" s="5" t="s">
        <v>7814</v>
      </c>
      <c r="Y687" s="34" t="s">
        <v>7815</v>
      </c>
      <c r="Z687" s="21">
        <v>1</v>
      </c>
      <c r="AA687" s="5" t="s">
        <v>2310</v>
      </c>
      <c r="AB687" s="5" t="s">
        <v>7816</v>
      </c>
      <c r="AC687" s="34" t="s">
        <v>7817</v>
      </c>
      <c r="AD687" s="21">
        <v>1</v>
      </c>
    </row>
    <row r="688" spans="1:30" x14ac:dyDescent="0.3">
      <c r="A688" s="18" t="str">
        <f t="shared" ref="A688:B688" si="710">IF(AND(ISNUMBER(SEARCH("Yes",C688)),ISNUMBER(SEARCH("Yes",E688)),ISNUMBER(SEARCH("Yes",G688)),ISNUMBER(SEARCH("Yes",I688))),"Yes","No")</f>
        <v>No</v>
      </c>
      <c r="B688" s="18" t="str">
        <f t="shared" si="710"/>
        <v>Yes</v>
      </c>
      <c r="C688" s="15" t="str">
        <f t="shared" si="527"/>
        <v>Yes</v>
      </c>
      <c r="D688" s="18" t="str">
        <f t="shared" si="528"/>
        <v>Yes</v>
      </c>
      <c r="E688" s="18" t="str">
        <f t="shared" si="529"/>
        <v>Yes</v>
      </c>
      <c r="F688" s="18" t="str">
        <f t="shared" si="530"/>
        <v>Yes</v>
      </c>
      <c r="G688" s="18" t="str">
        <f t="shared" si="531"/>
        <v>No</v>
      </c>
      <c r="H688" s="18" t="str">
        <f t="shared" si="532"/>
        <v>Yes</v>
      </c>
      <c r="I688" s="18" t="str">
        <f t="shared" si="533"/>
        <v>Yes</v>
      </c>
      <c r="J688" s="18" t="str">
        <f t="shared" si="534"/>
        <v>Yes</v>
      </c>
      <c r="K688" s="21">
        <v>686</v>
      </c>
      <c r="L688" s="5" t="s">
        <v>285</v>
      </c>
      <c r="M688" s="5" t="s">
        <v>358</v>
      </c>
      <c r="N688" s="5" t="s">
        <v>2307</v>
      </c>
      <c r="O688" s="5" t="s">
        <v>24</v>
      </c>
      <c r="P688" s="5" t="s">
        <v>7818</v>
      </c>
      <c r="Q688" s="34" t="s">
        <v>7819</v>
      </c>
      <c r="R688" s="21">
        <v>1</v>
      </c>
      <c r="S688" s="5" t="s">
        <v>24</v>
      </c>
      <c r="T688" s="5" t="s">
        <v>7820</v>
      </c>
      <c r="U688" s="34" t="s">
        <v>7821</v>
      </c>
      <c r="V688" s="21">
        <v>1</v>
      </c>
      <c r="W688" s="5" t="s">
        <v>152</v>
      </c>
      <c r="X688" s="5" t="s">
        <v>4795</v>
      </c>
      <c r="Y688" s="34" t="s">
        <v>7822</v>
      </c>
      <c r="Z688" s="21">
        <v>1</v>
      </c>
      <c r="AA688" s="5" t="s">
        <v>24</v>
      </c>
      <c r="AB688" s="5" t="s">
        <v>7823</v>
      </c>
      <c r="AC688" s="34" t="s">
        <v>7824</v>
      </c>
      <c r="AD688" s="21">
        <v>1</v>
      </c>
    </row>
    <row r="689" spans="1:30" x14ac:dyDescent="0.3">
      <c r="A689" s="18" t="str">
        <f t="shared" ref="A689:B689" si="711">IF(AND(ISNUMBER(SEARCH("Yes",C689)),ISNUMBER(SEARCH("Yes",E689)),ISNUMBER(SEARCH("Yes",G689)),ISNUMBER(SEARCH("Yes",I689))),"Yes","No")</f>
        <v>No</v>
      </c>
      <c r="B689" s="18" t="str">
        <f t="shared" si="711"/>
        <v>No</v>
      </c>
      <c r="C689" s="15" t="str">
        <f t="shared" si="527"/>
        <v>No</v>
      </c>
      <c r="D689" s="18" t="str">
        <f t="shared" si="528"/>
        <v>No</v>
      </c>
      <c r="E689" s="18" t="str">
        <f t="shared" si="529"/>
        <v>No</v>
      </c>
      <c r="F689" s="18" t="str">
        <f t="shared" si="530"/>
        <v>No</v>
      </c>
      <c r="G689" s="18" t="str">
        <f t="shared" si="531"/>
        <v>No</v>
      </c>
      <c r="H689" s="18" t="str">
        <f t="shared" si="532"/>
        <v>No</v>
      </c>
      <c r="I689" s="18" t="str">
        <f t="shared" si="533"/>
        <v>No</v>
      </c>
      <c r="J689" s="18" t="str">
        <f t="shared" si="534"/>
        <v>No</v>
      </c>
      <c r="K689" s="21">
        <v>687</v>
      </c>
      <c r="L689" s="5" t="s">
        <v>1594</v>
      </c>
      <c r="M689" s="5" t="s">
        <v>1595</v>
      </c>
      <c r="N689" s="5" t="s">
        <v>2307</v>
      </c>
      <c r="O689" s="5" t="s">
        <v>152</v>
      </c>
      <c r="P689" s="5" t="s">
        <v>2431</v>
      </c>
      <c r="Q689" s="34" t="s">
        <v>4799</v>
      </c>
      <c r="R689" s="21">
        <v>1</v>
      </c>
      <c r="S689" s="35"/>
      <c r="T689" s="35"/>
      <c r="U689" s="35"/>
      <c r="V689" s="35"/>
      <c r="W689" s="35"/>
      <c r="X689" s="35"/>
      <c r="Y689" s="35"/>
      <c r="Z689" s="35"/>
      <c r="AA689" s="5" t="s">
        <v>152</v>
      </c>
      <c r="AB689" s="5" t="s">
        <v>7825</v>
      </c>
      <c r="AC689" s="34" t="s">
        <v>7826</v>
      </c>
      <c r="AD689" s="21">
        <v>1</v>
      </c>
    </row>
    <row r="690" spans="1:30" x14ac:dyDescent="0.3">
      <c r="A690" s="18" t="str">
        <f t="shared" ref="A690:B690" si="712">IF(AND(ISNUMBER(SEARCH("Yes",C690)),ISNUMBER(SEARCH("Yes",E690)),ISNUMBER(SEARCH("Yes",G690)),ISNUMBER(SEARCH("Yes",I690))),"Yes","No")</f>
        <v>No</v>
      </c>
      <c r="B690" s="18" t="str">
        <f t="shared" si="712"/>
        <v>No</v>
      </c>
      <c r="C690" s="15" t="str">
        <f t="shared" si="527"/>
        <v>No</v>
      </c>
      <c r="D690" s="18" t="str">
        <f t="shared" si="528"/>
        <v>No</v>
      </c>
      <c r="E690" s="18" t="str">
        <f t="shared" si="529"/>
        <v>No</v>
      </c>
      <c r="F690" s="18" t="str">
        <f t="shared" si="530"/>
        <v>No</v>
      </c>
      <c r="G690" s="18" t="str">
        <f t="shared" si="531"/>
        <v>No</v>
      </c>
      <c r="H690" s="18" t="str">
        <f t="shared" si="532"/>
        <v>No</v>
      </c>
      <c r="I690" s="18" t="str">
        <f t="shared" si="533"/>
        <v>Yes</v>
      </c>
      <c r="J690" s="18" t="str">
        <f t="shared" si="534"/>
        <v>Yes</v>
      </c>
      <c r="K690" s="21">
        <v>688</v>
      </c>
      <c r="L690" s="5" t="s">
        <v>1596</v>
      </c>
      <c r="M690" s="5" t="s">
        <v>1597</v>
      </c>
      <c r="N690" s="5" t="s">
        <v>2307</v>
      </c>
      <c r="O690" s="5" t="s">
        <v>152</v>
      </c>
      <c r="P690" s="5" t="s">
        <v>2427</v>
      </c>
      <c r="Q690" s="34" t="s">
        <v>7827</v>
      </c>
      <c r="R690" s="21">
        <v>1</v>
      </c>
      <c r="S690" s="35"/>
      <c r="T690" s="35"/>
      <c r="U690" s="35"/>
      <c r="V690" s="35"/>
      <c r="W690" s="35"/>
      <c r="X690" s="35"/>
      <c r="Y690" s="35"/>
      <c r="Z690" s="35"/>
      <c r="AA690" s="5" t="s">
        <v>24</v>
      </c>
      <c r="AB690" s="5" t="s">
        <v>7828</v>
      </c>
      <c r="AC690" s="34" t="s">
        <v>7829</v>
      </c>
      <c r="AD690" s="21">
        <v>1</v>
      </c>
    </row>
    <row r="691" spans="1:30" x14ac:dyDescent="0.3">
      <c r="A691" s="18" t="str">
        <f t="shared" ref="A691:B691" si="713">IF(AND(ISNUMBER(SEARCH("Yes",C691)),ISNUMBER(SEARCH("Yes",E691)),ISNUMBER(SEARCH("Yes",G691)),ISNUMBER(SEARCH("Yes",I691))),"Yes","No")</f>
        <v>No</v>
      </c>
      <c r="B691" s="18" t="str">
        <f t="shared" si="713"/>
        <v>No</v>
      </c>
      <c r="C691" s="15" t="str">
        <f t="shared" si="527"/>
        <v>No</v>
      </c>
      <c r="D691" s="18" t="str">
        <f t="shared" si="528"/>
        <v>No</v>
      </c>
      <c r="E691" s="18" t="str">
        <f t="shared" si="529"/>
        <v>No</v>
      </c>
      <c r="F691" s="18" t="str">
        <f t="shared" si="530"/>
        <v>No</v>
      </c>
      <c r="G691" s="18" t="str">
        <f t="shared" si="531"/>
        <v>No</v>
      </c>
      <c r="H691" s="18" t="str">
        <f t="shared" si="532"/>
        <v>No</v>
      </c>
      <c r="I691" s="18" t="str">
        <f t="shared" si="533"/>
        <v>Yes</v>
      </c>
      <c r="J691" s="18" t="str">
        <f t="shared" si="534"/>
        <v>No</v>
      </c>
      <c r="K691" s="21">
        <v>689</v>
      </c>
      <c r="L691" s="5" t="s">
        <v>1598</v>
      </c>
      <c r="M691" s="5" t="s">
        <v>1599</v>
      </c>
      <c r="N691" s="5" t="s">
        <v>2307</v>
      </c>
      <c r="O691" s="5" t="s">
        <v>152</v>
      </c>
      <c r="P691" s="5" t="s">
        <v>4804</v>
      </c>
      <c r="Q691" s="34" t="s">
        <v>7830</v>
      </c>
      <c r="R691" s="21">
        <v>1</v>
      </c>
      <c r="S691" s="35"/>
      <c r="T691" s="35"/>
      <c r="U691" s="35"/>
      <c r="V691" s="35"/>
      <c r="W691" s="35"/>
      <c r="X691" s="35"/>
      <c r="Y691" s="35"/>
      <c r="Z691" s="35"/>
      <c r="AA691" s="5" t="s">
        <v>152</v>
      </c>
      <c r="AB691" s="5" t="s">
        <v>7831</v>
      </c>
      <c r="AC691" s="34" t="s">
        <v>7832</v>
      </c>
      <c r="AD691" s="21">
        <v>1</v>
      </c>
    </row>
    <row r="692" spans="1:30" x14ac:dyDescent="0.3">
      <c r="A692" s="18" t="str">
        <f t="shared" ref="A692:B692" si="714">IF(AND(ISNUMBER(SEARCH("Yes",C692)),ISNUMBER(SEARCH("Yes",E692)),ISNUMBER(SEARCH("Yes",G692)),ISNUMBER(SEARCH("Yes",I692))),"Yes","No")</f>
        <v>No</v>
      </c>
      <c r="B692" s="18" t="str">
        <f t="shared" si="714"/>
        <v>No</v>
      </c>
      <c r="C692" s="15" t="str">
        <f t="shared" si="527"/>
        <v>No</v>
      </c>
      <c r="D692" s="18" t="str">
        <f t="shared" si="528"/>
        <v>No</v>
      </c>
      <c r="E692" s="18" t="str">
        <f t="shared" si="529"/>
        <v>No</v>
      </c>
      <c r="F692" s="18" t="str">
        <f t="shared" si="530"/>
        <v>No</v>
      </c>
      <c r="G692" s="18" t="str">
        <f t="shared" si="531"/>
        <v>No</v>
      </c>
      <c r="H692" s="18" t="str">
        <f t="shared" si="532"/>
        <v>No</v>
      </c>
      <c r="I692" s="18" t="str">
        <f t="shared" si="533"/>
        <v>Yes</v>
      </c>
      <c r="J692" s="18" t="str">
        <f t="shared" si="534"/>
        <v>Yes</v>
      </c>
      <c r="K692" s="21">
        <v>690</v>
      </c>
      <c r="L692" s="5" t="s">
        <v>1600</v>
      </c>
      <c r="M692" s="5" t="s">
        <v>1601</v>
      </c>
      <c r="N692" s="5" t="s">
        <v>2307</v>
      </c>
      <c r="O692" s="5" t="s">
        <v>152</v>
      </c>
      <c r="P692" s="5" t="s">
        <v>2317</v>
      </c>
      <c r="Q692" s="34" t="s">
        <v>2597</v>
      </c>
      <c r="R692" s="21">
        <v>1</v>
      </c>
      <c r="S692" s="35"/>
      <c r="T692" s="35"/>
      <c r="U692" s="35"/>
      <c r="V692" s="35"/>
      <c r="W692" s="35"/>
      <c r="X692" s="35"/>
      <c r="Y692" s="35"/>
      <c r="Z692" s="35"/>
      <c r="AA692" s="5" t="s">
        <v>2310</v>
      </c>
      <c r="AB692" s="5" t="s">
        <v>2669</v>
      </c>
      <c r="AC692" s="34" t="s">
        <v>3357</v>
      </c>
      <c r="AD692" s="21">
        <v>1</v>
      </c>
    </row>
    <row r="693" spans="1:30" x14ac:dyDescent="0.3">
      <c r="A693" s="18" t="str">
        <f t="shared" ref="A693:B693" si="715">IF(AND(ISNUMBER(SEARCH("Yes",C693)),ISNUMBER(SEARCH("Yes",E693)),ISNUMBER(SEARCH("Yes",G693)),ISNUMBER(SEARCH("Yes",I693))),"Yes","No")</f>
        <v>No</v>
      </c>
      <c r="B693" s="18" t="str">
        <f t="shared" si="715"/>
        <v>No</v>
      </c>
      <c r="C693" s="15" t="str">
        <f t="shared" si="527"/>
        <v>No</v>
      </c>
      <c r="D693" s="18" t="str">
        <f t="shared" si="528"/>
        <v>No</v>
      </c>
      <c r="E693" s="18" t="str">
        <f t="shared" si="529"/>
        <v>No</v>
      </c>
      <c r="F693" s="18" t="str">
        <f t="shared" si="530"/>
        <v>No</v>
      </c>
      <c r="G693" s="18" t="str">
        <f t="shared" si="531"/>
        <v>No</v>
      </c>
      <c r="H693" s="18" t="str">
        <f t="shared" si="532"/>
        <v>No</v>
      </c>
      <c r="I693" s="18" t="str">
        <f t="shared" si="533"/>
        <v>Yes</v>
      </c>
      <c r="J693" s="18" t="str">
        <f t="shared" si="534"/>
        <v>Yes</v>
      </c>
      <c r="K693" s="21">
        <v>691</v>
      </c>
      <c r="L693" s="5" t="s">
        <v>1602</v>
      </c>
      <c r="M693" s="5" t="s">
        <v>1603</v>
      </c>
      <c r="N693" s="5" t="s">
        <v>2307</v>
      </c>
      <c r="O693" s="5" t="s">
        <v>152</v>
      </c>
      <c r="P693" s="5" t="s">
        <v>2333</v>
      </c>
      <c r="Q693" s="34" t="s">
        <v>7833</v>
      </c>
      <c r="R693" s="21">
        <v>1</v>
      </c>
      <c r="S693" s="35"/>
      <c r="T693" s="35"/>
      <c r="U693" s="35"/>
      <c r="V693" s="35"/>
      <c r="W693" s="35"/>
      <c r="X693" s="35"/>
      <c r="Y693" s="35"/>
      <c r="Z693" s="35"/>
      <c r="AA693" s="5" t="s">
        <v>2310</v>
      </c>
      <c r="AB693" s="5" t="s">
        <v>7834</v>
      </c>
      <c r="AC693" s="34" t="s">
        <v>7835</v>
      </c>
      <c r="AD693" s="21">
        <v>1</v>
      </c>
    </row>
    <row r="694" spans="1:30" x14ac:dyDescent="0.3">
      <c r="A694" s="18" t="str">
        <f t="shared" ref="A694:B694" si="716">IF(AND(ISNUMBER(SEARCH("Yes",C694)),ISNUMBER(SEARCH("Yes",E694)),ISNUMBER(SEARCH("Yes",G694)),ISNUMBER(SEARCH("Yes",I694))),"Yes","No")</f>
        <v>No</v>
      </c>
      <c r="B694" s="18" t="str">
        <f t="shared" si="716"/>
        <v>No</v>
      </c>
      <c r="C694" s="15" t="str">
        <f t="shared" si="527"/>
        <v>No</v>
      </c>
      <c r="D694" s="18" t="str">
        <f t="shared" si="528"/>
        <v>No</v>
      </c>
      <c r="E694" s="18" t="str">
        <f t="shared" si="529"/>
        <v>No</v>
      </c>
      <c r="F694" s="18" t="str">
        <f t="shared" si="530"/>
        <v>No</v>
      </c>
      <c r="G694" s="18" t="str">
        <f t="shared" si="531"/>
        <v>No</v>
      </c>
      <c r="H694" s="18" t="str">
        <f t="shared" si="532"/>
        <v>No</v>
      </c>
      <c r="I694" s="18" t="str">
        <f t="shared" si="533"/>
        <v>Yes</v>
      </c>
      <c r="J694" s="18" t="str">
        <f t="shared" si="534"/>
        <v>Yes</v>
      </c>
      <c r="K694" s="21">
        <v>692</v>
      </c>
      <c r="L694" s="5" t="s">
        <v>1604</v>
      </c>
      <c r="M694" s="5" t="s">
        <v>1605</v>
      </c>
      <c r="N694" s="5" t="s">
        <v>2307</v>
      </c>
      <c r="O694" s="5" t="s">
        <v>152</v>
      </c>
      <c r="P694" s="5" t="s">
        <v>2724</v>
      </c>
      <c r="Q694" s="34" t="s">
        <v>4815</v>
      </c>
      <c r="R694" s="21">
        <v>1</v>
      </c>
      <c r="S694" s="35"/>
      <c r="T694" s="35"/>
      <c r="U694" s="35"/>
      <c r="V694" s="35"/>
      <c r="W694" s="35"/>
      <c r="X694" s="35"/>
      <c r="Y694" s="35"/>
      <c r="Z694" s="35"/>
      <c r="AA694" s="5" t="s">
        <v>2310</v>
      </c>
      <c r="AB694" s="5" t="s">
        <v>3918</v>
      </c>
      <c r="AC694" s="34" t="s">
        <v>2471</v>
      </c>
      <c r="AD694" s="21">
        <v>1</v>
      </c>
    </row>
    <row r="695" spans="1:30" x14ac:dyDescent="0.3">
      <c r="A695" s="18" t="str">
        <f t="shared" ref="A695:B695" si="717">IF(AND(ISNUMBER(SEARCH("Yes",C695)),ISNUMBER(SEARCH("Yes",E695)),ISNUMBER(SEARCH("Yes",G695)),ISNUMBER(SEARCH("Yes",I695))),"Yes","No")</f>
        <v>No</v>
      </c>
      <c r="B695" s="18" t="str">
        <f t="shared" si="717"/>
        <v>No</v>
      </c>
      <c r="C695" s="15" t="str">
        <f t="shared" si="527"/>
        <v>No</v>
      </c>
      <c r="D695" s="18" t="str">
        <f t="shared" si="528"/>
        <v>No</v>
      </c>
      <c r="E695" s="18" t="str">
        <f t="shared" si="529"/>
        <v>No</v>
      </c>
      <c r="F695" s="18" t="str">
        <f t="shared" si="530"/>
        <v>No</v>
      </c>
      <c r="G695" s="18" t="str">
        <f t="shared" si="531"/>
        <v>No</v>
      </c>
      <c r="H695" s="18" t="str">
        <f t="shared" si="532"/>
        <v>No</v>
      </c>
      <c r="I695" s="18" t="str">
        <f t="shared" si="533"/>
        <v>Yes</v>
      </c>
      <c r="J695" s="18" t="str">
        <f t="shared" si="534"/>
        <v>Yes</v>
      </c>
      <c r="K695" s="21">
        <v>693</v>
      </c>
      <c r="L695" s="5" t="s">
        <v>1606</v>
      </c>
      <c r="M695" s="5" t="s">
        <v>1607</v>
      </c>
      <c r="N695" s="5" t="s">
        <v>2307</v>
      </c>
      <c r="O695" s="5" t="s">
        <v>152</v>
      </c>
      <c r="P695" s="5" t="s">
        <v>2667</v>
      </c>
      <c r="Q695" s="34" t="s">
        <v>7836</v>
      </c>
      <c r="R695" s="21">
        <v>1</v>
      </c>
      <c r="S695" s="35"/>
      <c r="T695" s="35"/>
      <c r="U695" s="35"/>
      <c r="V695" s="35"/>
      <c r="W695" s="35"/>
      <c r="X695" s="35"/>
      <c r="Y695" s="35"/>
      <c r="Z695" s="35"/>
      <c r="AA695" s="5" t="s">
        <v>2310</v>
      </c>
      <c r="AB695" s="5" t="s">
        <v>2335</v>
      </c>
      <c r="AC695" s="34" t="s">
        <v>6478</v>
      </c>
      <c r="AD695" s="21">
        <v>1</v>
      </c>
    </row>
    <row r="696" spans="1:30" x14ac:dyDescent="0.3">
      <c r="A696" s="18" t="str">
        <f t="shared" ref="A696:B696" si="718">IF(AND(ISNUMBER(SEARCH("Yes",C696)),ISNUMBER(SEARCH("Yes",E696)),ISNUMBER(SEARCH("Yes",G696)),ISNUMBER(SEARCH("Yes",I696))),"Yes","No")</f>
        <v>No</v>
      </c>
      <c r="B696" s="18" t="str">
        <f t="shared" si="718"/>
        <v>No</v>
      </c>
      <c r="C696" s="15" t="str">
        <f t="shared" si="527"/>
        <v>No</v>
      </c>
      <c r="D696" s="18" t="str">
        <f t="shared" si="528"/>
        <v>No</v>
      </c>
      <c r="E696" s="18" t="str">
        <f t="shared" si="529"/>
        <v>No</v>
      </c>
      <c r="F696" s="18" t="str">
        <f t="shared" si="530"/>
        <v>No</v>
      </c>
      <c r="G696" s="18" t="str">
        <f t="shared" si="531"/>
        <v>No</v>
      </c>
      <c r="H696" s="18" t="str">
        <f t="shared" si="532"/>
        <v>No</v>
      </c>
      <c r="I696" s="18" t="str">
        <f t="shared" si="533"/>
        <v>Yes</v>
      </c>
      <c r="J696" s="18" t="str">
        <f t="shared" si="534"/>
        <v>No</v>
      </c>
      <c r="K696" s="21">
        <v>694</v>
      </c>
      <c r="L696" s="5" t="s">
        <v>1608</v>
      </c>
      <c r="M696" s="5" t="s">
        <v>1609</v>
      </c>
      <c r="N696" s="5" t="s">
        <v>2307</v>
      </c>
      <c r="O696" s="5" t="s">
        <v>152</v>
      </c>
      <c r="P696" s="5" t="s">
        <v>2346</v>
      </c>
      <c r="Q696" s="34" t="s">
        <v>7837</v>
      </c>
      <c r="R696" s="21">
        <v>1</v>
      </c>
      <c r="S696" s="35"/>
      <c r="T696" s="35"/>
      <c r="U696" s="35"/>
      <c r="V696" s="35"/>
      <c r="W696" s="35"/>
      <c r="X696" s="35"/>
      <c r="Y696" s="35"/>
      <c r="Z696" s="35"/>
      <c r="AA696" s="5" t="s">
        <v>152</v>
      </c>
      <c r="AB696" s="5" t="s">
        <v>4818</v>
      </c>
      <c r="AC696" s="34" t="s">
        <v>4819</v>
      </c>
      <c r="AD696" s="21">
        <v>1</v>
      </c>
    </row>
    <row r="697" spans="1:30" x14ac:dyDescent="0.3">
      <c r="A697" s="18" t="str">
        <f t="shared" ref="A697:B697" si="719">IF(AND(ISNUMBER(SEARCH("Yes",C697)),ISNUMBER(SEARCH("Yes",E697)),ISNUMBER(SEARCH("Yes",G697)),ISNUMBER(SEARCH("Yes",I697))),"Yes","No")</f>
        <v>No</v>
      </c>
      <c r="B697" s="18" t="str">
        <f t="shared" si="719"/>
        <v>No</v>
      </c>
      <c r="C697" s="15" t="str">
        <f t="shared" si="527"/>
        <v>No</v>
      </c>
      <c r="D697" s="18" t="str">
        <f t="shared" si="528"/>
        <v>No</v>
      </c>
      <c r="E697" s="18" t="str">
        <f t="shared" si="529"/>
        <v>No</v>
      </c>
      <c r="F697" s="18" t="str">
        <f t="shared" si="530"/>
        <v>No</v>
      </c>
      <c r="G697" s="18" t="str">
        <f t="shared" si="531"/>
        <v>No</v>
      </c>
      <c r="H697" s="18" t="str">
        <f t="shared" si="532"/>
        <v>No</v>
      </c>
      <c r="I697" s="18" t="str">
        <f t="shared" si="533"/>
        <v>Yes</v>
      </c>
      <c r="J697" s="18" t="str">
        <f t="shared" si="534"/>
        <v>Yes</v>
      </c>
      <c r="K697" s="21">
        <v>695</v>
      </c>
      <c r="L697" s="5" t="s">
        <v>1610</v>
      </c>
      <c r="M697" s="5" t="s">
        <v>1611</v>
      </c>
      <c r="N697" s="5" t="s">
        <v>2307</v>
      </c>
      <c r="O697" s="5" t="s">
        <v>152</v>
      </c>
      <c r="P697" s="5" t="s">
        <v>4820</v>
      </c>
      <c r="Q697" s="34" t="s">
        <v>4821</v>
      </c>
      <c r="R697" s="21">
        <v>1</v>
      </c>
      <c r="S697" s="35"/>
      <c r="T697" s="35"/>
      <c r="U697" s="35"/>
      <c r="V697" s="35"/>
      <c r="W697" s="35"/>
      <c r="X697" s="35"/>
      <c r="Y697" s="35"/>
      <c r="Z697" s="35"/>
      <c r="AA697" s="5" t="s">
        <v>2310</v>
      </c>
      <c r="AB697" s="5" t="s">
        <v>7838</v>
      </c>
      <c r="AC697" s="34" t="s">
        <v>7839</v>
      </c>
      <c r="AD697" s="21">
        <v>1</v>
      </c>
    </row>
    <row r="698" spans="1:30" x14ac:dyDescent="0.3">
      <c r="A698" s="18" t="str">
        <f t="shared" ref="A698:B698" si="720">IF(AND(ISNUMBER(SEARCH("Yes",C698)),ISNUMBER(SEARCH("Yes",E698)),ISNUMBER(SEARCH("Yes",G698)),ISNUMBER(SEARCH("Yes",I698))),"Yes","No")</f>
        <v>No</v>
      </c>
      <c r="B698" s="18" t="str">
        <f t="shared" si="720"/>
        <v>No</v>
      </c>
      <c r="C698" s="15" t="str">
        <f t="shared" si="527"/>
        <v>No</v>
      </c>
      <c r="D698" s="18" t="str">
        <f t="shared" si="528"/>
        <v>No</v>
      </c>
      <c r="E698" s="18" t="str">
        <f t="shared" si="529"/>
        <v>No</v>
      </c>
      <c r="F698" s="18" t="str">
        <f t="shared" si="530"/>
        <v>No</v>
      </c>
      <c r="G698" s="18" t="str">
        <f t="shared" si="531"/>
        <v>No</v>
      </c>
      <c r="H698" s="18" t="str">
        <f t="shared" si="532"/>
        <v>No</v>
      </c>
      <c r="I698" s="18" t="str">
        <f t="shared" si="533"/>
        <v>Yes</v>
      </c>
      <c r="J698" s="18" t="str">
        <f t="shared" si="534"/>
        <v>Yes</v>
      </c>
      <c r="K698" s="21">
        <v>696</v>
      </c>
      <c r="L698" s="5" t="s">
        <v>1612</v>
      </c>
      <c r="M698" s="5" t="s">
        <v>1613</v>
      </c>
      <c r="N698" s="5" t="s">
        <v>2307</v>
      </c>
      <c r="O698" s="5" t="s">
        <v>152</v>
      </c>
      <c r="P698" s="5" t="s">
        <v>2435</v>
      </c>
      <c r="Q698" s="34" t="s">
        <v>4824</v>
      </c>
      <c r="R698" s="21">
        <v>1</v>
      </c>
      <c r="S698" s="35"/>
      <c r="T698" s="35"/>
      <c r="U698" s="35"/>
      <c r="V698" s="35"/>
      <c r="W698" s="35"/>
      <c r="X698" s="35"/>
      <c r="Y698" s="35"/>
      <c r="Z698" s="35"/>
      <c r="AA698" s="5" t="s">
        <v>24</v>
      </c>
      <c r="AB698" s="5" t="s">
        <v>7840</v>
      </c>
      <c r="AC698" s="34" t="s">
        <v>7841</v>
      </c>
      <c r="AD698" s="21">
        <v>1</v>
      </c>
    </row>
    <row r="699" spans="1:30" x14ac:dyDescent="0.3">
      <c r="A699" s="18" t="str">
        <f t="shared" ref="A699:B699" si="721">IF(AND(ISNUMBER(SEARCH("Yes",C699)),ISNUMBER(SEARCH("Yes",E699)),ISNUMBER(SEARCH("Yes",G699)),ISNUMBER(SEARCH("Yes",I699))),"Yes","No")</f>
        <v>No</v>
      </c>
      <c r="B699" s="18" t="str">
        <f t="shared" si="721"/>
        <v>No</v>
      </c>
      <c r="C699" s="15" t="str">
        <f t="shared" si="527"/>
        <v>No</v>
      </c>
      <c r="D699" s="18" t="str">
        <f t="shared" si="528"/>
        <v>No</v>
      </c>
      <c r="E699" s="18" t="str">
        <f t="shared" si="529"/>
        <v>No</v>
      </c>
      <c r="F699" s="18" t="str">
        <f t="shared" si="530"/>
        <v>No</v>
      </c>
      <c r="G699" s="18" t="str">
        <f t="shared" si="531"/>
        <v>No</v>
      </c>
      <c r="H699" s="18" t="str">
        <f t="shared" si="532"/>
        <v>No</v>
      </c>
      <c r="I699" s="18" t="str">
        <f t="shared" si="533"/>
        <v>Yes</v>
      </c>
      <c r="J699" s="18" t="str">
        <f t="shared" si="534"/>
        <v>Yes</v>
      </c>
      <c r="K699" s="21">
        <v>697</v>
      </c>
      <c r="L699" s="5" t="s">
        <v>1614</v>
      </c>
      <c r="M699" s="5" t="s">
        <v>1615</v>
      </c>
      <c r="N699" s="5" t="s">
        <v>2307</v>
      </c>
      <c r="O699" s="5" t="s">
        <v>152</v>
      </c>
      <c r="P699" s="5" t="s">
        <v>2533</v>
      </c>
      <c r="Q699" s="34" t="s">
        <v>3963</v>
      </c>
      <c r="R699" s="21">
        <v>1</v>
      </c>
      <c r="S699" s="35"/>
      <c r="T699" s="35"/>
      <c r="U699" s="35"/>
      <c r="V699" s="35"/>
      <c r="W699" s="35"/>
      <c r="X699" s="35"/>
      <c r="Y699" s="35"/>
      <c r="Z699" s="35"/>
      <c r="AA699" s="5" t="s">
        <v>24</v>
      </c>
      <c r="AB699" s="5" t="s">
        <v>4827</v>
      </c>
      <c r="AC699" s="34" t="s">
        <v>4828</v>
      </c>
      <c r="AD699" s="21">
        <v>1</v>
      </c>
    </row>
    <row r="700" spans="1:30" x14ac:dyDescent="0.3">
      <c r="A700" s="18" t="str">
        <f t="shared" ref="A700:B700" si="722">IF(AND(ISNUMBER(SEARCH("Yes",C700)),ISNUMBER(SEARCH("Yes",E700)),ISNUMBER(SEARCH("Yes",G700)),ISNUMBER(SEARCH("Yes",I700))),"Yes","No")</f>
        <v>Yes</v>
      </c>
      <c r="B700" s="18" t="str">
        <f t="shared" si="722"/>
        <v>Yes</v>
      </c>
      <c r="C700" s="15" t="str">
        <f t="shared" si="527"/>
        <v>Yes</v>
      </c>
      <c r="D700" s="18" t="str">
        <f t="shared" si="528"/>
        <v>Yes</v>
      </c>
      <c r="E700" s="18" t="str">
        <f t="shared" si="529"/>
        <v>Yes</v>
      </c>
      <c r="F700" s="18" t="str">
        <f t="shared" si="530"/>
        <v>Yes</v>
      </c>
      <c r="G700" s="18" t="str">
        <f t="shared" si="531"/>
        <v>Yes</v>
      </c>
      <c r="H700" s="18" t="str">
        <f t="shared" si="532"/>
        <v>Yes</v>
      </c>
      <c r="I700" s="18" t="str">
        <f t="shared" si="533"/>
        <v>Yes</v>
      </c>
      <c r="J700" s="18" t="str">
        <f t="shared" si="534"/>
        <v>Yes</v>
      </c>
      <c r="K700" s="21">
        <v>698</v>
      </c>
      <c r="L700" s="5" t="s">
        <v>212</v>
      </c>
      <c r="M700" s="5" t="s">
        <v>213</v>
      </c>
      <c r="N700" s="5" t="s">
        <v>2307</v>
      </c>
      <c r="O700" s="5" t="s">
        <v>2310</v>
      </c>
      <c r="P700" s="5" t="s">
        <v>4829</v>
      </c>
      <c r="Q700" s="34" t="s">
        <v>4830</v>
      </c>
      <c r="R700" s="21">
        <v>1</v>
      </c>
      <c r="S700" s="5" t="s">
        <v>24</v>
      </c>
      <c r="T700" s="5" t="s">
        <v>4831</v>
      </c>
      <c r="U700" s="34" t="s">
        <v>4832</v>
      </c>
      <c r="V700" s="21">
        <v>1</v>
      </c>
      <c r="W700" s="5" t="s">
        <v>24</v>
      </c>
      <c r="X700" s="5" t="s">
        <v>4833</v>
      </c>
      <c r="Y700" s="34" t="s">
        <v>4834</v>
      </c>
      <c r="Z700" s="21">
        <v>1</v>
      </c>
      <c r="AA700" s="5" t="s">
        <v>24</v>
      </c>
      <c r="AB700" s="5" t="s">
        <v>7842</v>
      </c>
      <c r="AC700" s="34" t="s">
        <v>7843</v>
      </c>
      <c r="AD700" s="21">
        <v>1</v>
      </c>
    </row>
    <row r="701" spans="1:30" x14ac:dyDescent="0.3">
      <c r="A701" s="18" t="str">
        <f t="shared" ref="A701:B701" si="723">IF(AND(ISNUMBER(SEARCH("Yes",C701)),ISNUMBER(SEARCH("Yes",E701)),ISNUMBER(SEARCH("Yes",G701)),ISNUMBER(SEARCH("Yes",I701))),"Yes","No")</f>
        <v>Yes</v>
      </c>
      <c r="B701" s="18" t="str">
        <f t="shared" si="723"/>
        <v>Yes</v>
      </c>
      <c r="C701" s="15" t="str">
        <f t="shared" si="527"/>
        <v>Yes</v>
      </c>
      <c r="D701" s="18" t="str">
        <f t="shared" si="528"/>
        <v>Yes</v>
      </c>
      <c r="E701" s="18" t="str">
        <f t="shared" si="529"/>
        <v>Yes</v>
      </c>
      <c r="F701" s="18" t="str">
        <f t="shared" si="530"/>
        <v>Yes</v>
      </c>
      <c r="G701" s="18" t="str">
        <f t="shared" si="531"/>
        <v>Yes</v>
      </c>
      <c r="H701" s="18" t="str">
        <f t="shared" si="532"/>
        <v>Yes</v>
      </c>
      <c r="I701" s="18" t="str">
        <f t="shared" si="533"/>
        <v>Yes</v>
      </c>
      <c r="J701" s="18" t="str">
        <f t="shared" si="534"/>
        <v>Yes</v>
      </c>
      <c r="K701" s="21">
        <v>699</v>
      </c>
      <c r="L701" s="5" t="s">
        <v>110</v>
      </c>
      <c r="M701" s="5" t="s">
        <v>111</v>
      </c>
      <c r="N701" s="5" t="s">
        <v>2307</v>
      </c>
      <c r="O701" s="5" t="s">
        <v>24</v>
      </c>
      <c r="P701" s="5" t="s">
        <v>2808</v>
      </c>
      <c r="Q701" s="34" t="s">
        <v>4837</v>
      </c>
      <c r="R701" s="21">
        <v>1</v>
      </c>
      <c r="S701" s="5" t="s">
        <v>24</v>
      </c>
      <c r="T701" s="5" t="s">
        <v>7844</v>
      </c>
      <c r="U701" s="34" t="s">
        <v>7845</v>
      </c>
      <c r="V701" s="21">
        <v>1</v>
      </c>
      <c r="W701" s="5" t="s">
        <v>24</v>
      </c>
      <c r="X701" s="5" t="s">
        <v>7846</v>
      </c>
      <c r="Y701" s="34" t="s">
        <v>7847</v>
      </c>
      <c r="Z701" s="21">
        <v>1</v>
      </c>
      <c r="AA701" s="5" t="s">
        <v>2310</v>
      </c>
      <c r="AB701" s="5" t="s">
        <v>2997</v>
      </c>
      <c r="AC701" s="34" t="s">
        <v>3241</v>
      </c>
      <c r="AD701" s="21">
        <v>1</v>
      </c>
    </row>
    <row r="702" spans="1:30" x14ac:dyDescent="0.3">
      <c r="A702" s="18" t="str">
        <f t="shared" ref="A702:B702" si="724">IF(AND(ISNUMBER(SEARCH("Yes",C702)),ISNUMBER(SEARCH("Yes",E702)),ISNUMBER(SEARCH("Yes",G702)),ISNUMBER(SEARCH("Yes",I702))),"Yes","No")</f>
        <v>Yes</v>
      </c>
      <c r="B702" s="18" t="str">
        <f t="shared" si="724"/>
        <v>Yes</v>
      </c>
      <c r="C702" s="15" t="str">
        <f t="shared" si="527"/>
        <v>Yes</v>
      </c>
      <c r="D702" s="18" t="str">
        <f t="shared" si="528"/>
        <v>Yes</v>
      </c>
      <c r="E702" s="18" t="str">
        <f t="shared" si="529"/>
        <v>Yes</v>
      </c>
      <c r="F702" s="18" t="str">
        <f t="shared" si="530"/>
        <v>Yes</v>
      </c>
      <c r="G702" s="18" t="str">
        <f t="shared" si="531"/>
        <v>Yes</v>
      </c>
      <c r="H702" s="18" t="str">
        <f t="shared" si="532"/>
        <v>Yes</v>
      </c>
      <c r="I702" s="18" t="str">
        <f t="shared" si="533"/>
        <v>Yes</v>
      </c>
      <c r="J702" s="18" t="str">
        <f t="shared" si="534"/>
        <v>Yes</v>
      </c>
      <c r="K702" s="21">
        <v>700</v>
      </c>
      <c r="L702" s="5" t="s">
        <v>113</v>
      </c>
      <c r="M702" s="5" t="s">
        <v>114</v>
      </c>
      <c r="N702" s="5" t="s">
        <v>2307</v>
      </c>
      <c r="O702" s="5" t="s">
        <v>24</v>
      </c>
      <c r="P702" s="5" t="s">
        <v>4842</v>
      </c>
      <c r="Q702" s="34" t="s">
        <v>4843</v>
      </c>
      <c r="R702" s="21">
        <v>1</v>
      </c>
      <c r="S702" s="5" t="s">
        <v>2310</v>
      </c>
      <c r="T702" s="5" t="s">
        <v>4844</v>
      </c>
      <c r="U702" s="34" t="s">
        <v>4845</v>
      </c>
      <c r="V702" s="21">
        <v>1</v>
      </c>
      <c r="W702" s="5" t="s">
        <v>24</v>
      </c>
      <c r="X702" s="5" t="s">
        <v>7848</v>
      </c>
      <c r="Y702" s="34" t="s">
        <v>7849</v>
      </c>
      <c r="Z702" s="21">
        <v>1</v>
      </c>
      <c r="AA702" s="5" t="s">
        <v>24</v>
      </c>
      <c r="AB702" s="5" t="s">
        <v>3787</v>
      </c>
      <c r="AC702" s="34" t="s">
        <v>3335</v>
      </c>
      <c r="AD702" s="21">
        <v>1</v>
      </c>
    </row>
    <row r="703" spans="1:30" x14ac:dyDescent="0.3">
      <c r="A703" s="18" t="str">
        <f t="shared" ref="A703:B703" si="725">IF(AND(ISNUMBER(SEARCH("Yes",C703)),ISNUMBER(SEARCH("Yes",E703)),ISNUMBER(SEARCH("Yes",G703)),ISNUMBER(SEARCH("Yes",I703))),"Yes","No")</f>
        <v>No</v>
      </c>
      <c r="B703" s="18" t="str">
        <f t="shared" si="725"/>
        <v>No</v>
      </c>
      <c r="C703" s="15" t="str">
        <f t="shared" si="527"/>
        <v>No</v>
      </c>
      <c r="D703" s="18" t="str">
        <f t="shared" si="528"/>
        <v>No</v>
      </c>
      <c r="E703" s="18" t="str">
        <f t="shared" si="529"/>
        <v>No</v>
      </c>
      <c r="F703" s="18" t="str">
        <f t="shared" si="530"/>
        <v>No</v>
      </c>
      <c r="G703" s="18" t="str">
        <f t="shared" si="531"/>
        <v>No</v>
      </c>
      <c r="H703" s="18" t="str">
        <f t="shared" si="532"/>
        <v>No</v>
      </c>
      <c r="I703" s="18" t="str">
        <f t="shared" si="533"/>
        <v>Yes</v>
      </c>
      <c r="J703" s="18" t="str">
        <f t="shared" si="534"/>
        <v>No</v>
      </c>
      <c r="K703" s="21">
        <v>701</v>
      </c>
      <c r="L703" s="5" t="s">
        <v>1616</v>
      </c>
      <c r="M703" s="5" t="s">
        <v>1617</v>
      </c>
      <c r="N703" s="5" t="s">
        <v>2307</v>
      </c>
      <c r="O703" s="5" t="s">
        <v>152</v>
      </c>
      <c r="P703" s="5" t="s">
        <v>7850</v>
      </c>
      <c r="Q703" s="34" t="s">
        <v>4849</v>
      </c>
      <c r="R703" s="21">
        <v>1</v>
      </c>
      <c r="S703" s="35"/>
      <c r="T703" s="35"/>
      <c r="U703" s="35"/>
      <c r="V703" s="35"/>
      <c r="W703" s="35"/>
      <c r="X703" s="35"/>
      <c r="Y703" s="35"/>
      <c r="Z703" s="35"/>
      <c r="AA703" s="5" t="s">
        <v>152</v>
      </c>
      <c r="AB703" s="5" t="s">
        <v>4850</v>
      </c>
      <c r="AC703" s="34" t="s">
        <v>3241</v>
      </c>
      <c r="AD703" s="21">
        <v>1</v>
      </c>
    </row>
    <row r="704" spans="1:30" x14ac:dyDescent="0.3">
      <c r="A704" s="18" t="str">
        <f t="shared" ref="A704:B704" si="726">IF(AND(ISNUMBER(SEARCH("Yes",C704)),ISNUMBER(SEARCH("Yes",E704)),ISNUMBER(SEARCH("Yes",G704)),ISNUMBER(SEARCH("Yes",I704))),"Yes","No")</f>
        <v>No</v>
      </c>
      <c r="B704" s="18" t="str">
        <f t="shared" si="726"/>
        <v>Yes</v>
      </c>
      <c r="C704" s="15" t="str">
        <f t="shared" si="527"/>
        <v>Yes</v>
      </c>
      <c r="D704" s="18" t="str">
        <f t="shared" si="528"/>
        <v>Yes</v>
      </c>
      <c r="E704" s="18" t="str">
        <f t="shared" si="529"/>
        <v>Yes</v>
      </c>
      <c r="F704" s="18" t="str">
        <f t="shared" si="530"/>
        <v>Yes</v>
      </c>
      <c r="G704" s="18" t="str">
        <f t="shared" si="531"/>
        <v>No</v>
      </c>
      <c r="H704" s="18" t="str">
        <f t="shared" si="532"/>
        <v>Yes</v>
      </c>
      <c r="I704" s="18" t="str">
        <f t="shared" si="533"/>
        <v>Yes</v>
      </c>
      <c r="J704" s="18" t="str">
        <f t="shared" si="534"/>
        <v>Yes</v>
      </c>
      <c r="K704" s="21">
        <v>702</v>
      </c>
      <c r="L704" s="5" t="s">
        <v>58</v>
      </c>
      <c r="M704" s="5" t="s">
        <v>359</v>
      </c>
      <c r="N704" s="5" t="s">
        <v>2307</v>
      </c>
      <c r="O704" s="5" t="s">
        <v>24</v>
      </c>
      <c r="P704" s="5" t="s">
        <v>4851</v>
      </c>
      <c r="Q704" s="34" t="s">
        <v>4852</v>
      </c>
      <c r="R704" s="21">
        <v>1</v>
      </c>
      <c r="S704" s="5" t="s">
        <v>2310</v>
      </c>
      <c r="T704" s="5" t="s">
        <v>7851</v>
      </c>
      <c r="U704" s="34" t="s">
        <v>7852</v>
      </c>
      <c r="V704" s="21">
        <v>1</v>
      </c>
      <c r="W704" s="5" t="s">
        <v>152</v>
      </c>
      <c r="X704" s="5" t="s">
        <v>7853</v>
      </c>
      <c r="Y704" s="34" t="s">
        <v>7854</v>
      </c>
      <c r="Z704" s="21">
        <v>1</v>
      </c>
      <c r="AA704" s="5" t="s">
        <v>2310</v>
      </c>
      <c r="AB704" s="5" t="s">
        <v>7855</v>
      </c>
      <c r="AC704" s="34" t="s">
        <v>7856</v>
      </c>
      <c r="AD704" s="21">
        <v>1</v>
      </c>
    </row>
    <row r="705" spans="1:30" x14ac:dyDescent="0.3">
      <c r="A705" s="18" t="str">
        <f t="shared" ref="A705:B705" si="727">IF(AND(ISNUMBER(SEARCH("Yes",C705)),ISNUMBER(SEARCH("Yes",E705)),ISNUMBER(SEARCH("Yes",G705)),ISNUMBER(SEARCH("Yes",I705))),"Yes","No")</f>
        <v>Yes</v>
      </c>
      <c r="B705" s="18" t="str">
        <f t="shared" si="727"/>
        <v>Yes</v>
      </c>
      <c r="C705" s="15" t="str">
        <f t="shared" si="527"/>
        <v>Yes</v>
      </c>
      <c r="D705" s="18" t="str">
        <f t="shared" si="528"/>
        <v>Yes</v>
      </c>
      <c r="E705" s="18" t="str">
        <f t="shared" si="529"/>
        <v>Yes</v>
      </c>
      <c r="F705" s="18" t="str">
        <f t="shared" si="530"/>
        <v>Yes</v>
      </c>
      <c r="G705" s="18" t="str">
        <f t="shared" si="531"/>
        <v>Yes</v>
      </c>
      <c r="H705" s="18" t="str">
        <f t="shared" si="532"/>
        <v>Yes</v>
      </c>
      <c r="I705" s="18" t="str">
        <f t="shared" si="533"/>
        <v>Yes</v>
      </c>
      <c r="J705" s="18" t="str">
        <f t="shared" si="534"/>
        <v>Yes</v>
      </c>
      <c r="K705" s="21">
        <v>703</v>
      </c>
      <c r="L705" s="5" t="s">
        <v>200</v>
      </c>
      <c r="M705" s="5" t="s">
        <v>201</v>
      </c>
      <c r="N705" s="5" t="s">
        <v>2307</v>
      </c>
      <c r="O705" s="5" t="s">
        <v>2310</v>
      </c>
      <c r="P705" s="5" t="s">
        <v>3928</v>
      </c>
      <c r="Q705" s="34" t="s">
        <v>7857</v>
      </c>
      <c r="R705" s="21">
        <v>1</v>
      </c>
      <c r="S705" s="5" t="s">
        <v>24</v>
      </c>
      <c r="T705" s="5" t="s">
        <v>7858</v>
      </c>
      <c r="U705" s="34" t="s">
        <v>7859</v>
      </c>
      <c r="V705" s="21">
        <v>1</v>
      </c>
      <c r="W705" s="5" t="s">
        <v>2310</v>
      </c>
      <c r="X705" s="5" t="s">
        <v>7860</v>
      </c>
      <c r="Y705" s="34" t="s">
        <v>7861</v>
      </c>
      <c r="Z705" s="21">
        <v>1</v>
      </c>
      <c r="AA705" s="5" t="s">
        <v>24</v>
      </c>
      <c r="AB705" s="5" t="s">
        <v>3129</v>
      </c>
      <c r="AC705" s="34" t="s">
        <v>7862</v>
      </c>
      <c r="AD705" s="21">
        <v>1</v>
      </c>
    </row>
    <row r="706" spans="1:30" x14ac:dyDescent="0.3">
      <c r="A706" s="18" t="str">
        <f t="shared" ref="A706:B706" si="728">IF(AND(ISNUMBER(SEARCH("Yes",C706)),ISNUMBER(SEARCH("Yes",E706)),ISNUMBER(SEARCH("Yes",G706)),ISNUMBER(SEARCH("Yes",I706))),"Yes","No")</f>
        <v>No</v>
      </c>
      <c r="B706" s="18" t="str">
        <f t="shared" si="728"/>
        <v>No</v>
      </c>
      <c r="C706" s="15" t="str">
        <f t="shared" si="527"/>
        <v>No</v>
      </c>
      <c r="D706" s="18" t="str">
        <f t="shared" si="528"/>
        <v>No</v>
      </c>
      <c r="E706" s="18" t="str">
        <f t="shared" si="529"/>
        <v>No</v>
      </c>
      <c r="F706" s="18" t="str">
        <f t="shared" si="530"/>
        <v>No</v>
      </c>
      <c r="G706" s="18" t="str">
        <f t="shared" si="531"/>
        <v>No</v>
      </c>
      <c r="H706" s="18" t="str">
        <f t="shared" si="532"/>
        <v>No</v>
      </c>
      <c r="I706" s="18" t="str">
        <f t="shared" si="533"/>
        <v>Yes</v>
      </c>
      <c r="J706" s="18" t="str">
        <f t="shared" si="534"/>
        <v>Yes</v>
      </c>
      <c r="K706" s="21">
        <v>704</v>
      </c>
      <c r="L706" s="5" t="s">
        <v>1618</v>
      </c>
      <c r="M706" s="5" t="s">
        <v>1619</v>
      </c>
      <c r="N706" s="5" t="s">
        <v>2307</v>
      </c>
      <c r="O706" s="5" t="s">
        <v>152</v>
      </c>
      <c r="P706" s="5" t="s">
        <v>7863</v>
      </c>
      <c r="Q706" s="34" t="s">
        <v>7864</v>
      </c>
      <c r="R706" s="21">
        <v>1</v>
      </c>
      <c r="S706" s="35"/>
      <c r="T706" s="35"/>
      <c r="U706" s="35"/>
      <c r="V706" s="35"/>
      <c r="W706" s="35"/>
      <c r="X706" s="35"/>
      <c r="Y706" s="35"/>
      <c r="Z706" s="35"/>
      <c r="AA706" s="5" t="s">
        <v>2310</v>
      </c>
      <c r="AB706" s="5" t="s">
        <v>2473</v>
      </c>
      <c r="AC706" s="34" t="s">
        <v>7865</v>
      </c>
      <c r="AD706" s="21">
        <v>1</v>
      </c>
    </row>
    <row r="707" spans="1:30" x14ac:dyDescent="0.3">
      <c r="A707" s="18" t="str">
        <f t="shared" ref="A707:B707" si="729">IF(AND(ISNUMBER(SEARCH("Yes",C707)),ISNUMBER(SEARCH("Yes",E707)),ISNUMBER(SEARCH("Yes",G707)),ISNUMBER(SEARCH("Yes",I707))),"Yes","No")</f>
        <v>No</v>
      </c>
      <c r="B707" s="18" t="str">
        <f t="shared" si="729"/>
        <v>No</v>
      </c>
      <c r="C707" s="15" t="str">
        <f t="shared" si="527"/>
        <v>No</v>
      </c>
      <c r="D707" s="18" t="str">
        <f t="shared" si="528"/>
        <v>No</v>
      </c>
      <c r="E707" s="18" t="str">
        <f t="shared" si="529"/>
        <v>No</v>
      </c>
      <c r="F707" s="18" t="str">
        <f t="shared" si="530"/>
        <v>No</v>
      </c>
      <c r="G707" s="18" t="str">
        <f t="shared" si="531"/>
        <v>No</v>
      </c>
      <c r="H707" s="18" t="str">
        <f t="shared" si="532"/>
        <v>No</v>
      </c>
      <c r="I707" s="18" t="str">
        <f t="shared" si="533"/>
        <v>Yes</v>
      </c>
      <c r="J707" s="18" t="str">
        <f t="shared" si="534"/>
        <v>Yes</v>
      </c>
      <c r="K707" s="21">
        <v>705</v>
      </c>
      <c r="L707" s="5" t="s">
        <v>1620</v>
      </c>
      <c r="M707" s="5" t="s">
        <v>1621</v>
      </c>
      <c r="N707" s="5" t="s">
        <v>2307</v>
      </c>
      <c r="O707" s="5" t="s">
        <v>152</v>
      </c>
      <c r="P707" s="5" t="s">
        <v>2333</v>
      </c>
      <c r="Q707" s="34" t="s">
        <v>2803</v>
      </c>
      <c r="R707" s="21">
        <v>1</v>
      </c>
      <c r="S707" s="35"/>
      <c r="T707" s="35"/>
      <c r="U707" s="35"/>
      <c r="V707" s="35"/>
      <c r="W707" s="35"/>
      <c r="X707" s="35"/>
      <c r="Y707" s="35"/>
      <c r="Z707" s="35"/>
      <c r="AA707" s="5" t="s">
        <v>2310</v>
      </c>
      <c r="AB707" s="5" t="s">
        <v>3007</v>
      </c>
      <c r="AC707" s="34" t="s">
        <v>5121</v>
      </c>
      <c r="AD707" s="21">
        <v>1</v>
      </c>
    </row>
    <row r="708" spans="1:30" x14ac:dyDescent="0.3">
      <c r="A708" s="18" t="str">
        <f t="shared" ref="A708:B708" si="730">IF(AND(ISNUMBER(SEARCH("Yes",C708)),ISNUMBER(SEARCH("Yes",E708)),ISNUMBER(SEARCH("Yes",G708)),ISNUMBER(SEARCH("Yes",I708))),"Yes","No")</f>
        <v>No</v>
      </c>
      <c r="B708" s="18" t="str">
        <f t="shared" si="730"/>
        <v>No</v>
      </c>
      <c r="C708" s="15" t="str">
        <f t="shared" si="527"/>
        <v>No</v>
      </c>
      <c r="D708" s="18" t="str">
        <f t="shared" si="528"/>
        <v>No</v>
      </c>
      <c r="E708" s="18" t="str">
        <f t="shared" si="529"/>
        <v>No</v>
      </c>
      <c r="F708" s="18" t="str">
        <f t="shared" si="530"/>
        <v>No</v>
      </c>
      <c r="G708" s="18" t="str">
        <f t="shared" si="531"/>
        <v>No</v>
      </c>
      <c r="H708" s="18" t="str">
        <f t="shared" si="532"/>
        <v>No</v>
      </c>
      <c r="I708" s="18" t="str">
        <f t="shared" si="533"/>
        <v>Yes</v>
      </c>
      <c r="J708" s="18" t="str">
        <f t="shared" si="534"/>
        <v>Yes</v>
      </c>
      <c r="K708" s="21">
        <v>706</v>
      </c>
      <c r="L708" s="5" t="s">
        <v>1622</v>
      </c>
      <c r="M708" s="5" t="s">
        <v>1623</v>
      </c>
      <c r="N708" s="5" t="s">
        <v>2307</v>
      </c>
      <c r="O708" s="5" t="s">
        <v>152</v>
      </c>
      <c r="P708" s="5" t="s">
        <v>2358</v>
      </c>
      <c r="Q708" s="34" t="s">
        <v>7866</v>
      </c>
      <c r="R708" s="21">
        <v>1</v>
      </c>
      <c r="S708" s="35"/>
      <c r="T708" s="35"/>
      <c r="U708" s="35"/>
      <c r="V708" s="35"/>
      <c r="W708" s="35"/>
      <c r="X708" s="35"/>
      <c r="Y708" s="35"/>
      <c r="Z708" s="35"/>
      <c r="AA708" s="5" t="s">
        <v>2310</v>
      </c>
      <c r="AB708" s="5" t="s">
        <v>7867</v>
      </c>
      <c r="AC708" s="34" t="s">
        <v>7868</v>
      </c>
      <c r="AD708" s="21">
        <v>1</v>
      </c>
    </row>
    <row r="709" spans="1:30" x14ac:dyDescent="0.3">
      <c r="A709" s="18" t="str">
        <f t="shared" ref="A709:B709" si="731">IF(AND(ISNUMBER(SEARCH("Yes",C709)),ISNUMBER(SEARCH("Yes",E709)),ISNUMBER(SEARCH("Yes",G709)),ISNUMBER(SEARCH("Yes",I709))),"Yes","No")</f>
        <v>No</v>
      </c>
      <c r="B709" s="18" t="str">
        <f t="shared" si="731"/>
        <v>No</v>
      </c>
      <c r="C709" s="15" t="str">
        <f t="shared" si="527"/>
        <v>No</v>
      </c>
      <c r="D709" s="18" t="str">
        <f t="shared" si="528"/>
        <v>No</v>
      </c>
      <c r="E709" s="18" t="str">
        <f t="shared" si="529"/>
        <v>No</v>
      </c>
      <c r="F709" s="18" t="str">
        <f t="shared" si="530"/>
        <v>No</v>
      </c>
      <c r="G709" s="18" t="str">
        <f t="shared" si="531"/>
        <v>No</v>
      </c>
      <c r="H709" s="18" t="str">
        <f t="shared" si="532"/>
        <v>No</v>
      </c>
      <c r="I709" s="18" t="str">
        <f t="shared" si="533"/>
        <v>Yes</v>
      </c>
      <c r="J709" s="18" t="str">
        <f t="shared" si="534"/>
        <v>Yes</v>
      </c>
      <c r="K709" s="21">
        <v>707</v>
      </c>
      <c r="L709" s="5" t="s">
        <v>1624</v>
      </c>
      <c r="M709" s="5" t="s">
        <v>1625</v>
      </c>
      <c r="N709" s="5" t="s">
        <v>2307</v>
      </c>
      <c r="O709" s="5" t="s">
        <v>152</v>
      </c>
      <c r="P709" s="5" t="s">
        <v>7869</v>
      </c>
      <c r="Q709" s="34" t="s">
        <v>7870</v>
      </c>
      <c r="R709" s="21">
        <v>1</v>
      </c>
      <c r="S709" s="35"/>
      <c r="T709" s="35"/>
      <c r="U709" s="35"/>
      <c r="V709" s="35"/>
      <c r="W709" s="35"/>
      <c r="X709" s="35"/>
      <c r="Y709" s="35"/>
      <c r="Z709" s="35"/>
      <c r="AA709" s="5" t="s">
        <v>24</v>
      </c>
      <c r="AB709" s="5" t="s">
        <v>7871</v>
      </c>
      <c r="AC709" s="34" t="s">
        <v>7872</v>
      </c>
      <c r="AD709" s="21">
        <v>1</v>
      </c>
    </row>
    <row r="710" spans="1:30" x14ac:dyDescent="0.3">
      <c r="A710" s="18" t="str">
        <f t="shared" ref="A710:B710" si="732">IF(AND(ISNUMBER(SEARCH("Yes",C710)),ISNUMBER(SEARCH("Yes",E710)),ISNUMBER(SEARCH("Yes",G710)),ISNUMBER(SEARCH("Yes",I710))),"Yes","No")</f>
        <v>Yes</v>
      </c>
      <c r="B710" s="18" t="str">
        <f t="shared" si="732"/>
        <v>Yes</v>
      </c>
      <c r="C710" s="15" t="str">
        <f t="shared" si="527"/>
        <v>Yes</v>
      </c>
      <c r="D710" s="18" t="str">
        <f t="shared" si="528"/>
        <v>Yes</v>
      </c>
      <c r="E710" s="18" t="str">
        <f t="shared" si="529"/>
        <v>Yes</v>
      </c>
      <c r="F710" s="18" t="str">
        <f t="shared" si="530"/>
        <v>Yes</v>
      </c>
      <c r="G710" s="18" t="str">
        <f t="shared" si="531"/>
        <v>Yes</v>
      </c>
      <c r="H710" s="18" t="str">
        <f t="shared" si="532"/>
        <v>Yes</v>
      </c>
      <c r="I710" s="18" t="str">
        <f t="shared" si="533"/>
        <v>Yes</v>
      </c>
      <c r="J710" s="18" t="str">
        <f t="shared" si="534"/>
        <v>Yes</v>
      </c>
      <c r="K710" s="21">
        <v>708</v>
      </c>
      <c r="L710" s="5" t="s">
        <v>116</v>
      </c>
      <c r="M710" s="5" t="s">
        <v>117</v>
      </c>
      <c r="N710" s="5" t="s">
        <v>2307</v>
      </c>
      <c r="O710" s="5" t="s">
        <v>24</v>
      </c>
      <c r="P710" s="5" t="s">
        <v>7873</v>
      </c>
      <c r="Q710" s="34" t="s">
        <v>7874</v>
      </c>
      <c r="R710" s="21">
        <v>1</v>
      </c>
      <c r="S710" s="5" t="s">
        <v>24</v>
      </c>
      <c r="T710" s="5" t="s">
        <v>7875</v>
      </c>
      <c r="U710" s="34" t="s">
        <v>7876</v>
      </c>
      <c r="V710" s="21">
        <v>1</v>
      </c>
      <c r="W710" s="5" t="s">
        <v>24</v>
      </c>
      <c r="X710" s="5" t="s">
        <v>7877</v>
      </c>
      <c r="Y710" s="34" t="s">
        <v>7878</v>
      </c>
      <c r="Z710" s="21">
        <v>1</v>
      </c>
      <c r="AA710" s="5" t="s">
        <v>2310</v>
      </c>
      <c r="AB710" s="5" t="s">
        <v>7879</v>
      </c>
      <c r="AC710" s="34" t="s">
        <v>7880</v>
      </c>
      <c r="AD710" s="21">
        <v>1</v>
      </c>
    </row>
    <row r="711" spans="1:30" x14ac:dyDescent="0.3">
      <c r="A711" s="18" t="str">
        <f t="shared" ref="A711:B711" si="733">IF(AND(ISNUMBER(SEARCH("Yes",C711)),ISNUMBER(SEARCH("Yes",E711)),ISNUMBER(SEARCH("Yes",G711)),ISNUMBER(SEARCH("Yes",I711))),"Yes","No")</f>
        <v>No</v>
      </c>
      <c r="B711" s="18" t="str">
        <f t="shared" si="733"/>
        <v>No</v>
      </c>
      <c r="C711" s="15" t="str">
        <f t="shared" si="527"/>
        <v>No</v>
      </c>
      <c r="D711" s="18" t="str">
        <f t="shared" si="528"/>
        <v>No</v>
      </c>
      <c r="E711" s="18" t="str">
        <f t="shared" si="529"/>
        <v>No</v>
      </c>
      <c r="F711" s="18" t="str">
        <f t="shared" si="530"/>
        <v>No</v>
      </c>
      <c r="G711" s="18" t="str">
        <f t="shared" si="531"/>
        <v>No</v>
      </c>
      <c r="H711" s="18" t="str">
        <f t="shared" si="532"/>
        <v>No</v>
      </c>
      <c r="I711" s="18" t="str">
        <f t="shared" si="533"/>
        <v>Yes</v>
      </c>
      <c r="J711" s="18" t="str">
        <f t="shared" si="534"/>
        <v>Yes</v>
      </c>
      <c r="K711" s="21">
        <v>709</v>
      </c>
      <c r="L711" s="5" t="s">
        <v>1626</v>
      </c>
      <c r="M711" s="5" t="s">
        <v>28</v>
      </c>
      <c r="N711" s="5" t="s">
        <v>2307</v>
      </c>
      <c r="O711" s="5" t="s">
        <v>152</v>
      </c>
      <c r="P711" s="5" t="s">
        <v>7881</v>
      </c>
      <c r="Q711" s="34" t="s">
        <v>7882</v>
      </c>
      <c r="R711" s="21">
        <v>1</v>
      </c>
      <c r="S711" s="35"/>
      <c r="T711" s="35"/>
      <c r="U711" s="35"/>
      <c r="V711" s="35"/>
      <c r="W711" s="35"/>
      <c r="X711" s="35"/>
      <c r="Y711" s="35"/>
      <c r="Z711" s="35"/>
      <c r="AA711" s="5" t="s">
        <v>2310</v>
      </c>
      <c r="AB711" s="5" t="s">
        <v>2370</v>
      </c>
      <c r="AC711" s="34" t="s">
        <v>2371</v>
      </c>
      <c r="AD711" s="21">
        <v>1</v>
      </c>
    </row>
    <row r="712" spans="1:30" x14ac:dyDescent="0.3">
      <c r="A712" s="18" t="str">
        <f t="shared" ref="A712:B712" si="734">IF(AND(ISNUMBER(SEARCH("Yes",C712)),ISNUMBER(SEARCH("Yes",E712)),ISNUMBER(SEARCH("Yes",G712)),ISNUMBER(SEARCH("Yes",I712))),"Yes","No")</f>
        <v>No</v>
      </c>
      <c r="B712" s="18" t="str">
        <f t="shared" si="734"/>
        <v>No</v>
      </c>
      <c r="C712" s="15" t="str">
        <f t="shared" si="527"/>
        <v>No</v>
      </c>
      <c r="D712" s="18" t="str">
        <f t="shared" si="528"/>
        <v>No</v>
      </c>
      <c r="E712" s="18" t="str">
        <f t="shared" si="529"/>
        <v>No</v>
      </c>
      <c r="F712" s="18" t="str">
        <f t="shared" si="530"/>
        <v>No</v>
      </c>
      <c r="G712" s="18" t="str">
        <f t="shared" si="531"/>
        <v>No</v>
      </c>
      <c r="H712" s="18" t="str">
        <f t="shared" si="532"/>
        <v>No</v>
      </c>
      <c r="I712" s="18" t="str">
        <f t="shared" si="533"/>
        <v>Yes</v>
      </c>
      <c r="J712" s="18" t="str">
        <f t="shared" si="534"/>
        <v>Yes</v>
      </c>
      <c r="K712" s="21">
        <v>710</v>
      </c>
      <c r="L712" s="5" t="s">
        <v>1627</v>
      </c>
      <c r="M712" s="5" t="s">
        <v>1628</v>
      </c>
      <c r="N712" s="5" t="s">
        <v>2307</v>
      </c>
      <c r="O712" s="5" t="s">
        <v>152</v>
      </c>
      <c r="P712" s="5" t="s">
        <v>7883</v>
      </c>
      <c r="Q712" s="34" t="s">
        <v>7884</v>
      </c>
      <c r="R712" s="21">
        <v>1</v>
      </c>
      <c r="S712" s="35"/>
      <c r="T712" s="35"/>
      <c r="U712" s="35"/>
      <c r="V712" s="35"/>
      <c r="W712" s="35"/>
      <c r="X712" s="35"/>
      <c r="Y712" s="35"/>
      <c r="Z712" s="35"/>
      <c r="AA712" s="5" t="s">
        <v>24</v>
      </c>
      <c r="AB712" s="5" t="s">
        <v>7885</v>
      </c>
      <c r="AC712" s="34" t="s">
        <v>7886</v>
      </c>
      <c r="AD712" s="21">
        <v>1</v>
      </c>
    </row>
    <row r="713" spans="1:30" x14ac:dyDescent="0.3">
      <c r="A713" s="18" t="str">
        <f t="shared" ref="A713:B713" si="735">IF(AND(ISNUMBER(SEARCH("Yes",C713)),ISNUMBER(SEARCH("Yes",E713)),ISNUMBER(SEARCH("Yes",G713)),ISNUMBER(SEARCH("Yes",I713))),"Yes","No")</f>
        <v>No</v>
      </c>
      <c r="B713" s="18" t="str">
        <f t="shared" si="735"/>
        <v>No</v>
      </c>
      <c r="C713" s="15" t="str">
        <f t="shared" si="527"/>
        <v>No</v>
      </c>
      <c r="D713" s="18" t="str">
        <f t="shared" si="528"/>
        <v>No</v>
      </c>
      <c r="E713" s="18" t="str">
        <f t="shared" si="529"/>
        <v>No</v>
      </c>
      <c r="F713" s="18" t="str">
        <f t="shared" si="530"/>
        <v>No</v>
      </c>
      <c r="G713" s="18" t="str">
        <f t="shared" si="531"/>
        <v>No</v>
      </c>
      <c r="H713" s="18" t="str">
        <f t="shared" si="532"/>
        <v>No</v>
      </c>
      <c r="I713" s="18" t="str">
        <f t="shared" si="533"/>
        <v>Yes</v>
      </c>
      <c r="J713" s="18" t="str">
        <f t="shared" si="534"/>
        <v>Yes</v>
      </c>
      <c r="K713" s="21">
        <v>711</v>
      </c>
      <c r="L713" s="5" t="s">
        <v>1629</v>
      </c>
      <c r="M713" s="5" t="s">
        <v>1630</v>
      </c>
      <c r="N713" s="5" t="s">
        <v>2307</v>
      </c>
      <c r="O713" s="5" t="s">
        <v>152</v>
      </c>
      <c r="P713" s="5" t="s">
        <v>2664</v>
      </c>
      <c r="Q713" s="34" t="s">
        <v>3152</v>
      </c>
      <c r="R713" s="21">
        <v>1</v>
      </c>
      <c r="S713" s="35"/>
      <c r="T713" s="35"/>
      <c r="U713" s="35"/>
      <c r="V713" s="35"/>
      <c r="W713" s="35"/>
      <c r="X713" s="35"/>
      <c r="Y713" s="35"/>
      <c r="Z713" s="35"/>
      <c r="AA713" s="5" t="s">
        <v>2310</v>
      </c>
      <c r="AB713" s="5" t="s">
        <v>2422</v>
      </c>
      <c r="AC713" s="34" t="s">
        <v>2471</v>
      </c>
      <c r="AD713" s="21">
        <v>1</v>
      </c>
    </row>
    <row r="714" spans="1:30" x14ac:dyDescent="0.3">
      <c r="A714" s="18" t="str">
        <f t="shared" ref="A714:B714" si="736">IF(AND(ISNUMBER(SEARCH("Yes",C714)),ISNUMBER(SEARCH("Yes",E714)),ISNUMBER(SEARCH("Yes",G714)),ISNUMBER(SEARCH("Yes",I714))),"Yes","No")</f>
        <v>No</v>
      </c>
      <c r="B714" s="18" t="str">
        <f t="shared" si="736"/>
        <v>No</v>
      </c>
      <c r="C714" s="15" t="str">
        <f t="shared" si="527"/>
        <v>No</v>
      </c>
      <c r="D714" s="18" t="str">
        <f t="shared" si="528"/>
        <v>No</v>
      </c>
      <c r="E714" s="18" t="str">
        <f t="shared" si="529"/>
        <v>No</v>
      </c>
      <c r="F714" s="18" t="str">
        <f t="shared" si="530"/>
        <v>No</v>
      </c>
      <c r="G714" s="18" t="str">
        <f t="shared" si="531"/>
        <v>No</v>
      </c>
      <c r="H714" s="18" t="str">
        <f t="shared" si="532"/>
        <v>No</v>
      </c>
      <c r="I714" s="18" t="str">
        <f t="shared" si="533"/>
        <v>Yes</v>
      </c>
      <c r="J714" s="18" t="str">
        <f t="shared" si="534"/>
        <v>Yes</v>
      </c>
      <c r="K714" s="21">
        <v>712</v>
      </c>
      <c r="L714" s="5" t="s">
        <v>1631</v>
      </c>
      <c r="M714" s="5" t="s">
        <v>1632</v>
      </c>
      <c r="N714" s="5" t="s">
        <v>2307</v>
      </c>
      <c r="O714" s="5" t="s">
        <v>152</v>
      </c>
      <c r="P714" s="5" t="s">
        <v>7887</v>
      </c>
      <c r="Q714" s="34" t="s">
        <v>4890</v>
      </c>
      <c r="R714" s="21">
        <v>1</v>
      </c>
      <c r="S714" s="35"/>
      <c r="T714" s="35"/>
      <c r="U714" s="35"/>
      <c r="V714" s="35"/>
      <c r="W714" s="35"/>
      <c r="X714" s="35"/>
      <c r="Y714" s="35"/>
      <c r="Z714" s="35"/>
      <c r="AA714" s="5" t="s">
        <v>24</v>
      </c>
      <c r="AB714" s="5" t="s">
        <v>5815</v>
      </c>
      <c r="AC714" s="34" t="s">
        <v>7888</v>
      </c>
      <c r="AD714" s="21">
        <v>1</v>
      </c>
    </row>
    <row r="715" spans="1:30" x14ac:dyDescent="0.3">
      <c r="A715" s="18" t="str">
        <f t="shared" ref="A715:B715" si="737">IF(AND(ISNUMBER(SEARCH("Yes",C715)),ISNUMBER(SEARCH("Yes",E715)),ISNUMBER(SEARCH("Yes",G715)),ISNUMBER(SEARCH("Yes",I715))),"Yes","No")</f>
        <v>No</v>
      </c>
      <c r="B715" s="18" t="str">
        <f t="shared" si="737"/>
        <v>No</v>
      </c>
      <c r="C715" s="15" t="str">
        <f t="shared" si="527"/>
        <v>No</v>
      </c>
      <c r="D715" s="18" t="str">
        <f t="shared" si="528"/>
        <v>No</v>
      </c>
      <c r="E715" s="18" t="str">
        <f t="shared" si="529"/>
        <v>No</v>
      </c>
      <c r="F715" s="18" t="str">
        <f t="shared" si="530"/>
        <v>No</v>
      </c>
      <c r="G715" s="18" t="str">
        <f t="shared" si="531"/>
        <v>No</v>
      </c>
      <c r="H715" s="18" t="str">
        <f t="shared" si="532"/>
        <v>No</v>
      </c>
      <c r="I715" s="18" t="str">
        <f t="shared" si="533"/>
        <v>Yes</v>
      </c>
      <c r="J715" s="18" t="str">
        <f t="shared" si="534"/>
        <v>Yes</v>
      </c>
      <c r="K715" s="21">
        <v>713</v>
      </c>
      <c r="L715" s="5" t="s">
        <v>1633</v>
      </c>
      <c r="M715" s="5" t="s">
        <v>1634</v>
      </c>
      <c r="N715" s="5" t="s">
        <v>2307</v>
      </c>
      <c r="O715" s="5" t="s">
        <v>152</v>
      </c>
      <c r="P715" s="5" t="s">
        <v>7889</v>
      </c>
      <c r="Q715" s="34" t="s">
        <v>3654</v>
      </c>
      <c r="R715" s="21">
        <v>1</v>
      </c>
      <c r="S715" s="35"/>
      <c r="T715" s="35"/>
      <c r="U715" s="35"/>
      <c r="V715" s="35"/>
      <c r="W715" s="35"/>
      <c r="X715" s="35"/>
      <c r="Y715" s="35"/>
      <c r="Z715" s="35"/>
      <c r="AA715" s="5" t="s">
        <v>24</v>
      </c>
      <c r="AB715" s="5" t="s">
        <v>6497</v>
      </c>
      <c r="AC715" s="34" t="s">
        <v>6498</v>
      </c>
      <c r="AD715" s="21">
        <v>1</v>
      </c>
    </row>
    <row r="716" spans="1:30" x14ac:dyDescent="0.3">
      <c r="A716" s="18" t="str">
        <f t="shared" ref="A716:B716" si="738">IF(AND(ISNUMBER(SEARCH("Yes",C716)),ISNUMBER(SEARCH("Yes",E716)),ISNUMBER(SEARCH("Yes",G716)),ISNUMBER(SEARCH("Yes",I716))),"Yes","No")</f>
        <v>No</v>
      </c>
      <c r="B716" s="18" t="str">
        <f t="shared" si="738"/>
        <v>No</v>
      </c>
      <c r="C716" s="15" t="str">
        <f t="shared" si="527"/>
        <v>No</v>
      </c>
      <c r="D716" s="18" t="str">
        <f t="shared" si="528"/>
        <v>No</v>
      </c>
      <c r="E716" s="18" t="str">
        <f t="shared" si="529"/>
        <v>No</v>
      </c>
      <c r="F716" s="18" t="str">
        <f t="shared" si="530"/>
        <v>No</v>
      </c>
      <c r="G716" s="18" t="str">
        <f t="shared" si="531"/>
        <v>No</v>
      </c>
      <c r="H716" s="18" t="str">
        <f t="shared" si="532"/>
        <v>No</v>
      </c>
      <c r="I716" s="18" t="str">
        <f t="shared" si="533"/>
        <v>Yes</v>
      </c>
      <c r="J716" s="18" t="str">
        <f t="shared" si="534"/>
        <v>Yes</v>
      </c>
      <c r="K716" s="21">
        <v>714</v>
      </c>
      <c r="L716" s="5" t="s">
        <v>1635</v>
      </c>
      <c r="M716" s="5" t="s">
        <v>1636</v>
      </c>
      <c r="N716" s="5" t="s">
        <v>2307</v>
      </c>
      <c r="O716" s="5" t="s">
        <v>152</v>
      </c>
      <c r="P716" s="5" t="s">
        <v>7890</v>
      </c>
      <c r="Q716" s="34" t="s">
        <v>7891</v>
      </c>
      <c r="R716" s="21">
        <v>1</v>
      </c>
      <c r="S716" s="35"/>
      <c r="T716" s="35"/>
      <c r="U716" s="35"/>
      <c r="V716" s="35"/>
      <c r="W716" s="35"/>
      <c r="X716" s="35"/>
      <c r="Y716" s="35"/>
      <c r="Z716" s="35"/>
      <c r="AA716" s="5" t="s">
        <v>24</v>
      </c>
      <c r="AB716" s="5" t="s">
        <v>7892</v>
      </c>
      <c r="AC716" s="34" t="s">
        <v>5235</v>
      </c>
      <c r="AD716" s="21">
        <v>1</v>
      </c>
    </row>
    <row r="717" spans="1:30" x14ac:dyDescent="0.3">
      <c r="A717" s="18" t="str">
        <f t="shared" ref="A717:B717" si="739">IF(AND(ISNUMBER(SEARCH("Yes",C717)),ISNUMBER(SEARCH("Yes",E717)),ISNUMBER(SEARCH("Yes",G717)),ISNUMBER(SEARCH("Yes",I717))),"Yes","No")</f>
        <v>No</v>
      </c>
      <c r="B717" s="18" t="str">
        <f t="shared" si="739"/>
        <v>No</v>
      </c>
      <c r="C717" s="15" t="str">
        <f t="shared" si="527"/>
        <v>No</v>
      </c>
      <c r="D717" s="18" t="str">
        <f t="shared" si="528"/>
        <v>No</v>
      </c>
      <c r="E717" s="18" t="str">
        <f t="shared" si="529"/>
        <v>No</v>
      </c>
      <c r="F717" s="18" t="str">
        <f t="shared" si="530"/>
        <v>No</v>
      </c>
      <c r="G717" s="18" t="str">
        <f t="shared" si="531"/>
        <v>No</v>
      </c>
      <c r="H717" s="18" t="str">
        <f t="shared" si="532"/>
        <v>No</v>
      </c>
      <c r="I717" s="18" t="str">
        <f t="shared" si="533"/>
        <v>Yes</v>
      </c>
      <c r="J717" s="18" t="str">
        <f t="shared" si="534"/>
        <v>No</v>
      </c>
      <c r="K717" s="21">
        <v>715</v>
      </c>
      <c r="L717" s="5" t="s">
        <v>1637</v>
      </c>
      <c r="M717" s="5" t="s">
        <v>1638</v>
      </c>
      <c r="N717" s="5" t="s">
        <v>2307</v>
      </c>
      <c r="O717" s="5" t="s">
        <v>152</v>
      </c>
      <c r="P717" s="5" t="s">
        <v>2435</v>
      </c>
      <c r="Q717" s="34" t="s">
        <v>4896</v>
      </c>
      <c r="R717" s="21">
        <v>1</v>
      </c>
      <c r="S717" s="35"/>
      <c r="T717" s="35"/>
      <c r="U717" s="35"/>
      <c r="V717" s="35"/>
      <c r="W717" s="35"/>
      <c r="X717" s="35"/>
      <c r="Y717" s="35"/>
      <c r="Z717" s="35"/>
      <c r="AA717" s="5" t="s">
        <v>152</v>
      </c>
      <c r="AB717" s="5" t="s">
        <v>7893</v>
      </c>
      <c r="AC717" s="34" t="s">
        <v>7894</v>
      </c>
      <c r="AD717" s="21">
        <v>1</v>
      </c>
    </row>
    <row r="718" spans="1:30" x14ac:dyDescent="0.3">
      <c r="A718" s="18" t="str">
        <f t="shared" ref="A718:B718" si="740">IF(AND(ISNUMBER(SEARCH("Yes",C718)),ISNUMBER(SEARCH("Yes",E718)),ISNUMBER(SEARCH("Yes",G718)),ISNUMBER(SEARCH("Yes",I718))),"Yes","No")</f>
        <v>No</v>
      </c>
      <c r="B718" s="18" t="str">
        <f t="shared" si="740"/>
        <v>No</v>
      </c>
      <c r="C718" s="15" t="str">
        <f t="shared" si="527"/>
        <v>No</v>
      </c>
      <c r="D718" s="18" t="str">
        <f t="shared" si="528"/>
        <v>No</v>
      </c>
      <c r="E718" s="18" t="str">
        <f t="shared" si="529"/>
        <v>No</v>
      </c>
      <c r="F718" s="18" t="str">
        <f t="shared" si="530"/>
        <v>No</v>
      </c>
      <c r="G718" s="18" t="str">
        <f t="shared" si="531"/>
        <v>No</v>
      </c>
      <c r="H718" s="18" t="str">
        <f t="shared" si="532"/>
        <v>No</v>
      </c>
      <c r="I718" s="18" t="str">
        <f t="shared" si="533"/>
        <v>Yes</v>
      </c>
      <c r="J718" s="18" t="str">
        <f t="shared" si="534"/>
        <v>Yes</v>
      </c>
      <c r="K718" s="21">
        <v>716</v>
      </c>
      <c r="L718" s="5" t="s">
        <v>1639</v>
      </c>
      <c r="M718" s="5" t="s">
        <v>1640</v>
      </c>
      <c r="N718" s="5" t="s">
        <v>2307</v>
      </c>
      <c r="O718" s="5" t="s">
        <v>152</v>
      </c>
      <c r="P718" s="5" t="s">
        <v>2435</v>
      </c>
      <c r="Q718" s="34" t="s">
        <v>4899</v>
      </c>
      <c r="R718" s="21">
        <v>1</v>
      </c>
      <c r="S718" s="35"/>
      <c r="T718" s="35"/>
      <c r="U718" s="35"/>
      <c r="V718" s="35"/>
      <c r="W718" s="35"/>
      <c r="X718" s="35"/>
      <c r="Y718" s="35"/>
      <c r="Z718" s="35"/>
      <c r="AA718" s="5" t="s">
        <v>24</v>
      </c>
      <c r="AB718" s="5" t="s">
        <v>7895</v>
      </c>
      <c r="AC718" s="34" t="s">
        <v>7896</v>
      </c>
      <c r="AD718" s="21">
        <v>1</v>
      </c>
    </row>
    <row r="719" spans="1:30" x14ac:dyDescent="0.3">
      <c r="A719" s="18" t="str">
        <f t="shared" ref="A719:B719" si="741">IF(AND(ISNUMBER(SEARCH("Yes",C719)),ISNUMBER(SEARCH("Yes",E719)),ISNUMBER(SEARCH("Yes",G719)),ISNUMBER(SEARCH("Yes",I719))),"Yes","No")</f>
        <v>No</v>
      </c>
      <c r="B719" s="18" t="str">
        <f t="shared" si="741"/>
        <v>No</v>
      </c>
      <c r="C719" s="15" t="str">
        <f t="shared" si="527"/>
        <v>No</v>
      </c>
      <c r="D719" s="18" t="str">
        <f t="shared" si="528"/>
        <v>No</v>
      </c>
      <c r="E719" s="18" t="str">
        <f t="shared" si="529"/>
        <v>No</v>
      </c>
      <c r="F719" s="18" t="str">
        <f t="shared" si="530"/>
        <v>No</v>
      </c>
      <c r="G719" s="18" t="str">
        <f t="shared" si="531"/>
        <v>No</v>
      </c>
      <c r="H719" s="18" t="str">
        <f t="shared" si="532"/>
        <v>No</v>
      </c>
      <c r="I719" s="18" t="str">
        <f t="shared" si="533"/>
        <v>Yes</v>
      </c>
      <c r="J719" s="18" t="str">
        <f t="shared" si="534"/>
        <v>Yes</v>
      </c>
      <c r="K719" s="21">
        <v>717</v>
      </c>
      <c r="L719" s="5" t="s">
        <v>1641</v>
      </c>
      <c r="M719" s="5" t="s">
        <v>1642</v>
      </c>
      <c r="N719" s="5" t="s">
        <v>2307</v>
      </c>
      <c r="O719" s="5" t="s">
        <v>152</v>
      </c>
      <c r="P719" s="5" t="s">
        <v>2392</v>
      </c>
      <c r="Q719" s="34" t="s">
        <v>7897</v>
      </c>
      <c r="R719" s="21">
        <v>1</v>
      </c>
      <c r="S719" s="35"/>
      <c r="T719" s="35"/>
      <c r="U719" s="35"/>
      <c r="V719" s="35"/>
      <c r="W719" s="35"/>
      <c r="X719" s="35"/>
      <c r="Y719" s="35"/>
      <c r="Z719" s="35"/>
      <c r="AA719" s="5" t="s">
        <v>2310</v>
      </c>
      <c r="AB719" s="5" t="s">
        <v>7898</v>
      </c>
      <c r="AC719" s="34" t="s">
        <v>7899</v>
      </c>
      <c r="AD719" s="21">
        <v>1</v>
      </c>
    </row>
    <row r="720" spans="1:30" x14ac:dyDescent="0.3">
      <c r="A720" s="18" t="str">
        <f t="shared" ref="A720:B720" si="742">IF(AND(ISNUMBER(SEARCH("Yes",C720)),ISNUMBER(SEARCH("Yes",E720)),ISNUMBER(SEARCH("Yes",G720)),ISNUMBER(SEARCH("Yes",I720))),"Yes","No")</f>
        <v>No</v>
      </c>
      <c r="B720" s="18" t="str">
        <f t="shared" si="742"/>
        <v>No</v>
      </c>
      <c r="C720" s="15" t="str">
        <f t="shared" si="527"/>
        <v>No</v>
      </c>
      <c r="D720" s="18" t="str">
        <f t="shared" si="528"/>
        <v>No</v>
      </c>
      <c r="E720" s="18" t="str">
        <f t="shared" si="529"/>
        <v>No</v>
      </c>
      <c r="F720" s="18" t="str">
        <f t="shared" si="530"/>
        <v>No</v>
      </c>
      <c r="G720" s="18" t="str">
        <f t="shared" si="531"/>
        <v>No</v>
      </c>
      <c r="H720" s="18" t="str">
        <f t="shared" si="532"/>
        <v>No</v>
      </c>
      <c r="I720" s="18" t="str">
        <f t="shared" si="533"/>
        <v>Yes</v>
      </c>
      <c r="J720" s="18" t="str">
        <f t="shared" si="534"/>
        <v>Yes</v>
      </c>
      <c r="K720" s="21">
        <v>718</v>
      </c>
      <c r="L720" s="5" t="s">
        <v>1643</v>
      </c>
      <c r="M720" s="5" t="s">
        <v>4906</v>
      </c>
      <c r="N720" s="5" t="s">
        <v>2307</v>
      </c>
      <c r="O720" s="5" t="s">
        <v>152</v>
      </c>
      <c r="P720" s="5" t="s">
        <v>2435</v>
      </c>
      <c r="Q720" s="34" t="s">
        <v>7900</v>
      </c>
      <c r="R720" s="21">
        <v>1</v>
      </c>
      <c r="S720" s="35"/>
      <c r="T720" s="35"/>
      <c r="U720" s="35"/>
      <c r="V720" s="35"/>
      <c r="W720" s="35"/>
      <c r="X720" s="35"/>
      <c r="Y720" s="35"/>
      <c r="Z720" s="35"/>
      <c r="AA720" s="5" t="s">
        <v>24</v>
      </c>
      <c r="AB720" s="5" t="s">
        <v>7901</v>
      </c>
      <c r="AC720" s="34" t="s">
        <v>7902</v>
      </c>
      <c r="AD720" s="21">
        <v>1</v>
      </c>
    </row>
    <row r="721" spans="1:30" x14ac:dyDescent="0.3">
      <c r="A721" s="18" t="str">
        <f t="shared" ref="A721:B721" si="743">IF(AND(ISNUMBER(SEARCH("Yes",C721)),ISNUMBER(SEARCH("Yes",E721)),ISNUMBER(SEARCH("Yes",G721)),ISNUMBER(SEARCH("Yes",I721))),"Yes","No")</f>
        <v>No</v>
      </c>
      <c r="B721" s="18" t="str">
        <f t="shared" si="743"/>
        <v>No</v>
      </c>
      <c r="C721" s="15" t="str">
        <f t="shared" si="527"/>
        <v>No</v>
      </c>
      <c r="D721" s="18" t="str">
        <f t="shared" si="528"/>
        <v>No</v>
      </c>
      <c r="E721" s="18" t="str">
        <f t="shared" si="529"/>
        <v>No</v>
      </c>
      <c r="F721" s="18" t="str">
        <f t="shared" si="530"/>
        <v>No</v>
      </c>
      <c r="G721" s="18" t="str">
        <f t="shared" si="531"/>
        <v>No</v>
      </c>
      <c r="H721" s="18" t="str">
        <f t="shared" si="532"/>
        <v>No</v>
      </c>
      <c r="I721" s="18" t="str">
        <f t="shared" si="533"/>
        <v>Yes</v>
      </c>
      <c r="J721" s="18" t="str">
        <f t="shared" si="534"/>
        <v>Yes</v>
      </c>
      <c r="K721" s="21">
        <v>719</v>
      </c>
      <c r="L721" s="5" t="s">
        <v>1645</v>
      </c>
      <c r="M721" s="5" t="s">
        <v>1646</v>
      </c>
      <c r="N721" s="5" t="s">
        <v>2307</v>
      </c>
      <c r="O721" s="5" t="s">
        <v>152</v>
      </c>
      <c r="P721" s="5" t="s">
        <v>4910</v>
      </c>
      <c r="Q721" s="34" t="s">
        <v>4911</v>
      </c>
      <c r="R721" s="21">
        <v>1</v>
      </c>
      <c r="S721" s="35"/>
      <c r="T721" s="35"/>
      <c r="U721" s="35"/>
      <c r="V721" s="35"/>
      <c r="W721" s="35"/>
      <c r="X721" s="35"/>
      <c r="Y721" s="35"/>
      <c r="Z721" s="35"/>
      <c r="AA721" s="5" t="s">
        <v>2310</v>
      </c>
      <c r="AB721" s="5" t="s">
        <v>7903</v>
      </c>
      <c r="AC721" s="34" t="s">
        <v>7904</v>
      </c>
      <c r="AD721" s="21">
        <v>1</v>
      </c>
    </row>
    <row r="722" spans="1:30" x14ac:dyDescent="0.3">
      <c r="A722" s="18" t="str">
        <f t="shared" ref="A722:B722" si="744">IF(AND(ISNUMBER(SEARCH("Yes",C722)),ISNUMBER(SEARCH("Yes",E722)),ISNUMBER(SEARCH("Yes",G722)),ISNUMBER(SEARCH("Yes",I722))),"Yes","No")</f>
        <v>No</v>
      </c>
      <c r="B722" s="18" t="str">
        <f t="shared" si="744"/>
        <v>No</v>
      </c>
      <c r="C722" s="15" t="str">
        <f t="shared" si="527"/>
        <v>No</v>
      </c>
      <c r="D722" s="18" t="str">
        <f t="shared" si="528"/>
        <v>No</v>
      </c>
      <c r="E722" s="18" t="str">
        <f t="shared" si="529"/>
        <v>No</v>
      </c>
      <c r="F722" s="18" t="str">
        <f t="shared" si="530"/>
        <v>No</v>
      </c>
      <c r="G722" s="18" t="str">
        <f t="shared" si="531"/>
        <v>No</v>
      </c>
      <c r="H722" s="18" t="str">
        <f t="shared" si="532"/>
        <v>No</v>
      </c>
      <c r="I722" s="18" t="str">
        <f t="shared" si="533"/>
        <v>Yes</v>
      </c>
      <c r="J722" s="18" t="str">
        <f t="shared" si="534"/>
        <v>Yes</v>
      </c>
      <c r="K722" s="21">
        <v>720</v>
      </c>
      <c r="L722" s="5" t="s">
        <v>1647</v>
      </c>
      <c r="M722" s="5" t="s">
        <v>1648</v>
      </c>
      <c r="N722" s="5" t="s">
        <v>2307</v>
      </c>
      <c r="O722" s="5" t="s">
        <v>152</v>
      </c>
      <c r="P722" s="5" t="s">
        <v>7905</v>
      </c>
      <c r="Q722" s="34" t="s">
        <v>7906</v>
      </c>
      <c r="R722" s="21">
        <v>1</v>
      </c>
      <c r="S722" s="35"/>
      <c r="T722" s="35"/>
      <c r="U722" s="35"/>
      <c r="V722" s="35"/>
      <c r="W722" s="35"/>
      <c r="X722" s="35"/>
      <c r="Y722" s="35"/>
      <c r="Z722" s="35"/>
      <c r="AA722" s="5" t="s">
        <v>24</v>
      </c>
      <c r="AB722" s="5" t="s">
        <v>7907</v>
      </c>
      <c r="AC722" s="34" t="s">
        <v>7908</v>
      </c>
      <c r="AD722" s="21">
        <v>1</v>
      </c>
    </row>
    <row r="723" spans="1:30" x14ac:dyDescent="0.3">
      <c r="A723" s="18" t="str">
        <f t="shared" ref="A723:B723" si="745">IF(AND(ISNUMBER(SEARCH("Yes",C723)),ISNUMBER(SEARCH("Yes",E723)),ISNUMBER(SEARCH("Yes",G723)),ISNUMBER(SEARCH("Yes",I723))),"Yes","No")</f>
        <v>No</v>
      </c>
      <c r="B723" s="18" t="str">
        <f t="shared" si="745"/>
        <v>Yes</v>
      </c>
      <c r="C723" s="15" t="str">
        <f t="shared" si="527"/>
        <v>Yes</v>
      </c>
      <c r="D723" s="18" t="str">
        <f t="shared" si="528"/>
        <v>Yes</v>
      </c>
      <c r="E723" s="18" t="str">
        <f t="shared" si="529"/>
        <v>Yes</v>
      </c>
      <c r="F723" s="18" t="str">
        <f t="shared" si="530"/>
        <v>Yes</v>
      </c>
      <c r="G723" s="18" t="str">
        <f t="shared" si="531"/>
        <v>No</v>
      </c>
      <c r="H723" s="18" t="str">
        <f t="shared" si="532"/>
        <v>Yes</v>
      </c>
      <c r="I723" s="18" t="str">
        <f t="shared" si="533"/>
        <v>Yes</v>
      </c>
      <c r="J723" s="18" t="str">
        <f t="shared" si="534"/>
        <v>Yes</v>
      </c>
      <c r="K723" s="21">
        <v>721</v>
      </c>
      <c r="L723" s="5" t="s">
        <v>294</v>
      </c>
      <c r="M723" s="5" t="s">
        <v>28</v>
      </c>
      <c r="N723" s="5" t="s">
        <v>2307</v>
      </c>
      <c r="O723" s="5" t="s">
        <v>2310</v>
      </c>
      <c r="P723" s="5" t="s">
        <v>7909</v>
      </c>
      <c r="Q723" s="34" t="s">
        <v>7910</v>
      </c>
      <c r="R723" s="21">
        <v>1</v>
      </c>
      <c r="S723" s="5" t="s">
        <v>24</v>
      </c>
      <c r="T723" s="5" t="s">
        <v>7911</v>
      </c>
      <c r="U723" s="34" t="s">
        <v>4920</v>
      </c>
      <c r="V723" s="21">
        <v>1</v>
      </c>
      <c r="W723" s="5" t="s">
        <v>152</v>
      </c>
      <c r="X723" s="5" t="s">
        <v>3785</v>
      </c>
      <c r="Y723" s="34" t="s">
        <v>7912</v>
      </c>
      <c r="Z723" s="21">
        <v>1</v>
      </c>
      <c r="AA723" s="5" t="s">
        <v>2310</v>
      </c>
      <c r="AB723" s="5" t="s">
        <v>4884</v>
      </c>
      <c r="AC723" s="34" t="s">
        <v>4924</v>
      </c>
      <c r="AD723" s="21">
        <v>1</v>
      </c>
    </row>
    <row r="724" spans="1:30" x14ac:dyDescent="0.3">
      <c r="A724" s="18" t="str">
        <f t="shared" ref="A724:B724" si="746">IF(AND(ISNUMBER(SEARCH("Yes",C724)),ISNUMBER(SEARCH("Yes",E724)),ISNUMBER(SEARCH("Yes",G724)),ISNUMBER(SEARCH("Yes",I724))),"Yes","No")</f>
        <v>No</v>
      </c>
      <c r="B724" s="18" t="str">
        <f t="shared" si="746"/>
        <v>No</v>
      </c>
      <c r="C724" s="15" t="str">
        <f t="shared" si="527"/>
        <v>No</v>
      </c>
      <c r="D724" s="18" t="str">
        <f t="shared" si="528"/>
        <v>No</v>
      </c>
      <c r="E724" s="18" t="str">
        <f t="shared" si="529"/>
        <v>No</v>
      </c>
      <c r="F724" s="18" t="str">
        <f t="shared" si="530"/>
        <v>No</v>
      </c>
      <c r="G724" s="18" t="str">
        <f t="shared" si="531"/>
        <v>No</v>
      </c>
      <c r="H724" s="18" t="str">
        <f t="shared" si="532"/>
        <v>No</v>
      </c>
      <c r="I724" s="18" t="str">
        <f t="shared" si="533"/>
        <v>Yes</v>
      </c>
      <c r="J724" s="18" t="str">
        <f t="shared" si="534"/>
        <v>Yes</v>
      </c>
      <c r="K724" s="21">
        <v>722</v>
      </c>
      <c r="L724" s="5" t="s">
        <v>1649</v>
      </c>
      <c r="M724" s="5" t="s">
        <v>4925</v>
      </c>
      <c r="N724" s="5" t="s">
        <v>2307</v>
      </c>
      <c r="O724" s="5" t="s">
        <v>152</v>
      </c>
      <c r="P724" s="5" t="s">
        <v>3653</v>
      </c>
      <c r="Q724" s="34" t="s">
        <v>3654</v>
      </c>
      <c r="R724" s="21">
        <v>1</v>
      </c>
      <c r="S724" s="35"/>
      <c r="T724" s="35"/>
      <c r="U724" s="35"/>
      <c r="V724" s="35"/>
      <c r="W724" s="35"/>
      <c r="X724" s="35"/>
      <c r="Y724" s="35"/>
      <c r="Z724" s="35"/>
      <c r="AA724" s="5" t="s">
        <v>2310</v>
      </c>
      <c r="AB724" s="5" t="s">
        <v>2422</v>
      </c>
      <c r="AC724" s="34" t="s">
        <v>2471</v>
      </c>
      <c r="AD724" s="21">
        <v>1</v>
      </c>
    </row>
    <row r="725" spans="1:30" x14ac:dyDescent="0.3">
      <c r="A725" s="18" t="str">
        <f t="shared" ref="A725:B725" si="747">IF(AND(ISNUMBER(SEARCH("Yes",C725)),ISNUMBER(SEARCH("Yes",E725)),ISNUMBER(SEARCH("Yes",G725)),ISNUMBER(SEARCH("Yes",I725))),"Yes","No")</f>
        <v>No</v>
      </c>
      <c r="B725" s="18" t="str">
        <f t="shared" si="747"/>
        <v>No</v>
      </c>
      <c r="C725" s="15" t="str">
        <f t="shared" si="527"/>
        <v>No</v>
      </c>
      <c r="D725" s="18" t="str">
        <f t="shared" si="528"/>
        <v>No</v>
      </c>
      <c r="E725" s="18" t="str">
        <f t="shared" si="529"/>
        <v>No</v>
      </c>
      <c r="F725" s="18" t="str">
        <f t="shared" si="530"/>
        <v>No</v>
      </c>
      <c r="G725" s="18" t="str">
        <f t="shared" si="531"/>
        <v>No</v>
      </c>
      <c r="H725" s="18" t="str">
        <f t="shared" si="532"/>
        <v>No</v>
      </c>
      <c r="I725" s="18" t="str">
        <f t="shared" si="533"/>
        <v>Yes</v>
      </c>
      <c r="J725" s="18" t="str">
        <f t="shared" si="534"/>
        <v>Yes</v>
      </c>
      <c r="K725" s="21">
        <v>723</v>
      </c>
      <c r="L725" s="5" t="s">
        <v>1651</v>
      </c>
      <c r="M725" s="5" t="s">
        <v>1652</v>
      </c>
      <c r="N725" s="5" t="s">
        <v>2307</v>
      </c>
      <c r="O725" s="5" t="s">
        <v>152</v>
      </c>
      <c r="P725" s="5" t="s">
        <v>2724</v>
      </c>
      <c r="Q725" s="34" t="s">
        <v>2447</v>
      </c>
      <c r="R725" s="21">
        <v>1</v>
      </c>
      <c r="S725" s="35"/>
      <c r="T725" s="35"/>
      <c r="U725" s="35"/>
      <c r="V725" s="35"/>
      <c r="W725" s="35"/>
      <c r="X725" s="35"/>
      <c r="Y725" s="35"/>
      <c r="Z725" s="35"/>
      <c r="AA725" s="5" t="s">
        <v>2310</v>
      </c>
      <c r="AB725" s="5" t="s">
        <v>7913</v>
      </c>
      <c r="AC725" s="34" t="s">
        <v>7914</v>
      </c>
      <c r="AD725" s="21">
        <v>1</v>
      </c>
    </row>
    <row r="726" spans="1:30" x14ac:dyDescent="0.3">
      <c r="A726" s="18" t="str">
        <f t="shared" ref="A726:B726" si="748">IF(AND(ISNUMBER(SEARCH("Yes",C726)),ISNUMBER(SEARCH("Yes",E726)),ISNUMBER(SEARCH("Yes",G726)),ISNUMBER(SEARCH("Yes",I726))),"Yes","No")</f>
        <v>No</v>
      </c>
      <c r="B726" s="18" t="str">
        <f t="shared" si="748"/>
        <v>No</v>
      </c>
      <c r="C726" s="15" t="str">
        <f t="shared" si="527"/>
        <v>No</v>
      </c>
      <c r="D726" s="18" t="str">
        <f t="shared" si="528"/>
        <v>No</v>
      </c>
      <c r="E726" s="18" t="str">
        <f t="shared" si="529"/>
        <v>No</v>
      </c>
      <c r="F726" s="18" t="str">
        <f t="shared" si="530"/>
        <v>No</v>
      </c>
      <c r="G726" s="18" t="str">
        <f t="shared" si="531"/>
        <v>No</v>
      </c>
      <c r="H726" s="18" t="str">
        <f t="shared" si="532"/>
        <v>No</v>
      </c>
      <c r="I726" s="18" t="str">
        <f t="shared" si="533"/>
        <v>Yes</v>
      </c>
      <c r="J726" s="18" t="str">
        <f t="shared" si="534"/>
        <v>Yes</v>
      </c>
      <c r="K726" s="21">
        <v>724</v>
      </c>
      <c r="L726" s="5" t="s">
        <v>1653</v>
      </c>
      <c r="M726" s="5" t="s">
        <v>1654</v>
      </c>
      <c r="N726" s="5" t="s">
        <v>2307</v>
      </c>
      <c r="O726" s="5" t="s">
        <v>152</v>
      </c>
      <c r="P726" s="5" t="s">
        <v>2427</v>
      </c>
      <c r="Q726" s="34" t="s">
        <v>7915</v>
      </c>
      <c r="R726" s="21">
        <v>1</v>
      </c>
      <c r="S726" s="35"/>
      <c r="T726" s="35"/>
      <c r="U726" s="35"/>
      <c r="V726" s="35"/>
      <c r="W726" s="35"/>
      <c r="X726" s="35"/>
      <c r="Y726" s="35"/>
      <c r="Z726" s="35"/>
      <c r="AA726" s="5" t="s">
        <v>24</v>
      </c>
      <c r="AB726" s="5" t="s">
        <v>3326</v>
      </c>
      <c r="AC726" s="34" t="s">
        <v>2682</v>
      </c>
      <c r="AD726" s="21">
        <v>1</v>
      </c>
    </row>
    <row r="727" spans="1:30" x14ac:dyDescent="0.3">
      <c r="A727" s="18" t="str">
        <f t="shared" ref="A727:B727" si="749">IF(AND(ISNUMBER(SEARCH("Yes",C727)),ISNUMBER(SEARCH("Yes",E727)),ISNUMBER(SEARCH("Yes",G727)),ISNUMBER(SEARCH("Yes",I727))),"Yes","No")</f>
        <v>No</v>
      </c>
      <c r="B727" s="18" t="str">
        <f t="shared" si="749"/>
        <v>No</v>
      </c>
      <c r="C727" s="15" t="str">
        <f t="shared" si="527"/>
        <v>No</v>
      </c>
      <c r="D727" s="18" t="str">
        <f t="shared" si="528"/>
        <v>No</v>
      </c>
      <c r="E727" s="18" t="str">
        <f t="shared" si="529"/>
        <v>No</v>
      </c>
      <c r="F727" s="18" t="str">
        <f t="shared" si="530"/>
        <v>No</v>
      </c>
      <c r="G727" s="18" t="str">
        <f t="shared" si="531"/>
        <v>No</v>
      </c>
      <c r="H727" s="18" t="str">
        <f t="shared" si="532"/>
        <v>No</v>
      </c>
      <c r="I727" s="18" t="str">
        <f t="shared" si="533"/>
        <v>Yes</v>
      </c>
      <c r="J727" s="18" t="str">
        <f t="shared" si="534"/>
        <v>Yes</v>
      </c>
      <c r="K727" s="21">
        <v>725</v>
      </c>
      <c r="L727" s="5" t="s">
        <v>1655</v>
      </c>
      <c r="M727" s="5" t="s">
        <v>1656</v>
      </c>
      <c r="N727" s="5" t="s">
        <v>2307</v>
      </c>
      <c r="O727" s="5" t="s">
        <v>152</v>
      </c>
      <c r="P727" s="5" t="s">
        <v>2649</v>
      </c>
      <c r="Q727" s="34" t="s">
        <v>7916</v>
      </c>
      <c r="R727" s="21">
        <v>1</v>
      </c>
      <c r="S727" s="35"/>
      <c r="T727" s="35"/>
      <c r="U727" s="35"/>
      <c r="V727" s="35"/>
      <c r="W727" s="35"/>
      <c r="X727" s="35"/>
      <c r="Y727" s="35"/>
      <c r="Z727" s="35"/>
      <c r="AA727" s="5" t="s">
        <v>2310</v>
      </c>
      <c r="AB727" s="5" t="s">
        <v>7917</v>
      </c>
      <c r="AC727" s="34" t="s">
        <v>7918</v>
      </c>
      <c r="AD727" s="21">
        <v>1</v>
      </c>
    </row>
    <row r="728" spans="1:30" x14ac:dyDescent="0.3">
      <c r="A728" s="18" t="str">
        <f t="shared" ref="A728:B728" si="750">IF(AND(ISNUMBER(SEARCH("Yes",C728)),ISNUMBER(SEARCH("Yes",E728)),ISNUMBER(SEARCH("Yes",G728)),ISNUMBER(SEARCH("Yes",I728))),"Yes","No")</f>
        <v>No</v>
      </c>
      <c r="B728" s="18" t="str">
        <f t="shared" si="750"/>
        <v>No</v>
      </c>
      <c r="C728" s="15" t="str">
        <f t="shared" si="527"/>
        <v>No</v>
      </c>
      <c r="D728" s="18" t="str">
        <f t="shared" si="528"/>
        <v>No</v>
      </c>
      <c r="E728" s="18" t="str">
        <f t="shared" si="529"/>
        <v>No</v>
      </c>
      <c r="F728" s="18" t="str">
        <f t="shared" si="530"/>
        <v>No</v>
      </c>
      <c r="G728" s="18" t="str">
        <f t="shared" si="531"/>
        <v>No</v>
      </c>
      <c r="H728" s="18" t="str">
        <f t="shared" si="532"/>
        <v>No</v>
      </c>
      <c r="I728" s="18" t="str">
        <f t="shared" si="533"/>
        <v>Yes</v>
      </c>
      <c r="J728" s="18" t="str">
        <f t="shared" si="534"/>
        <v>Yes</v>
      </c>
      <c r="K728" s="21">
        <v>726</v>
      </c>
      <c r="L728" s="5" t="s">
        <v>1657</v>
      </c>
      <c r="M728" s="5" t="s">
        <v>1658</v>
      </c>
      <c r="N728" s="5" t="s">
        <v>2307</v>
      </c>
      <c r="O728" s="5" t="s">
        <v>152</v>
      </c>
      <c r="P728" s="5" t="s">
        <v>2333</v>
      </c>
      <c r="Q728" s="34" t="s">
        <v>7919</v>
      </c>
      <c r="R728" s="21">
        <v>1</v>
      </c>
      <c r="S728" s="35"/>
      <c r="T728" s="35"/>
      <c r="U728" s="35"/>
      <c r="V728" s="35"/>
      <c r="W728" s="35"/>
      <c r="X728" s="35"/>
      <c r="Y728" s="35"/>
      <c r="Z728" s="35"/>
      <c r="AA728" s="5" t="s">
        <v>24</v>
      </c>
      <c r="AB728" s="5" t="s">
        <v>7920</v>
      </c>
      <c r="AC728" s="34" t="s">
        <v>7921</v>
      </c>
      <c r="AD728" s="21">
        <v>1</v>
      </c>
    </row>
    <row r="729" spans="1:30" x14ac:dyDescent="0.3">
      <c r="A729" s="18" t="str">
        <f t="shared" ref="A729:B729" si="751">IF(AND(ISNUMBER(SEARCH("Yes",C729)),ISNUMBER(SEARCH("Yes",E729)),ISNUMBER(SEARCH("Yes",G729)),ISNUMBER(SEARCH("Yes",I729))),"Yes","No")</f>
        <v>No</v>
      </c>
      <c r="B729" s="18" t="str">
        <f t="shared" si="751"/>
        <v>No</v>
      </c>
      <c r="C729" s="15" t="str">
        <f t="shared" si="527"/>
        <v>Yes</v>
      </c>
      <c r="D729" s="18" t="str">
        <f t="shared" si="528"/>
        <v>Yes</v>
      </c>
      <c r="E729" s="18" t="str">
        <f t="shared" si="529"/>
        <v>Yes</v>
      </c>
      <c r="F729" s="18" t="str">
        <f t="shared" si="530"/>
        <v>Yes</v>
      </c>
      <c r="G729" s="18" t="str">
        <f t="shared" si="531"/>
        <v>No</v>
      </c>
      <c r="H729" s="18" t="str">
        <f t="shared" si="532"/>
        <v>Yes</v>
      </c>
      <c r="I729" s="18" t="str">
        <f t="shared" si="533"/>
        <v>Yes</v>
      </c>
      <c r="J729" s="18" t="str">
        <f t="shared" si="534"/>
        <v>No</v>
      </c>
      <c r="K729" s="21">
        <v>727</v>
      </c>
      <c r="L729" s="5" t="s">
        <v>385</v>
      </c>
      <c r="M729" s="5" t="s">
        <v>386</v>
      </c>
      <c r="N729" s="5" t="s">
        <v>2307</v>
      </c>
      <c r="O729" s="5" t="s">
        <v>2310</v>
      </c>
      <c r="P729" s="5" t="s">
        <v>7922</v>
      </c>
      <c r="Q729" s="34" t="s">
        <v>7923</v>
      </c>
      <c r="R729" s="21">
        <v>1</v>
      </c>
      <c r="S729" s="5" t="s">
        <v>24</v>
      </c>
      <c r="T729" s="5" t="s">
        <v>7924</v>
      </c>
      <c r="U729" s="34" t="s">
        <v>4941</v>
      </c>
      <c r="V729" s="21">
        <v>1</v>
      </c>
      <c r="W729" s="5" t="s">
        <v>152</v>
      </c>
      <c r="X729" s="5" t="s">
        <v>7925</v>
      </c>
      <c r="Y729" s="34" t="s">
        <v>7926</v>
      </c>
      <c r="Z729" s="21">
        <v>1</v>
      </c>
      <c r="AA729" s="5" t="s">
        <v>152</v>
      </c>
      <c r="AB729" s="5" t="s">
        <v>2931</v>
      </c>
      <c r="AC729" s="34" t="s">
        <v>4945</v>
      </c>
      <c r="AD729" s="21">
        <v>1</v>
      </c>
    </row>
    <row r="730" spans="1:30" x14ac:dyDescent="0.3">
      <c r="A730" s="18" t="str">
        <f t="shared" ref="A730:B730" si="752">IF(AND(ISNUMBER(SEARCH("Yes",C730)),ISNUMBER(SEARCH("Yes",E730)),ISNUMBER(SEARCH("Yes",G730)),ISNUMBER(SEARCH("Yes",I730))),"Yes","No")</f>
        <v>No</v>
      </c>
      <c r="B730" s="18" t="str">
        <f t="shared" si="752"/>
        <v>No</v>
      </c>
      <c r="C730" s="15" t="str">
        <f t="shared" si="527"/>
        <v>No</v>
      </c>
      <c r="D730" s="18" t="str">
        <f t="shared" si="528"/>
        <v>No</v>
      </c>
      <c r="E730" s="18" t="str">
        <f t="shared" si="529"/>
        <v>No</v>
      </c>
      <c r="F730" s="18" t="str">
        <f t="shared" si="530"/>
        <v>No</v>
      </c>
      <c r="G730" s="18" t="str">
        <f t="shared" si="531"/>
        <v>No</v>
      </c>
      <c r="H730" s="18" t="str">
        <f t="shared" si="532"/>
        <v>No</v>
      </c>
      <c r="I730" s="18" t="str">
        <f t="shared" si="533"/>
        <v>Yes</v>
      </c>
      <c r="J730" s="18" t="str">
        <f t="shared" si="534"/>
        <v>Yes</v>
      </c>
      <c r="K730" s="21">
        <v>728</v>
      </c>
      <c r="L730" s="5" t="s">
        <v>1659</v>
      </c>
      <c r="M730" s="5" t="s">
        <v>1660</v>
      </c>
      <c r="N730" s="5" t="s">
        <v>2307</v>
      </c>
      <c r="O730" s="5" t="s">
        <v>152</v>
      </c>
      <c r="P730" s="5" t="s">
        <v>2392</v>
      </c>
      <c r="Q730" s="34" t="s">
        <v>7927</v>
      </c>
      <c r="R730" s="21">
        <v>1</v>
      </c>
      <c r="S730" s="35"/>
      <c r="T730" s="35"/>
      <c r="U730" s="35"/>
      <c r="V730" s="35"/>
      <c r="W730" s="35"/>
      <c r="X730" s="35"/>
      <c r="Y730" s="35"/>
      <c r="Z730" s="35"/>
      <c r="AA730" s="5" t="s">
        <v>24</v>
      </c>
      <c r="AB730" s="5" t="s">
        <v>4947</v>
      </c>
      <c r="AC730" s="34" t="s">
        <v>5485</v>
      </c>
      <c r="AD730" s="21">
        <v>1</v>
      </c>
    </row>
    <row r="731" spans="1:30" x14ac:dyDescent="0.3">
      <c r="A731" s="18" t="str">
        <f t="shared" ref="A731:B731" si="753">IF(AND(ISNUMBER(SEARCH("Yes",C731)),ISNUMBER(SEARCH("Yes",E731)),ISNUMBER(SEARCH("Yes",G731)),ISNUMBER(SEARCH("Yes",I731))),"Yes","No")</f>
        <v>No</v>
      </c>
      <c r="B731" s="18" t="str">
        <f t="shared" si="753"/>
        <v>No</v>
      </c>
      <c r="C731" s="15" t="str">
        <f t="shared" si="527"/>
        <v>No</v>
      </c>
      <c r="D731" s="18" t="str">
        <f t="shared" si="528"/>
        <v>No</v>
      </c>
      <c r="E731" s="18" t="str">
        <f t="shared" si="529"/>
        <v>No</v>
      </c>
      <c r="F731" s="18" t="str">
        <f t="shared" si="530"/>
        <v>No</v>
      </c>
      <c r="G731" s="18" t="str">
        <f t="shared" si="531"/>
        <v>No</v>
      </c>
      <c r="H731" s="18" t="str">
        <f t="shared" si="532"/>
        <v>No</v>
      </c>
      <c r="I731" s="18" t="str">
        <f t="shared" si="533"/>
        <v>Yes</v>
      </c>
      <c r="J731" s="18" t="str">
        <f t="shared" si="534"/>
        <v>Yes</v>
      </c>
      <c r="K731" s="21">
        <v>729</v>
      </c>
      <c r="L731" s="5" t="s">
        <v>1661</v>
      </c>
      <c r="M731" s="5" t="s">
        <v>1662</v>
      </c>
      <c r="N731" s="5" t="s">
        <v>2307</v>
      </c>
      <c r="O731" s="5" t="s">
        <v>152</v>
      </c>
      <c r="P731" s="5" t="s">
        <v>2431</v>
      </c>
      <c r="Q731" s="34" t="s">
        <v>7928</v>
      </c>
      <c r="R731" s="21">
        <v>1</v>
      </c>
      <c r="S731" s="35"/>
      <c r="T731" s="35"/>
      <c r="U731" s="35"/>
      <c r="V731" s="35"/>
      <c r="W731" s="35"/>
      <c r="X731" s="35"/>
      <c r="Y731" s="35"/>
      <c r="Z731" s="35"/>
      <c r="AA731" s="5" t="s">
        <v>24</v>
      </c>
      <c r="AB731" s="5" t="s">
        <v>7929</v>
      </c>
      <c r="AC731" s="34" t="s">
        <v>7930</v>
      </c>
      <c r="AD731" s="21">
        <v>1</v>
      </c>
    </row>
    <row r="732" spans="1:30" x14ac:dyDescent="0.3">
      <c r="A732" s="18" t="str">
        <f t="shared" ref="A732:B732" si="754">IF(AND(ISNUMBER(SEARCH("Yes",C732)),ISNUMBER(SEARCH("Yes",E732)),ISNUMBER(SEARCH("Yes",G732)),ISNUMBER(SEARCH("Yes",I732))),"Yes","No")</f>
        <v>No</v>
      </c>
      <c r="B732" s="18" t="str">
        <f t="shared" si="754"/>
        <v>No</v>
      </c>
      <c r="C732" s="15" t="str">
        <f t="shared" si="527"/>
        <v>No</v>
      </c>
      <c r="D732" s="18" t="str">
        <f t="shared" si="528"/>
        <v>No</v>
      </c>
      <c r="E732" s="18" t="str">
        <f t="shared" si="529"/>
        <v>No</v>
      </c>
      <c r="F732" s="18" t="str">
        <f t="shared" si="530"/>
        <v>No</v>
      </c>
      <c r="G732" s="18" t="str">
        <f t="shared" si="531"/>
        <v>No</v>
      </c>
      <c r="H732" s="18" t="str">
        <f t="shared" si="532"/>
        <v>No</v>
      </c>
      <c r="I732" s="18" t="str">
        <f t="shared" si="533"/>
        <v>Yes</v>
      </c>
      <c r="J732" s="18" t="str">
        <f t="shared" si="534"/>
        <v>Yes</v>
      </c>
      <c r="K732" s="21">
        <v>730</v>
      </c>
      <c r="L732" s="5" t="s">
        <v>26</v>
      </c>
      <c r="M732" s="5" t="s">
        <v>415</v>
      </c>
      <c r="N732" s="5" t="s">
        <v>2307</v>
      </c>
      <c r="O732" s="5" t="s">
        <v>152</v>
      </c>
      <c r="P732" s="5" t="s">
        <v>2664</v>
      </c>
      <c r="Q732" s="34" t="s">
        <v>7931</v>
      </c>
      <c r="R732" s="21">
        <v>1</v>
      </c>
      <c r="S732" s="35"/>
      <c r="T732" s="35"/>
      <c r="U732" s="35"/>
      <c r="V732" s="35"/>
      <c r="W732" s="35"/>
      <c r="X732" s="35"/>
      <c r="Y732" s="35"/>
      <c r="Z732" s="35"/>
      <c r="AA732" s="5" t="s">
        <v>24</v>
      </c>
      <c r="AB732" s="5" t="s">
        <v>7932</v>
      </c>
      <c r="AC732" s="34" t="s">
        <v>7933</v>
      </c>
      <c r="AD732" s="21">
        <v>1</v>
      </c>
    </row>
    <row r="733" spans="1:30" x14ac:dyDescent="0.3">
      <c r="A733" s="18" t="str">
        <f t="shared" ref="A733:B733" si="755">IF(AND(ISNUMBER(SEARCH("Yes",C733)),ISNUMBER(SEARCH("Yes",E733)),ISNUMBER(SEARCH("Yes",G733)),ISNUMBER(SEARCH("Yes",I733))),"Yes","No")</f>
        <v>Yes</v>
      </c>
      <c r="B733" s="18" t="str">
        <f t="shared" si="755"/>
        <v>Yes</v>
      </c>
      <c r="C733" s="15" t="str">
        <f t="shared" si="527"/>
        <v>Yes</v>
      </c>
      <c r="D733" s="18" t="str">
        <f t="shared" si="528"/>
        <v>Yes</v>
      </c>
      <c r="E733" s="18" t="str">
        <f t="shared" si="529"/>
        <v>Yes</v>
      </c>
      <c r="F733" s="18" t="str">
        <f t="shared" si="530"/>
        <v>Yes</v>
      </c>
      <c r="G733" s="18" t="str">
        <f t="shared" si="531"/>
        <v>Yes</v>
      </c>
      <c r="H733" s="18" t="str">
        <f t="shared" si="532"/>
        <v>Yes</v>
      </c>
      <c r="I733" s="18" t="str">
        <f t="shared" si="533"/>
        <v>Yes</v>
      </c>
      <c r="J733" s="18" t="str">
        <f t="shared" si="534"/>
        <v>Yes</v>
      </c>
      <c r="K733" s="21">
        <v>731</v>
      </c>
      <c r="L733" s="5" t="s">
        <v>118</v>
      </c>
      <c r="M733" s="5" t="s">
        <v>119</v>
      </c>
      <c r="N733" s="5" t="s">
        <v>2307</v>
      </c>
      <c r="O733" s="5" t="s">
        <v>24</v>
      </c>
      <c r="P733" s="5" t="s">
        <v>7934</v>
      </c>
      <c r="Q733" s="34" t="s">
        <v>7935</v>
      </c>
      <c r="R733" s="21">
        <v>1</v>
      </c>
      <c r="S733" s="5" t="s">
        <v>24</v>
      </c>
      <c r="T733" s="5" t="s">
        <v>4954</v>
      </c>
      <c r="U733" s="34" t="s">
        <v>4955</v>
      </c>
      <c r="V733" s="21">
        <v>1</v>
      </c>
      <c r="W733" s="5" t="s">
        <v>2310</v>
      </c>
      <c r="X733" s="5" t="s">
        <v>4956</v>
      </c>
      <c r="Y733" s="34" t="s">
        <v>7936</v>
      </c>
      <c r="Z733" s="21">
        <v>1</v>
      </c>
      <c r="AA733" s="5" t="s">
        <v>24</v>
      </c>
      <c r="AB733" s="5" t="s">
        <v>7937</v>
      </c>
      <c r="AC733" s="34" t="s">
        <v>3042</v>
      </c>
      <c r="AD733" s="21">
        <v>1</v>
      </c>
    </row>
    <row r="734" spans="1:30" x14ac:dyDescent="0.3">
      <c r="A734" s="18" t="str">
        <f t="shared" ref="A734:B734" si="756">IF(AND(ISNUMBER(SEARCH("Yes",C734)),ISNUMBER(SEARCH("Yes",E734)),ISNUMBER(SEARCH("Yes",G734)),ISNUMBER(SEARCH("Yes",I734))),"Yes","No")</f>
        <v>No</v>
      </c>
      <c r="B734" s="18" t="str">
        <f t="shared" si="756"/>
        <v>No</v>
      </c>
      <c r="C734" s="15" t="str">
        <f t="shared" si="527"/>
        <v>No</v>
      </c>
      <c r="D734" s="18" t="str">
        <f t="shared" si="528"/>
        <v>No</v>
      </c>
      <c r="E734" s="18" t="str">
        <f t="shared" si="529"/>
        <v>No</v>
      </c>
      <c r="F734" s="18" t="str">
        <f t="shared" si="530"/>
        <v>No</v>
      </c>
      <c r="G734" s="18" t="str">
        <f t="shared" si="531"/>
        <v>No</v>
      </c>
      <c r="H734" s="18" t="str">
        <f t="shared" si="532"/>
        <v>No</v>
      </c>
      <c r="I734" s="18" t="str">
        <f t="shared" si="533"/>
        <v>Yes</v>
      </c>
      <c r="J734" s="18" t="str">
        <f t="shared" si="534"/>
        <v>Yes</v>
      </c>
      <c r="K734" s="21">
        <v>732</v>
      </c>
      <c r="L734" s="5" t="s">
        <v>1663</v>
      </c>
      <c r="M734" s="5" t="s">
        <v>1664</v>
      </c>
      <c r="N734" s="5" t="s">
        <v>2307</v>
      </c>
      <c r="O734" s="5" t="s">
        <v>152</v>
      </c>
      <c r="P734" s="5" t="s">
        <v>7938</v>
      </c>
      <c r="Q734" s="34" t="s">
        <v>7939</v>
      </c>
      <c r="R734" s="21">
        <v>1</v>
      </c>
      <c r="S734" s="35"/>
      <c r="T734" s="35"/>
      <c r="U734" s="35"/>
      <c r="V734" s="35"/>
      <c r="W734" s="35"/>
      <c r="X734" s="35"/>
      <c r="Y734" s="35"/>
      <c r="Z734" s="35"/>
      <c r="AA734" s="5" t="s">
        <v>2310</v>
      </c>
      <c r="AB734" s="5" t="s">
        <v>7940</v>
      </c>
      <c r="AC734" s="34" t="s">
        <v>7941</v>
      </c>
      <c r="AD734" s="21">
        <v>1</v>
      </c>
    </row>
    <row r="735" spans="1:30" x14ac:dyDescent="0.3">
      <c r="A735" s="18" t="str">
        <f t="shared" ref="A735:B735" si="757">IF(AND(ISNUMBER(SEARCH("Yes",C735)),ISNUMBER(SEARCH("Yes",E735)),ISNUMBER(SEARCH("Yes",G735)),ISNUMBER(SEARCH("Yes",I735))),"Yes","No")</f>
        <v>No</v>
      </c>
      <c r="B735" s="18" t="str">
        <f t="shared" si="757"/>
        <v>No</v>
      </c>
      <c r="C735" s="15" t="str">
        <f t="shared" si="527"/>
        <v>No</v>
      </c>
      <c r="D735" s="18" t="str">
        <f t="shared" si="528"/>
        <v>No</v>
      </c>
      <c r="E735" s="18" t="str">
        <f t="shared" si="529"/>
        <v>No</v>
      </c>
      <c r="F735" s="18" t="str">
        <f t="shared" si="530"/>
        <v>No</v>
      </c>
      <c r="G735" s="18" t="str">
        <f t="shared" si="531"/>
        <v>No</v>
      </c>
      <c r="H735" s="18" t="str">
        <f t="shared" si="532"/>
        <v>No</v>
      </c>
      <c r="I735" s="18" t="str">
        <f t="shared" si="533"/>
        <v>Yes</v>
      </c>
      <c r="J735" s="18" t="str">
        <f t="shared" si="534"/>
        <v>Yes</v>
      </c>
      <c r="K735" s="21">
        <v>733</v>
      </c>
      <c r="L735" s="5" t="s">
        <v>1665</v>
      </c>
      <c r="M735" s="5" t="s">
        <v>1666</v>
      </c>
      <c r="N735" s="5" t="s">
        <v>2307</v>
      </c>
      <c r="O735" s="5" t="s">
        <v>152</v>
      </c>
      <c r="P735" s="5" t="s">
        <v>2667</v>
      </c>
      <c r="Q735" s="34" t="s">
        <v>7942</v>
      </c>
      <c r="R735" s="21">
        <v>1</v>
      </c>
      <c r="S735" s="35"/>
      <c r="T735" s="35"/>
      <c r="U735" s="35"/>
      <c r="V735" s="35"/>
      <c r="W735" s="35"/>
      <c r="X735" s="35"/>
      <c r="Y735" s="35"/>
      <c r="Z735" s="35"/>
      <c r="AA735" s="5" t="s">
        <v>2310</v>
      </c>
      <c r="AB735" s="5" t="s">
        <v>7943</v>
      </c>
      <c r="AC735" s="34" t="s">
        <v>7944</v>
      </c>
      <c r="AD735" s="21">
        <v>1</v>
      </c>
    </row>
    <row r="736" spans="1:30" x14ac:dyDescent="0.3">
      <c r="A736" s="18" t="str">
        <f t="shared" ref="A736:B736" si="758">IF(AND(ISNUMBER(SEARCH("Yes",C736)),ISNUMBER(SEARCH("Yes",E736)),ISNUMBER(SEARCH("Yes",G736)),ISNUMBER(SEARCH("Yes",I736))),"Yes","No")</f>
        <v>No</v>
      </c>
      <c r="B736" s="18" t="str">
        <f t="shared" si="758"/>
        <v>No</v>
      </c>
      <c r="C736" s="15" t="str">
        <f t="shared" si="527"/>
        <v>No</v>
      </c>
      <c r="D736" s="18" t="str">
        <f t="shared" si="528"/>
        <v>No</v>
      </c>
      <c r="E736" s="18" t="str">
        <f t="shared" si="529"/>
        <v>No</v>
      </c>
      <c r="F736" s="18" t="str">
        <f t="shared" si="530"/>
        <v>No</v>
      </c>
      <c r="G736" s="18" t="str">
        <f t="shared" si="531"/>
        <v>No</v>
      </c>
      <c r="H736" s="18" t="str">
        <f t="shared" si="532"/>
        <v>No</v>
      </c>
      <c r="I736" s="18" t="str">
        <f t="shared" si="533"/>
        <v>Yes</v>
      </c>
      <c r="J736" s="18" t="str">
        <f t="shared" si="534"/>
        <v>Yes</v>
      </c>
      <c r="K736" s="21">
        <v>734</v>
      </c>
      <c r="L736" s="5" t="s">
        <v>1667</v>
      </c>
      <c r="M736" s="5" t="s">
        <v>1668</v>
      </c>
      <c r="N736" s="5" t="s">
        <v>2307</v>
      </c>
      <c r="O736" s="5" t="s">
        <v>152</v>
      </c>
      <c r="P736" s="5" t="s">
        <v>2333</v>
      </c>
      <c r="Q736" s="34" t="s">
        <v>7945</v>
      </c>
      <c r="R736" s="21">
        <v>1</v>
      </c>
      <c r="S736" s="35"/>
      <c r="T736" s="35"/>
      <c r="U736" s="35"/>
      <c r="V736" s="35"/>
      <c r="W736" s="35"/>
      <c r="X736" s="35"/>
      <c r="Y736" s="35"/>
      <c r="Z736" s="35"/>
      <c r="AA736" s="5" t="s">
        <v>2310</v>
      </c>
      <c r="AB736" s="5" t="s">
        <v>7946</v>
      </c>
      <c r="AC736" s="34" t="s">
        <v>7947</v>
      </c>
      <c r="AD736" s="21">
        <v>1</v>
      </c>
    </row>
    <row r="737" spans="1:30" x14ac:dyDescent="0.3">
      <c r="A737" s="18" t="str">
        <f t="shared" ref="A737:B737" si="759">IF(AND(ISNUMBER(SEARCH("Yes",C737)),ISNUMBER(SEARCH("Yes",E737)),ISNUMBER(SEARCH("Yes",G737)),ISNUMBER(SEARCH("Yes",I737))),"Yes","No")</f>
        <v>Yes</v>
      </c>
      <c r="B737" s="18" t="str">
        <f t="shared" si="759"/>
        <v>Yes</v>
      </c>
      <c r="C737" s="15" t="str">
        <f t="shared" si="527"/>
        <v>Yes</v>
      </c>
      <c r="D737" s="18" t="str">
        <f t="shared" si="528"/>
        <v>Yes</v>
      </c>
      <c r="E737" s="18" t="str">
        <f t="shared" si="529"/>
        <v>Yes</v>
      </c>
      <c r="F737" s="18" t="str">
        <f t="shared" si="530"/>
        <v>Yes</v>
      </c>
      <c r="G737" s="18" t="str">
        <f t="shared" si="531"/>
        <v>Yes</v>
      </c>
      <c r="H737" s="18" t="str">
        <f t="shared" si="532"/>
        <v>Yes</v>
      </c>
      <c r="I737" s="18" t="str">
        <f t="shared" si="533"/>
        <v>Yes</v>
      </c>
      <c r="J737" s="18" t="str">
        <f t="shared" si="534"/>
        <v>Yes</v>
      </c>
      <c r="K737" s="21">
        <v>735</v>
      </c>
      <c r="L737" s="5" t="s">
        <v>204</v>
      </c>
      <c r="M737" s="5" t="s">
        <v>205</v>
      </c>
      <c r="N737" s="5" t="s">
        <v>2307</v>
      </c>
      <c r="O737" s="5" t="s">
        <v>24</v>
      </c>
      <c r="P737" s="5" t="s">
        <v>7948</v>
      </c>
      <c r="Q737" s="34" t="s">
        <v>7949</v>
      </c>
      <c r="R737" s="21">
        <v>1</v>
      </c>
      <c r="S737" s="5" t="s">
        <v>2310</v>
      </c>
      <c r="T737" s="5" t="s">
        <v>7950</v>
      </c>
      <c r="U737" s="34" t="s">
        <v>7951</v>
      </c>
      <c r="V737" s="21">
        <v>1</v>
      </c>
      <c r="W737" s="5" t="s">
        <v>2310</v>
      </c>
      <c r="X737" s="5" t="s">
        <v>7952</v>
      </c>
      <c r="Y737" s="34" t="s">
        <v>7953</v>
      </c>
      <c r="Z737" s="21">
        <v>1</v>
      </c>
      <c r="AA737" s="5" t="s">
        <v>24</v>
      </c>
      <c r="AB737" s="5" t="s">
        <v>3132</v>
      </c>
      <c r="AC737" s="34" t="s">
        <v>3133</v>
      </c>
      <c r="AD737" s="21">
        <v>1</v>
      </c>
    </row>
    <row r="738" spans="1:30" x14ac:dyDescent="0.3">
      <c r="A738" s="18" t="str">
        <f t="shared" ref="A738:B738" si="760">IF(AND(ISNUMBER(SEARCH("Yes",C738)),ISNUMBER(SEARCH("Yes",E738)),ISNUMBER(SEARCH("Yes",G738)),ISNUMBER(SEARCH("Yes",I738))),"Yes","No")</f>
        <v>No</v>
      </c>
      <c r="B738" s="18" t="str">
        <f t="shared" si="760"/>
        <v>No</v>
      </c>
      <c r="C738" s="15" t="str">
        <f t="shared" si="527"/>
        <v>No</v>
      </c>
      <c r="D738" s="18" t="str">
        <f t="shared" si="528"/>
        <v>No</v>
      </c>
      <c r="E738" s="18" t="str">
        <f t="shared" si="529"/>
        <v>No</v>
      </c>
      <c r="F738" s="18" t="str">
        <f t="shared" si="530"/>
        <v>No</v>
      </c>
      <c r="G738" s="18" t="str">
        <f t="shared" si="531"/>
        <v>No</v>
      </c>
      <c r="H738" s="18" t="str">
        <f t="shared" si="532"/>
        <v>No</v>
      </c>
      <c r="I738" s="18" t="str">
        <f t="shared" si="533"/>
        <v>Yes</v>
      </c>
      <c r="J738" s="18" t="str">
        <f t="shared" si="534"/>
        <v>Yes</v>
      </c>
      <c r="K738" s="21">
        <v>736</v>
      </c>
      <c r="L738" s="5" t="s">
        <v>1669</v>
      </c>
      <c r="M738" s="5" t="s">
        <v>1670</v>
      </c>
      <c r="N738" s="5" t="s">
        <v>2307</v>
      </c>
      <c r="O738" s="5" t="s">
        <v>152</v>
      </c>
      <c r="P738" s="5" t="s">
        <v>2313</v>
      </c>
      <c r="Q738" s="34" t="s">
        <v>7954</v>
      </c>
      <c r="R738" s="21">
        <v>1</v>
      </c>
      <c r="S738" s="35"/>
      <c r="T738" s="35"/>
      <c r="U738" s="35"/>
      <c r="V738" s="35"/>
      <c r="W738" s="35"/>
      <c r="X738" s="35"/>
      <c r="Y738" s="35"/>
      <c r="Z738" s="35"/>
      <c r="AA738" s="5" t="s">
        <v>2310</v>
      </c>
      <c r="AB738" s="5" t="s">
        <v>7955</v>
      </c>
      <c r="AC738" s="34" t="s">
        <v>7956</v>
      </c>
      <c r="AD738" s="21">
        <v>1</v>
      </c>
    </row>
    <row r="739" spans="1:30" x14ac:dyDescent="0.3">
      <c r="A739" s="18" t="str">
        <f t="shared" ref="A739:B739" si="761">IF(AND(ISNUMBER(SEARCH("Yes",C739)),ISNUMBER(SEARCH("Yes",E739)),ISNUMBER(SEARCH("Yes",G739)),ISNUMBER(SEARCH("Yes",I739))),"Yes","No")</f>
        <v>No</v>
      </c>
      <c r="B739" s="18" t="str">
        <f t="shared" si="761"/>
        <v>No</v>
      </c>
      <c r="C739" s="15" t="str">
        <f t="shared" si="527"/>
        <v>No</v>
      </c>
      <c r="D739" s="18" t="str">
        <f t="shared" si="528"/>
        <v>No</v>
      </c>
      <c r="E739" s="18" t="str">
        <f t="shared" si="529"/>
        <v>No</v>
      </c>
      <c r="F739" s="18" t="str">
        <f t="shared" si="530"/>
        <v>No</v>
      </c>
      <c r="G739" s="18" t="str">
        <f t="shared" si="531"/>
        <v>No</v>
      </c>
      <c r="H739" s="18" t="str">
        <f t="shared" si="532"/>
        <v>No</v>
      </c>
      <c r="I739" s="18" t="str">
        <f t="shared" si="533"/>
        <v>Yes</v>
      </c>
      <c r="J739" s="18" t="str">
        <f t="shared" si="534"/>
        <v>Yes</v>
      </c>
      <c r="K739" s="21">
        <v>737</v>
      </c>
      <c r="L739" s="5" t="s">
        <v>251</v>
      </c>
      <c r="M739" s="5" t="s">
        <v>432</v>
      </c>
      <c r="N739" s="5" t="s">
        <v>2307</v>
      </c>
      <c r="O739" s="5" t="s">
        <v>152</v>
      </c>
      <c r="P739" s="5" t="s">
        <v>2664</v>
      </c>
      <c r="Q739" s="34" t="s">
        <v>2650</v>
      </c>
      <c r="R739" s="21">
        <v>1</v>
      </c>
      <c r="S739" s="35"/>
      <c r="T739" s="35"/>
      <c r="U739" s="35"/>
      <c r="V739" s="35"/>
      <c r="W739" s="35"/>
      <c r="X739" s="35"/>
      <c r="Y739" s="35"/>
      <c r="Z739" s="35"/>
      <c r="AA739" s="5" t="s">
        <v>2310</v>
      </c>
      <c r="AB739" s="5" t="s">
        <v>7957</v>
      </c>
      <c r="AC739" s="34" t="s">
        <v>7958</v>
      </c>
      <c r="AD739" s="21">
        <v>1</v>
      </c>
    </row>
    <row r="740" spans="1:30" x14ac:dyDescent="0.3">
      <c r="A740" s="18" t="str">
        <f t="shared" ref="A740:B740" si="762">IF(AND(ISNUMBER(SEARCH("Yes",C740)),ISNUMBER(SEARCH("Yes",E740)),ISNUMBER(SEARCH("Yes",G740)),ISNUMBER(SEARCH("Yes",I740))),"Yes","No")</f>
        <v>No</v>
      </c>
      <c r="B740" s="18" t="str">
        <f t="shared" si="762"/>
        <v>No</v>
      </c>
      <c r="C740" s="15" t="str">
        <f t="shared" si="527"/>
        <v>No</v>
      </c>
      <c r="D740" s="18" t="str">
        <f t="shared" si="528"/>
        <v>No</v>
      </c>
      <c r="E740" s="18" t="str">
        <f t="shared" si="529"/>
        <v>No</v>
      </c>
      <c r="F740" s="18" t="str">
        <f t="shared" si="530"/>
        <v>No</v>
      </c>
      <c r="G740" s="18" t="str">
        <f t="shared" si="531"/>
        <v>No</v>
      </c>
      <c r="H740" s="18" t="str">
        <f t="shared" si="532"/>
        <v>No</v>
      </c>
      <c r="I740" s="18" t="str">
        <f t="shared" si="533"/>
        <v>Yes</v>
      </c>
      <c r="J740" s="18" t="str">
        <f t="shared" si="534"/>
        <v>Yes</v>
      </c>
      <c r="K740" s="21">
        <v>738</v>
      </c>
      <c r="L740" s="5" t="s">
        <v>1671</v>
      </c>
      <c r="M740" s="5" t="s">
        <v>1672</v>
      </c>
      <c r="N740" s="5" t="s">
        <v>2307</v>
      </c>
      <c r="O740" s="5" t="s">
        <v>152</v>
      </c>
      <c r="P740" s="5" t="s">
        <v>4980</v>
      </c>
      <c r="Q740" s="34" t="s">
        <v>4981</v>
      </c>
      <c r="R740" s="21">
        <v>1</v>
      </c>
      <c r="S740" s="35"/>
      <c r="T740" s="35"/>
      <c r="U740" s="35"/>
      <c r="V740" s="35"/>
      <c r="W740" s="35"/>
      <c r="X740" s="35"/>
      <c r="Y740" s="35"/>
      <c r="Z740" s="35"/>
      <c r="AA740" s="5" t="s">
        <v>2310</v>
      </c>
      <c r="AB740" s="5" t="s">
        <v>2997</v>
      </c>
      <c r="AC740" s="34" t="s">
        <v>4982</v>
      </c>
      <c r="AD740" s="21">
        <v>1</v>
      </c>
    </row>
    <row r="741" spans="1:30" x14ac:dyDescent="0.3">
      <c r="A741" s="18" t="str">
        <f t="shared" ref="A741:B741" si="763">IF(AND(ISNUMBER(SEARCH("Yes",C741)),ISNUMBER(SEARCH("Yes",E741)),ISNUMBER(SEARCH("Yes",G741)),ISNUMBER(SEARCH("Yes",I741))),"Yes","No")</f>
        <v>No</v>
      </c>
      <c r="B741" s="18" t="str">
        <f t="shared" si="763"/>
        <v>No</v>
      </c>
      <c r="C741" s="15" t="str">
        <f t="shared" si="527"/>
        <v>No</v>
      </c>
      <c r="D741" s="18" t="str">
        <f t="shared" si="528"/>
        <v>No</v>
      </c>
      <c r="E741" s="18" t="str">
        <f t="shared" si="529"/>
        <v>No</v>
      </c>
      <c r="F741" s="18" t="str">
        <f t="shared" si="530"/>
        <v>No</v>
      </c>
      <c r="G741" s="18" t="str">
        <f t="shared" si="531"/>
        <v>No</v>
      </c>
      <c r="H741" s="18" t="str">
        <f t="shared" si="532"/>
        <v>No</v>
      </c>
      <c r="I741" s="18" t="str">
        <f t="shared" si="533"/>
        <v>Yes</v>
      </c>
      <c r="J741" s="18" t="str">
        <f t="shared" si="534"/>
        <v>Yes</v>
      </c>
      <c r="K741" s="21">
        <v>739</v>
      </c>
      <c r="L741" s="5" t="s">
        <v>1673</v>
      </c>
      <c r="M741" s="5" t="s">
        <v>1674</v>
      </c>
      <c r="N741" s="5" t="s">
        <v>2307</v>
      </c>
      <c r="O741" s="5" t="s">
        <v>152</v>
      </c>
      <c r="P741" s="5" t="s">
        <v>2412</v>
      </c>
      <c r="Q741" s="34" t="s">
        <v>7959</v>
      </c>
      <c r="R741" s="21">
        <v>1</v>
      </c>
      <c r="S741" s="35"/>
      <c r="T741" s="35"/>
      <c r="U741" s="35"/>
      <c r="V741" s="35"/>
      <c r="W741" s="35"/>
      <c r="X741" s="35"/>
      <c r="Y741" s="35"/>
      <c r="Z741" s="35"/>
      <c r="AA741" s="5" t="s">
        <v>2310</v>
      </c>
      <c r="AB741" s="5" t="s">
        <v>4566</v>
      </c>
      <c r="AC741" s="34" t="s">
        <v>7960</v>
      </c>
      <c r="AD741" s="21">
        <v>1</v>
      </c>
    </row>
    <row r="742" spans="1:30" x14ac:dyDescent="0.3">
      <c r="A742" s="18" t="str">
        <f t="shared" ref="A742:B742" si="764">IF(AND(ISNUMBER(SEARCH("Yes",C742)),ISNUMBER(SEARCH("Yes",E742)),ISNUMBER(SEARCH("Yes",G742)),ISNUMBER(SEARCH("Yes",I742))),"Yes","No")</f>
        <v>No</v>
      </c>
      <c r="B742" s="18" t="str">
        <f t="shared" si="764"/>
        <v>No</v>
      </c>
      <c r="C742" s="15" t="str">
        <f t="shared" si="527"/>
        <v>No</v>
      </c>
      <c r="D742" s="18" t="str">
        <f t="shared" si="528"/>
        <v>No</v>
      </c>
      <c r="E742" s="18" t="str">
        <f t="shared" si="529"/>
        <v>No</v>
      </c>
      <c r="F742" s="18" t="str">
        <f t="shared" si="530"/>
        <v>No</v>
      </c>
      <c r="G742" s="18" t="str">
        <f t="shared" si="531"/>
        <v>No</v>
      </c>
      <c r="H742" s="18" t="str">
        <f t="shared" si="532"/>
        <v>No</v>
      </c>
      <c r="I742" s="18" t="str">
        <f t="shared" si="533"/>
        <v>Yes</v>
      </c>
      <c r="J742" s="18" t="str">
        <f t="shared" si="534"/>
        <v>Yes</v>
      </c>
      <c r="K742" s="21">
        <v>740</v>
      </c>
      <c r="L742" s="5" t="s">
        <v>1675</v>
      </c>
      <c r="M742" s="5" t="s">
        <v>1676</v>
      </c>
      <c r="N742" s="5" t="s">
        <v>2307</v>
      </c>
      <c r="O742" s="5" t="s">
        <v>152</v>
      </c>
      <c r="P742" s="5" t="s">
        <v>2431</v>
      </c>
      <c r="Q742" s="34" t="s">
        <v>7961</v>
      </c>
      <c r="R742" s="21">
        <v>1</v>
      </c>
      <c r="S742" s="35"/>
      <c r="T742" s="35"/>
      <c r="U742" s="35"/>
      <c r="V742" s="35"/>
      <c r="W742" s="35"/>
      <c r="X742" s="35"/>
      <c r="Y742" s="35"/>
      <c r="Z742" s="35"/>
      <c r="AA742" s="5" t="s">
        <v>24</v>
      </c>
      <c r="AB742" s="5" t="s">
        <v>7962</v>
      </c>
      <c r="AC742" s="34" t="s">
        <v>7963</v>
      </c>
      <c r="AD742" s="21">
        <v>1</v>
      </c>
    </row>
    <row r="743" spans="1:30" x14ac:dyDescent="0.3">
      <c r="A743" s="18" t="str">
        <f t="shared" ref="A743:B743" si="765">IF(AND(ISNUMBER(SEARCH("Yes",C743)),ISNUMBER(SEARCH("Yes",E743)),ISNUMBER(SEARCH("Yes",G743)),ISNUMBER(SEARCH("Yes",I743))),"Yes","No")</f>
        <v>No</v>
      </c>
      <c r="B743" s="18" t="str">
        <f t="shared" si="765"/>
        <v>No</v>
      </c>
      <c r="C743" s="15" t="str">
        <f t="shared" si="527"/>
        <v>No</v>
      </c>
      <c r="D743" s="18" t="str">
        <f t="shared" si="528"/>
        <v>No</v>
      </c>
      <c r="E743" s="18" t="str">
        <f t="shared" si="529"/>
        <v>No</v>
      </c>
      <c r="F743" s="18" t="str">
        <f t="shared" si="530"/>
        <v>No</v>
      </c>
      <c r="G743" s="18" t="str">
        <f t="shared" si="531"/>
        <v>No</v>
      </c>
      <c r="H743" s="18" t="str">
        <f t="shared" si="532"/>
        <v>No</v>
      </c>
      <c r="I743" s="18" t="str">
        <f t="shared" si="533"/>
        <v>Yes</v>
      </c>
      <c r="J743" s="18" t="str">
        <f t="shared" si="534"/>
        <v>Yes</v>
      </c>
      <c r="K743" s="21">
        <v>741</v>
      </c>
      <c r="L743" s="5" t="s">
        <v>1677</v>
      </c>
      <c r="M743" s="5" t="s">
        <v>1678</v>
      </c>
      <c r="N743" s="5" t="s">
        <v>2307</v>
      </c>
      <c r="O743" s="5" t="s">
        <v>152</v>
      </c>
      <c r="P743" s="5" t="s">
        <v>2987</v>
      </c>
      <c r="Q743" s="34" t="s">
        <v>7964</v>
      </c>
      <c r="R743" s="21">
        <v>1</v>
      </c>
      <c r="S743" s="35"/>
      <c r="T743" s="35"/>
      <c r="U743" s="35"/>
      <c r="V743" s="35"/>
      <c r="W743" s="35"/>
      <c r="X743" s="35"/>
      <c r="Y743" s="35"/>
      <c r="Z743" s="35"/>
      <c r="AA743" s="5" t="s">
        <v>24</v>
      </c>
      <c r="AB743" s="5" t="s">
        <v>7965</v>
      </c>
      <c r="AC743" s="34" t="s">
        <v>7966</v>
      </c>
      <c r="AD743" s="21">
        <v>1</v>
      </c>
    </row>
    <row r="744" spans="1:30" x14ac:dyDescent="0.3">
      <c r="A744" s="18" t="str">
        <f t="shared" ref="A744:B744" si="766">IF(AND(ISNUMBER(SEARCH("Yes",C744)),ISNUMBER(SEARCH("Yes",E744)),ISNUMBER(SEARCH("Yes",G744)),ISNUMBER(SEARCH("Yes",I744))),"Yes","No")</f>
        <v>No</v>
      </c>
      <c r="B744" s="18" t="str">
        <f t="shared" si="766"/>
        <v>No</v>
      </c>
      <c r="C744" s="15" t="str">
        <f t="shared" si="527"/>
        <v>No</v>
      </c>
      <c r="D744" s="18" t="str">
        <f t="shared" si="528"/>
        <v>No</v>
      </c>
      <c r="E744" s="18" t="str">
        <f t="shared" si="529"/>
        <v>No</v>
      </c>
      <c r="F744" s="18" t="str">
        <f t="shared" si="530"/>
        <v>No</v>
      </c>
      <c r="G744" s="18" t="str">
        <f t="shared" si="531"/>
        <v>No</v>
      </c>
      <c r="H744" s="18" t="str">
        <f t="shared" si="532"/>
        <v>No</v>
      </c>
      <c r="I744" s="18" t="str">
        <f t="shared" si="533"/>
        <v>Yes</v>
      </c>
      <c r="J744" s="18" t="str">
        <f t="shared" si="534"/>
        <v>Yes</v>
      </c>
      <c r="K744" s="21">
        <v>742</v>
      </c>
      <c r="L744" s="5" t="s">
        <v>1679</v>
      </c>
      <c r="M744" s="5" t="s">
        <v>1680</v>
      </c>
      <c r="N744" s="5" t="s">
        <v>2307</v>
      </c>
      <c r="O744" s="5" t="s">
        <v>152</v>
      </c>
      <c r="P744" s="5" t="s">
        <v>2431</v>
      </c>
      <c r="Q744" s="34" t="s">
        <v>7967</v>
      </c>
      <c r="R744" s="21">
        <v>1</v>
      </c>
      <c r="S744" s="35"/>
      <c r="T744" s="35"/>
      <c r="U744" s="35"/>
      <c r="V744" s="35"/>
      <c r="W744" s="35"/>
      <c r="X744" s="35"/>
      <c r="Y744" s="35"/>
      <c r="Z744" s="35"/>
      <c r="AA744" s="5" t="s">
        <v>24</v>
      </c>
      <c r="AB744" s="5" t="s">
        <v>2882</v>
      </c>
      <c r="AC744" s="34" t="s">
        <v>2883</v>
      </c>
      <c r="AD744" s="21">
        <v>1</v>
      </c>
    </row>
    <row r="745" spans="1:30" x14ac:dyDescent="0.3">
      <c r="A745" s="18" t="str">
        <f t="shared" ref="A745:B745" si="767">IF(AND(ISNUMBER(SEARCH("Yes",C745)),ISNUMBER(SEARCH("Yes",E745)),ISNUMBER(SEARCH("Yes",G745)),ISNUMBER(SEARCH("Yes",I745))),"Yes","No")</f>
        <v>Yes</v>
      </c>
      <c r="B745" s="18" t="str">
        <f t="shared" si="767"/>
        <v>Yes</v>
      </c>
      <c r="C745" s="15" t="str">
        <f t="shared" si="527"/>
        <v>Yes</v>
      </c>
      <c r="D745" s="18" t="str">
        <f t="shared" si="528"/>
        <v>Yes</v>
      </c>
      <c r="E745" s="18" t="str">
        <f t="shared" si="529"/>
        <v>Yes</v>
      </c>
      <c r="F745" s="18" t="str">
        <f t="shared" si="530"/>
        <v>Yes</v>
      </c>
      <c r="G745" s="18" t="str">
        <f t="shared" si="531"/>
        <v>Yes</v>
      </c>
      <c r="H745" s="18" t="str">
        <f t="shared" si="532"/>
        <v>Yes</v>
      </c>
      <c r="I745" s="18" t="str">
        <f t="shared" si="533"/>
        <v>Yes</v>
      </c>
      <c r="J745" s="18" t="str">
        <f t="shared" si="534"/>
        <v>Yes</v>
      </c>
      <c r="K745" s="21">
        <v>743</v>
      </c>
      <c r="L745" s="5" t="s">
        <v>107</v>
      </c>
      <c r="M745" s="5" t="s">
        <v>121</v>
      </c>
      <c r="N745" s="5" t="s">
        <v>2307</v>
      </c>
      <c r="O745" s="5" t="s">
        <v>24</v>
      </c>
      <c r="P745" s="5" t="s">
        <v>7968</v>
      </c>
      <c r="Q745" s="34" t="s">
        <v>7969</v>
      </c>
      <c r="R745" s="21">
        <v>1</v>
      </c>
      <c r="S745" s="5" t="s">
        <v>2310</v>
      </c>
      <c r="T745" s="5" t="s">
        <v>7970</v>
      </c>
      <c r="U745" s="34" t="s">
        <v>7971</v>
      </c>
      <c r="V745" s="21">
        <v>1</v>
      </c>
      <c r="W745" s="5" t="s">
        <v>2310</v>
      </c>
      <c r="X745" s="5" t="s">
        <v>7972</v>
      </c>
      <c r="Y745" s="34" t="s">
        <v>7973</v>
      </c>
      <c r="Z745" s="21">
        <v>1</v>
      </c>
      <c r="AA745" s="5" t="s">
        <v>2310</v>
      </c>
      <c r="AB745" s="5" t="s">
        <v>2422</v>
      </c>
      <c r="AC745" s="34" t="s">
        <v>3241</v>
      </c>
      <c r="AD745" s="21">
        <v>1</v>
      </c>
    </row>
    <row r="746" spans="1:30" x14ac:dyDescent="0.3">
      <c r="A746" s="18" t="str">
        <f t="shared" ref="A746:B746" si="768">IF(AND(ISNUMBER(SEARCH("Yes",C746)),ISNUMBER(SEARCH("Yes",E746)),ISNUMBER(SEARCH("Yes",G746)),ISNUMBER(SEARCH("Yes",I746))),"Yes","No")</f>
        <v>No</v>
      </c>
      <c r="B746" s="18" t="str">
        <f t="shared" si="768"/>
        <v>No</v>
      </c>
      <c r="C746" s="15" t="str">
        <f t="shared" si="527"/>
        <v>No</v>
      </c>
      <c r="D746" s="18" t="str">
        <f t="shared" si="528"/>
        <v>No</v>
      </c>
      <c r="E746" s="18" t="str">
        <f t="shared" si="529"/>
        <v>No</v>
      </c>
      <c r="F746" s="18" t="str">
        <f t="shared" si="530"/>
        <v>No</v>
      </c>
      <c r="G746" s="18" t="str">
        <f t="shared" si="531"/>
        <v>No</v>
      </c>
      <c r="H746" s="18" t="str">
        <f t="shared" si="532"/>
        <v>No</v>
      </c>
      <c r="I746" s="18" t="str">
        <f t="shared" si="533"/>
        <v>Yes</v>
      </c>
      <c r="J746" s="18" t="str">
        <f t="shared" si="534"/>
        <v>No</v>
      </c>
      <c r="K746" s="21">
        <v>744</v>
      </c>
      <c r="L746" s="5" t="s">
        <v>1681</v>
      </c>
      <c r="M746" s="5" t="s">
        <v>1682</v>
      </c>
      <c r="N746" s="5" t="s">
        <v>2307</v>
      </c>
      <c r="O746" s="5" t="s">
        <v>152</v>
      </c>
      <c r="P746" s="5" t="s">
        <v>2435</v>
      </c>
      <c r="Q746" s="34" t="s">
        <v>7974</v>
      </c>
      <c r="R746" s="21">
        <v>1</v>
      </c>
      <c r="S746" s="35"/>
      <c r="T746" s="35"/>
      <c r="U746" s="35"/>
      <c r="V746" s="35"/>
      <c r="W746" s="35"/>
      <c r="X746" s="35"/>
      <c r="Y746" s="35"/>
      <c r="Z746" s="35"/>
      <c r="AA746" s="5" t="s">
        <v>152</v>
      </c>
      <c r="AB746" s="5" t="s">
        <v>7975</v>
      </c>
      <c r="AC746" s="34" t="s">
        <v>7976</v>
      </c>
      <c r="AD746" s="21">
        <v>1</v>
      </c>
    </row>
    <row r="747" spans="1:30" x14ac:dyDescent="0.3">
      <c r="A747" s="18" t="str">
        <f t="shared" ref="A747:B747" si="769">IF(AND(ISNUMBER(SEARCH("Yes",C747)),ISNUMBER(SEARCH("Yes",E747)),ISNUMBER(SEARCH("Yes",G747)),ISNUMBER(SEARCH("Yes",I747))),"Yes","No")</f>
        <v>No</v>
      </c>
      <c r="B747" s="18" t="str">
        <f t="shared" si="769"/>
        <v>No</v>
      </c>
      <c r="C747" s="15" t="str">
        <f t="shared" si="527"/>
        <v>No</v>
      </c>
      <c r="D747" s="18" t="str">
        <f t="shared" si="528"/>
        <v>No</v>
      </c>
      <c r="E747" s="18" t="str">
        <f t="shared" si="529"/>
        <v>No</v>
      </c>
      <c r="F747" s="18" t="str">
        <f t="shared" si="530"/>
        <v>No</v>
      </c>
      <c r="G747" s="18" t="str">
        <f t="shared" si="531"/>
        <v>No</v>
      </c>
      <c r="H747" s="18" t="str">
        <f t="shared" si="532"/>
        <v>No</v>
      </c>
      <c r="I747" s="18" t="str">
        <f t="shared" si="533"/>
        <v>Yes</v>
      </c>
      <c r="J747" s="18" t="str">
        <f t="shared" si="534"/>
        <v>Yes</v>
      </c>
      <c r="K747" s="21">
        <v>745</v>
      </c>
      <c r="L747" s="5" t="s">
        <v>1683</v>
      </c>
      <c r="M747" s="5" t="s">
        <v>1684</v>
      </c>
      <c r="N747" s="5" t="s">
        <v>2307</v>
      </c>
      <c r="O747" s="5" t="s">
        <v>152</v>
      </c>
      <c r="P747" s="5" t="s">
        <v>3442</v>
      </c>
      <c r="Q747" s="34" t="s">
        <v>5001</v>
      </c>
      <c r="R747" s="21">
        <v>1</v>
      </c>
      <c r="S747" s="35"/>
      <c r="T747" s="35"/>
      <c r="U747" s="35"/>
      <c r="V747" s="35"/>
      <c r="W747" s="35"/>
      <c r="X747" s="35"/>
      <c r="Y747" s="35"/>
      <c r="Z747" s="35"/>
      <c r="AA747" s="5" t="s">
        <v>2310</v>
      </c>
      <c r="AB747" s="5" t="s">
        <v>7977</v>
      </c>
      <c r="AC747" s="34" t="s">
        <v>7978</v>
      </c>
      <c r="AD747" s="21">
        <v>1</v>
      </c>
    </row>
    <row r="748" spans="1:30" x14ac:dyDescent="0.3">
      <c r="A748" s="18" t="str">
        <f t="shared" ref="A748:B748" si="770">IF(AND(ISNUMBER(SEARCH("Yes",C748)),ISNUMBER(SEARCH("Yes",E748)),ISNUMBER(SEARCH("Yes",G748)),ISNUMBER(SEARCH("Yes",I748))),"Yes","No")</f>
        <v>No</v>
      </c>
      <c r="B748" s="18" t="str">
        <f t="shared" si="770"/>
        <v>No</v>
      </c>
      <c r="C748" s="15" t="str">
        <f t="shared" si="527"/>
        <v>No</v>
      </c>
      <c r="D748" s="18" t="str">
        <f t="shared" si="528"/>
        <v>No</v>
      </c>
      <c r="E748" s="18" t="str">
        <f t="shared" si="529"/>
        <v>No</v>
      </c>
      <c r="F748" s="18" t="str">
        <f t="shared" si="530"/>
        <v>No</v>
      </c>
      <c r="G748" s="18" t="str">
        <f t="shared" si="531"/>
        <v>No</v>
      </c>
      <c r="H748" s="18" t="str">
        <f t="shared" si="532"/>
        <v>No</v>
      </c>
      <c r="I748" s="18" t="str">
        <f t="shared" si="533"/>
        <v>No</v>
      </c>
      <c r="J748" s="18" t="str">
        <f t="shared" si="534"/>
        <v>No</v>
      </c>
      <c r="K748" s="21">
        <v>746</v>
      </c>
      <c r="L748" s="5" t="s">
        <v>1685</v>
      </c>
      <c r="M748" s="5" t="s">
        <v>1686</v>
      </c>
      <c r="N748" s="5" t="s">
        <v>2307</v>
      </c>
      <c r="O748" s="5" t="s">
        <v>152</v>
      </c>
      <c r="P748" s="5" t="s">
        <v>2667</v>
      </c>
      <c r="Q748" s="34" t="s">
        <v>5004</v>
      </c>
      <c r="R748" s="21">
        <v>1</v>
      </c>
      <c r="S748" s="35"/>
      <c r="T748" s="35"/>
      <c r="U748" s="35"/>
      <c r="V748" s="35"/>
      <c r="W748" s="35"/>
      <c r="X748" s="35"/>
      <c r="Y748" s="35"/>
      <c r="Z748" s="35"/>
      <c r="AA748" s="5" t="s">
        <v>152</v>
      </c>
      <c r="AB748" s="5" t="s">
        <v>7979</v>
      </c>
      <c r="AC748" s="34" t="s">
        <v>7980</v>
      </c>
      <c r="AD748" s="21">
        <v>1</v>
      </c>
    </row>
    <row r="749" spans="1:30" x14ac:dyDescent="0.3">
      <c r="A749" s="18" t="str">
        <f t="shared" ref="A749:B749" si="771">IF(AND(ISNUMBER(SEARCH("Yes",C749)),ISNUMBER(SEARCH("Yes",E749)),ISNUMBER(SEARCH("Yes",G749)),ISNUMBER(SEARCH("Yes",I749))),"Yes","No")</f>
        <v>No</v>
      </c>
      <c r="B749" s="18" t="str">
        <f t="shared" si="771"/>
        <v>No</v>
      </c>
      <c r="C749" s="15" t="str">
        <f t="shared" si="527"/>
        <v>No</v>
      </c>
      <c r="D749" s="18" t="str">
        <f t="shared" si="528"/>
        <v>No</v>
      </c>
      <c r="E749" s="18" t="str">
        <f t="shared" si="529"/>
        <v>No</v>
      </c>
      <c r="F749" s="18" t="str">
        <f t="shared" si="530"/>
        <v>No</v>
      </c>
      <c r="G749" s="18" t="str">
        <f t="shared" si="531"/>
        <v>No</v>
      </c>
      <c r="H749" s="18" t="str">
        <f t="shared" si="532"/>
        <v>No</v>
      </c>
      <c r="I749" s="18" t="str">
        <f t="shared" si="533"/>
        <v>Yes</v>
      </c>
      <c r="J749" s="18" t="str">
        <f t="shared" si="534"/>
        <v>Yes</v>
      </c>
      <c r="K749" s="21">
        <v>747</v>
      </c>
      <c r="L749" s="5" t="s">
        <v>1687</v>
      </c>
      <c r="M749" s="5" t="s">
        <v>1688</v>
      </c>
      <c r="N749" s="5" t="s">
        <v>2307</v>
      </c>
      <c r="O749" s="5" t="s">
        <v>152</v>
      </c>
      <c r="P749" s="5" t="s">
        <v>3157</v>
      </c>
      <c r="Q749" s="34" t="s">
        <v>7981</v>
      </c>
      <c r="R749" s="21">
        <v>1</v>
      </c>
      <c r="S749" s="35"/>
      <c r="T749" s="35"/>
      <c r="U749" s="35"/>
      <c r="V749" s="35"/>
      <c r="W749" s="35"/>
      <c r="X749" s="35"/>
      <c r="Y749" s="35"/>
      <c r="Z749" s="35"/>
      <c r="AA749" s="5" t="s">
        <v>2310</v>
      </c>
      <c r="AB749" s="5" t="s">
        <v>7982</v>
      </c>
      <c r="AC749" s="34" t="s">
        <v>7983</v>
      </c>
      <c r="AD749" s="21">
        <v>1</v>
      </c>
    </row>
    <row r="750" spans="1:30" x14ac:dyDescent="0.3">
      <c r="A750" s="18" t="str">
        <f t="shared" ref="A750:B750" si="772">IF(AND(ISNUMBER(SEARCH("Yes",C750)),ISNUMBER(SEARCH("Yes",E750)),ISNUMBER(SEARCH("Yes",G750)),ISNUMBER(SEARCH("Yes",I750))),"Yes","No")</f>
        <v>No</v>
      </c>
      <c r="B750" s="18" t="str">
        <f t="shared" si="772"/>
        <v>No</v>
      </c>
      <c r="C750" s="15" t="str">
        <f t="shared" si="527"/>
        <v>No</v>
      </c>
      <c r="D750" s="18" t="str">
        <f t="shared" si="528"/>
        <v>No</v>
      </c>
      <c r="E750" s="18" t="str">
        <f t="shared" si="529"/>
        <v>No</v>
      </c>
      <c r="F750" s="18" t="str">
        <f t="shared" si="530"/>
        <v>No</v>
      </c>
      <c r="G750" s="18" t="str">
        <f t="shared" si="531"/>
        <v>No</v>
      </c>
      <c r="H750" s="18" t="str">
        <f t="shared" si="532"/>
        <v>No</v>
      </c>
      <c r="I750" s="18" t="str">
        <f t="shared" si="533"/>
        <v>Yes</v>
      </c>
      <c r="J750" s="18" t="str">
        <f t="shared" si="534"/>
        <v>Yes</v>
      </c>
      <c r="K750" s="21">
        <v>748</v>
      </c>
      <c r="L750" s="5" t="s">
        <v>1689</v>
      </c>
      <c r="M750" s="5" t="s">
        <v>1690</v>
      </c>
      <c r="N750" s="5" t="s">
        <v>2307</v>
      </c>
      <c r="O750" s="5" t="s">
        <v>152</v>
      </c>
      <c r="P750" s="5" t="s">
        <v>2724</v>
      </c>
      <c r="Q750" s="34" t="s">
        <v>5010</v>
      </c>
      <c r="R750" s="21">
        <v>1</v>
      </c>
      <c r="S750" s="35"/>
      <c r="T750" s="35"/>
      <c r="U750" s="35"/>
      <c r="V750" s="35"/>
      <c r="W750" s="35"/>
      <c r="X750" s="35"/>
      <c r="Y750" s="35"/>
      <c r="Z750" s="35"/>
      <c r="AA750" s="5" t="s">
        <v>2310</v>
      </c>
      <c r="AB750" s="5" t="s">
        <v>7984</v>
      </c>
      <c r="AC750" s="34" t="s">
        <v>7985</v>
      </c>
      <c r="AD750" s="21">
        <v>1</v>
      </c>
    </row>
    <row r="751" spans="1:30" x14ac:dyDescent="0.3">
      <c r="A751" s="18" t="str">
        <f t="shared" ref="A751:B751" si="773">IF(AND(ISNUMBER(SEARCH("Yes",C751)),ISNUMBER(SEARCH("Yes",E751)),ISNUMBER(SEARCH("Yes",G751)),ISNUMBER(SEARCH("Yes",I751))),"Yes","No")</f>
        <v>No</v>
      </c>
      <c r="B751" s="18" t="str">
        <f t="shared" si="773"/>
        <v>No</v>
      </c>
      <c r="C751" s="15" t="str">
        <f t="shared" si="527"/>
        <v>No</v>
      </c>
      <c r="D751" s="18" t="str">
        <f t="shared" si="528"/>
        <v>No</v>
      </c>
      <c r="E751" s="18" t="str">
        <f t="shared" si="529"/>
        <v>Yes</v>
      </c>
      <c r="F751" s="18" t="str">
        <f t="shared" si="530"/>
        <v>Yes</v>
      </c>
      <c r="G751" s="18" t="str">
        <f t="shared" si="531"/>
        <v>Yes</v>
      </c>
      <c r="H751" s="18" t="str">
        <f t="shared" si="532"/>
        <v>Yes</v>
      </c>
      <c r="I751" s="18" t="str">
        <f t="shared" si="533"/>
        <v>Yes</v>
      </c>
      <c r="J751" s="18" t="str">
        <f t="shared" si="534"/>
        <v>Yes</v>
      </c>
      <c r="K751" s="21">
        <v>749</v>
      </c>
      <c r="L751" s="5" t="s">
        <v>391</v>
      </c>
      <c r="M751" s="5" t="s">
        <v>392</v>
      </c>
      <c r="N751" s="5" t="s">
        <v>2307</v>
      </c>
      <c r="O751" s="5" t="s">
        <v>152</v>
      </c>
      <c r="P751" s="5" t="s">
        <v>2649</v>
      </c>
      <c r="Q751" s="34" t="s">
        <v>7986</v>
      </c>
      <c r="R751" s="21">
        <v>1</v>
      </c>
      <c r="S751" s="5" t="s">
        <v>24</v>
      </c>
      <c r="T751" s="5" t="s">
        <v>7987</v>
      </c>
      <c r="U751" s="34" t="s">
        <v>7988</v>
      </c>
      <c r="V751" s="21">
        <v>1</v>
      </c>
      <c r="W751" s="5" t="s">
        <v>2310</v>
      </c>
      <c r="X751" s="5" t="s">
        <v>7989</v>
      </c>
      <c r="Y751" s="34" t="s">
        <v>7990</v>
      </c>
      <c r="Z751" s="21">
        <v>1</v>
      </c>
      <c r="AA751" s="5" t="s">
        <v>2310</v>
      </c>
      <c r="AB751" s="5" t="s">
        <v>2595</v>
      </c>
      <c r="AC751" s="34" t="s">
        <v>4131</v>
      </c>
      <c r="AD751" s="21">
        <v>1</v>
      </c>
    </row>
    <row r="752" spans="1:30" x14ac:dyDescent="0.3">
      <c r="A752" s="18" t="str">
        <f t="shared" ref="A752:B752" si="774">IF(AND(ISNUMBER(SEARCH("Yes",C752)),ISNUMBER(SEARCH("Yes",E752)),ISNUMBER(SEARCH("Yes",G752)),ISNUMBER(SEARCH("Yes",I752))),"Yes","No")</f>
        <v>No</v>
      </c>
      <c r="B752" s="18" t="str">
        <f t="shared" si="774"/>
        <v>No</v>
      </c>
      <c r="C752" s="15" t="str">
        <f t="shared" si="527"/>
        <v>No</v>
      </c>
      <c r="D752" s="18" t="str">
        <f t="shared" si="528"/>
        <v>No</v>
      </c>
      <c r="E752" s="18" t="str">
        <f t="shared" si="529"/>
        <v>No</v>
      </c>
      <c r="F752" s="18" t="str">
        <f t="shared" si="530"/>
        <v>No</v>
      </c>
      <c r="G752" s="18" t="str">
        <f t="shared" si="531"/>
        <v>No</v>
      </c>
      <c r="H752" s="18" t="str">
        <f t="shared" si="532"/>
        <v>No</v>
      </c>
      <c r="I752" s="18" t="str">
        <f t="shared" si="533"/>
        <v>Yes</v>
      </c>
      <c r="J752" s="18" t="str">
        <f t="shared" si="534"/>
        <v>Yes</v>
      </c>
      <c r="K752" s="21">
        <v>750</v>
      </c>
      <c r="L752" s="5" t="s">
        <v>1691</v>
      </c>
      <c r="M752" s="5" t="s">
        <v>1692</v>
      </c>
      <c r="N752" s="5" t="s">
        <v>2307</v>
      </c>
      <c r="O752" s="5" t="s">
        <v>152</v>
      </c>
      <c r="P752" s="5" t="s">
        <v>3113</v>
      </c>
      <c r="Q752" s="34" t="s">
        <v>5020</v>
      </c>
      <c r="R752" s="21">
        <v>1</v>
      </c>
      <c r="S752" s="35"/>
      <c r="T752" s="35"/>
      <c r="U752" s="35"/>
      <c r="V752" s="35"/>
      <c r="W752" s="35"/>
      <c r="X752" s="35"/>
      <c r="Y752" s="35"/>
      <c r="Z752" s="35"/>
      <c r="AA752" s="5" t="s">
        <v>2310</v>
      </c>
      <c r="AB752" s="5" t="s">
        <v>5021</v>
      </c>
      <c r="AC752" s="34" t="s">
        <v>5022</v>
      </c>
      <c r="AD752" s="21">
        <v>1</v>
      </c>
    </row>
    <row r="753" spans="1:30" x14ac:dyDescent="0.3">
      <c r="A753" s="18" t="str">
        <f t="shared" ref="A753:B753" si="775">IF(AND(ISNUMBER(SEARCH("Yes",C753)),ISNUMBER(SEARCH("Yes",E753)),ISNUMBER(SEARCH("Yes",G753)),ISNUMBER(SEARCH("Yes",I753))),"Yes","No")</f>
        <v>No</v>
      </c>
      <c r="B753" s="18" t="str">
        <f t="shared" si="775"/>
        <v>No</v>
      </c>
      <c r="C753" s="15" t="str">
        <f t="shared" si="527"/>
        <v>No</v>
      </c>
      <c r="D753" s="18" t="str">
        <f t="shared" si="528"/>
        <v>No</v>
      </c>
      <c r="E753" s="18" t="str">
        <f t="shared" si="529"/>
        <v>No</v>
      </c>
      <c r="F753" s="18" t="str">
        <f t="shared" si="530"/>
        <v>No</v>
      </c>
      <c r="G753" s="18" t="str">
        <f t="shared" si="531"/>
        <v>No</v>
      </c>
      <c r="H753" s="18" t="str">
        <f t="shared" si="532"/>
        <v>No</v>
      </c>
      <c r="I753" s="18" t="str">
        <f t="shared" si="533"/>
        <v>Yes</v>
      </c>
      <c r="J753" s="18" t="str">
        <f t="shared" si="534"/>
        <v>Yes</v>
      </c>
      <c r="K753" s="21">
        <v>751</v>
      </c>
      <c r="L753" s="5" t="s">
        <v>1693</v>
      </c>
      <c r="M753" s="5" t="s">
        <v>1694</v>
      </c>
      <c r="N753" s="5" t="s">
        <v>2307</v>
      </c>
      <c r="O753" s="5" t="s">
        <v>152</v>
      </c>
      <c r="P753" s="5" t="s">
        <v>2435</v>
      </c>
      <c r="Q753" s="34" t="s">
        <v>7991</v>
      </c>
      <c r="R753" s="21">
        <v>1</v>
      </c>
      <c r="S753" s="35"/>
      <c r="T753" s="35"/>
      <c r="U753" s="35"/>
      <c r="V753" s="35"/>
      <c r="W753" s="35"/>
      <c r="X753" s="35"/>
      <c r="Y753" s="35"/>
      <c r="Z753" s="35"/>
      <c r="AA753" s="5" t="s">
        <v>24</v>
      </c>
      <c r="AB753" s="5" t="s">
        <v>7992</v>
      </c>
      <c r="AC753" s="34" t="s">
        <v>2379</v>
      </c>
      <c r="AD753" s="21">
        <v>1</v>
      </c>
    </row>
    <row r="754" spans="1:30" x14ac:dyDescent="0.3">
      <c r="A754" s="18" t="str">
        <f t="shared" ref="A754:B754" si="776">IF(AND(ISNUMBER(SEARCH("Yes",C754)),ISNUMBER(SEARCH("Yes",E754)),ISNUMBER(SEARCH("Yes",G754)),ISNUMBER(SEARCH("Yes",I754))),"Yes","No")</f>
        <v>No</v>
      </c>
      <c r="B754" s="18" t="str">
        <f t="shared" si="776"/>
        <v>No</v>
      </c>
      <c r="C754" s="15" t="str">
        <f t="shared" si="527"/>
        <v>No</v>
      </c>
      <c r="D754" s="18" t="str">
        <f t="shared" si="528"/>
        <v>No</v>
      </c>
      <c r="E754" s="18" t="str">
        <f t="shared" si="529"/>
        <v>No</v>
      </c>
      <c r="F754" s="18" t="str">
        <f t="shared" si="530"/>
        <v>No</v>
      </c>
      <c r="G754" s="18" t="str">
        <f t="shared" si="531"/>
        <v>No</v>
      </c>
      <c r="H754" s="18" t="str">
        <f t="shared" si="532"/>
        <v>No</v>
      </c>
      <c r="I754" s="18" t="str">
        <f t="shared" si="533"/>
        <v>Yes</v>
      </c>
      <c r="J754" s="18" t="str">
        <f t="shared" si="534"/>
        <v>Yes</v>
      </c>
      <c r="K754" s="21">
        <v>752</v>
      </c>
      <c r="L754" s="5" t="s">
        <v>1695</v>
      </c>
      <c r="M754" s="5" t="s">
        <v>1696</v>
      </c>
      <c r="N754" s="5" t="s">
        <v>2307</v>
      </c>
      <c r="O754" s="5" t="s">
        <v>152</v>
      </c>
      <c r="P754" s="5" t="s">
        <v>2431</v>
      </c>
      <c r="Q754" s="34" t="s">
        <v>7993</v>
      </c>
      <c r="R754" s="21">
        <v>1</v>
      </c>
      <c r="S754" s="35"/>
      <c r="T754" s="35"/>
      <c r="U754" s="35"/>
      <c r="V754" s="35"/>
      <c r="W754" s="35"/>
      <c r="X754" s="35"/>
      <c r="Y754" s="35"/>
      <c r="Z754" s="35"/>
      <c r="AA754" s="5" t="s">
        <v>2310</v>
      </c>
      <c r="AB754" s="5" t="s">
        <v>7994</v>
      </c>
      <c r="AC754" s="34" t="s">
        <v>7995</v>
      </c>
      <c r="AD754" s="21">
        <v>1</v>
      </c>
    </row>
    <row r="755" spans="1:30" x14ac:dyDescent="0.3">
      <c r="A755" s="18" t="str">
        <f t="shared" ref="A755:B755" si="777">IF(AND(ISNUMBER(SEARCH("Yes",C755)),ISNUMBER(SEARCH("Yes",E755)),ISNUMBER(SEARCH("Yes",G755)),ISNUMBER(SEARCH("Yes",I755))),"Yes","No")</f>
        <v>No</v>
      </c>
      <c r="B755" s="18" t="str">
        <f t="shared" si="777"/>
        <v>No</v>
      </c>
      <c r="C755" s="15" t="str">
        <f t="shared" si="527"/>
        <v>No</v>
      </c>
      <c r="D755" s="18" t="str">
        <f t="shared" si="528"/>
        <v>No</v>
      </c>
      <c r="E755" s="18" t="str">
        <f t="shared" si="529"/>
        <v>No</v>
      </c>
      <c r="F755" s="18" t="str">
        <f t="shared" si="530"/>
        <v>No</v>
      </c>
      <c r="G755" s="18" t="str">
        <f t="shared" si="531"/>
        <v>No</v>
      </c>
      <c r="H755" s="18" t="str">
        <f t="shared" si="532"/>
        <v>No</v>
      </c>
      <c r="I755" s="18" t="str">
        <f t="shared" si="533"/>
        <v>Yes</v>
      </c>
      <c r="J755" s="18" t="str">
        <f t="shared" si="534"/>
        <v>Yes</v>
      </c>
      <c r="K755" s="21">
        <v>753</v>
      </c>
      <c r="L755" s="5" t="s">
        <v>1697</v>
      </c>
      <c r="M755" s="5" t="s">
        <v>1698</v>
      </c>
      <c r="N755" s="5" t="s">
        <v>2307</v>
      </c>
      <c r="O755" s="5" t="s">
        <v>152</v>
      </c>
      <c r="P755" s="5" t="s">
        <v>5028</v>
      </c>
      <c r="Q755" s="34" t="s">
        <v>7996</v>
      </c>
      <c r="R755" s="21">
        <v>1</v>
      </c>
      <c r="S755" s="35"/>
      <c r="T755" s="35"/>
      <c r="U755" s="35"/>
      <c r="V755" s="35"/>
      <c r="W755" s="35"/>
      <c r="X755" s="35"/>
      <c r="Y755" s="35"/>
      <c r="Z755" s="35"/>
      <c r="AA755" s="5" t="s">
        <v>2310</v>
      </c>
      <c r="AB755" s="5" t="s">
        <v>2422</v>
      </c>
      <c r="AC755" s="34" t="s">
        <v>2471</v>
      </c>
      <c r="AD755" s="21">
        <v>1</v>
      </c>
    </row>
    <row r="756" spans="1:30" x14ac:dyDescent="0.3">
      <c r="A756" s="18" t="str">
        <f t="shared" ref="A756:B756" si="778">IF(AND(ISNUMBER(SEARCH("Yes",C756)),ISNUMBER(SEARCH("Yes",E756)),ISNUMBER(SEARCH("Yes",G756)),ISNUMBER(SEARCH("Yes",I756))),"Yes","No")</f>
        <v>No</v>
      </c>
      <c r="B756" s="18" t="str">
        <f t="shared" si="778"/>
        <v>No</v>
      </c>
      <c r="C756" s="15" t="str">
        <f t="shared" si="527"/>
        <v>No</v>
      </c>
      <c r="D756" s="18" t="str">
        <f t="shared" si="528"/>
        <v>No</v>
      </c>
      <c r="E756" s="18" t="str">
        <f t="shared" si="529"/>
        <v>No</v>
      </c>
      <c r="F756" s="18" t="str">
        <f t="shared" si="530"/>
        <v>No</v>
      </c>
      <c r="G756" s="18" t="str">
        <f t="shared" si="531"/>
        <v>No</v>
      </c>
      <c r="H756" s="18" t="str">
        <f t="shared" si="532"/>
        <v>No</v>
      </c>
      <c r="I756" s="18" t="str">
        <f t="shared" si="533"/>
        <v>Yes</v>
      </c>
      <c r="J756" s="18" t="str">
        <f t="shared" si="534"/>
        <v>Yes</v>
      </c>
      <c r="K756" s="21">
        <v>754</v>
      </c>
      <c r="L756" s="5" t="s">
        <v>1699</v>
      </c>
      <c r="M756" s="5" t="s">
        <v>1700</v>
      </c>
      <c r="N756" s="5" t="s">
        <v>2307</v>
      </c>
      <c r="O756" s="5" t="s">
        <v>152</v>
      </c>
      <c r="P756" s="5" t="s">
        <v>2321</v>
      </c>
      <c r="Q756" s="34" t="s">
        <v>2597</v>
      </c>
      <c r="R756" s="21">
        <v>1</v>
      </c>
      <c r="S756" s="35"/>
      <c r="T756" s="35"/>
      <c r="U756" s="35"/>
      <c r="V756" s="35"/>
      <c r="W756" s="35"/>
      <c r="X756" s="35"/>
      <c r="Y756" s="35"/>
      <c r="Z756" s="35"/>
      <c r="AA756" s="5" t="s">
        <v>24</v>
      </c>
      <c r="AB756" s="5" t="s">
        <v>7997</v>
      </c>
      <c r="AC756" s="34" t="s">
        <v>7998</v>
      </c>
      <c r="AD756" s="21">
        <v>1</v>
      </c>
    </row>
    <row r="757" spans="1:30" x14ac:dyDescent="0.3">
      <c r="A757" s="18" t="str">
        <f t="shared" ref="A757:B757" si="779">IF(AND(ISNUMBER(SEARCH("Yes",C757)),ISNUMBER(SEARCH("Yes",E757)),ISNUMBER(SEARCH("Yes",G757)),ISNUMBER(SEARCH("Yes",I757))),"Yes","No")</f>
        <v>No</v>
      </c>
      <c r="B757" s="18" t="str">
        <f t="shared" si="779"/>
        <v>No</v>
      </c>
      <c r="C757" s="15" t="str">
        <f t="shared" si="527"/>
        <v>No</v>
      </c>
      <c r="D757" s="18" t="str">
        <f t="shared" si="528"/>
        <v>No</v>
      </c>
      <c r="E757" s="18" t="str">
        <f t="shared" si="529"/>
        <v>No</v>
      </c>
      <c r="F757" s="18" t="str">
        <f t="shared" si="530"/>
        <v>No</v>
      </c>
      <c r="G757" s="18" t="str">
        <f t="shared" si="531"/>
        <v>No</v>
      </c>
      <c r="H757" s="18" t="str">
        <f t="shared" si="532"/>
        <v>No</v>
      </c>
      <c r="I757" s="18" t="str">
        <f t="shared" si="533"/>
        <v>Yes</v>
      </c>
      <c r="J757" s="18" t="str">
        <f t="shared" si="534"/>
        <v>Yes</v>
      </c>
      <c r="K757" s="21">
        <v>755</v>
      </c>
      <c r="L757" s="5" t="s">
        <v>1701</v>
      </c>
      <c r="M757" s="5" t="s">
        <v>1702</v>
      </c>
      <c r="N757" s="5" t="s">
        <v>2307</v>
      </c>
      <c r="O757" s="5" t="s">
        <v>152</v>
      </c>
      <c r="P757" s="5" t="s">
        <v>2724</v>
      </c>
      <c r="Q757" s="34" t="s">
        <v>7999</v>
      </c>
      <c r="R757" s="21">
        <v>1</v>
      </c>
      <c r="S757" s="35"/>
      <c r="T757" s="35"/>
      <c r="U757" s="35"/>
      <c r="V757" s="35"/>
      <c r="W757" s="35"/>
      <c r="X757" s="35"/>
      <c r="Y757" s="35"/>
      <c r="Z757" s="35"/>
      <c r="AA757" s="5" t="s">
        <v>24</v>
      </c>
      <c r="AB757" s="5" t="s">
        <v>6497</v>
      </c>
      <c r="AC757" s="34" t="s">
        <v>6498</v>
      </c>
      <c r="AD757" s="21">
        <v>1</v>
      </c>
    </row>
    <row r="758" spans="1:30" x14ac:dyDescent="0.3">
      <c r="A758" s="18" t="str">
        <f t="shared" ref="A758:B758" si="780">IF(AND(ISNUMBER(SEARCH("Yes",C758)),ISNUMBER(SEARCH("Yes",E758)),ISNUMBER(SEARCH("Yes",G758)),ISNUMBER(SEARCH("Yes",I758))),"Yes","No")</f>
        <v>No</v>
      </c>
      <c r="B758" s="18" t="str">
        <f t="shared" si="780"/>
        <v>No</v>
      </c>
      <c r="C758" s="15" t="str">
        <f t="shared" si="527"/>
        <v>No</v>
      </c>
      <c r="D758" s="18" t="str">
        <f t="shared" si="528"/>
        <v>No</v>
      </c>
      <c r="E758" s="18" t="str">
        <f t="shared" si="529"/>
        <v>No</v>
      </c>
      <c r="F758" s="18" t="str">
        <f t="shared" si="530"/>
        <v>No</v>
      </c>
      <c r="G758" s="18" t="str">
        <f t="shared" si="531"/>
        <v>No</v>
      </c>
      <c r="H758" s="18" t="str">
        <f t="shared" si="532"/>
        <v>No</v>
      </c>
      <c r="I758" s="18" t="str">
        <f t="shared" si="533"/>
        <v>Yes</v>
      </c>
      <c r="J758" s="18" t="str">
        <f t="shared" si="534"/>
        <v>Yes</v>
      </c>
      <c r="K758" s="21">
        <v>756</v>
      </c>
      <c r="L758" s="5" t="s">
        <v>1703</v>
      </c>
      <c r="M758" s="5" t="s">
        <v>1704</v>
      </c>
      <c r="N758" s="5" t="s">
        <v>2307</v>
      </c>
      <c r="O758" s="5" t="s">
        <v>152</v>
      </c>
      <c r="P758" s="5" t="s">
        <v>2333</v>
      </c>
      <c r="Q758" s="34" t="s">
        <v>5032</v>
      </c>
      <c r="R758" s="21">
        <v>1</v>
      </c>
      <c r="S758" s="35"/>
      <c r="T758" s="35"/>
      <c r="U758" s="35"/>
      <c r="V758" s="35"/>
      <c r="W758" s="35"/>
      <c r="X758" s="35"/>
      <c r="Y758" s="35"/>
      <c r="Z758" s="35"/>
      <c r="AA758" s="5" t="s">
        <v>2310</v>
      </c>
      <c r="AB758" s="5" t="s">
        <v>2422</v>
      </c>
      <c r="AC758" s="34" t="s">
        <v>2723</v>
      </c>
      <c r="AD758" s="21">
        <v>1</v>
      </c>
    </row>
    <row r="759" spans="1:30" x14ac:dyDescent="0.3">
      <c r="A759" s="18" t="str">
        <f t="shared" ref="A759:B759" si="781">IF(AND(ISNUMBER(SEARCH("Yes",C759)),ISNUMBER(SEARCH("Yes",E759)),ISNUMBER(SEARCH("Yes",G759)),ISNUMBER(SEARCH("Yes",I759))),"Yes","No")</f>
        <v>No</v>
      </c>
      <c r="B759" s="18" t="str">
        <f t="shared" si="781"/>
        <v>No</v>
      </c>
      <c r="C759" s="15" t="str">
        <f t="shared" si="527"/>
        <v>No</v>
      </c>
      <c r="D759" s="18" t="str">
        <f t="shared" si="528"/>
        <v>No</v>
      </c>
      <c r="E759" s="18" t="str">
        <f t="shared" si="529"/>
        <v>No</v>
      </c>
      <c r="F759" s="18" t="str">
        <f t="shared" si="530"/>
        <v>No</v>
      </c>
      <c r="G759" s="18" t="str">
        <f t="shared" si="531"/>
        <v>No</v>
      </c>
      <c r="H759" s="18" t="str">
        <f t="shared" si="532"/>
        <v>No</v>
      </c>
      <c r="I759" s="18" t="str">
        <f t="shared" si="533"/>
        <v>Yes</v>
      </c>
      <c r="J759" s="18" t="str">
        <f t="shared" si="534"/>
        <v>Yes</v>
      </c>
      <c r="K759" s="21">
        <v>757</v>
      </c>
      <c r="L759" s="5" t="s">
        <v>1705</v>
      </c>
      <c r="M759" s="5" t="s">
        <v>1706</v>
      </c>
      <c r="N759" s="5" t="s">
        <v>2307</v>
      </c>
      <c r="O759" s="5" t="s">
        <v>152</v>
      </c>
      <c r="P759" s="5" t="s">
        <v>2431</v>
      </c>
      <c r="Q759" s="34" t="s">
        <v>8000</v>
      </c>
      <c r="R759" s="21">
        <v>1</v>
      </c>
      <c r="S759" s="35"/>
      <c r="T759" s="35"/>
      <c r="U759" s="35"/>
      <c r="V759" s="35"/>
      <c r="W759" s="35"/>
      <c r="X759" s="35"/>
      <c r="Y759" s="35"/>
      <c r="Z759" s="35"/>
      <c r="AA759" s="5" t="s">
        <v>2310</v>
      </c>
      <c r="AB759" s="5" t="s">
        <v>8001</v>
      </c>
      <c r="AC759" s="34" t="s">
        <v>8002</v>
      </c>
      <c r="AD759" s="21">
        <v>1</v>
      </c>
    </row>
    <row r="760" spans="1:30" x14ac:dyDescent="0.3">
      <c r="A760" s="18" t="str">
        <f t="shared" ref="A760:B760" si="782">IF(AND(ISNUMBER(SEARCH("Yes",C760)),ISNUMBER(SEARCH("Yes",E760)),ISNUMBER(SEARCH("Yes",G760)),ISNUMBER(SEARCH("Yes",I760))),"Yes","No")</f>
        <v>No</v>
      </c>
      <c r="B760" s="18" t="str">
        <f t="shared" si="782"/>
        <v>No</v>
      </c>
      <c r="C760" s="15" t="str">
        <f t="shared" si="527"/>
        <v>No</v>
      </c>
      <c r="D760" s="18" t="str">
        <f t="shared" si="528"/>
        <v>No</v>
      </c>
      <c r="E760" s="18" t="str">
        <f t="shared" si="529"/>
        <v>No</v>
      </c>
      <c r="F760" s="18" t="str">
        <f t="shared" si="530"/>
        <v>No</v>
      </c>
      <c r="G760" s="18" t="str">
        <f t="shared" si="531"/>
        <v>No</v>
      </c>
      <c r="H760" s="18" t="str">
        <f t="shared" si="532"/>
        <v>No</v>
      </c>
      <c r="I760" s="18" t="str">
        <f t="shared" si="533"/>
        <v>Yes</v>
      </c>
      <c r="J760" s="18" t="str">
        <f t="shared" si="534"/>
        <v>Yes</v>
      </c>
      <c r="K760" s="21">
        <v>758</v>
      </c>
      <c r="L760" s="5" t="s">
        <v>1707</v>
      </c>
      <c r="M760" s="5" t="s">
        <v>1708</v>
      </c>
      <c r="N760" s="5" t="s">
        <v>2307</v>
      </c>
      <c r="O760" s="5" t="s">
        <v>152</v>
      </c>
      <c r="P760" s="5" t="s">
        <v>2435</v>
      </c>
      <c r="Q760" s="34" t="s">
        <v>5037</v>
      </c>
      <c r="R760" s="21">
        <v>1</v>
      </c>
      <c r="S760" s="35"/>
      <c r="T760" s="35"/>
      <c r="U760" s="35"/>
      <c r="V760" s="35"/>
      <c r="W760" s="35"/>
      <c r="X760" s="35"/>
      <c r="Y760" s="35"/>
      <c r="Z760" s="35"/>
      <c r="AA760" s="5" t="s">
        <v>2310</v>
      </c>
      <c r="AB760" s="5" t="s">
        <v>8003</v>
      </c>
      <c r="AC760" s="34" t="s">
        <v>8004</v>
      </c>
      <c r="AD760" s="21">
        <v>1</v>
      </c>
    </row>
    <row r="761" spans="1:30" x14ac:dyDescent="0.3">
      <c r="A761" s="18" t="str">
        <f t="shared" ref="A761:B761" si="783">IF(AND(ISNUMBER(SEARCH("Yes",C761)),ISNUMBER(SEARCH("Yes",E761)),ISNUMBER(SEARCH("Yes",G761)),ISNUMBER(SEARCH("Yes",I761))),"Yes","No")</f>
        <v>No</v>
      </c>
      <c r="B761" s="18" t="str">
        <f t="shared" si="783"/>
        <v>No</v>
      </c>
      <c r="C761" s="15" t="str">
        <f t="shared" si="527"/>
        <v>No</v>
      </c>
      <c r="D761" s="18" t="str">
        <f t="shared" si="528"/>
        <v>No</v>
      </c>
      <c r="E761" s="18" t="str">
        <f t="shared" si="529"/>
        <v>No</v>
      </c>
      <c r="F761" s="18" t="str">
        <f t="shared" si="530"/>
        <v>No</v>
      </c>
      <c r="G761" s="18" t="str">
        <f t="shared" si="531"/>
        <v>No</v>
      </c>
      <c r="H761" s="18" t="str">
        <f t="shared" si="532"/>
        <v>No</v>
      </c>
      <c r="I761" s="18" t="str">
        <f t="shared" si="533"/>
        <v>Yes</v>
      </c>
      <c r="J761" s="18" t="str">
        <f t="shared" si="534"/>
        <v>Yes</v>
      </c>
      <c r="K761" s="21">
        <v>759</v>
      </c>
      <c r="L761" s="5" t="s">
        <v>1709</v>
      </c>
      <c r="M761" s="5" t="s">
        <v>1710</v>
      </c>
      <c r="N761" s="5" t="s">
        <v>2307</v>
      </c>
      <c r="O761" s="5" t="s">
        <v>152</v>
      </c>
      <c r="P761" s="5" t="s">
        <v>2724</v>
      </c>
      <c r="Q761" s="34" t="s">
        <v>8005</v>
      </c>
      <c r="R761" s="21">
        <v>1</v>
      </c>
      <c r="S761" s="35"/>
      <c r="T761" s="35"/>
      <c r="U761" s="35"/>
      <c r="V761" s="35"/>
      <c r="W761" s="35"/>
      <c r="X761" s="35"/>
      <c r="Y761" s="35"/>
      <c r="Z761" s="35"/>
      <c r="AA761" s="5" t="s">
        <v>24</v>
      </c>
      <c r="AB761" s="5" t="s">
        <v>6604</v>
      </c>
      <c r="AC761" s="34" t="s">
        <v>8006</v>
      </c>
      <c r="AD761" s="21">
        <v>1</v>
      </c>
    </row>
    <row r="762" spans="1:30" x14ac:dyDescent="0.3">
      <c r="A762" s="18" t="str">
        <f t="shared" ref="A762:B762" si="784">IF(AND(ISNUMBER(SEARCH("Yes",C762)),ISNUMBER(SEARCH("Yes",E762)),ISNUMBER(SEARCH("Yes",G762)),ISNUMBER(SEARCH("Yes",I762))),"Yes","No")</f>
        <v>No</v>
      </c>
      <c r="B762" s="18" t="str">
        <f t="shared" si="784"/>
        <v>No</v>
      </c>
      <c r="C762" s="15" t="str">
        <f t="shared" si="527"/>
        <v>No</v>
      </c>
      <c r="D762" s="18" t="str">
        <f t="shared" si="528"/>
        <v>No</v>
      </c>
      <c r="E762" s="18" t="str">
        <f t="shared" si="529"/>
        <v>No</v>
      </c>
      <c r="F762" s="18" t="str">
        <f t="shared" si="530"/>
        <v>No</v>
      </c>
      <c r="G762" s="18" t="str">
        <f t="shared" si="531"/>
        <v>No</v>
      </c>
      <c r="H762" s="18" t="str">
        <f t="shared" si="532"/>
        <v>No</v>
      </c>
      <c r="I762" s="18" t="str">
        <f t="shared" si="533"/>
        <v>Yes</v>
      </c>
      <c r="J762" s="18" t="str">
        <f t="shared" si="534"/>
        <v>Yes</v>
      </c>
      <c r="K762" s="21">
        <v>760</v>
      </c>
      <c r="L762" s="5" t="s">
        <v>1711</v>
      </c>
      <c r="M762" s="5" t="s">
        <v>1712</v>
      </c>
      <c r="N762" s="5" t="s">
        <v>2307</v>
      </c>
      <c r="O762" s="5" t="s">
        <v>152</v>
      </c>
      <c r="P762" s="5" t="s">
        <v>4734</v>
      </c>
      <c r="Q762" s="34" t="s">
        <v>8007</v>
      </c>
      <c r="R762" s="21">
        <v>1</v>
      </c>
      <c r="S762" s="35"/>
      <c r="T762" s="35"/>
      <c r="U762" s="35"/>
      <c r="V762" s="35"/>
      <c r="W762" s="35"/>
      <c r="X762" s="35"/>
      <c r="Y762" s="35"/>
      <c r="Z762" s="35"/>
      <c r="AA762" s="5" t="s">
        <v>24</v>
      </c>
      <c r="AB762" s="5" t="s">
        <v>8008</v>
      </c>
      <c r="AC762" s="34" t="s">
        <v>8009</v>
      </c>
      <c r="AD762" s="21">
        <v>1</v>
      </c>
    </row>
    <row r="763" spans="1:30" x14ac:dyDescent="0.3">
      <c r="A763" s="18" t="str">
        <f t="shared" ref="A763:B763" si="785">IF(AND(ISNUMBER(SEARCH("Yes",C763)),ISNUMBER(SEARCH("Yes",E763)),ISNUMBER(SEARCH("Yes",G763)),ISNUMBER(SEARCH("Yes",I763))),"Yes","No")</f>
        <v>No</v>
      </c>
      <c r="B763" s="18" t="str">
        <f t="shared" si="785"/>
        <v>No</v>
      </c>
      <c r="C763" s="15" t="str">
        <f t="shared" si="527"/>
        <v>No</v>
      </c>
      <c r="D763" s="18" t="str">
        <f t="shared" si="528"/>
        <v>No</v>
      </c>
      <c r="E763" s="18" t="str">
        <f t="shared" si="529"/>
        <v>No</v>
      </c>
      <c r="F763" s="18" t="str">
        <f t="shared" si="530"/>
        <v>No</v>
      </c>
      <c r="G763" s="18" t="str">
        <f t="shared" si="531"/>
        <v>No</v>
      </c>
      <c r="H763" s="18" t="str">
        <f t="shared" si="532"/>
        <v>No</v>
      </c>
      <c r="I763" s="18" t="str">
        <f t="shared" si="533"/>
        <v>Yes</v>
      </c>
      <c r="J763" s="18" t="str">
        <f t="shared" si="534"/>
        <v>Yes</v>
      </c>
      <c r="K763" s="21">
        <v>761</v>
      </c>
      <c r="L763" s="5" t="s">
        <v>1713</v>
      </c>
      <c r="M763" s="5" t="s">
        <v>1714</v>
      </c>
      <c r="N763" s="5" t="s">
        <v>2307</v>
      </c>
      <c r="O763" s="5" t="s">
        <v>152</v>
      </c>
      <c r="P763" s="5" t="s">
        <v>8010</v>
      </c>
      <c r="Q763" s="34" t="s">
        <v>8011</v>
      </c>
      <c r="R763" s="21">
        <v>1</v>
      </c>
      <c r="S763" s="35"/>
      <c r="T763" s="35"/>
      <c r="U763" s="35"/>
      <c r="V763" s="35"/>
      <c r="W763" s="35"/>
      <c r="X763" s="35"/>
      <c r="Y763" s="35"/>
      <c r="Z763" s="35"/>
      <c r="AA763" s="5" t="s">
        <v>24</v>
      </c>
      <c r="AB763" s="5" t="s">
        <v>5357</v>
      </c>
      <c r="AC763" s="34" t="s">
        <v>3879</v>
      </c>
      <c r="AD763" s="21">
        <v>1</v>
      </c>
    </row>
    <row r="764" spans="1:30" x14ac:dyDescent="0.3">
      <c r="A764" s="18" t="str">
        <f t="shared" ref="A764:B764" si="786">IF(AND(ISNUMBER(SEARCH("Yes",C764)),ISNUMBER(SEARCH("Yes",E764)),ISNUMBER(SEARCH("Yes",G764)),ISNUMBER(SEARCH("Yes",I764))),"Yes","No")</f>
        <v>No</v>
      </c>
      <c r="B764" s="18" t="str">
        <f t="shared" si="786"/>
        <v>No</v>
      </c>
      <c r="C764" s="15" t="str">
        <f t="shared" si="527"/>
        <v>No</v>
      </c>
      <c r="D764" s="18" t="str">
        <f t="shared" si="528"/>
        <v>No</v>
      </c>
      <c r="E764" s="18" t="str">
        <f t="shared" si="529"/>
        <v>No</v>
      </c>
      <c r="F764" s="18" t="str">
        <f t="shared" si="530"/>
        <v>No</v>
      </c>
      <c r="G764" s="18" t="str">
        <f t="shared" si="531"/>
        <v>No</v>
      </c>
      <c r="H764" s="18" t="str">
        <f t="shared" si="532"/>
        <v>No</v>
      </c>
      <c r="I764" s="18" t="str">
        <f t="shared" si="533"/>
        <v>Yes</v>
      </c>
      <c r="J764" s="18" t="str">
        <f t="shared" si="534"/>
        <v>Yes</v>
      </c>
      <c r="K764" s="21">
        <v>762</v>
      </c>
      <c r="L764" s="5" t="s">
        <v>1715</v>
      </c>
      <c r="M764" s="5" t="s">
        <v>1716</v>
      </c>
      <c r="N764" s="5" t="s">
        <v>2307</v>
      </c>
      <c r="O764" s="5" t="s">
        <v>152</v>
      </c>
      <c r="P764" s="5" t="s">
        <v>2802</v>
      </c>
      <c r="Q764" s="34" t="s">
        <v>2803</v>
      </c>
      <c r="R764" s="21">
        <v>1</v>
      </c>
      <c r="S764" s="35"/>
      <c r="T764" s="35"/>
      <c r="U764" s="35"/>
      <c r="V764" s="35"/>
      <c r="W764" s="35"/>
      <c r="X764" s="35"/>
      <c r="Y764" s="35"/>
      <c r="Z764" s="35"/>
      <c r="AA764" s="5" t="s">
        <v>2310</v>
      </c>
      <c r="AB764" s="5" t="s">
        <v>2422</v>
      </c>
      <c r="AC764" s="34" t="s">
        <v>2471</v>
      </c>
      <c r="AD764" s="21">
        <v>1</v>
      </c>
    </row>
    <row r="765" spans="1:30" x14ac:dyDescent="0.3">
      <c r="A765" s="18" t="str">
        <f t="shared" ref="A765:B765" si="787">IF(AND(ISNUMBER(SEARCH("Yes",C765)),ISNUMBER(SEARCH("Yes",E765)),ISNUMBER(SEARCH("Yes",G765)),ISNUMBER(SEARCH("Yes",I765))),"Yes","No")</f>
        <v>No</v>
      </c>
      <c r="B765" s="18" t="str">
        <f t="shared" si="787"/>
        <v>No</v>
      </c>
      <c r="C765" s="15" t="str">
        <f t="shared" si="527"/>
        <v>No</v>
      </c>
      <c r="D765" s="18" t="str">
        <f t="shared" si="528"/>
        <v>No</v>
      </c>
      <c r="E765" s="18" t="str">
        <f t="shared" si="529"/>
        <v>No</v>
      </c>
      <c r="F765" s="18" t="str">
        <f t="shared" si="530"/>
        <v>No</v>
      </c>
      <c r="G765" s="18" t="str">
        <f t="shared" si="531"/>
        <v>No</v>
      </c>
      <c r="H765" s="18" t="str">
        <f t="shared" si="532"/>
        <v>No</v>
      </c>
      <c r="I765" s="18" t="str">
        <f t="shared" si="533"/>
        <v>Yes</v>
      </c>
      <c r="J765" s="18" t="str">
        <f t="shared" si="534"/>
        <v>Yes</v>
      </c>
      <c r="K765" s="21">
        <v>763</v>
      </c>
      <c r="L765" s="5" t="s">
        <v>1717</v>
      </c>
      <c r="M765" s="5" t="s">
        <v>1718</v>
      </c>
      <c r="N765" s="5" t="s">
        <v>2307</v>
      </c>
      <c r="O765" s="5" t="s">
        <v>152</v>
      </c>
      <c r="P765" s="5" t="s">
        <v>3127</v>
      </c>
      <c r="Q765" s="34" t="s">
        <v>8012</v>
      </c>
      <c r="R765" s="21">
        <v>1</v>
      </c>
      <c r="S765" s="35"/>
      <c r="T765" s="35"/>
      <c r="U765" s="35"/>
      <c r="V765" s="35"/>
      <c r="W765" s="35"/>
      <c r="X765" s="35"/>
      <c r="Y765" s="35"/>
      <c r="Z765" s="35"/>
      <c r="AA765" s="5" t="s">
        <v>24</v>
      </c>
      <c r="AB765" s="5" t="s">
        <v>2488</v>
      </c>
      <c r="AC765" s="34" t="s">
        <v>8013</v>
      </c>
      <c r="AD765" s="21">
        <v>1</v>
      </c>
    </row>
    <row r="766" spans="1:30" x14ac:dyDescent="0.3">
      <c r="A766" s="18" t="str">
        <f t="shared" ref="A766:B766" si="788">IF(AND(ISNUMBER(SEARCH("Yes",C766)),ISNUMBER(SEARCH("Yes",E766)),ISNUMBER(SEARCH("Yes",G766)),ISNUMBER(SEARCH("Yes",I766))),"Yes","No")</f>
        <v>No</v>
      </c>
      <c r="B766" s="18" t="str">
        <f t="shared" si="788"/>
        <v>No</v>
      </c>
      <c r="C766" s="15" t="str">
        <f t="shared" si="527"/>
        <v>No</v>
      </c>
      <c r="D766" s="18" t="str">
        <f t="shared" si="528"/>
        <v>No</v>
      </c>
      <c r="E766" s="18" t="str">
        <f t="shared" si="529"/>
        <v>No</v>
      </c>
      <c r="F766" s="18" t="str">
        <f t="shared" si="530"/>
        <v>No</v>
      </c>
      <c r="G766" s="18" t="str">
        <f t="shared" si="531"/>
        <v>No</v>
      </c>
      <c r="H766" s="18" t="str">
        <f t="shared" si="532"/>
        <v>No</v>
      </c>
      <c r="I766" s="18" t="str">
        <f t="shared" si="533"/>
        <v>Yes</v>
      </c>
      <c r="J766" s="18" t="str">
        <f t="shared" si="534"/>
        <v>Yes</v>
      </c>
      <c r="K766" s="21">
        <v>764</v>
      </c>
      <c r="L766" s="5" t="s">
        <v>1719</v>
      </c>
      <c r="M766" s="5" t="s">
        <v>1720</v>
      </c>
      <c r="N766" s="5" t="s">
        <v>2307</v>
      </c>
      <c r="O766" s="5" t="s">
        <v>152</v>
      </c>
      <c r="P766" s="5" t="s">
        <v>2537</v>
      </c>
      <c r="Q766" s="34" t="s">
        <v>8014</v>
      </c>
      <c r="R766" s="21">
        <v>1</v>
      </c>
      <c r="S766" s="35"/>
      <c r="T766" s="35"/>
      <c r="U766" s="35"/>
      <c r="V766" s="35"/>
      <c r="W766" s="35"/>
      <c r="X766" s="35"/>
      <c r="Y766" s="35"/>
      <c r="Z766" s="35"/>
      <c r="AA766" s="5" t="s">
        <v>24</v>
      </c>
      <c r="AB766" s="5" t="s">
        <v>8015</v>
      </c>
      <c r="AC766" s="34" t="s">
        <v>8016</v>
      </c>
      <c r="AD766" s="21">
        <v>1</v>
      </c>
    </row>
    <row r="767" spans="1:30" x14ac:dyDescent="0.3">
      <c r="A767" s="18" t="str">
        <f t="shared" ref="A767:B767" si="789">IF(AND(ISNUMBER(SEARCH("Yes",C767)),ISNUMBER(SEARCH("Yes",E767)),ISNUMBER(SEARCH("Yes",G767)),ISNUMBER(SEARCH("Yes",I767))),"Yes","No")</f>
        <v>No</v>
      </c>
      <c r="B767" s="18" t="str">
        <f t="shared" si="789"/>
        <v>No</v>
      </c>
      <c r="C767" s="15" t="str">
        <f t="shared" ref="C767:C1021" si="790">IF(ISNUMBER(SEARCH("No;",Q767)),"No","Yes")</f>
        <v>No</v>
      </c>
      <c r="D767" s="18" t="str">
        <f t="shared" ref="D767:D1021" si="791">IF(ISNUMBER(SEARCH("No",O767)),"No","Yes")</f>
        <v>No</v>
      </c>
      <c r="E767" s="18" t="str">
        <f t="shared" ref="E767:E1021" si="792">IF(ISNUMBER(SEARCH("No;",U767)),"No",IF(ISBLANK(U767),"No","Yes"))</f>
        <v>No</v>
      </c>
      <c r="F767" s="18" t="str">
        <f t="shared" ref="F767:F1021" si="793">IF(ISNUMBER(SEARCH("No;",S767)),"No",IF(ISBLANK(S767),"No","Yes"))</f>
        <v>No</v>
      </c>
      <c r="G767" s="18" t="str">
        <f t="shared" ref="G767:G1021" si="794">IF(ISNUMBER(SEARCH("No;",Y767)),"No",IF(ISBLANK(Y767),"No","Yes"))</f>
        <v>No</v>
      </c>
      <c r="H767" s="18" t="str">
        <f t="shared" ref="H767:H1021" si="795">IF(ISNUMBER(SEARCH("No;",W767)),"No",IF(ISBLANK(W767),"No","Yes"))</f>
        <v>No</v>
      </c>
      <c r="I767" s="18" t="str">
        <f t="shared" ref="I767:I1021" si="796">IF(ISNUMBER(SEARCH("No;",AC767)),"No",IF(ISBLANK(AC767),"No","Yes"))</f>
        <v>Yes</v>
      </c>
      <c r="J767" s="18" t="str">
        <f t="shared" ref="J767:J1021" si="797">IF(ISNUMBER(SEARCH("No",AA767)),"No",IF(ISBLANK(AA767),"No","Yes"))</f>
        <v>Yes</v>
      </c>
      <c r="K767" s="21">
        <v>765</v>
      </c>
      <c r="L767" s="5" t="s">
        <v>1721</v>
      </c>
      <c r="M767" s="5" t="s">
        <v>1722</v>
      </c>
      <c r="N767" s="5" t="s">
        <v>2307</v>
      </c>
      <c r="O767" s="5" t="s">
        <v>152</v>
      </c>
      <c r="P767" s="5" t="s">
        <v>2724</v>
      </c>
      <c r="Q767" s="34" t="s">
        <v>5054</v>
      </c>
      <c r="R767" s="21">
        <v>1</v>
      </c>
      <c r="S767" s="35"/>
      <c r="T767" s="35"/>
      <c r="U767" s="35"/>
      <c r="V767" s="35"/>
      <c r="W767" s="35"/>
      <c r="X767" s="35"/>
      <c r="Y767" s="35"/>
      <c r="Z767" s="35"/>
      <c r="AA767" s="5" t="s">
        <v>24</v>
      </c>
      <c r="AB767" s="5" t="s">
        <v>8017</v>
      </c>
      <c r="AC767" s="34" t="s">
        <v>5056</v>
      </c>
      <c r="AD767" s="21">
        <v>1</v>
      </c>
    </row>
    <row r="768" spans="1:30" x14ac:dyDescent="0.3">
      <c r="A768" s="18" t="str">
        <f t="shared" ref="A768:B768" si="798">IF(AND(ISNUMBER(SEARCH("Yes",C768)),ISNUMBER(SEARCH("Yes",E768)),ISNUMBER(SEARCH("Yes",G768)),ISNUMBER(SEARCH("Yes",I768))),"Yes","No")</f>
        <v>Yes</v>
      </c>
      <c r="B768" s="18" t="str">
        <f t="shared" si="798"/>
        <v>Yes</v>
      </c>
      <c r="C768" s="15" t="str">
        <f t="shared" si="790"/>
        <v>Yes</v>
      </c>
      <c r="D768" s="18" t="str">
        <f t="shared" si="791"/>
        <v>Yes</v>
      </c>
      <c r="E768" s="18" t="str">
        <f t="shared" si="792"/>
        <v>Yes</v>
      </c>
      <c r="F768" s="18" t="str">
        <f t="shared" si="793"/>
        <v>Yes</v>
      </c>
      <c r="G768" s="18" t="str">
        <f t="shared" si="794"/>
        <v>Yes</v>
      </c>
      <c r="H768" s="18" t="str">
        <f t="shared" si="795"/>
        <v>Yes</v>
      </c>
      <c r="I768" s="18" t="str">
        <f t="shared" si="796"/>
        <v>Yes</v>
      </c>
      <c r="J768" s="18" t="str">
        <f t="shared" si="797"/>
        <v>Yes</v>
      </c>
      <c r="K768" s="21">
        <v>766</v>
      </c>
      <c r="L768" s="5" t="s">
        <v>122</v>
      </c>
      <c r="M768" s="5" t="s">
        <v>123</v>
      </c>
      <c r="N768" s="5" t="s">
        <v>2307</v>
      </c>
      <c r="O768" s="5" t="s">
        <v>24</v>
      </c>
      <c r="P768" s="5" t="s">
        <v>8018</v>
      </c>
      <c r="Q768" s="34" t="s">
        <v>5058</v>
      </c>
      <c r="R768" s="21">
        <v>1</v>
      </c>
      <c r="S768" s="5" t="s">
        <v>24</v>
      </c>
      <c r="T768" s="5" t="s">
        <v>8019</v>
      </c>
      <c r="U768" s="34" t="s">
        <v>8020</v>
      </c>
      <c r="V768" s="21">
        <v>1</v>
      </c>
      <c r="W768" s="5" t="s">
        <v>24</v>
      </c>
      <c r="X768" s="5" t="s">
        <v>8021</v>
      </c>
      <c r="Y768" s="34" t="s">
        <v>8022</v>
      </c>
      <c r="Z768" s="21">
        <v>1</v>
      </c>
      <c r="AA768" s="5" t="s">
        <v>2310</v>
      </c>
      <c r="AB768" s="5" t="s">
        <v>3263</v>
      </c>
      <c r="AC768" s="34" t="s">
        <v>8023</v>
      </c>
      <c r="AD768" s="21">
        <v>1</v>
      </c>
    </row>
    <row r="769" spans="1:30" x14ac:dyDescent="0.3">
      <c r="A769" s="18" t="str">
        <f t="shared" ref="A769:B769" si="799">IF(AND(ISNUMBER(SEARCH("Yes",C769)),ISNUMBER(SEARCH("Yes",E769)),ISNUMBER(SEARCH("Yes",G769)),ISNUMBER(SEARCH("Yes",I769))),"Yes","No")</f>
        <v>No</v>
      </c>
      <c r="B769" s="18" t="str">
        <f t="shared" si="799"/>
        <v>No</v>
      </c>
      <c r="C769" s="15" t="str">
        <f t="shared" si="790"/>
        <v>No</v>
      </c>
      <c r="D769" s="18" t="str">
        <f t="shared" si="791"/>
        <v>No</v>
      </c>
      <c r="E769" s="18" t="str">
        <f t="shared" si="792"/>
        <v>No</v>
      </c>
      <c r="F769" s="18" t="str">
        <f t="shared" si="793"/>
        <v>No</v>
      </c>
      <c r="G769" s="18" t="str">
        <f t="shared" si="794"/>
        <v>No</v>
      </c>
      <c r="H769" s="18" t="str">
        <f t="shared" si="795"/>
        <v>No</v>
      </c>
      <c r="I769" s="18" t="str">
        <f t="shared" si="796"/>
        <v>Yes</v>
      </c>
      <c r="J769" s="18" t="str">
        <f t="shared" si="797"/>
        <v>Yes</v>
      </c>
      <c r="K769" s="21">
        <v>767</v>
      </c>
      <c r="L769" s="5" t="s">
        <v>1723</v>
      </c>
      <c r="M769" s="5" t="s">
        <v>1724</v>
      </c>
      <c r="N769" s="5" t="s">
        <v>2307</v>
      </c>
      <c r="O769" s="5" t="s">
        <v>152</v>
      </c>
      <c r="P769" s="5" t="s">
        <v>2333</v>
      </c>
      <c r="Q769" s="34" t="s">
        <v>6059</v>
      </c>
      <c r="R769" s="21">
        <v>1</v>
      </c>
      <c r="S769" s="35"/>
      <c r="T769" s="35"/>
      <c r="U769" s="35"/>
      <c r="V769" s="35"/>
      <c r="W769" s="35"/>
      <c r="X769" s="35"/>
      <c r="Y769" s="35"/>
      <c r="Z769" s="35"/>
      <c r="AA769" s="5" t="s">
        <v>2310</v>
      </c>
      <c r="AB769" s="5" t="s">
        <v>2422</v>
      </c>
      <c r="AC769" s="34" t="s">
        <v>2471</v>
      </c>
      <c r="AD769" s="21">
        <v>1</v>
      </c>
    </row>
    <row r="770" spans="1:30" x14ac:dyDescent="0.3">
      <c r="A770" s="18" t="str">
        <f t="shared" ref="A770:B770" si="800">IF(AND(ISNUMBER(SEARCH("Yes",C770)),ISNUMBER(SEARCH("Yes",E770)),ISNUMBER(SEARCH("Yes",G770)),ISNUMBER(SEARCH("Yes",I770))),"Yes","No")</f>
        <v>No</v>
      </c>
      <c r="B770" s="18" t="str">
        <f t="shared" si="800"/>
        <v>No</v>
      </c>
      <c r="C770" s="15" t="str">
        <f t="shared" si="790"/>
        <v>No</v>
      </c>
      <c r="D770" s="18" t="str">
        <f t="shared" si="791"/>
        <v>No</v>
      </c>
      <c r="E770" s="18" t="str">
        <f t="shared" si="792"/>
        <v>No</v>
      </c>
      <c r="F770" s="18" t="str">
        <f t="shared" si="793"/>
        <v>No</v>
      </c>
      <c r="G770" s="18" t="str">
        <f t="shared" si="794"/>
        <v>No</v>
      </c>
      <c r="H770" s="18" t="str">
        <f t="shared" si="795"/>
        <v>No</v>
      </c>
      <c r="I770" s="18" t="str">
        <f t="shared" si="796"/>
        <v>Yes</v>
      </c>
      <c r="J770" s="18" t="str">
        <f t="shared" si="797"/>
        <v>Yes</v>
      </c>
      <c r="K770" s="21">
        <v>768</v>
      </c>
      <c r="L770" s="5" t="s">
        <v>1725</v>
      </c>
      <c r="M770" s="5" t="s">
        <v>1726</v>
      </c>
      <c r="N770" s="5" t="s">
        <v>2307</v>
      </c>
      <c r="O770" s="5" t="s">
        <v>152</v>
      </c>
      <c r="P770" s="5" t="s">
        <v>8024</v>
      </c>
      <c r="Q770" s="34" t="s">
        <v>8025</v>
      </c>
      <c r="R770" s="21">
        <v>1</v>
      </c>
      <c r="S770" s="35"/>
      <c r="T770" s="35"/>
      <c r="U770" s="35"/>
      <c r="V770" s="35"/>
      <c r="W770" s="35"/>
      <c r="X770" s="35"/>
      <c r="Y770" s="35"/>
      <c r="Z770" s="35"/>
      <c r="AA770" s="5" t="s">
        <v>2310</v>
      </c>
      <c r="AB770" s="5" t="s">
        <v>8026</v>
      </c>
      <c r="AC770" s="34" t="s">
        <v>8027</v>
      </c>
      <c r="AD770" s="21">
        <v>1</v>
      </c>
    </row>
    <row r="771" spans="1:30" x14ac:dyDescent="0.3">
      <c r="A771" s="18" t="str">
        <f t="shared" ref="A771:B771" si="801">IF(AND(ISNUMBER(SEARCH("Yes",C771)),ISNUMBER(SEARCH("Yes",E771)),ISNUMBER(SEARCH("Yes",G771)),ISNUMBER(SEARCH("Yes",I771))),"Yes","No")</f>
        <v>No</v>
      </c>
      <c r="B771" s="18" t="str">
        <f t="shared" si="801"/>
        <v>No</v>
      </c>
      <c r="C771" s="15" t="str">
        <f t="shared" si="790"/>
        <v>No</v>
      </c>
      <c r="D771" s="18" t="str">
        <f t="shared" si="791"/>
        <v>No</v>
      </c>
      <c r="E771" s="18" t="str">
        <f t="shared" si="792"/>
        <v>No</v>
      </c>
      <c r="F771" s="18" t="str">
        <f t="shared" si="793"/>
        <v>No</v>
      </c>
      <c r="G771" s="18" t="str">
        <f t="shared" si="794"/>
        <v>No</v>
      </c>
      <c r="H771" s="18" t="str">
        <f t="shared" si="795"/>
        <v>No</v>
      </c>
      <c r="I771" s="18" t="str">
        <f t="shared" si="796"/>
        <v>Yes</v>
      </c>
      <c r="J771" s="18" t="str">
        <f t="shared" si="797"/>
        <v>Yes</v>
      </c>
      <c r="K771" s="21">
        <v>769</v>
      </c>
      <c r="L771" s="5" t="s">
        <v>1727</v>
      </c>
      <c r="M771" s="5" t="s">
        <v>1728</v>
      </c>
      <c r="N771" s="5" t="s">
        <v>2307</v>
      </c>
      <c r="O771" s="5" t="s">
        <v>152</v>
      </c>
      <c r="P771" s="5" t="s">
        <v>8028</v>
      </c>
      <c r="Q771" s="34" t="s">
        <v>8029</v>
      </c>
      <c r="R771" s="21">
        <v>1</v>
      </c>
      <c r="S771" s="35"/>
      <c r="T771" s="35"/>
      <c r="U771" s="35"/>
      <c r="V771" s="35"/>
      <c r="W771" s="35"/>
      <c r="X771" s="35"/>
      <c r="Y771" s="35"/>
      <c r="Z771" s="35"/>
      <c r="AA771" s="5" t="s">
        <v>2310</v>
      </c>
      <c r="AB771" s="5" t="s">
        <v>8030</v>
      </c>
      <c r="AC771" s="34" t="s">
        <v>8031</v>
      </c>
      <c r="AD771" s="21">
        <v>1</v>
      </c>
    </row>
    <row r="772" spans="1:30" x14ac:dyDescent="0.3">
      <c r="A772" s="18" t="str">
        <f t="shared" ref="A772:B772" si="802">IF(AND(ISNUMBER(SEARCH("Yes",C772)),ISNUMBER(SEARCH("Yes",E772)),ISNUMBER(SEARCH("Yes",G772)),ISNUMBER(SEARCH("Yes",I772))),"Yes","No")</f>
        <v>No</v>
      </c>
      <c r="B772" s="18" t="str">
        <f t="shared" si="802"/>
        <v>No</v>
      </c>
      <c r="C772" s="15" t="str">
        <f t="shared" si="790"/>
        <v>No</v>
      </c>
      <c r="D772" s="18" t="str">
        <f t="shared" si="791"/>
        <v>No</v>
      </c>
      <c r="E772" s="18" t="str">
        <f t="shared" si="792"/>
        <v>No</v>
      </c>
      <c r="F772" s="18" t="str">
        <f t="shared" si="793"/>
        <v>No</v>
      </c>
      <c r="G772" s="18" t="str">
        <f t="shared" si="794"/>
        <v>No</v>
      </c>
      <c r="H772" s="18" t="str">
        <f t="shared" si="795"/>
        <v>No</v>
      </c>
      <c r="I772" s="18" t="str">
        <f t="shared" si="796"/>
        <v>Yes</v>
      </c>
      <c r="J772" s="18" t="str">
        <f t="shared" si="797"/>
        <v>Yes</v>
      </c>
      <c r="K772" s="21">
        <v>770</v>
      </c>
      <c r="L772" s="36" t="s">
        <v>5074</v>
      </c>
      <c r="M772" s="5" t="s">
        <v>1730</v>
      </c>
      <c r="N772" s="5" t="s">
        <v>2307</v>
      </c>
      <c r="O772" s="5" t="s">
        <v>152</v>
      </c>
      <c r="P772" s="5" t="s">
        <v>2533</v>
      </c>
      <c r="Q772" s="34" t="s">
        <v>5075</v>
      </c>
      <c r="R772" s="21">
        <v>1</v>
      </c>
      <c r="S772" s="35"/>
      <c r="T772" s="35"/>
      <c r="U772" s="35"/>
      <c r="V772" s="35"/>
      <c r="W772" s="35"/>
      <c r="X772" s="35"/>
      <c r="Y772" s="35"/>
      <c r="Z772" s="35"/>
      <c r="AA772" s="5" t="s">
        <v>24</v>
      </c>
      <c r="AB772" s="5" t="s">
        <v>7159</v>
      </c>
      <c r="AC772" s="34" t="s">
        <v>3879</v>
      </c>
      <c r="AD772" s="21">
        <v>1</v>
      </c>
    </row>
    <row r="773" spans="1:30" x14ac:dyDescent="0.3">
      <c r="A773" s="18" t="str">
        <f t="shared" ref="A773:B773" si="803">IF(AND(ISNUMBER(SEARCH("Yes",C773)),ISNUMBER(SEARCH("Yes",E773)),ISNUMBER(SEARCH("Yes",G773)),ISNUMBER(SEARCH("Yes",I773))),"Yes","No")</f>
        <v>No</v>
      </c>
      <c r="B773" s="18" t="str">
        <f t="shared" si="803"/>
        <v>No</v>
      </c>
      <c r="C773" s="15" t="str">
        <f t="shared" si="790"/>
        <v>No</v>
      </c>
      <c r="D773" s="18" t="str">
        <f t="shared" si="791"/>
        <v>No</v>
      </c>
      <c r="E773" s="18" t="str">
        <f t="shared" si="792"/>
        <v>No</v>
      </c>
      <c r="F773" s="18" t="str">
        <f t="shared" si="793"/>
        <v>No</v>
      </c>
      <c r="G773" s="18" t="str">
        <f t="shared" si="794"/>
        <v>No</v>
      </c>
      <c r="H773" s="18" t="str">
        <f t="shared" si="795"/>
        <v>No</v>
      </c>
      <c r="I773" s="18" t="str">
        <f t="shared" si="796"/>
        <v>Yes</v>
      </c>
      <c r="J773" s="18" t="str">
        <f t="shared" si="797"/>
        <v>Yes</v>
      </c>
      <c r="K773" s="21">
        <v>771</v>
      </c>
      <c r="L773" s="5" t="s">
        <v>1731</v>
      </c>
      <c r="M773" s="5" t="s">
        <v>1732</v>
      </c>
      <c r="N773" s="5" t="s">
        <v>2307</v>
      </c>
      <c r="O773" s="5" t="s">
        <v>152</v>
      </c>
      <c r="P773" s="5" t="s">
        <v>8032</v>
      </c>
      <c r="Q773" s="34" t="s">
        <v>8033</v>
      </c>
      <c r="R773" s="21">
        <v>1</v>
      </c>
      <c r="S773" s="35"/>
      <c r="T773" s="35"/>
      <c r="U773" s="35"/>
      <c r="V773" s="35"/>
      <c r="W773" s="35"/>
      <c r="X773" s="35"/>
      <c r="Y773" s="35"/>
      <c r="Z773" s="35"/>
      <c r="AA773" s="5" t="s">
        <v>2310</v>
      </c>
      <c r="AB773" s="5" t="s">
        <v>8034</v>
      </c>
      <c r="AC773" s="34" t="s">
        <v>8035</v>
      </c>
      <c r="AD773" s="21">
        <v>1</v>
      </c>
    </row>
    <row r="774" spans="1:30" x14ac:dyDescent="0.3">
      <c r="A774" s="18" t="str">
        <f t="shared" ref="A774:B774" si="804">IF(AND(ISNUMBER(SEARCH("Yes",C774)),ISNUMBER(SEARCH("Yes",E774)),ISNUMBER(SEARCH("Yes",G774)),ISNUMBER(SEARCH("Yes",I774))),"Yes","No")</f>
        <v>No</v>
      </c>
      <c r="B774" s="18" t="str">
        <f t="shared" si="804"/>
        <v>No</v>
      </c>
      <c r="C774" s="15" t="str">
        <f t="shared" si="790"/>
        <v>No</v>
      </c>
      <c r="D774" s="18" t="str">
        <f t="shared" si="791"/>
        <v>No</v>
      </c>
      <c r="E774" s="18" t="str">
        <f t="shared" si="792"/>
        <v>No</v>
      </c>
      <c r="F774" s="18" t="str">
        <f t="shared" si="793"/>
        <v>No</v>
      </c>
      <c r="G774" s="18" t="str">
        <f t="shared" si="794"/>
        <v>No</v>
      </c>
      <c r="H774" s="18" t="str">
        <f t="shared" si="795"/>
        <v>No</v>
      </c>
      <c r="I774" s="18" t="str">
        <f t="shared" si="796"/>
        <v>Yes</v>
      </c>
      <c r="J774" s="18" t="str">
        <f t="shared" si="797"/>
        <v>Yes</v>
      </c>
      <c r="K774" s="21">
        <v>772</v>
      </c>
      <c r="L774" s="5" t="s">
        <v>1733</v>
      </c>
      <c r="M774" s="5" t="s">
        <v>1734</v>
      </c>
      <c r="N774" s="5" t="s">
        <v>2307</v>
      </c>
      <c r="O774" s="5" t="s">
        <v>152</v>
      </c>
      <c r="P774" s="5" t="s">
        <v>2317</v>
      </c>
      <c r="Q774" s="34" t="s">
        <v>5082</v>
      </c>
      <c r="R774" s="21">
        <v>1</v>
      </c>
      <c r="S774" s="35"/>
      <c r="T774" s="35"/>
      <c r="U774" s="35"/>
      <c r="V774" s="35"/>
      <c r="W774" s="35"/>
      <c r="X774" s="35"/>
      <c r="Y774" s="35"/>
      <c r="Z774" s="35"/>
      <c r="AA774" s="5" t="s">
        <v>2310</v>
      </c>
      <c r="AB774" s="5" t="s">
        <v>5083</v>
      </c>
      <c r="AC774" s="34" t="s">
        <v>5084</v>
      </c>
      <c r="AD774" s="21">
        <v>1</v>
      </c>
    </row>
    <row r="775" spans="1:30" x14ac:dyDescent="0.3">
      <c r="A775" s="18" t="str">
        <f t="shared" ref="A775:B775" si="805">IF(AND(ISNUMBER(SEARCH("Yes",C775)),ISNUMBER(SEARCH("Yes",E775)),ISNUMBER(SEARCH("Yes",G775)),ISNUMBER(SEARCH("Yes",I775))),"Yes","No")</f>
        <v>No</v>
      </c>
      <c r="B775" s="18" t="str">
        <f t="shared" si="805"/>
        <v>No</v>
      </c>
      <c r="C775" s="15" t="str">
        <f t="shared" si="790"/>
        <v>No</v>
      </c>
      <c r="D775" s="18" t="str">
        <f t="shared" si="791"/>
        <v>No</v>
      </c>
      <c r="E775" s="18" t="str">
        <f t="shared" si="792"/>
        <v>No</v>
      </c>
      <c r="F775" s="18" t="str">
        <f t="shared" si="793"/>
        <v>No</v>
      </c>
      <c r="G775" s="18" t="str">
        <f t="shared" si="794"/>
        <v>No</v>
      </c>
      <c r="H775" s="18" t="str">
        <f t="shared" si="795"/>
        <v>No</v>
      </c>
      <c r="I775" s="18" t="str">
        <f t="shared" si="796"/>
        <v>Yes</v>
      </c>
      <c r="J775" s="18" t="str">
        <f t="shared" si="797"/>
        <v>Yes</v>
      </c>
      <c r="K775" s="21">
        <v>773</v>
      </c>
      <c r="L775" s="5" t="s">
        <v>1735</v>
      </c>
      <c r="M775" s="5" t="s">
        <v>1736</v>
      </c>
      <c r="N775" s="5" t="s">
        <v>2307</v>
      </c>
      <c r="O775" s="5" t="s">
        <v>152</v>
      </c>
      <c r="P775" s="5" t="s">
        <v>2667</v>
      </c>
      <c r="Q775" s="34" t="s">
        <v>8036</v>
      </c>
      <c r="R775" s="21">
        <v>1</v>
      </c>
      <c r="S775" s="35"/>
      <c r="T775" s="35"/>
      <c r="U775" s="35"/>
      <c r="V775" s="35"/>
      <c r="W775" s="35"/>
      <c r="X775" s="35"/>
      <c r="Y775" s="35"/>
      <c r="Z775" s="35"/>
      <c r="AA775" s="5" t="s">
        <v>24</v>
      </c>
      <c r="AB775" s="5" t="s">
        <v>8037</v>
      </c>
      <c r="AC775" s="34" t="s">
        <v>8038</v>
      </c>
      <c r="AD775" s="21">
        <v>1</v>
      </c>
    </row>
    <row r="776" spans="1:30" x14ac:dyDescent="0.3">
      <c r="A776" s="18" t="str">
        <f t="shared" ref="A776:B776" si="806">IF(AND(ISNUMBER(SEARCH("Yes",C776)),ISNUMBER(SEARCH("Yes",E776)),ISNUMBER(SEARCH("Yes",G776)),ISNUMBER(SEARCH("Yes",I776))),"Yes","No")</f>
        <v>No</v>
      </c>
      <c r="B776" s="18" t="str">
        <f t="shared" si="806"/>
        <v>No</v>
      </c>
      <c r="C776" s="15" t="str">
        <f t="shared" si="790"/>
        <v>No</v>
      </c>
      <c r="D776" s="18" t="str">
        <f t="shared" si="791"/>
        <v>No</v>
      </c>
      <c r="E776" s="18" t="str">
        <f t="shared" si="792"/>
        <v>No</v>
      </c>
      <c r="F776" s="18" t="str">
        <f t="shared" si="793"/>
        <v>No</v>
      </c>
      <c r="G776" s="18" t="str">
        <f t="shared" si="794"/>
        <v>No</v>
      </c>
      <c r="H776" s="18" t="str">
        <f t="shared" si="795"/>
        <v>No</v>
      </c>
      <c r="I776" s="18" t="str">
        <f t="shared" si="796"/>
        <v>Yes</v>
      </c>
      <c r="J776" s="18" t="str">
        <f t="shared" si="797"/>
        <v>Yes</v>
      </c>
      <c r="K776" s="21">
        <v>774</v>
      </c>
      <c r="L776" s="5" t="s">
        <v>1737</v>
      </c>
      <c r="M776" s="5" t="s">
        <v>1738</v>
      </c>
      <c r="N776" s="5" t="s">
        <v>2307</v>
      </c>
      <c r="O776" s="5" t="s">
        <v>152</v>
      </c>
      <c r="P776" s="5" t="s">
        <v>8039</v>
      </c>
      <c r="Q776" s="34" t="s">
        <v>5088</v>
      </c>
      <c r="R776" s="21">
        <v>1</v>
      </c>
      <c r="S776" s="35"/>
      <c r="T776" s="35"/>
      <c r="U776" s="35"/>
      <c r="V776" s="35"/>
      <c r="W776" s="35"/>
      <c r="X776" s="35"/>
      <c r="Y776" s="35"/>
      <c r="Z776" s="35"/>
      <c r="AA776" s="5" t="s">
        <v>2310</v>
      </c>
      <c r="AB776" s="5" t="s">
        <v>2422</v>
      </c>
      <c r="AC776" s="34" t="s">
        <v>2471</v>
      </c>
      <c r="AD776" s="21">
        <v>1</v>
      </c>
    </row>
    <row r="777" spans="1:30" x14ac:dyDescent="0.3">
      <c r="A777" s="18" t="str">
        <f t="shared" ref="A777:B777" si="807">IF(AND(ISNUMBER(SEARCH("Yes",C777)),ISNUMBER(SEARCH("Yes",E777)),ISNUMBER(SEARCH("Yes",G777)),ISNUMBER(SEARCH("Yes",I777))),"Yes","No")</f>
        <v>No</v>
      </c>
      <c r="B777" s="18" t="str">
        <f t="shared" si="807"/>
        <v>No</v>
      </c>
      <c r="C777" s="15" t="str">
        <f t="shared" si="790"/>
        <v>No</v>
      </c>
      <c r="D777" s="18" t="str">
        <f t="shared" si="791"/>
        <v>No</v>
      </c>
      <c r="E777" s="18" t="str">
        <f t="shared" si="792"/>
        <v>No</v>
      </c>
      <c r="F777" s="18" t="str">
        <f t="shared" si="793"/>
        <v>No</v>
      </c>
      <c r="G777" s="18" t="str">
        <f t="shared" si="794"/>
        <v>No</v>
      </c>
      <c r="H777" s="18" t="str">
        <f t="shared" si="795"/>
        <v>No</v>
      </c>
      <c r="I777" s="18" t="str">
        <f t="shared" si="796"/>
        <v>Yes</v>
      </c>
      <c r="J777" s="18" t="str">
        <f t="shared" si="797"/>
        <v>Yes</v>
      </c>
      <c r="K777" s="21">
        <v>775</v>
      </c>
      <c r="L777" s="5" t="s">
        <v>1739</v>
      </c>
      <c r="M777" s="5" t="s">
        <v>1740</v>
      </c>
      <c r="N777" s="5" t="s">
        <v>2307</v>
      </c>
      <c r="O777" s="5" t="s">
        <v>152</v>
      </c>
      <c r="P777" s="5" t="s">
        <v>2446</v>
      </c>
      <c r="Q777" s="34" t="s">
        <v>2447</v>
      </c>
      <c r="R777" s="21">
        <v>1</v>
      </c>
      <c r="S777" s="35"/>
      <c r="T777" s="35"/>
      <c r="U777" s="35"/>
      <c r="V777" s="35"/>
      <c r="W777" s="35"/>
      <c r="X777" s="35"/>
      <c r="Y777" s="35"/>
      <c r="Z777" s="35"/>
      <c r="AA777" s="5" t="s">
        <v>2310</v>
      </c>
      <c r="AB777" s="5" t="s">
        <v>8040</v>
      </c>
      <c r="AC777" s="34" t="s">
        <v>8041</v>
      </c>
      <c r="AD777" s="21">
        <v>1</v>
      </c>
    </row>
    <row r="778" spans="1:30" x14ac:dyDescent="0.3">
      <c r="A778" s="18" t="str">
        <f t="shared" ref="A778:B778" si="808">IF(AND(ISNUMBER(SEARCH("Yes",C778)),ISNUMBER(SEARCH("Yes",E778)),ISNUMBER(SEARCH("Yes",G778)),ISNUMBER(SEARCH("Yes",I778))),"Yes","No")</f>
        <v>No</v>
      </c>
      <c r="B778" s="18" t="str">
        <f t="shared" si="808"/>
        <v>No</v>
      </c>
      <c r="C778" s="15" t="str">
        <f t="shared" si="790"/>
        <v>No</v>
      </c>
      <c r="D778" s="18" t="str">
        <f t="shared" si="791"/>
        <v>No</v>
      </c>
      <c r="E778" s="18" t="str">
        <f t="shared" si="792"/>
        <v>No</v>
      </c>
      <c r="F778" s="18" t="str">
        <f t="shared" si="793"/>
        <v>No</v>
      </c>
      <c r="G778" s="18" t="str">
        <f t="shared" si="794"/>
        <v>No</v>
      </c>
      <c r="H778" s="18" t="str">
        <f t="shared" si="795"/>
        <v>No</v>
      </c>
      <c r="I778" s="18" t="str">
        <f t="shared" si="796"/>
        <v>Yes</v>
      </c>
      <c r="J778" s="18" t="str">
        <f t="shared" si="797"/>
        <v>Yes</v>
      </c>
      <c r="K778" s="21">
        <v>776</v>
      </c>
      <c r="L778" s="5" t="s">
        <v>1741</v>
      </c>
      <c r="M778" s="5" t="s">
        <v>1742</v>
      </c>
      <c r="N778" s="5" t="s">
        <v>2307</v>
      </c>
      <c r="O778" s="5" t="s">
        <v>152</v>
      </c>
      <c r="P778" s="5" t="s">
        <v>2449</v>
      </c>
      <c r="Q778" s="34" t="s">
        <v>5091</v>
      </c>
      <c r="R778" s="21">
        <v>1</v>
      </c>
      <c r="S778" s="35"/>
      <c r="T778" s="35"/>
      <c r="U778" s="35"/>
      <c r="V778" s="35"/>
      <c r="W778" s="35"/>
      <c r="X778" s="35"/>
      <c r="Y778" s="35"/>
      <c r="Z778" s="35"/>
      <c r="AA778" s="5" t="s">
        <v>24</v>
      </c>
      <c r="AB778" s="5" t="s">
        <v>8042</v>
      </c>
      <c r="AC778" s="34" t="s">
        <v>8043</v>
      </c>
      <c r="AD778" s="21">
        <v>1</v>
      </c>
    </row>
    <row r="779" spans="1:30" x14ac:dyDescent="0.3">
      <c r="A779" s="18" t="str">
        <f t="shared" ref="A779:B779" si="809">IF(AND(ISNUMBER(SEARCH("Yes",C779)),ISNUMBER(SEARCH("Yes",E779)),ISNUMBER(SEARCH("Yes",G779)),ISNUMBER(SEARCH("Yes",I779))),"Yes","No")</f>
        <v>Yes</v>
      </c>
      <c r="B779" s="18" t="str">
        <f t="shared" si="809"/>
        <v>Yes</v>
      </c>
      <c r="C779" s="15" t="str">
        <f t="shared" si="790"/>
        <v>Yes</v>
      </c>
      <c r="D779" s="18" t="str">
        <f t="shared" si="791"/>
        <v>Yes</v>
      </c>
      <c r="E779" s="18" t="str">
        <f t="shared" si="792"/>
        <v>Yes</v>
      </c>
      <c r="F779" s="18" t="str">
        <f t="shared" si="793"/>
        <v>Yes</v>
      </c>
      <c r="G779" s="18" t="str">
        <f t="shared" si="794"/>
        <v>Yes</v>
      </c>
      <c r="H779" s="18" t="str">
        <f t="shared" si="795"/>
        <v>Yes</v>
      </c>
      <c r="I779" s="18" t="str">
        <f t="shared" si="796"/>
        <v>Yes</v>
      </c>
      <c r="J779" s="18" t="str">
        <f t="shared" si="797"/>
        <v>Yes</v>
      </c>
      <c r="K779" s="21">
        <v>777</v>
      </c>
      <c r="L779" s="5" t="s">
        <v>192</v>
      </c>
      <c r="M779" s="5" t="s">
        <v>193</v>
      </c>
      <c r="N779" s="5" t="s">
        <v>2307</v>
      </c>
      <c r="O779" s="5" t="s">
        <v>24</v>
      </c>
      <c r="P779" s="5" t="s">
        <v>8044</v>
      </c>
      <c r="Q779" s="34" t="s">
        <v>8045</v>
      </c>
      <c r="R779" s="21">
        <v>1</v>
      </c>
      <c r="S779" s="5" t="s">
        <v>24</v>
      </c>
      <c r="T779" s="5" t="s">
        <v>8046</v>
      </c>
      <c r="U779" s="34" t="s">
        <v>8047</v>
      </c>
      <c r="V779" s="21">
        <v>1</v>
      </c>
      <c r="W779" s="5" t="s">
        <v>24</v>
      </c>
      <c r="X779" s="5" t="s">
        <v>8048</v>
      </c>
      <c r="Y779" s="34" t="s">
        <v>8049</v>
      </c>
      <c r="Z779" s="21">
        <v>1</v>
      </c>
      <c r="AA779" s="5" t="s">
        <v>2310</v>
      </c>
      <c r="AB779" s="5" t="s">
        <v>2669</v>
      </c>
      <c r="AC779" s="34" t="s">
        <v>2734</v>
      </c>
      <c r="AD779" s="21">
        <v>1</v>
      </c>
    </row>
    <row r="780" spans="1:30" x14ac:dyDescent="0.3">
      <c r="A780" s="18" t="str">
        <f t="shared" ref="A780:B780" si="810">IF(AND(ISNUMBER(SEARCH("Yes",C780)),ISNUMBER(SEARCH("Yes",E780)),ISNUMBER(SEARCH("Yes",G780)),ISNUMBER(SEARCH("Yes",I780))),"Yes","No")</f>
        <v>No</v>
      </c>
      <c r="B780" s="18" t="str">
        <f t="shared" si="810"/>
        <v>No</v>
      </c>
      <c r="C780" s="15" t="str">
        <f t="shared" si="790"/>
        <v>No</v>
      </c>
      <c r="D780" s="18" t="str">
        <f t="shared" si="791"/>
        <v>No</v>
      </c>
      <c r="E780" s="18" t="str">
        <f t="shared" si="792"/>
        <v>No</v>
      </c>
      <c r="F780" s="18" t="str">
        <f t="shared" si="793"/>
        <v>No</v>
      </c>
      <c r="G780" s="18" t="str">
        <f t="shared" si="794"/>
        <v>No</v>
      </c>
      <c r="H780" s="18" t="str">
        <f t="shared" si="795"/>
        <v>No</v>
      </c>
      <c r="I780" s="18" t="str">
        <f t="shared" si="796"/>
        <v>Yes</v>
      </c>
      <c r="J780" s="18" t="str">
        <f t="shared" si="797"/>
        <v>Yes</v>
      </c>
      <c r="K780" s="21">
        <v>778</v>
      </c>
      <c r="L780" s="5" t="s">
        <v>1743</v>
      </c>
      <c r="M780" s="5" t="s">
        <v>1744</v>
      </c>
      <c r="N780" s="5" t="s">
        <v>2307</v>
      </c>
      <c r="O780" s="5" t="s">
        <v>152</v>
      </c>
      <c r="P780" s="5" t="s">
        <v>8050</v>
      </c>
      <c r="Q780" s="34" t="s">
        <v>8051</v>
      </c>
      <c r="R780" s="21">
        <v>1</v>
      </c>
      <c r="S780" s="35"/>
      <c r="T780" s="35"/>
      <c r="U780" s="35"/>
      <c r="V780" s="35"/>
      <c r="W780" s="35"/>
      <c r="X780" s="35"/>
      <c r="Y780" s="35"/>
      <c r="Z780" s="35"/>
      <c r="AA780" s="5" t="s">
        <v>2310</v>
      </c>
      <c r="AB780" s="5" t="s">
        <v>8052</v>
      </c>
      <c r="AC780" s="34" t="s">
        <v>8053</v>
      </c>
      <c r="AD780" s="21">
        <v>1</v>
      </c>
    </row>
    <row r="781" spans="1:30" x14ac:dyDescent="0.3">
      <c r="A781" s="18" t="str">
        <f t="shared" ref="A781:B781" si="811">IF(AND(ISNUMBER(SEARCH("Yes",C781)),ISNUMBER(SEARCH("Yes",E781)),ISNUMBER(SEARCH("Yes",G781)),ISNUMBER(SEARCH("Yes",I781))),"Yes","No")</f>
        <v>No</v>
      </c>
      <c r="B781" s="18" t="str">
        <f t="shared" si="811"/>
        <v>No</v>
      </c>
      <c r="C781" s="15" t="str">
        <f t="shared" si="790"/>
        <v>Yes</v>
      </c>
      <c r="D781" s="18" t="str">
        <f t="shared" si="791"/>
        <v>Yes</v>
      </c>
      <c r="E781" s="18" t="str">
        <f t="shared" si="792"/>
        <v>No</v>
      </c>
      <c r="F781" s="18" t="str">
        <f t="shared" si="793"/>
        <v>Yes</v>
      </c>
      <c r="G781" s="18" t="str">
        <f t="shared" si="794"/>
        <v>No</v>
      </c>
      <c r="H781" s="18" t="str">
        <f t="shared" si="795"/>
        <v>No</v>
      </c>
      <c r="I781" s="18" t="str">
        <f t="shared" si="796"/>
        <v>Yes</v>
      </c>
      <c r="J781" s="18" t="str">
        <f t="shared" si="797"/>
        <v>Yes</v>
      </c>
      <c r="K781" s="21">
        <v>779</v>
      </c>
      <c r="L781" s="5" t="s">
        <v>1745</v>
      </c>
      <c r="M781" s="5" t="s">
        <v>1746</v>
      </c>
      <c r="N781" s="5" t="s">
        <v>2307</v>
      </c>
      <c r="O781" s="5" t="s">
        <v>24</v>
      </c>
      <c r="P781" s="5" t="s">
        <v>8054</v>
      </c>
      <c r="Q781" s="34" t="s">
        <v>8055</v>
      </c>
      <c r="R781" s="21">
        <v>1</v>
      </c>
      <c r="S781" s="5" t="s">
        <v>152</v>
      </c>
      <c r="T781" s="5" t="s">
        <v>5105</v>
      </c>
      <c r="U781" s="34" t="s">
        <v>5106</v>
      </c>
      <c r="V781" s="21">
        <v>1</v>
      </c>
      <c r="W781" s="35"/>
      <c r="X781" s="35"/>
      <c r="Y781" s="35"/>
      <c r="Z781" s="35"/>
      <c r="AA781" s="5" t="s">
        <v>2310</v>
      </c>
      <c r="AB781" s="5" t="s">
        <v>2997</v>
      </c>
      <c r="AC781" s="34" t="s">
        <v>8056</v>
      </c>
      <c r="AD781" s="21">
        <v>1</v>
      </c>
    </row>
    <row r="782" spans="1:30" x14ac:dyDescent="0.3">
      <c r="A782" s="18" t="str">
        <f t="shared" ref="A782:B782" si="812">IF(AND(ISNUMBER(SEARCH("Yes",C782)),ISNUMBER(SEARCH("Yes",E782)),ISNUMBER(SEARCH("Yes",G782)),ISNUMBER(SEARCH("Yes",I782))),"Yes","No")</f>
        <v>No</v>
      </c>
      <c r="B782" s="18" t="str">
        <f t="shared" si="812"/>
        <v>No</v>
      </c>
      <c r="C782" s="15" t="str">
        <f t="shared" si="790"/>
        <v>No</v>
      </c>
      <c r="D782" s="18" t="str">
        <f t="shared" si="791"/>
        <v>No</v>
      </c>
      <c r="E782" s="18" t="str">
        <f t="shared" si="792"/>
        <v>No</v>
      </c>
      <c r="F782" s="18" t="str">
        <f t="shared" si="793"/>
        <v>No</v>
      </c>
      <c r="G782" s="18" t="str">
        <f t="shared" si="794"/>
        <v>No</v>
      </c>
      <c r="H782" s="18" t="str">
        <f t="shared" si="795"/>
        <v>No</v>
      </c>
      <c r="I782" s="18" t="str">
        <f t="shared" si="796"/>
        <v>Yes</v>
      </c>
      <c r="J782" s="18" t="str">
        <f t="shared" si="797"/>
        <v>No</v>
      </c>
      <c r="K782" s="21">
        <v>780</v>
      </c>
      <c r="L782" s="5" t="s">
        <v>1747</v>
      </c>
      <c r="M782" s="5" t="s">
        <v>1748</v>
      </c>
      <c r="N782" s="5" t="s">
        <v>2307</v>
      </c>
      <c r="O782" s="5" t="s">
        <v>152</v>
      </c>
      <c r="P782" s="5" t="s">
        <v>2545</v>
      </c>
      <c r="Q782" s="34" t="s">
        <v>8057</v>
      </c>
      <c r="R782" s="21">
        <v>1</v>
      </c>
      <c r="S782" s="35"/>
      <c r="T782" s="35"/>
      <c r="U782" s="35"/>
      <c r="V782" s="35"/>
      <c r="W782" s="35"/>
      <c r="X782" s="35"/>
      <c r="Y782" s="35"/>
      <c r="Z782" s="35"/>
      <c r="AA782" s="5" t="s">
        <v>152</v>
      </c>
      <c r="AB782" s="5" t="s">
        <v>4850</v>
      </c>
      <c r="AC782" s="34" t="s">
        <v>3241</v>
      </c>
      <c r="AD782" s="21">
        <v>1</v>
      </c>
    </row>
    <row r="783" spans="1:30" x14ac:dyDescent="0.3">
      <c r="A783" s="18" t="str">
        <f t="shared" ref="A783:B783" si="813">IF(AND(ISNUMBER(SEARCH("Yes",C783)),ISNUMBER(SEARCH("Yes",E783)),ISNUMBER(SEARCH("Yes",G783)),ISNUMBER(SEARCH("Yes",I783))),"Yes","No")</f>
        <v>No</v>
      </c>
      <c r="B783" s="18" t="str">
        <f t="shared" si="813"/>
        <v>No</v>
      </c>
      <c r="C783" s="15" t="str">
        <f t="shared" si="790"/>
        <v>No</v>
      </c>
      <c r="D783" s="18" t="str">
        <f t="shared" si="791"/>
        <v>No</v>
      </c>
      <c r="E783" s="18" t="str">
        <f t="shared" si="792"/>
        <v>No</v>
      </c>
      <c r="F783" s="18" t="str">
        <f t="shared" si="793"/>
        <v>No</v>
      </c>
      <c r="G783" s="18" t="str">
        <f t="shared" si="794"/>
        <v>No</v>
      </c>
      <c r="H783" s="18" t="str">
        <f t="shared" si="795"/>
        <v>No</v>
      </c>
      <c r="I783" s="18" t="str">
        <f t="shared" si="796"/>
        <v>Yes</v>
      </c>
      <c r="J783" s="18" t="str">
        <f t="shared" si="797"/>
        <v>Yes</v>
      </c>
      <c r="K783" s="21">
        <v>781</v>
      </c>
      <c r="L783" s="5" t="s">
        <v>1749</v>
      </c>
      <c r="M783" s="5" t="s">
        <v>1750</v>
      </c>
      <c r="N783" s="5" t="s">
        <v>2307</v>
      </c>
      <c r="O783" s="5" t="s">
        <v>152</v>
      </c>
      <c r="P783" s="5" t="s">
        <v>3699</v>
      </c>
      <c r="Q783" s="34" t="s">
        <v>8058</v>
      </c>
      <c r="R783" s="21">
        <v>1</v>
      </c>
      <c r="S783" s="35"/>
      <c r="T783" s="35"/>
      <c r="U783" s="35"/>
      <c r="V783" s="35"/>
      <c r="W783" s="35"/>
      <c r="X783" s="35"/>
      <c r="Y783" s="35"/>
      <c r="Z783" s="35"/>
      <c r="AA783" s="5" t="s">
        <v>24</v>
      </c>
      <c r="AB783" s="5" t="s">
        <v>3197</v>
      </c>
      <c r="AC783" s="34" t="s">
        <v>8059</v>
      </c>
      <c r="AD783" s="21">
        <v>1</v>
      </c>
    </row>
    <row r="784" spans="1:30" x14ac:dyDescent="0.3">
      <c r="A784" s="18" t="str">
        <f t="shared" ref="A784:B784" si="814">IF(AND(ISNUMBER(SEARCH("Yes",C784)),ISNUMBER(SEARCH("Yes",E784)),ISNUMBER(SEARCH("Yes",G784)),ISNUMBER(SEARCH("Yes",I784))),"Yes","No")</f>
        <v>Yes</v>
      </c>
      <c r="B784" s="18" t="str">
        <f t="shared" si="814"/>
        <v>Yes</v>
      </c>
      <c r="C784" s="15" t="str">
        <f t="shared" si="790"/>
        <v>Yes</v>
      </c>
      <c r="D784" s="18" t="str">
        <f t="shared" si="791"/>
        <v>Yes</v>
      </c>
      <c r="E784" s="18" t="str">
        <f t="shared" si="792"/>
        <v>Yes</v>
      </c>
      <c r="F784" s="18" t="str">
        <f t="shared" si="793"/>
        <v>Yes</v>
      </c>
      <c r="G784" s="18" t="str">
        <f t="shared" si="794"/>
        <v>Yes</v>
      </c>
      <c r="H784" s="18" t="str">
        <f t="shared" si="795"/>
        <v>Yes</v>
      </c>
      <c r="I784" s="18" t="str">
        <f t="shared" si="796"/>
        <v>Yes</v>
      </c>
      <c r="J784" s="18" t="str">
        <f t="shared" si="797"/>
        <v>Yes</v>
      </c>
      <c r="K784" s="21">
        <v>782</v>
      </c>
      <c r="L784" s="5" t="s">
        <v>179</v>
      </c>
      <c r="M784" s="5" t="s">
        <v>180</v>
      </c>
      <c r="N784" s="5" t="s">
        <v>2307</v>
      </c>
      <c r="O784" s="5" t="s">
        <v>24</v>
      </c>
      <c r="P784" s="5" t="s">
        <v>5111</v>
      </c>
      <c r="Q784" s="34" t="s">
        <v>5112</v>
      </c>
      <c r="R784" s="21">
        <v>1</v>
      </c>
      <c r="S784" s="5" t="s">
        <v>24</v>
      </c>
      <c r="T784" s="5" t="s">
        <v>8060</v>
      </c>
      <c r="U784" s="34" t="s">
        <v>8061</v>
      </c>
      <c r="V784" s="21">
        <v>1</v>
      </c>
      <c r="W784" s="5" t="s">
        <v>24</v>
      </c>
      <c r="X784" s="5" t="s">
        <v>8062</v>
      </c>
      <c r="Y784" s="34" t="s">
        <v>8063</v>
      </c>
      <c r="Z784" s="21">
        <v>1</v>
      </c>
      <c r="AA784" s="5" t="s">
        <v>2310</v>
      </c>
      <c r="AB784" s="5" t="s">
        <v>2422</v>
      </c>
      <c r="AC784" s="34" t="s">
        <v>2723</v>
      </c>
      <c r="AD784" s="21">
        <v>1</v>
      </c>
    </row>
    <row r="785" spans="1:30" x14ac:dyDescent="0.3">
      <c r="A785" s="18" t="str">
        <f t="shared" ref="A785:B785" si="815">IF(AND(ISNUMBER(SEARCH("Yes",C785)),ISNUMBER(SEARCH("Yes",E785)),ISNUMBER(SEARCH("Yes",G785)),ISNUMBER(SEARCH("Yes",I785))),"Yes","No")</f>
        <v>No</v>
      </c>
      <c r="B785" s="18" t="str">
        <f t="shared" si="815"/>
        <v>No</v>
      </c>
      <c r="C785" s="15" t="str">
        <f t="shared" si="790"/>
        <v>No</v>
      </c>
      <c r="D785" s="18" t="str">
        <f t="shared" si="791"/>
        <v>No</v>
      </c>
      <c r="E785" s="18" t="str">
        <f t="shared" si="792"/>
        <v>No</v>
      </c>
      <c r="F785" s="18" t="str">
        <f t="shared" si="793"/>
        <v>No</v>
      </c>
      <c r="G785" s="18" t="str">
        <f t="shared" si="794"/>
        <v>No</v>
      </c>
      <c r="H785" s="18" t="str">
        <f t="shared" si="795"/>
        <v>No</v>
      </c>
      <c r="I785" s="18" t="str">
        <f t="shared" si="796"/>
        <v>Yes</v>
      </c>
      <c r="J785" s="18" t="str">
        <f t="shared" si="797"/>
        <v>Yes</v>
      </c>
      <c r="K785" s="21">
        <v>783</v>
      </c>
      <c r="L785" s="5" t="s">
        <v>1751</v>
      </c>
      <c r="M785" s="5" t="s">
        <v>1752</v>
      </c>
      <c r="N785" s="5" t="s">
        <v>2307</v>
      </c>
      <c r="O785" s="5" t="s">
        <v>152</v>
      </c>
      <c r="P785" s="5" t="s">
        <v>2533</v>
      </c>
      <c r="Q785" s="34" t="s">
        <v>8064</v>
      </c>
      <c r="R785" s="21">
        <v>1</v>
      </c>
      <c r="S785" s="35"/>
      <c r="T785" s="35"/>
      <c r="U785" s="35"/>
      <c r="V785" s="35"/>
      <c r="W785" s="35"/>
      <c r="X785" s="35"/>
      <c r="Y785" s="35"/>
      <c r="Z785" s="35"/>
      <c r="AA785" s="5" t="s">
        <v>24</v>
      </c>
      <c r="AB785" s="5" t="s">
        <v>8065</v>
      </c>
      <c r="AC785" s="34" t="s">
        <v>8066</v>
      </c>
      <c r="AD785" s="21">
        <v>1</v>
      </c>
    </row>
    <row r="786" spans="1:30" x14ac:dyDescent="0.3">
      <c r="A786" s="18" t="str">
        <f t="shared" ref="A786:B786" si="816">IF(AND(ISNUMBER(SEARCH("Yes",C786)),ISNUMBER(SEARCH("Yes",E786)),ISNUMBER(SEARCH("Yes",G786)),ISNUMBER(SEARCH("Yes",I786))),"Yes","No")</f>
        <v>No</v>
      </c>
      <c r="B786" s="18" t="str">
        <f t="shared" si="816"/>
        <v>No</v>
      </c>
      <c r="C786" s="15" t="str">
        <f t="shared" si="790"/>
        <v>No</v>
      </c>
      <c r="D786" s="18" t="str">
        <f t="shared" si="791"/>
        <v>No</v>
      </c>
      <c r="E786" s="18" t="str">
        <f t="shared" si="792"/>
        <v>No</v>
      </c>
      <c r="F786" s="18" t="str">
        <f t="shared" si="793"/>
        <v>No</v>
      </c>
      <c r="G786" s="18" t="str">
        <f t="shared" si="794"/>
        <v>No</v>
      </c>
      <c r="H786" s="18" t="str">
        <f t="shared" si="795"/>
        <v>No</v>
      </c>
      <c r="I786" s="18" t="str">
        <f t="shared" si="796"/>
        <v>Yes</v>
      </c>
      <c r="J786" s="18" t="str">
        <f t="shared" si="797"/>
        <v>Yes</v>
      </c>
      <c r="K786" s="21">
        <v>784</v>
      </c>
      <c r="L786" s="5" t="s">
        <v>1753</v>
      </c>
      <c r="M786" s="5" t="s">
        <v>1754</v>
      </c>
      <c r="N786" s="5" t="s">
        <v>2307</v>
      </c>
      <c r="O786" s="5" t="s">
        <v>152</v>
      </c>
      <c r="P786" s="5" t="s">
        <v>8067</v>
      </c>
      <c r="Q786" s="34" t="s">
        <v>8068</v>
      </c>
      <c r="R786" s="21">
        <v>1</v>
      </c>
      <c r="S786" s="35"/>
      <c r="T786" s="35"/>
      <c r="U786" s="35"/>
      <c r="V786" s="35"/>
      <c r="W786" s="35"/>
      <c r="X786" s="35"/>
      <c r="Y786" s="35"/>
      <c r="Z786" s="35"/>
      <c r="AA786" s="5" t="s">
        <v>2310</v>
      </c>
      <c r="AB786" s="5" t="s">
        <v>8069</v>
      </c>
      <c r="AC786" s="34" t="s">
        <v>8070</v>
      </c>
      <c r="AD786" s="21">
        <v>1</v>
      </c>
    </row>
    <row r="787" spans="1:30" x14ac:dyDescent="0.3">
      <c r="A787" s="18" t="str">
        <f t="shared" ref="A787:B787" si="817">IF(AND(ISNUMBER(SEARCH("Yes",C787)),ISNUMBER(SEARCH("Yes",E787)),ISNUMBER(SEARCH("Yes",G787)),ISNUMBER(SEARCH("Yes",I787))),"Yes","No")</f>
        <v>No</v>
      </c>
      <c r="B787" s="18" t="str">
        <f t="shared" si="817"/>
        <v>No</v>
      </c>
      <c r="C787" s="15" t="str">
        <f t="shared" si="790"/>
        <v>No</v>
      </c>
      <c r="D787" s="18" t="str">
        <f t="shared" si="791"/>
        <v>No</v>
      </c>
      <c r="E787" s="18" t="str">
        <f t="shared" si="792"/>
        <v>No</v>
      </c>
      <c r="F787" s="18" t="str">
        <f t="shared" si="793"/>
        <v>No</v>
      </c>
      <c r="G787" s="18" t="str">
        <f t="shared" si="794"/>
        <v>No</v>
      </c>
      <c r="H787" s="18" t="str">
        <f t="shared" si="795"/>
        <v>No</v>
      </c>
      <c r="I787" s="18" t="str">
        <f t="shared" si="796"/>
        <v>Yes</v>
      </c>
      <c r="J787" s="18" t="str">
        <f t="shared" si="797"/>
        <v>Yes</v>
      </c>
      <c r="K787" s="21">
        <v>785</v>
      </c>
      <c r="L787" s="5" t="s">
        <v>1755</v>
      </c>
      <c r="M787" s="5" t="s">
        <v>1756</v>
      </c>
      <c r="N787" s="5" t="s">
        <v>2307</v>
      </c>
      <c r="O787" s="5" t="s">
        <v>152</v>
      </c>
      <c r="P787" s="5" t="s">
        <v>2392</v>
      </c>
      <c r="Q787" s="34" t="s">
        <v>8071</v>
      </c>
      <c r="R787" s="21">
        <v>1</v>
      </c>
      <c r="S787" s="35"/>
      <c r="T787" s="35"/>
      <c r="U787" s="35"/>
      <c r="V787" s="35"/>
      <c r="W787" s="35"/>
      <c r="X787" s="35"/>
      <c r="Y787" s="35"/>
      <c r="Z787" s="35"/>
      <c r="AA787" s="5" t="s">
        <v>2310</v>
      </c>
      <c r="AB787" s="5" t="s">
        <v>8072</v>
      </c>
      <c r="AC787" s="34" t="s">
        <v>8073</v>
      </c>
      <c r="AD787" s="21">
        <v>1</v>
      </c>
    </row>
    <row r="788" spans="1:30" x14ac:dyDescent="0.3">
      <c r="A788" s="18" t="str">
        <f t="shared" ref="A788:B788" si="818">IF(AND(ISNUMBER(SEARCH("Yes",C788)),ISNUMBER(SEARCH("Yes",E788)),ISNUMBER(SEARCH("Yes",G788)),ISNUMBER(SEARCH("Yes",I788))),"Yes","No")</f>
        <v>No</v>
      </c>
      <c r="B788" s="18" t="str">
        <f t="shared" si="818"/>
        <v>No</v>
      </c>
      <c r="C788" s="15" t="str">
        <f t="shared" si="790"/>
        <v>No</v>
      </c>
      <c r="D788" s="18" t="str">
        <f t="shared" si="791"/>
        <v>No</v>
      </c>
      <c r="E788" s="18" t="str">
        <f t="shared" si="792"/>
        <v>No</v>
      </c>
      <c r="F788" s="18" t="str">
        <f t="shared" si="793"/>
        <v>No</v>
      </c>
      <c r="G788" s="18" t="str">
        <f t="shared" si="794"/>
        <v>No</v>
      </c>
      <c r="H788" s="18" t="str">
        <f t="shared" si="795"/>
        <v>No</v>
      </c>
      <c r="I788" s="18" t="str">
        <f t="shared" si="796"/>
        <v>Yes</v>
      </c>
      <c r="J788" s="18" t="str">
        <f t="shared" si="797"/>
        <v>Yes</v>
      </c>
      <c r="K788" s="21">
        <v>786</v>
      </c>
      <c r="L788" s="5" t="s">
        <v>1757</v>
      </c>
      <c r="M788" s="5" t="s">
        <v>1758</v>
      </c>
      <c r="N788" s="5" t="s">
        <v>2307</v>
      </c>
      <c r="O788" s="5" t="s">
        <v>152</v>
      </c>
      <c r="P788" s="5" t="s">
        <v>3880</v>
      </c>
      <c r="Q788" s="34" t="s">
        <v>8074</v>
      </c>
      <c r="R788" s="21">
        <v>1</v>
      </c>
      <c r="S788" s="35"/>
      <c r="T788" s="35"/>
      <c r="U788" s="35"/>
      <c r="V788" s="35"/>
      <c r="W788" s="35"/>
      <c r="X788" s="35"/>
      <c r="Y788" s="35"/>
      <c r="Z788" s="35"/>
      <c r="AA788" s="5" t="s">
        <v>2310</v>
      </c>
      <c r="AB788" s="5" t="s">
        <v>8075</v>
      </c>
      <c r="AC788" s="34" t="s">
        <v>8076</v>
      </c>
      <c r="AD788" s="21">
        <v>1</v>
      </c>
    </row>
    <row r="789" spans="1:30" x14ac:dyDescent="0.3">
      <c r="A789" s="18" t="str">
        <f t="shared" ref="A789:B789" si="819">IF(AND(ISNUMBER(SEARCH("Yes",C789)),ISNUMBER(SEARCH("Yes",E789)),ISNUMBER(SEARCH("Yes",G789)),ISNUMBER(SEARCH("Yes",I789))),"Yes","No")</f>
        <v>No</v>
      </c>
      <c r="B789" s="18" t="str">
        <f t="shared" si="819"/>
        <v>No</v>
      </c>
      <c r="C789" s="15" t="str">
        <f t="shared" si="790"/>
        <v>No</v>
      </c>
      <c r="D789" s="18" t="str">
        <f t="shared" si="791"/>
        <v>No</v>
      </c>
      <c r="E789" s="18" t="str">
        <f t="shared" si="792"/>
        <v>No</v>
      </c>
      <c r="F789" s="18" t="str">
        <f t="shared" si="793"/>
        <v>No</v>
      </c>
      <c r="G789" s="18" t="str">
        <f t="shared" si="794"/>
        <v>No</v>
      </c>
      <c r="H789" s="18" t="str">
        <f t="shared" si="795"/>
        <v>No</v>
      </c>
      <c r="I789" s="18" t="str">
        <f t="shared" si="796"/>
        <v>Yes</v>
      </c>
      <c r="J789" s="18" t="str">
        <f t="shared" si="797"/>
        <v>Yes</v>
      </c>
      <c r="K789" s="21">
        <v>787</v>
      </c>
      <c r="L789" s="5" t="s">
        <v>1759</v>
      </c>
      <c r="M789" s="5" t="s">
        <v>1760</v>
      </c>
      <c r="N789" s="5" t="s">
        <v>2307</v>
      </c>
      <c r="O789" s="5" t="s">
        <v>152</v>
      </c>
      <c r="P789" s="5" t="s">
        <v>8077</v>
      </c>
      <c r="Q789" s="34" t="s">
        <v>8078</v>
      </c>
      <c r="R789" s="21">
        <v>1</v>
      </c>
      <c r="S789" s="35"/>
      <c r="T789" s="35"/>
      <c r="U789" s="35"/>
      <c r="V789" s="35"/>
      <c r="W789" s="35"/>
      <c r="X789" s="35"/>
      <c r="Y789" s="35"/>
      <c r="Z789" s="35"/>
      <c r="AA789" s="5" t="s">
        <v>24</v>
      </c>
      <c r="AB789" s="5" t="s">
        <v>8079</v>
      </c>
      <c r="AC789" s="34" t="s">
        <v>8080</v>
      </c>
      <c r="AD789" s="21">
        <v>1</v>
      </c>
    </row>
    <row r="790" spans="1:30" x14ac:dyDescent="0.3">
      <c r="A790" s="18" t="str">
        <f t="shared" ref="A790:B790" si="820">IF(AND(ISNUMBER(SEARCH("Yes",C790)),ISNUMBER(SEARCH("Yes",E790)),ISNUMBER(SEARCH("Yes",G790)),ISNUMBER(SEARCH("Yes",I790))),"Yes","No")</f>
        <v>No</v>
      </c>
      <c r="B790" s="18" t="str">
        <f t="shared" si="820"/>
        <v>No</v>
      </c>
      <c r="C790" s="15" t="str">
        <f t="shared" si="790"/>
        <v>No</v>
      </c>
      <c r="D790" s="18" t="str">
        <f t="shared" si="791"/>
        <v>No</v>
      </c>
      <c r="E790" s="18" t="str">
        <f t="shared" si="792"/>
        <v>No</v>
      </c>
      <c r="F790" s="18" t="str">
        <f t="shared" si="793"/>
        <v>No</v>
      </c>
      <c r="G790" s="18" t="str">
        <f t="shared" si="794"/>
        <v>No</v>
      </c>
      <c r="H790" s="18" t="str">
        <f t="shared" si="795"/>
        <v>No</v>
      </c>
      <c r="I790" s="18" t="str">
        <f t="shared" si="796"/>
        <v>Yes</v>
      </c>
      <c r="J790" s="18" t="str">
        <f t="shared" si="797"/>
        <v>Yes</v>
      </c>
      <c r="K790" s="21">
        <v>788</v>
      </c>
      <c r="L790" s="5" t="s">
        <v>1761</v>
      </c>
      <c r="M790" s="5" t="s">
        <v>5133</v>
      </c>
      <c r="N790" s="5" t="s">
        <v>2307</v>
      </c>
      <c r="O790" s="5" t="s">
        <v>152</v>
      </c>
      <c r="P790" s="5" t="s">
        <v>8081</v>
      </c>
      <c r="Q790" s="34" t="s">
        <v>8082</v>
      </c>
      <c r="R790" s="21">
        <v>1</v>
      </c>
      <c r="S790" s="35"/>
      <c r="T790" s="35"/>
      <c r="U790" s="35"/>
      <c r="V790" s="35"/>
      <c r="W790" s="35"/>
      <c r="X790" s="35"/>
      <c r="Y790" s="35"/>
      <c r="Z790" s="35"/>
      <c r="AA790" s="5" t="s">
        <v>24</v>
      </c>
      <c r="AB790" s="5" t="s">
        <v>8083</v>
      </c>
      <c r="AC790" s="34" t="s">
        <v>8084</v>
      </c>
      <c r="AD790" s="21">
        <v>1</v>
      </c>
    </row>
    <row r="791" spans="1:30" x14ac:dyDescent="0.3">
      <c r="A791" s="18" t="str">
        <f t="shared" ref="A791:B791" si="821">IF(AND(ISNUMBER(SEARCH("Yes",C791)),ISNUMBER(SEARCH("Yes",E791)),ISNUMBER(SEARCH("Yes",G791)),ISNUMBER(SEARCH("Yes",I791))),"Yes","No")</f>
        <v>No</v>
      </c>
      <c r="B791" s="18" t="str">
        <f t="shared" si="821"/>
        <v>No</v>
      </c>
      <c r="C791" s="15" t="str">
        <f t="shared" si="790"/>
        <v>No</v>
      </c>
      <c r="D791" s="18" t="str">
        <f t="shared" si="791"/>
        <v>No</v>
      </c>
      <c r="E791" s="18" t="str">
        <f t="shared" si="792"/>
        <v>No</v>
      </c>
      <c r="F791" s="18" t="str">
        <f t="shared" si="793"/>
        <v>No</v>
      </c>
      <c r="G791" s="18" t="str">
        <f t="shared" si="794"/>
        <v>No</v>
      </c>
      <c r="H791" s="18" t="str">
        <f t="shared" si="795"/>
        <v>No</v>
      </c>
      <c r="I791" s="18" t="str">
        <f t="shared" si="796"/>
        <v>Yes</v>
      </c>
      <c r="J791" s="18" t="str">
        <f t="shared" si="797"/>
        <v>No</v>
      </c>
      <c r="K791" s="21">
        <v>789</v>
      </c>
      <c r="L791" s="5" t="s">
        <v>1763</v>
      </c>
      <c r="M791" s="5" t="s">
        <v>1764</v>
      </c>
      <c r="N791" s="5" t="s">
        <v>2307</v>
      </c>
      <c r="O791" s="5" t="s">
        <v>152</v>
      </c>
      <c r="P791" s="5" t="s">
        <v>2664</v>
      </c>
      <c r="Q791" s="34" t="s">
        <v>5138</v>
      </c>
      <c r="R791" s="21">
        <v>1</v>
      </c>
      <c r="S791" s="35"/>
      <c r="T791" s="35"/>
      <c r="U791" s="35"/>
      <c r="V791" s="35"/>
      <c r="W791" s="35"/>
      <c r="X791" s="35"/>
      <c r="Y791" s="35"/>
      <c r="Z791" s="35"/>
      <c r="AA791" s="5" t="s">
        <v>152</v>
      </c>
      <c r="AB791" s="5" t="s">
        <v>5038</v>
      </c>
      <c r="AC791" s="34" t="s">
        <v>5039</v>
      </c>
      <c r="AD791" s="21">
        <v>1</v>
      </c>
    </row>
    <row r="792" spans="1:30" x14ac:dyDescent="0.3">
      <c r="A792" s="18" t="str">
        <f t="shared" ref="A792:B792" si="822">IF(AND(ISNUMBER(SEARCH("Yes",C792)),ISNUMBER(SEARCH("Yes",E792)),ISNUMBER(SEARCH("Yes",G792)),ISNUMBER(SEARCH("Yes",I792))),"Yes","No")</f>
        <v>No</v>
      </c>
      <c r="B792" s="18" t="str">
        <f t="shared" si="822"/>
        <v>No</v>
      </c>
      <c r="C792" s="15" t="str">
        <f t="shared" si="790"/>
        <v>No</v>
      </c>
      <c r="D792" s="18" t="str">
        <f t="shared" si="791"/>
        <v>No</v>
      </c>
      <c r="E792" s="18" t="str">
        <f t="shared" si="792"/>
        <v>No</v>
      </c>
      <c r="F792" s="18" t="str">
        <f t="shared" si="793"/>
        <v>No</v>
      </c>
      <c r="G792" s="18" t="str">
        <f t="shared" si="794"/>
        <v>No</v>
      </c>
      <c r="H792" s="18" t="str">
        <f t="shared" si="795"/>
        <v>No</v>
      </c>
      <c r="I792" s="18" t="str">
        <f t="shared" si="796"/>
        <v>Yes</v>
      </c>
      <c r="J792" s="18" t="str">
        <f t="shared" si="797"/>
        <v>Yes</v>
      </c>
      <c r="K792" s="21">
        <v>790</v>
      </c>
      <c r="L792" s="5" t="s">
        <v>1765</v>
      </c>
      <c r="M792" s="5" t="s">
        <v>1766</v>
      </c>
      <c r="N792" s="5" t="s">
        <v>2307</v>
      </c>
      <c r="O792" s="5" t="s">
        <v>152</v>
      </c>
      <c r="P792" s="5" t="s">
        <v>2449</v>
      </c>
      <c r="Q792" s="34" t="s">
        <v>5140</v>
      </c>
      <c r="R792" s="21">
        <v>1</v>
      </c>
      <c r="S792" s="35"/>
      <c r="T792" s="35"/>
      <c r="U792" s="35"/>
      <c r="V792" s="35"/>
      <c r="W792" s="35"/>
      <c r="X792" s="35"/>
      <c r="Y792" s="35"/>
      <c r="Z792" s="35"/>
      <c r="AA792" s="5" t="s">
        <v>2310</v>
      </c>
      <c r="AB792" s="5" t="s">
        <v>5359</v>
      </c>
      <c r="AC792" s="34" t="s">
        <v>8085</v>
      </c>
      <c r="AD792" s="21">
        <v>1</v>
      </c>
    </row>
    <row r="793" spans="1:30" x14ac:dyDescent="0.3">
      <c r="A793" s="18" t="str">
        <f t="shared" ref="A793:B793" si="823">IF(AND(ISNUMBER(SEARCH("Yes",C793)),ISNUMBER(SEARCH("Yes",E793)),ISNUMBER(SEARCH("Yes",G793)),ISNUMBER(SEARCH("Yes",I793))),"Yes","No")</f>
        <v>No</v>
      </c>
      <c r="B793" s="18" t="str">
        <f t="shared" si="823"/>
        <v>No</v>
      </c>
      <c r="C793" s="15" t="str">
        <f t="shared" si="790"/>
        <v>No</v>
      </c>
      <c r="D793" s="18" t="str">
        <f t="shared" si="791"/>
        <v>No</v>
      </c>
      <c r="E793" s="18" t="str">
        <f t="shared" si="792"/>
        <v>No</v>
      </c>
      <c r="F793" s="18" t="str">
        <f t="shared" si="793"/>
        <v>No</v>
      </c>
      <c r="G793" s="18" t="str">
        <f t="shared" si="794"/>
        <v>No</v>
      </c>
      <c r="H793" s="18" t="str">
        <f t="shared" si="795"/>
        <v>No</v>
      </c>
      <c r="I793" s="18" t="str">
        <f t="shared" si="796"/>
        <v>Yes</v>
      </c>
      <c r="J793" s="18" t="str">
        <f t="shared" si="797"/>
        <v>No</v>
      </c>
      <c r="K793" s="21">
        <v>791</v>
      </c>
      <c r="L793" s="5" t="s">
        <v>1767</v>
      </c>
      <c r="M793" s="5" t="s">
        <v>1768</v>
      </c>
      <c r="N793" s="5" t="s">
        <v>2307</v>
      </c>
      <c r="O793" s="5" t="s">
        <v>152</v>
      </c>
      <c r="P793" s="5" t="s">
        <v>3226</v>
      </c>
      <c r="Q793" s="34" t="s">
        <v>8086</v>
      </c>
      <c r="R793" s="21">
        <v>1</v>
      </c>
      <c r="S793" s="35"/>
      <c r="T793" s="35"/>
      <c r="U793" s="35"/>
      <c r="V793" s="35"/>
      <c r="W793" s="35"/>
      <c r="X793" s="35"/>
      <c r="Y793" s="35"/>
      <c r="Z793" s="35"/>
      <c r="AA793" s="5" t="s">
        <v>152</v>
      </c>
      <c r="AB793" s="5" t="s">
        <v>8087</v>
      </c>
      <c r="AC793" s="34" t="s">
        <v>8088</v>
      </c>
      <c r="AD793" s="21">
        <v>1</v>
      </c>
    </row>
    <row r="794" spans="1:30" x14ac:dyDescent="0.3">
      <c r="A794" s="18" t="str">
        <f t="shared" ref="A794:B794" si="824">IF(AND(ISNUMBER(SEARCH("Yes",C794)),ISNUMBER(SEARCH("Yes",E794)),ISNUMBER(SEARCH("Yes",G794)),ISNUMBER(SEARCH("Yes",I794))),"Yes","No")</f>
        <v>No</v>
      </c>
      <c r="B794" s="18" t="str">
        <f t="shared" si="824"/>
        <v>No</v>
      </c>
      <c r="C794" s="15" t="str">
        <f t="shared" si="790"/>
        <v>No</v>
      </c>
      <c r="D794" s="18" t="str">
        <f t="shared" si="791"/>
        <v>No</v>
      </c>
      <c r="E794" s="18" t="str">
        <f t="shared" si="792"/>
        <v>No</v>
      </c>
      <c r="F794" s="18" t="str">
        <f t="shared" si="793"/>
        <v>No</v>
      </c>
      <c r="G794" s="18" t="str">
        <f t="shared" si="794"/>
        <v>No</v>
      </c>
      <c r="H794" s="18" t="str">
        <f t="shared" si="795"/>
        <v>No</v>
      </c>
      <c r="I794" s="18" t="str">
        <f t="shared" si="796"/>
        <v>Yes</v>
      </c>
      <c r="J794" s="18" t="str">
        <f t="shared" si="797"/>
        <v>Yes</v>
      </c>
      <c r="K794" s="21">
        <v>792</v>
      </c>
      <c r="L794" s="5" t="s">
        <v>1769</v>
      </c>
      <c r="M794" s="5" t="s">
        <v>1770</v>
      </c>
      <c r="N794" s="5" t="s">
        <v>2307</v>
      </c>
      <c r="O794" s="5" t="s">
        <v>152</v>
      </c>
      <c r="P794" s="5" t="s">
        <v>2392</v>
      </c>
      <c r="Q794" s="34" t="s">
        <v>5144</v>
      </c>
      <c r="R794" s="21">
        <v>1</v>
      </c>
      <c r="S794" s="35"/>
      <c r="T794" s="35"/>
      <c r="U794" s="35"/>
      <c r="V794" s="35"/>
      <c r="W794" s="35"/>
      <c r="X794" s="35"/>
      <c r="Y794" s="35"/>
      <c r="Z794" s="35"/>
      <c r="AA794" s="5" t="s">
        <v>2310</v>
      </c>
      <c r="AB794" s="5" t="s">
        <v>4505</v>
      </c>
      <c r="AC794" s="34" t="s">
        <v>8089</v>
      </c>
      <c r="AD794" s="21">
        <v>1</v>
      </c>
    </row>
    <row r="795" spans="1:30" x14ac:dyDescent="0.3">
      <c r="A795" s="18" t="str">
        <f t="shared" ref="A795:B795" si="825">IF(AND(ISNUMBER(SEARCH("Yes",C795)),ISNUMBER(SEARCH("Yes",E795)),ISNUMBER(SEARCH("Yes",G795)),ISNUMBER(SEARCH("Yes",I795))),"Yes","No")</f>
        <v>No</v>
      </c>
      <c r="B795" s="18" t="str">
        <f t="shared" si="825"/>
        <v>No</v>
      </c>
      <c r="C795" s="15" t="str">
        <f t="shared" si="790"/>
        <v>No</v>
      </c>
      <c r="D795" s="18" t="str">
        <f t="shared" si="791"/>
        <v>No</v>
      </c>
      <c r="E795" s="18" t="str">
        <f t="shared" si="792"/>
        <v>No</v>
      </c>
      <c r="F795" s="18" t="str">
        <f t="shared" si="793"/>
        <v>No</v>
      </c>
      <c r="G795" s="18" t="str">
        <f t="shared" si="794"/>
        <v>No</v>
      </c>
      <c r="H795" s="18" t="str">
        <f t="shared" si="795"/>
        <v>No</v>
      </c>
      <c r="I795" s="18" t="str">
        <f t="shared" si="796"/>
        <v>Yes</v>
      </c>
      <c r="J795" s="18" t="str">
        <f t="shared" si="797"/>
        <v>Yes</v>
      </c>
      <c r="K795" s="21">
        <v>793</v>
      </c>
      <c r="L795" s="5" t="s">
        <v>1771</v>
      </c>
      <c r="M795" s="5" t="s">
        <v>1772</v>
      </c>
      <c r="N795" s="5" t="s">
        <v>2307</v>
      </c>
      <c r="O795" s="5" t="s">
        <v>152</v>
      </c>
      <c r="P795" s="5" t="s">
        <v>2667</v>
      </c>
      <c r="Q795" s="34" t="s">
        <v>8090</v>
      </c>
      <c r="R795" s="21">
        <v>1</v>
      </c>
      <c r="S795" s="35"/>
      <c r="T795" s="35"/>
      <c r="U795" s="35"/>
      <c r="V795" s="35"/>
      <c r="W795" s="35"/>
      <c r="X795" s="35"/>
      <c r="Y795" s="35"/>
      <c r="Z795" s="35"/>
      <c r="AA795" s="5" t="s">
        <v>2310</v>
      </c>
      <c r="AB795" s="5" t="s">
        <v>8091</v>
      </c>
      <c r="AC795" s="34" t="s">
        <v>8092</v>
      </c>
      <c r="AD795" s="21">
        <v>1</v>
      </c>
    </row>
    <row r="796" spans="1:30" x14ac:dyDescent="0.3">
      <c r="A796" s="18" t="str">
        <f t="shared" ref="A796:B796" si="826">IF(AND(ISNUMBER(SEARCH("Yes",C796)),ISNUMBER(SEARCH("Yes",E796)),ISNUMBER(SEARCH("Yes",G796)),ISNUMBER(SEARCH("Yes",I796))),"Yes","No")</f>
        <v>No</v>
      </c>
      <c r="B796" s="18" t="str">
        <f t="shared" si="826"/>
        <v>No</v>
      </c>
      <c r="C796" s="15" t="str">
        <f t="shared" si="790"/>
        <v>No</v>
      </c>
      <c r="D796" s="18" t="str">
        <f t="shared" si="791"/>
        <v>No</v>
      </c>
      <c r="E796" s="18" t="str">
        <f t="shared" si="792"/>
        <v>No</v>
      </c>
      <c r="F796" s="18" t="str">
        <f t="shared" si="793"/>
        <v>No</v>
      </c>
      <c r="G796" s="18" t="str">
        <f t="shared" si="794"/>
        <v>No</v>
      </c>
      <c r="H796" s="18" t="str">
        <f t="shared" si="795"/>
        <v>No</v>
      </c>
      <c r="I796" s="18" t="str">
        <f t="shared" si="796"/>
        <v>Yes</v>
      </c>
      <c r="J796" s="18" t="str">
        <f t="shared" si="797"/>
        <v>Yes</v>
      </c>
      <c r="K796" s="21">
        <v>794</v>
      </c>
      <c r="L796" s="5" t="s">
        <v>216</v>
      </c>
      <c r="M796" s="5" t="s">
        <v>434</v>
      </c>
      <c r="N796" s="5" t="s">
        <v>2307</v>
      </c>
      <c r="O796" s="5" t="s">
        <v>152</v>
      </c>
      <c r="P796" s="5" t="s">
        <v>2649</v>
      </c>
      <c r="Q796" s="34" t="s">
        <v>2650</v>
      </c>
      <c r="R796" s="21">
        <v>1</v>
      </c>
      <c r="S796" s="35"/>
      <c r="T796" s="35"/>
      <c r="U796" s="35"/>
      <c r="V796" s="35"/>
      <c r="W796" s="35"/>
      <c r="X796" s="35"/>
      <c r="Y796" s="35"/>
      <c r="Z796" s="35"/>
      <c r="AA796" s="5" t="s">
        <v>2310</v>
      </c>
      <c r="AB796" s="5" t="s">
        <v>8093</v>
      </c>
      <c r="AC796" s="34" t="s">
        <v>8094</v>
      </c>
      <c r="AD796" s="21">
        <v>1</v>
      </c>
    </row>
    <row r="797" spans="1:30" x14ac:dyDescent="0.3">
      <c r="A797" s="18" t="str">
        <f t="shared" ref="A797:B797" si="827">IF(AND(ISNUMBER(SEARCH("Yes",C797)),ISNUMBER(SEARCH("Yes",E797)),ISNUMBER(SEARCH("Yes",G797)),ISNUMBER(SEARCH("Yes",I797))),"Yes","No")</f>
        <v>No</v>
      </c>
      <c r="B797" s="18" t="str">
        <f t="shared" si="827"/>
        <v>No</v>
      </c>
      <c r="C797" s="15" t="str">
        <f t="shared" si="790"/>
        <v>No</v>
      </c>
      <c r="D797" s="18" t="str">
        <f t="shared" si="791"/>
        <v>No</v>
      </c>
      <c r="E797" s="18" t="str">
        <f t="shared" si="792"/>
        <v>No</v>
      </c>
      <c r="F797" s="18" t="str">
        <f t="shared" si="793"/>
        <v>No</v>
      </c>
      <c r="G797" s="18" t="str">
        <f t="shared" si="794"/>
        <v>No</v>
      </c>
      <c r="H797" s="18" t="str">
        <f t="shared" si="795"/>
        <v>No</v>
      </c>
      <c r="I797" s="18" t="str">
        <f t="shared" si="796"/>
        <v>Yes</v>
      </c>
      <c r="J797" s="18" t="str">
        <f t="shared" si="797"/>
        <v>Yes</v>
      </c>
      <c r="K797" s="21">
        <v>795</v>
      </c>
      <c r="L797" s="5" t="s">
        <v>1773</v>
      </c>
      <c r="M797" s="5" t="s">
        <v>1774</v>
      </c>
      <c r="N797" s="5" t="s">
        <v>2307</v>
      </c>
      <c r="O797" s="5" t="s">
        <v>152</v>
      </c>
      <c r="P797" s="5" t="s">
        <v>2761</v>
      </c>
      <c r="Q797" s="34" t="s">
        <v>5152</v>
      </c>
      <c r="R797" s="21">
        <v>1</v>
      </c>
      <c r="S797" s="35"/>
      <c r="T797" s="35"/>
      <c r="U797" s="35"/>
      <c r="V797" s="35"/>
      <c r="W797" s="35"/>
      <c r="X797" s="35"/>
      <c r="Y797" s="35"/>
      <c r="Z797" s="35"/>
      <c r="AA797" s="5" t="s">
        <v>24</v>
      </c>
      <c r="AB797" s="5" t="s">
        <v>3787</v>
      </c>
      <c r="AC797" s="34" t="s">
        <v>3335</v>
      </c>
      <c r="AD797" s="21">
        <v>1</v>
      </c>
    </row>
    <row r="798" spans="1:30" x14ac:dyDescent="0.3">
      <c r="A798" s="18" t="str">
        <f t="shared" ref="A798:B798" si="828">IF(AND(ISNUMBER(SEARCH("Yes",C798)),ISNUMBER(SEARCH("Yes",E798)),ISNUMBER(SEARCH("Yes",G798)),ISNUMBER(SEARCH("Yes",I798))),"Yes","No")</f>
        <v>No</v>
      </c>
      <c r="B798" s="18" t="str">
        <f t="shared" si="828"/>
        <v>No</v>
      </c>
      <c r="C798" s="15" t="str">
        <f t="shared" si="790"/>
        <v>No</v>
      </c>
      <c r="D798" s="18" t="str">
        <f t="shared" si="791"/>
        <v>No</v>
      </c>
      <c r="E798" s="18" t="str">
        <f t="shared" si="792"/>
        <v>No</v>
      </c>
      <c r="F798" s="18" t="str">
        <f t="shared" si="793"/>
        <v>No</v>
      </c>
      <c r="G798" s="18" t="str">
        <f t="shared" si="794"/>
        <v>No</v>
      </c>
      <c r="H798" s="18" t="str">
        <f t="shared" si="795"/>
        <v>No</v>
      </c>
      <c r="I798" s="18" t="str">
        <f t="shared" si="796"/>
        <v>Yes</v>
      </c>
      <c r="J798" s="18" t="str">
        <f t="shared" si="797"/>
        <v>Yes</v>
      </c>
      <c r="K798" s="21">
        <v>796</v>
      </c>
      <c r="L798" s="5" t="s">
        <v>1775</v>
      </c>
      <c r="M798" s="5" t="s">
        <v>1776</v>
      </c>
      <c r="N798" s="5" t="s">
        <v>2307</v>
      </c>
      <c r="O798" s="5" t="s">
        <v>152</v>
      </c>
      <c r="P798" s="5" t="s">
        <v>2358</v>
      </c>
      <c r="Q798" s="34" t="s">
        <v>5153</v>
      </c>
      <c r="R798" s="21">
        <v>1</v>
      </c>
      <c r="S798" s="35"/>
      <c r="T798" s="35"/>
      <c r="U798" s="35"/>
      <c r="V798" s="35"/>
      <c r="W798" s="35"/>
      <c r="X798" s="35"/>
      <c r="Y798" s="35"/>
      <c r="Z798" s="35"/>
      <c r="AA798" s="5" t="s">
        <v>24</v>
      </c>
      <c r="AB798" s="5" t="s">
        <v>8095</v>
      </c>
      <c r="AC798" s="34" t="s">
        <v>8096</v>
      </c>
      <c r="AD798" s="21">
        <v>1</v>
      </c>
    </row>
    <row r="799" spans="1:30" x14ac:dyDescent="0.3">
      <c r="A799" s="18" t="str">
        <f t="shared" ref="A799:B799" si="829">IF(AND(ISNUMBER(SEARCH("Yes",C799)),ISNUMBER(SEARCH("Yes",E799)),ISNUMBER(SEARCH("Yes",G799)),ISNUMBER(SEARCH("Yes",I799))),"Yes","No")</f>
        <v>No</v>
      </c>
      <c r="B799" s="18" t="str">
        <f t="shared" si="829"/>
        <v>No</v>
      </c>
      <c r="C799" s="15" t="str">
        <f t="shared" si="790"/>
        <v>No</v>
      </c>
      <c r="D799" s="18" t="str">
        <f t="shared" si="791"/>
        <v>No</v>
      </c>
      <c r="E799" s="18" t="str">
        <f t="shared" si="792"/>
        <v>No</v>
      </c>
      <c r="F799" s="18" t="str">
        <f t="shared" si="793"/>
        <v>No</v>
      </c>
      <c r="G799" s="18" t="str">
        <f t="shared" si="794"/>
        <v>No</v>
      </c>
      <c r="H799" s="18" t="str">
        <f t="shared" si="795"/>
        <v>No</v>
      </c>
      <c r="I799" s="18" t="str">
        <f t="shared" si="796"/>
        <v>Yes</v>
      </c>
      <c r="J799" s="18" t="str">
        <f t="shared" si="797"/>
        <v>Yes</v>
      </c>
      <c r="K799" s="21">
        <v>797</v>
      </c>
      <c r="L799" s="5" t="s">
        <v>1777</v>
      </c>
      <c r="M799" s="5" t="s">
        <v>1778</v>
      </c>
      <c r="N799" s="5" t="s">
        <v>2307</v>
      </c>
      <c r="O799" s="5" t="s">
        <v>152</v>
      </c>
      <c r="P799" s="5" t="s">
        <v>5156</v>
      </c>
      <c r="Q799" s="34" t="s">
        <v>5157</v>
      </c>
      <c r="R799" s="21">
        <v>1</v>
      </c>
      <c r="S799" s="35"/>
      <c r="T799" s="35"/>
      <c r="U799" s="35"/>
      <c r="V799" s="35"/>
      <c r="W799" s="35"/>
      <c r="X799" s="35"/>
      <c r="Y799" s="35"/>
      <c r="Z799" s="35"/>
      <c r="AA799" s="5" t="s">
        <v>24</v>
      </c>
      <c r="AB799" s="5" t="s">
        <v>4012</v>
      </c>
      <c r="AC799" s="34" t="s">
        <v>4013</v>
      </c>
      <c r="AD799" s="21">
        <v>1</v>
      </c>
    </row>
    <row r="800" spans="1:30" x14ac:dyDescent="0.3">
      <c r="A800" s="18" t="str">
        <f t="shared" ref="A800:B800" si="830">IF(AND(ISNUMBER(SEARCH("Yes",C800)),ISNUMBER(SEARCH("Yes",E800)),ISNUMBER(SEARCH("Yes",G800)),ISNUMBER(SEARCH("Yes",I800))),"Yes","No")</f>
        <v>No</v>
      </c>
      <c r="B800" s="18" t="str">
        <f t="shared" si="830"/>
        <v>No</v>
      </c>
      <c r="C800" s="15" t="str">
        <f t="shared" si="790"/>
        <v>No</v>
      </c>
      <c r="D800" s="18" t="str">
        <f t="shared" si="791"/>
        <v>No</v>
      </c>
      <c r="E800" s="18" t="str">
        <f t="shared" si="792"/>
        <v>No</v>
      </c>
      <c r="F800" s="18" t="str">
        <f t="shared" si="793"/>
        <v>No</v>
      </c>
      <c r="G800" s="18" t="str">
        <f t="shared" si="794"/>
        <v>No</v>
      </c>
      <c r="H800" s="18" t="str">
        <f t="shared" si="795"/>
        <v>No</v>
      </c>
      <c r="I800" s="18" t="str">
        <f t="shared" si="796"/>
        <v>Yes</v>
      </c>
      <c r="J800" s="18" t="str">
        <f t="shared" si="797"/>
        <v>Yes</v>
      </c>
      <c r="K800" s="21">
        <v>798</v>
      </c>
      <c r="L800" s="5" t="s">
        <v>1779</v>
      </c>
      <c r="M800" s="5" t="s">
        <v>1780</v>
      </c>
      <c r="N800" s="5" t="s">
        <v>2307</v>
      </c>
      <c r="O800" s="5" t="s">
        <v>152</v>
      </c>
      <c r="P800" s="5" t="s">
        <v>2392</v>
      </c>
      <c r="Q800" s="34" t="s">
        <v>8097</v>
      </c>
      <c r="R800" s="21">
        <v>1</v>
      </c>
      <c r="S800" s="35"/>
      <c r="T800" s="35"/>
      <c r="U800" s="35"/>
      <c r="V800" s="35"/>
      <c r="W800" s="35"/>
      <c r="X800" s="35"/>
      <c r="Y800" s="35"/>
      <c r="Z800" s="35"/>
      <c r="AA800" s="5" t="s">
        <v>24</v>
      </c>
      <c r="AB800" s="5" t="s">
        <v>8098</v>
      </c>
      <c r="AC800" s="34" t="s">
        <v>8099</v>
      </c>
      <c r="AD800" s="21">
        <v>1</v>
      </c>
    </row>
    <row r="801" spans="1:30" x14ac:dyDescent="0.3">
      <c r="A801" s="18" t="str">
        <f t="shared" ref="A801:B801" si="831">IF(AND(ISNUMBER(SEARCH("Yes",C801)),ISNUMBER(SEARCH("Yes",E801)),ISNUMBER(SEARCH("Yes",G801)),ISNUMBER(SEARCH("Yes",I801))),"Yes","No")</f>
        <v>No</v>
      </c>
      <c r="B801" s="18" t="str">
        <f t="shared" si="831"/>
        <v>No</v>
      </c>
      <c r="C801" s="15" t="str">
        <f t="shared" si="790"/>
        <v>No</v>
      </c>
      <c r="D801" s="18" t="str">
        <f t="shared" si="791"/>
        <v>No</v>
      </c>
      <c r="E801" s="18" t="str">
        <f t="shared" si="792"/>
        <v>No</v>
      </c>
      <c r="F801" s="18" t="str">
        <f t="shared" si="793"/>
        <v>No</v>
      </c>
      <c r="G801" s="18" t="str">
        <f t="shared" si="794"/>
        <v>No</v>
      </c>
      <c r="H801" s="18" t="str">
        <f t="shared" si="795"/>
        <v>No</v>
      </c>
      <c r="I801" s="18" t="str">
        <f t="shared" si="796"/>
        <v>Yes</v>
      </c>
      <c r="J801" s="18" t="str">
        <f t="shared" si="797"/>
        <v>Yes</v>
      </c>
      <c r="K801" s="21">
        <v>799</v>
      </c>
      <c r="L801" s="5" t="s">
        <v>1781</v>
      </c>
      <c r="M801" s="5" t="s">
        <v>1782</v>
      </c>
      <c r="N801" s="5" t="s">
        <v>2307</v>
      </c>
      <c r="O801" s="5" t="s">
        <v>152</v>
      </c>
      <c r="P801" s="5" t="s">
        <v>2533</v>
      </c>
      <c r="Q801" s="34" t="s">
        <v>8100</v>
      </c>
      <c r="R801" s="21">
        <v>1</v>
      </c>
      <c r="S801" s="35"/>
      <c r="T801" s="35"/>
      <c r="U801" s="35"/>
      <c r="V801" s="35"/>
      <c r="W801" s="35"/>
      <c r="X801" s="35"/>
      <c r="Y801" s="35"/>
      <c r="Z801" s="35"/>
      <c r="AA801" s="5" t="s">
        <v>2310</v>
      </c>
      <c r="AB801" s="5" t="s">
        <v>8101</v>
      </c>
      <c r="AC801" s="34" t="s">
        <v>8102</v>
      </c>
      <c r="AD801" s="21">
        <v>1</v>
      </c>
    </row>
    <row r="802" spans="1:30" x14ac:dyDescent="0.3">
      <c r="A802" s="18" t="str">
        <f t="shared" ref="A802:B802" si="832">IF(AND(ISNUMBER(SEARCH("Yes",C802)),ISNUMBER(SEARCH("Yes",E802)),ISNUMBER(SEARCH("Yes",G802)),ISNUMBER(SEARCH("Yes",I802))),"Yes","No")</f>
        <v>No</v>
      </c>
      <c r="B802" s="18" t="str">
        <f t="shared" si="832"/>
        <v>No</v>
      </c>
      <c r="C802" s="15" t="str">
        <f t="shared" si="790"/>
        <v>No</v>
      </c>
      <c r="D802" s="18" t="str">
        <f t="shared" si="791"/>
        <v>No</v>
      </c>
      <c r="E802" s="18" t="str">
        <f t="shared" si="792"/>
        <v>No</v>
      </c>
      <c r="F802" s="18" t="str">
        <f t="shared" si="793"/>
        <v>No</v>
      </c>
      <c r="G802" s="18" t="str">
        <f t="shared" si="794"/>
        <v>No</v>
      </c>
      <c r="H802" s="18" t="str">
        <f t="shared" si="795"/>
        <v>No</v>
      </c>
      <c r="I802" s="18" t="str">
        <f t="shared" si="796"/>
        <v>Yes</v>
      </c>
      <c r="J802" s="18" t="str">
        <f t="shared" si="797"/>
        <v>Yes</v>
      </c>
      <c r="K802" s="21">
        <v>800</v>
      </c>
      <c r="L802" s="5" t="s">
        <v>1783</v>
      </c>
      <c r="M802" s="5" t="s">
        <v>5165</v>
      </c>
      <c r="N802" s="5" t="s">
        <v>2307</v>
      </c>
      <c r="O802" s="5" t="s">
        <v>152</v>
      </c>
      <c r="P802" s="5" t="s">
        <v>5166</v>
      </c>
      <c r="Q802" s="34" t="s">
        <v>5167</v>
      </c>
      <c r="R802" s="21">
        <v>1</v>
      </c>
      <c r="S802" s="35"/>
      <c r="T802" s="35"/>
      <c r="U802" s="35"/>
      <c r="V802" s="35"/>
      <c r="W802" s="35"/>
      <c r="X802" s="35"/>
      <c r="Y802" s="35"/>
      <c r="Z802" s="35"/>
      <c r="AA802" s="5" t="s">
        <v>2310</v>
      </c>
      <c r="AB802" s="5" t="s">
        <v>8103</v>
      </c>
      <c r="AC802" s="34" t="s">
        <v>5169</v>
      </c>
      <c r="AD802" s="21">
        <v>1</v>
      </c>
    </row>
    <row r="803" spans="1:30" x14ac:dyDescent="0.3">
      <c r="A803" s="18" t="str">
        <f t="shared" ref="A803:B803" si="833">IF(AND(ISNUMBER(SEARCH("Yes",C803)),ISNUMBER(SEARCH("Yes",E803)),ISNUMBER(SEARCH("Yes",G803)),ISNUMBER(SEARCH("Yes",I803))),"Yes","No")</f>
        <v>No</v>
      </c>
      <c r="B803" s="18" t="str">
        <f t="shared" si="833"/>
        <v>No</v>
      </c>
      <c r="C803" s="15" t="str">
        <f t="shared" si="790"/>
        <v>No</v>
      </c>
      <c r="D803" s="18" t="str">
        <f t="shared" si="791"/>
        <v>No</v>
      </c>
      <c r="E803" s="18" t="str">
        <f t="shared" si="792"/>
        <v>No</v>
      </c>
      <c r="F803" s="18" t="str">
        <f t="shared" si="793"/>
        <v>No</v>
      </c>
      <c r="G803" s="18" t="str">
        <f t="shared" si="794"/>
        <v>No</v>
      </c>
      <c r="H803" s="18" t="str">
        <f t="shared" si="795"/>
        <v>No</v>
      </c>
      <c r="I803" s="18" t="str">
        <f t="shared" si="796"/>
        <v>Yes</v>
      </c>
      <c r="J803" s="18" t="str">
        <f t="shared" si="797"/>
        <v>No</v>
      </c>
      <c r="K803" s="21">
        <v>801</v>
      </c>
      <c r="L803" s="5" t="s">
        <v>1785</v>
      </c>
      <c r="M803" s="5" t="s">
        <v>1786</v>
      </c>
      <c r="N803" s="5" t="s">
        <v>2307</v>
      </c>
      <c r="O803" s="5" t="s">
        <v>152</v>
      </c>
      <c r="P803" s="5" t="s">
        <v>2435</v>
      </c>
      <c r="Q803" s="34" t="s">
        <v>5170</v>
      </c>
      <c r="R803" s="21">
        <v>1</v>
      </c>
      <c r="S803" s="35"/>
      <c r="T803" s="35"/>
      <c r="U803" s="35"/>
      <c r="V803" s="35"/>
      <c r="W803" s="35"/>
      <c r="X803" s="35"/>
      <c r="Y803" s="35"/>
      <c r="Z803" s="35"/>
      <c r="AA803" s="5" t="s">
        <v>152</v>
      </c>
      <c r="AB803" s="5" t="s">
        <v>8104</v>
      </c>
      <c r="AC803" s="34" t="s">
        <v>5172</v>
      </c>
      <c r="AD803" s="21">
        <v>1</v>
      </c>
    </row>
    <row r="804" spans="1:30" x14ac:dyDescent="0.3">
      <c r="A804" s="18" t="str">
        <f t="shared" ref="A804:B804" si="834">IF(AND(ISNUMBER(SEARCH("Yes",C804)),ISNUMBER(SEARCH("Yes",E804)),ISNUMBER(SEARCH("Yes",G804)),ISNUMBER(SEARCH("Yes",I804))),"Yes","No")</f>
        <v>No</v>
      </c>
      <c r="B804" s="18" t="str">
        <f t="shared" si="834"/>
        <v>No</v>
      </c>
      <c r="C804" s="15" t="str">
        <f t="shared" si="790"/>
        <v>No</v>
      </c>
      <c r="D804" s="18" t="str">
        <f t="shared" si="791"/>
        <v>No</v>
      </c>
      <c r="E804" s="18" t="str">
        <f t="shared" si="792"/>
        <v>No</v>
      </c>
      <c r="F804" s="18" t="str">
        <f t="shared" si="793"/>
        <v>No</v>
      </c>
      <c r="G804" s="18" t="str">
        <f t="shared" si="794"/>
        <v>No</v>
      </c>
      <c r="H804" s="18" t="str">
        <f t="shared" si="795"/>
        <v>No</v>
      </c>
      <c r="I804" s="18" t="str">
        <f t="shared" si="796"/>
        <v>Yes</v>
      </c>
      <c r="J804" s="18" t="str">
        <f t="shared" si="797"/>
        <v>Yes</v>
      </c>
      <c r="K804" s="21">
        <v>802</v>
      </c>
      <c r="L804" s="5" t="s">
        <v>1787</v>
      </c>
      <c r="M804" s="5" t="s">
        <v>1788</v>
      </c>
      <c r="N804" s="5" t="s">
        <v>2307</v>
      </c>
      <c r="O804" s="5" t="s">
        <v>152</v>
      </c>
      <c r="P804" s="5" t="s">
        <v>3206</v>
      </c>
      <c r="Q804" s="34" t="s">
        <v>8105</v>
      </c>
      <c r="R804" s="21">
        <v>1</v>
      </c>
      <c r="S804" s="35"/>
      <c r="T804" s="35"/>
      <c r="U804" s="35"/>
      <c r="V804" s="35"/>
      <c r="W804" s="35"/>
      <c r="X804" s="35"/>
      <c r="Y804" s="35"/>
      <c r="Z804" s="35"/>
      <c r="AA804" s="5" t="s">
        <v>24</v>
      </c>
      <c r="AB804" s="5" t="s">
        <v>8106</v>
      </c>
      <c r="AC804" s="34" t="s">
        <v>8107</v>
      </c>
      <c r="AD804" s="21">
        <v>1</v>
      </c>
    </row>
    <row r="805" spans="1:30" x14ac:dyDescent="0.3">
      <c r="A805" s="18" t="str">
        <f t="shared" ref="A805:B805" si="835">IF(AND(ISNUMBER(SEARCH("Yes",C805)),ISNUMBER(SEARCH("Yes",E805)),ISNUMBER(SEARCH("Yes",G805)),ISNUMBER(SEARCH("Yes",I805))),"Yes","No")</f>
        <v>No</v>
      </c>
      <c r="B805" s="18" t="str">
        <f t="shared" si="835"/>
        <v>No</v>
      </c>
      <c r="C805" s="15" t="str">
        <f t="shared" si="790"/>
        <v>No</v>
      </c>
      <c r="D805" s="18" t="str">
        <f t="shared" si="791"/>
        <v>No</v>
      </c>
      <c r="E805" s="18" t="str">
        <f t="shared" si="792"/>
        <v>No</v>
      </c>
      <c r="F805" s="18" t="str">
        <f t="shared" si="793"/>
        <v>No</v>
      </c>
      <c r="G805" s="18" t="str">
        <f t="shared" si="794"/>
        <v>No</v>
      </c>
      <c r="H805" s="18" t="str">
        <f t="shared" si="795"/>
        <v>No</v>
      </c>
      <c r="I805" s="18" t="str">
        <f t="shared" si="796"/>
        <v>Yes</v>
      </c>
      <c r="J805" s="18" t="str">
        <f t="shared" si="797"/>
        <v>Yes</v>
      </c>
      <c r="K805" s="21">
        <v>803</v>
      </c>
      <c r="L805" s="5" t="s">
        <v>1789</v>
      </c>
      <c r="M805" s="5" t="s">
        <v>1790</v>
      </c>
      <c r="N805" s="5" t="s">
        <v>2307</v>
      </c>
      <c r="O805" s="5" t="s">
        <v>152</v>
      </c>
      <c r="P805" s="5" t="s">
        <v>8108</v>
      </c>
      <c r="Q805" s="34" t="s">
        <v>8109</v>
      </c>
      <c r="R805" s="21">
        <v>1</v>
      </c>
      <c r="S805" s="35"/>
      <c r="T805" s="35"/>
      <c r="U805" s="35"/>
      <c r="V805" s="35"/>
      <c r="W805" s="35"/>
      <c r="X805" s="35"/>
      <c r="Y805" s="35"/>
      <c r="Z805" s="35"/>
      <c r="AA805" s="5" t="s">
        <v>2310</v>
      </c>
      <c r="AB805" s="5" t="s">
        <v>2335</v>
      </c>
      <c r="AC805" s="34" t="s">
        <v>8110</v>
      </c>
      <c r="AD805" s="21">
        <v>1</v>
      </c>
    </row>
    <row r="806" spans="1:30" x14ac:dyDescent="0.3">
      <c r="A806" s="18" t="str">
        <f t="shared" ref="A806:B806" si="836">IF(AND(ISNUMBER(SEARCH("Yes",C806)),ISNUMBER(SEARCH("Yes",E806)),ISNUMBER(SEARCH("Yes",G806)),ISNUMBER(SEARCH("Yes",I806))),"Yes","No")</f>
        <v>No</v>
      </c>
      <c r="B806" s="18" t="str">
        <f t="shared" si="836"/>
        <v>No</v>
      </c>
      <c r="C806" s="15" t="str">
        <f t="shared" si="790"/>
        <v>No</v>
      </c>
      <c r="D806" s="18" t="str">
        <f t="shared" si="791"/>
        <v>No</v>
      </c>
      <c r="E806" s="18" t="str">
        <f t="shared" si="792"/>
        <v>No</v>
      </c>
      <c r="F806" s="18" t="str">
        <f t="shared" si="793"/>
        <v>No</v>
      </c>
      <c r="G806" s="18" t="str">
        <f t="shared" si="794"/>
        <v>No</v>
      </c>
      <c r="H806" s="18" t="str">
        <f t="shared" si="795"/>
        <v>No</v>
      </c>
      <c r="I806" s="18" t="str">
        <f t="shared" si="796"/>
        <v>Yes</v>
      </c>
      <c r="J806" s="18" t="str">
        <f t="shared" si="797"/>
        <v>Yes</v>
      </c>
      <c r="K806" s="21">
        <v>804</v>
      </c>
      <c r="L806" s="5" t="s">
        <v>1791</v>
      </c>
      <c r="M806" s="5" t="s">
        <v>1792</v>
      </c>
      <c r="N806" s="5" t="s">
        <v>2307</v>
      </c>
      <c r="O806" s="5" t="s">
        <v>152</v>
      </c>
      <c r="P806" s="5" t="s">
        <v>2321</v>
      </c>
      <c r="Q806" s="34" t="s">
        <v>8111</v>
      </c>
      <c r="R806" s="21">
        <v>1</v>
      </c>
      <c r="S806" s="35"/>
      <c r="T806" s="35"/>
      <c r="U806" s="35"/>
      <c r="V806" s="35"/>
      <c r="W806" s="35"/>
      <c r="X806" s="35"/>
      <c r="Y806" s="35"/>
      <c r="Z806" s="35"/>
      <c r="AA806" s="5" t="s">
        <v>24</v>
      </c>
      <c r="AB806" s="5" t="s">
        <v>7446</v>
      </c>
      <c r="AC806" s="34" t="s">
        <v>8112</v>
      </c>
      <c r="AD806" s="21">
        <v>1</v>
      </c>
    </row>
    <row r="807" spans="1:30" x14ac:dyDescent="0.3">
      <c r="A807" s="18" t="str">
        <f t="shared" ref="A807:B807" si="837">IF(AND(ISNUMBER(SEARCH("Yes",C807)),ISNUMBER(SEARCH("Yes",E807)),ISNUMBER(SEARCH("Yes",G807)),ISNUMBER(SEARCH("Yes",I807))),"Yes","No")</f>
        <v>No</v>
      </c>
      <c r="B807" s="18" t="str">
        <f t="shared" si="837"/>
        <v>No</v>
      </c>
      <c r="C807" s="15" t="str">
        <f t="shared" si="790"/>
        <v>No</v>
      </c>
      <c r="D807" s="18" t="str">
        <f t="shared" si="791"/>
        <v>No</v>
      </c>
      <c r="E807" s="18" t="str">
        <f t="shared" si="792"/>
        <v>No</v>
      </c>
      <c r="F807" s="18" t="str">
        <f t="shared" si="793"/>
        <v>No</v>
      </c>
      <c r="G807" s="18" t="str">
        <f t="shared" si="794"/>
        <v>No</v>
      </c>
      <c r="H807" s="18" t="str">
        <f t="shared" si="795"/>
        <v>No</v>
      </c>
      <c r="I807" s="18" t="str">
        <f t="shared" si="796"/>
        <v>Yes</v>
      </c>
      <c r="J807" s="18" t="str">
        <f t="shared" si="797"/>
        <v>Yes</v>
      </c>
      <c r="K807" s="21">
        <v>805</v>
      </c>
      <c r="L807" s="5" t="s">
        <v>1793</v>
      </c>
      <c r="M807" s="5" t="s">
        <v>1794</v>
      </c>
      <c r="N807" s="5" t="s">
        <v>2307</v>
      </c>
      <c r="O807" s="5" t="s">
        <v>152</v>
      </c>
      <c r="P807" s="5" t="s">
        <v>8113</v>
      </c>
      <c r="Q807" s="34" t="s">
        <v>5182</v>
      </c>
      <c r="R807" s="21">
        <v>1</v>
      </c>
      <c r="S807" s="35"/>
      <c r="T807" s="35"/>
      <c r="U807" s="35"/>
      <c r="V807" s="35"/>
      <c r="W807" s="35"/>
      <c r="X807" s="35"/>
      <c r="Y807" s="35"/>
      <c r="Z807" s="35"/>
      <c r="AA807" s="5" t="s">
        <v>2310</v>
      </c>
      <c r="AB807" s="5" t="s">
        <v>8114</v>
      </c>
      <c r="AC807" s="34" t="s">
        <v>8115</v>
      </c>
      <c r="AD807" s="21">
        <v>1</v>
      </c>
    </row>
    <row r="808" spans="1:30" x14ac:dyDescent="0.3">
      <c r="A808" s="18" t="str">
        <f t="shared" ref="A808:B808" si="838">IF(AND(ISNUMBER(SEARCH("Yes",C808)),ISNUMBER(SEARCH("Yes",E808)),ISNUMBER(SEARCH("Yes",G808)),ISNUMBER(SEARCH("Yes",I808))),"Yes","No")</f>
        <v>No</v>
      </c>
      <c r="B808" s="18" t="str">
        <f t="shared" si="838"/>
        <v>No</v>
      </c>
      <c r="C808" s="15" t="str">
        <f t="shared" si="790"/>
        <v>No</v>
      </c>
      <c r="D808" s="18" t="str">
        <f t="shared" si="791"/>
        <v>No</v>
      </c>
      <c r="E808" s="18" t="str">
        <f t="shared" si="792"/>
        <v>No</v>
      </c>
      <c r="F808" s="18" t="str">
        <f t="shared" si="793"/>
        <v>No</v>
      </c>
      <c r="G808" s="18" t="str">
        <f t="shared" si="794"/>
        <v>No</v>
      </c>
      <c r="H808" s="18" t="str">
        <f t="shared" si="795"/>
        <v>No</v>
      </c>
      <c r="I808" s="18" t="str">
        <f t="shared" si="796"/>
        <v>Yes</v>
      </c>
      <c r="J808" s="18" t="str">
        <f t="shared" si="797"/>
        <v>Yes</v>
      </c>
      <c r="K808" s="21">
        <v>806</v>
      </c>
      <c r="L808" s="5" t="s">
        <v>1795</v>
      </c>
      <c r="M808" s="5" t="s">
        <v>1796</v>
      </c>
      <c r="N808" s="5" t="s">
        <v>2307</v>
      </c>
      <c r="O808" s="5" t="s">
        <v>152</v>
      </c>
      <c r="P808" s="5" t="s">
        <v>4734</v>
      </c>
      <c r="Q808" s="34" t="s">
        <v>5185</v>
      </c>
      <c r="R808" s="21">
        <v>1</v>
      </c>
      <c r="S808" s="35"/>
      <c r="T808" s="35"/>
      <c r="U808" s="35"/>
      <c r="V808" s="35"/>
      <c r="W808" s="35"/>
      <c r="X808" s="35"/>
      <c r="Y808" s="35"/>
      <c r="Z808" s="35"/>
      <c r="AA808" s="5" t="s">
        <v>24</v>
      </c>
      <c r="AB808" s="5" t="s">
        <v>5186</v>
      </c>
      <c r="AC808" s="34" t="s">
        <v>8116</v>
      </c>
      <c r="AD808" s="21">
        <v>1</v>
      </c>
    </row>
    <row r="809" spans="1:30" x14ac:dyDescent="0.3">
      <c r="A809" s="18" t="str">
        <f t="shared" ref="A809:B809" si="839">IF(AND(ISNUMBER(SEARCH("Yes",C809)),ISNUMBER(SEARCH("Yes",E809)),ISNUMBER(SEARCH("Yes",G809)),ISNUMBER(SEARCH("Yes",I809))),"Yes","No")</f>
        <v>No</v>
      </c>
      <c r="B809" s="18" t="str">
        <f t="shared" si="839"/>
        <v>No</v>
      </c>
      <c r="C809" s="15" t="str">
        <f t="shared" si="790"/>
        <v>No</v>
      </c>
      <c r="D809" s="18" t="str">
        <f t="shared" si="791"/>
        <v>No</v>
      </c>
      <c r="E809" s="18" t="str">
        <f t="shared" si="792"/>
        <v>No</v>
      </c>
      <c r="F809" s="18" t="str">
        <f t="shared" si="793"/>
        <v>No</v>
      </c>
      <c r="G809" s="18" t="str">
        <f t="shared" si="794"/>
        <v>No</v>
      </c>
      <c r="H809" s="18" t="str">
        <f t="shared" si="795"/>
        <v>No</v>
      </c>
      <c r="I809" s="18" t="str">
        <f t="shared" si="796"/>
        <v>Yes</v>
      </c>
      <c r="J809" s="18" t="str">
        <f t="shared" si="797"/>
        <v>No</v>
      </c>
      <c r="K809" s="21">
        <v>807</v>
      </c>
      <c r="L809" s="5" t="s">
        <v>1797</v>
      </c>
      <c r="M809" s="5" t="s">
        <v>1798</v>
      </c>
      <c r="N809" s="5" t="s">
        <v>2307</v>
      </c>
      <c r="O809" s="5" t="s">
        <v>152</v>
      </c>
      <c r="P809" s="5" t="s">
        <v>2435</v>
      </c>
      <c r="Q809" s="34" t="s">
        <v>8117</v>
      </c>
      <c r="R809" s="21">
        <v>1</v>
      </c>
      <c r="S809" s="35"/>
      <c r="T809" s="35"/>
      <c r="U809" s="35"/>
      <c r="V809" s="35"/>
      <c r="W809" s="35"/>
      <c r="X809" s="35"/>
      <c r="Y809" s="35"/>
      <c r="Z809" s="35"/>
      <c r="AA809" s="5" t="s">
        <v>152</v>
      </c>
      <c r="AB809" s="5" t="s">
        <v>2931</v>
      </c>
      <c r="AC809" s="34" t="s">
        <v>3241</v>
      </c>
      <c r="AD809" s="21">
        <v>1</v>
      </c>
    </row>
    <row r="810" spans="1:30" x14ac:dyDescent="0.3">
      <c r="A810" s="18" t="str">
        <f t="shared" ref="A810:B810" si="840">IF(AND(ISNUMBER(SEARCH("Yes",C810)),ISNUMBER(SEARCH("Yes",E810)),ISNUMBER(SEARCH("Yes",G810)),ISNUMBER(SEARCH("Yes",I810))),"Yes","No")</f>
        <v>No</v>
      </c>
      <c r="B810" s="18" t="str">
        <f t="shared" si="840"/>
        <v>No</v>
      </c>
      <c r="C810" s="15" t="str">
        <f t="shared" si="790"/>
        <v>No</v>
      </c>
      <c r="D810" s="18" t="str">
        <f t="shared" si="791"/>
        <v>No</v>
      </c>
      <c r="E810" s="18" t="str">
        <f t="shared" si="792"/>
        <v>No</v>
      </c>
      <c r="F810" s="18" t="str">
        <f t="shared" si="793"/>
        <v>No</v>
      </c>
      <c r="G810" s="18" t="str">
        <f t="shared" si="794"/>
        <v>No</v>
      </c>
      <c r="H810" s="18" t="str">
        <f t="shared" si="795"/>
        <v>No</v>
      </c>
      <c r="I810" s="18" t="str">
        <f t="shared" si="796"/>
        <v>Yes</v>
      </c>
      <c r="J810" s="18" t="str">
        <f t="shared" si="797"/>
        <v>Yes</v>
      </c>
      <c r="K810" s="21">
        <v>808</v>
      </c>
      <c r="L810" s="5" t="s">
        <v>1799</v>
      </c>
      <c r="M810" s="5" t="s">
        <v>1800</v>
      </c>
      <c r="N810" s="5" t="s">
        <v>2307</v>
      </c>
      <c r="O810" s="5" t="s">
        <v>152</v>
      </c>
      <c r="P810" s="5" t="s">
        <v>8118</v>
      </c>
      <c r="Q810" s="34" t="s">
        <v>8119</v>
      </c>
      <c r="R810" s="21">
        <v>1</v>
      </c>
      <c r="S810" s="35"/>
      <c r="T810" s="35"/>
      <c r="U810" s="35"/>
      <c r="V810" s="35"/>
      <c r="W810" s="35"/>
      <c r="X810" s="35"/>
      <c r="Y810" s="35"/>
      <c r="Z810" s="35"/>
      <c r="AA810" s="5" t="s">
        <v>2310</v>
      </c>
      <c r="AB810" s="5" t="s">
        <v>5190</v>
      </c>
      <c r="AC810" s="34" t="s">
        <v>5191</v>
      </c>
      <c r="AD810" s="21">
        <v>1</v>
      </c>
    </row>
    <row r="811" spans="1:30" x14ac:dyDescent="0.3">
      <c r="A811" s="18" t="str">
        <f t="shared" ref="A811:B811" si="841">IF(AND(ISNUMBER(SEARCH("Yes",C811)),ISNUMBER(SEARCH("Yes",E811)),ISNUMBER(SEARCH("Yes",G811)),ISNUMBER(SEARCH("Yes",I811))),"Yes","No")</f>
        <v>No</v>
      </c>
      <c r="B811" s="18" t="str">
        <f t="shared" si="841"/>
        <v>Yes</v>
      </c>
      <c r="C811" s="15" t="str">
        <f t="shared" si="790"/>
        <v>No</v>
      </c>
      <c r="D811" s="18" t="str">
        <f t="shared" si="791"/>
        <v>Yes</v>
      </c>
      <c r="E811" s="18" t="str">
        <f t="shared" si="792"/>
        <v>Yes</v>
      </c>
      <c r="F811" s="18" t="str">
        <f t="shared" si="793"/>
        <v>Yes</v>
      </c>
      <c r="G811" s="18" t="str">
        <f t="shared" si="794"/>
        <v>No</v>
      </c>
      <c r="H811" s="18" t="str">
        <f t="shared" si="795"/>
        <v>Yes</v>
      </c>
      <c r="I811" s="18" t="str">
        <f t="shared" si="796"/>
        <v>Yes</v>
      </c>
      <c r="J811" s="18" t="str">
        <f t="shared" si="797"/>
        <v>Yes</v>
      </c>
      <c r="K811" s="21">
        <v>809</v>
      </c>
      <c r="L811" s="5" t="s">
        <v>401</v>
      </c>
      <c r="M811" s="5" t="s">
        <v>402</v>
      </c>
      <c r="N811" s="5" t="s">
        <v>2307</v>
      </c>
      <c r="O811" s="5" t="s">
        <v>2310</v>
      </c>
      <c r="P811" s="5" t="s">
        <v>8120</v>
      </c>
      <c r="Q811" s="34" t="s">
        <v>8121</v>
      </c>
      <c r="R811" s="21">
        <v>1</v>
      </c>
      <c r="S811" s="5" t="s">
        <v>24</v>
      </c>
      <c r="T811" s="5" t="s">
        <v>8122</v>
      </c>
      <c r="U811" s="34" t="s">
        <v>8123</v>
      </c>
      <c r="V811" s="21">
        <v>1</v>
      </c>
      <c r="W811" s="5" t="s">
        <v>152</v>
      </c>
      <c r="X811" s="5" t="s">
        <v>8124</v>
      </c>
      <c r="Y811" s="34" t="s">
        <v>8125</v>
      </c>
      <c r="Z811" s="21">
        <v>1</v>
      </c>
      <c r="AA811" s="5" t="s">
        <v>24</v>
      </c>
      <c r="AB811" s="5" t="s">
        <v>7607</v>
      </c>
      <c r="AC811" s="34" t="s">
        <v>7608</v>
      </c>
      <c r="AD811" s="21">
        <v>1</v>
      </c>
    </row>
    <row r="812" spans="1:30" x14ac:dyDescent="0.3">
      <c r="A812" s="18" t="str">
        <f t="shared" ref="A812:B812" si="842">IF(AND(ISNUMBER(SEARCH("Yes",C812)),ISNUMBER(SEARCH("Yes",E812)),ISNUMBER(SEARCH("Yes",G812)),ISNUMBER(SEARCH("Yes",I812))),"Yes","No")</f>
        <v>No</v>
      </c>
      <c r="B812" s="18" t="str">
        <f t="shared" si="842"/>
        <v>No</v>
      </c>
      <c r="C812" s="15" t="str">
        <f t="shared" si="790"/>
        <v>No</v>
      </c>
      <c r="D812" s="18" t="str">
        <f t="shared" si="791"/>
        <v>No</v>
      </c>
      <c r="E812" s="18" t="str">
        <f t="shared" si="792"/>
        <v>No</v>
      </c>
      <c r="F812" s="18" t="str">
        <f t="shared" si="793"/>
        <v>No</v>
      </c>
      <c r="G812" s="18" t="str">
        <f t="shared" si="794"/>
        <v>No</v>
      </c>
      <c r="H812" s="18" t="str">
        <f t="shared" si="795"/>
        <v>No</v>
      </c>
      <c r="I812" s="18" t="str">
        <f t="shared" si="796"/>
        <v>Yes</v>
      </c>
      <c r="J812" s="18" t="str">
        <f t="shared" si="797"/>
        <v>Yes</v>
      </c>
      <c r="K812" s="21">
        <v>810</v>
      </c>
      <c r="L812" s="5" t="s">
        <v>1801</v>
      </c>
      <c r="M812" s="5" t="s">
        <v>1802</v>
      </c>
      <c r="N812" s="5" t="s">
        <v>2307</v>
      </c>
      <c r="O812" s="5" t="s">
        <v>152</v>
      </c>
      <c r="P812" s="5" t="s">
        <v>2667</v>
      </c>
      <c r="Q812" s="34" t="s">
        <v>8126</v>
      </c>
      <c r="R812" s="21">
        <v>1</v>
      </c>
      <c r="S812" s="35"/>
      <c r="T812" s="35"/>
      <c r="U812" s="35"/>
      <c r="V812" s="35"/>
      <c r="W812" s="35"/>
      <c r="X812" s="35"/>
      <c r="Y812" s="35"/>
      <c r="Z812" s="35"/>
      <c r="AA812" s="5" t="s">
        <v>24</v>
      </c>
      <c r="AB812" s="5" t="s">
        <v>8127</v>
      </c>
      <c r="AC812" s="34" t="s">
        <v>2379</v>
      </c>
      <c r="AD812" s="21">
        <v>1</v>
      </c>
    </row>
    <row r="813" spans="1:30" x14ac:dyDescent="0.3">
      <c r="A813" s="18" t="str">
        <f t="shared" ref="A813:B813" si="843">IF(AND(ISNUMBER(SEARCH("Yes",C813)),ISNUMBER(SEARCH("Yes",E813)),ISNUMBER(SEARCH("Yes",G813)),ISNUMBER(SEARCH("Yes",I813))),"Yes","No")</f>
        <v>No</v>
      </c>
      <c r="B813" s="18" t="str">
        <f t="shared" si="843"/>
        <v>No</v>
      </c>
      <c r="C813" s="15" t="str">
        <f t="shared" si="790"/>
        <v>No</v>
      </c>
      <c r="D813" s="18" t="str">
        <f t="shared" si="791"/>
        <v>No</v>
      </c>
      <c r="E813" s="18" t="str">
        <f t="shared" si="792"/>
        <v>No</v>
      </c>
      <c r="F813" s="18" t="str">
        <f t="shared" si="793"/>
        <v>No</v>
      </c>
      <c r="G813" s="18" t="str">
        <f t="shared" si="794"/>
        <v>No</v>
      </c>
      <c r="H813" s="18" t="str">
        <f t="shared" si="795"/>
        <v>No</v>
      </c>
      <c r="I813" s="18" t="str">
        <f t="shared" si="796"/>
        <v>Yes</v>
      </c>
      <c r="J813" s="18" t="str">
        <f t="shared" si="797"/>
        <v>Yes</v>
      </c>
      <c r="K813" s="21">
        <v>811</v>
      </c>
      <c r="L813" s="5" t="s">
        <v>1803</v>
      </c>
      <c r="M813" s="5" t="s">
        <v>1804</v>
      </c>
      <c r="N813" s="5" t="s">
        <v>2307</v>
      </c>
      <c r="O813" s="5" t="s">
        <v>152</v>
      </c>
      <c r="P813" s="5" t="s">
        <v>2313</v>
      </c>
      <c r="Q813" s="34" t="s">
        <v>8128</v>
      </c>
      <c r="R813" s="21">
        <v>1</v>
      </c>
      <c r="S813" s="35"/>
      <c r="T813" s="35"/>
      <c r="U813" s="35"/>
      <c r="V813" s="35"/>
      <c r="W813" s="35"/>
      <c r="X813" s="35"/>
      <c r="Y813" s="35"/>
      <c r="Z813" s="35"/>
      <c r="AA813" s="5" t="s">
        <v>2310</v>
      </c>
      <c r="AB813" s="5" t="s">
        <v>2903</v>
      </c>
      <c r="AC813" s="34" t="s">
        <v>8056</v>
      </c>
      <c r="AD813" s="21">
        <v>1</v>
      </c>
    </row>
    <row r="814" spans="1:30" x14ac:dyDescent="0.3">
      <c r="A814" s="18" t="str">
        <f t="shared" ref="A814:B814" si="844">IF(AND(ISNUMBER(SEARCH("Yes",C814)),ISNUMBER(SEARCH("Yes",E814)),ISNUMBER(SEARCH("Yes",G814)),ISNUMBER(SEARCH("Yes",I814))),"Yes","No")</f>
        <v>No</v>
      </c>
      <c r="B814" s="18" t="str">
        <f t="shared" si="844"/>
        <v>No</v>
      </c>
      <c r="C814" s="15" t="str">
        <f t="shared" si="790"/>
        <v>No</v>
      </c>
      <c r="D814" s="18" t="str">
        <f t="shared" si="791"/>
        <v>No</v>
      </c>
      <c r="E814" s="18" t="str">
        <f t="shared" si="792"/>
        <v>No</v>
      </c>
      <c r="F814" s="18" t="str">
        <f t="shared" si="793"/>
        <v>No</v>
      </c>
      <c r="G814" s="18" t="str">
        <f t="shared" si="794"/>
        <v>No</v>
      </c>
      <c r="H814" s="18" t="str">
        <f t="shared" si="795"/>
        <v>No</v>
      </c>
      <c r="I814" s="18" t="str">
        <f t="shared" si="796"/>
        <v>Yes</v>
      </c>
      <c r="J814" s="18" t="str">
        <f t="shared" si="797"/>
        <v>Yes</v>
      </c>
      <c r="K814" s="21">
        <v>812</v>
      </c>
      <c r="L814" s="5" t="s">
        <v>1805</v>
      </c>
      <c r="M814" s="5" t="s">
        <v>5205</v>
      </c>
      <c r="N814" s="5" t="s">
        <v>2307</v>
      </c>
      <c r="O814" s="5" t="s">
        <v>152</v>
      </c>
      <c r="P814" s="5" t="s">
        <v>2667</v>
      </c>
      <c r="Q814" s="34" t="s">
        <v>8129</v>
      </c>
      <c r="R814" s="21">
        <v>1</v>
      </c>
      <c r="S814" s="35"/>
      <c r="T814" s="35"/>
      <c r="U814" s="35"/>
      <c r="V814" s="35"/>
      <c r="W814" s="35"/>
      <c r="X814" s="35"/>
      <c r="Y814" s="35"/>
      <c r="Z814" s="35"/>
      <c r="AA814" s="5" t="s">
        <v>2310</v>
      </c>
      <c r="AB814" s="5" t="s">
        <v>8130</v>
      </c>
      <c r="AC814" s="34" t="s">
        <v>8131</v>
      </c>
      <c r="AD814" s="21">
        <v>1</v>
      </c>
    </row>
    <row r="815" spans="1:30" x14ac:dyDescent="0.3">
      <c r="A815" s="18" t="str">
        <f t="shared" ref="A815:B815" si="845">IF(AND(ISNUMBER(SEARCH("Yes",C815)),ISNUMBER(SEARCH("Yes",E815)),ISNUMBER(SEARCH("Yes",G815)),ISNUMBER(SEARCH("Yes",I815))),"Yes","No")</f>
        <v>No</v>
      </c>
      <c r="B815" s="18" t="str">
        <f t="shared" si="845"/>
        <v>No</v>
      </c>
      <c r="C815" s="15" t="str">
        <f t="shared" si="790"/>
        <v>No</v>
      </c>
      <c r="D815" s="18" t="str">
        <f t="shared" si="791"/>
        <v>No</v>
      </c>
      <c r="E815" s="18" t="str">
        <f t="shared" si="792"/>
        <v>No</v>
      </c>
      <c r="F815" s="18" t="str">
        <f t="shared" si="793"/>
        <v>No</v>
      </c>
      <c r="G815" s="18" t="str">
        <f t="shared" si="794"/>
        <v>No</v>
      </c>
      <c r="H815" s="18" t="str">
        <f t="shared" si="795"/>
        <v>No</v>
      </c>
      <c r="I815" s="18" t="str">
        <f t="shared" si="796"/>
        <v>Yes</v>
      </c>
      <c r="J815" s="18" t="str">
        <f t="shared" si="797"/>
        <v>No</v>
      </c>
      <c r="K815" s="21">
        <v>813</v>
      </c>
      <c r="L815" s="5" t="s">
        <v>1807</v>
      </c>
      <c r="M815" s="5" t="s">
        <v>1808</v>
      </c>
      <c r="N815" s="5" t="s">
        <v>2307</v>
      </c>
      <c r="O815" s="5" t="s">
        <v>152</v>
      </c>
      <c r="P815" s="5" t="s">
        <v>2537</v>
      </c>
      <c r="Q815" s="34" t="s">
        <v>8132</v>
      </c>
      <c r="R815" s="21">
        <v>1</v>
      </c>
      <c r="S815" s="35"/>
      <c r="T815" s="35"/>
      <c r="U815" s="35"/>
      <c r="V815" s="35"/>
      <c r="W815" s="35"/>
      <c r="X815" s="35"/>
      <c r="Y815" s="35"/>
      <c r="Z815" s="35"/>
      <c r="AA815" s="5" t="s">
        <v>152</v>
      </c>
      <c r="AB815" s="5" t="s">
        <v>2931</v>
      </c>
      <c r="AC815" s="34" t="s">
        <v>4254</v>
      </c>
      <c r="AD815" s="21">
        <v>1</v>
      </c>
    </row>
    <row r="816" spans="1:30" x14ac:dyDescent="0.3">
      <c r="A816" s="18" t="str">
        <f t="shared" ref="A816:B816" si="846">IF(AND(ISNUMBER(SEARCH("Yes",C816)),ISNUMBER(SEARCH("Yes",E816)),ISNUMBER(SEARCH("Yes",G816)),ISNUMBER(SEARCH("Yes",I816))),"Yes","No")</f>
        <v>No</v>
      </c>
      <c r="B816" s="18" t="str">
        <f t="shared" si="846"/>
        <v>No</v>
      </c>
      <c r="C816" s="15" t="str">
        <f t="shared" si="790"/>
        <v>No</v>
      </c>
      <c r="D816" s="18" t="str">
        <f t="shared" si="791"/>
        <v>No</v>
      </c>
      <c r="E816" s="18" t="str">
        <f t="shared" si="792"/>
        <v>No</v>
      </c>
      <c r="F816" s="18" t="str">
        <f t="shared" si="793"/>
        <v>No</v>
      </c>
      <c r="G816" s="18" t="str">
        <f t="shared" si="794"/>
        <v>No</v>
      </c>
      <c r="H816" s="18" t="str">
        <f t="shared" si="795"/>
        <v>No</v>
      </c>
      <c r="I816" s="18" t="str">
        <f t="shared" si="796"/>
        <v>Yes</v>
      </c>
      <c r="J816" s="18" t="str">
        <f t="shared" si="797"/>
        <v>Yes</v>
      </c>
      <c r="K816" s="21">
        <v>814</v>
      </c>
      <c r="L816" s="5" t="s">
        <v>1809</v>
      </c>
      <c r="M816" s="5" t="s">
        <v>1810</v>
      </c>
      <c r="N816" s="5" t="s">
        <v>2307</v>
      </c>
      <c r="O816" s="5" t="s">
        <v>152</v>
      </c>
      <c r="P816" s="5" t="s">
        <v>2449</v>
      </c>
      <c r="Q816" s="34" t="s">
        <v>3695</v>
      </c>
      <c r="R816" s="21">
        <v>1</v>
      </c>
      <c r="S816" s="35"/>
      <c r="T816" s="35"/>
      <c r="U816" s="35"/>
      <c r="V816" s="35"/>
      <c r="W816" s="35"/>
      <c r="X816" s="35"/>
      <c r="Y816" s="35"/>
      <c r="Z816" s="35"/>
      <c r="AA816" s="5" t="s">
        <v>2310</v>
      </c>
      <c r="AB816" s="5" t="s">
        <v>2658</v>
      </c>
      <c r="AC816" s="34" t="s">
        <v>8133</v>
      </c>
      <c r="AD816" s="21">
        <v>1</v>
      </c>
    </row>
    <row r="817" spans="1:30" x14ac:dyDescent="0.3">
      <c r="A817" s="18" t="str">
        <f t="shared" ref="A817:B817" si="847">IF(AND(ISNUMBER(SEARCH("Yes",C817)),ISNUMBER(SEARCH("Yes",E817)),ISNUMBER(SEARCH("Yes",G817)),ISNUMBER(SEARCH("Yes",I817))),"Yes","No")</f>
        <v>Yes</v>
      </c>
      <c r="B817" s="18" t="str">
        <f t="shared" si="847"/>
        <v>No</v>
      </c>
      <c r="C817" s="15" t="str">
        <f t="shared" si="790"/>
        <v>Yes</v>
      </c>
      <c r="D817" s="18" t="str">
        <f t="shared" si="791"/>
        <v>No</v>
      </c>
      <c r="E817" s="18" t="str">
        <f t="shared" si="792"/>
        <v>Yes</v>
      </c>
      <c r="F817" s="18" t="str">
        <f t="shared" si="793"/>
        <v>Yes</v>
      </c>
      <c r="G817" s="18" t="str">
        <f t="shared" si="794"/>
        <v>Yes</v>
      </c>
      <c r="H817" s="18" t="str">
        <f t="shared" si="795"/>
        <v>Yes</v>
      </c>
      <c r="I817" s="18" t="str">
        <f t="shared" si="796"/>
        <v>Yes</v>
      </c>
      <c r="J817" s="18" t="str">
        <f t="shared" si="797"/>
        <v>Yes</v>
      </c>
      <c r="K817" s="21">
        <v>815</v>
      </c>
      <c r="L817" s="5" t="s">
        <v>146</v>
      </c>
      <c r="M817" s="5" t="s">
        <v>283</v>
      </c>
      <c r="N817" s="5" t="s">
        <v>2307</v>
      </c>
      <c r="O817" s="5" t="s">
        <v>152</v>
      </c>
      <c r="P817" s="5" t="s">
        <v>2449</v>
      </c>
      <c r="Q817" s="34" t="s">
        <v>8134</v>
      </c>
      <c r="R817" s="21">
        <v>1</v>
      </c>
      <c r="S817" s="5" t="s">
        <v>2310</v>
      </c>
      <c r="T817" s="5" t="s">
        <v>8135</v>
      </c>
      <c r="U817" s="34" t="s">
        <v>8136</v>
      </c>
      <c r="V817" s="21">
        <v>1</v>
      </c>
      <c r="W817" s="5" t="s">
        <v>2310</v>
      </c>
      <c r="X817" s="5" t="s">
        <v>8137</v>
      </c>
      <c r="Y817" s="34" t="s">
        <v>8138</v>
      </c>
      <c r="Z817" s="21">
        <v>1</v>
      </c>
      <c r="AA817" s="5" t="s">
        <v>2310</v>
      </c>
      <c r="AB817" s="5" t="s">
        <v>8139</v>
      </c>
      <c r="AC817" s="34" t="s">
        <v>8140</v>
      </c>
      <c r="AD817" s="21">
        <v>1</v>
      </c>
    </row>
    <row r="818" spans="1:30" x14ac:dyDescent="0.3">
      <c r="A818" s="18" t="str">
        <f t="shared" ref="A818:B818" si="848">IF(AND(ISNUMBER(SEARCH("Yes",C818)),ISNUMBER(SEARCH("Yes",E818)),ISNUMBER(SEARCH("Yes",G818)),ISNUMBER(SEARCH("Yes",I818))),"Yes","No")</f>
        <v>No</v>
      </c>
      <c r="B818" s="18" t="str">
        <f t="shared" si="848"/>
        <v>No</v>
      </c>
      <c r="C818" s="15" t="str">
        <f t="shared" si="790"/>
        <v>No</v>
      </c>
      <c r="D818" s="18" t="str">
        <f t="shared" si="791"/>
        <v>No</v>
      </c>
      <c r="E818" s="18" t="str">
        <f t="shared" si="792"/>
        <v>No</v>
      </c>
      <c r="F818" s="18" t="str">
        <f t="shared" si="793"/>
        <v>No</v>
      </c>
      <c r="G818" s="18" t="str">
        <f t="shared" si="794"/>
        <v>No</v>
      </c>
      <c r="H818" s="18" t="str">
        <f t="shared" si="795"/>
        <v>No</v>
      </c>
      <c r="I818" s="18" t="str">
        <f t="shared" si="796"/>
        <v>Yes</v>
      </c>
      <c r="J818" s="18" t="str">
        <f t="shared" si="797"/>
        <v>Yes</v>
      </c>
      <c r="K818" s="21">
        <v>816</v>
      </c>
      <c r="L818" s="5" t="s">
        <v>1811</v>
      </c>
      <c r="M818" s="5" t="s">
        <v>1812</v>
      </c>
      <c r="N818" s="5" t="s">
        <v>2307</v>
      </c>
      <c r="O818" s="5" t="s">
        <v>152</v>
      </c>
      <c r="P818" s="5" t="s">
        <v>2313</v>
      </c>
      <c r="Q818" s="34" t="s">
        <v>8141</v>
      </c>
      <c r="R818" s="21">
        <v>1</v>
      </c>
      <c r="S818" s="35"/>
      <c r="T818" s="35"/>
      <c r="U818" s="35"/>
      <c r="V818" s="35"/>
      <c r="W818" s="35"/>
      <c r="X818" s="35"/>
      <c r="Y818" s="35"/>
      <c r="Z818" s="35"/>
      <c r="AA818" s="5" t="s">
        <v>2310</v>
      </c>
      <c r="AB818" s="5" t="s">
        <v>2323</v>
      </c>
      <c r="AC818" s="34" t="s">
        <v>2476</v>
      </c>
      <c r="AD818" s="21">
        <v>1</v>
      </c>
    </row>
    <row r="819" spans="1:30" x14ac:dyDescent="0.3">
      <c r="A819" s="18" t="str">
        <f t="shared" ref="A819:B819" si="849">IF(AND(ISNUMBER(SEARCH("Yes",C819)),ISNUMBER(SEARCH("Yes",E819)),ISNUMBER(SEARCH("Yes",G819)),ISNUMBER(SEARCH("Yes",I819))),"Yes","No")</f>
        <v>No</v>
      </c>
      <c r="B819" s="18" t="str">
        <f t="shared" si="849"/>
        <v>No</v>
      </c>
      <c r="C819" s="15" t="str">
        <f t="shared" si="790"/>
        <v>No</v>
      </c>
      <c r="D819" s="18" t="str">
        <f t="shared" si="791"/>
        <v>No</v>
      </c>
      <c r="E819" s="18" t="str">
        <f t="shared" si="792"/>
        <v>No</v>
      </c>
      <c r="F819" s="18" t="str">
        <f t="shared" si="793"/>
        <v>No</v>
      </c>
      <c r="G819" s="18" t="str">
        <f t="shared" si="794"/>
        <v>No</v>
      </c>
      <c r="H819" s="18" t="str">
        <f t="shared" si="795"/>
        <v>No</v>
      </c>
      <c r="I819" s="18" t="str">
        <f t="shared" si="796"/>
        <v>Yes</v>
      </c>
      <c r="J819" s="18" t="str">
        <f t="shared" si="797"/>
        <v>Yes</v>
      </c>
      <c r="K819" s="21">
        <v>817</v>
      </c>
      <c r="L819" s="5" t="s">
        <v>1813</v>
      </c>
      <c r="M819" s="5" t="s">
        <v>1814</v>
      </c>
      <c r="N819" s="5" t="s">
        <v>2307</v>
      </c>
      <c r="O819" s="5" t="s">
        <v>152</v>
      </c>
      <c r="P819" s="5" t="s">
        <v>2431</v>
      </c>
      <c r="Q819" s="34" t="s">
        <v>8142</v>
      </c>
      <c r="R819" s="21">
        <v>1</v>
      </c>
      <c r="S819" s="35"/>
      <c r="T819" s="35"/>
      <c r="U819" s="35"/>
      <c r="V819" s="35"/>
      <c r="W819" s="35"/>
      <c r="X819" s="35"/>
      <c r="Y819" s="35"/>
      <c r="Z819" s="35"/>
      <c r="AA819" s="5" t="s">
        <v>24</v>
      </c>
      <c r="AB819" s="5" t="s">
        <v>8143</v>
      </c>
      <c r="AC819" s="34" t="s">
        <v>8144</v>
      </c>
      <c r="AD819" s="21">
        <v>1</v>
      </c>
    </row>
    <row r="820" spans="1:30" x14ac:dyDescent="0.3">
      <c r="A820" s="18" t="str">
        <f t="shared" ref="A820:B820" si="850">IF(AND(ISNUMBER(SEARCH("Yes",C820)),ISNUMBER(SEARCH("Yes",E820)),ISNUMBER(SEARCH("Yes",G820)),ISNUMBER(SEARCH("Yes",I820))),"Yes","No")</f>
        <v>No</v>
      </c>
      <c r="B820" s="18" t="str">
        <f t="shared" si="850"/>
        <v>No</v>
      </c>
      <c r="C820" s="15" t="str">
        <f t="shared" si="790"/>
        <v>No</v>
      </c>
      <c r="D820" s="18" t="str">
        <f t="shared" si="791"/>
        <v>No</v>
      </c>
      <c r="E820" s="18" t="str">
        <f t="shared" si="792"/>
        <v>No</v>
      </c>
      <c r="F820" s="18" t="str">
        <f t="shared" si="793"/>
        <v>No</v>
      </c>
      <c r="G820" s="18" t="str">
        <f t="shared" si="794"/>
        <v>No</v>
      </c>
      <c r="H820" s="18" t="str">
        <f t="shared" si="795"/>
        <v>No</v>
      </c>
      <c r="I820" s="18" t="str">
        <f t="shared" si="796"/>
        <v>Yes</v>
      </c>
      <c r="J820" s="18" t="str">
        <f t="shared" si="797"/>
        <v>Yes</v>
      </c>
      <c r="K820" s="21">
        <v>818</v>
      </c>
      <c r="L820" s="5" t="s">
        <v>1815</v>
      </c>
      <c r="M820" s="5" t="s">
        <v>1816</v>
      </c>
      <c r="N820" s="5" t="s">
        <v>2307</v>
      </c>
      <c r="O820" s="5" t="s">
        <v>152</v>
      </c>
      <c r="P820" s="5" t="s">
        <v>2431</v>
      </c>
      <c r="Q820" s="34" t="s">
        <v>8145</v>
      </c>
      <c r="R820" s="21">
        <v>1</v>
      </c>
      <c r="S820" s="35"/>
      <c r="T820" s="35"/>
      <c r="U820" s="35"/>
      <c r="V820" s="35"/>
      <c r="W820" s="35"/>
      <c r="X820" s="35"/>
      <c r="Y820" s="35"/>
      <c r="Z820" s="35"/>
      <c r="AA820" s="5" t="s">
        <v>2310</v>
      </c>
      <c r="AB820" s="5" t="s">
        <v>8146</v>
      </c>
      <c r="AC820" s="34" t="s">
        <v>8147</v>
      </c>
      <c r="AD820" s="21">
        <v>1</v>
      </c>
    </row>
    <row r="821" spans="1:30" x14ac:dyDescent="0.3">
      <c r="A821" s="18" t="str">
        <f t="shared" ref="A821:B821" si="851">IF(AND(ISNUMBER(SEARCH("Yes",C821)),ISNUMBER(SEARCH("Yes",E821)),ISNUMBER(SEARCH("Yes",G821)),ISNUMBER(SEARCH("Yes",I821))),"Yes","No")</f>
        <v>No</v>
      </c>
      <c r="B821" s="18" t="str">
        <f t="shared" si="851"/>
        <v>No</v>
      </c>
      <c r="C821" s="15" t="str">
        <f t="shared" si="790"/>
        <v>No</v>
      </c>
      <c r="D821" s="18" t="str">
        <f t="shared" si="791"/>
        <v>No</v>
      </c>
      <c r="E821" s="18" t="str">
        <f t="shared" si="792"/>
        <v>No</v>
      </c>
      <c r="F821" s="18" t="str">
        <f t="shared" si="793"/>
        <v>No</v>
      </c>
      <c r="G821" s="18" t="str">
        <f t="shared" si="794"/>
        <v>No</v>
      </c>
      <c r="H821" s="18" t="str">
        <f t="shared" si="795"/>
        <v>No</v>
      </c>
      <c r="I821" s="18" t="str">
        <f t="shared" si="796"/>
        <v>Yes</v>
      </c>
      <c r="J821" s="18" t="str">
        <f t="shared" si="797"/>
        <v>Yes</v>
      </c>
      <c r="K821" s="21">
        <v>819</v>
      </c>
      <c r="L821" s="5" t="s">
        <v>1817</v>
      </c>
      <c r="M821" s="5" t="s">
        <v>1818</v>
      </c>
      <c r="N821" s="5" t="s">
        <v>2307</v>
      </c>
      <c r="O821" s="5" t="s">
        <v>152</v>
      </c>
      <c r="P821" s="5" t="s">
        <v>2317</v>
      </c>
      <c r="Q821" s="34" t="s">
        <v>2318</v>
      </c>
      <c r="R821" s="21">
        <v>1</v>
      </c>
      <c r="S821" s="35"/>
      <c r="T821" s="35"/>
      <c r="U821" s="35"/>
      <c r="V821" s="35"/>
      <c r="W821" s="35"/>
      <c r="X821" s="35"/>
      <c r="Y821" s="35"/>
      <c r="Z821" s="35"/>
      <c r="AA821" s="5" t="s">
        <v>24</v>
      </c>
      <c r="AB821" s="5" t="s">
        <v>8148</v>
      </c>
      <c r="AC821" s="34" t="s">
        <v>8149</v>
      </c>
      <c r="AD821" s="21">
        <v>1</v>
      </c>
    </row>
    <row r="822" spans="1:30" x14ac:dyDescent="0.3">
      <c r="A822" s="18" t="str">
        <f t="shared" ref="A822:B822" si="852">IF(AND(ISNUMBER(SEARCH("Yes",C822)),ISNUMBER(SEARCH("Yes",E822)),ISNUMBER(SEARCH("Yes",G822)),ISNUMBER(SEARCH("Yes",I822))),"Yes","No")</f>
        <v>No</v>
      </c>
      <c r="B822" s="18" t="str">
        <f t="shared" si="852"/>
        <v>No</v>
      </c>
      <c r="C822" s="15" t="str">
        <f t="shared" si="790"/>
        <v>No</v>
      </c>
      <c r="D822" s="18" t="str">
        <f t="shared" si="791"/>
        <v>No</v>
      </c>
      <c r="E822" s="18" t="str">
        <f t="shared" si="792"/>
        <v>No</v>
      </c>
      <c r="F822" s="18" t="str">
        <f t="shared" si="793"/>
        <v>No</v>
      </c>
      <c r="G822" s="18" t="str">
        <f t="shared" si="794"/>
        <v>No</v>
      </c>
      <c r="H822" s="18" t="str">
        <f t="shared" si="795"/>
        <v>No</v>
      </c>
      <c r="I822" s="18" t="str">
        <f t="shared" si="796"/>
        <v>Yes</v>
      </c>
      <c r="J822" s="18" t="str">
        <f t="shared" si="797"/>
        <v>Yes</v>
      </c>
      <c r="K822" s="21">
        <v>820</v>
      </c>
      <c r="L822" s="5" t="s">
        <v>1819</v>
      </c>
      <c r="M822" s="5" t="s">
        <v>1820</v>
      </c>
      <c r="N822" s="5" t="s">
        <v>2307</v>
      </c>
      <c r="O822" s="5" t="s">
        <v>152</v>
      </c>
      <c r="P822" s="5" t="s">
        <v>8150</v>
      </c>
      <c r="Q822" s="34" t="s">
        <v>8151</v>
      </c>
      <c r="R822" s="21">
        <v>1</v>
      </c>
      <c r="S822" s="35"/>
      <c r="T822" s="35"/>
      <c r="U822" s="35"/>
      <c r="V822" s="35"/>
      <c r="W822" s="35"/>
      <c r="X822" s="35"/>
      <c r="Y822" s="35"/>
      <c r="Z822" s="35"/>
      <c r="AA822" s="5" t="s">
        <v>24</v>
      </c>
      <c r="AB822" s="5" t="s">
        <v>8152</v>
      </c>
      <c r="AC822" s="34" t="s">
        <v>8153</v>
      </c>
      <c r="AD822" s="21">
        <v>1</v>
      </c>
    </row>
    <row r="823" spans="1:30" x14ac:dyDescent="0.3">
      <c r="A823" s="18" t="str">
        <f t="shared" ref="A823:B823" si="853">IF(AND(ISNUMBER(SEARCH("Yes",C823)),ISNUMBER(SEARCH("Yes",E823)),ISNUMBER(SEARCH("Yes",G823)),ISNUMBER(SEARCH("Yes",I823))),"Yes","No")</f>
        <v>No</v>
      </c>
      <c r="B823" s="18" t="str">
        <f t="shared" si="853"/>
        <v>No</v>
      </c>
      <c r="C823" s="15" t="str">
        <f t="shared" si="790"/>
        <v>No</v>
      </c>
      <c r="D823" s="18" t="str">
        <f t="shared" si="791"/>
        <v>No</v>
      </c>
      <c r="E823" s="18" t="str">
        <f t="shared" si="792"/>
        <v>No</v>
      </c>
      <c r="F823" s="18" t="str">
        <f t="shared" si="793"/>
        <v>No</v>
      </c>
      <c r="G823" s="18" t="str">
        <f t="shared" si="794"/>
        <v>No</v>
      </c>
      <c r="H823" s="18" t="str">
        <f t="shared" si="795"/>
        <v>No</v>
      </c>
      <c r="I823" s="18" t="str">
        <f t="shared" si="796"/>
        <v>Yes</v>
      </c>
      <c r="J823" s="18" t="str">
        <f t="shared" si="797"/>
        <v>Yes</v>
      </c>
      <c r="K823" s="21">
        <v>821</v>
      </c>
      <c r="L823" s="5" t="s">
        <v>1821</v>
      </c>
      <c r="M823" s="5" t="s">
        <v>1822</v>
      </c>
      <c r="N823" s="5" t="s">
        <v>2307</v>
      </c>
      <c r="O823" s="5" t="s">
        <v>152</v>
      </c>
      <c r="P823" s="5" t="s">
        <v>2537</v>
      </c>
      <c r="Q823" s="34" t="s">
        <v>5236</v>
      </c>
      <c r="R823" s="21">
        <v>1</v>
      </c>
      <c r="S823" s="35"/>
      <c r="T823" s="35"/>
      <c r="U823" s="35"/>
      <c r="V823" s="35"/>
      <c r="W823" s="35"/>
      <c r="X823" s="35"/>
      <c r="Y823" s="35"/>
      <c r="Z823" s="35"/>
      <c r="AA823" s="5" t="s">
        <v>2310</v>
      </c>
      <c r="AB823" s="5" t="s">
        <v>8154</v>
      </c>
      <c r="AC823" s="34" t="s">
        <v>8155</v>
      </c>
      <c r="AD823" s="21">
        <v>1</v>
      </c>
    </row>
    <row r="824" spans="1:30" x14ac:dyDescent="0.3">
      <c r="A824" s="18" t="str">
        <f t="shared" ref="A824:B824" si="854">IF(AND(ISNUMBER(SEARCH("Yes",C824)),ISNUMBER(SEARCH("Yes",E824)),ISNUMBER(SEARCH("Yes",G824)),ISNUMBER(SEARCH("Yes",I824))),"Yes","No")</f>
        <v>No</v>
      </c>
      <c r="B824" s="18" t="str">
        <f t="shared" si="854"/>
        <v>No</v>
      </c>
      <c r="C824" s="15" t="str">
        <f t="shared" si="790"/>
        <v>No</v>
      </c>
      <c r="D824" s="18" t="str">
        <f t="shared" si="791"/>
        <v>No</v>
      </c>
      <c r="E824" s="18" t="str">
        <f t="shared" si="792"/>
        <v>No</v>
      </c>
      <c r="F824" s="18" t="str">
        <f t="shared" si="793"/>
        <v>No</v>
      </c>
      <c r="G824" s="18" t="str">
        <f t="shared" si="794"/>
        <v>No</v>
      </c>
      <c r="H824" s="18" t="str">
        <f t="shared" si="795"/>
        <v>No</v>
      </c>
      <c r="I824" s="18" t="str">
        <f t="shared" si="796"/>
        <v>Yes</v>
      </c>
      <c r="J824" s="18" t="str">
        <f t="shared" si="797"/>
        <v>Yes</v>
      </c>
      <c r="K824" s="21">
        <v>822</v>
      </c>
      <c r="L824" s="5" t="s">
        <v>1823</v>
      </c>
      <c r="M824" s="5" t="s">
        <v>1824</v>
      </c>
      <c r="N824" s="5" t="s">
        <v>2307</v>
      </c>
      <c r="O824" s="5" t="s">
        <v>152</v>
      </c>
      <c r="P824" s="5" t="s">
        <v>2431</v>
      </c>
      <c r="Q824" s="34" t="s">
        <v>8156</v>
      </c>
      <c r="R824" s="21">
        <v>1</v>
      </c>
      <c r="S824" s="35"/>
      <c r="T824" s="35"/>
      <c r="U824" s="35"/>
      <c r="V824" s="35"/>
      <c r="W824" s="35"/>
      <c r="X824" s="35"/>
      <c r="Y824" s="35"/>
      <c r="Z824" s="35"/>
      <c r="AA824" s="5" t="s">
        <v>2310</v>
      </c>
      <c r="AB824" s="5" t="s">
        <v>5238</v>
      </c>
      <c r="AC824" s="34" t="s">
        <v>8157</v>
      </c>
      <c r="AD824" s="21">
        <v>1</v>
      </c>
    </row>
    <row r="825" spans="1:30" x14ac:dyDescent="0.3">
      <c r="A825" s="18" t="str">
        <f t="shared" ref="A825:B825" si="855">IF(AND(ISNUMBER(SEARCH("Yes",C825)),ISNUMBER(SEARCH("Yes",E825)),ISNUMBER(SEARCH("Yes",G825)),ISNUMBER(SEARCH("Yes",I825))),"Yes","No")</f>
        <v>Yes</v>
      </c>
      <c r="B825" s="18" t="str">
        <f t="shared" si="855"/>
        <v>Yes</v>
      </c>
      <c r="C825" s="15" t="str">
        <f t="shared" si="790"/>
        <v>Yes</v>
      </c>
      <c r="D825" s="18" t="str">
        <f t="shared" si="791"/>
        <v>Yes</v>
      </c>
      <c r="E825" s="18" t="str">
        <f t="shared" si="792"/>
        <v>Yes</v>
      </c>
      <c r="F825" s="18" t="str">
        <f t="shared" si="793"/>
        <v>Yes</v>
      </c>
      <c r="G825" s="18" t="str">
        <f t="shared" si="794"/>
        <v>Yes</v>
      </c>
      <c r="H825" s="18" t="str">
        <f t="shared" si="795"/>
        <v>Yes</v>
      </c>
      <c r="I825" s="18" t="str">
        <f t="shared" si="796"/>
        <v>Yes</v>
      </c>
      <c r="J825" s="18" t="str">
        <f t="shared" si="797"/>
        <v>Yes</v>
      </c>
      <c r="K825" s="21">
        <v>823</v>
      </c>
      <c r="L825" s="5" t="s">
        <v>237</v>
      </c>
      <c r="M825" s="5" t="s">
        <v>238</v>
      </c>
      <c r="N825" s="5" t="s">
        <v>2307</v>
      </c>
      <c r="O825" s="5" t="s">
        <v>24</v>
      </c>
      <c r="P825" s="5" t="s">
        <v>8158</v>
      </c>
      <c r="Q825" s="34" t="s">
        <v>5241</v>
      </c>
      <c r="R825" s="21">
        <v>1</v>
      </c>
      <c r="S825" s="5" t="s">
        <v>24</v>
      </c>
      <c r="T825" s="5" t="s">
        <v>8159</v>
      </c>
      <c r="U825" s="34" t="s">
        <v>8160</v>
      </c>
      <c r="V825" s="21">
        <v>1</v>
      </c>
      <c r="W825" s="5" t="s">
        <v>24</v>
      </c>
      <c r="X825" s="5" t="s">
        <v>5244</v>
      </c>
      <c r="Y825" s="34" t="s">
        <v>5245</v>
      </c>
      <c r="Z825" s="21">
        <v>1</v>
      </c>
      <c r="AA825" s="5" t="s">
        <v>2310</v>
      </c>
      <c r="AB825" s="5" t="s">
        <v>8161</v>
      </c>
      <c r="AC825" s="34" t="s">
        <v>8162</v>
      </c>
      <c r="AD825" s="21">
        <v>1</v>
      </c>
    </row>
    <row r="826" spans="1:30" x14ac:dyDescent="0.3">
      <c r="A826" s="18" t="str">
        <f t="shared" ref="A826:B826" si="856">IF(AND(ISNUMBER(SEARCH("Yes",C826)),ISNUMBER(SEARCH("Yes",E826)),ISNUMBER(SEARCH("Yes",G826)),ISNUMBER(SEARCH("Yes",I826))),"Yes","No")</f>
        <v>No</v>
      </c>
      <c r="B826" s="18" t="str">
        <f t="shared" si="856"/>
        <v>No</v>
      </c>
      <c r="C826" s="15" t="str">
        <f t="shared" si="790"/>
        <v>No</v>
      </c>
      <c r="D826" s="18" t="str">
        <f t="shared" si="791"/>
        <v>No</v>
      </c>
      <c r="E826" s="18" t="str">
        <f t="shared" si="792"/>
        <v>No</v>
      </c>
      <c r="F826" s="18" t="str">
        <f t="shared" si="793"/>
        <v>No</v>
      </c>
      <c r="G826" s="18" t="str">
        <f t="shared" si="794"/>
        <v>No</v>
      </c>
      <c r="H826" s="18" t="str">
        <f t="shared" si="795"/>
        <v>No</v>
      </c>
      <c r="I826" s="18" t="str">
        <f t="shared" si="796"/>
        <v>Yes</v>
      </c>
      <c r="J826" s="18" t="str">
        <f t="shared" si="797"/>
        <v>Yes</v>
      </c>
      <c r="K826" s="21">
        <v>824</v>
      </c>
      <c r="L826" s="5" t="s">
        <v>1825</v>
      </c>
      <c r="M826" s="5" t="s">
        <v>1826</v>
      </c>
      <c r="N826" s="5" t="s">
        <v>2307</v>
      </c>
      <c r="O826" s="5" t="s">
        <v>152</v>
      </c>
      <c r="P826" s="5" t="s">
        <v>2431</v>
      </c>
      <c r="Q826" s="34" t="s">
        <v>8163</v>
      </c>
      <c r="R826" s="21">
        <v>1</v>
      </c>
      <c r="S826" s="35"/>
      <c r="T826" s="35"/>
      <c r="U826" s="35"/>
      <c r="V826" s="35"/>
      <c r="W826" s="35"/>
      <c r="X826" s="35"/>
      <c r="Y826" s="35"/>
      <c r="Z826" s="35"/>
      <c r="AA826" s="5" t="s">
        <v>2310</v>
      </c>
      <c r="AB826" s="5" t="s">
        <v>6898</v>
      </c>
      <c r="AC826" s="34" t="s">
        <v>7064</v>
      </c>
      <c r="AD826" s="21">
        <v>1</v>
      </c>
    </row>
    <row r="827" spans="1:30" x14ac:dyDescent="0.3">
      <c r="A827" s="18" t="str">
        <f t="shared" ref="A827:B827" si="857">IF(AND(ISNUMBER(SEARCH("Yes",C827)),ISNUMBER(SEARCH("Yes",E827)),ISNUMBER(SEARCH("Yes",G827)),ISNUMBER(SEARCH("Yes",I827))),"Yes","No")</f>
        <v>No</v>
      </c>
      <c r="B827" s="18" t="str">
        <f t="shared" si="857"/>
        <v>No</v>
      </c>
      <c r="C827" s="15" t="str">
        <f t="shared" si="790"/>
        <v>No</v>
      </c>
      <c r="D827" s="18" t="str">
        <f t="shared" si="791"/>
        <v>No</v>
      </c>
      <c r="E827" s="18" t="str">
        <f t="shared" si="792"/>
        <v>No</v>
      </c>
      <c r="F827" s="18" t="str">
        <f t="shared" si="793"/>
        <v>No</v>
      </c>
      <c r="G827" s="18" t="str">
        <f t="shared" si="794"/>
        <v>No</v>
      </c>
      <c r="H827" s="18" t="str">
        <f t="shared" si="795"/>
        <v>No</v>
      </c>
      <c r="I827" s="18" t="str">
        <f t="shared" si="796"/>
        <v>Yes</v>
      </c>
      <c r="J827" s="18" t="str">
        <f t="shared" si="797"/>
        <v>Yes</v>
      </c>
      <c r="K827" s="21">
        <v>825</v>
      </c>
      <c r="L827" s="5" t="s">
        <v>5250</v>
      </c>
      <c r="M827" s="5" t="s">
        <v>1828</v>
      </c>
      <c r="N827" s="5" t="s">
        <v>2307</v>
      </c>
      <c r="O827" s="5" t="s">
        <v>152</v>
      </c>
      <c r="P827" s="5" t="s">
        <v>2664</v>
      </c>
      <c r="Q827" s="34" t="s">
        <v>8164</v>
      </c>
      <c r="R827" s="21">
        <v>1</v>
      </c>
      <c r="S827" s="35"/>
      <c r="T827" s="35"/>
      <c r="U827" s="35"/>
      <c r="V827" s="35"/>
      <c r="W827" s="35"/>
      <c r="X827" s="35"/>
      <c r="Y827" s="35"/>
      <c r="Z827" s="35"/>
      <c r="AA827" s="5" t="s">
        <v>2310</v>
      </c>
      <c r="AB827" s="5" t="s">
        <v>8165</v>
      </c>
      <c r="AC827" s="34" t="s">
        <v>8166</v>
      </c>
      <c r="AD827" s="21">
        <v>1</v>
      </c>
    </row>
    <row r="828" spans="1:30" x14ac:dyDescent="0.3">
      <c r="A828" s="18" t="str">
        <f t="shared" ref="A828:B828" si="858">IF(AND(ISNUMBER(SEARCH("Yes",C828)),ISNUMBER(SEARCH("Yes",E828)),ISNUMBER(SEARCH("Yes",G828)),ISNUMBER(SEARCH("Yes",I828))),"Yes","No")</f>
        <v>Yes</v>
      </c>
      <c r="B828" s="18" t="str">
        <f t="shared" si="858"/>
        <v>Yes</v>
      </c>
      <c r="C828" s="15" t="str">
        <f t="shared" si="790"/>
        <v>Yes</v>
      </c>
      <c r="D828" s="18" t="str">
        <f t="shared" si="791"/>
        <v>Yes</v>
      </c>
      <c r="E828" s="18" t="str">
        <f t="shared" si="792"/>
        <v>Yes</v>
      </c>
      <c r="F828" s="18" t="str">
        <f t="shared" si="793"/>
        <v>Yes</v>
      </c>
      <c r="G828" s="18" t="str">
        <f t="shared" si="794"/>
        <v>Yes</v>
      </c>
      <c r="H828" s="18" t="str">
        <f t="shared" si="795"/>
        <v>Yes</v>
      </c>
      <c r="I828" s="18" t="str">
        <f t="shared" si="796"/>
        <v>Yes</v>
      </c>
      <c r="J828" s="18" t="str">
        <f t="shared" si="797"/>
        <v>Yes</v>
      </c>
      <c r="K828" s="21">
        <v>826</v>
      </c>
      <c r="L828" s="5" t="s">
        <v>124</v>
      </c>
      <c r="M828" s="5" t="s">
        <v>125</v>
      </c>
      <c r="N828" s="5" t="s">
        <v>2307</v>
      </c>
      <c r="O828" s="5" t="s">
        <v>24</v>
      </c>
      <c r="P828" s="5" t="s">
        <v>5254</v>
      </c>
      <c r="Q828" s="34" t="s">
        <v>8167</v>
      </c>
      <c r="R828" s="21">
        <v>1</v>
      </c>
      <c r="S828" s="5" t="s">
        <v>24</v>
      </c>
      <c r="T828" s="5" t="s">
        <v>8168</v>
      </c>
      <c r="U828" s="34" t="s">
        <v>8169</v>
      </c>
      <c r="V828" s="21">
        <v>1</v>
      </c>
      <c r="W828" s="5" t="s">
        <v>2310</v>
      </c>
      <c r="X828" s="5" t="s">
        <v>5258</v>
      </c>
      <c r="Y828" s="34" t="s">
        <v>5259</v>
      </c>
      <c r="Z828" s="21">
        <v>1</v>
      </c>
      <c r="AA828" s="5" t="s">
        <v>2310</v>
      </c>
      <c r="AB828" s="5" t="s">
        <v>2595</v>
      </c>
      <c r="AC828" s="34" t="s">
        <v>8170</v>
      </c>
      <c r="AD828" s="21">
        <v>1</v>
      </c>
    </row>
    <row r="829" spans="1:30" x14ac:dyDescent="0.3">
      <c r="A829" s="18" t="str">
        <f t="shared" ref="A829:B829" si="859">IF(AND(ISNUMBER(SEARCH("Yes",C829)),ISNUMBER(SEARCH("Yes",E829)),ISNUMBER(SEARCH("Yes",G829)),ISNUMBER(SEARCH("Yes",I829))),"Yes","No")</f>
        <v>No</v>
      </c>
      <c r="B829" s="18" t="str">
        <f t="shared" si="859"/>
        <v>No</v>
      </c>
      <c r="C829" s="15" t="str">
        <f t="shared" si="790"/>
        <v>No</v>
      </c>
      <c r="D829" s="18" t="str">
        <f t="shared" si="791"/>
        <v>No</v>
      </c>
      <c r="E829" s="18" t="str">
        <f t="shared" si="792"/>
        <v>No</v>
      </c>
      <c r="F829" s="18" t="str">
        <f t="shared" si="793"/>
        <v>No</v>
      </c>
      <c r="G829" s="18" t="str">
        <f t="shared" si="794"/>
        <v>No</v>
      </c>
      <c r="H829" s="18" t="str">
        <f t="shared" si="795"/>
        <v>No</v>
      </c>
      <c r="I829" s="18" t="str">
        <f t="shared" si="796"/>
        <v>Yes</v>
      </c>
      <c r="J829" s="18" t="str">
        <f t="shared" si="797"/>
        <v>Yes</v>
      </c>
      <c r="K829" s="21">
        <v>827</v>
      </c>
      <c r="L829" s="5" t="s">
        <v>1829</v>
      </c>
      <c r="M829" s="5" t="s">
        <v>1830</v>
      </c>
      <c r="N829" s="5" t="s">
        <v>2307</v>
      </c>
      <c r="O829" s="5" t="s">
        <v>152</v>
      </c>
      <c r="P829" s="5" t="s">
        <v>2412</v>
      </c>
      <c r="Q829" s="34" t="s">
        <v>5262</v>
      </c>
      <c r="R829" s="21">
        <v>1</v>
      </c>
      <c r="S829" s="35"/>
      <c r="T829" s="35"/>
      <c r="U829" s="35"/>
      <c r="V829" s="35"/>
      <c r="W829" s="35"/>
      <c r="X829" s="35"/>
      <c r="Y829" s="35"/>
      <c r="Z829" s="35"/>
      <c r="AA829" s="5" t="s">
        <v>2310</v>
      </c>
      <c r="AB829" s="5" t="s">
        <v>2473</v>
      </c>
      <c r="AC829" s="34" t="s">
        <v>8171</v>
      </c>
      <c r="AD829" s="21">
        <v>1</v>
      </c>
    </row>
    <row r="830" spans="1:30" x14ac:dyDescent="0.3">
      <c r="A830" s="18" t="str">
        <f t="shared" ref="A830:B830" si="860">IF(AND(ISNUMBER(SEARCH("Yes",C830)),ISNUMBER(SEARCH("Yes",E830)),ISNUMBER(SEARCH("Yes",G830)),ISNUMBER(SEARCH("Yes",I830))),"Yes","No")</f>
        <v>Yes</v>
      </c>
      <c r="B830" s="18" t="str">
        <f t="shared" si="860"/>
        <v>Yes</v>
      </c>
      <c r="C830" s="15" t="str">
        <f t="shared" si="790"/>
        <v>Yes</v>
      </c>
      <c r="D830" s="18" t="str">
        <f t="shared" si="791"/>
        <v>Yes</v>
      </c>
      <c r="E830" s="18" t="str">
        <f t="shared" si="792"/>
        <v>Yes</v>
      </c>
      <c r="F830" s="18" t="str">
        <f t="shared" si="793"/>
        <v>Yes</v>
      </c>
      <c r="G830" s="18" t="str">
        <f t="shared" si="794"/>
        <v>Yes</v>
      </c>
      <c r="H830" s="18" t="str">
        <f t="shared" si="795"/>
        <v>Yes</v>
      </c>
      <c r="I830" s="18" t="str">
        <f t="shared" si="796"/>
        <v>Yes</v>
      </c>
      <c r="J830" s="18" t="str">
        <f t="shared" si="797"/>
        <v>Yes</v>
      </c>
      <c r="K830" s="21">
        <v>828</v>
      </c>
      <c r="L830" s="5" t="s">
        <v>53</v>
      </c>
      <c r="M830" s="5" t="s">
        <v>126</v>
      </c>
      <c r="N830" s="5" t="s">
        <v>2307</v>
      </c>
      <c r="O830" s="5" t="s">
        <v>2310</v>
      </c>
      <c r="P830" s="5" t="s">
        <v>8172</v>
      </c>
      <c r="Q830" s="34" t="s">
        <v>8173</v>
      </c>
      <c r="R830" s="21">
        <v>1</v>
      </c>
      <c r="S830" s="5" t="s">
        <v>24</v>
      </c>
      <c r="T830" s="5" t="s">
        <v>8174</v>
      </c>
      <c r="U830" s="34" t="s">
        <v>8175</v>
      </c>
      <c r="V830" s="21">
        <v>1</v>
      </c>
      <c r="W830" s="5" t="s">
        <v>24</v>
      </c>
      <c r="X830" s="5" t="s">
        <v>8176</v>
      </c>
      <c r="Y830" s="34" t="s">
        <v>8177</v>
      </c>
      <c r="Z830" s="21">
        <v>1</v>
      </c>
      <c r="AA830" s="5" t="s">
        <v>2310</v>
      </c>
      <c r="AB830" s="5" t="s">
        <v>8178</v>
      </c>
      <c r="AC830" s="34" t="s">
        <v>8179</v>
      </c>
      <c r="AD830" s="21">
        <v>1</v>
      </c>
    </row>
    <row r="831" spans="1:30" x14ac:dyDescent="0.3">
      <c r="A831" s="18" t="str">
        <f t="shared" ref="A831:B831" si="861">IF(AND(ISNUMBER(SEARCH("Yes",C831)),ISNUMBER(SEARCH("Yes",E831)),ISNUMBER(SEARCH("Yes",G831)),ISNUMBER(SEARCH("Yes",I831))),"Yes","No")</f>
        <v>No</v>
      </c>
      <c r="B831" s="18" t="str">
        <f t="shared" si="861"/>
        <v>No</v>
      </c>
      <c r="C831" s="15" t="str">
        <f t="shared" si="790"/>
        <v>No</v>
      </c>
      <c r="D831" s="18" t="str">
        <f t="shared" si="791"/>
        <v>No</v>
      </c>
      <c r="E831" s="18" t="str">
        <f t="shared" si="792"/>
        <v>No</v>
      </c>
      <c r="F831" s="18" t="str">
        <f t="shared" si="793"/>
        <v>No</v>
      </c>
      <c r="G831" s="18" t="str">
        <f t="shared" si="794"/>
        <v>No</v>
      </c>
      <c r="H831" s="18" t="str">
        <f t="shared" si="795"/>
        <v>No</v>
      </c>
      <c r="I831" s="18" t="str">
        <f t="shared" si="796"/>
        <v>Yes</v>
      </c>
      <c r="J831" s="18" t="str">
        <f t="shared" si="797"/>
        <v>Yes</v>
      </c>
      <c r="K831" s="21">
        <v>829</v>
      </c>
      <c r="L831" s="5" t="s">
        <v>1831</v>
      </c>
      <c r="M831" s="5" t="s">
        <v>1832</v>
      </c>
      <c r="N831" s="5" t="s">
        <v>2307</v>
      </c>
      <c r="O831" s="5" t="s">
        <v>152</v>
      </c>
      <c r="P831" s="5" t="s">
        <v>2358</v>
      </c>
      <c r="Q831" s="34" t="s">
        <v>8180</v>
      </c>
      <c r="R831" s="21">
        <v>1</v>
      </c>
      <c r="S831" s="35"/>
      <c r="T831" s="35"/>
      <c r="U831" s="35"/>
      <c r="V831" s="35"/>
      <c r="W831" s="35"/>
      <c r="X831" s="35"/>
      <c r="Y831" s="35"/>
      <c r="Z831" s="35"/>
      <c r="AA831" s="5" t="s">
        <v>2310</v>
      </c>
      <c r="AB831" s="5" t="s">
        <v>3365</v>
      </c>
      <c r="AC831" s="34" t="s">
        <v>3366</v>
      </c>
      <c r="AD831" s="21">
        <v>1</v>
      </c>
    </row>
    <row r="832" spans="1:30" x14ac:dyDescent="0.3">
      <c r="A832" s="18" t="str">
        <f t="shared" ref="A832:B832" si="862">IF(AND(ISNUMBER(SEARCH("Yes",C832)),ISNUMBER(SEARCH("Yes",E832)),ISNUMBER(SEARCH("Yes",G832)),ISNUMBER(SEARCH("Yes",I832))),"Yes","No")</f>
        <v>No</v>
      </c>
      <c r="B832" s="18" t="str">
        <f t="shared" si="862"/>
        <v>No</v>
      </c>
      <c r="C832" s="15" t="str">
        <f t="shared" si="790"/>
        <v>No</v>
      </c>
      <c r="D832" s="18" t="str">
        <f t="shared" si="791"/>
        <v>No</v>
      </c>
      <c r="E832" s="18" t="str">
        <f t="shared" si="792"/>
        <v>No</v>
      </c>
      <c r="F832" s="18" t="str">
        <f t="shared" si="793"/>
        <v>No</v>
      </c>
      <c r="G832" s="18" t="str">
        <f t="shared" si="794"/>
        <v>No</v>
      </c>
      <c r="H832" s="18" t="str">
        <f t="shared" si="795"/>
        <v>No</v>
      </c>
      <c r="I832" s="18" t="str">
        <f t="shared" si="796"/>
        <v>Yes</v>
      </c>
      <c r="J832" s="18" t="str">
        <f t="shared" si="797"/>
        <v>Yes</v>
      </c>
      <c r="K832" s="21">
        <v>830</v>
      </c>
      <c r="L832" s="5" t="s">
        <v>1833</v>
      </c>
      <c r="M832" s="5" t="s">
        <v>1834</v>
      </c>
      <c r="N832" s="5" t="s">
        <v>2307</v>
      </c>
      <c r="O832" s="5" t="s">
        <v>152</v>
      </c>
      <c r="P832" s="5" t="s">
        <v>2664</v>
      </c>
      <c r="Q832" s="34" t="s">
        <v>5275</v>
      </c>
      <c r="R832" s="21">
        <v>1</v>
      </c>
      <c r="S832" s="35"/>
      <c r="T832" s="35"/>
      <c r="U832" s="35"/>
      <c r="V832" s="35"/>
      <c r="W832" s="35"/>
      <c r="X832" s="35"/>
      <c r="Y832" s="35"/>
      <c r="Z832" s="35"/>
      <c r="AA832" s="5" t="s">
        <v>24</v>
      </c>
      <c r="AB832" s="5" t="s">
        <v>7098</v>
      </c>
      <c r="AC832" s="34" t="s">
        <v>2798</v>
      </c>
      <c r="AD832" s="21">
        <v>1</v>
      </c>
    </row>
    <row r="833" spans="1:30" x14ac:dyDescent="0.3">
      <c r="A833" s="18" t="str">
        <f t="shared" ref="A833:B833" si="863">IF(AND(ISNUMBER(SEARCH("Yes",C833)),ISNUMBER(SEARCH("Yes",E833)),ISNUMBER(SEARCH("Yes",G833)),ISNUMBER(SEARCH("Yes",I833))),"Yes","No")</f>
        <v>No</v>
      </c>
      <c r="B833" s="18" t="str">
        <f t="shared" si="863"/>
        <v>No</v>
      </c>
      <c r="C833" s="15" t="str">
        <f t="shared" si="790"/>
        <v>No</v>
      </c>
      <c r="D833" s="18" t="str">
        <f t="shared" si="791"/>
        <v>No</v>
      </c>
      <c r="E833" s="18" t="str">
        <f t="shared" si="792"/>
        <v>No</v>
      </c>
      <c r="F833" s="18" t="str">
        <f t="shared" si="793"/>
        <v>No</v>
      </c>
      <c r="G833" s="18" t="str">
        <f t="shared" si="794"/>
        <v>No</v>
      </c>
      <c r="H833" s="18" t="str">
        <f t="shared" si="795"/>
        <v>No</v>
      </c>
      <c r="I833" s="18" t="str">
        <f t="shared" si="796"/>
        <v>Yes</v>
      </c>
      <c r="J833" s="18" t="str">
        <f t="shared" si="797"/>
        <v>Yes</v>
      </c>
      <c r="K833" s="21">
        <v>831</v>
      </c>
      <c r="L833" s="5" t="s">
        <v>1835</v>
      </c>
      <c r="M833" s="5" t="s">
        <v>1836</v>
      </c>
      <c r="N833" s="5" t="s">
        <v>2307</v>
      </c>
      <c r="O833" s="5" t="s">
        <v>152</v>
      </c>
      <c r="P833" s="5" t="s">
        <v>2660</v>
      </c>
      <c r="Q833" s="34" t="s">
        <v>3823</v>
      </c>
      <c r="R833" s="21">
        <v>1</v>
      </c>
      <c r="S833" s="35"/>
      <c r="T833" s="35"/>
      <c r="U833" s="35"/>
      <c r="V833" s="35"/>
      <c r="W833" s="35"/>
      <c r="X833" s="35"/>
      <c r="Y833" s="35"/>
      <c r="Z833" s="35"/>
      <c r="AA833" s="5" t="s">
        <v>2310</v>
      </c>
      <c r="AB833" s="5" t="s">
        <v>8181</v>
      </c>
      <c r="AC833" s="34" t="s">
        <v>8182</v>
      </c>
      <c r="AD833" s="21">
        <v>1</v>
      </c>
    </row>
    <row r="834" spans="1:30" x14ac:dyDescent="0.3">
      <c r="A834" s="18" t="str">
        <f t="shared" ref="A834:B834" si="864">IF(AND(ISNUMBER(SEARCH("Yes",C834)),ISNUMBER(SEARCH("Yes",E834)),ISNUMBER(SEARCH("Yes",G834)),ISNUMBER(SEARCH("Yes",I834))),"Yes","No")</f>
        <v>No</v>
      </c>
      <c r="B834" s="18" t="str">
        <f t="shared" si="864"/>
        <v>No</v>
      </c>
      <c r="C834" s="15" t="str">
        <f t="shared" si="790"/>
        <v>No</v>
      </c>
      <c r="D834" s="18" t="str">
        <f t="shared" si="791"/>
        <v>No</v>
      </c>
      <c r="E834" s="18" t="str">
        <f t="shared" si="792"/>
        <v>No</v>
      </c>
      <c r="F834" s="18" t="str">
        <f t="shared" si="793"/>
        <v>No</v>
      </c>
      <c r="G834" s="18" t="str">
        <f t="shared" si="794"/>
        <v>No</v>
      </c>
      <c r="H834" s="18" t="str">
        <f t="shared" si="795"/>
        <v>No</v>
      </c>
      <c r="I834" s="18" t="str">
        <f t="shared" si="796"/>
        <v>Yes</v>
      </c>
      <c r="J834" s="18" t="str">
        <f t="shared" si="797"/>
        <v>Yes</v>
      </c>
      <c r="K834" s="21">
        <v>832</v>
      </c>
      <c r="L834" s="5" t="s">
        <v>1837</v>
      </c>
      <c r="M834" s="5" t="s">
        <v>1838</v>
      </c>
      <c r="N834" s="5" t="s">
        <v>2307</v>
      </c>
      <c r="O834" s="5" t="s">
        <v>152</v>
      </c>
      <c r="P834" s="5" t="s">
        <v>8183</v>
      </c>
      <c r="Q834" s="34" t="s">
        <v>8184</v>
      </c>
      <c r="R834" s="21">
        <v>1</v>
      </c>
      <c r="S834" s="35"/>
      <c r="T834" s="35"/>
      <c r="U834" s="35"/>
      <c r="V834" s="35"/>
      <c r="W834" s="35"/>
      <c r="X834" s="35"/>
      <c r="Y834" s="35"/>
      <c r="Z834" s="35"/>
      <c r="AA834" s="5" t="s">
        <v>2310</v>
      </c>
      <c r="AB834" s="5" t="s">
        <v>8185</v>
      </c>
      <c r="AC834" s="34" t="s">
        <v>6097</v>
      </c>
      <c r="AD834" s="21">
        <v>1</v>
      </c>
    </row>
    <row r="835" spans="1:30" x14ac:dyDescent="0.3">
      <c r="A835" s="18" t="str">
        <f t="shared" ref="A835:B835" si="865">IF(AND(ISNUMBER(SEARCH("Yes",C835)),ISNUMBER(SEARCH("Yes",E835)),ISNUMBER(SEARCH("Yes",G835)),ISNUMBER(SEARCH("Yes",I835))),"Yes","No")</f>
        <v>No</v>
      </c>
      <c r="B835" s="18" t="str">
        <f t="shared" si="865"/>
        <v>No</v>
      </c>
      <c r="C835" s="15" t="str">
        <f t="shared" si="790"/>
        <v>No</v>
      </c>
      <c r="D835" s="18" t="str">
        <f t="shared" si="791"/>
        <v>No</v>
      </c>
      <c r="E835" s="18" t="str">
        <f t="shared" si="792"/>
        <v>No</v>
      </c>
      <c r="F835" s="18" t="str">
        <f t="shared" si="793"/>
        <v>No</v>
      </c>
      <c r="G835" s="18" t="str">
        <f t="shared" si="794"/>
        <v>No</v>
      </c>
      <c r="H835" s="18" t="str">
        <f t="shared" si="795"/>
        <v>No</v>
      </c>
      <c r="I835" s="18" t="str">
        <f t="shared" si="796"/>
        <v>Yes</v>
      </c>
      <c r="J835" s="18" t="str">
        <f t="shared" si="797"/>
        <v>Yes</v>
      </c>
      <c r="K835" s="21">
        <v>833</v>
      </c>
      <c r="L835" s="5" t="s">
        <v>1839</v>
      </c>
      <c r="M835" s="5" t="s">
        <v>1840</v>
      </c>
      <c r="N835" s="5" t="s">
        <v>2307</v>
      </c>
      <c r="O835" s="5" t="s">
        <v>152</v>
      </c>
      <c r="P835" s="5" t="s">
        <v>2333</v>
      </c>
      <c r="Q835" s="34" t="s">
        <v>5280</v>
      </c>
      <c r="R835" s="21">
        <v>1</v>
      </c>
      <c r="S835" s="35"/>
      <c r="T835" s="35"/>
      <c r="U835" s="35"/>
      <c r="V835" s="35"/>
      <c r="W835" s="35"/>
      <c r="X835" s="35"/>
      <c r="Y835" s="35"/>
      <c r="Z835" s="35"/>
      <c r="AA835" s="5" t="s">
        <v>2310</v>
      </c>
      <c r="AB835" s="5" t="s">
        <v>8186</v>
      </c>
      <c r="AC835" s="34" t="s">
        <v>8187</v>
      </c>
      <c r="AD835" s="21">
        <v>1</v>
      </c>
    </row>
    <row r="836" spans="1:30" x14ac:dyDescent="0.3">
      <c r="A836" s="18" t="str">
        <f t="shared" ref="A836:B836" si="866">IF(AND(ISNUMBER(SEARCH("Yes",C836)),ISNUMBER(SEARCH("Yes",E836)),ISNUMBER(SEARCH("Yes",G836)),ISNUMBER(SEARCH("Yes",I836))),"Yes","No")</f>
        <v>Yes</v>
      </c>
      <c r="B836" s="18" t="str">
        <f t="shared" si="866"/>
        <v>Yes</v>
      </c>
      <c r="C836" s="15" t="str">
        <f t="shared" si="790"/>
        <v>Yes</v>
      </c>
      <c r="D836" s="18" t="str">
        <f t="shared" si="791"/>
        <v>Yes</v>
      </c>
      <c r="E836" s="18" t="str">
        <f t="shared" si="792"/>
        <v>Yes</v>
      </c>
      <c r="F836" s="18" t="str">
        <f t="shared" si="793"/>
        <v>Yes</v>
      </c>
      <c r="G836" s="18" t="str">
        <f t="shared" si="794"/>
        <v>Yes</v>
      </c>
      <c r="H836" s="18" t="str">
        <f t="shared" si="795"/>
        <v>Yes</v>
      </c>
      <c r="I836" s="18" t="str">
        <f t="shared" si="796"/>
        <v>Yes</v>
      </c>
      <c r="J836" s="18" t="str">
        <f t="shared" si="797"/>
        <v>Yes</v>
      </c>
      <c r="K836" s="21">
        <v>834</v>
      </c>
      <c r="L836" s="5" t="s">
        <v>94</v>
      </c>
      <c r="M836" s="5" t="s">
        <v>28</v>
      </c>
      <c r="N836" s="5" t="s">
        <v>2307</v>
      </c>
      <c r="O836" s="5" t="s">
        <v>2310</v>
      </c>
      <c r="P836" s="5" t="s">
        <v>8188</v>
      </c>
      <c r="Q836" s="34" t="s">
        <v>8189</v>
      </c>
      <c r="R836" s="21">
        <v>1</v>
      </c>
      <c r="S836" s="5" t="s">
        <v>24</v>
      </c>
      <c r="T836" s="5" t="s">
        <v>5283</v>
      </c>
      <c r="U836" s="34" t="s">
        <v>8190</v>
      </c>
      <c r="V836" s="21">
        <v>1</v>
      </c>
      <c r="W836" s="5" t="s">
        <v>24</v>
      </c>
      <c r="X836" s="5" t="s">
        <v>8191</v>
      </c>
      <c r="Y836" s="34" t="s">
        <v>8192</v>
      </c>
      <c r="Z836" s="21">
        <v>1</v>
      </c>
      <c r="AA836" s="5" t="s">
        <v>2310</v>
      </c>
      <c r="AB836" s="5" t="s">
        <v>5287</v>
      </c>
      <c r="AC836" s="34" t="s">
        <v>5288</v>
      </c>
      <c r="AD836" s="21">
        <v>1</v>
      </c>
    </row>
    <row r="837" spans="1:30" x14ac:dyDescent="0.3">
      <c r="A837" s="18" t="str">
        <f t="shared" ref="A837:B837" si="867">IF(AND(ISNUMBER(SEARCH("Yes",C837)),ISNUMBER(SEARCH("Yes",E837)),ISNUMBER(SEARCH("Yes",G837)),ISNUMBER(SEARCH("Yes",I837))),"Yes","No")</f>
        <v>No</v>
      </c>
      <c r="B837" s="18" t="str">
        <f t="shared" si="867"/>
        <v>No</v>
      </c>
      <c r="C837" s="15" t="str">
        <f t="shared" si="790"/>
        <v>No</v>
      </c>
      <c r="D837" s="18" t="str">
        <f t="shared" si="791"/>
        <v>No</v>
      </c>
      <c r="E837" s="18" t="str">
        <f t="shared" si="792"/>
        <v>No</v>
      </c>
      <c r="F837" s="18" t="str">
        <f t="shared" si="793"/>
        <v>No</v>
      </c>
      <c r="G837" s="18" t="str">
        <f t="shared" si="794"/>
        <v>No</v>
      </c>
      <c r="H837" s="18" t="str">
        <f t="shared" si="795"/>
        <v>No</v>
      </c>
      <c r="I837" s="18" t="str">
        <f t="shared" si="796"/>
        <v>Yes</v>
      </c>
      <c r="J837" s="18" t="str">
        <f t="shared" si="797"/>
        <v>Yes</v>
      </c>
      <c r="K837" s="21">
        <v>835</v>
      </c>
      <c r="L837" s="5" t="s">
        <v>1841</v>
      </c>
      <c r="M837" s="5" t="s">
        <v>1842</v>
      </c>
      <c r="N837" s="5" t="s">
        <v>2307</v>
      </c>
      <c r="O837" s="5" t="s">
        <v>152</v>
      </c>
      <c r="P837" s="5" t="s">
        <v>8193</v>
      </c>
      <c r="Q837" s="34" t="s">
        <v>8194</v>
      </c>
      <c r="R837" s="21">
        <v>1</v>
      </c>
      <c r="S837" s="35"/>
      <c r="T837" s="35"/>
      <c r="U837" s="35"/>
      <c r="V837" s="35"/>
      <c r="W837" s="35"/>
      <c r="X837" s="35"/>
      <c r="Y837" s="35"/>
      <c r="Z837" s="35"/>
      <c r="AA837" s="5" t="s">
        <v>24</v>
      </c>
      <c r="AB837" s="5" t="s">
        <v>8195</v>
      </c>
      <c r="AC837" s="34" t="s">
        <v>8196</v>
      </c>
      <c r="AD837" s="21">
        <v>1</v>
      </c>
    </row>
    <row r="838" spans="1:30" x14ac:dyDescent="0.3">
      <c r="A838" s="18" t="str">
        <f t="shared" ref="A838:B838" si="868">IF(AND(ISNUMBER(SEARCH("Yes",C838)),ISNUMBER(SEARCH("Yes",E838)),ISNUMBER(SEARCH("Yes",G838)),ISNUMBER(SEARCH("Yes",I838))),"Yes","No")</f>
        <v>No</v>
      </c>
      <c r="B838" s="18" t="str">
        <f t="shared" si="868"/>
        <v>No</v>
      </c>
      <c r="C838" s="15" t="str">
        <f t="shared" si="790"/>
        <v>No</v>
      </c>
      <c r="D838" s="18" t="str">
        <f t="shared" si="791"/>
        <v>No</v>
      </c>
      <c r="E838" s="18" t="str">
        <f t="shared" si="792"/>
        <v>No</v>
      </c>
      <c r="F838" s="18" t="str">
        <f t="shared" si="793"/>
        <v>No</v>
      </c>
      <c r="G838" s="18" t="str">
        <f t="shared" si="794"/>
        <v>No</v>
      </c>
      <c r="H838" s="18" t="str">
        <f t="shared" si="795"/>
        <v>No</v>
      </c>
      <c r="I838" s="18" t="str">
        <f t="shared" si="796"/>
        <v>Yes</v>
      </c>
      <c r="J838" s="18" t="str">
        <f t="shared" si="797"/>
        <v>Yes</v>
      </c>
      <c r="K838" s="21">
        <v>836</v>
      </c>
      <c r="L838" s="5" t="s">
        <v>1843</v>
      </c>
      <c r="M838" s="5" t="s">
        <v>1844</v>
      </c>
      <c r="N838" s="5" t="s">
        <v>2307</v>
      </c>
      <c r="O838" s="5" t="s">
        <v>152</v>
      </c>
      <c r="P838" s="5" t="s">
        <v>2435</v>
      </c>
      <c r="Q838" s="34" t="s">
        <v>5293</v>
      </c>
      <c r="R838" s="21">
        <v>1</v>
      </c>
      <c r="S838" s="35"/>
      <c r="T838" s="35"/>
      <c r="U838" s="35"/>
      <c r="V838" s="35"/>
      <c r="W838" s="35"/>
      <c r="X838" s="35"/>
      <c r="Y838" s="35"/>
      <c r="Z838" s="35"/>
      <c r="AA838" s="5" t="s">
        <v>2310</v>
      </c>
      <c r="AB838" s="5" t="s">
        <v>2422</v>
      </c>
      <c r="AC838" s="34" t="s">
        <v>2723</v>
      </c>
      <c r="AD838" s="21">
        <v>1</v>
      </c>
    </row>
    <row r="839" spans="1:30" x14ac:dyDescent="0.3">
      <c r="A839" s="18" t="str">
        <f t="shared" ref="A839:B839" si="869">IF(AND(ISNUMBER(SEARCH("Yes",C839)),ISNUMBER(SEARCH("Yes",E839)),ISNUMBER(SEARCH("Yes",G839)),ISNUMBER(SEARCH("Yes",I839))),"Yes","No")</f>
        <v>No</v>
      </c>
      <c r="B839" s="18" t="str">
        <f t="shared" si="869"/>
        <v>No</v>
      </c>
      <c r="C839" s="15" t="str">
        <f t="shared" si="790"/>
        <v>No</v>
      </c>
      <c r="D839" s="18" t="str">
        <f t="shared" si="791"/>
        <v>No</v>
      </c>
      <c r="E839" s="18" t="str">
        <f t="shared" si="792"/>
        <v>No</v>
      </c>
      <c r="F839" s="18" t="str">
        <f t="shared" si="793"/>
        <v>No</v>
      </c>
      <c r="G839" s="18" t="str">
        <f t="shared" si="794"/>
        <v>No</v>
      </c>
      <c r="H839" s="18" t="str">
        <f t="shared" si="795"/>
        <v>No</v>
      </c>
      <c r="I839" s="18" t="str">
        <f t="shared" si="796"/>
        <v>Yes</v>
      </c>
      <c r="J839" s="18" t="str">
        <f t="shared" si="797"/>
        <v>Yes</v>
      </c>
      <c r="K839" s="21">
        <v>837</v>
      </c>
      <c r="L839" s="5" t="s">
        <v>1845</v>
      </c>
      <c r="M839" s="5" t="s">
        <v>1846</v>
      </c>
      <c r="N839" s="5" t="s">
        <v>2307</v>
      </c>
      <c r="O839" s="5" t="s">
        <v>152</v>
      </c>
      <c r="P839" s="5" t="s">
        <v>2667</v>
      </c>
      <c r="Q839" s="34" t="s">
        <v>8197</v>
      </c>
      <c r="R839" s="21">
        <v>1</v>
      </c>
      <c r="S839" s="35"/>
      <c r="T839" s="35"/>
      <c r="U839" s="35"/>
      <c r="V839" s="35"/>
      <c r="W839" s="35"/>
      <c r="X839" s="35"/>
      <c r="Y839" s="35"/>
      <c r="Z839" s="35"/>
      <c r="AA839" s="5" t="s">
        <v>2310</v>
      </c>
      <c r="AB839" s="5" t="s">
        <v>2719</v>
      </c>
      <c r="AC839" s="34" t="s">
        <v>8198</v>
      </c>
      <c r="AD839" s="21">
        <v>1</v>
      </c>
    </row>
    <row r="840" spans="1:30" x14ac:dyDescent="0.3">
      <c r="A840" s="18" t="str">
        <f t="shared" ref="A840:B840" si="870">IF(AND(ISNUMBER(SEARCH("Yes",C840)),ISNUMBER(SEARCH("Yes",E840)),ISNUMBER(SEARCH("Yes",G840)),ISNUMBER(SEARCH("Yes",I840))),"Yes","No")</f>
        <v>No</v>
      </c>
      <c r="B840" s="18" t="str">
        <f t="shared" si="870"/>
        <v>No</v>
      </c>
      <c r="C840" s="15" t="str">
        <f t="shared" si="790"/>
        <v>No</v>
      </c>
      <c r="D840" s="18" t="str">
        <f t="shared" si="791"/>
        <v>No</v>
      </c>
      <c r="E840" s="18" t="str">
        <f t="shared" si="792"/>
        <v>No</v>
      </c>
      <c r="F840" s="18" t="str">
        <f t="shared" si="793"/>
        <v>No</v>
      </c>
      <c r="G840" s="18" t="str">
        <f t="shared" si="794"/>
        <v>No</v>
      </c>
      <c r="H840" s="18" t="str">
        <f t="shared" si="795"/>
        <v>No</v>
      </c>
      <c r="I840" s="18" t="str">
        <f t="shared" si="796"/>
        <v>Yes</v>
      </c>
      <c r="J840" s="18" t="str">
        <f t="shared" si="797"/>
        <v>Yes</v>
      </c>
      <c r="K840" s="21">
        <v>838</v>
      </c>
      <c r="L840" s="5" t="s">
        <v>1847</v>
      </c>
      <c r="M840" s="5" t="s">
        <v>1848</v>
      </c>
      <c r="N840" s="5" t="s">
        <v>2307</v>
      </c>
      <c r="O840" s="5" t="s">
        <v>152</v>
      </c>
      <c r="P840" s="5" t="s">
        <v>2649</v>
      </c>
      <c r="Q840" s="34" t="s">
        <v>8199</v>
      </c>
      <c r="R840" s="21">
        <v>1</v>
      </c>
      <c r="S840" s="35"/>
      <c r="T840" s="35"/>
      <c r="U840" s="35"/>
      <c r="V840" s="35"/>
      <c r="W840" s="35"/>
      <c r="X840" s="35"/>
      <c r="Y840" s="35"/>
      <c r="Z840" s="35"/>
      <c r="AA840" s="5" t="s">
        <v>24</v>
      </c>
      <c r="AB840" s="5" t="s">
        <v>8200</v>
      </c>
      <c r="AC840" s="34" t="s">
        <v>8201</v>
      </c>
      <c r="AD840" s="21">
        <v>1</v>
      </c>
    </row>
    <row r="841" spans="1:30" x14ac:dyDescent="0.3">
      <c r="A841" s="18" t="str">
        <f t="shared" ref="A841:B841" si="871">IF(AND(ISNUMBER(SEARCH("Yes",C841)),ISNUMBER(SEARCH("Yes",E841)),ISNUMBER(SEARCH("Yes",G841)),ISNUMBER(SEARCH("Yes",I841))),"Yes","No")</f>
        <v>No</v>
      </c>
      <c r="B841" s="18" t="str">
        <f t="shared" si="871"/>
        <v>No</v>
      </c>
      <c r="C841" s="15" t="str">
        <f t="shared" si="790"/>
        <v>No</v>
      </c>
      <c r="D841" s="18" t="str">
        <f t="shared" si="791"/>
        <v>No</v>
      </c>
      <c r="E841" s="18" t="str">
        <f t="shared" si="792"/>
        <v>No</v>
      </c>
      <c r="F841" s="18" t="str">
        <f t="shared" si="793"/>
        <v>No</v>
      </c>
      <c r="G841" s="18" t="str">
        <f t="shared" si="794"/>
        <v>No</v>
      </c>
      <c r="H841" s="18" t="str">
        <f t="shared" si="795"/>
        <v>No</v>
      </c>
      <c r="I841" s="18" t="str">
        <f t="shared" si="796"/>
        <v>Yes</v>
      </c>
      <c r="J841" s="18" t="str">
        <f t="shared" si="797"/>
        <v>Yes</v>
      </c>
      <c r="K841" s="21">
        <v>839</v>
      </c>
      <c r="L841" s="5" t="s">
        <v>1849</v>
      </c>
      <c r="M841" s="5" t="s">
        <v>1850</v>
      </c>
      <c r="N841" s="5" t="s">
        <v>2307</v>
      </c>
      <c r="O841" s="5" t="s">
        <v>152</v>
      </c>
      <c r="P841" s="5" t="s">
        <v>2412</v>
      </c>
      <c r="Q841" s="34" t="s">
        <v>2413</v>
      </c>
      <c r="R841" s="21">
        <v>1</v>
      </c>
      <c r="S841" s="35"/>
      <c r="T841" s="35"/>
      <c r="U841" s="35"/>
      <c r="V841" s="35"/>
      <c r="W841" s="35"/>
      <c r="X841" s="35"/>
      <c r="Y841" s="35"/>
      <c r="Z841" s="35"/>
      <c r="AA841" s="5" t="s">
        <v>2310</v>
      </c>
      <c r="AB841" s="5" t="s">
        <v>8202</v>
      </c>
      <c r="AC841" s="34" t="s">
        <v>8203</v>
      </c>
      <c r="AD841" s="21">
        <v>1</v>
      </c>
    </row>
    <row r="842" spans="1:30" x14ac:dyDescent="0.3">
      <c r="A842" s="18" t="str">
        <f t="shared" ref="A842:B842" si="872">IF(AND(ISNUMBER(SEARCH("Yes",C842)),ISNUMBER(SEARCH("Yes",E842)),ISNUMBER(SEARCH("Yes",G842)),ISNUMBER(SEARCH("Yes",I842))),"Yes","No")</f>
        <v>No</v>
      </c>
      <c r="B842" s="18" t="str">
        <f t="shared" si="872"/>
        <v>No</v>
      </c>
      <c r="C842" s="15" t="str">
        <f t="shared" si="790"/>
        <v>No</v>
      </c>
      <c r="D842" s="18" t="str">
        <f t="shared" si="791"/>
        <v>No</v>
      </c>
      <c r="E842" s="18" t="str">
        <f t="shared" si="792"/>
        <v>No</v>
      </c>
      <c r="F842" s="18" t="str">
        <f t="shared" si="793"/>
        <v>No</v>
      </c>
      <c r="G842" s="18" t="str">
        <f t="shared" si="794"/>
        <v>No</v>
      </c>
      <c r="H842" s="18" t="str">
        <f t="shared" si="795"/>
        <v>No</v>
      </c>
      <c r="I842" s="18" t="str">
        <f t="shared" si="796"/>
        <v>Yes</v>
      </c>
      <c r="J842" s="18" t="str">
        <f t="shared" si="797"/>
        <v>Yes</v>
      </c>
      <c r="K842" s="21">
        <v>840</v>
      </c>
      <c r="L842" s="5" t="s">
        <v>1851</v>
      </c>
      <c r="M842" s="5" t="s">
        <v>1852</v>
      </c>
      <c r="N842" s="5" t="s">
        <v>2307</v>
      </c>
      <c r="O842" s="5" t="s">
        <v>152</v>
      </c>
      <c r="P842" s="5" t="s">
        <v>3127</v>
      </c>
      <c r="Q842" s="34" t="s">
        <v>8204</v>
      </c>
      <c r="R842" s="21">
        <v>1</v>
      </c>
      <c r="S842" s="35"/>
      <c r="T842" s="35"/>
      <c r="U842" s="35"/>
      <c r="V842" s="35"/>
      <c r="W842" s="35"/>
      <c r="X842" s="35"/>
      <c r="Y842" s="35"/>
      <c r="Z842" s="35"/>
      <c r="AA842" s="5" t="s">
        <v>2310</v>
      </c>
      <c r="AB842" s="5" t="s">
        <v>8205</v>
      </c>
      <c r="AC842" s="34" t="s">
        <v>8206</v>
      </c>
      <c r="AD842" s="21">
        <v>1</v>
      </c>
    </row>
    <row r="843" spans="1:30" x14ac:dyDescent="0.3">
      <c r="A843" s="18" t="str">
        <f t="shared" ref="A843:B843" si="873">IF(AND(ISNUMBER(SEARCH("Yes",C843)),ISNUMBER(SEARCH("Yes",E843)),ISNUMBER(SEARCH("Yes",G843)),ISNUMBER(SEARCH("Yes",I843))),"Yes","No")</f>
        <v>No</v>
      </c>
      <c r="B843" s="18" t="str">
        <f t="shared" si="873"/>
        <v>No</v>
      </c>
      <c r="C843" s="15" t="str">
        <f t="shared" si="790"/>
        <v>No</v>
      </c>
      <c r="D843" s="18" t="str">
        <f t="shared" si="791"/>
        <v>No</v>
      </c>
      <c r="E843" s="18" t="str">
        <f t="shared" si="792"/>
        <v>No</v>
      </c>
      <c r="F843" s="18" t="str">
        <f t="shared" si="793"/>
        <v>No</v>
      </c>
      <c r="G843" s="18" t="str">
        <f t="shared" si="794"/>
        <v>No</v>
      </c>
      <c r="H843" s="18" t="str">
        <f t="shared" si="795"/>
        <v>No</v>
      </c>
      <c r="I843" s="18" t="str">
        <f t="shared" si="796"/>
        <v>Yes</v>
      </c>
      <c r="J843" s="18" t="str">
        <f t="shared" si="797"/>
        <v>Yes</v>
      </c>
      <c r="K843" s="21">
        <v>841</v>
      </c>
      <c r="L843" s="5" t="s">
        <v>1853</v>
      </c>
      <c r="M843" s="5" t="s">
        <v>1854</v>
      </c>
      <c r="N843" s="5" t="s">
        <v>2307</v>
      </c>
      <c r="O843" s="5" t="s">
        <v>152</v>
      </c>
      <c r="P843" s="5" t="s">
        <v>2388</v>
      </c>
      <c r="Q843" s="34" t="s">
        <v>2984</v>
      </c>
      <c r="R843" s="21">
        <v>1</v>
      </c>
      <c r="S843" s="35"/>
      <c r="T843" s="35"/>
      <c r="U843" s="35"/>
      <c r="V843" s="35"/>
      <c r="W843" s="35"/>
      <c r="X843" s="35"/>
      <c r="Y843" s="35"/>
      <c r="Z843" s="35"/>
      <c r="AA843" s="5" t="s">
        <v>2310</v>
      </c>
      <c r="AB843" s="5" t="s">
        <v>8207</v>
      </c>
      <c r="AC843" s="34" t="s">
        <v>8208</v>
      </c>
      <c r="AD843" s="21">
        <v>1</v>
      </c>
    </row>
    <row r="844" spans="1:30" x14ac:dyDescent="0.3">
      <c r="A844" s="18" t="str">
        <f t="shared" ref="A844:B844" si="874">IF(AND(ISNUMBER(SEARCH("Yes",C844)),ISNUMBER(SEARCH("Yes",E844)),ISNUMBER(SEARCH("Yes",G844)),ISNUMBER(SEARCH("Yes",I844))),"Yes","No")</f>
        <v>No</v>
      </c>
      <c r="B844" s="18" t="str">
        <f t="shared" si="874"/>
        <v>No</v>
      </c>
      <c r="C844" s="15" t="str">
        <f t="shared" si="790"/>
        <v>No</v>
      </c>
      <c r="D844" s="18" t="str">
        <f t="shared" si="791"/>
        <v>No</v>
      </c>
      <c r="E844" s="18" t="str">
        <f t="shared" si="792"/>
        <v>No</v>
      </c>
      <c r="F844" s="18" t="str">
        <f t="shared" si="793"/>
        <v>No</v>
      </c>
      <c r="G844" s="18" t="str">
        <f t="shared" si="794"/>
        <v>No</v>
      </c>
      <c r="H844" s="18" t="str">
        <f t="shared" si="795"/>
        <v>No</v>
      </c>
      <c r="I844" s="18" t="str">
        <f t="shared" si="796"/>
        <v>Yes</v>
      </c>
      <c r="J844" s="18" t="str">
        <f t="shared" si="797"/>
        <v>Yes</v>
      </c>
      <c r="K844" s="21">
        <v>842</v>
      </c>
      <c r="L844" s="5" t="s">
        <v>1855</v>
      </c>
      <c r="M844" s="5" t="s">
        <v>1856</v>
      </c>
      <c r="N844" s="5" t="s">
        <v>2307</v>
      </c>
      <c r="O844" s="5" t="s">
        <v>152</v>
      </c>
      <c r="P844" s="5" t="s">
        <v>4164</v>
      </c>
      <c r="Q844" s="34" t="s">
        <v>8209</v>
      </c>
      <c r="R844" s="21">
        <v>1</v>
      </c>
      <c r="S844" s="35"/>
      <c r="T844" s="35"/>
      <c r="U844" s="35"/>
      <c r="V844" s="35"/>
      <c r="W844" s="35"/>
      <c r="X844" s="35"/>
      <c r="Y844" s="35"/>
      <c r="Z844" s="35"/>
      <c r="AA844" s="5" t="s">
        <v>2310</v>
      </c>
      <c r="AB844" s="5" t="s">
        <v>5304</v>
      </c>
      <c r="AC844" s="34" t="s">
        <v>8210</v>
      </c>
      <c r="AD844" s="21">
        <v>1</v>
      </c>
    </row>
    <row r="845" spans="1:30" x14ac:dyDescent="0.3">
      <c r="A845" s="18" t="str">
        <f t="shared" ref="A845:B845" si="875">IF(AND(ISNUMBER(SEARCH("Yes",C845)),ISNUMBER(SEARCH("Yes",E845)),ISNUMBER(SEARCH("Yes",G845)),ISNUMBER(SEARCH("Yes",I845))),"Yes","No")</f>
        <v>No</v>
      </c>
      <c r="B845" s="18" t="str">
        <f t="shared" si="875"/>
        <v>No</v>
      </c>
      <c r="C845" s="15" t="str">
        <f t="shared" si="790"/>
        <v>No</v>
      </c>
      <c r="D845" s="18" t="str">
        <f t="shared" si="791"/>
        <v>No</v>
      </c>
      <c r="E845" s="18" t="str">
        <f t="shared" si="792"/>
        <v>No</v>
      </c>
      <c r="F845" s="18" t="str">
        <f t="shared" si="793"/>
        <v>No</v>
      </c>
      <c r="G845" s="18" t="str">
        <f t="shared" si="794"/>
        <v>No</v>
      </c>
      <c r="H845" s="18" t="str">
        <f t="shared" si="795"/>
        <v>No</v>
      </c>
      <c r="I845" s="18" t="str">
        <f t="shared" si="796"/>
        <v>Yes</v>
      </c>
      <c r="J845" s="18" t="str">
        <f t="shared" si="797"/>
        <v>Yes</v>
      </c>
      <c r="K845" s="21">
        <v>843</v>
      </c>
      <c r="L845" s="5" t="s">
        <v>1857</v>
      </c>
      <c r="M845" s="5" t="s">
        <v>1858</v>
      </c>
      <c r="N845" s="5" t="s">
        <v>2307</v>
      </c>
      <c r="O845" s="5" t="s">
        <v>152</v>
      </c>
      <c r="P845" s="5" t="s">
        <v>2358</v>
      </c>
      <c r="Q845" s="34" t="s">
        <v>3210</v>
      </c>
      <c r="R845" s="21">
        <v>1</v>
      </c>
      <c r="S845" s="35"/>
      <c r="T845" s="35"/>
      <c r="U845" s="35"/>
      <c r="V845" s="35"/>
      <c r="W845" s="35"/>
      <c r="X845" s="35"/>
      <c r="Y845" s="35"/>
      <c r="Z845" s="35"/>
      <c r="AA845" s="5" t="s">
        <v>2310</v>
      </c>
      <c r="AB845" s="5" t="s">
        <v>8211</v>
      </c>
      <c r="AC845" s="34" t="s">
        <v>8212</v>
      </c>
      <c r="AD845" s="21">
        <v>1</v>
      </c>
    </row>
    <row r="846" spans="1:30" x14ac:dyDescent="0.3">
      <c r="A846" s="18" t="str">
        <f t="shared" ref="A846:B846" si="876">IF(AND(ISNUMBER(SEARCH("Yes",C846)),ISNUMBER(SEARCH("Yes",E846)),ISNUMBER(SEARCH("Yes",G846)),ISNUMBER(SEARCH("Yes",I846))),"Yes","No")</f>
        <v>Yes</v>
      </c>
      <c r="B846" s="18" t="str">
        <f t="shared" si="876"/>
        <v>Yes</v>
      </c>
      <c r="C846" s="15" t="str">
        <f t="shared" si="790"/>
        <v>Yes</v>
      </c>
      <c r="D846" s="18" t="str">
        <f t="shared" si="791"/>
        <v>Yes</v>
      </c>
      <c r="E846" s="18" t="str">
        <f t="shared" si="792"/>
        <v>Yes</v>
      </c>
      <c r="F846" s="18" t="str">
        <f t="shared" si="793"/>
        <v>Yes</v>
      </c>
      <c r="G846" s="18" t="str">
        <f t="shared" si="794"/>
        <v>Yes</v>
      </c>
      <c r="H846" s="18" t="str">
        <f t="shared" si="795"/>
        <v>Yes</v>
      </c>
      <c r="I846" s="18" t="str">
        <f t="shared" si="796"/>
        <v>Yes</v>
      </c>
      <c r="J846" s="18" t="str">
        <f t="shared" si="797"/>
        <v>Yes</v>
      </c>
      <c r="K846" s="21">
        <v>844</v>
      </c>
      <c r="L846" s="5" t="s">
        <v>323</v>
      </c>
      <c r="M846" s="5" t="s">
        <v>324</v>
      </c>
      <c r="N846" s="5" t="s">
        <v>2307</v>
      </c>
      <c r="O846" s="5" t="s">
        <v>2310</v>
      </c>
      <c r="P846" s="5" t="s">
        <v>8213</v>
      </c>
      <c r="Q846" s="34" t="s">
        <v>8214</v>
      </c>
      <c r="R846" s="21">
        <v>1</v>
      </c>
      <c r="S846" s="5" t="s">
        <v>24</v>
      </c>
      <c r="T846" s="5" t="s">
        <v>8215</v>
      </c>
      <c r="U846" s="34" t="s">
        <v>8216</v>
      </c>
      <c r="V846" s="21">
        <v>1</v>
      </c>
      <c r="W846" s="5" t="s">
        <v>24</v>
      </c>
      <c r="X846" s="5" t="s">
        <v>8217</v>
      </c>
      <c r="Y846" s="34" t="s">
        <v>8218</v>
      </c>
      <c r="Z846" s="21">
        <v>1</v>
      </c>
      <c r="AA846" s="5" t="s">
        <v>2310</v>
      </c>
      <c r="AB846" s="5" t="s">
        <v>5313</v>
      </c>
      <c r="AC846" s="34" t="s">
        <v>5314</v>
      </c>
      <c r="AD846" s="21">
        <v>1</v>
      </c>
    </row>
    <row r="847" spans="1:30" x14ac:dyDescent="0.3">
      <c r="A847" s="18" t="str">
        <f t="shared" ref="A847:B847" si="877">IF(AND(ISNUMBER(SEARCH("Yes",C847)),ISNUMBER(SEARCH("Yes",E847)),ISNUMBER(SEARCH("Yes",G847)),ISNUMBER(SEARCH("Yes",I847))),"Yes","No")</f>
        <v>Yes</v>
      </c>
      <c r="B847" s="18" t="str">
        <f t="shared" si="877"/>
        <v>No</v>
      </c>
      <c r="C847" s="15" t="str">
        <f t="shared" si="790"/>
        <v>Yes</v>
      </c>
      <c r="D847" s="18" t="str">
        <f t="shared" si="791"/>
        <v>No</v>
      </c>
      <c r="E847" s="18" t="str">
        <f t="shared" si="792"/>
        <v>Yes</v>
      </c>
      <c r="F847" s="18" t="str">
        <f t="shared" si="793"/>
        <v>Yes</v>
      </c>
      <c r="G847" s="18" t="str">
        <f t="shared" si="794"/>
        <v>Yes</v>
      </c>
      <c r="H847" s="18" t="str">
        <f t="shared" si="795"/>
        <v>Yes</v>
      </c>
      <c r="I847" s="18" t="str">
        <f t="shared" si="796"/>
        <v>Yes</v>
      </c>
      <c r="J847" s="18" t="str">
        <f t="shared" si="797"/>
        <v>No</v>
      </c>
      <c r="K847" s="21">
        <v>845</v>
      </c>
      <c r="L847" s="5" t="s">
        <v>303</v>
      </c>
      <c r="M847" s="5" t="s">
        <v>304</v>
      </c>
      <c r="N847" s="5" t="s">
        <v>2307</v>
      </c>
      <c r="O847" s="5" t="s">
        <v>152</v>
      </c>
      <c r="P847" s="5" t="s">
        <v>5699</v>
      </c>
      <c r="Q847" s="34" t="s">
        <v>5315</v>
      </c>
      <c r="R847" s="21">
        <v>1</v>
      </c>
      <c r="S847" s="5" t="s">
        <v>24</v>
      </c>
      <c r="T847" s="5" t="s">
        <v>8219</v>
      </c>
      <c r="U847" s="34" t="s">
        <v>8220</v>
      </c>
      <c r="V847" s="21">
        <v>1</v>
      </c>
      <c r="W847" s="5" t="s">
        <v>2310</v>
      </c>
      <c r="X847" s="5" t="s">
        <v>8221</v>
      </c>
      <c r="Y847" s="34" t="s">
        <v>8222</v>
      </c>
      <c r="Z847" s="21">
        <v>1</v>
      </c>
      <c r="AA847" s="5" t="s">
        <v>152</v>
      </c>
      <c r="AB847" s="5" t="s">
        <v>8223</v>
      </c>
      <c r="AC847" s="34" t="s">
        <v>8224</v>
      </c>
      <c r="AD847" s="21">
        <v>1</v>
      </c>
    </row>
    <row r="848" spans="1:30" x14ac:dyDescent="0.3">
      <c r="A848" s="18" t="str">
        <f t="shared" ref="A848:B848" si="878">IF(AND(ISNUMBER(SEARCH("Yes",C848)),ISNUMBER(SEARCH("Yes",E848)),ISNUMBER(SEARCH("Yes",G848)),ISNUMBER(SEARCH("Yes",I848))),"Yes","No")</f>
        <v>No</v>
      </c>
      <c r="B848" s="18" t="str">
        <f t="shared" si="878"/>
        <v>No</v>
      </c>
      <c r="C848" s="15" t="str">
        <f t="shared" si="790"/>
        <v>No</v>
      </c>
      <c r="D848" s="18" t="str">
        <f t="shared" si="791"/>
        <v>No</v>
      </c>
      <c r="E848" s="18" t="str">
        <f t="shared" si="792"/>
        <v>No</v>
      </c>
      <c r="F848" s="18" t="str">
        <f t="shared" si="793"/>
        <v>No</v>
      </c>
      <c r="G848" s="18" t="str">
        <f t="shared" si="794"/>
        <v>No</v>
      </c>
      <c r="H848" s="18" t="str">
        <f t="shared" si="795"/>
        <v>No</v>
      </c>
      <c r="I848" s="18" t="str">
        <f t="shared" si="796"/>
        <v>Yes</v>
      </c>
      <c r="J848" s="18" t="str">
        <f t="shared" si="797"/>
        <v>Yes</v>
      </c>
      <c r="K848" s="21">
        <v>846</v>
      </c>
      <c r="L848" s="5" t="s">
        <v>1859</v>
      </c>
      <c r="M848" s="5" t="s">
        <v>1860</v>
      </c>
      <c r="N848" s="5" t="s">
        <v>2307</v>
      </c>
      <c r="O848" s="5" t="s">
        <v>152</v>
      </c>
      <c r="P848" s="5" t="s">
        <v>2325</v>
      </c>
      <c r="Q848" s="34" t="s">
        <v>5322</v>
      </c>
      <c r="R848" s="21">
        <v>1</v>
      </c>
      <c r="S848" s="35"/>
      <c r="T848" s="35"/>
      <c r="U848" s="35"/>
      <c r="V848" s="35"/>
      <c r="W848" s="35"/>
      <c r="X848" s="35"/>
      <c r="Y848" s="35"/>
      <c r="Z848" s="35"/>
      <c r="AA848" s="5" t="s">
        <v>24</v>
      </c>
      <c r="AB848" s="5" t="s">
        <v>8225</v>
      </c>
      <c r="AC848" s="34" t="s">
        <v>8226</v>
      </c>
      <c r="AD848" s="21">
        <v>1</v>
      </c>
    </row>
    <row r="849" spans="1:30" x14ac:dyDescent="0.3">
      <c r="A849" s="18" t="str">
        <f t="shared" ref="A849:B849" si="879">IF(AND(ISNUMBER(SEARCH("Yes",C849)),ISNUMBER(SEARCH("Yes",E849)),ISNUMBER(SEARCH("Yes",G849)),ISNUMBER(SEARCH("Yes",I849))),"Yes","No")</f>
        <v>No</v>
      </c>
      <c r="B849" s="18" t="str">
        <f t="shared" si="879"/>
        <v>No</v>
      </c>
      <c r="C849" s="15" t="str">
        <f t="shared" si="790"/>
        <v>No</v>
      </c>
      <c r="D849" s="18" t="str">
        <f t="shared" si="791"/>
        <v>No</v>
      </c>
      <c r="E849" s="18" t="str">
        <f t="shared" si="792"/>
        <v>No</v>
      </c>
      <c r="F849" s="18" t="str">
        <f t="shared" si="793"/>
        <v>No</v>
      </c>
      <c r="G849" s="18" t="str">
        <f t="shared" si="794"/>
        <v>No</v>
      </c>
      <c r="H849" s="18" t="str">
        <f t="shared" si="795"/>
        <v>No</v>
      </c>
      <c r="I849" s="18" t="str">
        <f t="shared" si="796"/>
        <v>Yes</v>
      </c>
      <c r="J849" s="18" t="str">
        <f t="shared" si="797"/>
        <v>Yes</v>
      </c>
      <c r="K849" s="21">
        <v>847</v>
      </c>
      <c r="L849" s="5" t="s">
        <v>1861</v>
      </c>
      <c r="M849" s="5" t="s">
        <v>1862</v>
      </c>
      <c r="N849" s="5" t="s">
        <v>2307</v>
      </c>
      <c r="O849" s="5" t="s">
        <v>152</v>
      </c>
      <c r="P849" s="5" t="s">
        <v>2724</v>
      </c>
      <c r="Q849" s="34" t="s">
        <v>8227</v>
      </c>
      <c r="R849" s="21">
        <v>1</v>
      </c>
      <c r="S849" s="35"/>
      <c r="T849" s="35"/>
      <c r="U849" s="35"/>
      <c r="V849" s="35"/>
      <c r="W849" s="35"/>
      <c r="X849" s="35"/>
      <c r="Y849" s="35"/>
      <c r="Z849" s="35"/>
      <c r="AA849" s="5" t="s">
        <v>2310</v>
      </c>
      <c r="AB849" s="5" t="s">
        <v>8228</v>
      </c>
      <c r="AC849" s="34" t="s">
        <v>3125</v>
      </c>
      <c r="AD849" s="21">
        <v>1</v>
      </c>
    </row>
    <row r="850" spans="1:30" x14ac:dyDescent="0.3">
      <c r="A850" s="18" t="str">
        <f t="shared" ref="A850:B850" si="880">IF(AND(ISNUMBER(SEARCH("Yes",C850)),ISNUMBER(SEARCH("Yes",E850)),ISNUMBER(SEARCH("Yes",G850)),ISNUMBER(SEARCH("Yes",I850))),"Yes","No")</f>
        <v>No</v>
      </c>
      <c r="B850" s="18" t="str">
        <f t="shared" si="880"/>
        <v>No</v>
      </c>
      <c r="C850" s="15" t="str">
        <f t="shared" si="790"/>
        <v>No</v>
      </c>
      <c r="D850" s="18" t="str">
        <f t="shared" si="791"/>
        <v>No</v>
      </c>
      <c r="E850" s="18" t="str">
        <f t="shared" si="792"/>
        <v>No</v>
      </c>
      <c r="F850" s="18" t="str">
        <f t="shared" si="793"/>
        <v>No</v>
      </c>
      <c r="G850" s="18" t="str">
        <f t="shared" si="794"/>
        <v>No</v>
      </c>
      <c r="H850" s="18" t="str">
        <f t="shared" si="795"/>
        <v>No</v>
      </c>
      <c r="I850" s="18" t="str">
        <f t="shared" si="796"/>
        <v>Yes</v>
      </c>
      <c r="J850" s="18" t="str">
        <f t="shared" si="797"/>
        <v>Yes</v>
      </c>
      <c r="K850" s="21">
        <v>848</v>
      </c>
      <c r="L850" s="5" t="s">
        <v>1863</v>
      </c>
      <c r="M850" s="5" t="s">
        <v>1864</v>
      </c>
      <c r="N850" s="5" t="s">
        <v>2307</v>
      </c>
      <c r="O850" s="5" t="s">
        <v>152</v>
      </c>
      <c r="P850" s="5" t="s">
        <v>8229</v>
      </c>
      <c r="Q850" s="34" t="s">
        <v>8230</v>
      </c>
      <c r="R850" s="21">
        <v>1</v>
      </c>
      <c r="S850" s="35"/>
      <c r="T850" s="35"/>
      <c r="U850" s="35"/>
      <c r="V850" s="35"/>
      <c r="W850" s="35"/>
      <c r="X850" s="35"/>
      <c r="Y850" s="35"/>
      <c r="Z850" s="35"/>
      <c r="AA850" s="5" t="s">
        <v>24</v>
      </c>
      <c r="AB850" s="5" t="s">
        <v>8231</v>
      </c>
      <c r="AC850" s="34" t="s">
        <v>8232</v>
      </c>
      <c r="AD850" s="21">
        <v>1</v>
      </c>
    </row>
    <row r="851" spans="1:30" x14ac:dyDescent="0.3">
      <c r="A851" s="18" t="str">
        <f t="shared" ref="A851:B851" si="881">IF(AND(ISNUMBER(SEARCH("Yes",C851)),ISNUMBER(SEARCH("Yes",E851)),ISNUMBER(SEARCH("Yes",G851)),ISNUMBER(SEARCH("Yes",I851))),"Yes","No")</f>
        <v>No</v>
      </c>
      <c r="B851" s="18" t="str">
        <f t="shared" si="881"/>
        <v>No</v>
      </c>
      <c r="C851" s="15" t="str">
        <f t="shared" si="790"/>
        <v>No</v>
      </c>
      <c r="D851" s="18" t="str">
        <f t="shared" si="791"/>
        <v>No</v>
      </c>
      <c r="E851" s="18" t="str">
        <f t="shared" si="792"/>
        <v>No</v>
      </c>
      <c r="F851" s="18" t="str">
        <f t="shared" si="793"/>
        <v>No</v>
      </c>
      <c r="G851" s="18" t="str">
        <f t="shared" si="794"/>
        <v>No</v>
      </c>
      <c r="H851" s="18" t="str">
        <f t="shared" si="795"/>
        <v>No</v>
      </c>
      <c r="I851" s="18" t="str">
        <f t="shared" si="796"/>
        <v>Yes</v>
      </c>
      <c r="J851" s="18" t="str">
        <f t="shared" si="797"/>
        <v>Yes</v>
      </c>
      <c r="K851" s="21">
        <v>849</v>
      </c>
      <c r="L851" s="5" t="s">
        <v>1865</v>
      </c>
      <c r="M851" s="5" t="s">
        <v>5329</v>
      </c>
      <c r="N851" s="5" t="s">
        <v>2307</v>
      </c>
      <c r="O851" s="5" t="s">
        <v>152</v>
      </c>
      <c r="P851" s="5" t="s">
        <v>2392</v>
      </c>
      <c r="Q851" s="34" t="s">
        <v>5330</v>
      </c>
      <c r="R851" s="21">
        <v>1</v>
      </c>
      <c r="S851" s="35"/>
      <c r="T851" s="35"/>
      <c r="U851" s="35"/>
      <c r="V851" s="35"/>
      <c r="W851" s="35"/>
      <c r="X851" s="35"/>
      <c r="Y851" s="35"/>
      <c r="Z851" s="35"/>
      <c r="AA851" s="5" t="s">
        <v>2310</v>
      </c>
      <c r="AB851" s="5" t="s">
        <v>8233</v>
      </c>
      <c r="AC851" s="34" t="s">
        <v>8234</v>
      </c>
      <c r="AD851" s="21">
        <v>1</v>
      </c>
    </row>
    <row r="852" spans="1:30" x14ac:dyDescent="0.3">
      <c r="A852" s="18" t="str">
        <f t="shared" ref="A852:B852" si="882">IF(AND(ISNUMBER(SEARCH("Yes",C852)),ISNUMBER(SEARCH("Yes",E852)),ISNUMBER(SEARCH("Yes",G852)),ISNUMBER(SEARCH("Yes",I852))),"Yes","No")</f>
        <v>No</v>
      </c>
      <c r="B852" s="18" t="str">
        <f t="shared" si="882"/>
        <v>No</v>
      </c>
      <c r="C852" s="15" t="str">
        <f t="shared" si="790"/>
        <v>No</v>
      </c>
      <c r="D852" s="18" t="str">
        <f t="shared" si="791"/>
        <v>No</v>
      </c>
      <c r="E852" s="18" t="str">
        <f t="shared" si="792"/>
        <v>No</v>
      </c>
      <c r="F852" s="18" t="str">
        <f t="shared" si="793"/>
        <v>No</v>
      </c>
      <c r="G852" s="18" t="str">
        <f t="shared" si="794"/>
        <v>No</v>
      </c>
      <c r="H852" s="18" t="str">
        <f t="shared" si="795"/>
        <v>No</v>
      </c>
      <c r="I852" s="18" t="str">
        <f t="shared" si="796"/>
        <v>Yes</v>
      </c>
      <c r="J852" s="18" t="str">
        <f t="shared" si="797"/>
        <v>No</v>
      </c>
      <c r="K852" s="21">
        <v>850</v>
      </c>
      <c r="L852" s="5" t="s">
        <v>1867</v>
      </c>
      <c r="M852" s="5" t="s">
        <v>1868</v>
      </c>
      <c r="N852" s="5" t="s">
        <v>2307</v>
      </c>
      <c r="O852" s="5" t="s">
        <v>152</v>
      </c>
      <c r="P852" s="5" t="s">
        <v>2724</v>
      </c>
      <c r="Q852" s="34" t="s">
        <v>8235</v>
      </c>
      <c r="R852" s="21">
        <v>1</v>
      </c>
      <c r="S852" s="35"/>
      <c r="T852" s="35"/>
      <c r="U852" s="35"/>
      <c r="V852" s="35"/>
      <c r="W852" s="35"/>
      <c r="X852" s="35"/>
      <c r="Y852" s="35"/>
      <c r="Z852" s="35"/>
      <c r="AA852" s="5" t="s">
        <v>152</v>
      </c>
      <c r="AB852" s="5" t="s">
        <v>8236</v>
      </c>
      <c r="AC852" s="34" t="s">
        <v>8237</v>
      </c>
      <c r="AD852" s="21">
        <v>1</v>
      </c>
    </row>
    <row r="853" spans="1:30" x14ac:dyDescent="0.3">
      <c r="A853" s="18" t="str">
        <f t="shared" ref="A853:B853" si="883">IF(AND(ISNUMBER(SEARCH("Yes",C853)),ISNUMBER(SEARCH("Yes",E853)),ISNUMBER(SEARCH("Yes",G853)),ISNUMBER(SEARCH("Yes",I853))),"Yes","No")</f>
        <v>No</v>
      </c>
      <c r="B853" s="18" t="str">
        <f t="shared" si="883"/>
        <v>No</v>
      </c>
      <c r="C853" s="15" t="str">
        <f t="shared" si="790"/>
        <v>No</v>
      </c>
      <c r="D853" s="18" t="str">
        <f t="shared" si="791"/>
        <v>No</v>
      </c>
      <c r="E853" s="18" t="str">
        <f t="shared" si="792"/>
        <v>No</v>
      </c>
      <c r="F853" s="18" t="str">
        <f t="shared" si="793"/>
        <v>No</v>
      </c>
      <c r="G853" s="18" t="str">
        <f t="shared" si="794"/>
        <v>No</v>
      </c>
      <c r="H853" s="18" t="str">
        <f t="shared" si="795"/>
        <v>No</v>
      </c>
      <c r="I853" s="18" t="str">
        <f t="shared" si="796"/>
        <v>Yes</v>
      </c>
      <c r="J853" s="18" t="str">
        <f t="shared" si="797"/>
        <v>Yes</v>
      </c>
      <c r="K853" s="21">
        <v>851</v>
      </c>
      <c r="L853" s="5" t="s">
        <v>1869</v>
      </c>
      <c r="M853" s="5" t="s">
        <v>1870</v>
      </c>
      <c r="N853" s="5" t="s">
        <v>2307</v>
      </c>
      <c r="O853" s="5" t="s">
        <v>152</v>
      </c>
      <c r="P853" s="5" t="s">
        <v>2412</v>
      </c>
      <c r="Q853" s="34" t="s">
        <v>5262</v>
      </c>
      <c r="R853" s="21">
        <v>1</v>
      </c>
      <c r="S853" s="35"/>
      <c r="T853" s="35"/>
      <c r="U853" s="35"/>
      <c r="V853" s="35"/>
      <c r="W853" s="35"/>
      <c r="X853" s="35"/>
      <c r="Y853" s="35"/>
      <c r="Z853" s="35"/>
      <c r="AA853" s="5" t="s">
        <v>24</v>
      </c>
      <c r="AB853" s="5" t="s">
        <v>8238</v>
      </c>
      <c r="AC853" s="34" t="s">
        <v>4208</v>
      </c>
      <c r="AD853" s="21">
        <v>1</v>
      </c>
    </row>
    <row r="854" spans="1:30" x14ac:dyDescent="0.3">
      <c r="A854" s="18" t="str">
        <f t="shared" ref="A854:B854" si="884">IF(AND(ISNUMBER(SEARCH("Yes",C854)),ISNUMBER(SEARCH("Yes",E854)),ISNUMBER(SEARCH("Yes",G854)),ISNUMBER(SEARCH("Yes",I854))),"Yes","No")</f>
        <v>No</v>
      </c>
      <c r="B854" s="18" t="str">
        <f t="shared" si="884"/>
        <v>No</v>
      </c>
      <c r="C854" s="15" t="str">
        <f t="shared" si="790"/>
        <v>No</v>
      </c>
      <c r="D854" s="18" t="str">
        <f t="shared" si="791"/>
        <v>No</v>
      </c>
      <c r="E854" s="18" t="str">
        <f t="shared" si="792"/>
        <v>No</v>
      </c>
      <c r="F854" s="18" t="str">
        <f t="shared" si="793"/>
        <v>No</v>
      </c>
      <c r="G854" s="18" t="str">
        <f t="shared" si="794"/>
        <v>No</v>
      </c>
      <c r="H854" s="18" t="str">
        <f t="shared" si="795"/>
        <v>No</v>
      </c>
      <c r="I854" s="18" t="str">
        <f t="shared" si="796"/>
        <v>Yes</v>
      </c>
      <c r="J854" s="18" t="str">
        <f t="shared" si="797"/>
        <v>Yes</v>
      </c>
      <c r="K854" s="21">
        <v>852</v>
      </c>
      <c r="L854" s="5" t="s">
        <v>1871</v>
      </c>
      <c r="M854" s="5" t="s">
        <v>1872</v>
      </c>
      <c r="N854" s="5" t="s">
        <v>2307</v>
      </c>
      <c r="O854" s="5" t="s">
        <v>152</v>
      </c>
      <c r="P854" s="5" t="s">
        <v>5338</v>
      </c>
      <c r="Q854" s="34" t="s">
        <v>5339</v>
      </c>
      <c r="R854" s="21">
        <v>1</v>
      </c>
      <c r="S854" s="35"/>
      <c r="T854" s="35"/>
      <c r="U854" s="35"/>
      <c r="V854" s="35"/>
      <c r="W854" s="35"/>
      <c r="X854" s="35"/>
      <c r="Y854" s="35"/>
      <c r="Z854" s="35"/>
      <c r="AA854" s="5" t="s">
        <v>2310</v>
      </c>
      <c r="AB854" s="5" t="s">
        <v>2473</v>
      </c>
      <c r="AC854" s="34" t="s">
        <v>5341</v>
      </c>
      <c r="AD854" s="21">
        <v>1</v>
      </c>
    </row>
    <row r="855" spans="1:30" x14ac:dyDescent="0.3">
      <c r="A855" s="18" t="str">
        <f t="shared" ref="A855:B855" si="885">IF(AND(ISNUMBER(SEARCH("Yes",C855)),ISNUMBER(SEARCH("Yes",E855)),ISNUMBER(SEARCH("Yes",G855)),ISNUMBER(SEARCH("Yes",I855))),"Yes","No")</f>
        <v>No</v>
      </c>
      <c r="B855" s="18" t="str">
        <f t="shared" si="885"/>
        <v>No</v>
      </c>
      <c r="C855" s="15" t="str">
        <f t="shared" si="790"/>
        <v>No</v>
      </c>
      <c r="D855" s="18" t="str">
        <f t="shared" si="791"/>
        <v>No</v>
      </c>
      <c r="E855" s="18" t="str">
        <f t="shared" si="792"/>
        <v>No</v>
      </c>
      <c r="F855" s="18" t="str">
        <f t="shared" si="793"/>
        <v>No</v>
      </c>
      <c r="G855" s="18" t="str">
        <f t="shared" si="794"/>
        <v>No</v>
      </c>
      <c r="H855" s="18" t="str">
        <f t="shared" si="795"/>
        <v>No</v>
      </c>
      <c r="I855" s="18" t="str">
        <f t="shared" si="796"/>
        <v>Yes</v>
      </c>
      <c r="J855" s="18" t="str">
        <f t="shared" si="797"/>
        <v>Yes</v>
      </c>
      <c r="K855" s="21">
        <v>853</v>
      </c>
      <c r="L855" s="5" t="s">
        <v>1873</v>
      </c>
      <c r="M855" s="5" t="s">
        <v>1874</v>
      </c>
      <c r="N855" s="5" t="s">
        <v>2307</v>
      </c>
      <c r="O855" s="5" t="s">
        <v>152</v>
      </c>
      <c r="P855" s="5" t="s">
        <v>2435</v>
      </c>
      <c r="Q855" s="34" t="s">
        <v>8239</v>
      </c>
      <c r="R855" s="21">
        <v>1</v>
      </c>
      <c r="S855" s="35"/>
      <c r="T855" s="35"/>
      <c r="U855" s="35"/>
      <c r="V855" s="35"/>
      <c r="W855" s="35"/>
      <c r="X855" s="35"/>
      <c r="Y855" s="35"/>
      <c r="Z855" s="35"/>
      <c r="AA855" s="5" t="s">
        <v>2310</v>
      </c>
      <c r="AB855" s="5" t="s">
        <v>5930</v>
      </c>
      <c r="AC855" s="34" t="s">
        <v>8240</v>
      </c>
      <c r="AD855" s="21">
        <v>1</v>
      </c>
    </row>
    <row r="856" spans="1:30" x14ac:dyDescent="0.3">
      <c r="A856" s="18" t="str">
        <f t="shared" ref="A856:B856" si="886">IF(AND(ISNUMBER(SEARCH("Yes",C856)),ISNUMBER(SEARCH("Yes",E856)),ISNUMBER(SEARCH("Yes",G856)),ISNUMBER(SEARCH("Yes",I856))),"Yes","No")</f>
        <v>No</v>
      </c>
      <c r="B856" s="18" t="str">
        <f t="shared" si="886"/>
        <v>No</v>
      </c>
      <c r="C856" s="15" t="str">
        <f t="shared" si="790"/>
        <v>No</v>
      </c>
      <c r="D856" s="18" t="str">
        <f t="shared" si="791"/>
        <v>No</v>
      </c>
      <c r="E856" s="18" t="str">
        <f t="shared" si="792"/>
        <v>No</v>
      </c>
      <c r="F856" s="18" t="str">
        <f t="shared" si="793"/>
        <v>No</v>
      </c>
      <c r="G856" s="18" t="str">
        <f t="shared" si="794"/>
        <v>No</v>
      </c>
      <c r="H856" s="18" t="str">
        <f t="shared" si="795"/>
        <v>No</v>
      </c>
      <c r="I856" s="18" t="str">
        <f t="shared" si="796"/>
        <v>Yes</v>
      </c>
      <c r="J856" s="18" t="str">
        <f t="shared" si="797"/>
        <v>Yes</v>
      </c>
      <c r="K856" s="21">
        <v>854</v>
      </c>
      <c r="L856" s="5" t="s">
        <v>1875</v>
      </c>
      <c r="M856" s="5" t="s">
        <v>1876</v>
      </c>
      <c r="N856" s="5" t="s">
        <v>2307</v>
      </c>
      <c r="O856" s="5" t="s">
        <v>152</v>
      </c>
      <c r="P856" s="5" t="s">
        <v>3381</v>
      </c>
      <c r="Q856" s="34" t="s">
        <v>8241</v>
      </c>
      <c r="R856" s="21">
        <v>1</v>
      </c>
      <c r="S856" s="35"/>
      <c r="T856" s="35"/>
      <c r="U856" s="35"/>
      <c r="V856" s="35"/>
      <c r="W856" s="35"/>
      <c r="X856" s="35"/>
      <c r="Y856" s="35"/>
      <c r="Z856" s="35"/>
      <c r="AA856" s="5" t="s">
        <v>2310</v>
      </c>
      <c r="AB856" s="5" t="s">
        <v>2422</v>
      </c>
      <c r="AC856" s="34" t="s">
        <v>8242</v>
      </c>
      <c r="AD856" s="21">
        <v>1</v>
      </c>
    </row>
    <row r="857" spans="1:30" x14ac:dyDescent="0.3">
      <c r="A857" s="18" t="str">
        <f t="shared" ref="A857:B857" si="887">IF(AND(ISNUMBER(SEARCH("Yes",C857)),ISNUMBER(SEARCH("Yes",E857)),ISNUMBER(SEARCH("Yes",G857)),ISNUMBER(SEARCH("Yes",I857))),"Yes","No")</f>
        <v>No</v>
      </c>
      <c r="B857" s="18" t="str">
        <f t="shared" si="887"/>
        <v>No</v>
      </c>
      <c r="C857" s="15" t="str">
        <f t="shared" si="790"/>
        <v>No</v>
      </c>
      <c r="D857" s="18" t="str">
        <f t="shared" si="791"/>
        <v>No</v>
      </c>
      <c r="E857" s="18" t="str">
        <f t="shared" si="792"/>
        <v>No</v>
      </c>
      <c r="F857" s="18" t="str">
        <f t="shared" si="793"/>
        <v>No</v>
      </c>
      <c r="G857" s="18" t="str">
        <f t="shared" si="794"/>
        <v>No</v>
      </c>
      <c r="H857" s="18" t="str">
        <f t="shared" si="795"/>
        <v>No</v>
      </c>
      <c r="I857" s="18" t="str">
        <f t="shared" si="796"/>
        <v>Yes</v>
      </c>
      <c r="J857" s="18" t="str">
        <f t="shared" si="797"/>
        <v>Yes</v>
      </c>
      <c r="K857" s="21">
        <v>855</v>
      </c>
      <c r="L857" s="5" t="s">
        <v>1877</v>
      </c>
      <c r="M857" s="5" t="s">
        <v>1878</v>
      </c>
      <c r="N857" s="5" t="s">
        <v>2307</v>
      </c>
      <c r="O857" s="5" t="s">
        <v>152</v>
      </c>
      <c r="P857" s="5" t="s">
        <v>8243</v>
      </c>
      <c r="Q857" s="34" t="s">
        <v>8244</v>
      </c>
      <c r="R857" s="21">
        <v>1</v>
      </c>
      <c r="S857" s="35"/>
      <c r="T857" s="35"/>
      <c r="U857" s="35"/>
      <c r="V857" s="35"/>
      <c r="W857" s="35"/>
      <c r="X857" s="35"/>
      <c r="Y857" s="35"/>
      <c r="Z857" s="35"/>
      <c r="AA857" s="5" t="s">
        <v>24</v>
      </c>
      <c r="AB857" s="5" t="s">
        <v>8245</v>
      </c>
      <c r="AC857" s="34" t="s">
        <v>8246</v>
      </c>
      <c r="AD857" s="21">
        <v>1</v>
      </c>
    </row>
    <row r="858" spans="1:30" x14ac:dyDescent="0.3">
      <c r="A858" s="18" t="str">
        <f t="shared" ref="A858:B858" si="888">IF(AND(ISNUMBER(SEARCH("Yes",C858)),ISNUMBER(SEARCH("Yes",E858)),ISNUMBER(SEARCH("Yes",G858)),ISNUMBER(SEARCH("Yes",I858))),"Yes","No")</f>
        <v>No</v>
      </c>
      <c r="B858" s="18" t="str">
        <f t="shared" si="888"/>
        <v>No</v>
      </c>
      <c r="C858" s="15" t="str">
        <f t="shared" si="790"/>
        <v>No</v>
      </c>
      <c r="D858" s="18" t="str">
        <f t="shared" si="791"/>
        <v>No</v>
      </c>
      <c r="E858" s="18" t="str">
        <f t="shared" si="792"/>
        <v>No</v>
      </c>
      <c r="F858" s="18" t="str">
        <f t="shared" si="793"/>
        <v>No</v>
      </c>
      <c r="G858" s="18" t="str">
        <f t="shared" si="794"/>
        <v>No</v>
      </c>
      <c r="H858" s="18" t="str">
        <f t="shared" si="795"/>
        <v>No</v>
      </c>
      <c r="I858" s="18" t="str">
        <f t="shared" si="796"/>
        <v>Yes</v>
      </c>
      <c r="J858" s="18" t="str">
        <f t="shared" si="797"/>
        <v>No</v>
      </c>
      <c r="K858" s="21">
        <v>856</v>
      </c>
      <c r="L858" s="5" t="s">
        <v>1879</v>
      </c>
      <c r="M858" s="5" t="s">
        <v>1880</v>
      </c>
      <c r="N858" s="5" t="s">
        <v>2307</v>
      </c>
      <c r="O858" s="5" t="s">
        <v>152</v>
      </c>
      <c r="P858" s="5" t="s">
        <v>2724</v>
      </c>
      <c r="Q858" s="34" t="s">
        <v>5350</v>
      </c>
      <c r="R858" s="21">
        <v>1</v>
      </c>
      <c r="S858" s="35"/>
      <c r="T858" s="35"/>
      <c r="U858" s="35"/>
      <c r="V858" s="35"/>
      <c r="W858" s="35"/>
      <c r="X858" s="35"/>
      <c r="Y858" s="35"/>
      <c r="Z858" s="35"/>
      <c r="AA858" s="5" t="s">
        <v>152</v>
      </c>
      <c r="AB858" s="5" t="s">
        <v>2931</v>
      </c>
      <c r="AC858" s="34" t="s">
        <v>4487</v>
      </c>
      <c r="AD858" s="21">
        <v>1</v>
      </c>
    </row>
    <row r="859" spans="1:30" x14ac:dyDescent="0.3">
      <c r="A859" s="18" t="str">
        <f t="shared" ref="A859:B859" si="889">IF(AND(ISNUMBER(SEARCH("Yes",C859)),ISNUMBER(SEARCH("Yes",E859)),ISNUMBER(SEARCH("Yes",G859)),ISNUMBER(SEARCH("Yes",I859))),"Yes","No")</f>
        <v>No</v>
      </c>
      <c r="B859" s="18" t="str">
        <f t="shared" si="889"/>
        <v>No</v>
      </c>
      <c r="C859" s="15" t="str">
        <f t="shared" si="790"/>
        <v>No</v>
      </c>
      <c r="D859" s="18" t="str">
        <f t="shared" si="791"/>
        <v>No</v>
      </c>
      <c r="E859" s="18" t="str">
        <f t="shared" si="792"/>
        <v>No</v>
      </c>
      <c r="F859" s="18" t="str">
        <f t="shared" si="793"/>
        <v>No</v>
      </c>
      <c r="G859" s="18" t="str">
        <f t="shared" si="794"/>
        <v>No</v>
      </c>
      <c r="H859" s="18" t="str">
        <f t="shared" si="795"/>
        <v>No</v>
      </c>
      <c r="I859" s="18" t="str">
        <f t="shared" si="796"/>
        <v>Yes</v>
      </c>
      <c r="J859" s="18" t="str">
        <f t="shared" si="797"/>
        <v>Yes</v>
      </c>
      <c r="K859" s="21">
        <v>857</v>
      </c>
      <c r="L859" s="5" t="s">
        <v>1881</v>
      </c>
      <c r="M859" s="5" t="s">
        <v>1882</v>
      </c>
      <c r="N859" s="5" t="s">
        <v>2307</v>
      </c>
      <c r="O859" s="5" t="s">
        <v>152</v>
      </c>
      <c r="P859" s="5" t="s">
        <v>2333</v>
      </c>
      <c r="Q859" s="34" t="s">
        <v>8247</v>
      </c>
      <c r="R859" s="21">
        <v>1</v>
      </c>
      <c r="S859" s="35"/>
      <c r="T859" s="35"/>
      <c r="U859" s="35"/>
      <c r="V859" s="35"/>
      <c r="W859" s="35"/>
      <c r="X859" s="35"/>
      <c r="Y859" s="35"/>
      <c r="Z859" s="35"/>
      <c r="AA859" s="5" t="s">
        <v>2310</v>
      </c>
      <c r="AB859" s="5" t="s">
        <v>4285</v>
      </c>
      <c r="AC859" s="34" t="s">
        <v>4286</v>
      </c>
      <c r="AD859" s="21">
        <v>1</v>
      </c>
    </row>
    <row r="860" spans="1:30" x14ac:dyDescent="0.3">
      <c r="A860" s="18" t="str">
        <f t="shared" ref="A860:B860" si="890">IF(AND(ISNUMBER(SEARCH("Yes",C860)),ISNUMBER(SEARCH("Yes",E860)),ISNUMBER(SEARCH("Yes",G860)),ISNUMBER(SEARCH("Yes",I860))),"Yes","No")</f>
        <v>No</v>
      </c>
      <c r="B860" s="18" t="str">
        <f t="shared" si="890"/>
        <v>No</v>
      </c>
      <c r="C860" s="15" t="str">
        <f t="shared" si="790"/>
        <v>No</v>
      </c>
      <c r="D860" s="18" t="str">
        <f t="shared" si="791"/>
        <v>No</v>
      </c>
      <c r="E860" s="18" t="str">
        <f t="shared" si="792"/>
        <v>No</v>
      </c>
      <c r="F860" s="18" t="str">
        <f t="shared" si="793"/>
        <v>No</v>
      </c>
      <c r="G860" s="18" t="str">
        <f t="shared" si="794"/>
        <v>No</v>
      </c>
      <c r="H860" s="18" t="str">
        <f t="shared" si="795"/>
        <v>No</v>
      </c>
      <c r="I860" s="18" t="str">
        <f t="shared" si="796"/>
        <v>Yes</v>
      </c>
      <c r="J860" s="18" t="str">
        <f t="shared" si="797"/>
        <v>Yes</v>
      </c>
      <c r="K860" s="21">
        <v>858</v>
      </c>
      <c r="L860" s="5" t="s">
        <v>1883</v>
      </c>
      <c r="M860" s="5" t="s">
        <v>5355</v>
      </c>
      <c r="N860" s="5" t="s">
        <v>2307</v>
      </c>
      <c r="O860" s="5" t="s">
        <v>152</v>
      </c>
      <c r="P860" s="5" t="s">
        <v>2435</v>
      </c>
      <c r="Q860" s="34" t="s">
        <v>5356</v>
      </c>
      <c r="R860" s="21">
        <v>1</v>
      </c>
      <c r="S860" s="35"/>
      <c r="T860" s="35"/>
      <c r="U860" s="35"/>
      <c r="V860" s="35"/>
      <c r="W860" s="35"/>
      <c r="X860" s="35"/>
      <c r="Y860" s="35"/>
      <c r="Z860" s="35"/>
      <c r="AA860" s="5" t="s">
        <v>2310</v>
      </c>
      <c r="AB860" s="5" t="s">
        <v>2473</v>
      </c>
      <c r="AC860" s="34" t="s">
        <v>3116</v>
      </c>
      <c r="AD860" s="21">
        <v>1</v>
      </c>
    </row>
    <row r="861" spans="1:30" x14ac:dyDescent="0.3">
      <c r="A861" s="18" t="str">
        <f t="shared" ref="A861:B861" si="891">IF(AND(ISNUMBER(SEARCH("Yes",C861)),ISNUMBER(SEARCH("Yes",E861)),ISNUMBER(SEARCH("Yes",G861)),ISNUMBER(SEARCH("Yes",I861))),"Yes","No")</f>
        <v>No</v>
      </c>
      <c r="B861" s="18" t="str">
        <f t="shared" si="891"/>
        <v>No</v>
      </c>
      <c r="C861" s="15" t="str">
        <f t="shared" si="790"/>
        <v>No</v>
      </c>
      <c r="D861" s="18" t="str">
        <f t="shared" si="791"/>
        <v>No</v>
      </c>
      <c r="E861" s="18" t="str">
        <f t="shared" si="792"/>
        <v>No</v>
      </c>
      <c r="F861" s="18" t="str">
        <f t="shared" si="793"/>
        <v>No</v>
      </c>
      <c r="G861" s="18" t="str">
        <f t="shared" si="794"/>
        <v>No</v>
      </c>
      <c r="H861" s="18" t="str">
        <f t="shared" si="795"/>
        <v>No</v>
      </c>
      <c r="I861" s="18" t="str">
        <f t="shared" si="796"/>
        <v>Yes</v>
      </c>
      <c r="J861" s="18" t="str">
        <f t="shared" si="797"/>
        <v>Yes</v>
      </c>
      <c r="K861" s="21">
        <v>859</v>
      </c>
      <c r="L861" s="5" t="s">
        <v>282</v>
      </c>
      <c r="M861" s="5" t="s">
        <v>435</v>
      </c>
      <c r="N861" s="5" t="s">
        <v>2307</v>
      </c>
      <c r="O861" s="5" t="s">
        <v>152</v>
      </c>
      <c r="P861" s="5" t="s">
        <v>3804</v>
      </c>
      <c r="Q861" s="34" t="s">
        <v>2824</v>
      </c>
      <c r="R861" s="21">
        <v>1</v>
      </c>
      <c r="S861" s="35"/>
      <c r="T861" s="35"/>
      <c r="U861" s="35"/>
      <c r="V861" s="35"/>
      <c r="W861" s="35"/>
      <c r="X861" s="35"/>
      <c r="Y861" s="35"/>
      <c r="Z861" s="35"/>
      <c r="AA861" s="5" t="s">
        <v>2310</v>
      </c>
      <c r="AB861" s="5" t="s">
        <v>8248</v>
      </c>
      <c r="AC861" s="34" t="s">
        <v>8249</v>
      </c>
      <c r="AD861" s="21">
        <v>1</v>
      </c>
    </row>
    <row r="862" spans="1:30" x14ac:dyDescent="0.3">
      <c r="A862" s="18" t="str">
        <f t="shared" ref="A862:B862" si="892">IF(AND(ISNUMBER(SEARCH("Yes",C862)),ISNUMBER(SEARCH("Yes",E862)),ISNUMBER(SEARCH("Yes",G862)),ISNUMBER(SEARCH("Yes",I862))),"Yes","No")</f>
        <v>No</v>
      </c>
      <c r="B862" s="18" t="str">
        <f t="shared" si="892"/>
        <v>No</v>
      </c>
      <c r="C862" s="15" t="str">
        <f t="shared" si="790"/>
        <v>No</v>
      </c>
      <c r="D862" s="18" t="str">
        <f t="shared" si="791"/>
        <v>No</v>
      </c>
      <c r="E862" s="18" t="str">
        <f t="shared" si="792"/>
        <v>No</v>
      </c>
      <c r="F862" s="18" t="str">
        <f t="shared" si="793"/>
        <v>No</v>
      </c>
      <c r="G862" s="18" t="str">
        <f t="shared" si="794"/>
        <v>No</v>
      </c>
      <c r="H862" s="18" t="str">
        <f t="shared" si="795"/>
        <v>No</v>
      </c>
      <c r="I862" s="18" t="str">
        <f t="shared" si="796"/>
        <v>Yes</v>
      </c>
      <c r="J862" s="18" t="str">
        <f t="shared" si="797"/>
        <v>Yes</v>
      </c>
      <c r="K862" s="21">
        <v>860</v>
      </c>
      <c r="L862" s="5" t="s">
        <v>1885</v>
      </c>
      <c r="M862" s="5" t="s">
        <v>1886</v>
      </c>
      <c r="N862" s="5" t="s">
        <v>2307</v>
      </c>
      <c r="O862" s="5" t="s">
        <v>152</v>
      </c>
      <c r="P862" s="5" t="s">
        <v>2739</v>
      </c>
      <c r="Q862" s="34" t="s">
        <v>8250</v>
      </c>
      <c r="R862" s="21">
        <v>1</v>
      </c>
      <c r="S862" s="35"/>
      <c r="T862" s="35"/>
      <c r="U862" s="35"/>
      <c r="V862" s="35"/>
      <c r="W862" s="35"/>
      <c r="X862" s="35"/>
      <c r="Y862" s="35"/>
      <c r="Z862" s="35"/>
      <c r="AA862" s="5" t="s">
        <v>24</v>
      </c>
      <c r="AB862" s="5" t="s">
        <v>3197</v>
      </c>
      <c r="AC862" s="34" t="s">
        <v>8251</v>
      </c>
      <c r="AD862" s="21">
        <v>1</v>
      </c>
    </row>
    <row r="863" spans="1:30" x14ac:dyDescent="0.3">
      <c r="A863" s="18" t="str">
        <f t="shared" ref="A863:B863" si="893">IF(AND(ISNUMBER(SEARCH("Yes",C863)),ISNUMBER(SEARCH("Yes",E863)),ISNUMBER(SEARCH("Yes",G863)),ISNUMBER(SEARCH("Yes",I863))),"Yes","No")</f>
        <v>Yes</v>
      </c>
      <c r="B863" s="18" t="str">
        <f t="shared" si="893"/>
        <v>Yes</v>
      </c>
      <c r="C863" s="15" t="str">
        <f t="shared" si="790"/>
        <v>Yes</v>
      </c>
      <c r="D863" s="18" t="str">
        <f t="shared" si="791"/>
        <v>Yes</v>
      </c>
      <c r="E863" s="18" t="str">
        <f t="shared" si="792"/>
        <v>Yes</v>
      </c>
      <c r="F863" s="18" t="str">
        <f t="shared" si="793"/>
        <v>Yes</v>
      </c>
      <c r="G863" s="18" t="str">
        <f t="shared" si="794"/>
        <v>Yes</v>
      </c>
      <c r="H863" s="18" t="str">
        <f t="shared" si="795"/>
        <v>Yes</v>
      </c>
      <c r="I863" s="18" t="str">
        <f t="shared" si="796"/>
        <v>Yes</v>
      </c>
      <c r="J863" s="18" t="str">
        <f t="shared" si="797"/>
        <v>Yes</v>
      </c>
      <c r="K863" s="21">
        <v>861</v>
      </c>
      <c r="L863" s="5" t="s">
        <v>184</v>
      </c>
      <c r="M863" s="5" t="s">
        <v>185</v>
      </c>
      <c r="N863" s="5" t="s">
        <v>2307</v>
      </c>
      <c r="O863" s="5" t="s">
        <v>24</v>
      </c>
      <c r="P863" s="5" t="s">
        <v>8252</v>
      </c>
      <c r="Q863" s="34" t="s">
        <v>8253</v>
      </c>
      <c r="R863" s="21">
        <v>1</v>
      </c>
      <c r="S863" s="5" t="s">
        <v>24</v>
      </c>
      <c r="T863" s="5" t="s">
        <v>8254</v>
      </c>
      <c r="U863" s="34" t="s">
        <v>8255</v>
      </c>
      <c r="V863" s="21">
        <v>1</v>
      </c>
      <c r="W863" s="5" t="s">
        <v>2310</v>
      </c>
      <c r="X863" s="5" t="s">
        <v>5367</v>
      </c>
      <c r="Y863" s="34" t="s">
        <v>5368</v>
      </c>
      <c r="Z863" s="21">
        <v>1</v>
      </c>
      <c r="AA863" s="5" t="s">
        <v>2310</v>
      </c>
      <c r="AB863" s="5" t="s">
        <v>3918</v>
      </c>
      <c r="AC863" s="34" t="s">
        <v>2471</v>
      </c>
      <c r="AD863" s="21">
        <v>1</v>
      </c>
    </row>
    <row r="864" spans="1:30" x14ac:dyDescent="0.3">
      <c r="A864" s="18" t="str">
        <f t="shared" ref="A864:B864" si="894">IF(AND(ISNUMBER(SEARCH("Yes",C864)),ISNUMBER(SEARCH("Yes",E864)),ISNUMBER(SEARCH("Yes",G864)),ISNUMBER(SEARCH("Yes",I864))),"Yes","No")</f>
        <v>No</v>
      </c>
      <c r="B864" s="18" t="str">
        <f t="shared" si="894"/>
        <v>No</v>
      </c>
      <c r="C864" s="15" t="str">
        <f t="shared" si="790"/>
        <v>No</v>
      </c>
      <c r="D864" s="18" t="str">
        <f t="shared" si="791"/>
        <v>No</v>
      </c>
      <c r="E864" s="18" t="str">
        <f t="shared" si="792"/>
        <v>No</v>
      </c>
      <c r="F864" s="18" t="str">
        <f t="shared" si="793"/>
        <v>No</v>
      </c>
      <c r="G864" s="18" t="str">
        <f t="shared" si="794"/>
        <v>No</v>
      </c>
      <c r="H864" s="18" t="str">
        <f t="shared" si="795"/>
        <v>No</v>
      </c>
      <c r="I864" s="18" t="str">
        <f t="shared" si="796"/>
        <v>Yes</v>
      </c>
      <c r="J864" s="18" t="str">
        <f t="shared" si="797"/>
        <v>Yes</v>
      </c>
      <c r="K864" s="21">
        <v>862</v>
      </c>
      <c r="L864" s="5" t="s">
        <v>1887</v>
      </c>
      <c r="M864" s="5" t="s">
        <v>1888</v>
      </c>
      <c r="N864" s="5" t="s">
        <v>2307</v>
      </c>
      <c r="O864" s="5" t="s">
        <v>152</v>
      </c>
      <c r="P864" s="5" t="s">
        <v>2333</v>
      </c>
      <c r="Q864" s="34" t="s">
        <v>8256</v>
      </c>
      <c r="R864" s="21">
        <v>1</v>
      </c>
      <c r="S864" s="35"/>
      <c r="T864" s="35"/>
      <c r="U864" s="35"/>
      <c r="V864" s="35"/>
      <c r="W864" s="35"/>
      <c r="X864" s="35"/>
      <c r="Y864" s="35"/>
      <c r="Z864" s="35"/>
      <c r="AA864" s="5" t="s">
        <v>2310</v>
      </c>
      <c r="AB864" s="5" t="s">
        <v>8257</v>
      </c>
      <c r="AC864" s="34" t="s">
        <v>8258</v>
      </c>
      <c r="AD864" s="21">
        <v>1</v>
      </c>
    </row>
    <row r="865" spans="1:30" x14ac:dyDescent="0.3">
      <c r="A865" s="18" t="str">
        <f t="shared" ref="A865:B865" si="895">IF(AND(ISNUMBER(SEARCH("Yes",C865)),ISNUMBER(SEARCH("Yes",E865)),ISNUMBER(SEARCH("Yes",G865)),ISNUMBER(SEARCH("Yes",I865))),"Yes","No")</f>
        <v>No</v>
      </c>
      <c r="B865" s="18" t="str">
        <f t="shared" si="895"/>
        <v>No</v>
      </c>
      <c r="C865" s="15" t="str">
        <f t="shared" si="790"/>
        <v>No</v>
      </c>
      <c r="D865" s="18" t="str">
        <f t="shared" si="791"/>
        <v>No</v>
      </c>
      <c r="E865" s="18" t="str">
        <f t="shared" si="792"/>
        <v>No</v>
      </c>
      <c r="F865" s="18" t="str">
        <f t="shared" si="793"/>
        <v>No</v>
      </c>
      <c r="G865" s="18" t="str">
        <f t="shared" si="794"/>
        <v>No</v>
      </c>
      <c r="H865" s="18" t="str">
        <f t="shared" si="795"/>
        <v>No</v>
      </c>
      <c r="I865" s="18" t="str">
        <f t="shared" si="796"/>
        <v>Yes</v>
      </c>
      <c r="J865" s="18" t="str">
        <f t="shared" si="797"/>
        <v>Yes</v>
      </c>
      <c r="K865" s="21">
        <v>863</v>
      </c>
      <c r="L865" s="5" t="s">
        <v>1889</v>
      </c>
      <c r="M865" s="5" t="s">
        <v>1890</v>
      </c>
      <c r="N865" s="5" t="s">
        <v>2307</v>
      </c>
      <c r="O865" s="5" t="s">
        <v>152</v>
      </c>
      <c r="P865" s="5" t="s">
        <v>8259</v>
      </c>
      <c r="Q865" s="34" t="s">
        <v>8260</v>
      </c>
      <c r="R865" s="21">
        <v>1</v>
      </c>
      <c r="S865" s="35"/>
      <c r="T865" s="35"/>
      <c r="U865" s="35"/>
      <c r="V865" s="35"/>
      <c r="W865" s="35"/>
      <c r="X865" s="35"/>
      <c r="Y865" s="35"/>
      <c r="Z865" s="35"/>
      <c r="AA865" s="5" t="s">
        <v>2310</v>
      </c>
      <c r="AB865" s="5" t="s">
        <v>8261</v>
      </c>
      <c r="AC865" s="34" t="s">
        <v>5372</v>
      </c>
      <c r="AD865" s="21">
        <v>1</v>
      </c>
    </row>
    <row r="866" spans="1:30" x14ac:dyDescent="0.3">
      <c r="A866" s="18" t="str">
        <f t="shared" ref="A866:B866" si="896">IF(AND(ISNUMBER(SEARCH("Yes",C866)),ISNUMBER(SEARCH("Yes",E866)),ISNUMBER(SEARCH("Yes",G866)),ISNUMBER(SEARCH("Yes",I866))),"Yes","No")</f>
        <v>Yes</v>
      </c>
      <c r="B866" s="18" t="str">
        <f t="shared" si="896"/>
        <v>Yes</v>
      </c>
      <c r="C866" s="15" t="str">
        <f t="shared" si="790"/>
        <v>Yes</v>
      </c>
      <c r="D866" s="18" t="str">
        <f t="shared" si="791"/>
        <v>Yes</v>
      </c>
      <c r="E866" s="18" t="str">
        <f t="shared" si="792"/>
        <v>Yes</v>
      </c>
      <c r="F866" s="18" t="str">
        <f t="shared" si="793"/>
        <v>Yes</v>
      </c>
      <c r="G866" s="18" t="str">
        <f t="shared" si="794"/>
        <v>Yes</v>
      </c>
      <c r="H866" s="18" t="str">
        <f t="shared" si="795"/>
        <v>Yes</v>
      </c>
      <c r="I866" s="18" t="str">
        <f t="shared" si="796"/>
        <v>Yes</v>
      </c>
      <c r="J866" s="18" t="str">
        <f t="shared" si="797"/>
        <v>Yes</v>
      </c>
      <c r="K866" s="21">
        <v>864</v>
      </c>
      <c r="L866" s="5" t="s">
        <v>339</v>
      </c>
      <c r="M866" s="5" t="s">
        <v>340</v>
      </c>
      <c r="N866" s="5" t="s">
        <v>2307</v>
      </c>
      <c r="O866" s="5" t="s">
        <v>2310</v>
      </c>
      <c r="P866" s="5" t="s">
        <v>8262</v>
      </c>
      <c r="Q866" s="34" t="s">
        <v>8263</v>
      </c>
      <c r="R866" s="21">
        <v>1</v>
      </c>
      <c r="S866" s="5" t="s">
        <v>24</v>
      </c>
      <c r="T866" s="5" t="s">
        <v>8264</v>
      </c>
      <c r="U866" s="34" t="s">
        <v>8265</v>
      </c>
      <c r="V866" s="21">
        <v>1</v>
      </c>
      <c r="W866" s="5" t="s">
        <v>24</v>
      </c>
      <c r="X866" s="5" t="s">
        <v>8266</v>
      </c>
      <c r="Y866" s="34" t="s">
        <v>8267</v>
      </c>
      <c r="Z866" s="21">
        <v>1</v>
      </c>
      <c r="AA866" s="5" t="s">
        <v>2310</v>
      </c>
      <c r="AB866" s="5" t="s">
        <v>3918</v>
      </c>
      <c r="AC866" s="34" t="s">
        <v>2723</v>
      </c>
      <c r="AD866" s="21">
        <v>1</v>
      </c>
    </row>
    <row r="867" spans="1:30" x14ac:dyDescent="0.3">
      <c r="A867" s="18" t="str">
        <f t="shared" ref="A867:B867" si="897">IF(AND(ISNUMBER(SEARCH("Yes",C867)),ISNUMBER(SEARCH("Yes",E867)),ISNUMBER(SEARCH("Yes",G867)),ISNUMBER(SEARCH("Yes",I867))),"Yes","No")</f>
        <v>No</v>
      </c>
      <c r="B867" s="18" t="str">
        <f t="shared" si="897"/>
        <v>Yes</v>
      </c>
      <c r="C867" s="15" t="str">
        <f t="shared" si="790"/>
        <v>Yes</v>
      </c>
      <c r="D867" s="18" t="str">
        <f t="shared" si="791"/>
        <v>Yes</v>
      </c>
      <c r="E867" s="18" t="str">
        <f t="shared" si="792"/>
        <v>Yes</v>
      </c>
      <c r="F867" s="18" t="str">
        <f t="shared" si="793"/>
        <v>Yes</v>
      </c>
      <c r="G867" s="18" t="str">
        <f t="shared" si="794"/>
        <v>No</v>
      </c>
      <c r="H867" s="18" t="str">
        <f t="shared" si="795"/>
        <v>Yes</v>
      </c>
      <c r="I867" s="18" t="str">
        <f t="shared" si="796"/>
        <v>Yes</v>
      </c>
      <c r="J867" s="18" t="str">
        <f t="shared" si="797"/>
        <v>Yes</v>
      </c>
      <c r="K867" s="21">
        <v>865</v>
      </c>
      <c r="L867" s="5" t="s">
        <v>29</v>
      </c>
      <c r="M867" s="5" t="s">
        <v>384</v>
      </c>
      <c r="N867" s="5" t="s">
        <v>2307</v>
      </c>
      <c r="O867" s="5" t="s">
        <v>2310</v>
      </c>
      <c r="P867" s="5" t="s">
        <v>8268</v>
      </c>
      <c r="Q867" s="34" t="s">
        <v>8269</v>
      </c>
      <c r="R867" s="21">
        <v>1</v>
      </c>
      <c r="S867" s="5" t="s">
        <v>24</v>
      </c>
      <c r="T867" s="5" t="s">
        <v>8270</v>
      </c>
      <c r="U867" s="34" t="s">
        <v>8271</v>
      </c>
      <c r="V867" s="21">
        <v>1</v>
      </c>
      <c r="W867" s="5" t="s">
        <v>152</v>
      </c>
      <c r="X867" s="5" t="s">
        <v>2553</v>
      </c>
      <c r="Y867" s="34" t="s">
        <v>8272</v>
      </c>
      <c r="Z867" s="21">
        <v>1</v>
      </c>
      <c r="AA867" s="5" t="s">
        <v>2310</v>
      </c>
      <c r="AB867" s="5" t="s">
        <v>2709</v>
      </c>
      <c r="AC867" s="34" t="s">
        <v>2387</v>
      </c>
      <c r="AD867" s="21">
        <v>1</v>
      </c>
    </row>
    <row r="868" spans="1:30" x14ac:dyDescent="0.3">
      <c r="A868" s="18" t="str">
        <f t="shared" ref="A868:B868" si="898">IF(AND(ISNUMBER(SEARCH("Yes",C868)),ISNUMBER(SEARCH("Yes",E868)),ISNUMBER(SEARCH("Yes",G868)),ISNUMBER(SEARCH("Yes",I868))),"Yes","No")</f>
        <v>No</v>
      </c>
      <c r="B868" s="18" t="str">
        <f t="shared" si="898"/>
        <v>No</v>
      </c>
      <c r="C868" s="15" t="str">
        <f t="shared" si="790"/>
        <v>No</v>
      </c>
      <c r="D868" s="18" t="str">
        <f t="shared" si="791"/>
        <v>No</v>
      </c>
      <c r="E868" s="18" t="str">
        <f t="shared" si="792"/>
        <v>No</v>
      </c>
      <c r="F868" s="18" t="str">
        <f t="shared" si="793"/>
        <v>No</v>
      </c>
      <c r="G868" s="18" t="str">
        <f t="shared" si="794"/>
        <v>No</v>
      </c>
      <c r="H868" s="18" t="str">
        <f t="shared" si="795"/>
        <v>No</v>
      </c>
      <c r="I868" s="18" t="str">
        <f t="shared" si="796"/>
        <v>Yes</v>
      </c>
      <c r="J868" s="18" t="str">
        <f t="shared" si="797"/>
        <v>Yes</v>
      </c>
      <c r="K868" s="21">
        <v>866</v>
      </c>
      <c r="L868" s="5" t="s">
        <v>1891</v>
      </c>
      <c r="M868" s="5" t="s">
        <v>1892</v>
      </c>
      <c r="N868" s="5" t="s">
        <v>2307</v>
      </c>
      <c r="O868" s="5" t="s">
        <v>152</v>
      </c>
      <c r="P868" s="5" t="s">
        <v>2333</v>
      </c>
      <c r="Q868" s="34" t="s">
        <v>8273</v>
      </c>
      <c r="R868" s="21">
        <v>1</v>
      </c>
      <c r="S868" s="35"/>
      <c r="T868" s="35"/>
      <c r="U868" s="35"/>
      <c r="V868" s="35"/>
      <c r="W868" s="35"/>
      <c r="X868" s="35"/>
      <c r="Y868" s="35"/>
      <c r="Z868" s="35"/>
      <c r="AA868" s="5" t="s">
        <v>2310</v>
      </c>
      <c r="AB868" s="5" t="s">
        <v>5771</v>
      </c>
      <c r="AC868" s="34" t="s">
        <v>2599</v>
      </c>
      <c r="AD868" s="21">
        <v>1</v>
      </c>
    </row>
    <row r="869" spans="1:30" x14ac:dyDescent="0.3">
      <c r="A869" s="18" t="str">
        <f t="shared" ref="A869:B869" si="899">IF(AND(ISNUMBER(SEARCH("Yes",C869)),ISNUMBER(SEARCH("Yes",E869)),ISNUMBER(SEARCH("Yes",G869)),ISNUMBER(SEARCH("Yes",I869))),"Yes","No")</f>
        <v>No</v>
      </c>
      <c r="B869" s="18" t="str">
        <f t="shared" si="899"/>
        <v>No</v>
      </c>
      <c r="C869" s="15" t="str">
        <f t="shared" si="790"/>
        <v>No</v>
      </c>
      <c r="D869" s="18" t="str">
        <f t="shared" si="791"/>
        <v>No</v>
      </c>
      <c r="E869" s="18" t="str">
        <f t="shared" si="792"/>
        <v>No</v>
      </c>
      <c r="F869" s="18" t="str">
        <f t="shared" si="793"/>
        <v>No</v>
      </c>
      <c r="G869" s="18" t="str">
        <f t="shared" si="794"/>
        <v>No</v>
      </c>
      <c r="H869" s="18" t="str">
        <f t="shared" si="795"/>
        <v>No</v>
      </c>
      <c r="I869" s="18" t="str">
        <f t="shared" si="796"/>
        <v>Yes</v>
      </c>
      <c r="J869" s="18" t="str">
        <f t="shared" si="797"/>
        <v>Yes</v>
      </c>
      <c r="K869" s="21">
        <v>867</v>
      </c>
      <c r="L869" s="5" t="s">
        <v>1893</v>
      </c>
      <c r="M869" s="5" t="s">
        <v>1894</v>
      </c>
      <c r="N869" s="5" t="s">
        <v>2307</v>
      </c>
      <c r="O869" s="5" t="s">
        <v>152</v>
      </c>
      <c r="P869" s="5" t="s">
        <v>2333</v>
      </c>
      <c r="Q869" s="34" t="s">
        <v>8274</v>
      </c>
      <c r="R869" s="21">
        <v>1</v>
      </c>
      <c r="S869" s="35"/>
      <c r="T869" s="35"/>
      <c r="U869" s="35"/>
      <c r="V869" s="35"/>
      <c r="W869" s="35"/>
      <c r="X869" s="35"/>
      <c r="Y869" s="35"/>
      <c r="Z869" s="35"/>
      <c r="AA869" s="5" t="s">
        <v>2310</v>
      </c>
      <c r="AB869" s="5" t="s">
        <v>2422</v>
      </c>
      <c r="AC869" s="34" t="s">
        <v>2723</v>
      </c>
      <c r="AD869" s="21">
        <v>1</v>
      </c>
    </row>
    <row r="870" spans="1:30" x14ac:dyDescent="0.3">
      <c r="A870" s="18" t="str">
        <f t="shared" ref="A870:B870" si="900">IF(AND(ISNUMBER(SEARCH("Yes",C870)),ISNUMBER(SEARCH("Yes",E870)),ISNUMBER(SEARCH("Yes",G870)),ISNUMBER(SEARCH("Yes",I870))),"Yes","No")</f>
        <v>No</v>
      </c>
      <c r="B870" s="18" t="str">
        <f t="shared" si="900"/>
        <v>No</v>
      </c>
      <c r="C870" s="15" t="str">
        <f t="shared" si="790"/>
        <v>No</v>
      </c>
      <c r="D870" s="18" t="str">
        <f t="shared" si="791"/>
        <v>No</v>
      </c>
      <c r="E870" s="18" t="str">
        <f t="shared" si="792"/>
        <v>No</v>
      </c>
      <c r="F870" s="18" t="str">
        <f t="shared" si="793"/>
        <v>No</v>
      </c>
      <c r="G870" s="18" t="str">
        <f t="shared" si="794"/>
        <v>No</v>
      </c>
      <c r="H870" s="18" t="str">
        <f t="shared" si="795"/>
        <v>No</v>
      </c>
      <c r="I870" s="18" t="str">
        <f t="shared" si="796"/>
        <v>Yes</v>
      </c>
      <c r="J870" s="18" t="str">
        <f t="shared" si="797"/>
        <v>Yes</v>
      </c>
      <c r="K870" s="21">
        <v>868</v>
      </c>
      <c r="L870" s="5" t="s">
        <v>1895</v>
      </c>
      <c r="M870" s="5" t="s">
        <v>1896</v>
      </c>
      <c r="N870" s="5" t="s">
        <v>2307</v>
      </c>
      <c r="O870" s="5" t="s">
        <v>152</v>
      </c>
      <c r="P870" s="5" t="s">
        <v>8275</v>
      </c>
      <c r="Q870" s="34" t="s">
        <v>8276</v>
      </c>
      <c r="R870" s="21">
        <v>1</v>
      </c>
      <c r="S870" s="35"/>
      <c r="T870" s="35"/>
      <c r="U870" s="35"/>
      <c r="V870" s="35"/>
      <c r="W870" s="35"/>
      <c r="X870" s="35"/>
      <c r="Y870" s="35"/>
      <c r="Z870" s="35"/>
      <c r="AA870" s="5" t="s">
        <v>24</v>
      </c>
      <c r="AB870" s="5" t="s">
        <v>8277</v>
      </c>
      <c r="AC870" s="34" t="s">
        <v>8278</v>
      </c>
      <c r="AD870" s="21">
        <v>1</v>
      </c>
    </row>
    <row r="871" spans="1:30" x14ac:dyDescent="0.3">
      <c r="A871" s="18" t="str">
        <f t="shared" ref="A871:B871" si="901">IF(AND(ISNUMBER(SEARCH("Yes",C871)),ISNUMBER(SEARCH("Yes",E871)),ISNUMBER(SEARCH("Yes",G871)),ISNUMBER(SEARCH("Yes",I871))),"Yes","No")</f>
        <v>No</v>
      </c>
      <c r="B871" s="18" t="str">
        <f t="shared" si="901"/>
        <v>No</v>
      </c>
      <c r="C871" s="15" t="str">
        <f t="shared" si="790"/>
        <v>No</v>
      </c>
      <c r="D871" s="18" t="str">
        <f t="shared" si="791"/>
        <v>No</v>
      </c>
      <c r="E871" s="18" t="str">
        <f t="shared" si="792"/>
        <v>No</v>
      </c>
      <c r="F871" s="18" t="str">
        <f t="shared" si="793"/>
        <v>No</v>
      </c>
      <c r="G871" s="18" t="str">
        <f t="shared" si="794"/>
        <v>No</v>
      </c>
      <c r="H871" s="18" t="str">
        <f t="shared" si="795"/>
        <v>No</v>
      </c>
      <c r="I871" s="18" t="str">
        <f t="shared" si="796"/>
        <v>Yes</v>
      </c>
      <c r="J871" s="18" t="str">
        <f t="shared" si="797"/>
        <v>Yes</v>
      </c>
      <c r="K871" s="21">
        <v>869</v>
      </c>
      <c r="L871" s="5" t="s">
        <v>1897</v>
      </c>
      <c r="M871" s="5" t="s">
        <v>1898</v>
      </c>
      <c r="N871" s="5" t="s">
        <v>2307</v>
      </c>
      <c r="O871" s="5" t="s">
        <v>152</v>
      </c>
      <c r="P871" s="5" t="s">
        <v>2329</v>
      </c>
      <c r="Q871" s="34" t="s">
        <v>8279</v>
      </c>
      <c r="R871" s="21">
        <v>1</v>
      </c>
      <c r="S871" s="35"/>
      <c r="T871" s="35"/>
      <c r="U871" s="35"/>
      <c r="V871" s="35"/>
      <c r="W871" s="35"/>
      <c r="X871" s="35"/>
      <c r="Y871" s="35"/>
      <c r="Z871" s="35"/>
      <c r="AA871" s="5" t="s">
        <v>24</v>
      </c>
      <c r="AB871" s="5" t="s">
        <v>3409</v>
      </c>
      <c r="AC871" s="34" t="s">
        <v>3410</v>
      </c>
      <c r="AD871" s="21">
        <v>1</v>
      </c>
    </row>
    <row r="872" spans="1:30" x14ac:dyDescent="0.3">
      <c r="A872" s="18" t="str">
        <f t="shared" ref="A872:B872" si="902">IF(AND(ISNUMBER(SEARCH("Yes",C872)),ISNUMBER(SEARCH("Yes",E872)),ISNUMBER(SEARCH("Yes",G872)),ISNUMBER(SEARCH("Yes",I872))),"Yes","No")</f>
        <v>No</v>
      </c>
      <c r="B872" s="18" t="str">
        <f t="shared" si="902"/>
        <v>No</v>
      </c>
      <c r="C872" s="15" t="str">
        <f t="shared" si="790"/>
        <v>No</v>
      </c>
      <c r="D872" s="18" t="str">
        <f t="shared" si="791"/>
        <v>No</v>
      </c>
      <c r="E872" s="18" t="str">
        <f t="shared" si="792"/>
        <v>No</v>
      </c>
      <c r="F872" s="18" t="str">
        <f t="shared" si="793"/>
        <v>No</v>
      </c>
      <c r="G872" s="18" t="str">
        <f t="shared" si="794"/>
        <v>No</v>
      </c>
      <c r="H872" s="18" t="str">
        <f t="shared" si="795"/>
        <v>No</v>
      </c>
      <c r="I872" s="18" t="str">
        <f t="shared" si="796"/>
        <v>Yes</v>
      </c>
      <c r="J872" s="18" t="str">
        <f t="shared" si="797"/>
        <v>Yes</v>
      </c>
      <c r="K872" s="21">
        <v>870</v>
      </c>
      <c r="L872" s="5" t="s">
        <v>1899</v>
      </c>
      <c r="M872" s="5" t="s">
        <v>28</v>
      </c>
      <c r="N872" s="5" t="s">
        <v>2307</v>
      </c>
      <c r="O872" s="5" t="s">
        <v>152</v>
      </c>
      <c r="P872" s="5" t="s">
        <v>5393</v>
      </c>
      <c r="Q872" s="34" t="s">
        <v>2894</v>
      </c>
      <c r="R872" s="21">
        <v>1</v>
      </c>
      <c r="S872" s="35"/>
      <c r="T872" s="35"/>
      <c r="U872" s="35"/>
      <c r="V872" s="35"/>
      <c r="W872" s="35"/>
      <c r="X872" s="35"/>
      <c r="Y872" s="35"/>
      <c r="Z872" s="35"/>
      <c r="AA872" s="5" t="s">
        <v>2310</v>
      </c>
      <c r="AB872" s="5" t="s">
        <v>8280</v>
      </c>
      <c r="AC872" s="34" t="s">
        <v>5395</v>
      </c>
      <c r="AD872" s="21">
        <v>1</v>
      </c>
    </row>
    <row r="873" spans="1:30" x14ac:dyDescent="0.3">
      <c r="A873" s="18" t="str">
        <f t="shared" ref="A873:B873" si="903">IF(AND(ISNUMBER(SEARCH("Yes",C873)),ISNUMBER(SEARCH("Yes",E873)),ISNUMBER(SEARCH("Yes",G873)),ISNUMBER(SEARCH("Yes",I873))),"Yes","No")</f>
        <v>No</v>
      </c>
      <c r="B873" s="18" t="str">
        <f t="shared" si="903"/>
        <v>No</v>
      </c>
      <c r="C873" s="15" t="str">
        <f t="shared" si="790"/>
        <v>No</v>
      </c>
      <c r="D873" s="18" t="str">
        <f t="shared" si="791"/>
        <v>No</v>
      </c>
      <c r="E873" s="18" t="str">
        <f t="shared" si="792"/>
        <v>No</v>
      </c>
      <c r="F873" s="18" t="str">
        <f t="shared" si="793"/>
        <v>No</v>
      </c>
      <c r="G873" s="18" t="str">
        <f t="shared" si="794"/>
        <v>No</v>
      </c>
      <c r="H873" s="18" t="str">
        <f t="shared" si="795"/>
        <v>No</v>
      </c>
      <c r="I873" s="18" t="str">
        <f t="shared" si="796"/>
        <v>Yes</v>
      </c>
      <c r="J873" s="18" t="str">
        <f t="shared" si="797"/>
        <v>Yes</v>
      </c>
      <c r="K873" s="21">
        <v>871</v>
      </c>
      <c r="L873" s="5" t="s">
        <v>1900</v>
      </c>
      <c r="M873" s="5" t="s">
        <v>1901</v>
      </c>
      <c r="N873" s="5" t="s">
        <v>2307</v>
      </c>
      <c r="O873" s="5" t="s">
        <v>152</v>
      </c>
      <c r="P873" s="5" t="s">
        <v>4734</v>
      </c>
      <c r="Q873" s="34" t="s">
        <v>5396</v>
      </c>
      <c r="R873" s="21">
        <v>1</v>
      </c>
      <c r="S873" s="35"/>
      <c r="T873" s="35"/>
      <c r="U873" s="35"/>
      <c r="V873" s="35"/>
      <c r="W873" s="35"/>
      <c r="X873" s="35"/>
      <c r="Y873" s="35"/>
      <c r="Z873" s="35"/>
      <c r="AA873" s="5" t="s">
        <v>2310</v>
      </c>
      <c r="AB873" s="5" t="s">
        <v>2669</v>
      </c>
      <c r="AC873" s="34" t="s">
        <v>2734</v>
      </c>
      <c r="AD873" s="21">
        <v>1</v>
      </c>
    </row>
    <row r="874" spans="1:30" x14ac:dyDescent="0.3">
      <c r="A874" s="18" t="str">
        <f t="shared" ref="A874:B874" si="904">IF(AND(ISNUMBER(SEARCH("Yes",C874)),ISNUMBER(SEARCH("Yes",E874)),ISNUMBER(SEARCH("Yes",G874)),ISNUMBER(SEARCH("Yes",I874))),"Yes","No")</f>
        <v>No</v>
      </c>
      <c r="B874" s="18" t="str">
        <f t="shared" si="904"/>
        <v>No</v>
      </c>
      <c r="C874" s="15" t="str">
        <f t="shared" si="790"/>
        <v>No</v>
      </c>
      <c r="D874" s="18" t="str">
        <f t="shared" si="791"/>
        <v>No</v>
      </c>
      <c r="E874" s="18" t="str">
        <f t="shared" si="792"/>
        <v>No</v>
      </c>
      <c r="F874" s="18" t="str">
        <f t="shared" si="793"/>
        <v>No</v>
      </c>
      <c r="G874" s="18" t="str">
        <f t="shared" si="794"/>
        <v>No</v>
      </c>
      <c r="H874" s="18" t="str">
        <f t="shared" si="795"/>
        <v>No</v>
      </c>
      <c r="I874" s="18" t="str">
        <f t="shared" si="796"/>
        <v>Yes</v>
      </c>
      <c r="J874" s="18" t="str">
        <f t="shared" si="797"/>
        <v>Yes</v>
      </c>
      <c r="K874" s="21">
        <v>872</v>
      </c>
      <c r="L874" s="5" t="s">
        <v>1902</v>
      </c>
      <c r="M874" s="5" t="s">
        <v>1903</v>
      </c>
      <c r="N874" s="5" t="s">
        <v>2307</v>
      </c>
      <c r="O874" s="5" t="s">
        <v>152</v>
      </c>
      <c r="P874" s="5" t="s">
        <v>5397</v>
      </c>
      <c r="Q874" s="34" t="s">
        <v>5398</v>
      </c>
      <c r="R874" s="21">
        <v>1</v>
      </c>
      <c r="S874" s="35"/>
      <c r="T874" s="35"/>
      <c r="U874" s="35"/>
      <c r="V874" s="35"/>
      <c r="W874" s="35"/>
      <c r="X874" s="35"/>
      <c r="Y874" s="35"/>
      <c r="Z874" s="35"/>
      <c r="AA874" s="5" t="s">
        <v>2310</v>
      </c>
      <c r="AB874" s="5" t="s">
        <v>2709</v>
      </c>
      <c r="AC874" s="34" t="s">
        <v>2387</v>
      </c>
      <c r="AD874" s="21">
        <v>1</v>
      </c>
    </row>
    <row r="875" spans="1:30" x14ac:dyDescent="0.3">
      <c r="A875" s="18" t="str">
        <f t="shared" ref="A875:B875" si="905">IF(AND(ISNUMBER(SEARCH("Yes",C875)),ISNUMBER(SEARCH("Yes",E875)),ISNUMBER(SEARCH("Yes",G875)),ISNUMBER(SEARCH("Yes",I875))),"Yes","No")</f>
        <v>No</v>
      </c>
      <c r="B875" s="18" t="str">
        <f t="shared" si="905"/>
        <v>No</v>
      </c>
      <c r="C875" s="15" t="str">
        <f t="shared" si="790"/>
        <v>No</v>
      </c>
      <c r="D875" s="18" t="str">
        <f t="shared" si="791"/>
        <v>No</v>
      </c>
      <c r="E875" s="18" t="str">
        <f t="shared" si="792"/>
        <v>No</v>
      </c>
      <c r="F875" s="18" t="str">
        <f t="shared" si="793"/>
        <v>No</v>
      </c>
      <c r="G875" s="18" t="str">
        <f t="shared" si="794"/>
        <v>No</v>
      </c>
      <c r="H875" s="18" t="str">
        <f t="shared" si="795"/>
        <v>No</v>
      </c>
      <c r="I875" s="18" t="str">
        <f t="shared" si="796"/>
        <v>Yes</v>
      </c>
      <c r="J875" s="18" t="str">
        <f t="shared" si="797"/>
        <v>Yes</v>
      </c>
      <c r="K875" s="21">
        <v>873</v>
      </c>
      <c r="L875" s="5" t="s">
        <v>1904</v>
      </c>
      <c r="M875" s="5" t="s">
        <v>1905</v>
      </c>
      <c r="N875" s="5" t="s">
        <v>2307</v>
      </c>
      <c r="O875" s="5" t="s">
        <v>152</v>
      </c>
      <c r="P875" s="5" t="s">
        <v>2321</v>
      </c>
      <c r="Q875" s="34" t="s">
        <v>5399</v>
      </c>
      <c r="R875" s="21">
        <v>1</v>
      </c>
      <c r="S875" s="35"/>
      <c r="T875" s="35"/>
      <c r="U875" s="35"/>
      <c r="V875" s="35"/>
      <c r="W875" s="35"/>
      <c r="X875" s="35"/>
      <c r="Y875" s="35"/>
      <c r="Z875" s="35"/>
      <c r="AA875" s="5" t="s">
        <v>2310</v>
      </c>
      <c r="AB875" s="5" t="s">
        <v>2335</v>
      </c>
      <c r="AC875" s="34" t="s">
        <v>8281</v>
      </c>
      <c r="AD875" s="21">
        <v>1</v>
      </c>
    </row>
    <row r="876" spans="1:30" x14ac:dyDescent="0.3">
      <c r="A876" s="18" t="str">
        <f t="shared" ref="A876:B876" si="906">IF(AND(ISNUMBER(SEARCH("Yes",C876)),ISNUMBER(SEARCH("Yes",E876)),ISNUMBER(SEARCH("Yes",G876)),ISNUMBER(SEARCH("Yes",I876))),"Yes","No")</f>
        <v>No</v>
      </c>
      <c r="B876" s="18" t="str">
        <f t="shared" si="906"/>
        <v>No</v>
      </c>
      <c r="C876" s="15" t="str">
        <f t="shared" si="790"/>
        <v>No</v>
      </c>
      <c r="D876" s="18" t="str">
        <f t="shared" si="791"/>
        <v>No</v>
      </c>
      <c r="E876" s="18" t="str">
        <f t="shared" si="792"/>
        <v>No</v>
      </c>
      <c r="F876" s="18" t="str">
        <f t="shared" si="793"/>
        <v>No</v>
      </c>
      <c r="G876" s="18" t="str">
        <f t="shared" si="794"/>
        <v>No</v>
      </c>
      <c r="H876" s="18" t="str">
        <f t="shared" si="795"/>
        <v>No</v>
      </c>
      <c r="I876" s="18" t="str">
        <f t="shared" si="796"/>
        <v>Yes</v>
      </c>
      <c r="J876" s="18" t="str">
        <f t="shared" si="797"/>
        <v>Yes</v>
      </c>
      <c r="K876" s="21">
        <v>874</v>
      </c>
      <c r="L876" s="5" t="s">
        <v>1906</v>
      </c>
      <c r="M876" s="5" t="s">
        <v>1907</v>
      </c>
      <c r="N876" s="5" t="s">
        <v>2307</v>
      </c>
      <c r="O876" s="5" t="s">
        <v>152</v>
      </c>
      <c r="P876" s="5" t="s">
        <v>2346</v>
      </c>
      <c r="Q876" s="34" t="s">
        <v>8282</v>
      </c>
      <c r="R876" s="21">
        <v>1</v>
      </c>
      <c r="S876" s="35"/>
      <c r="T876" s="35"/>
      <c r="U876" s="35"/>
      <c r="V876" s="35"/>
      <c r="W876" s="35"/>
      <c r="X876" s="35"/>
      <c r="Y876" s="35"/>
      <c r="Z876" s="35"/>
      <c r="AA876" s="5" t="s">
        <v>24</v>
      </c>
      <c r="AB876" s="5" t="s">
        <v>8283</v>
      </c>
      <c r="AC876" s="34" t="s">
        <v>8284</v>
      </c>
      <c r="AD876" s="21">
        <v>1</v>
      </c>
    </row>
    <row r="877" spans="1:30" x14ac:dyDescent="0.3">
      <c r="A877" s="18" t="str">
        <f t="shared" ref="A877:B877" si="907">IF(AND(ISNUMBER(SEARCH("Yes",C877)),ISNUMBER(SEARCH("Yes",E877)),ISNUMBER(SEARCH("Yes",G877)),ISNUMBER(SEARCH("Yes",I877))),"Yes","No")</f>
        <v>No</v>
      </c>
      <c r="B877" s="18" t="str">
        <f t="shared" si="907"/>
        <v>No</v>
      </c>
      <c r="C877" s="15" t="str">
        <f t="shared" si="790"/>
        <v>No</v>
      </c>
      <c r="D877" s="18" t="str">
        <f t="shared" si="791"/>
        <v>No</v>
      </c>
      <c r="E877" s="18" t="str">
        <f t="shared" si="792"/>
        <v>No</v>
      </c>
      <c r="F877" s="18" t="str">
        <f t="shared" si="793"/>
        <v>No</v>
      </c>
      <c r="G877" s="18" t="str">
        <f t="shared" si="794"/>
        <v>No</v>
      </c>
      <c r="H877" s="18" t="str">
        <f t="shared" si="795"/>
        <v>No</v>
      </c>
      <c r="I877" s="18" t="str">
        <f t="shared" si="796"/>
        <v>Yes</v>
      </c>
      <c r="J877" s="18" t="str">
        <f t="shared" si="797"/>
        <v>Yes</v>
      </c>
      <c r="K877" s="21">
        <v>875</v>
      </c>
      <c r="L877" s="36" t="s">
        <v>5402</v>
      </c>
      <c r="M877" s="5" t="s">
        <v>1909</v>
      </c>
      <c r="N877" s="5" t="s">
        <v>2307</v>
      </c>
      <c r="O877" s="5" t="s">
        <v>152</v>
      </c>
      <c r="P877" s="5" t="s">
        <v>2392</v>
      </c>
      <c r="Q877" s="34" t="s">
        <v>8285</v>
      </c>
      <c r="R877" s="21">
        <v>1</v>
      </c>
      <c r="S877" s="35"/>
      <c r="T877" s="35"/>
      <c r="U877" s="35"/>
      <c r="V877" s="35"/>
      <c r="W877" s="35"/>
      <c r="X877" s="35"/>
      <c r="Y877" s="35"/>
      <c r="Z877" s="35"/>
      <c r="AA877" s="5" t="s">
        <v>24</v>
      </c>
      <c r="AB877" s="5" t="s">
        <v>5404</v>
      </c>
      <c r="AC877" s="34" t="s">
        <v>5405</v>
      </c>
      <c r="AD877" s="21">
        <v>1</v>
      </c>
    </row>
    <row r="878" spans="1:30" x14ac:dyDescent="0.3">
      <c r="A878" s="18" t="str">
        <f t="shared" ref="A878:B878" si="908">IF(AND(ISNUMBER(SEARCH("Yes",C878)),ISNUMBER(SEARCH("Yes",E878)),ISNUMBER(SEARCH("Yes",G878)),ISNUMBER(SEARCH("Yes",I878))),"Yes","No")</f>
        <v>No</v>
      </c>
      <c r="B878" s="18" t="str">
        <f t="shared" si="908"/>
        <v>No</v>
      </c>
      <c r="C878" s="15" t="str">
        <f t="shared" si="790"/>
        <v>No</v>
      </c>
      <c r="D878" s="18" t="str">
        <f t="shared" si="791"/>
        <v>No</v>
      </c>
      <c r="E878" s="18" t="str">
        <f t="shared" si="792"/>
        <v>No</v>
      </c>
      <c r="F878" s="18" t="str">
        <f t="shared" si="793"/>
        <v>No</v>
      </c>
      <c r="G878" s="18" t="str">
        <f t="shared" si="794"/>
        <v>No</v>
      </c>
      <c r="H878" s="18" t="str">
        <f t="shared" si="795"/>
        <v>No</v>
      </c>
      <c r="I878" s="18" t="str">
        <f t="shared" si="796"/>
        <v>Yes</v>
      </c>
      <c r="J878" s="18" t="str">
        <f t="shared" si="797"/>
        <v>No</v>
      </c>
      <c r="K878" s="21">
        <v>876</v>
      </c>
      <c r="L878" s="5" t="s">
        <v>1910</v>
      </c>
      <c r="M878" s="5" t="s">
        <v>1911</v>
      </c>
      <c r="N878" s="5" t="s">
        <v>2307</v>
      </c>
      <c r="O878" s="5" t="s">
        <v>152</v>
      </c>
      <c r="P878" s="5" t="s">
        <v>2317</v>
      </c>
      <c r="Q878" s="34" t="s">
        <v>2597</v>
      </c>
      <c r="R878" s="21">
        <v>1</v>
      </c>
      <c r="S878" s="35"/>
      <c r="T878" s="35"/>
      <c r="U878" s="35"/>
      <c r="V878" s="35"/>
      <c r="W878" s="35"/>
      <c r="X878" s="35"/>
      <c r="Y878" s="35"/>
      <c r="Z878" s="35"/>
      <c r="AA878" s="5" t="s">
        <v>152</v>
      </c>
      <c r="AB878" s="5" t="s">
        <v>2965</v>
      </c>
      <c r="AC878" s="34" t="s">
        <v>5408</v>
      </c>
      <c r="AD878" s="21">
        <v>1</v>
      </c>
    </row>
    <row r="879" spans="1:30" x14ac:dyDescent="0.3">
      <c r="A879" s="18" t="str">
        <f t="shared" ref="A879:B879" si="909">IF(AND(ISNUMBER(SEARCH("Yes",C879)),ISNUMBER(SEARCH("Yes",E879)),ISNUMBER(SEARCH("Yes",G879)),ISNUMBER(SEARCH("Yes",I879))),"Yes","No")</f>
        <v>No</v>
      </c>
      <c r="B879" s="18" t="str">
        <f t="shared" si="909"/>
        <v>No</v>
      </c>
      <c r="C879" s="15" t="str">
        <f t="shared" si="790"/>
        <v>No</v>
      </c>
      <c r="D879" s="18" t="str">
        <f t="shared" si="791"/>
        <v>No</v>
      </c>
      <c r="E879" s="18" t="str">
        <f t="shared" si="792"/>
        <v>No</v>
      </c>
      <c r="F879" s="18" t="str">
        <f t="shared" si="793"/>
        <v>No</v>
      </c>
      <c r="G879" s="18" t="str">
        <f t="shared" si="794"/>
        <v>No</v>
      </c>
      <c r="H879" s="18" t="str">
        <f t="shared" si="795"/>
        <v>No</v>
      </c>
      <c r="I879" s="18" t="str">
        <f t="shared" si="796"/>
        <v>Yes</v>
      </c>
      <c r="J879" s="18" t="str">
        <f t="shared" si="797"/>
        <v>Yes</v>
      </c>
      <c r="K879" s="21">
        <v>877</v>
      </c>
      <c r="L879" s="5" t="s">
        <v>1912</v>
      </c>
      <c r="M879" s="5" t="s">
        <v>1913</v>
      </c>
      <c r="N879" s="5" t="s">
        <v>2307</v>
      </c>
      <c r="O879" s="5" t="s">
        <v>152</v>
      </c>
      <c r="P879" s="5" t="s">
        <v>8286</v>
      </c>
      <c r="Q879" s="34" t="s">
        <v>8287</v>
      </c>
      <c r="R879" s="21">
        <v>1</v>
      </c>
      <c r="S879" s="35"/>
      <c r="T879" s="35"/>
      <c r="U879" s="35"/>
      <c r="V879" s="35"/>
      <c r="W879" s="35"/>
      <c r="X879" s="35"/>
      <c r="Y879" s="35"/>
      <c r="Z879" s="35"/>
      <c r="AA879" s="5" t="s">
        <v>24</v>
      </c>
      <c r="AB879" s="5" t="s">
        <v>8288</v>
      </c>
      <c r="AC879" s="34" t="s">
        <v>4208</v>
      </c>
      <c r="AD879" s="21">
        <v>1</v>
      </c>
    </row>
    <row r="880" spans="1:30" x14ac:dyDescent="0.3">
      <c r="A880" s="18" t="str">
        <f t="shared" ref="A880:B880" si="910">IF(AND(ISNUMBER(SEARCH("Yes",C880)),ISNUMBER(SEARCH("Yes",E880)),ISNUMBER(SEARCH("Yes",G880)),ISNUMBER(SEARCH("Yes",I880))),"Yes","No")</f>
        <v>No</v>
      </c>
      <c r="B880" s="18" t="str">
        <f t="shared" si="910"/>
        <v>No</v>
      </c>
      <c r="C880" s="15" t="str">
        <f t="shared" si="790"/>
        <v>No</v>
      </c>
      <c r="D880" s="18" t="str">
        <f t="shared" si="791"/>
        <v>No</v>
      </c>
      <c r="E880" s="18" t="str">
        <f t="shared" si="792"/>
        <v>No</v>
      </c>
      <c r="F880" s="18" t="str">
        <f t="shared" si="793"/>
        <v>No</v>
      </c>
      <c r="G880" s="18" t="str">
        <f t="shared" si="794"/>
        <v>No</v>
      </c>
      <c r="H880" s="18" t="str">
        <f t="shared" si="795"/>
        <v>No</v>
      </c>
      <c r="I880" s="18" t="str">
        <f t="shared" si="796"/>
        <v>Yes</v>
      </c>
      <c r="J880" s="18" t="str">
        <f t="shared" si="797"/>
        <v>Yes</v>
      </c>
      <c r="K880" s="21">
        <v>878</v>
      </c>
      <c r="L880" s="5" t="s">
        <v>1914</v>
      </c>
      <c r="M880" s="5" t="s">
        <v>1915</v>
      </c>
      <c r="N880" s="5" t="s">
        <v>2307</v>
      </c>
      <c r="O880" s="5" t="s">
        <v>152</v>
      </c>
      <c r="P880" s="5" t="s">
        <v>3226</v>
      </c>
      <c r="Q880" s="34" t="s">
        <v>5411</v>
      </c>
      <c r="R880" s="21">
        <v>1</v>
      </c>
      <c r="S880" s="35"/>
      <c r="T880" s="35"/>
      <c r="U880" s="35"/>
      <c r="V880" s="35"/>
      <c r="W880" s="35"/>
      <c r="X880" s="35"/>
      <c r="Y880" s="35"/>
      <c r="Z880" s="35"/>
      <c r="AA880" s="5" t="s">
        <v>2310</v>
      </c>
      <c r="AB880" s="5" t="s">
        <v>5771</v>
      </c>
      <c r="AC880" s="34" t="s">
        <v>8289</v>
      </c>
      <c r="AD880" s="21">
        <v>1</v>
      </c>
    </row>
    <row r="881" spans="1:30" x14ac:dyDescent="0.3">
      <c r="A881" s="18" t="str">
        <f t="shared" ref="A881:B881" si="911">IF(AND(ISNUMBER(SEARCH("Yes",C881)),ISNUMBER(SEARCH("Yes",E881)),ISNUMBER(SEARCH("Yes",G881)),ISNUMBER(SEARCH("Yes",I881))),"Yes","No")</f>
        <v>No</v>
      </c>
      <c r="B881" s="18" t="str">
        <f t="shared" si="911"/>
        <v>No</v>
      </c>
      <c r="C881" s="15" t="str">
        <f t="shared" si="790"/>
        <v>No</v>
      </c>
      <c r="D881" s="18" t="str">
        <f t="shared" si="791"/>
        <v>No</v>
      </c>
      <c r="E881" s="18" t="str">
        <f t="shared" si="792"/>
        <v>No</v>
      </c>
      <c r="F881" s="18" t="str">
        <f t="shared" si="793"/>
        <v>No</v>
      </c>
      <c r="G881" s="18" t="str">
        <f t="shared" si="794"/>
        <v>No</v>
      </c>
      <c r="H881" s="18" t="str">
        <f t="shared" si="795"/>
        <v>No</v>
      </c>
      <c r="I881" s="18" t="str">
        <f t="shared" si="796"/>
        <v>Yes</v>
      </c>
      <c r="J881" s="18" t="str">
        <f t="shared" si="797"/>
        <v>Yes</v>
      </c>
      <c r="K881" s="21">
        <v>879</v>
      </c>
      <c r="L881" s="5" t="s">
        <v>1916</v>
      </c>
      <c r="M881" s="5" t="s">
        <v>1917</v>
      </c>
      <c r="N881" s="5" t="s">
        <v>2307</v>
      </c>
      <c r="O881" s="5" t="s">
        <v>152</v>
      </c>
      <c r="P881" s="5" t="s">
        <v>2664</v>
      </c>
      <c r="Q881" s="34" t="s">
        <v>5414</v>
      </c>
      <c r="R881" s="21">
        <v>1</v>
      </c>
      <c r="S881" s="35"/>
      <c r="T881" s="35"/>
      <c r="U881" s="35"/>
      <c r="V881" s="35"/>
      <c r="W881" s="35"/>
      <c r="X881" s="35"/>
      <c r="Y881" s="35"/>
      <c r="Z881" s="35"/>
      <c r="AA881" s="5" t="s">
        <v>2310</v>
      </c>
      <c r="AB881" s="5" t="s">
        <v>8290</v>
      </c>
      <c r="AC881" s="34" t="s">
        <v>8291</v>
      </c>
      <c r="AD881" s="21">
        <v>1</v>
      </c>
    </row>
    <row r="882" spans="1:30" x14ac:dyDescent="0.3">
      <c r="A882" s="18" t="str">
        <f t="shared" ref="A882:B882" si="912">IF(AND(ISNUMBER(SEARCH("Yes",C882)),ISNUMBER(SEARCH("Yes",E882)),ISNUMBER(SEARCH("Yes",G882)),ISNUMBER(SEARCH("Yes",I882))),"Yes","No")</f>
        <v>Yes</v>
      </c>
      <c r="B882" s="18" t="str">
        <f t="shared" si="912"/>
        <v>Yes</v>
      </c>
      <c r="C882" s="15" t="str">
        <f t="shared" si="790"/>
        <v>Yes</v>
      </c>
      <c r="D882" s="18" t="str">
        <f t="shared" si="791"/>
        <v>Yes</v>
      </c>
      <c r="E882" s="18" t="str">
        <f t="shared" si="792"/>
        <v>Yes</v>
      </c>
      <c r="F882" s="18" t="str">
        <f t="shared" si="793"/>
        <v>Yes</v>
      </c>
      <c r="G882" s="18" t="str">
        <f t="shared" si="794"/>
        <v>Yes</v>
      </c>
      <c r="H882" s="18" t="str">
        <f t="shared" si="795"/>
        <v>Yes</v>
      </c>
      <c r="I882" s="18" t="str">
        <f t="shared" si="796"/>
        <v>Yes</v>
      </c>
      <c r="J882" s="18" t="str">
        <f t="shared" si="797"/>
        <v>Yes</v>
      </c>
      <c r="K882" s="21">
        <v>880</v>
      </c>
      <c r="L882" s="5" t="s">
        <v>257</v>
      </c>
      <c r="M882" s="5" t="s">
        <v>5417</v>
      </c>
      <c r="N882" s="5" t="s">
        <v>2307</v>
      </c>
      <c r="O882" s="5" t="s">
        <v>24</v>
      </c>
      <c r="P882" s="5" t="s">
        <v>8292</v>
      </c>
      <c r="Q882" s="34" t="s">
        <v>8293</v>
      </c>
      <c r="R882" s="21">
        <v>1</v>
      </c>
      <c r="S882" s="5" t="s">
        <v>24</v>
      </c>
      <c r="T882" s="5" t="s">
        <v>8294</v>
      </c>
      <c r="U882" s="34" t="s">
        <v>8295</v>
      </c>
      <c r="V882" s="21">
        <v>1</v>
      </c>
      <c r="W882" s="5" t="s">
        <v>24</v>
      </c>
      <c r="X882" s="5" t="s">
        <v>8296</v>
      </c>
      <c r="Y882" s="34" t="s">
        <v>8297</v>
      </c>
      <c r="Z882" s="21">
        <v>1</v>
      </c>
      <c r="AA882" s="5" t="s">
        <v>24</v>
      </c>
      <c r="AB882" s="5" t="s">
        <v>5424</v>
      </c>
      <c r="AC882" s="34" t="s">
        <v>8298</v>
      </c>
      <c r="AD882" s="21">
        <v>1</v>
      </c>
    </row>
    <row r="883" spans="1:30" x14ac:dyDescent="0.3">
      <c r="A883" s="18" t="str">
        <f t="shared" ref="A883:B883" si="913">IF(AND(ISNUMBER(SEARCH("Yes",C883)),ISNUMBER(SEARCH("Yes",E883)),ISNUMBER(SEARCH("Yes",G883)),ISNUMBER(SEARCH("Yes",I883))),"Yes","No")</f>
        <v>No</v>
      </c>
      <c r="B883" s="18" t="str">
        <f t="shared" si="913"/>
        <v>No</v>
      </c>
      <c r="C883" s="15" t="str">
        <f t="shared" si="790"/>
        <v>No</v>
      </c>
      <c r="D883" s="18" t="str">
        <f t="shared" si="791"/>
        <v>No</v>
      </c>
      <c r="E883" s="18" t="str">
        <f t="shared" si="792"/>
        <v>No</v>
      </c>
      <c r="F883" s="18" t="str">
        <f t="shared" si="793"/>
        <v>No</v>
      </c>
      <c r="G883" s="18" t="str">
        <f t="shared" si="794"/>
        <v>No</v>
      </c>
      <c r="H883" s="18" t="str">
        <f t="shared" si="795"/>
        <v>No</v>
      </c>
      <c r="I883" s="18" t="str">
        <f t="shared" si="796"/>
        <v>Yes</v>
      </c>
      <c r="J883" s="18" t="str">
        <f t="shared" si="797"/>
        <v>Yes</v>
      </c>
      <c r="K883" s="21">
        <v>881</v>
      </c>
      <c r="L883" s="5" t="s">
        <v>1918</v>
      </c>
      <c r="M883" s="5" t="s">
        <v>1919</v>
      </c>
      <c r="N883" s="5" t="s">
        <v>2307</v>
      </c>
      <c r="O883" s="5" t="s">
        <v>152</v>
      </c>
      <c r="P883" s="5" t="s">
        <v>2537</v>
      </c>
      <c r="Q883" s="34" t="s">
        <v>8299</v>
      </c>
      <c r="R883" s="21">
        <v>1</v>
      </c>
      <c r="S883" s="35"/>
      <c r="T883" s="35"/>
      <c r="U883" s="35"/>
      <c r="V883" s="35"/>
      <c r="W883" s="35"/>
      <c r="X883" s="35"/>
      <c r="Y883" s="35"/>
      <c r="Z883" s="35"/>
      <c r="AA883" s="5" t="s">
        <v>2310</v>
      </c>
      <c r="AB883" s="5" t="s">
        <v>8300</v>
      </c>
      <c r="AC883" s="34" t="s">
        <v>8301</v>
      </c>
      <c r="AD883" s="21">
        <v>1</v>
      </c>
    </row>
    <row r="884" spans="1:30" x14ac:dyDescent="0.3">
      <c r="A884" s="18" t="str">
        <f t="shared" ref="A884:B884" si="914">IF(AND(ISNUMBER(SEARCH("Yes",C884)),ISNUMBER(SEARCH("Yes",E884)),ISNUMBER(SEARCH("Yes",G884)),ISNUMBER(SEARCH("Yes",I884))),"Yes","No")</f>
        <v>No</v>
      </c>
      <c r="B884" s="18" t="str">
        <f t="shared" si="914"/>
        <v>No</v>
      </c>
      <c r="C884" s="15" t="str">
        <f t="shared" si="790"/>
        <v>No</v>
      </c>
      <c r="D884" s="18" t="str">
        <f t="shared" si="791"/>
        <v>No</v>
      </c>
      <c r="E884" s="18" t="str">
        <f t="shared" si="792"/>
        <v>No</v>
      </c>
      <c r="F884" s="18" t="str">
        <f t="shared" si="793"/>
        <v>No</v>
      </c>
      <c r="G884" s="18" t="str">
        <f t="shared" si="794"/>
        <v>No</v>
      </c>
      <c r="H884" s="18" t="str">
        <f t="shared" si="795"/>
        <v>No</v>
      </c>
      <c r="I884" s="18" t="str">
        <f t="shared" si="796"/>
        <v>Yes</v>
      </c>
      <c r="J884" s="18" t="str">
        <f t="shared" si="797"/>
        <v>Yes</v>
      </c>
      <c r="K884" s="21">
        <v>882</v>
      </c>
      <c r="L884" s="5" t="s">
        <v>1920</v>
      </c>
      <c r="M884" s="5" t="s">
        <v>1921</v>
      </c>
      <c r="N884" s="5" t="s">
        <v>2307</v>
      </c>
      <c r="O884" s="5" t="s">
        <v>152</v>
      </c>
      <c r="P884" s="5" t="s">
        <v>5429</v>
      </c>
      <c r="Q884" s="34" t="s">
        <v>2824</v>
      </c>
      <c r="R884" s="21">
        <v>1</v>
      </c>
      <c r="S884" s="35"/>
      <c r="T884" s="35"/>
      <c r="U884" s="35"/>
      <c r="V884" s="35"/>
      <c r="W884" s="35"/>
      <c r="X884" s="35"/>
      <c r="Y884" s="35"/>
      <c r="Z884" s="35"/>
      <c r="AA884" s="5" t="s">
        <v>2310</v>
      </c>
      <c r="AB884" s="5" t="s">
        <v>8302</v>
      </c>
      <c r="AC884" s="34" t="s">
        <v>8303</v>
      </c>
      <c r="AD884" s="21">
        <v>1</v>
      </c>
    </row>
    <row r="885" spans="1:30" x14ac:dyDescent="0.3">
      <c r="A885" s="18" t="str">
        <f t="shared" ref="A885:B885" si="915">IF(AND(ISNUMBER(SEARCH("Yes",C885)),ISNUMBER(SEARCH("Yes",E885)),ISNUMBER(SEARCH("Yes",G885)),ISNUMBER(SEARCH("Yes",I885))),"Yes","No")</f>
        <v>Yes</v>
      </c>
      <c r="B885" s="18" t="str">
        <f t="shared" si="915"/>
        <v>No</v>
      </c>
      <c r="C885" s="15" t="str">
        <f t="shared" si="790"/>
        <v>Yes</v>
      </c>
      <c r="D885" s="18" t="str">
        <f t="shared" si="791"/>
        <v>No</v>
      </c>
      <c r="E885" s="18" t="str">
        <f t="shared" si="792"/>
        <v>Yes</v>
      </c>
      <c r="F885" s="18" t="str">
        <f t="shared" si="793"/>
        <v>Yes</v>
      </c>
      <c r="G885" s="18" t="str">
        <f t="shared" si="794"/>
        <v>Yes</v>
      </c>
      <c r="H885" s="18" t="str">
        <f t="shared" si="795"/>
        <v>Yes</v>
      </c>
      <c r="I885" s="18" t="str">
        <f t="shared" si="796"/>
        <v>Yes</v>
      </c>
      <c r="J885" s="18" t="str">
        <f t="shared" si="797"/>
        <v>Yes</v>
      </c>
      <c r="K885" s="21">
        <v>883</v>
      </c>
      <c r="L885" s="5" t="s">
        <v>325</v>
      </c>
      <c r="M885" s="5" t="s">
        <v>326</v>
      </c>
      <c r="N885" s="5" t="s">
        <v>2307</v>
      </c>
      <c r="O885" s="5" t="s">
        <v>152</v>
      </c>
      <c r="P885" s="5" t="s">
        <v>8304</v>
      </c>
      <c r="Q885" s="34" t="s">
        <v>8305</v>
      </c>
      <c r="R885" s="21">
        <v>1</v>
      </c>
      <c r="S885" s="5" t="s">
        <v>24</v>
      </c>
      <c r="T885" s="5" t="s">
        <v>8306</v>
      </c>
      <c r="U885" s="34" t="s">
        <v>8307</v>
      </c>
      <c r="V885" s="21">
        <v>1</v>
      </c>
      <c r="W885" s="5" t="s">
        <v>2310</v>
      </c>
      <c r="X885" s="5" t="s">
        <v>8308</v>
      </c>
      <c r="Y885" s="34" t="s">
        <v>8309</v>
      </c>
      <c r="Z885" s="21">
        <v>1</v>
      </c>
      <c r="AA885" s="5" t="s">
        <v>2310</v>
      </c>
      <c r="AB885" s="5" t="s">
        <v>8310</v>
      </c>
      <c r="AC885" s="34" t="s">
        <v>8311</v>
      </c>
      <c r="AD885" s="21">
        <v>1</v>
      </c>
    </row>
    <row r="886" spans="1:30" x14ac:dyDescent="0.3">
      <c r="A886" s="18" t="str">
        <f t="shared" ref="A886:B886" si="916">IF(AND(ISNUMBER(SEARCH("Yes",C886)),ISNUMBER(SEARCH("Yes",E886)),ISNUMBER(SEARCH("Yes",G886)),ISNUMBER(SEARCH("Yes",I886))),"Yes","No")</f>
        <v>No</v>
      </c>
      <c r="B886" s="18" t="str">
        <f t="shared" si="916"/>
        <v>No</v>
      </c>
      <c r="C886" s="15" t="str">
        <f t="shared" si="790"/>
        <v>No</v>
      </c>
      <c r="D886" s="18" t="str">
        <f t="shared" si="791"/>
        <v>No</v>
      </c>
      <c r="E886" s="18" t="str">
        <f t="shared" si="792"/>
        <v>No</v>
      </c>
      <c r="F886" s="18" t="str">
        <f t="shared" si="793"/>
        <v>No</v>
      </c>
      <c r="G886" s="18" t="str">
        <f t="shared" si="794"/>
        <v>No</v>
      </c>
      <c r="H886" s="18" t="str">
        <f t="shared" si="795"/>
        <v>No</v>
      </c>
      <c r="I886" s="18" t="str">
        <f t="shared" si="796"/>
        <v>Yes</v>
      </c>
      <c r="J886" s="18" t="str">
        <f t="shared" si="797"/>
        <v>Yes</v>
      </c>
      <c r="K886" s="21">
        <v>884</v>
      </c>
      <c r="L886" s="5" t="s">
        <v>1922</v>
      </c>
      <c r="M886" s="5" t="s">
        <v>1923</v>
      </c>
      <c r="N886" s="5" t="s">
        <v>2307</v>
      </c>
      <c r="O886" s="5" t="s">
        <v>152</v>
      </c>
      <c r="P886" s="5" t="s">
        <v>2724</v>
      </c>
      <c r="Q886" s="34" t="s">
        <v>5440</v>
      </c>
      <c r="R886" s="21">
        <v>1</v>
      </c>
      <c r="S886" s="35"/>
      <c r="T886" s="35"/>
      <c r="U886" s="35"/>
      <c r="V886" s="35"/>
      <c r="W886" s="35"/>
      <c r="X886" s="35"/>
      <c r="Y886" s="35"/>
      <c r="Z886" s="35"/>
      <c r="AA886" s="5" t="s">
        <v>2310</v>
      </c>
      <c r="AB886" s="5" t="s">
        <v>2903</v>
      </c>
      <c r="AC886" s="34" t="s">
        <v>8312</v>
      </c>
      <c r="AD886" s="21">
        <v>1</v>
      </c>
    </row>
    <row r="887" spans="1:30" x14ac:dyDescent="0.3">
      <c r="A887" s="18" t="str">
        <f t="shared" ref="A887:B887" si="917">IF(AND(ISNUMBER(SEARCH("Yes",C887)),ISNUMBER(SEARCH("Yes",E887)),ISNUMBER(SEARCH("Yes",G887)),ISNUMBER(SEARCH("Yes",I887))),"Yes","No")</f>
        <v>No</v>
      </c>
      <c r="B887" s="18" t="str">
        <f t="shared" si="917"/>
        <v>No</v>
      </c>
      <c r="C887" s="15" t="str">
        <f t="shared" si="790"/>
        <v>No</v>
      </c>
      <c r="D887" s="18" t="str">
        <f t="shared" si="791"/>
        <v>No</v>
      </c>
      <c r="E887" s="18" t="str">
        <f t="shared" si="792"/>
        <v>Yes</v>
      </c>
      <c r="F887" s="18" t="str">
        <f t="shared" si="793"/>
        <v>Yes</v>
      </c>
      <c r="G887" s="18" t="str">
        <f t="shared" si="794"/>
        <v>Yes</v>
      </c>
      <c r="H887" s="18" t="str">
        <f t="shared" si="795"/>
        <v>Yes</v>
      </c>
      <c r="I887" s="18" t="str">
        <f t="shared" si="796"/>
        <v>Yes</v>
      </c>
      <c r="J887" s="18" t="str">
        <f t="shared" si="797"/>
        <v>Yes</v>
      </c>
      <c r="K887" s="21">
        <v>885</v>
      </c>
      <c r="L887" s="5" t="s">
        <v>351</v>
      </c>
      <c r="M887" s="5" t="s">
        <v>352</v>
      </c>
      <c r="N887" s="5" t="s">
        <v>2307</v>
      </c>
      <c r="O887" s="5" t="s">
        <v>152</v>
      </c>
      <c r="P887" s="5" t="s">
        <v>2660</v>
      </c>
      <c r="Q887" s="34" t="s">
        <v>8313</v>
      </c>
      <c r="R887" s="21">
        <v>1</v>
      </c>
      <c r="S887" s="5" t="s">
        <v>2310</v>
      </c>
      <c r="T887" s="5" t="s">
        <v>8314</v>
      </c>
      <c r="U887" s="34" t="s">
        <v>5444</v>
      </c>
      <c r="V887" s="21">
        <v>1</v>
      </c>
      <c r="W887" s="5" t="s">
        <v>152</v>
      </c>
      <c r="X887" s="5" t="s">
        <v>8315</v>
      </c>
      <c r="Y887" s="34" t="s">
        <v>8316</v>
      </c>
      <c r="Z887" s="21">
        <v>1</v>
      </c>
      <c r="AA887" s="5" t="s">
        <v>2310</v>
      </c>
      <c r="AB887" s="5" t="s">
        <v>8317</v>
      </c>
      <c r="AC887" s="34" t="s">
        <v>8318</v>
      </c>
      <c r="AD887" s="21">
        <v>1</v>
      </c>
    </row>
    <row r="888" spans="1:30" x14ac:dyDescent="0.3">
      <c r="A888" s="18" t="str">
        <f t="shared" ref="A888:B888" si="918">IF(AND(ISNUMBER(SEARCH("Yes",C888)),ISNUMBER(SEARCH("Yes",E888)),ISNUMBER(SEARCH("Yes",G888)),ISNUMBER(SEARCH("Yes",I888))),"Yes","No")</f>
        <v>No</v>
      </c>
      <c r="B888" s="18" t="str">
        <f t="shared" si="918"/>
        <v>No</v>
      </c>
      <c r="C888" s="15" t="str">
        <f t="shared" si="790"/>
        <v>No</v>
      </c>
      <c r="D888" s="18" t="str">
        <f t="shared" si="791"/>
        <v>No</v>
      </c>
      <c r="E888" s="18" t="str">
        <f t="shared" si="792"/>
        <v>No</v>
      </c>
      <c r="F888" s="18" t="str">
        <f t="shared" si="793"/>
        <v>No</v>
      </c>
      <c r="G888" s="18" t="str">
        <f t="shared" si="794"/>
        <v>No</v>
      </c>
      <c r="H888" s="18" t="str">
        <f t="shared" si="795"/>
        <v>No</v>
      </c>
      <c r="I888" s="18" t="str">
        <f t="shared" si="796"/>
        <v>Yes</v>
      </c>
      <c r="J888" s="18" t="str">
        <f t="shared" si="797"/>
        <v>Yes</v>
      </c>
      <c r="K888" s="21">
        <v>886</v>
      </c>
      <c r="L888" s="5" t="s">
        <v>1924</v>
      </c>
      <c r="M888" s="5" t="s">
        <v>1925</v>
      </c>
      <c r="N888" s="5" t="s">
        <v>2307</v>
      </c>
      <c r="O888" s="5" t="s">
        <v>152</v>
      </c>
      <c r="P888" s="5" t="s">
        <v>2412</v>
      </c>
      <c r="Q888" s="34" t="s">
        <v>8319</v>
      </c>
      <c r="R888" s="21">
        <v>1</v>
      </c>
      <c r="S888" s="35"/>
      <c r="T888" s="35"/>
      <c r="U888" s="35"/>
      <c r="V888" s="35"/>
      <c r="W888" s="35"/>
      <c r="X888" s="35"/>
      <c r="Y888" s="35"/>
      <c r="Z888" s="35"/>
      <c r="AA888" s="5" t="s">
        <v>2310</v>
      </c>
      <c r="AB888" s="5" t="s">
        <v>8320</v>
      </c>
      <c r="AC888" s="34" t="s">
        <v>2602</v>
      </c>
      <c r="AD888" s="21">
        <v>1</v>
      </c>
    </row>
    <row r="889" spans="1:30" x14ac:dyDescent="0.3">
      <c r="A889" s="18" t="str">
        <f t="shared" ref="A889:B889" si="919">IF(AND(ISNUMBER(SEARCH("Yes",C889)),ISNUMBER(SEARCH("Yes",E889)),ISNUMBER(SEARCH("Yes",G889)),ISNUMBER(SEARCH("Yes",I889))),"Yes","No")</f>
        <v>Yes</v>
      </c>
      <c r="B889" s="18" t="str">
        <f t="shared" si="919"/>
        <v>Yes</v>
      </c>
      <c r="C889" s="15" t="str">
        <f t="shared" si="790"/>
        <v>Yes</v>
      </c>
      <c r="D889" s="18" t="str">
        <f t="shared" si="791"/>
        <v>Yes</v>
      </c>
      <c r="E889" s="18" t="str">
        <f t="shared" si="792"/>
        <v>Yes</v>
      </c>
      <c r="F889" s="18" t="str">
        <f t="shared" si="793"/>
        <v>Yes</v>
      </c>
      <c r="G889" s="18" t="str">
        <f t="shared" si="794"/>
        <v>Yes</v>
      </c>
      <c r="H889" s="18" t="str">
        <f t="shared" si="795"/>
        <v>Yes</v>
      </c>
      <c r="I889" s="18" t="str">
        <f t="shared" si="796"/>
        <v>Yes</v>
      </c>
      <c r="J889" s="18" t="str">
        <f t="shared" si="797"/>
        <v>Yes</v>
      </c>
      <c r="K889" s="21">
        <v>887</v>
      </c>
      <c r="L889" s="5" t="s">
        <v>208</v>
      </c>
      <c r="M889" s="5" t="s">
        <v>5452</v>
      </c>
      <c r="N889" s="5" t="s">
        <v>2307</v>
      </c>
      <c r="O889" s="5" t="s">
        <v>2310</v>
      </c>
      <c r="P889" s="5" t="s">
        <v>8321</v>
      </c>
      <c r="Q889" s="34" t="s">
        <v>8322</v>
      </c>
      <c r="R889" s="21">
        <v>1</v>
      </c>
      <c r="S889" s="5" t="s">
        <v>24</v>
      </c>
      <c r="T889" s="5" t="s">
        <v>8323</v>
      </c>
      <c r="U889" s="34" t="s">
        <v>8324</v>
      </c>
      <c r="V889" s="21">
        <v>1</v>
      </c>
      <c r="W889" s="5" t="s">
        <v>24</v>
      </c>
      <c r="X889" s="5" t="s">
        <v>8325</v>
      </c>
      <c r="Y889" s="34" t="s">
        <v>8326</v>
      </c>
      <c r="Z889" s="21">
        <v>1</v>
      </c>
      <c r="AA889" s="5" t="s">
        <v>2310</v>
      </c>
      <c r="AB889" s="5" t="s">
        <v>8327</v>
      </c>
      <c r="AC889" s="34" t="s">
        <v>8328</v>
      </c>
      <c r="AD889" s="21">
        <v>1</v>
      </c>
    </row>
    <row r="890" spans="1:30" x14ac:dyDescent="0.3">
      <c r="A890" s="18" t="str">
        <f t="shared" ref="A890:B890" si="920">IF(AND(ISNUMBER(SEARCH("Yes",C890)),ISNUMBER(SEARCH("Yes",E890)),ISNUMBER(SEARCH("Yes",G890)),ISNUMBER(SEARCH("Yes",I890))),"Yes","No")</f>
        <v>No</v>
      </c>
      <c r="B890" s="18" t="str">
        <f t="shared" si="920"/>
        <v>No</v>
      </c>
      <c r="C890" s="15" t="str">
        <f t="shared" si="790"/>
        <v>No</v>
      </c>
      <c r="D890" s="18" t="str">
        <f t="shared" si="791"/>
        <v>No</v>
      </c>
      <c r="E890" s="18" t="str">
        <f t="shared" si="792"/>
        <v>No</v>
      </c>
      <c r="F890" s="18" t="str">
        <f t="shared" si="793"/>
        <v>No</v>
      </c>
      <c r="G890" s="18" t="str">
        <f t="shared" si="794"/>
        <v>No</v>
      </c>
      <c r="H890" s="18" t="str">
        <f t="shared" si="795"/>
        <v>No</v>
      </c>
      <c r="I890" s="18" t="str">
        <f t="shared" si="796"/>
        <v>Yes</v>
      </c>
      <c r="J890" s="18" t="str">
        <f t="shared" si="797"/>
        <v>Yes</v>
      </c>
      <c r="K890" s="21">
        <v>888</v>
      </c>
      <c r="L890" s="5" t="s">
        <v>1926</v>
      </c>
      <c r="M890" s="5" t="s">
        <v>1927</v>
      </c>
      <c r="N890" s="5" t="s">
        <v>2307</v>
      </c>
      <c r="O890" s="5" t="s">
        <v>152</v>
      </c>
      <c r="P890" s="5" t="s">
        <v>2537</v>
      </c>
      <c r="Q890" s="34" t="s">
        <v>8329</v>
      </c>
      <c r="R890" s="21">
        <v>1</v>
      </c>
      <c r="S890" s="35"/>
      <c r="T890" s="35"/>
      <c r="U890" s="35"/>
      <c r="V890" s="35"/>
      <c r="W890" s="35"/>
      <c r="X890" s="35"/>
      <c r="Y890" s="35"/>
      <c r="Z890" s="35"/>
      <c r="AA890" s="5" t="s">
        <v>2310</v>
      </c>
      <c r="AB890" s="5" t="s">
        <v>8330</v>
      </c>
      <c r="AC890" s="34" t="s">
        <v>8331</v>
      </c>
      <c r="AD890" s="21">
        <v>1</v>
      </c>
    </row>
    <row r="891" spans="1:30" x14ac:dyDescent="0.3">
      <c r="A891" s="18" t="str">
        <f t="shared" ref="A891:B891" si="921">IF(AND(ISNUMBER(SEARCH("Yes",C891)),ISNUMBER(SEARCH("Yes",E891)),ISNUMBER(SEARCH("Yes",G891)),ISNUMBER(SEARCH("Yes",I891))),"Yes","No")</f>
        <v>No</v>
      </c>
      <c r="B891" s="18" t="str">
        <f t="shared" si="921"/>
        <v>No</v>
      </c>
      <c r="C891" s="15" t="str">
        <f t="shared" si="790"/>
        <v>No</v>
      </c>
      <c r="D891" s="18" t="str">
        <f t="shared" si="791"/>
        <v>No</v>
      </c>
      <c r="E891" s="18" t="str">
        <f t="shared" si="792"/>
        <v>No</v>
      </c>
      <c r="F891" s="18" t="str">
        <f t="shared" si="793"/>
        <v>No</v>
      </c>
      <c r="G891" s="18" t="str">
        <f t="shared" si="794"/>
        <v>No</v>
      </c>
      <c r="H891" s="18" t="str">
        <f t="shared" si="795"/>
        <v>No</v>
      </c>
      <c r="I891" s="18" t="str">
        <f t="shared" si="796"/>
        <v>Yes</v>
      </c>
      <c r="J891" s="18" t="str">
        <f t="shared" si="797"/>
        <v>Yes</v>
      </c>
      <c r="K891" s="21">
        <v>889</v>
      </c>
      <c r="L891" s="5" t="s">
        <v>1928</v>
      </c>
      <c r="M891" s="5" t="s">
        <v>1929</v>
      </c>
      <c r="N891" s="5" t="s">
        <v>2307</v>
      </c>
      <c r="O891" s="5" t="s">
        <v>152</v>
      </c>
      <c r="P891" s="5" t="s">
        <v>3092</v>
      </c>
      <c r="Q891" s="34" t="s">
        <v>8332</v>
      </c>
      <c r="R891" s="21">
        <v>1</v>
      </c>
      <c r="S891" s="35"/>
      <c r="T891" s="35"/>
      <c r="U891" s="35"/>
      <c r="V891" s="35"/>
      <c r="W891" s="35"/>
      <c r="X891" s="35"/>
      <c r="Y891" s="35"/>
      <c r="Z891" s="35"/>
      <c r="AA891" s="5" t="s">
        <v>24</v>
      </c>
      <c r="AB891" s="5" t="s">
        <v>3326</v>
      </c>
      <c r="AC891" s="34" t="s">
        <v>8333</v>
      </c>
      <c r="AD891" s="21">
        <v>1</v>
      </c>
    </row>
    <row r="892" spans="1:30" x14ac:dyDescent="0.3">
      <c r="A892" s="18" t="str">
        <f t="shared" ref="A892:B892" si="922">IF(AND(ISNUMBER(SEARCH("Yes",C892)),ISNUMBER(SEARCH("Yes",E892)),ISNUMBER(SEARCH("Yes",G892)),ISNUMBER(SEARCH("Yes",I892))),"Yes","No")</f>
        <v>No</v>
      </c>
      <c r="B892" s="18" t="str">
        <f t="shared" si="922"/>
        <v>No</v>
      </c>
      <c r="C892" s="15" t="str">
        <f t="shared" si="790"/>
        <v>Yes</v>
      </c>
      <c r="D892" s="18" t="str">
        <f t="shared" si="791"/>
        <v>Yes</v>
      </c>
      <c r="E892" s="18" t="str">
        <f t="shared" si="792"/>
        <v>Yes</v>
      </c>
      <c r="F892" s="18" t="str">
        <f t="shared" si="793"/>
        <v>Yes</v>
      </c>
      <c r="G892" s="18" t="str">
        <f t="shared" si="794"/>
        <v>No</v>
      </c>
      <c r="H892" s="18" t="str">
        <f t="shared" si="795"/>
        <v>Yes</v>
      </c>
      <c r="I892" s="18" t="str">
        <f t="shared" si="796"/>
        <v>No</v>
      </c>
      <c r="J892" s="18" t="str">
        <f t="shared" si="797"/>
        <v>No</v>
      </c>
      <c r="K892" s="21">
        <v>890</v>
      </c>
      <c r="L892" s="5" t="s">
        <v>388</v>
      </c>
      <c r="M892" s="5" t="s">
        <v>389</v>
      </c>
      <c r="N892" s="5" t="s">
        <v>2307</v>
      </c>
      <c r="O892" s="5" t="s">
        <v>2310</v>
      </c>
      <c r="P892" s="5" t="s">
        <v>8334</v>
      </c>
      <c r="Q892" s="34" t="s">
        <v>8335</v>
      </c>
      <c r="R892" s="21">
        <v>1</v>
      </c>
      <c r="S892" s="5" t="s">
        <v>24</v>
      </c>
      <c r="T892" s="5" t="s">
        <v>8336</v>
      </c>
      <c r="U892" s="34" t="s">
        <v>8337</v>
      </c>
      <c r="V892" s="21">
        <v>1</v>
      </c>
      <c r="W892" s="5" t="s">
        <v>152</v>
      </c>
      <c r="X892" s="5" t="s">
        <v>8338</v>
      </c>
      <c r="Y892" s="34" t="s">
        <v>8339</v>
      </c>
      <c r="Z892" s="21">
        <v>1</v>
      </c>
      <c r="AA892" s="5" t="s">
        <v>152</v>
      </c>
      <c r="AB892" s="5" t="s">
        <v>8340</v>
      </c>
      <c r="AC892" s="34" t="s">
        <v>8341</v>
      </c>
      <c r="AD892" s="21">
        <v>1</v>
      </c>
    </row>
    <row r="893" spans="1:30" x14ac:dyDescent="0.3">
      <c r="A893" s="18" t="str">
        <f t="shared" ref="A893:B893" si="923">IF(AND(ISNUMBER(SEARCH("Yes",C893)),ISNUMBER(SEARCH("Yes",E893)),ISNUMBER(SEARCH("Yes",G893)),ISNUMBER(SEARCH("Yes",I893))),"Yes","No")</f>
        <v>No</v>
      </c>
      <c r="B893" s="18" t="str">
        <f t="shared" si="923"/>
        <v>No</v>
      </c>
      <c r="C893" s="15" t="str">
        <f t="shared" si="790"/>
        <v>No</v>
      </c>
      <c r="D893" s="18" t="str">
        <f t="shared" si="791"/>
        <v>No</v>
      </c>
      <c r="E893" s="18" t="str">
        <f t="shared" si="792"/>
        <v>No</v>
      </c>
      <c r="F893" s="18" t="str">
        <f t="shared" si="793"/>
        <v>No</v>
      </c>
      <c r="G893" s="18" t="str">
        <f t="shared" si="794"/>
        <v>No</v>
      </c>
      <c r="H893" s="18" t="str">
        <f t="shared" si="795"/>
        <v>No</v>
      </c>
      <c r="I893" s="18" t="str">
        <f t="shared" si="796"/>
        <v>Yes</v>
      </c>
      <c r="J893" s="18" t="str">
        <f t="shared" si="797"/>
        <v>Yes</v>
      </c>
      <c r="K893" s="21">
        <v>891</v>
      </c>
      <c r="L893" s="5" t="s">
        <v>1930</v>
      </c>
      <c r="M893" s="5" t="s">
        <v>1931</v>
      </c>
      <c r="N893" s="5" t="s">
        <v>2307</v>
      </c>
      <c r="O893" s="5" t="s">
        <v>152</v>
      </c>
      <c r="P893" s="5" t="s">
        <v>2412</v>
      </c>
      <c r="Q893" s="34" t="s">
        <v>8342</v>
      </c>
      <c r="R893" s="21">
        <v>1</v>
      </c>
      <c r="S893" s="35"/>
      <c r="T893" s="35"/>
      <c r="U893" s="35"/>
      <c r="V893" s="35"/>
      <c r="W893" s="35"/>
      <c r="X893" s="35"/>
      <c r="Y893" s="35"/>
      <c r="Z893" s="35"/>
      <c r="AA893" s="5" t="s">
        <v>2310</v>
      </c>
      <c r="AB893" s="5" t="s">
        <v>8343</v>
      </c>
      <c r="AC893" s="34" t="s">
        <v>5479</v>
      </c>
      <c r="AD893" s="21">
        <v>1</v>
      </c>
    </row>
    <row r="894" spans="1:30" x14ac:dyDescent="0.3">
      <c r="A894" s="18" t="str">
        <f t="shared" ref="A894:B894" si="924">IF(AND(ISNUMBER(SEARCH("Yes",C894)),ISNUMBER(SEARCH("Yes",E894)),ISNUMBER(SEARCH("Yes",G894)),ISNUMBER(SEARCH("Yes",I894))),"Yes","No")</f>
        <v>No</v>
      </c>
      <c r="B894" s="18" t="str">
        <f t="shared" si="924"/>
        <v>No</v>
      </c>
      <c r="C894" s="15" t="str">
        <f t="shared" si="790"/>
        <v>No</v>
      </c>
      <c r="D894" s="18" t="str">
        <f t="shared" si="791"/>
        <v>No</v>
      </c>
      <c r="E894" s="18" t="str">
        <f t="shared" si="792"/>
        <v>No</v>
      </c>
      <c r="F894" s="18" t="str">
        <f t="shared" si="793"/>
        <v>No</v>
      </c>
      <c r="G894" s="18" t="str">
        <f t="shared" si="794"/>
        <v>No</v>
      </c>
      <c r="H894" s="18" t="str">
        <f t="shared" si="795"/>
        <v>No</v>
      </c>
      <c r="I894" s="18" t="str">
        <f t="shared" si="796"/>
        <v>Yes</v>
      </c>
      <c r="J894" s="18" t="str">
        <f t="shared" si="797"/>
        <v>Yes</v>
      </c>
      <c r="K894" s="21">
        <v>892</v>
      </c>
      <c r="L894" s="5" t="s">
        <v>1932</v>
      </c>
      <c r="M894" s="5" t="s">
        <v>1933</v>
      </c>
      <c r="N894" s="5" t="s">
        <v>2307</v>
      </c>
      <c r="O894" s="5" t="s">
        <v>152</v>
      </c>
      <c r="P894" s="5" t="s">
        <v>3033</v>
      </c>
      <c r="Q894" s="34" t="s">
        <v>2999</v>
      </c>
      <c r="R894" s="21">
        <v>1</v>
      </c>
      <c r="S894" s="35"/>
      <c r="T894" s="35"/>
      <c r="U894" s="35"/>
      <c r="V894" s="35"/>
      <c r="W894" s="35"/>
      <c r="X894" s="35"/>
      <c r="Y894" s="35"/>
      <c r="Z894" s="35"/>
      <c r="AA894" s="5" t="s">
        <v>2310</v>
      </c>
      <c r="AB894" s="5" t="s">
        <v>8344</v>
      </c>
      <c r="AC894" s="34" t="s">
        <v>8345</v>
      </c>
      <c r="AD894" s="21">
        <v>1</v>
      </c>
    </row>
    <row r="895" spans="1:30" x14ac:dyDescent="0.3">
      <c r="A895" s="18" t="str">
        <f t="shared" ref="A895:B895" si="925">IF(AND(ISNUMBER(SEARCH("Yes",C895)),ISNUMBER(SEARCH("Yes",E895)),ISNUMBER(SEARCH("Yes",G895)),ISNUMBER(SEARCH("Yes",I895))),"Yes","No")</f>
        <v>No</v>
      </c>
      <c r="B895" s="18" t="str">
        <f t="shared" si="925"/>
        <v>No</v>
      </c>
      <c r="C895" s="15" t="str">
        <f t="shared" si="790"/>
        <v>No</v>
      </c>
      <c r="D895" s="18" t="str">
        <f t="shared" si="791"/>
        <v>No</v>
      </c>
      <c r="E895" s="18" t="str">
        <f t="shared" si="792"/>
        <v>No</v>
      </c>
      <c r="F895" s="18" t="str">
        <f t="shared" si="793"/>
        <v>No</v>
      </c>
      <c r="G895" s="18" t="str">
        <f t="shared" si="794"/>
        <v>No</v>
      </c>
      <c r="H895" s="18" t="str">
        <f t="shared" si="795"/>
        <v>No</v>
      </c>
      <c r="I895" s="18" t="str">
        <f t="shared" si="796"/>
        <v>Yes</v>
      </c>
      <c r="J895" s="18" t="str">
        <f t="shared" si="797"/>
        <v>Yes</v>
      </c>
      <c r="K895" s="21">
        <v>893</v>
      </c>
      <c r="L895" s="5" t="s">
        <v>1934</v>
      </c>
      <c r="M895" s="5" t="s">
        <v>1935</v>
      </c>
      <c r="N895" s="5" t="s">
        <v>2307</v>
      </c>
      <c r="O895" s="5" t="s">
        <v>152</v>
      </c>
      <c r="P895" s="5" t="s">
        <v>2435</v>
      </c>
      <c r="Q895" s="34" t="s">
        <v>5482</v>
      </c>
      <c r="R895" s="21">
        <v>1</v>
      </c>
      <c r="S895" s="35"/>
      <c r="T895" s="35"/>
      <c r="U895" s="35"/>
      <c r="V895" s="35"/>
      <c r="W895" s="35"/>
      <c r="X895" s="35"/>
      <c r="Y895" s="35"/>
      <c r="Z895" s="35"/>
      <c r="AA895" s="5" t="s">
        <v>2310</v>
      </c>
      <c r="AB895" s="5" t="s">
        <v>5483</v>
      </c>
      <c r="AC895" s="34" t="s">
        <v>5484</v>
      </c>
      <c r="AD895" s="21">
        <v>1</v>
      </c>
    </row>
    <row r="896" spans="1:30" x14ac:dyDescent="0.3">
      <c r="A896" s="18" t="str">
        <f t="shared" ref="A896:B896" si="926">IF(AND(ISNUMBER(SEARCH("Yes",C896)),ISNUMBER(SEARCH("Yes",E896)),ISNUMBER(SEARCH("Yes",G896)),ISNUMBER(SEARCH("Yes",I896))),"Yes","No")</f>
        <v>No</v>
      </c>
      <c r="B896" s="18" t="str">
        <f t="shared" si="926"/>
        <v>No</v>
      </c>
      <c r="C896" s="15" t="str">
        <f t="shared" si="790"/>
        <v>No</v>
      </c>
      <c r="D896" s="18" t="str">
        <f t="shared" si="791"/>
        <v>No</v>
      </c>
      <c r="E896" s="18" t="str">
        <f t="shared" si="792"/>
        <v>No</v>
      </c>
      <c r="F896" s="18" t="str">
        <f t="shared" si="793"/>
        <v>No</v>
      </c>
      <c r="G896" s="18" t="str">
        <f t="shared" si="794"/>
        <v>No</v>
      </c>
      <c r="H896" s="18" t="str">
        <f t="shared" si="795"/>
        <v>No</v>
      </c>
      <c r="I896" s="18" t="str">
        <f t="shared" si="796"/>
        <v>Yes</v>
      </c>
      <c r="J896" s="18" t="str">
        <f t="shared" si="797"/>
        <v>Yes</v>
      </c>
      <c r="K896" s="21">
        <v>894</v>
      </c>
      <c r="L896" s="5" t="s">
        <v>1936</v>
      </c>
      <c r="M896" s="5" t="s">
        <v>1937</v>
      </c>
      <c r="N896" s="5" t="s">
        <v>2307</v>
      </c>
      <c r="O896" s="5" t="s">
        <v>152</v>
      </c>
      <c r="P896" s="5" t="s">
        <v>2983</v>
      </c>
      <c r="Q896" s="34" t="s">
        <v>8346</v>
      </c>
      <c r="R896" s="21">
        <v>1</v>
      </c>
      <c r="S896" s="35"/>
      <c r="T896" s="35"/>
      <c r="U896" s="35"/>
      <c r="V896" s="35"/>
      <c r="W896" s="35"/>
      <c r="X896" s="35"/>
      <c r="Y896" s="35"/>
      <c r="Z896" s="35"/>
      <c r="AA896" s="5" t="s">
        <v>24</v>
      </c>
      <c r="AB896" s="5" t="s">
        <v>4947</v>
      </c>
      <c r="AC896" s="34" t="s">
        <v>6492</v>
      </c>
      <c r="AD896" s="21">
        <v>1</v>
      </c>
    </row>
    <row r="897" spans="1:30" x14ac:dyDescent="0.3">
      <c r="A897" s="18" t="str">
        <f t="shared" ref="A897:B897" si="927">IF(AND(ISNUMBER(SEARCH("Yes",C897)),ISNUMBER(SEARCH("Yes",E897)),ISNUMBER(SEARCH("Yes",G897)),ISNUMBER(SEARCH("Yes",I897))),"Yes","No")</f>
        <v>No</v>
      </c>
      <c r="B897" s="18" t="str">
        <f t="shared" si="927"/>
        <v>No</v>
      </c>
      <c r="C897" s="15" t="str">
        <f t="shared" si="790"/>
        <v>No</v>
      </c>
      <c r="D897" s="18" t="str">
        <f t="shared" si="791"/>
        <v>No</v>
      </c>
      <c r="E897" s="18" t="str">
        <f t="shared" si="792"/>
        <v>No</v>
      </c>
      <c r="F897" s="18" t="str">
        <f t="shared" si="793"/>
        <v>No</v>
      </c>
      <c r="G897" s="18" t="str">
        <f t="shared" si="794"/>
        <v>No</v>
      </c>
      <c r="H897" s="18" t="str">
        <f t="shared" si="795"/>
        <v>No</v>
      </c>
      <c r="I897" s="18" t="str">
        <f t="shared" si="796"/>
        <v>Yes</v>
      </c>
      <c r="J897" s="18" t="str">
        <f t="shared" si="797"/>
        <v>Yes</v>
      </c>
      <c r="K897" s="21">
        <v>895</v>
      </c>
      <c r="L897" s="5" t="s">
        <v>1938</v>
      </c>
      <c r="M897" s="5" t="s">
        <v>1939</v>
      </c>
      <c r="N897" s="5" t="s">
        <v>2307</v>
      </c>
      <c r="O897" s="5" t="s">
        <v>152</v>
      </c>
      <c r="P897" s="5" t="s">
        <v>5486</v>
      </c>
      <c r="Q897" s="34" t="s">
        <v>8347</v>
      </c>
      <c r="R897" s="21">
        <v>1</v>
      </c>
      <c r="S897" s="35"/>
      <c r="T897" s="35"/>
      <c r="U897" s="35"/>
      <c r="V897" s="35"/>
      <c r="W897" s="35"/>
      <c r="X897" s="35"/>
      <c r="Y897" s="35"/>
      <c r="Z897" s="35"/>
      <c r="AA897" s="5" t="s">
        <v>24</v>
      </c>
      <c r="AB897" s="5" t="s">
        <v>8348</v>
      </c>
      <c r="AC897" s="34" t="s">
        <v>8349</v>
      </c>
      <c r="AD897" s="21">
        <v>1</v>
      </c>
    </row>
    <row r="898" spans="1:30" x14ac:dyDescent="0.3">
      <c r="A898" s="18" t="str">
        <f t="shared" ref="A898:B898" si="928">IF(AND(ISNUMBER(SEARCH("Yes",C898)),ISNUMBER(SEARCH("Yes",E898)),ISNUMBER(SEARCH("Yes",G898)),ISNUMBER(SEARCH("Yes",I898))),"Yes","No")</f>
        <v>No</v>
      </c>
      <c r="B898" s="18" t="str">
        <f t="shared" si="928"/>
        <v>No</v>
      </c>
      <c r="C898" s="15" t="str">
        <f t="shared" si="790"/>
        <v>No</v>
      </c>
      <c r="D898" s="18" t="str">
        <f t="shared" si="791"/>
        <v>No</v>
      </c>
      <c r="E898" s="18" t="str">
        <f t="shared" si="792"/>
        <v>No</v>
      </c>
      <c r="F898" s="18" t="str">
        <f t="shared" si="793"/>
        <v>No</v>
      </c>
      <c r="G898" s="18" t="str">
        <f t="shared" si="794"/>
        <v>No</v>
      </c>
      <c r="H898" s="18" t="str">
        <f t="shared" si="795"/>
        <v>No</v>
      </c>
      <c r="I898" s="18" t="str">
        <f t="shared" si="796"/>
        <v>Yes</v>
      </c>
      <c r="J898" s="18" t="str">
        <f t="shared" si="797"/>
        <v>Yes</v>
      </c>
      <c r="K898" s="21">
        <v>896</v>
      </c>
      <c r="L898" s="5" t="s">
        <v>1940</v>
      </c>
      <c r="M898" s="5" t="s">
        <v>1941</v>
      </c>
      <c r="N898" s="5" t="s">
        <v>2307</v>
      </c>
      <c r="O898" s="5" t="s">
        <v>152</v>
      </c>
      <c r="P898" s="5" t="s">
        <v>2664</v>
      </c>
      <c r="Q898" s="34" t="s">
        <v>5490</v>
      </c>
      <c r="R898" s="21">
        <v>1</v>
      </c>
      <c r="S898" s="35"/>
      <c r="T898" s="35"/>
      <c r="U898" s="35"/>
      <c r="V898" s="35"/>
      <c r="W898" s="35"/>
      <c r="X898" s="35"/>
      <c r="Y898" s="35"/>
      <c r="Z898" s="35"/>
      <c r="AA898" s="5" t="s">
        <v>2310</v>
      </c>
      <c r="AB898" s="5" t="s">
        <v>5340</v>
      </c>
      <c r="AC898" s="34" t="s">
        <v>4344</v>
      </c>
      <c r="AD898" s="21">
        <v>1</v>
      </c>
    </row>
    <row r="899" spans="1:30" x14ac:dyDescent="0.3">
      <c r="A899" s="18" t="str">
        <f t="shared" ref="A899:B899" si="929">IF(AND(ISNUMBER(SEARCH("Yes",C899)),ISNUMBER(SEARCH("Yes",E899)),ISNUMBER(SEARCH("Yes",G899)),ISNUMBER(SEARCH("Yes",I899))),"Yes","No")</f>
        <v>No</v>
      </c>
      <c r="B899" s="18" t="str">
        <f t="shared" si="929"/>
        <v>No</v>
      </c>
      <c r="C899" s="15" t="str">
        <f t="shared" si="790"/>
        <v>No</v>
      </c>
      <c r="D899" s="18" t="str">
        <f t="shared" si="791"/>
        <v>No</v>
      </c>
      <c r="E899" s="18" t="str">
        <f t="shared" si="792"/>
        <v>No</v>
      </c>
      <c r="F899" s="18" t="str">
        <f t="shared" si="793"/>
        <v>No</v>
      </c>
      <c r="G899" s="18" t="str">
        <f t="shared" si="794"/>
        <v>No</v>
      </c>
      <c r="H899" s="18" t="str">
        <f t="shared" si="795"/>
        <v>No</v>
      </c>
      <c r="I899" s="18" t="str">
        <f t="shared" si="796"/>
        <v>Yes</v>
      </c>
      <c r="J899" s="18" t="str">
        <f t="shared" si="797"/>
        <v>Yes</v>
      </c>
      <c r="K899" s="21">
        <v>897</v>
      </c>
      <c r="L899" s="5" t="s">
        <v>81</v>
      </c>
      <c r="M899" s="5" t="s">
        <v>417</v>
      </c>
      <c r="N899" s="5" t="s">
        <v>2307</v>
      </c>
      <c r="O899" s="5" t="s">
        <v>152</v>
      </c>
      <c r="P899" s="5" t="s">
        <v>2649</v>
      </c>
      <c r="Q899" s="34" t="s">
        <v>5493</v>
      </c>
      <c r="R899" s="21">
        <v>1</v>
      </c>
      <c r="S899" s="35"/>
      <c r="T899" s="35"/>
      <c r="U899" s="35"/>
      <c r="V899" s="35"/>
      <c r="W899" s="35"/>
      <c r="X899" s="35"/>
      <c r="Y899" s="35"/>
      <c r="Z899" s="35"/>
      <c r="AA899" s="5" t="s">
        <v>24</v>
      </c>
      <c r="AB899" s="5" t="s">
        <v>8350</v>
      </c>
      <c r="AC899" s="34" t="s">
        <v>6354</v>
      </c>
      <c r="AD899" s="21">
        <v>1</v>
      </c>
    </row>
    <row r="900" spans="1:30" x14ac:dyDescent="0.3">
      <c r="A900" s="18" t="str">
        <f t="shared" ref="A900:B900" si="930">IF(AND(ISNUMBER(SEARCH("Yes",C900)),ISNUMBER(SEARCH("Yes",E900)),ISNUMBER(SEARCH("Yes",G900)),ISNUMBER(SEARCH("Yes",I900))),"Yes","No")</f>
        <v>No</v>
      </c>
      <c r="B900" s="18" t="str">
        <f t="shared" si="930"/>
        <v>No</v>
      </c>
      <c r="C900" s="15" t="str">
        <f t="shared" si="790"/>
        <v>No</v>
      </c>
      <c r="D900" s="18" t="str">
        <f t="shared" si="791"/>
        <v>No</v>
      </c>
      <c r="E900" s="18" t="str">
        <f t="shared" si="792"/>
        <v>No</v>
      </c>
      <c r="F900" s="18" t="str">
        <f t="shared" si="793"/>
        <v>No</v>
      </c>
      <c r="G900" s="18" t="str">
        <f t="shared" si="794"/>
        <v>No</v>
      </c>
      <c r="H900" s="18" t="str">
        <f t="shared" si="795"/>
        <v>No</v>
      </c>
      <c r="I900" s="18" t="str">
        <f t="shared" si="796"/>
        <v>Yes</v>
      </c>
      <c r="J900" s="18" t="str">
        <f t="shared" si="797"/>
        <v>Yes</v>
      </c>
      <c r="K900" s="21">
        <v>898</v>
      </c>
      <c r="L900" s="5" t="s">
        <v>1942</v>
      </c>
      <c r="M900" s="5" t="s">
        <v>1943</v>
      </c>
      <c r="N900" s="5" t="s">
        <v>2307</v>
      </c>
      <c r="O900" s="5" t="s">
        <v>152</v>
      </c>
      <c r="P900" s="5" t="s">
        <v>2724</v>
      </c>
      <c r="Q900" s="34" t="s">
        <v>8351</v>
      </c>
      <c r="R900" s="21">
        <v>1</v>
      </c>
      <c r="S900" s="35"/>
      <c r="T900" s="35"/>
      <c r="U900" s="35"/>
      <c r="V900" s="35"/>
      <c r="W900" s="35"/>
      <c r="X900" s="35"/>
      <c r="Y900" s="35"/>
      <c r="Z900" s="35"/>
      <c r="AA900" s="5" t="s">
        <v>24</v>
      </c>
      <c r="AB900" s="5" t="s">
        <v>6829</v>
      </c>
      <c r="AC900" s="34" t="s">
        <v>6830</v>
      </c>
      <c r="AD900" s="21">
        <v>1</v>
      </c>
    </row>
    <row r="901" spans="1:30" x14ac:dyDescent="0.3">
      <c r="A901" s="18" t="str">
        <f t="shared" ref="A901:B901" si="931">IF(AND(ISNUMBER(SEARCH("Yes",C901)),ISNUMBER(SEARCH("Yes",E901)),ISNUMBER(SEARCH("Yes",G901)),ISNUMBER(SEARCH("Yes",I901))),"Yes","No")</f>
        <v>No</v>
      </c>
      <c r="B901" s="18" t="str">
        <f t="shared" si="931"/>
        <v>No</v>
      </c>
      <c r="C901" s="15" t="str">
        <f t="shared" si="790"/>
        <v>No</v>
      </c>
      <c r="D901" s="18" t="str">
        <f t="shared" si="791"/>
        <v>No</v>
      </c>
      <c r="E901" s="18" t="str">
        <f t="shared" si="792"/>
        <v>Yes</v>
      </c>
      <c r="F901" s="18" t="str">
        <f t="shared" si="793"/>
        <v>Yes</v>
      </c>
      <c r="G901" s="18" t="str">
        <f t="shared" si="794"/>
        <v>Yes</v>
      </c>
      <c r="H901" s="18" t="str">
        <f t="shared" si="795"/>
        <v>Yes</v>
      </c>
      <c r="I901" s="18" t="str">
        <f t="shared" si="796"/>
        <v>Yes</v>
      </c>
      <c r="J901" s="18" t="str">
        <f t="shared" si="797"/>
        <v>Yes</v>
      </c>
      <c r="K901" s="21">
        <v>899</v>
      </c>
      <c r="L901" s="5" t="s">
        <v>393</v>
      </c>
      <c r="M901" s="5" t="s">
        <v>394</v>
      </c>
      <c r="N901" s="5" t="s">
        <v>2307</v>
      </c>
      <c r="O901" s="5" t="s">
        <v>152</v>
      </c>
      <c r="P901" s="5" t="s">
        <v>8352</v>
      </c>
      <c r="Q901" s="34" t="s">
        <v>8353</v>
      </c>
      <c r="R901" s="21">
        <v>1</v>
      </c>
      <c r="S901" s="5" t="s">
        <v>24</v>
      </c>
      <c r="T901" s="5" t="s">
        <v>8354</v>
      </c>
      <c r="U901" s="34" t="s">
        <v>8355</v>
      </c>
      <c r="V901" s="21">
        <v>1</v>
      </c>
      <c r="W901" s="5" t="s">
        <v>24</v>
      </c>
      <c r="X901" s="5" t="s">
        <v>8356</v>
      </c>
      <c r="Y901" s="34" t="s">
        <v>8357</v>
      </c>
      <c r="Z901" s="21">
        <v>1</v>
      </c>
      <c r="AA901" s="5" t="s">
        <v>2310</v>
      </c>
      <c r="AB901" s="5" t="s">
        <v>3025</v>
      </c>
      <c r="AC901" s="34" t="s">
        <v>5501</v>
      </c>
      <c r="AD901" s="21">
        <v>1</v>
      </c>
    </row>
    <row r="902" spans="1:30" x14ac:dyDescent="0.3">
      <c r="A902" s="18" t="str">
        <f t="shared" ref="A902:B902" si="932">IF(AND(ISNUMBER(SEARCH("Yes",C902)),ISNUMBER(SEARCH("Yes",E902)),ISNUMBER(SEARCH("Yes",G902)),ISNUMBER(SEARCH("Yes",I902))),"Yes","No")</f>
        <v>Yes</v>
      </c>
      <c r="B902" s="18" t="str">
        <f t="shared" si="932"/>
        <v>Yes</v>
      </c>
      <c r="C902" s="15" t="str">
        <f t="shared" si="790"/>
        <v>Yes</v>
      </c>
      <c r="D902" s="18" t="str">
        <f t="shared" si="791"/>
        <v>Yes</v>
      </c>
      <c r="E902" s="18" t="str">
        <f t="shared" si="792"/>
        <v>Yes</v>
      </c>
      <c r="F902" s="18" t="str">
        <f t="shared" si="793"/>
        <v>Yes</v>
      </c>
      <c r="G902" s="18" t="str">
        <f t="shared" si="794"/>
        <v>Yes</v>
      </c>
      <c r="H902" s="18" t="str">
        <f t="shared" si="795"/>
        <v>Yes</v>
      </c>
      <c r="I902" s="18" t="str">
        <f t="shared" si="796"/>
        <v>Yes</v>
      </c>
      <c r="J902" s="18" t="str">
        <f t="shared" si="797"/>
        <v>Yes</v>
      </c>
      <c r="K902" s="21">
        <v>900</v>
      </c>
      <c r="L902" s="5" t="s">
        <v>84</v>
      </c>
      <c r="M902" s="5" t="s">
        <v>130</v>
      </c>
      <c r="N902" s="5" t="s">
        <v>2307</v>
      </c>
      <c r="O902" s="5" t="s">
        <v>24</v>
      </c>
      <c r="P902" s="5" t="s">
        <v>3711</v>
      </c>
      <c r="Q902" s="34" t="s">
        <v>5502</v>
      </c>
      <c r="R902" s="21">
        <v>1</v>
      </c>
      <c r="S902" s="5" t="s">
        <v>24</v>
      </c>
      <c r="T902" s="5" t="s">
        <v>8358</v>
      </c>
      <c r="U902" s="34" t="s">
        <v>8359</v>
      </c>
      <c r="V902" s="21">
        <v>1</v>
      </c>
      <c r="W902" s="5" t="s">
        <v>24</v>
      </c>
      <c r="X902" s="5" t="s">
        <v>8360</v>
      </c>
      <c r="Y902" s="34" t="s">
        <v>8361</v>
      </c>
      <c r="Z902" s="21">
        <v>1</v>
      </c>
      <c r="AA902" s="5" t="s">
        <v>2310</v>
      </c>
      <c r="AB902" s="5" t="s">
        <v>8362</v>
      </c>
      <c r="AC902" s="34" t="s">
        <v>2548</v>
      </c>
      <c r="AD902" s="21">
        <v>1</v>
      </c>
    </row>
    <row r="903" spans="1:30" x14ac:dyDescent="0.3">
      <c r="A903" s="18" t="str">
        <f t="shared" ref="A903:B903" si="933">IF(AND(ISNUMBER(SEARCH("Yes",C903)),ISNUMBER(SEARCH("Yes",E903)),ISNUMBER(SEARCH("Yes",G903)),ISNUMBER(SEARCH("Yes",I903))),"Yes","No")</f>
        <v>No</v>
      </c>
      <c r="B903" s="18" t="str">
        <f t="shared" si="933"/>
        <v>No</v>
      </c>
      <c r="C903" s="15" t="str">
        <f t="shared" si="790"/>
        <v>No</v>
      </c>
      <c r="D903" s="18" t="str">
        <f t="shared" si="791"/>
        <v>No</v>
      </c>
      <c r="E903" s="18" t="str">
        <f t="shared" si="792"/>
        <v>No</v>
      </c>
      <c r="F903" s="18" t="str">
        <f t="shared" si="793"/>
        <v>No</v>
      </c>
      <c r="G903" s="18" t="str">
        <f t="shared" si="794"/>
        <v>No</v>
      </c>
      <c r="H903" s="18" t="str">
        <f t="shared" si="795"/>
        <v>No</v>
      </c>
      <c r="I903" s="18" t="str">
        <f t="shared" si="796"/>
        <v>Yes</v>
      </c>
      <c r="J903" s="18" t="str">
        <f t="shared" si="797"/>
        <v>Yes</v>
      </c>
      <c r="K903" s="21">
        <v>901</v>
      </c>
      <c r="L903" s="5" t="s">
        <v>1944</v>
      </c>
      <c r="M903" s="5" t="s">
        <v>1945</v>
      </c>
      <c r="N903" s="5" t="s">
        <v>2307</v>
      </c>
      <c r="O903" s="5" t="s">
        <v>152</v>
      </c>
      <c r="P903" s="5" t="s">
        <v>8363</v>
      </c>
      <c r="Q903" s="34" t="s">
        <v>8364</v>
      </c>
      <c r="R903" s="21">
        <v>1</v>
      </c>
      <c r="S903" s="35"/>
      <c r="T903" s="35"/>
      <c r="U903" s="35"/>
      <c r="V903" s="35"/>
      <c r="W903" s="35"/>
      <c r="X903" s="35"/>
      <c r="Y903" s="35"/>
      <c r="Z903" s="35"/>
      <c r="AA903" s="5" t="s">
        <v>24</v>
      </c>
      <c r="AB903" s="5" t="s">
        <v>8365</v>
      </c>
      <c r="AC903" s="34" t="s">
        <v>8366</v>
      </c>
      <c r="AD903" s="21">
        <v>1</v>
      </c>
    </row>
    <row r="904" spans="1:30" x14ac:dyDescent="0.3">
      <c r="A904" s="18" t="str">
        <f t="shared" ref="A904:B904" si="934">IF(AND(ISNUMBER(SEARCH("Yes",C904)),ISNUMBER(SEARCH("Yes",E904)),ISNUMBER(SEARCH("Yes",G904)),ISNUMBER(SEARCH("Yes",I904))),"Yes","No")</f>
        <v>No</v>
      </c>
      <c r="B904" s="18" t="str">
        <f t="shared" si="934"/>
        <v>No</v>
      </c>
      <c r="C904" s="15" t="str">
        <f t="shared" si="790"/>
        <v>No</v>
      </c>
      <c r="D904" s="18" t="str">
        <f t="shared" si="791"/>
        <v>No</v>
      </c>
      <c r="E904" s="18" t="str">
        <f t="shared" si="792"/>
        <v>No</v>
      </c>
      <c r="F904" s="18" t="str">
        <f t="shared" si="793"/>
        <v>No</v>
      </c>
      <c r="G904" s="18" t="str">
        <f t="shared" si="794"/>
        <v>No</v>
      </c>
      <c r="H904" s="18" t="str">
        <f t="shared" si="795"/>
        <v>No</v>
      </c>
      <c r="I904" s="18" t="str">
        <f t="shared" si="796"/>
        <v>Yes</v>
      </c>
      <c r="J904" s="18" t="str">
        <f t="shared" si="797"/>
        <v>No</v>
      </c>
      <c r="K904" s="21">
        <v>902</v>
      </c>
      <c r="L904" s="5" t="s">
        <v>1946</v>
      </c>
      <c r="M904" s="5" t="s">
        <v>1947</v>
      </c>
      <c r="N904" s="5" t="s">
        <v>2307</v>
      </c>
      <c r="O904" s="5" t="s">
        <v>152</v>
      </c>
      <c r="P904" s="5" t="s">
        <v>2435</v>
      </c>
      <c r="Q904" s="34" t="s">
        <v>8367</v>
      </c>
      <c r="R904" s="21">
        <v>1</v>
      </c>
      <c r="S904" s="35"/>
      <c r="T904" s="35"/>
      <c r="U904" s="35"/>
      <c r="V904" s="35"/>
      <c r="W904" s="35"/>
      <c r="X904" s="35"/>
      <c r="Y904" s="35"/>
      <c r="Z904" s="35"/>
      <c r="AA904" s="5" t="s">
        <v>152</v>
      </c>
      <c r="AB904" s="5" t="s">
        <v>4813</v>
      </c>
      <c r="AC904" s="34" t="s">
        <v>8368</v>
      </c>
      <c r="AD904" s="21">
        <v>1</v>
      </c>
    </row>
    <row r="905" spans="1:30" x14ac:dyDescent="0.3">
      <c r="A905" s="18" t="str">
        <f t="shared" ref="A905:B905" si="935">IF(AND(ISNUMBER(SEARCH("Yes",C905)),ISNUMBER(SEARCH("Yes",E905)),ISNUMBER(SEARCH("Yes",G905)),ISNUMBER(SEARCH("Yes",I905))),"Yes","No")</f>
        <v>No</v>
      </c>
      <c r="B905" s="18" t="str">
        <f t="shared" si="935"/>
        <v>No</v>
      </c>
      <c r="C905" s="15" t="str">
        <f t="shared" si="790"/>
        <v>No</v>
      </c>
      <c r="D905" s="18" t="str">
        <f t="shared" si="791"/>
        <v>No</v>
      </c>
      <c r="E905" s="18" t="str">
        <f t="shared" si="792"/>
        <v>No</v>
      </c>
      <c r="F905" s="18" t="str">
        <f t="shared" si="793"/>
        <v>No</v>
      </c>
      <c r="G905" s="18" t="str">
        <f t="shared" si="794"/>
        <v>No</v>
      </c>
      <c r="H905" s="18" t="str">
        <f t="shared" si="795"/>
        <v>No</v>
      </c>
      <c r="I905" s="18" t="str">
        <f t="shared" si="796"/>
        <v>Yes</v>
      </c>
      <c r="J905" s="18" t="str">
        <f t="shared" si="797"/>
        <v>No</v>
      </c>
      <c r="K905" s="21">
        <v>903</v>
      </c>
      <c r="L905" s="5" t="s">
        <v>1948</v>
      </c>
      <c r="M905" s="5" t="s">
        <v>1949</v>
      </c>
      <c r="N905" s="5" t="s">
        <v>2307</v>
      </c>
      <c r="O905" s="5" t="s">
        <v>152</v>
      </c>
      <c r="P905" s="5" t="s">
        <v>2724</v>
      </c>
      <c r="Q905" s="34" t="s">
        <v>8369</v>
      </c>
      <c r="R905" s="21">
        <v>1</v>
      </c>
      <c r="S905" s="35"/>
      <c r="T905" s="35"/>
      <c r="U905" s="35"/>
      <c r="V905" s="35"/>
      <c r="W905" s="35"/>
      <c r="X905" s="35"/>
      <c r="Y905" s="35"/>
      <c r="Z905" s="35"/>
      <c r="AA905" s="5" t="s">
        <v>152</v>
      </c>
      <c r="AB905" s="5" t="s">
        <v>8370</v>
      </c>
      <c r="AC905" s="34" t="s">
        <v>8371</v>
      </c>
      <c r="AD905" s="21">
        <v>1</v>
      </c>
    </row>
    <row r="906" spans="1:30" x14ac:dyDescent="0.3">
      <c r="A906" s="18" t="str">
        <f t="shared" ref="A906:B906" si="936">IF(AND(ISNUMBER(SEARCH("Yes",C906)),ISNUMBER(SEARCH("Yes",E906)),ISNUMBER(SEARCH("Yes",G906)),ISNUMBER(SEARCH("Yes",I906))),"Yes","No")</f>
        <v>No</v>
      </c>
      <c r="B906" s="18" t="str">
        <f t="shared" si="936"/>
        <v>No</v>
      </c>
      <c r="C906" s="15" t="str">
        <f t="shared" si="790"/>
        <v>No</v>
      </c>
      <c r="D906" s="18" t="str">
        <f t="shared" si="791"/>
        <v>No</v>
      </c>
      <c r="E906" s="18" t="str">
        <f t="shared" si="792"/>
        <v>No</v>
      </c>
      <c r="F906" s="18" t="str">
        <f t="shared" si="793"/>
        <v>No</v>
      </c>
      <c r="G906" s="18" t="str">
        <f t="shared" si="794"/>
        <v>No</v>
      </c>
      <c r="H906" s="18" t="str">
        <f t="shared" si="795"/>
        <v>No</v>
      </c>
      <c r="I906" s="18" t="str">
        <f t="shared" si="796"/>
        <v>Yes</v>
      </c>
      <c r="J906" s="18" t="str">
        <f t="shared" si="797"/>
        <v>Yes</v>
      </c>
      <c r="K906" s="21">
        <v>904</v>
      </c>
      <c r="L906" s="5" t="s">
        <v>1950</v>
      </c>
      <c r="M906" s="5" t="s">
        <v>1951</v>
      </c>
      <c r="N906" s="5" t="s">
        <v>2307</v>
      </c>
      <c r="O906" s="5" t="s">
        <v>152</v>
      </c>
      <c r="P906" s="5" t="s">
        <v>2724</v>
      </c>
      <c r="Q906" s="34" t="s">
        <v>8372</v>
      </c>
      <c r="R906" s="21">
        <v>1</v>
      </c>
      <c r="S906" s="35"/>
      <c r="T906" s="35"/>
      <c r="U906" s="35"/>
      <c r="V906" s="35"/>
      <c r="W906" s="35"/>
      <c r="X906" s="35"/>
      <c r="Y906" s="35"/>
      <c r="Z906" s="35"/>
      <c r="AA906" s="5" t="s">
        <v>24</v>
      </c>
      <c r="AB906" s="5" t="s">
        <v>8373</v>
      </c>
      <c r="AC906" s="34" t="s">
        <v>4172</v>
      </c>
      <c r="AD906" s="21">
        <v>1</v>
      </c>
    </row>
    <row r="907" spans="1:30" x14ac:dyDescent="0.3">
      <c r="A907" s="18" t="str">
        <f t="shared" ref="A907:B907" si="937">IF(AND(ISNUMBER(SEARCH("Yes",C907)),ISNUMBER(SEARCH("Yes",E907)),ISNUMBER(SEARCH("Yes",G907)),ISNUMBER(SEARCH("Yes",I907))),"Yes","No")</f>
        <v>No</v>
      </c>
      <c r="B907" s="18" t="str">
        <f t="shared" si="937"/>
        <v>No</v>
      </c>
      <c r="C907" s="15" t="str">
        <f t="shared" si="790"/>
        <v>No</v>
      </c>
      <c r="D907" s="18" t="str">
        <f t="shared" si="791"/>
        <v>No</v>
      </c>
      <c r="E907" s="18" t="str">
        <f t="shared" si="792"/>
        <v>No</v>
      </c>
      <c r="F907" s="18" t="str">
        <f t="shared" si="793"/>
        <v>No</v>
      </c>
      <c r="G907" s="18" t="str">
        <f t="shared" si="794"/>
        <v>No</v>
      </c>
      <c r="H907" s="18" t="str">
        <f t="shared" si="795"/>
        <v>No</v>
      </c>
      <c r="I907" s="18" t="str">
        <f t="shared" si="796"/>
        <v>Yes</v>
      </c>
      <c r="J907" s="18" t="str">
        <f t="shared" si="797"/>
        <v>Yes</v>
      </c>
      <c r="K907" s="21">
        <v>905</v>
      </c>
      <c r="L907" s="5" t="s">
        <v>1952</v>
      </c>
      <c r="M907" s="5" t="s">
        <v>1953</v>
      </c>
      <c r="N907" s="5" t="s">
        <v>2307</v>
      </c>
      <c r="O907" s="5" t="s">
        <v>152</v>
      </c>
      <c r="P907" s="5" t="s">
        <v>8374</v>
      </c>
      <c r="Q907" s="34" t="s">
        <v>5519</v>
      </c>
      <c r="R907" s="21">
        <v>1</v>
      </c>
      <c r="S907" s="35"/>
      <c r="T907" s="35"/>
      <c r="U907" s="35"/>
      <c r="V907" s="35"/>
      <c r="W907" s="35"/>
      <c r="X907" s="35"/>
      <c r="Y907" s="35"/>
      <c r="Z907" s="35"/>
      <c r="AA907" s="5" t="s">
        <v>24</v>
      </c>
      <c r="AB907" s="5" t="s">
        <v>3197</v>
      </c>
      <c r="AC907" s="34" t="s">
        <v>7261</v>
      </c>
      <c r="AD907" s="21">
        <v>1</v>
      </c>
    </row>
    <row r="908" spans="1:30" x14ac:dyDescent="0.3">
      <c r="A908" s="18" t="str">
        <f t="shared" ref="A908:B908" si="938">IF(AND(ISNUMBER(SEARCH("Yes",C908)),ISNUMBER(SEARCH("Yes",E908)),ISNUMBER(SEARCH("Yes",G908)),ISNUMBER(SEARCH("Yes",I908))),"Yes","No")</f>
        <v>No</v>
      </c>
      <c r="B908" s="18" t="str">
        <f t="shared" si="938"/>
        <v>No</v>
      </c>
      <c r="C908" s="15" t="str">
        <f t="shared" si="790"/>
        <v>No</v>
      </c>
      <c r="D908" s="18" t="str">
        <f t="shared" si="791"/>
        <v>No</v>
      </c>
      <c r="E908" s="18" t="str">
        <f t="shared" si="792"/>
        <v>No</v>
      </c>
      <c r="F908" s="18" t="str">
        <f t="shared" si="793"/>
        <v>No</v>
      </c>
      <c r="G908" s="18" t="str">
        <f t="shared" si="794"/>
        <v>No</v>
      </c>
      <c r="H908" s="18" t="str">
        <f t="shared" si="795"/>
        <v>No</v>
      </c>
      <c r="I908" s="18" t="str">
        <f t="shared" si="796"/>
        <v>Yes</v>
      </c>
      <c r="J908" s="18" t="str">
        <f t="shared" si="797"/>
        <v>Yes</v>
      </c>
      <c r="K908" s="21">
        <v>906</v>
      </c>
      <c r="L908" s="5" t="s">
        <v>1954</v>
      </c>
      <c r="M908" s="5" t="s">
        <v>1955</v>
      </c>
      <c r="N908" s="5" t="s">
        <v>2307</v>
      </c>
      <c r="O908" s="5" t="s">
        <v>152</v>
      </c>
      <c r="P908" s="5" t="s">
        <v>2317</v>
      </c>
      <c r="Q908" s="34" t="s">
        <v>8375</v>
      </c>
      <c r="R908" s="21">
        <v>1</v>
      </c>
      <c r="S908" s="35"/>
      <c r="T908" s="35"/>
      <c r="U908" s="35"/>
      <c r="V908" s="35"/>
      <c r="W908" s="35"/>
      <c r="X908" s="35"/>
      <c r="Y908" s="35"/>
      <c r="Z908" s="35"/>
      <c r="AA908" s="5" t="s">
        <v>2310</v>
      </c>
      <c r="AB908" s="5" t="s">
        <v>8376</v>
      </c>
      <c r="AC908" s="34" t="s">
        <v>8377</v>
      </c>
      <c r="AD908" s="21">
        <v>1</v>
      </c>
    </row>
    <row r="909" spans="1:30" x14ac:dyDescent="0.3">
      <c r="A909" s="18" t="str">
        <f t="shared" ref="A909:B909" si="939">IF(AND(ISNUMBER(SEARCH("Yes",C909)),ISNUMBER(SEARCH("Yes",E909)),ISNUMBER(SEARCH("Yes",G909)),ISNUMBER(SEARCH("Yes",I909))),"Yes","No")</f>
        <v>No</v>
      </c>
      <c r="B909" s="18" t="str">
        <f t="shared" si="939"/>
        <v>No</v>
      </c>
      <c r="C909" s="15" t="str">
        <f t="shared" si="790"/>
        <v>No</v>
      </c>
      <c r="D909" s="18" t="str">
        <f t="shared" si="791"/>
        <v>No</v>
      </c>
      <c r="E909" s="18" t="str">
        <f t="shared" si="792"/>
        <v>No</v>
      </c>
      <c r="F909" s="18" t="str">
        <f t="shared" si="793"/>
        <v>No</v>
      </c>
      <c r="G909" s="18" t="str">
        <f t="shared" si="794"/>
        <v>No</v>
      </c>
      <c r="H909" s="18" t="str">
        <f t="shared" si="795"/>
        <v>No</v>
      </c>
      <c r="I909" s="18" t="str">
        <f t="shared" si="796"/>
        <v>Yes</v>
      </c>
      <c r="J909" s="18" t="str">
        <f t="shared" si="797"/>
        <v>Yes</v>
      </c>
      <c r="K909" s="21">
        <v>907</v>
      </c>
      <c r="L909" s="5" t="s">
        <v>1956</v>
      </c>
      <c r="M909" s="5" t="s">
        <v>1957</v>
      </c>
      <c r="N909" s="5" t="s">
        <v>2307</v>
      </c>
      <c r="O909" s="5" t="s">
        <v>152</v>
      </c>
      <c r="P909" s="5" t="s">
        <v>5523</v>
      </c>
      <c r="Q909" s="34" t="s">
        <v>5524</v>
      </c>
      <c r="R909" s="21">
        <v>1</v>
      </c>
      <c r="S909" s="35"/>
      <c r="T909" s="35"/>
      <c r="U909" s="35"/>
      <c r="V909" s="35"/>
      <c r="W909" s="35"/>
      <c r="X909" s="35"/>
      <c r="Y909" s="35"/>
      <c r="Z909" s="35"/>
      <c r="AA909" s="5" t="s">
        <v>24</v>
      </c>
      <c r="AB909" s="5" t="s">
        <v>8378</v>
      </c>
      <c r="AC909" s="34" t="s">
        <v>8379</v>
      </c>
      <c r="AD909" s="21">
        <v>1</v>
      </c>
    </row>
    <row r="910" spans="1:30" x14ac:dyDescent="0.3">
      <c r="A910" s="18" t="str">
        <f t="shared" ref="A910:B910" si="940">IF(AND(ISNUMBER(SEARCH("Yes",C910)),ISNUMBER(SEARCH("Yes",E910)),ISNUMBER(SEARCH("Yes",G910)),ISNUMBER(SEARCH("Yes",I910))),"Yes","No")</f>
        <v>No</v>
      </c>
      <c r="B910" s="18" t="str">
        <f t="shared" si="940"/>
        <v>Yes</v>
      </c>
      <c r="C910" s="15" t="str">
        <f t="shared" si="790"/>
        <v>Yes</v>
      </c>
      <c r="D910" s="18" t="str">
        <f t="shared" si="791"/>
        <v>Yes</v>
      </c>
      <c r="E910" s="18" t="str">
        <f t="shared" si="792"/>
        <v>Yes</v>
      </c>
      <c r="F910" s="18" t="str">
        <f t="shared" si="793"/>
        <v>Yes</v>
      </c>
      <c r="G910" s="18" t="str">
        <f t="shared" si="794"/>
        <v>No</v>
      </c>
      <c r="H910" s="18" t="str">
        <f t="shared" si="795"/>
        <v>Yes</v>
      </c>
      <c r="I910" s="18" t="str">
        <f t="shared" si="796"/>
        <v>Yes</v>
      </c>
      <c r="J910" s="18" t="str">
        <f t="shared" si="797"/>
        <v>Yes</v>
      </c>
      <c r="K910" s="21">
        <v>908</v>
      </c>
      <c r="L910" s="5" t="s">
        <v>170</v>
      </c>
      <c r="M910" s="5" t="s">
        <v>370</v>
      </c>
      <c r="N910" s="5" t="s">
        <v>2307</v>
      </c>
      <c r="O910" s="5" t="s">
        <v>2310</v>
      </c>
      <c r="P910" s="5" t="s">
        <v>8380</v>
      </c>
      <c r="Q910" s="34" t="s">
        <v>8381</v>
      </c>
      <c r="R910" s="21">
        <v>1</v>
      </c>
      <c r="S910" s="5" t="s">
        <v>24</v>
      </c>
      <c r="T910" s="5" t="s">
        <v>5528</v>
      </c>
      <c r="U910" s="34" t="s">
        <v>8382</v>
      </c>
      <c r="V910" s="21">
        <v>1</v>
      </c>
      <c r="W910" s="5" t="s">
        <v>152</v>
      </c>
      <c r="X910" s="5" t="s">
        <v>8383</v>
      </c>
      <c r="Y910" s="34" t="s">
        <v>8384</v>
      </c>
      <c r="Z910" s="21">
        <v>1</v>
      </c>
      <c r="AA910" s="5" t="s">
        <v>24</v>
      </c>
      <c r="AB910" s="5" t="s">
        <v>3080</v>
      </c>
      <c r="AC910" s="34" t="s">
        <v>8385</v>
      </c>
      <c r="AD910" s="21">
        <v>1</v>
      </c>
    </row>
    <row r="911" spans="1:30" x14ac:dyDescent="0.3">
      <c r="A911" s="18" t="str">
        <f t="shared" ref="A911:B911" si="941">IF(AND(ISNUMBER(SEARCH("Yes",C911)),ISNUMBER(SEARCH("Yes",E911)),ISNUMBER(SEARCH("Yes",G911)),ISNUMBER(SEARCH("Yes",I911))),"Yes","No")</f>
        <v>No</v>
      </c>
      <c r="B911" s="18" t="str">
        <f t="shared" si="941"/>
        <v>No</v>
      </c>
      <c r="C911" s="15" t="str">
        <f t="shared" si="790"/>
        <v>No</v>
      </c>
      <c r="D911" s="18" t="str">
        <f t="shared" si="791"/>
        <v>No</v>
      </c>
      <c r="E911" s="18" t="str">
        <f t="shared" si="792"/>
        <v>No</v>
      </c>
      <c r="F911" s="18" t="str">
        <f t="shared" si="793"/>
        <v>No</v>
      </c>
      <c r="G911" s="18" t="str">
        <f t="shared" si="794"/>
        <v>No</v>
      </c>
      <c r="H911" s="18" t="str">
        <f t="shared" si="795"/>
        <v>No</v>
      </c>
      <c r="I911" s="18" t="str">
        <f t="shared" si="796"/>
        <v>Yes</v>
      </c>
      <c r="J911" s="18" t="str">
        <f t="shared" si="797"/>
        <v>Yes</v>
      </c>
      <c r="K911" s="21">
        <v>909</v>
      </c>
      <c r="L911" s="5" t="s">
        <v>1958</v>
      </c>
      <c r="M911" s="5" t="s">
        <v>1959</v>
      </c>
      <c r="N911" s="5" t="s">
        <v>2307</v>
      </c>
      <c r="O911" s="5" t="s">
        <v>152</v>
      </c>
      <c r="P911" s="5" t="s">
        <v>2435</v>
      </c>
      <c r="Q911" s="34" t="s">
        <v>5534</v>
      </c>
      <c r="R911" s="21">
        <v>1</v>
      </c>
      <c r="S911" s="35"/>
      <c r="T911" s="35"/>
      <c r="U911" s="35"/>
      <c r="V911" s="35"/>
      <c r="W911" s="35"/>
      <c r="X911" s="35"/>
      <c r="Y911" s="35"/>
      <c r="Z911" s="35"/>
      <c r="AA911" s="5" t="s">
        <v>24</v>
      </c>
      <c r="AB911" s="5" t="s">
        <v>5291</v>
      </c>
      <c r="AC911" s="34" t="s">
        <v>5292</v>
      </c>
      <c r="AD911" s="21">
        <v>1</v>
      </c>
    </row>
    <row r="912" spans="1:30" x14ac:dyDescent="0.3">
      <c r="A912" s="18" t="str">
        <f t="shared" ref="A912:B912" si="942">IF(AND(ISNUMBER(SEARCH("Yes",C912)),ISNUMBER(SEARCH("Yes",E912)),ISNUMBER(SEARCH("Yes",G912)),ISNUMBER(SEARCH("Yes",I912))),"Yes","No")</f>
        <v>No</v>
      </c>
      <c r="B912" s="18" t="str">
        <f t="shared" si="942"/>
        <v>No</v>
      </c>
      <c r="C912" s="15" t="str">
        <f t="shared" si="790"/>
        <v>No</v>
      </c>
      <c r="D912" s="18" t="str">
        <f t="shared" si="791"/>
        <v>No</v>
      </c>
      <c r="E912" s="18" t="str">
        <f t="shared" si="792"/>
        <v>No</v>
      </c>
      <c r="F912" s="18" t="str">
        <f t="shared" si="793"/>
        <v>No</v>
      </c>
      <c r="G912" s="18" t="str">
        <f t="shared" si="794"/>
        <v>No</v>
      </c>
      <c r="H912" s="18" t="str">
        <f t="shared" si="795"/>
        <v>No</v>
      </c>
      <c r="I912" s="18" t="str">
        <f t="shared" si="796"/>
        <v>Yes</v>
      </c>
      <c r="J912" s="18" t="str">
        <f t="shared" si="797"/>
        <v>Yes</v>
      </c>
      <c r="K912" s="21">
        <v>910</v>
      </c>
      <c r="L912" s="5" t="s">
        <v>1960</v>
      </c>
      <c r="M912" s="5" t="s">
        <v>1961</v>
      </c>
      <c r="N912" s="5" t="s">
        <v>2307</v>
      </c>
      <c r="O912" s="5" t="s">
        <v>152</v>
      </c>
      <c r="P912" s="5" t="s">
        <v>5535</v>
      </c>
      <c r="Q912" s="34" t="s">
        <v>8386</v>
      </c>
      <c r="R912" s="21">
        <v>1</v>
      </c>
      <c r="S912" s="35"/>
      <c r="T912" s="35"/>
      <c r="U912" s="35"/>
      <c r="V912" s="35"/>
      <c r="W912" s="35"/>
      <c r="X912" s="35"/>
      <c r="Y912" s="35"/>
      <c r="Z912" s="35"/>
      <c r="AA912" s="5" t="s">
        <v>24</v>
      </c>
      <c r="AB912" s="5" t="s">
        <v>3326</v>
      </c>
      <c r="AC912" s="34" t="s">
        <v>2682</v>
      </c>
      <c r="AD912" s="21">
        <v>1</v>
      </c>
    </row>
    <row r="913" spans="1:30" x14ac:dyDescent="0.3">
      <c r="A913" s="18" t="str">
        <f t="shared" ref="A913:B913" si="943">IF(AND(ISNUMBER(SEARCH("Yes",C913)),ISNUMBER(SEARCH("Yes",E913)),ISNUMBER(SEARCH("Yes",G913)),ISNUMBER(SEARCH("Yes",I913))),"Yes","No")</f>
        <v>No</v>
      </c>
      <c r="B913" s="18" t="str">
        <f t="shared" si="943"/>
        <v>No</v>
      </c>
      <c r="C913" s="15" t="str">
        <f t="shared" si="790"/>
        <v>No</v>
      </c>
      <c r="D913" s="18" t="str">
        <f t="shared" si="791"/>
        <v>No</v>
      </c>
      <c r="E913" s="18" t="str">
        <f t="shared" si="792"/>
        <v>No</v>
      </c>
      <c r="F913" s="18" t="str">
        <f t="shared" si="793"/>
        <v>No</v>
      </c>
      <c r="G913" s="18" t="str">
        <f t="shared" si="794"/>
        <v>No</v>
      </c>
      <c r="H913" s="18" t="str">
        <f t="shared" si="795"/>
        <v>No</v>
      </c>
      <c r="I913" s="18" t="str">
        <f t="shared" si="796"/>
        <v>Yes</v>
      </c>
      <c r="J913" s="18" t="str">
        <f t="shared" si="797"/>
        <v>Yes</v>
      </c>
      <c r="K913" s="21">
        <v>911</v>
      </c>
      <c r="L913" s="5" t="s">
        <v>1962</v>
      </c>
      <c r="M913" s="5" t="s">
        <v>1963</v>
      </c>
      <c r="N913" s="5" t="s">
        <v>2307</v>
      </c>
      <c r="O913" s="5" t="s">
        <v>152</v>
      </c>
      <c r="P913" s="5" t="s">
        <v>2533</v>
      </c>
      <c r="Q913" s="34" t="s">
        <v>8387</v>
      </c>
      <c r="R913" s="21">
        <v>1</v>
      </c>
      <c r="S913" s="35"/>
      <c r="T913" s="35"/>
      <c r="U913" s="35"/>
      <c r="V913" s="35"/>
      <c r="W913" s="35"/>
      <c r="X913" s="35"/>
      <c r="Y913" s="35"/>
      <c r="Z913" s="35"/>
      <c r="AA913" s="5" t="s">
        <v>2310</v>
      </c>
      <c r="AB913" s="5" t="s">
        <v>8388</v>
      </c>
      <c r="AC913" s="34" t="s">
        <v>8389</v>
      </c>
      <c r="AD913" s="21">
        <v>1</v>
      </c>
    </row>
    <row r="914" spans="1:30" x14ac:dyDescent="0.3">
      <c r="A914" s="18" t="str">
        <f t="shared" ref="A914:B914" si="944">IF(AND(ISNUMBER(SEARCH("Yes",C914)),ISNUMBER(SEARCH("Yes",E914)),ISNUMBER(SEARCH("Yes",G914)),ISNUMBER(SEARCH("Yes",I914))),"Yes","No")</f>
        <v>No</v>
      </c>
      <c r="B914" s="18" t="str">
        <f t="shared" si="944"/>
        <v>No</v>
      </c>
      <c r="C914" s="15" t="str">
        <f t="shared" si="790"/>
        <v>No</v>
      </c>
      <c r="D914" s="18" t="str">
        <f t="shared" si="791"/>
        <v>No</v>
      </c>
      <c r="E914" s="18" t="str">
        <f t="shared" si="792"/>
        <v>No</v>
      </c>
      <c r="F914" s="18" t="str">
        <f t="shared" si="793"/>
        <v>No</v>
      </c>
      <c r="G914" s="18" t="str">
        <f t="shared" si="794"/>
        <v>No</v>
      </c>
      <c r="H914" s="18" t="str">
        <f t="shared" si="795"/>
        <v>No</v>
      </c>
      <c r="I914" s="18" t="str">
        <f t="shared" si="796"/>
        <v>Yes</v>
      </c>
      <c r="J914" s="18" t="str">
        <f t="shared" si="797"/>
        <v>Yes</v>
      </c>
      <c r="K914" s="21">
        <v>912</v>
      </c>
      <c r="L914" s="5" t="s">
        <v>1964</v>
      </c>
      <c r="M914" s="5" t="s">
        <v>1965</v>
      </c>
      <c r="N914" s="5" t="s">
        <v>2307</v>
      </c>
      <c r="O914" s="5" t="s">
        <v>152</v>
      </c>
      <c r="P914" s="5" t="s">
        <v>2431</v>
      </c>
      <c r="Q914" s="34" t="s">
        <v>5543</v>
      </c>
      <c r="R914" s="21">
        <v>1</v>
      </c>
      <c r="S914" s="35"/>
      <c r="T914" s="35"/>
      <c r="U914" s="35"/>
      <c r="V914" s="35"/>
      <c r="W914" s="35"/>
      <c r="X914" s="35"/>
      <c r="Y914" s="35"/>
      <c r="Z914" s="35"/>
      <c r="AA914" s="5" t="s">
        <v>2310</v>
      </c>
      <c r="AB914" s="5" t="s">
        <v>2598</v>
      </c>
      <c r="AC914" s="34" t="s">
        <v>2599</v>
      </c>
      <c r="AD914" s="21">
        <v>1</v>
      </c>
    </row>
    <row r="915" spans="1:30" x14ac:dyDescent="0.3">
      <c r="A915" s="18" t="str">
        <f t="shared" ref="A915:B915" si="945">IF(AND(ISNUMBER(SEARCH("Yes",C915)),ISNUMBER(SEARCH("Yes",E915)),ISNUMBER(SEARCH("Yes",G915)),ISNUMBER(SEARCH("Yes",I915))),"Yes","No")</f>
        <v>No</v>
      </c>
      <c r="B915" s="18" t="str">
        <f t="shared" si="945"/>
        <v>No</v>
      </c>
      <c r="C915" s="15" t="str">
        <f t="shared" si="790"/>
        <v>No</v>
      </c>
      <c r="D915" s="18" t="str">
        <f t="shared" si="791"/>
        <v>No</v>
      </c>
      <c r="E915" s="18" t="str">
        <f t="shared" si="792"/>
        <v>No</v>
      </c>
      <c r="F915" s="18" t="str">
        <f t="shared" si="793"/>
        <v>No</v>
      </c>
      <c r="G915" s="18" t="str">
        <f t="shared" si="794"/>
        <v>No</v>
      </c>
      <c r="H915" s="18" t="str">
        <f t="shared" si="795"/>
        <v>No</v>
      </c>
      <c r="I915" s="18" t="str">
        <f t="shared" si="796"/>
        <v>Yes</v>
      </c>
      <c r="J915" s="18" t="str">
        <f t="shared" si="797"/>
        <v>Yes</v>
      </c>
      <c r="K915" s="21">
        <v>913</v>
      </c>
      <c r="L915" s="5" t="s">
        <v>1966</v>
      </c>
      <c r="M915" s="5" t="s">
        <v>1967</v>
      </c>
      <c r="N915" s="5" t="s">
        <v>2307</v>
      </c>
      <c r="O915" s="5" t="s">
        <v>152</v>
      </c>
      <c r="P915" s="5" t="s">
        <v>2333</v>
      </c>
      <c r="Q915" s="34" t="s">
        <v>5544</v>
      </c>
      <c r="R915" s="21">
        <v>1</v>
      </c>
      <c r="S915" s="35"/>
      <c r="T915" s="35"/>
      <c r="U915" s="35"/>
      <c r="V915" s="35"/>
      <c r="W915" s="35"/>
      <c r="X915" s="35"/>
      <c r="Y915" s="35"/>
      <c r="Z915" s="35"/>
      <c r="AA915" s="5" t="s">
        <v>2310</v>
      </c>
      <c r="AB915" s="5" t="s">
        <v>2868</v>
      </c>
      <c r="AC915" s="34" t="s">
        <v>8390</v>
      </c>
      <c r="AD915" s="21">
        <v>1</v>
      </c>
    </row>
    <row r="916" spans="1:30" x14ac:dyDescent="0.3">
      <c r="A916" s="18" t="str">
        <f t="shared" ref="A916:B916" si="946">IF(AND(ISNUMBER(SEARCH("Yes",C916)),ISNUMBER(SEARCH("Yes",E916)),ISNUMBER(SEARCH("Yes",G916)),ISNUMBER(SEARCH("Yes",I916))),"Yes","No")</f>
        <v>Yes</v>
      </c>
      <c r="B916" s="18" t="str">
        <f t="shared" si="946"/>
        <v>Yes</v>
      </c>
      <c r="C916" s="15" t="str">
        <f t="shared" si="790"/>
        <v>Yes</v>
      </c>
      <c r="D916" s="18" t="str">
        <f t="shared" si="791"/>
        <v>Yes</v>
      </c>
      <c r="E916" s="18" t="str">
        <f t="shared" si="792"/>
        <v>Yes</v>
      </c>
      <c r="F916" s="18" t="str">
        <f t="shared" si="793"/>
        <v>Yes</v>
      </c>
      <c r="G916" s="18" t="str">
        <f t="shared" si="794"/>
        <v>Yes</v>
      </c>
      <c r="H916" s="18" t="str">
        <f t="shared" si="795"/>
        <v>Yes</v>
      </c>
      <c r="I916" s="18" t="str">
        <f t="shared" si="796"/>
        <v>Yes</v>
      </c>
      <c r="J916" s="18" t="str">
        <f t="shared" si="797"/>
        <v>Yes</v>
      </c>
      <c r="K916" s="21">
        <v>914</v>
      </c>
      <c r="L916" s="5" t="s">
        <v>171</v>
      </c>
      <c r="M916" s="5" t="s">
        <v>172</v>
      </c>
      <c r="N916" s="5" t="s">
        <v>2307</v>
      </c>
      <c r="O916" s="5" t="s">
        <v>24</v>
      </c>
      <c r="P916" s="5" t="s">
        <v>5547</v>
      </c>
      <c r="Q916" s="34" t="s">
        <v>5548</v>
      </c>
      <c r="R916" s="21">
        <v>1</v>
      </c>
      <c r="S916" s="5" t="s">
        <v>24</v>
      </c>
      <c r="T916" s="5" t="s">
        <v>5549</v>
      </c>
      <c r="U916" s="34" t="s">
        <v>8391</v>
      </c>
      <c r="V916" s="21">
        <v>1</v>
      </c>
      <c r="W916" s="5" t="s">
        <v>24</v>
      </c>
      <c r="X916" s="5" t="s">
        <v>8392</v>
      </c>
      <c r="Y916" s="34" t="s">
        <v>8393</v>
      </c>
      <c r="Z916" s="21">
        <v>1</v>
      </c>
      <c r="AA916" s="5" t="s">
        <v>24</v>
      </c>
      <c r="AB916" s="5" t="s">
        <v>8394</v>
      </c>
      <c r="AC916" s="34" t="s">
        <v>2734</v>
      </c>
      <c r="AD916" s="21">
        <v>1</v>
      </c>
    </row>
    <row r="917" spans="1:30" x14ac:dyDescent="0.3">
      <c r="A917" s="18" t="str">
        <f t="shared" ref="A917:B917" si="947">IF(AND(ISNUMBER(SEARCH("Yes",C917)),ISNUMBER(SEARCH("Yes",E917)),ISNUMBER(SEARCH("Yes",G917)),ISNUMBER(SEARCH("Yes",I917))),"Yes","No")</f>
        <v>No</v>
      </c>
      <c r="B917" s="18" t="str">
        <f t="shared" si="947"/>
        <v>No</v>
      </c>
      <c r="C917" s="15" t="str">
        <f t="shared" si="790"/>
        <v>No</v>
      </c>
      <c r="D917" s="18" t="str">
        <f t="shared" si="791"/>
        <v>No</v>
      </c>
      <c r="E917" s="18" t="str">
        <f t="shared" si="792"/>
        <v>No</v>
      </c>
      <c r="F917" s="18" t="str">
        <f t="shared" si="793"/>
        <v>No</v>
      </c>
      <c r="G917" s="18" t="str">
        <f t="shared" si="794"/>
        <v>No</v>
      </c>
      <c r="H917" s="18" t="str">
        <f t="shared" si="795"/>
        <v>No</v>
      </c>
      <c r="I917" s="18" t="str">
        <f t="shared" si="796"/>
        <v>Yes</v>
      </c>
      <c r="J917" s="18" t="str">
        <f t="shared" si="797"/>
        <v>Yes</v>
      </c>
      <c r="K917" s="21">
        <v>915</v>
      </c>
      <c r="L917" s="5" t="s">
        <v>1968</v>
      </c>
      <c r="M917" s="5" t="s">
        <v>1969</v>
      </c>
      <c r="N917" s="5" t="s">
        <v>2307</v>
      </c>
      <c r="O917" s="5" t="s">
        <v>152</v>
      </c>
      <c r="P917" s="5" t="s">
        <v>8395</v>
      </c>
      <c r="Q917" s="34" t="s">
        <v>8396</v>
      </c>
      <c r="R917" s="21">
        <v>1</v>
      </c>
      <c r="S917" s="35"/>
      <c r="T917" s="35"/>
      <c r="U917" s="35"/>
      <c r="V917" s="35"/>
      <c r="W917" s="35"/>
      <c r="X917" s="35"/>
      <c r="Y917" s="35"/>
      <c r="Z917" s="35"/>
      <c r="AA917" s="5" t="s">
        <v>2310</v>
      </c>
      <c r="AB917" s="5" t="s">
        <v>3066</v>
      </c>
      <c r="AC917" s="34" t="s">
        <v>8397</v>
      </c>
      <c r="AD917" s="21">
        <v>1</v>
      </c>
    </row>
    <row r="918" spans="1:30" x14ac:dyDescent="0.3">
      <c r="A918" s="18" t="str">
        <f t="shared" ref="A918:B918" si="948">IF(AND(ISNUMBER(SEARCH("Yes",C918)),ISNUMBER(SEARCH("Yes",E918)),ISNUMBER(SEARCH("Yes",G918)),ISNUMBER(SEARCH("Yes",I918))),"Yes","No")</f>
        <v>No</v>
      </c>
      <c r="B918" s="18" t="str">
        <f t="shared" si="948"/>
        <v>No</v>
      </c>
      <c r="C918" s="15" t="str">
        <f t="shared" si="790"/>
        <v>No</v>
      </c>
      <c r="D918" s="18" t="str">
        <f t="shared" si="791"/>
        <v>No</v>
      </c>
      <c r="E918" s="18" t="str">
        <f t="shared" si="792"/>
        <v>No</v>
      </c>
      <c r="F918" s="18" t="str">
        <f t="shared" si="793"/>
        <v>No</v>
      </c>
      <c r="G918" s="18" t="str">
        <f t="shared" si="794"/>
        <v>No</v>
      </c>
      <c r="H918" s="18" t="str">
        <f t="shared" si="795"/>
        <v>No</v>
      </c>
      <c r="I918" s="18" t="str">
        <f t="shared" si="796"/>
        <v>Yes</v>
      </c>
      <c r="J918" s="18" t="str">
        <f t="shared" si="797"/>
        <v>Yes</v>
      </c>
      <c r="K918" s="21">
        <v>916</v>
      </c>
      <c r="L918" s="5" t="s">
        <v>1970</v>
      </c>
      <c r="M918" s="5" t="s">
        <v>5559</v>
      </c>
      <c r="N918" s="5" t="s">
        <v>2307</v>
      </c>
      <c r="O918" s="5" t="s">
        <v>152</v>
      </c>
      <c r="P918" s="5" t="s">
        <v>8398</v>
      </c>
      <c r="Q918" s="34" t="s">
        <v>8399</v>
      </c>
      <c r="R918" s="21">
        <v>1</v>
      </c>
      <c r="S918" s="35"/>
      <c r="T918" s="35"/>
      <c r="U918" s="35"/>
      <c r="V918" s="35"/>
      <c r="W918" s="35"/>
      <c r="X918" s="35"/>
      <c r="Y918" s="35"/>
      <c r="Z918" s="35"/>
      <c r="AA918" s="5" t="s">
        <v>24</v>
      </c>
      <c r="AB918" s="5" t="s">
        <v>6273</v>
      </c>
      <c r="AC918" s="34" t="s">
        <v>8400</v>
      </c>
      <c r="AD918" s="21">
        <v>1</v>
      </c>
    </row>
    <row r="919" spans="1:30" x14ac:dyDescent="0.3">
      <c r="A919" s="18" t="str">
        <f t="shared" ref="A919:B919" si="949">IF(AND(ISNUMBER(SEARCH("Yes",C919)),ISNUMBER(SEARCH("Yes",E919)),ISNUMBER(SEARCH("Yes",G919)),ISNUMBER(SEARCH("Yes",I919))),"Yes","No")</f>
        <v>No</v>
      </c>
      <c r="B919" s="18" t="str">
        <f t="shared" si="949"/>
        <v>No</v>
      </c>
      <c r="C919" s="15" t="str">
        <f t="shared" si="790"/>
        <v>No</v>
      </c>
      <c r="D919" s="18" t="str">
        <f t="shared" si="791"/>
        <v>No</v>
      </c>
      <c r="E919" s="18" t="str">
        <f t="shared" si="792"/>
        <v>No</v>
      </c>
      <c r="F919" s="18" t="str">
        <f t="shared" si="793"/>
        <v>No</v>
      </c>
      <c r="G919" s="18" t="str">
        <f t="shared" si="794"/>
        <v>No</v>
      </c>
      <c r="H919" s="18" t="str">
        <f t="shared" si="795"/>
        <v>No</v>
      </c>
      <c r="I919" s="18" t="str">
        <f t="shared" si="796"/>
        <v>Yes</v>
      </c>
      <c r="J919" s="18" t="str">
        <f t="shared" si="797"/>
        <v>Yes</v>
      </c>
      <c r="K919" s="21">
        <v>917</v>
      </c>
      <c r="L919" s="5" t="s">
        <v>1972</v>
      </c>
      <c r="M919" s="5" t="s">
        <v>1973</v>
      </c>
      <c r="N919" s="5" t="s">
        <v>2307</v>
      </c>
      <c r="O919" s="5" t="s">
        <v>152</v>
      </c>
      <c r="P919" s="5" t="s">
        <v>2392</v>
      </c>
      <c r="Q919" s="34" t="s">
        <v>8401</v>
      </c>
      <c r="R919" s="21">
        <v>1</v>
      </c>
      <c r="S919" s="35"/>
      <c r="T919" s="35"/>
      <c r="U919" s="35"/>
      <c r="V919" s="35"/>
      <c r="W919" s="35"/>
      <c r="X919" s="35"/>
      <c r="Y919" s="35"/>
      <c r="Z919" s="35"/>
      <c r="AA919" s="5" t="s">
        <v>2310</v>
      </c>
      <c r="AB919" s="5" t="s">
        <v>2669</v>
      </c>
      <c r="AC919" s="34" t="s">
        <v>2734</v>
      </c>
      <c r="AD919" s="21">
        <v>1</v>
      </c>
    </row>
    <row r="920" spans="1:30" x14ac:dyDescent="0.3">
      <c r="A920" s="18" t="str">
        <f t="shared" ref="A920:B920" si="950">IF(AND(ISNUMBER(SEARCH("Yes",C920)),ISNUMBER(SEARCH("Yes",E920)),ISNUMBER(SEARCH("Yes",G920)),ISNUMBER(SEARCH("Yes",I920))),"Yes","No")</f>
        <v>No</v>
      </c>
      <c r="B920" s="18" t="str">
        <f t="shared" si="950"/>
        <v>No</v>
      </c>
      <c r="C920" s="15" t="str">
        <f t="shared" si="790"/>
        <v>No</v>
      </c>
      <c r="D920" s="18" t="str">
        <f t="shared" si="791"/>
        <v>No</v>
      </c>
      <c r="E920" s="18" t="str">
        <f t="shared" si="792"/>
        <v>No</v>
      </c>
      <c r="F920" s="18" t="str">
        <f t="shared" si="793"/>
        <v>No</v>
      </c>
      <c r="G920" s="18" t="str">
        <f t="shared" si="794"/>
        <v>No</v>
      </c>
      <c r="H920" s="18" t="str">
        <f t="shared" si="795"/>
        <v>No</v>
      </c>
      <c r="I920" s="18" t="str">
        <f t="shared" si="796"/>
        <v>Yes</v>
      </c>
      <c r="J920" s="18" t="str">
        <f t="shared" si="797"/>
        <v>Yes</v>
      </c>
      <c r="K920" s="21">
        <v>918</v>
      </c>
      <c r="L920" s="5" t="s">
        <v>1974</v>
      </c>
      <c r="M920" s="5" t="s">
        <v>1975</v>
      </c>
      <c r="N920" s="5" t="s">
        <v>2307</v>
      </c>
      <c r="O920" s="5" t="s">
        <v>152</v>
      </c>
      <c r="P920" s="5" t="s">
        <v>2313</v>
      </c>
      <c r="Q920" s="34" t="s">
        <v>8402</v>
      </c>
      <c r="R920" s="21">
        <v>1</v>
      </c>
      <c r="S920" s="35"/>
      <c r="T920" s="35"/>
      <c r="U920" s="35"/>
      <c r="V920" s="35"/>
      <c r="W920" s="35"/>
      <c r="X920" s="35"/>
      <c r="Y920" s="35"/>
      <c r="Z920" s="35"/>
      <c r="AA920" s="5" t="s">
        <v>2310</v>
      </c>
      <c r="AB920" s="5" t="s">
        <v>8403</v>
      </c>
      <c r="AC920" s="34" t="s">
        <v>8404</v>
      </c>
      <c r="AD920" s="21">
        <v>1</v>
      </c>
    </row>
    <row r="921" spans="1:30" x14ac:dyDescent="0.3">
      <c r="A921" s="18" t="str">
        <f t="shared" ref="A921:B921" si="951">IF(AND(ISNUMBER(SEARCH("Yes",C921)),ISNUMBER(SEARCH("Yes",E921)),ISNUMBER(SEARCH("Yes",G921)),ISNUMBER(SEARCH("Yes",I921))),"Yes","No")</f>
        <v>No</v>
      </c>
      <c r="B921" s="18" t="str">
        <f t="shared" si="951"/>
        <v>No</v>
      </c>
      <c r="C921" s="15" t="str">
        <f t="shared" si="790"/>
        <v>No</v>
      </c>
      <c r="D921" s="18" t="str">
        <f t="shared" si="791"/>
        <v>No</v>
      </c>
      <c r="E921" s="18" t="str">
        <f t="shared" si="792"/>
        <v>No</v>
      </c>
      <c r="F921" s="18" t="str">
        <f t="shared" si="793"/>
        <v>No</v>
      </c>
      <c r="G921" s="18" t="str">
        <f t="shared" si="794"/>
        <v>No</v>
      </c>
      <c r="H921" s="18" t="str">
        <f t="shared" si="795"/>
        <v>No</v>
      </c>
      <c r="I921" s="18" t="str">
        <f t="shared" si="796"/>
        <v>Yes</v>
      </c>
      <c r="J921" s="18" t="str">
        <f t="shared" si="797"/>
        <v>Yes</v>
      </c>
      <c r="K921" s="21">
        <v>919</v>
      </c>
      <c r="L921" s="5" t="s">
        <v>1976</v>
      </c>
      <c r="M921" s="5" t="s">
        <v>1977</v>
      </c>
      <c r="N921" s="5" t="s">
        <v>2307</v>
      </c>
      <c r="O921" s="5" t="s">
        <v>152</v>
      </c>
      <c r="P921" s="5" t="s">
        <v>2431</v>
      </c>
      <c r="Q921" s="34" t="s">
        <v>8405</v>
      </c>
      <c r="R921" s="21">
        <v>1</v>
      </c>
      <c r="S921" s="35"/>
      <c r="T921" s="35"/>
      <c r="U921" s="35"/>
      <c r="V921" s="35"/>
      <c r="W921" s="35"/>
      <c r="X921" s="35"/>
      <c r="Y921" s="35"/>
      <c r="Z921" s="35"/>
      <c r="AA921" s="5" t="s">
        <v>2310</v>
      </c>
      <c r="AB921" s="5" t="s">
        <v>2903</v>
      </c>
      <c r="AC921" s="34" t="s">
        <v>2904</v>
      </c>
      <c r="AD921" s="21">
        <v>1</v>
      </c>
    </row>
    <row r="922" spans="1:30" x14ac:dyDescent="0.3">
      <c r="A922" s="18" t="str">
        <f t="shared" ref="A922:B922" si="952">IF(AND(ISNUMBER(SEARCH("Yes",C922)),ISNUMBER(SEARCH("Yes",E922)),ISNUMBER(SEARCH("Yes",G922)),ISNUMBER(SEARCH("Yes",I922))),"Yes","No")</f>
        <v>No</v>
      </c>
      <c r="B922" s="18" t="str">
        <f t="shared" si="952"/>
        <v>No</v>
      </c>
      <c r="C922" s="15" t="str">
        <f t="shared" si="790"/>
        <v>Yes</v>
      </c>
      <c r="D922" s="18" t="str">
        <f t="shared" si="791"/>
        <v>Yes</v>
      </c>
      <c r="E922" s="18" t="str">
        <f t="shared" si="792"/>
        <v>No</v>
      </c>
      <c r="F922" s="18" t="str">
        <f t="shared" si="793"/>
        <v>Yes</v>
      </c>
      <c r="G922" s="18" t="str">
        <f t="shared" si="794"/>
        <v>No</v>
      </c>
      <c r="H922" s="18" t="str">
        <f t="shared" si="795"/>
        <v>No</v>
      </c>
      <c r="I922" s="18" t="str">
        <f t="shared" si="796"/>
        <v>Yes</v>
      </c>
      <c r="J922" s="18" t="str">
        <f t="shared" si="797"/>
        <v>Yes</v>
      </c>
      <c r="K922" s="21">
        <v>920</v>
      </c>
      <c r="L922" s="5" t="s">
        <v>1978</v>
      </c>
      <c r="M922" s="5" t="s">
        <v>1979</v>
      </c>
      <c r="N922" s="5" t="s">
        <v>2307</v>
      </c>
      <c r="O922" s="5" t="s">
        <v>24</v>
      </c>
      <c r="P922" s="5" t="s">
        <v>5669</v>
      </c>
      <c r="Q922" s="34" t="s">
        <v>5570</v>
      </c>
      <c r="R922" s="21">
        <v>1</v>
      </c>
      <c r="S922" s="5" t="s">
        <v>152</v>
      </c>
      <c r="T922" s="5" t="s">
        <v>5571</v>
      </c>
      <c r="U922" s="34" t="s">
        <v>5572</v>
      </c>
      <c r="V922" s="21">
        <v>1</v>
      </c>
      <c r="W922" s="35"/>
      <c r="X922" s="35"/>
      <c r="Y922" s="35"/>
      <c r="Z922" s="35"/>
      <c r="AA922" s="5" t="s">
        <v>2310</v>
      </c>
      <c r="AB922" s="5" t="s">
        <v>8406</v>
      </c>
      <c r="AC922" s="34" t="s">
        <v>8407</v>
      </c>
      <c r="AD922" s="21">
        <v>1</v>
      </c>
    </row>
    <row r="923" spans="1:30" x14ac:dyDescent="0.3">
      <c r="A923" s="18" t="str">
        <f t="shared" ref="A923:B923" si="953">IF(AND(ISNUMBER(SEARCH("Yes",C923)),ISNUMBER(SEARCH("Yes",E923)),ISNUMBER(SEARCH("Yes",G923)),ISNUMBER(SEARCH("Yes",I923))),"Yes","No")</f>
        <v>No</v>
      </c>
      <c r="B923" s="18" t="str">
        <f t="shared" si="953"/>
        <v>No</v>
      </c>
      <c r="C923" s="15" t="str">
        <f t="shared" si="790"/>
        <v>No</v>
      </c>
      <c r="D923" s="18" t="str">
        <f t="shared" si="791"/>
        <v>No</v>
      </c>
      <c r="E923" s="18" t="str">
        <f t="shared" si="792"/>
        <v>No</v>
      </c>
      <c r="F923" s="18" t="str">
        <f t="shared" si="793"/>
        <v>No</v>
      </c>
      <c r="G923" s="18" t="str">
        <f t="shared" si="794"/>
        <v>No</v>
      </c>
      <c r="H923" s="18" t="str">
        <f t="shared" si="795"/>
        <v>No</v>
      </c>
      <c r="I923" s="18" t="str">
        <f t="shared" si="796"/>
        <v>Yes</v>
      </c>
      <c r="J923" s="18" t="str">
        <f t="shared" si="797"/>
        <v>Yes</v>
      </c>
      <c r="K923" s="21">
        <v>921</v>
      </c>
      <c r="L923" s="5" t="s">
        <v>1980</v>
      </c>
      <c r="M923" s="5" t="s">
        <v>1981</v>
      </c>
      <c r="N923" s="5" t="s">
        <v>2307</v>
      </c>
      <c r="O923" s="5" t="s">
        <v>152</v>
      </c>
      <c r="P923" s="5" t="s">
        <v>2358</v>
      </c>
      <c r="Q923" s="34" t="s">
        <v>5575</v>
      </c>
      <c r="R923" s="21">
        <v>1</v>
      </c>
      <c r="S923" s="35"/>
      <c r="T923" s="35"/>
      <c r="U923" s="35"/>
      <c r="V923" s="35"/>
      <c r="W923" s="35"/>
      <c r="X923" s="35"/>
      <c r="Y923" s="35"/>
      <c r="Z923" s="35"/>
      <c r="AA923" s="5" t="s">
        <v>2310</v>
      </c>
      <c r="AB923" s="5" t="s">
        <v>8408</v>
      </c>
      <c r="AC923" s="34" t="s">
        <v>8409</v>
      </c>
      <c r="AD923" s="21">
        <v>1</v>
      </c>
    </row>
    <row r="924" spans="1:30" x14ac:dyDescent="0.3">
      <c r="A924" s="18" t="str">
        <f t="shared" ref="A924:B924" si="954">IF(AND(ISNUMBER(SEARCH("Yes",C924)),ISNUMBER(SEARCH("Yes",E924)),ISNUMBER(SEARCH("Yes",G924)),ISNUMBER(SEARCH("Yes",I924))),"Yes","No")</f>
        <v>No</v>
      </c>
      <c r="B924" s="18" t="str">
        <f t="shared" si="954"/>
        <v>No</v>
      </c>
      <c r="C924" s="15" t="str">
        <f t="shared" si="790"/>
        <v>No</v>
      </c>
      <c r="D924" s="18" t="str">
        <f t="shared" si="791"/>
        <v>No</v>
      </c>
      <c r="E924" s="18" t="str">
        <f t="shared" si="792"/>
        <v>No</v>
      </c>
      <c r="F924" s="18" t="str">
        <f t="shared" si="793"/>
        <v>No</v>
      </c>
      <c r="G924" s="18" t="str">
        <f t="shared" si="794"/>
        <v>No</v>
      </c>
      <c r="H924" s="18" t="str">
        <f t="shared" si="795"/>
        <v>No</v>
      </c>
      <c r="I924" s="18" t="str">
        <f t="shared" si="796"/>
        <v>Yes</v>
      </c>
      <c r="J924" s="18" t="str">
        <f t="shared" si="797"/>
        <v>Yes</v>
      </c>
      <c r="K924" s="21">
        <v>922</v>
      </c>
      <c r="L924" s="5" t="s">
        <v>1982</v>
      </c>
      <c r="M924" s="5" t="s">
        <v>1983</v>
      </c>
      <c r="N924" s="5" t="s">
        <v>2307</v>
      </c>
      <c r="O924" s="5" t="s">
        <v>152</v>
      </c>
      <c r="P924" s="5" t="s">
        <v>5046</v>
      </c>
      <c r="Q924" s="34" t="s">
        <v>8410</v>
      </c>
      <c r="R924" s="21">
        <v>1</v>
      </c>
      <c r="S924" s="35"/>
      <c r="T924" s="35"/>
      <c r="U924" s="35"/>
      <c r="V924" s="35"/>
      <c r="W924" s="35"/>
      <c r="X924" s="35"/>
      <c r="Y924" s="35"/>
      <c r="Z924" s="35"/>
      <c r="AA924" s="5" t="s">
        <v>24</v>
      </c>
      <c r="AB924" s="5" t="s">
        <v>8411</v>
      </c>
      <c r="AC924" s="34" t="s">
        <v>2986</v>
      </c>
      <c r="AD924" s="21">
        <v>1</v>
      </c>
    </row>
    <row r="925" spans="1:30" x14ac:dyDescent="0.3">
      <c r="A925" s="18" t="str">
        <f t="shared" ref="A925:B925" si="955">IF(AND(ISNUMBER(SEARCH("Yes",C925)),ISNUMBER(SEARCH("Yes",E925)),ISNUMBER(SEARCH("Yes",G925)),ISNUMBER(SEARCH("Yes",I925))),"Yes","No")</f>
        <v>No</v>
      </c>
      <c r="B925" s="18" t="str">
        <f t="shared" si="955"/>
        <v>No</v>
      </c>
      <c r="C925" s="15" t="str">
        <f t="shared" si="790"/>
        <v>No</v>
      </c>
      <c r="D925" s="18" t="str">
        <f t="shared" si="791"/>
        <v>No</v>
      </c>
      <c r="E925" s="18" t="str">
        <f t="shared" si="792"/>
        <v>No</v>
      </c>
      <c r="F925" s="18" t="str">
        <f t="shared" si="793"/>
        <v>No</v>
      </c>
      <c r="G925" s="18" t="str">
        <f t="shared" si="794"/>
        <v>No</v>
      </c>
      <c r="H925" s="18" t="str">
        <f t="shared" si="795"/>
        <v>No</v>
      </c>
      <c r="I925" s="18" t="str">
        <f t="shared" si="796"/>
        <v>Yes</v>
      </c>
      <c r="J925" s="18" t="str">
        <f t="shared" si="797"/>
        <v>Yes</v>
      </c>
      <c r="K925" s="21">
        <v>923</v>
      </c>
      <c r="L925" s="5" t="s">
        <v>1984</v>
      </c>
      <c r="M925" s="5" t="s">
        <v>1985</v>
      </c>
      <c r="N925" s="5" t="s">
        <v>2307</v>
      </c>
      <c r="O925" s="5" t="s">
        <v>152</v>
      </c>
      <c r="P925" s="5" t="s">
        <v>4734</v>
      </c>
      <c r="Q925" s="34" t="s">
        <v>8412</v>
      </c>
      <c r="R925" s="21">
        <v>1</v>
      </c>
      <c r="S925" s="35"/>
      <c r="T925" s="35"/>
      <c r="U925" s="35"/>
      <c r="V925" s="35"/>
      <c r="W925" s="35"/>
      <c r="X925" s="35"/>
      <c r="Y925" s="35"/>
      <c r="Z925" s="35"/>
      <c r="AA925" s="5" t="s">
        <v>2310</v>
      </c>
      <c r="AB925" s="5" t="s">
        <v>8413</v>
      </c>
      <c r="AC925" s="34" t="s">
        <v>8414</v>
      </c>
      <c r="AD925" s="21">
        <v>1</v>
      </c>
    </row>
    <row r="926" spans="1:30" x14ac:dyDescent="0.3">
      <c r="A926" s="18" t="str">
        <f t="shared" ref="A926:B926" si="956">IF(AND(ISNUMBER(SEARCH("Yes",C926)),ISNUMBER(SEARCH("Yes",E926)),ISNUMBER(SEARCH("Yes",G926)),ISNUMBER(SEARCH("Yes",I926))),"Yes","No")</f>
        <v>No</v>
      </c>
      <c r="B926" s="18" t="str">
        <f t="shared" si="956"/>
        <v>No</v>
      </c>
      <c r="C926" s="15" t="str">
        <f t="shared" si="790"/>
        <v>No</v>
      </c>
      <c r="D926" s="18" t="str">
        <f t="shared" si="791"/>
        <v>No</v>
      </c>
      <c r="E926" s="18" t="str">
        <f t="shared" si="792"/>
        <v>No</v>
      </c>
      <c r="F926" s="18" t="str">
        <f t="shared" si="793"/>
        <v>No</v>
      </c>
      <c r="G926" s="18" t="str">
        <f t="shared" si="794"/>
        <v>No</v>
      </c>
      <c r="H926" s="18" t="str">
        <f t="shared" si="795"/>
        <v>No</v>
      </c>
      <c r="I926" s="18" t="str">
        <f t="shared" si="796"/>
        <v>Yes</v>
      </c>
      <c r="J926" s="18" t="str">
        <f t="shared" si="797"/>
        <v>Yes</v>
      </c>
      <c r="K926" s="21">
        <v>924</v>
      </c>
      <c r="L926" s="5" t="s">
        <v>1986</v>
      </c>
      <c r="M926" s="5" t="s">
        <v>1987</v>
      </c>
      <c r="N926" s="5" t="s">
        <v>2307</v>
      </c>
      <c r="O926" s="5" t="s">
        <v>152</v>
      </c>
      <c r="P926" s="5" t="s">
        <v>2664</v>
      </c>
      <c r="Q926" s="34" t="s">
        <v>8415</v>
      </c>
      <c r="R926" s="21">
        <v>1</v>
      </c>
      <c r="S926" s="35"/>
      <c r="T926" s="35"/>
      <c r="U926" s="35"/>
      <c r="V926" s="35"/>
      <c r="W926" s="35"/>
      <c r="X926" s="35"/>
      <c r="Y926" s="35"/>
      <c r="Z926" s="35"/>
      <c r="AA926" s="5" t="s">
        <v>2310</v>
      </c>
      <c r="AB926" s="5" t="s">
        <v>2997</v>
      </c>
      <c r="AC926" s="34" t="s">
        <v>2973</v>
      </c>
      <c r="AD926" s="21">
        <v>1</v>
      </c>
    </row>
    <row r="927" spans="1:30" x14ac:dyDescent="0.3">
      <c r="A927" s="18" t="str">
        <f t="shared" ref="A927:B927" si="957">IF(AND(ISNUMBER(SEARCH("Yes",C927)),ISNUMBER(SEARCH("Yes",E927)),ISNUMBER(SEARCH("Yes",G927)),ISNUMBER(SEARCH("Yes",I927))),"Yes","No")</f>
        <v>No</v>
      </c>
      <c r="B927" s="18" t="str">
        <f t="shared" si="957"/>
        <v>No</v>
      </c>
      <c r="C927" s="15" t="str">
        <f t="shared" si="790"/>
        <v>No</v>
      </c>
      <c r="D927" s="18" t="str">
        <f t="shared" si="791"/>
        <v>No</v>
      </c>
      <c r="E927" s="18" t="str">
        <f t="shared" si="792"/>
        <v>No</v>
      </c>
      <c r="F927" s="18" t="str">
        <f t="shared" si="793"/>
        <v>No</v>
      </c>
      <c r="G927" s="18" t="str">
        <f t="shared" si="794"/>
        <v>No</v>
      </c>
      <c r="H927" s="18" t="str">
        <f t="shared" si="795"/>
        <v>No</v>
      </c>
      <c r="I927" s="18" t="str">
        <f t="shared" si="796"/>
        <v>Yes</v>
      </c>
      <c r="J927" s="18" t="str">
        <f t="shared" si="797"/>
        <v>Yes</v>
      </c>
      <c r="K927" s="21">
        <v>925</v>
      </c>
      <c r="L927" s="5" t="s">
        <v>1988</v>
      </c>
      <c r="M927" s="5" t="s">
        <v>1989</v>
      </c>
      <c r="N927" s="5" t="s">
        <v>2307</v>
      </c>
      <c r="O927" s="5" t="s">
        <v>152</v>
      </c>
      <c r="P927" s="5" t="s">
        <v>2346</v>
      </c>
      <c r="Q927" s="34" t="s">
        <v>5586</v>
      </c>
      <c r="R927" s="21">
        <v>1</v>
      </c>
      <c r="S927" s="35"/>
      <c r="T927" s="35"/>
      <c r="U927" s="35"/>
      <c r="V927" s="35"/>
      <c r="W927" s="35"/>
      <c r="X927" s="35"/>
      <c r="Y927" s="35"/>
      <c r="Z927" s="35"/>
      <c r="AA927" s="5" t="s">
        <v>2310</v>
      </c>
      <c r="AB927" s="5" t="s">
        <v>2473</v>
      </c>
      <c r="AC927" s="34" t="s">
        <v>8416</v>
      </c>
      <c r="AD927" s="21">
        <v>1</v>
      </c>
    </row>
    <row r="928" spans="1:30" x14ac:dyDescent="0.3">
      <c r="A928" s="18" t="str">
        <f t="shared" ref="A928:B928" si="958">IF(AND(ISNUMBER(SEARCH("Yes",C928)),ISNUMBER(SEARCH("Yes",E928)),ISNUMBER(SEARCH("Yes",G928)),ISNUMBER(SEARCH("Yes",I928))),"Yes","No")</f>
        <v>No</v>
      </c>
      <c r="B928" s="18" t="str">
        <f t="shared" si="958"/>
        <v>No</v>
      </c>
      <c r="C928" s="15" t="str">
        <f t="shared" si="790"/>
        <v>No</v>
      </c>
      <c r="D928" s="18" t="str">
        <f t="shared" si="791"/>
        <v>No</v>
      </c>
      <c r="E928" s="18" t="str">
        <f t="shared" si="792"/>
        <v>No</v>
      </c>
      <c r="F928" s="18" t="str">
        <f t="shared" si="793"/>
        <v>No</v>
      </c>
      <c r="G928" s="18" t="str">
        <f t="shared" si="794"/>
        <v>No</v>
      </c>
      <c r="H928" s="18" t="str">
        <f t="shared" si="795"/>
        <v>No</v>
      </c>
      <c r="I928" s="18" t="str">
        <f t="shared" si="796"/>
        <v>Yes</v>
      </c>
      <c r="J928" s="18" t="str">
        <f t="shared" si="797"/>
        <v>Yes</v>
      </c>
      <c r="K928" s="21">
        <v>926</v>
      </c>
      <c r="L928" s="5" t="s">
        <v>1990</v>
      </c>
      <c r="M928" s="5" t="s">
        <v>1991</v>
      </c>
      <c r="N928" s="5" t="s">
        <v>2307</v>
      </c>
      <c r="O928" s="5" t="s">
        <v>152</v>
      </c>
      <c r="P928" s="5" t="s">
        <v>2350</v>
      </c>
      <c r="Q928" s="34" t="s">
        <v>8417</v>
      </c>
      <c r="R928" s="21">
        <v>1</v>
      </c>
      <c r="S928" s="35"/>
      <c r="T928" s="35"/>
      <c r="U928" s="35"/>
      <c r="V928" s="35"/>
      <c r="W928" s="35"/>
      <c r="X928" s="35"/>
      <c r="Y928" s="35"/>
      <c r="Z928" s="35"/>
      <c r="AA928" s="5" t="s">
        <v>2310</v>
      </c>
      <c r="AB928" s="5" t="s">
        <v>8418</v>
      </c>
      <c r="AC928" s="34" t="s">
        <v>5591</v>
      </c>
      <c r="AD928" s="21">
        <v>1</v>
      </c>
    </row>
    <row r="929" spans="1:30" x14ac:dyDescent="0.3">
      <c r="A929" s="18" t="str">
        <f t="shared" ref="A929:B929" si="959">IF(AND(ISNUMBER(SEARCH("Yes",C929)),ISNUMBER(SEARCH("Yes",E929)),ISNUMBER(SEARCH("Yes",G929)),ISNUMBER(SEARCH("Yes",I929))),"Yes","No")</f>
        <v>No</v>
      </c>
      <c r="B929" s="18" t="str">
        <f t="shared" si="959"/>
        <v>No</v>
      </c>
      <c r="C929" s="15" t="str">
        <f t="shared" si="790"/>
        <v>No</v>
      </c>
      <c r="D929" s="18" t="str">
        <f t="shared" si="791"/>
        <v>No</v>
      </c>
      <c r="E929" s="18" t="str">
        <f t="shared" si="792"/>
        <v>No</v>
      </c>
      <c r="F929" s="18" t="str">
        <f t="shared" si="793"/>
        <v>No</v>
      </c>
      <c r="G929" s="18" t="str">
        <f t="shared" si="794"/>
        <v>No</v>
      </c>
      <c r="H929" s="18" t="str">
        <f t="shared" si="795"/>
        <v>No</v>
      </c>
      <c r="I929" s="18" t="str">
        <f t="shared" si="796"/>
        <v>Yes</v>
      </c>
      <c r="J929" s="18" t="str">
        <f t="shared" si="797"/>
        <v>Yes</v>
      </c>
      <c r="K929" s="21">
        <v>927</v>
      </c>
      <c r="L929" s="5" t="s">
        <v>1992</v>
      </c>
      <c r="M929" s="5" t="s">
        <v>1993</v>
      </c>
      <c r="N929" s="5" t="s">
        <v>2307</v>
      </c>
      <c r="O929" s="5" t="s">
        <v>152</v>
      </c>
      <c r="P929" s="5" t="s">
        <v>3157</v>
      </c>
      <c r="Q929" s="34" t="s">
        <v>8419</v>
      </c>
      <c r="R929" s="21">
        <v>1</v>
      </c>
      <c r="S929" s="35"/>
      <c r="T929" s="35"/>
      <c r="U929" s="35"/>
      <c r="V929" s="35"/>
      <c r="W929" s="35"/>
      <c r="X929" s="35"/>
      <c r="Y929" s="35"/>
      <c r="Z929" s="35"/>
      <c r="AA929" s="5" t="s">
        <v>24</v>
      </c>
      <c r="AB929" s="5" t="s">
        <v>8420</v>
      </c>
      <c r="AC929" s="34" t="s">
        <v>8421</v>
      </c>
      <c r="AD929" s="21">
        <v>1</v>
      </c>
    </row>
    <row r="930" spans="1:30" x14ac:dyDescent="0.3">
      <c r="A930" s="18" t="str">
        <f t="shared" ref="A930:B930" si="960">IF(AND(ISNUMBER(SEARCH("Yes",C930)),ISNUMBER(SEARCH("Yes",E930)),ISNUMBER(SEARCH("Yes",G930)),ISNUMBER(SEARCH("Yes",I930))),"Yes","No")</f>
        <v>No</v>
      </c>
      <c r="B930" s="18" t="str">
        <f t="shared" si="960"/>
        <v>No</v>
      </c>
      <c r="C930" s="15" t="str">
        <f t="shared" si="790"/>
        <v>No</v>
      </c>
      <c r="D930" s="18" t="str">
        <f t="shared" si="791"/>
        <v>No</v>
      </c>
      <c r="E930" s="18" t="str">
        <f t="shared" si="792"/>
        <v>No</v>
      </c>
      <c r="F930" s="18" t="str">
        <f t="shared" si="793"/>
        <v>No</v>
      </c>
      <c r="G930" s="18" t="str">
        <f t="shared" si="794"/>
        <v>No</v>
      </c>
      <c r="H930" s="18" t="str">
        <f t="shared" si="795"/>
        <v>No</v>
      </c>
      <c r="I930" s="18" t="str">
        <f t="shared" si="796"/>
        <v>Yes</v>
      </c>
      <c r="J930" s="18" t="str">
        <f t="shared" si="797"/>
        <v>Yes</v>
      </c>
      <c r="K930" s="21">
        <v>928</v>
      </c>
      <c r="L930" s="5" t="s">
        <v>1994</v>
      </c>
      <c r="M930" s="5" t="s">
        <v>1995</v>
      </c>
      <c r="N930" s="5" t="s">
        <v>2307</v>
      </c>
      <c r="O930" s="5" t="s">
        <v>152</v>
      </c>
      <c r="P930" s="5" t="s">
        <v>2724</v>
      </c>
      <c r="Q930" s="34" t="s">
        <v>5592</v>
      </c>
      <c r="R930" s="21">
        <v>1</v>
      </c>
      <c r="S930" s="35"/>
      <c r="T930" s="35"/>
      <c r="U930" s="35"/>
      <c r="V930" s="35"/>
      <c r="W930" s="35"/>
      <c r="X930" s="35"/>
      <c r="Y930" s="35"/>
      <c r="Z930" s="35"/>
      <c r="AA930" s="5" t="s">
        <v>2310</v>
      </c>
      <c r="AB930" s="5" t="s">
        <v>3007</v>
      </c>
      <c r="AC930" s="34" t="s">
        <v>3008</v>
      </c>
      <c r="AD930" s="21">
        <v>1</v>
      </c>
    </row>
    <row r="931" spans="1:30" x14ac:dyDescent="0.3">
      <c r="A931" s="18" t="str">
        <f t="shared" ref="A931:B931" si="961">IF(AND(ISNUMBER(SEARCH("Yes",C931)),ISNUMBER(SEARCH("Yes",E931)),ISNUMBER(SEARCH("Yes",G931)),ISNUMBER(SEARCH("Yes",I931))),"Yes","No")</f>
        <v>No</v>
      </c>
      <c r="B931" s="18" t="str">
        <f t="shared" si="961"/>
        <v>No</v>
      </c>
      <c r="C931" s="15" t="str">
        <f t="shared" si="790"/>
        <v>No</v>
      </c>
      <c r="D931" s="18" t="str">
        <f t="shared" si="791"/>
        <v>No</v>
      </c>
      <c r="E931" s="18" t="str">
        <f t="shared" si="792"/>
        <v>Yes</v>
      </c>
      <c r="F931" s="18" t="str">
        <f t="shared" si="793"/>
        <v>Yes</v>
      </c>
      <c r="G931" s="18" t="str">
        <f t="shared" si="794"/>
        <v>Yes</v>
      </c>
      <c r="H931" s="18" t="str">
        <f t="shared" si="795"/>
        <v>Yes</v>
      </c>
      <c r="I931" s="18" t="str">
        <f t="shared" si="796"/>
        <v>Yes</v>
      </c>
      <c r="J931" s="18" t="str">
        <f t="shared" si="797"/>
        <v>Yes</v>
      </c>
      <c r="K931" s="21">
        <v>929</v>
      </c>
      <c r="L931" s="5" t="s">
        <v>56</v>
      </c>
      <c r="M931" s="5" t="s">
        <v>313</v>
      </c>
      <c r="N931" s="5" t="s">
        <v>2307</v>
      </c>
      <c r="O931" s="5" t="s">
        <v>152</v>
      </c>
      <c r="P931" s="5" t="s">
        <v>2664</v>
      </c>
      <c r="Q931" s="34" t="s">
        <v>2650</v>
      </c>
      <c r="R931" s="21">
        <v>1</v>
      </c>
      <c r="S931" s="5" t="s">
        <v>24</v>
      </c>
      <c r="T931" s="5" t="s">
        <v>5595</v>
      </c>
      <c r="U931" s="34" t="s">
        <v>5596</v>
      </c>
      <c r="V931" s="21">
        <v>1</v>
      </c>
      <c r="W931" s="5" t="s">
        <v>24</v>
      </c>
      <c r="X931" s="5" t="s">
        <v>8422</v>
      </c>
      <c r="Y931" s="34" t="s">
        <v>8423</v>
      </c>
      <c r="Z931" s="21">
        <v>1</v>
      </c>
      <c r="AA931" s="5" t="s">
        <v>24</v>
      </c>
      <c r="AB931" s="5" t="s">
        <v>4570</v>
      </c>
      <c r="AC931" s="34" t="s">
        <v>2883</v>
      </c>
      <c r="AD931" s="21">
        <v>1</v>
      </c>
    </row>
    <row r="932" spans="1:30" x14ac:dyDescent="0.3">
      <c r="A932" s="18" t="str">
        <f t="shared" ref="A932:B932" si="962">IF(AND(ISNUMBER(SEARCH("Yes",C932)),ISNUMBER(SEARCH("Yes",E932)),ISNUMBER(SEARCH("Yes",G932)),ISNUMBER(SEARCH("Yes",I932))),"Yes","No")</f>
        <v>No</v>
      </c>
      <c r="B932" s="18" t="str">
        <f t="shared" si="962"/>
        <v>No</v>
      </c>
      <c r="C932" s="15" t="str">
        <f t="shared" si="790"/>
        <v>No</v>
      </c>
      <c r="D932" s="18" t="str">
        <f t="shared" si="791"/>
        <v>No</v>
      </c>
      <c r="E932" s="18" t="str">
        <f t="shared" si="792"/>
        <v>No</v>
      </c>
      <c r="F932" s="18" t="str">
        <f t="shared" si="793"/>
        <v>No</v>
      </c>
      <c r="G932" s="18" t="str">
        <f t="shared" si="794"/>
        <v>No</v>
      </c>
      <c r="H932" s="18" t="str">
        <f t="shared" si="795"/>
        <v>No</v>
      </c>
      <c r="I932" s="18" t="str">
        <f t="shared" si="796"/>
        <v>Yes</v>
      </c>
      <c r="J932" s="18" t="str">
        <f t="shared" si="797"/>
        <v>Yes</v>
      </c>
      <c r="K932" s="21">
        <v>930</v>
      </c>
      <c r="L932" s="5" t="s">
        <v>1996</v>
      </c>
      <c r="M932" s="5" t="s">
        <v>1997</v>
      </c>
      <c r="N932" s="5" t="s">
        <v>2307</v>
      </c>
      <c r="O932" s="5" t="s">
        <v>152</v>
      </c>
      <c r="P932" s="5" t="s">
        <v>8424</v>
      </c>
      <c r="Q932" s="34" t="s">
        <v>8425</v>
      </c>
      <c r="R932" s="21">
        <v>1</v>
      </c>
      <c r="S932" s="35"/>
      <c r="T932" s="35"/>
      <c r="U932" s="35"/>
      <c r="V932" s="35"/>
      <c r="W932" s="35"/>
      <c r="X932" s="35"/>
      <c r="Y932" s="35"/>
      <c r="Z932" s="35"/>
      <c r="AA932" s="5" t="s">
        <v>2310</v>
      </c>
      <c r="AB932" s="5" t="s">
        <v>5602</v>
      </c>
      <c r="AC932" s="34" t="s">
        <v>8426</v>
      </c>
      <c r="AD932" s="21">
        <v>1</v>
      </c>
    </row>
    <row r="933" spans="1:30" x14ac:dyDescent="0.3">
      <c r="A933" s="18" t="str">
        <f t="shared" ref="A933:B933" si="963">IF(AND(ISNUMBER(SEARCH("Yes",C933)),ISNUMBER(SEARCH("Yes",E933)),ISNUMBER(SEARCH("Yes",G933)),ISNUMBER(SEARCH("Yes",I933))),"Yes","No")</f>
        <v>No</v>
      </c>
      <c r="B933" s="18" t="str">
        <f t="shared" si="963"/>
        <v>No</v>
      </c>
      <c r="C933" s="15" t="str">
        <f t="shared" si="790"/>
        <v>No</v>
      </c>
      <c r="D933" s="18" t="str">
        <f t="shared" si="791"/>
        <v>No</v>
      </c>
      <c r="E933" s="18" t="str">
        <f t="shared" si="792"/>
        <v>No</v>
      </c>
      <c r="F933" s="18" t="str">
        <f t="shared" si="793"/>
        <v>No</v>
      </c>
      <c r="G933" s="18" t="str">
        <f t="shared" si="794"/>
        <v>No</v>
      </c>
      <c r="H933" s="18" t="str">
        <f t="shared" si="795"/>
        <v>No</v>
      </c>
      <c r="I933" s="18" t="str">
        <f t="shared" si="796"/>
        <v>Yes</v>
      </c>
      <c r="J933" s="18" t="str">
        <f t="shared" si="797"/>
        <v>No</v>
      </c>
      <c r="K933" s="21">
        <v>931</v>
      </c>
      <c r="L933" s="5" t="s">
        <v>1998</v>
      </c>
      <c r="M933" s="5" t="s">
        <v>1999</v>
      </c>
      <c r="N933" s="5" t="s">
        <v>2307</v>
      </c>
      <c r="O933" s="5" t="s">
        <v>152</v>
      </c>
      <c r="P933" s="5" t="s">
        <v>2724</v>
      </c>
      <c r="Q933" s="34" t="s">
        <v>8427</v>
      </c>
      <c r="R933" s="21">
        <v>1</v>
      </c>
      <c r="S933" s="35"/>
      <c r="T933" s="35"/>
      <c r="U933" s="35"/>
      <c r="V933" s="35"/>
      <c r="W933" s="35"/>
      <c r="X933" s="35"/>
      <c r="Y933" s="35"/>
      <c r="Z933" s="35"/>
      <c r="AA933" s="5" t="s">
        <v>152</v>
      </c>
      <c r="AB933" s="5" t="s">
        <v>4850</v>
      </c>
      <c r="AC933" s="34" t="s">
        <v>5507</v>
      </c>
      <c r="AD933" s="21">
        <v>1</v>
      </c>
    </row>
    <row r="934" spans="1:30" x14ac:dyDescent="0.3">
      <c r="A934" s="18" t="str">
        <f t="shared" ref="A934:B934" si="964">IF(AND(ISNUMBER(SEARCH("Yes",C934)),ISNUMBER(SEARCH("Yes",E934)),ISNUMBER(SEARCH("Yes",G934)),ISNUMBER(SEARCH("Yes",I934))),"Yes","No")</f>
        <v>No</v>
      </c>
      <c r="B934" s="18" t="str">
        <f t="shared" si="964"/>
        <v>No</v>
      </c>
      <c r="C934" s="15" t="str">
        <f t="shared" si="790"/>
        <v>No</v>
      </c>
      <c r="D934" s="18" t="str">
        <f t="shared" si="791"/>
        <v>No</v>
      </c>
      <c r="E934" s="18" t="str">
        <f t="shared" si="792"/>
        <v>No</v>
      </c>
      <c r="F934" s="18" t="str">
        <f t="shared" si="793"/>
        <v>No</v>
      </c>
      <c r="G934" s="18" t="str">
        <f t="shared" si="794"/>
        <v>No</v>
      </c>
      <c r="H934" s="18" t="str">
        <f t="shared" si="795"/>
        <v>No</v>
      </c>
      <c r="I934" s="18" t="str">
        <f t="shared" si="796"/>
        <v>Yes</v>
      </c>
      <c r="J934" s="18" t="str">
        <f t="shared" si="797"/>
        <v>Yes</v>
      </c>
      <c r="K934" s="21">
        <v>932</v>
      </c>
      <c r="L934" s="5" t="s">
        <v>2000</v>
      </c>
      <c r="M934" s="5" t="s">
        <v>2001</v>
      </c>
      <c r="N934" s="5" t="s">
        <v>2307</v>
      </c>
      <c r="O934" s="5" t="s">
        <v>152</v>
      </c>
      <c r="P934" s="5" t="s">
        <v>2317</v>
      </c>
      <c r="Q934" s="34" t="s">
        <v>8428</v>
      </c>
      <c r="R934" s="21">
        <v>1</v>
      </c>
      <c r="S934" s="35"/>
      <c r="T934" s="35"/>
      <c r="U934" s="35"/>
      <c r="V934" s="35"/>
      <c r="W934" s="35"/>
      <c r="X934" s="35"/>
      <c r="Y934" s="35"/>
      <c r="Z934" s="35"/>
      <c r="AA934" s="5" t="s">
        <v>2310</v>
      </c>
      <c r="AB934" s="5" t="s">
        <v>2915</v>
      </c>
      <c r="AC934" s="34" t="s">
        <v>7746</v>
      </c>
      <c r="AD934" s="21">
        <v>1</v>
      </c>
    </row>
    <row r="935" spans="1:30" x14ac:dyDescent="0.3">
      <c r="A935" s="18" t="str">
        <f t="shared" ref="A935:B935" si="965">IF(AND(ISNUMBER(SEARCH("Yes",C935)),ISNUMBER(SEARCH("Yes",E935)),ISNUMBER(SEARCH("Yes",G935)),ISNUMBER(SEARCH("Yes",I935))),"Yes","No")</f>
        <v>No</v>
      </c>
      <c r="B935" s="18" t="str">
        <f t="shared" si="965"/>
        <v>No</v>
      </c>
      <c r="C935" s="15" t="str">
        <f t="shared" si="790"/>
        <v>No</v>
      </c>
      <c r="D935" s="18" t="str">
        <f t="shared" si="791"/>
        <v>No</v>
      </c>
      <c r="E935" s="18" t="str">
        <f t="shared" si="792"/>
        <v>No</v>
      </c>
      <c r="F935" s="18" t="str">
        <f t="shared" si="793"/>
        <v>No</v>
      </c>
      <c r="G935" s="18" t="str">
        <f t="shared" si="794"/>
        <v>No</v>
      </c>
      <c r="H935" s="18" t="str">
        <f t="shared" si="795"/>
        <v>No</v>
      </c>
      <c r="I935" s="18" t="str">
        <f t="shared" si="796"/>
        <v>Yes</v>
      </c>
      <c r="J935" s="18" t="str">
        <f t="shared" si="797"/>
        <v>Yes</v>
      </c>
      <c r="K935" s="21">
        <v>933</v>
      </c>
      <c r="L935" s="5" t="s">
        <v>2002</v>
      </c>
      <c r="M935" s="5" t="s">
        <v>2003</v>
      </c>
      <c r="N935" s="5" t="s">
        <v>2307</v>
      </c>
      <c r="O935" s="5" t="s">
        <v>152</v>
      </c>
      <c r="P935" s="5" t="s">
        <v>2431</v>
      </c>
      <c r="Q935" s="34" t="s">
        <v>8429</v>
      </c>
      <c r="R935" s="21">
        <v>1</v>
      </c>
      <c r="S935" s="35"/>
      <c r="T935" s="35"/>
      <c r="U935" s="35"/>
      <c r="V935" s="35"/>
      <c r="W935" s="35"/>
      <c r="X935" s="35"/>
      <c r="Y935" s="35"/>
      <c r="Z935" s="35"/>
      <c r="AA935" s="5" t="s">
        <v>2310</v>
      </c>
      <c r="AB935" s="5" t="s">
        <v>2386</v>
      </c>
      <c r="AC935" s="34" t="s">
        <v>2387</v>
      </c>
      <c r="AD935" s="21">
        <v>1</v>
      </c>
    </row>
    <row r="936" spans="1:30" x14ac:dyDescent="0.3">
      <c r="A936" s="18" t="str">
        <f t="shared" ref="A936:B936" si="966">IF(AND(ISNUMBER(SEARCH("Yes",C936)),ISNUMBER(SEARCH("Yes",E936)),ISNUMBER(SEARCH("Yes",G936)),ISNUMBER(SEARCH("Yes",I936))),"Yes","No")</f>
        <v>No</v>
      </c>
      <c r="B936" s="18" t="str">
        <f t="shared" si="966"/>
        <v>No</v>
      </c>
      <c r="C936" s="15" t="str">
        <f t="shared" si="790"/>
        <v>No</v>
      </c>
      <c r="D936" s="18" t="str">
        <f t="shared" si="791"/>
        <v>No</v>
      </c>
      <c r="E936" s="18" t="str">
        <f t="shared" si="792"/>
        <v>No</v>
      </c>
      <c r="F936" s="18" t="str">
        <f t="shared" si="793"/>
        <v>No</v>
      </c>
      <c r="G936" s="18" t="str">
        <f t="shared" si="794"/>
        <v>No</v>
      </c>
      <c r="H936" s="18" t="str">
        <f t="shared" si="795"/>
        <v>No</v>
      </c>
      <c r="I936" s="18" t="str">
        <f t="shared" si="796"/>
        <v>Yes</v>
      </c>
      <c r="J936" s="18" t="str">
        <f t="shared" si="797"/>
        <v>Yes</v>
      </c>
      <c r="K936" s="21">
        <v>934</v>
      </c>
      <c r="L936" s="5" t="s">
        <v>2004</v>
      </c>
      <c r="M936" s="5" t="s">
        <v>2005</v>
      </c>
      <c r="N936" s="5" t="s">
        <v>2307</v>
      </c>
      <c r="O936" s="5" t="s">
        <v>152</v>
      </c>
      <c r="P936" s="5" t="s">
        <v>2449</v>
      </c>
      <c r="Q936" s="34" t="s">
        <v>2475</v>
      </c>
      <c r="R936" s="21">
        <v>1</v>
      </c>
      <c r="S936" s="35"/>
      <c r="T936" s="35"/>
      <c r="U936" s="35"/>
      <c r="V936" s="35"/>
      <c r="W936" s="35"/>
      <c r="X936" s="35"/>
      <c r="Y936" s="35"/>
      <c r="Z936" s="35"/>
      <c r="AA936" s="5" t="s">
        <v>2310</v>
      </c>
      <c r="AB936" s="5" t="s">
        <v>8430</v>
      </c>
      <c r="AC936" s="34" t="s">
        <v>8431</v>
      </c>
      <c r="AD936" s="21">
        <v>1</v>
      </c>
    </row>
    <row r="937" spans="1:30" x14ac:dyDescent="0.3">
      <c r="A937" s="18" t="str">
        <f t="shared" ref="A937:B937" si="967">IF(AND(ISNUMBER(SEARCH("Yes",C937)),ISNUMBER(SEARCH("Yes",E937)),ISNUMBER(SEARCH("Yes",G937)),ISNUMBER(SEARCH("Yes",I937))),"Yes","No")</f>
        <v>No</v>
      </c>
      <c r="B937" s="18" t="str">
        <f t="shared" si="967"/>
        <v>No</v>
      </c>
      <c r="C937" s="15" t="str">
        <f t="shared" si="790"/>
        <v>No</v>
      </c>
      <c r="D937" s="18" t="str">
        <f t="shared" si="791"/>
        <v>No</v>
      </c>
      <c r="E937" s="18" t="str">
        <f t="shared" si="792"/>
        <v>No</v>
      </c>
      <c r="F937" s="18" t="str">
        <f t="shared" si="793"/>
        <v>No</v>
      </c>
      <c r="G937" s="18" t="str">
        <f t="shared" si="794"/>
        <v>No</v>
      </c>
      <c r="H937" s="18" t="str">
        <f t="shared" si="795"/>
        <v>No</v>
      </c>
      <c r="I937" s="18" t="str">
        <f t="shared" si="796"/>
        <v>Yes</v>
      </c>
      <c r="J937" s="18" t="str">
        <f t="shared" si="797"/>
        <v>Yes</v>
      </c>
      <c r="K937" s="21">
        <v>935</v>
      </c>
      <c r="L937" s="5" t="s">
        <v>2006</v>
      </c>
      <c r="M937" s="5" t="s">
        <v>2007</v>
      </c>
      <c r="N937" s="5" t="s">
        <v>2307</v>
      </c>
      <c r="O937" s="5" t="s">
        <v>152</v>
      </c>
      <c r="P937" s="5" t="s">
        <v>2537</v>
      </c>
      <c r="Q937" s="34" t="s">
        <v>8432</v>
      </c>
      <c r="R937" s="21">
        <v>1</v>
      </c>
      <c r="S937" s="35"/>
      <c r="T937" s="35"/>
      <c r="U937" s="35"/>
      <c r="V937" s="35"/>
      <c r="W937" s="35"/>
      <c r="X937" s="35"/>
      <c r="Y937" s="35"/>
      <c r="Z937" s="35"/>
      <c r="AA937" s="5" t="s">
        <v>2310</v>
      </c>
      <c r="AB937" s="5" t="s">
        <v>2422</v>
      </c>
      <c r="AC937" s="34" t="s">
        <v>2471</v>
      </c>
      <c r="AD937" s="21">
        <v>1</v>
      </c>
    </row>
    <row r="938" spans="1:30" x14ac:dyDescent="0.3">
      <c r="A938" s="18" t="str">
        <f t="shared" ref="A938:B938" si="968">IF(AND(ISNUMBER(SEARCH("Yes",C938)),ISNUMBER(SEARCH("Yes",E938)),ISNUMBER(SEARCH("Yes",G938)),ISNUMBER(SEARCH("Yes",I938))),"Yes","No")</f>
        <v>No</v>
      </c>
      <c r="B938" s="18" t="str">
        <f t="shared" si="968"/>
        <v>No</v>
      </c>
      <c r="C938" s="15" t="str">
        <f t="shared" si="790"/>
        <v>No</v>
      </c>
      <c r="D938" s="18" t="str">
        <f t="shared" si="791"/>
        <v>No</v>
      </c>
      <c r="E938" s="18" t="str">
        <f t="shared" si="792"/>
        <v>No</v>
      </c>
      <c r="F938" s="18" t="str">
        <f t="shared" si="793"/>
        <v>No</v>
      </c>
      <c r="G938" s="18" t="str">
        <f t="shared" si="794"/>
        <v>No</v>
      </c>
      <c r="H938" s="18" t="str">
        <f t="shared" si="795"/>
        <v>No</v>
      </c>
      <c r="I938" s="18" t="str">
        <f t="shared" si="796"/>
        <v>Yes</v>
      </c>
      <c r="J938" s="18" t="str">
        <f t="shared" si="797"/>
        <v>Yes</v>
      </c>
      <c r="K938" s="21">
        <v>936</v>
      </c>
      <c r="L938" s="5" t="s">
        <v>2008</v>
      </c>
      <c r="M938" s="5" t="s">
        <v>2009</v>
      </c>
      <c r="N938" s="5" t="s">
        <v>2307</v>
      </c>
      <c r="O938" s="5" t="s">
        <v>152</v>
      </c>
      <c r="P938" s="5" t="s">
        <v>8433</v>
      </c>
      <c r="Q938" s="34" t="s">
        <v>8434</v>
      </c>
      <c r="R938" s="21">
        <v>1</v>
      </c>
      <c r="S938" s="35"/>
      <c r="T938" s="35"/>
      <c r="U938" s="35"/>
      <c r="V938" s="35"/>
      <c r="W938" s="35"/>
      <c r="X938" s="35"/>
      <c r="Y938" s="35"/>
      <c r="Z938" s="35"/>
      <c r="AA938" s="5" t="s">
        <v>2310</v>
      </c>
      <c r="AB938" s="5" t="s">
        <v>2386</v>
      </c>
      <c r="AC938" s="34" t="s">
        <v>8435</v>
      </c>
      <c r="AD938" s="21">
        <v>1</v>
      </c>
    </row>
    <row r="939" spans="1:30" x14ac:dyDescent="0.3">
      <c r="A939" s="18" t="str">
        <f t="shared" ref="A939:B939" si="969">IF(AND(ISNUMBER(SEARCH("Yes",C939)),ISNUMBER(SEARCH("Yes",E939)),ISNUMBER(SEARCH("Yes",G939)),ISNUMBER(SEARCH("Yes",I939))),"Yes","No")</f>
        <v>No</v>
      </c>
      <c r="B939" s="18" t="str">
        <f t="shared" si="969"/>
        <v>No</v>
      </c>
      <c r="C939" s="15" t="str">
        <f t="shared" si="790"/>
        <v>No</v>
      </c>
      <c r="D939" s="18" t="str">
        <f t="shared" si="791"/>
        <v>No</v>
      </c>
      <c r="E939" s="18" t="str">
        <f t="shared" si="792"/>
        <v>No</v>
      </c>
      <c r="F939" s="18" t="str">
        <f t="shared" si="793"/>
        <v>No</v>
      </c>
      <c r="G939" s="18" t="str">
        <f t="shared" si="794"/>
        <v>No</v>
      </c>
      <c r="H939" s="18" t="str">
        <f t="shared" si="795"/>
        <v>No</v>
      </c>
      <c r="I939" s="18" t="str">
        <f t="shared" si="796"/>
        <v>No</v>
      </c>
      <c r="J939" s="18" t="str">
        <f t="shared" si="797"/>
        <v>No</v>
      </c>
      <c r="K939" s="21">
        <v>937</v>
      </c>
      <c r="L939" s="5" t="s">
        <v>2010</v>
      </c>
      <c r="M939" s="5" t="s">
        <v>2011</v>
      </c>
      <c r="N939" s="5" t="s">
        <v>2307</v>
      </c>
      <c r="O939" s="5" t="s">
        <v>152</v>
      </c>
      <c r="P939" s="5" t="s">
        <v>3033</v>
      </c>
      <c r="Q939" s="34" t="s">
        <v>2999</v>
      </c>
      <c r="R939" s="21">
        <v>1</v>
      </c>
      <c r="S939" s="35"/>
      <c r="T939" s="35"/>
      <c r="U939" s="35"/>
      <c r="V939" s="35"/>
      <c r="W939" s="35"/>
      <c r="X939" s="35"/>
      <c r="Y939" s="35"/>
      <c r="Z939" s="35"/>
      <c r="AA939" s="5" t="s">
        <v>152</v>
      </c>
      <c r="AB939" s="5" t="s">
        <v>8436</v>
      </c>
      <c r="AC939" s="34" t="s">
        <v>8437</v>
      </c>
      <c r="AD939" s="21">
        <v>1</v>
      </c>
    </row>
    <row r="940" spans="1:30" x14ac:dyDescent="0.3">
      <c r="A940" s="18" t="str">
        <f t="shared" ref="A940:B940" si="970">IF(AND(ISNUMBER(SEARCH("Yes",C940)),ISNUMBER(SEARCH("Yes",E940)),ISNUMBER(SEARCH("Yes",G940)),ISNUMBER(SEARCH("Yes",I940))),"Yes","No")</f>
        <v>No</v>
      </c>
      <c r="B940" s="18" t="str">
        <f t="shared" si="970"/>
        <v>No</v>
      </c>
      <c r="C940" s="15" t="str">
        <f t="shared" si="790"/>
        <v>No</v>
      </c>
      <c r="D940" s="18" t="str">
        <f t="shared" si="791"/>
        <v>No</v>
      </c>
      <c r="E940" s="18" t="str">
        <f t="shared" si="792"/>
        <v>No</v>
      </c>
      <c r="F940" s="18" t="str">
        <f t="shared" si="793"/>
        <v>No</v>
      </c>
      <c r="G940" s="18" t="str">
        <f t="shared" si="794"/>
        <v>No</v>
      </c>
      <c r="H940" s="18" t="str">
        <f t="shared" si="795"/>
        <v>No</v>
      </c>
      <c r="I940" s="18" t="str">
        <f t="shared" si="796"/>
        <v>Yes</v>
      </c>
      <c r="J940" s="18" t="str">
        <f t="shared" si="797"/>
        <v>Yes</v>
      </c>
      <c r="K940" s="21">
        <v>938</v>
      </c>
      <c r="L940" s="5" t="s">
        <v>2012</v>
      </c>
      <c r="M940" s="5" t="s">
        <v>28</v>
      </c>
      <c r="N940" s="5" t="s">
        <v>2307</v>
      </c>
      <c r="O940" s="5" t="s">
        <v>152</v>
      </c>
      <c r="P940" s="5" t="s">
        <v>2435</v>
      </c>
      <c r="Q940" s="34" t="s">
        <v>8438</v>
      </c>
      <c r="R940" s="21">
        <v>1</v>
      </c>
      <c r="S940" s="35"/>
      <c r="T940" s="35"/>
      <c r="U940" s="35"/>
      <c r="V940" s="35"/>
      <c r="W940" s="35"/>
      <c r="X940" s="35"/>
      <c r="Y940" s="35"/>
      <c r="Z940" s="35"/>
      <c r="AA940" s="5" t="s">
        <v>2310</v>
      </c>
      <c r="AB940" s="5" t="s">
        <v>4622</v>
      </c>
      <c r="AC940" s="34" t="s">
        <v>7552</v>
      </c>
      <c r="AD940" s="21">
        <v>1</v>
      </c>
    </row>
    <row r="941" spans="1:30" x14ac:dyDescent="0.3">
      <c r="A941" s="18" t="str">
        <f t="shared" ref="A941:B941" si="971">IF(AND(ISNUMBER(SEARCH("Yes",C941)),ISNUMBER(SEARCH("Yes",E941)),ISNUMBER(SEARCH("Yes",G941)),ISNUMBER(SEARCH("Yes",I941))),"Yes","No")</f>
        <v>No</v>
      </c>
      <c r="B941" s="18" t="str">
        <f t="shared" si="971"/>
        <v>No</v>
      </c>
      <c r="C941" s="15" t="str">
        <f t="shared" si="790"/>
        <v>No</v>
      </c>
      <c r="D941" s="18" t="str">
        <f t="shared" si="791"/>
        <v>No</v>
      </c>
      <c r="E941" s="18" t="str">
        <f t="shared" si="792"/>
        <v>No</v>
      </c>
      <c r="F941" s="18" t="str">
        <f t="shared" si="793"/>
        <v>No</v>
      </c>
      <c r="G941" s="18" t="str">
        <f t="shared" si="794"/>
        <v>No</v>
      </c>
      <c r="H941" s="18" t="str">
        <f t="shared" si="795"/>
        <v>No</v>
      </c>
      <c r="I941" s="18" t="str">
        <f t="shared" si="796"/>
        <v>Yes</v>
      </c>
      <c r="J941" s="18" t="str">
        <f t="shared" si="797"/>
        <v>Yes</v>
      </c>
      <c r="K941" s="21">
        <v>939</v>
      </c>
      <c r="L941" s="5" t="s">
        <v>2013</v>
      </c>
      <c r="M941" s="5" t="s">
        <v>2014</v>
      </c>
      <c r="N941" s="5" t="s">
        <v>2307</v>
      </c>
      <c r="O941" s="5" t="s">
        <v>152</v>
      </c>
      <c r="P941" s="5" t="s">
        <v>5623</v>
      </c>
      <c r="Q941" s="34" t="s">
        <v>5624</v>
      </c>
      <c r="R941" s="21">
        <v>1</v>
      </c>
      <c r="S941" s="35"/>
      <c r="T941" s="35"/>
      <c r="U941" s="35"/>
      <c r="V941" s="35"/>
      <c r="W941" s="35"/>
      <c r="X941" s="35"/>
      <c r="Y941" s="35"/>
      <c r="Z941" s="35"/>
      <c r="AA941" s="5" t="s">
        <v>24</v>
      </c>
      <c r="AB941" s="5" t="s">
        <v>5625</v>
      </c>
      <c r="AC941" s="34" t="s">
        <v>5626</v>
      </c>
      <c r="AD941" s="21">
        <v>1</v>
      </c>
    </row>
    <row r="942" spans="1:30" x14ac:dyDescent="0.3">
      <c r="A942" s="18" t="str">
        <f t="shared" ref="A942:B942" si="972">IF(AND(ISNUMBER(SEARCH("Yes",C942)),ISNUMBER(SEARCH("Yes",E942)),ISNUMBER(SEARCH("Yes",G942)),ISNUMBER(SEARCH("Yes",I942))),"Yes","No")</f>
        <v>No</v>
      </c>
      <c r="B942" s="18" t="str">
        <f t="shared" si="972"/>
        <v>No</v>
      </c>
      <c r="C942" s="15" t="str">
        <f t="shared" si="790"/>
        <v>No</v>
      </c>
      <c r="D942" s="18" t="str">
        <f t="shared" si="791"/>
        <v>No</v>
      </c>
      <c r="E942" s="18" t="str">
        <f t="shared" si="792"/>
        <v>No</v>
      </c>
      <c r="F942" s="18" t="str">
        <f t="shared" si="793"/>
        <v>No</v>
      </c>
      <c r="G942" s="18" t="str">
        <f t="shared" si="794"/>
        <v>No</v>
      </c>
      <c r="H942" s="18" t="str">
        <f t="shared" si="795"/>
        <v>No</v>
      </c>
      <c r="I942" s="18" t="str">
        <f t="shared" si="796"/>
        <v>Yes</v>
      </c>
      <c r="J942" s="18" t="str">
        <f t="shared" si="797"/>
        <v>Yes</v>
      </c>
      <c r="K942" s="21">
        <v>940</v>
      </c>
      <c r="L942" s="5" t="s">
        <v>2015</v>
      </c>
      <c r="M942" s="5" t="s">
        <v>2016</v>
      </c>
      <c r="N942" s="5" t="s">
        <v>2307</v>
      </c>
      <c r="O942" s="5" t="s">
        <v>152</v>
      </c>
      <c r="P942" s="5" t="s">
        <v>2317</v>
      </c>
      <c r="Q942" s="34" t="s">
        <v>8439</v>
      </c>
      <c r="R942" s="21">
        <v>1</v>
      </c>
      <c r="S942" s="35"/>
      <c r="T942" s="35"/>
      <c r="U942" s="35"/>
      <c r="V942" s="35"/>
      <c r="W942" s="35"/>
      <c r="X942" s="35"/>
      <c r="Y942" s="35"/>
      <c r="Z942" s="35"/>
      <c r="AA942" s="5" t="s">
        <v>2310</v>
      </c>
      <c r="AB942" s="5" t="s">
        <v>2473</v>
      </c>
      <c r="AC942" s="34" t="s">
        <v>8440</v>
      </c>
      <c r="AD942" s="21">
        <v>1</v>
      </c>
    </row>
    <row r="943" spans="1:30" x14ac:dyDescent="0.3">
      <c r="A943" s="18" t="str">
        <f t="shared" ref="A943:B943" si="973">IF(AND(ISNUMBER(SEARCH("Yes",C943)),ISNUMBER(SEARCH("Yes",E943)),ISNUMBER(SEARCH("Yes",G943)),ISNUMBER(SEARCH("Yes",I943))),"Yes","No")</f>
        <v>No</v>
      </c>
      <c r="B943" s="18" t="str">
        <f t="shared" si="973"/>
        <v>No</v>
      </c>
      <c r="C943" s="15" t="str">
        <f t="shared" si="790"/>
        <v>No</v>
      </c>
      <c r="D943" s="18" t="str">
        <f t="shared" si="791"/>
        <v>No</v>
      </c>
      <c r="E943" s="18" t="str">
        <f t="shared" si="792"/>
        <v>No</v>
      </c>
      <c r="F943" s="18" t="str">
        <f t="shared" si="793"/>
        <v>No</v>
      </c>
      <c r="G943" s="18" t="str">
        <f t="shared" si="794"/>
        <v>No</v>
      </c>
      <c r="H943" s="18" t="str">
        <f t="shared" si="795"/>
        <v>No</v>
      </c>
      <c r="I943" s="18" t="str">
        <f t="shared" si="796"/>
        <v>Yes</v>
      </c>
      <c r="J943" s="18" t="str">
        <f t="shared" si="797"/>
        <v>Yes</v>
      </c>
      <c r="K943" s="21">
        <v>941</v>
      </c>
      <c r="L943" s="5" t="s">
        <v>2017</v>
      </c>
      <c r="M943" s="5" t="s">
        <v>2018</v>
      </c>
      <c r="N943" s="5" t="s">
        <v>2307</v>
      </c>
      <c r="O943" s="5" t="s">
        <v>152</v>
      </c>
      <c r="P943" s="5" t="s">
        <v>2412</v>
      </c>
      <c r="Q943" s="34" t="s">
        <v>8441</v>
      </c>
      <c r="R943" s="21">
        <v>1</v>
      </c>
      <c r="S943" s="35"/>
      <c r="T943" s="35"/>
      <c r="U943" s="35"/>
      <c r="V943" s="35"/>
      <c r="W943" s="35"/>
      <c r="X943" s="35"/>
      <c r="Y943" s="35"/>
      <c r="Z943" s="35"/>
      <c r="AA943" s="5" t="s">
        <v>2310</v>
      </c>
      <c r="AB943" s="5" t="s">
        <v>8442</v>
      </c>
      <c r="AC943" s="34" t="s">
        <v>8443</v>
      </c>
      <c r="AD943" s="21">
        <v>1</v>
      </c>
    </row>
    <row r="944" spans="1:30" x14ac:dyDescent="0.3">
      <c r="A944" s="18" t="str">
        <f t="shared" ref="A944:B944" si="974">IF(AND(ISNUMBER(SEARCH("Yes",C944)),ISNUMBER(SEARCH("Yes",E944)),ISNUMBER(SEARCH("Yes",G944)),ISNUMBER(SEARCH("Yes",I944))),"Yes","No")</f>
        <v>No</v>
      </c>
      <c r="B944" s="18" t="str">
        <f t="shared" si="974"/>
        <v>No</v>
      </c>
      <c r="C944" s="15" t="str">
        <f t="shared" si="790"/>
        <v>No</v>
      </c>
      <c r="D944" s="18" t="str">
        <f t="shared" si="791"/>
        <v>No</v>
      </c>
      <c r="E944" s="18" t="str">
        <f t="shared" si="792"/>
        <v>No</v>
      </c>
      <c r="F944" s="18" t="str">
        <f t="shared" si="793"/>
        <v>No</v>
      </c>
      <c r="G944" s="18" t="str">
        <f t="shared" si="794"/>
        <v>No</v>
      </c>
      <c r="H944" s="18" t="str">
        <f t="shared" si="795"/>
        <v>No</v>
      </c>
      <c r="I944" s="18" t="str">
        <f t="shared" si="796"/>
        <v>Yes</v>
      </c>
      <c r="J944" s="18" t="str">
        <f t="shared" si="797"/>
        <v>Yes</v>
      </c>
      <c r="K944" s="21">
        <v>942</v>
      </c>
      <c r="L944" s="5" t="s">
        <v>2019</v>
      </c>
      <c r="M944" s="5" t="s">
        <v>2020</v>
      </c>
      <c r="N944" s="5" t="s">
        <v>2307</v>
      </c>
      <c r="O944" s="5" t="s">
        <v>152</v>
      </c>
      <c r="P944" s="5" t="s">
        <v>8444</v>
      </c>
      <c r="Q944" s="34" t="s">
        <v>5634</v>
      </c>
      <c r="R944" s="21">
        <v>1</v>
      </c>
      <c r="S944" s="35"/>
      <c r="T944" s="35"/>
      <c r="U944" s="35"/>
      <c r="V944" s="35"/>
      <c r="W944" s="35"/>
      <c r="X944" s="35"/>
      <c r="Y944" s="35"/>
      <c r="Z944" s="35"/>
      <c r="AA944" s="5" t="s">
        <v>2310</v>
      </c>
      <c r="AB944" s="5" t="s">
        <v>8445</v>
      </c>
      <c r="AC944" s="34" t="s">
        <v>8446</v>
      </c>
      <c r="AD944" s="21">
        <v>1</v>
      </c>
    </row>
    <row r="945" spans="1:30" x14ac:dyDescent="0.3">
      <c r="A945" s="18" t="str">
        <f t="shared" ref="A945:B945" si="975">IF(AND(ISNUMBER(SEARCH("Yes",C945)),ISNUMBER(SEARCH("Yes",E945)),ISNUMBER(SEARCH("Yes",G945)),ISNUMBER(SEARCH("Yes",I945))),"Yes","No")</f>
        <v>Yes</v>
      </c>
      <c r="B945" s="18" t="str">
        <f t="shared" si="975"/>
        <v>No</v>
      </c>
      <c r="C945" s="15" t="str">
        <f t="shared" si="790"/>
        <v>Yes</v>
      </c>
      <c r="D945" s="18" t="str">
        <f t="shared" si="791"/>
        <v>Yes</v>
      </c>
      <c r="E945" s="18" t="str">
        <f t="shared" si="792"/>
        <v>Yes</v>
      </c>
      <c r="F945" s="18" t="str">
        <f t="shared" si="793"/>
        <v>Yes</v>
      </c>
      <c r="G945" s="18" t="str">
        <f t="shared" si="794"/>
        <v>Yes</v>
      </c>
      <c r="H945" s="18" t="str">
        <f t="shared" si="795"/>
        <v>Yes</v>
      </c>
      <c r="I945" s="18" t="str">
        <f t="shared" si="796"/>
        <v>Yes</v>
      </c>
      <c r="J945" s="18" t="str">
        <f t="shared" si="797"/>
        <v>No</v>
      </c>
      <c r="K945" s="21">
        <v>943</v>
      </c>
      <c r="L945" s="5" t="s">
        <v>343</v>
      </c>
      <c r="M945" s="5" t="s">
        <v>344</v>
      </c>
      <c r="N945" s="5" t="s">
        <v>2307</v>
      </c>
      <c r="O945" s="5" t="s">
        <v>24</v>
      </c>
      <c r="P945" s="5" t="s">
        <v>8447</v>
      </c>
      <c r="Q945" s="34" t="s">
        <v>8448</v>
      </c>
      <c r="R945" s="21">
        <v>1</v>
      </c>
      <c r="S945" s="5" t="s">
        <v>2310</v>
      </c>
      <c r="T945" s="5" t="s">
        <v>8449</v>
      </c>
      <c r="U945" s="34" t="s">
        <v>8450</v>
      </c>
      <c r="V945" s="21">
        <v>1</v>
      </c>
      <c r="W945" s="5" t="s">
        <v>2310</v>
      </c>
      <c r="X945" s="5" t="s">
        <v>8451</v>
      </c>
      <c r="Y945" s="34" t="s">
        <v>8452</v>
      </c>
      <c r="Z945" s="21">
        <v>1</v>
      </c>
      <c r="AA945" s="5" t="s">
        <v>152</v>
      </c>
      <c r="AB945" s="5" t="s">
        <v>8453</v>
      </c>
      <c r="AC945" s="34" t="s">
        <v>8454</v>
      </c>
      <c r="AD945" s="21">
        <v>1</v>
      </c>
    </row>
    <row r="946" spans="1:30" x14ac:dyDescent="0.3">
      <c r="A946" s="18" t="str">
        <f t="shared" ref="A946:B946" si="976">IF(AND(ISNUMBER(SEARCH("Yes",C946)),ISNUMBER(SEARCH("Yes",E946)),ISNUMBER(SEARCH("Yes",G946)),ISNUMBER(SEARCH("Yes",I946))),"Yes","No")</f>
        <v>No</v>
      </c>
      <c r="B946" s="18" t="str">
        <f t="shared" si="976"/>
        <v>No</v>
      </c>
      <c r="C946" s="15" t="str">
        <f t="shared" si="790"/>
        <v>No</v>
      </c>
      <c r="D946" s="18" t="str">
        <f t="shared" si="791"/>
        <v>No</v>
      </c>
      <c r="E946" s="18" t="str">
        <f t="shared" si="792"/>
        <v>No</v>
      </c>
      <c r="F946" s="18" t="str">
        <f t="shared" si="793"/>
        <v>No</v>
      </c>
      <c r="G946" s="18" t="str">
        <f t="shared" si="794"/>
        <v>No</v>
      </c>
      <c r="H946" s="18" t="str">
        <f t="shared" si="795"/>
        <v>No</v>
      </c>
      <c r="I946" s="18" t="str">
        <f t="shared" si="796"/>
        <v>Yes</v>
      </c>
      <c r="J946" s="18" t="str">
        <f t="shared" si="797"/>
        <v>Yes</v>
      </c>
      <c r="K946" s="21">
        <v>944</v>
      </c>
      <c r="L946" s="5" t="s">
        <v>2021</v>
      </c>
      <c r="M946" s="5" t="s">
        <v>2022</v>
      </c>
      <c r="N946" s="5" t="s">
        <v>2307</v>
      </c>
      <c r="O946" s="5" t="s">
        <v>152</v>
      </c>
      <c r="P946" s="5" t="s">
        <v>5046</v>
      </c>
      <c r="Q946" s="34" t="s">
        <v>5924</v>
      </c>
      <c r="R946" s="21">
        <v>1</v>
      </c>
      <c r="S946" s="35"/>
      <c r="T946" s="35"/>
      <c r="U946" s="35"/>
      <c r="V946" s="35"/>
      <c r="W946" s="35"/>
      <c r="X946" s="35"/>
      <c r="Y946" s="35"/>
      <c r="Z946" s="35"/>
      <c r="AA946" s="5" t="s">
        <v>2310</v>
      </c>
      <c r="AB946" s="5" t="s">
        <v>2323</v>
      </c>
      <c r="AC946" s="34" t="s">
        <v>3241</v>
      </c>
      <c r="AD946" s="21">
        <v>1</v>
      </c>
    </row>
    <row r="947" spans="1:30" x14ac:dyDescent="0.3">
      <c r="A947" s="18" t="str">
        <f t="shared" ref="A947:B947" si="977">IF(AND(ISNUMBER(SEARCH("Yes",C947)),ISNUMBER(SEARCH("Yes",E947)),ISNUMBER(SEARCH("Yes",G947)),ISNUMBER(SEARCH("Yes",I947))),"Yes","No")</f>
        <v>Yes</v>
      </c>
      <c r="B947" s="18" t="str">
        <f t="shared" si="977"/>
        <v>Yes</v>
      </c>
      <c r="C947" s="15" t="str">
        <f t="shared" si="790"/>
        <v>Yes</v>
      </c>
      <c r="D947" s="18" t="str">
        <f t="shared" si="791"/>
        <v>Yes</v>
      </c>
      <c r="E947" s="18" t="str">
        <f t="shared" si="792"/>
        <v>Yes</v>
      </c>
      <c r="F947" s="18" t="str">
        <f t="shared" si="793"/>
        <v>Yes</v>
      </c>
      <c r="G947" s="18" t="str">
        <f t="shared" si="794"/>
        <v>Yes</v>
      </c>
      <c r="H947" s="18" t="str">
        <f t="shared" si="795"/>
        <v>Yes</v>
      </c>
      <c r="I947" s="18" t="str">
        <f t="shared" si="796"/>
        <v>Yes</v>
      </c>
      <c r="J947" s="18" t="str">
        <f t="shared" si="797"/>
        <v>Yes</v>
      </c>
      <c r="K947" s="21">
        <v>945</v>
      </c>
      <c r="L947" s="5" t="s">
        <v>174</v>
      </c>
      <c r="M947" s="5" t="s">
        <v>28</v>
      </c>
      <c r="N947" s="5" t="s">
        <v>2307</v>
      </c>
      <c r="O947" s="5" t="s">
        <v>2310</v>
      </c>
      <c r="P947" s="5" t="s">
        <v>8455</v>
      </c>
      <c r="Q947" s="34" t="s">
        <v>8456</v>
      </c>
      <c r="R947" s="21">
        <v>1</v>
      </c>
      <c r="S947" s="5" t="s">
        <v>24</v>
      </c>
      <c r="T947" s="5" t="s">
        <v>5648</v>
      </c>
      <c r="U947" s="34" t="s">
        <v>5649</v>
      </c>
      <c r="V947" s="21">
        <v>1</v>
      </c>
      <c r="W947" s="5" t="s">
        <v>24</v>
      </c>
      <c r="X947" s="5" t="s">
        <v>8457</v>
      </c>
      <c r="Y947" s="34" t="s">
        <v>8458</v>
      </c>
      <c r="Z947" s="21">
        <v>1</v>
      </c>
      <c r="AA947" s="5" t="s">
        <v>2310</v>
      </c>
      <c r="AB947" s="5" t="s">
        <v>8459</v>
      </c>
      <c r="AC947" s="34" t="s">
        <v>2371</v>
      </c>
      <c r="AD947" s="21">
        <v>1</v>
      </c>
    </row>
    <row r="948" spans="1:30" x14ac:dyDescent="0.3">
      <c r="A948" s="18" t="str">
        <f t="shared" ref="A948:B948" si="978">IF(AND(ISNUMBER(SEARCH("Yes",C948)),ISNUMBER(SEARCH("Yes",E948)),ISNUMBER(SEARCH("Yes",G948)),ISNUMBER(SEARCH("Yes",I948))),"Yes","No")</f>
        <v>No</v>
      </c>
      <c r="B948" s="18" t="str">
        <f t="shared" si="978"/>
        <v>No</v>
      </c>
      <c r="C948" s="15" t="str">
        <f t="shared" si="790"/>
        <v>No</v>
      </c>
      <c r="D948" s="18" t="str">
        <f t="shared" si="791"/>
        <v>No</v>
      </c>
      <c r="E948" s="18" t="str">
        <f t="shared" si="792"/>
        <v>No</v>
      </c>
      <c r="F948" s="18" t="str">
        <f t="shared" si="793"/>
        <v>No</v>
      </c>
      <c r="G948" s="18" t="str">
        <f t="shared" si="794"/>
        <v>No</v>
      </c>
      <c r="H948" s="18" t="str">
        <f t="shared" si="795"/>
        <v>No</v>
      </c>
      <c r="I948" s="18" t="str">
        <f t="shared" si="796"/>
        <v>Yes</v>
      </c>
      <c r="J948" s="18" t="str">
        <f t="shared" si="797"/>
        <v>Yes</v>
      </c>
      <c r="K948" s="21">
        <v>946</v>
      </c>
      <c r="L948" s="5" t="s">
        <v>2023</v>
      </c>
      <c r="M948" s="5" t="s">
        <v>2024</v>
      </c>
      <c r="N948" s="5" t="s">
        <v>2307</v>
      </c>
      <c r="O948" s="5" t="s">
        <v>152</v>
      </c>
      <c r="P948" s="5" t="s">
        <v>2338</v>
      </c>
      <c r="Q948" s="34" t="s">
        <v>8460</v>
      </c>
      <c r="R948" s="21">
        <v>1</v>
      </c>
      <c r="S948" s="35"/>
      <c r="T948" s="35"/>
      <c r="U948" s="35"/>
      <c r="V948" s="35"/>
      <c r="W948" s="35"/>
      <c r="X948" s="35"/>
      <c r="Y948" s="35"/>
      <c r="Z948" s="35"/>
      <c r="AA948" s="5" t="s">
        <v>2310</v>
      </c>
      <c r="AB948" s="5" t="s">
        <v>8461</v>
      </c>
      <c r="AC948" s="34" t="s">
        <v>8462</v>
      </c>
      <c r="AD948" s="21">
        <v>1</v>
      </c>
    </row>
    <row r="949" spans="1:30" x14ac:dyDescent="0.3">
      <c r="A949" s="18" t="str">
        <f t="shared" ref="A949:B949" si="979">IF(AND(ISNUMBER(SEARCH("Yes",C949)),ISNUMBER(SEARCH("Yes",E949)),ISNUMBER(SEARCH("Yes",G949)),ISNUMBER(SEARCH("Yes",I949))),"Yes","No")</f>
        <v>No</v>
      </c>
      <c r="B949" s="18" t="str">
        <f t="shared" si="979"/>
        <v>No</v>
      </c>
      <c r="C949" s="15" t="str">
        <f t="shared" si="790"/>
        <v>No</v>
      </c>
      <c r="D949" s="18" t="str">
        <f t="shared" si="791"/>
        <v>No</v>
      </c>
      <c r="E949" s="18" t="str">
        <f t="shared" si="792"/>
        <v>No</v>
      </c>
      <c r="F949" s="18" t="str">
        <f t="shared" si="793"/>
        <v>No</v>
      </c>
      <c r="G949" s="18" t="str">
        <f t="shared" si="794"/>
        <v>No</v>
      </c>
      <c r="H949" s="18" t="str">
        <f t="shared" si="795"/>
        <v>No</v>
      </c>
      <c r="I949" s="18" t="str">
        <f t="shared" si="796"/>
        <v>Yes</v>
      </c>
      <c r="J949" s="18" t="str">
        <f t="shared" si="797"/>
        <v>Yes</v>
      </c>
      <c r="K949" s="21">
        <v>947</v>
      </c>
      <c r="L949" s="5" t="s">
        <v>2025</v>
      </c>
      <c r="M949" s="5" t="s">
        <v>2026</v>
      </c>
      <c r="N949" s="5" t="s">
        <v>2307</v>
      </c>
      <c r="O949" s="5" t="s">
        <v>152</v>
      </c>
      <c r="P949" s="5" t="s">
        <v>2431</v>
      </c>
      <c r="Q949" s="34" t="s">
        <v>5657</v>
      </c>
      <c r="R949" s="21">
        <v>1</v>
      </c>
      <c r="S949" s="35"/>
      <c r="T949" s="35"/>
      <c r="U949" s="35"/>
      <c r="V949" s="35"/>
      <c r="W949" s="35"/>
      <c r="X949" s="35"/>
      <c r="Y949" s="35"/>
      <c r="Z949" s="35"/>
      <c r="AA949" s="5" t="s">
        <v>24</v>
      </c>
      <c r="AB949" s="5" t="s">
        <v>8463</v>
      </c>
      <c r="AC949" s="34" t="s">
        <v>8464</v>
      </c>
      <c r="AD949" s="21">
        <v>1</v>
      </c>
    </row>
    <row r="950" spans="1:30" x14ac:dyDescent="0.3">
      <c r="A950" s="18" t="str">
        <f t="shared" ref="A950:B950" si="980">IF(AND(ISNUMBER(SEARCH("Yes",C950)),ISNUMBER(SEARCH("Yes",E950)),ISNUMBER(SEARCH("Yes",G950)),ISNUMBER(SEARCH("Yes",I950))),"Yes","No")</f>
        <v>No</v>
      </c>
      <c r="B950" s="18" t="str">
        <f t="shared" si="980"/>
        <v>No</v>
      </c>
      <c r="C950" s="15" t="str">
        <f t="shared" si="790"/>
        <v>No</v>
      </c>
      <c r="D950" s="18" t="str">
        <f t="shared" si="791"/>
        <v>No</v>
      </c>
      <c r="E950" s="18" t="str">
        <f t="shared" si="792"/>
        <v>No</v>
      </c>
      <c r="F950" s="18" t="str">
        <f t="shared" si="793"/>
        <v>No</v>
      </c>
      <c r="G950" s="18" t="str">
        <f t="shared" si="794"/>
        <v>No</v>
      </c>
      <c r="H950" s="18" t="str">
        <f t="shared" si="795"/>
        <v>No</v>
      </c>
      <c r="I950" s="18" t="str">
        <f t="shared" si="796"/>
        <v>Yes</v>
      </c>
      <c r="J950" s="18" t="str">
        <f t="shared" si="797"/>
        <v>Yes</v>
      </c>
      <c r="K950" s="21">
        <v>948</v>
      </c>
      <c r="L950" s="5" t="s">
        <v>2027</v>
      </c>
      <c r="M950" s="5" t="s">
        <v>2028</v>
      </c>
      <c r="N950" s="5" t="s">
        <v>2307</v>
      </c>
      <c r="O950" s="5" t="s">
        <v>152</v>
      </c>
      <c r="P950" s="5" t="s">
        <v>8465</v>
      </c>
      <c r="Q950" s="34" t="s">
        <v>8466</v>
      </c>
      <c r="R950" s="21">
        <v>1</v>
      </c>
      <c r="S950" s="35"/>
      <c r="T950" s="35"/>
      <c r="U950" s="35"/>
      <c r="V950" s="35"/>
      <c r="W950" s="35"/>
      <c r="X950" s="35"/>
      <c r="Y950" s="35"/>
      <c r="Z950" s="35"/>
      <c r="AA950" s="5" t="s">
        <v>2310</v>
      </c>
      <c r="AB950" s="5" t="s">
        <v>2749</v>
      </c>
      <c r="AC950" s="34" t="s">
        <v>2750</v>
      </c>
      <c r="AD950" s="21">
        <v>1</v>
      </c>
    </row>
    <row r="951" spans="1:30" x14ac:dyDescent="0.3">
      <c r="A951" s="18" t="str">
        <f t="shared" ref="A951:B951" si="981">IF(AND(ISNUMBER(SEARCH("Yes",C951)),ISNUMBER(SEARCH("Yes",E951)),ISNUMBER(SEARCH("Yes",G951)),ISNUMBER(SEARCH("Yes",I951))),"Yes","No")</f>
        <v>No</v>
      </c>
      <c r="B951" s="18" t="str">
        <f t="shared" si="981"/>
        <v>No</v>
      </c>
      <c r="C951" s="15" t="str">
        <f t="shared" si="790"/>
        <v>No</v>
      </c>
      <c r="D951" s="18" t="str">
        <f t="shared" si="791"/>
        <v>No</v>
      </c>
      <c r="E951" s="18" t="str">
        <f t="shared" si="792"/>
        <v>No</v>
      </c>
      <c r="F951" s="18" t="str">
        <f t="shared" si="793"/>
        <v>No</v>
      </c>
      <c r="G951" s="18" t="str">
        <f t="shared" si="794"/>
        <v>No</v>
      </c>
      <c r="H951" s="18" t="str">
        <f t="shared" si="795"/>
        <v>No</v>
      </c>
      <c r="I951" s="18" t="str">
        <f t="shared" si="796"/>
        <v>Yes</v>
      </c>
      <c r="J951" s="18" t="str">
        <f t="shared" si="797"/>
        <v>Yes</v>
      </c>
      <c r="K951" s="21">
        <v>949</v>
      </c>
      <c r="L951" s="5" t="s">
        <v>2029</v>
      </c>
      <c r="M951" s="5" t="s">
        <v>2030</v>
      </c>
      <c r="N951" s="5" t="s">
        <v>2307</v>
      </c>
      <c r="O951" s="5" t="s">
        <v>152</v>
      </c>
      <c r="P951" s="5" t="s">
        <v>2537</v>
      </c>
      <c r="Q951" s="34" t="s">
        <v>8467</v>
      </c>
      <c r="R951" s="21">
        <v>1</v>
      </c>
      <c r="S951" s="35"/>
      <c r="T951" s="35"/>
      <c r="U951" s="35"/>
      <c r="V951" s="35"/>
      <c r="W951" s="35"/>
      <c r="X951" s="35"/>
      <c r="Y951" s="35"/>
      <c r="Z951" s="35"/>
      <c r="AA951" s="5" t="s">
        <v>2310</v>
      </c>
      <c r="AB951" s="5" t="s">
        <v>8468</v>
      </c>
      <c r="AC951" s="34" t="s">
        <v>8469</v>
      </c>
      <c r="AD951" s="21">
        <v>1</v>
      </c>
    </row>
    <row r="952" spans="1:30" x14ac:dyDescent="0.3">
      <c r="A952" s="18" t="str">
        <f t="shared" ref="A952:B952" si="982">IF(AND(ISNUMBER(SEARCH("Yes",C952)),ISNUMBER(SEARCH("Yes",E952)),ISNUMBER(SEARCH("Yes",G952)),ISNUMBER(SEARCH("Yes",I952))),"Yes","No")</f>
        <v>No</v>
      </c>
      <c r="B952" s="18" t="str">
        <f t="shared" si="982"/>
        <v>No</v>
      </c>
      <c r="C952" s="15" t="str">
        <f t="shared" si="790"/>
        <v>No</v>
      </c>
      <c r="D952" s="18" t="str">
        <f t="shared" si="791"/>
        <v>No</v>
      </c>
      <c r="E952" s="18" t="str">
        <f t="shared" si="792"/>
        <v>No</v>
      </c>
      <c r="F952" s="18" t="str">
        <f t="shared" si="793"/>
        <v>No</v>
      </c>
      <c r="G952" s="18" t="str">
        <f t="shared" si="794"/>
        <v>No</v>
      </c>
      <c r="H952" s="18" t="str">
        <f t="shared" si="795"/>
        <v>No</v>
      </c>
      <c r="I952" s="18" t="str">
        <f t="shared" si="796"/>
        <v>Yes</v>
      </c>
      <c r="J952" s="18" t="str">
        <f t="shared" si="797"/>
        <v>Yes</v>
      </c>
      <c r="K952" s="21">
        <v>950</v>
      </c>
      <c r="L952" s="5" t="s">
        <v>2031</v>
      </c>
      <c r="M952" s="5" t="s">
        <v>2032</v>
      </c>
      <c r="N952" s="5" t="s">
        <v>2307</v>
      </c>
      <c r="O952" s="5" t="s">
        <v>152</v>
      </c>
      <c r="P952" s="5" t="s">
        <v>2346</v>
      </c>
      <c r="Q952" s="34" t="s">
        <v>5662</v>
      </c>
      <c r="R952" s="21">
        <v>1</v>
      </c>
      <c r="S952" s="35"/>
      <c r="T952" s="35"/>
      <c r="U952" s="35"/>
      <c r="V952" s="35"/>
      <c r="W952" s="35"/>
      <c r="X952" s="35"/>
      <c r="Y952" s="35"/>
      <c r="Z952" s="35"/>
      <c r="AA952" s="5" t="s">
        <v>2310</v>
      </c>
      <c r="AB952" s="5" t="s">
        <v>8470</v>
      </c>
      <c r="AC952" s="34" t="s">
        <v>8471</v>
      </c>
      <c r="AD952" s="21">
        <v>1</v>
      </c>
    </row>
    <row r="953" spans="1:30" x14ac:dyDescent="0.3">
      <c r="A953" s="18" t="str">
        <f t="shared" ref="A953:B953" si="983">IF(AND(ISNUMBER(SEARCH("Yes",C953)),ISNUMBER(SEARCH("Yes",E953)),ISNUMBER(SEARCH("Yes",G953)),ISNUMBER(SEARCH("Yes",I953))),"Yes","No")</f>
        <v>No</v>
      </c>
      <c r="B953" s="18" t="str">
        <f t="shared" si="983"/>
        <v>No</v>
      </c>
      <c r="C953" s="15" t="str">
        <f t="shared" si="790"/>
        <v>No</v>
      </c>
      <c r="D953" s="18" t="str">
        <f t="shared" si="791"/>
        <v>No</v>
      </c>
      <c r="E953" s="18" t="str">
        <f t="shared" si="792"/>
        <v>No</v>
      </c>
      <c r="F953" s="18" t="str">
        <f t="shared" si="793"/>
        <v>No</v>
      </c>
      <c r="G953" s="18" t="str">
        <f t="shared" si="794"/>
        <v>No</v>
      </c>
      <c r="H953" s="18" t="str">
        <f t="shared" si="795"/>
        <v>No</v>
      </c>
      <c r="I953" s="18" t="str">
        <f t="shared" si="796"/>
        <v>Yes</v>
      </c>
      <c r="J953" s="18" t="str">
        <f t="shared" si="797"/>
        <v>Yes</v>
      </c>
      <c r="K953" s="21">
        <v>951</v>
      </c>
      <c r="L953" s="5" t="s">
        <v>2033</v>
      </c>
      <c r="M953" s="5" t="s">
        <v>2034</v>
      </c>
      <c r="N953" s="5" t="s">
        <v>2307</v>
      </c>
      <c r="O953" s="5" t="s">
        <v>152</v>
      </c>
      <c r="P953" s="5" t="s">
        <v>7376</v>
      </c>
      <c r="Q953" s="34" t="s">
        <v>8472</v>
      </c>
      <c r="R953" s="21">
        <v>1</v>
      </c>
      <c r="S953" s="35"/>
      <c r="T953" s="35"/>
      <c r="U953" s="35"/>
      <c r="V953" s="35"/>
      <c r="W953" s="35"/>
      <c r="X953" s="35"/>
      <c r="Y953" s="35"/>
      <c r="Z953" s="35"/>
      <c r="AA953" s="5" t="s">
        <v>2310</v>
      </c>
      <c r="AB953" s="5" t="s">
        <v>5961</v>
      </c>
      <c r="AC953" s="34" t="s">
        <v>8473</v>
      </c>
      <c r="AD953" s="21">
        <v>1</v>
      </c>
    </row>
    <row r="954" spans="1:30" x14ac:dyDescent="0.3">
      <c r="A954" s="18" t="str">
        <f t="shared" ref="A954:B954" si="984">IF(AND(ISNUMBER(SEARCH("Yes",C954)),ISNUMBER(SEARCH("Yes",E954)),ISNUMBER(SEARCH("Yes",G954)),ISNUMBER(SEARCH("Yes",I954))),"Yes","No")</f>
        <v>No</v>
      </c>
      <c r="B954" s="18" t="str">
        <f t="shared" si="984"/>
        <v>No</v>
      </c>
      <c r="C954" s="15" t="str">
        <f t="shared" si="790"/>
        <v>No</v>
      </c>
      <c r="D954" s="18" t="str">
        <f t="shared" si="791"/>
        <v>No</v>
      </c>
      <c r="E954" s="18" t="str">
        <f t="shared" si="792"/>
        <v>No</v>
      </c>
      <c r="F954" s="18" t="str">
        <f t="shared" si="793"/>
        <v>No</v>
      </c>
      <c r="G954" s="18" t="str">
        <f t="shared" si="794"/>
        <v>No</v>
      </c>
      <c r="H954" s="18" t="str">
        <f t="shared" si="795"/>
        <v>No</v>
      </c>
      <c r="I954" s="18" t="str">
        <f t="shared" si="796"/>
        <v>Yes</v>
      </c>
      <c r="J954" s="18" t="str">
        <f t="shared" si="797"/>
        <v>No</v>
      </c>
      <c r="K954" s="21">
        <v>952</v>
      </c>
      <c r="L954" s="5" t="s">
        <v>2035</v>
      </c>
      <c r="M954" s="5" t="s">
        <v>2036</v>
      </c>
      <c r="N954" s="5" t="s">
        <v>2307</v>
      </c>
      <c r="O954" s="5" t="s">
        <v>152</v>
      </c>
      <c r="P954" s="5" t="s">
        <v>2325</v>
      </c>
      <c r="Q954" s="34" t="s">
        <v>8474</v>
      </c>
      <c r="R954" s="21">
        <v>1</v>
      </c>
      <c r="S954" s="35"/>
      <c r="T954" s="35"/>
      <c r="U954" s="35"/>
      <c r="V954" s="35"/>
      <c r="W954" s="35"/>
      <c r="X954" s="35"/>
      <c r="Y954" s="35"/>
      <c r="Z954" s="35"/>
      <c r="AA954" s="5" t="s">
        <v>152</v>
      </c>
      <c r="AB954" s="5" t="s">
        <v>8475</v>
      </c>
      <c r="AC954" s="34" t="s">
        <v>3758</v>
      </c>
      <c r="AD954" s="21">
        <v>1</v>
      </c>
    </row>
    <row r="955" spans="1:30" x14ac:dyDescent="0.3">
      <c r="A955" s="18" t="str">
        <f t="shared" ref="A955:B955" si="985">IF(AND(ISNUMBER(SEARCH("Yes",C955)),ISNUMBER(SEARCH("Yes",E955)),ISNUMBER(SEARCH("Yes",G955)),ISNUMBER(SEARCH("Yes",I955))),"Yes","No")</f>
        <v>Yes</v>
      </c>
      <c r="B955" s="18" t="str">
        <f t="shared" si="985"/>
        <v>Yes</v>
      </c>
      <c r="C955" s="15" t="str">
        <f t="shared" si="790"/>
        <v>Yes</v>
      </c>
      <c r="D955" s="18" t="str">
        <f t="shared" si="791"/>
        <v>Yes</v>
      </c>
      <c r="E955" s="18" t="str">
        <f t="shared" si="792"/>
        <v>Yes</v>
      </c>
      <c r="F955" s="18" t="str">
        <f t="shared" si="793"/>
        <v>Yes</v>
      </c>
      <c r="G955" s="18" t="str">
        <f t="shared" si="794"/>
        <v>Yes</v>
      </c>
      <c r="H955" s="18" t="str">
        <f t="shared" si="795"/>
        <v>Yes</v>
      </c>
      <c r="I955" s="18" t="str">
        <f t="shared" si="796"/>
        <v>Yes</v>
      </c>
      <c r="J955" s="18" t="str">
        <f t="shared" si="797"/>
        <v>Yes</v>
      </c>
      <c r="K955" s="21">
        <v>953</v>
      </c>
      <c r="L955" s="5" t="s">
        <v>131</v>
      </c>
      <c r="M955" s="5" t="s">
        <v>132</v>
      </c>
      <c r="N955" s="5" t="s">
        <v>2307</v>
      </c>
      <c r="O955" s="5" t="s">
        <v>24</v>
      </c>
      <c r="P955" s="5" t="s">
        <v>5669</v>
      </c>
      <c r="Q955" s="34" t="s">
        <v>5570</v>
      </c>
      <c r="R955" s="21">
        <v>1</v>
      </c>
      <c r="S955" s="5" t="s">
        <v>24</v>
      </c>
      <c r="T955" s="5" t="s">
        <v>8476</v>
      </c>
      <c r="U955" s="34" t="s">
        <v>5671</v>
      </c>
      <c r="V955" s="21">
        <v>1</v>
      </c>
      <c r="W955" s="5" t="s">
        <v>24</v>
      </c>
      <c r="X955" s="5" t="s">
        <v>8477</v>
      </c>
      <c r="Y955" s="34" t="s">
        <v>8478</v>
      </c>
      <c r="Z955" s="21">
        <v>1</v>
      </c>
      <c r="AA955" s="5" t="s">
        <v>24</v>
      </c>
      <c r="AB955" s="5" t="s">
        <v>8479</v>
      </c>
      <c r="AC955" s="34" t="s">
        <v>8480</v>
      </c>
      <c r="AD955" s="21">
        <v>1</v>
      </c>
    </row>
    <row r="956" spans="1:30" x14ac:dyDescent="0.3">
      <c r="A956" s="18" t="str">
        <f t="shared" ref="A956:B956" si="986">IF(AND(ISNUMBER(SEARCH("Yes",C956)),ISNUMBER(SEARCH("Yes",E956)),ISNUMBER(SEARCH("Yes",G956)),ISNUMBER(SEARCH("Yes",I956))),"Yes","No")</f>
        <v>No</v>
      </c>
      <c r="B956" s="18" t="str">
        <f t="shared" si="986"/>
        <v>No</v>
      </c>
      <c r="C956" s="15" t="str">
        <f t="shared" si="790"/>
        <v>No</v>
      </c>
      <c r="D956" s="18" t="str">
        <f t="shared" si="791"/>
        <v>No</v>
      </c>
      <c r="E956" s="18" t="str">
        <f t="shared" si="792"/>
        <v>No</v>
      </c>
      <c r="F956" s="18" t="str">
        <f t="shared" si="793"/>
        <v>No</v>
      </c>
      <c r="G956" s="18" t="str">
        <f t="shared" si="794"/>
        <v>No</v>
      </c>
      <c r="H956" s="18" t="str">
        <f t="shared" si="795"/>
        <v>No</v>
      </c>
      <c r="I956" s="18" t="str">
        <f t="shared" si="796"/>
        <v>Yes</v>
      </c>
      <c r="J956" s="18" t="str">
        <f t="shared" si="797"/>
        <v>Yes</v>
      </c>
      <c r="K956" s="21">
        <v>954</v>
      </c>
      <c r="L956" s="5" t="s">
        <v>2037</v>
      </c>
      <c r="M956" s="5" t="s">
        <v>2038</v>
      </c>
      <c r="N956" s="5" t="s">
        <v>2307</v>
      </c>
      <c r="O956" s="5" t="s">
        <v>152</v>
      </c>
      <c r="P956" s="5" t="s">
        <v>2804</v>
      </c>
      <c r="Q956" s="34" t="s">
        <v>8481</v>
      </c>
      <c r="R956" s="21">
        <v>1</v>
      </c>
      <c r="S956" s="35"/>
      <c r="T956" s="35"/>
      <c r="U956" s="35"/>
      <c r="V956" s="35"/>
      <c r="W956" s="35"/>
      <c r="X956" s="35"/>
      <c r="Y956" s="35"/>
      <c r="Z956" s="35"/>
      <c r="AA956" s="5" t="s">
        <v>24</v>
      </c>
      <c r="AB956" s="5" t="s">
        <v>7446</v>
      </c>
      <c r="AC956" s="34" t="s">
        <v>2776</v>
      </c>
      <c r="AD956" s="21">
        <v>1</v>
      </c>
    </row>
    <row r="957" spans="1:30" x14ac:dyDescent="0.3">
      <c r="A957" s="18" t="str">
        <f t="shared" ref="A957:B957" si="987">IF(AND(ISNUMBER(SEARCH("Yes",C957)),ISNUMBER(SEARCH("Yes",E957)),ISNUMBER(SEARCH("Yes",G957)),ISNUMBER(SEARCH("Yes",I957))),"Yes","No")</f>
        <v>No</v>
      </c>
      <c r="B957" s="18" t="str">
        <f t="shared" si="987"/>
        <v>No</v>
      </c>
      <c r="C957" s="15" t="str">
        <f t="shared" si="790"/>
        <v>No</v>
      </c>
      <c r="D957" s="18" t="str">
        <f t="shared" si="791"/>
        <v>No</v>
      </c>
      <c r="E957" s="18" t="str">
        <f t="shared" si="792"/>
        <v>No</v>
      </c>
      <c r="F957" s="18" t="str">
        <f t="shared" si="793"/>
        <v>No</v>
      </c>
      <c r="G957" s="18" t="str">
        <f t="shared" si="794"/>
        <v>No</v>
      </c>
      <c r="H957" s="18" t="str">
        <f t="shared" si="795"/>
        <v>No</v>
      </c>
      <c r="I957" s="18" t="str">
        <f t="shared" si="796"/>
        <v>Yes</v>
      </c>
      <c r="J957" s="18" t="str">
        <f t="shared" si="797"/>
        <v>Yes</v>
      </c>
      <c r="K957" s="21">
        <v>955</v>
      </c>
      <c r="L957" s="5" t="s">
        <v>2039</v>
      </c>
      <c r="M957" s="5" t="s">
        <v>2040</v>
      </c>
      <c r="N957" s="5" t="s">
        <v>2307</v>
      </c>
      <c r="O957" s="5" t="s">
        <v>152</v>
      </c>
      <c r="P957" s="5" t="s">
        <v>2667</v>
      </c>
      <c r="Q957" s="34" t="s">
        <v>5677</v>
      </c>
      <c r="R957" s="21">
        <v>1</v>
      </c>
      <c r="S957" s="35"/>
      <c r="T957" s="35"/>
      <c r="U957" s="35"/>
      <c r="V957" s="35"/>
      <c r="W957" s="35"/>
      <c r="X957" s="35"/>
      <c r="Y957" s="35"/>
      <c r="Z957" s="35"/>
      <c r="AA957" s="5" t="s">
        <v>24</v>
      </c>
      <c r="AB957" s="5" t="s">
        <v>8482</v>
      </c>
      <c r="AC957" s="34" t="s">
        <v>8483</v>
      </c>
      <c r="AD957" s="21">
        <v>1</v>
      </c>
    </row>
    <row r="958" spans="1:30" x14ac:dyDescent="0.3">
      <c r="A958" s="18" t="str">
        <f t="shared" ref="A958:B958" si="988">IF(AND(ISNUMBER(SEARCH("Yes",C958)),ISNUMBER(SEARCH("Yes",E958)),ISNUMBER(SEARCH("Yes",G958)),ISNUMBER(SEARCH("Yes",I958))),"Yes","No")</f>
        <v>No</v>
      </c>
      <c r="B958" s="18" t="str">
        <f t="shared" si="988"/>
        <v>No</v>
      </c>
      <c r="C958" s="15" t="str">
        <f t="shared" si="790"/>
        <v>No</v>
      </c>
      <c r="D958" s="18" t="str">
        <f t="shared" si="791"/>
        <v>No</v>
      </c>
      <c r="E958" s="18" t="str">
        <f t="shared" si="792"/>
        <v>No</v>
      </c>
      <c r="F958" s="18" t="str">
        <f t="shared" si="793"/>
        <v>No</v>
      </c>
      <c r="G958" s="18" t="str">
        <f t="shared" si="794"/>
        <v>No</v>
      </c>
      <c r="H958" s="18" t="str">
        <f t="shared" si="795"/>
        <v>No</v>
      </c>
      <c r="I958" s="18" t="str">
        <f t="shared" si="796"/>
        <v>Yes</v>
      </c>
      <c r="J958" s="18" t="str">
        <f t="shared" si="797"/>
        <v>No</v>
      </c>
      <c r="K958" s="21">
        <v>956</v>
      </c>
      <c r="L958" s="5" t="s">
        <v>2041</v>
      </c>
      <c r="M958" s="5" t="s">
        <v>2042</v>
      </c>
      <c r="N958" s="5" t="s">
        <v>2307</v>
      </c>
      <c r="O958" s="5" t="s">
        <v>152</v>
      </c>
      <c r="P958" s="5" t="s">
        <v>2431</v>
      </c>
      <c r="Q958" s="34" t="s">
        <v>8484</v>
      </c>
      <c r="R958" s="21">
        <v>1</v>
      </c>
      <c r="S958" s="35"/>
      <c r="T958" s="35"/>
      <c r="U958" s="35"/>
      <c r="V958" s="35"/>
      <c r="W958" s="35"/>
      <c r="X958" s="35"/>
      <c r="Y958" s="35"/>
      <c r="Z958" s="35"/>
      <c r="AA958" s="5" t="s">
        <v>152</v>
      </c>
      <c r="AB958" s="5" t="s">
        <v>8485</v>
      </c>
      <c r="AC958" s="34" t="s">
        <v>3241</v>
      </c>
      <c r="AD958" s="21">
        <v>1</v>
      </c>
    </row>
    <row r="959" spans="1:30" x14ac:dyDescent="0.3">
      <c r="A959" s="18" t="str">
        <f t="shared" ref="A959:B959" si="989">IF(AND(ISNUMBER(SEARCH("Yes",C959)),ISNUMBER(SEARCH("Yes",E959)),ISNUMBER(SEARCH("Yes",G959)),ISNUMBER(SEARCH("Yes",I959))),"Yes","No")</f>
        <v>No</v>
      </c>
      <c r="B959" s="18" t="str">
        <f t="shared" si="989"/>
        <v>No</v>
      </c>
      <c r="C959" s="15" t="str">
        <f t="shared" si="790"/>
        <v>No</v>
      </c>
      <c r="D959" s="18" t="str">
        <f t="shared" si="791"/>
        <v>No</v>
      </c>
      <c r="E959" s="18" t="str">
        <f t="shared" si="792"/>
        <v>No</v>
      </c>
      <c r="F959" s="18" t="str">
        <f t="shared" si="793"/>
        <v>No</v>
      </c>
      <c r="G959" s="18" t="str">
        <f t="shared" si="794"/>
        <v>No</v>
      </c>
      <c r="H959" s="18" t="str">
        <f t="shared" si="795"/>
        <v>No</v>
      </c>
      <c r="I959" s="18" t="str">
        <f t="shared" si="796"/>
        <v>Yes</v>
      </c>
      <c r="J959" s="18" t="str">
        <f t="shared" si="797"/>
        <v>No</v>
      </c>
      <c r="K959" s="21">
        <v>957</v>
      </c>
      <c r="L959" s="5" t="s">
        <v>2043</v>
      </c>
      <c r="M959" s="5" t="s">
        <v>2044</v>
      </c>
      <c r="N959" s="5" t="s">
        <v>2307</v>
      </c>
      <c r="O959" s="5" t="s">
        <v>152</v>
      </c>
      <c r="P959" s="5" t="s">
        <v>3082</v>
      </c>
      <c r="Q959" s="34" t="s">
        <v>8486</v>
      </c>
      <c r="R959" s="21">
        <v>1</v>
      </c>
      <c r="S959" s="35"/>
      <c r="T959" s="35"/>
      <c r="U959" s="35"/>
      <c r="V959" s="35"/>
      <c r="W959" s="35"/>
      <c r="X959" s="35"/>
      <c r="Y959" s="35"/>
      <c r="Z959" s="35"/>
      <c r="AA959" s="5" t="s">
        <v>152</v>
      </c>
      <c r="AB959" s="5" t="s">
        <v>4338</v>
      </c>
      <c r="AC959" s="34" t="s">
        <v>4259</v>
      </c>
      <c r="AD959" s="21">
        <v>1</v>
      </c>
    </row>
    <row r="960" spans="1:30" x14ac:dyDescent="0.3">
      <c r="A960" s="18" t="str">
        <f t="shared" ref="A960:B960" si="990">IF(AND(ISNUMBER(SEARCH("Yes",C960)),ISNUMBER(SEARCH("Yes",E960)),ISNUMBER(SEARCH("Yes",G960)),ISNUMBER(SEARCH("Yes",I960))),"Yes","No")</f>
        <v>No</v>
      </c>
      <c r="B960" s="18" t="str">
        <f t="shared" si="990"/>
        <v>No</v>
      </c>
      <c r="C960" s="15" t="str">
        <f t="shared" si="790"/>
        <v>No</v>
      </c>
      <c r="D960" s="18" t="str">
        <f t="shared" si="791"/>
        <v>No</v>
      </c>
      <c r="E960" s="18" t="str">
        <f t="shared" si="792"/>
        <v>No</v>
      </c>
      <c r="F960" s="18" t="str">
        <f t="shared" si="793"/>
        <v>No</v>
      </c>
      <c r="G960" s="18" t="str">
        <f t="shared" si="794"/>
        <v>No</v>
      </c>
      <c r="H960" s="18" t="str">
        <f t="shared" si="795"/>
        <v>No</v>
      </c>
      <c r="I960" s="18" t="str">
        <f t="shared" si="796"/>
        <v>Yes</v>
      </c>
      <c r="J960" s="18" t="str">
        <f t="shared" si="797"/>
        <v>Yes</v>
      </c>
      <c r="K960" s="21">
        <v>958</v>
      </c>
      <c r="L960" s="5" t="s">
        <v>2045</v>
      </c>
      <c r="M960" s="5" t="s">
        <v>5685</v>
      </c>
      <c r="N960" s="5" t="s">
        <v>2307</v>
      </c>
      <c r="O960" s="5" t="s">
        <v>152</v>
      </c>
      <c r="P960" s="5" t="s">
        <v>3127</v>
      </c>
      <c r="Q960" s="34" t="s">
        <v>8487</v>
      </c>
      <c r="R960" s="21">
        <v>1</v>
      </c>
      <c r="S960" s="35"/>
      <c r="T960" s="35"/>
      <c r="U960" s="35"/>
      <c r="V960" s="35"/>
      <c r="W960" s="35"/>
      <c r="X960" s="35"/>
      <c r="Y960" s="35"/>
      <c r="Z960" s="35"/>
      <c r="AA960" s="5" t="s">
        <v>2310</v>
      </c>
      <c r="AB960" s="5" t="s">
        <v>2473</v>
      </c>
      <c r="AC960" s="34" t="s">
        <v>7257</v>
      </c>
      <c r="AD960" s="21">
        <v>1</v>
      </c>
    </row>
    <row r="961" spans="1:30" x14ac:dyDescent="0.3">
      <c r="A961" s="18" t="str">
        <f t="shared" ref="A961:B961" si="991">IF(AND(ISNUMBER(SEARCH("Yes",C961)),ISNUMBER(SEARCH("Yes",E961)),ISNUMBER(SEARCH("Yes",G961)),ISNUMBER(SEARCH("Yes",I961))),"Yes","No")</f>
        <v>Yes</v>
      </c>
      <c r="B961" s="18" t="str">
        <f t="shared" si="991"/>
        <v>No</v>
      </c>
      <c r="C961" s="15" t="str">
        <f t="shared" si="790"/>
        <v>Yes</v>
      </c>
      <c r="D961" s="18" t="str">
        <f t="shared" si="791"/>
        <v>No</v>
      </c>
      <c r="E961" s="18" t="str">
        <f t="shared" si="792"/>
        <v>Yes</v>
      </c>
      <c r="F961" s="18" t="str">
        <f t="shared" si="793"/>
        <v>Yes</v>
      </c>
      <c r="G961" s="18" t="str">
        <f t="shared" si="794"/>
        <v>Yes</v>
      </c>
      <c r="H961" s="18" t="str">
        <f t="shared" si="795"/>
        <v>Yes</v>
      </c>
      <c r="I961" s="18" t="str">
        <f t="shared" si="796"/>
        <v>Yes</v>
      </c>
      <c r="J961" s="18" t="str">
        <f t="shared" si="797"/>
        <v>Yes</v>
      </c>
      <c r="K961" s="21">
        <v>959</v>
      </c>
      <c r="L961" s="5" t="s">
        <v>252</v>
      </c>
      <c r="M961" s="5" t="s">
        <v>253</v>
      </c>
      <c r="N961" s="5" t="s">
        <v>2307</v>
      </c>
      <c r="O961" s="5" t="s">
        <v>152</v>
      </c>
      <c r="P961" s="5" t="s">
        <v>8488</v>
      </c>
      <c r="Q961" s="34" t="s">
        <v>8489</v>
      </c>
      <c r="R961" s="21">
        <v>1</v>
      </c>
      <c r="S961" s="5" t="s">
        <v>24</v>
      </c>
      <c r="T961" s="5" t="s">
        <v>8490</v>
      </c>
      <c r="U961" s="34" t="s">
        <v>8491</v>
      </c>
      <c r="V961" s="21">
        <v>1</v>
      </c>
      <c r="W961" s="5" t="s">
        <v>2310</v>
      </c>
      <c r="X961" s="5" t="s">
        <v>8492</v>
      </c>
      <c r="Y961" s="34" t="s">
        <v>8493</v>
      </c>
      <c r="Z961" s="21">
        <v>1</v>
      </c>
      <c r="AA961" s="5" t="s">
        <v>24</v>
      </c>
      <c r="AB961" s="5" t="s">
        <v>5291</v>
      </c>
      <c r="AC961" s="34" t="s">
        <v>5292</v>
      </c>
      <c r="AD961" s="21">
        <v>1</v>
      </c>
    </row>
    <row r="962" spans="1:30" x14ac:dyDescent="0.3">
      <c r="A962" s="18" t="str">
        <f t="shared" ref="A962:B962" si="992">IF(AND(ISNUMBER(SEARCH("Yes",C962)),ISNUMBER(SEARCH("Yes",E962)),ISNUMBER(SEARCH("Yes",G962)),ISNUMBER(SEARCH("Yes",I962))),"Yes","No")</f>
        <v>No</v>
      </c>
      <c r="B962" s="18" t="str">
        <f t="shared" si="992"/>
        <v>No</v>
      </c>
      <c r="C962" s="15" t="str">
        <f t="shared" si="790"/>
        <v>No</v>
      </c>
      <c r="D962" s="18" t="str">
        <f t="shared" si="791"/>
        <v>No</v>
      </c>
      <c r="E962" s="18" t="str">
        <f t="shared" si="792"/>
        <v>No</v>
      </c>
      <c r="F962" s="18" t="str">
        <f t="shared" si="793"/>
        <v>No</v>
      </c>
      <c r="G962" s="18" t="str">
        <f t="shared" si="794"/>
        <v>No</v>
      </c>
      <c r="H962" s="18" t="str">
        <f t="shared" si="795"/>
        <v>No</v>
      </c>
      <c r="I962" s="18" t="str">
        <f t="shared" si="796"/>
        <v>Yes</v>
      </c>
      <c r="J962" s="18" t="str">
        <f t="shared" si="797"/>
        <v>Yes</v>
      </c>
      <c r="K962" s="21">
        <v>960</v>
      </c>
      <c r="L962" s="5" t="s">
        <v>2047</v>
      </c>
      <c r="M962" s="5" t="s">
        <v>2048</v>
      </c>
      <c r="N962" s="5" t="s">
        <v>2307</v>
      </c>
      <c r="O962" s="5" t="s">
        <v>152</v>
      </c>
      <c r="P962" s="5" t="s">
        <v>2333</v>
      </c>
      <c r="Q962" s="34" t="s">
        <v>8494</v>
      </c>
      <c r="R962" s="21">
        <v>1</v>
      </c>
      <c r="S962" s="35"/>
      <c r="T962" s="35"/>
      <c r="U962" s="35"/>
      <c r="V962" s="35"/>
      <c r="W962" s="35"/>
      <c r="X962" s="35"/>
      <c r="Y962" s="35"/>
      <c r="Z962" s="35"/>
      <c r="AA962" s="5" t="s">
        <v>2310</v>
      </c>
      <c r="AB962" s="5" t="s">
        <v>6898</v>
      </c>
      <c r="AC962" s="34" t="s">
        <v>7064</v>
      </c>
      <c r="AD962" s="21">
        <v>1</v>
      </c>
    </row>
    <row r="963" spans="1:30" x14ac:dyDescent="0.3">
      <c r="A963" s="18" t="str">
        <f t="shared" ref="A963:B963" si="993">IF(AND(ISNUMBER(SEARCH("Yes",C963)),ISNUMBER(SEARCH("Yes",E963)),ISNUMBER(SEARCH("Yes",G963)),ISNUMBER(SEARCH("Yes",I963))),"Yes","No")</f>
        <v>No</v>
      </c>
      <c r="B963" s="18" t="str">
        <f t="shared" si="993"/>
        <v>No</v>
      </c>
      <c r="C963" s="15" t="str">
        <f t="shared" si="790"/>
        <v>No</v>
      </c>
      <c r="D963" s="18" t="str">
        <f t="shared" si="791"/>
        <v>No</v>
      </c>
      <c r="E963" s="18" t="str">
        <f t="shared" si="792"/>
        <v>No</v>
      </c>
      <c r="F963" s="18" t="str">
        <f t="shared" si="793"/>
        <v>No</v>
      </c>
      <c r="G963" s="18" t="str">
        <f t="shared" si="794"/>
        <v>No</v>
      </c>
      <c r="H963" s="18" t="str">
        <f t="shared" si="795"/>
        <v>No</v>
      </c>
      <c r="I963" s="18" t="str">
        <f t="shared" si="796"/>
        <v>Yes</v>
      </c>
      <c r="J963" s="18" t="str">
        <f t="shared" si="797"/>
        <v>Yes</v>
      </c>
      <c r="K963" s="21">
        <v>961</v>
      </c>
      <c r="L963" s="5" t="s">
        <v>2049</v>
      </c>
      <c r="M963" s="5" t="s">
        <v>2050</v>
      </c>
      <c r="N963" s="5" t="s">
        <v>2307</v>
      </c>
      <c r="O963" s="5" t="s">
        <v>152</v>
      </c>
      <c r="P963" s="5" t="s">
        <v>2449</v>
      </c>
      <c r="Q963" s="34" t="s">
        <v>8495</v>
      </c>
      <c r="R963" s="21">
        <v>1</v>
      </c>
      <c r="S963" s="35"/>
      <c r="T963" s="35"/>
      <c r="U963" s="35"/>
      <c r="V963" s="35"/>
      <c r="W963" s="35"/>
      <c r="X963" s="35"/>
      <c r="Y963" s="35"/>
      <c r="Z963" s="35"/>
      <c r="AA963" s="5" t="s">
        <v>2310</v>
      </c>
      <c r="AB963" s="5" t="s">
        <v>8496</v>
      </c>
      <c r="AC963" s="34" t="s">
        <v>8497</v>
      </c>
      <c r="AD963" s="21">
        <v>1</v>
      </c>
    </row>
    <row r="964" spans="1:30" x14ac:dyDescent="0.3">
      <c r="A964" s="18" t="str">
        <f t="shared" ref="A964:B964" si="994">IF(AND(ISNUMBER(SEARCH("Yes",C964)),ISNUMBER(SEARCH("Yes",E964)),ISNUMBER(SEARCH("Yes",G964)),ISNUMBER(SEARCH("Yes",I964))),"Yes","No")</f>
        <v>No</v>
      </c>
      <c r="B964" s="18" t="str">
        <f t="shared" si="994"/>
        <v>No</v>
      </c>
      <c r="C964" s="15" t="str">
        <f t="shared" si="790"/>
        <v>No</v>
      </c>
      <c r="D964" s="18" t="str">
        <f t="shared" si="791"/>
        <v>No</v>
      </c>
      <c r="E964" s="18" t="str">
        <f t="shared" si="792"/>
        <v>No</v>
      </c>
      <c r="F964" s="18" t="str">
        <f t="shared" si="793"/>
        <v>No</v>
      </c>
      <c r="G964" s="18" t="str">
        <f t="shared" si="794"/>
        <v>No</v>
      </c>
      <c r="H964" s="18" t="str">
        <f t="shared" si="795"/>
        <v>No</v>
      </c>
      <c r="I964" s="18" t="str">
        <f t="shared" si="796"/>
        <v>Yes</v>
      </c>
      <c r="J964" s="18" t="str">
        <f t="shared" si="797"/>
        <v>Yes</v>
      </c>
      <c r="K964" s="21">
        <v>962</v>
      </c>
      <c r="L964" s="5" t="s">
        <v>2051</v>
      </c>
      <c r="M964" s="5" t="s">
        <v>2052</v>
      </c>
      <c r="N964" s="5" t="s">
        <v>2307</v>
      </c>
      <c r="O964" s="5" t="s">
        <v>152</v>
      </c>
      <c r="P964" s="5" t="s">
        <v>2449</v>
      </c>
      <c r="Q964" s="34" t="s">
        <v>8498</v>
      </c>
      <c r="R964" s="21">
        <v>1</v>
      </c>
      <c r="S964" s="35"/>
      <c r="T964" s="35"/>
      <c r="U964" s="35"/>
      <c r="V964" s="35"/>
      <c r="W964" s="35"/>
      <c r="X964" s="35"/>
      <c r="Y964" s="35"/>
      <c r="Z964" s="35"/>
      <c r="AA964" s="5" t="s">
        <v>24</v>
      </c>
      <c r="AB964" s="5" t="s">
        <v>5701</v>
      </c>
      <c r="AC964" s="34" t="s">
        <v>5702</v>
      </c>
      <c r="AD964" s="21">
        <v>1</v>
      </c>
    </row>
    <row r="965" spans="1:30" x14ac:dyDescent="0.3">
      <c r="A965" s="18" t="str">
        <f t="shared" ref="A965:B965" si="995">IF(AND(ISNUMBER(SEARCH("Yes",C965)),ISNUMBER(SEARCH("Yes",E965)),ISNUMBER(SEARCH("Yes",G965)),ISNUMBER(SEARCH("Yes",I965))),"Yes","No")</f>
        <v>No</v>
      </c>
      <c r="B965" s="18" t="str">
        <f t="shared" si="995"/>
        <v>No</v>
      </c>
      <c r="C965" s="15" t="str">
        <f t="shared" si="790"/>
        <v>No</v>
      </c>
      <c r="D965" s="18" t="str">
        <f t="shared" si="791"/>
        <v>No</v>
      </c>
      <c r="E965" s="18" t="str">
        <f t="shared" si="792"/>
        <v>No</v>
      </c>
      <c r="F965" s="18" t="str">
        <f t="shared" si="793"/>
        <v>No</v>
      </c>
      <c r="G965" s="18" t="str">
        <f t="shared" si="794"/>
        <v>No</v>
      </c>
      <c r="H965" s="18" t="str">
        <f t="shared" si="795"/>
        <v>No</v>
      </c>
      <c r="I965" s="18" t="str">
        <f t="shared" si="796"/>
        <v>Yes</v>
      </c>
      <c r="J965" s="18" t="str">
        <f t="shared" si="797"/>
        <v>Yes</v>
      </c>
      <c r="K965" s="21">
        <v>963</v>
      </c>
      <c r="L965" s="5" t="s">
        <v>2053</v>
      </c>
      <c r="M965" s="5" t="s">
        <v>2054</v>
      </c>
      <c r="N965" s="5" t="s">
        <v>2307</v>
      </c>
      <c r="O965" s="5" t="s">
        <v>152</v>
      </c>
      <c r="P965" s="5" t="s">
        <v>8499</v>
      </c>
      <c r="Q965" s="34" t="s">
        <v>8500</v>
      </c>
      <c r="R965" s="21">
        <v>1</v>
      </c>
      <c r="S965" s="35"/>
      <c r="T965" s="35"/>
      <c r="U965" s="35"/>
      <c r="V965" s="35"/>
      <c r="W965" s="35"/>
      <c r="X965" s="35"/>
      <c r="Y965" s="35"/>
      <c r="Z965" s="35"/>
      <c r="AA965" s="5" t="s">
        <v>24</v>
      </c>
      <c r="AB965" s="5" t="s">
        <v>8501</v>
      </c>
      <c r="AC965" s="34" t="s">
        <v>8502</v>
      </c>
      <c r="AD965" s="21">
        <v>1</v>
      </c>
    </row>
    <row r="966" spans="1:30" x14ac:dyDescent="0.3">
      <c r="A966" s="18" t="str">
        <f t="shared" ref="A966:B966" si="996">IF(AND(ISNUMBER(SEARCH("Yes",C966)),ISNUMBER(SEARCH("Yes",E966)),ISNUMBER(SEARCH("Yes",G966)),ISNUMBER(SEARCH("Yes",I966))),"Yes","No")</f>
        <v>No</v>
      </c>
      <c r="B966" s="18" t="str">
        <f t="shared" si="996"/>
        <v>No</v>
      </c>
      <c r="C966" s="15" t="str">
        <f t="shared" si="790"/>
        <v>No</v>
      </c>
      <c r="D966" s="18" t="str">
        <f t="shared" si="791"/>
        <v>No</v>
      </c>
      <c r="E966" s="18" t="str">
        <f t="shared" si="792"/>
        <v>No</v>
      </c>
      <c r="F966" s="18" t="str">
        <f t="shared" si="793"/>
        <v>No</v>
      </c>
      <c r="G966" s="18" t="str">
        <f t="shared" si="794"/>
        <v>No</v>
      </c>
      <c r="H966" s="18" t="str">
        <f t="shared" si="795"/>
        <v>No</v>
      </c>
      <c r="I966" s="18" t="str">
        <f t="shared" si="796"/>
        <v>Yes</v>
      </c>
      <c r="J966" s="18" t="str">
        <f t="shared" si="797"/>
        <v>Yes</v>
      </c>
      <c r="K966" s="21">
        <v>964</v>
      </c>
      <c r="L966" s="5" t="s">
        <v>2055</v>
      </c>
      <c r="M966" s="5" t="s">
        <v>2056</v>
      </c>
      <c r="N966" s="5" t="s">
        <v>2307</v>
      </c>
      <c r="O966" s="5" t="s">
        <v>152</v>
      </c>
      <c r="P966" s="5" t="s">
        <v>2435</v>
      </c>
      <c r="Q966" s="34" t="s">
        <v>8503</v>
      </c>
      <c r="R966" s="21">
        <v>1</v>
      </c>
      <c r="S966" s="35"/>
      <c r="T966" s="35"/>
      <c r="U966" s="35"/>
      <c r="V966" s="35"/>
      <c r="W966" s="35"/>
      <c r="X966" s="35"/>
      <c r="Y966" s="35"/>
      <c r="Z966" s="35"/>
      <c r="AA966" s="5" t="s">
        <v>24</v>
      </c>
      <c r="AB966" s="5" t="s">
        <v>8504</v>
      </c>
      <c r="AC966" s="34" t="s">
        <v>8505</v>
      </c>
      <c r="AD966" s="21">
        <v>1</v>
      </c>
    </row>
    <row r="967" spans="1:30" x14ac:dyDescent="0.3">
      <c r="A967" s="18" t="str">
        <f t="shared" ref="A967:B967" si="997">IF(AND(ISNUMBER(SEARCH("Yes",C967)),ISNUMBER(SEARCH("Yes",E967)),ISNUMBER(SEARCH("Yes",G967)),ISNUMBER(SEARCH("Yes",I967))),"Yes","No")</f>
        <v>No</v>
      </c>
      <c r="B967" s="18" t="str">
        <f t="shared" si="997"/>
        <v>No</v>
      </c>
      <c r="C967" s="15" t="str">
        <f t="shared" si="790"/>
        <v>No</v>
      </c>
      <c r="D967" s="18" t="str">
        <f t="shared" si="791"/>
        <v>No</v>
      </c>
      <c r="E967" s="18" t="str">
        <f t="shared" si="792"/>
        <v>No</v>
      </c>
      <c r="F967" s="18" t="str">
        <f t="shared" si="793"/>
        <v>No</v>
      </c>
      <c r="G967" s="18" t="str">
        <f t="shared" si="794"/>
        <v>No</v>
      </c>
      <c r="H967" s="18" t="str">
        <f t="shared" si="795"/>
        <v>No</v>
      </c>
      <c r="I967" s="18" t="str">
        <f t="shared" si="796"/>
        <v>Yes</v>
      </c>
      <c r="J967" s="18" t="str">
        <f t="shared" si="797"/>
        <v>Yes</v>
      </c>
      <c r="K967" s="21">
        <v>965</v>
      </c>
      <c r="L967" s="5" t="s">
        <v>2057</v>
      </c>
      <c r="M967" s="5" t="s">
        <v>2058</v>
      </c>
      <c r="N967" s="5" t="s">
        <v>2307</v>
      </c>
      <c r="O967" s="5" t="s">
        <v>152</v>
      </c>
      <c r="P967" s="5" t="s">
        <v>2317</v>
      </c>
      <c r="Q967" s="34" t="s">
        <v>2597</v>
      </c>
      <c r="R967" s="21">
        <v>1</v>
      </c>
      <c r="S967" s="35"/>
      <c r="T967" s="35"/>
      <c r="U967" s="35"/>
      <c r="V967" s="35"/>
      <c r="W967" s="35"/>
      <c r="X967" s="35"/>
      <c r="Y967" s="35"/>
      <c r="Z967" s="35"/>
      <c r="AA967" s="5" t="s">
        <v>2310</v>
      </c>
      <c r="AB967" s="5" t="s">
        <v>3294</v>
      </c>
      <c r="AC967" s="34" t="s">
        <v>3125</v>
      </c>
      <c r="AD967" s="21">
        <v>1</v>
      </c>
    </row>
    <row r="968" spans="1:30" x14ac:dyDescent="0.3">
      <c r="A968" s="18" t="str">
        <f t="shared" ref="A968:B968" si="998">IF(AND(ISNUMBER(SEARCH("Yes",C968)),ISNUMBER(SEARCH("Yes",E968)),ISNUMBER(SEARCH("Yes",G968)),ISNUMBER(SEARCH("Yes",I968))),"Yes","No")</f>
        <v>No</v>
      </c>
      <c r="B968" s="18" t="str">
        <f t="shared" si="998"/>
        <v>No</v>
      </c>
      <c r="C968" s="15" t="str">
        <f t="shared" si="790"/>
        <v>No</v>
      </c>
      <c r="D968" s="18" t="str">
        <f t="shared" si="791"/>
        <v>No</v>
      </c>
      <c r="E968" s="18" t="str">
        <f t="shared" si="792"/>
        <v>No</v>
      </c>
      <c r="F968" s="18" t="str">
        <f t="shared" si="793"/>
        <v>No</v>
      </c>
      <c r="G968" s="18" t="str">
        <f t="shared" si="794"/>
        <v>No</v>
      </c>
      <c r="H968" s="18" t="str">
        <f t="shared" si="795"/>
        <v>No</v>
      </c>
      <c r="I968" s="18" t="str">
        <f t="shared" si="796"/>
        <v>Yes</v>
      </c>
      <c r="J968" s="18" t="str">
        <f t="shared" si="797"/>
        <v>Yes</v>
      </c>
      <c r="K968" s="21">
        <v>966</v>
      </c>
      <c r="L968" s="5" t="s">
        <v>2059</v>
      </c>
      <c r="M968" s="5" t="s">
        <v>2060</v>
      </c>
      <c r="N968" s="5" t="s">
        <v>2307</v>
      </c>
      <c r="O968" s="5" t="s">
        <v>152</v>
      </c>
      <c r="P968" s="5" t="s">
        <v>2649</v>
      </c>
      <c r="Q968" s="34" t="s">
        <v>3152</v>
      </c>
      <c r="R968" s="21">
        <v>1</v>
      </c>
      <c r="S968" s="35"/>
      <c r="T968" s="35"/>
      <c r="U968" s="35"/>
      <c r="V968" s="35"/>
      <c r="W968" s="35"/>
      <c r="X968" s="35"/>
      <c r="Y968" s="35"/>
      <c r="Z968" s="35"/>
      <c r="AA968" s="5" t="s">
        <v>2310</v>
      </c>
      <c r="AB968" s="5" t="s">
        <v>2386</v>
      </c>
      <c r="AC968" s="34" t="s">
        <v>2387</v>
      </c>
      <c r="AD968" s="21">
        <v>1</v>
      </c>
    </row>
    <row r="969" spans="1:30" x14ac:dyDescent="0.3">
      <c r="A969" s="18" t="str">
        <f t="shared" ref="A969:B969" si="999">IF(AND(ISNUMBER(SEARCH("Yes",C969)),ISNUMBER(SEARCH("Yes",E969)),ISNUMBER(SEARCH("Yes",G969)),ISNUMBER(SEARCH("Yes",I969))),"Yes","No")</f>
        <v>No</v>
      </c>
      <c r="B969" s="18" t="str">
        <f t="shared" si="999"/>
        <v>No</v>
      </c>
      <c r="C969" s="15" t="str">
        <f t="shared" si="790"/>
        <v>No</v>
      </c>
      <c r="D969" s="18" t="str">
        <f t="shared" si="791"/>
        <v>No</v>
      </c>
      <c r="E969" s="18" t="str">
        <f t="shared" si="792"/>
        <v>No</v>
      </c>
      <c r="F969" s="18" t="str">
        <f t="shared" si="793"/>
        <v>No</v>
      </c>
      <c r="G969" s="18" t="str">
        <f t="shared" si="794"/>
        <v>No</v>
      </c>
      <c r="H969" s="18" t="str">
        <f t="shared" si="795"/>
        <v>No</v>
      </c>
      <c r="I969" s="18" t="str">
        <f t="shared" si="796"/>
        <v>Yes</v>
      </c>
      <c r="J969" s="18" t="str">
        <f t="shared" si="797"/>
        <v>Yes</v>
      </c>
      <c r="K969" s="21">
        <v>967</v>
      </c>
      <c r="L969" s="5" t="s">
        <v>2061</v>
      </c>
      <c r="M969" s="5" t="s">
        <v>2062</v>
      </c>
      <c r="N969" s="5" t="s">
        <v>2307</v>
      </c>
      <c r="O969" s="5" t="s">
        <v>152</v>
      </c>
      <c r="P969" s="5" t="s">
        <v>3328</v>
      </c>
      <c r="Q969" s="34" t="s">
        <v>4514</v>
      </c>
      <c r="R969" s="21">
        <v>1</v>
      </c>
      <c r="S969" s="35"/>
      <c r="T969" s="35"/>
      <c r="U969" s="35"/>
      <c r="V969" s="35"/>
      <c r="W969" s="35"/>
      <c r="X969" s="35"/>
      <c r="Y969" s="35"/>
      <c r="Z969" s="35"/>
      <c r="AA969" s="5" t="s">
        <v>2310</v>
      </c>
      <c r="AB969" s="5" t="s">
        <v>8506</v>
      </c>
      <c r="AC969" s="34" t="s">
        <v>8507</v>
      </c>
      <c r="AD969" s="21">
        <v>1</v>
      </c>
    </row>
    <row r="970" spans="1:30" x14ac:dyDescent="0.3">
      <c r="A970" s="18" t="str">
        <f t="shared" ref="A970:B970" si="1000">IF(AND(ISNUMBER(SEARCH("Yes",C970)),ISNUMBER(SEARCH("Yes",E970)),ISNUMBER(SEARCH("Yes",G970)),ISNUMBER(SEARCH("Yes",I970))),"Yes","No")</f>
        <v>Yes</v>
      </c>
      <c r="B970" s="18" t="str">
        <f t="shared" si="1000"/>
        <v>Yes</v>
      </c>
      <c r="C970" s="15" t="str">
        <f t="shared" si="790"/>
        <v>Yes</v>
      </c>
      <c r="D970" s="18" t="str">
        <f t="shared" si="791"/>
        <v>Yes</v>
      </c>
      <c r="E970" s="18" t="str">
        <f t="shared" si="792"/>
        <v>Yes</v>
      </c>
      <c r="F970" s="18" t="str">
        <f t="shared" si="793"/>
        <v>Yes</v>
      </c>
      <c r="G970" s="18" t="str">
        <f t="shared" si="794"/>
        <v>Yes</v>
      </c>
      <c r="H970" s="18" t="str">
        <f t="shared" si="795"/>
        <v>Yes</v>
      </c>
      <c r="I970" s="18" t="str">
        <f t="shared" si="796"/>
        <v>Yes</v>
      </c>
      <c r="J970" s="18" t="str">
        <f t="shared" si="797"/>
        <v>Yes</v>
      </c>
      <c r="K970" s="21">
        <v>968</v>
      </c>
      <c r="L970" s="5" t="s">
        <v>61</v>
      </c>
      <c r="M970" s="5" t="s">
        <v>133</v>
      </c>
      <c r="N970" s="5" t="s">
        <v>2307</v>
      </c>
      <c r="O970" s="5" t="s">
        <v>24</v>
      </c>
      <c r="P970" s="5" t="s">
        <v>8508</v>
      </c>
      <c r="Q970" s="34" t="s">
        <v>8509</v>
      </c>
      <c r="R970" s="21">
        <v>1</v>
      </c>
      <c r="S970" s="5" t="s">
        <v>24</v>
      </c>
      <c r="T970" s="5" t="s">
        <v>8510</v>
      </c>
      <c r="U970" s="34" t="s">
        <v>8511</v>
      </c>
      <c r="V970" s="21">
        <v>1</v>
      </c>
      <c r="W970" s="5" t="s">
        <v>2310</v>
      </c>
      <c r="X970" s="5" t="s">
        <v>8512</v>
      </c>
      <c r="Y970" s="34" t="s">
        <v>5718</v>
      </c>
      <c r="Z970" s="21">
        <v>1</v>
      </c>
      <c r="AA970" s="5" t="s">
        <v>24</v>
      </c>
      <c r="AB970" s="5" t="s">
        <v>8513</v>
      </c>
      <c r="AC970" s="34" t="s">
        <v>2379</v>
      </c>
      <c r="AD970" s="21">
        <v>1</v>
      </c>
    </row>
    <row r="971" spans="1:30" x14ac:dyDescent="0.3">
      <c r="A971" s="18" t="str">
        <f t="shared" ref="A971:B971" si="1001">IF(AND(ISNUMBER(SEARCH("Yes",C971)),ISNUMBER(SEARCH("Yes",E971)),ISNUMBER(SEARCH("Yes",G971)),ISNUMBER(SEARCH("Yes",I971))),"Yes","No")</f>
        <v>Yes</v>
      </c>
      <c r="B971" s="18" t="str">
        <f t="shared" si="1001"/>
        <v>Yes</v>
      </c>
      <c r="C971" s="15" t="str">
        <f t="shared" si="790"/>
        <v>Yes</v>
      </c>
      <c r="D971" s="18" t="str">
        <f t="shared" si="791"/>
        <v>Yes</v>
      </c>
      <c r="E971" s="18" t="str">
        <f t="shared" si="792"/>
        <v>Yes</v>
      </c>
      <c r="F971" s="18" t="str">
        <f t="shared" si="793"/>
        <v>Yes</v>
      </c>
      <c r="G971" s="18" t="str">
        <f t="shared" si="794"/>
        <v>Yes</v>
      </c>
      <c r="H971" s="18" t="str">
        <f t="shared" si="795"/>
        <v>Yes</v>
      </c>
      <c r="I971" s="18" t="str">
        <f t="shared" si="796"/>
        <v>Yes</v>
      </c>
      <c r="J971" s="18" t="str">
        <f t="shared" si="797"/>
        <v>Yes</v>
      </c>
      <c r="K971" s="21">
        <v>969</v>
      </c>
      <c r="L971" s="5" t="s">
        <v>134</v>
      </c>
      <c r="M971" s="5" t="s">
        <v>135</v>
      </c>
      <c r="N971" s="5" t="s">
        <v>2307</v>
      </c>
      <c r="O971" s="5" t="s">
        <v>2310</v>
      </c>
      <c r="P971" s="5" t="s">
        <v>8514</v>
      </c>
      <c r="Q971" s="34" t="s">
        <v>8515</v>
      </c>
      <c r="R971" s="21">
        <v>1</v>
      </c>
      <c r="S971" s="5" t="s">
        <v>24</v>
      </c>
      <c r="T971" s="5" t="s">
        <v>8516</v>
      </c>
      <c r="U971" s="34" t="s">
        <v>8517</v>
      </c>
      <c r="V971" s="21">
        <v>1</v>
      </c>
      <c r="W971" s="5" t="s">
        <v>24</v>
      </c>
      <c r="X971" s="5" t="s">
        <v>8518</v>
      </c>
      <c r="Y971" s="34" t="s">
        <v>5725</v>
      </c>
      <c r="Z971" s="21">
        <v>1</v>
      </c>
      <c r="AA971" s="5" t="s">
        <v>2310</v>
      </c>
      <c r="AB971" s="5" t="s">
        <v>3124</v>
      </c>
      <c r="AC971" s="34" t="s">
        <v>3125</v>
      </c>
      <c r="AD971" s="21">
        <v>1</v>
      </c>
    </row>
    <row r="972" spans="1:30" x14ac:dyDescent="0.3">
      <c r="A972" s="18" t="str">
        <f t="shared" ref="A972:B972" si="1002">IF(AND(ISNUMBER(SEARCH("Yes",C972)),ISNUMBER(SEARCH("Yes",E972)),ISNUMBER(SEARCH("Yes",G972)),ISNUMBER(SEARCH("Yes",I972))),"Yes","No")</f>
        <v>No</v>
      </c>
      <c r="B972" s="18" t="str">
        <f t="shared" si="1002"/>
        <v>No</v>
      </c>
      <c r="C972" s="15" t="str">
        <f t="shared" si="790"/>
        <v>No</v>
      </c>
      <c r="D972" s="18" t="str">
        <f t="shared" si="791"/>
        <v>No</v>
      </c>
      <c r="E972" s="18" t="str">
        <f t="shared" si="792"/>
        <v>No</v>
      </c>
      <c r="F972" s="18" t="str">
        <f t="shared" si="793"/>
        <v>No</v>
      </c>
      <c r="G972" s="18" t="str">
        <f t="shared" si="794"/>
        <v>No</v>
      </c>
      <c r="H972" s="18" t="str">
        <f t="shared" si="795"/>
        <v>No</v>
      </c>
      <c r="I972" s="18" t="str">
        <f t="shared" si="796"/>
        <v>Yes</v>
      </c>
      <c r="J972" s="18" t="str">
        <f t="shared" si="797"/>
        <v>Yes</v>
      </c>
      <c r="K972" s="21">
        <v>970</v>
      </c>
      <c r="L972" s="5" t="s">
        <v>38</v>
      </c>
      <c r="M972" s="5" t="s">
        <v>437</v>
      </c>
      <c r="N972" s="5" t="s">
        <v>2307</v>
      </c>
      <c r="O972" s="5" t="s">
        <v>152</v>
      </c>
      <c r="P972" s="5" t="s">
        <v>2321</v>
      </c>
      <c r="Q972" s="34" t="s">
        <v>8519</v>
      </c>
      <c r="R972" s="21">
        <v>1</v>
      </c>
      <c r="S972" s="35"/>
      <c r="T972" s="35"/>
      <c r="U972" s="35"/>
      <c r="V972" s="35"/>
      <c r="W972" s="35"/>
      <c r="X972" s="35"/>
      <c r="Y972" s="35"/>
      <c r="Z972" s="35"/>
      <c r="AA972" s="5" t="s">
        <v>24</v>
      </c>
      <c r="AB972" s="5" t="s">
        <v>5728</v>
      </c>
      <c r="AC972" s="34" t="s">
        <v>8520</v>
      </c>
      <c r="AD972" s="21">
        <v>1</v>
      </c>
    </row>
    <row r="973" spans="1:30" x14ac:dyDescent="0.3">
      <c r="A973" s="18" t="str">
        <f t="shared" ref="A973:B973" si="1003">IF(AND(ISNUMBER(SEARCH("Yes",C973)),ISNUMBER(SEARCH("Yes",E973)),ISNUMBER(SEARCH("Yes",G973)),ISNUMBER(SEARCH("Yes",I973))),"Yes","No")</f>
        <v>No</v>
      </c>
      <c r="B973" s="18" t="str">
        <f t="shared" si="1003"/>
        <v>No</v>
      </c>
      <c r="C973" s="15" t="str">
        <f t="shared" si="790"/>
        <v>No</v>
      </c>
      <c r="D973" s="18" t="str">
        <f t="shared" si="791"/>
        <v>No</v>
      </c>
      <c r="E973" s="18" t="str">
        <f t="shared" si="792"/>
        <v>No</v>
      </c>
      <c r="F973" s="18" t="str">
        <f t="shared" si="793"/>
        <v>No</v>
      </c>
      <c r="G973" s="18" t="str">
        <f t="shared" si="794"/>
        <v>No</v>
      </c>
      <c r="H973" s="18" t="str">
        <f t="shared" si="795"/>
        <v>No</v>
      </c>
      <c r="I973" s="18" t="str">
        <f t="shared" si="796"/>
        <v>Yes</v>
      </c>
      <c r="J973" s="18" t="str">
        <f t="shared" si="797"/>
        <v>Yes</v>
      </c>
      <c r="K973" s="21">
        <v>971</v>
      </c>
      <c r="L973" s="5" t="s">
        <v>2063</v>
      </c>
      <c r="M973" s="5" t="s">
        <v>2064</v>
      </c>
      <c r="N973" s="5" t="s">
        <v>2307</v>
      </c>
      <c r="O973" s="5" t="s">
        <v>152</v>
      </c>
      <c r="P973" s="5" t="s">
        <v>2449</v>
      </c>
      <c r="Q973" s="34" t="s">
        <v>8521</v>
      </c>
      <c r="R973" s="21">
        <v>1</v>
      </c>
      <c r="S973" s="35"/>
      <c r="T973" s="35"/>
      <c r="U973" s="35"/>
      <c r="V973" s="35"/>
      <c r="W973" s="35"/>
      <c r="X973" s="35"/>
      <c r="Y973" s="35"/>
      <c r="Z973" s="35"/>
      <c r="AA973" s="5" t="s">
        <v>24</v>
      </c>
      <c r="AB973" s="5" t="s">
        <v>3211</v>
      </c>
      <c r="AC973" s="34" t="s">
        <v>5732</v>
      </c>
      <c r="AD973" s="21">
        <v>1</v>
      </c>
    </row>
    <row r="974" spans="1:30" x14ac:dyDescent="0.3">
      <c r="A974" s="18" t="str">
        <f t="shared" ref="A974:B974" si="1004">IF(AND(ISNUMBER(SEARCH("Yes",C974)),ISNUMBER(SEARCH("Yes",E974)),ISNUMBER(SEARCH("Yes",G974)),ISNUMBER(SEARCH("Yes",I974))),"Yes","No")</f>
        <v>Yes</v>
      </c>
      <c r="B974" s="18" t="str">
        <f t="shared" si="1004"/>
        <v>Yes</v>
      </c>
      <c r="C974" s="15" t="str">
        <f t="shared" si="790"/>
        <v>Yes</v>
      </c>
      <c r="D974" s="18" t="str">
        <f t="shared" si="791"/>
        <v>Yes</v>
      </c>
      <c r="E974" s="18" t="str">
        <f t="shared" si="792"/>
        <v>Yes</v>
      </c>
      <c r="F974" s="18" t="str">
        <f t="shared" si="793"/>
        <v>Yes</v>
      </c>
      <c r="G974" s="18" t="str">
        <f t="shared" si="794"/>
        <v>Yes</v>
      </c>
      <c r="H974" s="18" t="str">
        <f t="shared" si="795"/>
        <v>Yes</v>
      </c>
      <c r="I974" s="18" t="str">
        <f t="shared" si="796"/>
        <v>Yes</v>
      </c>
      <c r="J974" s="18" t="str">
        <f t="shared" si="797"/>
        <v>Yes</v>
      </c>
      <c r="K974" s="21">
        <v>972</v>
      </c>
      <c r="L974" s="5" t="s">
        <v>137</v>
      </c>
      <c r="M974" s="5" t="s">
        <v>138</v>
      </c>
      <c r="N974" s="5" t="s">
        <v>2307</v>
      </c>
      <c r="O974" s="5" t="s">
        <v>24</v>
      </c>
      <c r="P974" s="5" t="s">
        <v>8522</v>
      </c>
      <c r="Q974" s="34" t="s">
        <v>8523</v>
      </c>
      <c r="R974" s="21">
        <v>1</v>
      </c>
      <c r="S974" s="5" t="s">
        <v>24</v>
      </c>
      <c r="T974" s="5" t="s">
        <v>8524</v>
      </c>
      <c r="U974" s="34" t="s">
        <v>8525</v>
      </c>
      <c r="V974" s="21">
        <v>1</v>
      </c>
      <c r="W974" s="5" t="s">
        <v>24</v>
      </c>
      <c r="X974" s="5" t="s">
        <v>8526</v>
      </c>
      <c r="Y974" s="34" t="s">
        <v>8527</v>
      </c>
      <c r="Z974" s="21">
        <v>1</v>
      </c>
      <c r="AA974" s="5" t="s">
        <v>24</v>
      </c>
      <c r="AB974" s="5" t="s">
        <v>8528</v>
      </c>
      <c r="AC974" s="34" t="s">
        <v>8529</v>
      </c>
      <c r="AD974" s="21">
        <v>1</v>
      </c>
    </row>
    <row r="975" spans="1:30" x14ac:dyDescent="0.3">
      <c r="A975" s="18" t="str">
        <f t="shared" ref="A975:B975" si="1005">IF(AND(ISNUMBER(SEARCH("Yes",C975)),ISNUMBER(SEARCH("Yes",E975)),ISNUMBER(SEARCH("Yes",G975)),ISNUMBER(SEARCH("Yes",I975))),"Yes","No")</f>
        <v>No</v>
      </c>
      <c r="B975" s="18" t="str">
        <f t="shared" si="1005"/>
        <v>No</v>
      </c>
      <c r="C975" s="15" t="str">
        <f t="shared" si="790"/>
        <v>No</v>
      </c>
      <c r="D975" s="18" t="str">
        <f t="shared" si="791"/>
        <v>No</v>
      </c>
      <c r="E975" s="18" t="str">
        <f t="shared" si="792"/>
        <v>No</v>
      </c>
      <c r="F975" s="18" t="str">
        <f t="shared" si="793"/>
        <v>No</v>
      </c>
      <c r="G975" s="18" t="str">
        <f t="shared" si="794"/>
        <v>No</v>
      </c>
      <c r="H975" s="18" t="str">
        <f t="shared" si="795"/>
        <v>No</v>
      </c>
      <c r="I975" s="18" t="str">
        <f t="shared" si="796"/>
        <v>Yes</v>
      </c>
      <c r="J975" s="18" t="str">
        <f t="shared" si="797"/>
        <v>Yes</v>
      </c>
      <c r="K975" s="21">
        <v>973</v>
      </c>
      <c r="L975" s="5" t="s">
        <v>2065</v>
      </c>
      <c r="M975" s="5" t="s">
        <v>2066</v>
      </c>
      <c r="N975" s="5" t="s">
        <v>2307</v>
      </c>
      <c r="O975" s="5" t="s">
        <v>152</v>
      </c>
      <c r="P975" s="5" t="s">
        <v>2724</v>
      </c>
      <c r="Q975" s="34" t="s">
        <v>5741</v>
      </c>
      <c r="R975" s="21">
        <v>1</v>
      </c>
      <c r="S975" s="35"/>
      <c r="T975" s="35"/>
      <c r="U975" s="35"/>
      <c r="V975" s="35"/>
      <c r="W975" s="35"/>
      <c r="X975" s="35"/>
      <c r="Y975" s="35"/>
      <c r="Z975" s="35"/>
      <c r="AA975" s="5" t="s">
        <v>2310</v>
      </c>
      <c r="AB975" s="5" t="s">
        <v>6526</v>
      </c>
      <c r="AC975" s="34" t="s">
        <v>8530</v>
      </c>
      <c r="AD975" s="21">
        <v>1</v>
      </c>
    </row>
    <row r="976" spans="1:30" x14ac:dyDescent="0.3">
      <c r="A976" s="18" t="str">
        <f t="shared" ref="A976:B976" si="1006">IF(AND(ISNUMBER(SEARCH("Yes",C976)),ISNUMBER(SEARCH("Yes",E976)),ISNUMBER(SEARCH("Yes",G976)),ISNUMBER(SEARCH("Yes",I976))),"Yes","No")</f>
        <v>No</v>
      </c>
      <c r="B976" s="18" t="str">
        <f t="shared" si="1006"/>
        <v>No</v>
      </c>
      <c r="C976" s="15" t="str">
        <f t="shared" si="790"/>
        <v>No</v>
      </c>
      <c r="D976" s="18" t="str">
        <f t="shared" si="791"/>
        <v>No</v>
      </c>
      <c r="E976" s="18" t="str">
        <f t="shared" si="792"/>
        <v>No</v>
      </c>
      <c r="F976" s="18" t="str">
        <f t="shared" si="793"/>
        <v>No</v>
      </c>
      <c r="G976" s="18" t="str">
        <f t="shared" si="794"/>
        <v>No</v>
      </c>
      <c r="H976" s="18" t="str">
        <f t="shared" si="795"/>
        <v>No</v>
      </c>
      <c r="I976" s="18" t="str">
        <f t="shared" si="796"/>
        <v>Yes</v>
      </c>
      <c r="J976" s="18" t="str">
        <f t="shared" si="797"/>
        <v>Yes</v>
      </c>
      <c r="K976" s="21">
        <v>974</v>
      </c>
      <c r="L976" s="5" t="s">
        <v>2067</v>
      </c>
      <c r="M976" s="5" t="s">
        <v>2068</v>
      </c>
      <c r="N976" s="5" t="s">
        <v>2307</v>
      </c>
      <c r="O976" s="5" t="s">
        <v>152</v>
      </c>
      <c r="P976" s="5" t="s">
        <v>2333</v>
      </c>
      <c r="Q976" s="34" t="s">
        <v>5385</v>
      </c>
      <c r="R976" s="21">
        <v>1</v>
      </c>
      <c r="S976" s="35"/>
      <c r="T976" s="35"/>
      <c r="U976" s="35"/>
      <c r="V976" s="35"/>
      <c r="W976" s="35"/>
      <c r="X976" s="35"/>
      <c r="Y976" s="35"/>
      <c r="Z976" s="35"/>
      <c r="AA976" s="5" t="s">
        <v>24</v>
      </c>
      <c r="AB976" s="5" t="s">
        <v>8127</v>
      </c>
      <c r="AC976" s="34" t="s">
        <v>2379</v>
      </c>
      <c r="AD976" s="21">
        <v>1</v>
      </c>
    </row>
    <row r="977" spans="1:30" x14ac:dyDescent="0.3">
      <c r="A977" s="18" t="str">
        <f t="shared" ref="A977:B977" si="1007">IF(AND(ISNUMBER(SEARCH("Yes",C977)),ISNUMBER(SEARCH("Yes",E977)),ISNUMBER(SEARCH("Yes",G977)),ISNUMBER(SEARCH("Yes",I977))),"Yes","No")</f>
        <v>No</v>
      </c>
      <c r="B977" s="18" t="str">
        <f t="shared" si="1007"/>
        <v>No</v>
      </c>
      <c r="C977" s="15" t="str">
        <f t="shared" si="790"/>
        <v>No</v>
      </c>
      <c r="D977" s="18" t="str">
        <f t="shared" si="791"/>
        <v>No</v>
      </c>
      <c r="E977" s="18" t="str">
        <f t="shared" si="792"/>
        <v>No</v>
      </c>
      <c r="F977" s="18" t="str">
        <f t="shared" si="793"/>
        <v>No</v>
      </c>
      <c r="G977" s="18" t="str">
        <f t="shared" si="794"/>
        <v>No</v>
      </c>
      <c r="H977" s="18" t="str">
        <f t="shared" si="795"/>
        <v>No</v>
      </c>
      <c r="I977" s="18" t="str">
        <f t="shared" si="796"/>
        <v>Yes</v>
      </c>
      <c r="J977" s="18" t="str">
        <f t="shared" si="797"/>
        <v>Yes</v>
      </c>
      <c r="K977" s="21">
        <v>975</v>
      </c>
      <c r="L977" s="5" t="s">
        <v>2069</v>
      </c>
      <c r="M977" s="5" t="s">
        <v>2070</v>
      </c>
      <c r="N977" s="5" t="s">
        <v>2307</v>
      </c>
      <c r="O977" s="5" t="s">
        <v>152</v>
      </c>
      <c r="P977" s="5" t="s">
        <v>2333</v>
      </c>
      <c r="Q977" s="34" t="s">
        <v>8531</v>
      </c>
      <c r="R977" s="21">
        <v>1</v>
      </c>
      <c r="S977" s="35"/>
      <c r="T977" s="35"/>
      <c r="U977" s="35"/>
      <c r="V977" s="35"/>
      <c r="W977" s="35"/>
      <c r="X977" s="35"/>
      <c r="Y977" s="35"/>
      <c r="Z977" s="35"/>
      <c r="AA977" s="5" t="s">
        <v>24</v>
      </c>
      <c r="AB977" s="5" t="s">
        <v>8532</v>
      </c>
      <c r="AC977" s="34" t="s">
        <v>8533</v>
      </c>
      <c r="AD977" s="21">
        <v>1</v>
      </c>
    </row>
    <row r="978" spans="1:30" x14ac:dyDescent="0.3">
      <c r="A978" s="18" t="str">
        <f t="shared" ref="A978:B978" si="1008">IF(AND(ISNUMBER(SEARCH("Yes",C978)),ISNUMBER(SEARCH("Yes",E978)),ISNUMBER(SEARCH("Yes",G978)),ISNUMBER(SEARCH("Yes",I978))),"Yes","No")</f>
        <v>No</v>
      </c>
      <c r="B978" s="18" t="str">
        <f t="shared" si="1008"/>
        <v>No</v>
      </c>
      <c r="C978" s="15" t="str">
        <f t="shared" si="790"/>
        <v>No</v>
      </c>
      <c r="D978" s="18" t="str">
        <f t="shared" si="791"/>
        <v>No</v>
      </c>
      <c r="E978" s="18" t="str">
        <f t="shared" si="792"/>
        <v>No</v>
      </c>
      <c r="F978" s="18" t="str">
        <f t="shared" si="793"/>
        <v>No</v>
      </c>
      <c r="G978" s="18" t="str">
        <f t="shared" si="794"/>
        <v>No</v>
      </c>
      <c r="H978" s="18" t="str">
        <f t="shared" si="795"/>
        <v>No</v>
      </c>
      <c r="I978" s="18" t="str">
        <f t="shared" si="796"/>
        <v>Yes</v>
      </c>
      <c r="J978" s="18" t="str">
        <f t="shared" si="797"/>
        <v>Yes</v>
      </c>
      <c r="K978" s="21">
        <v>976</v>
      </c>
      <c r="L978" s="5" t="s">
        <v>2071</v>
      </c>
      <c r="M978" s="5" t="s">
        <v>2072</v>
      </c>
      <c r="N978" s="5" t="s">
        <v>2307</v>
      </c>
      <c r="O978" s="5" t="s">
        <v>152</v>
      </c>
      <c r="P978" s="5" t="s">
        <v>2545</v>
      </c>
      <c r="Q978" s="34" t="s">
        <v>8534</v>
      </c>
      <c r="R978" s="21">
        <v>1</v>
      </c>
      <c r="S978" s="35"/>
      <c r="T978" s="35"/>
      <c r="U978" s="35"/>
      <c r="V978" s="35"/>
      <c r="W978" s="35"/>
      <c r="X978" s="35"/>
      <c r="Y978" s="35"/>
      <c r="Z978" s="35"/>
      <c r="AA978" s="5" t="s">
        <v>2310</v>
      </c>
      <c r="AB978" s="5" t="s">
        <v>8535</v>
      </c>
      <c r="AC978" s="34" t="s">
        <v>8536</v>
      </c>
      <c r="AD978" s="21">
        <v>1</v>
      </c>
    </row>
    <row r="979" spans="1:30" x14ac:dyDescent="0.3">
      <c r="A979" s="18" t="str">
        <f t="shared" ref="A979:B979" si="1009">IF(AND(ISNUMBER(SEARCH("Yes",C979)),ISNUMBER(SEARCH("Yes",E979)),ISNUMBER(SEARCH("Yes",G979)),ISNUMBER(SEARCH("Yes",I979))),"Yes","No")</f>
        <v>No</v>
      </c>
      <c r="B979" s="18" t="str">
        <f t="shared" si="1009"/>
        <v>No</v>
      </c>
      <c r="C979" s="15" t="str">
        <f t="shared" si="790"/>
        <v>No</v>
      </c>
      <c r="D979" s="18" t="str">
        <f t="shared" si="791"/>
        <v>No</v>
      </c>
      <c r="E979" s="18" t="str">
        <f t="shared" si="792"/>
        <v>No</v>
      </c>
      <c r="F979" s="18" t="str">
        <f t="shared" si="793"/>
        <v>No</v>
      </c>
      <c r="G979" s="18" t="str">
        <f t="shared" si="794"/>
        <v>No</v>
      </c>
      <c r="H979" s="18" t="str">
        <f t="shared" si="795"/>
        <v>No</v>
      </c>
      <c r="I979" s="18" t="str">
        <f t="shared" si="796"/>
        <v>Yes</v>
      </c>
      <c r="J979" s="18" t="str">
        <f t="shared" si="797"/>
        <v>Yes</v>
      </c>
      <c r="K979" s="21">
        <v>977</v>
      </c>
      <c r="L979" s="5" t="s">
        <v>2073</v>
      </c>
      <c r="M979" s="5" t="s">
        <v>2074</v>
      </c>
      <c r="N979" s="5" t="s">
        <v>2307</v>
      </c>
      <c r="O979" s="5" t="s">
        <v>152</v>
      </c>
      <c r="P979" s="5" t="s">
        <v>8537</v>
      </c>
      <c r="Q979" s="34" t="s">
        <v>8538</v>
      </c>
      <c r="R979" s="21">
        <v>1</v>
      </c>
      <c r="S979" s="35"/>
      <c r="T979" s="35"/>
      <c r="U979" s="35"/>
      <c r="V979" s="35"/>
      <c r="W979" s="35"/>
      <c r="X979" s="35"/>
      <c r="Y979" s="35"/>
      <c r="Z979" s="35"/>
      <c r="AA979" s="5" t="s">
        <v>24</v>
      </c>
      <c r="AB979" s="5" t="s">
        <v>8539</v>
      </c>
      <c r="AC979" s="34" t="s">
        <v>8540</v>
      </c>
      <c r="AD979" s="21">
        <v>1</v>
      </c>
    </row>
    <row r="980" spans="1:30" x14ac:dyDescent="0.3">
      <c r="A980" s="18" t="str">
        <f t="shared" ref="A980:B980" si="1010">IF(AND(ISNUMBER(SEARCH("Yes",C980)),ISNUMBER(SEARCH("Yes",E980)),ISNUMBER(SEARCH("Yes",G980)),ISNUMBER(SEARCH("Yes",I980))),"Yes","No")</f>
        <v>No</v>
      </c>
      <c r="B980" s="18" t="str">
        <f t="shared" si="1010"/>
        <v>No</v>
      </c>
      <c r="C980" s="15" t="str">
        <f t="shared" si="790"/>
        <v>No</v>
      </c>
      <c r="D980" s="18" t="str">
        <f t="shared" si="791"/>
        <v>No</v>
      </c>
      <c r="E980" s="18" t="str">
        <f t="shared" si="792"/>
        <v>No</v>
      </c>
      <c r="F980" s="18" t="str">
        <f t="shared" si="793"/>
        <v>No</v>
      </c>
      <c r="G980" s="18" t="str">
        <f t="shared" si="794"/>
        <v>No</v>
      </c>
      <c r="H980" s="18" t="str">
        <f t="shared" si="795"/>
        <v>No</v>
      </c>
      <c r="I980" s="18" t="str">
        <f t="shared" si="796"/>
        <v>Yes</v>
      </c>
      <c r="J980" s="18" t="str">
        <f t="shared" si="797"/>
        <v>Yes</v>
      </c>
      <c r="K980" s="21">
        <v>978</v>
      </c>
      <c r="L980" s="5" t="s">
        <v>2075</v>
      </c>
      <c r="M980" s="5" t="s">
        <v>2076</v>
      </c>
      <c r="N980" s="5" t="s">
        <v>2307</v>
      </c>
      <c r="O980" s="5" t="s">
        <v>152</v>
      </c>
      <c r="P980" s="5" t="s">
        <v>2431</v>
      </c>
      <c r="Q980" s="34" t="s">
        <v>5756</v>
      </c>
      <c r="R980" s="21">
        <v>1</v>
      </c>
      <c r="S980" s="35"/>
      <c r="T980" s="35"/>
      <c r="U980" s="35"/>
      <c r="V980" s="35"/>
      <c r="W980" s="35"/>
      <c r="X980" s="35"/>
      <c r="Y980" s="35"/>
      <c r="Z980" s="35"/>
      <c r="AA980" s="5" t="s">
        <v>2310</v>
      </c>
      <c r="AB980" s="5" t="s">
        <v>2595</v>
      </c>
      <c r="AC980" s="34" t="s">
        <v>4131</v>
      </c>
      <c r="AD980" s="21">
        <v>1</v>
      </c>
    </row>
    <row r="981" spans="1:30" x14ac:dyDescent="0.3">
      <c r="A981" s="18" t="str">
        <f t="shared" ref="A981:B981" si="1011">IF(AND(ISNUMBER(SEARCH("Yes",C981)),ISNUMBER(SEARCH("Yes",E981)),ISNUMBER(SEARCH("Yes",G981)),ISNUMBER(SEARCH("Yes",I981))),"Yes","No")</f>
        <v>No</v>
      </c>
      <c r="B981" s="18" t="str">
        <f t="shared" si="1011"/>
        <v>No</v>
      </c>
      <c r="C981" s="15" t="str">
        <f t="shared" si="790"/>
        <v>No</v>
      </c>
      <c r="D981" s="18" t="str">
        <f t="shared" si="791"/>
        <v>No</v>
      </c>
      <c r="E981" s="18" t="str">
        <f t="shared" si="792"/>
        <v>No</v>
      </c>
      <c r="F981" s="18" t="str">
        <f t="shared" si="793"/>
        <v>No</v>
      </c>
      <c r="G981" s="18" t="str">
        <f t="shared" si="794"/>
        <v>No</v>
      </c>
      <c r="H981" s="18" t="str">
        <f t="shared" si="795"/>
        <v>No</v>
      </c>
      <c r="I981" s="18" t="str">
        <f t="shared" si="796"/>
        <v>Yes</v>
      </c>
      <c r="J981" s="18" t="str">
        <f t="shared" si="797"/>
        <v>Yes</v>
      </c>
      <c r="K981" s="21">
        <v>979</v>
      </c>
      <c r="L981" s="5" t="s">
        <v>2077</v>
      </c>
      <c r="M981" s="5" t="s">
        <v>2078</v>
      </c>
      <c r="N981" s="5" t="s">
        <v>2307</v>
      </c>
      <c r="O981" s="5" t="s">
        <v>152</v>
      </c>
      <c r="P981" s="5" t="s">
        <v>2333</v>
      </c>
      <c r="Q981" s="34" t="s">
        <v>8541</v>
      </c>
      <c r="R981" s="21">
        <v>1</v>
      </c>
      <c r="S981" s="35"/>
      <c r="T981" s="35"/>
      <c r="U981" s="35"/>
      <c r="V981" s="35"/>
      <c r="W981" s="35"/>
      <c r="X981" s="35"/>
      <c r="Y981" s="35"/>
      <c r="Z981" s="35"/>
      <c r="AA981" s="5" t="s">
        <v>2310</v>
      </c>
      <c r="AB981" s="5" t="s">
        <v>2422</v>
      </c>
      <c r="AC981" s="34" t="s">
        <v>2471</v>
      </c>
      <c r="AD981" s="21">
        <v>1</v>
      </c>
    </row>
    <row r="982" spans="1:30" x14ac:dyDescent="0.3">
      <c r="A982" s="18" t="str">
        <f t="shared" ref="A982:B982" si="1012">IF(AND(ISNUMBER(SEARCH("Yes",C982)),ISNUMBER(SEARCH("Yes",E982)),ISNUMBER(SEARCH("Yes",G982)),ISNUMBER(SEARCH("Yes",I982))),"Yes","No")</f>
        <v>No</v>
      </c>
      <c r="B982" s="18" t="str">
        <f t="shared" si="1012"/>
        <v>No</v>
      </c>
      <c r="C982" s="15" t="str">
        <f t="shared" si="790"/>
        <v>No</v>
      </c>
      <c r="D982" s="18" t="str">
        <f t="shared" si="791"/>
        <v>No</v>
      </c>
      <c r="E982" s="18" t="str">
        <f t="shared" si="792"/>
        <v>No</v>
      </c>
      <c r="F982" s="18" t="str">
        <f t="shared" si="793"/>
        <v>No</v>
      </c>
      <c r="G982" s="18" t="str">
        <f t="shared" si="794"/>
        <v>No</v>
      </c>
      <c r="H982" s="18" t="str">
        <f t="shared" si="795"/>
        <v>No</v>
      </c>
      <c r="I982" s="18" t="str">
        <f t="shared" si="796"/>
        <v>Yes</v>
      </c>
      <c r="J982" s="18" t="str">
        <f t="shared" si="797"/>
        <v>Yes</v>
      </c>
      <c r="K982" s="21">
        <v>980</v>
      </c>
      <c r="L982" s="5" t="s">
        <v>2079</v>
      </c>
      <c r="M982" s="5" t="s">
        <v>2080</v>
      </c>
      <c r="N982" s="5" t="s">
        <v>2307</v>
      </c>
      <c r="O982" s="5" t="s">
        <v>152</v>
      </c>
      <c r="P982" s="5" t="s">
        <v>8542</v>
      </c>
      <c r="Q982" s="34" t="s">
        <v>8543</v>
      </c>
      <c r="R982" s="21">
        <v>1</v>
      </c>
      <c r="S982" s="35"/>
      <c r="T982" s="35"/>
      <c r="U982" s="35"/>
      <c r="V982" s="35"/>
      <c r="W982" s="35"/>
      <c r="X982" s="35"/>
      <c r="Y982" s="35"/>
      <c r="Z982" s="35"/>
      <c r="AA982" s="5" t="s">
        <v>2310</v>
      </c>
      <c r="AB982" s="5" t="s">
        <v>5759</v>
      </c>
      <c r="AC982" s="34" t="s">
        <v>5760</v>
      </c>
      <c r="AD982" s="21">
        <v>1</v>
      </c>
    </row>
    <row r="983" spans="1:30" x14ac:dyDescent="0.3">
      <c r="A983" s="18" t="str">
        <f t="shared" ref="A983:B983" si="1013">IF(AND(ISNUMBER(SEARCH("Yes",C983)),ISNUMBER(SEARCH("Yes",E983)),ISNUMBER(SEARCH("Yes",G983)),ISNUMBER(SEARCH("Yes",I983))),"Yes","No")</f>
        <v>No</v>
      </c>
      <c r="B983" s="18" t="str">
        <f t="shared" si="1013"/>
        <v>No</v>
      </c>
      <c r="C983" s="15" t="str">
        <f t="shared" si="790"/>
        <v>No</v>
      </c>
      <c r="D983" s="18" t="str">
        <f t="shared" si="791"/>
        <v>No</v>
      </c>
      <c r="E983" s="18" t="str">
        <f t="shared" si="792"/>
        <v>No</v>
      </c>
      <c r="F983" s="18" t="str">
        <f t="shared" si="793"/>
        <v>No</v>
      </c>
      <c r="G983" s="18" t="str">
        <f t="shared" si="794"/>
        <v>No</v>
      </c>
      <c r="H983" s="18" t="str">
        <f t="shared" si="795"/>
        <v>No</v>
      </c>
      <c r="I983" s="18" t="str">
        <f t="shared" si="796"/>
        <v>Yes</v>
      </c>
      <c r="J983" s="18" t="str">
        <f t="shared" si="797"/>
        <v>Yes</v>
      </c>
      <c r="K983" s="21">
        <v>981</v>
      </c>
      <c r="L983" s="5" t="s">
        <v>2081</v>
      </c>
      <c r="M983" s="5" t="s">
        <v>2082</v>
      </c>
      <c r="N983" s="5" t="s">
        <v>2307</v>
      </c>
      <c r="O983" s="5" t="s">
        <v>152</v>
      </c>
      <c r="P983" s="5" t="s">
        <v>2667</v>
      </c>
      <c r="Q983" s="34" t="s">
        <v>8544</v>
      </c>
      <c r="R983" s="21">
        <v>1</v>
      </c>
      <c r="S983" s="35"/>
      <c r="T983" s="35"/>
      <c r="U983" s="35"/>
      <c r="V983" s="35"/>
      <c r="W983" s="35"/>
      <c r="X983" s="35"/>
      <c r="Y983" s="35"/>
      <c r="Z983" s="35"/>
      <c r="AA983" s="5" t="s">
        <v>2310</v>
      </c>
      <c r="AB983" s="5" t="s">
        <v>2669</v>
      </c>
      <c r="AC983" s="34" t="s">
        <v>2734</v>
      </c>
      <c r="AD983" s="21">
        <v>1</v>
      </c>
    </row>
    <row r="984" spans="1:30" x14ac:dyDescent="0.3">
      <c r="A984" s="18" t="str">
        <f t="shared" ref="A984:B984" si="1014">IF(AND(ISNUMBER(SEARCH("Yes",C984)),ISNUMBER(SEARCH("Yes",E984)),ISNUMBER(SEARCH("Yes",G984)),ISNUMBER(SEARCH("Yes",I984))),"Yes","No")</f>
        <v>No</v>
      </c>
      <c r="B984" s="18" t="str">
        <f t="shared" si="1014"/>
        <v>No</v>
      </c>
      <c r="C984" s="15" t="str">
        <f t="shared" si="790"/>
        <v>No</v>
      </c>
      <c r="D984" s="18" t="str">
        <f t="shared" si="791"/>
        <v>No</v>
      </c>
      <c r="E984" s="18" t="str">
        <f t="shared" si="792"/>
        <v>No</v>
      </c>
      <c r="F984" s="18" t="str">
        <f t="shared" si="793"/>
        <v>No</v>
      </c>
      <c r="G984" s="18" t="str">
        <f t="shared" si="794"/>
        <v>No</v>
      </c>
      <c r="H984" s="18" t="str">
        <f t="shared" si="795"/>
        <v>No</v>
      </c>
      <c r="I984" s="18" t="str">
        <f t="shared" si="796"/>
        <v>Yes</v>
      </c>
      <c r="J984" s="18" t="str">
        <f t="shared" si="797"/>
        <v>Yes</v>
      </c>
      <c r="K984" s="21">
        <v>982</v>
      </c>
      <c r="L984" s="5" t="s">
        <v>2083</v>
      </c>
      <c r="M984" s="5" t="s">
        <v>2084</v>
      </c>
      <c r="N984" s="5" t="s">
        <v>2307</v>
      </c>
      <c r="O984" s="5" t="s">
        <v>152</v>
      </c>
      <c r="P984" s="5" t="s">
        <v>2358</v>
      </c>
      <c r="Q984" s="34" t="s">
        <v>8545</v>
      </c>
      <c r="R984" s="21">
        <v>1</v>
      </c>
      <c r="S984" s="35"/>
      <c r="T984" s="35"/>
      <c r="U984" s="35"/>
      <c r="V984" s="35"/>
      <c r="W984" s="35"/>
      <c r="X984" s="35"/>
      <c r="Y984" s="35"/>
      <c r="Z984" s="35"/>
      <c r="AA984" s="5" t="s">
        <v>2310</v>
      </c>
      <c r="AB984" s="5" t="s">
        <v>2473</v>
      </c>
      <c r="AC984" s="34" t="s">
        <v>8546</v>
      </c>
      <c r="AD984" s="21">
        <v>1</v>
      </c>
    </row>
    <row r="985" spans="1:30" x14ac:dyDescent="0.3">
      <c r="A985" s="18" t="str">
        <f t="shared" ref="A985:B985" si="1015">IF(AND(ISNUMBER(SEARCH("Yes",C985)),ISNUMBER(SEARCH("Yes",E985)),ISNUMBER(SEARCH("Yes",G985)),ISNUMBER(SEARCH("Yes",I985))),"Yes","No")</f>
        <v>No</v>
      </c>
      <c r="B985" s="18" t="str">
        <f t="shared" si="1015"/>
        <v>No</v>
      </c>
      <c r="C985" s="15" t="str">
        <f t="shared" si="790"/>
        <v>No</v>
      </c>
      <c r="D985" s="18" t="str">
        <f t="shared" si="791"/>
        <v>No</v>
      </c>
      <c r="E985" s="18" t="str">
        <f t="shared" si="792"/>
        <v>No</v>
      </c>
      <c r="F985" s="18" t="str">
        <f t="shared" si="793"/>
        <v>No</v>
      </c>
      <c r="G985" s="18" t="str">
        <f t="shared" si="794"/>
        <v>No</v>
      </c>
      <c r="H985" s="18" t="str">
        <f t="shared" si="795"/>
        <v>No</v>
      </c>
      <c r="I985" s="18" t="str">
        <f t="shared" si="796"/>
        <v>Yes</v>
      </c>
      <c r="J985" s="18" t="str">
        <f t="shared" si="797"/>
        <v>Yes</v>
      </c>
      <c r="K985" s="21">
        <v>983</v>
      </c>
      <c r="L985" s="5" t="s">
        <v>2085</v>
      </c>
      <c r="M985" s="5" t="s">
        <v>2086</v>
      </c>
      <c r="N985" s="5" t="s">
        <v>2307</v>
      </c>
      <c r="O985" s="5" t="s">
        <v>152</v>
      </c>
      <c r="P985" s="5" t="s">
        <v>5730</v>
      </c>
      <c r="Q985" s="34" t="s">
        <v>8547</v>
      </c>
      <c r="R985" s="21">
        <v>1</v>
      </c>
      <c r="S985" s="35"/>
      <c r="T985" s="35"/>
      <c r="U985" s="35"/>
      <c r="V985" s="35"/>
      <c r="W985" s="35"/>
      <c r="X985" s="35"/>
      <c r="Y985" s="35"/>
      <c r="Z985" s="35"/>
      <c r="AA985" s="5" t="s">
        <v>2310</v>
      </c>
      <c r="AB985" s="5" t="s">
        <v>3923</v>
      </c>
      <c r="AC985" s="34" t="s">
        <v>2986</v>
      </c>
      <c r="AD985" s="21">
        <v>1</v>
      </c>
    </row>
    <row r="986" spans="1:30" x14ac:dyDescent="0.3">
      <c r="A986" s="18" t="str">
        <f t="shared" ref="A986:B986" si="1016">IF(AND(ISNUMBER(SEARCH("Yes",C986)),ISNUMBER(SEARCH("Yes",E986)),ISNUMBER(SEARCH("Yes",G986)),ISNUMBER(SEARCH("Yes",I986))),"Yes","No")</f>
        <v>No</v>
      </c>
      <c r="B986" s="18" t="str">
        <f t="shared" si="1016"/>
        <v>No</v>
      </c>
      <c r="C986" s="15" t="str">
        <f t="shared" si="790"/>
        <v>No</v>
      </c>
      <c r="D986" s="18" t="str">
        <f t="shared" si="791"/>
        <v>No</v>
      </c>
      <c r="E986" s="18" t="str">
        <f t="shared" si="792"/>
        <v>No</v>
      </c>
      <c r="F986" s="18" t="str">
        <f t="shared" si="793"/>
        <v>No</v>
      </c>
      <c r="G986" s="18" t="str">
        <f t="shared" si="794"/>
        <v>No</v>
      </c>
      <c r="H986" s="18" t="str">
        <f t="shared" si="795"/>
        <v>No</v>
      </c>
      <c r="I986" s="18" t="str">
        <f t="shared" si="796"/>
        <v>Yes</v>
      </c>
      <c r="J986" s="18" t="str">
        <f t="shared" si="797"/>
        <v>Yes</v>
      </c>
      <c r="K986" s="21">
        <v>984</v>
      </c>
      <c r="L986" s="5" t="s">
        <v>2087</v>
      </c>
      <c r="M986" s="5" t="s">
        <v>2088</v>
      </c>
      <c r="N986" s="5" t="s">
        <v>2307</v>
      </c>
      <c r="O986" s="5" t="s">
        <v>152</v>
      </c>
      <c r="P986" s="5" t="s">
        <v>2724</v>
      </c>
      <c r="Q986" s="34" t="s">
        <v>8548</v>
      </c>
      <c r="R986" s="21">
        <v>1</v>
      </c>
      <c r="S986" s="35"/>
      <c r="T986" s="35"/>
      <c r="U986" s="35"/>
      <c r="V986" s="35"/>
      <c r="W986" s="35"/>
      <c r="X986" s="35"/>
      <c r="Y986" s="35"/>
      <c r="Z986" s="35"/>
      <c r="AA986" s="5" t="s">
        <v>2310</v>
      </c>
      <c r="AB986" s="5" t="s">
        <v>5771</v>
      </c>
      <c r="AC986" s="34" t="s">
        <v>2599</v>
      </c>
      <c r="AD986" s="21">
        <v>1</v>
      </c>
    </row>
    <row r="987" spans="1:30" x14ac:dyDescent="0.3">
      <c r="A987" s="18" t="str">
        <f t="shared" ref="A987:B987" si="1017">IF(AND(ISNUMBER(SEARCH("Yes",C987)),ISNUMBER(SEARCH("Yes",E987)),ISNUMBER(SEARCH("Yes",G987)),ISNUMBER(SEARCH("Yes",I987))),"Yes","No")</f>
        <v>No</v>
      </c>
      <c r="B987" s="18" t="str">
        <f t="shared" si="1017"/>
        <v>No</v>
      </c>
      <c r="C987" s="15" t="str">
        <f t="shared" si="790"/>
        <v>No</v>
      </c>
      <c r="D987" s="18" t="str">
        <f t="shared" si="791"/>
        <v>No</v>
      </c>
      <c r="E987" s="18" t="str">
        <f t="shared" si="792"/>
        <v>No</v>
      </c>
      <c r="F987" s="18" t="str">
        <f t="shared" si="793"/>
        <v>No</v>
      </c>
      <c r="G987" s="18" t="str">
        <f t="shared" si="794"/>
        <v>No</v>
      </c>
      <c r="H987" s="18" t="str">
        <f t="shared" si="795"/>
        <v>No</v>
      </c>
      <c r="I987" s="18" t="str">
        <f t="shared" si="796"/>
        <v>Yes</v>
      </c>
      <c r="J987" s="18" t="str">
        <f t="shared" si="797"/>
        <v>Yes</v>
      </c>
      <c r="K987" s="21">
        <v>985</v>
      </c>
      <c r="L987" s="5" t="s">
        <v>2089</v>
      </c>
      <c r="M987" s="5" t="s">
        <v>2090</v>
      </c>
      <c r="N987" s="5" t="s">
        <v>2307</v>
      </c>
      <c r="O987" s="5" t="s">
        <v>152</v>
      </c>
      <c r="P987" s="5" t="s">
        <v>8549</v>
      </c>
      <c r="Q987" s="34" t="s">
        <v>8550</v>
      </c>
      <c r="R987" s="21">
        <v>1</v>
      </c>
      <c r="S987" s="35"/>
      <c r="T987" s="35"/>
      <c r="U987" s="35"/>
      <c r="V987" s="35"/>
      <c r="W987" s="35"/>
      <c r="X987" s="35"/>
      <c r="Y987" s="35"/>
      <c r="Z987" s="35"/>
      <c r="AA987" s="5" t="s">
        <v>2310</v>
      </c>
      <c r="AB987" s="5" t="s">
        <v>8551</v>
      </c>
      <c r="AC987" s="34" t="s">
        <v>8552</v>
      </c>
      <c r="AD987" s="21">
        <v>1</v>
      </c>
    </row>
    <row r="988" spans="1:30" x14ac:dyDescent="0.3">
      <c r="A988" s="18" t="str">
        <f t="shared" ref="A988:B988" si="1018">IF(AND(ISNUMBER(SEARCH("Yes",C988)),ISNUMBER(SEARCH("Yes",E988)),ISNUMBER(SEARCH("Yes",G988)),ISNUMBER(SEARCH("Yes",I988))),"Yes","No")</f>
        <v>Yes</v>
      </c>
      <c r="B988" s="18" t="str">
        <f t="shared" si="1018"/>
        <v>Yes</v>
      </c>
      <c r="C988" s="15" t="str">
        <f t="shared" si="790"/>
        <v>Yes</v>
      </c>
      <c r="D988" s="18" t="str">
        <f t="shared" si="791"/>
        <v>Yes</v>
      </c>
      <c r="E988" s="18" t="str">
        <f t="shared" si="792"/>
        <v>Yes</v>
      </c>
      <c r="F988" s="18" t="str">
        <f t="shared" si="793"/>
        <v>Yes</v>
      </c>
      <c r="G988" s="18" t="str">
        <f t="shared" si="794"/>
        <v>Yes</v>
      </c>
      <c r="H988" s="18" t="str">
        <f t="shared" si="795"/>
        <v>Yes</v>
      </c>
      <c r="I988" s="18" t="str">
        <f t="shared" si="796"/>
        <v>Yes</v>
      </c>
      <c r="J988" s="18" t="str">
        <f t="shared" si="797"/>
        <v>Yes</v>
      </c>
      <c r="K988" s="21">
        <v>986</v>
      </c>
      <c r="L988" s="5" t="s">
        <v>159</v>
      </c>
      <c r="M988" s="5" t="s">
        <v>28</v>
      </c>
      <c r="N988" s="5" t="s">
        <v>2307</v>
      </c>
      <c r="O988" s="5" t="s">
        <v>2310</v>
      </c>
      <c r="P988" s="5" t="s">
        <v>8553</v>
      </c>
      <c r="Q988" s="34" t="s">
        <v>5777</v>
      </c>
      <c r="R988" s="21">
        <v>1</v>
      </c>
      <c r="S988" s="5" t="s">
        <v>24</v>
      </c>
      <c r="T988" s="5" t="s">
        <v>8554</v>
      </c>
      <c r="U988" s="34" t="s">
        <v>8555</v>
      </c>
      <c r="V988" s="21">
        <v>1</v>
      </c>
      <c r="W988" s="5" t="s">
        <v>24</v>
      </c>
      <c r="X988" s="5" t="s">
        <v>8556</v>
      </c>
      <c r="Y988" s="34" t="s">
        <v>8557</v>
      </c>
      <c r="Z988" s="21">
        <v>1</v>
      </c>
      <c r="AA988" s="5" t="s">
        <v>2310</v>
      </c>
      <c r="AB988" s="5" t="s">
        <v>8558</v>
      </c>
      <c r="AC988" s="34" t="s">
        <v>5783</v>
      </c>
      <c r="AD988" s="21">
        <v>1</v>
      </c>
    </row>
    <row r="989" spans="1:30" x14ac:dyDescent="0.3">
      <c r="A989" s="18" t="str">
        <f t="shared" ref="A989:B989" si="1019">IF(AND(ISNUMBER(SEARCH("Yes",C989)),ISNUMBER(SEARCH("Yes",E989)),ISNUMBER(SEARCH("Yes",G989)),ISNUMBER(SEARCH("Yes",I989))),"Yes","No")</f>
        <v>No</v>
      </c>
      <c r="B989" s="18" t="str">
        <f t="shared" si="1019"/>
        <v>No</v>
      </c>
      <c r="C989" s="15" t="str">
        <f t="shared" si="790"/>
        <v>No</v>
      </c>
      <c r="D989" s="18" t="str">
        <f t="shared" si="791"/>
        <v>No</v>
      </c>
      <c r="E989" s="18" t="str">
        <f t="shared" si="792"/>
        <v>No</v>
      </c>
      <c r="F989" s="18" t="str">
        <f t="shared" si="793"/>
        <v>No</v>
      </c>
      <c r="G989" s="18" t="str">
        <f t="shared" si="794"/>
        <v>No</v>
      </c>
      <c r="H989" s="18" t="str">
        <f t="shared" si="795"/>
        <v>No</v>
      </c>
      <c r="I989" s="18" t="str">
        <f t="shared" si="796"/>
        <v>Yes</v>
      </c>
      <c r="J989" s="18" t="str">
        <f t="shared" si="797"/>
        <v>Yes</v>
      </c>
      <c r="K989" s="21">
        <v>987</v>
      </c>
      <c r="L989" s="5" t="s">
        <v>2091</v>
      </c>
      <c r="M989" s="5" t="s">
        <v>2092</v>
      </c>
      <c r="N989" s="5" t="s">
        <v>2307</v>
      </c>
      <c r="O989" s="5" t="s">
        <v>152</v>
      </c>
      <c r="P989" s="5" t="s">
        <v>2667</v>
      </c>
      <c r="Q989" s="34" t="s">
        <v>5784</v>
      </c>
      <c r="R989" s="21">
        <v>1</v>
      </c>
      <c r="S989" s="35"/>
      <c r="T989" s="35"/>
      <c r="U989" s="35"/>
      <c r="V989" s="35"/>
      <c r="W989" s="35"/>
      <c r="X989" s="35"/>
      <c r="Y989" s="35"/>
      <c r="Z989" s="35"/>
      <c r="AA989" s="5" t="s">
        <v>2310</v>
      </c>
      <c r="AB989" s="5" t="s">
        <v>8559</v>
      </c>
      <c r="AC989" s="34" t="s">
        <v>8560</v>
      </c>
      <c r="AD989" s="21">
        <v>1</v>
      </c>
    </row>
    <row r="990" spans="1:30" x14ac:dyDescent="0.3">
      <c r="A990" s="18" t="str">
        <f t="shared" ref="A990:B990" si="1020">IF(AND(ISNUMBER(SEARCH("Yes",C990)),ISNUMBER(SEARCH("Yes",E990)),ISNUMBER(SEARCH("Yes",G990)),ISNUMBER(SEARCH("Yes",I990))),"Yes","No")</f>
        <v>No</v>
      </c>
      <c r="B990" s="18" t="str">
        <f t="shared" si="1020"/>
        <v>Yes</v>
      </c>
      <c r="C990" s="15" t="str">
        <f t="shared" si="790"/>
        <v>Yes</v>
      </c>
      <c r="D990" s="18" t="str">
        <f t="shared" si="791"/>
        <v>Yes</v>
      </c>
      <c r="E990" s="18" t="str">
        <f t="shared" si="792"/>
        <v>Yes</v>
      </c>
      <c r="F990" s="18" t="str">
        <f t="shared" si="793"/>
        <v>Yes</v>
      </c>
      <c r="G990" s="18" t="str">
        <f t="shared" si="794"/>
        <v>No</v>
      </c>
      <c r="H990" s="18" t="str">
        <f t="shared" si="795"/>
        <v>Yes</v>
      </c>
      <c r="I990" s="18" t="str">
        <f t="shared" si="796"/>
        <v>Yes</v>
      </c>
      <c r="J990" s="18" t="str">
        <f t="shared" si="797"/>
        <v>Yes</v>
      </c>
      <c r="K990" s="21">
        <v>988</v>
      </c>
      <c r="L990" s="5" t="s">
        <v>211</v>
      </c>
      <c r="M990" s="5" t="s">
        <v>334</v>
      </c>
      <c r="N990" s="5" t="s">
        <v>2307</v>
      </c>
      <c r="O990" s="5" t="s">
        <v>24</v>
      </c>
      <c r="P990" s="5" t="s">
        <v>5547</v>
      </c>
      <c r="Q990" s="34" t="s">
        <v>8561</v>
      </c>
      <c r="R990" s="21">
        <v>1</v>
      </c>
      <c r="S990" s="5" t="s">
        <v>24</v>
      </c>
      <c r="T990" s="5" t="s">
        <v>5788</v>
      </c>
      <c r="U990" s="34" t="s">
        <v>8562</v>
      </c>
      <c r="V990" s="21">
        <v>1</v>
      </c>
      <c r="W990" s="5" t="s">
        <v>2310</v>
      </c>
      <c r="X990" s="5" t="s">
        <v>8563</v>
      </c>
      <c r="Y990" s="34" t="s">
        <v>8564</v>
      </c>
      <c r="Z990" s="21">
        <v>1</v>
      </c>
      <c r="AA990" s="5" t="s">
        <v>2310</v>
      </c>
      <c r="AB990" s="5" t="s">
        <v>3944</v>
      </c>
      <c r="AC990" s="34" t="s">
        <v>3539</v>
      </c>
      <c r="AD990" s="21">
        <v>1</v>
      </c>
    </row>
    <row r="991" spans="1:30" x14ac:dyDescent="0.3">
      <c r="A991" s="18" t="str">
        <f t="shared" ref="A991:B991" si="1021">IF(AND(ISNUMBER(SEARCH("Yes",C991)),ISNUMBER(SEARCH("Yes",E991)),ISNUMBER(SEARCH("Yes",G991)),ISNUMBER(SEARCH("Yes",I991))),"Yes","No")</f>
        <v>No</v>
      </c>
      <c r="B991" s="18" t="str">
        <f t="shared" si="1021"/>
        <v>No</v>
      </c>
      <c r="C991" s="15" t="str">
        <f t="shared" si="790"/>
        <v>No</v>
      </c>
      <c r="D991" s="18" t="str">
        <f t="shared" si="791"/>
        <v>No</v>
      </c>
      <c r="E991" s="18" t="str">
        <f t="shared" si="792"/>
        <v>No</v>
      </c>
      <c r="F991" s="18" t="str">
        <f t="shared" si="793"/>
        <v>No</v>
      </c>
      <c r="G991" s="18" t="str">
        <f t="shared" si="794"/>
        <v>No</v>
      </c>
      <c r="H991" s="18" t="str">
        <f t="shared" si="795"/>
        <v>No</v>
      </c>
      <c r="I991" s="18" t="str">
        <f t="shared" si="796"/>
        <v>No</v>
      </c>
      <c r="J991" s="18" t="str">
        <f t="shared" si="797"/>
        <v>No</v>
      </c>
      <c r="K991" s="21">
        <v>989</v>
      </c>
      <c r="L991" s="5" t="s">
        <v>2093</v>
      </c>
      <c r="M991" s="5" t="s">
        <v>2094</v>
      </c>
      <c r="N991" s="5" t="s">
        <v>2307</v>
      </c>
      <c r="O991" s="5" t="s">
        <v>152</v>
      </c>
      <c r="P991" s="5" t="s">
        <v>2350</v>
      </c>
      <c r="Q991" s="34" t="s">
        <v>8565</v>
      </c>
      <c r="R991" s="21">
        <v>1</v>
      </c>
      <c r="S991" s="35"/>
      <c r="T991" s="35"/>
      <c r="U991" s="35"/>
      <c r="V991" s="35"/>
      <c r="W991" s="35"/>
      <c r="X991" s="35"/>
      <c r="Y991" s="35"/>
      <c r="Z991" s="35"/>
      <c r="AA991" s="5" t="s">
        <v>152</v>
      </c>
      <c r="AB991" s="5" t="s">
        <v>8566</v>
      </c>
      <c r="AC991" s="34" t="s">
        <v>8567</v>
      </c>
      <c r="AD991" s="21">
        <v>1</v>
      </c>
    </row>
    <row r="992" spans="1:30" x14ac:dyDescent="0.3">
      <c r="A992" s="18" t="str">
        <f t="shared" ref="A992:B992" si="1022">IF(AND(ISNUMBER(SEARCH("Yes",C992)),ISNUMBER(SEARCH("Yes",E992)),ISNUMBER(SEARCH("Yes",G992)),ISNUMBER(SEARCH("Yes",I992))),"Yes","No")</f>
        <v>No</v>
      </c>
      <c r="B992" s="18" t="str">
        <f t="shared" si="1022"/>
        <v>No</v>
      </c>
      <c r="C992" s="15" t="str">
        <f t="shared" si="790"/>
        <v>No</v>
      </c>
      <c r="D992" s="18" t="str">
        <f t="shared" si="791"/>
        <v>No</v>
      </c>
      <c r="E992" s="18" t="str">
        <f t="shared" si="792"/>
        <v>No</v>
      </c>
      <c r="F992" s="18" t="str">
        <f t="shared" si="793"/>
        <v>No</v>
      </c>
      <c r="G992" s="18" t="str">
        <f t="shared" si="794"/>
        <v>No</v>
      </c>
      <c r="H992" s="18" t="str">
        <f t="shared" si="795"/>
        <v>No</v>
      </c>
      <c r="I992" s="18" t="str">
        <f t="shared" si="796"/>
        <v>Yes</v>
      </c>
      <c r="J992" s="18" t="str">
        <f t="shared" si="797"/>
        <v>Yes</v>
      </c>
      <c r="K992" s="21">
        <v>990</v>
      </c>
      <c r="L992" s="5" t="s">
        <v>2095</v>
      </c>
      <c r="M992" s="5" t="s">
        <v>2096</v>
      </c>
      <c r="N992" s="5" t="s">
        <v>2307</v>
      </c>
      <c r="O992" s="5" t="s">
        <v>152</v>
      </c>
      <c r="P992" s="5" t="s">
        <v>8568</v>
      </c>
      <c r="Q992" s="34" t="s">
        <v>8569</v>
      </c>
      <c r="R992" s="21">
        <v>1</v>
      </c>
      <c r="S992" s="35"/>
      <c r="T992" s="35"/>
      <c r="U992" s="35"/>
      <c r="V992" s="35"/>
      <c r="W992" s="35"/>
      <c r="X992" s="35"/>
      <c r="Y992" s="35"/>
      <c r="Z992" s="35"/>
      <c r="AA992" s="5" t="s">
        <v>24</v>
      </c>
      <c r="AB992" s="5" t="s">
        <v>8570</v>
      </c>
      <c r="AC992" s="34" t="s">
        <v>8571</v>
      </c>
      <c r="AD992" s="21">
        <v>1</v>
      </c>
    </row>
    <row r="993" spans="1:30" x14ac:dyDescent="0.3">
      <c r="A993" s="18" t="str">
        <f t="shared" ref="A993:B993" si="1023">IF(AND(ISNUMBER(SEARCH("Yes",C993)),ISNUMBER(SEARCH("Yes",E993)),ISNUMBER(SEARCH("Yes",G993)),ISNUMBER(SEARCH("Yes",I993))),"Yes","No")</f>
        <v>No</v>
      </c>
      <c r="B993" s="18" t="str">
        <f t="shared" si="1023"/>
        <v>No</v>
      </c>
      <c r="C993" s="15" t="str">
        <f t="shared" si="790"/>
        <v>No</v>
      </c>
      <c r="D993" s="18" t="str">
        <f t="shared" si="791"/>
        <v>No</v>
      </c>
      <c r="E993" s="18" t="str">
        <f t="shared" si="792"/>
        <v>No</v>
      </c>
      <c r="F993" s="18" t="str">
        <f t="shared" si="793"/>
        <v>No</v>
      </c>
      <c r="G993" s="18" t="str">
        <f t="shared" si="794"/>
        <v>No</v>
      </c>
      <c r="H993" s="18" t="str">
        <f t="shared" si="795"/>
        <v>No</v>
      </c>
      <c r="I993" s="18" t="str">
        <f t="shared" si="796"/>
        <v>Yes</v>
      </c>
      <c r="J993" s="18" t="str">
        <f t="shared" si="797"/>
        <v>Yes</v>
      </c>
      <c r="K993" s="21">
        <v>991</v>
      </c>
      <c r="L993" s="5" t="s">
        <v>2097</v>
      </c>
      <c r="M993" s="5" t="s">
        <v>2098</v>
      </c>
      <c r="N993" s="5" t="s">
        <v>2307</v>
      </c>
      <c r="O993" s="5" t="s">
        <v>152</v>
      </c>
      <c r="P993" s="5" t="s">
        <v>2427</v>
      </c>
      <c r="Q993" s="34" t="s">
        <v>5799</v>
      </c>
      <c r="R993" s="21">
        <v>1</v>
      </c>
      <c r="S993" s="35"/>
      <c r="T993" s="35"/>
      <c r="U993" s="35"/>
      <c r="V993" s="35"/>
      <c r="W993" s="35"/>
      <c r="X993" s="35"/>
      <c r="Y993" s="35"/>
      <c r="Z993" s="35"/>
      <c r="AA993" s="5" t="s">
        <v>24</v>
      </c>
      <c r="AB993" s="5" t="s">
        <v>8572</v>
      </c>
      <c r="AC993" s="34" t="s">
        <v>8573</v>
      </c>
      <c r="AD993" s="21">
        <v>1</v>
      </c>
    </row>
    <row r="994" spans="1:30" x14ac:dyDescent="0.3">
      <c r="A994" s="18" t="str">
        <f t="shared" ref="A994:B994" si="1024">IF(AND(ISNUMBER(SEARCH("Yes",C994)),ISNUMBER(SEARCH("Yes",E994)),ISNUMBER(SEARCH("Yes",G994)),ISNUMBER(SEARCH("Yes",I994))),"Yes","No")</f>
        <v>No</v>
      </c>
      <c r="B994" s="18" t="str">
        <f t="shared" si="1024"/>
        <v>No</v>
      </c>
      <c r="C994" s="15" t="str">
        <f t="shared" si="790"/>
        <v>No</v>
      </c>
      <c r="D994" s="18" t="str">
        <f t="shared" si="791"/>
        <v>No</v>
      </c>
      <c r="E994" s="18" t="str">
        <f t="shared" si="792"/>
        <v>No</v>
      </c>
      <c r="F994" s="18" t="str">
        <f t="shared" si="793"/>
        <v>No</v>
      </c>
      <c r="G994" s="18" t="str">
        <f t="shared" si="794"/>
        <v>No</v>
      </c>
      <c r="H994" s="18" t="str">
        <f t="shared" si="795"/>
        <v>No</v>
      </c>
      <c r="I994" s="18" t="str">
        <f t="shared" si="796"/>
        <v>Yes</v>
      </c>
      <c r="J994" s="18" t="str">
        <f t="shared" si="797"/>
        <v>Yes</v>
      </c>
      <c r="K994" s="21">
        <v>992</v>
      </c>
      <c r="L994" s="5" t="s">
        <v>2099</v>
      </c>
      <c r="M994" s="5" t="s">
        <v>2100</v>
      </c>
      <c r="N994" s="5" t="s">
        <v>2307</v>
      </c>
      <c r="O994" s="5" t="s">
        <v>152</v>
      </c>
      <c r="P994" s="5" t="s">
        <v>2392</v>
      </c>
      <c r="Q994" s="34" t="s">
        <v>8574</v>
      </c>
      <c r="R994" s="21">
        <v>1</v>
      </c>
      <c r="S994" s="35"/>
      <c r="T994" s="35"/>
      <c r="U994" s="35"/>
      <c r="V994" s="35"/>
      <c r="W994" s="35"/>
      <c r="X994" s="35"/>
      <c r="Y994" s="35"/>
      <c r="Z994" s="35"/>
      <c r="AA994" s="5" t="s">
        <v>2310</v>
      </c>
      <c r="AB994" s="5" t="s">
        <v>8575</v>
      </c>
      <c r="AC994" s="34" t="s">
        <v>8576</v>
      </c>
      <c r="AD994" s="21">
        <v>1</v>
      </c>
    </row>
    <row r="995" spans="1:30" x14ac:dyDescent="0.3">
      <c r="A995" s="18" t="str">
        <f t="shared" ref="A995:B995" si="1025">IF(AND(ISNUMBER(SEARCH("Yes",C995)),ISNUMBER(SEARCH("Yes",E995)),ISNUMBER(SEARCH("Yes",G995)),ISNUMBER(SEARCH("Yes",I995))),"Yes","No")</f>
        <v>No</v>
      </c>
      <c r="B995" s="18" t="str">
        <f t="shared" si="1025"/>
        <v>No</v>
      </c>
      <c r="C995" s="15" t="str">
        <f t="shared" si="790"/>
        <v>No</v>
      </c>
      <c r="D995" s="18" t="str">
        <f t="shared" si="791"/>
        <v>No</v>
      </c>
      <c r="E995" s="18" t="str">
        <f t="shared" si="792"/>
        <v>No</v>
      </c>
      <c r="F995" s="18" t="str">
        <f t="shared" si="793"/>
        <v>No</v>
      </c>
      <c r="G995" s="18" t="str">
        <f t="shared" si="794"/>
        <v>No</v>
      </c>
      <c r="H995" s="18" t="str">
        <f t="shared" si="795"/>
        <v>No</v>
      </c>
      <c r="I995" s="18" t="str">
        <f t="shared" si="796"/>
        <v>Yes</v>
      </c>
      <c r="J995" s="18" t="str">
        <f t="shared" si="797"/>
        <v>Yes</v>
      </c>
      <c r="K995" s="21">
        <v>993</v>
      </c>
      <c r="L995" s="5" t="s">
        <v>2101</v>
      </c>
      <c r="M995" s="5" t="s">
        <v>2102</v>
      </c>
      <c r="N995" s="5" t="s">
        <v>2307</v>
      </c>
      <c r="O995" s="5" t="s">
        <v>152</v>
      </c>
      <c r="P995" s="5" t="s">
        <v>2392</v>
      </c>
      <c r="Q995" s="34" t="s">
        <v>5805</v>
      </c>
      <c r="R995" s="21">
        <v>1</v>
      </c>
      <c r="S995" s="35"/>
      <c r="T995" s="35"/>
      <c r="U995" s="35"/>
      <c r="V995" s="35"/>
      <c r="W995" s="35"/>
      <c r="X995" s="35"/>
      <c r="Y995" s="35"/>
      <c r="Z995" s="35"/>
      <c r="AA995" s="5" t="s">
        <v>2310</v>
      </c>
      <c r="AB995" s="5" t="s">
        <v>2473</v>
      </c>
      <c r="AC995" s="34" t="s">
        <v>8577</v>
      </c>
      <c r="AD995" s="21">
        <v>1</v>
      </c>
    </row>
    <row r="996" spans="1:30" x14ac:dyDescent="0.3">
      <c r="A996" s="18" t="str">
        <f t="shared" ref="A996:B996" si="1026">IF(AND(ISNUMBER(SEARCH("Yes",C996)),ISNUMBER(SEARCH("Yes",E996)),ISNUMBER(SEARCH("Yes",G996)),ISNUMBER(SEARCH("Yes",I996))),"Yes","No")</f>
        <v>No</v>
      </c>
      <c r="B996" s="18" t="str">
        <f t="shared" si="1026"/>
        <v>Yes</v>
      </c>
      <c r="C996" s="15" t="str">
        <f t="shared" si="790"/>
        <v>Yes</v>
      </c>
      <c r="D996" s="18" t="str">
        <f t="shared" si="791"/>
        <v>Yes</v>
      </c>
      <c r="E996" s="18" t="str">
        <f t="shared" si="792"/>
        <v>Yes</v>
      </c>
      <c r="F996" s="18" t="str">
        <f t="shared" si="793"/>
        <v>Yes</v>
      </c>
      <c r="G996" s="18" t="str">
        <f t="shared" si="794"/>
        <v>No</v>
      </c>
      <c r="H996" s="18" t="str">
        <f t="shared" si="795"/>
        <v>Yes</v>
      </c>
      <c r="I996" s="18" t="str">
        <f t="shared" si="796"/>
        <v>Yes</v>
      </c>
      <c r="J996" s="18" t="str">
        <f t="shared" si="797"/>
        <v>Yes</v>
      </c>
      <c r="K996" s="21">
        <v>994</v>
      </c>
      <c r="L996" s="5" t="s">
        <v>143</v>
      </c>
      <c r="M996" s="5" t="s">
        <v>360</v>
      </c>
      <c r="N996" s="5" t="s">
        <v>2307</v>
      </c>
      <c r="O996" s="5" t="s">
        <v>24</v>
      </c>
      <c r="P996" s="5" t="s">
        <v>8578</v>
      </c>
      <c r="Q996" s="34" t="s">
        <v>8579</v>
      </c>
      <c r="R996" s="21">
        <v>1</v>
      </c>
      <c r="S996" s="5" t="s">
        <v>24</v>
      </c>
      <c r="T996" s="5" t="s">
        <v>8580</v>
      </c>
      <c r="U996" s="34" t="s">
        <v>8581</v>
      </c>
      <c r="V996" s="21">
        <v>1</v>
      </c>
      <c r="W996" s="5" t="s">
        <v>152</v>
      </c>
      <c r="X996" s="5" t="s">
        <v>8582</v>
      </c>
      <c r="Y996" s="34" t="s">
        <v>8583</v>
      </c>
      <c r="Z996" s="21">
        <v>1</v>
      </c>
      <c r="AA996" s="5" t="s">
        <v>2310</v>
      </c>
      <c r="AB996" s="5" t="s">
        <v>2997</v>
      </c>
      <c r="AC996" s="34" t="s">
        <v>2723</v>
      </c>
      <c r="AD996" s="21">
        <v>1</v>
      </c>
    </row>
    <row r="997" spans="1:30" x14ac:dyDescent="0.3">
      <c r="A997" s="18" t="str">
        <f t="shared" ref="A997:B997" si="1027">IF(AND(ISNUMBER(SEARCH("Yes",C997)),ISNUMBER(SEARCH("Yes",E997)),ISNUMBER(SEARCH("Yes",G997)),ISNUMBER(SEARCH("Yes",I997))),"Yes","No")</f>
        <v>No</v>
      </c>
      <c r="B997" s="18" t="str">
        <f t="shared" si="1027"/>
        <v>No</v>
      </c>
      <c r="C997" s="15" t="str">
        <f t="shared" si="790"/>
        <v>No</v>
      </c>
      <c r="D997" s="18" t="str">
        <f t="shared" si="791"/>
        <v>No</v>
      </c>
      <c r="E997" s="18" t="str">
        <f t="shared" si="792"/>
        <v>No</v>
      </c>
      <c r="F997" s="18" t="str">
        <f t="shared" si="793"/>
        <v>No</v>
      </c>
      <c r="G997" s="18" t="str">
        <f t="shared" si="794"/>
        <v>No</v>
      </c>
      <c r="H997" s="18" t="str">
        <f t="shared" si="795"/>
        <v>No</v>
      </c>
      <c r="I997" s="18" t="str">
        <f t="shared" si="796"/>
        <v>Yes</v>
      </c>
      <c r="J997" s="18" t="str">
        <f t="shared" si="797"/>
        <v>Yes</v>
      </c>
      <c r="K997" s="21">
        <v>995</v>
      </c>
      <c r="L997" s="5" t="s">
        <v>2103</v>
      </c>
      <c r="M997" s="5" t="s">
        <v>2104</v>
      </c>
      <c r="N997" s="5" t="s">
        <v>2307</v>
      </c>
      <c r="O997" s="5" t="s">
        <v>152</v>
      </c>
      <c r="P997" s="5" t="s">
        <v>2667</v>
      </c>
      <c r="Q997" s="34" t="s">
        <v>8584</v>
      </c>
      <c r="R997" s="21">
        <v>1</v>
      </c>
      <c r="S997" s="35"/>
      <c r="T997" s="35"/>
      <c r="U997" s="35"/>
      <c r="V997" s="35"/>
      <c r="W997" s="35"/>
      <c r="X997" s="35"/>
      <c r="Y997" s="35"/>
      <c r="Z997" s="35"/>
      <c r="AA997" s="5" t="s">
        <v>2310</v>
      </c>
      <c r="AB997" s="5" t="s">
        <v>8585</v>
      </c>
      <c r="AC997" s="34" t="s">
        <v>8586</v>
      </c>
      <c r="AD997" s="21">
        <v>1</v>
      </c>
    </row>
    <row r="998" spans="1:30" x14ac:dyDescent="0.3">
      <c r="A998" s="18" t="str">
        <f t="shared" ref="A998:B998" si="1028">IF(AND(ISNUMBER(SEARCH("Yes",C998)),ISNUMBER(SEARCH("Yes",E998)),ISNUMBER(SEARCH("Yes",G998)),ISNUMBER(SEARCH("Yes",I998))),"Yes","No")</f>
        <v>Yes</v>
      </c>
      <c r="B998" s="18" t="str">
        <f t="shared" si="1028"/>
        <v>No</v>
      </c>
      <c r="C998" s="15" t="str">
        <f t="shared" si="790"/>
        <v>Yes</v>
      </c>
      <c r="D998" s="18" t="str">
        <f t="shared" si="791"/>
        <v>No</v>
      </c>
      <c r="E998" s="18" t="str">
        <f t="shared" si="792"/>
        <v>Yes</v>
      </c>
      <c r="F998" s="18" t="str">
        <f t="shared" si="793"/>
        <v>Yes</v>
      </c>
      <c r="G998" s="18" t="str">
        <f t="shared" si="794"/>
        <v>Yes</v>
      </c>
      <c r="H998" s="18" t="str">
        <f t="shared" si="795"/>
        <v>Yes</v>
      </c>
      <c r="I998" s="18" t="str">
        <f t="shared" si="796"/>
        <v>Yes</v>
      </c>
      <c r="J998" s="18" t="str">
        <f t="shared" si="797"/>
        <v>Yes</v>
      </c>
      <c r="K998" s="21">
        <v>996</v>
      </c>
      <c r="L998" s="5" t="s">
        <v>269</v>
      </c>
      <c r="M998" s="5" t="s">
        <v>329</v>
      </c>
      <c r="N998" s="5" t="s">
        <v>2307</v>
      </c>
      <c r="O998" s="5" t="s">
        <v>152</v>
      </c>
      <c r="P998" s="5" t="s">
        <v>8587</v>
      </c>
      <c r="Q998" s="34" t="s">
        <v>5816</v>
      </c>
      <c r="R998" s="21">
        <v>1</v>
      </c>
      <c r="S998" s="5" t="s">
        <v>2310</v>
      </c>
      <c r="T998" s="5" t="s">
        <v>8588</v>
      </c>
      <c r="U998" s="34" t="s">
        <v>8589</v>
      </c>
      <c r="V998" s="21">
        <v>1</v>
      </c>
      <c r="W998" s="5" t="s">
        <v>24</v>
      </c>
      <c r="X998" s="5" t="s">
        <v>8590</v>
      </c>
      <c r="Y998" s="34" t="s">
        <v>8591</v>
      </c>
      <c r="Z998" s="21">
        <v>1</v>
      </c>
      <c r="AA998" s="5" t="s">
        <v>24</v>
      </c>
      <c r="AB998" s="5" t="s">
        <v>4775</v>
      </c>
      <c r="AC998" s="34" t="s">
        <v>8592</v>
      </c>
      <c r="AD998" s="21">
        <v>1</v>
      </c>
    </row>
    <row r="999" spans="1:30" x14ac:dyDescent="0.3">
      <c r="A999" s="18" t="str">
        <f t="shared" ref="A999:B999" si="1029">IF(AND(ISNUMBER(SEARCH("Yes",C999)),ISNUMBER(SEARCH("Yes",E999)),ISNUMBER(SEARCH("Yes",G999)),ISNUMBER(SEARCH("Yes",I999))),"Yes","No")</f>
        <v>No</v>
      </c>
      <c r="B999" s="18" t="str">
        <f t="shared" si="1029"/>
        <v>No</v>
      </c>
      <c r="C999" s="15" t="str">
        <f t="shared" si="790"/>
        <v>No</v>
      </c>
      <c r="D999" s="18" t="str">
        <f t="shared" si="791"/>
        <v>No</v>
      </c>
      <c r="E999" s="18" t="str">
        <f t="shared" si="792"/>
        <v>No</v>
      </c>
      <c r="F999" s="18" t="str">
        <f t="shared" si="793"/>
        <v>No</v>
      </c>
      <c r="G999" s="18" t="str">
        <f t="shared" si="794"/>
        <v>No</v>
      </c>
      <c r="H999" s="18" t="str">
        <f t="shared" si="795"/>
        <v>No</v>
      </c>
      <c r="I999" s="18" t="str">
        <f t="shared" si="796"/>
        <v>Yes</v>
      </c>
      <c r="J999" s="18" t="str">
        <f t="shared" si="797"/>
        <v>Yes</v>
      </c>
      <c r="K999" s="21">
        <v>997</v>
      </c>
      <c r="L999" s="5" t="s">
        <v>2105</v>
      </c>
      <c r="M999" s="5" t="s">
        <v>2106</v>
      </c>
      <c r="N999" s="5" t="s">
        <v>2307</v>
      </c>
      <c r="O999" s="5" t="s">
        <v>152</v>
      </c>
      <c r="P999" s="5" t="s">
        <v>8593</v>
      </c>
      <c r="Q999" s="34" t="s">
        <v>5822</v>
      </c>
      <c r="R999" s="21">
        <v>1</v>
      </c>
      <c r="S999" s="35"/>
      <c r="T999" s="35"/>
      <c r="U999" s="35"/>
      <c r="V999" s="35"/>
      <c r="W999" s="35"/>
      <c r="X999" s="35"/>
      <c r="Y999" s="35"/>
      <c r="Z999" s="35"/>
      <c r="AA999" s="5" t="s">
        <v>2310</v>
      </c>
      <c r="AB999" s="5" t="s">
        <v>2422</v>
      </c>
      <c r="AC999" s="34" t="s">
        <v>2723</v>
      </c>
      <c r="AD999" s="21">
        <v>1</v>
      </c>
    </row>
    <row r="1000" spans="1:30" x14ac:dyDescent="0.3">
      <c r="A1000" s="18" t="str">
        <f t="shared" ref="A1000:B1000" si="1030">IF(AND(ISNUMBER(SEARCH("Yes",C1000)),ISNUMBER(SEARCH("Yes",E1000)),ISNUMBER(SEARCH("Yes",G1000)),ISNUMBER(SEARCH("Yes",I1000))),"Yes","No")</f>
        <v>No</v>
      </c>
      <c r="B1000" s="18" t="str">
        <f t="shared" si="1030"/>
        <v>No</v>
      </c>
      <c r="C1000" s="15" t="str">
        <f t="shared" si="790"/>
        <v>No</v>
      </c>
      <c r="D1000" s="18" t="str">
        <f t="shared" si="791"/>
        <v>No</v>
      </c>
      <c r="E1000" s="18" t="str">
        <f t="shared" si="792"/>
        <v>No</v>
      </c>
      <c r="F1000" s="18" t="str">
        <f t="shared" si="793"/>
        <v>No</v>
      </c>
      <c r="G1000" s="18" t="str">
        <f t="shared" si="794"/>
        <v>No</v>
      </c>
      <c r="H1000" s="18" t="str">
        <f t="shared" si="795"/>
        <v>No</v>
      </c>
      <c r="I1000" s="18" t="str">
        <f t="shared" si="796"/>
        <v>Yes</v>
      </c>
      <c r="J1000" s="18" t="str">
        <f t="shared" si="797"/>
        <v>Yes</v>
      </c>
      <c r="K1000" s="21">
        <v>998</v>
      </c>
      <c r="L1000" s="5" t="s">
        <v>2107</v>
      </c>
      <c r="M1000" s="5" t="s">
        <v>2108</v>
      </c>
      <c r="N1000" s="5" t="s">
        <v>2307</v>
      </c>
      <c r="O1000" s="5" t="s">
        <v>152</v>
      </c>
      <c r="P1000" s="5" t="s">
        <v>2427</v>
      </c>
      <c r="Q1000" s="34" t="s">
        <v>5824</v>
      </c>
      <c r="R1000" s="21">
        <v>1</v>
      </c>
      <c r="S1000" s="35"/>
      <c r="T1000" s="35"/>
      <c r="U1000" s="35"/>
      <c r="V1000" s="35"/>
      <c r="W1000" s="35"/>
      <c r="X1000" s="35"/>
      <c r="Y1000" s="35"/>
      <c r="Z1000" s="35"/>
      <c r="AA1000" s="5" t="s">
        <v>24</v>
      </c>
      <c r="AB1000" s="5" t="s">
        <v>5342</v>
      </c>
      <c r="AC1000" s="34" t="s">
        <v>5343</v>
      </c>
      <c r="AD1000" s="21">
        <v>1</v>
      </c>
    </row>
    <row r="1001" spans="1:30" x14ac:dyDescent="0.3">
      <c r="A1001" s="18" t="str">
        <f t="shared" ref="A1001:B1001" si="1031">IF(AND(ISNUMBER(SEARCH("Yes",C1001)),ISNUMBER(SEARCH("Yes",E1001)),ISNUMBER(SEARCH("Yes",G1001)),ISNUMBER(SEARCH("Yes",I1001))),"Yes","No")</f>
        <v>No</v>
      </c>
      <c r="B1001" s="18" t="str">
        <f t="shared" si="1031"/>
        <v>No</v>
      </c>
      <c r="C1001" s="15" t="str">
        <f t="shared" si="790"/>
        <v>No</v>
      </c>
      <c r="D1001" s="18" t="str">
        <f t="shared" si="791"/>
        <v>No</v>
      </c>
      <c r="E1001" s="18" t="str">
        <f t="shared" si="792"/>
        <v>No</v>
      </c>
      <c r="F1001" s="18" t="str">
        <f t="shared" si="793"/>
        <v>No</v>
      </c>
      <c r="G1001" s="18" t="str">
        <f t="shared" si="794"/>
        <v>No</v>
      </c>
      <c r="H1001" s="18" t="str">
        <f t="shared" si="795"/>
        <v>No</v>
      </c>
      <c r="I1001" s="18" t="str">
        <f t="shared" si="796"/>
        <v>Yes</v>
      </c>
      <c r="J1001" s="18" t="str">
        <f t="shared" si="797"/>
        <v>Yes</v>
      </c>
      <c r="K1001" s="21">
        <v>999</v>
      </c>
      <c r="L1001" s="5" t="s">
        <v>2109</v>
      </c>
      <c r="M1001" s="5" t="s">
        <v>2110</v>
      </c>
      <c r="N1001" s="5" t="s">
        <v>2307</v>
      </c>
      <c r="O1001" s="5" t="s">
        <v>152</v>
      </c>
      <c r="P1001" s="5" t="s">
        <v>2667</v>
      </c>
      <c r="Q1001" s="34" t="s">
        <v>8594</v>
      </c>
      <c r="R1001" s="21">
        <v>1</v>
      </c>
      <c r="S1001" s="35"/>
      <c r="T1001" s="35"/>
      <c r="U1001" s="35"/>
      <c r="V1001" s="35"/>
      <c r="W1001" s="35"/>
      <c r="X1001" s="35"/>
      <c r="Y1001" s="35"/>
      <c r="Z1001" s="35"/>
      <c r="AA1001" s="5" t="s">
        <v>2310</v>
      </c>
      <c r="AB1001" s="5" t="s">
        <v>2335</v>
      </c>
      <c r="AC1001" s="34" t="s">
        <v>5827</v>
      </c>
      <c r="AD1001" s="21">
        <v>1</v>
      </c>
    </row>
    <row r="1002" spans="1:30" x14ac:dyDescent="0.3">
      <c r="A1002" s="18" t="str">
        <f t="shared" ref="A1002:B1002" si="1032">IF(AND(ISNUMBER(SEARCH("Yes",C1002)),ISNUMBER(SEARCH("Yes",E1002)),ISNUMBER(SEARCH("Yes",G1002)),ISNUMBER(SEARCH("Yes",I1002))),"Yes","No")</f>
        <v>No</v>
      </c>
      <c r="B1002" s="18" t="str">
        <f t="shared" si="1032"/>
        <v>No</v>
      </c>
      <c r="C1002" s="15" t="str">
        <f t="shared" si="790"/>
        <v>No</v>
      </c>
      <c r="D1002" s="18" t="str">
        <f t="shared" si="791"/>
        <v>No</v>
      </c>
      <c r="E1002" s="18" t="str">
        <f t="shared" si="792"/>
        <v>No</v>
      </c>
      <c r="F1002" s="18" t="str">
        <f t="shared" si="793"/>
        <v>No</v>
      </c>
      <c r="G1002" s="18" t="str">
        <f t="shared" si="794"/>
        <v>No</v>
      </c>
      <c r="H1002" s="18" t="str">
        <f t="shared" si="795"/>
        <v>No</v>
      </c>
      <c r="I1002" s="18" t="str">
        <f t="shared" si="796"/>
        <v>Yes</v>
      </c>
      <c r="J1002" s="18" t="str">
        <f t="shared" si="797"/>
        <v>No</v>
      </c>
      <c r="K1002" s="21">
        <v>1000</v>
      </c>
      <c r="L1002" s="5" t="s">
        <v>2111</v>
      </c>
      <c r="M1002" s="5" t="s">
        <v>2112</v>
      </c>
      <c r="N1002" s="5" t="s">
        <v>2307</v>
      </c>
      <c r="O1002" s="5" t="s">
        <v>152</v>
      </c>
      <c r="P1002" s="5" t="s">
        <v>2325</v>
      </c>
      <c r="Q1002" s="34" t="s">
        <v>8595</v>
      </c>
      <c r="R1002" s="21">
        <v>1</v>
      </c>
      <c r="S1002" s="35"/>
      <c r="T1002" s="35"/>
      <c r="U1002" s="35"/>
      <c r="V1002" s="35"/>
      <c r="W1002" s="35"/>
      <c r="X1002" s="35"/>
      <c r="Y1002" s="35"/>
      <c r="Z1002" s="35"/>
      <c r="AA1002" s="5" t="s">
        <v>152</v>
      </c>
      <c r="AB1002" s="5" t="s">
        <v>8596</v>
      </c>
      <c r="AC1002" s="34" t="s">
        <v>8597</v>
      </c>
      <c r="AD1002" s="21">
        <v>1</v>
      </c>
    </row>
    <row r="1003" spans="1:30" x14ac:dyDescent="0.3">
      <c r="A1003" s="18" t="str">
        <f t="shared" ref="A1003:B1003" si="1033">IF(AND(ISNUMBER(SEARCH("Yes",C1003)),ISNUMBER(SEARCH("Yes",E1003)),ISNUMBER(SEARCH("Yes",G1003)),ISNUMBER(SEARCH("Yes",I1003))),"Yes","No")</f>
        <v>No</v>
      </c>
      <c r="B1003" s="18" t="str">
        <f t="shared" si="1033"/>
        <v>No</v>
      </c>
      <c r="C1003" s="15" t="str">
        <f t="shared" si="790"/>
        <v>No</v>
      </c>
      <c r="D1003" s="18" t="str">
        <f t="shared" si="791"/>
        <v>No</v>
      </c>
      <c r="E1003" s="18" t="str">
        <f t="shared" si="792"/>
        <v>No</v>
      </c>
      <c r="F1003" s="18" t="str">
        <f t="shared" si="793"/>
        <v>No</v>
      </c>
      <c r="G1003" s="18" t="str">
        <f t="shared" si="794"/>
        <v>No</v>
      </c>
      <c r="H1003" s="18" t="str">
        <f t="shared" si="795"/>
        <v>No</v>
      </c>
      <c r="I1003" s="18" t="str">
        <f t="shared" si="796"/>
        <v>Yes</v>
      </c>
      <c r="J1003" s="18" t="str">
        <f t="shared" si="797"/>
        <v>Yes</v>
      </c>
      <c r="K1003" s="21">
        <v>1001</v>
      </c>
      <c r="L1003" s="5" t="s">
        <v>2113</v>
      </c>
      <c r="M1003" s="5" t="s">
        <v>2114</v>
      </c>
      <c r="N1003" s="5" t="s">
        <v>2307</v>
      </c>
      <c r="O1003" s="5" t="s">
        <v>152</v>
      </c>
      <c r="P1003" s="5" t="s">
        <v>2435</v>
      </c>
      <c r="Q1003" s="34" t="s">
        <v>8598</v>
      </c>
      <c r="R1003" s="21">
        <v>1</v>
      </c>
      <c r="S1003" s="35"/>
      <c r="T1003" s="35"/>
      <c r="U1003" s="35"/>
      <c r="V1003" s="35"/>
      <c r="W1003" s="35"/>
      <c r="X1003" s="35"/>
      <c r="Y1003" s="35"/>
      <c r="Z1003" s="35"/>
      <c r="AA1003" s="5" t="s">
        <v>2310</v>
      </c>
      <c r="AB1003" s="5" t="s">
        <v>8599</v>
      </c>
      <c r="AC1003" s="34" t="s">
        <v>8600</v>
      </c>
      <c r="AD1003" s="21">
        <v>1</v>
      </c>
    </row>
    <row r="1004" spans="1:30" x14ac:dyDescent="0.3">
      <c r="A1004" s="18" t="str">
        <f t="shared" ref="A1004:B1004" si="1034">IF(AND(ISNUMBER(SEARCH("Yes",C1004)),ISNUMBER(SEARCH("Yes",E1004)),ISNUMBER(SEARCH("Yes",G1004)),ISNUMBER(SEARCH("Yes",I1004))),"Yes","No")</f>
        <v>No</v>
      </c>
      <c r="B1004" s="18" t="str">
        <f t="shared" si="1034"/>
        <v>No</v>
      </c>
      <c r="C1004" s="15" t="str">
        <f t="shared" si="790"/>
        <v>No</v>
      </c>
      <c r="D1004" s="18" t="str">
        <f t="shared" si="791"/>
        <v>No</v>
      </c>
      <c r="E1004" s="18" t="str">
        <f t="shared" si="792"/>
        <v>No</v>
      </c>
      <c r="F1004" s="18" t="str">
        <f t="shared" si="793"/>
        <v>No</v>
      </c>
      <c r="G1004" s="18" t="str">
        <f t="shared" si="794"/>
        <v>No</v>
      </c>
      <c r="H1004" s="18" t="str">
        <f t="shared" si="795"/>
        <v>No</v>
      </c>
      <c r="I1004" s="18" t="str">
        <f t="shared" si="796"/>
        <v>Yes</v>
      </c>
      <c r="J1004" s="18" t="str">
        <f t="shared" si="797"/>
        <v>Yes</v>
      </c>
      <c r="K1004" s="21">
        <v>1002</v>
      </c>
      <c r="L1004" s="5" t="s">
        <v>2115</v>
      </c>
      <c r="M1004" s="5" t="s">
        <v>2116</v>
      </c>
      <c r="N1004" s="5" t="s">
        <v>2307</v>
      </c>
      <c r="O1004" s="5" t="s">
        <v>152</v>
      </c>
      <c r="P1004" s="5" t="s">
        <v>2431</v>
      </c>
      <c r="Q1004" s="34" t="s">
        <v>8601</v>
      </c>
      <c r="R1004" s="21">
        <v>1</v>
      </c>
      <c r="S1004" s="35"/>
      <c r="T1004" s="35"/>
      <c r="U1004" s="35"/>
      <c r="V1004" s="35"/>
      <c r="W1004" s="35"/>
      <c r="X1004" s="35"/>
      <c r="Y1004" s="35"/>
      <c r="Z1004" s="35"/>
      <c r="AA1004" s="5" t="s">
        <v>24</v>
      </c>
      <c r="AB1004" s="5" t="s">
        <v>8602</v>
      </c>
      <c r="AC1004" s="34" t="s">
        <v>8603</v>
      </c>
      <c r="AD1004" s="21">
        <v>1</v>
      </c>
    </row>
    <row r="1005" spans="1:30" x14ac:dyDescent="0.3">
      <c r="A1005" s="18" t="str">
        <f t="shared" ref="A1005:B1005" si="1035">IF(AND(ISNUMBER(SEARCH("Yes",C1005)),ISNUMBER(SEARCH("Yes",E1005)),ISNUMBER(SEARCH("Yes",G1005)),ISNUMBER(SEARCH("Yes",I1005))),"Yes","No")</f>
        <v>No</v>
      </c>
      <c r="B1005" s="18" t="str">
        <f t="shared" si="1035"/>
        <v>No</v>
      </c>
      <c r="C1005" s="15" t="str">
        <f t="shared" si="790"/>
        <v>No</v>
      </c>
      <c r="D1005" s="18" t="str">
        <f t="shared" si="791"/>
        <v>No</v>
      </c>
      <c r="E1005" s="18" t="str">
        <f t="shared" si="792"/>
        <v>No</v>
      </c>
      <c r="F1005" s="18" t="str">
        <f t="shared" si="793"/>
        <v>No</v>
      </c>
      <c r="G1005" s="18" t="str">
        <f t="shared" si="794"/>
        <v>No</v>
      </c>
      <c r="H1005" s="18" t="str">
        <f t="shared" si="795"/>
        <v>No</v>
      </c>
      <c r="I1005" s="18" t="str">
        <f t="shared" si="796"/>
        <v>Yes</v>
      </c>
      <c r="J1005" s="18" t="str">
        <f t="shared" si="797"/>
        <v>No</v>
      </c>
      <c r="K1005" s="21">
        <v>1003</v>
      </c>
      <c r="L1005" s="5" t="s">
        <v>2117</v>
      </c>
      <c r="M1005" s="5" t="s">
        <v>2118</v>
      </c>
      <c r="N1005" s="5" t="s">
        <v>2307</v>
      </c>
      <c r="O1005" s="5" t="s">
        <v>152</v>
      </c>
      <c r="P1005" s="5" t="s">
        <v>8604</v>
      </c>
      <c r="Q1005" s="34" t="s">
        <v>8605</v>
      </c>
      <c r="R1005" s="21">
        <v>1</v>
      </c>
      <c r="S1005" s="35"/>
      <c r="T1005" s="35"/>
      <c r="U1005" s="35"/>
      <c r="V1005" s="35"/>
      <c r="W1005" s="35"/>
      <c r="X1005" s="35"/>
      <c r="Y1005" s="35"/>
      <c r="Z1005" s="35"/>
      <c r="AA1005" s="5" t="s">
        <v>152</v>
      </c>
      <c r="AB1005" s="5" t="s">
        <v>8485</v>
      </c>
      <c r="AC1005" s="34" t="s">
        <v>3241</v>
      </c>
      <c r="AD1005" s="21">
        <v>1</v>
      </c>
    </row>
    <row r="1006" spans="1:30" x14ac:dyDescent="0.3">
      <c r="A1006" s="18" t="str">
        <f t="shared" ref="A1006:B1006" si="1036">IF(AND(ISNUMBER(SEARCH("Yes",C1006)),ISNUMBER(SEARCH("Yes",E1006)),ISNUMBER(SEARCH("Yes",G1006)),ISNUMBER(SEARCH("Yes",I1006))),"Yes","No")</f>
        <v>No</v>
      </c>
      <c r="B1006" s="18" t="str">
        <f t="shared" si="1036"/>
        <v>No</v>
      </c>
      <c r="C1006" s="15" t="str">
        <f t="shared" si="790"/>
        <v>No</v>
      </c>
      <c r="D1006" s="18" t="str">
        <f t="shared" si="791"/>
        <v>No</v>
      </c>
      <c r="E1006" s="18" t="str">
        <f t="shared" si="792"/>
        <v>No</v>
      </c>
      <c r="F1006" s="18" t="str">
        <f t="shared" si="793"/>
        <v>No</v>
      </c>
      <c r="G1006" s="18" t="str">
        <f t="shared" si="794"/>
        <v>No</v>
      </c>
      <c r="H1006" s="18" t="str">
        <f t="shared" si="795"/>
        <v>No</v>
      </c>
      <c r="I1006" s="18" t="str">
        <f t="shared" si="796"/>
        <v>Yes</v>
      </c>
      <c r="J1006" s="18" t="str">
        <f t="shared" si="797"/>
        <v>Yes</v>
      </c>
      <c r="K1006" s="21">
        <v>1004</v>
      </c>
      <c r="L1006" s="5" t="s">
        <v>2119</v>
      </c>
      <c r="M1006" s="5" t="s">
        <v>2120</v>
      </c>
      <c r="N1006" s="5" t="s">
        <v>2307</v>
      </c>
      <c r="O1006" s="5" t="s">
        <v>152</v>
      </c>
      <c r="P1006" s="5" t="s">
        <v>2923</v>
      </c>
      <c r="Q1006" s="34" t="s">
        <v>8606</v>
      </c>
      <c r="R1006" s="21">
        <v>1</v>
      </c>
      <c r="S1006" s="35"/>
      <c r="T1006" s="35"/>
      <c r="U1006" s="35"/>
      <c r="V1006" s="35"/>
      <c r="W1006" s="35"/>
      <c r="X1006" s="35"/>
      <c r="Y1006" s="35"/>
      <c r="Z1006" s="35"/>
      <c r="AA1006" s="5" t="s">
        <v>24</v>
      </c>
      <c r="AB1006" s="5" t="s">
        <v>4775</v>
      </c>
      <c r="AC1006" s="34" t="s">
        <v>6498</v>
      </c>
      <c r="AD1006" s="21">
        <v>1</v>
      </c>
    </row>
    <row r="1007" spans="1:30" x14ac:dyDescent="0.3">
      <c r="A1007" s="18" t="str">
        <f t="shared" ref="A1007:B1007" si="1037">IF(AND(ISNUMBER(SEARCH("Yes",C1007)),ISNUMBER(SEARCH("Yes",E1007)),ISNUMBER(SEARCH("Yes",G1007)),ISNUMBER(SEARCH("Yes",I1007))),"Yes","No")</f>
        <v>No</v>
      </c>
      <c r="B1007" s="18" t="str">
        <f t="shared" si="1037"/>
        <v>No</v>
      </c>
      <c r="C1007" s="15" t="str">
        <f t="shared" si="790"/>
        <v>No</v>
      </c>
      <c r="D1007" s="18" t="str">
        <f t="shared" si="791"/>
        <v>No</v>
      </c>
      <c r="E1007" s="18" t="str">
        <f t="shared" si="792"/>
        <v>No</v>
      </c>
      <c r="F1007" s="18" t="str">
        <f t="shared" si="793"/>
        <v>No</v>
      </c>
      <c r="G1007" s="18" t="str">
        <f t="shared" si="794"/>
        <v>No</v>
      </c>
      <c r="H1007" s="18" t="str">
        <f t="shared" si="795"/>
        <v>No</v>
      </c>
      <c r="I1007" s="18" t="str">
        <f t="shared" si="796"/>
        <v>Yes</v>
      </c>
      <c r="J1007" s="18" t="str">
        <f t="shared" si="797"/>
        <v>Yes</v>
      </c>
      <c r="K1007" s="21">
        <v>1005</v>
      </c>
      <c r="L1007" s="5" t="s">
        <v>2121</v>
      </c>
      <c r="M1007" s="5" t="s">
        <v>2122</v>
      </c>
      <c r="N1007" s="5" t="s">
        <v>2307</v>
      </c>
      <c r="O1007" s="5" t="s">
        <v>152</v>
      </c>
      <c r="P1007" s="5" t="s">
        <v>2431</v>
      </c>
      <c r="Q1007" s="34" t="s">
        <v>8607</v>
      </c>
      <c r="R1007" s="21">
        <v>1</v>
      </c>
      <c r="S1007" s="35"/>
      <c r="T1007" s="35"/>
      <c r="U1007" s="35"/>
      <c r="V1007" s="35"/>
      <c r="W1007" s="35"/>
      <c r="X1007" s="35"/>
      <c r="Y1007" s="35"/>
      <c r="Z1007" s="35"/>
      <c r="AA1007" s="5" t="s">
        <v>2310</v>
      </c>
      <c r="AB1007" s="5" t="s">
        <v>8608</v>
      </c>
      <c r="AC1007" s="34" t="s">
        <v>8609</v>
      </c>
      <c r="AD1007" s="21">
        <v>1</v>
      </c>
    </row>
    <row r="1008" spans="1:30" x14ac:dyDescent="0.3">
      <c r="A1008" s="18" t="str">
        <f t="shared" ref="A1008:B1008" si="1038">IF(AND(ISNUMBER(SEARCH("Yes",C1008)),ISNUMBER(SEARCH("Yes",E1008)),ISNUMBER(SEARCH("Yes",G1008)),ISNUMBER(SEARCH("Yes",I1008))),"Yes","No")</f>
        <v>No</v>
      </c>
      <c r="B1008" s="18" t="str">
        <f t="shared" si="1038"/>
        <v>No</v>
      </c>
      <c r="C1008" s="15" t="str">
        <f t="shared" si="790"/>
        <v>No</v>
      </c>
      <c r="D1008" s="18" t="str">
        <f t="shared" si="791"/>
        <v>No</v>
      </c>
      <c r="E1008" s="18" t="str">
        <f t="shared" si="792"/>
        <v>No</v>
      </c>
      <c r="F1008" s="18" t="str">
        <f t="shared" si="793"/>
        <v>No</v>
      </c>
      <c r="G1008" s="18" t="str">
        <f t="shared" si="794"/>
        <v>No</v>
      </c>
      <c r="H1008" s="18" t="str">
        <f t="shared" si="795"/>
        <v>No</v>
      </c>
      <c r="I1008" s="18" t="str">
        <f t="shared" si="796"/>
        <v>Yes</v>
      </c>
      <c r="J1008" s="18" t="str">
        <f t="shared" si="797"/>
        <v>Yes</v>
      </c>
      <c r="K1008" s="21">
        <v>1006</v>
      </c>
      <c r="L1008" s="5" t="s">
        <v>2123</v>
      </c>
      <c r="M1008" s="5" t="s">
        <v>2124</v>
      </c>
      <c r="N1008" s="5" t="s">
        <v>2307</v>
      </c>
      <c r="O1008" s="5" t="s">
        <v>152</v>
      </c>
      <c r="P1008" s="5" t="s">
        <v>2461</v>
      </c>
      <c r="Q1008" s="34" t="s">
        <v>5844</v>
      </c>
      <c r="R1008" s="21">
        <v>1</v>
      </c>
      <c r="S1008" s="35"/>
      <c r="T1008" s="35"/>
      <c r="U1008" s="35"/>
      <c r="V1008" s="35"/>
      <c r="W1008" s="35"/>
      <c r="X1008" s="35"/>
      <c r="Y1008" s="35"/>
      <c r="Z1008" s="35"/>
      <c r="AA1008" s="5" t="s">
        <v>2310</v>
      </c>
      <c r="AB1008" s="5" t="s">
        <v>8610</v>
      </c>
      <c r="AC1008" s="34" t="s">
        <v>8611</v>
      </c>
      <c r="AD1008" s="21">
        <v>1</v>
      </c>
    </row>
    <row r="1009" spans="1:30" x14ac:dyDescent="0.3">
      <c r="A1009" s="18" t="str">
        <f t="shared" ref="A1009:B1009" si="1039">IF(AND(ISNUMBER(SEARCH("Yes",C1009)),ISNUMBER(SEARCH("Yes",E1009)),ISNUMBER(SEARCH("Yes",G1009)),ISNUMBER(SEARCH("Yes",I1009))),"Yes","No")</f>
        <v>No</v>
      </c>
      <c r="B1009" s="18" t="str">
        <f t="shared" si="1039"/>
        <v>No</v>
      </c>
      <c r="C1009" s="15" t="str">
        <f t="shared" si="790"/>
        <v>No</v>
      </c>
      <c r="D1009" s="18" t="str">
        <f t="shared" si="791"/>
        <v>No</v>
      </c>
      <c r="E1009" s="18" t="str">
        <f t="shared" si="792"/>
        <v>No</v>
      </c>
      <c r="F1009" s="18" t="str">
        <f t="shared" si="793"/>
        <v>No</v>
      </c>
      <c r="G1009" s="18" t="str">
        <f t="shared" si="794"/>
        <v>No</v>
      </c>
      <c r="H1009" s="18" t="str">
        <f t="shared" si="795"/>
        <v>No</v>
      </c>
      <c r="I1009" s="18" t="str">
        <f t="shared" si="796"/>
        <v>Yes</v>
      </c>
      <c r="J1009" s="18" t="str">
        <f t="shared" si="797"/>
        <v>Yes</v>
      </c>
      <c r="K1009" s="21">
        <v>1007</v>
      </c>
      <c r="L1009" s="5" t="s">
        <v>2125</v>
      </c>
      <c r="M1009" s="5" t="s">
        <v>2126</v>
      </c>
      <c r="N1009" s="5" t="s">
        <v>2307</v>
      </c>
      <c r="O1009" s="5" t="s">
        <v>152</v>
      </c>
      <c r="P1009" s="5" t="s">
        <v>2313</v>
      </c>
      <c r="Q1009" s="34" t="s">
        <v>8612</v>
      </c>
      <c r="R1009" s="21">
        <v>1</v>
      </c>
      <c r="S1009" s="35"/>
      <c r="T1009" s="35"/>
      <c r="U1009" s="35"/>
      <c r="V1009" s="35"/>
      <c r="W1009" s="35"/>
      <c r="X1009" s="35"/>
      <c r="Y1009" s="35"/>
      <c r="Z1009" s="35"/>
      <c r="AA1009" s="5" t="s">
        <v>2310</v>
      </c>
      <c r="AB1009" s="5" t="s">
        <v>3733</v>
      </c>
      <c r="AC1009" s="34" t="s">
        <v>2723</v>
      </c>
      <c r="AD1009" s="21">
        <v>1</v>
      </c>
    </row>
    <row r="1010" spans="1:30" x14ac:dyDescent="0.3">
      <c r="A1010" s="18" t="str">
        <f t="shared" ref="A1010:B1010" si="1040">IF(AND(ISNUMBER(SEARCH("Yes",C1010)),ISNUMBER(SEARCH("Yes",E1010)),ISNUMBER(SEARCH("Yes",G1010)),ISNUMBER(SEARCH("Yes",I1010))),"Yes","No")</f>
        <v>No</v>
      </c>
      <c r="B1010" s="18" t="str">
        <f t="shared" si="1040"/>
        <v>No</v>
      </c>
      <c r="C1010" s="15" t="str">
        <f t="shared" si="790"/>
        <v>No</v>
      </c>
      <c r="D1010" s="18" t="str">
        <f t="shared" si="791"/>
        <v>No</v>
      </c>
      <c r="E1010" s="18" t="str">
        <f t="shared" si="792"/>
        <v>No</v>
      </c>
      <c r="F1010" s="18" t="str">
        <f t="shared" si="793"/>
        <v>No</v>
      </c>
      <c r="G1010" s="18" t="str">
        <f t="shared" si="794"/>
        <v>No</v>
      </c>
      <c r="H1010" s="18" t="str">
        <f t="shared" si="795"/>
        <v>No</v>
      </c>
      <c r="I1010" s="18" t="str">
        <f t="shared" si="796"/>
        <v>Yes</v>
      </c>
      <c r="J1010" s="18" t="str">
        <f t="shared" si="797"/>
        <v>Yes</v>
      </c>
      <c r="K1010" s="21">
        <v>1008</v>
      </c>
      <c r="L1010" s="5" t="s">
        <v>2127</v>
      </c>
      <c r="M1010" s="5" t="s">
        <v>2128</v>
      </c>
      <c r="N1010" s="5" t="s">
        <v>2307</v>
      </c>
      <c r="O1010" s="5" t="s">
        <v>152</v>
      </c>
      <c r="P1010" s="5" t="s">
        <v>2724</v>
      </c>
      <c r="Q1010" s="34" t="s">
        <v>8613</v>
      </c>
      <c r="R1010" s="21">
        <v>1</v>
      </c>
      <c r="S1010" s="35"/>
      <c r="T1010" s="35"/>
      <c r="U1010" s="35"/>
      <c r="V1010" s="35"/>
      <c r="W1010" s="35"/>
      <c r="X1010" s="35"/>
      <c r="Y1010" s="35"/>
      <c r="Z1010" s="35"/>
      <c r="AA1010" s="5" t="s">
        <v>2310</v>
      </c>
      <c r="AB1010" s="5" t="s">
        <v>5848</v>
      </c>
      <c r="AC1010" s="34" t="s">
        <v>5849</v>
      </c>
      <c r="AD1010" s="21">
        <v>1</v>
      </c>
    </row>
    <row r="1011" spans="1:30" x14ac:dyDescent="0.3">
      <c r="A1011" s="18" t="str">
        <f t="shared" ref="A1011:B1011" si="1041">IF(AND(ISNUMBER(SEARCH("Yes",C1011)),ISNUMBER(SEARCH("Yes",E1011)),ISNUMBER(SEARCH("Yes",G1011)),ISNUMBER(SEARCH("Yes",I1011))),"Yes","No")</f>
        <v>No</v>
      </c>
      <c r="B1011" s="18" t="str">
        <f t="shared" si="1041"/>
        <v>No</v>
      </c>
      <c r="C1011" s="15" t="str">
        <f t="shared" si="790"/>
        <v>No</v>
      </c>
      <c r="D1011" s="18" t="str">
        <f t="shared" si="791"/>
        <v>No</v>
      </c>
      <c r="E1011" s="18" t="str">
        <f t="shared" si="792"/>
        <v>No</v>
      </c>
      <c r="F1011" s="18" t="str">
        <f t="shared" si="793"/>
        <v>No</v>
      </c>
      <c r="G1011" s="18" t="str">
        <f t="shared" si="794"/>
        <v>No</v>
      </c>
      <c r="H1011" s="18" t="str">
        <f t="shared" si="795"/>
        <v>No</v>
      </c>
      <c r="I1011" s="18" t="str">
        <f t="shared" si="796"/>
        <v>No</v>
      </c>
      <c r="J1011" s="18" t="str">
        <f t="shared" si="797"/>
        <v>No</v>
      </c>
      <c r="K1011" s="21">
        <v>1009</v>
      </c>
      <c r="L1011" s="5" t="s">
        <v>2129</v>
      </c>
      <c r="M1011" s="5" t="s">
        <v>2130</v>
      </c>
      <c r="N1011" s="5" t="s">
        <v>2307</v>
      </c>
      <c r="O1011" s="5" t="s">
        <v>152</v>
      </c>
      <c r="P1011" s="5" t="s">
        <v>2388</v>
      </c>
      <c r="Q1011" s="34" t="s">
        <v>8614</v>
      </c>
      <c r="R1011" s="21">
        <v>1</v>
      </c>
      <c r="S1011" s="35"/>
      <c r="T1011" s="35"/>
      <c r="U1011" s="35"/>
      <c r="V1011" s="35"/>
      <c r="W1011" s="35"/>
      <c r="X1011" s="35"/>
      <c r="Y1011" s="35"/>
      <c r="Z1011" s="35"/>
      <c r="AA1011" s="5" t="s">
        <v>152</v>
      </c>
      <c r="AB1011" s="5" t="s">
        <v>8615</v>
      </c>
      <c r="AC1011" s="34" t="s">
        <v>8616</v>
      </c>
      <c r="AD1011" s="21">
        <v>1</v>
      </c>
    </row>
    <row r="1012" spans="1:30" x14ac:dyDescent="0.3">
      <c r="A1012" s="18" t="str">
        <f t="shared" ref="A1012:B1012" si="1042">IF(AND(ISNUMBER(SEARCH("Yes",C1012)),ISNUMBER(SEARCH("Yes",E1012)),ISNUMBER(SEARCH("Yes",G1012)),ISNUMBER(SEARCH("Yes",I1012))),"Yes","No")</f>
        <v>No</v>
      </c>
      <c r="B1012" s="18" t="str">
        <f t="shared" si="1042"/>
        <v>No</v>
      </c>
      <c r="C1012" s="15" t="str">
        <f t="shared" si="790"/>
        <v>No</v>
      </c>
      <c r="D1012" s="18" t="str">
        <f t="shared" si="791"/>
        <v>No</v>
      </c>
      <c r="E1012" s="18" t="str">
        <f t="shared" si="792"/>
        <v>No</v>
      </c>
      <c r="F1012" s="18" t="str">
        <f t="shared" si="793"/>
        <v>No</v>
      </c>
      <c r="G1012" s="18" t="str">
        <f t="shared" si="794"/>
        <v>No</v>
      </c>
      <c r="H1012" s="18" t="str">
        <f t="shared" si="795"/>
        <v>No</v>
      </c>
      <c r="I1012" s="18" t="str">
        <f t="shared" si="796"/>
        <v>Yes</v>
      </c>
      <c r="J1012" s="18" t="str">
        <f t="shared" si="797"/>
        <v>Yes</v>
      </c>
      <c r="K1012" s="21">
        <v>1010</v>
      </c>
      <c r="L1012" s="5" t="s">
        <v>2131</v>
      </c>
      <c r="M1012" s="5" t="s">
        <v>2132</v>
      </c>
      <c r="N1012" s="5" t="s">
        <v>2307</v>
      </c>
      <c r="O1012" s="5" t="s">
        <v>152</v>
      </c>
      <c r="P1012" s="5" t="s">
        <v>2664</v>
      </c>
      <c r="Q1012" s="34" t="s">
        <v>8617</v>
      </c>
      <c r="R1012" s="21">
        <v>1</v>
      </c>
      <c r="S1012" s="35"/>
      <c r="T1012" s="35"/>
      <c r="U1012" s="35"/>
      <c r="V1012" s="35"/>
      <c r="W1012" s="35"/>
      <c r="X1012" s="35"/>
      <c r="Y1012" s="35"/>
      <c r="Z1012" s="35"/>
      <c r="AA1012" s="5" t="s">
        <v>24</v>
      </c>
      <c r="AB1012" s="5" t="s">
        <v>8618</v>
      </c>
      <c r="AC1012" s="34" t="s">
        <v>8619</v>
      </c>
      <c r="AD1012" s="21">
        <v>1</v>
      </c>
    </row>
    <row r="1013" spans="1:30" x14ac:dyDescent="0.3">
      <c r="A1013" s="18" t="str">
        <f t="shared" ref="A1013:B1013" si="1043">IF(AND(ISNUMBER(SEARCH("Yes",C1013)),ISNUMBER(SEARCH("Yes",E1013)),ISNUMBER(SEARCH("Yes",G1013)),ISNUMBER(SEARCH("Yes",I1013))),"Yes","No")</f>
        <v>No</v>
      </c>
      <c r="B1013" s="18" t="str">
        <f t="shared" si="1043"/>
        <v>No</v>
      </c>
      <c r="C1013" s="15" t="str">
        <f t="shared" si="790"/>
        <v>No</v>
      </c>
      <c r="D1013" s="18" t="str">
        <f t="shared" si="791"/>
        <v>No</v>
      </c>
      <c r="E1013" s="18" t="str">
        <f t="shared" si="792"/>
        <v>No</v>
      </c>
      <c r="F1013" s="18" t="str">
        <f t="shared" si="793"/>
        <v>No</v>
      </c>
      <c r="G1013" s="18" t="str">
        <f t="shared" si="794"/>
        <v>No</v>
      </c>
      <c r="H1013" s="18" t="str">
        <f t="shared" si="795"/>
        <v>No</v>
      </c>
      <c r="I1013" s="18" t="str">
        <f t="shared" si="796"/>
        <v>Yes</v>
      </c>
      <c r="J1013" s="18" t="str">
        <f t="shared" si="797"/>
        <v>Yes</v>
      </c>
      <c r="K1013" s="21">
        <v>1011</v>
      </c>
      <c r="L1013" s="5" t="s">
        <v>2133</v>
      </c>
      <c r="M1013" s="5" t="s">
        <v>2134</v>
      </c>
      <c r="N1013" s="5" t="s">
        <v>2307</v>
      </c>
      <c r="O1013" s="5" t="s">
        <v>152</v>
      </c>
      <c r="P1013" s="5" t="s">
        <v>2346</v>
      </c>
      <c r="Q1013" s="34" t="s">
        <v>5856</v>
      </c>
      <c r="R1013" s="21">
        <v>1</v>
      </c>
      <c r="S1013" s="35"/>
      <c r="T1013" s="35"/>
      <c r="U1013" s="35"/>
      <c r="V1013" s="35"/>
      <c r="W1013" s="35"/>
      <c r="X1013" s="35"/>
      <c r="Y1013" s="35"/>
      <c r="Z1013" s="35"/>
      <c r="AA1013" s="5" t="s">
        <v>24</v>
      </c>
      <c r="AB1013" s="5" t="s">
        <v>8620</v>
      </c>
      <c r="AC1013" s="34" t="s">
        <v>8621</v>
      </c>
      <c r="AD1013" s="21">
        <v>1</v>
      </c>
    </row>
    <row r="1014" spans="1:30" x14ac:dyDescent="0.3">
      <c r="A1014" s="18" t="str">
        <f t="shared" ref="A1014:B1014" si="1044">IF(AND(ISNUMBER(SEARCH("Yes",C1014)),ISNUMBER(SEARCH("Yes",E1014)),ISNUMBER(SEARCH("Yes",G1014)),ISNUMBER(SEARCH("Yes",I1014))),"Yes","No")</f>
        <v>No</v>
      </c>
      <c r="B1014" s="18" t="str">
        <f t="shared" si="1044"/>
        <v>No</v>
      </c>
      <c r="C1014" s="15" t="str">
        <f t="shared" si="790"/>
        <v>No</v>
      </c>
      <c r="D1014" s="18" t="str">
        <f t="shared" si="791"/>
        <v>No</v>
      </c>
      <c r="E1014" s="18" t="str">
        <f t="shared" si="792"/>
        <v>No</v>
      </c>
      <c r="F1014" s="18" t="str">
        <f t="shared" si="793"/>
        <v>No</v>
      </c>
      <c r="G1014" s="18" t="str">
        <f t="shared" si="794"/>
        <v>No</v>
      </c>
      <c r="H1014" s="18" t="str">
        <f t="shared" si="795"/>
        <v>No</v>
      </c>
      <c r="I1014" s="18" t="str">
        <f t="shared" si="796"/>
        <v>Yes</v>
      </c>
      <c r="J1014" s="18" t="str">
        <f t="shared" si="797"/>
        <v>Yes</v>
      </c>
      <c r="K1014" s="21">
        <v>1012</v>
      </c>
      <c r="L1014" s="5" t="s">
        <v>2135</v>
      </c>
      <c r="M1014" s="5" t="s">
        <v>2136</v>
      </c>
      <c r="N1014" s="5" t="s">
        <v>2307</v>
      </c>
      <c r="O1014" s="5" t="s">
        <v>152</v>
      </c>
      <c r="P1014" s="5" t="s">
        <v>8622</v>
      </c>
      <c r="Q1014" s="34" t="s">
        <v>8623</v>
      </c>
      <c r="R1014" s="21">
        <v>1</v>
      </c>
      <c r="S1014" s="35"/>
      <c r="T1014" s="35"/>
      <c r="U1014" s="35"/>
      <c r="V1014" s="35"/>
      <c r="W1014" s="35"/>
      <c r="X1014" s="35"/>
      <c r="Y1014" s="35"/>
      <c r="Z1014" s="35"/>
      <c r="AA1014" s="5" t="s">
        <v>2310</v>
      </c>
      <c r="AB1014" s="5" t="s">
        <v>5860</v>
      </c>
      <c r="AC1014" s="34" t="s">
        <v>8624</v>
      </c>
      <c r="AD1014" s="21">
        <v>1</v>
      </c>
    </row>
    <row r="1015" spans="1:30" x14ac:dyDescent="0.3">
      <c r="A1015" s="18" t="str">
        <f t="shared" ref="A1015:B1015" si="1045">IF(AND(ISNUMBER(SEARCH("Yes",C1015)),ISNUMBER(SEARCH("Yes",E1015)),ISNUMBER(SEARCH("Yes",G1015)),ISNUMBER(SEARCH("Yes",I1015))),"Yes","No")</f>
        <v>No</v>
      </c>
      <c r="B1015" s="18" t="str">
        <f t="shared" si="1045"/>
        <v>No</v>
      </c>
      <c r="C1015" s="15" t="str">
        <f t="shared" si="790"/>
        <v>No</v>
      </c>
      <c r="D1015" s="18" t="str">
        <f t="shared" si="791"/>
        <v>No</v>
      </c>
      <c r="E1015" s="18" t="str">
        <f t="shared" si="792"/>
        <v>No</v>
      </c>
      <c r="F1015" s="18" t="str">
        <f t="shared" si="793"/>
        <v>No</v>
      </c>
      <c r="G1015" s="18" t="str">
        <f t="shared" si="794"/>
        <v>No</v>
      </c>
      <c r="H1015" s="18" t="str">
        <f t="shared" si="795"/>
        <v>No</v>
      </c>
      <c r="I1015" s="18" t="str">
        <f t="shared" si="796"/>
        <v>Yes</v>
      </c>
      <c r="J1015" s="18" t="str">
        <f t="shared" si="797"/>
        <v>Yes</v>
      </c>
      <c r="K1015" s="21">
        <v>1013</v>
      </c>
      <c r="L1015" s="5" t="s">
        <v>2137</v>
      </c>
      <c r="M1015" s="5" t="s">
        <v>2138</v>
      </c>
      <c r="N1015" s="5" t="s">
        <v>2307</v>
      </c>
      <c r="O1015" s="5" t="s">
        <v>152</v>
      </c>
      <c r="P1015" s="5" t="s">
        <v>2431</v>
      </c>
      <c r="Q1015" s="34" t="s">
        <v>8625</v>
      </c>
      <c r="R1015" s="21">
        <v>1</v>
      </c>
      <c r="S1015" s="35"/>
      <c r="T1015" s="35"/>
      <c r="U1015" s="35"/>
      <c r="V1015" s="35"/>
      <c r="W1015" s="35"/>
      <c r="X1015" s="35"/>
      <c r="Y1015" s="35"/>
      <c r="Z1015" s="35"/>
      <c r="AA1015" s="5" t="s">
        <v>2310</v>
      </c>
      <c r="AB1015" s="5" t="s">
        <v>5863</v>
      </c>
      <c r="AC1015" s="34" t="s">
        <v>5864</v>
      </c>
      <c r="AD1015" s="21">
        <v>1</v>
      </c>
    </row>
    <row r="1016" spans="1:30" x14ac:dyDescent="0.3">
      <c r="A1016" s="18" t="str">
        <f t="shared" ref="A1016:B1016" si="1046">IF(AND(ISNUMBER(SEARCH("Yes",C1016)),ISNUMBER(SEARCH("Yes",E1016)),ISNUMBER(SEARCH("Yes",G1016)),ISNUMBER(SEARCH("Yes",I1016))),"Yes","No")</f>
        <v>No</v>
      </c>
      <c r="B1016" s="18" t="str">
        <f t="shared" si="1046"/>
        <v>No</v>
      </c>
      <c r="C1016" s="15" t="str">
        <f t="shared" si="790"/>
        <v>No</v>
      </c>
      <c r="D1016" s="18" t="str">
        <f t="shared" si="791"/>
        <v>No</v>
      </c>
      <c r="E1016" s="18" t="str">
        <f t="shared" si="792"/>
        <v>No</v>
      </c>
      <c r="F1016" s="18" t="str">
        <f t="shared" si="793"/>
        <v>No</v>
      </c>
      <c r="G1016" s="18" t="str">
        <f t="shared" si="794"/>
        <v>No</v>
      </c>
      <c r="H1016" s="18" t="str">
        <f t="shared" si="795"/>
        <v>No</v>
      </c>
      <c r="I1016" s="18" t="str">
        <f t="shared" si="796"/>
        <v>Yes</v>
      </c>
      <c r="J1016" s="18" t="str">
        <f t="shared" si="797"/>
        <v>Yes</v>
      </c>
      <c r="K1016" s="21">
        <v>1014</v>
      </c>
      <c r="L1016" s="5" t="s">
        <v>2139</v>
      </c>
      <c r="M1016" s="5" t="s">
        <v>2140</v>
      </c>
      <c r="N1016" s="5" t="s">
        <v>2307</v>
      </c>
      <c r="O1016" s="5" t="s">
        <v>152</v>
      </c>
      <c r="P1016" s="5" t="s">
        <v>2435</v>
      </c>
      <c r="Q1016" s="34" t="s">
        <v>2587</v>
      </c>
      <c r="R1016" s="21">
        <v>1</v>
      </c>
      <c r="S1016" s="35"/>
      <c r="T1016" s="35"/>
      <c r="U1016" s="35"/>
      <c r="V1016" s="35"/>
      <c r="W1016" s="35"/>
      <c r="X1016" s="35"/>
      <c r="Y1016" s="35"/>
      <c r="Z1016" s="35"/>
      <c r="AA1016" s="5" t="s">
        <v>2310</v>
      </c>
      <c r="AB1016" s="5" t="s">
        <v>5865</v>
      </c>
      <c r="AC1016" s="34" t="s">
        <v>5866</v>
      </c>
      <c r="AD1016" s="21">
        <v>1</v>
      </c>
    </row>
    <row r="1017" spans="1:30" x14ac:dyDescent="0.3">
      <c r="A1017" s="18" t="str">
        <f t="shared" ref="A1017:B1017" si="1047">IF(AND(ISNUMBER(SEARCH("Yes",C1017)),ISNUMBER(SEARCH("Yes",E1017)),ISNUMBER(SEARCH("Yes",G1017)),ISNUMBER(SEARCH("Yes",I1017))),"Yes","No")</f>
        <v>No</v>
      </c>
      <c r="B1017" s="18" t="str">
        <f t="shared" si="1047"/>
        <v>No</v>
      </c>
      <c r="C1017" s="15" t="str">
        <f t="shared" si="790"/>
        <v>No</v>
      </c>
      <c r="D1017" s="18" t="str">
        <f t="shared" si="791"/>
        <v>No</v>
      </c>
      <c r="E1017" s="18" t="str">
        <f t="shared" si="792"/>
        <v>No</v>
      </c>
      <c r="F1017" s="18" t="str">
        <f t="shared" si="793"/>
        <v>No</v>
      </c>
      <c r="G1017" s="18" t="str">
        <f t="shared" si="794"/>
        <v>No</v>
      </c>
      <c r="H1017" s="18" t="str">
        <f t="shared" si="795"/>
        <v>No</v>
      </c>
      <c r="I1017" s="18" t="str">
        <f t="shared" si="796"/>
        <v>Yes</v>
      </c>
      <c r="J1017" s="18" t="str">
        <f t="shared" si="797"/>
        <v>Yes</v>
      </c>
      <c r="K1017" s="21">
        <v>1015</v>
      </c>
      <c r="L1017" s="5" t="s">
        <v>2141</v>
      </c>
      <c r="M1017" s="5" t="s">
        <v>2142</v>
      </c>
      <c r="N1017" s="5" t="s">
        <v>2307</v>
      </c>
      <c r="O1017" s="5" t="s">
        <v>152</v>
      </c>
      <c r="P1017" s="5" t="s">
        <v>2427</v>
      </c>
      <c r="Q1017" s="34" t="s">
        <v>8626</v>
      </c>
      <c r="R1017" s="21">
        <v>1</v>
      </c>
      <c r="S1017" s="35"/>
      <c r="T1017" s="35"/>
      <c r="U1017" s="35"/>
      <c r="V1017" s="35"/>
      <c r="W1017" s="35"/>
      <c r="X1017" s="35"/>
      <c r="Y1017" s="35"/>
      <c r="Z1017" s="35"/>
      <c r="AA1017" s="5" t="s">
        <v>2310</v>
      </c>
      <c r="AB1017" s="5" t="s">
        <v>5868</v>
      </c>
      <c r="AC1017" s="34" t="s">
        <v>5869</v>
      </c>
      <c r="AD1017" s="21">
        <v>1</v>
      </c>
    </row>
    <row r="1018" spans="1:30" x14ac:dyDescent="0.3">
      <c r="A1018" s="18" t="str">
        <f t="shared" ref="A1018:B1018" si="1048">IF(AND(ISNUMBER(SEARCH("Yes",C1018)),ISNUMBER(SEARCH("Yes",E1018)),ISNUMBER(SEARCH("Yes",G1018)),ISNUMBER(SEARCH("Yes",I1018))),"Yes","No")</f>
        <v>No</v>
      </c>
      <c r="B1018" s="18" t="str">
        <f t="shared" si="1048"/>
        <v>No</v>
      </c>
      <c r="C1018" s="15" t="str">
        <f t="shared" si="790"/>
        <v>No</v>
      </c>
      <c r="D1018" s="18" t="str">
        <f t="shared" si="791"/>
        <v>No</v>
      </c>
      <c r="E1018" s="18" t="str">
        <f t="shared" si="792"/>
        <v>No</v>
      </c>
      <c r="F1018" s="18" t="str">
        <f t="shared" si="793"/>
        <v>No</v>
      </c>
      <c r="G1018" s="18" t="str">
        <f t="shared" si="794"/>
        <v>No</v>
      </c>
      <c r="H1018" s="18" t="str">
        <f t="shared" si="795"/>
        <v>No</v>
      </c>
      <c r="I1018" s="18" t="str">
        <f t="shared" si="796"/>
        <v>Yes</v>
      </c>
      <c r="J1018" s="18" t="str">
        <f t="shared" si="797"/>
        <v>Yes</v>
      </c>
      <c r="K1018" s="21">
        <v>1016</v>
      </c>
      <c r="L1018" s="5" t="s">
        <v>2143</v>
      </c>
      <c r="M1018" s="5" t="s">
        <v>2144</v>
      </c>
      <c r="N1018" s="5" t="s">
        <v>2307</v>
      </c>
      <c r="O1018" s="5" t="s">
        <v>152</v>
      </c>
      <c r="P1018" s="5" t="s">
        <v>5699</v>
      </c>
      <c r="Q1018" s="34" t="s">
        <v>2318</v>
      </c>
      <c r="R1018" s="21">
        <v>1</v>
      </c>
      <c r="S1018" s="35"/>
      <c r="T1018" s="35"/>
      <c r="U1018" s="35"/>
      <c r="V1018" s="35"/>
      <c r="W1018" s="35"/>
      <c r="X1018" s="35"/>
      <c r="Y1018" s="35"/>
      <c r="Z1018" s="35"/>
      <c r="AA1018" s="5" t="s">
        <v>24</v>
      </c>
      <c r="AB1018" s="5" t="s">
        <v>4265</v>
      </c>
      <c r="AC1018" s="34" t="s">
        <v>8627</v>
      </c>
      <c r="AD1018" s="21">
        <v>1</v>
      </c>
    </row>
    <row r="1019" spans="1:30" x14ac:dyDescent="0.3">
      <c r="A1019" s="18" t="str">
        <f t="shared" ref="A1019:B1019" si="1049">IF(AND(ISNUMBER(SEARCH("Yes",C1019)),ISNUMBER(SEARCH("Yes",E1019)),ISNUMBER(SEARCH("Yes",G1019)),ISNUMBER(SEARCH("Yes",I1019))),"Yes","No")</f>
        <v>Yes</v>
      </c>
      <c r="B1019" s="18" t="str">
        <f t="shared" si="1049"/>
        <v>Yes</v>
      </c>
      <c r="C1019" s="15" t="str">
        <f t="shared" si="790"/>
        <v>Yes</v>
      </c>
      <c r="D1019" s="18" t="str">
        <f t="shared" si="791"/>
        <v>Yes</v>
      </c>
      <c r="E1019" s="18" t="str">
        <f t="shared" si="792"/>
        <v>Yes</v>
      </c>
      <c r="F1019" s="18" t="str">
        <f t="shared" si="793"/>
        <v>Yes</v>
      </c>
      <c r="G1019" s="18" t="str">
        <f t="shared" si="794"/>
        <v>Yes</v>
      </c>
      <c r="H1019" s="18" t="str">
        <f t="shared" si="795"/>
        <v>Yes</v>
      </c>
      <c r="I1019" s="18" t="str">
        <f t="shared" si="796"/>
        <v>Yes</v>
      </c>
      <c r="J1019" s="18" t="str">
        <f t="shared" si="797"/>
        <v>Yes</v>
      </c>
      <c r="K1019" s="21">
        <v>1017</v>
      </c>
      <c r="L1019" s="5" t="s">
        <v>139</v>
      </c>
      <c r="M1019" s="5" t="s">
        <v>140</v>
      </c>
      <c r="N1019" s="5" t="s">
        <v>2307</v>
      </c>
      <c r="O1019" s="5" t="s">
        <v>24</v>
      </c>
      <c r="P1019" s="5" t="s">
        <v>2416</v>
      </c>
      <c r="Q1019" s="34" t="s">
        <v>2417</v>
      </c>
      <c r="R1019" s="21">
        <v>1</v>
      </c>
      <c r="S1019" s="5" t="s">
        <v>24</v>
      </c>
      <c r="T1019" s="5" t="s">
        <v>8628</v>
      </c>
      <c r="U1019" s="34" t="s">
        <v>8629</v>
      </c>
      <c r="V1019" s="21">
        <v>1</v>
      </c>
      <c r="W1019" s="5" t="s">
        <v>24</v>
      </c>
      <c r="X1019" s="5" t="s">
        <v>8630</v>
      </c>
      <c r="Y1019" s="34" t="s">
        <v>8631</v>
      </c>
      <c r="Z1019" s="21">
        <v>1</v>
      </c>
      <c r="AA1019" s="5" t="s">
        <v>2310</v>
      </c>
      <c r="AB1019" s="5" t="s">
        <v>2335</v>
      </c>
      <c r="AC1019" s="34" t="s">
        <v>8281</v>
      </c>
      <c r="AD1019" s="21">
        <v>1</v>
      </c>
    </row>
    <row r="1020" spans="1:30" x14ac:dyDescent="0.3">
      <c r="A1020" s="18" t="str">
        <f t="shared" ref="A1020:B1020" si="1050">IF(AND(ISNUMBER(SEARCH("Yes",C1020)),ISNUMBER(SEARCH("Yes",E1020)),ISNUMBER(SEARCH("Yes",G1020)),ISNUMBER(SEARCH("Yes",I1020))),"Yes","No")</f>
        <v>No</v>
      </c>
      <c r="B1020" s="18" t="str">
        <f t="shared" si="1050"/>
        <v>No</v>
      </c>
      <c r="C1020" s="15" t="str">
        <f t="shared" si="790"/>
        <v>No</v>
      </c>
      <c r="D1020" s="18" t="str">
        <f t="shared" si="791"/>
        <v>No</v>
      </c>
      <c r="E1020" s="18" t="str">
        <f t="shared" si="792"/>
        <v>No</v>
      </c>
      <c r="F1020" s="18" t="str">
        <f t="shared" si="793"/>
        <v>No</v>
      </c>
      <c r="G1020" s="18" t="str">
        <f t="shared" si="794"/>
        <v>No</v>
      </c>
      <c r="H1020" s="18" t="str">
        <f t="shared" si="795"/>
        <v>No</v>
      </c>
      <c r="I1020" s="18" t="str">
        <f t="shared" si="796"/>
        <v>Yes</v>
      </c>
      <c r="J1020" s="18" t="str">
        <f t="shared" si="797"/>
        <v>Yes</v>
      </c>
      <c r="K1020" s="21">
        <v>1018</v>
      </c>
      <c r="L1020" s="5" t="s">
        <v>2145</v>
      </c>
      <c r="M1020" s="5" t="s">
        <v>2146</v>
      </c>
      <c r="N1020" s="5" t="s">
        <v>2307</v>
      </c>
      <c r="O1020" s="5" t="s">
        <v>152</v>
      </c>
      <c r="P1020" s="5" t="s">
        <v>8632</v>
      </c>
      <c r="Q1020" s="34" t="s">
        <v>5877</v>
      </c>
      <c r="R1020" s="21">
        <v>1</v>
      </c>
      <c r="S1020" s="35"/>
      <c r="T1020" s="35"/>
      <c r="U1020" s="35"/>
      <c r="V1020" s="35"/>
      <c r="W1020" s="35"/>
      <c r="X1020" s="35"/>
      <c r="Y1020" s="35"/>
      <c r="Z1020" s="35"/>
      <c r="AA1020" s="5" t="s">
        <v>2310</v>
      </c>
      <c r="AB1020" s="5" t="s">
        <v>2323</v>
      </c>
      <c r="AC1020" s="34" t="s">
        <v>2476</v>
      </c>
      <c r="AD1020" s="21">
        <v>1</v>
      </c>
    </row>
    <row r="1021" spans="1:30" x14ac:dyDescent="0.3">
      <c r="A1021" s="18" t="str">
        <f t="shared" ref="A1021:B1021" si="1051">IF(AND(ISNUMBER(SEARCH("Yes",C1021)),ISNUMBER(SEARCH("Yes",E1021)),ISNUMBER(SEARCH("Yes",G1021)),ISNUMBER(SEARCH("Yes",I1021))),"Yes","No")</f>
        <v>No</v>
      </c>
      <c r="B1021" s="18" t="str">
        <f t="shared" si="1051"/>
        <v>No</v>
      </c>
      <c r="C1021" s="15" t="str">
        <f t="shared" si="790"/>
        <v>No</v>
      </c>
      <c r="D1021" s="18" t="str">
        <f t="shared" si="791"/>
        <v>No</v>
      </c>
      <c r="E1021" s="18" t="str">
        <f t="shared" si="792"/>
        <v>No</v>
      </c>
      <c r="F1021" s="18" t="str">
        <f t="shared" si="793"/>
        <v>No</v>
      </c>
      <c r="G1021" s="18" t="str">
        <f t="shared" si="794"/>
        <v>No</v>
      </c>
      <c r="H1021" s="18" t="str">
        <f t="shared" si="795"/>
        <v>No</v>
      </c>
      <c r="I1021" s="18" t="str">
        <f t="shared" si="796"/>
        <v>Yes</v>
      </c>
      <c r="J1021" s="18" t="str">
        <f t="shared" si="797"/>
        <v>No</v>
      </c>
      <c r="K1021" s="21">
        <v>1019</v>
      </c>
      <c r="L1021" s="5" t="s">
        <v>2147</v>
      </c>
      <c r="M1021" s="5" t="s">
        <v>2148</v>
      </c>
      <c r="N1021" s="5" t="s">
        <v>2307</v>
      </c>
      <c r="O1021" s="5" t="s">
        <v>152</v>
      </c>
      <c r="P1021" s="5" t="s">
        <v>2333</v>
      </c>
      <c r="Q1021" s="34" t="s">
        <v>8633</v>
      </c>
      <c r="R1021" s="21">
        <v>1</v>
      </c>
      <c r="S1021" s="35"/>
      <c r="T1021" s="35"/>
      <c r="U1021" s="35"/>
      <c r="V1021" s="35"/>
      <c r="W1021" s="35"/>
      <c r="X1021" s="35"/>
      <c r="Y1021" s="35"/>
      <c r="Z1021" s="35"/>
      <c r="AA1021" s="5" t="s">
        <v>152</v>
      </c>
      <c r="AB1021" s="5" t="s">
        <v>2335</v>
      </c>
      <c r="AC1021" s="34" t="s">
        <v>2548</v>
      </c>
      <c r="AD1021" s="21">
        <v>1</v>
      </c>
    </row>
    <row r="1022" spans="1:30" x14ac:dyDescent="0.3">
      <c r="A1022" s="18" t="str">
        <f t="shared" ref="A1022:B1022" si="1052">IF(AND(ISNUMBER(SEARCH("Yes",C1022)),ISNUMBER(SEARCH("Yes",E1022)),ISNUMBER(SEARCH("Yes",G1022)),ISNUMBER(SEARCH("Yes",I1022))),"Yes","No")</f>
        <v>No</v>
      </c>
      <c r="B1022" s="18" t="str">
        <f t="shared" si="1052"/>
        <v>No</v>
      </c>
      <c r="C1022" s="15" t="str">
        <f t="shared" ref="C1022:C1099" si="1053">IF(ISNUMBER(SEARCH("No;",Q1022)),"No","Yes")</f>
        <v>No</v>
      </c>
      <c r="D1022" s="18" t="str">
        <f t="shared" ref="D1022:D1099" si="1054">IF(ISNUMBER(SEARCH("No",O1022)),"No","Yes")</f>
        <v>No</v>
      </c>
      <c r="E1022" s="18" t="str">
        <f t="shared" ref="E1022:E1099" si="1055">IF(ISNUMBER(SEARCH("No;",U1022)),"No",IF(ISBLANK(U1022),"No","Yes"))</f>
        <v>No</v>
      </c>
      <c r="F1022" s="18" t="str">
        <f t="shared" ref="F1022:F1099" si="1056">IF(ISNUMBER(SEARCH("No;",S1022)),"No",IF(ISBLANK(S1022),"No","Yes"))</f>
        <v>No</v>
      </c>
      <c r="G1022" s="18" t="str">
        <f t="shared" ref="G1022:G1099" si="1057">IF(ISNUMBER(SEARCH("No;",Y1022)),"No",IF(ISBLANK(Y1022),"No","Yes"))</f>
        <v>No</v>
      </c>
      <c r="H1022" s="18" t="str">
        <f t="shared" ref="H1022:H1099" si="1058">IF(ISNUMBER(SEARCH("No;",W1022)),"No",IF(ISBLANK(W1022),"No","Yes"))</f>
        <v>No</v>
      </c>
      <c r="I1022" s="18" t="str">
        <f t="shared" ref="I1022:I1099" si="1059">IF(ISNUMBER(SEARCH("No;",AC1022)),"No",IF(ISBLANK(AC1022),"No","Yes"))</f>
        <v>Yes</v>
      </c>
      <c r="J1022" s="18" t="str">
        <f t="shared" ref="J1022:J1099" si="1060">IF(ISNUMBER(SEARCH("No",AA1022)),"No",IF(ISBLANK(AA1022),"No","Yes"))</f>
        <v>Yes</v>
      </c>
      <c r="K1022" s="21">
        <v>1020</v>
      </c>
      <c r="L1022" s="5" t="s">
        <v>2149</v>
      </c>
      <c r="M1022" s="5" t="s">
        <v>2150</v>
      </c>
      <c r="N1022" s="5" t="s">
        <v>2307</v>
      </c>
      <c r="O1022" s="5" t="s">
        <v>152</v>
      </c>
      <c r="P1022" s="5" t="s">
        <v>2325</v>
      </c>
      <c r="Q1022" s="34" t="s">
        <v>8634</v>
      </c>
      <c r="R1022" s="21">
        <v>1</v>
      </c>
      <c r="S1022" s="35"/>
      <c r="T1022" s="35"/>
      <c r="U1022" s="35"/>
      <c r="V1022" s="35"/>
      <c r="W1022" s="35"/>
      <c r="X1022" s="35"/>
      <c r="Y1022" s="35"/>
      <c r="Z1022" s="35"/>
      <c r="AA1022" s="5" t="s">
        <v>2310</v>
      </c>
      <c r="AB1022" s="5" t="s">
        <v>8635</v>
      </c>
      <c r="AC1022" s="34" t="s">
        <v>8636</v>
      </c>
      <c r="AD1022" s="21">
        <v>1</v>
      </c>
    </row>
    <row r="1023" spans="1:30" x14ac:dyDescent="0.3">
      <c r="A1023" s="18" t="str">
        <f t="shared" ref="A1023:B1023" si="1061">IF(AND(ISNUMBER(SEARCH("Yes",C1023)),ISNUMBER(SEARCH("Yes",E1023)),ISNUMBER(SEARCH("Yes",G1023)),ISNUMBER(SEARCH("Yes",I1023))),"Yes","No")</f>
        <v>No</v>
      </c>
      <c r="B1023" s="18" t="str">
        <f t="shared" si="1061"/>
        <v>No</v>
      </c>
      <c r="C1023" s="15" t="str">
        <f t="shared" si="1053"/>
        <v>No</v>
      </c>
      <c r="D1023" s="18" t="str">
        <f t="shared" si="1054"/>
        <v>No</v>
      </c>
      <c r="E1023" s="18" t="str">
        <f t="shared" si="1055"/>
        <v>No</v>
      </c>
      <c r="F1023" s="18" t="str">
        <f t="shared" si="1056"/>
        <v>No</v>
      </c>
      <c r="G1023" s="18" t="str">
        <f t="shared" si="1057"/>
        <v>No</v>
      </c>
      <c r="H1023" s="18" t="str">
        <f t="shared" si="1058"/>
        <v>No</v>
      </c>
      <c r="I1023" s="18" t="str">
        <f t="shared" si="1059"/>
        <v>Yes</v>
      </c>
      <c r="J1023" s="18" t="str">
        <f t="shared" si="1060"/>
        <v>Yes</v>
      </c>
      <c r="K1023" s="21">
        <v>1021</v>
      </c>
      <c r="L1023" s="5" t="s">
        <v>2151</v>
      </c>
      <c r="M1023" s="5" t="s">
        <v>2152</v>
      </c>
      <c r="N1023" s="5" t="s">
        <v>2307</v>
      </c>
      <c r="O1023" s="5" t="s">
        <v>152</v>
      </c>
      <c r="P1023" s="5" t="s">
        <v>6896</v>
      </c>
      <c r="Q1023" s="34" t="s">
        <v>8637</v>
      </c>
      <c r="R1023" s="21">
        <v>1</v>
      </c>
      <c r="S1023" s="35"/>
      <c r="T1023" s="35"/>
      <c r="U1023" s="35"/>
      <c r="V1023" s="35"/>
      <c r="W1023" s="35"/>
      <c r="X1023" s="35"/>
      <c r="Y1023" s="35"/>
      <c r="Z1023" s="35"/>
      <c r="AA1023" s="5" t="s">
        <v>2310</v>
      </c>
      <c r="AB1023" s="5" t="s">
        <v>2749</v>
      </c>
      <c r="AC1023" s="34" t="s">
        <v>2750</v>
      </c>
      <c r="AD1023" s="21">
        <v>1</v>
      </c>
    </row>
    <row r="1024" spans="1:30" x14ac:dyDescent="0.3">
      <c r="A1024" s="18" t="str">
        <f t="shared" ref="A1024:B1024" si="1062">IF(AND(ISNUMBER(SEARCH("Yes",C1024)),ISNUMBER(SEARCH("Yes",E1024)),ISNUMBER(SEARCH("Yes",G1024)),ISNUMBER(SEARCH("Yes",I1024))),"Yes","No")</f>
        <v>No</v>
      </c>
      <c r="B1024" s="18" t="str">
        <f t="shared" si="1062"/>
        <v>No</v>
      </c>
      <c r="C1024" s="15" t="str">
        <f t="shared" si="1053"/>
        <v>No</v>
      </c>
      <c r="D1024" s="18" t="str">
        <f t="shared" si="1054"/>
        <v>No</v>
      </c>
      <c r="E1024" s="18" t="str">
        <f t="shared" si="1055"/>
        <v>No</v>
      </c>
      <c r="F1024" s="18" t="str">
        <f t="shared" si="1056"/>
        <v>No</v>
      </c>
      <c r="G1024" s="18" t="str">
        <f t="shared" si="1057"/>
        <v>No</v>
      </c>
      <c r="H1024" s="18" t="str">
        <f t="shared" si="1058"/>
        <v>No</v>
      </c>
      <c r="I1024" s="18" t="str">
        <f t="shared" si="1059"/>
        <v>Yes</v>
      </c>
      <c r="J1024" s="18" t="str">
        <f t="shared" si="1060"/>
        <v>Yes</v>
      </c>
      <c r="K1024" s="21">
        <v>1022</v>
      </c>
      <c r="L1024" s="5" t="s">
        <v>2153</v>
      </c>
      <c r="M1024" s="5" t="s">
        <v>2154</v>
      </c>
      <c r="N1024" s="5" t="s">
        <v>2307</v>
      </c>
      <c r="O1024" s="5" t="s">
        <v>152</v>
      </c>
      <c r="P1024" s="5" t="s">
        <v>2333</v>
      </c>
      <c r="Q1024" s="34" t="s">
        <v>8638</v>
      </c>
      <c r="R1024" s="21">
        <v>1</v>
      </c>
      <c r="S1024" s="35"/>
      <c r="T1024" s="35"/>
      <c r="U1024" s="35"/>
      <c r="V1024" s="35"/>
      <c r="W1024" s="35"/>
      <c r="X1024" s="35"/>
      <c r="Y1024" s="35"/>
      <c r="Z1024" s="35"/>
      <c r="AA1024" s="5" t="s">
        <v>2310</v>
      </c>
      <c r="AB1024" s="5" t="s">
        <v>8639</v>
      </c>
      <c r="AC1024" s="34" t="s">
        <v>8640</v>
      </c>
      <c r="AD1024" s="21">
        <v>1</v>
      </c>
    </row>
    <row r="1025" spans="1:30" x14ac:dyDescent="0.3">
      <c r="A1025" s="18" t="str">
        <f t="shared" ref="A1025:B1025" si="1063">IF(AND(ISNUMBER(SEARCH("Yes",C1025)),ISNUMBER(SEARCH("Yes",E1025)),ISNUMBER(SEARCH("Yes",G1025)),ISNUMBER(SEARCH("Yes",I1025))),"Yes","No")</f>
        <v>No</v>
      </c>
      <c r="B1025" s="18" t="str">
        <f t="shared" si="1063"/>
        <v>No</v>
      </c>
      <c r="C1025" s="15" t="str">
        <f t="shared" si="1053"/>
        <v>No</v>
      </c>
      <c r="D1025" s="18" t="str">
        <f t="shared" si="1054"/>
        <v>No</v>
      </c>
      <c r="E1025" s="18" t="str">
        <f t="shared" si="1055"/>
        <v>No</v>
      </c>
      <c r="F1025" s="18" t="str">
        <f t="shared" si="1056"/>
        <v>No</v>
      </c>
      <c r="G1025" s="18" t="str">
        <f t="shared" si="1057"/>
        <v>No</v>
      </c>
      <c r="H1025" s="18" t="str">
        <f t="shared" si="1058"/>
        <v>No</v>
      </c>
      <c r="I1025" s="18" t="str">
        <f t="shared" si="1059"/>
        <v>Yes</v>
      </c>
      <c r="J1025" s="18" t="str">
        <f t="shared" si="1060"/>
        <v>Yes</v>
      </c>
      <c r="K1025" s="21">
        <v>1023</v>
      </c>
      <c r="L1025" s="5" t="s">
        <v>2155</v>
      </c>
      <c r="M1025" s="5" t="s">
        <v>2156</v>
      </c>
      <c r="N1025" s="5" t="s">
        <v>2307</v>
      </c>
      <c r="O1025" s="5" t="s">
        <v>152</v>
      </c>
      <c r="P1025" s="5" t="s">
        <v>2325</v>
      </c>
      <c r="Q1025" s="34" t="s">
        <v>8641</v>
      </c>
      <c r="R1025" s="21">
        <v>1</v>
      </c>
      <c r="S1025" s="35"/>
      <c r="T1025" s="35"/>
      <c r="U1025" s="35"/>
      <c r="V1025" s="35"/>
      <c r="W1025" s="35"/>
      <c r="X1025" s="35"/>
      <c r="Y1025" s="35"/>
      <c r="Z1025" s="35"/>
      <c r="AA1025" s="5" t="s">
        <v>2310</v>
      </c>
      <c r="AB1025" s="5" t="s">
        <v>8642</v>
      </c>
      <c r="AC1025" s="34" t="s">
        <v>8643</v>
      </c>
      <c r="AD1025" s="21">
        <v>1</v>
      </c>
    </row>
    <row r="1026" spans="1:30" x14ac:dyDescent="0.3">
      <c r="A1026" s="18" t="str">
        <f t="shared" ref="A1026:B1026" si="1064">IF(AND(ISNUMBER(SEARCH("Yes",C1026)),ISNUMBER(SEARCH("Yes",E1026)),ISNUMBER(SEARCH("Yes",G1026)),ISNUMBER(SEARCH("Yes",I1026))),"Yes","No")</f>
        <v>No</v>
      </c>
      <c r="B1026" s="18" t="str">
        <f t="shared" si="1064"/>
        <v>No</v>
      </c>
      <c r="C1026" s="15" t="str">
        <f t="shared" si="1053"/>
        <v>No</v>
      </c>
      <c r="D1026" s="18" t="str">
        <f t="shared" si="1054"/>
        <v>No</v>
      </c>
      <c r="E1026" s="18" t="str">
        <f t="shared" si="1055"/>
        <v>No</v>
      </c>
      <c r="F1026" s="18" t="str">
        <f t="shared" si="1056"/>
        <v>No</v>
      </c>
      <c r="G1026" s="18" t="str">
        <f t="shared" si="1057"/>
        <v>No</v>
      </c>
      <c r="H1026" s="18" t="str">
        <f t="shared" si="1058"/>
        <v>No</v>
      </c>
      <c r="I1026" s="18" t="str">
        <f t="shared" si="1059"/>
        <v>Yes</v>
      </c>
      <c r="J1026" s="18" t="str">
        <f t="shared" si="1060"/>
        <v>Yes</v>
      </c>
      <c r="K1026" s="21">
        <v>1024</v>
      </c>
      <c r="L1026" s="5" t="s">
        <v>2157</v>
      </c>
      <c r="M1026" s="5" t="s">
        <v>2158</v>
      </c>
      <c r="N1026" s="5" t="s">
        <v>2307</v>
      </c>
      <c r="O1026" s="5" t="s">
        <v>152</v>
      </c>
      <c r="P1026" s="5" t="s">
        <v>3381</v>
      </c>
      <c r="Q1026" s="34" t="s">
        <v>8644</v>
      </c>
      <c r="R1026" s="21">
        <v>1</v>
      </c>
      <c r="S1026" s="35"/>
      <c r="T1026" s="35"/>
      <c r="U1026" s="35"/>
      <c r="V1026" s="35"/>
      <c r="W1026" s="35"/>
      <c r="X1026" s="35"/>
      <c r="Y1026" s="35"/>
      <c r="Z1026" s="35"/>
      <c r="AA1026" s="5" t="s">
        <v>2310</v>
      </c>
      <c r="AB1026" s="5" t="s">
        <v>8645</v>
      </c>
      <c r="AC1026" s="34" t="s">
        <v>8646</v>
      </c>
      <c r="AD1026" s="21">
        <v>1</v>
      </c>
    </row>
    <row r="1027" spans="1:30" x14ac:dyDescent="0.3">
      <c r="A1027" s="18" t="str">
        <f t="shared" ref="A1027:B1027" si="1065">IF(AND(ISNUMBER(SEARCH("Yes",C1027)),ISNUMBER(SEARCH("Yes",E1027)),ISNUMBER(SEARCH("Yes",G1027)),ISNUMBER(SEARCH("Yes",I1027))),"Yes","No")</f>
        <v>No</v>
      </c>
      <c r="B1027" s="18" t="str">
        <f t="shared" si="1065"/>
        <v>No</v>
      </c>
      <c r="C1027" s="15" t="str">
        <f t="shared" si="1053"/>
        <v>No</v>
      </c>
      <c r="D1027" s="18" t="str">
        <f t="shared" si="1054"/>
        <v>No</v>
      </c>
      <c r="E1027" s="18" t="str">
        <f t="shared" si="1055"/>
        <v>No</v>
      </c>
      <c r="F1027" s="18" t="str">
        <f t="shared" si="1056"/>
        <v>No</v>
      </c>
      <c r="G1027" s="18" t="str">
        <f t="shared" si="1057"/>
        <v>No</v>
      </c>
      <c r="H1027" s="18" t="str">
        <f t="shared" si="1058"/>
        <v>No</v>
      </c>
      <c r="I1027" s="18" t="str">
        <f t="shared" si="1059"/>
        <v>Yes</v>
      </c>
      <c r="J1027" s="18" t="str">
        <f t="shared" si="1060"/>
        <v>Yes</v>
      </c>
      <c r="K1027" s="21">
        <v>1025</v>
      </c>
      <c r="L1027" s="5" t="s">
        <v>2159</v>
      </c>
      <c r="M1027" s="5" t="s">
        <v>2160</v>
      </c>
      <c r="N1027" s="5" t="s">
        <v>2307</v>
      </c>
      <c r="O1027" s="5" t="s">
        <v>152</v>
      </c>
      <c r="P1027" s="5" t="s">
        <v>5895</v>
      </c>
      <c r="Q1027" s="34" t="s">
        <v>4486</v>
      </c>
      <c r="R1027" s="21">
        <v>1</v>
      </c>
      <c r="S1027" s="35"/>
      <c r="T1027" s="35"/>
      <c r="U1027" s="35"/>
      <c r="V1027" s="35"/>
      <c r="W1027" s="35"/>
      <c r="X1027" s="35"/>
      <c r="Y1027" s="35"/>
      <c r="Z1027" s="35"/>
      <c r="AA1027" s="5" t="s">
        <v>24</v>
      </c>
      <c r="AB1027" s="5" t="s">
        <v>5896</v>
      </c>
      <c r="AC1027" s="34" t="s">
        <v>5897</v>
      </c>
      <c r="AD1027" s="21">
        <v>1</v>
      </c>
    </row>
    <row r="1028" spans="1:30" x14ac:dyDescent="0.3">
      <c r="A1028" s="18" t="str">
        <f t="shared" ref="A1028:B1028" si="1066">IF(AND(ISNUMBER(SEARCH("Yes",C1028)),ISNUMBER(SEARCH("Yes",E1028)),ISNUMBER(SEARCH("Yes",G1028)),ISNUMBER(SEARCH("Yes",I1028))),"Yes","No")</f>
        <v>No</v>
      </c>
      <c r="B1028" s="18" t="str">
        <f t="shared" si="1066"/>
        <v>No</v>
      </c>
      <c r="C1028" s="15" t="str">
        <f t="shared" si="1053"/>
        <v>No</v>
      </c>
      <c r="D1028" s="18" t="str">
        <f t="shared" si="1054"/>
        <v>No</v>
      </c>
      <c r="E1028" s="18" t="str">
        <f t="shared" si="1055"/>
        <v>No</v>
      </c>
      <c r="F1028" s="18" t="str">
        <f t="shared" si="1056"/>
        <v>No</v>
      </c>
      <c r="G1028" s="18" t="str">
        <f t="shared" si="1057"/>
        <v>No</v>
      </c>
      <c r="H1028" s="18" t="str">
        <f t="shared" si="1058"/>
        <v>No</v>
      </c>
      <c r="I1028" s="18" t="str">
        <f t="shared" si="1059"/>
        <v>Yes</v>
      </c>
      <c r="J1028" s="18" t="str">
        <f t="shared" si="1060"/>
        <v>Yes</v>
      </c>
      <c r="K1028" s="21">
        <v>1026</v>
      </c>
      <c r="L1028" s="5" t="s">
        <v>2161</v>
      </c>
      <c r="M1028" s="5" t="s">
        <v>2162</v>
      </c>
      <c r="N1028" s="5" t="s">
        <v>2307</v>
      </c>
      <c r="O1028" s="5" t="s">
        <v>152</v>
      </c>
      <c r="P1028" s="5" t="s">
        <v>5898</v>
      </c>
      <c r="Q1028" s="34" t="s">
        <v>5899</v>
      </c>
      <c r="R1028" s="21">
        <v>1</v>
      </c>
      <c r="S1028" s="35"/>
      <c r="T1028" s="35"/>
      <c r="U1028" s="35"/>
      <c r="V1028" s="35"/>
      <c r="W1028" s="35"/>
      <c r="X1028" s="35"/>
      <c r="Y1028" s="35"/>
      <c r="Z1028" s="35"/>
      <c r="AA1028" s="5" t="s">
        <v>2310</v>
      </c>
      <c r="AB1028" s="5" t="s">
        <v>8647</v>
      </c>
      <c r="AC1028" s="34" t="s">
        <v>8648</v>
      </c>
      <c r="AD1028" s="21">
        <v>1</v>
      </c>
    </row>
    <row r="1029" spans="1:30" x14ac:dyDescent="0.3">
      <c r="A1029" s="18" t="str">
        <f t="shared" ref="A1029:B1029" si="1067">IF(AND(ISNUMBER(SEARCH("Yes",C1029)),ISNUMBER(SEARCH("Yes",E1029)),ISNUMBER(SEARCH("Yes",G1029)),ISNUMBER(SEARCH("Yes",I1029))),"Yes","No")</f>
        <v>No</v>
      </c>
      <c r="B1029" s="18" t="str">
        <f t="shared" si="1067"/>
        <v>No</v>
      </c>
      <c r="C1029" s="15" t="str">
        <f t="shared" si="1053"/>
        <v>No</v>
      </c>
      <c r="D1029" s="18" t="str">
        <f t="shared" si="1054"/>
        <v>No</v>
      </c>
      <c r="E1029" s="18" t="str">
        <f t="shared" si="1055"/>
        <v>No</v>
      </c>
      <c r="F1029" s="18" t="str">
        <f t="shared" si="1056"/>
        <v>No</v>
      </c>
      <c r="G1029" s="18" t="str">
        <f t="shared" si="1057"/>
        <v>No</v>
      </c>
      <c r="H1029" s="18" t="str">
        <f t="shared" si="1058"/>
        <v>No</v>
      </c>
      <c r="I1029" s="18" t="str">
        <f t="shared" si="1059"/>
        <v>Yes</v>
      </c>
      <c r="J1029" s="18" t="str">
        <f t="shared" si="1060"/>
        <v>Yes</v>
      </c>
      <c r="K1029" s="21">
        <v>1027</v>
      </c>
      <c r="L1029" s="5" t="s">
        <v>2163</v>
      </c>
      <c r="M1029" s="5" t="s">
        <v>2164</v>
      </c>
      <c r="N1029" s="5" t="s">
        <v>2307</v>
      </c>
      <c r="O1029" s="5" t="s">
        <v>152</v>
      </c>
      <c r="P1029" s="5" t="s">
        <v>2431</v>
      </c>
      <c r="Q1029" s="34" t="s">
        <v>8649</v>
      </c>
      <c r="R1029" s="21">
        <v>1</v>
      </c>
      <c r="S1029" s="35"/>
      <c r="T1029" s="35"/>
      <c r="U1029" s="35"/>
      <c r="V1029" s="35"/>
      <c r="W1029" s="35"/>
      <c r="X1029" s="35"/>
      <c r="Y1029" s="35"/>
      <c r="Z1029" s="35"/>
      <c r="AA1029" s="5" t="s">
        <v>2310</v>
      </c>
      <c r="AB1029" s="5" t="s">
        <v>3600</v>
      </c>
      <c r="AC1029" s="34" t="s">
        <v>3125</v>
      </c>
      <c r="AD1029" s="21">
        <v>1</v>
      </c>
    </row>
    <row r="1030" spans="1:30" x14ac:dyDescent="0.3">
      <c r="A1030" s="18" t="str">
        <f t="shared" ref="A1030:B1030" si="1068">IF(AND(ISNUMBER(SEARCH("Yes",C1030)),ISNUMBER(SEARCH("Yes",E1030)),ISNUMBER(SEARCH("Yes",G1030)),ISNUMBER(SEARCH("Yes",I1030))),"Yes","No")</f>
        <v>No</v>
      </c>
      <c r="B1030" s="18" t="str">
        <f t="shared" si="1068"/>
        <v>No</v>
      </c>
      <c r="C1030" s="15" t="str">
        <f t="shared" si="1053"/>
        <v>No</v>
      </c>
      <c r="D1030" s="18" t="str">
        <f t="shared" si="1054"/>
        <v>No</v>
      </c>
      <c r="E1030" s="18" t="str">
        <f t="shared" si="1055"/>
        <v>No</v>
      </c>
      <c r="F1030" s="18" t="str">
        <f t="shared" si="1056"/>
        <v>No</v>
      </c>
      <c r="G1030" s="18" t="str">
        <f t="shared" si="1057"/>
        <v>No</v>
      </c>
      <c r="H1030" s="18" t="str">
        <f t="shared" si="1058"/>
        <v>No</v>
      </c>
      <c r="I1030" s="18" t="str">
        <f t="shared" si="1059"/>
        <v>Yes</v>
      </c>
      <c r="J1030" s="18" t="str">
        <f t="shared" si="1060"/>
        <v>Yes</v>
      </c>
      <c r="K1030" s="21">
        <v>1028</v>
      </c>
      <c r="L1030" s="5" t="s">
        <v>2165</v>
      </c>
      <c r="M1030" s="5" t="s">
        <v>5904</v>
      </c>
      <c r="N1030" s="5" t="s">
        <v>2307</v>
      </c>
      <c r="O1030" s="5" t="s">
        <v>152</v>
      </c>
      <c r="P1030" s="5" t="s">
        <v>2664</v>
      </c>
      <c r="Q1030" s="34" t="s">
        <v>5905</v>
      </c>
      <c r="R1030" s="21">
        <v>1</v>
      </c>
      <c r="S1030" s="35"/>
      <c r="T1030" s="35"/>
      <c r="U1030" s="35"/>
      <c r="V1030" s="35"/>
      <c r="W1030" s="35"/>
      <c r="X1030" s="35"/>
      <c r="Y1030" s="35"/>
      <c r="Z1030" s="35"/>
      <c r="AA1030" s="5" t="s">
        <v>2310</v>
      </c>
      <c r="AB1030" s="5" t="s">
        <v>2323</v>
      </c>
      <c r="AC1030" s="34" t="s">
        <v>2476</v>
      </c>
      <c r="AD1030" s="21">
        <v>1</v>
      </c>
    </row>
    <row r="1031" spans="1:30" x14ac:dyDescent="0.3">
      <c r="A1031" s="18" t="str">
        <f t="shared" ref="A1031:B1031" si="1069">IF(AND(ISNUMBER(SEARCH("Yes",C1031)),ISNUMBER(SEARCH("Yes",E1031)),ISNUMBER(SEARCH("Yes",G1031)),ISNUMBER(SEARCH("Yes",I1031))),"Yes","No")</f>
        <v>No</v>
      </c>
      <c r="B1031" s="18" t="str">
        <f t="shared" si="1069"/>
        <v>No</v>
      </c>
      <c r="C1031" s="15" t="str">
        <f t="shared" si="1053"/>
        <v>No</v>
      </c>
      <c r="D1031" s="18" t="str">
        <f t="shared" si="1054"/>
        <v>No</v>
      </c>
      <c r="E1031" s="18" t="str">
        <f t="shared" si="1055"/>
        <v>No</v>
      </c>
      <c r="F1031" s="18" t="str">
        <f t="shared" si="1056"/>
        <v>No</v>
      </c>
      <c r="G1031" s="18" t="str">
        <f t="shared" si="1057"/>
        <v>No</v>
      </c>
      <c r="H1031" s="18" t="str">
        <f t="shared" si="1058"/>
        <v>No</v>
      </c>
      <c r="I1031" s="18" t="str">
        <f t="shared" si="1059"/>
        <v>Yes</v>
      </c>
      <c r="J1031" s="18" t="str">
        <f t="shared" si="1060"/>
        <v>Yes</v>
      </c>
      <c r="K1031" s="21">
        <v>1029</v>
      </c>
      <c r="L1031" s="5" t="s">
        <v>2167</v>
      </c>
      <c r="M1031" s="5" t="s">
        <v>2168</v>
      </c>
      <c r="N1031" s="5" t="s">
        <v>2307</v>
      </c>
      <c r="O1031" s="5" t="s">
        <v>152</v>
      </c>
      <c r="P1031" s="5" t="s">
        <v>2431</v>
      </c>
      <c r="Q1031" s="34" t="s">
        <v>8650</v>
      </c>
      <c r="R1031" s="21">
        <v>1</v>
      </c>
      <c r="S1031" s="35"/>
      <c r="T1031" s="35"/>
      <c r="U1031" s="35"/>
      <c r="V1031" s="35"/>
      <c r="W1031" s="35"/>
      <c r="X1031" s="35"/>
      <c r="Y1031" s="35"/>
      <c r="Z1031" s="35"/>
      <c r="AA1031" s="5" t="s">
        <v>2310</v>
      </c>
      <c r="AB1031" s="5" t="s">
        <v>8651</v>
      </c>
      <c r="AC1031" s="34" t="s">
        <v>8652</v>
      </c>
      <c r="AD1031" s="21">
        <v>1</v>
      </c>
    </row>
    <row r="1032" spans="1:30" x14ac:dyDescent="0.3">
      <c r="A1032" s="18" t="str">
        <f t="shared" ref="A1032:B1032" si="1070">IF(AND(ISNUMBER(SEARCH("Yes",C1032)),ISNUMBER(SEARCH("Yes",E1032)),ISNUMBER(SEARCH("Yes",G1032)),ISNUMBER(SEARCH("Yes",I1032))),"Yes","No")</f>
        <v>No</v>
      </c>
      <c r="B1032" s="18" t="str">
        <f t="shared" si="1070"/>
        <v>No</v>
      </c>
      <c r="C1032" s="15" t="str">
        <f t="shared" si="1053"/>
        <v>No</v>
      </c>
      <c r="D1032" s="18" t="str">
        <f t="shared" si="1054"/>
        <v>No</v>
      </c>
      <c r="E1032" s="18" t="str">
        <f t="shared" si="1055"/>
        <v>No</v>
      </c>
      <c r="F1032" s="18" t="str">
        <f t="shared" si="1056"/>
        <v>No</v>
      </c>
      <c r="G1032" s="18" t="str">
        <f t="shared" si="1057"/>
        <v>No</v>
      </c>
      <c r="H1032" s="18" t="str">
        <f t="shared" si="1058"/>
        <v>No</v>
      </c>
      <c r="I1032" s="18" t="str">
        <f t="shared" si="1059"/>
        <v>Yes</v>
      </c>
      <c r="J1032" s="18" t="str">
        <f t="shared" si="1060"/>
        <v>Yes</v>
      </c>
      <c r="K1032" s="21">
        <v>1030</v>
      </c>
      <c r="L1032" s="5" t="s">
        <v>2169</v>
      </c>
      <c r="M1032" s="5" t="s">
        <v>2170</v>
      </c>
      <c r="N1032" s="5" t="s">
        <v>2307</v>
      </c>
      <c r="O1032" s="5" t="s">
        <v>152</v>
      </c>
      <c r="P1032" s="5" t="s">
        <v>2449</v>
      </c>
      <c r="Q1032" s="34" t="s">
        <v>5910</v>
      </c>
      <c r="R1032" s="21">
        <v>1</v>
      </c>
      <c r="S1032" s="35"/>
      <c r="T1032" s="35"/>
      <c r="U1032" s="35"/>
      <c r="V1032" s="35"/>
      <c r="W1032" s="35"/>
      <c r="X1032" s="35"/>
      <c r="Y1032" s="35"/>
      <c r="Z1032" s="35"/>
      <c r="AA1032" s="5" t="s">
        <v>2310</v>
      </c>
      <c r="AB1032" s="5" t="s">
        <v>2547</v>
      </c>
      <c r="AC1032" s="34" t="s">
        <v>2548</v>
      </c>
      <c r="AD1032" s="21">
        <v>1</v>
      </c>
    </row>
    <row r="1033" spans="1:30" x14ac:dyDescent="0.3">
      <c r="A1033" s="18" t="str">
        <f t="shared" ref="A1033:B1033" si="1071">IF(AND(ISNUMBER(SEARCH("Yes",C1033)),ISNUMBER(SEARCH("Yes",E1033)),ISNUMBER(SEARCH("Yes",G1033)),ISNUMBER(SEARCH("Yes",I1033))),"Yes","No")</f>
        <v>No</v>
      </c>
      <c r="B1033" s="18" t="str">
        <f t="shared" si="1071"/>
        <v>No</v>
      </c>
      <c r="C1033" s="15" t="str">
        <f t="shared" si="1053"/>
        <v>No</v>
      </c>
      <c r="D1033" s="18" t="str">
        <f t="shared" si="1054"/>
        <v>No</v>
      </c>
      <c r="E1033" s="18" t="str">
        <f t="shared" si="1055"/>
        <v>No</v>
      </c>
      <c r="F1033" s="18" t="str">
        <f t="shared" si="1056"/>
        <v>No</v>
      </c>
      <c r="G1033" s="18" t="str">
        <f t="shared" si="1057"/>
        <v>No</v>
      </c>
      <c r="H1033" s="18" t="str">
        <f t="shared" si="1058"/>
        <v>No</v>
      </c>
      <c r="I1033" s="18" t="str">
        <f t="shared" si="1059"/>
        <v>Yes</v>
      </c>
      <c r="J1033" s="18" t="str">
        <f t="shared" si="1060"/>
        <v>Yes</v>
      </c>
      <c r="K1033" s="21">
        <v>1031</v>
      </c>
      <c r="L1033" s="5" t="s">
        <v>2171</v>
      </c>
      <c r="M1033" s="5" t="s">
        <v>2172</v>
      </c>
      <c r="N1033" s="5" t="s">
        <v>2307</v>
      </c>
      <c r="O1033" s="5" t="s">
        <v>152</v>
      </c>
      <c r="P1033" s="5" t="s">
        <v>2923</v>
      </c>
      <c r="Q1033" s="34" t="s">
        <v>5911</v>
      </c>
      <c r="R1033" s="21">
        <v>1</v>
      </c>
      <c r="S1033" s="35"/>
      <c r="T1033" s="35"/>
      <c r="U1033" s="35"/>
      <c r="V1033" s="35"/>
      <c r="W1033" s="35"/>
      <c r="X1033" s="35"/>
      <c r="Y1033" s="35"/>
      <c r="Z1033" s="35"/>
      <c r="AA1033" s="5" t="s">
        <v>24</v>
      </c>
      <c r="AB1033" s="5" t="s">
        <v>8653</v>
      </c>
      <c r="AC1033" s="34" t="s">
        <v>8654</v>
      </c>
      <c r="AD1033" s="21">
        <v>1</v>
      </c>
    </row>
    <row r="1034" spans="1:30" x14ac:dyDescent="0.3">
      <c r="A1034" s="18" t="str">
        <f t="shared" ref="A1034:B1034" si="1072">IF(AND(ISNUMBER(SEARCH("Yes",C1034)),ISNUMBER(SEARCH("Yes",E1034)),ISNUMBER(SEARCH("Yes",G1034)),ISNUMBER(SEARCH("Yes",I1034))),"Yes","No")</f>
        <v>No</v>
      </c>
      <c r="B1034" s="18" t="str">
        <f t="shared" si="1072"/>
        <v>No</v>
      </c>
      <c r="C1034" s="15" t="str">
        <f t="shared" si="1053"/>
        <v>No</v>
      </c>
      <c r="D1034" s="18" t="str">
        <f t="shared" si="1054"/>
        <v>No</v>
      </c>
      <c r="E1034" s="18" t="str">
        <f t="shared" si="1055"/>
        <v>No</v>
      </c>
      <c r="F1034" s="18" t="str">
        <f t="shared" si="1056"/>
        <v>No</v>
      </c>
      <c r="G1034" s="18" t="str">
        <f t="shared" si="1057"/>
        <v>No</v>
      </c>
      <c r="H1034" s="18" t="str">
        <f t="shared" si="1058"/>
        <v>No</v>
      </c>
      <c r="I1034" s="18" t="str">
        <f t="shared" si="1059"/>
        <v>Yes</v>
      </c>
      <c r="J1034" s="18" t="str">
        <f t="shared" si="1060"/>
        <v>Yes</v>
      </c>
      <c r="K1034" s="21">
        <v>1032</v>
      </c>
      <c r="L1034" s="5" t="s">
        <v>2173</v>
      </c>
      <c r="M1034" s="5" t="s">
        <v>2174</v>
      </c>
      <c r="N1034" s="5" t="s">
        <v>2307</v>
      </c>
      <c r="O1034" s="5" t="s">
        <v>152</v>
      </c>
      <c r="P1034" s="5" t="s">
        <v>2724</v>
      </c>
      <c r="Q1034" s="34" t="s">
        <v>5914</v>
      </c>
      <c r="R1034" s="21">
        <v>1</v>
      </c>
      <c r="S1034" s="35"/>
      <c r="T1034" s="35"/>
      <c r="U1034" s="35"/>
      <c r="V1034" s="35"/>
      <c r="W1034" s="35"/>
      <c r="X1034" s="35"/>
      <c r="Y1034" s="35"/>
      <c r="Z1034" s="35"/>
      <c r="AA1034" s="5" t="s">
        <v>2310</v>
      </c>
      <c r="AB1034" s="5" t="s">
        <v>8655</v>
      </c>
      <c r="AC1034" s="34" t="s">
        <v>8656</v>
      </c>
      <c r="AD1034" s="21">
        <v>1</v>
      </c>
    </row>
    <row r="1035" spans="1:30" x14ac:dyDescent="0.3">
      <c r="A1035" s="18" t="str">
        <f t="shared" ref="A1035:B1035" si="1073">IF(AND(ISNUMBER(SEARCH("Yes",C1035)),ISNUMBER(SEARCH("Yes",E1035)),ISNUMBER(SEARCH("Yes",G1035)),ISNUMBER(SEARCH("Yes",I1035))),"Yes","No")</f>
        <v>Yes</v>
      </c>
      <c r="B1035" s="18" t="str">
        <f t="shared" si="1073"/>
        <v>Yes</v>
      </c>
      <c r="C1035" s="15" t="str">
        <f t="shared" si="1053"/>
        <v>Yes</v>
      </c>
      <c r="D1035" s="18" t="str">
        <f t="shared" si="1054"/>
        <v>Yes</v>
      </c>
      <c r="E1035" s="18" t="str">
        <f t="shared" si="1055"/>
        <v>Yes</v>
      </c>
      <c r="F1035" s="18" t="str">
        <f t="shared" si="1056"/>
        <v>Yes</v>
      </c>
      <c r="G1035" s="18" t="str">
        <f t="shared" si="1057"/>
        <v>Yes</v>
      </c>
      <c r="H1035" s="18" t="str">
        <f t="shared" si="1058"/>
        <v>Yes</v>
      </c>
      <c r="I1035" s="18" t="str">
        <f t="shared" si="1059"/>
        <v>Yes</v>
      </c>
      <c r="J1035" s="18" t="str">
        <f t="shared" si="1060"/>
        <v>Yes</v>
      </c>
      <c r="K1035" s="21">
        <v>1033</v>
      </c>
      <c r="L1035" s="5" t="s">
        <v>254</v>
      </c>
      <c r="M1035" s="5" t="s">
        <v>255</v>
      </c>
      <c r="N1035" s="5" t="s">
        <v>2307</v>
      </c>
      <c r="O1035" s="5" t="s">
        <v>2310</v>
      </c>
      <c r="P1035" s="5" t="s">
        <v>8657</v>
      </c>
      <c r="Q1035" s="34" t="s">
        <v>8658</v>
      </c>
      <c r="R1035" s="21">
        <v>1</v>
      </c>
      <c r="S1035" s="5" t="s">
        <v>24</v>
      </c>
      <c r="T1035" s="5" t="s">
        <v>5920</v>
      </c>
      <c r="U1035" s="34" t="s">
        <v>8659</v>
      </c>
      <c r="V1035" s="21">
        <v>1</v>
      </c>
      <c r="W1035" s="5" t="s">
        <v>24</v>
      </c>
      <c r="X1035" s="5" t="s">
        <v>8660</v>
      </c>
      <c r="Y1035" s="34" t="s">
        <v>8661</v>
      </c>
      <c r="Z1035" s="21">
        <v>1</v>
      </c>
      <c r="AA1035" s="5" t="s">
        <v>2310</v>
      </c>
      <c r="AB1035" s="5" t="s">
        <v>2604</v>
      </c>
      <c r="AC1035" s="34" t="s">
        <v>8662</v>
      </c>
      <c r="AD1035" s="21">
        <v>1</v>
      </c>
    </row>
    <row r="1036" spans="1:30" x14ac:dyDescent="0.3">
      <c r="A1036" s="18" t="str">
        <f t="shared" ref="A1036:B1036" si="1074">IF(AND(ISNUMBER(SEARCH("Yes",C1036)),ISNUMBER(SEARCH("Yes",E1036)),ISNUMBER(SEARCH("Yes",G1036)),ISNUMBER(SEARCH("Yes",I1036))),"Yes","No")</f>
        <v>No</v>
      </c>
      <c r="B1036" s="18" t="str">
        <f t="shared" si="1074"/>
        <v>No</v>
      </c>
      <c r="C1036" s="15" t="str">
        <f t="shared" si="1053"/>
        <v>No</v>
      </c>
      <c r="D1036" s="18" t="str">
        <f t="shared" si="1054"/>
        <v>No</v>
      </c>
      <c r="E1036" s="18" t="str">
        <f t="shared" si="1055"/>
        <v>No</v>
      </c>
      <c r="F1036" s="18" t="str">
        <f t="shared" si="1056"/>
        <v>No</v>
      </c>
      <c r="G1036" s="18" t="str">
        <f t="shared" si="1057"/>
        <v>No</v>
      </c>
      <c r="H1036" s="18" t="str">
        <f t="shared" si="1058"/>
        <v>No</v>
      </c>
      <c r="I1036" s="18" t="str">
        <f t="shared" si="1059"/>
        <v>Yes</v>
      </c>
      <c r="J1036" s="18" t="str">
        <f t="shared" si="1060"/>
        <v>Yes</v>
      </c>
      <c r="K1036" s="21">
        <v>1034</v>
      </c>
      <c r="L1036" s="5" t="s">
        <v>2175</v>
      </c>
      <c r="M1036" s="5" t="s">
        <v>2176</v>
      </c>
      <c r="N1036" s="5" t="s">
        <v>2307</v>
      </c>
      <c r="O1036" s="5" t="s">
        <v>152</v>
      </c>
      <c r="P1036" s="5" t="s">
        <v>5923</v>
      </c>
      <c r="Q1036" s="34" t="s">
        <v>5924</v>
      </c>
      <c r="R1036" s="21">
        <v>1</v>
      </c>
      <c r="S1036" s="35"/>
      <c r="T1036" s="35"/>
      <c r="U1036" s="35"/>
      <c r="V1036" s="35"/>
      <c r="W1036" s="35"/>
      <c r="X1036" s="35"/>
      <c r="Y1036" s="35"/>
      <c r="Z1036" s="35"/>
      <c r="AA1036" s="5" t="s">
        <v>24</v>
      </c>
      <c r="AB1036" s="5" t="s">
        <v>5925</v>
      </c>
      <c r="AC1036" s="34" t="s">
        <v>5926</v>
      </c>
      <c r="AD1036" s="21">
        <v>1</v>
      </c>
    </row>
    <row r="1037" spans="1:30" x14ac:dyDescent="0.3">
      <c r="A1037" s="18" t="str">
        <f t="shared" ref="A1037:B1037" si="1075">IF(AND(ISNUMBER(SEARCH("Yes",C1037)),ISNUMBER(SEARCH("Yes",E1037)),ISNUMBER(SEARCH("Yes",G1037)),ISNUMBER(SEARCH("Yes",I1037))),"Yes","No")</f>
        <v>No</v>
      </c>
      <c r="B1037" s="18" t="str">
        <f t="shared" si="1075"/>
        <v>No</v>
      </c>
      <c r="C1037" s="15" t="str">
        <f t="shared" si="1053"/>
        <v>No</v>
      </c>
      <c r="D1037" s="18" t="str">
        <f t="shared" si="1054"/>
        <v>No</v>
      </c>
      <c r="E1037" s="18" t="str">
        <f t="shared" si="1055"/>
        <v>No</v>
      </c>
      <c r="F1037" s="18" t="str">
        <f t="shared" si="1056"/>
        <v>No</v>
      </c>
      <c r="G1037" s="18" t="str">
        <f t="shared" si="1057"/>
        <v>No</v>
      </c>
      <c r="H1037" s="18" t="str">
        <f t="shared" si="1058"/>
        <v>No</v>
      </c>
      <c r="I1037" s="18" t="str">
        <f t="shared" si="1059"/>
        <v>Yes</v>
      </c>
      <c r="J1037" s="18" t="str">
        <f t="shared" si="1060"/>
        <v>Yes</v>
      </c>
      <c r="K1037" s="21">
        <v>1035</v>
      </c>
      <c r="L1037" s="22"/>
      <c r="M1037" s="5" t="s">
        <v>2177</v>
      </c>
      <c r="N1037" s="5" t="s">
        <v>2307</v>
      </c>
      <c r="O1037" s="5" t="s">
        <v>152</v>
      </c>
      <c r="P1037" s="5" t="s">
        <v>8663</v>
      </c>
      <c r="Q1037" s="34" t="s">
        <v>5928</v>
      </c>
      <c r="R1037" s="21">
        <v>1</v>
      </c>
      <c r="S1037" s="35"/>
      <c r="T1037" s="35"/>
      <c r="U1037" s="35"/>
      <c r="V1037" s="35"/>
      <c r="W1037" s="35"/>
      <c r="X1037" s="35"/>
      <c r="Y1037" s="35"/>
      <c r="Z1037" s="35"/>
      <c r="AA1037" s="5" t="s">
        <v>24</v>
      </c>
      <c r="AB1037" s="5" t="s">
        <v>4534</v>
      </c>
      <c r="AC1037" s="34" t="s">
        <v>8664</v>
      </c>
      <c r="AD1037" s="21">
        <v>1</v>
      </c>
    </row>
    <row r="1038" spans="1:30" x14ac:dyDescent="0.3">
      <c r="A1038" s="18" t="str">
        <f t="shared" ref="A1038:B1038" si="1076">IF(AND(ISNUMBER(SEARCH("Yes",C1038)),ISNUMBER(SEARCH("Yes",E1038)),ISNUMBER(SEARCH("Yes",G1038)),ISNUMBER(SEARCH("Yes",I1038))),"Yes","No")</f>
        <v>No</v>
      </c>
      <c r="B1038" s="18" t="str">
        <f t="shared" si="1076"/>
        <v>No</v>
      </c>
      <c r="C1038" s="15" t="str">
        <f t="shared" si="1053"/>
        <v>No</v>
      </c>
      <c r="D1038" s="18" t="str">
        <f t="shared" si="1054"/>
        <v>No</v>
      </c>
      <c r="E1038" s="18" t="str">
        <f t="shared" si="1055"/>
        <v>No</v>
      </c>
      <c r="F1038" s="18" t="str">
        <f t="shared" si="1056"/>
        <v>No</v>
      </c>
      <c r="G1038" s="18" t="str">
        <f t="shared" si="1057"/>
        <v>No</v>
      </c>
      <c r="H1038" s="18" t="str">
        <f t="shared" si="1058"/>
        <v>No</v>
      </c>
      <c r="I1038" s="18" t="str">
        <f t="shared" si="1059"/>
        <v>Yes</v>
      </c>
      <c r="J1038" s="18" t="str">
        <f t="shared" si="1060"/>
        <v>Yes</v>
      </c>
      <c r="K1038" s="21">
        <v>1036</v>
      </c>
      <c r="L1038" s="5" t="s">
        <v>2178</v>
      </c>
      <c r="M1038" s="5" t="s">
        <v>2179</v>
      </c>
      <c r="N1038" s="5" t="s">
        <v>2307</v>
      </c>
      <c r="O1038" s="5" t="s">
        <v>152</v>
      </c>
      <c r="P1038" s="5" t="s">
        <v>8665</v>
      </c>
      <c r="Q1038" s="34" t="s">
        <v>5929</v>
      </c>
      <c r="R1038" s="21">
        <v>1</v>
      </c>
      <c r="S1038" s="35"/>
      <c r="T1038" s="35"/>
      <c r="U1038" s="35"/>
      <c r="V1038" s="35"/>
      <c r="W1038" s="35"/>
      <c r="X1038" s="35"/>
      <c r="Y1038" s="35"/>
      <c r="Z1038" s="35"/>
      <c r="AA1038" s="5" t="s">
        <v>2310</v>
      </c>
      <c r="AB1038" s="5" t="s">
        <v>8666</v>
      </c>
      <c r="AC1038" s="34" t="s">
        <v>8667</v>
      </c>
      <c r="AD1038" s="21">
        <v>1</v>
      </c>
    </row>
    <row r="1039" spans="1:30" x14ac:dyDescent="0.3">
      <c r="A1039" s="18" t="str">
        <f t="shared" ref="A1039:B1039" si="1077">IF(AND(ISNUMBER(SEARCH("Yes",C1039)),ISNUMBER(SEARCH("Yes",E1039)),ISNUMBER(SEARCH("Yes",G1039)),ISNUMBER(SEARCH("Yes",I1039))),"Yes","No")</f>
        <v>No</v>
      </c>
      <c r="B1039" s="18" t="str">
        <f t="shared" si="1077"/>
        <v>No</v>
      </c>
      <c r="C1039" s="15" t="str">
        <f t="shared" si="1053"/>
        <v>No</v>
      </c>
      <c r="D1039" s="18" t="str">
        <f t="shared" si="1054"/>
        <v>No</v>
      </c>
      <c r="E1039" s="18" t="str">
        <f t="shared" si="1055"/>
        <v>No</v>
      </c>
      <c r="F1039" s="18" t="str">
        <f t="shared" si="1056"/>
        <v>No</v>
      </c>
      <c r="G1039" s="18" t="str">
        <f t="shared" si="1057"/>
        <v>No</v>
      </c>
      <c r="H1039" s="18" t="str">
        <f t="shared" si="1058"/>
        <v>No</v>
      </c>
      <c r="I1039" s="18" t="str">
        <f t="shared" si="1059"/>
        <v>Yes</v>
      </c>
      <c r="J1039" s="18" t="str">
        <f t="shared" si="1060"/>
        <v>Yes</v>
      </c>
      <c r="K1039" s="21">
        <v>1037</v>
      </c>
      <c r="L1039" s="5" t="s">
        <v>2180</v>
      </c>
      <c r="M1039" s="5" t="s">
        <v>2181</v>
      </c>
      <c r="N1039" s="5" t="s">
        <v>2307</v>
      </c>
      <c r="O1039" s="5" t="s">
        <v>152</v>
      </c>
      <c r="P1039" s="5" t="s">
        <v>2664</v>
      </c>
      <c r="Q1039" s="34" t="s">
        <v>5932</v>
      </c>
      <c r="R1039" s="21">
        <v>1</v>
      </c>
      <c r="S1039" s="35"/>
      <c r="T1039" s="35"/>
      <c r="U1039" s="35"/>
      <c r="V1039" s="35"/>
      <c r="W1039" s="35"/>
      <c r="X1039" s="35"/>
      <c r="Y1039" s="35"/>
      <c r="Z1039" s="35"/>
      <c r="AA1039" s="5" t="s">
        <v>2310</v>
      </c>
      <c r="AB1039" s="5" t="s">
        <v>8668</v>
      </c>
      <c r="AC1039" s="34" t="s">
        <v>8669</v>
      </c>
      <c r="AD1039" s="21">
        <v>1</v>
      </c>
    </row>
    <row r="1040" spans="1:30" x14ac:dyDescent="0.3">
      <c r="A1040" s="18" t="str">
        <f t="shared" ref="A1040:B1040" si="1078">IF(AND(ISNUMBER(SEARCH("Yes",C1040)),ISNUMBER(SEARCH("Yes",E1040)),ISNUMBER(SEARCH("Yes",G1040)),ISNUMBER(SEARCH("Yes",I1040))),"Yes","No")</f>
        <v>No</v>
      </c>
      <c r="B1040" s="18" t="str">
        <f t="shared" si="1078"/>
        <v>No</v>
      </c>
      <c r="C1040" s="15" t="str">
        <f t="shared" si="1053"/>
        <v>No</v>
      </c>
      <c r="D1040" s="18" t="str">
        <f t="shared" si="1054"/>
        <v>No</v>
      </c>
      <c r="E1040" s="18" t="str">
        <f t="shared" si="1055"/>
        <v>No</v>
      </c>
      <c r="F1040" s="18" t="str">
        <f t="shared" si="1056"/>
        <v>No</v>
      </c>
      <c r="G1040" s="18" t="str">
        <f t="shared" si="1057"/>
        <v>No</v>
      </c>
      <c r="H1040" s="18" t="str">
        <f t="shared" si="1058"/>
        <v>No</v>
      </c>
      <c r="I1040" s="18" t="str">
        <f t="shared" si="1059"/>
        <v>Yes</v>
      </c>
      <c r="J1040" s="18" t="str">
        <f t="shared" si="1060"/>
        <v>Yes</v>
      </c>
      <c r="K1040" s="21">
        <v>1038</v>
      </c>
      <c r="L1040" s="5" t="s">
        <v>2182</v>
      </c>
      <c r="M1040" s="5" t="s">
        <v>2183</v>
      </c>
      <c r="N1040" s="5" t="s">
        <v>2307</v>
      </c>
      <c r="O1040" s="5" t="s">
        <v>152</v>
      </c>
      <c r="P1040" s="5" t="s">
        <v>2333</v>
      </c>
      <c r="Q1040" s="34" t="s">
        <v>8670</v>
      </c>
      <c r="R1040" s="21">
        <v>1</v>
      </c>
      <c r="S1040" s="35"/>
      <c r="T1040" s="35"/>
      <c r="U1040" s="35"/>
      <c r="V1040" s="35"/>
      <c r="W1040" s="35"/>
      <c r="X1040" s="35"/>
      <c r="Y1040" s="35"/>
      <c r="Z1040" s="35"/>
      <c r="AA1040" s="5" t="s">
        <v>2310</v>
      </c>
      <c r="AB1040" s="5" t="s">
        <v>8671</v>
      </c>
      <c r="AC1040" s="34" t="s">
        <v>8672</v>
      </c>
      <c r="AD1040" s="21">
        <v>1</v>
      </c>
    </row>
    <row r="1041" spans="1:30" x14ac:dyDescent="0.3">
      <c r="A1041" s="18" t="str">
        <f t="shared" ref="A1041:B1041" si="1079">IF(AND(ISNUMBER(SEARCH("Yes",C1041)),ISNUMBER(SEARCH("Yes",E1041)),ISNUMBER(SEARCH("Yes",G1041)),ISNUMBER(SEARCH("Yes",I1041))),"Yes","No")</f>
        <v>No</v>
      </c>
      <c r="B1041" s="18" t="str">
        <f t="shared" si="1079"/>
        <v>No</v>
      </c>
      <c r="C1041" s="15" t="str">
        <f t="shared" si="1053"/>
        <v>No</v>
      </c>
      <c r="D1041" s="18" t="str">
        <f t="shared" si="1054"/>
        <v>No</v>
      </c>
      <c r="E1041" s="18" t="str">
        <f t="shared" si="1055"/>
        <v>No</v>
      </c>
      <c r="F1041" s="18" t="str">
        <f t="shared" si="1056"/>
        <v>No</v>
      </c>
      <c r="G1041" s="18" t="str">
        <f t="shared" si="1057"/>
        <v>No</v>
      </c>
      <c r="H1041" s="18" t="str">
        <f t="shared" si="1058"/>
        <v>No</v>
      </c>
      <c r="I1041" s="18" t="str">
        <f t="shared" si="1059"/>
        <v>Yes</v>
      </c>
      <c r="J1041" s="18" t="str">
        <f t="shared" si="1060"/>
        <v>Yes</v>
      </c>
      <c r="K1041" s="21">
        <v>1039</v>
      </c>
      <c r="L1041" s="5" t="s">
        <v>2184</v>
      </c>
      <c r="M1041" s="5" t="s">
        <v>2185</v>
      </c>
      <c r="N1041" s="5" t="s">
        <v>2307</v>
      </c>
      <c r="O1041" s="5" t="s">
        <v>152</v>
      </c>
      <c r="P1041" s="5" t="s">
        <v>8673</v>
      </c>
      <c r="Q1041" s="34" t="s">
        <v>8674</v>
      </c>
      <c r="R1041" s="21">
        <v>1</v>
      </c>
      <c r="S1041" s="35"/>
      <c r="T1041" s="35"/>
      <c r="U1041" s="35"/>
      <c r="V1041" s="35"/>
      <c r="W1041" s="35"/>
      <c r="X1041" s="35"/>
      <c r="Y1041" s="35"/>
      <c r="Z1041" s="35"/>
      <c r="AA1041" s="5" t="s">
        <v>24</v>
      </c>
      <c r="AB1041" s="5" t="s">
        <v>8675</v>
      </c>
      <c r="AC1041" s="34" t="s">
        <v>8676</v>
      </c>
      <c r="AD1041" s="21">
        <v>1</v>
      </c>
    </row>
    <row r="1042" spans="1:30" x14ac:dyDescent="0.3">
      <c r="A1042" s="18" t="str">
        <f t="shared" ref="A1042:B1042" si="1080">IF(AND(ISNUMBER(SEARCH("Yes",C1042)),ISNUMBER(SEARCH("Yes",E1042)),ISNUMBER(SEARCH("Yes",G1042)),ISNUMBER(SEARCH("Yes",I1042))),"Yes","No")</f>
        <v>No</v>
      </c>
      <c r="B1042" s="18" t="str">
        <f t="shared" si="1080"/>
        <v>No</v>
      </c>
      <c r="C1042" s="15" t="str">
        <f t="shared" si="1053"/>
        <v>No</v>
      </c>
      <c r="D1042" s="18" t="str">
        <f t="shared" si="1054"/>
        <v>No</v>
      </c>
      <c r="E1042" s="18" t="str">
        <f t="shared" si="1055"/>
        <v>No</v>
      </c>
      <c r="F1042" s="18" t="str">
        <f t="shared" si="1056"/>
        <v>No</v>
      </c>
      <c r="G1042" s="18" t="str">
        <f t="shared" si="1057"/>
        <v>No</v>
      </c>
      <c r="H1042" s="18" t="str">
        <f t="shared" si="1058"/>
        <v>No</v>
      </c>
      <c r="I1042" s="18" t="str">
        <f t="shared" si="1059"/>
        <v>Yes</v>
      </c>
      <c r="J1042" s="18" t="str">
        <f t="shared" si="1060"/>
        <v>Yes</v>
      </c>
      <c r="K1042" s="21">
        <v>1040</v>
      </c>
      <c r="L1042" s="5" t="s">
        <v>2186</v>
      </c>
      <c r="M1042" s="5" t="s">
        <v>2187</v>
      </c>
      <c r="N1042" s="5" t="s">
        <v>2307</v>
      </c>
      <c r="O1042" s="5" t="s">
        <v>152</v>
      </c>
      <c r="P1042" s="5" t="s">
        <v>2537</v>
      </c>
      <c r="Q1042" s="34" t="s">
        <v>5940</v>
      </c>
      <c r="R1042" s="21">
        <v>1</v>
      </c>
      <c r="S1042" s="35"/>
      <c r="T1042" s="35"/>
      <c r="U1042" s="35"/>
      <c r="V1042" s="35"/>
      <c r="W1042" s="35"/>
      <c r="X1042" s="35"/>
      <c r="Y1042" s="35"/>
      <c r="Z1042" s="35"/>
      <c r="AA1042" s="5" t="s">
        <v>2310</v>
      </c>
      <c r="AB1042" s="5" t="s">
        <v>8677</v>
      </c>
      <c r="AC1042" s="34" t="s">
        <v>2349</v>
      </c>
      <c r="AD1042" s="21">
        <v>1</v>
      </c>
    </row>
    <row r="1043" spans="1:30" x14ac:dyDescent="0.3">
      <c r="A1043" s="18" t="str">
        <f t="shared" ref="A1043:B1043" si="1081">IF(AND(ISNUMBER(SEARCH("Yes",C1043)),ISNUMBER(SEARCH("Yes",E1043)),ISNUMBER(SEARCH("Yes",G1043)),ISNUMBER(SEARCH("Yes",I1043))),"Yes","No")</f>
        <v>No</v>
      </c>
      <c r="B1043" s="18" t="str">
        <f t="shared" si="1081"/>
        <v>No</v>
      </c>
      <c r="C1043" s="15" t="str">
        <f t="shared" si="1053"/>
        <v>No</v>
      </c>
      <c r="D1043" s="18" t="str">
        <f t="shared" si="1054"/>
        <v>No</v>
      </c>
      <c r="E1043" s="18" t="str">
        <f t="shared" si="1055"/>
        <v>No</v>
      </c>
      <c r="F1043" s="18" t="str">
        <f t="shared" si="1056"/>
        <v>No</v>
      </c>
      <c r="G1043" s="18" t="str">
        <f t="shared" si="1057"/>
        <v>No</v>
      </c>
      <c r="H1043" s="18" t="str">
        <f t="shared" si="1058"/>
        <v>No</v>
      </c>
      <c r="I1043" s="18" t="str">
        <f t="shared" si="1059"/>
        <v>Yes</v>
      </c>
      <c r="J1043" s="18" t="str">
        <f t="shared" si="1060"/>
        <v>Yes</v>
      </c>
      <c r="K1043" s="21">
        <v>1041</v>
      </c>
      <c r="L1043" s="5" t="s">
        <v>2188</v>
      </c>
      <c r="M1043" s="5" t="s">
        <v>2189</v>
      </c>
      <c r="N1043" s="5" t="s">
        <v>2307</v>
      </c>
      <c r="O1043" s="5" t="s">
        <v>152</v>
      </c>
      <c r="P1043" s="5" t="s">
        <v>2325</v>
      </c>
      <c r="Q1043" s="34" t="s">
        <v>5943</v>
      </c>
      <c r="R1043" s="21">
        <v>1</v>
      </c>
      <c r="S1043" s="35"/>
      <c r="T1043" s="35"/>
      <c r="U1043" s="35"/>
      <c r="V1043" s="35"/>
      <c r="W1043" s="35"/>
      <c r="X1043" s="35"/>
      <c r="Y1043" s="35"/>
      <c r="Z1043" s="35"/>
      <c r="AA1043" s="5" t="s">
        <v>2310</v>
      </c>
      <c r="AB1043" s="5" t="s">
        <v>3923</v>
      </c>
      <c r="AC1043" s="34" t="s">
        <v>2986</v>
      </c>
      <c r="AD1043" s="21">
        <v>1</v>
      </c>
    </row>
    <row r="1044" spans="1:30" x14ac:dyDescent="0.3">
      <c r="A1044" s="18" t="str">
        <f t="shared" ref="A1044:B1044" si="1082">IF(AND(ISNUMBER(SEARCH("Yes",C1044)),ISNUMBER(SEARCH("Yes",E1044)),ISNUMBER(SEARCH("Yes",G1044)),ISNUMBER(SEARCH("Yes",I1044))),"Yes","No")</f>
        <v>No</v>
      </c>
      <c r="B1044" s="18" t="str">
        <f t="shared" si="1082"/>
        <v>No</v>
      </c>
      <c r="C1044" s="15" t="str">
        <f t="shared" si="1053"/>
        <v>No</v>
      </c>
      <c r="D1044" s="18" t="str">
        <f t="shared" si="1054"/>
        <v>No</v>
      </c>
      <c r="E1044" s="18" t="str">
        <f t="shared" si="1055"/>
        <v>No</v>
      </c>
      <c r="F1044" s="18" t="str">
        <f t="shared" si="1056"/>
        <v>No</v>
      </c>
      <c r="G1044" s="18" t="str">
        <f t="shared" si="1057"/>
        <v>No</v>
      </c>
      <c r="H1044" s="18" t="str">
        <f t="shared" si="1058"/>
        <v>No</v>
      </c>
      <c r="I1044" s="18" t="str">
        <f t="shared" si="1059"/>
        <v>Yes</v>
      </c>
      <c r="J1044" s="18" t="str">
        <f t="shared" si="1060"/>
        <v>Yes</v>
      </c>
      <c r="K1044" s="21">
        <v>1042</v>
      </c>
      <c r="L1044" s="5" t="s">
        <v>2190</v>
      </c>
      <c r="M1044" s="5" t="s">
        <v>2191</v>
      </c>
      <c r="N1044" s="5" t="s">
        <v>2307</v>
      </c>
      <c r="O1044" s="5" t="s">
        <v>152</v>
      </c>
      <c r="P1044" s="5" t="s">
        <v>2537</v>
      </c>
      <c r="Q1044" s="34" t="s">
        <v>5945</v>
      </c>
      <c r="R1044" s="21">
        <v>1</v>
      </c>
      <c r="S1044" s="35"/>
      <c r="T1044" s="35"/>
      <c r="U1044" s="35"/>
      <c r="V1044" s="35"/>
      <c r="W1044" s="35"/>
      <c r="X1044" s="35"/>
      <c r="Y1044" s="35"/>
      <c r="Z1044" s="35"/>
      <c r="AA1044" s="5" t="s">
        <v>24</v>
      </c>
      <c r="AB1044" s="5" t="s">
        <v>3083</v>
      </c>
      <c r="AC1044" s="34" t="s">
        <v>4172</v>
      </c>
      <c r="AD1044" s="21">
        <v>1</v>
      </c>
    </row>
    <row r="1045" spans="1:30" x14ac:dyDescent="0.3">
      <c r="A1045" s="18" t="str">
        <f t="shared" ref="A1045:B1045" si="1083">IF(AND(ISNUMBER(SEARCH("Yes",C1045)),ISNUMBER(SEARCH("Yes",E1045)),ISNUMBER(SEARCH("Yes",G1045)),ISNUMBER(SEARCH("Yes",I1045))),"Yes","No")</f>
        <v>No</v>
      </c>
      <c r="B1045" s="18" t="str">
        <f t="shared" si="1083"/>
        <v>No</v>
      </c>
      <c r="C1045" s="15" t="str">
        <f t="shared" si="1053"/>
        <v>No</v>
      </c>
      <c r="D1045" s="18" t="str">
        <f t="shared" si="1054"/>
        <v>No</v>
      </c>
      <c r="E1045" s="18" t="str">
        <f t="shared" si="1055"/>
        <v>No</v>
      </c>
      <c r="F1045" s="18" t="str">
        <f t="shared" si="1056"/>
        <v>No</v>
      </c>
      <c r="G1045" s="18" t="str">
        <f t="shared" si="1057"/>
        <v>No</v>
      </c>
      <c r="H1045" s="18" t="str">
        <f t="shared" si="1058"/>
        <v>No</v>
      </c>
      <c r="I1045" s="18" t="str">
        <f t="shared" si="1059"/>
        <v>Yes</v>
      </c>
      <c r="J1045" s="18" t="str">
        <f t="shared" si="1060"/>
        <v>Yes</v>
      </c>
      <c r="K1045" s="21">
        <v>1043</v>
      </c>
      <c r="L1045" s="5" t="s">
        <v>2192</v>
      </c>
      <c r="M1045" s="5" t="s">
        <v>2193</v>
      </c>
      <c r="N1045" s="5" t="s">
        <v>2307</v>
      </c>
      <c r="O1045" s="5" t="s">
        <v>152</v>
      </c>
      <c r="P1045" s="5" t="s">
        <v>2664</v>
      </c>
      <c r="Q1045" s="34" t="s">
        <v>8678</v>
      </c>
      <c r="R1045" s="21">
        <v>1</v>
      </c>
      <c r="S1045" s="35"/>
      <c r="T1045" s="35"/>
      <c r="U1045" s="35"/>
      <c r="V1045" s="35"/>
      <c r="W1045" s="35"/>
      <c r="X1045" s="35"/>
      <c r="Y1045" s="35"/>
      <c r="Z1045" s="35"/>
      <c r="AA1045" s="5" t="s">
        <v>24</v>
      </c>
      <c r="AB1045" s="5" t="s">
        <v>8679</v>
      </c>
      <c r="AC1045" s="34" t="s">
        <v>8680</v>
      </c>
      <c r="AD1045" s="21">
        <v>1</v>
      </c>
    </row>
    <row r="1046" spans="1:30" x14ac:dyDescent="0.3">
      <c r="A1046" s="18" t="str">
        <f t="shared" ref="A1046:B1046" si="1084">IF(AND(ISNUMBER(SEARCH("Yes",C1046)),ISNUMBER(SEARCH("Yes",E1046)),ISNUMBER(SEARCH("Yes",G1046)),ISNUMBER(SEARCH("Yes",I1046))),"Yes","No")</f>
        <v>No</v>
      </c>
      <c r="B1046" s="18" t="str">
        <f t="shared" si="1084"/>
        <v>No</v>
      </c>
      <c r="C1046" s="15" t="str">
        <f t="shared" si="1053"/>
        <v>No</v>
      </c>
      <c r="D1046" s="18" t="str">
        <f t="shared" si="1054"/>
        <v>No</v>
      </c>
      <c r="E1046" s="18" t="str">
        <f t="shared" si="1055"/>
        <v>No</v>
      </c>
      <c r="F1046" s="18" t="str">
        <f t="shared" si="1056"/>
        <v>No</v>
      </c>
      <c r="G1046" s="18" t="str">
        <f t="shared" si="1057"/>
        <v>No</v>
      </c>
      <c r="H1046" s="18" t="str">
        <f t="shared" si="1058"/>
        <v>No</v>
      </c>
      <c r="I1046" s="18" t="str">
        <f t="shared" si="1059"/>
        <v>Yes</v>
      </c>
      <c r="J1046" s="18" t="str">
        <f t="shared" si="1060"/>
        <v>Yes</v>
      </c>
      <c r="K1046" s="21">
        <v>1044</v>
      </c>
      <c r="L1046" s="5" t="s">
        <v>2194</v>
      </c>
      <c r="M1046" s="5" t="s">
        <v>2195</v>
      </c>
      <c r="N1046" s="5" t="s">
        <v>2307</v>
      </c>
      <c r="O1046" s="5" t="s">
        <v>152</v>
      </c>
      <c r="P1046" s="5" t="s">
        <v>8681</v>
      </c>
      <c r="Q1046" s="34" t="s">
        <v>8682</v>
      </c>
      <c r="R1046" s="21">
        <v>1</v>
      </c>
      <c r="S1046" s="35"/>
      <c r="T1046" s="35"/>
      <c r="U1046" s="35"/>
      <c r="V1046" s="35"/>
      <c r="W1046" s="35"/>
      <c r="X1046" s="35"/>
      <c r="Y1046" s="35"/>
      <c r="Z1046" s="35"/>
      <c r="AA1046" s="5" t="s">
        <v>2310</v>
      </c>
      <c r="AB1046" s="5" t="s">
        <v>8683</v>
      </c>
      <c r="AC1046" s="34" t="s">
        <v>8684</v>
      </c>
      <c r="AD1046" s="21">
        <v>1</v>
      </c>
    </row>
    <row r="1047" spans="1:30" x14ac:dyDescent="0.3">
      <c r="A1047" s="18" t="str">
        <f t="shared" ref="A1047:B1047" si="1085">IF(AND(ISNUMBER(SEARCH("Yes",C1047)),ISNUMBER(SEARCH("Yes",E1047)),ISNUMBER(SEARCH("Yes",G1047)),ISNUMBER(SEARCH("Yes",I1047))),"Yes","No")</f>
        <v>No</v>
      </c>
      <c r="B1047" s="18" t="str">
        <f t="shared" si="1085"/>
        <v>No</v>
      </c>
      <c r="C1047" s="15" t="str">
        <f t="shared" si="1053"/>
        <v>No</v>
      </c>
      <c r="D1047" s="18" t="str">
        <f t="shared" si="1054"/>
        <v>No</v>
      </c>
      <c r="E1047" s="18" t="str">
        <f t="shared" si="1055"/>
        <v>No</v>
      </c>
      <c r="F1047" s="18" t="str">
        <f t="shared" si="1056"/>
        <v>No</v>
      </c>
      <c r="G1047" s="18" t="str">
        <f t="shared" si="1057"/>
        <v>No</v>
      </c>
      <c r="H1047" s="18" t="str">
        <f t="shared" si="1058"/>
        <v>No</v>
      </c>
      <c r="I1047" s="18" t="str">
        <f t="shared" si="1059"/>
        <v>Yes</v>
      </c>
      <c r="J1047" s="18" t="str">
        <f t="shared" si="1060"/>
        <v>No</v>
      </c>
      <c r="K1047" s="21">
        <v>1045</v>
      </c>
      <c r="L1047" s="5" t="s">
        <v>2196</v>
      </c>
      <c r="M1047" s="5" t="s">
        <v>2197</v>
      </c>
      <c r="N1047" s="5" t="s">
        <v>2307</v>
      </c>
      <c r="O1047" s="5" t="s">
        <v>152</v>
      </c>
      <c r="P1047" s="5" t="s">
        <v>8685</v>
      </c>
      <c r="Q1047" s="34" t="s">
        <v>8686</v>
      </c>
      <c r="R1047" s="21">
        <v>1</v>
      </c>
      <c r="S1047" s="35"/>
      <c r="T1047" s="35"/>
      <c r="U1047" s="35"/>
      <c r="V1047" s="35"/>
      <c r="W1047" s="35"/>
      <c r="X1047" s="35"/>
      <c r="Y1047" s="35"/>
      <c r="Z1047" s="35"/>
      <c r="AA1047" s="5" t="s">
        <v>152</v>
      </c>
      <c r="AB1047" s="5" t="s">
        <v>5694</v>
      </c>
      <c r="AC1047" s="34" t="s">
        <v>5695</v>
      </c>
      <c r="AD1047" s="21">
        <v>1</v>
      </c>
    </row>
    <row r="1048" spans="1:30" x14ac:dyDescent="0.3">
      <c r="A1048" s="18" t="str">
        <f t="shared" ref="A1048:B1048" si="1086">IF(AND(ISNUMBER(SEARCH("Yes",C1048)),ISNUMBER(SEARCH("Yes",E1048)),ISNUMBER(SEARCH("Yes",G1048)),ISNUMBER(SEARCH("Yes",I1048))),"Yes","No")</f>
        <v>No</v>
      </c>
      <c r="B1048" s="18" t="str">
        <f t="shared" si="1086"/>
        <v>No</v>
      </c>
      <c r="C1048" s="15" t="str">
        <f t="shared" si="1053"/>
        <v>No</v>
      </c>
      <c r="D1048" s="18" t="str">
        <f t="shared" si="1054"/>
        <v>No</v>
      </c>
      <c r="E1048" s="18" t="str">
        <f t="shared" si="1055"/>
        <v>No</v>
      </c>
      <c r="F1048" s="18" t="str">
        <f t="shared" si="1056"/>
        <v>No</v>
      </c>
      <c r="G1048" s="18" t="str">
        <f t="shared" si="1057"/>
        <v>No</v>
      </c>
      <c r="H1048" s="18" t="str">
        <f t="shared" si="1058"/>
        <v>No</v>
      </c>
      <c r="I1048" s="18" t="str">
        <f t="shared" si="1059"/>
        <v>Yes</v>
      </c>
      <c r="J1048" s="18" t="str">
        <f t="shared" si="1060"/>
        <v>Yes</v>
      </c>
      <c r="K1048" s="21">
        <v>1046</v>
      </c>
      <c r="L1048" s="5" t="s">
        <v>2198</v>
      </c>
      <c r="M1048" s="5" t="s">
        <v>2199</v>
      </c>
      <c r="N1048" s="5" t="s">
        <v>2307</v>
      </c>
      <c r="O1048" s="5" t="s">
        <v>152</v>
      </c>
      <c r="P1048" s="5" t="s">
        <v>4603</v>
      </c>
      <c r="Q1048" s="34" t="s">
        <v>8687</v>
      </c>
      <c r="R1048" s="21">
        <v>1</v>
      </c>
      <c r="S1048" s="35"/>
      <c r="T1048" s="35"/>
      <c r="U1048" s="35"/>
      <c r="V1048" s="35"/>
      <c r="W1048" s="35"/>
      <c r="X1048" s="35"/>
      <c r="Y1048" s="35"/>
      <c r="Z1048" s="35"/>
      <c r="AA1048" s="5" t="s">
        <v>2310</v>
      </c>
      <c r="AB1048" s="5" t="s">
        <v>8688</v>
      </c>
      <c r="AC1048" s="34" t="s">
        <v>8689</v>
      </c>
      <c r="AD1048" s="21">
        <v>1</v>
      </c>
    </row>
    <row r="1049" spans="1:30" x14ac:dyDescent="0.3">
      <c r="A1049" s="18" t="str">
        <f t="shared" ref="A1049:B1049" si="1087">IF(AND(ISNUMBER(SEARCH("Yes",C1049)),ISNUMBER(SEARCH("Yes",E1049)),ISNUMBER(SEARCH("Yes",G1049)),ISNUMBER(SEARCH("Yes",I1049))),"Yes","No")</f>
        <v>No</v>
      </c>
      <c r="B1049" s="18" t="str">
        <f t="shared" si="1087"/>
        <v>No</v>
      </c>
      <c r="C1049" s="15" t="str">
        <f t="shared" si="1053"/>
        <v>No</v>
      </c>
      <c r="D1049" s="18" t="str">
        <f t="shared" si="1054"/>
        <v>No</v>
      </c>
      <c r="E1049" s="18" t="str">
        <f t="shared" si="1055"/>
        <v>No</v>
      </c>
      <c r="F1049" s="18" t="str">
        <f t="shared" si="1056"/>
        <v>No</v>
      </c>
      <c r="G1049" s="18" t="str">
        <f t="shared" si="1057"/>
        <v>No</v>
      </c>
      <c r="H1049" s="18" t="str">
        <f t="shared" si="1058"/>
        <v>No</v>
      </c>
      <c r="I1049" s="18" t="str">
        <f t="shared" si="1059"/>
        <v>Yes</v>
      </c>
      <c r="J1049" s="18" t="str">
        <f t="shared" si="1060"/>
        <v>Yes</v>
      </c>
      <c r="K1049" s="21">
        <v>1047</v>
      </c>
      <c r="L1049" s="5" t="s">
        <v>2200</v>
      </c>
      <c r="M1049" s="5" t="s">
        <v>2201</v>
      </c>
      <c r="N1049" s="5" t="s">
        <v>2307</v>
      </c>
      <c r="O1049" s="5" t="s">
        <v>152</v>
      </c>
      <c r="P1049" s="5" t="s">
        <v>3604</v>
      </c>
      <c r="Q1049" s="34" t="s">
        <v>8690</v>
      </c>
      <c r="R1049" s="21">
        <v>1</v>
      </c>
      <c r="S1049" s="35"/>
      <c r="T1049" s="35"/>
      <c r="U1049" s="35"/>
      <c r="V1049" s="35"/>
      <c r="W1049" s="35"/>
      <c r="X1049" s="35"/>
      <c r="Y1049" s="35"/>
      <c r="Z1049" s="35"/>
      <c r="AA1049" s="5" t="s">
        <v>2310</v>
      </c>
      <c r="AB1049" s="5" t="s">
        <v>3294</v>
      </c>
      <c r="AC1049" s="34" t="s">
        <v>3125</v>
      </c>
      <c r="AD1049" s="21">
        <v>1</v>
      </c>
    </row>
    <row r="1050" spans="1:30" x14ac:dyDescent="0.3">
      <c r="A1050" s="18" t="str">
        <f t="shared" ref="A1050:B1050" si="1088">IF(AND(ISNUMBER(SEARCH("Yes",C1050)),ISNUMBER(SEARCH("Yes",E1050)),ISNUMBER(SEARCH("Yes",G1050)),ISNUMBER(SEARCH("Yes",I1050))),"Yes","No")</f>
        <v>No</v>
      </c>
      <c r="B1050" s="18" t="str">
        <f t="shared" si="1088"/>
        <v>No</v>
      </c>
      <c r="C1050" s="15" t="str">
        <f t="shared" si="1053"/>
        <v>No</v>
      </c>
      <c r="D1050" s="18" t="str">
        <f t="shared" si="1054"/>
        <v>No</v>
      </c>
      <c r="E1050" s="18" t="str">
        <f t="shared" si="1055"/>
        <v>No</v>
      </c>
      <c r="F1050" s="18" t="str">
        <f t="shared" si="1056"/>
        <v>No</v>
      </c>
      <c r="G1050" s="18" t="str">
        <f t="shared" si="1057"/>
        <v>No</v>
      </c>
      <c r="H1050" s="18" t="str">
        <f t="shared" si="1058"/>
        <v>No</v>
      </c>
      <c r="I1050" s="18" t="str">
        <f t="shared" si="1059"/>
        <v>Yes</v>
      </c>
      <c r="J1050" s="18" t="str">
        <f t="shared" si="1060"/>
        <v>Yes</v>
      </c>
      <c r="K1050" s="21">
        <v>1048</v>
      </c>
      <c r="L1050" s="5" t="s">
        <v>2202</v>
      </c>
      <c r="M1050" s="5" t="s">
        <v>2203</v>
      </c>
      <c r="N1050" s="5" t="s">
        <v>2307</v>
      </c>
      <c r="O1050" s="5" t="s">
        <v>152</v>
      </c>
      <c r="P1050" s="5" t="s">
        <v>8691</v>
      </c>
      <c r="Q1050" s="34" t="s">
        <v>5960</v>
      </c>
      <c r="R1050" s="21">
        <v>1</v>
      </c>
      <c r="S1050" s="35"/>
      <c r="T1050" s="35"/>
      <c r="U1050" s="35"/>
      <c r="V1050" s="35"/>
      <c r="W1050" s="35"/>
      <c r="X1050" s="35"/>
      <c r="Y1050" s="35"/>
      <c r="Z1050" s="35"/>
      <c r="AA1050" s="5" t="s">
        <v>2310</v>
      </c>
      <c r="AB1050" s="5" t="s">
        <v>2925</v>
      </c>
      <c r="AC1050" s="34" t="s">
        <v>5962</v>
      </c>
      <c r="AD1050" s="21">
        <v>1</v>
      </c>
    </row>
    <row r="1051" spans="1:30" x14ac:dyDescent="0.3">
      <c r="A1051" s="18" t="str">
        <f t="shared" ref="A1051:B1051" si="1089">IF(AND(ISNUMBER(SEARCH("Yes",C1051)),ISNUMBER(SEARCH("Yes",E1051)),ISNUMBER(SEARCH("Yes",G1051)),ISNUMBER(SEARCH("Yes",I1051))),"Yes","No")</f>
        <v>No</v>
      </c>
      <c r="B1051" s="18" t="str">
        <f t="shared" si="1089"/>
        <v>No</v>
      </c>
      <c r="C1051" s="15" t="str">
        <f t="shared" si="1053"/>
        <v>No</v>
      </c>
      <c r="D1051" s="18" t="str">
        <f t="shared" si="1054"/>
        <v>No</v>
      </c>
      <c r="E1051" s="18" t="str">
        <f t="shared" si="1055"/>
        <v>No</v>
      </c>
      <c r="F1051" s="18" t="str">
        <f t="shared" si="1056"/>
        <v>No</v>
      </c>
      <c r="G1051" s="18" t="str">
        <f t="shared" si="1057"/>
        <v>No</v>
      </c>
      <c r="H1051" s="18" t="str">
        <f t="shared" si="1058"/>
        <v>No</v>
      </c>
      <c r="I1051" s="18" t="str">
        <f t="shared" si="1059"/>
        <v>Yes</v>
      </c>
      <c r="J1051" s="18" t="str">
        <f t="shared" si="1060"/>
        <v>Yes</v>
      </c>
      <c r="K1051" s="21">
        <v>1049</v>
      </c>
      <c r="L1051" s="5" t="s">
        <v>2204</v>
      </c>
      <c r="M1051" s="5" t="s">
        <v>2205</v>
      </c>
      <c r="N1051" s="5" t="s">
        <v>2307</v>
      </c>
      <c r="O1051" s="5" t="s">
        <v>152</v>
      </c>
      <c r="P1051" s="5" t="s">
        <v>2461</v>
      </c>
      <c r="Q1051" s="34" t="s">
        <v>5963</v>
      </c>
      <c r="R1051" s="21">
        <v>1</v>
      </c>
      <c r="S1051" s="35"/>
      <c r="T1051" s="35"/>
      <c r="U1051" s="35"/>
      <c r="V1051" s="35"/>
      <c r="W1051" s="35"/>
      <c r="X1051" s="35"/>
      <c r="Y1051" s="35"/>
      <c r="Z1051" s="35"/>
      <c r="AA1051" s="5" t="s">
        <v>2310</v>
      </c>
      <c r="AB1051" s="5" t="s">
        <v>5964</v>
      </c>
      <c r="AC1051" s="34" t="s">
        <v>5965</v>
      </c>
      <c r="AD1051" s="21">
        <v>1</v>
      </c>
    </row>
    <row r="1052" spans="1:30" x14ac:dyDescent="0.3">
      <c r="A1052" s="18" t="str">
        <f t="shared" ref="A1052:B1052" si="1090">IF(AND(ISNUMBER(SEARCH("Yes",C1052)),ISNUMBER(SEARCH("Yes",E1052)),ISNUMBER(SEARCH("Yes",G1052)),ISNUMBER(SEARCH("Yes",I1052))),"Yes","No")</f>
        <v>No</v>
      </c>
      <c r="B1052" s="18" t="str">
        <f t="shared" si="1090"/>
        <v>No</v>
      </c>
      <c r="C1052" s="15" t="str">
        <f t="shared" si="1053"/>
        <v>No</v>
      </c>
      <c r="D1052" s="18" t="str">
        <f t="shared" si="1054"/>
        <v>No</v>
      </c>
      <c r="E1052" s="18" t="str">
        <f t="shared" si="1055"/>
        <v>No</v>
      </c>
      <c r="F1052" s="18" t="str">
        <f t="shared" si="1056"/>
        <v>No</v>
      </c>
      <c r="G1052" s="18" t="str">
        <f t="shared" si="1057"/>
        <v>No</v>
      </c>
      <c r="H1052" s="18" t="str">
        <f t="shared" si="1058"/>
        <v>No</v>
      </c>
      <c r="I1052" s="18" t="str">
        <f t="shared" si="1059"/>
        <v>Yes</v>
      </c>
      <c r="J1052" s="18" t="str">
        <f t="shared" si="1060"/>
        <v>Yes</v>
      </c>
      <c r="K1052" s="21">
        <v>1050</v>
      </c>
      <c r="L1052" s="5" t="s">
        <v>2206</v>
      </c>
      <c r="M1052" s="5" t="s">
        <v>2207</v>
      </c>
      <c r="N1052" s="5" t="s">
        <v>2307</v>
      </c>
      <c r="O1052" s="5" t="s">
        <v>152</v>
      </c>
      <c r="P1052" s="5" t="s">
        <v>8692</v>
      </c>
      <c r="Q1052" s="34" t="s">
        <v>8693</v>
      </c>
      <c r="R1052" s="21">
        <v>1</v>
      </c>
      <c r="S1052" s="35"/>
      <c r="T1052" s="35"/>
      <c r="U1052" s="35"/>
      <c r="V1052" s="35"/>
      <c r="W1052" s="35"/>
      <c r="X1052" s="35"/>
      <c r="Y1052" s="35"/>
      <c r="Z1052" s="35"/>
      <c r="AA1052" s="5" t="s">
        <v>24</v>
      </c>
      <c r="AB1052" s="5" t="s">
        <v>4502</v>
      </c>
      <c r="AC1052" s="34" t="s">
        <v>4503</v>
      </c>
      <c r="AD1052" s="21">
        <v>1</v>
      </c>
    </row>
    <row r="1053" spans="1:30" x14ac:dyDescent="0.3">
      <c r="A1053" s="18" t="str">
        <f t="shared" ref="A1053:B1053" si="1091">IF(AND(ISNUMBER(SEARCH("Yes",C1053)),ISNUMBER(SEARCH("Yes",E1053)),ISNUMBER(SEARCH("Yes",G1053)),ISNUMBER(SEARCH("Yes",I1053))),"Yes","No")</f>
        <v>No</v>
      </c>
      <c r="B1053" s="18" t="str">
        <f t="shared" si="1091"/>
        <v>No</v>
      </c>
      <c r="C1053" s="15" t="str">
        <f t="shared" si="1053"/>
        <v>No</v>
      </c>
      <c r="D1053" s="18" t="str">
        <f t="shared" si="1054"/>
        <v>No</v>
      </c>
      <c r="E1053" s="18" t="str">
        <f t="shared" si="1055"/>
        <v>No</v>
      </c>
      <c r="F1053" s="18" t="str">
        <f t="shared" si="1056"/>
        <v>No</v>
      </c>
      <c r="G1053" s="18" t="str">
        <f t="shared" si="1057"/>
        <v>No</v>
      </c>
      <c r="H1053" s="18" t="str">
        <f t="shared" si="1058"/>
        <v>No</v>
      </c>
      <c r="I1053" s="18" t="str">
        <f t="shared" si="1059"/>
        <v>Yes</v>
      </c>
      <c r="J1053" s="18" t="str">
        <f t="shared" si="1060"/>
        <v>Yes</v>
      </c>
      <c r="K1053" s="21">
        <v>1051</v>
      </c>
      <c r="L1053" s="5" t="s">
        <v>2208</v>
      </c>
      <c r="M1053" s="5" t="s">
        <v>2209</v>
      </c>
      <c r="N1053" s="5" t="s">
        <v>2307</v>
      </c>
      <c r="O1053" s="5" t="s">
        <v>152</v>
      </c>
      <c r="P1053" s="5" t="s">
        <v>8694</v>
      </c>
      <c r="Q1053" s="34" t="s">
        <v>8695</v>
      </c>
      <c r="R1053" s="21">
        <v>1</v>
      </c>
      <c r="S1053" s="35"/>
      <c r="T1053" s="35"/>
      <c r="U1053" s="35"/>
      <c r="V1053" s="35"/>
      <c r="W1053" s="35"/>
      <c r="X1053" s="35"/>
      <c r="Y1053" s="35"/>
      <c r="Z1053" s="35"/>
      <c r="AA1053" s="5" t="s">
        <v>2310</v>
      </c>
      <c r="AB1053" s="5" t="s">
        <v>8635</v>
      </c>
      <c r="AC1053" s="34" t="s">
        <v>8696</v>
      </c>
      <c r="AD1053" s="21">
        <v>1</v>
      </c>
    </row>
    <row r="1054" spans="1:30" x14ac:dyDescent="0.3">
      <c r="A1054" s="18" t="str">
        <f t="shared" ref="A1054:B1054" si="1092">IF(AND(ISNUMBER(SEARCH("Yes",C1054)),ISNUMBER(SEARCH("Yes",E1054)),ISNUMBER(SEARCH("Yes",G1054)),ISNUMBER(SEARCH("Yes",I1054))),"Yes","No")</f>
        <v>Yes</v>
      </c>
      <c r="B1054" s="18" t="str">
        <f t="shared" si="1092"/>
        <v>Yes</v>
      </c>
      <c r="C1054" s="15" t="str">
        <f t="shared" si="1053"/>
        <v>Yes</v>
      </c>
      <c r="D1054" s="18" t="str">
        <f t="shared" si="1054"/>
        <v>Yes</v>
      </c>
      <c r="E1054" s="18" t="str">
        <f t="shared" si="1055"/>
        <v>Yes</v>
      </c>
      <c r="F1054" s="18" t="str">
        <f t="shared" si="1056"/>
        <v>Yes</v>
      </c>
      <c r="G1054" s="18" t="str">
        <f t="shared" si="1057"/>
        <v>Yes</v>
      </c>
      <c r="H1054" s="18" t="str">
        <f t="shared" si="1058"/>
        <v>Yes</v>
      </c>
      <c r="I1054" s="18" t="str">
        <f t="shared" si="1059"/>
        <v>Yes</v>
      </c>
      <c r="J1054" s="18" t="str">
        <f t="shared" si="1060"/>
        <v>Yes</v>
      </c>
      <c r="K1054" s="21">
        <v>1052</v>
      </c>
      <c r="L1054" s="5" t="s">
        <v>141</v>
      </c>
      <c r="M1054" s="5" t="s">
        <v>142</v>
      </c>
      <c r="N1054" s="5" t="s">
        <v>2307</v>
      </c>
      <c r="O1054" s="5" t="s">
        <v>24</v>
      </c>
      <c r="P1054" s="5" t="s">
        <v>2884</v>
      </c>
      <c r="Q1054" s="34" t="s">
        <v>8697</v>
      </c>
      <c r="R1054" s="21">
        <v>1</v>
      </c>
      <c r="S1054" s="5" t="s">
        <v>24</v>
      </c>
      <c r="T1054" s="5" t="s">
        <v>8698</v>
      </c>
      <c r="U1054" s="34" t="s">
        <v>8699</v>
      </c>
      <c r="V1054" s="21">
        <v>1</v>
      </c>
      <c r="W1054" s="5" t="s">
        <v>24</v>
      </c>
      <c r="X1054" s="5" t="s">
        <v>8700</v>
      </c>
      <c r="Y1054" s="34" t="s">
        <v>8701</v>
      </c>
      <c r="Z1054" s="21">
        <v>1</v>
      </c>
      <c r="AA1054" s="5" t="s">
        <v>2310</v>
      </c>
      <c r="AB1054" s="5" t="s">
        <v>8702</v>
      </c>
      <c r="AC1054" s="34" t="s">
        <v>8703</v>
      </c>
      <c r="AD1054" s="21">
        <v>1</v>
      </c>
    </row>
    <row r="1055" spans="1:30" x14ac:dyDescent="0.3">
      <c r="A1055" s="18" t="str">
        <f t="shared" ref="A1055:B1055" si="1093">IF(AND(ISNUMBER(SEARCH("Yes",C1055)),ISNUMBER(SEARCH("Yes",E1055)),ISNUMBER(SEARCH("Yes",G1055)),ISNUMBER(SEARCH("Yes",I1055))),"Yes","No")</f>
        <v>No</v>
      </c>
      <c r="B1055" s="18" t="str">
        <f t="shared" si="1093"/>
        <v>No</v>
      </c>
      <c r="C1055" s="15" t="str">
        <f t="shared" si="1053"/>
        <v>No</v>
      </c>
      <c r="D1055" s="18" t="str">
        <f t="shared" si="1054"/>
        <v>No</v>
      </c>
      <c r="E1055" s="18" t="str">
        <f t="shared" si="1055"/>
        <v>No</v>
      </c>
      <c r="F1055" s="18" t="str">
        <f t="shared" si="1056"/>
        <v>No</v>
      </c>
      <c r="G1055" s="18" t="str">
        <f t="shared" si="1057"/>
        <v>No</v>
      </c>
      <c r="H1055" s="18" t="str">
        <f t="shared" si="1058"/>
        <v>No</v>
      </c>
      <c r="I1055" s="18" t="str">
        <f t="shared" si="1059"/>
        <v>Yes</v>
      </c>
      <c r="J1055" s="18" t="str">
        <f t="shared" si="1060"/>
        <v>Yes</v>
      </c>
      <c r="K1055" s="21">
        <v>1053</v>
      </c>
      <c r="L1055" s="5" t="s">
        <v>2210</v>
      </c>
      <c r="M1055" s="5" t="s">
        <v>2211</v>
      </c>
      <c r="N1055" s="5" t="s">
        <v>2307</v>
      </c>
      <c r="O1055" s="5" t="s">
        <v>152</v>
      </c>
      <c r="P1055" s="5" t="s">
        <v>2823</v>
      </c>
      <c r="Q1055" s="34" t="s">
        <v>2999</v>
      </c>
      <c r="R1055" s="21">
        <v>1</v>
      </c>
      <c r="S1055" s="35"/>
      <c r="T1055" s="35"/>
      <c r="U1055" s="35"/>
      <c r="V1055" s="35"/>
      <c r="W1055" s="35"/>
      <c r="X1055" s="35"/>
      <c r="Y1055" s="35"/>
      <c r="Z1055" s="35"/>
      <c r="AA1055" s="5" t="s">
        <v>2310</v>
      </c>
      <c r="AB1055" s="5" t="s">
        <v>8704</v>
      </c>
      <c r="AC1055" s="34" t="s">
        <v>8705</v>
      </c>
      <c r="AD1055" s="21">
        <v>1</v>
      </c>
    </row>
    <row r="1056" spans="1:30" x14ac:dyDescent="0.3">
      <c r="A1056" s="18" t="str">
        <f t="shared" ref="A1056:B1056" si="1094">IF(AND(ISNUMBER(SEARCH("Yes",C1056)),ISNUMBER(SEARCH("Yes",E1056)),ISNUMBER(SEARCH("Yes",G1056)),ISNUMBER(SEARCH("Yes",I1056))),"Yes","No")</f>
        <v>No</v>
      </c>
      <c r="B1056" s="18" t="str">
        <f t="shared" si="1094"/>
        <v>No</v>
      </c>
      <c r="C1056" s="15" t="str">
        <f t="shared" si="1053"/>
        <v>No</v>
      </c>
      <c r="D1056" s="18" t="str">
        <f t="shared" si="1054"/>
        <v>No</v>
      </c>
      <c r="E1056" s="18" t="str">
        <f t="shared" si="1055"/>
        <v>No</v>
      </c>
      <c r="F1056" s="18" t="str">
        <f t="shared" si="1056"/>
        <v>No</v>
      </c>
      <c r="G1056" s="18" t="str">
        <f t="shared" si="1057"/>
        <v>No</v>
      </c>
      <c r="H1056" s="18" t="str">
        <f t="shared" si="1058"/>
        <v>No</v>
      </c>
      <c r="I1056" s="18" t="str">
        <f t="shared" si="1059"/>
        <v>Yes</v>
      </c>
      <c r="J1056" s="18" t="str">
        <f t="shared" si="1060"/>
        <v>Yes</v>
      </c>
      <c r="K1056" s="21">
        <v>1054</v>
      </c>
      <c r="L1056" s="5" t="s">
        <v>2212</v>
      </c>
      <c r="M1056" s="5" t="s">
        <v>2213</v>
      </c>
      <c r="N1056" s="5" t="s">
        <v>2307</v>
      </c>
      <c r="O1056" s="5" t="s">
        <v>152</v>
      </c>
      <c r="P1056" s="5" t="s">
        <v>2325</v>
      </c>
      <c r="Q1056" s="34" t="s">
        <v>5982</v>
      </c>
      <c r="R1056" s="21">
        <v>1</v>
      </c>
      <c r="S1056" s="35"/>
      <c r="T1056" s="35"/>
      <c r="U1056" s="35"/>
      <c r="V1056" s="35"/>
      <c r="W1056" s="35"/>
      <c r="X1056" s="35"/>
      <c r="Y1056" s="35"/>
      <c r="Z1056" s="35"/>
      <c r="AA1056" s="5" t="s">
        <v>2310</v>
      </c>
      <c r="AB1056" s="5" t="s">
        <v>8706</v>
      </c>
      <c r="AC1056" s="34" t="s">
        <v>8707</v>
      </c>
      <c r="AD1056" s="21">
        <v>1</v>
      </c>
    </row>
    <row r="1057" spans="1:30" x14ac:dyDescent="0.3">
      <c r="A1057" s="18" t="str">
        <f t="shared" ref="A1057:B1057" si="1095">IF(AND(ISNUMBER(SEARCH("Yes",C1057)),ISNUMBER(SEARCH("Yes",E1057)),ISNUMBER(SEARCH("Yes",G1057)),ISNUMBER(SEARCH("Yes",I1057))),"Yes","No")</f>
        <v>No</v>
      </c>
      <c r="B1057" s="18" t="str">
        <f t="shared" si="1095"/>
        <v>No</v>
      </c>
      <c r="C1057" s="15" t="str">
        <f t="shared" si="1053"/>
        <v>No</v>
      </c>
      <c r="D1057" s="18" t="str">
        <f t="shared" si="1054"/>
        <v>No</v>
      </c>
      <c r="E1057" s="18" t="str">
        <f t="shared" si="1055"/>
        <v>No</v>
      </c>
      <c r="F1057" s="18" t="str">
        <f t="shared" si="1056"/>
        <v>No</v>
      </c>
      <c r="G1057" s="18" t="str">
        <f t="shared" si="1057"/>
        <v>No</v>
      </c>
      <c r="H1057" s="18" t="str">
        <f t="shared" si="1058"/>
        <v>No</v>
      </c>
      <c r="I1057" s="18" t="str">
        <f t="shared" si="1059"/>
        <v>Yes</v>
      </c>
      <c r="J1057" s="18" t="str">
        <f t="shared" si="1060"/>
        <v>Yes</v>
      </c>
      <c r="K1057" s="21">
        <v>1055</v>
      </c>
      <c r="L1057" s="5" t="s">
        <v>2214</v>
      </c>
      <c r="M1057" s="5" t="s">
        <v>2215</v>
      </c>
      <c r="N1057" s="5" t="s">
        <v>2307</v>
      </c>
      <c r="O1057" s="5" t="s">
        <v>152</v>
      </c>
      <c r="P1057" s="5" t="s">
        <v>2435</v>
      </c>
      <c r="Q1057" s="34" t="s">
        <v>8708</v>
      </c>
      <c r="R1057" s="21">
        <v>1</v>
      </c>
      <c r="S1057" s="35"/>
      <c r="T1057" s="35"/>
      <c r="U1057" s="35"/>
      <c r="V1057" s="35"/>
      <c r="W1057" s="35"/>
      <c r="X1057" s="35"/>
      <c r="Y1057" s="35"/>
      <c r="Z1057" s="35"/>
      <c r="AA1057" s="5" t="s">
        <v>24</v>
      </c>
      <c r="AB1057" s="5" t="s">
        <v>8709</v>
      </c>
      <c r="AC1057" s="34" t="s">
        <v>8710</v>
      </c>
      <c r="AD1057" s="21">
        <v>1</v>
      </c>
    </row>
    <row r="1058" spans="1:30" x14ac:dyDescent="0.3">
      <c r="A1058" s="18" t="str">
        <f t="shared" ref="A1058:B1058" si="1096">IF(AND(ISNUMBER(SEARCH("Yes",C1058)),ISNUMBER(SEARCH("Yes",E1058)),ISNUMBER(SEARCH("Yes",G1058)),ISNUMBER(SEARCH("Yes",I1058))),"Yes","No")</f>
        <v>Yes</v>
      </c>
      <c r="B1058" s="18" t="str">
        <f t="shared" si="1096"/>
        <v>Yes</v>
      </c>
      <c r="C1058" s="15" t="str">
        <f t="shared" si="1053"/>
        <v>Yes</v>
      </c>
      <c r="D1058" s="18" t="str">
        <f t="shared" si="1054"/>
        <v>Yes</v>
      </c>
      <c r="E1058" s="18" t="str">
        <f t="shared" si="1055"/>
        <v>Yes</v>
      </c>
      <c r="F1058" s="18" t="str">
        <f t="shared" si="1056"/>
        <v>Yes</v>
      </c>
      <c r="G1058" s="18" t="str">
        <f t="shared" si="1057"/>
        <v>Yes</v>
      </c>
      <c r="H1058" s="18" t="str">
        <f t="shared" si="1058"/>
        <v>Yes</v>
      </c>
      <c r="I1058" s="18" t="str">
        <f t="shared" si="1059"/>
        <v>Yes</v>
      </c>
      <c r="J1058" s="18" t="str">
        <f t="shared" si="1060"/>
        <v>Yes</v>
      </c>
      <c r="K1058" s="21">
        <v>1056</v>
      </c>
      <c r="L1058" s="5" t="s">
        <v>144</v>
      </c>
      <c r="M1058" s="5" t="s">
        <v>145</v>
      </c>
      <c r="N1058" s="5" t="s">
        <v>2307</v>
      </c>
      <c r="O1058" s="5" t="s">
        <v>2310</v>
      </c>
      <c r="P1058" s="5" t="s">
        <v>8711</v>
      </c>
      <c r="Q1058" s="34" t="s">
        <v>8712</v>
      </c>
      <c r="R1058" s="21">
        <v>1</v>
      </c>
      <c r="S1058" s="5" t="s">
        <v>2310</v>
      </c>
      <c r="T1058" s="5" t="s">
        <v>8713</v>
      </c>
      <c r="U1058" s="34" t="s">
        <v>8714</v>
      </c>
      <c r="V1058" s="21">
        <v>1</v>
      </c>
      <c r="W1058" s="5" t="s">
        <v>2310</v>
      </c>
      <c r="X1058" s="5" t="s">
        <v>8715</v>
      </c>
      <c r="Y1058" s="34" t="s">
        <v>8716</v>
      </c>
      <c r="Z1058" s="21">
        <v>1</v>
      </c>
      <c r="AA1058" s="5" t="s">
        <v>24</v>
      </c>
      <c r="AB1058" s="5" t="s">
        <v>8717</v>
      </c>
      <c r="AC1058" s="34" t="s">
        <v>5994</v>
      </c>
      <c r="AD1058" s="21">
        <v>1</v>
      </c>
    </row>
    <row r="1059" spans="1:30" x14ac:dyDescent="0.3">
      <c r="A1059" s="18" t="str">
        <f t="shared" ref="A1059:B1059" si="1097">IF(AND(ISNUMBER(SEARCH("Yes",C1059)),ISNUMBER(SEARCH("Yes",E1059)),ISNUMBER(SEARCH("Yes",G1059)),ISNUMBER(SEARCH("Yes",I1059))),"Yes","No")</f>
        <v>No</v>
      </c>
      <c r="B1059" s="18" t="str">
        <f t="shared" si="1097"/>
        <v>No</v>
      </c>
      <c r="C1059" s="15" t="str">
        <f t="shared" si="1053"/>
        <v>No</v>
      </c>
      <c r="D1059" s="18" t="str">
        <f t="shared" si="1054"/>
        <v>No</v>
      </c>
      <c r="E1059" s="18" t="str">
        <f t="shared" si="1055"/>
        <v>No</v>
      </c>
      <c r="F1059" s="18" t="str">
        <f t="shared" si="1056"/>
        <v>No</v>
      </c>
      <c r="G1059" s="18" t="str">
        <f t="shared" si="1057"/>
        <v>No</v>
      </c>
      <c r="H1059" s="18" t="str">
        <f t="shared" si="1058"/>
        <v>No</v>
      </c>
      <c r="I1059" s="18" t="str">
        <f t="shared" si="1059"/>
        <v>Yes</v>
      </c>
      <c r="J1059" s="18" t="str">
        <f t="shared" si="1060"/>
        <v>Yes</v>
      </c>
      <c r="K1059" s="21">
        <v>1057</v>
      </c>
      <c r="L1059" s="5" t="s">
        <v>2216</v>
      </c>
      <c r="M1059" s="5" t="s">
        <v>2217</v>
      </c>
      <c r="N1059" s="5" t="s">
        <v>2307</v>
      </c>
      <c r="O1059" s="5" t="s">
        <v>152</v>
      </c>
      <c r="P1059" s="5" t="s">
        <v>2537</v>
      </c>
      <c r="Q1059" s="34" t="s">
        <v>2767</v>
      </c>
      <c r="R1059" s="21">
        <v>1</v>
      </c>
      <c r="S1059" s="35"/>
      <c r="T1059" s="35"/>
      <c r="U1059" s="35"/>
      <c r="V1059" s="35"/>
      <c r="W1059" s="35"/>
      <c r="X1059" s="35"/>
      <c r="Y1059" s="35"/>
      <c r="Z1059" s="35"/>
      <c r="AA1059" s="5" t="s">
        <v>2310</v>
      </c>
      <c r="AB1059" s="5" t="s">
        <v>8718</v>
      </c>
      <c r="AC1059" s="34" t="s">
        <v>8070</v>
      </c>
      <c r="AD1059" s="21">
        <v>1</v>
      </c>
    </row>
    <row r="1060" spans="1:30" x14ac:dyDescent="0.3">
      <c r="A1060" s="18" t="str">
        <f t="shared" ref="A1060:B1060" si="1098">IF(AND(ISNUMBER(SEARCH("Yes",C1060)),ISNUMBER(SEARCH("Yes",E1060)),ISNUMBER(SEARCH("Yes",G1060)),ISNUMBER(SEARCH("Yes",I1060))),"Yes","No")</f>
        <v>No</v>
      </c>
      <c r="B1060" s="18" t="str">
        <f t="shared" si="1098"/>
        <v>No</v>
      </c>
      <c r="C1060" s="15" t="str">
        <f t="shared" si="1053"/>
        <v>No</v>
      </c>
      <c r="D1060" s="18" t="str">
        <f t="shared" si="1054"/>
        <v>No</v>
      </c>
      <c r="E1060" s="18" t="str">
        <f t="shared" si="1055"/>
        <v>No</v>
      </c>
      <c r="F1060" s="18" t="str">
        <f t="shared" si="1056"/>
        <v>No</v>
      </c>
      <c r="G1060" s="18" t="str">
        <f t="shared" si="1057"/>
        <v>No</v>
      </c>
      <c r="H1060" s="18" t="str">
        <f t="shared" si="1058"/>
        <v>No</v>
      </c>
      <c r="I1060" s="18" t="str">
        <f t="shared" si="1059"/>
        <v>Yes</v>
      </c>
      <c r="J1060" s="18" t="str">
        <f t="shared" si="1060"/>
        <v>Yes</v>
      </c>
      <c r="K1060" s="21">
        <v>1058</v>
      </c>
      <c r="L1060" s="5" t="s">
        <v>2218</v>
      </c>
      <c r="M1060" s="5" t="s">
        <v>2219</v>
      </c>
      <c r="N1060" s="5" t="s">
        <v>2307</v>
      </c>
      <c r="O1060" s="5" t="s">
        <v>152</v>
      </c>
      <c r="P1060" s="5" t="s">
        <v>2664</v>
      </c>
      <c r="Q1060" s="34" t="s">
        <v>8719</v>
      </c>
      <c r="R1060" s="21">
        <v>1</v>
      </c>
      <c r="S1060" s="35"/>
      <c r="T1060" s="35"/>
      <c r="U1060" s="35"/>
      <c r="V1060" s="35"/>
      <c r="W1060" s="35"/>
      <c r="X1060" s="35"/>
      <c r="Y1060" s="35"/>
      <c r="Z1060" s="35"/>
      <c r="AA1060" s="5" t="s">
        <v>24</v>
      </c>
      <c r="AB1060" s="5" t="s">
        <v>5998</v>
      </c>
      <c r="AC1060" s="34" t="s">
        <v>8720</v>
      </c>
      <c r="AD1060" s="21">
        <v>1</v>
      </c>
    </row>
    <row r="1061" spans="1:30" x14ac:dyDescent="0.3">
      <c r="A1061" s="18" t="str">
        <f t="shared" ref="A1061:B1061" si="1099">IF(AND(ISNUMBER(SEARCH("Yes",C1061)),ISNUMBER(SEARCH("Yes",E1061)),ISNUMBER(SEARCH("Yes",G1061)),ISNUMBER(SEARCH("Yes",I1061))),"Yes","No")</f>
        <v>No</v>
      </c>
      <c r="B1061" s="18" t="str">
        <f t="shared" si="1099"/>
        <v>No</v>
      </c>
      <c r="C1061" s="15" t="str">
        <f t="shared" si="1053"/>
        <v>No</v>
      </c>
      <c r="D1061" s="18" t="str">
        <f t="shared" si="1054"/>
        <v>No</v>
      </c>
      <c r="E1061" s="18" t="str">
        <f t="shared" si="1055"/>
        <v>No</v>
      </c>
      <c r="F1061" s="18" t="str">
        <f t="shared" si="1056"/>
        <v>No</v>
      </c>
      <c r="G1061" s="18" t="str">
        <f t="shared" si="1057"/>
        <v>No</v>
      </c>
      <c r="H1061" s="18" t="str">
        <f t="shared" si="1058"/>
        <v>No</v>
      </c>
      <c r="I1061" s="18" t="str">
        <f t="shared" si="1059"/>
        <v>Yes</v>
      </c>
      <c r="J1061" s="18" t="str">
        <f t="shared" si="1060"/>
        <v>Yes</v>
      </c>
      <c r="K1061" s="21">
        <v>1059</v>
      </c>
      <c r="L1061" s="5" t="s">
        <v>2220</v>
      </c>
      <c r="M1061" s="5" t="s">
        <v>2221</v>
      </c>
      <c r="N1061" s="5" t="s">
        <v>2307</v>
      </c>
      <c r="O1061" s="5" t="s">
        <v>152</v>
      </c>
      <c r="P1061" s="5" t="s">
        <v>2333</v>
      </c>
      <c r="Q1061" s="34" t="s">
        <v>2803</v>
      </c>
      <c r="R1061" s="21">
        <v>1</v>
      </c>
      <c r="S1061" s="35"/>
      <c r="T1061" s="35"/>
      <c r="U1061" s="35"/>
      <c r="V1061" s="35"/>
      <c r="W1061" s="35"/>
      <c r="X1061" s="35"/>
      <c r="Y1061" s="35"/>
      <c r="Z1061" s="35"/>
      <c r="AA1061" s="5" t="s">
        <v>2310</v>
      </c>
      <c r="AB1061" s="5" t="s">
        <v>4020</v>
      </c>
      <c r="AC1061" s="34" t="s">
        <v>2471</v>
      </c>
      <c r="AD1061" s="21">
        <v>1</v>
      </c>
    </row>
    <row r="1062" spans="1:30" x14ac:dyDescent="0.3">
      <c r="A1062" s="18" t="str">
        <f t="shared" ref="A1062:B1062" si="1100">IF(AND(ISNUMBER(SEARCH("Yes",C1062)),ISNUMBER(SEARCH("Yes",E1062)),ISNUMBER(SEARCH("Yes",G1062)),ISNUMBER(SEARCH("Yes",I1062))),"Yes","No")</f>
        <v>No</v>
      </c>
      <c r="B1062" s="18" t="str">
        <f t="shared" si="1100"/>
        <v>No</v>
      </c>
      <c r="C1062" s="15" t="str">
        <f t="shared" si="1053"/>
        <v>No</v>
      </c>
      <c r="D1062" s="18" t="str">
        <f t="shared" si="1054"/>
        <v>No</v>
      </c>
      <c r="E1062" s="18" t="str">
        <f t="shared" si="1055"/>
        <v>No</v>
      </c>
      <c r="F1062" s="18" t="str">
        <f t="shared" si="1056"/>
        <v>No</v>
      </c>
      <c r="G1062" s="18" t="str">
        <f t="shared" si="1057"/>
        <v>No</v>
      </c>
      <c r="H1062" s="18" t="str">
        <f t="shared" si="1058"/>
        <v>No</v>
      </c>
      <c r="I1062" s="18" t="str">
        <f t="shared" si="1059"/>
        <v>Yes</v>
      </c>
      <c r="J1062" s="18" t="str">
        <f t="shared" si="1060"/>
        <v>Yes</v>
      </c>
      <c r="K1062" s="21">
        <v>1060</v>
      </c>
      <c r="L1062" s="5" t="s">
        <v>2222</v>
      </c>
      <c r="M1062" s="5" t="s">
        <v>2223</v>
      </c>
      <c r="N1062" s="5" t="s">
        <v>2307</v>
      </c>
      <c r="O1062" s="5" t="s">
        <v>152</v>
      </c>
      <c r="P1062" s="5" t="s">
        <v>6889</v>
      </c>
      <c r="Q1062" s="34" t="s">
        <v>6003</v>
      </c>
      <c r="R1062" s="21">
        <v>1</v>
      </c>
      <c r="S1062" s="35"/>
      <c r="T1062" s="35"/>
      <c r="U1062" s="35"/>
      <c r="V1062" s="35"/>
      <c r="W1062" s="35"/>
      <c r="X1062" s="35"/>
      <c r="Y1062" s="35"/>
      <c r="Z1062" s="35"/>
      <c r="AA1062" s="5" t="s">
        <v>2310</v>
      </c>
      <c r="AB1062" s="5" t="s">
        <v>2903</v>
      </c>
      <c r="AC1062" s="34" t="s">
        <v>8056</v>
      </c>
      <c r="AD1062" s="21">
        <v>1</v>
      </c>
    </row>
    <row r="1063" spans="1:30" x14ac:dyDescent="0.3">
      <c r="A1063" s="18" t="str">
        <f t="shared" ref="A1063:B1063" si="1101">IF(AND(ISNUMBER(SEARCH("Yes",C1063)),ISNUMBER(SEARCH("Yes",E1063)),ISNUMBER(SEARCH("Yes",G1063)),ISNUMBER(SEARCH("Yes",I1063))),"Yes","No")</f>
        <v>No</v>
      </c>
      <c r="B1063" s="18" t="str">
        <f t="shared" si="1101"/>
        <v>No</v>
      </c>
      <c r="C1063" s="15" t="str">
        <f t="shared" si="1053"/>
        <v>No</v>
      </c>
      <c r="D1063" s="18" t="str">
        <f t="shared" si="1054"/>
        <v>No</v>
      </c>
      <c r="E1063" s="18" t="str">
        <f t="shared" si="1055"/>
        <v>No</v>
      </c>
      <c r="F1063" s="18" t="str">
        <f t="shared" si="1056"/>
        <v>No</v>
      </c>
      <c r="G1063" s="18" t="str">
        <f t="shared" si="1057"/>
        <v>No</v>
      </c>
      <c r="H1063" s="18" t="str">
        <f t="shared" si="1058"/>
        <v>No</v>
      </c>
      <c r="I1063" s="18" t="str">
        <f t="shared" si="1059"/>
        <v>Yes</v>
      </c>
      <c r="J1063" s="18" t="str">
        <f t="shared" si="1060"/>
        <v>Yes</v>
      </c>
      <c r="K1063" s="21">
        <v>1061</v>
      </c>
      <c r="L1063" s="5" t="s">
        <v>2224</v>
      </c>
      <c r="M1063" s="5" t="s">
        <v>2225</v>
      </c>
      <c r="N1063" s="5" t="s">
        <v>2307</v>
      </c>
      <c r="O1063" s="5" t="s">
        <v>152</v>
      </c>
      <c r="P1063" s="5" t="s">
        <v>3437</v>
      </c>
      <c r="Q1063" s="34" t="s">
        <v>6004</v>
      </c>
      <c r="R1063" s="21">
        <v>1</v>
      </c>
      <c r="S1063" s="35"/>
      <c r="T1063" s="35"/>
      <c r="U1063" s="35"/>
      <c r="V1063" s="35"/>
      <c r="W1063" s="35"/>
      <c r="X1063" s="35"/>
      <c r="Y1063" s="35"/>
      <c r="Z1063" s="35"/>
      <c r="AA1063" s="5" t="s">
        <v>2310</v>
      </c>
      <c r="AB1063" s="5" t="s">
        <v>8721</v>
      </c>
      <c r="AC1063" s="34" t="s">
        <v>8722</v>
      </c>
      <c r="AD1063" s="21">
        <v>1</v>
      </c>
    </row>
    <row r="1064" spans="1:30" x14ac:dyDescent="0.3">
      <c r="A1064" s="18" t="str">
        <f t="shared" ref="A1064:B1064" si="1102">IF(AND(ISNUMBER(SEARCH("Yes",C1064)),ISNUMBER(SEARCH("Yes",E1064)),ISNUMBER(SEARCH("Yes",G1064)),ISNUMBER(SEARCH("Yes",I1064))),"Yes","No")</f>
        <v>No</v>
      </c>
      <c r="B1064" s="18" t="str">
        <f t="shared" si="1102"/>
        <v>No</v>
      </c>
      <c r="C1064" s="15" t="str">
        <f t="shared" si="1053"/>
        <v>No</v>
      </c>
      <c r="D1064" s="18" t="str">
        <f t="shared" si="1054"/>
        <v>No</v>
      </c>
      <c r="E1064" s="18" t="str">
        <f t="shared" si="1055"/>
        <v>No</v>
      </c>
      <c r="F1064" s="18" t="str">
        <f t="shared" si="1056"/>
        <v>No</v>
      </c>
      <c r="G1064" s="18" t="str">
        <f t="shared" si="1057"/>
        <v>No</v>
      </c>
      <c r="H1064" s="18" t="str">
        <f t="shared" si="1058"/>
        <v>No</v>
      </c>
      <c r="I1064" s="18" t="str">
        <f t="shared" si="1059"/>
        <v>Yes</v>
      </c>
      <c r="J1064" s="18" t="str">
        <f t="shared" si="1060"/>
        <v>Yes</v>
      </c>
      <c r="K1064" s="21">
        <v>1062</v>
      </c>
      <c r="L1064" s="5" t="s">
        <v>2226</v>
      </c>
      <c r="M1064" s="5" t="s">
        <v>2227</v>
      </c>
      <c r="N1064" s="5" t="s">
        <v>2307</v>
      </c>
      <c r="O1064" s="5" t="s">
        <v>152</v>
      </c>
      <c r="P1064" s="5" t="s">
        <v>2537</v>
      </c>
      <c r="Q1064" s="34" t="s">
        <v>8723</v>
      </c>
      <c r="R1064" s="21">
        <v>1</v>
      </c>
      <c r="S1064" s="35"/>
      <c r="T1064" s="35"/>
      <c r="U1064" s="35"/>
      <c r="V1064" s="35"/>
      <c r="W1064" s="35"/>
      <c r="X1064" s="35"/>
      <c r="Y1064" s="35"/>
      <c r="Z1064" s="35"/>
      <c r="AA1064" s="5" t="s">
        <v>24</v>
      </c>
      <c r="AB1064" s="5" t="s">
        <v>8724</v>
      </c>
      <c r="AC1064" s="34" t="s">
        <v>8725</v>
      </c>
      <c r="AD1064" s="21">
        <v>1</v>
      </c>
    </row>
    <row r="1065" spans="1:30" x14ac:dyDescent="0.3">
      <c r="A1065" s="18" t="str">
        <f t="shared" ref="A1065:B1065" si="1103">IF(AND(ISNUMBER(SEARCH("Yes",C1065)),ISNUMBER(SEARCH("Yes",E1065)),ISNUMBER(SEARCH("Yes",G1065)),ISNUMBER(SEARCH("Yes",I1065))),"Yes","No")</f>
        <v>No</v>
      </c>
      <c r="B1065" s="18" t="str">
        <f t="shared" si="1103"/>
        <v>No</v>
      </c>
      <c r="C1065" s="15" t="str">
        <f t="shared" si="1053"/>
        <v>No</v>
      </c>
      <c r="D1065" s="18" t="str">
        <f t="shared" si="1054"/>
        <v>No</v>
      </c>
      <c r="E1065" s="18" t="str">
        <f t="shared" si="1055"/>
        <v>No</v>
      </c>
      <c r="F1065" s="18" t="str">
        <f t="shared" si="1056"/>
        <v>No</v>
      </c>
      <c r="G1065" s="18" t="str">
        <f t="shared" si="1057"/>
        <v>No</v>
      </c>
      <c r="H1065" s="18" t="str">
        <f t="shared" si="1058"/>
        <v>No</v>
      </c>
      <c r="I1065" s="18" t="str">
        <f t="shared" si="1059"/>
        <v>Yes</v>
      </c>
      <c r="J1065" s="18" t="str">
        <f t="shared" si="1060"/>
        <v>No</v>
      </c>
      <c r="K1065" s="21">
        <v>1063</v>
      </c>
      <c r="L1065" s="5" t="s">
        <v>2228</v>
      </c>
      <c r="M1065" s="5" t="s">
        <v>2229</v>
      </c>
      <c r="N1065" s="5" t="s">
        <v>2307</v>
      </c>
      <c r="O1065" s="5" t="s">
        <v>152</v>
      </c>
      <c r="P1065" s="5" t="s">
        <v>3328</v>
      </c>
      <c r="Q1065" s="34" t="s">
        <v>8726</v>
      </c>
      <c r="R1065" s="21">
        <v>1</v>
      </c>
      <c r="S1065" s="35"/>
      <c r="T1065" s="35"/>
      <c r="U1065" s="35"/>
      <c r="V1065" s="35"/>
      <c r="W1065" s="35"/>
      <c r="X1065" s="35"/>
      <c r="Y1065" s="35"/>
      <c r="Z1065" s="35"/>
      <c r="AA1065" s="5" t="s">
        <v>152</v>
      </c>
      <c r="AB1065" s="5" t="s">
        <v>8727</v>
      </c>
      <c r="AC1065" s="34" t="s">
        <v>8728</v>
      </c>
      <c r="AD1065" s="21">
        <v>1</v>
      </c>
    </row>
    <row r="1066" spans="1:30" x14ac:dyDescent="0.3">
      <c r="A1066" s="18" t="str">
        <f t="shared" ref="A1066:B1066" si="1104">IF(AND(ISNUMBER(SEARCH("Yes",C1066)),ISNUMBER(SEARCH("Yes",E1066)),ISNUMBER(SEARCH("Yes",G1066)),ISNUMBER(SEARCH("Yes",I1066))),"Yes","No")</f>
        <v>No</v>
      </c>
      <c r="B1066" s="18" t="str">
        <f t="shared" si="1104"/>
        <v>No</v>
      </c>
      <c r="C1066" s="15" t="str">
        <f t="shared" si="1053"/>
        <v>No</v>
      </c>
      <c r="D1066" s="18" t="str">
        <f t="shared" si="1054"/>
        <v>No</v>
      </c>
      <c r="E1066" s="18" t="str">
        <f t="shared" si="1055"/>
        <v>No</v>
      </c>
      <c r="F1066" s="18" t="str">
        <f t="shared" si="1056"/>
        <v>No</v>
      </c>
      <c r="G1066" s="18" t="str">
        <f t="shared" si="1057"/>
        <v>No</v>
      </c>
      <c r="H1066" s="18" t="str">
        <f t="shared" si="1058"/>
        <v>No</v>
      </c>
      <c r="I1066" s="18" t="str">
        <f t="shared" si="1059"/>
        <v>Yes</v>
      </c>
      <c r="J1066" s="18" t="str">
        <f t="shared" si="1060"/>
        <v>Yes</v>
      </c>
      <c r="K1066" s="21">
        <v>1064</v>
      </c>
      <c r="L1066" s="5" t="s">
        <v>2230</v>
      </c>
      <c r="M1066" s="5" t="s">
        <v>2231</v>
      </c>
      <c r="N1066" s="5" t="s">
        <v>2307</v>
      </c>
      <c r="O1066" s="5" t="s">
        <v>152</v>
      </c>
      <c r="P1066" s="5" t="s">
        <v>2333</v>
      </c>
      <c r="Q1066" s="34" t="s">
        <v>6015</v>
      </c>
      <c r="R1066" s="21">
        <v>1</v>
      </c>
      <c r="S1066" s="35"/>
      <c r="T1066" s="35"/>
      <c r="U1066" s="35"/>
      <c r="V1066" s="35"/>
      <c r="W1066" s="35"/>
      <c r="X1066" s="35"/>
      <c r="Y1066" s="35"/>
      <c r="Z1066" s="35"/>
      <c r="AA1066" s="5" t="s">
        <v>2310</v>
      </c>
      <c r="AB1066" s="5" t="s">
        <v>8729</v>
      </c>
      <c r="AC1066" s="34" t="s">
        <v>8730</v>
      </c>
      <c r="AD1066" s="21">
        <v>1</v>
      </c>
    </row>
    <row r="1067" spans="1:30" x14ac:dyDescent="0.3">
      <c r="A1067" s="18" t="str">
        <f t="shared" ref="A1067:B1067" si="1105">IF(AND(ISNUMBER(SEARCH("Yes",C1067)),ISNUMBER(SEARCH("Yes",E1067)),ISNUMBER(SEARCH("Yes",G1067)),ISNUMBER(SEARCH("Yes",I1067))),"Yes","No")</f>
        <v>No</v>
      </c>
      <c r="B1067" s="18" t="str">
        <f t="shared" si="1105"/>
        <v>No</v>
      </c>
      <c r="C1067" s="15" t="str">
        <f t="shared" si="1053"/>
        <v>No</v>
      </c>
      <c r="D1067" s="18" t="str">
        <f t="shared" si="1054"/>
        <v>No</v>
      </c>
      <c r="E1067" s="18" t="str">
        <f t="shared" si="1055"/>
        <v>Yes</v>
      </c>
      <c r="F1067" s="18" t="str">
        <f t="shared" si="1056"/>
        <v>Yes</v>
      </c>
      <c r="G1067" s="18" t="str">
        <f t="shared" si="1057"/>
        <v>Yes</v>
      </c>
      <c r="H1067" s="18" t="str">
        <f t="shared" si="1058"/>
        <v>Yes</v>
      </c>
      <c r="I1067" s="18" t="str">
        <f t="shared" si="1059"/>
        <v>Yes</v>
      </c>
      <c r="J1067" s="18" t="str">
        <f t="shared" si="1060"/>
        <v>Yes</v>
      </c>
      <c r="K1067" s="21">
        <v>1065</v>
      </c>
      <c r="L1067" s="5" t="s">
        <v>395</v>
      </c>
      <c r="M1067" s="5" t="s">
        <v>396</v>
      </c>
      <c r="N1067" s="5" t="s">
        <v>2307</v>
      </c>
      <c r="O1067" s="5" t="s">
        <v>152</v>
      </c>
      <c r="P1067" s="5" t="s">
        <v>2724</v>
      </c>
      <c r="Q1067" s="34" t="s">
        <v>8731</v>
      </c>
      <c r="R1067" s="21">
        <v>1</v>
      </c>
      <c r="S1067" s="5" t="s">
        <v>152</v>
      </c>
      <c r="T1067" s="5" t="s">
        <v>8732</v>
      </c>
      <c r="U1067" s="34" t="s">
        <v>8733</v>
      </c>
      <c r="V1067" s="21">
        <v>1</v>
      </c>
      <c r="W1067" s="5" t="s">
        <v>24</v>
      </c>
      <c r="X1067" s="5" t="s">
        <v>6021</v>
      </c>
      <c r="Y1067" s="34" t="s">
        <v>8734</v>
      </c>
      <c r="Z1067" s="21">
        <v>1</v>
      </c>
      <c r="AA1067" s="5" t="s">
        <v>2310</v>
      </c>
      <c r="AB1067" s="5" t="s">
        <v>2390</v>
      </c>
      <c r="AC1067" s="34" t="s">
        <v>2391</v>
      </c>
      <c r="AD1067" s="21">
        <v>1</v>
      </c>
    </row>
    <row r="1068" spans="1:30" x14ac:dyDescent="0.3">
      <c r="A1068" s="18" t="str">
        <f t="shared" ref="A1068:B1068" si="1106">IF(AND(ISNUMBER(SEARCH("Yes",C1068)),ISNUMBER(SEARCH("Yes",E1068)),ISNUMBER(SEARCH("Yes",G1068)),ISNUMBER(SEARCH("Yes",I1068))),"Yes","No")</f>
        <v>No</v>
      </c>
      <c r="B1068" s="18" t="str">
        <f t="shared" si="1106"/>
        <v>Yes</v>
      </c>
      <c r="C1068" s="15" t="str">
        <f t="shared" si="1053"/>
        <v>Yes</v>
      </c>
      <c r="D1068" s="18" t="str">
        <f t="shared" si="1054"/>
        <v>Yes</v>
      </c>
      <c r="E1068" s="18" t="str">
        <f t="shared" si="1055"/>
        <v>Yes</v>
      </c>
      <c r="F1068" s="18" t="str">
        <f t="shared" si="1056"/>
        <v>Yes</v>
      </c>
      <c r="G1068" s="18" t="str">
        <f t="shared" si="1057"/>
        <v>No</v>
      </c>
      <c r="H1068" s="18" t="str">
        <f t="shared" si="1058"/>
        <v>Yes</v>
      </c>
      <c r="I1068" s="18" t="str">
        <f t="shared" si="1059"/>
        <v>Yes</v>
      </c>
      <c r="J1068" s="18" t="str">
        <f t="shared" si="1060"/>
        <v>Yes</v>
      </c>
      <c r="K1068" s="21">
        <v>1066</v>
      </c>
      <c r="L1068" s="5" t="s">
        <v>367</v>
      </c>
      <c r="M1068" s="5" t="s">
        <v>6024</v>
      </c>
      <c r="N1068" s="5" t="s">
        <v>2307</v>
      </c>
      <c r="O1068" s="5" t="s">
        <v>24</v>
      </c>
      <c r="P1068" s="5" t="s">
        <v>8735</v>
      </c>
      <c r="Q1068" s="34" t="s">
        <v>8736</v>
      </c>
      <c r="R1068" s="21">
        <v>1</v>
      </c>
      <c r="S1068" s="5" t="s">
        <v>24</v>
      </c>
      <c r="T1068" s="5" t="s">
        <v>8737</v>
      </c>
      <c r="U1068" s="34" t="s">
        <v>8738</v>
      </c>
      <c r="V1068" s="21">
        <v>1</v>
      </c>
      <c r="W1068" s="5" t="s">
        <v>152</v>
      </c>
      <c r="X1068" s="5" t="s">
        <v>8739</v>
      </c>
      <c r="Y1068" s="34" t="s">
        <v>8740</v>
      </c>
      <c r="Z1068" s="21">
        <v>1</v>
      </c>
      <c r="AA1068" s="5" t="s">
        <v>24</v>
      </c>
      <c r="AB1068" s="5" t="s">
        <v>6497</v>
      </c>
      <c r="AC1068" s="34" t="s">
        <v>6498</v>
      </c>
      <c r="AD1068" s="21">
        <v>1</v>
      </c>
    </row>
    <row r="1069" spans="1:30" x14ac:dyDescent="0.3">
      <c r="A1069" s="18" t="str">
        <f t="shared" ref="A1069:B1069" si="1107">IF(AND(ISNUMBER(SEARCH("Yes",C1069)),ISNUMBER(SEARCH("Yes",E1069)),ISNUMBER(SEARCH("Yes",G1069)),ISNUMBER(SEARCH("Yes",I1069))),"Yes","No")</f>
        <v>No</v>
      </c>
      <c r="B1069" s="18" t="str">
        <f t="shared" si="1107"/>
        <v>No</v>
      </c>
      <c r="C1069" s="15" t="str">
        <f t="shared" si="1053"/>
        <v>No</v>
      </c>
      <c r="D1069" s="18" t="str">
        <f t="shared" si="1054"/>
        <v>No</v>
      </c>
      <c r="E1069" s="18" t="str">
        <f t="shared" si="1055"/>
        <v>No</v>
      </c>
      <c r="F1069" s="18" t="str">
        <f t="shared" si="1056"/>
        <v>No</v>
      </c>
      <c r="G1069" s="18" t="str">
        <f t="shared" si="1057"/>
        <v>No</v>
      </c>
      <c r="H1069" s="18" t="str">
        <f t="shared" si="1058"/>
        <v>No</v>
      </c>
      <c r="I1069" s="18" t="str">
        <f t="shared" si="1059"/>
        <v>Yes</v>
      </c>
      <c r="J1069" s="18" t="str">
        <f t="shared" si="1060"/>
        <v>Yes</v>
      </c>
      <c r="K1069" s="21">
        <v>1067</v>
      </c>
      <c r="L1069" s="5" t="s">
        <v>2232</v>
      </c>
      <c r="M1069" s="5" t="s">
        <v>2233</v>
      </c>
      <c r="N1069" s="5" t="s">
        <v>2307</v>
      </c>
      <c r="O1069" s="5" t="s">
        <v>152</v>
      </c>
      <c r="P1069" s="5" t="s">
        <v>8741</v>
      </c>
      <c r="Q1069" s="34" t="s">
        <v>8742</v>
      </c>
      <c r="R1069" s="21">
        <v>1</v>
      </c>
      <c r="S1069" s="35"/>
      <c r="T1069" s="35"/>
      <c r="U1069" s="35"/>
      <c r="V1069" s="35"/>
      <c r="W1069" s="35"/>
      <c r="X1069" s="35"/>
      <c r="Y1069" s="35"/>
      <c r="Z1069" s="35"/>
      <c r="AA1069" s="5" t="s">
        <v>2310</v>
      </c>
      <c r="AB1069" s="5" t="s">
        <v>2473</v>
      </c>
      <c r="AC1069" s="34" t="s">
        <v>2474</v>
      </c>
      <c r="AD1069" s="21">
        <v>1</v>
      </c>
    </row>
    <row r="1070" spans="1:30" x14ac:dyDescent="0.3">
      <c r="A1070" s="18" t="str">
        <f t="shared" ref="A1070:B1070" si="1108">IF(AND(ISNUMBER(SEARCH("Yes",C1070)),ISNUMBER(SEARCH("Yes",E1070)),ISNUMBER(SEARCH("Yes",G1070)),ISNUMBER(SEARCH("Yes",I1070))),"Yes","No")</f>
        <v>No</v>
      </c>
      <c r="B1070" s="18" t="str">
        <f t="shared" si="1108"/>
        <v>No</v>
      </c>
      <c r="C1070" s="15" t="str">
        <f t="shared" si="1053"/>
        <v>No</v>
      </c>
      <c r="D1070" s="18" t="str">
        <f t="shared" si="1054"/>
        <v>No</v>
      </c>
      <c r="E1070" s="18" t="str">
        <f t="shared" si="1055"/>
        <v>No</v>
      </c>
      <c r="F1070" s="18" t="str">
        <f t="shared" si="1056"/>
        <v>No</v>
      </c>
      <c r="G1070" s="18" t="str">
        <f t="shared" si="1057"/>
        <v>No</v>
      </c>
      <c r="H1070" s="18" t="str">
        <f t="shared" si="1058"/>
        <v>No</v>
      </c>
      <c r="I1070" s="18" t="str">
        <f t="shared" si="1059"/>
        <v>Yes</v>
      </c>
      <c r="J1070" s="18" t="str">
        <f t="shared" si="1060"/>
        <v>Yes</v>
      </c>
      <c r="K1070" s="21">
        <v>1068</v>
      </c>
      <c r="L1070" s="5" t="s">
        <v>2234</v>
      </c>
      <c r="M1070" s="5" t="s">
        <v>2235</v>
      </c>
      <c r="N1070" s="5" t="s">
        <v>2307</v>
      </c>
      <c r="O1070" s="5" t="s">
        <v>152</v>
      </c>
      <c r="P1070" s="5" t="s">
        <v>2724</v>
      </c>
      <c r="Q1070" s="34" t="s">
        <v>8743</v>
      </c>
      <c r="R1070" s="21">
        <v>1</v>
      </c>
      <c r="S1070" s="35"/>
      <c r="T1070" s="35"/>
      <c r="U1070" s="35"/>
      <c r="V1070" s="35"/>
      <c r="W1070" s="35"/>
      <c r="X1070" s="35"/>
      <c r="Y1070" s="35"/>
      <c r="Z1070" s="35"/>
      <c r="AA1070" s="5" t="s">
        <v>2310</v>
      </c>
      <c r="AB1070" s="5" t="s">
        <v>8744</v>
      </c>
      <c r="AC1070" s="34" t="s">
        <v>8745</v>
      </c>
      <c r="AD1070" s="21">
        <v>1</v>
      </c>
    </row>
    <row r="1071" spans="1:30" x14ac:dyDescent="0.3">
      <c r="A1071" s="18" t="str">
        <f t="shared" ref="A1071:B1071" si="1109">IF(AND(ISNUMBER(SEARCH("Yes",C1071)),ISNUMBER(SEARCH("Yes",E1071)),ISNUMBER(SEARCH("Yes",G1071)),ISNUMBER(SEARCH("Yes",I1071))),"Yes","No")</f>
        <v>No</v>
      </c>
      <c r="B1071" s="18" t="str">
        <f t="shared" si="1109"/>
        <v>No</v>
      </c>
      <c r="C1071" s="15" t="str">
        <f t="shared" si="1053"/>
        <v>No</v>
      </c>
      <c r="D1071" s="18" t="str">
        <f t="shared" si="1054"/>
        <v>No</v>
      </c>
      <c r="E1071" s="18" t="str">
        <f t="shared" si="1055"/>
        <v>No</v>
      </c>
      <c r="F1071" s="18" t="str">
        <f t="shared" si="1056"/>
        <v>No</v>
      </c>
      <c r="G1071" s="18" t="str">
        <f t="shared" si="1057"/>
        <v>No</v>
      </c>
      <c r="H1071" s="18" t="str">
        <f t="shared" si="1058"/>
        <v>No</v>
      </c>
      <c r="I1071" s="18" t="str">
        <f t="shared" si="1059"/>
        <v>Yes</v>
      </c>
      <c r="J1071" s="18" t="str">
        <f t="shared" si="1060"/>
        <v>Yes</v>
      </c>
      <c r="K1071" s="21">
        <v>1069</v>
      </c>
      <c r="L1071" s="5" t="s">
        <v>2236</v>
      </c>
      <c r="M1071" s="5" t="s">
        <v>2237</v>
      </c>
      <c r="N1071" s="5" t="s">
        <v>2307</v>
      </c>
      <c r="O1071" s="5" t="s">
        <v>152</v>
      </c>
      <c r="P1071" s="5" t="s">
        <v>2667</v>
      </c>
      <c r="Q1071" s="34" t="s">
        <v>8746</v>
      </c>
      <c r="R1071" s="21">
        <v>1</v>
      </c>
      <c r="S1071" s="35"/>
      <c r="T1071" s="35"/>
      <c r="U1071" s="35"/>
      <c r="V1071" s="35"/>
      <c r="W1071" s="35"/>
      <c r="X1071" s="35"/>
      <c r="Y1071" s="35"/>
      <c r="Z1071" s="35"/>
      <c r="AA1071" s="5" t="s">
        <v>2310</v>
      </c>
      <c r="AB1071" s="5" t="s">
        <v>6036</v>
      </c>
      <c r="AC1071" s="34" t="s">
        <v>6037</v>
      </c>
      <c r="AD1071" s="21">
        <v>1</v>
      </c>
    </row>
    <row r="1072" spans="1:30" x14ac:dyDescent="0.3">
      <c r="A1072" s="18" t="str">
        <f t="shared" ref="A1072:B1072" si="1110">IF(AND(ISNUMBER(SEARCH("Yes",C1072)),ISNUMBER(SEARCH("Yes",E1072)),ISNUMBER(SEARCH("Yes",G1072)),ISNUMBER(SEARCH("Yes",I1072))),"Yes","No")</f>
        <v>Yes</v>
      </c>
      <c r="B1072" s="18" t="str">
        <f t="shared" si="1110"/>
        <v>No</v>
      </c>
      <c r="C1072" s="15" t="str">
        <f t="shared" si="1053"/>
        <v>Yes</v>
      </c>
      <c r="D1072" s="18" t="str">
        <f t="shared" si="1054"/>
        <v>Yes</v>
      </c>
      <c r="E1072" s="18" t="str">
        <f t="shared" si="1055"/>
        <v>Yes</v>
      </c>
      <c r="F1072" s="18" t="str">
        <f t="shared" si="1056"/>
        <v>Yes</v>
      </c>
      <c r="G1072" s="18" t="str">
        <f t="shared" si="1057"/>
        <v>Yes</v>
      </c>
      <c r="H1072" s="18" t="str">
        <f t="shared" si="1058"/>
        <v>Yes</v>
      </c>
      <c r="I1072" s="18" t="str">
        <f t="shared" si="1059"/>
        <v>Yes</v>
      </c>
      <c r="J1072" s="18" t="str">
        <f t="shared" si="1060"/>
        <v>No</v>
      </c>
      <c r="K1072" s="21">
        <v>1070</v>
      </c>
      <c r="L1072" s="5" t="s">
        <v>260</v>
      </c>
      <c r="M1072" s="5" t="s">
        <v>6038</v>
      </c>
      <c r="N1072" s="5" t="s">
        <v>2307</v>
      </c>
      <c r="O1072" s="5" t="s">
        <v>24</v>
      </c>
      <c r="P1072" s="5" t="s">
        <v>3403</v>
      </c>
      <c r="Q1072" s="34" t="s">
        <v>6039</v>
      </c>
      <c r="R1072" s="21">
        <v>1</v>
      </c>
      <c r="S1072" s="5" t="s">
        <v>24</v>
      </c>
      <c r="T1072" s="5" t="s">
        <v>8747</v>
      </c>
      <c r="U1072" s="34" t="s">
        <v>8748</v>
      </c>
      <c r="V1072" s="21">
        <v>1</v>
      </c>
      <c r="W1072" s="5" t="s">
        <v>2310</v>
      </c>
      <c r="X1072" s="5" t="s">
        <v>6042</v>
      </c>
      <c r="Y1072" s="34" t="s">
        <v>8749</v>
      </c>
      <c r="Z1072" s="21">
        <v>1</v>
      </c>
      <c r="AA1072" s="5" t="s">
        <v>152</v>
      </c>
      <c r="AB1072" s="5" t="s">
        <v>7831</v>
      </c>
      <c r="AC1072" s="34" t="s">
        <v>8750</v>
      </c>
      <c r="AD1072" s="21">
        <v>1</v>
      </c>
    </row>
    <row r="1073" spans="1:30" x14ac:dyDescent="0.3">
      <c r="A1073" s="18" t="str">
        <f t="shared" ref="A1073:B1073" si="1111">IF(AND(ISNUMBER(SEARCH("Yes",C1073)),ISNUMBER(SEARCH("Yes",E1073)),ISNUMBER(SEARCH("Yes",G1073)),ISNUMBER(SEARCH("Yes",I1073))),"Yes","No")</f>
        <v>No</v>
      </c>
      <c r="B1073" s="18" t="str">
        <f t="shared" si="1111"/>
        <v>No</v>
      </c>
      <c r="C1073" s="15" t="str">
        <f t="shared" si="1053"/>
        <v>No</v>
      </c>
      <c r="D1073" s="18" t="str">
        <f t="shared" si="1054"/>
        <v>No</v>
      </c>
      <c r="E1073" s="18" t="str">
        <f t="shared" si="1055"/>
        <v>No</v>
      </c>
      <c r="F1073" s="18" t="str">
        <f t="shared" si="1056"/>
        <v>No</v>
      </c>
      <c r="G1073" s="18" t="str">
        <f t="shared" si="1057"/>
        <v>No</v>
      </c>
      <c r="H1073" s="18" t="str">
        <f t="shared" si="1058"/>
        <v>No</v>
      </c>
      <c r="I1073" s="18" t="str">
        <f t="shared" si="1059"/>
        <v>Yes</v>
      </c>
      <c r="J1073" s="18" t="str">
        <f t="shared" si="1060"/>
        <v>Yes</v>
      </c>
      <c r="K1073" s="21">
        <v>1071</v>
      </c>
      <c r="L1073" s="5" t="s">
        <v>2238</v>
      </c>
      <c r="M1073" s="5" t="s">
        <v>2239</v>
      </c>
      <c r="N1073" s="5" t="s">
        <v>2307</v>
      </c>
      <c r="O1073" s="5" t="s">
        <v>152</v>
      </c>
      <c r="P1073" s="5" t="s">
        <v>2724</v>
      </c>
      <c r="Q1073" s="34" t="s">
        <v>6046</v>
      </c>
      <c r="R1073" s="21">
        <v>1</v>
      </c>
      <c r="S1073" s="35"/>
      <c r="T1073" s="35"/>
      <c r="U1073" s="35"/>
      <c r="V1073" s="35"/>
      <c r="W1073" s="35"/>
      <c r="X1073" s="35"/>
      <c r="Y1073" s="35"/>
      <c r="Z1073" s="35"/>
      <c r="AA1073" s="5" t="s">
        <v>24</v>
      </c>
      <c r="AB1073" s="5" t="s">
        <v>6047</v>
      </c>
      <c r="AC1073" s="34" t="s">
        <v>6048</v>
      </c>
      <c r="AD1073" s="21">
        <v>1</v>
      </c>
    </row>
    <row r="1074" spans="1:30" x14ac:dyDescent="0.3">
      <c r="A1074" s="18" t="str">
        <f t="shared" ref="A1074:B1074" si="1112">IF(AND(ISNUMBER(SEARCH("Yes",C1074)),ISNUMBER(SEARCH("Yes",E1074)),ISNUMBER(SEARCH("Yes",G1074)),ISNUMBER(SEARCH("Yes",I1074))),"Yes","No")</f>
        <v>No</v>
      </c>
      <c r="B1074" s="18" t="str">
        <f t="shared" si="1112"/>
        <v>No</v>
      </c>
      <c r="C1074" s="15" t="str">
        <f t="shared" si="1053"/>
        <v>No</v>
      </c>
      <c r="D1074" s="18" t="str">
        <f t="shared" si="1054"/>
        <v>No</v>
      </c>
      <c r="E1074" s="18" t="str">
        <f t="shared" si="1055"/>
        <v>No</v>
      </c>
      <c r="F1074" s="18" t="str">
        <f t="shared" si="1056"/>
        <v>No</v>
      </c>
      <c r="G1074" s="18" t="str">
        <f t="shared" si="1057"/>
        <v>No</v>
      </c>
      <c r="H1074" s="18" t="str">
        <f t="shared" si="1058"/>
        <v>No</v>
      </c>
      <c r="I1074" s="18" t="str">
        <f t="shared" si="1059"/>
        <v>Yes</v>
      </c>
      <c r="J1074" s="18" t="str">
        <f t="shared" si="1060"/>
        <v>Yes</v>
      </c>
      <c r="K1074" s="21">
        <v>1072</v>
      </c>
      <c r="L1074" s="5" t="s">
        <v>2240</v>
      </c>
      <c r="M1074" s="5" t="s">
        <v>2241</v>
      </c>
      <c r="N1074" s="5" t="s">
        <v>2307</v>
      </c>
      <c r="O1074" s="5" t="s">
        <v>152</v>
      </c>
      <c r="P1074" s="5" t="s">
        <v>2739</v>
      </c>
      <c r="Q1074" s="34" t="s">
        <v>8751</v>
      </c>
      <c r="R1074" s="21">
        <v>1</v>
      </c>
      <c r="S1074" s="35"/>
      <c r="T1074" s="35"/>
      <c r="U1074" s="35"/>
      <c r="V1074" s="35"/>
      <c r="W1074" s="35"/>
      <c r="X1074" s="35"/>
      <c r="Y1074" s="35"/>
      <c r="Z1074" s="35"/>
      <c r="AA1074" s="5" t="s">
        <v>24</v>
      </c>
      <c r="AB1074" s="5" t="s">
        <v>3794</v>
      </c>
      <c r="AC1074" s="34" t="s">
        <v>8752</v>
      </c>
      <c r="AD1074" s="21">
        <v>1</v>
      </c>
    </row>
    <row r="1075" spans="1:30" x14ac:dyDescent="0.3">
      <c r="A1075" s="18" t="str">
        <f t="shared" ref="A1075:B1075" si="1113">IF(AND(ISNUMBER(SEARCH("Yes",C1075)),ISNUMBER(SEARCH("Yes",E1075)),ISNUMBER(SEARCH("Yes",G1075)),ISNUMBER(SEARCH("Yes",I1075))),"Yes","No")</f>
        <v>No</v>
      </c>
      <c r="B1075" s="18" t="str">
        <f t="shared" si="1113"/>
        <v>No</v>
      </c>
      <c r="C1075" s="15" t="str">
        <f t="shared" si="1053"/>
        <v>No</v>
      </c>
      <c r="D1075" s="18" t="str">
        <f t="shared" si="1054"/>
        <v>No</v>
      </c>
      <c r="E1075" s="18" t="str">
        <f t="shared" si="1055"/>
        <v>No</v>
      </c>
      <c r="F1075" s="18" t="str">
        <f t="shared" si="1056"/>
        <v>Yes</v>
      </c>
      <c r="G1075" s="18" t="str">
        <f t="shared" si="1057"/>
        <v>No</v>
      </c>
      <c r="H1075" s="18" t="str">
        <f t="shared" si="1058"/>
        <v>No</v>
      </c>
      <c r="I1075" s="18" t="str">
        <f t="shared" si="1059"/>
        <v>No</v>
      </c>
      <c r="J1075" s="18" t="str">
        <f t="shared" si="1060"/>
        <v>No</v>
      </c>
      <c r="K1075" s="21">
        <v>1073</v>
      </c>
      <c r="L1075" s="5" t="s">
        <v>2242</v>
      </c>
      <c r="M1075" s="5" t="s">
        <v>2243</v>
      </c>
      <c r="N1075" s="5" t="s">
        <v>2307</v>
      </c>
      <c r="O1075" s="5" t="s">
        <v>152</v>
      </c>
      <c r="P1075" s="5" t="s">
        <v>8753</v>
      </c>
      <c r="Q1075" s="34" t="s">
        <v>8754</v>
      </c>
      <c r="R1075" s="21">
        <v>1</v>
      </c>
      <c r="S1075" s="5" t="s">
        <v>152</v>
      </c>
      <c r="T1075" s="5" t="s">
        <v>8755</v>
      </c>
      <c r="U1075" s="34" t="s">
        <v>8756</v>
      </c>
      <c r="V1075" s="21">
        <v>1</v>
      </c>
      <c r="W1075" s="35"/>
      <c r="X1075" s="35"/>
      <c r="Y1075" s="35"/>
      <c r="Z1075" s="35"/>
      <c r="AA1075" s="5" t="s">
        <v>152</v>
      </c>
      <c r="AB1075" s="5" t="s">
        <v>8757</v>
      </c>
      <c r="AC1075" s="34" t="s">
        <v>8758</v>
      </c>
      <c r="AD1075" s="21">
        <v>1</v>
      </c>
    </row>
    <row r="1076" spans="1:30" x14ac:dyDescent="0.3">
      <c r="A1076" s="18" t="str">
        <f t="shared" ref="A1076:B1076" si="1114">IF(AND(ISNUMBER(SEARCH("Yes",C1076)),ISNUMBER(SEARCH("Yes",E1076)),ISNUMBER(SEARCH("Yes",G1076)),ISNUMBER(SEARCH("Yes",I1076))),"Yes","No")</f>
        <v>No</v>
      </c>
      <c r="B1076" s="18" t="str">
        <f t="shared" si="1114"/>
        <v>No</v>
      </c>
      <c r="C1076" s="15" t="str">
        <f t="shared" si="1053"/>
        <v>No</v>
      </c>
      <c r="D1076" s="18" t="str">
        <f t="shared" si="1054"/>
        <v>No</v>
      </c>
      <c r="E1076" s="18" t="str">
        <f t="shared" si="1055"/>
        <v>No</v>
      </c>
      <c r="F1076" s="18" t="str">
        <f t="shared" si="1056"/>
        <v>No</v>
      </c>
      <c r="G1076" s="18" t="str">
        <f t="shared" si="1057"/>
        <v>No</v>
      </c>
      <c r="H1076" s="18" t="str">
        <f t="shared" si="1058"/>
        <v>No</v>
      </c>
      <c r="I1076" s="18" t="str">
        <f t="shared" si="1059"/>
        <v>Yes</v>
      </c>
      <c r="J1076" s="18" t="str">
        <f t="shared" si="1060"/>
        <v>Yes</v>
      </c>
      <c r="K1076" s="21">
        <v>1074</v>
      </c>
      <c r="L1076" s="5" t="s">
        <v>2244</v>
      </c>
      <c r="M1076" s="5" t="s">
        <v>2245</v>
      </c>
      <c r="N1076" s="5" t="s">
        <v>2307</v>
      </c>
      <c r="O1076" s="5" t="s">
        <v>152</v>
      </c>
      <c r="P1076" s="5" t="s">
        <v>8759</v>
      </c>
      <c r="Q1076" s="34" t="s">
        <v>8760</v>
      </c>
      <c r="R1076" s="21">
        <v>1</v>
      </c>
      <c r="S1076" s="35"/>
      <c r="T1076" s="35"/>
      <c r="U1076" s="35"/>
      <c r="V1076" s="35"/>
      <c r="W1076" s="35"/>
      <c r="X1076" s="35"/>
      <c r="Y1076" s="35"/>
      <c r="Z1076" s="35"/>
      <c r="AA1076" s="5" t="s">
        <v>24</v>
      </c>
      <c r="AB1076" s="5" t="s">
        <v>8761</v>
      </c>
      <c r="AC1076" s="34" t="s">
        <v>2883</v>
      </c>
      <c r="AD1076" s="21">
        <v>1</v>
      </c>
    </row>
    <row r="1077" spans="1:30" x14ac:dyDescent="0.3">
      <c r="A1077" s="18" t="str">
        <f t="shared" ref="A1077:B1077" si="1115">IF(AND(ISNUMBER(SEARCH("Yes",C1077)),ISNUMBER(SEARCH("Yes",E1077)),ISNUMBER(SEARCH("Yes",G1077)),ISNUMBER(SEARCH("Yes",I1077))),"Yes","No")</f>
        <v>No</v>
      </c>
      <c r="B1077" s="18" t="str">
        <f t="shared" si="1115"/>
        <v>No</v>
      </c>
      <c r="C1077" s="15" t="str">
        <f t="shared" si="1053"/>
        <v>No</v>
      </c>
      <c r="D1077" s="18" t="str">
        <f t="shared" si="1054"/>
        <v>No</v>
      </c>
      <c r="E1077" s="18" t="str">
        <f t="shared" si="1055"/>
        <v>No</v>
      </c>
      <c r="F1077" s="18" t="str">
        <f t="shared" si="1056"/>
        <v>No</v>
      </c>
      <c r="G1077" s="18" t="str">
        <f t="shared" si="1057"/>
        <v>No</v>
      </c>
      <c r="H1077" s="18" t="str">
        <f t="shared" si="1058"/>
        <v>No</v>
      </c>
      <c r="I1077" s="18" t="str">
        <f t="shared" si="1059"/>
        <v>Yes</v>
      </c>
      <c r="J1077" s="18" t="str">
        <f t="shared" si="1060"/>
        <v>Yes</v>
      </c>
      <c r="K1077" s="21">
        <v>1075</v>
      </c>
      <c r="L1077" s="5" t="s">
        <v>2246</v>
      </c>
      <c r="M1077" s="5" t="s">
        <v>2247</v>
      </c>
      <c r="N1077" s="5" t="s">
        <v>2307</v>
      </c>
      <c r="O1077" s="5" t="s">
        <v>152</v>
      </c>
      <c r="P1077" s="5" t="s">
        <v>2333</v>
      </c>
      <c r="Q1077" s="34" t="s">
        <v>2447</v>
      </c>
      <c r="R1077" s="21">
        <v>1</v>
      </c>
      <c r="S1077" s="35"/>
      <c r="T1077" s="35"/>
      <c r="U1077" s="35"/>
      <c r="V1077" s="35"/>
      <c r="W1077" s="35"/>
      <c r="X1077" s="35"/>
      <c r="Y1077" s="35"/>
      <c r="Z1077" s="35"/>
      <c r="AA1077" s="5" t="s">
        <v>24</v>
      </c>
      <c r="AB1077" s="5" t="s">
        <v>4775</v>
      </c>
      <c r="AC1077" s="34" t="s">
        <v>8762</v>
      </c>
      <c r="AD1077" s="21">
        <v>1</v>
      </c>
    </row>
    <row r="1078" spans="1:30" x14ac:dyDescent="0.3">
      <c r="A1078" s="18" t="str">
        <f t="shared" ref="A1078:B1078" si="1116">IF(AND(ISNUMBER(SEARCH("Yes",C1078)),ISNUMBER(SEARCH("Yes",E1078)),ISNUMBER(SEARCH("Yes",G1078)),ISNUMBER(SEARCH("Yes",I1078))),"Yes","No")</f>
        <v>No</v>
      </c>
      <c r="B1078" s="18" t="str">
        <f t="shared" si="1116"/>
        <v>No</v>
      </c>
      <c r="C1078" s="15" t="str">
        <f t="shared" si="1053"/>
        <v>No</v>
      </c>
      <c r="D1078" s="18" t="str">
        <f t="shared" si="1054"/>
        <v>No</v>
      </c>
      <c r="E1078" s="18" t="str">
        <f t="shared" si="1055"/>
        <v>No</v>
      </c>
      <c r="F1078" s="18" t="str">
        <f t="shared" si="1056"/>
        <v>No</v>
      </c>
      <c r="G1078" s="18" t="str">
        <f t="shared" si="1057"/>
        <v>No</v>
      </c>
      <c r="H1078" s="18" t="str">
        <f t="shared" si="1058"/>
        <v>No</v>
      </c>
      <c r="I1078" s="18" t="str">
        <f t="shared" si="1059"/>
        <v>Yes</v>
      </c>
      <c r="J1078" s="18" t="str">
        <f t="shared" si="1060"/>
        <v>Yes</v>
      </c>
      <c r="K1078" s="21">
        <v>1076</v>
      </c>
      <c r="L1078" s="5" t="s">
        <v>2248</v>
      </c>
      <c r="M1078" s="5" t="s">
        <v>2249</v>
      </c>
      <c r="N1078" s="5" t="s">
        <v>2307</v>
      </c>
      <c r="O1078" s="5" t="s">
        <v>152</v>
      </c>
      <c r="P1078" s="5" t="s">
        <v>2333</v>
      </c>
      <c r="Q1078" s="34" t="s">
        <v>6059</v>
      </c>
      <c r="R1078" s="21">
        <v>1</v>
      </c>
      <c r="S1078" s="35"/>
      <c r="T1078" s="35"/>
      <c r="U1078" s="35"/>
      <c r="V1078" s="35"/>
      <c r="W1078" s="35"/>
      <c r="X1078" s="35"/>
      <c r="Y1078" s="35"/>
      <c r="Z1078" s="35"/>
      <c r="AA1078" s="5" t="s">
        <v>2310</v>
      </c>
      <c r="AB1078" s="5" t="s">
        <v>3918</v>
      </c>
      <c r="AC1078" s="34" t="s">
        <v>2471</v>
      </c>
      <c r="AD1078" s="21">
        <v>1</v>
      </c>
    </row>
    <row r="1079" spans="1:30" x14ac:dyDescent="0.3">
      <c r="A1079" s="18" t="str">
        <f t="shared" ref="A1079:B1079" si="1117">IF(AND(ISNUMBER(SEARCH("Yes",C1079)),ISNUMBER(SEARCH("Yes",E1079)),ISNUMBER(SEARCH("Yes",G1079)),ISNUMBER(SEARCH("Yes",I1079))),"Yes","No")</f>
        <v>No</v>
      </c>
      <c r="B1079" s="18" t="str">
        <f t="shared" si="1117"/>
        <v>No</v>
      </c>
      <c r="C1079" s="15" t="str">
        <f t="shared" si="1053"/>
        <v>No</v>
      </c>
      <c r="D1079" s="18" t="str">
        <f t="shared" si="1054"/>
        <v>No</v>
      </c>
      <c r="E1079" s="18" t="str">
        <f t="shared" si="1055"/>
        <v>No</v>
      </c>
      <c r="F1079" s="18" t="str">
        <f t="shared" si="1056"/>
        <v>No</v>
      </c>
      <c r="G1079" s="18" t="str">
        <f t="shared" si="1057"/>
        <v>No</v>
      </c>
      <c r="H1079" s="18" t="str">
        <f t="shared" si="1058"/>
        <v>No</v>
      </c>
      <c r="I1079" s="18" t="str">
        <f t="shared" si="1059"/>
        <v>Yes</v>
      </c>
      <c r="J1079" s="18" t="str">
        <f t="shared" si="1060"/>
        <v>Yes</v>
      </c>
      <c r="K1079" s="21">
        <v>1077</v>
      </c>
      <c r="L1079" s="5" t="s">
        <v>2250</v>
      </c>
      <c r="M1079" s="5" t="s">
        <v>2251</v>
      </c>
      <c r="N1079" s="5" t="s">
        <v>2307</v>
      </c>
      <c r="O1079" s="5" t="s">
        <v>152</v>
      </c>
      <c r="P1079" s="5" t="s">
        <v>6060</v>
      </c>
      <c r="Q1079" s="34" t="s">
        <v>6061</v>
      </c>
      <c r="R1079" s="21">
        <v>1</v>
      </c>
      <c r="S1079" s="35"/>
      <c r="T1079" s="35"/>
      <c r="U1079" s="35"/>
      <c r="V1079" s="35"/>
      <c r="W1079" s="35"/>
      <c r="X1079" s="35"/>
      <c r="Y1079" s="35"/>
      <c r="Z1079" s="35"/>
      <c r="AA1079" s="5" t="s">
        <v>24</v>
      </c>
      <c r="AB1079" s="5" t="s">
        <v>6062</v>
      </c>
      <c r="AC1079" s="34" t="s">
        <v>6063</v>
      </c>
      <c r="AD1079" s="21">
        <v>1</v>
      </c>
    </row>
    <row r="1080" spans="1:30" x14ac:dyDescent="0.3">
      <c r="A1080" s="18" t="str">
        <f t="shared" ref="A1080:B1080" si="1118">IF(AND(ISNUMBER(SEARCH("Yes",C1080)),ISNUMBER(SEARCH("Yes",E1080)),ISNUMBER(SEARCH("Yes",G1080)),ISNUMBER(SEARCH("Yes",I1080))),"Yes","No")</f>
        <v>No</v>
      </c>
      <c r="B1080" s="18" t="str">
        <f t="shared" si="1118"/>
        <v>No</v>
      </c>
      <c r="C1080" s="15" t="str">
        <f t="shared" si="1053"/>
        <v>No</v>
      </c>
      <c r="D1080" s="18" t="str">
        <f t="shared" si="1054"/>
        <v>No</v>
      </c>
      <c r="E1080" s="18" t="str">
        <f t="shared" si="1055"/>
        <v>No</v>
      </c>
      <c r="F1080" s="18" t="str">
        <f t="shared" si="1056"/>
        <v>No</v>
      </c>
      <c r="G1080" s="18" t="str">
        <f t="shared" si="1057"/>
        <v>No</v>
      </c>
      <c r="H1080" s="18" t="str">
        <f t="shared" si="1058"/>
        <v>No</v>
      </c>
      <c r="I1080" s="18" t="str">
        <f t="shared" si="1059"/>
        <v>Yes</v>
      </c>
      <c r="J1080" s="18" t="str">
        <f t="shared" si="1060"/>
        <v>Yes</v>
      </c>
      <c r="K1080" s="21">
        <v>1078</v>
      </c>
      <c r="L1080" s="5" t="s">
        <v>2252</v>
      </c>
      <c r="M1080" s="5" t="s">
        <v>2253</v>
      </c>
      <c r="N1080" s="5" t="s">
        <v>2307</v>
      </c>
      <c r="O1080" s="5" t="s">
        <v>152</v>
      </c>
      <c r="P1080" s="5" t="s">
        <v>2313</v>
      </c>
      <c r="Q1080" s="34" t="s">
        <v>6064</v>
      </c>
      <c r="R1080" s="21">
        <v>1</v>
      </c>
      <c r="S1080" s="35"/>
      <c r="T1080" s="35"/>
      <c r="U1080" s="35"/>
      <c r="V1080" s="35"/>
      <c r="W1080" s="35"/>
      <c r="X1080" s="35"/>
      <c r="Y1080" s="35"/>
      <c r="Z1080" s="35"/>
      <c r="AA1080" s="5" t="s">
        <v>2310</v>
      </c>
      <c r="AB1080" s="5" t="s">
        <v>2598</v>
      </c>
      <c r="AC1080" s="34" t="s">
        <v>2599</v>
      </c>
      <c r="AD1080" s="21">
        <v>1</v>
      </c>
    </row>
    <row r="1081" spans="1:30" x14ac:dyDescent="0.3">
      <c r="A1081" s="18" t="str">
        <f t="shared" ref="A1081:B1081" si="1119">IF(AND(ISNUMBER(SEARCH("Yes",C1081)),ISNUMBER(SEARCH("Yes",E1081)),ISNUMBER(SEARCH("Yes",G1081)),ISNUMBER(SEARCH("Yes",I1081))),"Yes","No")</f>
        <v>No</v>
      </c>
      <c r="B1081" s="18" t="str">
        <f t="shared" si="1119"/>
        <v>No</v>
      </c>
      <c r="C1081" s="15" t="str">
        <f t="shared" si="1053"/>
        <v>No</v>
      </c>
      <c r="D1081" s="18" t="str">
        <f t="shared" si="1054"/>
        <v>No</v>
      </c>
      <c r="E1081" s="18" t="str">
        <f t="shared" si="1055"/>
        <v>No</v>
      </c>
      <c r="F1081" s="18" t="str">
        <f t="shared" si="1056"/>
        <v>No</v>
      </c>
      <c r="G1081" s="18" t="str">
        <f t="shared" si="1057"/>
        <v>No</v>
      </c>
      <c r="H1081" s="18" t="str">
        <f t="shared" si="1058"/>
        <v>No</v>
      </c>
      <c r="I1081" s="18" t="str">
        <f t="shared" si="1059"/>
        <v>Yes</v>
      </c>
      <c r="J1081" s="18" t="str">
        <f t="shared" si="1060"/>
        <v>Yes</v>
      </c>
      <c r="K1081" s="21">
        <v>1079</v>
      </c>
      <c r="L1081" s="5" t="s">
        <v>2254</v>
      </c>
      <c r="M1081" s="5" t="s">
        <v>2255</v>
      </c>
      <c r="N1081" s="5" t="s">
        <v>2307</v>
      </c>
      <c r="O1081" s="5" t="s">
        <v>152</v>
      </c>
      <c r="P1081" s="5" t="s">
        <v>6065</v>
      </c>
      <c r="Q1081" s="34" t="s">
        <v>6066</v>
      </c>
      <c r="R1081" s="21">
        <v>1</v>
      </c>
      <c r="S1081" s="35"/>
      <c r="T1081" s="35"/>
      <c r="U1081" s="35"/>
      <c r="V1081" s="35"/>
      <c r="W1081" s="35"/>
      <c r="X1081" s="35"/>
      <c r="Y1081" s="35"/>
      <c r="Z1081" s="35"/>
      <c r="AA1081" s="5" t="s">
        <v>2310</v>
      </c>
      <c r="AB1081" s="5" t="s">
        <v>2422</v>
      </c>
      <c r="AC1081" s="34" t="s">
        <v>2723</v>
      </c>
      <c r="AD1081" s="21">
        <v>1</v>
      </c>
    </row>
    <row r="1082" spans="1:30" x14ac:dyDescent="0.3">
      <c r="A1082" s="18" t="str">
        <f t="shared" ref="A1082:B1082" si="1120">IF(AND(ISNUMBER(SEARCH("Yes",C1082)),ISNUMBER(SEARCH("Yes",E1082)),ISNUMBER(SEARCH("Yes",G1082)),ISNUMBER(SEARCH("Yes",I1082))),"Yes","No")</f>
        <v>No</v>
      </c>
      <c r="B1082" s="18" t="str">
        <f t="shared" si="1120"/>
        <v>No</v>
      </c>
      <c r="C1082" s="15" t="str">
        <f t="shared" si="1053"/>
        <v>No</v>
      </c>
      <c r="D1082" s="18" t="str">
        <f t="shared" si="1054"/>
        <v>No</v>
      </c>
      <c r="E1082" s="18" t="str">
        <f t="shared" si="1055"/>
        <v>No</v>
      </c>
      <c r="F1082" s="18" t="str">
        <f t="shared" si="1056"/>
        <v>No</v>
      </c>
      <c r="G1082" s="18" t="str">
        <f t="shared" si="1057"/>
        <v>No</v>
      </c>
      <c r="H1082" s="18" t="str">
        <f t="shared" si="1058"/>
        <v>No</v>
      </c>
      <c r="I1082" s="18" t="str">
        <f t="shared" si="1059"/>
        <v>Yes</v>
      </c>
      <c r="J1082" s="18" t="str">
        <f t="shared" si="1060"/>
        <v>Yes</v>
      </c>
      <c r="K1082" s="21">
        <v>1080</v>
      </c>
      <c r="L1082" s="5" t="s">
        <v>2256</v>
      </c>
      <c r="M1082" s="5" t="s">
        <v>2257</v>
      </c>
      <c r="N1082" s="5" t="s">
        <v>2307</v>
      </c>
      <c r="O1082" s="5" t="s">
        <v>152</v>
      </c>
      <c r="P1082" s="5" t="s">
        <v>2435</v>
      </c>
      <c r="Q1082" s="34" t="s">
        <v>6067</v>
      </c>
      <c r="R1082" s="21">
        <v>1</v>
      </c>
      <c r="S1082" s="35"/>
      <c r="T1082" s="35"/>
      <c r="U1082" s="35"/>
      <c r="V1082" s="35"/>
      <c r="W1082" s="35"/>
      <c r="X1082" s="35"/>
      <c r="Y1082" s="35"/>
      <c r="Z1082" s="35"/>
      <c r="AA1082" s="5" t="s">
        <v>24</v>
      </c>
      <c r="AB1082" s="5" t="s">
        <v>8763</v>
      </c>
      <c r="AC1082" s="34" t="s">
        <v>2634</v>
      </c>
      <c r="AD1082" s="21">
        <v>1</v>
      </c>
    </row>
    <row r="1083" spans="1:30" x14ac:dyDescent="0.3">
      <c r="A1083" s="18" t="str">
        <f t="shared" ref="A1083:B1083" si="1121">IF(AND(ISNUMBER(SEARCH("Yes",C1083)),ISNUMBER(SEARCH("Yes",E1083)),ISNUMBER(SEARCH("Yes",G1083)),ISNUMBER(SEARCH("Yes",I1083))),"Yes","No")</f>
        <v>Yes</v>
      </c>
      <c r="B1083" s="18" t="str">
        <f t="shared" si="1121"/>
        <v>Yes</v>
      </c>
      <c r="C1083" s="15" t="str">
        <f t="shared" si="1053"/>
        <v>Yes</v>
      </c>
      <c r="D1083" s="18" t="str">
        <f t="shared" si="1054"/>
        <v>Yes</v>
      </c>
      <c r="E1083" s="18" t="str">
        <f t="shared" si="1055"/>
        <v>Yes</v>
      </c>
      <c r="F1083" s="18" t="str">
        <f t="shared" si="1056"/>
        <v>Yes</v>
      </c>
      <c r="G1083" s="18" t="str">
        <f t="shared" si="1057"/>
        <v>Yes</v>
      </c>
      <c r="H1083" s="18" t="str">
        <f t="shared" si="1058"/>
        <v>Yes</v>
      </c>
      <c r="I1083" s="18" t="str">
        <f t="shared" si="1059"/>
        <v>Yes</v>
      </c>
      <c r="J1083" s="18" t="str">
        <f t="shared" si="1060"/>
        <v>Yes</v>
      </c>
      <c r="K1083" s="21">
        <v>1081</v>
      </c>
      <c r="L1083" s="5" t="s">
        <v>241</v>
      </c>
      <c r="M1083" s="5" t="s">
        <v>242</v>
      </c>
      <c r="N1083" s="5" t="s">
        <v>2307</v>
      </c>
      <c r="O1083" s="5" t="s">
        <v>24</v>
      </c>
      <c r="P1083" s="5" t="s">
        <v>8764</v>
      </c>
      <c r="Q1083" s="34" t="s">
        <v>8765</v>
      </c>
      <c r="R1083" s="21">
        <v>1</v>
      </c>
      <c r="S1083" s="5" t="s">
        <v>2310</v>
      </c>
      <c r="T1083" s="5" t="s">
        <v>8766</v>
      </c>
      <c r="U1083" s="34" t="s">
        <v>8767</v>
      </c>
      <c r="V1083" s="21">
        <v>1</v>
      </c>
      <c r="W1083" s="5" t="s">
        <v>2310</v>
      </c>
      <c r="X1083" s="5" t="s">
        <v>8768</v>
      </c>
      <c r="Y1083" s="34" t="s">
        <v>8769</v>
      </c>
      <c r="Z1083" s="21">
        <v>1</v>
      </c>
      <c r="AA1083" s="5" t="s">
        <v>2310</v>
      </c>
      <c r="AB1083" s="5" t="s">
        <v>2868</v>
      </c>
      <c r="AC1083" s="34" t="s">
        <v>6075</v>
      </c>
      <c r="AD1083" s="21">
        <v>1</v>
      </c>
    </row>
    <row r="1084" spans="1:30" x14ac:dyDescent="0.3">
      <c r="A1084" s="18" t="str">
        <f t="shared" ref="A1084:B1084" si="1122">IF(AND(ISNUMBER(SEARCH("Yes",C1084)),ISNUMBER(SEARCH("Yes",E1084)),ISNUMBER(SEARCH("Yes",G1084)),ISNUMBER(SEARCH("Yes",I1084))),"Yes","No")</f>
        <v>No</v>
      </c>
      <c r="B1084" s="18" t="str">
        <f t="shared" si="1122"/>
        <v>Yes</v>
      </c>
      <c r="C1084" s="15" t="str">
        <f t="shared" si="1053"/>
        <v>Yes</v>
      </c>
      <c r="D1084" s="18" t="str">
        <f t="shared" si="1054"/>
        <v>Yes</v>
      </c>
      <c r="E1084" s="18" t="str">
        <f t="shared" si="1055"/>
        <v>No</v>
      </c>
      <c r="F1084" s="18" t="str">
        <f t="shared" si="1056"/>
        <v>Yes</v>
      </c>
      <c r="G1084" s="18" t="str">
        <f t="shared" si="1057"/>
        <v>Yes</v>
      </c>
      <c r="H1084" s="18" t="str">
        <f t="shared" si="1058"/>
        <v>Yes</v>
      </c>
      <c r="I1084" s="18" t="str">
        <f t="shared" si="1059"/>
        <v>Yes</v>
      </c>
      <c r="J1084" s="18" t="str">
        <f t="shared" si="1060"/>
        <v>Yes</v>
      </c>
      <c r="K1084" s="21">
        <v>1082</v>
      </c>
      <c r="L1084" s="5" t="s">
        <v>315</v>
      </c>
      <c r="M1084" s="5" t="s">
        <v>316</v>
      </c>
      <c r="N1084" s="5" t="s">
        <v>2307</v>
      </c>
      <c r="O1084" s="5" t="s">
        <v>2310</v>
      </c>
      <c r="P1084" s="5" t="s">
        <v>8770</v>
      </c>
      <c r="Q1084" s="34" t="s">
        <v>8771</v>
      </c>
      <c r="R1084" s="21">
        <v>1</v>
      </c>
      <c r="S1084" s="5" t="s">
        <v>152</v>
      </c>
      <c r="T1084" s="5" t="s">
        <v>8772</v>
      </c>
      <c r="U1084" s="34" t="s">
        <v>8773</v>
      </c>
      <c r="V1084" s="21">
        <v>1</v>
      </c>
      <c r="W1084" s="5" t="s">
        <v>24</v>
      </c>
      <c r="X1084" s="5" t="s">
        <v>6080</v>
      </c>
      <c r="Y1084" s="34" t="s">
        <v>6081</v>
      </c>
      <c r="Z1084" s="21">
        <v>1</v>
      </c>
      <c r="AA1084" s="5" t="s">
        <v>2310</v>
      </c>
      <c r="AB1084" s="5" t="s">
        <v>8774</v>
      </c>
      <c r="AC1084" s="34" t="s">
        <v>8775</v>
      </c>
      <c r="AD1084" s="21">
        <v>1</v>
      </c>
    </row>
    <row r="1085" spans="1:30" x14ac:dyDescent="0.3">
      <c r="A1085" s="18" t="str">
        <f t="shared" ref="A1085:B1085" si="1123">IF(AND(ISNUMBER(SEARCH("Yes",C1085)),ISNUMBER(SEARCH("Yes",E1085)),ISNUMBER(SEARCH("Yes",G1085)),ISNUMBER(SEARCH("Yes",I1085))),"Yes","No")</f>
        <v>No</v>
      </c>
      <c r="B1085" s="18" t="str">
        <f t="shared" si="1123"/>
        <v>No</v>
      </c>
      <c r="C1085" s="15" t="str">
        <f t="shared" si="1053"/>
        <v>No</v>
      </c>
      <c r="D1085" s="18" t="str">
        <f t="shared" si="1054"/>
        <v>No</v>
      </c>
      <c r="E1085" s="18" t="str">
        <f t="shared" si="1055"/>
        <v>No</v>
      </c>
      <c r="F1085" s="18" t="str">
        <f t="shared" si="1056"/>
        <v>No</v>
      </c>
      <c r="G1085" s="18" t="str">
        <f t="shared" si="1057"/>
        <v>No</v>
      </c>
      <c r="H1085" s="18" t="str">
        <f t="shared" si="1058"/>
        <v>No</v>
      </c>
      <c r="I1085" s="18" t="str">
        <f t="shared" si="1059"/>
        <v>Yes</v>
      </c>
      <c r="J1085" s="18" t="str">
        <f t="shared" si="1060"/>
        <v>Yes</v>
      </c>
      <c r="K1085" s="21">
        <v>1083</v>
      </c>
      <c r="L1085" s="5" t="s">
        <v>2258</v>
      </c>
      <c r="M1085" s="5" t="s">
        <v>2259</v>
      </c>
      <c r="N1085" s="5" t="s">
        <v>2307</v>
      </c>
      <c r="O1085" s="5" t="s">
        <v>152</v>
      </c>
      <c r="P1085" s="5" t="s">
        <v>2412</v>
      </c>
      <c r="Q1085" s="34" t="s">
        <v>8776</v>
      </c>
      <c r="R1085" s="21">
        <v>1</v>
      </c>
      <c r="S1085" s="35"/>
      <c r="T1085" s="35"/>
      <c r="U1085" s="35"/>
      <c r="V1085" s="35"/>
      <c r="W1085" s="35"/>
      <c r="X1085" s="35"/>
      <c r="Y1085" s="35"/>
      <c r="Z1085" s="35"/>
      <c r="AA1085" s="5" t="s">
        <v>2310</v>
      </c>
      <c r="AB1085" s="5" t="s">
        <v>8777</v>
      </c>
      <c r="AC1085" s="34" t="s">
        <v>8778</v>
      </c>
      <c r="AD1085" s="21">
        <v>1</v>
      </c>
    </row>
    <row r="1086" spans="1:30" x14ac:dyDescent="0.3">
      <c r="A1086" s="18" t="str">
        <f t="shared" ref="A1086:B1086" si="1124">IF(AND(ISNUMBER(SEARCH("Yes",C1086)),ISNUMBER(SEARCH("Yes",E1086)),ISNUMBER(SEARCH("Yes",G1086)),ISNUMBER(SEARCH("Yes",I1086))),"Yes","No")</f>
        <v>No</v>
      </c>
      <c r="B1086" s="18" t="str">
        <f t="shared" si="1124"/>
        <v>No</v>
      </c>
      <c r="C1086" s="15" t="str">
        <f t="shared" si="1053"/>
        <v>No</v>
      </c>
      <c r="D1086" s="18" t="str">
        <f t="shared" si="1054"/>
        <v>No</v>
      </c>
      <c r="E1086" s="18" t="str">
        <f t="shared" si="1055"/>
        <v>No</v>
      </c>
      <c r="F1086" s="18" t="str">
        <f t="shared" si="1056"/>
        <v>No</v>
      </c>
      <c r="G1086" s="18" t="str">
        <f t="shared" si="1057"/>
        <v>No</v>
      </c>
      <c r="H1086" s="18" t="str">
        <f t="shared" si="1058"/>
        <v>No</v>
      </c>
      <c r="I1086" s="18" t="str">
        <f t="shared" si="1059"/>
        <v>Yes</v>
      </c>
      <c r="J1086" s="18" t="str">
        <f t="shared" si="1060"/>
        <v>Yes</v>
      </c>
      <c r="K1086" s="21">
        <v>1084</v>
      </c>
      <c r="L1086" s="5" t="s">
        <v>2260</v>
      </c>
      <c r="M1086" s="5" t="s">
        <v>2261</v>
      </c>
      <c r="N1086" s="5" t="s">
        <v>2307</v>
      </c>
      <c r="O1086" s="5" t="s">
        <v>152</v>
      </c>
      <c r="P1086" s="5" t="s">
        <v>4734</v>
      </c>
      <c r="Q1086" s="34" t="s">
        <v>6086</v>
      </c>
      <c r="R1086" s="21">
        <v>1</v>
      </c>
      <c r="S1086" s="35"/>
      <c r="T1086" s="35"/>
      <c r="U1086" s="35"/>
      <c r="V1086" s="35"/>
      <c r="W1086" s="35"/>
      <c r="X1086" s="35"/>
      <c r="Y1086" s="35"/>
      <c r="Z1086" s="35"/>
      <c r="AA1086" s="5" t="s">
        <v>24</v>
      </c>
      <c r="AB1086" s="5" t="s">
        <v>8779</v>
      </c>
      <c r="AC1086" s="34" t="s">
        <v>8780</v>
      </c>
      <c r="AD1086" s="21">
        <v>1</v>
      </c>
    </row>
    <row r="1087" spans="1:30" x14ac:dyDescent="0.3">
      <c r="A1087" s="18" t="str">
        <f t="shared" ref="A1087:B1087" si="1125">IF(AND(ISNUMBER(SEARCH("Yes",C1087)),ISNUMBER(SEARCH("Yes",E1087)),ISNUMBER(SEARCH("Yes",G1087)),ISNUMBER(SEARCH("Yes",I1087))),"Yes","No")</f>
        <v>Yes</v>
      </c>
      <c r="B1087" s="18" t="str">
        <f t="shared" si="1125"/>
        <v>Yes</v>
      </c>
      <c r="C1087" s="15" t="str">
        <f t="shared" si="1053"/>
        <v>Yes</v>
      </c>
      <c r="D1087" s="18" t="str">
        <f t="shared" si="1054"/>
        <v>Yes</v>
      </c>
      <c r="E1087" s="18" t="str">
        <f t="shared" si="1055"/>
        <v>Yes</v>
      </c>
      <c r="F1087" s="18" t="str">
        <f t="shared" si="1056"/>
        <v>Yes</v>
      </c>
      <c r="G1087" s="18" t="str">
        <f t="shared" si="1057"/>
        <v>Yes</v>
      </c>
      <c r="H1087" s="18" t="str">
        <f t="shared" si="1058"/>
        <v>Yes</v>
      </c>
      <c r="I1087" s="18" t="str">
        <f t="shared" si="1059"/>
        <v>Yes</v>
      </c>
      <c r="J1087" s="18" t="str">
        <f t="shared" si="1060"/>
        <v>Yes</v>
      </c>
      <c r="K1087" s="21">
        <v>1085</v>
      </c>
      <c r="L1087" s="5" t="s">
        <v>41</v>
      </c>
      <c r="M1087" s="5" t="s">
        <v>147</v>
      </c>
      <c r="N1087" s="5" t="s">
        <v>2307</v>
      </c>
      <c r="O1087" s="5" t="s">
        <v>24</v>
      </c>
      <c r="P1087" s="5" t="s">
        <v>8781</v>
      </c>
      <c r="Q1087" s="34" t="s">
        <v>2381</v>
      </c>
      <c r="R1087" s="21">
        <v>1</v>
      </c>
      <c r="S1087" s="5" t="s">
        <v>24</v>
      </c>
      <c r="T1087" s="5" t="s">
        <v>6089</v>
      </c>
      <c r="U1087" s="34" t="s">
        <v>6090</v>
      </c>
      <c r="V1087" s="21">
        <v>1</v>
      </c>
      <c r="W1087" s="5" t="s">
        <v>24</v>
      </c>
      <c r="X1087" s="5" t="s">
        <v>6091</v>
      </c>
      <c r="Y1087" s="34" t="s">
        <v>8782</v>
      </c>
      <c r="Z1087" s="21">
        <v>1</v>
      </c>
      <c r="AA1087" s="5" t="s">
        <v>2310</v>
      </c>
      <c r="AB1087" s="5" t="s">
        <v>8783</v>
      </c>
      <c r="AC1087" s="34" t="s">
        <v>8784</v>
      </c>
      <c r="AD1087" s="21">
        <v>1</v>
      </c>
    </row>
    <row r="1088" spans="1:30" x14ac:dyDescent="0.3">
      <c r="A1088" s="18" t="str">
        <f t="shared" ref="A1088:B1088" si="1126">IF(AND(ISNUMBER(SEARCH("Yes",C1088)),ISNUMBER(SEARCH("Yes",E1088)),ISNUMBER(SEARCH("Yes",G1088)),ISNUMBER(SEARCH("Yes",I1088))),"Yes","No")</f>
        <v>No</v>
      </c>
      <c r="B1088" s="18" t="str">
        <f t="shared" si="1126"/>
        <v>No</v>
      </c>
      <c r="C1088" s="15" t="str">
        <f t="shared" si="1053"/>
        <v>No</v>
      </c>
      <c r="D1088" s="18" t="str">
        <f t="shared" si="1054"/>
        <v>No</v>
      </c>
      <c r="E1088" s="18" t="str">
        <f t="shared" si="1055"/>
        <v>No</v>
      </c>
      <c r="F1088" s="18" t="str">
        <f t="shared" si="1056"/>
        <v>No</v>
      </c>
      <c r="G1088" s="18" t="str">
        <f t="shared" si="1057"/>
        <v>No</v>
      </c>
      <c r="H1088" s="18" t="str">
        <f t="shared" si="1058"/>
        <v>No</v>
      </c>
      <c r="I1088" s="18" t="str">
        <f t="shared" si="1059"/>
        <v>Yes</v>
      </c>
      <c r="J1088" s="18" t="str">
        <f t="shared" si="1060"/>
        <v>Yes</v>
      </c>
      <c r="K1088" s="21">
        <v>1086</v>
      </c>
      <c r="L1088" s="5" t="s">
        <v>2262</v>
      </c>
      <c r="M1088" s="5" t="s">
        <v>2263</v>
      </c>
      <c r="N1088" s="5" t="s">
        <v>2307</v>
      </c>
      <c r="O1088" s="5" t="s">
        <v>152</v>
      </c>
      <c r="P1088" s="5" t="s">
        <v>2724</v>
      </c>
      <c r="Q1088" s="34" t="s">
        <v>6095</v>
      </c>
      <c r="R1088" s="21">
        <v>1</v>
      </c>
      <c r="S1088" s="35"/>
      <c r="T1088" s="35"/>
      <c r="U1088" s="35"/>
      <c r="V1088" s="35"/>
      <c r="W1088" s="35"/>
      <c r="X1088" s="35"/>
      <c r="Y1088" s="35"/>
      <c r="Z1088" s="35"/>
      <c r="AA1088" s="5" t="s">
        <v>2310</v>
      </c>
      <c r="AB1088" s="5" t="s">
        <v>2335</v>
      </c>
      <c r="AC1088" s="34" t="s">
        <v>8785</v>
      </c>
      <c r="AD1088" s="21">
        <v>1</v>
      </c>
    </row>
    <row r="1089" spans="1:30" x14ac:dyDescent="0.3">
      <c r="A1089" s="18" t="str">
        <f t="shared" ref="A1089:B1089" si="1127">IF(AND(ISNUMBER(SEARCH("Yes",C1089)),ISNUMBER(SEARCH("Yes",E1089)),ISNUMBER(SEARCH("Yes",G1089)),ISNUMBER(SEARCH("Yes",I1089))),"Yes","No")</f>
        <v>No</v>
      </c>
      <c r="B1089" s="18" t="str">
        <f t="shared" si="1127"/>
        <v>No</v>
      </c>
      <c r="C1089" s="15" t="str">
        <f t="shared" si="1053"/>
        <v>No</v>
      </c>
      <c r="D1089" s="18" t="str">
        <f t="shared" si="1054"/>
        <v>No</v>
      </c>
      <c r="E1089" s="18" t="str">
        <f t="shared" si="1055"/>
        <v>No</v>
      </c>
      <c r="F1089" s="18" t="str">
        <f t="shared" si="1056"/>
        <v>No</v>
      </c>
      <c r="G1089" s="18" t="str">
        <f t="shared" si="1057"/>
        <v>No</v>
      </c>
      <c r="H1089" s="18" t="str">
        <f t="shared" si="1058"/>
        <v>No</v>
      </c>
      <c r="I1089" s="18" t="str">
        <f t="shared" si="1059"/>
        <v>Yes</v>
      </c>
      <c r="J1089" s="18" t="str">
        <f t="shared" si="1060"/>
        <v>Yes</v>
      </c>
      <c r="K1089" s="21">
        <v>1087</v>
      </c>
      <c r="L1089" s="5" t="s">
        <v>2264</v>
      </c>
      <c r="M1089" s="5" t="s">
        <v>2265</v>
      </c>
      <c r="N1089" s="5" t="s">
        <v>2307</v>
      </c>
      <c r="O1089" s="5" t="s">
        <v>152</v>
      </c>
      <c r="P1089" s="5" t="s">
        <v>6098</v>
      </c>
      <c r="Q1089" s="34" t="s">
        <v>3062</v>
      </c>
      <c r="R1089" s="21">
        <v>1</v>
      </c>
      <c r="S1089" s="35"/>
      <c r="T1089" s="35"/>
      <c r="U1089" s="35"/>
      <c r="V1089" s="35"/>
      <c r="W1089" s="35"/>
      <c r="X1089" s="35"/>
      <c r="Y1089" s="35"/>
      <c r="Z1089" s="35"/>
      <c r="AA1089" s="5" t="s">
        <v>2310</v>
      </c>
      <c r="AB1089" s="5" t="s">
        <v>6099</v>
      </c>
      <c r="AC1089" s="34" t="s">
        <v>6100</v>
      </c>
      <c r="AD1089" s="21">
        <v>1</v>
      </c>
    </row>
    <row r="1090" spans="1:30" x14ac:dyDescent="0.3">
      <c r="A1090" s="18" t="str">
        <f t="shared" ref="A1090:B1090" si="1128">IF(AND(ISNUMBER(SEARCH("Yes",C1090)),ISNUMBER(SEARCH("Yes",E1090)),ISNUMBER(SEARCH("Yes",G1090)),ISNUMBER(SEARCH("Yes",I1090))),"Yes","No")</f>
        <v>No</v>
      </c>
      <c r="B1090" s="18" t="str">
        <f t="shared" si="1128"/>
        <v>No</v>
      </c>
      <c r="C1090" s="15" t="str">
        <f t="shared" si="1053"/>
        <v>No</v>
      </c>
      <c r="D1090" s="18" t="str">
        <f t="shared" si="1054"/>
        <v>No</v>
      </c>
      <c r="E1090" s="18" t="str">
        <f t="shared" si="1055"/>
        <v>No</v>
      </c>
      <c r="F1090" s="18" t="str">
        <f t="shared" si="1056"/>
        <v>No</v>
      </c>
      <c r="G1090" s="18" t="str">
        <f t="shared" si="1057"/>
        <v>No</v>
      </c>
      <c r="H1090" s="18" t="str">
        <f t="shared" si="1058"/>
        <v>No</v>
      </c>
      <c r="I1090" s="18" t="str">
        <f t="shared" si="1059"/>
        <v>Yes</v>
      </c>
      <c r="J1090" s="18" t="str">
        <f t="shared" si="1060"/>
        <v>Yes</v>
      </c>
      <c r="K1090" s="21">
        <v>1088</v>
      </c>
      <c r="L1090" s="5" t="s">
        <v>2266</v>
      </c>
      <c r="M1090" s="5" t="s">
        <v>2267</v>
      </c>
      <c r="N1090" s="5" t="s">
        <v>2307</v>
      </c>
      <c r="O1090" s="5" t="s">
        <v>152</v>
      </c>
      <c r="P1090" s="5" t="s">
        <v>5122</v>
      </c>
      <c r="Q1090" s="34" t="s">
        <v>8786</v>
      </c>
      <c r="R1090" s="21">
        <v>1</v>
      </c>
      <c r="S1090" s="35"/>
      <c r="T1090" s="35"/>
      <c r="U1090" s="35"/>
      <c r="V1090" s="35"/>
      <c r="W1090" s="35"/>
      <c r="X1090" s="35"/>
      <c r="Y1090" s="35"/>
      <c r="Z1090" s="35"/>
      <c r="AA1090" s="5" t="s">
        <v>24</v>
      </c>
      <c r="AB1090" s="5" t="s">
        <v>8787</v>
      </c>
      <c r="AC1090" s="34" t="s">
        <v>8788</v>
      </c>
      <c r="AD1090" s="21">
        <v>1</v>
      </c>
    </row>
    <row r="1091" spans="1:30" x14ac:dyDescent="0.3">
      <c r="A1091" s="18" t="str">
        <f t="shared" ref="A1091:B1091" si="1129">IF(AND(ISNUMBER(SEARCH("Yes",C1091)),ISNUMBER(SEARCH("Yes",E1091)),ISNUMBER(SEARCH("Yes",G1091)),ISNUMBER(SEARCH("Yes",I1091))),"Yes","No")</f>
        <v>No</v>
      </c>
      <c r="B1091" s="18" t="str">
        <f t="shared" si="1129"/>
        <v>No</v>
      </c>
      <c r="C1091" s="15" t="str">
        <f t="shared" si="1053"/>
        <v>No</v>
      </c>
      <c r="D1091" s="18" t="str">
        <f t="shared" si="1054"/>
        <v>No</v>
      </c>
      <c r="E1091" s="18" t="str">
        <f t="shared" si="1055"/>
        <v>No</v>
      </c>
      <c r="F1091" s="18" t="str">
        <f t="shared" si="1056"/>
        <v>No</v>
      </c>
      <c r="G1091" s="18" t="str">
        <f t="shared" si="1057"/>
        <v>No</v>
      </c>
      <c r="H1091" s="18" t="str">
        <f t="shared" si="1058"/>
        <v>No</v>
      </c>
      <c r="I1091" s="18" t="str">
        <f t="shared" si="1059"/>
        <v>Yes</v>
      </c>
      <c r="J1091" s="18" t="str">
        <f t="shared" si="1060"/>
        <v>Yes</v>
      </c>
      <c r="K1091" s="21">
        <v>1089</v>
      </c>
      <c r="L1091" s="5" t="s">
        <v>2268</v>
      </c>
      <c r="M1091" s="5" t="s">
        <v>2269</v>
      </c>
      <c r="N1091" s="5" t="s">
        <v>2307</v>
      </c>
      <c r="O1091" s="5" t="s">
        <v>152</v>
      </c>
      <c r="P1091" s="5" t="s">
        <v>2329</v>
      </c>
      <c r="Q1091" s="34" t="s">
        <v>8789</v>
      </c>
      <c r="R1091" s="21">
        <v>1</v>
      </c>
      <c r="S1091" s="35"/>
      <c r="T1091" s="35"/>
      <c r="U1091" s="35"/>
      <c r="V1091" s="35"/>
      <c r="W1091" s="35"/>
      <c r="X1091" s="35"/>
      <c r="Y1091" s="35"/>
      <c r="Z1091" s="35"/>
      <c r="AA1091" s="5" t="s">
        <v>2310</v>
      </c>
      <c r="AB1091" s="5" t="s">
        <v>8790</v>
      </c>
      <c r="AC1091" s="34" t="s">
        <v>8791</v>
      </c>
      <c r="AD1091" s="21">
        <v>1</v>
      </c>
    </row>
    <row r="1092" spans="1:30" x14ac:dyDescent="0.3">
      <c r="A1092" s="18" t="str">
        <f t="shared" ref="A1092:B1092" si="1130">IF(AND(ISNUMBER(SEARCH("Yes",C1092)),ISNUMBER(SEARCH("Yes",E1092)),ISNUMBER(SEARCH("Yes",G1092)),ISNUMBER(SEARCH("Yes",I1092))),"Yes","No")</f>
        <v>No</v>
      </c>
      <c r="B1092" s="18" t="str">
        <f t="shared" si="1130"/>
        <v>No</v>
      </c>
      <c r="C1092" s="15" t="str">
        <f t="shared" si="1053"/>
        <v>No</v>
      </c>
      <c r="D1092" s="18" t="str">
        <f t="shared" si="1054"/>
        <v>No</v>
      </c>
      <c r="E1092" s="18" t="str">
        <f t="shared" si="1055"/>
        <v>No</v>
      </c>
      <c r="F1092" s="18" t="str">
        <f t="shared" si="1056"/>
        <v>No</v>
      </c>
      <c r="G1092" s="18" t="str">
        <f t="shared" si="1057"/>
        <v>No</v>
      </c>
      <c r="H1092" s="18" t="str">
        <f t="shared" si="1058"/>
        <v>No</v>
      </c>
      <c r="I1092" s="18" t="str">
        <f t="shared" si="1059"/>
        <v>Yes</v>
      </c>
      <c r="J1092" s="18" t="str">
        <f t="shared" si="1060"/>
        <v>Yes</v>
      </c>
      <c r="K1092" s="21">
        <v>1090</v>
      </c>
      <c r="L1092" s="5" t="s">
        <v>2270</v>
      </c>
      <c r="M1092" s="5" t="s">
        <v>2271</v>
      </c>
      <c r="N1092" s="5" t="s">
        <v>2307</v>
      </c>
      <c r="O1092" s="5" t="s">
        <v>152</v>
      </c>
      <c r="P1092" s="5" t="s">
        <v>2333</v>
      </c>
      <c r="Q1092" s="34" t="s">
        <v>5886</v>
      </c>
      <c r="R1092" s="21">
        <v>1</v>
      </c>
      <c r="S1092" s="35"/>
      <c r="T1092" s="35"/>
      <c r="U1092" s="35"/>
      <c r="V1092" s="35"/>
      <c r="W1092" s="35"/>
      <c r="X1092" s="35"/>
      <c r="Y1092" s="35"/>
      <c r="Z1092" s="35"/>
      <c r="AA1092" s="5" t="s">
        <v>2310</v>
      </c>
      <c r="AB1092" s="5" t="s">
        <v>8792</v>
      </c>
      <c r="AC1092" s="34" t="s">
        <v>8793</v>
      </c>
      <c r="AD1092" s="21">
        <v>1</v>
      </c>
    </row>
    <row r="1093" spans="1:30" x14ac:dyDescent="0.3">
      <c r="A1093" s="18" t="str">
        <f t="shared" ref="A1093:B1093" si="1131">IF(AND(ISNUMBER(SEARCH("Yes",C1093)),ISNUMBER(SEARCH("Yes",E1093)),ISNUMBER(SEARCH("Yes",G1093)),ISNUMBER(SEARCH("Yes",I1093))),"Yes","No")</f>
        <v>No</v>
      </c>
      <c r="B1093" s="18" t="str">
        <f t="shared" si="1131"/>
        <v>No</v>
      </c>
      <c r="C1093" s="15" t="str">
        <f t="shared" si="1053"/>
        <v>No</v>
      </c>
      <c r="D1093" s="18" t="str">
        <f t="shared" si="1054"/>
        <v>No</v>
      </c>
      <c r="E1093" s="18" t="str">
        <f t="shared" si="1055"/>
        <v>No</v>
      </c>
      <c r="F1093" s="18" t="str">
        <f t="shared" si="1056"/>
        <v>No</v>
      </c>
      <c r="G1093" s="18" t="str">
        <f t="shared" si="1057"/>
        <v>No</v>
      </c>
      <c r="H1093" s="18" t="str">
        <f t="shared" si="1058"/>
        <v>No</v>
      </c>
      <c r="I1093" s="18" t="str">
        <f t="shared" si="1059"/>
        <v>Yes</v>
      </c>
      <c r="J1093" s="18" t="str">
        <f t="shared" si="1060"/>
        <v>No</v>
      </c>
      <c r="K1093" s="21">
        <v>1091</v>
      </c>
      <c r="L1093" s="5" t="s">
        <v>2272</v>
      </c>
      <c r="M1093" s="5" t="s">
        <v>2273</v>
      </c>
      <c r="N1093" s="5" t="s">
        <v>2307</v>
      </c>
      <c r="O1093" s="5" t="s">
        <v>152</v>
      </c>
      <c r="P1093" s="5" t="s">
        <v>2431</v>
      </c>
      <c r="Q1093" s="34" t="s">
        <v>6109</v>
      </c>
      <c r="R1093" s="21">
        <v>1</v>
      </c>
      <c r="S1093" s="35"/>
      <c r="T1093" s="35"/>
      <c r="U1093" s="35"/>
      <c r="V1093" s="35"/>
      <c r="W1093" s="35"/>
      <c r="X1093" s="35"/>
      <c r="Y1093" s="35"/>
      <c r="Z1093" s="35"/>
      <c r="AA1093" s="5" t="s">
        <v>152</v>
      </c>
      <c r="AB1093" s="5" t="s">
        <v>2425</v>
      </c>
      <c r="AC1093" s="34" t="s">
        <v>8794</v>
      </c>
      <c r="AD1093" s="21">
        <v>1</v>
      </c>
    </row>
    <row r="1094" spans="1:30" x14ac:dyDescent="0.3">
      <c r="A1094" s="18" t="str">
        <f t="shared" ref="A1094:B1094" si="1132">IF(AND(ISNUMBER(SEARCH("Yes",C1094)),ISNUMBER(SEARCH("Yes",E1094)),ISNUMBER(SEARCH("Yes",G1094)),ISNUMBER(SEARCH("Yes",I1094))),"Yes","No")</f>
        <v>No</v>
      </c>
      <c r="B1094" s="18" t="str">
        <f t="shared" si="1132"/>
        <v>No</v>
      </c>
      <c r="C1094" s="15" t="str">
        <f t="shared" si="1053"/>
        <v>No</v>
      </c>
      <c r="D1094" s="18" t="str">
        <f t="shared" si="1054"/>
        <v>No</v>
      </c>
      <c r="E1094" s="18" t="str">
        <f t="shared" si="1055"/>
        <v>No</v>
      </c>
      <c r="F1094" s="18" t="str">
        <f t="shared" si="1056"/>
        <v>No</v>
      </c>
      <c r="G1094" s="18" t="str">
        <f t="shared" si="1057"/>
        <v>No</v>
      </c>
      <c r="H1094" s="18" t="str">
        <f t="shared" si="1058"/>
        <v>No</v>
      </c>
      <c r="I1094" s="18" t="str">
        <f t="shared" si="1059"/>
        <v>Yes</v>
      </c>
      <c r="J1094" s="18" t="str">
        <f t="shared" si="1060"/>
        <v>Yes</v>
      </c>
      <c r="K1094" s="21">
        <v>1092</v>
      </c>
      <c r="L1094" s="5" t="s">
        <v>2274</v>
      </c>
      <c r="M1094" s="5" t="s">
        <v>2275</v>
      </c>
      <c r="N1094" s="5" t="s">
        <v>2307</v>
      </c>
      <c r="O1094" s="5" t="s">
        <v>152</v>
      </c>
      <c r="P1094" s="5" t="s">
        <v>2667</v>
      </c>
      <c r="Q1094" s="34" t="s">
        <v>8795</v>
      </c>
      <c r="R1094" s="21">
        <v>1</v>
      </c>
      <c r="S1094" s="35"/>
      <c r="T1094" s="35"/>
      <c r="U1094" s="35"/>
      <c r="V1094" s="35"/>
      <c r="W1094" s="35"/>
      <c r="X1094" s="35"/>
      <c r="Y1094" s="35"/>
      <c r="Z1094" s="35"/>
      <c r="AA1094" s="5" t="s">
        <v>2310</v>
      </c>
      <c r="AB1094" s="5" t="s">
        <v>8796</v>
      </c>
      <c r="AC1094" s="34" t="s">
        <v>8797</v>
      </c>
      <c r="AD1094" s="21">
        <v>1</v>
      </c>
    </row>
    <row r="1095" spans="1:30" x14ac:dyDescent="0.3">
      <c r="A1095" s="18" t="str">
        <f t="shared" ref="A1095:B1095" si="1133">IF(AND(ISNUMBER(SEARCH("Yes",C1095)),ISNUMBER(SEARCH("Yes",E1095)),ISNUMBER(SEARCH("Yes",G1095)),ISNUMBER(SEARCH("Yes",I1095))),"Yes","No")</f>
        <v>No</v>
      </c>
      <c r="B1095" s="18" t="str">
        <f t="shared" si="1133"/>
        <v>No</v>
      </c>
      <c r="C1095" s="15" t="str">
        <f t="shared" si="1053"/>
        <v>No</v>
      </c>
      <c r="D1095" s="18" t="str">
        <f t="shared" si="1054"/>
        <v>No</v>
      </c>
      <c r="E1095" s="18" t="str">
        <f t="shared" si="1055"/>
        <v>No</v>
      </c>
      <c r="F1095" s="18" t="str">
        <f t="shared" si="1056"/>
        <v>No</v>
      </c>
      <c r="G1095" s="18" t="str">
        <f t="shared" si="1057"/>
        <v>No</v>
      </c>
      <c r="H1095" s="18" t="str">
        <f t="shared" si="1058"/>
        <v>No</v>
      </c>
      <c r="I1095" s="18" t="str">
        <f t="shared" si="1059"/>
        <v>Yes</v>
      </c>
      <c r="J1095" s="18" t="str">
        <f t="shared" si="1060"/>
        <v>Yes</v>
      </c>
      <c r="K1095" s="21">
        <v>1093</v>
      </c>
      <c r="L1095" s="5" t="s">
        <v>2276</v>
      </c>
      <c r="M1095" s="5" t="s">
        <v>2277</v>
      </c>
      <c r="N1095" s="5" t="s">
        <v>2307</v>
      </c>
      <c r="O1095" s="5" t="s">
        <v>152</v>
      </c>
      <c r="P1095" s="5" t="s">
        <v>2329</v>
      </c>
      <c r="Q1095" s="34" t="s">
        <v>8798</v>
      </c>
      <c r="R1095" s="21">
        <v>1</v>
      </c>
      <c r="S1095" s="35"/>
      <c r="T1095" s="35"/>
      <c r="U1095" s="35"/>
      <c r="V1095" s="35"/>
      <c r="W1095" s="35"/>
      <c r="X1095" s="35"/>
      <c r="Y1095" s="35"/>
      <c r="Z1095" s="35"/>
      <c r="AA1095" s="5" t="s">
        <v>24</v>
      </c>
      <c r="AB1095" s="5" t="s">
        <v>8799</v>
      </c>
      <c r="AC1095" s="34" t="s">
        <v>8800</v>
      </c>
      <c r="AD1095" s="21">
        <v>1</v>
      </c>
    </row>
    <row r="1096" spans="1:30" x14ac:dyDescent="0.3">
      <c r="A1096" s="18" t="str">
        <f t="shared" ref="A1096:B1096" si="1134">IF(AND(ISNUMBER(SEARCH("Yes",C1096)),ISNUMBER(SEARCH("Yes",E1096)),ISNUMBER(SEARCH("Yes",G1096)),ISNUMBER(SEARCH("Yes",I1096))),"Yes","No")</f>
        <v>No</v>
      </c>
      <c r="B1096" s="18" t="str">
        <f t="shared" si="1134"/>
        <v>No</v>
      </c>
      <c r="C1096" s="15" t="str">
        <f t="shared" si="1053"/>
        <v>Yes</v>
      </c>
      <c r="D1096" s="18" t="str">
        <f t="shared" si="1054"/>
        <v>Yes</v>
      </c>
      <c r="E1096" s="18" t="str">
        <f t="shared" si="1055"/>
        <v>Yes</v>
      </c>
      <c r="F1096" s="18" t="str">
        <f t="shared" si="1056"/>
        <v>Yes</v>
      </c>
      <c r="G1096" s="18" t="str">
        <f t="shared" si="1057"/>
        <v>No</v>
      </c>
      <c r="H1096" s="18" t="str">
        <f t="shared" si="1058"/>
        <v>Yes</v>
      </c>
      <c r="I1096" s="18" t="str">
        <f t="shared" si="1059"/>
        <v>Yes</v>
      </c>
      <c r="J1096" s="18" t="str">
        <f t="shared" si="1060"/>
        <v>No</v>
      </c>
      <c r="K1096" s="21">
        <v>1094</v>
      </c>
      <c r="L1096" s="5" t="s">
        <v>297</v>
      </c>
      <c r="M1096" s="5" t="s">
        <v>381</v>
      </c>
      <c r="N1096" s="5" t="s">
        <v>2307</v>
      </c>
      <c r="O1096" s="5" t="s">
        <v>24</v>
      </c>
      <c r="P1096" s="5" t="s">
        <v>8801</v>
      </c>
      <c r="Q1096" s="34" t="s">
        <v>8802</v>
      </c>
      <c r="R1096" s="21">
        <v>1</v>
      </c>
      <c r="S1096" s="5" t="s">
        <v>24</v>
      </c>
      <c r="T1096" s="5" t="s">
        <v>8803</v>
      </c>
      <c r="U1096" s="34" t="s">
        <v>8804</v>
      </c>
      <c r="V1096" s="21">
        <v>1</v>
      </c>
      <c r="W1096" s="5" t="s">
        <v>152</v>
      </c>
      <c r="X1096" s="5" t="s">
        <v>8805</v>
      </c>
      <c r="Y1096" s="34" t="s">
        <v>8806</v>
      </c>
      <c r="Z1096" s="21">
        <v>1</v>
      </c>
      <c r="AA1096" s="5" t="s">
        <v>152</v>
      </c>
      <c r="AB1096" s="5" t="s">
        <v>2931</v>
      </c>
      <c r="AC1096" s="34" t="s">
        <v>3927</v>
      </c>
      <c r="AD1096" s="21">
        <v>1</v>
      </c>
    </row>
    <row r="1097" spans="1:30" x14ac:dyDescent="0.3">
      <c r="A1097" s="18" t="str">
        <f t="shared" ref="A1097:B1097" si="1135">IF(AND(ISNUMBER(SEARCH("Yes",C1097)),ISNUMBER(SEARCH("Yes",E1097)),ISNUMBER(SEARCH("Yes",G1097)),ISNUMBER(SEARCH("Yes",I1097))),"Yes","No")</f>
        <v>No</v>
      </c>
      <c r="B1097" s="18" t="str">
        <f t="shared" si="1135"/>
        <v>No</v>
      </c>
      <c r="C1097" s="15" t="str">
        <f t="shared" si="1053"/>
        <v>No</v>
      </c>
      <c r="D1097" s="18" t="str">
        <f t="shared" si="1054"/>
        <v>No</v>
      </c>
      <c r="E1097" s="18" t="str">
        <f t="shared" si="1055"/>
        <v>No</v>
      </c>
      <c r="F1097" s="18" t="str">
        <f t="shared" si="1056"/>
        <v>No</v>
      </c>
      <c r="G1097" s="18" t="str">
        <f t="shared" si="1057"/>
        <v>No</v>
      </c>
      <c r="H1097" s="18" t="str">
        <f t="shared" si="1058"/>
        <v>No</v>
      </c>
      <c r="I1097" s="18" t="str">
        <f t="shared" si="1059"/>
        <v>No</v>
      </c>
      <c r="J1097" s="18" t="str">
        <f t="shared" si="1060"/>
        <v>No</v>
      </c>
      <c r="K1097" s="21">
        <v>1095</v>
      </c>
      <c r="L1097" s="5" t="s">
        <v>2278</v>
      </c>
      <c r="M1097" s="5" t="s">
        <v>2279</v>
      </c>
      <c r="N1097" s="5" t="s">
        <v>2307</v>
      </c>
      <c r="O1097" s="5" t="s">
        <v>152</v>
      </c>
      <c r="P1097" s="5" t="s">
        <v>3195</v>
      </c>
      <c r="Q1097" s="34" t="s">
        <v>8807</v>
      </c>
      <c r="R1097" s="21">
        <v>1</v>
      </c>
      <c r="S1097" s="35"/>
      <c r="T1097" s="35"/>
      <c r="U1097" s="35"/>
      <c r="V1097" s="35"/>
      <c r="W1097" s="35"/>
      <c r="X1097" s="35"/>
      <c r="Y1097" s="35"/>
      <c r="Z1097" s="35"/>
      <c r="AA1097" s="5" t="s">
        <v>152</v>
      </c>
      <c r="AB1097" s="5" t="s">
        <v>5619</v>
      </c>
      <c r="AC1097" s="34" t="s">
        <v>6127</v>
      </c>
      <c r="AD1097" s="21">
        <v>1</v>
      </c>
    </row>
    <row r="1098" spans="1:30" x14ac:dyDescent="0.3">
      <c r="A1098" s="18" t="str">
        <f t="shared" ref="A1098:B1098" si="1136">IF(AND(ISNUMBER(SEARCH("Yes",C1098)),ISNUMBER(SEARCH("Yes",E1098)),ISNUMBER(SEARCH("Yes",G1098)),ISNUMBER(SEARCH("Yes",I1098))),"Yes","No")</f>
        <v>Yes</v>
      </c>
      <c r="B1098" s="18" t="str">
        <f t="shared" si="1136"/>
        <v>Yes</v>
      </c>
      <c r="C1098" s="15" t="str">
        <f t="shared" si="1053"/>
        <v>Yes</v>
      </c>
      <c r="D1098" s="18" t="str">
        <f t="shared" si="1054"/>
        <v>Yes</v>
      </c>
      <c r="E1098" s="18" t="str">
        <f t="shared" si="1055"/>
        <v>Yes</v>
      </c>
      <c r="F1098" s="18" t="str">
        <f t="shared" si="1056"/>
        <v>Yes</v>
      </c>
      <c r="G1098" s="18" t="str">
        <f t="shared" si="1057"/>
        <v>Yes</v>
      </c>
      <c r="H1098" s="18" t="str">
        <f t="shared" si="1058"/>
        <v>Yes</v>
      </c>
      <c r="I1098" s="18" t="str">
        <f t="shared" si="1059"/>
        <v>Yes</v>
      </c>
      <c r="J1098" s="18" t="str">
        <f t="shared" si="1060"/>
        <v>Yes</v>
      </c>
      <c r="K1098" s="21">
        <v>1096</v>
      </c>
      <c r="L1098" s="5" t="s">
        <v>176</v>
      </c>
      <c r="M1098" s="5" t="s">
        <v>177</v>
      </c>
      <c r="N1098" s="5" t="s">
        <v>2307</v>
      </c>
      <c r="O1098" s="5" t="s">
        <v>24</v>
      </c>
      <c r="P1098" s="5" t="s">
        <v>6128</v>
      </c>
      <c r="Q1098" s="34" t="s">
        <v>6129</v>
      </c>
      <c r="R1098" s="21">
        <v>1</v>
      </c>
      <c r="S1098" s="5" t="s">
        <v>24</v>
      </c>
      <c r="T1098" s="5" t="s">
        <v>8808</v>
      </c>
      <c r="U1098" s="34" t="s">
        <v>8809</v>
      </c>
      <c r="V1098" s="21">
        <v>1</v>
      </c>
      <c r="W1098" s="5" t="s">
        <v>2310</v>
      </c>
      <c r="X1098" s="5" t="s">
        <v>6132</v>
      </c>
      <c r="Y1098" s="34" t="s">
        <v>6133</v>
      </c>
      <c r="Z1098" s="21">
        <v>1</v>
      </c>
      <c r="AA1098" s="5" t="s">
        <v>24</v>
      </c>
      <c r="AB1098" s="5" t="s">
        <v>2578</v>
      </c>
      <c r="AC1098" s="34" t="s">
        <v>8810</v>
      </c>
      <c r="AD1098" s="21">
        <v>1</v>
      </c>
    </row>
    <row r="1099" spans="1:30" x14ac:dyDescent="0.3">
      <c r="A1099" s="18" t="str">
        <f t="shared" ref="A1099:B1099" si="1137">IF(AND(ISNUMBER(SEARCH("Yes",C1099)),ISNUMBER(SEARCH("Yes",E1099)),ISNUMBER(SEARCH("Yes",G1099)),ISNUMBER(SEARCH("Yes",I1099))),"Yes","No")</f>
        <v>Yes</v>
      </c>
      <c r="B1099" s="18" t="str">
        <f t="shared" si="1137"/>
        <v>Yes</v>
      </c>
      <c r="C1099" s="15" t="str">
        <f t="shared" si="1053"/>
        <v>Yes</v>
      </c>
      <c r="D1099" s="18" t="str">
        <f t="shared" si="1054"/>
        <v>Yes</v>
      </c>
      <c r="E1099" s="18" t="str">
        <f t="shared" si="1055"/>
        <v>Yes</v>
      </c>
      <c r="F1099" s="18" t="str">
        <f t="shared" si="1056"/>
        <v>Yes</v>
      </c>
      <c r="G1099" s="18" t="str">
        <f t="shared" si="1057"/>
        <v>Yes</v>
      </c>
      <c r="H1099" s="18" t="str">
        <f t="shared" si="1058"/>
        <v>Yes</v>
      </c>
      <c r="I1099" s="18" t="str">
        <f t="shared" si="1059"/>
        <v>Yes</v>
      </c>
      <c r="J1099" s="18" t="str">
        <f t="shared" si="1060"/>
        <v>Yes</v>
      </c>
      <c r="K1099" s="21">
        <v>1097</v>
      </c>
      <c r="L1099" s="5" t="s">
        <v>120</v>
      </c>
      <c r="M1099" s="5" t="s">
        <v>148</v>
      </c>
      <c r="N1099" s="5" t="s">
        <v>2307</v>
      </c>
      <c r="O1099" s="5" t="s">
        <v>24</v>
      </c>
      <c r="P1099" s="5" t="s">
        <v>8811</v>
      </c>
      <c r="Q1099" s="34" t="s">
        <v>8812</v>
      </c>
      <c r="R1099" s="21">
        <v>1</v>
      </c>
      <c r="S1099" s="5" t="s">
        <v>24</v>
      </c>
      <c r="T1099" s="5" t="s">
        <v>8813</v>
      </c>
      <c r="U1099" s="34" t="s">
        <v>8814</v>
      </c>
      <c r="V1099" s="21">
        <v>1</v>
      </c>
      <c r="W1099" s="5" t="s">
        <v>24</v>
      </c>
      <c r="X1099" s="5" t="s">
        <v>8815</v>
      </c>
      <c r="Y1099" s="34" t="s">
        <v>8816</v>
      </c>
      <c r="Z1099" s="21">
        <v>1</v>
      </c>
      <c r="AA1099" s="5" t="s">
        <v>2310</v>
      </c>
      <c r="AB1099" s="5" t="s">
        <v>8817</v>
      </c>
      <c r="AC1099" s="34" t="s">
        <v>8818</v>
      </c>
      <c r="AD1099" s="21">
        <v>1</v>
      </c>
    </row>
  </sheetData>
  <conditionalFormatting sqref="A2:J1099">
    <cfRule type="containsText" dxfId="9" priority="1" operator="containsText" text="Maybe">
      <formula>NOT(ISERROR(SEARCH(("Maybe"),(A2))))</formula>
    </cfRule>
  </conditionalFormatting>
  <conditionalFormatting sqref="A2:J1099">
    <cfRule type="containsText" dxfId="8" priority="2" operator="containsText" text="Yes">
      <formula>NOT(ISERROR(SEARCH(("Yes"),(A2))))</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D1099"/>
  <sheetViews>
    <sheetView workbookViewId="0"/>
  </sheetViews>
  <sheetFormatPr defaultColWidth="14.44140625" defaultRowHeight="15" customHeight="1" x14ac:dyDescent="0.3"/>
  <cols>
    <col min="1" max="8" width="12" customWidth="1"/>
  </cols>
  <sheetData>
    <row r="1" spans="1:30" x14ac:dyDescent="0.3">
      <c r="A1" s="2" t="s">
        <v>2280</v>
      </c>
      <c r="B1" s="2" t="s">
        <v>2281</v>
      </c>
      <c r="C1" s="16" t="s">
        <v>2282</v>
      </c>
      <c r="D1" s="2" t="s">
        <v>2283</v>
      </c>
      <c r="E1" s="2" t="s">
        <v>2284</v>
      </c>
      <c r="F1" s="2" t="s">
        <v>2285</v>
      </c>
      <c r="G1" s="2" t="s">
        <v>2286</v>
      </c>
      <c r="H1" s="2" t="s">
        <v>2287</v>
      </c>
      <c r="I1" s="2" t="s">
        <v>2288</v>
      </c>
      <c r="J1" s="2" t="s">
        <v>2289</v>
      </c>
      <c r="K1" s="5" t="s">
        <v>6143</v>
      </c>
      <c r="L1" s="5" t="s">
        <v>4</v>
      </c>
      <c r="M1" s="5" t="s">
        <v>5</v>
      </c>
      <c r="N1" s="5" t="s">
        <v>2290</v>
      </c>
      <c r="O1" s="5" t="s">
        <v>2291</v>
      </c>
      <c r="P1" s="5" t="s">
        <v>2292</v>
      </c>
      <c r="Q1" s="5" t="s">
        <v>2293</v>
      </c>
      <c r="R1" s="5" t="s">
        <v>2294</v>
      </c>
      <c r="S1" s="5" t="s">
        <v>2295</v>
      </c>
      <c r="T1" s="5" t="s">
        <v>2296</v>
      </c>
      <c r="U1" s="5" t="s">
        <v>2297</v>
      </c>
      <c r="V1" s="5" t="s">
        <v>2298</v>
      </c>
      <c r="W1" s="5" t="s">
        <v>2299</v>
      </c>
      <c r="X1" s="5" t="s">
        <v>2300</v>
      </c>
      <c r="Y1" s="5" t="s">
        <v>2301</v>
      </c>
      <c r="Z1" s="5" t="s">
        <v>2302</v>
      </c>
      <c r="AA1" s="5" t="s">
        <v>2303</v>
      </c>
      <c r="AB1" s="5" t="s">
        <v>2304</v>
      </c>
      <c r="AC1" s="5" t="s">
        <v>2305</v>
      </c>
      <c r="AD1" s="5" t="s">
        <v>2306</v>
      </c>
    </row>
    <row r="2" spans="1:30" x14ac:dyDescent="0.3">
      <c r="A2" s="18" t="str">
        <f t="shared" ref="A2:B2" si="0">IF(AND(ISNUMBER(SEARCH("Yes",C2)),ISNUMBER(SEARCH("Yes",E2)),ISNUMBER(SEARCH("Yes",G2)),ISNUMBER(SEARCH("Yes",I2))),"Yes","No")</f>
        <v>No</v>
      </c>
      <c r="B2" s="18" t="str">
        <f t="shared" si="0"/>
        <v>No</v>
      </c>
      <c r="C2" s="15" t="str">
        <f t="shared" ref="C2:C256" si="1">IF(ISNUMBER(SEARCH("No;",Q2)),"No","Yes")</f>
        <v>No</v>
      </c>
      <c r="D2" s="18" t="str">
        <f t="shared" ref="D2:D256" si="2">IF(ISNUMBER(SEARCH("No",O2)),"No","Yes")</f>
        <v>No</v>
      </c>
      <c r="E2" s="18" t="str">
        <f t="shared" ref="E2:E256" si="3">IF(ISNUMBER(SEARCH("No;",U2)),"No",IF(ISBLANK(U2),"No","Yes"))</f>
        <v>No</v>
      </c>
      <c r="F2" s="18" t="str">
        <f t="shared" ref="F2:F256" si="4">IF(ISNUMBER(SEARCH("No;",S2)),"No",IF(ISBLANK(S2),"No","Yes"))</f>
        <v>No</v>
      </c>
      <c r="G2" s="18" t="str">
        <f t="shared" ref="G2:G256" si="5">IF(ISNUMBER(SEARCH("No;",Y2)),"No",IF(ISBLANK(Y2),"No","Yes"))</f>
        <v>No</v>
      </c>
      <c r="H2" s="18" t="str">
        <f t="shared" ref="H2:H256" si="6">IF(ISNUMBER(SEARCH("No;",W2)),"No",IF(ISBLANK(W2),"No","Yes"))</f>
        <v>No</v>
      </c>
      <c r="I2" s="18" t="str">
        <f t="shared" ref="I2:I256" si="7">IF(ISNUMBER(SEARCH("No;",AC2)),"No",IF(ISBLANK(AC2),"No","Yes"))</f>
        <v>Yes</v>
      </c>
      <c r="J2" s="18" t="str">
        <f t="shared" ref="J2:J256" si="8">IF(ISNUMBER(SEARCH("No",AA2)),"No",IF(ISBLANK(AA2),"No","Yes"))</f>
        <v>Yes</v>
      </c>
      <c r="K2" s="21">
        <v>0</v>
      </c>
      <c r="L2" s="5" t="s">
        <v>438</v>
      </c>
      <c r="M2" s="5" t="s">
        <v>439</v>
      </c>
      <c r="N2" s="5" t="s">
        <v>2307</v>
      </c>
      <c r="O2" s="5" t="s">
        <v>152</v>
      </c>
      <c r="P2" s="5" t="s">
        <v>2983</v>
      </c>
      <c r="Q2" s="34" t="s">
        <v>6144</v>
      </c>
      <c r="R2" s="21">
        <v>1</v>
      </c>
      <c r="S2" s="35"/>
      <c r="T2" s="35"/>
      <c r="U2" s="35"/>
      <c r="V2" s="35"/>
      <c r="W2" s="35"/>
      <c r="X2" s="35"/>
      <c r="Y2" s="35"/>
      <c r="Z2" s="35"/>
      <c r="AA2" s="5" t="s">
        <v>2310</v>
      </c>
      <c r="AB2" s="5" t="s">
        <v>8819</v>
      </c>
      <c r="AC2" s="34" t="s">
        <v>8820</v>
      </c>
      <c r="AD2" s="21">
        <v>1</v>
      </c>
    </row>
    <row r="3" spans="1:30" x14ac:dyDescent="0.3">
      <c r="A3" s="18" t="str">
        <f t="shared" ref="A3:B3" si="9">IF(AND(ISNUMBER(SEARCH("Yes",C3)),ISNUMBER(SEARCH("Yes",E3)),ISNUMBER(SEARCH("Yes",G3)),ISNUMBER(SEARCH("Yes",I3))),"Yes","No")</f>
        <v>No</v>
      </c>
      <c r="B3" s="18" t="str">
        <f t="shared" si="9"/>
        <v>No</v>
      </c>
      <c r="C3" s="15" t="str">
        <f t="shared" si="1"/>
        <v>No</v>
      </c>
      <c r="D3" s="18" t="str">
        <f t="shared" si="2"/>
        <v>No</v>
      </c>
      <c r="E3" s="18" t="str">
        <f t="shared" si="3"/>
        <v>No</v>
      </c>
      <c r="F3" s="18" t="str">
        <f t="shared" si="4"/>
        <v>No</v>
      </c>
      <c r="G3" s="18" t="str">
        <f t="shared" si="5"/>
        <v>No</v>
      </c>
      <c r="H3" s="18" t="str">
        <f t="shared" si="6"/>
        <v>No</v>
      </c>
      <c r="I3" s="18" t="str">
        <f t="shared" si="7"/>
        <v>Yes</v>
      </c>
      <c r="J3" s="18" t="str">
        <f t="shared" si="8"/>
        <v>Yes</v>
      </c>
      <c r="K3" s="21">
        <v>1</v>
      </c>
      <c r="L3" s="5" t="s">
        <v>440</v>
      </c>
      <c r="M3" s="5" t="s">
        <v>441</v>
      </c>
      <c r="N3" s="5" t="s">
        <v>2307</v>
      </c>
      <c r="O3" s="5" t="s">
        <v>152</v>
      </c>
      <c r="P3" s="5" t="s">
        <v>2313</v>
      </c>
      <c r="Q3" s="34" t="s">
        <v>2314</v>
      </c>
      <c r="R3" s="21">
        <v>1</v>
      </c>
      <c r="S3" s="35"/>
      <c r="T3" s="35"/>
      <c r="U3" s="35"/>
      <c r="V3" s="35"/>
      <c r="W3" s="35"/>
      <c r="X3" s="35"/>
      <c r="Y3" s="35"/>
      <c r="Z3" s="35"/>
      <c r="AA3" s="5" t="s">
        <v>2310</v>
      </c>
      <c r="AB3" s="5" t="s">
        <v>8821</v>
      </c>
      <c r="AC3" s="34" t="s">
        <v>8822</v>
      </c>
      <c r="AD3" s="21">
        <v>1</v>
      </c>
    </row>
    <row r="4" spans="1:30" x14ac:dyDescent="0.3">
      <c r="A4" s="18" t="str">
        <f t="shared" ref="A4:B4" si="10">IF(AND(ISNUMBER(SEARCH("Yes",C4)),ISNUMBER(SEARCH("Yes",E4)),ISNUMBER(SEARCH("Yes",G4)),ISNUMBER(SEARCH("Yes",I4))),"Yes","No")</f>
        <v>No</v>
      </c>
      <c r="B4" s="18" t="str">
        <f t="shared" si="10"/>
        <v>No</v>
      </c>
      <c r="C4" s="15" t="str">
        <f t="shared" si="1"/>
        <v>No</v>
      </c>
      <c r="D4" s="18" t="str">
        <f t="shared" si="2"/>
        <v>No</v>
      </c>
      <c r="E4" s="18" t="str">
        <f t="shared" si="3"/>
        <v>No</v>
      </c>
      <c r="F4" s="18" t="str">
        <f t="shared" si="4"/>
        <v>No</v>
      </c>
      <c r="G4" s="18" t="str">
        <f t="shared" si="5"/>
        <v>No</v>
      </c>
      <c r="H4" s="18" t="str">
        <f t="shared" si="6"/>
        <v>No</v>
      </c>
      <c r="I4" s="18" t="str">
        <f t="shared" si="7"/>
        <v>Yes</v>
      </c>
      <c r="J4" s="18" t="str">
        <f t="shared" si="8"/>
        <v>Yes</v>
      </c>
      <c r="K4" s="21">
        <v>2</v>
      </c>
      <c r="L4" s="5" t="s">
        <v>442</v>
      </c>
      <c r="M4" s="5" t="s">
        <v>443</v>
      </c>
      <c r="N4" s="5" t="s">
        <v>2307</v>
      </c>
      <c r="O4" s="5" t="s">
        <v>152</v>
      </c>
      <c r="P4" s="5" t="s">
        <v>2325</v>
      </c>
      <c r="Q4" s="34" t="s">
        <v>8823</v>
      </c>
      <c r="R4" s="21">
        <v>1</v>
      </c>
      <c r="S4" s="35"/>
      <c r="T4" s="35"/>
      <c r="U4" s="35"/>
      <c r="V4" s="35"/>
      <c r="W4" s="35"/>
      <c r="X4" s="35"/>
      <c r="Y4" s="35"/>
      <c r="Z4" s="35"/>
      <c r="AA4" s="5" t="s">
        <v>24</v>
      </c>
      <c r="AB4" s="5" t="s">
        <v>8824</v>
      </c>
      <c r="AC4" s="34" t="s">
        <v>8825</v>
      </c>
      <c r="AD4" s="21">
        <v>1</v>
      </c>
    </row>
    <row r="5" spans="1:30" x14ac:dyDescent="0.3">
      <c r="A5" s="18" t="str">
        <f t="shared" ref="A5:B5" si="11">IF(AND(ISNUMBER(SEARCH("Yes",C5)),ISNUMBER(SEARCH("Yes",E5)),ISNUMBER(SEARCH("Yes",G5)),ISNUMBER(SEARCH("Yes",I5))),"Yes","No")</f>
        <v>No</v>
      </c>
      <c r="B5" s="18" t="str">
        <f t="shared" si="11"/>
        <v>No</v>
      </c>
      <c r="C5" s="15" t="str">
        <f t="shared" si="1"/>
        <v>No</v>
      </c>
      <c r="D5" s="18" t="str">
        <f t="shared" si="2"/>
        <v>No</v>
      </c>
      <c r="E5" s="18" t="str">
        <f t="shared" si="3"/>
        <v>No</v>
      </c>
      <c r="F5" s="18" t="str">
        <f t="shared" si="4"/>
        <v>No</v>
      </c>
      <c r="G5" s="18" t="str">
        <f t="shared" si="5"/>
        <v>No</v>
      </c>
      <c r="H5" s="18" t="str">
        <f t="shared" si="6"/>
        <v>No</v>
      </c>
      <c r="I5" s="18" t="str">
        <f t="shared" si="7"/>
        <v>Yes</v>
      </c>
      <c r="J5" s="18" t="str">
        <f t="shared" si="8"/>
        <v>Yes</v>
      </c>
      <c r="K5" s="21">
        <v>3</v>
      </c>
      <c r="L5" s="5" t="s">
        <v>444</v>
      </c>
      <c r="M5" s="5" t="s">
        <v>445</v>
      </c>
      <c r="N5" s="5" t="s">
        <v>2307</v>
      </c>
      <c r="O5" s="5" t="s">
        <v>152</v>
      </c>
      <c r="P5" s="5" t="s">
        <v>2664</v>
      </c>
      <c r="Q5" s="34" t="s">
        <v>6149</v>
      </c>
      <c r="R5" s="21">
        <v>1</v>
      </c>
      <c r="S5" s="35"/>
      <c r="T5" s="35"/>
      <c r="U5" s="35"/>
      <c r="V5" s="35"/>
      <c r="W5" s="35"/>
      <c r="X5" s="35"/>
      <c r="Y5" s="35"/>
      <c r="Z5" s="35"/>
      <c r="AA5" s="5" t="s">
        <v>2310</v>
      </c>
      <c r="AB5" s="5" t="s">
        <v>2323</v>
      </c>
      <c r="AC5" s="34" t="s">
        <v>2324</v>
      </c>
      <c r="AD5" s="21">
        <v>1</v>
      </c>
    </row>
    <row r="6" spans="1:30" x14ac:dyDescent="0.3">
      <c r="A6" s="18" t="str">
        <f t="shared" ref="A6:B6" si="12">IF(AND(ISNUMBER(SEARCH("Yes",C6)),ISNUMBER(SEARCH("Yes",E6)),ISNUMBER(SEARCH("Yes",G6)),ISNUMBER(SEARCH("Yes",I6))),"Yes","No")</f>
        <v>No</v>
      </c>
      <c r="B6" s="18" t="str">
        <f t="shared" si="12"/>
        <v>No</v>
      </c>
      <c r="C6" s="15" t="str">
        <f t="shared" si="1"/>
        <v>No</v>
      </c>
      <c r="D6" s="18" t="str">
        <f t="shared" si="2"/>
        <v>No</v>
      </c>
      <c r="E6" s="18" t="str">
        <f t="shared" si="3"/>
        <v>No</v>
      </c>
      <c r="F6" s="18" t="str">
        <f t="shared" si="4"/>
        <v>No</v>
      </c>
      <c r="G6" s="18" t="str">
        <f t="shared" si="5"/>
        <v>No</v>
      </c>
      <c r="H6" s="18" t="str">
        <f t="shared" si="6"/>
        <v>No</v>
      </c>
      <c r="I6" s="18" t="str">
        <f t="shared" si="7"/>
        <v>Yes</v>
      </c>
      <c r="J6" s="18" t="str">
        <f t="shared" si="8"/>
        <v>Yes</v>
      </c>
      <c r="K6" s="21">
        <v>4</v>
      </c>
      <c r="L6" s="5" t="s">
        <v>446</v>
      </c>
      <c r="M6" s="5" t="s">
        <v>447</v>
      </c>
      <c r="N6" s="5" t="s">
        <v>2307</v>
      </c>
      <c r="O6" s="5" t="s">
        <v>152</v>
      </c>
      <c r="P6" s="5" t="s">
        <v>2537</v>
      </c>
      <c r="Q6" s="34" t="s">
        <v>6150</v>
      </c>
      <c r="R6" s="21">
        <v>1</v>
      </c>
      <c r="S6" s="35"/>
      <c r="T6" s="35"/>
      <c r="U6" s="35"/>
      <c r="V6" s="35"/>
      <c r="W6" s="35"/>
      <c r="X6" s="35"/>
      <c r="Y6" s="35"/>
      <c r="Z6" s="35"/>
      <c r="AA6" s="5" t="s">
        <v>2310</v>
      </c>
      <c r="AB6" s="5" t="s">
        <v>8826</v>
      </c>
      <c r="AC6" s="34" t="s">
        <v>8827</v>
      </c>
      <c r="AD6" s="21">
        <v>1</v>
      </c>
    </row>
    <row r="7" spans="1:30" x14ac:dyDescent="0.3">
      <c r="A7" s="18" t="str">
        <f t="shared" ref="A7:B7" si="13">IF(AND(ISNUMBER(SEARCH("Yes",C7)),ISNUMBER(SEARCH("Yes",E7)),ISNUMBER(SEARCH("Yes",G7)),ISNUMBER(SEARCH("Yes",I7))),"Yes","No")</f>
        <v>No</v>
      </c>
      <c r="B7" s="18" t="str">
        <f t="shared" si="13"/>
        <v>No</v>
      </c>
      <c r="C7" s="15" t="str">
        <f t="shared" si="1"/>
        <v>No</v>
      </c>
      <c r="D7" s="18" t="str">
        <f t="shared" si="2"/>
        <v>No</v>
      </c>
      <c r="E7" s="18" t="str">
        <f t="shared" si="3"/>
        <v>No</v>
      </c>
      <c r="F7" s="18" t="str">
        <f t="shared" si="4"/>
        <v>No</v>
      </c>
      <c r="G7" s="18" t="str">
        <f t="shared" si="5"/>
        <v>No</v>
      </c>
      <c r="H7" s="18" t="str">
        <f t="shared" si="6"/>
        <v>No</v>
      </c>
      <c r="I7" s="18" t="str">
        <f t="shared" si="7"/>
        <v>Yes</v>
      </c>
      <c r="J7" s="18" t="str">
        <f t="shared" si="8"/>
        <v>Yes</v>
      </c>
      <c r="K7" s="21">
        <v>5</v>
      </c>
      <c r="L7" s="5" t="s">
        <v>448</v>
      </c>
      <c r="M7" s="5" t="s">
        <v>449</v>
      </c>
      <c r="N7" s="5" t="s">
        <v>2307</v>
      </c>
      <c r="O7" s="5" t="s">
        <v>152</v>
      </c>
      <c r="P7" s="5" t="s">
        <v>2431</v>
      </c>
      <c r="Q7" s="34" t="s">
        <v>6153</v>
      </c>
      <c r="R7" s="21">
        <v>1</v>
      </c>
      <c r="S7" s="35"/>
      <c r="T7" s="35"/>
      <c r="U7" s="35"/>
      <c r="V7" s="35"/>
      <c r="W7" s="35"/>
      <c r="X7" s="35"/>
      <c r="Y7" s="35"/>
      <c r="Z7" s="35"/>
      <c r="AA7" s="5" t="s">
        <v>24</v>
      </c>
      <c r="AB7" s="5" t="s">
        <v>8828</v>
      </c>
      <c r="AC7" s="34" t="s">
        <v>8829</v>
      </c>
      <c r="AD7" s="21">
        <v>1</v>
      </c>
    </row>
    <row r="8" spans="1:30" x14ac:dyDescent="0.3">
      <c r="A8" s="18" t="str">
        <f t="shared" ref="A8:B8" si="14">IF(AND(ISNUMBER(SEARCH("Yes",C8)),ISNUMBER(SEARCH("Yes",E8)),ISNUMBER(SEARCH("Yes",G8)),ISNUMBER(SEARCH("Yes",I8))),"Yes","No")</f>
        <v>No</v>
      </c>
      <c r="B8" s="18" t="str">
        <f t="shared" si="14"/>
        <v>No</v>
      </c>
      <c r="C8" s="15" t="str">
        <f t="shared" si="1"/>
        <v>No</v>
      </c>
      <c r="D8" s="18" t="str">
        <f t="shared" si="2"/>
        <v>No</v>
      </c>
      <c r="E8" s="18" t="str">
        <f t="shared" si="3"/>
        <v>No</v>
      </c>
      <c r="F8" s="18" t="str">
        <f t="shared" si="4"/>
        <v>No</v>
      </c>
      <c r="G8" s="18" t="str">
        <f t="shared" si="5"/>
        <v>No</v>
      </c>
      <c r="H8" s="18" t="str">
        <f t="shared" si="6"/>
        <v>No</v>
      </c>
      <c r="I8" s="18" t="str">
        <f t="shared" si="7"/>
        <v>Yes</v>
      </c>
      <c r="J8" s="18" t="str">
        <f t="shared" si="8"/>
        <v>Yes</v>
      </c>
      <c r="K8" s="21">
        <v>6</v>
      </c>
      <c r="L8" s="5" t="s">
        <v>450</v>
      </c>
      <c r="M8" s="5" t="s">
        <v>451</v>
      </c>
      <c r="N8" s="5" t="s">
        <v>2307</v>
      </c>
      <c r="O8" s="5" t="s">
        <v>152</v>
      </c>
      <c r="P8" s="5" t="s">
        <v>2333</v>
      </c>
      <c r="Q8" s="34" t="s">
        <v>2334</v>
      </c>
      <c r="R8" s="21">
        <v>1</v>
      </c>
      <c r="S8" s="35"/>
      <c r="T8" s="35"/>
      <c r="U8" s="35"/>
      <c r="V8" s="35"/>
      <c r="W8" s="35"/>
      <c r="X8" s="35"/>
      <c r="Y8" s="35"/>
      <c r="Z8" s="35"/>
      <c r="AA8" s="5" t="s">
        <v>2310</v>
      </c>
      <c r="AB8" s="5" t="s">
        <v>8830</v>
      </c>
      <c r="AC8" s="34" t="s">
        <v>8831</v>
      </c>
      <c r="AD8" s="21">
        <v>1</v>
      </c>
    </row>
    <row r="9" spans="1:30" x14ac:dyDescent="0.3">
      <c r="A9" s="18" t="str">
        <f t="shared" ref="A9:B9" si="15">IF(AND(ISNUMBER(SEARCH("Yes",C9)),ISNUMBER(SEARCH("Yes",E9)),ISNUMBER(SEARCH("Yes",G9)),ISNUMBER(SEARCH("Yes",I9))),"Yes","No")</f>
        <v>No</v>
      </c>
      <c r="B9" s="18" t="str">
        <f t="shared" si="15"/>
        <v>No</v>
      </c>
      <c r="C9" s="15" t="str">
        <f t="shared" si="1"/>
        <v>No</v>
      </c>
      <c r="D9" s="18" t="str">
        <f t="shared" si="2"/>
        <v>No</v>
      </c>
      <c r="E9" s="18" t="str">
        <f t="shared" si="3"/>
        <v>No</v>
      </c>
      <c r="F9" s="18" t="str">
        <f t="shared" si="4"/>
        <v>No</v>
      </c>
      <c r="G9" s="18" t="str">
        <f t="shared" si="5"/>
        <v>No</v>
      </c>
      <c r="H9" s="18" t="str">
        <f t="shared" si="6"/>
        <v>No</v>
      </c>
      <c r="I9" s="18" t="str">
        <f t="shared" si="7"/>
        <v>Yes</v>
      </c>
      <c r="J9" s="18" t="str">
        <f t="shared" si="8"/>
        <v>Yes</v>
      </c>
      <c r="K9" s="21">
        <v>7</v>
      </c>
      <c r="L9" s="5" t="s">
        <v>452</v>
      </c>
      <c r="M9" s="5" t="s">
        <v>2337</v>
      </c>
      <c r="N9" s="5" t="s">
        <v>2307</v>
      </c>
      <c r="O9" s="5" t="s">
        <v>152</v>
      </c>
      <c r="P9" s="5" t="s">
        <v>2338</v>
      </c>
      <c r="Q9" s="34" t="s">
        <v>8832</v>
      </c>
      <c r="R9" s="21">
        <v>1</v>
      </c>
      <c r="S9" s="35"/>
      <c r="T9" s="35"/>
      <c r="U9" s="35"/>
      <c r="V9" s="35"/>
      <c r="W9" s="35"/>
      <c r="X9" s="35"/>
      <c r="Y9" s="35"/>
      <c r="Z9" s="35"/>
      <c r="AA9" s="5" t="s">
        <v>2310</v>
      </c>
      <c r="AB9" s="5" t="s">
        <v>4020</v>
      </c>
      <c r="AC9" s="34" t="s">
        <v>2471</v>
      </c>
      <c r="AD9" s="21">
        <v>1</v>
      </c>
    </row>
    <row r="10" spans="1:30" x14ac:dyDescent="0.3">
      <c r="A10" s="18" t="str">
        <f t="shared" ref="A10:B10" si="16">IF(AND(ISNUMBER(SEARCH("Yes",C10)),ISNUMBER(SEARCH("Yes",E10)),ISNUMBER(SEARCH("Yes",G10)),ISNUMBER(SEARCH("Yes",I10))),"Yes","No")</f>
        <v>No</v>
      </c>
      <c r="B10" s="18" t="str">
        <f t="shared" si="16"/>
        <v>No</v>
      </c>
      <c r="C10" s="15" t="str">
        <f t="shared" si="1"/>
        <v>No</v>
      </c>
      <c r="D10" s="18" t="str">
        <f t="shared" si="2"/>
        <v>No</v>
      </c>
      <c r="E10" s="18" t="str">
        <f t="shared" si="3"/>
        <v>No</v>
      </c>
      <c r="F10" s="18" t="str">
        <f t="shared" si="4"/>
        <v>No</v>
      </c>
      <c r="G10" s="18" t="str">
        <f t="shared" si="5"/>
        <v>No</v>
      </c>
      <c r="H10" s="18" t="str">
        <f t="shared" si="6"/>
        <v>No</v>
      </c>
      <c r="I10" s="18" t="str">
        <f t="shared" si="7"/>
        <v>Yes</v>
      </c>
      <c r="J10" s="18" t="str">
        <f t="shared" si="8"/>
        <v>Yes</v>
      </c>
      <c r="K10" s="21">
        <v>8</v>
      </c>
      <c r="L10" s="5" t="s">
        <v>454</v>
      </c>
      <c r="M10" s="5" t="s">
        <v>455</v>
      </c>
      <c r="N10" s="5" t="s">
        <v>2307</v>
      </c>
      <c r="O10" s="5" t="s">
        <v>152</v>
      </c>
      <c r="P10" s="5" t="s">
        <v>2435</v>
      </c>
      <c r="Q10" s="34" t="s">
        <v>6160</v>
      </c>
      <c r="R10" s="21">
        <v>1</v>
      </c>
      <c r="S10" s="35"/>
      <c r="T10" s="35"/>
      <c r="U10" s="35"/>
      <c r="V10" s="35"/>
      <c r="W10" s="35"/>
      <c r="X10" s="35"/>
      <c r="Y10" s="35"/>
      <c r="Z10" s="35"/>
      <c r="AA10" s="5" t="s">
        <v>2310</v>
      </c>
      <c r="AB10" s="5" t="s">
        <v>8833</v>
      </c>
      <c r="AC10" s="34" t="s">
        <v>2345</v>
      </c>
      <c r="AD10" s="21">
        <v>1</v>
      </c>
    </row>
    <row r="11" spans="1:30" x14ac:dyDescent="0.3">
      <c r="A11" s="18" t="str">
        <f t="shared" ref="A11:B11" si="17">IF(AND(ISNUMBER(SEARCH("Yes",C11)),ISNUMBER(SEARCH("Yes",E11)),ISNUMBER(SEARCH("Yes",G11)),ISNUMBER(SEARCH("Yes",I11))),"Yes","No")</f>
        <v>No</v>
      </c>
      <c r="B11" s="18" t="str">
        <f t="shared" si="17"/>
        <v>No</v>
      </c>
      <c r="C11" s="15" t="str">
        <f t="shared" si="1"/>
        <v>No</v>
      </c>
      <c r="D11" s="18" t="str">
        <f t="shared" si="2"/>
        <v>No</v>
      </c>
      <c r="E11" s="18" t="str">
        <f t="shared" si="3"/>
        <v>No</v>
      </c>
      <c r="F11" s="18" t="str">
        <f t="shared" si="4"/>
        <v>No</v>
      </c>
      <c r="G11" s="18" t="str">
        <f t="shared" si="5"/>
        <v>No</v>
      </c>
      <c r="H11" s="18" t="str">
        <f t="shared" si="6"/>
        <v>No</v>
      </c>
      <c r="I11" s="18" t="str">
        <f t="shared" si="7"/>
        <v>Yes</v>
      </c>
      <c r="J11" s="18" t="str">
        <f t="shared" si="8"/>
        <v>Yes</v>
      </c>
      <c r="K11" s="21">
        <v>9</v>
      </c>
      <c r="L11" s="5" t="s">
        <v>456</v>
      </c>
      <c r="M11" s="5" t="s">
        <v>457</v>
      </c>
      <c r="N11" s="5" t="s">
        <v>2307</v>
      </c>
      <c r="O11" s="5" t="s">
        <v>152</v>
      </c>
      <c r="P11" s="5" t="s">
        <v>8834</v>
      </c>
      <c r="Q11" s="34" t="s">
        <v>8835</v>
      </c>
      <c r="R11" s="21">
        <v>1</v>
      </c>
      <c r="S11" s="35"/>
      <c r="T11" s="35"/>
      <c r="U11" s="35"/>
      <c r="V11" s="35"/>
      <c r="W11" s="35"/>
      <c r="X11" s="35"/>
      <c r="Y11" s="35"/>
      <c r="Z11" s="35"/>
      <c r="AA11" s="5" t="s">
        <v>2310</v>
      </c>
      <c r="AB11" s="5" t="s">
        <v>8836</v>
      </c>
      <c r="AC11" s="34" t="s">
        <v>7310</v>
      </c>
      <c r="AD11" s="21">
        <v>1</v>
      </c>
    </row>
    <row r="12" spans="1:30" x14ac:dyDescent="0.3">
      <c r="A12" s="18" t="str">
        <f t="shared" ref="A12:B12" si="18">IF(AND(ISNUMBER(SEARCH("Yes",C12)),ISNUMBER(SEARCH("Yes",E12)),ISNUMBER(SEARCH("Yes",G12)),ISNUMBER(SEARCH("Yes",I12))),"Yes","No")</f>
        <v>No</v>
      </c>
      <c r="B12" s="18" t="str">
        <f t="shared" si="18"/>
        <v>No</v>
      </c>
      <c r="C12" s="15" t="str">
        <f t="shared" si="1"/>
        <v>No</v>
      </c>
      <c r="D12" s="18" t="str">
        <f t="shared" si="2"/>
        <v>No</v>
      </c>
      <c r="E12" s="18" t="str">
        <f t="shared" si="3"/>
        <v>No</v>
      </c>
      <c r="F12" s="18" t="str">
        <f t="shared" si="4"/>
        <v>No</v>
      </c>
      <c r="G12" s="18" t="str">
        <f t="shared" si="5"/>
        <v>No</v>
      </c>
      <c r="H12" s="18" t="str">
        <f t="shared" si="6"/>
        <v>No</v>
      </c>
      <c r="I12" s="18" t="str">
        <f t="shared" si="7"/>
        <v>Yes</v>
      </c>
      <c r="J12" s="18" t="str">
        <f t="shared" si="8"/>
        <v>Yes</v>
      </c>
      <c r="K12" s="21">
        <v>10</v>
      </c>
      <c r="L12" s="5" t="s">
        <v>458</v>
      </c>
      <c r="M12" s="5" t="s">
        <v>459</v>
      </c>
      <c r="N12" s="5" t="s">
        <v>2307</v>
      </c>
      <c r="O12" s="5" t="s">
        <v>152</v>
      </c>
      <c r="P12" s="5" t="s">
        <v>6885</v>
      </c>
      <c r="Q12" s="34" t="s">
        <v>8837</v>
      </c>
      <c r="R12" s="21">
        <v>1</v>
      </c>
      <c r="S12" s="35"/>
      <c r="T12" s="35"/>
      <c r="U12" s="35"/>
      <c r="V12" s="35"/>
      <c r="W12" s="35"/>
      <c r="X12" s="35"/>
      <c r="Y12" s="35"/>
      <c r="Z12" s="35"/>
      <c r="AA12" s="5" t="s">
        <v>2310</v>
      </c>
      <c r="AB12" s="5" t="s">
        <v>2352</v>
      </c>
      <c r="AC12" s="34" t="s">
        <v>2353</v>
      </c>
      <c r="AD12" s="21">
        <v>1</v>
      </c>
    </row>
    <row r="13" spans="1:30" x14ac:dyDescent="0.3">
      <c r="A13" s="18" t="str">
        <f t="shared" ref="A13:B13" si="19">IF(AND(ISNUMBER(SEARCH("Yes",C13)),ISNUMBER(SEARCH("Yes",E13)),ISNUMBER(SEARCH("Yes",G13)),ISNUMBER(SEARCH("Yes",I13))),"Yes","No")</f>
        <v>No</v>
      </c>
      <c r="B13" s="18" t="str">
        <f t="shared" si="19"/>
        <v>No</v>
      </c>
      <c r="C13" s="15" t="str">
        <f t="shared" si="1"/>
        <v>No</v>
      </c>
      <c r="D13" s="18" t="str">
        <f t="shared" si="2"/>
        <v>No</v>
      </c>
      <c r="E13" s="18" t="str">
        <f t="shared" si="3"/>
        <v>No</v>
      </c>
      <c r="F13" s="18" t="str">
        <f t="shared" si="4"/>
        <v>No</v>
      </c>
      <c r="G13" s="18" t="str">
        <f t="shared" si="5"/>
        <v>No</v>
      </c>
      <c r="H13" s="18" t="str">
        <f t="shared" si="6"/>
        <v>No</v>
      </c>
      <c r="I13" s="18" t="str">
        <f t="shared" si="7"/>
        <v>Yes</v>
      </c>
      <c r="J13" s="18" t="str">
        <f t="shared" si="8"/>
        <v>Yes</v>
      </c>
      <c r="K13" s="21">
        <v>11</v>
      </c>
      <c r="L13" s="5" t="s">
        <v>460</v>
      </c>
      <c r="M13" s="5" t="s">
        <v>461</v>
      </c>
      <c r="N13" s="5" t="s">
        <v>2307</v>
      </c>
      <c r="O13" s="5" t="s">
        <v>152</v>
      </c>
      <c r="P13" s="5" t="s">
        <v>2664</v>
      </c>
      <c r="Q13" s="34" t="s">
        <v>6167</v>
      </c>
      <c r="R13" s="21">
        <v>1</v>
      </c>
      <c r="S13" s="35"/>
      <c r="T13" s="35"/>
      <c r="U13" s="35"/>
      <c r="V13" s="35"/>
      <c r="W13" s="35"/>
      <c r="X13" s="35"/>
      <c r="Y13" s="35"/>
      <c r="Z13" s="35"/>
      <c r="AA13" s="5" t="s">
        <v>2310</v>
      </c>
      <c r="AB13" s="5" t="s">
        <v>8838</v>
      </c>
      <c r="AC13" s="34" t="s">
        <v>8839</v>
      </c>
      <c r="AD13" s="21">
        <v>1</v>
      </c>
    </row>
    <row r="14" spans="1:30" x14ac:dyDescent="0.3">
      <c r="A14" s="18" t="str">
        <f t="shared" ref="A14:B14" si="20">IF(AND(ISNUMBER(SEARCH("Yes",C14)),ISNUMBER(SEARCH("Yes",E14)),ISNUMBER(SEARCH("Yes",G14)),ISNUMBER(SEARCH("Yes",I14))),"Yes","No")</f>
        <v>No</v>
      </c>
      <c r="B14" s="18" t="str">
        <f t="shared" si="20"/>
        <v>No</v>
      </c>
      <c r="C14" s="15" t="str">
        <f t="shared" si="1"/>
        <v>No</v>
      </c>
      <c r="D14" s="18" t="str">
        <f t="shared" si="2"/>
        <v>No</v>
      </c>
      <c r="E14" s="18" t="str">
        <f t="shared" si="3"/>
        <v>No</v>
      </c>
      <c r="F14" s="18" t="str">
        <f t="shared" si="4"/>
        <v>Yes</v>
      </c>
      <c r="G14" s="18" t="str">
        <f t="shared" si="5"/>
        <v>No</v>
      </c>
      <c r="H14" s="18" t="str">
        <f t="shared" si="6"/>
        <v>No</v>
      </c>
      <c r="I14" s="18" t="str">
        <f t="shared" si="7"/>
        <v>Yes</v>
      </c>
      <c r="J14" s="18" t="str">
        <f t="shared" si="8"/>
        <v>Yes</v>
      </c>
      <c r="K14" s="21">
        <v>12</v>
      </c>
      <c r="L14" s="5" t="s">
        <v>462</v>
      </c>
      <c r="M14" s="5" t="s">
        <v>463</v>
      </c>
      <c r="N14" s="5" t="s">
        <v>2307</v>
      </c>
      <c r="O14" s="5" t="s">
        <v>152</v>
      </c>
      <c r="P14" s="5" t="s">
        <v>8840</v>
      </c>
      <c r="Q14" s="34" t="s">
        <v>8841</v>
      </c>
      <c r="R14" s="21">
        <v>1</v>
      </c>
      <c r="S14" s="5" t="s">
        <v>152</v>
      </c>
      <c r="T14" s="5" t="s">
        <v>2360</v>
      </c>
      <c r="U14" s="34" t="s">
        <v>8842</v>
      </c>
      <c r="V14" s="21">
        <v>1</v>
      </c>
      <c r="W14" s="35"/>
      <c r="X14" s="35"/>
      <c r="Y14" s="35"/>
      <c r="Z14" s="35"/>
      <c r="AA14" s="5" t="s">
        <v>2310</v>
      </c>
      <c r="AB14" s="5" t="s">
        <v>2335</v>
      </c>
      <c r="AC14" s="34" t="s">
        <v>8843</v>
      </c>
      <c r="AD14" s="21">
        <v>1</v>
      </c>
    </row>
    <row r="15" spans="1:30" x14ac:dyDescent="0.3">
      <c r="A15" s="18" t="str">
        <f t="shared" ref="A15:B15" si="21">IF(AND(ISNUMBER(SEARCH("Yes",C15)),ISNUMBER(SEARCH("Yes",E15)),ISNUMBER(SEARCH("Yes",G15)),ISNUMBER(SEARCH("Yes",I15))),"Yes","No")</f>
        <v>Yes</v>
      </c>
      <c r="B15" s="18" t="str">
        <f t="shared" si="21"/>
        <v>No</v>
      </c>
      <c r="C15" s="15" t="str">
        <f t="shared" si="1"/>
        <v>Yes</v>
      </c>
      <c r="D15" s="18" t="str">
        <f t="shared" si="2"/>
        <v>No</v>
      </c>
      <c r="E15" s="18" t="str">
        <f t="shared" si="3"/>
        <v>Yes</v>
      </c>
      <c r="F15" s="18" t="str">
        <f t="shared" si="4"/>
        <v>Yes</v>
      </c>
      <c r="G15" s="18" t="str">
        <f t="shared" si="5"/>
        <v>Yes</v>
      </c>
      <c r="H15" s="18" t="str">
        <f t="shared" si="6"/>
        <v>Yes</v>
      </c>
      <c r="I15" s="18" t="str">
        <f t="shared" si="7"/>
        <v>Yes</v>
      </c>
      <c r="J15" s="18" t="str">
        <f t="shared" si="8"/>
        <v>Yes</v>
      </c>
      <c r="K15" s="21">
        <v>13</v>
      </c>
      <c r="L15" s="5" t="s">
        <v>67</v>
      </c>
      <c r="M15" s="5" t="s">
        <v>28</v>
      </c>
      <c r="N15" s="5" t="s">
        <v>2307</v>
      </c>
      <c r="O15" s="5" t="s">
        <v>152</v>
      </c>
      <c r="P15" s="5" t="s">
        <v>8844</v>
      </c>
      <c r="Q15" s="34" t="s">
        <v>6172</v>
      </c>
      <c r="R15" s="21">
        <v>1</v>
      </c>
      <c r="S15" s="5" t="s">
        <v>24</v>
      </c>
      <c r="T15" s="5" t="s">
        <v>8845</v>
      </c>
      <c r="U15" s="34" t="s">
        <v>6174</v>
      </c>
      <c r="V15" s="21">
        <v>1</v>
      </c>
      <c r="W15" s="5" t="s">
        <v>2310</v>
      </c>
      <c r="X15" s="5" t="s">
        <v>6175</v>
      </c>
      <c r="Y15" s="34" t="s">
        <v>6176</v>
      </c>
      <c r="Z15" s="21">
        <v>1</v>
      </c>
      <c r="AA15" s="5" t="s">
        <v>2310</v>
      </c>
      <c r="AB15" s="5" t="s">
        <v>8459</v>
      </c>
      <c r="AC15" s="34" t="s">
        <v>2371</v>
      </c>
      <c r="AD15" s="21">
        <v>1</v>
      </c>
    </row>
    <row r="16" spans="1:30" x14ac:dyDescent="0.3">
      <c r="A16" s="18" t="str">
        <f t="shared" ref="A16:B16" si="22">IF(AND(ISNUMBER(SEARCH("Yes",C16)),ISNUMBER(SEARCH("Yes",E16)),ISNUMBER(SEARCH("Yes",G16)),ISNUMBER(SEARCH("Yes",I16))),"Yes","No")</f>
        <v>Yes</v>
      </c>
      <c r="B16" s="18" t="str">
        <f t="shared" si="22"/>
        <v>Yes</v>
      </c>
      <c r="C16" s="15" t="str">
        <f t="shared" si="1"/>
        <v>Yes</v>
      </c>
      <c r="D16" s="18" t="str">
        <f t="shared" si="2"/>
        <v>Yes</v>
      </c>
      <c r="E16" s="18" t="str">
        <f t="shared" si="3"/>
        <v>Yes</v>
      </c>
      <c r="F16" s="18" t="str">
        <f t="shared" si="4"/>
        <v>Yes</v>
      </c>
      <c r="G16" s="18" t="str">
        <f t="shared" si="5"/>
        <v>Yes</v>
      </c>
      <c r="H16" s="18" t="str">
        <f t="shared" si="6"/>
        <v>Yes</v>
      </c>
      <c r="I16" s="18" t="str">
        <f t="shared" si="7"/>
        <v>Yes</v>
      </c>
      <c r="J16" s="18" t="str">
        <f t="shared" si="8"/>
        <v>Yes</v>
      </c>
      <c r="K16" s="21">
        <v>14</v>
      </c>
      <c r="L16" s="5" t="s">
        <v>22</v>
      </c>
      <c r="M16" s="5" t="s">
        <v>23</v>
      </c>
      <c r="N16" s="5" t="s">
        <v>2307</v>
      </c>
      <c r="O16" s="5" t="s">
        <v>24</v>
      </c>
      <c r="P16" s="5" t="s">
        <v>6177</v>
      </c>
      <c r="Q16" s="34" t="s">
        <v>8846</v>
      </c>
      <c r="R16" s="21">
        <v>1</v>
      </c>
      <c r="S16" s="5" t="s">
        <v>24</v>
      </c>
      <c r="T16" s="5" t="s">
        <v>6179</v>
      </c>
      <c r="U16" s="34" t="s">
        <v>2375</v>
      </c>
      <c r="V16" s="21">
        <v>1</v>
      </c>
      <c r="W16" s="5" t="s">
        <v>24</v>
      </c>
      <c r="X16" s="5" t="s">
        <v>8847</v>
      </c>
      <c r="Y16" s="34" t="s">
        <v>8848</v>
      </c>
      <c r="Z16" s="21">
        <v>1</v>
      </c>
      <c r="AA16" s="5" t="s">
        <v>2310</v>
      </c>
      <c r="AB16" s="5" t="s">
        <v>3923</v>
      </c>
      <c r="AC16" s="34" t="s">
        <v>2986</v>
      </c>
      <c r="AD16" s="21">
        <v>1</v>
      </c>
    </row>
    <row r="17" spans="1:30" x14ac:dyDescent="0.3">
      <c r="A17" s="18" t="str">
        <f t="shared" ref="A17:B17" si="23">IF(AND(ISNUMBER(SEARCH("Yes",C17)),ISNUMBER(SEARCH("Yes",E17)),ISNUMBER(SEARCH("Yes",G17)),ISNUMBER(SEARCH("Yes",I17))),"Yes","No")</f>
        <v>No</v>
      </c>
      <c r="B17" s="18" t="str">
        <f t="shared" si="23"/>
        <v>Yes</v>
      </c>
      <c r="C17" s="15" t="str">
        <f t="shared" si="1"/>
        <v>Yes</v>
      </c>
      <c r="D17" s="18" t="str">
        <f t="shared" si="2"/>
        <v>Yes</v>
      </c>
      <c r="E17" s="18" t="str">
        <f t="shared" si="3"/>
        <v>Yes</v>
      </c>
      <c r="F17" s="18" t="str">
        <f t="shared" si="4"/>
        <v>Yes</v>
      </c>
      <c r="G17" s="18" t="str">
        <f t="shared" si="5"/>
        <v>No</v>
      </c>
      <c r="H17" s="18" t="str">
        <f t="shared" si="6"/>
        <v>Yes</v>
      </c>
      <c r="I17" s="18" t="str">
        <f t="shared" si="7"/>
        <v>Yes</v>
      </c>
      <c r="J17" s="18" t="str">
        <f t="shared" si="8"/>
        <v>Yes</v>
      </c>
      <c r="K17" s="21">
        <v>15</v>
      </c>
      <c r="L17" s="5" t="s">
        <v>128</v>
      </c>
      <c r="M17" s="5" t="s">
        <v>307</v>
      </c>
      <c r="N17" s="5" t="s">
        <v>2307</v>
      </c>
      <c r="O17" s="5" t="s">
        <v>24</v>
      </c>
      <c r="P17" s="5" t="s">
        <v>2416</v>
      </c>
      <c r="Q17" s="34" t="s">
        <v>8849</v>
      </c>
      <c r="R17" s="21">
        <v>1</v>
      </c>
      <c r="S17" s="5" t="s">
        <v>24</v>
      </c>
      <c r="T17" s="5" t="s">
        <v>6181</v>
      </c>
      <c r="U17" s="34" t="s">
        <v>6182</v>
      </c>
      <c r="V17" s="21">
        <v>1</v>
      </c>
      <c r="W17" s="5" t="s">
        <v>152</v>
      </c>
      <c r="X17" s="5" t="s">
        <v>8850</v>
      </c>
      <c r="Y17" s="34" t="s">
        <v>8851</v>
      </c>
      <c r="Z17" s="21">
        <v>1</v>
      </c>
      <c r="AA17" s="5" t="s">
        <v>24</v>
      </c>
      <c r="AB17" s="5" t="s">
        <v>8852</v>
      </c>
      <c r="AC17" s="34" t="s">
        <v>8853</v>
      </c>
      <c r="AD17" s="21">
        <v>1</v>
      </c>
    </row>
    <row r="18" spans="1:30" x14ac:dyDescent="0.3">
      <c r="A18" s="18" t="str">
        <f t="shared" ref="A18:B18" si="24">IF(AND(ISNUMBER(SEARCH("Yes",C18)),ISNUMBER(SEARCH("Yes",E18)),ISNUMBER(SEARCH("Yes",G18)),ISNUMBER(SEARCH("Yes",I18))),"Yes","No")</f>
        <v>No</v>
      </c>
      <c r="B18" s="18" t="str">
        <f t="shared" si="24"/>
        <v>No</v>
      </c>
      <c r="C18" s="15" t="str">
        <f t="shared" si="1"/>
        <v>No</v>
      </c>
      <c r="D18" s="18" t="str">
        <f t="shared" si="2"/>
        <v>No</v>
      </c>
      <c r="E18" s="18" t="str">
        <f t="shared" si="3"/>
        <v>No</v>
      </c>
      <c r="F18" s="18" t="str">
        <f t="shared" si="4"/>
        <v>No</v>
      </c>
      <c r="G18" s="18" t="str">
        <f t="shared" si="5"/>
        <v>No</v>
      </c>
      <c r="H18" s="18" t="str">
        <f t="shared" si="6"/>
        <v>No</v>
      </c>
      <c r="I18" s="18" t="str">
        <f t="shared" si="7"/>
        <v>Yes</v>
      </c>
      <c r="J18" s="18" t="str">
        <f t="shared" si="8"/>
        <v>Yes</v>
      </c>
      <c r="K18" s="21">
        <v>16</v>
      </c>
      <c r="L18" s="5" t="s">
        <v>248</v>
      </c>
      <c r="M18" s="5" t="s">
        <v>405</v>
      </c>
      <c r="N18" s="5" t="s">
        <v>2307</v>
      </c>
      <c r="O18" s="5" t="s">
        <v>152</v>
      </c>
      <c r="P18" s="5" t="s">
        <v>4143</v>
      </c>
      <c r="Q18" s="34" t="s">
        <v>8854</v>
      </c>
      <c r="R18" s="21">
        <v>1</v>
      </c>
      <c r="S18" s="35"/>
      <c r="T18" s="35"/>
      <c r="U18" s="35"/>
      <c r="V18" s="35"/>
      <c r="W18" s="35"/>
      <c r="X18" s="35"/>
      <c r="Y18" s="35"/>
      <c r="Z18" s="35"/>
      <c r="AA18" s="5" t="s">
        <v>24</v>
      </c>
      <c r="AB18" s="5" t="s">
        <v>8855</v>
      </c>
      <c r="AC18" s="34" t="s">
        <v>8856</v>
      </c>
      <c r="AD18" s="21">
        <v>1</v>
      </c>
    </row>
    <row r="19" spans="1:30" x14ac:dyDescent="0.3">
      <c r="A19" s="18" t="str">
        <f t="shared" ref="A19:B19" si="25">IF(AND(ISNUMBER(SEARCH("Yes",C19)),ISNUMBER(SEARCH("Yes",E19)),ISNUMBER(SEARCH("Yes",G19)),ISNUMBER(SEARCH("Yes",I19))),"Yes","No")</f>
        <v>No</v>
      </c>
      <c r="B19" s="18" t="str">
        <f t="shared" si="25"/>
        <v>Yes</v>
      </c>
      <c r="C19" s="15" t="str">
        <f t="shared" si="1"/>
        <v>Yes</v>
      </c>
      <c r="D19" s="18" t="str">
        <f t="shared" si="2"/>
        <v>Yes</v>
      </c>
      <c r="E19" s="18" t="str">
        <f t="shared" si="3"/>
        <v>No</v>
      </c>
      <c r="F19" s="18" t="str">
        <f t="shared" si="4"/>
        <v>Yes</v>
      </c>
      <c r="G19" s="18" t="str">
        <f t="shared" si="5"/>
        <v>Yes</v>
      </c>
      <c r="H19" s="18" t="str">
        <f t="shared" si="6"/>
        <v>Yes</v>
      </c>
      <c r="I19" s="18" t="str">
        <f t="shared" si="7"/>
        <v>Yes</v>
      </c>
      <c r="J19" s="18" t="str">
        <f t="shared" si="8"/>
        <v>Yes</v>
      </c>
      <c r="K19" s="21">
        <v>17</v>
      </c>
      <c r="L19" s="5" t="s">
        <v>382</v>
      </c>
      <c r="M19" s="5" t="s">
        <v>383</v>
      </c>
      <c r="N19" s="5" t="s">
        <v>2307</v>
      </c>
      <c r="O19" s="5" t="s">
        <v>2310</v>
      </c>
      <c r="P19" s="5" t="s">
        <v>8857</v>
      </c>
      <c r="Q19" s="34" t="s">
        <v>8858</v>
      </c>
      <c r="R19" s="21">
        <v>1</v>
      </c>
      <c r="S19" s="5" t="s">
        <v>2310</v>
      </c>
      <c r="T19" s="5" t="s">
        <v>2394</v>
      </c>
      <c r="U19" s="34" t="s">
        <v>2395</v>
      </c>
      <c r="V19" s="21">
        <v>1</v>
      </c>
      <c r="W19" s="5" t="s">
        <v>24</v>
      </c>
      <c r="X19" s="5" t="s">
        <v>8859</v>
      </c>
      <c r="Y19" s="34" t="s">
        <v>8860</v>
      </c>
      <c r="Z19" s="21">
        <v>1</v>
      </c>
      <c r="AA19" s="5" t="s">
        <v>24</v>
      </c>
      <c r="AB19" s="5" t="s">
        <v>8861</v>
      </c>
      <c r="AC19" s="34" t="s">
        <v>8862</v>
      </c>
      <c r="AD19" s="21">
        <v>1</v>
      </c>
    </row>
    <row r="20" spans="1:30" x14ac:dyDescent="0.3">
      <c r="A20" s="18" t="str">
        <f t="shared" ref="A20:B20" si="26">IF(AND(ISNUMBER(SEARCH("Yes",C20)),ISNUMBER(SEARCH("Yes",E20)),ISNUMBER(SEARCH("Yes",G20)),ISNUMBER(SEARCH("Yes",I20))),"Yes","No")</f>
        <v>No</v>
      </c>
      <c r="B20" s="18" t="str">
        <f t="shared" si="26"/>
        <v>No</v>
      </c>
      <c r="C20" s="15" t="str">
        <f t="shared" si="1"/>
        <v>No</v>
      </c>
      <c r="D20" s="18" t="str">
        <f t="shared" si="2"/>
        <v>No</v>
      </c>
      <c r="E20" s="18" t="str">
        <f t="shared" si="3"/>
        <v>No</v>
      </c>
      <c r="F20" s="18" t="str">
        <f t="shared" si="4"/>
        <v>No</v>
      </c>
      <c r="G20" s="18" t="str">
        <f t="shared" si="5"/>
        <v>No</v>
      </c>
      <c r="H20" s="18" t="str">
        <f t="shared" si="6"/>
        <v>No</v>
      </c>
      <c r="I20" s="18" t="str">
        <f t="shared" si="7"/>
        <v>Yes</v>
      </c>
      <c r="J20" s="18" t="str">
        <f t="shared" si="8"/>
        <v>Yes</v>
      </c>
      <c r="K20" s="21">
        <v>18</v>
      </c>
      <c r="L20" s="5" t="s">
        <v>464</v>
      </c>
      <c r="M20" s="5" t="s">
        <v>465</v>
      </c>
      <c r="N20" s="5" t="s">
        <v>2307</v>
      </c>
      <c r="O20" s="5" t="s">
        <v>152</v>
      </c>
      <c r="P20" s="5" t="s">
        <v>8863</v>
      </c>
      <c r="Q20" s="34" t="s">
        <v>8864</v>
      </c>
      <c r="R20" s="21">
        <v>1</v>
      </c>
      <c r="S20" s="35"/>
      <c r="T20" s="35"/>
      <c r="U20" s="35"/>
      <c r="V20" s="35"/>
      <c r="W20" s="35"/>
      <c r="X20" s="35"/>
      <c r="Y20" s="35"/>
      <c r="Z20" s="35"/>
      <c r="AA20" s="5" t="s">
        <v>2310</v>
      </c>
      <c r="AB20" s="5" t="s">
        <v>6190</v>
      </c>
      <c r="AC20" s="34" t="s">
        <v>6191</v>
      </c>
      <c r="AD20" s="21">
        <v>1</v>
      </c>
    </row>
    <row r="21" spans="1:30" x14ac:dyDescent="0.3">
      <c r="A21" s="18" t="str">
        <f t="shared" ref="A21:B21" si="27">IF(AND(ISNUMBER(SEARCH("Yes",C21)),ISNUMBER(SEARCH("Yes",E21)),ISNUMBER(SEARCH("Yes",G21)),ISNUMBER(SEARCH("Yes",I21))),"Yes","No")</f>
        <v>Yes</v>
      </c>
      <c r="B21" s="18" t="str">
        <f t="shared" si="27"/>
        <v>Yes</v>
      </c>
      <c r="C21" s="15" t="str">
        <f t="shared" si="1"/>
        <v>Yes</v>
      </c>
      <c r="D21" s="18" t="str">
        <f t="shared" si="2"/>
        <v>Yes</v>
      </c>
      <c r="E21" s="18" t="str">
        <f t="shared" si="3"/>
        <v>Yes</v>
      </c>
      <c r="F21" s="18" t="str">
        <f t="shared" si="4"/>
        <v>Yes</v>
      </c>
      <c r="G21" s="18" t="str">
        <f t="shared" si="5"/>
        <v>Yes</v>
      </c>
      <c r="H21" s="18" t="str">
        <f t="shared" si="6"/>
        <v>Yes</v>
      </c>
      <c r="I21" s="18" t="str">
        <f t="shared" si="7"/>
        <v>Yes</v>
      </c>
      <c r="J21" s="18" t="str">
        <f t="shared" si="8"/>
        <v>Yes</v>
      </c>
      <c r="K21" s="21">
        <v>19</v>
      </c>
      <c r="L21" s="5" t="s">
        <v>27</v>
      </c>
      <c r="M21" s="5" t="s">
        <v>28</v>
      </c>
      <c r="N21" s="5" t="s">
        <v>2307</v>
      </c>
      <c r="O21" s="5" t="s">
        <v>2310</v>
      </c>
      <c r="P21" s="5" t="s">
        <v>2404</v>
      </c>
      <c r="Q21" s="34" t="s">
        <v>2405</v>
      </c>
      <c r="R21" s="21">
        <v>1</v>
      </c>
      <c r="S21" s="5" t="s">
        <v>24</v>
      </c>
      <c r="T21" s="5" t="s">
        <v>8865</v>
      </c>
      <c r="U21" s="34" t="s">
        <v>8866</v>
      </c>
      <c r="V21" s="21">
        <v>1</v>
      </c>
      <c r="W21" s="5" t="s">
        <v>24</v>
      </c>
      <c r="X21" s="5" t="s">
        <v>6196</v>
      </c>
      <c r="Y21" s="34" t="s">
        <v>6197</v>
      </c>
      <c r="Z21" s="21">
        <v>1</v>
      </c>
      <c r="AA21" s="5" t="s">
        <v>2310</v>
      </c>
      <c r="AB21" s="5" t="s">
        <v>4884</v>
      </c>
      <c r="AC21" s="34" t="s">
        <v>8867</v>
      </c>
      <c r="AD21" s="21">
        <v>1</v>
      </c>
    </row>
    <row r="22" spans="1:30" x14ac:dyDescent="0.3">
      <c r="A22" s="18" t="str">
        <f t="shared" ref="A22:B22" si="28">IF(AND(ISNUMBER(SEARCH("Yes",C22)),ISNUMBER(SEARCH("Yes",E22)),ISNUMBER(SEARCH("Yes",G22)),ISNUMBER(SEARCH("Yes",I22))),"Yes","No")</f>
        <v>No</v>
      </c>
      <c r="B22" s="18" t="str">
        <f t="shared" si="28"/>
        <v>No</v>
      </c>
      <c r="C22" s="15" t="str">
        <f t="shared" si="1"/>
        <v>No</v>
      </c>
      <c r="D22" s="18" t="str">
        <f t="shared" si="2"/>
        <v>No</v>
      </c>
      <c r="E22" s="18" t="str">
        <f t="shared" si="3"/>
        <v>No</v>
      </c>
      <c r="F22" s="18" t="str">
        <f t="shared" si="4"/>
        <v>No</v>
      </c>
      <c r="G22" s="18" t="str">
        <f t="shared" si="5"/>
        <v>No</v>
      </c>
      <c r="H22" s="18" t="str">
        <f t="shared" si="6"/>
        <v>No</v>
      </c>
      <c r="I22" s="18" t="str">
        <f t="shared" si="7"/>
        <v>Yes</v>
      </c>
      <c r="J22" s="18" t="str">
        <f t="shared" si="8"/>
        <v>Yes</v>
      </c>
      <c r="K22" s="21">
        <v>20</v>
      </c>
      <c r="L22" s="5" t="s">
        <v>466</v>
      </c>
      <c r="M22" s="5" t="s">
        <v>467</v>
      </c>
      <c r="N22" s="5" t="s">
        <v>2307</v>
      </c>
      <c r="O22" s="5" t="s">
        <v>152</v>
      </c>
      <c r="P22" s="5" t="s">
        <v>2412</v>
      </c>
      <c r="Q22" s="34" t="s">
        <v>2413</v>
      </c>
      <c r="R22" s="21">
        <v>1</v>
      </c>
      <c r="S22" s="35"/>
      <c r="T22" s="35"/>
      <c r="U22" s="35"/>
      <c r="V22" s="35"/>
      <c r="W22" s="35"/>
      <c r="X22" s="35"/>
      <c r="Y22" s="35"/>
      <c r="Z22" s="35"/>
      <c r="AA22" s="5" t="s">
        <v>24</v>
      </c>
      <c r="AB22" s="5" t="s">
        <v>2414</v>
      </c>
      <c r="AC22" s="34" t="s">
        <v>3042</v>
      </c>
      <c r="AD22" s="21">
        <v>1</v>
      </c>
    </row>
    <row r="23" spans="1:30" x14ac:dyDescent="0.3">
      <c r="A23" s="18" t="str">
        <f t="shared" ref="A23:B23" si="29">IF(AND(ISNUMBER(SEARCH("Yes",C23)),ISNUMBER(SEARCH("Yes",E23)),ISNUMBER(SEARCH("Yes",G23)),ISNUMBER(SEARCH("Yes",I23))),"Yes","No")</f>
        <v>Yes</v>
      </c>
      <c r="B23" s="18" t="str">
        <f t="shared" si="29"/>
        <v>Yes</v>
      </c>
      <c r="C23" s="15" t="str">
        <f t="shared" si="1"/>
        <v>Yes</v>
      </c>
      <c r="D23" s="18" t="str">
        <f t="shared" si="2"/>
        <v>Yes</v>
      </c>
      <c r="E23" s="18" t="str">
        <f t="shared" si="3"/>
        <v>Yes</v>
      </c>
      <c r="F23" s="18" t="str">
        <f t="shared" si="4"/>
        <v>Yes</v>
      </c>
      <c r="G23" s="18" t="str">
        <f t="shared" si="5"/>
        <v>Yes</v>
      </c>
      <c r="H23" s="18" t="str">
        <f t="shared" si="6"/>
        <v>Yes</v>
      </c>
      <c r="I23" s="18" t="str">
        <f t="shared" si="7"/>
        <v>Yes</v>
      </c>
      <c r="J23" s="18" t="str">
        <f t="shared" si="8"/>
        <v>Yes</v>
      </c>
      <c r="K23" s="21">
        <v>21</v>
      </c>
      <c r="L23" s="5" t="s">
        <v>30</v>
      </c>
      <c r="M23" s="5" t="s">
        <v>31</v>
      </c>
      <c r="N23" s="5" t="s">
        <v>2307</v>
      </c>
      <c r="O23" s="5" t="s">
        <v>24</v>
      </c>
      <c r="P23" s="5" t="s">
        <v>6199</v>
      </c>
      <c r="Q23" s="34" t="s">
        <v>8868</v>
      </c>
      <c r="R23" s="21">
        <v>1</v>
      </c>
      <c r="S23" s="5" t="s">
        <v>24</v>
      </c>
      <c r="T23" s="5" t="s">
        <v>8869</v>
      </c>
      <c r="U23" s="34" t="s">
        <v>8870</v>
      </c>
      <c r="V23" s="21">
        <v>1</v>
      </c>
      <c r="W23" s="5" t="s">
        <v>2310</v>
      </c>
      <c r="X23" s="5" t="s">
        <v>8871</v>
      </c>
      <c r="Y23" s="34" t="s">
        <v>8872</v>
      </c>
      <c r="Z23" s="21">
        <v>1</v>
      </c>
      <c r="AA23" s="5" t="s">
        <v>2310</v>
      </c>
      <c r="AB23" s="5" t="s">
        <v>3918</v>
      </c>
      <c r="AC23" s="34" t="s">
        <v>2723</v>
      </c>
      <c r="AD23" s="21">
        <v>1</v>
      </c>
    </row>
    <row r="24" spans="1:30" x14ac:dyDescent="0.3">
      <c r="A24" s="18" t="str">
        <f t="shared" ref="A24:B24" si="30">IF(AND(ISNUMBER(SEARCH("Yes",C24)),ISNUMBER(SEARCH("Yes",E24)),ISNUMBER(SEARCH("Yes",G24)),ISNUMBER(SEARCH("Yes",I24))),"Yes","No")</f>
        <v>No</v>
      </c>
      <c r="B24" s="18" t="str">
        <f t="shared" si="30"/>
        <v>No</v>
      </c>
      <c r="C24" s="15" t="str">
        <f t="shared" si="1"/>
        <v>No</v>
      </c>
      <c r="D24" s="18" t="str">
        <f t="shared" si="2"/>
        <v>No</v>
      </c>
      <c r="E24" s="18" t="str">
        <f t="shared" si="3"/>
        <v>No</v>
      </c>
      <c r="F24" s="18" t="str">
        <f t="shared" si="4"/>
        <v>No</v>
      </c>
      <c r="G24" s="18" t="str">
        <f t="shared" si="5"/>
        <v>No</v>
      </c>
      <c r="H24" s="18" t="str">
        <f t="shared" si="6"/>
        <v>No</v>
      </c>
      <c r="I24" s="18" t="str">
        <f t="shared" si="7"/>
        <v>Yes</v>
      </c>
      <c r="J24" s="18" t="str">
        <f t="shared" si="8"/>
        <v>Yes</v>
      </c>
      <c r="K24" s="21">
        <v>22</v>
      </c>
      <c r="L24" s="5" t="s">
        <v>468</v>
      </c>
      <c r="M24" s="5" t="s">
        <v>469</v>
      </c>
      <c r="N24" s="5" t="s">
        <v>2307</v>
      </c>
      <c r="O24" s="5" t="s">
        <v>152</v>
      </c>
      <c r="P24" s="5" t="s">
        <v>2325</v>
      </c>
      <c r="Q24" s="34" t="s">
        <v>6204</v>
      </c>
      <c r="R24" s="21">
        <v>1</v>
      </c>
      <c r="S24" s="35"/>
      <c r="T24" s="35"/>
      <c r="U24" s="35"/>
      <c r="V24" s="35"/>
      <c r="W24" s="35"/>
      <c r="X24" s="35"/>
      <c r="Y24" s="35"/>
      <c r="Z24" s="35"/>
      <c r="AA24" s="5" t="s">
        <v>2310</v>
      </c>
      <c r="AB24" s="5" t="s">
        <v>6433</v>
      </c>
      <c r="AC24" s="34" t="s">
        <v>6206</v>
      </c>
      <c r="AD24" s="21">
        <v>1</v>
      </c>
    </row>
    <row r="25" spans="1:30" x14ac:dyDescent="0.3">
      <c r="A25" s="18" t="str">
        <f t="shared" ref="A25:B25" si="31">IF(AND(ISNUMBER(SEARCH("Yes",C25)),ISNUMBER(SEARCH("Yes",E25)),ISNUMBER(SEARCH("Yes",G25)),ISNUMBER(SEARCH("Yes",I25))),"Yes","No")</f>
        <v>No</v>
      </c>
      <c r="B25" s="18" t="str">
        <f t="shared" si="31"/>
        <v>No</v>
      </c>
      <c r="C25" s="15" t="str">
        <f t="shared" si="1"/>
        <v>No</v>
      </c>
      <c r="D25" s="18" t="str">
        <f t="shared" si="2"/>
        <v>No</v>
      </c>
      <c r="E25" s="18" t="str">
        <f t="shared" si="3"/>
        <v>No</v>
      </c>
      <c r="F25" s="18" t="str">
        <f t="shared" si="4"/>
        <v>No</v>
      </c>
      <c r="G25" s="18" t="str">
        <f t="shared" si="5"/>
        <v>No</v>
      </c>
      <c r="H25" s="18" t="str">
        <f t="shared" si="6"/>
        <v>No</v>
      </c>
      <c r="I25" s="18" t="str">
        <f t="shared" si="7"/>
        <v>Yes</v>
      </c>
      <c r="J25" s="18" t="str">
        <f t="shared" si="8"/>
        <v>Yes</v>
      </c>
      <c r="K25" s="21">
        <v>23</v>
      </c>
      <c r="L25" s="5" t="s">
        <v>470</v>
      </c>
      <c r="M25" s="5" t="s">
        <v>471</v>
      </c>
      <c r="N25" s="5" t="s">
        <v>2307</v>
      </c>
      <c r="O25" s="5" t="s">
        <v>152</v>
      </c>
      <c r="P25" s="5" t="s">
        <v>2427</v>
      </c>
      <c r="Q25" s="34" t="s">
        <v>2428</v>
      </c>
      <c r="R25" s="21">
        <v>1</v>
      </c>
      <c r="S25" s="35"/>
      <c r="T25" s="35"/>
      <c r="U25" s="35"/>
      <c r="V25" s="35"/>
      <c r="W25" s="35"/>
      <c r="X25" s="35"/>
      <c r="Y25" s="35"/>
      <c r="Z25" s="35"/>
      <c r="AA25" s="5" t="s">
        <v>2310</v>
      </c>
      <c r="AB25" s="5" t="s">
        <v>8873</v>
      </c>
      <c r="AC25" s="34" t="s">
        <v>8874</v>
      </c>
      <c r="AD25" s="21">
        <v>1</v>
      </c>
    </row>
    <row r="26" spans="1:30" x14ac:dyDescent="0.3">
      <c r="A26" s="18" t="str">
        <f t="shared" ref="A26:B26" si="32">IF(AND(ISNUMBER(SEARCH("Yes",C26)),ISNUMBER(SEARCH("Yes",E26)),ISNUMBER(SEARCH("Yes",G26)),ISNUMBER(SEARCH("Yes",I26))),"Yes","No")</f>
        <v>No</v>
      </c>
      <c r="B26" s="18" t="str">
        <f t="shared" si="32"/>
        <v>No</v>
      </c>
      <c r="C26" s="15" t="str">
        <f t="shared" si="1"/>
        <v>No</v>
      </c>
      <c r="D26" s="18" t="str">
        <f t="shared" si="2"/>
        <v>No</v>
      </c>
      <c r="E26" s="18" t="str">
        <f t="shared" si="3"/>
        <v>No</v>
      </c>
      <c r="F26" s="18" t="str">
        <f t="shared" si="4"/>
        <v>No</v>
      </c>
      <c r="G26" s="18" t="str">
        <f t="shared" si="5"/>
        <v>No</v>
      </c>
      <c r="H26" s="18" t="str">
        <f t="shared" si="6"/>
        <v>No</v>
      </c>
      <c r="I26" s="18" t="str">
        <f t="shared" si="7"/>
        <v>Yes</v>
      </c>
      <c r="J26" s="18" t="str">
        <f t="shared" si="8"/>
        <v>Yes</v>
      </c>
      <c r="K26" s="21">
        <v>24</v>
      </c>
      <c r="L26" s="5" t="s">
        <v>472</v>
      </c>
      <c r="M26" s="5" t="s">
        <v>473</v>
      </c>
      <c r="N26" s="5" t="s">
        <v>2307</v>
      </c>
      <c r="O26" s="5" t="s">
        <v>152</v>
      </c>
      <c r="P26" s="5" t="s">
        <v>2431</v>
      </c>
      <c r="Q26" s="34" t="s">
        <v>6209</v>
      </c>
      <c r="R26" s="21">
        <v>1</v>
      </c>
      <c r="S26" s="35"/>
      <c r="T26" s="35"/>
      <c r="U26" s="35"/>
      <c r="V26" s="35"/>
      <c r="W26" s="35"/>
      <c r="X26" s="35"/>
      <c r="Y26" s="35"/>
      <c r="Z26" s="35"/>
      <c r="AA26" s="5" t="s">
        <v>2310</v>
      </c>
      <c r="AB26" s="5" t="s">
        <v>8875</v>
      </c>
      <c r="AC26" s="34" t="s">
        <v>8876</v>
      </c>
      <c r="AD26" s="21">
        <v>1</v>
      </c>
    </row>
    <row r="27" spans="1:30" x14ac:dyDescent="0.3">
      <c r="A27" s="18" t="str">
        <f t="shared" ref="A27:B27" si="33">IF(AND(ISNUMBER(SEARCH("Yes",C27)),ISNUMBER(SEARCH("Yes",E27)),ISNUMBER(SEARCH("Yes",G27)),ISNUMBER(SEARCH("Yes",I27))),"Yes","No")</f>
        <v>No</v>
      </c>
      <c r="B27" s="18" t="str">
        <f t="shared" si="33"/>
        <v>No</v>
      </c>
      <c r="C27" s="15" t="str">
        <f t="shared" si="1"/>
        <v>No</v>
      </c>
      <c r="D27" s="18" t="str">
        <f t="shared" si="2"/>
        <v>No</v>
      </c>
      <c r="E27" s="18" t="str">
        <f t="shared" si="3"/>
        <v>No</v>
      </c>
      <c r="F27" s="18" t="str">
        <f t="shared" si="4"/>
        <v>No</v>
      </c>
      <c r="G27" s="18" t="str">
        <f t="shared" si="5"/>
        <v>No</v>
      </c>
      <c r="H27" s="18" t="str">
        <f t="shared" si="6"/>
        <v>No</v>
      </c>
      <c r="I27" s="18" t="str">
        <f t="shared" si="7"/>
        <v>Yes</v>
      </c>
      <c r="J27" s="18" t="str">
        <f t="shared" si="8"/>
        <v>Yes</v>
      </c>
      <c r="K27" s="21">
        <v>25</v>
      </c>
      <c r="L27" s="5" t="s">
        <v>474</v>
      </c>
      <c r="M27" s="5" t="s">
        <v>475</v>
      </c>
      <c r="N27" s="5" t="s">
        <v>2307</v>
      </c>
      <c r="O27" s="5" t="s">
        <v>152</v>
      </c>
      <c r="P27" s="5" t="s">
        <v>2435</v>
      </c>
      <c r="Q27" s="34" t="s">
        <v>2436</v>
      </c>
      <c r="R27" s="21">
        <v>1</v>
      </c>
      <c r="S27" s="35"/>
      <c r="T27" s="35"/>
      <c r="U27" s="35"/>
      <c r="V27" s="35"/>
      <c r="W27" s="35"/>
      <c r="X27" s="35"/>
      <c r="Y27" s="35"/>
      <c r="Z27" s="35"/>
      <c r="AA27" s="5" t="s">
        <v>24</v>
      </c>
      <c r="AB27" s="5" t="s">
        <v>2437</v>
      </c>
      <c r="AC27" s="34" t="s">
        <v>2438</v>
      </c>
      <c r="AD27" s="21">
        <v>1</v>
      </c>
    </row>
    <row r="28" spans="1:30" x14ac:dyDescent="0.3">
      <c r="A28" s="18" t="str">
        <f t="shared" ref="A28:B28" si="34">IF(AND(ISNUMBER(SEARCH("Yes",C28)),ISNUMBER(SEARCH("Yes",E28)),ISNUMBER(SEARCH("Yes",G28)),ISNUMBER(SEARCH("Yes",I28))),"Yes","No")</f>
        <v>No</v>
      </c>
      <c r="B28" s="18" t="str">
        <f t="shared" si="34"/>
        <v>No</v>
      </c>
      <c r="C28" s="15" t="str">
        <f t="shared" si="1"/>
        <v>No</v>
      </c>
      <c r="D28" s="18" t="str">
        <f t="shared" si="2"/>
        <v>No</v>
      </c>
      <c r="E28" s="18" t="str">
        <f t="shared" si="3"/>
        <v>No</v>
      </c>
      <c r="F28" s="18" t="str">
        <f t="shared" si="4"/>
        <v>No</v>
      </c>
      <c r="G28" s="18" t="str">
        <f t="shared" si="5"/>
        <v>No</v>
      </c>
      <c r="H28" s="18" t="str">
        <f t="shared" si="6"/>
        <v>No</v>
      </c>
      <c r="I28" s="18" t="str">
        <f t="shared" si="7"/>
        <v>Yes</v>
      </c>
      <c r="J28" s="18" t="str">
        <f t="shared" si="8"/>
        <v>Yes</v>
      </c>
      <c r="K28" s="21">
        <v>26</v>
      </c>
      <c r="L28" s="5" t="s">
        <v>476</v>
      </c>
      <c r="M28" s="5" t="s">
        <v>477</v>
      </c>
      <c r="N28" s="5" t="s">
        <v>2307</v>
      </c>
      <c r="O28" s="5" t="s">
        <v>152</v>
      </c>
      <c r="P28" s="5" t="s">
        <v>6214</v>
      </c>
      <c r="Q28" s="34" t="s">
        <v>2439</v>
      </c>
      <c r="R28" s="21">
        <v>1</v>
      </c>
      <c r="S28" s="35"/>
      <c r="T28" s="35"/>
      <c r="U28" s="35"/>
      <c r="V28" s="35"/>
      <c r="W28" s="35"/>
      <c r="X28" s="35"/>
      <c r="Y28" s="35"/>
      <c r="Z28" s="35"/>
      <c r="AA28" s="5" t="s">
        <v>2310</v>
      </c>
      <c r="AB28" s="5" t="s">
        <v>2669</v>
      </c>
      <c r="AC28" s="34" t="s">
        <v>2734</v>
      </c>
      <c r="AD28" s="21">
        <v>1</v>
      </c>
    </row>
    <row r="29" spans="1:30" x14ac:dyDescent="0.3">
      <c r="A29" s="18" t="str">
        <f t="shared" ref="A29:B29" si="35">IF(AND(ISNUMBER(SEARCH("Yes",C29)),ISNUMBER(SEARCH("Yes",E29)),ISNUMBER(SEARCH("Yes",G29)),ISNUMBER(SEARCH("Yes",I29))),"Yes","No")</f>
        <v>No</v>
      </c>
      <c r="B29" s="18" t="str">
        <f t="shared" si="35"/>
        <v>No</v>
      </c>
      <c r="C29" s="15" t="str">
        <f t="shared" si="1"/>
        <v>No</v>
      </c>
      <c r="D29" s="18" t="str">
        <f t="shared" si="2"/>
        <v>No</v>
      </c>
      <c r="E29" s="18" t="str">
        <f t="shared" si="3"/>
        <v>No</v>
      </c>
      <c r="F29" s="18" t="str">
        <f t="shared" si="4"/>
        <v>No</v>
      </c>
      <c r="G29" s="18" t="str">
        <f t="shared" si="5"/>
        <v>No</v>
      </c>
      <c r="H29" s="18" t="str">
        <f t="shared" si="6"/>
        <v>No</v>
      </c>
      <c r="I29" s="18" t="str">
        <f t="shared" si="7"/>
        <v>Yes</v>
      </c>
      <c r="J29" s="18" t="str">
        <f t="shared" si="8"/>
        <v>Yes</v>
      </c>
      <c r="K29" s="21">
        <v>27</v>
      </c>
      <c r="L29" s="5" t="s">
        <v>478</v>
      </c>
      <c r="M29" s="5" t="s">
        <v>479</v>
      </c>
      <c r="N29" s="5" t="s">
        <v>2307</v>
      </c>
      <c r="O29" s="5" t="s">
        <v>152</v>
      </c>
      <c r="P29" s="5" t="s">
        <v>2333</v>
      </c>
      <c r="Q29" s="34" t="s">
        <v>8695</v>
      </c>
      <c r="R29" s="21">
        <v>1</v>
      </c>
      <c r="S29" s="35"/>
      <c r="T29" s="35"/>
      <c r="U29" s="35"/>
      <c r="V29" s="35"/>
      <c r="W29" s="35"/>
      <c r="X29" s="35"/>
      <c r="Y29" s="35"/>
      <c r="Z29" s="35"/>
      <c r="AA29" s="5" t="s">
        <v>2310</v>
      </c>
      <c r="AB29" s="5" t="s">
        <v>8877</v>
      </c>
      <c r="AC29" s="34" t="s">
        <v>8878</v>
      </c>
      <c r="AD29" s="21">
        <v>1</v>
      </c>
    </row>
    <row r="30" spans="1:30" x14ac:dyDescent="0.3">
      <c r="A30" s="18" t="str">
        <f t="shared" ref="A30:B30" si="36">IF(AND(ISNUMBER(SEARCH("Yes",C30)),ISNUMBER(SEARCH("Yes",E30)),ISNUMBER(SEARCH("Yes",G30)),ISNUMBER(SEARCH("Yes",I30))),"Yes","No")</f>
        <v>No</v>
      </c>
      <c r="B30" s="18" t="str">
        <f t="shared" si="36"/>
        <v>No</v>
      </c>
      <c r="C30" s="15" t="str">
        <f t="shared" si="1"/>
        <v>No</v>
      </c>
      <c r="D30" s="18" t="str">
        <f t="shared" si="2"/>
        <v>No</v>
      </c>
      <c r="E30" s="18" t="str">
        <f t="shared" si="3"/>
        <v>No</v>
      </c>
      <c r="F30" s="18" t="str">
        <f t="shared" si="4"/>
        <v>No</v>
      </c>
      <c r="G30" s="18" t="str">
        <f t="shared" si="5"/>
        <v>No</v>
      </c>
      <c r="H30" s="18" t="str">
        <f t="shared" si="6"/>
        <v>No</v>
      </c>
      <c r="I30" s="18" t="str">
        <f t="shared" si="7"/>
        <v>Yes</v>
      </c>
      <c r="J30" s="18" t="str">
        <f t="shared" si="8"/>
        <v>Yes</v>
      </c>
      <c r="K30" s="21">
        <v>28</v>
      </c>
      <c r="L30" s="5" t="s">
        <v>480</v>
      </c>
      <c r="M30" s="5" t="s">
        <v>481</v>
      </c>
      <c r="N30" s="5" t="s">
        <v>2307</v>
      </c>
      <c r="O30" s="5" t="s">
        <v>152</v>
      </c>
      <c r="P30" s="5" t="s">
        <v>8879</v>
      </c>
      <c r="Q30" s="34" t="s">
        <v>2447</v>
      </c>
      <c r="R30" s="21">
        <v>1</v>
      </c>
      <c r="S30" s="35"/>
      <c r="T30" s="35"/>
      <c r="U30" s="35"/>
      <c r="V30" s="35"/>
      <c r="W30" s="35"/>
      <c r="X30" s="35"/>
      <c r="Y30" s="35"/>
      <c r="Z30" s="35"/>
      <c r="AA30" s="5" t="s">
        <v>2310</v>
      </c>
      <c r="AB30" s="5" t="s">
        <v>2352</v>
      </c>
      <c r="AC30" s="34" t="s">
        <v>2448</v>
      </c>
      <c r="AD30" s="21">
        <v>1</v>
      </c>
    </row>
    <row r="31" spans="1:30" x14ac:dyDescent="0.3">
      <c r="A31" s="18" t="str">
        <f t="shared" ref="A31:B31" si="37">IF(AND(ISNUMBER(SEARCH("Yes",C31)),ISNUMBER(SEARCH("Yes",E31)),ISNUMBER(SEARCH("Yes",G31)),ISNUMBER(SEARCH("Yes",I31))),"Yes","No")</f>
        <v>Yes</v>
      </c>
      <c r="B31" s="18" t="str">
        <f t="shared" si="37"/>
        <v>No</v>
      </c>
      <c r="C31" s="15" t="str">
        <f t="shared" si="1"/>
        <v>Yes</v>
      </c>
      <c r="D31" s="18" t="str">
        <f t="shared" si="2"/>
        <v>No</v>
      </c>
      <c r="E31" s="18" t="str">
        <f t="shared" si="3"/>
        <v>Yes</v>
      </c>
      <c r="F31" s="18" t="str">
        <f t="shared" si="4"/>
        <v>Yes</v>
      </c>
      <c r="G31" s="18" t="str">
        <f t="shared" si="5"/>
        <v>Yes</v>
      </c>
      <c r="H31" s="18" t="str">
        <f t="shared" si="6"/>
        <v>Yes</v>
      </c>
      <c r="I31" s="18" t="str">
        <f t="shared" si="7"/>
        <v>Yes</v>
      </c>
      <c r="J31" s="18" t="str">
        <f t="shared" si="8"/>
        <v>Yes</v>
      </c>
      <c r="K31" s="21">
        <v>29</v>
      </c>
      <c r="L31" s="5" t="s">
        <v>21</v>
      </c>
      <c r="M31" s="5" t="s">
        <v>299</v>
      </c>
      <c r="N31" s="5" t="s">
        <v>2307</v>
      </c>
      <c r="O31" s="5" t="s">
        <v>152</v>
      </c>
      <c r="P31" s="5" t="s">
        <v>2449</v>
      </c>
      <c r="Q31" s="34" t="s">
        <v>6219</v>
      </c>
      <c r="R31" s="21">
        <v>1</v>
      </c>
      <c r="S31" s="5" t="s">
        <v>2310</v>
      </c>
      <c r="T31" s="5" t="s">
        <v>8880</v>
      </c>
      <c r="U31" s="34" t="s">
        <v>8881</v>
      </c>
      <c r="V31" s="21">
        <v>1</v>
      </c>
      <c r="W31" s="5" t="s">
        <v>24</v>
      </c>
      <c r="X31" s="5" t="s">
        <v>8882</v>
      </c>
      <c r="Y31" s="34" t="s">
        <v>8883</v>
      </c>
      <c r="Z31" s="21">
        <v>1</v>
      </c>
      <c r="AA31" s="5" t="s">
        <v>24</v>
      </c>
      <c r="AB31" s="5" t="s">
        <v>2455</v>
      </c>
      <c r="AC31" s="34" t="s">
        <v>2456</v>
      </c>
      <c r="AD31" s="21">
        <v>1</v>
      </c>
    </row>
    <row r="32" spans="1:30" x14ac:dyDescent="0.3">
      <c r="A32" s="18" t="str">
        <f t="shared" ref="A32:B32" si="38">IF(AND(ISNUMBER(SEARCH("Yes",C32)),ISNUMBER(SEARCH("Yes",E32)),ISNUMBER(SEARCH("Yes",G32)),ISNUMBER(SEARCH("Yes",I32))),"Yes","No")</f>
        <v>No</v>
      </c>
      <c r="B32" s="18" t="str">
        <f t="shared" si="38"/>
        <v>No</v>
      </c>
      <c r="C32" s="15" t="str">
        <f t="shared" si="1"/>
        <v>No</v>
      </c>
      <c r="D32" s="18" t="str">
        <f t="shared" si="2"/>
        <v>No</v>
      </c>
      <c r="E32" s="18" t="str">
        <f t="shared" si="3"/>
        <v>No</v>
      </c>
      <c r="F32" s="18" t="str">
        <f t="shared" si="4"/>
        <v>No</v>
      </c>
      <c r="G32" s="18" t="str">
        <f t="shared" si="5"/>
        <v>No</v>
      </c>
      <c r="H32" s="18" t="str">
        <f t="shared" si="6"/>
        <v>No</v>
      </c>
      <c r="I32" s="18" t="str">
        <f t="shared" si="7"/>
        <v>Yes</v>
      </c>
      <c r="J32" s="18" t="str">
        <f t="shared" si="8"/>
        <v>Yes</v>
      </c>
      <c r="K32" s="21">
        <v>30</v>
      </c>
      <c r="L32" s="5" t="s">
        <v>482</v>
      </c>
      <c r="M32" s="5" t="s">
        <v>483</v>
      </c>
      <c r="N32" s="5" t="s">
        <v>2307</v>
      </c>
      <c r="O32" s="5" t="s">
        <v>152</v>
      </c>
      <c r="P32" s="5" t="s">
        <v>2664</v>
      </c>
      <c r="Q32" s="34" t="s">
        <v>3152</v>
      </c>
      <c r="R32" s="21">
        <v>1</v>
      </c>
      <c r="S32" s="35"/>
      <c r="T32" s="35"/>
      <c r="U32" s="35"/>
      <c r="V32" s="35"/>
      <c r="W32" s="35"/>
      <c r="X32" s="35"/>
      <c r="Y32" s="35"/>
      <c r="Z32" s="35"/>
      <c r="AA32" s="5" t="s">
        <v>2310</v>
      </c>
      <c r="AB32" s="5" t="s">
        <v>3869</v>
      </c>
      <c r="AC32" s="34" t="s">
        <v>8884</v>
      </c>
      <c r="AD32" s="21">
        <v>1</v>
      </c>
    </row>
    <row r="33" spans="1:30" x14ac:dyDescent="0.3">
      <c r="A33" s="18" t="str">
        <f t="shared" ref="A33:B33" si="39">IF(AND(ISNUMBER(SEARCH("Yes",C33)),ISNUMBER(SEARCH("Yes",E33)),ISNUMBER(SEARCH("Yes",G33)),ISNUMBER(SEARCH("Yes",I33))),"Yes","No")</f>
        <v>No</v>
      </c>
      <c r="B33" s="18" t="str">
        <f t="shared" si="39"/>
        <v>No</v>
      </c>
      <c r="C33" s="15" t="str">
        <f t="shared" si="1"/>
        <v>No</v>
      </c>
      <c r="D33" s="18" t="str">
        <f t="shared" si="2"/>
        <v>No</v>
      </c>
      <c r="E33" s="18" t="str">
        <f t="shared" si="3"/>
        <v>No</v>
      </c>
      <c r="F33" s="18" t="str">
        <f t="shared" si="4"/>
        <v>No</v>
      </c>
      <c r="G33" s="18" t="str">
        <f t="shared" si="5"/>
        <v>No</v>
      </c>
      <c r="H33" s="18" t="str">
        <f t="shared" si="6"/>
        <v>No</v>
      </c>
      <c r="I33" s="18" t="str">
        <f t="shared" si="7"/>
        <v>Yes</v>
      </c>
      <c r="J33" s="18" t="str">
        <f t="shared" si="8"/>
        <v>Yes</v>
      </c>
      <c r="K33" s="21">
        <v>31</v>
      </c>
      <c r="L33" s="5" t="s">
        <v>484</v>
      </c>
      <c r="M33" s="5" t="s">
        <v>485</v>
      </c>
      <c r="N33" s="5" t="s">
        <v>2307</v>
      </c>
      <c r="O33" s="5" t="s">
        <v>152</v>
      </c>
      <c r="P33" s="5" t="s">
        <v>2313</v>
      </c>
      <c r="Q33" s="34" t="s">
        <v>8885</v>
      </c>
      <c r="R33" s="21">
        <v>1</v>
      </c>
      <c r="S33" s="35"/>
      <c r="T33" s="35"/>
      <c r="U33" s="35"/>
      <c r="V33" s="35"/>
      <c r="W33" s="35"/>
      <c r="X33" s="35"/>
      <c r="Y33" s="35"/>
      <c r="Z33" s="35"/>
      <c r="AA33" s="5" t="s">
        <v>2310</v>
      </c>
      <c r="AB33" s="5" t="s">
        <v>8886</v>
      </c>
      <c r="AC33" s="34" t="s">
        <v>8887</v>
      </c>
      <c r="AD33" s="21">
        <v>1</v>
      </c>
    </row>
    <row r="34" spans="1:30" x14ac:dyDescent="0.3">
      <c r="A34" s="18" t="str">
        <f t="shared" ref="A34:B34" si="40">IF(AND(ISNUMBER(SEARCH("Yes",C34)),ISNUMBER(SEARCH("Yes",E34)),ISNUMBER(SEARCH("Yes",G34)),ISNUMBER(SEARCH("Yes",I34))),"Yes","No")</f>
        <v>No</v>
      </c>
      <c r="B34" s="18" t="str">
        <f t="shared" si="40"/>
        <v>Yes</v>
      </c>
      <c r="C34" s="15" t="str">
        <f t="shared" si="1"/>
        <v>Yes</v>
      </c>
      <c r="D34" s="18" t="str">
        <f t="shared" si="2"/>
        <v>Yes</v>
      </c>
      <c r="E34" s="18" t="str">
        <f t="shared" si="3"/>
        <v>Yes</v>
      </c>
      <c r="F34" s="18" t="str">
        <f t="shared" si="4"/>
        <v>Yes</v>
      </c>
      <c r="G34" s="18" t="str">
        <f t="shared" si="5"/>
        <v>No</v>
      </c>
      <c r="H34" s="18" t="str">
        <f t="shared" si="6"/>
        <v>Yes</v>
      </c>
      <c r="I34" s="18" t="str">
        <f t="shared" si="7"/>
        <v>Yes</v>
      </c>
      <c r="J34" s="18" t="str">
        <f t="shared" si="8"/>
        <v>Yes</v>
      </c>
      <c r="K34" s="21">
        <v>32</v>
      </c>
      <c r="L34" s="5" t="s">
        <v>195</v>
      </c>
      <c r="M34" s="5" t="s">
        <v>355</v>
      </c>
      <c r="N34" s="5" t="s">
        <v>2307</v>
      </c>
      <c r="O34" s="5" t="s">
        <v>24</v>
      </c>
      <c r="P34" s="5" t="s">
        <v>8888</v>
      </c>
      <c r="Q34" s="34" t="s">
        <v>8889</v>
      </c>
      <c r="R34" s="21">
        <v>1</v>
      </c>
      <c r="S34" s="5" t="s">
        <v>24</v>
      </c>
      <c r="T34" s="5" t="s">
        <v>8890</v>
      </c>
      <c r="U34" s="34" t="s">
        <v>6232</v>
      </c>
      <c r="V34" s="21">
        <v>1</v>
      </c>
      <c r="W34" s="5" t="s">
        <v>152</v>
      </c>
      <c r="X34" s="5" t="s">
        <v>3785</v>
      </c>
      <c r="Y34" s="34" t="s">
        <v>8891</v>
      </c>
      <c r="Z34" s="21">
        <v>1</v>
      </c>
      <c r="AA34" s="5" t="s">
        <v>2310</v>
      </c>
      <c r="AB34" s="5" t="s">
        <v>8892</v>
      </c>
      <c r="AC34" s="34" t="s">
        <v>8893</v>
      </c>
      <c r="AD34" s="21">
        <v>1</v>
      </c>
    </row>
    <row r="35" spans="1:30" x14ac:dyDescent="0.3">
      <c r="A35" s="18" t="str">
        <f t="shared" ref="A35:B35" si="41">IF(AND(ISNUMBER(SEARCH("Yes",C35)),ISNUMBER(SEARCH("Yes",E35)),ISNUMBER(SEARCH("Yes",G35)),ISNUMBER(SEARCH("Yes",I35))),"Yes","No")</f>
        <v>No</v>
      </c>
      <c r="B35" s="18" t="str">
        <f t="shared" si="41"/>
        <v>No</v>
      </c>
      <c r="C35" s="15" t="str">
        <f t="shared" si="1"/>
        <v>No</v>
      </c>
      <c r="D35" s="18" t="str">
        <f t="shared" si="2"/>
        <v>No</v>
      </c>
      <c r="E35" s="18" t="str">
        <f t="shared" si="3"/>
        <v>No</v>
      </c>
      <c r="F35" s="18" t="str">
        <f t="shared" si="4"/>
        <v>No</v>
      </c>
      <c r="G35" s="18" t="str">
        <f t="shared" si="5"/>
        <v>No</v>
      </c>
      <c r="H35" s="18" t="str">
        <f t="shared" si="6"/>
        <v>No</v>
      </c>
      <c r="I35" s="18" t="str">
        <f t="shared" si="7"/>
        <v>Yes</v>
      </c>
      <c r="J35" s="18" t="str">
        <f t="shared" si="8"/>
        <v>Yes</v>
      </c>
      <c r="K35" s="21">
        <v>33</v>
      </c>
      <c r="L35" s="5" t="s">
        <v>486</v>
      </c>
      <c r="M35" s="5" t="s">
        <v>487</v>
      </c>
      <c r="N35" s="5" t="s">
        <v>2307</v>
      </c>
      <c r="O35" s="5" t="s">
        <v>152</v>
      </c>
      <c r="P35" s="5" t="s">
        <v>2435</v>
      </c>
      <c r="Q35" s="34" t="s">
        <v>2472</v>
      </c>
      <c r="R35" s="21">
        <v>1</v>
      </c>
      <c r="S35" s="35"/>
      <c r="T35" s="35"/>
      <c r="U35" s="35"/>
      <c r="V35" s="35"/>
      <c r="W35" s="35"/>
      <c r="X35" s="35"/>
      <c r="Y35" s="35"/>
      <c r="Z35" s="35"/>
      <c r="AA35" s="5" t="s">
        <v>2310</v>
      </c>
      <c r="AB35" s="5" t="s">
        <v>8894</v>
      </c>
      <c r="AC35" s="34" t="s">
        <v>8895</v>
      </c>
      <c r="AD35" s="21">
        <v>1</v>
      </c>
    </row>
    <row r="36" spans="1:30" x14ac:dyDescent="0.3">
      <c r="A36" s="18" t="str">
        <f t="shared" ref="A36:B36" si="42">IF(AND(ISNUMBER(SEARCH("Yes",C36)),ISNUMBER(SEARCH("Yes",E36)),ISNUMBER(SEARCH("Yes",G36)),ISNUMBER(SEARCH("Yes",I36))),"Yes","No")</f>
        <v>No</v>
      </c>
      <c r="B36" s="18" t="str">
        <f t="shared" si="42"/>
        <v>No</v>
      </c>
      <c r="C36" s="15" t="str">
        <f t="shared" si="1"/>
        <v>No</v>
      </c>
      <c r="D36" s="18" t="str">
        <f t="shared" si="2"/>
        <v>No</v>
      </c>
      <c r="E36" s="18" t="str">
        <f t="shared" si="3"/>
        <v>No</v>
      </c>
      <c r="F36" s="18" t="str">
        <f t="shared" si="4"/>
        <v>No</v>
      </c>
      <c r="G36" s="18" t="str">
        <f t="shared" si="5"/>
        <v>No</v>
      </c>
      <c r="H36" s="18" t="str">
        <f t="shared" si="6"/>
        <v>No</v>
      </c>
      <c r="I36" s="18" t="str">
        <f t="shared" si="7"/>
        <v>Yes</v>
      </c>
      <c r="J36" s="18" t="str">
        <f t="shared" si="8"/>
        <v>Yes</v>
      </c>
      <c r="K36" s="21">
        <v>34</v>
      </c>
      <c r="L36" s="5" t="s">
        <v>488</v>
      </c>
      <c r="M36" s="5" t="s">
        <v>489</v>
      </c>
      <c r="N36" s="5" t="s">
        <v>2307</v>
      </c>
      <c r="O36" s="5" t="s">
        <v>152</v>
      </c>
      <c r="P36" s="5" t="s">
        <v>2317</v>
      </c>
      <c r="Q36" s="34" t="s">
        <v>2475</v>
      </c>
      <c r="R36" s="21">
        <v>1</v>
      </c>
      <c r="S36" s="35"/>
      <c r="T36" s="35"/>
      <c r="U36" s="35"/>
      <c r="V36" s="35"/>
      <c r="W36" s="35"/>
      <c r="X36" s="35"/>
      <c r="Y36" s="35"/>
      <c r="Z36" s="35"/>
      <c r="AA36" s="5" t="s">
        <v>2310</v>
      </c>
      <c r="AB36" s="5" t="s">
        <v>2422</v>
      </c>
      <c r="AC36" s="34" t="s">
        <v>2471</v>
      </c>
      <c r="AD36" s="21">
        <v>1</v>
      </c>
    </row>
    <row r="37" spans="1:30" x14ac:dyDescent="0.3">
      <c r="A37" s="18" t="str">
        <f t="shared" ref="A37:B37" si="43">IF(AND(ISNUMBER(SEARCH("Yes",C37)),ISNUMBER(SEARCH("Yes",E37)),ISNUMBER(SEARCH("Yes",G37)),ISNUMBER(SEARCH("Yes",I37))),"Yes","No")</f>
        <v>No</v>
      </c>
      <c r="B37" s="18" t="str">
        <f t="shared" si="43"/>
        <v>No</v>
      </c>
      <c r="C37" s="15" t="str">
        <f t="shared" si="1"/>
        <v>No</v>
      </c>
      <c r="D37" s="18" t="str">
        <f t="shared" si="2"/>
        <v>No</v>
      </c>
      <c r="E37" s="18" t="str">
        <f t="shared" si="3"/>
        <v>No</v>
      </c>
      <c r="F37" s="18" t="str">
        <f t="shared" si="4"/>
        <v>No</v>
      </c>
      <c r="G37" s="18" t="str">
        <f t="shared" si="5"/>
        <v>No</v>
      </c>
      <c r="H37" s="18" t="str">
        <f t="shared" si="6"/>
        <v>No</v>
      </c>
      <c r="I37" s="18" t="str">
        <f t="shared" si="7"/>
        <v>Yes</v>
      </c>
      <c r="J37" s="18" t="str">
        <f t="shared" si="8"/>
        <v>Yes</v>
      </c>
      <c r="K37" s="21">
        <v>35</v>
      </c>
      <c r="L37" s="5" t="s">
        <v>490</v>
      </c>
      <c r="M37" s="5" t="s">
        <v>491</v>
      </c>
      <c r="N37" s="5" t="s">
        <v>2307</v>
      </c>
      <c r="O37" s="5" t="s">
        <v>152</v>
      </c>
      <c r="P37" s="5" t="s">
        <v>2923</v>
      </c>
      <c r="Q37" s="34" t="s">
        <v>8896</v>
      </c>
      <c r="R37" s="21">
        <v>1</v>
      </c>
      <c r="S37" s="35"/>
      <c r="T37" s="35"/>
      <c r="U37" s="35"/>
      <c r="V37" s="35"/>
      <c r="W37" s="35"/>
      <c r="X37" s="35"/>
      <c r="Y37" s="35"/>
      <c r="Z37" s="35"/>
      <c r="AA37" s="5" t="s">
        <v>2310</v>
      </c>
      <c r="AB37" s="5" t="s">
        <v>8897</v>
      </c>
      <c r="AC37" s="34" t="s">
        <v>8898</v>
      </c>
      <c r="AD37" s="21">
        <v>1</v>
      </c>
    </row>
    <row r="38" spans="1:30" x14ac:dyDescent="0.3">
      <c r="A38" s="18" t="str">
        <f t="shared" ref="A38:B38" si="44">IF(AND(ISNUMBER(SEARCH("Yes",C38)),ISNUMBER(SEARCH("Yes",E38)),ISNUMBER(SEARCH("Yes",G38)),ISNUMBER(SEARCH("Yes",I38))),"Yes","No")</f>
        <v>Yes</v>
      </c>
      <c r="B38" s="18" t="str">
        <f t="shared" si="44"/>
        <v>Yes</v>
      </c>
      <c r="C38" s="15" t="str">
        <f t="shared" si="1"/>
        <v>Yes</v>
      </c>
      <c r="D38" s="18" t="str">
        <f t="shared" si="2"/>
        <v>Yes</v>
      </c>
      <c r="E38" s="18" t="str">
        <f t="shared" si="3"/>
        <v>Yes</v>
      </c>
      <c r="F38" s="18" t="str">
        <f t="shared" si="4"/>
        <v>Yes</v>
      </c>
      <c r="G38" s="18" t="str">
        <f t="shared" si="5"/>
        <v>Yes</v>
      </c>
      <c r="H38" s="18" t="str">
        <f t="shared" si="6"/>
        <v>Yes</v>
      </c>
      <c r="I38" s="18" t="str">
        <f t="shared" si="7"/>
        <v>Yes</v>
      </c>
      <c r="J38" s="18" t="str">
        <f t="shared" si="8"/>
        <v>Yes</v>
      </c>
      <c r="K38" s="21">
        <v>36</v>
      </c>
      <c r="L38" s="5" t="s">
        <v>150</v>
      </c>
      <c r="M38" s="5" t="s">
        <v>151</v>
      </c>
      <c r="N38" s="5" t="s">
        <v>2307</v>
      </c>
      <c r="O38" s="5" t="s">
        <v>24</v>
      </c>
      <c r="P38" s="5" t="s">
        <v>2481</v>
      </c>
      <c r="Q38" s="34" t="s">
        <v>2482</v>
      </c>
      <c r="R38" s="21">
        <v>1</v>
      </c>
      <c r="S38" s="5" t="s">
        <v>24</v>
      </c>
      <c r="T38" s="5" t="s">
        <v>8899</v>
      </c>
      <c r="U38" s="34" t="s">
        <v>6242</v>
      </c>
      <c r="V38" s="21">
        <v>1</v>
      </c>
      <c r="W38" s="5" t="s">
        <v>2310</v>
      </c>
      <c r="X38" s="5" t="s">
        <v>8900</v>
      </c>
      <c r="Y38" s="34" t="s">
        <v>8901</v>
      </c>
      <c r="Z38" s="21">
        <v>1</v>
      </c>
      <c r="AA38" s="5" t="s">
        <v>2310</v>
      </c>
      <c r="AB38" s="5" t="s">
        <v>8902</v>
      </c>
      <c r="AC38" s="34" t="s">
        <v>8903</v>
      </c>
      <c r="AD38" s="21">
        <v>1</v>
      </c>
    </row>
    <row r="39" spans="1:30" x14ac:dyDescent="0.3">
      <c r="A39" s="18" t="str">
        <f t="shared" ref="A39:B39" si="45">IF(AND(ISNUMBER(SEARCH("Yes",C39)),ISNUMBER(SEARCH("Yes",E39)),ISNUMBER(SEARCH("Yes",G39)),ISNUMBER(SEARCH("Yes",I39))),"Yes","No")</f>
        <v>No</v>
      </c>
      <c r="B39" s="18" t="str">
        <f t="shared" si="45"/>
        <v>No</v>
      </c>
      <c r="C39" s="15" t="str">
        <f t="shared" si="1"/>
        <v>No</v>
      </c>
      <c r="D39" s="18" t="str">
        <f t="shared" si="2"/>
        <v>No</v>
      </c>
      <c r="E39" s="18" t="str">
        <f t="shared" si="3"/>
        <v>No</v>
      </c>
      <c r="F39" s="18" t="str">
        <f t="shared" si="4"/>
        <v>No</v>
      </c>
      <c r="G39" s="18" t="str">
        <f t="shared" si="5"/>
        <v>No</v>
      </c>
      <c r="H39" s="18" t="str">
        <f t="shared" si="6"/>
        <v>No</v>
      </c>
      <c r="I39" s="18" t="str">
        <f t="shared" si="7"/>
        <v>Yes</v>
      </c>
      <c r="J39" s="18" t="str">
        <f t="shared" si="8"/>
        <v>Yes</v>
      </c>
      <c r="K39" s="21">
        <v>37</v>
      </c>
      <c r="L39" s="5" t="s">
        <v>492</v>
      </c>
      <c r="M39" s="5" t="s">
        <v>493</v>
      </c>
      <c r="N39" s="5" t="s">
        <v>2307</v>
      </c>
      <c r="O39" s="5" t="s">
        <v>152</v>
      </c>
      <c r="P39" s="5" t="s">
        <v>2333</v>
      </c>
      <c r="Q39" s="34" t="s">
        <v>8904</v>
      </c>
      <c r="R39" s="21">
        <v>1</v>
      </c>
      <c r="S39" s="35"/>
      <c r="T39" s="35"/>
      <c r="U39" s="35"/>
      <c r="V39" s="35"/>
      <c r="W39" s="35"/>
      <c r="X39" s="35"/>
      <c r="Y39" s="35"/>
      <c r="Z39" s="35"/>
      <c r="AA39" s="5" t="s">
        <v>24</v>
      </c>
      <c r="AB39" s="5" t="s">
        <v>8905</v>
      </c>
      <c r="AC39" s="34" t="s">
        <v>8906</v>
      </c>
      <c r="AD39" s="21">
        <v>1</v>
      </c>
    </row>
    <row r="40" spans="1:30" x14ac:dyDescent="0.3">
      <c r="A40" s="18" t="str">
        <f t="shared" ref="A40:B40" si="46">IF(AND(ISNUMBER(SEARCH("Yes",C40)),ISNUMBER(SEARCH("Yes",E40)),ISNUMBER(SEARCH("Yes",G40)),ISNUMBER(SEARCH("Yes",I40))),"Yes","No")</f>
        <v>Yes</v>
      </c>
      <c r="B40" s="18" t="str">
        <f t="shared" si="46"/>
        <v>Yes</v>
      </c>
      <c r="C40" s="15" t="str">
        <f t="shared" si="1"/>
        <v>Yes</v>
      </c>
      <c r="D40" s="18" t="str">
        <f t="shared" si="2"/>
        <v>Yes</v>
      </c>
      <c r="E40" s="18" t="str">
        <f t="shared" si="3"/>
        <v>Yes</v>
      </c>
      <c r="F40" s="18" t="str">
        <f t="shared" si="4"/>
        <v>Yes</v>
      </c>
      <c r="G40" s="18" t="str">
        <f t="shared" si="5"/>
        <v>Yes</v>
      </c>
      <c r="H40" s="18" t="str">
        <f t="shared" si="6"/>
        <v>Yes</v>
      </c>
      <c r="I40" s="18" t="str">
        <f t="shared" si="7"/>
        <v>Yes</v>
      </c>
      <c r="J40" s="18" t="str">
        <f t="shared" si="8"/>
        <v>Yes</v>
      </c>
      <c r="K40" s="21">
        <v>38</v>
      </c>
      <c r="L40" s="5" t="s">
        <v>167</v>
      </c>
      <c r="M40" s="5" t="s">
        <v>281</v>
      </c>
      <c r="N40" s="5" t="s">
        <v>2307</v>
      </c>
      <c r="O40" s="5" t="s">
        <v>2310</v>
      </c>
      <c r="P40" s="5" t="s">
        <v>8907</v>
      </c>
      <c r="Q40" s="34" t="s">
        <v>8908</v>
      </c>
      <c r="R40" s="21">
        <v>1</v>
      </c>
      <c r="S40" s="5" t="s">
        <v>2310</v>
      </c>
      <c r="T40" s="5" t="s">
        <v>8909</v>
      </c>
      <c r="U40" s="34" t="s">
        <v>8910</v>
      </c>
      <c r="V40" s="21">
        <v>1</v>
      </c>
      <c r="W40" s="5" t="s">
        <v>24</v>
      </c>
      <c r="X40" s="5" t="s">
        <v>2494</v>
      </c>
      <c r="Y40" s="34" t="s">
        <v>2495</v>
      </c>
      <c r="Z40" s="21">
        <v>1</v>
      </c>
      <c r="AA40" s="5" t="s">
        <v>2310</v>
      </c>
      <c r="AB40" s="5" t="s">
        <v>2496</v>
      </c>
      <c r="AC40" s="34" t="s">
        <v>2497</v>
      </c>
      <c r="AD40" s="21">
        <v>1</v>
      </c>
    </row>
    <row r="41" spans="1:30" x14ac:dyDescent="0.3">
      <c r="A41" s="18" t="str">
        <f t="shared" ref="A41:B41" si="47">IF(AND(ISNUMBER(SEARCH("Yes",C41)),ISNUMBER(SEARCH("Yes",E41)),ISNUMBER(SEARCH("Yes",G41)),ISNUMBER(SEARCH("Yes",I41))),"Yes","No")</f>
        <v>Yes</v>
      </c>
      <c r="B41" s="18" t="str">
        <f t="shared" si="47"/>
        <v>No</v>
      </c>
      <c r="C41" s="15" t="str">
        <f t="shared" si="1"/>
        <v>Yes</v>
      </c>
      <c r="D41" s="18" t="str">
        <f t="shared" si="2"/>
        <v>Yes</v>
      </c>
      <c r="E41" s="18" t="str">
        <f t="shared" si="3"/>
        <v>Yes</v>
      </c>
      <c r="F41" s="18" t="str">
        <f t="shared" si="4"/>
        <v>Yes</v>
      </c>
      <c r="G41" s="18" t="str">
        <f t="shared" si="5"/>
        <v>Yes</v>
      </c>
      <c r="H41" s="18" t="str">
        <f t="shared" si="6"/>
        <v>Yes</v>
      </c>
      <c r="I41" s="18" t="str">
        <f t="shared" si="7"/>
        <v>Yes</v>
      </c>
      <c r="J41" s="18" t="str">
        <f t="shared" si="8"/>
        <v>No</v>
      </c>
      <c r="K41" s="21">
        <v>39</v>
      </c>
      <c r="L41" s="5" t="s">
        <v>346</v>
      </c>
      <c r="M41" s="5" t="s">
        <v>347</v>
      </c>
      <c r="N41" s="5" t="s">
        <v>2307</v>
      </c>
      <c r="O41" s="5" t="s">
        <v>2310</v>
      </c>
      <c r="P41" s="5" t="s">
        <v>8911</v>
      </c>
      <c r="Q41" s="34" t="s">
        <v>8912</v>
      </c>
      <c r="R41" s="21">
        <v>1</v>
      </c>
      <c r="S41" s="5" t="s">
        <v>24</v>
      </c>
      <c r="T41" s="5" t="s">
        <v>8913</v>
      </c>
      <c r="U41" s="34" t="s">
        <v>2501</v>
      </c>
      <c r="V41" s="21">
        <v>1</v>
      </c>
      <c r="W41" s="5" t="s">
        <v>2310</v>
      </c>
      <c r="X41" s="5" t="s">
        <v>6254</v>
      </c>
      <c r="Y41" s="34" t="s">
        <v>8914</v>
      </c>
      <c r="Z41" s="21">
        <v>1</v>
      </c>
      <c r="AA41" s="5" t="s">
        <v>152</v>
      </c>
      <c r="AB41" s="5" t="s">
        <v>2931</v>
      </c>
      <c r="AC41" s="34" t="s">
        <v>8915</v>
      </c>
      <c r="AD41" s="21">
        <v>1</v>
      </c>
    </row>
    <row r="42" spans="1:30" x14ac:dyDescent="0.3">
      <c r="A42" s="18" t="str">
        <f t="shared" ref="A42:B42" si="48">IF(AND(ISNUMBER(SEARCH("Yes",C42)),ISNUMBER(SEARCH("Yes",E42)),ISNUMBER(SEARCH("Yes",G42)),ISNUMBER(SEARCH("Yes",I42))),"Yes","No")</f>
        <v>No</v>
      </c>
      <c r="B42" s="18" t="str">
        <f t="shared" si="48"/>
        <v>No</v>
      </c>
      <c r="C42" s="15" t="str">
        <f t="shared" si="1"/>
        <v>No</v>
      </c>
      <c r="D42" s="18" t="str">
        <f t="shared" si="2"/>
        <v>No</v>
      </c>
      <c r="E42" s="18" t="str">
        <f t="shared" si="3"/>
        <v>No</v>
      </c>
      <c r="F42" s="18" t="str">
        <f t="shared" si="4"/>
        <v>No</v>
      </c>
      <c r="G42" s="18" t="str">
        <f t="shared" si="5"/>
        <v>No</v>
      </c>
      <c r="H42" s="18" t="str">
        <f t="shared" si="6"/>
        <v>No</v>
      </c>
      <c r="I42" s="18" t="str">
        <f t="shared" si="7"/>
        <v>Yes</v>
      </c>
      <c r="J42" s="18" t="str">
        <f t="shared" si="8"/>
        <v>Yes</v>
      </c>
      <c r="K42" s="21">
        <v>40</v>
      </c>
      <c r="L42" s="5" t="s">
        <v>494</v>
      </c>
      <c r="M42" s="5" t="s">
        <v>495</v>
      </c>
      <c r="N42" s="5" t="s">
        <v>2307</v>
      </c>
      <c r="O42" s="5" t="s">
        <v>152</v>
      </c>
      <c r="P42" s="5" t="s">
        <v>2724</v>
      </c>
      <c r="Q42" s="34" t="s">
        <v>8916</v>
      </c>
      <c r="R42" s="21">
        <v>1</v>
      </c>
      <c r="S42" s="35"/>
      <c r="T42" s="35"/>
      <c r="U42" s="35"/>
      <c r="V42" s="35"/>
      <c r="W42" s="35"/>
      <c r="X42" s="35"/>
      <c r="Y42" s="35"/>
      <c r="Z42" s="35"/>
      <c r="AA42" s="5" t="s">
        <v>2310</v>
      </c>
      <c r="AB42" s="5" t="s">
        <v>8917</v>
      </c>
      <c r="AC42" s="34" t="s">
        <v>8918</v>
      </c>
      <c r="AD42" s="21">
        <v>1</v>
      </c>
    </row>
    <row r="43" spans="1:30" x14ac:dyDescent="0.3">
      <c r="A43" s="18" t="str">
        <f t="shared" ref="A43:B43" si="49">IF(AND(ISNUMBER(SEARCH("Yes",C43)),ISNUMBER(SEARCH("Yes",E43)),ISNUMBER(SEARCH("Yes",G43)),ISNUMBER(SEARCH("Yes",I43))),"Yes","No")</f>
        <v>No</v>
      </c>
      <c r="B43" s="18" t="str">
        <f t="shared" si="49"/>
        <v>No</v>
      </c>
      <c r="C43" s="15" t="str">
        <f t="shared" si="1"/>
        <v>No</v>
      </c>
      <c r="D43" s="18" t="str">
        <f t="shared" si="2"/>
        <v>No</v>
      </c>
      <c r="E43" s="18" t="str">
        <f t="shared" si="3"/>
        <v>No</v>
      </c>
      <c r="F43" s="18" t="str">
        <f t="shared" si="4"/>
        <v>No</v>
      </c>
      <c r="G43" s="18" t="str">
        <f t="shared" si="5"/>
        <v>No</v>
      </c>
      <c r="H43" s="18" t="str">
        <f t="shared" si="6"/>
        <v>No</v>
      </c>
      <c r="I43" s="18" t="str">
        <f t="shared" si="7"/>
        <v>Yes</v>
      </c>
      <c r="J43" s="18" t="str">
        <f t="shared" si="8"/>
        <v>Yes</v>
      </c>
      <c r="K43" s="21">
        <v>41</v>
      </c>
      <c r="L43" s="5" t="s">
        <v>496</v>
      </c>
      <c r="M43" s="5" t="s">
        <v>497</v>
      </c>
      <c r="N43" s="5" t="s">
        <v>2307</v>
      </c>
      <c r="O43" s="5" t="s">
        <v>152</v>
      </c>
      <c r="P43" s="5" t="s">
        <v>2461</v>
      </c>
      <c r="Q43" s="34" t="s">
        <v>8919</v>
      </c>
      <c r="R43" s="21">
        <v>1</v>
      </c>
      <c r="S43" s="35"/>
      <c r="T43" s="35"/>
      <c r="U43" s="35"/>
      <c r="V43" s="35"/>
      <c r="W43" s="35"/>
      <c r="X43" s="35"/>
      <c r="Y43" s="35"/>
      <c r="Z43" s="35"/>
      <c r="AA43" s="5" t="s">
        <v>24</v>
      </c>
      <c r="AB43" s="5" t="s">
        <v>8920</v>
      </c>
      <c r="AC43" s="34" t="s">
        <v>6257</v>
      </c>
      <c r="AD43" s="21">
        <v>1</v>
      </c>
    </row>
    <row r="44" spans="1:30" x14ac:dyDescent="0.3">
      <c r="A44" s="18" t="str">
        <f t="shared" ref="A44:B44" si="50">IF(AND(ISNUMBER(SEARCH("Yes",C44)),ISNUMBER(SEARCH("Yes",E44)),ISNUMBER(SEARCH("Yes",G44)),ISNUMBER(SEARCH("Yes",I44))),"Yes","No")</f>
        <v>Yes</v>
      </c>
      <c r="B44" s="18" t="str">
        <f t="shared" si="50"/>
        <v>Yes</v>
      </c>
      <c r="C44" s="15" t="str">
        <f t="shared" si="1"/>
        <v>Yes</v>
      </c>
      <c r="D44" s="18" t="str">
        <f t="shared" si="2"/>
        <v>Yes</v>
      </c>
      <c r="E44" s="18" t="str">
        <f t="shared" si="3"/>
        <v>Yes</v>
      </c>
      <c r="F44" s="18" t="str">
        <f t="shared" si="4"/>
        <v>Yes</v>
      </c>
      <c r="G44" s="18" t="str">
        <f t="shared" si="5"/>
        <v>Yes</v>
      </c>
      <c r="H44" s="18" t="str">
        <f t="shared" si="6"/>
        <v>Yes</v>
      </c>
      <c r="I44" s="18" t="str">
        <f t="shared" si="7"/>
        <v>Yes</v>
      </c>
      <c r="J44" s="18" t="str">
        <f t="shared" si="8"/>
        <v>Yes</v>
      </c>
      <c r="K44" s="21">
        <v>42</v>
      </c>
      <c r="L44" s="5" t="s">
        <v>33</v>
      </c>
      <c r="M44" s="5" t="s">
        <v>34</v>
      </c>
      <c r="N44" s="5" t="s">
        <v>2307</v>
      </c>
      <c r="O44" s="5" t="s">
        <v>24</v>
      </c>
      <c r="P44" s="5" t="s">
        <v>2808</v>
      </c>
      <c r="Q44" s="34" t="s">
        <v>8921</v>
      </c>
      <c r="R44" s="21">
        <v>1</v>
      </c>
      <c r="S44" s="5" t="s">
        <v>24</v>
      </c>
      <c r="T44" s="5" t="s">
        <v>8922</v>
      </c>
      <c r="U44" s="34" t="s">
        <v>8923</v>
      </c>
      <c r="V44" s="21">
        <v>1</v>
      </c>
      <c r="W44" s="5" t="s">
        <v>2310</v>
      </c>
      <c r="X44" s="5" t="s">
        <v>8924</v>
      </c>
      <c r="Y44" s="34" t="s">
        <v>8925</v>
      </c>
      <c r="Z44" s="21">
        <v>1</v>
      </c>
      <c r="AA44" s="5" t="s">
        <v>2310</v>
      </c>
      <c r="AB44" s="5" t="s">
        <v>4656</v>
      </c>
      <c r="AC44" s="34" t="s">
        <v>8926</v>
      </c>
      <c r="AD44" s="21">
        <v>1</v>
      </c>
    </row>
    <row r="45" spans="1:30" x14ac:dyDescent="0.3">
      <c r="A45" s="18" t="str">
        <f t="shared" ref="A45:B45" si="51">IF(AND(ISNUMBER(SEARCH("Yes",C45)),ISNUMBER(SEARCH("Yes",E45)),ISNUMBER(SEARCH("Yes",G45)),ISNUMBER(SEARCH("Yes",I45))),"Yes","No")</f>
        <v>Yes</v>
      </c>
      <c r="B45" s="18" t="str">
        <f t="shared" si="51"/>
        <v>Yes</v>
      </c>
      <c r="C45" s="15" t="str">
        <f t="shared" si="1"/>
        <v>Yes</v>
      </c>
      <c r="D45" s="18" t="str">
        <f t="shared" si="2"/>
        <v>Yes</v>
      </c>
      <c r="E45" s="18" t="str">
        <f t="shared" si="3"/>
        <v>Yes</v>
      </c>
      <c r="F45" s="18" t="str">
        <f t="shared" si="4"/>
        <v>Yes</v>
      </c>
      <c r="G45" s="18" t="str">
        <f t="shared" si="5"/>
        <v>Yes</v>
      </c>
      <c r="H45" s="18" t="str">
        <f t="shared" si="6"/>
        <v>Yes</v>
      </c>
      <c r="I45" s="18" t="str">
        <f t="shared" si="7"/>
        <v>Yes</v>
      </c>
      <c r="J45" s="18" t="str">
        <f t="shared" si="8"/>
        <v>Yes</v>
      </c>
      <c r="K45" s="21">
        <v>43</v>
      </c>
      <c r="L45" s="5" t="s">
        <v>36</v>
      </c>
      <c r="M45" s="5" t="s">
        <v>37</v>
      </c>
      <c r="N45" s="5" t="s">
        <v>2307</v>
      </c>
      <c r="O45" s="5" t="s">
        <v>24</v>
      </c>
      <c r="P45" s="5" t="s">
        <v>8927</v>
      </c>
      <c r="Q45" s="34" t="s">
        <v>8928</v>
      </c>
      <c r="R45" s="21">
        <v>1</v>
      </c>
      <c r="S45" s="5" t="s">
        <v>24</v>
      </c>
      <c r="T45" s="5" t="s">
        <v>6263</v>
      </c>
      <c r="U45" s="34" t="s">
        <v>6264</v>
      </c>
      <c r="V45" s="21">
        <v>1</v>
      </c>
      <c r="W45" s="5" t="s">
        <v>24</v>
      </c>
      <c r="X45" s="5" t="s">
        <v>8929</v>
      </c>
      <c r="Y45" s="34" t="s">
        <v>8930</v>
      </c>
      <c r="Z45" s="21">
        <v>1</v>
      </c>
      <c r="AA45" s="5" t="s">
        <v>2310</v>
      </c>
      <c r="AB45" s="5" t="s">
        <v>6265</v>
      </c>
      <c r="AC45" s="34" t="s">
        <v>2528</v>
      </c>
      <c r="AD45" s="21">
        <v>1</v>
      </c>
    </row>
    <row r="46" spans="1:30" x14ac:dyDescent="0.3">
      <c r="A46" s="18" t="str">
        <f t="shared" ref="A46:B46" si="52">IF(AND(ISNUMBER(SEARCH("Yes",C46)),ISNUMBER(SEARCH("Yes",E46)),ISNUMBER(SEARCH("Yes",G46)),ISNUMBER(SEARCH("Yes",I46))),"Yes","No")</f>
        <v>No</v>
      </c>
      <c r="B46" s="18" t="str">
        <f t="shared" si="52"/>
        <v>No</v>
      </c>
      <c r="C46" s="15" t="str">
        <f t="shared" si="1"/>
        <v>No</v>
      </c>
      <c r="D46" s="18" t="str">
        <f t="shared" si="2"/>
        <v>No</v>
      </c>
      <c r="E46" s="18" t="str">
        <f t="shared" si="3"/>
        <v>No</v>
      </c>
      <c r="F46" s="18" t="str">
        <f t="shared" si="4"/>
        <v>No</v>
      </c>
      <c r="G46" s="18" t="str">
        <f t="shared" si="5"/>
        <v>No</v>
      </c>
      <c r="H46" s="18" t="str">
        <f t="shared" si="6"/>
        <v>No</v>
      </c>
      <c r="I46" s="18" t="str">
        <f t="shared" si="7"/>
        <v>Yes</v>
      </c>
      <c r="J46" s="18" t="str">
        <f t="shared" si="8"/>
        <v>Yes</v>
      </c>
      <c r="K46" s="21">
        <v>44</v>
      </c>
      <c r="L46" s="5" t="s">
        <v>498</v>
      </c>
      <c r="M46" s="5" t="s">
        <v>499</v>
      </c>
      <c r="N46" s="5" t="s">
        <v>2307</v>
      </c>
      <c r="O46" s="5" t="s">
        <v>152</v>
      </c>
      <c r="P46" s="5" t="s">
        <v>2529</v>
      </c>
      <c r="Q46" s="34" t="s">
        <v>2530</v>
      </c>
      <c r="R46" s="21">
        <v>1</v>
      </c>
      <c r="S46" s="35"/>
      <c r="T46" s="35"/>
      <c r="U46" s="35"/>
      <c r="V46" s="35"/>
      <c r="W46" s="35"/>
      <c r="X46" s="35"/>
      <c r="Y46" s="35"/>
      <c r="Z46" s="35"/>
      <c r="AA46" s="5" t="s">
        <v>2310</v>
      </c>
      <c r="AB46" s="5" t="s">
        <v>8931</v>
      </c>
      <c r="AC46" s="34" t="s">
        <v>8932</v>
      </c>
      <c r="AD46" s="21">
        <v>1</v>
      </c>
    </row>
    <row r="47" spans="1:30" x14ac:dyDescent="0.3">
      <c r="A47" s="18" t="str">
        <f t="shared" ref="A47:B47" si="53">IF(AND(ISNUMBER(SEARCH("Yes",C47)),ISNUMBER(SEARCH("Yes",E47)),ISNUMBER(SEARCH("Yes",G47)),ISNUMBER(SEARCH("Yes",I47))),"Yes","No")</f>
        <v>No</v>
      </c>
      <c r="B47" s="18" t="str">
        <f t="shared" si="53"/>
        <v>No</v>
      </c>
      <c r="C47" s="15" t="str">
        <f t="shared" si="1"/>
        <v>No</v>
      </c>
      <c r="D47" s="18" t="str">
        <f t="shared" si="2"/>
        <v>No</v>
      </c>
      <c r="E47" s="18" t="str">
        <f t="shared" si="3"/>
        <v>No</v>
      </c>
      <c r="F47" s="18" t="str">
        <f t="shared" si="4"/>
        <v>No</v>
      </c>
      <c r="G47" s="18" t="str">
        <f t="shared" si="5"/>
        <v>No</v>
      </c>
      <c r="H47" s="18" t="str">
        <f t="shared" si="6"/>
        <v>No</v>
      </c>
      <c r="I47" s="18" t="str">
        <f t="shared" si="7"/>
        <v>Yes</v>
      </c>
      <c r="J47" s="18" t="str">
        <f t="shared" si="8"/>
        <v>Yes</v>
      </c>
      <c r="K47" s="21">
        <v>45</v>
      </c>
      <c r="L47" s="5" t="s">
        <v>500</v>
      </c>
      <c r="M47" s="5" t="s">
        <v>501</v>
      </c>
      <c r="N47" s="5" t="s">
        <v>2307</v>
      </c>
      <c r="O47" s="5" t="s">
        <v>152</v>
      </c>
      <c r="P47" s="5" t="s">
        <v>2664</v>
      </c>
      <c r="Q47" s="34" t="s">
        <v>6269</v>
      </c>
      <c r="R47" s="21">
        <v>1</v>
      </c>
      <c r="S47" s="35"/>
      <c r="T47" s="35"/>
      <c r="U47" s="35"/>
      <c r="V47" s="35"/>
      <c r="W47" s="35"/>
      <c r="X47" s="35"/>
      <c r="Y47" s="35"/>
      <c r="Z47" s="35"/>
      <c r="AA47" s="5" t="s">
        <v>24</v>
      </c>
      <c r="AB47" s="5" t="s">
        <v>2535</v>
      </c>
      <c r="AC47" s="34" t="s">
        <v>2536</v>
      </c>
      <c r="AD47" s="21">
        <v>1</v>
      </c>
    </row>
    <row r="48" spans="1:30" x14ac:dyDescent="0.3">
      <c r="A48" s="18" t="str">
        <f t="shared" ref="A48:B48" si="54">IF(AND(ISNUMBER(SEARCH("Yes",C48)),ISNUMBER(SEARCH("Yes",E48)),ISNUMBER(SEARCH("Yes",G48)),ISNUMBER(SEARCH("Yes",I48))),"Yes","No")</f>
        <v>No</v>
      </c>
      <c r="B48" s="18" t="str">
        <f t="shared" si="54"/>
        <v>No</v>
      </c>
      <c r="C48" s="15" t="str">
        <f t="shared" si="1"/>
        <v>No</v>
      </c>
      <c r="D48" s="18" t="str">
        <f t="shared" si="2"/>
        <v>No</v>
      </c>
      <c r="E48" s="18" t="str">
        <f t="shared" si="3"/>
        <v>No</v>
      </c>
      <c r="F48" s="18" t="str">
        <f t="shared" si="4"/>
        <v>No</v>
      </c>
      <c r="G48" s="18" t="str">
        <f t="shared" si="5"/>
        <v>No</v>
      </c>
      <c r="H48" s="18" t="str">
        <f t="shared" si="6"/>
        <v>No</v>
      </c>
      <c r="I48" s="18" t="str">
        <f t="shared" si="7"/>
        <v>Yes</v>
      </c>
      <c r="J48" s="18" t="str">
        <f t="shared" si="8"/>
        <v>Yes</v>
      </c>
      <c r="K48" s="21">
        <v>46</v>
      </c>
      <c r="L48" s="5" t="s">
        <v>502</v>
      </c>
      <c r="M48" s="5" t="s">
        <v>503</v>
      </c>
      <c r="N48" s="5" t="s">
        <v>2307</v>
      </c>
      <c r="O48" s="5" t="s">
        <v>152</v>
      </c>
      <c r="P48" s="5" t="s">
        <v>2435</v>
      </c>
      <c r="Q48" s="34" t="s">
        <v>8933</v>
      </c>
      <c r="R48" s="21">
        <v>1</v>
      </c>
      <c r="S48" s="35"/>
      <c r="T48" s="35"/>
      <c r="U48" s="35"/>
      <c r="V48" s="35"/>
      <c r="W48" s="35"/>
      <c r="X48" s="35"/>
      <c r="Y48" s="35"/>
      <c r="Z48" s="35"/>
      <c r="AA48" s="5" t="s">
        <v>24</v>
      </c>
      <c r="AB48" s="5" t="s">
        <v>8934</v>
      </c>
      <c r="AC48" s="34" t="s">
        <v>2602</v>
      </c>
      <c r="AD48" s="21">
        <v>1</v>
      </c>
    </row>
    <row r="49" spans="1:30" x14ac:dyDescent="0.3">
      <c r="A49" s="18" t="str">
        <f t="shared" ref="A49:B49" si="55">IF(AND(ISNUMBER(SEARCH("Yes",C49)),ISNUMBER(SEARCH("Yes",E49)),ISNUMBER(SEARCH("Yes",G49)),ISNUMBER(SEARCH("Yes",I49))),"Yes","No")</f>
        <v>No</v>
      </c>
      <c r="B49" s="18" t="str">
        <f t="shared" si="55"/>
        <v>No</v>
      </c>
      <c r="C49" s="15" t="str">
        <f t="shared" si="1"/>
        <v>No</v>
      </c>
      <c r="D49" s="18" t="str">
        <f t="shared" si="2"/>
        <v>No</v>
      </c>
      <c r="E49" s="18" t="str">
        <f t="shared" si="3"/>
        <v>No</v>
      </c>
      <c r="F49" s="18" t="str">
        <f t="shared" si="4"/>
        <v>No</v>
      </c>
      <c r="G49" s="18" t="str">
        <f t="shared" si="5"/>
        <v>No</v>
      </c>
      <c r="H49" s="18" t="str">
        <f t="shared" si="6"/>
        <v>No</v>
      </c>
      <c r="I49" s="18" t="str">
        <f t="shared" si="7"/>
        <v>Yes</v>
      </c>
      <c r="J49" s="18" t="str">
        <f t="shared" si="8"/>
        <v>Yes</v>
      </c>
      <c r="K49" s="21">
        <v>47</v>
      </c>
      <c r="L49" s="5" t="s">
        <v>504</v>
      </c>
      <c r="M49" s="5" t="s">
        <v>2541</v>
      </c>
      <c r="N49" s="5" t="s">
        <v>2307</v>
      </c>
      <c r="O49" s="5" t="s">
        <v>152</v>
      </c>
      <c r="P49" s="5" t="s">
        <v>2333</v>
      </c>
      <c r="Q49" s="34" t="s">
        <v>8935</v>
      </c>
      <c r="R49" s="21">
        <v>1</v>
      </c>
      <c r="S49" s="35"/>
      <c r="T49" s="35"/>
      <c r="U49" s="35"/>
      <c r="V49" s="35"/>
      <c r="W49" s="35"/>
      <c r="X49" s="35"/>
      <c r="Y49" s="35"/>
      <c r="Z49" s="35"/>
      <c r="AA49" s="5" t="s">
        <v>24</v>
      </c>
      <c r="AB49" s="5" t="s">
        <v>8936</v>
      </c>
      <c r="AC49" s="34" t="s">
        <v>8937</v>
      </c>
      <c r="AD49" s="21">
        <v>1</v>
      </c>
    </row>
    <row r="50" spans="1:30" x14ac:dyDescent="0.3">
      <c r="A50" s="18" t="str">
        <f t="shared" ref="A50:B50" si="56">IF(AND(ISNUMBER(SEARCH("Yes",C50)),ISNUMBER(SEARCH("Yes",E50)),ISNUMBER(SEARCH("Yes",G50)),ISNUMBER(SEARCH("Yes",I50))),"Yes","No")</f>
        <v>No</v>
      </c>
      <c r="B50" s="18" t="str">
        <f t="shared" si="56"/>
        <v>No</v>
      </c>
      <c r="C50" s="15" t="str">
        <f t="shared" si="1"/>
        <v>No</v>
      </c>
      <c r="D50" s="18" t="str">
        <f t="shared" si="2"/>
        <v>No</v>
      </c>
      <c r="E50" s="18" t="str">
        <f t="shared" si="3"/>
        <v>No</v>
      </c>
      <c r="F50" s="18" t="str">
        <f t="shared" si="4"/>
        <v>No</v>
      </c>
      <c r="G50" s="18" t="str">
        <f t="shared" si="5"/>
        <v>No</v>
      </c>
      <c r="H50" s="18" t="str">
        <f t="shared" si="6"/>
        <v>No</v>
      </c>
      <c r="I50" s="18" t="str">
        <f t="shared" si="7"/>
        <v>Yes</v>
      </c>
      <c r="J50" s="18" t="str">
        <f t="shared" si="8"/>
        <v>Yes</v>
      </c>
      <c r="K50" s="21">
        <v>48</v>
      </c>
      <c r="L50" s="5" t="s">
        <v>506</v>
      </c>
      <c r="M50" s="5" t="s">
        <v>507</v>
      </c>
      <c r="N50" s="5" t="s">
        <v>2307</v>
      </c>
      <c r="O50" s="5" t="s">
        <v>152</v>
      </c>
      <c r="P50" s="5" t="s">
        <v>8938</v>
      </c>
      <c r="Q50" s="34" t="s">
        <v>8939</v>
      </c>
      <c r="R50" s="21">
        <v>1</v>
      </c>
      <c r="S50" s="35"/>
      <c r="T50" s="35"/>
      <c r="U50" s="35"/>
      <c r="V50" s="35"/>
      <c r="W50" s="35"/>
      <c r="X50" s="35"/>
      <c r="Y50" s="35"/>
      <c r="Z50" s="35"/>
      <c r="AA50" s="5" t="s">
        <v>2310</v>
      </c>
      <c r="AB50" s="5" t="s">
        <v>8940</v>
      </c>
      <c r="AC50" s="34" t="s">
        <v>8941</v>
      </c>
      <c r="AD50" s="21">
        <v>1</v>
      </c>
    </row>
    <row r="51" spans="1:30" x14ac:dyDescent="0.3">
      <c r="A51" s="18" t="str">
        <f t="shared" ref="A51:B51" si="57">IF(AND(ISNUMBER(SEARCH("Yes",C51)),ISNUMBER(SEARCH("Yes",E51)),ISNUMBER(SEARCH("Yes",G51)),ISNUMBER(SEARCH("Yes",I51))),"Yes","No")</f>
        <v>No</v>
      </c>
      <c r="B51" s="18" t="str">
        <f t="shared" si="57"/>
        <v>Yes</v>
      </c>
      <c r="C51" s="15" t="str">
        <f t="shared" si="1"/>
        <v>Yes</v>
      </c>
      <c r="D51" s="18" t="str">
        <f t="shared" si="2"/>
        <v>Yes</v>
      </c>
      <c r="E51" s="18" t="str">
        <f t="shared" si="3"/>
        <v>Yes</v>
      </c>
      <c r="F51" s="18" t="str">
        <f t="shared" si="4"/>
        <v>Yes</v>
      </c>
      <c r="G51" s="18" t="str">
        <f t="shared" si="5"/>
        <v>No</v>
      </c>
      <c r="H51" s="18" t="str">
        <f t="shared" si="6"/>
        <v>Yes</v>
      </c>
      <c r="I51" s="18" t="str">
        <f t="shared" si="7"/>
        <v>Yes</v>
      </c>
      <c r="J51" s="18" t="str">
        <f t="shared" si="8"/>
        <v>Yes</v>
      </c>
      <c r="K51" s="21">
        <v>49</v>
      </c>
      <c r="L51" s="5" t="s">
        <v>371</v>
      </c>
      <c r="M51" s="5" t="s">
        <v>372</v>
      </c>
      <c r="N51" s="5" t="s">
        <v>2307</v>
      </c>
      <c r="O51" s="5" t="s">
        <v>24</v>
      </c>
      <c r="P51" s="5" t="s">
        <v>8942</v>
      </c>
      <c r="Q51" s="34" t="s">
        <v>8943</v>
      </c>
      <c r="R51" s="21">
        <v>1</v>
      </c>
      <c r="S51" s="5" t="s">
        <v>24</v>
      </c>
      <c r="T51" s="5" t="s">
        <v>2551</v>
      </c>
      <c r="U51" s="34" t="s">
        <v>2552</v>
      </c>
      <c r="V51" s="21">
        <v>1</v>
      </c>
      <c r="W51" s="5" t="s">
        <v>152</v>
      </c>
      <c r="X51" s="5" t="s">
        <v>6863</v>
      </c>
      <c r="Y51" s="34" t="s">
        <v>8944</v>
      </c>
      <c r="Z51" s="21">
        <v>1</v>
      </c>
      <c r="AA51" s="5" t="s">
        <v>2310</v>
      </c>
      <c r="AB51" s="5" t="s">
        <v>8945</v>
      </c>
      <c r="AC51" s="34" t="s">
        <v>8946</v>
      </c>
      <c r="AD51" s="21">
        <v>1</v>
      </c>
    </row>
    <row r="52" spans="1:30" x14ac:dyDescent="0.3">
      <c r="A52" s="18" t="str">
        <f t="shared" ref="A52:B52" si="58">IF(AND(ISNUMBER(SEARCH("Yes",C52)),ISNUMBER(SEARCH("Yes",E52)),ISNUMBER(SEARCH("Yes",G52)),ISNUMBER(SEARCH("Yes",I52))),"Yes","No")</f>
        <v>No</v>
      </c>
      <c r="B52" s="18" t="str">
        <f t="shared" si="58"/>
        <v>No</v>
      </c>
      <c r="C52" s="15" t="str">
        <f t="shared" si="1"/>
        <v>No</v>
      </c>
      <c r="D52" s="18" t="str">
        <f t="shared" si="2"/>
        <v>No</v>
      </c>
      <c r="E52" s="18" t="str">
        <f t="shared" si="3"/>
        <v>No</v>
      </c>
      <c r="F52" s="18" t="str">
        <f t="shared" si="4"/>
        <v>No</v>
      </c>
      <c r="G52" s="18" t="str">
        <f t="shared" si="5"/>
        <v>No</v>
      </c>
      <c r="H52" s="18" t="str">
        <f t="shared" si="6"/>
        <v>No</v>
      </c>
      <c r="I52" s="18" t="str">
        <f t="shared" si="7"/>
        <v>Yes</v>
      </c>
      <c r="J52" s="18" t="str">
        <f t="shared" si="8"/>
        <v>Yes</v>
      </c>
      <c r="K52" s="21">
        <v>50</v>
      </c>
      <c r="L52" s="5" t="s">
        <v>508</v>
      </c>
      <c r="M52" s="5" t="s">
        <v>509</v>
      </c>
      <c r="N52" s="5" t="s">
        <v>2307</v>
      </c>
      <c r="O52" s="5" t="s">
        <v>152</v>
      </c>
      <c r="P52" s="5" t="s">
        <v>2308</v>
      </c>
      <c r="Q52" s="34" t="s">
        <v>2557</v>
      </c>
      <c r="R52" s="21">
        <v>1</v>
      </c>
      <c r="S52" s="35"/>
      <c r="T52" s="35"/>
      <c r="U52" s="35"/>
      <c r="V52" s="35"/>
      <c r="W52" s="35"/>
      <c r="X52" s="35"/>
      <c r="Y52" s="35"/>
      <c r="Z52" s="35"/>
      <c r="AA52" s="5" t="s">
        <v>2310</v>
      </c>
      <c r="AB52" s="5" t="s">
        <v>8947</v>
      </c>
      <c r="AC52" s="34" t="s">
        <v>2559</v>
      </c>
      <c r="AD52" s="21">
        <v>1</v>
      </c>
    </row>
    <row r="53" spans="1:30" x14ac:dyDescent="0.3">
      <c r="A53" s="18" t="str">
        <f t="shared" ref="A53:B53" si="59">IF(AND(ISNUMBER(SEARCH("Yes",C53)),ISNUMBER(SEARCH("Yes",E53)),ISNUMBER(SEARCH("Yes",G53)),ISNUMBER(SEARCH("Yes",I53))),"Yes","No")</f>
        <v>No</v>
      </c>
      <c r="B53" s="18" t="str">
        <f t="shared" si="59"/>
        <v>No</v>
      </c>
      <c r="C53" s="15" t="str">
        <f t="shared" si="1"/>
        <v>No</v>
      </c>
      <c r="D53" s="18" t="str">
        <f t="shared" si="2"/>
        <v>No</v>
      </c>
      <c r="E53" s="18" t="str">
        <f t="shared" si="3"/>
        <v>No</v>
      </c>
      <c r="F53" s="18" t="str">
        <f t="shared" si="4"/>
        <v>No</v>
      </c>
      <c r="G53" s="18" t="str">
        <f t="shared" si="5"/>
        <v>No</v>
      </c>
      <c r="H53" s="18" t="str">
        <f t="shared" si="6"/>
        <v>No</v>
      </c>
      <c r="I53" s="18" t="str">
        <f t="shared" si="7"/>
        <v>Yes</v>
      </c>
      <c r="J53" s="18" t="str">
        <f t="shared" si="8"/>
        <v>Yes</v>
      </c>
      <c r="K53" s="21">
        <v>51</v>
      </c>
      <c r="L53" s="5" t="s">
        <v>510</v>
      </c>
      <c r="M53" s="5" t="s">
        <v>511</v>
      </c>
      <c r="N53" s="5" t="s">
        <v>2307</v>
      </c>
      <c r="O53" s="5" t="s">
        <v>152</v>
      </c>
      <c r="P53" s="5" t="s">
        <v>2724</v>
      </c>
      <c r="Q53" s="34" t="s">
        <v>2447</v>
      </c>
      <c r="R53" s="21">
        <v>1</v>
      </c>
      <c r="S53" s="35"/>
      <c r="T53" s="35"/>
      <c r="U53" s="35"/>
      <c r="V53" s="35"/>
      <c r="W53" s="35"/>
      <c r="X53" s="35"/>
      <c r="Y53" s="35"/>
      <c r="Z53" s="35"/>
      <c r="AA53" s="5" t="s">
        <v>24</v>
      </c>
      <c r="AB53" s="5" t="s">
        <v>2562</v>
      </c>
      <c r="AC53" s="34" t="s">
        <v>2563</v>
      </c>
      <c r="AD53" s="21">
        <v>1</v>
      </c>
    </row>
    <row r="54" spans="1:30" x14ac:dyDescent="0.3">
      <c r="A54" s="18" t="str">
        <f t="shared" ref="A54:B54" si="60">IF(AND(ISNUMBER(SEARCH("Yes",C54)),ISNUMBER(SEARCH("Yes",E54)),ISNUMBER(SEARCH("Yes",G54)),ISNUMBER(SEARCH("Yes",I54))),"Yes","No")</f>
        <v>Yes</v>
      </c>
      <c r="B54" s="18" t="str">
        <f t="shared" si="60"/>
        <v>Yes</v>
      </c>
      <c r="C54" s="15" t="str">
        <f t="shared" si="1"/>
        <v>Yes</v>
      </c>
      <c r="D54" s="18" t="str">
        <f t="shared" si="2"/>
        <v>Yes</v>
      </c>
      <c r="E54" s="18" t="str">
        <f t="shared" si="3"/>
        <v>Yes</v>
      </c>
      <c r="F54" s="18" t="str">
        <f t="shared" si="4"/>
        <v>Yes</v>
      </c>
      <c r="G54" s="18" t="str">
        <f t="shared" si="5"/>
        <v>Yes</v>
      </c>
      <c r="H54" s="18" t="str">
        <f t="shared" si="6"/>
        <v>Yes</v>
      </c>
      <c r="I54" s="18" t="str">
        <f t="shared" si="7"/>
        <v>Yes</v>
      </c>
      <c r="J54" s="18" t="str">
        <f t="shared" si="8"/>
        <v>Yes</v>
      </c>
      <c r="K54" s="21">
        <v>52</v>
      </c>
      <c r="L54" s="5" t="s">
        <v>39</v>
      </c>
      <c r="M54" s="5" t="s">
        <v>40</v>
      </c>
      <c r="N54" s="5" t="s">
        <v>2307</v>
      </c>
      <c r="O54" s="5" t="s">
        <v>2310</v>
      </c>
      <c r="P54" s="5" t="s">
        <v>2564</v>
      </c>
      <c r="Q54" s="34" t="s">
        <v>2565</v>
      </c>
      <c r="R54" s="21">
        <v>1</v>
      </c>
      <c r="S54" s="5" t="s">
        <v>24</v>
      </c>
      <c r="T54" s="5" t="s">
        <v>8948</v>
      </c>
      <c r="U54" s="34" t="s">
        <v>8949</v>
      </c>
      <c r="V54" s="21">
        <v>1</v>
      </c>
      <c r="W54" s="5" t="s">
        <v>2310</v>
      </c>
      <c r="X54" s="5" t="s">
        <v>8950</v>
      </c>
      <c r="Y54" s="34" t="s">
        <v>8951</v>
      </c>
      <c r="Z54" s="21">
        <v>1</v>
      </c>
      <c r="AA54" s="5" t="s">
        <v>24</v>
      </c>
      <c r="AB54" s="5" t="s">
        <v>3456</v>
      </c>
      <c r="AC54" s="34" t="s">
        <v>8952</v>
      </c>
      <c r="AD54" s="21">
        <v>1</v>
      </c>
    </row>
    <row r="55" spans="1:30" x14ac:dyDescent="0.3">
      <c r="A55" s="18" t="str">
        <f t="shared" ref="A55:B55" si="61">IF(AND(ISNUMBER(SEARCH("Yes",C55)),ISNUMBER(SEARCH("Yes",E55)),ISNUMBER(SEARCH("Yes",G55)),ISNUMBER(SEARCH("Yes",I55))),"Yes","No")</f>
        <v>Yes</v>
      </c>
      <c r="B55" s="18" t="str">
        <f t="shared" si="61"/>
        <v>Yes</v>
      </c>
      <c r="C55" s="15" t="str">
        <f t="shared" si="1"/>
        <v>Yes</v>
      </c>
      <c r="D55" s="18" t="str">
        <f t="shared" si="2"/>
        <v>Yes</v>
      </c>
      <c r="E55" s="18" t="str">
        <f t="shared" si="3"/>
        <v>Yes</v>
      </c>
      <c r="F55" s="18" t="str">
        <f t="shared" si="4"/>
        <v>Yes</v>
      </c>
      <c r="G55" s="18" t="str">
        <f t="shared" si="5"/>
        <v>Yes</v>
      </c>
      <c r="H55" s="18" t="str">
        <f t="shared" si="6"/>
        <v>Yes</v>
      </c>
      <c r="I55" s="18" t="str">
        <f t="shared" si="7"/>
        <v>Yes</v>
      </c>
      <c r="J55" s="18" t="str">
        <f t="shared" si="8"/>
        <v>Yes</v>
      </c>
      <c r="K55" s="21">
        <v>53</v>
      </c>
      <c r="L55" s="5" t="s">
        <v>42</v>
      </c>
      <c r="M55" s="5" t="s">
        <v>43</v>
      </c>
      <c r="N55" s="5" t="s">
        <v>2307</v>
      </c>
      <c r="O55" s="5" t="s">
        <v>24</v>
      </c>
      <c r="P55" s="5" t="s">
        <v>8953</v>
      </c>
      <c r="Q55" s="34" t="s">
        <v>8954</v>
      </c>
      <c r="R55" s="21">
        <v>1</v>
      </c>
      <c r="S55" s="5" t="s">
        <v>24</v>
      </c>
      <c r="T55" s="5" t="s">
        <v>8955</v>
      </c>
      <c r="U55" s="34" t="s">
        <v>8956</v>
      </c>
      <c r="V55" s="21">
        <v>1</v>
      </c>
      <c r="W55" s="5" t="s">
        <v>24</v>
      </c>
      <c r="X55" s="5" t="s">
        <v>8957</v>
      </c>
      <c r="Y55" s="34" t="s">
        <v>2577</v>
      </c>
      <c r="Z55" s="21">
        <v>1</v>
      </c>
      <c r="AA55" s="5" t="s">
        <v>24</v>
      </c>
      <c r="AB55" s="5" t="s">
        <v>8717</v>
      </c>
      <c r="AC55" s="34" t="s">
        <v>5994</v>
      </c>
      <c r="AD55" s="21">
        <v>1</v>
      </c>
    </row>
    <row r="56" spans="1:30" x14ac:dyDescent="0.3">
      <c r="A56" s="18" t="str">
        <f t="shared" ref="A56:B56" si="62">IF(AND(ISNUMBER(SEARCH("Yes",C56)),ISNUMBER(SEARCH("Yes",E56)),ISNUMBER(SEARCH("Yes",G56)),ISNUMBER(SEARCH("Yes",I56))),"Yes","No")</f>
        <v>No</v>
      </c>
      <c r="B56" s="18" t="str">
        <f t="shared" si="62"/>
        <v>No</v>
      </c>
      <c r="C56" s="15" t="str">
        <f t="shared" si="1"/>
        <v>No</v>
      </c>
      <c r="D56" s="18" t="str">
        <f t="shared" si="2"/>
        <v>No</v>
      </c>
      <c r="E56" s="18" t="str">
        <f t="shared" si="3"/>
        <v>No</v>
      </c>
      <c r="F56" s="18" t="str">
        <f t="shared" si="4"/>
        <v>No</v>
      </c>
      <c r="G56" s="18" t="str">
        <f t="shared" si="5"/>
        <v>No</v>
      </c>
      <c r="H56" s="18" t="str">
        <f t="shared" si="6"/>
        <v>No</v>
      </c>
      <c r="I56" s="18" t="str">
        <f t="shared" si="7"/>
        <v>Yes</v>
      </c>
      <c r="J56" s="18" t="str">
        <f t="shared" si="8"/>
        <v>Yes</v>
      </c>
      <c r="K56" s="21">
        <v>54</v>
      </c>
      <c r="L56" s="5" t="s">
        <v>512</v>
      </c>
      <c r="M56" s="5" t="s">
        <v>513</v>
      </c>
      <c r="N56" s="5" t="s">
        <v>2307</v>
      </c>
      <c r="O56" s="5" t="s">
        <v>152</v>
      </c>
      <c r="P56" s="5" t="s">
        <v>2431</v>
      </c>
      <c r="Q56" s="34" t="s">
        <v>2580</v>
      </c>
      <c r="R56" s="21">
        <v>1</v>
      </c>
      <c r="S56" s="35"/>
      <c r="T56" s="35"/>
      <c r="U56" s="35"/>
      <c r="V56" s="35"/>
      <c r="W56" s="35"/>
      <c r="X56" s="35"/>
      <c r="Y56" s="35"/>
      <c r="Z56" s="35"/>
      <c r="AA56" s="5" t="s">
        <v>2310</v>
      </c>
      <c r="AB56" s="5" t="s">
        <v>8958</v>
      </c>
      <c r="AC56" s="34" t="s">
        <v>6305</v>
      </c>
      <c r="AD56" s="21">
        <v>1</v>
      </c>
    </row>
    <row r="57" spans="1:30" x14ac:dyDescent="0.3">
      <c r="A57" s="18" t="str">
        <f t="shared" ref="A57:B57" si="63">IF(AND(ISNUMBER(SEARCH("Yes",C57)),ISNUMBER(SEARCH("Yes",E57)),ISNUMBER(SEARCH("Yes",G57)),ISNUMBER(SEARCH("Yes",I57))),"Yes","No")</f>
        <v>No</v>
      </c>
      <c r="B57" s="18" t="str">
        <f t="shared" si="63"/>
        <v>No</v>
      </c>
      <c r="C57" s="15" t="str">
        <f t="shared" si="1"/>
        <v>No</v>
      </c>
      <c r="D57" s="18" t="str">
        <f t="shared" si="2"/>
        <v>No</v>
      </c>
      <c r="E57" s="18" t="str">
        <f t="shared" si="3"/>
        <v>No</v>
      </c>
      <c r="F57" s="18" t="str">
        <f t="shared" si="4"/>
        <v>No</v>
      </c>
      <c r="G57" s="18" t="str">
        <f t="shared" si="5"/>
        <v>No</v>
      </c>
      <c r="H57" s="18" t="str">
        <f t="shared" si="6"/>
        <v>No</v>
      </c>
      <c r="I57" s="18" t="str">
        <f t="shared" si="7"/>
        <v>Yes</v>
      </c>
      <c r="J57" s="18" t="str">
        <f t="shared" si="8"/>
        <v>Yes</v>
      </c>
      <c r="K57" s="21">
        <v>55</v>
      </c>
      <c r="L57" s="5" t="s">
        <v>514</v>
      </c>
      <c r="M57" s="5" t="s">
        <v>515</v>
      </c>
      <c r="N57" s="5" t="s">
        <v>2307</v>
      </c>
      <c r="O57" s="5" t="s">
        <v>152</v>
      </c>
      <c r="P57" s="5" t="s">
        <v>2724</v>
      </c>
      <c r="Q57" s="34" t="s">
        <v>8959</v>
      </c>
      <c r="R57" s="21">
        <v>1</v>
      </c>
      <c r="S57" s="35"/>
      <c r="T57" s="35"/>
      <c r="U57" s="35"/>
      <c r="V57" s="35"/>
      <c r="W57" s="35"/>
      <c r="X57" s="35"/>
      <c r="Y57" s="35"/>
      <c r="Z57" s="35"/>
      <c r="AA57" s="5" t="s">
        <v>2310</v>
      </c>
      <c r="AB57" s="5" t="s">
        <v>4285</v>
      </c>
      <c r="AC57" s="34" t="s">
        <v>8960</v>
      </c>
      <c r="AD57" s="21">
        <v>1</v>
      </c>
    </row>
    <row r="58" spans="1:30" x14ac:dyDescent="0.3">
      <c r="A58" s="18" t="str">
        <f t="shared" ref="A58:B58" si="64">IF(AND(ISNUMBER(SEARCH("Yes",C58)),ISNUMBER(SEARCH("Yes",E58)),ISNUMBER(SEARCH("Yes",G58)),ISNUMBER(SEARCH("Yes",I58))),"Yes","No")</f>
        <v>No</v>
      </c>
      <c r="B58" s="18" t="str">
        <f t="shared" si="64"/>
        <v>No</v>
      </c>
      <c r="C58" s="15" t="str">
        <f t="shared" si="1"/>
        <v>No</v>
      </c>
      <c r="D58" s="18" t="str">
        <f t="shared" si="2"/>
        <v>No</v>
      </c>
      <c r="E58" s="18" t="str">
        <f t="shared" si="3"/>
        <v>No</v>
      </c>
      <c r="F58" s="18" t="str">
        <f t="shared" si="4"/>
        <v>No</v>
      </c>
      <c r="G58" s="18" t="str">
        <f t="shared" si="5"/>
        <v>No</v>
      </c>
      <c r="H58" s="18" t="str">
        <f t="shared" si="6"/>
        <v>No</v>
      </c>
      <c r="I58" s="18" t="str">
        <f t="shared" si="7"/>
        <v>Yes</v>
      </c>
      <c r="J58" s="18" t="str">
        <f t="shared" si="8"/>
        <v>Yes</v>
      </c>
      <c r="K58" s="21">
        <v>56</v>
      </c>
      <c r="L58" s="5" t="s">
        <v>516</v>
      </c>
      <c r="M58" s="5" t="s">
        <v>517</v>
      </c>
      <c r="N58" s="5" t="s">
        <v>2307</v>
      </c>
      <c r="O58" s="5" t="s">
        <v>152</v>
      </c>
      <c r="P58" s="5" t="s">
        <v>8961</v>
      </c>
      <c r="Q58" s="34" t="s">
        <v>8962</v>
      </c>
      <c r="R58" s="21">
        <v>1</v>
      </c>
      <c r="S58" s="35"/>
      <c r="T58" s="35"/>
      <c r="U58" s="35"/>
      <c r="V58" s="35"/>
      <c r="W58" s="35"/>
      <c r="X58" s="35"/>
      <c r="Y58" s="35"/>
      <c r="Z58" s="35"/>
      <c r="AA58" s="5" t="s">
        <v>24</v>
      </c>
      <c r="AB58" s="5" t="s">
        <v>2588</v>
      </c>
      <c r="AC58" s="34" t="s">
        <v>2589</v>
      </c>
      <c r="AD58" s="21">
        <v>1</v>
      </c>
    </row>
    <row r="59" spans="1:30" x14ac:dyDescent="0.3">
      <c r="A59" s="18" t="str">
        <f t="shared" ref="A59:B59" si="65">IF(AND(ISNUMBER(SEARCH("Yes",C59)),ISNUMBER(SEARCH("Yes",E59)),ISNUMBER(SEARCH("Yes",G59)),ISNUMBER(SEARCH("Yes",I59))),"Yes","No")</f>
        <v>No</v>
      </c>
      <c r="B59" s="18" t="str">
        <f t="shared" si="65"/>
        <v>No</v>
      </c>
      <c r="C59" s="15" t="str">
        <f t="shared" si="1"/>
        <v>No</v>
      </c>
      <c r="D59" s="18" t="str">
        <f t="shared" si="2"/>
        <v>No</v>
      </c>
      <c r="E59" s="18" t="str">
        <f t="shared" si="3"/>
        <v>No</v>
      </c>
      <c r="F59" s="18" t="str">
        <f t="shared" si="4"/>
        <v>No</v>
      </c>
      <c r="G59" s="18" t="str">
        <f t="shared" si="5"/>
        <v>No</v>
      </c>
      <c r="H59" s="18" t="str">
        <f t="shared" si="6"/>
        <v>No</v>
      </c>
      <c r="I59" s="18" t="str">
        <f t="shared" si="7"/>
        <v>No</v>
      </c>
      <c r="J59" s="18" t="str">
        <f t="shared" si="8"/>
        <v>No</v>
      </c>
      <c r="K59" s="21">
        <v>57</v>
      </c>
      <c r="L59" s="5" t="s">
        <v>518</v>
      </c>
      <c r="M59" s="5" t="s">
        <v>519</v>
      </c>
      <c r="N59" s="5" t="s">
        <v>2307</v>
      </c>
      <c r="O59" s="5" t="s">
        <v>152</v>
      </c>
      <c r="P59" s="5" t="s">
        <v>2664</v>
      </c>
      <c r="Q59" s="34" t="s">
        <v>2650</v>
      </c>
      <c r="R59" s="21">
        <v>1</v>
      </c>
      <c r="S59" s="35"/>
      <c r="T59" s="35"/>
      <c r="U59" s="35"/>
      <c r="V59" s="35"/>
      <c r="W59" s="35"/>
      <c r="X59" s="35"/>
      <c r="Y59" s="35"/>
      <c r="Z59" s="35"/>
      <c r="AA59" s="5" t="s">
        <v>152</v>
      </c>
      <c r="AB59" s="5" t="s">
        <v>2592</v>
      </c>
      <c r="AC59" s="34" t="s">
        <v>2593</v>
      </c>
      <c r="AD59" s="21">
        <v>1</v>
      </c>
    </row>
    <row r="60" spans="1:30" x14ac:dyDescent="0.3">
      <c r="A60" s="18" t="str">
        <f t="shared" ref="A60:B60" si="66">IF(AND(ISNUMBER(SEARCH("Yes",C60)),ISNUMBER(SEARCH("Yes",E60)),ISNUMBER(SEARCH("Yes",G60)),ISNUMBER(SEARCH("Yes",I60))),"Yes","No")</f>
        <v>No</v>
      </c>
      <c r="B60" s="18" t="str">
        <f t="shared" si="66"/>
        <v>No</v>
      </c>
      <c r="C60" s="15" t="str">
        <f t="shared" si="1"/>
        <v>No</v>
      </c>
      <c r="D60" s="18" t="str">
        <f t="shared" si="2"/>
        <v>No</v>
      </c>
      <c r="E60" s="18" t="str">
        <f t="shared" si="3"/>
        <v>No</v>
      </c>
      <c r="F60" s="18" t="str">
        <f t="shared" si="4"/>
        <v>No</v>
      </c>
      <c r="G60" s="18" t="str">
        <f t="shared" si="5"/>
        <v>No</v>
      </c>
      <c r="H60" s="18" t="str">
        <f t="shared" si="6"/>
        <v>No</v>
      </c>
      <c r="I60" s="18" t="str">
        <f t="shared" si="7"/>
        <v>Yes</v>
      </c>
      <c r="J60" s="18" t="str">
        <f t="shared" si="8"/>
        <v>Yes</v>
      </c>
      <c r="K60" s="21">
        <v>58</v>
      </c>
      <c r="L60" s="5" t="s">
        <v>520</v>
      </c>
      <c r="M60" s="5" t="s">
        <v>521</v>
      </c>
      <c r="N60" s="5" t="s">
        <v>2307</v>
      </c>
      <c r="O60" s="5" t="s">
        <v>152</v>
      </c>
      <c r="P60" s="5" t="s">
        <v>8963</v>
      </c>
      <c r="Q60" s="34" t="s">
        <v>8964</v>
      </c>
      <c r="R60" s="21">
        <v>1</v>
      </c>
      <c r="S60" s="35"/>
      <c r="T60" s="35"/>
      <c r="U60" s="35"/>
      <c r="V60" s="35"/>
      <c r="W60" s="35"/>
      <c r="X60" s="35"/>
      <c r="Y60" s="35"/>
      <c r="Z60" s="35"/>
      <c r="AA60" s="5" t="s">
        <v>2310</v>
      </c>
      <c r="AB60" s="5" t="s">
        <v>2595</v>
      </c>
      <c r="AC60" s="34" t="s">
        <v>2596</v>
      </c>
      <c r="AD60" s="21">
        <v>1</v>
      </c>
    </row>
    <row r="61" spans="1:30" x14ac:dyDescent="0.3">
      <c r="A61" s="18" t="str">
        <f t="shared" ref="A61:B61" si="67">IF(AND(ISNUMBER(SEARCH("Yes",C61)),ISNUMBER(SEARCH("Yes",E61)),ISNUMBER(SEARCH("Yes",G61)),ISNUMBER(SEARCH("Yes",I61))),"Yes","No")</f>
        <v>No</v>
      </c>
      <c r="B61" s="18" t="str">
        <f t="shared" si="67"/>
        <v>No</v>
      </c>
      <c r="C61" s="15" t="str">
        <f t="shared" si="1"/>
        <v>No</v>
      </c>
      <c r="D61" s="18" t="str">
        <f t="shared" si="2"/>
        <v>No</v>
      </c>
      <c r="E61" s="18" t="str">
        <f t="shared" si="3"/>
        <v>No</v>
      </c>
      <c r="F61" s="18" t="str">
        <f t="shared" si="4"/>
        <v>No</v>
      </c>
      <c r="G61" s="18" t="str">
        <f t="shared" si="5"/>
        <v>No</v>
      </c>
      <c r="H61" s="18" t="str">
        <f t="shared" si="6"/>
        <v>No</v>
      </c>
      <c r="I61" s="18" t="str">
        <f t="shared" si="7"/>
        <v>Yes</v>
      </c>
      <c r="J61" s="18" t="str">
        <f t="shared" si="8"/>
        <v>Yes</v>
      </c>
      <c r="K61" s="21">
        <v>59</v>
      </c>
      <c r="L61" s="5" t="s">
        <v>522</v>
      </c>
      <c r="M61" s="5" t="s">
        <v>523</v>
      </c>
      <c r="N61" s="5" t="s">
        <v>2307</v>
      </c>
      <c r="O61" s="5" t="s">
        <v>152</v>
      </c>
      <c r="P61" s="5" t="s">
        <v>2317</v>
      </c>
      <c r="Q61" s="34" t="s">
        <v>2597</v>
      </c>
      <c r="R61" s="21">
        <v>1</v>
      </c>
      <c r="S61" s="35"/>
      <c r="T61" s="35"/>
      <c r="U61" s="35"/>
      <c r="V61" s="35"/>
      <c r="W61" s="35"/>
      <c r="X61" s="35"/>
      <c r="Y61" s="35"/>
      <c r="Z61" s="35"/>
      <c r="AA61" s="5" t="s">
        <v>2310</v>
      </c>
      <c r="AB61" s="5" t="s">
        <v>3791</v>
      </c>
      <c r="AC61" s="34" t="s">
        <v>2599</v>
      </c>
      <c r="AD61" s="21">
        <v>1</v>
      </c>
    </row>
    <row r="62" spans="1:30" x14ac:dyDescent="0.3">
      <c r="A62" s="18" t="str">
        <f t="shared" ref="A62:B62" si="68">IF(AND(ISNUMBER(SEARCH("Yes",C62)),ISNUMBER(SEARCH("Yes",E62)),ISNUMBER(SEARCH("Yes",G62)),ISNUMBER(SEARCH("Yes",I62))),"Yes","No")</f>
        <v>No</v>
      </c>
      <c r="B62" s="18" t="str">
        <f t="shared" si="68"/>
        <v>No</v>
      </c>
      <c r="C62" s="15" t="str">
        <f t="shared" si="1"/>
        <v>No</v>
      </c>
      <c r="D62" s="18" t="str">
        <f t="shared" si="2"/>
        <v>No</v>
      </c>
      <c r="E62" s="18" t="str">
        <f t="shared" si="3"/>
        <v>No</v>
      </c>
      <c r="F62" s="18" t="str">
        <f t="shared" si="4"/>
        <v>No</v>
      </c>
      <c r="G62" s="18" t="str">
        <f t="shared" si="5"/>
        <v>No</v>
      </c>
      <c r="H62" s="18" t="str">
        <f t="shared" si="6"/>
        <v>No</v>
      </c>
      <c r="I62" s="18" t="str">
        <f t="shared" si="7"/>
        <v>Yes</v>
      </c>
      <c r="J62" s="18" t="str">
        <f t="shared" si="8"/>
        <v>Yes</v>
      </c>
      <c r="K62" s="21">
        <v>60</v>
      </c>
      <c r="L62" s="5" t="s">
        <v>524</v>
      </c>
      <c r="M62" s="5" t="s">
        <v>525</v>
      </c>
      <c r="N62" s="5" t="s">
        <v>2307</v>
      </c>
      <c r="O62" s="5" t="s">
        <v>152</v>
      </c>
      <c r="P62" s="5" t="s">
        <v>2449</v>
      </c>
      <c r="Q62" s="34" t="s">
        <v>6315</v>
      </c>
      <c r="R62" s="21">
        <v>1</v>
      </c>
      <c r="S62" s="35"/>
      <c r="T62" s="35"/>
      <c r="U62" s="35"/>
      <c r="V62" s="35"/>
      <c r="W62" s="35"/>
      <c r="X62" s="35"/>
      <c r="Y62" s="35"/>
      <c r="Z62" s="35"/>
      <c r="AA62" s="5" t="s">
        <v>24</v>
      </c>
      <c r="AB62" s="5" t="s">
        <v>4012</v>
      </c>
      <c r="AC62" s="34" t="s">
        <v>6606</v>
      </c>
      <c r="AD62" s="21">
        <v>1</v>
      </c>
    </row>
    <row r="63" spans="1:30" x14ac:dyDescent="0.3">
      <c r="A63" s="18" t="str">
        <f t="shared" ref="A63:B63" si="69">IF(AND(ISNUMBER(SEARCH("Yes",C63)),ISNUMBER(SEARCH("Yes",E63)),ISNUMBER(SEARCH("Yes",G63)),ISNUMBER(SEARCH("Yes",I63))),"Yes","No")</f>
        <v>No</v>
      </c>
      <c r="B63" s="18" t="str">
        <f t="shared" si="69"/>
        <v>No</v>
      </c>
      <c r="C63" s="15" t="str">
        <f t="shared" si="1"/>
        <v>No</v>
      </c>
      <c r="D63" s="18" t="str">
        <f t="shared" si="2"/>
        <v>No</v>
      </c>
      <c r="E63" s="18" t="str">
        <f t="shared" si="3"/>
        <v>No</v>
      </c>
      <c r="F63" s="18" t="str">
        <f t="shared" si="4"/>
        <v>No</v>
      </c>
      <c r="G63" s="18" t="str">
        <f t="shared" si="5"/>
        <v>No</v>
      </c>
      <c r="H63" s="18" t="str">
        <f t="shared" si="6"/>
        <v>No</v>
      </c>
      <c r="I63" s="18" t="str">
        <f t="shared" si="7"/>
        <v>Yes</v>
      </c>
      <c r="J63" s="18" t="str">
        <f t="shared" si="8"/>
        <v>No</v>
      </c>
      <c r="K63" s="21">
        <v>61</v>
      </c>
      <c r="L63" s="5" t="s">
        <v>526</v>
      </c>
      <c r="M63" s="5" t="s">
        <v>527</v>
      </c>
      <c r="N63" s="5" t="s">
        <v>2307</v>
      </c>
      <c r="O63" s="5" t="s">
        <v>152</v>
      </c>
      <c r="P63" s="5" t="s">
        <v>3981</v>
      </c>
      <c r="Q63" s="34" t="s">
        <v>6316</v>
      </c>
      <c r="R63" s="21">
        <v>1</v>
      </c>
      <c r="S63" s="35"/>
      <c r="T63" s="35"/>
      <c r="U63" s="35"/>
      <c r="V63" s="35"/>
      <c r="W63" s="35"/>
      <c r="X63" s="35"/>
      <c r="Y63" s="35"/>
      <c r="Z63" s="35"/>
      <c r="AA63" s="5" t="s">
        <v>152</v>
      </c>
      <c r="AB63" s="5" t="s">
        <v>2931</v>
      </c>
      <c r="AC63" s="34" t="s">
        <v>8965</v>
      </c>
      <c r="AD63" s="21">
        <v>1</v>
      </c>
    </row>
    <row r="64" spans="1:30" x14ac:dyDescent="0.3">
      <c r="A64" s="18" t="str">
        <f t="shared" ref="A64:B64" si="70">IF(AND(ISNUMBER(SEARCH("Yes",C64)),ISNUMBER(SEARCH("Yes",E64)),ISNUMBER(SEARCH("Yes",G64)),ISNUMBER(SEARCH("Yes",I64))),"Yes","No")</f>
        <v>No</v>
      </c>
      <c r="B64" s="18" t="str">
        <f t="shared" si="70"/>
        <v>No</v>
      </c>
      <c r="C64" s="15" t="str">
        <f t="shared" si="1"/>
        <v>No</v>
      </c>
      <c r="D64" s="18" t="str">
        <f t="shared" si="2"/>
        <v>No</v>
      </c>
      <c r="E64" s="18" t="str">
        <f t="shared" si="3"/>
        <v>No</v>
      </c>
      <c r="F64" s="18" t="str">
        <f t="shared" si="4"/>
        <v>No</v>
      </c>
      <c r="G64" s="18" t="str">
        <f t="shared" si="5"/>
        <v>No</v>
      </c>
      <c r="H64" s="18" t="str">
        <f t="shared" si="6"/>
        <v>No</v>
      </c>
      <c r="I64" s="18" t="str">
        <f t="shared" si="7"/>
        <v>Yes</v>
      </c>
      <c r="J64" s="18" t="str">
        <f t="shared" si="8"/>
        <v>Yes</v>
      </c>
      <c r="K64" s="21">
        <v>62</v>
      </c>
      <c r="L64" s="5" t="s">
        <v>528</v>
      </c>
      <c r="M64" s="5" t="s">
        <v>529</v>
      </c>
      <c r="N64" s="5" t="s">
        <v>2307</v>
      </c>
      <c r="O64" s="5" t="s">
        <v>152</v>
      </c>
      <c r="P64" s="5" t="s">
        <v>8966</v>
      </c>
      <c r="Q64" s="34" t="s">
        <v>2607</v>
      </c>
      <c r="R64" s="21">
        <v>1</v>
      </c>
      <c r="S64" s="35"/>
      <c r="T64" s="35"/>
      <c r="U64" s="35"/>
      <c r="V64" s="35"/>
      <c r="W64" s="35"/>
      <c r="X64" s="35"/>
      <c r="Y64" s="35"/>
      <c r="Z64" s="35"/>
      <c r="AA64" s="5" t="s">
        <v>2310</v>
      </c>
      <c r="AB64" s="5" t="s">
        <v>2422</v>
      </c>
      <c r="AC64" s="34" t="s">
        <v>2471</v>
      </c>
      <c r="AD64" s="21">
        <v>1</v>
      </c>
    </row>
    <row r="65" spans="1:30" x14ac:dyDescent="0.3">
      <c r="A65" s="18" t="str">
        <f t="shared" ref="A65:B65" si="71">IF(AND(ISNUMBER(SEARCH("Yes",C65)),ISNUMBER(SEARCH("Yes",E65)),ISNUMBER(SEARCH("Yes",G65)),ISNUMBER(SEARCH("Yes",I65))),"Yes","No")</f>
        <v>No</v>
      </c>
      <c r="B65" s="18" t="str">
        <f t="shared" si="71"/>
        <v>No</v>
      </c>
      <c r="C65" s="15" t="str">
        <f t="shared" si="1"/>
        <v>No</v>
      </c>
      <c r="D65" s="18" t="str">
        <f t="shared" si="2"/>
        <v>No</v>
      </c>
      <c r="E65" s="18" t="str">
        <f t="shared" si="3"/>
        <v>No</v>
      </c>
      <c r="F65" s="18" t="str">
        <f t="shared" si="4"/>
        <v>No</v>
      </c>
      <c r="G65" s="18" t="str">
        <f t="shared" si="5"/>
        <v>No</v>
      </c>
      <c r="H65" s="18" t="str">
        <f t="shared" si="6"/>
        <v>No</v>
      </c>
      <c r="I65" s="18" t="str">
        <f t="shared" si="7"/>
        <v>Yes</v>
      </c>
      <c r="J65" s="18" t="str">
        <f t="shared" si="8"/>
        <v>Yes</v>
      </c>
      <c r="K65" s="21">
        <v>63</v>
      </c>
      <c r="L65" s="5" t="s">
        <v>530</v>
      </c>
      <c r="M65" s="5" t="s">
        <v>531</v>
      </c>
      <c r="N65" s="5" t="s">
        <v>2307</v>
      </c>
      <c r="O65" s="5" t="s">
        <v>152</v>
      </c>
      <c r="P65" s="5" t="s">
        <v>2724</v>
      </c>
      <c r="Q65" s="34" t="s">
        <v>8967</v>
      </c>
      <c r="R65" s="21">
        <v>1</v>
      </c>
      <c r="S65" s="35"/>
      <c r="T65" s="35"/>
      <c r="U65" s="35"/>
      <c r="V65" s="35"/>
      <c r="W65" s="35"/>
      <c r="X65" s="35"/>
      <c r="Y65" s="35"/>
      <c r="Z65" s="35"/>
      <c r="AA65" s="5" t="s">
        <v>2310</v>
      </c>
      <c r="AB65" s="5" t="s">
        <v>8968</v>
      </c>
      <c r="AC65" s="34" t="s">
        <v>8969</v>
      </c>
      <c r="AD65" s="21">
        <v>1</v>
      </c>
    </row>
    <row r="66" spans="1:30" x14ac:dyDescent="0.3">
      <c r="A66" s="18" t="str">
        <f t="shared" ref="A66:B66" si="72">IF(AND(ISNUMBER(SEARCH("Yes",C66)),ISNUMBER(SEARCH("Yes",E66)),ISNUMBER(SEARCH("Yes",G66)),ISNUMBER(SEARCH("Yes",I66))),"Yes","No")</f>
        <v>No</v>
      </c>
      <c r="B66" s="18" t="str">
        <f t="shared" si="72"/>
        <v>No</v>
      </c>
      <c r="C66" s="15" t="str">
        <f t="shared" si="1"/>
        <v>No</v>
      </c>
      <c r="D66" s="18" t="str">
        <f t="shared" si="2"/>
        <v>No</v>
      </c>
      <c r="E66" s="18" t="str">
        <f t="shared" si="3"/>
        <v>No</v>
      </c>
      <c r="F66" s="18" t="str">
        <f t="shared" si="4"/>
        <v>No</v>
      </c>
      <c r="G66" s="18" t="str">
        <f t="shared" si="5"/>
        <v>No</v>
      </c>
      <c r="H66" s="18" t="str">
        <f t="shared" si="6"/>
        <v>No</v>
      </c>
      <c r="I66" s="18" t="str">
        <f t="shared" si="7"/>
        <v>Yes</v>
      </c>
      <c r="J66" s="18" t="str">
        <f t="shared" si="8"/>
        <v>Yes</v>
      </c>
      <c r="K66" s="21">
        <v>64</v>
      </c>
      <c r="L66" s="5" t="s">
        <v>532</v>
      </c>
      <c r="M66" s="5" t="s">
        <v>533</v>
      </c>
      <c r="N66" s="5" t="s">
        <v>2307</v>
      </c>
      <c r="O66" s="5" t="s">
        <v>152</v>
      </c>
      <c r="P66" s="5" t="s">
        <v>2435</v>
      </c>
      <c r="Q66" s="34" t="s">
        <v>2614</v>
      </c>
      <c r="R66" s="21">
        <v>1</v>
      </c>
      <c r="S66" s="35"/>
      <c r="T66" s="35"/>
      <c r="U66" s="35"/>
      <c r="V66" s="35"/>
      <c r="W66" s="35"/>
      <c r="X66" s="35"/>
      <c r="Y66" s="35"/>
      <c r="Z66" s="35"/>
      <c r="AA66" s="5" t="s">
        <v>24</v>
      </c>
      <c r="AB66" s="5" t="s">
        <v>8970</v>
      </c>
      <c r="AC66" s="34" t="s">
        <v>8971</v>
      </c>
      <c r="AD66" s="21">
        <v>1</v>
      </c>
    </row>
    <row r="67" spans="1:30" x14ac:dyDescent="0.3">
      <c r="A67" s="18" t="str">
        <f t="shared" ref="A67:B67" si="73">IF(AND(ISNUMBER(SEARCH("Yes",C67)),ISNUMBER(SEARCH("Yes",E67)),ISNUMBER(SEARCH("Yes",G67)),ISNUMBER(SEARCH("Yes",I67))),"Yes","No")</f>
        <v>No</v>
      </c>
      <c r="B67" s="18" t="str">
        <f t="shared" si="73"/>
        <v>No</v>
      </c>
      <c r="C67" s="15" t="str">
        <f t="shared" si="1"/>
        <v>No</v>
      </c>
      <c r="D67" s="18" t="str">
        <f t="shared" si="2"/>
        <v>No</v>
      </c>
      <c r="E67" s="18" t="str">
        <f t="shared" si="3"/>
        <v>No</v>
      </c>
      <c r="F67" s="18" t="str">
        <f t="shared" si="4"/>
        <v>No</v>
      </c>
      <c r="G67" s="18" t="str">
        <f t="shared" si="5"/>
        <v>No</v>
      </c>
      <c r="H67" s="18" t="str">
        <f t="shared" si="6"/>
        <v>No</v>
      </c>
      <c r="I67" s="18" t="str">
        <f t="shared" si="7"/>
        <v>Yes</v>
      </c>
      <c r="J67" s="18" t="str">
        <f t="shared" si="8"/>
        <v>Yes</v>
      </c>
      <c r="K67" s="21">
        <v>65</v>
      </c>
      <c r="L67" s="5" t="s">
        <v>534</v>
      </c>
      <c r="M67" s="5" t="s">
        <v>535</v>
      </c>
      <c r="N67" s="5" t="s">
        <v>2307</v>
      </c>
      <c r="O67" s="5" t="s">
        <v>152</v>
      </c>
      <c r="P67" s="5" t="s">
        <v>2333</v>
      </c>
      <c r="Q67" s="34" t="s">
        <v>2617</v>
      </c>
      <c r="R67" s="21">
        <v>1</v>
      </c>
      <c r="S67" s="35"/>
      <c r="T67" s="35"/>
      <c r="U67" s="35"/>
      <c r="V67" s="35"/>
      <c r="W67" s="35"/>
      <c r="X67" s="35"/>
      <c r="Y67" s="35"/>
      <c r="Z67" s="35"/>
      <c r="AA67" s="5" t="s">
        <v>2310</v>
      </c>
      <c r="AB67" s="5" t="s">
        <v>7799</v>
      </c>
      <c r="AC67" s="34" t="s">
        <v>8972</v>
      </c>
      <c r="AD67" s="21">
        <v>1</v>
      </c>
    </row>
    <row r="68" spans="1:30" x14ac:dyDescent="0.3">
      <c r="A68" s="18" t="str">
        <f t="shared" ref="A68:B68" si="74">IF(AND(ISNUMBER(SEARCH("Yes",C68)),ISNUMBER(SEARCH("Yes",E68)),ISNUMBER(SEARCH("Yes",G68)),ISNUMBER(SEARCH("Yes",I68))),"Yes","No")</f>
        <v>No</v>
      </c>
      <c r="B68" s="18" t="str">
        <f t="shared" si="74"/>
        <v>No</v>
      </c>
      <c r="C68" s="15" t="str">
        <f t="shared" si="1"/>
        <v>Yes</v>
      </c>
      <c r="D68" s="18" t="str">
        <f t="shared" si="2"/>
        <v>Yes</v>
      </c>
      <c r="E68" s="18" t="str">
        <f t="shared" si="3"/>
        <v>Yes</v>
      </c>
      <c r="F68" s="18" t="str">
        <f t="shared" si="4"/>
        <v>Yes</v>
      </c>
      <c r="G68" s="18" t="str">
        <f t="shared" si="5"/>
        <v>Yes</v>
      </c>
      <c r="H68" s="18" t="str">
        <f t="shared" si="6"/>
        <v>Yes</v>
      </c>
      <c r="I68" s="18" t="str">
        <f t="shared" si="7"/>
        <v>No</v>
      </c>
      <c r="J68" s="18" t="str">
        <f t="shared" si="8"/>
        <v>No</v>
      </c>
      <c r="K68" s="21">
        <v>66</v>
      </c>
      <c r="L68" s="5" t="s">
        <v>418</v>
      </c>
      <c r="M68" s="5" t="s">
        <v>419</v>
      </c>
      <c r="N68" s="5" t="s">
        <v>2307</v>
      </c>
      <c r="O68" s="5" t="s">
        <v>2310</v>
      </c>
      <c r="P68" s="5" t="s">
        <v>8973</v>
      </c>
      <c r="Q68" s="34" t="s">
        <v>8974</v>
      </c>
      <c r="R68" s="21">
        <v>1</v>
      </c>
      <c r="S68" s="5" t="s">
        <v>2310</v>
      </c>
      <c r="T68" s="5" t="s">
        <v>8975</v>
      </c>
      <c r="U68" s="34" t="s">
        <v>8976</v>
      </c>
      <c r="V68" s="21">
        <v>1</v>
      </c>
      <c r="W68" s="5" t="s">
        <v>2310</v>
      </c>
      <c r="X68" s="5" t="s">
        <v>8977</v>
      </c>
      <c r="Y68" s="34" t="s">
        <v>8978</v>
      </c>
      <c r="Z68" s="21">
        <v>1</v>
      </c>
      <c r="AA68" s="5" t="s">
        <v>152</v>
      </c>
      <c r="AB68" s="5" t="s">
        <v>8979</v>
      </c>
      <c r="AC68" s="34" t="s">
        <v>8980</v>
      </c>
      <c r="AD68" s="21">
        <v>1</v>
      </c>
    </row>
    <row r="69" spans="1:30" x14ac:dyDescent="0.3">
      <c r="A69" s="18" t="str">
        <f t="shared" ref="A69:B69" si="75">IF(AND(ISNUMBER(SEARCH("Yes",C69)),ISNUMBER(SEARCH("Yes",E69)),ISNUMBER(SEARCH("Yes",G69)),ISNUMBER(SEARCH("Yes",I69))),"Yes","No")</f>
        <v>No</v>
      </c>
      <c r="B69" s="18" t="str">
        <f t="shared" si="75"/>
        <v>No</v>
      </c>
      <c r="C69" s="15" t="str">
        <f t="shared" si="1"/>
        <v>No</v>
      </c>
      <c r="D69" s="18" t="str">
        <f t="shared" si="2"/>
        <v>No</v>
      </c>
      <c r="E69" s="18" t="str">
        <f t="shared" si="3"/>
        <v>No</v>
      </c>
      <c r="F69" s="18" t="str">
        <f t="shared" si="4"/>
        <v>No</v>
      </c>
      <c r="G69" s="18" t="str">
        <f t="shared" si="5"/>
        <v>No</v>
      </c>
      <c r="H69" s="18" t="str">
        <f t="shared" si="6"/>
        <v>No</v>
      </c>
      <c r="I69" s="18" t="str">
        <f t="shared" si="7"/>
        <v>Yes</v>
      </c>
      <c r="J69" s="18" t="str">
        <f t="shared" si="8"/>
        <v>Yes</v>
      </c>
      <c r="K69" s="21">
        <v>67</v>
      </c>
      <c r="L69" s="5" t="s">
        <v>536</v>
      </c>
      <c r="M69" s="5" t="s">
        <v>537</v>
      </c>
      <c r="N69" s="5" t="s">
        <v>2307</v>
      </c>
      <c r="O69" s="5" t="s">
        <v>152</v>
      </c>
      <c r="P69" s="5" t="s">
        <v>2333</v>
      </c>
      <c r="Q69" s="34" t="s">
        <v>8981</v>
      </c>
      <c r="R69" s="21">
        <v>1</v>
      </c>
      <c r="S69" s="35"/>
      <c r="T69" s="35"/>
      <c r="U69" s="35"/>
      <c r="V69" s="35"/>
      <c r="W69" s="35"/>
      <c r="X69" s="35"/>
      <c r="Y69" s="35"/>
      <c r="Z69" s="35"/>
      <c r="AA69" s="5" t="s">
        <v>24</v>
      </c>
      <c r="AB69" s="5" t="s">
        <v>2629</v>
      </c>
      <c r="AC69" s="34" t="s">
        <v>2630</v>
      </c>
      <c r="AD69" s="21">
        <v>1</v>
      </c>
    </row>
    <row r="70" spans="1:30" x14ac:dyDescent="0.3">
      <c r="A70" s="18" t="str">
        <f t="shared" ref="A70:B70" si="76">IF(AND(ISNUMBER(SEARCH("Yes",C70)),ISNUMBER(SEARCH("Yes",E70)),ISNUMBER(SEARCH("Yes",G70)),ISNUMBER(SEARCH("Yes",I70))),"Yes","No")</f>
        <v>No</v>
      </c>
      <c r="B70" s="18" t="str">
        <f t="shared" si="76"/>
        <v>No</v>
      </c>
      <c r="C70" s="15" t="str">
        <f t="shared" si="1"/>
        <v>No</v>
      </c>
      <c r="D70" s="18" t="str">
        <f t="shared" si="2"/>
        <v>No</v>
      </c>
      <c r="E70" s="18" t="str">
        <f t="shared" si="3"/>
        <v>No</v>
      </c>
      <c r="F70" s="18" t="str">
        <f t="shared" si="4"/>
        <v>No</v>
      </c>
      <c r="G70" s="18" t="str">
        <f t="shared" si="5"/>
        <v>No</v>
      </c>
      <c r="H70" s="18" t="str">
        <f t="shared" si="6"/>
        <v>No</v>
      </c>
      <c r="I70" s="18" t="str">
        <f t="shared" si="7"/>
        <v>Yes</v>
      </c>
      <c r="J70" s="18" t="str">
        <f t="shared" si="8"/>
        <v>No</v>
      </c>
      <c r="K70" s="21">
        <v>68</v>
      </c>
      <c r="L70" s="5" t="s">
        <v>538</v>
      </c>
      <c r="M70" s="5" t="s">
        <v>2631</v>
      </c>
      <c r="N70" s="5" t="s">
        <v>2307</v>
      </c>
      <c r="O70" s="5" t="s">
        <v>152</v>
      </c>
      <c r="P70" s="5" t="s">
        <v>2333</v>
      </c>
      <c r="Q70" s="34" t="s">
        <v>8982</v>
      </c>
      <c r="R70" s="21">
        <v>1</v>
      </c>
      <c r="S70" s="35"/>
      <c r="T70" s="35"/>
      <c r="U70" s="35"/>
      <c r="V70" s="35"/>
      <c r="W70" s="35"/>
      <c r="X70" s="35"/>
      <c r="Y70" s="35"/>
      <c r="Z70" s="35"/>
      <c r="AA70" s="5" t="s">
        <v>152</v>
      </c>
      <c r="AB70" s="5" t="s">
        <v>2931</v>
      </c>
      <c r="AC70" s="34" t="s">
        <v>6001</v>
      </c>
      <c r="AD70" s="21">
        <v>1</v>
      </c>
    </row>
    <row r="71" spans="1:30" x14ac:dyDescent="0.3">
      <c r="A71" s="18" t="str">
        <f t="shared" ref="A71:B71" si="77">IF(AND(ISNUMBER(SEARCH("Yes",C71)),ISNUMBER(SEARCH("Yes",E71)),ISNUMBER(SEARCH("Yes",G71)),ISNUMBER(SEARCH("Yes",I71))),"Yes","No")</f>
        <v>Yes</v>
      </c>
      <c r="B71" s="18" t="str">
        <f t="shared" si="77"/>
        <v>Yes</v>
      </c>
      <c r="C71" s="15" t="str">
        <f t="shared" si="1"/>
        <v>Yes</v>
      </c>
      <c r="D71" s="18" t="str">
        <f t="shared" si="2"/>
        <v>Yes</v>
      </c>
      <c r="E71" s="18" t="str">
        <f t="shared" si="3"/>
        <v>Yes</v>
      </c>
      <c r="F71" s="18" t="str">
        <f t="shared" si="4"/>
        <v>Yes</v>
      </c>
      <c r="G71" s="18" t="str">
        <f t="shared" si="5"/>
        <v>Yes</v>
      </c>
      <c r="H71" s="18" t="str">
        <f t="shared" si="6"/>
        <v>Yes</v>
      </c>
      <c r="I71" s="18" t="str">
        <f t="shared" si="7"/>
        <v>Yes</v>
      </c>
      <c r="J71" s="18" t="str">
        <f t="shared" si="8"/>
        <v>Yes</v>
      </c>
      <c r="K71" s="21">
        <v>69</v>
      </c>
      <c r="L71" s="5" t="s">
        <v>207</v>
      </c>
      <c r="M71" s="5" t="s">
        <v>278</v>
      </c>
      <c r="N71" s="5" t="s">
        <v>2307</v>
      </c>
      <c r="O71" s="5" t="s">
        <v>2310</v>
      </c>
      <c r="P71" s="5" t="s">
        <v>8983</v>
      </c>
      <c r="Q71" s="34" t="s">
        <v>2636</v>
      </c>
      <c r="R71" s="21">
        <v>1</v>
      </c>
      <c r="S71" s="5" t="s">
        <v>2310</v>
      </c>
      <c r="T71" s="5" t="s">
        <v>8984</v>
      </c>
      <c r="U71" s="34" t="s">
        <v>6339</v>
      </c>
      <c r="V71" s="21">
        <v>1</v>
      </c>
      <c r="W71" s="5" t="s">
        <v>24</v>
      </c>
      <c r="X71" s="5" t="s">
        <v>8985</v>
      </c>
      <c r="Y71" s="34" t="s">
        <v>8986</v>
      </c>
      <c r="Z71" s="21">
        <v>1</v>
      </c>
      <c r="AA71" s="5" t="s">
        <v>2310</v>
      </c>
      <c r="AB71" s="5" t="s">
        <v>2595</v>
      </c>
      <c r="AC71" s="34" t="s">
        <v>2641</v>
      </c>
      <c r="AD71" s="21">
        <v>1</v>
      </c>
    </row>
    <row r="72" spans="1:30" x14ac:dyDescent="0.3">
      <c r="A72" s="18" t="str">
        <f t="shared" ref="A72:B72" si="78">IF(AND(ISNUMBER(SEARCH("Yes",C72)),ISNUMBER(SEARCH("Yes",E72)),ISNUMBER(SEARCH("Yes",G72)),ISNUMBER(SEARCH("Yes",I72))),"Yes","No")</f>
        <v>No</v>
      </c>
      <c r="B72" s="18" t="str">
        <f t="shared" si="78"/>
        <v>No</v>
      </c>
      <c r="C72" s="15" t="str">
        <f t="shared" si="1"/>
        <v>No</v>
      </c>
      <c r="D72" s="18" t="str">
        <f t="shared" si="2"/>
        <v>No</v>
      </c>
      <c r="E72" s="18" t="str">
        <f t="shared" si="3"/>
        <v>No</v>
      </c>
      <c r="F72" s="18" t="str">
        <f t="shared" si="4"/>
        <v>No</v>
      </c>
      <c r="G72" s="18" t="str">
        <f t="shared" si="5"/>
        <v>No</v>
      </c>
      <c r="H72" s="18" t="str">
        <f t="shared" si="6"/>
        <v>No</v>
      </c>
      <c r="I72" s="18" t="str">
        <f t="shared" si="7"/>
        <v>Yes</v>
      </c>
      <c r="J72" s="18" t="str">
        <f t="shared" si="8"/>
        <v>Yes</v>
      </c>
      <c r="K72" s="21">
        <v>70</v>
      </c>
      <c r="L72" s="5" t="s">
        <v>540</v>
      </c>
      <c r="M72" s="5" t="s">
        <v>541</v>
      </c>
      <c r="N72" s="5" t="s">
        <v>2307</v>
      </c>
      <c r="O72" s="5" t="s">
        <v>152</v>
      </c>
      <c r="P72" s="5" t="s">
        <v>6340</v>
      </c>
      <c r="Q72" s="34" t="s">
        <v>6341</v>
      </c>
      <c r="R72" s="21">
        <v>1</v>
      </c>
      <c r="S72" s="35"/>
      <c r="T72" s="35"/>
      <c r="U72" s="35"/>
      <c r="V72" s="35"/>
      <c r="W72" s="35"/>
      <c r="X72" s="35"/>
      <c r="Y72" s="35"/>
      <c r="Z72" s="35"/>
      <c r="AA72" s="5" t="s">
        <v>2310</v>
      </c>
      <c r="AB72" s="5" t="s">
        <v>2422</v>
      </c>
      <c r="AC72" s="34" t="s">
        <v>8987</v>
      </c>
      <c r="AD72" s="21">
        <v>1</v>
      </c>
    </row>
    <row r="73" spans="1:30" x14ac:dyDescent="0.3">
      <c r="A73" s="18" t="str">
        <f t="shared" ref="A73:B73" si="79">IF(AND(ISNUMBER(SEARCH("Yes",C73)),ISNUMBER(SEARCH("Yes",E73)),ISNUMBER(SEARCH("Yes",G73)),ISNUMBER(SEARCH("Yes",I73))),"Yes","No")</f>
        <v>No</v>
      </c>
      <c r="B73" s="18" t="str">
        <f t="shared" si="79"/>
        <v>No</v>
      </c>
      <c r="C73" s="15" t="str">
        <f t="shared" si="1"/>
        <v>No</v>
      </c>
      <c r="D73" s="18" t="str">
        <f t="shared" si="2"/>
        <v>No</v>
      </c>
      <c r="E73" s="18" t="str">
        <f t="shared" si="3"/>
        <v>No</v>
      </c>
      <c r="F73" s="18" t="str">
        <f t="shared" si="4"/>
        <v>No</v>
      </c>
      <c r="G73" s="18" t="str">
        <f t="shared" si="5"/>
        <v>No</v>
      </c>
      <c r="H73" s="18" t="str">
        <f t="shared" si="6"/>
        <v>No</v>
      </c>
      <c r="I73" s="18" t="str">
        <f t="shared" si="7"/>
        <v>Yes</v>
      </c>
      <c r="J73" s="18" t="str">
        <f t="shared" si="8"/>
        <v>Yes</v>
      </c>
      <c r="K73" s="21">
        <v>71</v>
      </c>
      <c r="L73" s="5" t="s">
        <v>542</v>
      </c>
      <c r="M73" s="5" t="s">
        <v>543</v>
      </c>
      <c r="N73" s="5" t="s">
        <v>2307</v>
      </c>
      <c r="O73" s="5" t="s">
        <v>152</v>
      </c>
      <c r="P73" s="5" t="s">
        <v>2346</v>
      </c>
      <c r="Q73" s="34" t="s">
        <v>2646</v>
      </c>
      <c r="R73" s="21">
        <v>1</v>
      </c>
      <c r="S73" s="35"/>
      <c r="T73" s="35"/>
      <c r="U73" s="35"/>
      <c r="V73" s="35"/>
      <c r="W73" s="35"/>
      <c r="X73" s="35"/>
      <c r="Y73" s="35"/>
      <c r="Z73" s="35"/>
      <c r="AA73" s="5" t="s">
        <v>2310</v>
      </c>
      <c r="AB73" s="5" t="s">
        <v>2647</v>
      </c>
      <c r="AC73" s="34" t="s">
        <v>8988</v>
      </c>
      <c r="AD73" s="21">
        <v>1</v>
      </c>
    </row>
    <row r="74" spans="1:30" x14ac:dyDescent="0.3">
      <c r="A74" s="18" t="str">
        <f t="shared" ref="A74:B74" si="80">IF(AND(ISNUMBER(SEARCH("Yes",C74)),ISNUMBER(SEARCH("Yes",E74)),ISNUMBER(SEARCH("Yes",G74)),ISNUMBER(SEARCH("Yes",I74))),"Yes","No")</f>
        <v>No</v>
      </c>
      <c r="B74" s="18" t="str">
        <f t="shared" si="80"/>
        <v>No</v>
      </c>
      <c r="C74" s="15" t="str">
        <f t="shared" si="1"/>
        <v>No</v>
      </c>
      <c r="D74" s="18" t="str">
        <f t="shared" si="2"/>
        <v>No</v>
      </c>
      <c r="E74" s="18" t="str">
        <f t="shared" si="3"/>
        <v>No</v>
      </c>
      <c r="F74" s="18" t="str">
        <f t="shared" si="4"/>
        <v>No</v>
      </c>
      <c r="G74" s="18" t="str">
        <f t="shared" si="5"/>
        <v>No</v>
      </c>
      <c r="H74" s="18" t="str">
        <f t="shared" si="6"/>
        <v>No</v>
      </c>
      <c r="I74" s="18" t="str">
        <f t="shared" si="7"/>
        <v>Yes</v>
      </c>
      <c r="J74" s="18" t="str">
        <f t="shared" si="8"/>
        <v>Yes</v>
      </c>
      <c r="K74" s="21">
        <v>72</v>
      </c>
      <c r="L74" s="5" t="s">
        <v>544</v>
      </c>
      <c r="M74" s="5" t="s">
        <v>545</v>
      </c>
      <c r="N74" s="5" t="s">
        <v>2307</v>
      </c>
      <c r="O74" s="5" t="s">
        <v>152</v>
      </c>
      <c r="P74" s="5" t="s">
        <v>2664</v>
      </c>
      <c r="Q74" s="34" t="s">
        <v>5144</v>
      </c>
      <c r="R74" s="21">
        <v>1</v>
      </c>
      <c r="S74" s="35"/>
      <c r="T74" s="35"/>
      <c r="U74" s="35"/>
      <c r="V74" s="35"/>
      <c r="W74" s="35"/>
      <c r="X74" s="35"/>
      <c r="Y74" s="35"/>
      <c r="Z74" s="35"/>
      <c r="AA74" s="5" t="s">
        <v>24</v>
      </c>
      <c r="AB74" s="5" t="s">
        <v>2651</v>
      </c>
      <c r="AC74" s="34" t="s">
        <v>8989</v>
      </c>
      <c r="AD74" s="21">
        <v>1</v>
      </c>
    </row>
    <row r="75" spans="1:30" x14ac:dyDescent="0.3">
      <c r="A75" s="18" t="str">
        <f t="shared" ref="A75:B75" si="81">IF(AND(ISNUMBER(SEARCH("Yes",C75)),ISNUMBER(SEARCH("Yes",E75)),ISNUMBER(SEARCH("Yes",G75)),ISNUMBER(SEARCH("Yes",I75))),"Yes","No")</f>
        <v>No</v>
      </c>
      <c r="B75" s="18" t="str">
        <f t="shared" si="81"/>
        <v>No</v>
      </c>
      <c r="C75" s="15" t="str">
        <f t="shared" si="1"/>
        <v>No</v>
      </c>
      <c r="D75" s="18" t="str">
        <f t="shared" si="2"/>
        <v>No</v>
      </c>
      <c r="E75" s="18" t="str">
        <f t="shared" si="3"/>
        <v>No</v>
      </c>
      <c r="F75" s="18" t="str">
        <f t="shared" si="4"/>
        <v>No</v>
      </c>
      <c r="G75" s="18" t="str">
        <f t="shared" si="5"/>
        <v>No</v>
      </c>
      <c r="H75" s="18" t="str">
        <f t="shared" si="6"/>
        <v>No</v>
      </c>
      <c r="I75" s="18" t="str">
        <f t="shared" si="7"/>
        <v>Yes</v>
      </c>
      <c r="J75" s="18" t="str">
        <f t="shared" si="8"/>
        <v>Yes</v>
      </c>
      <c r="K75" s="21">
        <v>73</v>
      </c>
      <c r="L75" s="5" t="s">
        <v>546</v>
      </c>
      <c r="M75" s="5" t="s">
        <v>547</v>
      </c>
      <c r="N75" s="5" t="s">
        <v>2307</v>
      </c>
      <c r="O75" s="5" t="s">
        <v>152</v>
      </c>
      <c r="P75" s="5" t="s">
        <v>2427</v>
      </c>
      <c r="Q75" s="34" t="s">
        <v>2653</v>
      </c>
      <c r="R75" s="21">
        <v>1</v>
      </c>
      <c r="S75" s="35"/>
      <c r="T75" s="35"/>
      <c r="U75" s="35"/>
      <c r="V75" s="35"/>
      <c r="W75" s="35"/>
      <c r="X75" s="35"/>
      <c r="Y75" s="35"/>
      <c r="Z75" s="35"/>
      <c r="AA75" s="5" t="s">
        <v>2310</v>
      </c>
      <c r="AB75" s="5" t="s">
        <v>8990</v>
      </c>
      <c r="AC75" s="34" t="s">
        <v>8991</v>
      </c>
      <c r="AD75" s="21">
        <v>1</v>
      </c>
    </row>
    <row r="76" spans="1:30" x14ac:dyDescent="0.3">
      <c r="A76" s="18" t="str">
        <f t="shared" ref="A76:B76" si="82">IF(AND(ISNUMBER(SEARCH("Yes",C76)),ISNUMBER(SEARCH("Yes",E76)),ISNUMBER(SEARCH("Yes",G76)),ISNUMBER(SEARCH("Yes",I76))),"Yes","No")</f>
        <v>No</v>
      </c>
      <c r="B76" s="18" t="str">
        <f t="shared" si="82"/>
        <v>No</v>
      </c>
      <c r="C76" s="15" t="str">
        <f t="shared" si="1"/>
        <v>No</v>
      </c>
      <c r="D76" s="18" t="str">
        <f t="shared" si="2"/>
        <v>No</v>
      </c>
      <c r="E76" s="18" t="str">
        <f t="shared" si="3"/>
        <v>No</v>
      </c>
      <c r="F76" s="18" t="str">
        <f t="shared" si="4"/>
        <v>No</v>
      </c>
      <c r="G76" s="18" t="str">
        <f t="shared" si="5"/>
        <v>No</v>
      </c>
      <c r="H76" s="18" t="str">
        <f t="shared" si="6"/>
        <v>No</v>
      </c>
      <c r="I76" s="18" t="str">
        <f t="shared" si="7"/>
        <v>Yes</v>
      </c>
      <c r="J76" s="18" t="str">
        <f t="shared" si="8"/>
        <v>Yes</v>
      </c>
      <c r="K76" s="21">
        <v>74</v>
      </c>
      <c r="L76" s="5" t="s">
        <v>548</v>
      </c>
      <c r="M76" s="5" t="s">
        <v>2656</v>
      </c>
      <c r="N76" s="5" t="s">
        <v>2307</v>
      </c>
      <c r="O76" s="5" t="s">
        <v>152</v>
      </c>
      <c r="P76" s="5" t="s">
        <v>4902</v>
      </c>
      <c r="Q76" s="34" t="s">
        <v>2657</v>
      </c>
      <c r="R76" s="21">
        <v>1</v>
      </c>
      <c r="S76" s="35"/>
      <c r="T76" s="35"/>
      <c r="U76" s="35"/>
      <c r="V76" s="35"/>
      <c r="W76" s="35"/>
      <c r="X76" s="35"/>
      <c r="Y76" s="35"/>
      <c r="Z76" s="35"/>
      <c r="AA76" s="5" t="s">
        <v>2310</v>
      </c>
      <c r="AB76" s="5" t="s">
        <v>2604</v>
      </c>
      <c r="AC76" s="34" t="s">
        <v>8992</v>
      </c>
      <c r="AD76" s="21">
        <v>1</v>
      </c>
    </row>
    <row r="77" spans="1:30" x14ac:dyDescent="0.3">
      <c r="A77" s="18" t="str">
        <f t="shared" ref="A77:B77" si="83">IF(AND(ISNUMBER(SEARCH("Yes",C77)),ISNUMBER(SEARCH("Yes",E77)),ISNUMBER(SEARCH("Yes",G77)),ISNUMBER(SEARCH("Yes",I77))),"Yes","No")</f>
        <v>No</v>
      </c>
      <c r="B77" s="18" t="str">
        <f t="shared" si="83"/>
        <v>No</v>
      </c>
      <c r="C77" s="15" t="str">
        <f t="shared" si="1"/>
        <v>No</v>
      </c>
      <c r="D77" s="18" t="str">
        <f t="shared" si="2"/>
        <v>No</v>
      </c>
      <c r="E77" s="18" t="str">
        <f t="shared" si="3"/>
        <v>No</v>
      </c>
      <c r="F77" s="18" t="str">
        <f t="shared" si="4"/>
        <v>No</v>
      </c>
      <c r="G77" s="18" t="str">
        <f t="shared" si="5"/>
        <v>No</v>
      </c>
      <c r="H77" s="18" t="str">
        <f t="shared" si="6"/>
        <v>No</v>
      </c>
      <c r="I77" s="18" t="str">
        <f t="shared" si="7"/>
        <v>Yes</v>
      </c>
      <c r="J77" s="18" t="str">
        <f t="shared" si="8"/>
        <v>Yes</v>
      </c>
      <c r="K77" s="21">
        <v>75</v>
      </c>
      <c r="L77" s="5" t="s">
        <v>550</v>
      </c>
      <c r="M77" s="5" t="s">
        <v>551</v>
      </c>
      <c r="N77" s="5" t="s">
        <v>2307</v>
      </c>
      <c r="O77" s="5" t="s">
        <v>152</v>
      </c>
      <c r="P77" s="5" t="s">
        <v>2388</v>
      </c>
      <c r="Q77" s="34" t="s">
        <v>6349</v>
      </c>
      <c r="R77" s="21">
        <v>1</v>
      </c>
      <c r="S77" s="35"/>
      <c r="T77" s="35"/>
      <c r="U77" s="35"/>
      <c r="V77" s="35"/>
      <c r="W77" s="35"/>
      <c r="X77" s="35"/>
      <c r="Y77" s="35"/>
      <c r="Z77" s="35"/>
      <c r="AA77" s="5" t="s">
        <v>2310</v>
      </c>
      <c r="AB77" s="5" t="s">
        <v>8993</v>
      </c>
      <c r="AC77" s="34" t="s">
        <v>8994</v>
      </c>
      <c r="AD77" s="21">
        <v>1</v>
      </c>
    </row>
    <row r="78" spans="1:30" x14ac:dyDescent="0.3">
      <c r="A78" s="18" t="str">
        <f t="shared" ref="A78:B78" si="84">IF(AND(ISNUMBER(SEARCH("Yes",C78)),ISNUMBER(SEARCH("Yes",E78)),ISNUMBER(SEARCH("Yes",G78)),ISNUMBER(SEARCH("Yes",I78))),"Yes","No")</f>
        <v>No</v>
      </c>
      <c r="B78" s="18" t="str">
        <f t="shared" si="84"/>
        <v>No</v>
      </c>
      <c r="C78" s="15" t="str">
        <f t="shared" si="1"/>
        <v>No</v>
      </c>
      <c r="D78" s="18" t="str">
        <f t="shared" si="2"/>
        <v>No</v>
      </c>
      <c r="E78" s="18" t="str">
        <f t="shared" si="3"/>
        <v>No</v>
      </c>
      <c r="F78" s="18" t="str">
        <f t="shared" si="4"/>
        <v>No</v>
      </c>
      <c r="G78" s="18" t="str">
        <f t="shared" si="5"/>
        <v>No</v>
      </c>
      <c r="H78" s="18" t="str">
        <f t="shared" si="6"/>
        <v>No</v>
      </c>
      <c r="I78" s="18" t="str">
        <f t="shared" si="7"/>
        <v>Yes</v>
      </c>
      <c r="J78" s="18" t="str">
        <f t="shared" si="8"/>
        <v>Yes</v>
      </c>
      <c r="K78" s="21">
        <v>76</v>
      </c>
      <c r="L78" s="5" t="s">
        <v>552</v>
      </c>
      <c r="M78" s="5" t="s">
        <v>553</v>
      </c>
      <c r="N78" s="5" t="s">
        <v>2307</v>
      </c>
      <c r="O78" s="5" t="s">
        <v>152</v>
      </c>
      <c r="P78" s="5" t="s">
        <v>8995</v>
      </c>
      <c r="Q78" s="34" t="s">
        <v>8996</v>
      </c>
      <c r="R78" s="21">
        <v>1</v>
      </c>
      <c r="S78" s="35"/>
      <c r="T78" s="35"/>
      <c r="U78" s="35"/>
      <c r="V78" s="35"/>
      <c r="W78" s="35"/>
      <c r="X78" s="35"/>
      <c r="Y78" s="35"/>
      <c r="Z78" s="35"/>
      <c r="AA78" s="5" t="s">
        <v>2310</v>
      </c>
      <c r="AB78" s="5" t="s">
        <v>8997</v>
      </c>
      <c r="AC78" s="34" t="s">
        <v>8998</v>
      </c>
      <c r="AD78" s="21">
        <v>1</v>
      </c>
    </row>
    <row r="79" spans="1:30" x14ac:dyDescent="0.3">
      <c r="A79" s="18" t="str">
        <f t="shared" ref="A79:B79" si="85">IF(AND(ISNUMBER(SEARCH("Yes",C79)),ISNUMBER(SEARCH("Yes",E79)),ISNUMBER(SEARCH("Yes",G79)),ISNUMBER(SEARCH("Yes",I79))),"Yes","No")</f>
        <v>No</v>
      </c>
      <c r="B79" s="18" t="str">
        <f t="shared" si="85"/>
        <v>No</v>
      </c>
      <c r="C79" s="15" t="str">
        <f t="shared" si="1"/>
        <v>No</v>
      </c>
      <c r="D79" s="18" t="str">
        <f t="shared" si="2"/>
        <v>No</v>
      </c>
      <c r="E79" s="18" t="str">
        <f t="shared" si="3"/>
        <v>No</v>
      </c>
      <c r="F79" s="18" t="str">
        <f t="shared" si="4"/>
        <v>No</v>
      </c>
      <c r="G79" s="18" t="str">
        <f t="shared" si="5"/>
        <v>No</v>
      </c>
      <c r="H79" s="18" t="str">
        <f t="shared" si="6"/>
        <v>No</v>
      </c>
      <c r="I79" s="18" t="str">
        <f t="shared" si="7"/>
        <v>Yes</v>
      </c>
      <c r="J79" s="18" t="str">
        <f t="shared" si="8"/>
        <v>Yes</v>
      </c>
      <c r="K79" s="21">
        <v>77</v>
      </c>
      <c r="L79" s="5" t="s">
        <v>554</v>
      </c>
      <c r="M79" s="5" t="s">
        <v>555</v>
      </c>
      <c r="N79" s="5" t="s">
        <v>2307</v>
      </c>
      <c r="O79" s="5" t="s">
        <v>152</v>
      </c>
      <c r="P79" s="5" t="s">
        <v>2724</v>
      </c>
      <c r="Q79" s="34" t="s">
        <v>2668</v>
      </c>
      <c r="R79" s="21">
        <v>1</v>
      </c>
      <c r="S79" s="35"/>
      <c r="T79" s="35"/>
      <c r="U79" s="35"/>
      <c r="V79" s="35"/>
      <c r="W79" s="35"/>
      <c r="X79" s="35"/>
      <c r="Y79" s="35"/>
      <c r="Z79" s="35"/>
      <c r="AA79" s="5" t="s">
        <v>24</v>
      </c>
      <c r="AB79" s="5" t="s">
        <v>8999</v>
      </c>
      <c r="AC79" s="34" t="s">
        <v>9000</v>
      </c>
      <c r="AD79" s="21">
        <v>1</v>
      </c>
    </row>
    <row r="80" spans="1:30" x14ac:dyDescent="0.3">
      <c r="A80" s="18" t="str">
        <f t="shared" ref="A80:B80" si="86">IF(AND(ISNUMBER(SEARCH("Yes",C80)),ISNUMBER(SEARCH("Yes",E80)),ISNUMBER(SEARCH("Yes",G80)),ISNUMBER(SEARCH("Yes",I80))),"Yes","No")</f>
        <v>Yes</v>
      </c>
      <c r="B80" s="18" t="str">
        <f t="shared" si="86"/>
        <v>Yes</v>
      </c>
      <c r="C80" s="15" t="str">
        <f t="shared" si="1"/>
        <v>Yes</v>
      </c>
      <c r="D80" s="18" t="str">
        <f t="shared" si="2"/>
        <v>Yes</v>
      </c>
      <c r="E80" s="18" t="str">
        <f t="shared" si="3"/>
        <v>Yes</v>
      </c>
      <c r="F80" s="18" t="str">
        <f t="shared" si="4"/>
        <v>Yes</v>
      </c>
      <c r="G80" s="18" t="str">
        <f t="shared" si="5"/>
        <v>Yes</v>
      </c>
      <c r="H80" s="18" t="str">
        <f t="shared" si="6"/>
        <v>Yes</v>
      </c>
      <c r="I80" s="18" t="str">
        <f t="shared" si="7"/>
        <v>Yes</v>
      </c>
      <c r="J80" s="18" t="str">
        <f t="shared" si="8"/>
        <v>Yes</v>
      </c>
      <c r="K80" s="21">
        <v>78</v>
      </c>
      <c r="L80" s="5" t="s">
        <v>44</v>
      </c>
      <c r="M80" s="5" t="s">
        <v>45</v>
      </c>
      <c r="N80" s="5" t="s">
        <v>2307</v>
      </c>
      <c r="O80" s="5" t="s">
        <v>24</v>
      </c>
      <c r="P80" s="5" t="s">
        <v>2416</v>
      </c>
      <c r="Q80" s="34" t="s">
        <v>2417</v>
      </c>
      <c r="R80" s="21">
        <v>1</v>
      </c>
      <c r="S80" s="5" t="s">
        <v>24</v>
      </c>
      <c r="T80" s="5" t="s">
        <v>2671</v>
      </c>
      <c r="U80" s="34" t="s">
        <v>2672</v>
      </c>
      <c r="V80" s="21">
        <v>1</v>
      </c>
      <c r="W80" s="5" t="s">
        <v>24</v>
      </c>
      <c r="X80" s="5" t="s">
        <v>9001</v>
      </c>
      <c r="Y80" s="34" t="s">
        <v>9002</v>
      </c>
      <c r="Z80" s="21">
        <v>1</v>
      </c>
      <c r="AA80" s="5" t="s">
        <v>2310</v>
      </c>
      <c r="AB80" s="5" t="s">
        <v>3923</v>
      </c>
      <c r="AC80" s="34" t="s">
        <v>5944</v>
      </c>
      <c r="AD80" s="21">
        <v>1</v>
      </c>
    </row>
    <row r="81" spans="1:30" x14ac:dyDescent="0.3">
      <c r="A81" s="18" t="str">
        <f t="shared" ref="A81:B81" si="87">IF(AND(ISNUMBER(SEARCH("Yes",C81)),ISNUMBER(SEARCH("Yes",E81)),ISNUMBER(SEARCH("Yes",G81)),ISNUMBER(SEARCH("Yes",I81))),"Yes","No")</f>
        <v>No</v>
      </c>
      <c r="B81" s="18" t="str">
        <f t="shared" si="87"/>
        <v>No</v>
      </c>
      <c r="C81" s="15" t="str">
        <f t="shared" si="1"/>
        <v>No</v>
      </c>
      <c r="D81" s="18" t="str">
        <f t="shared" si="2"/>
        <v>No</v>
      </c>
      <c r="E81" s="18" t="str">
        <f t="shared" si="3"/>
        <v>No</v>
      </c>
      <c r="F81" s="18" t="str">
        <f t="shared" si="4"/>
        <v>No</v>
      </c>
      <c r="G81" s="18" t="str">
        <f t="shared" si="5"/>
        <v>No</v>
      </c>
      <c r="H81" s="18" t="str">
        <f t="shared" si="6"/>
        <v>No</v>
      </c>
      <c r="I81" s="18" t="str">
        <f t="shared" si="7"/>
        <v>Yes</v>
      </c>
      <c r="J81" s="18" t="str">
        <f t="shared" si="8"/>
        <v>Yes</v>
      </c>
      <c r="K81" s="21">
        <v>79</v>
      </c>
      <c r="L81" s="5" t="s">
        <v>556</v>
      </c>
      <c r="M81" s="5" t="s">
        <v>557</v>
      </c>
      <c r="N81" s="5" t="s">
        <v>2307</v>
      </c>
      <c r="O81" s="5" t="s">
        <v>152</v>
      </c>
      <c r="P81" s="5" t="s">
        <v>9003</v>
      </c>
      <c r="Q81" s="34" t="s">
        <v>2999</v>
      </c>
      <c r="R81" s="21">
        <v>1</v>
      </c>
      <c r="S81" s="35"/>
      <c r="T81" s="35"/>
      <c r="U81" s="35"/>
      <c r="V81" s="35"/>
      <c r="W81" s="35"/>
      <c r="X81" s="35"/>
      <c r="Y81" s="35"/>
      <c r="Z81" s="35"/>
      <c r="AA81" s="5" t="s">
        <v>2310</v>
      </c>
      <c r="AB81" s="5" t="s">
        <v>9004</v>
      </c>
      <c r="AC81" s="34" t="s">
        <v>6362</v>
      </c>
      <c r="AD81" s="21">
        <v>1</v>
      </c>
    </row>
    <row r="82" spans="1:30" x14ac:dyDescent="0.3">
      <c r="A82" s="18" t="str">
        <f t="shared" ref="A82:B82" si="88">IF(AND(ISNUMBER(SEARCH("Yes",C82)),ISNUMBER(SEARCH("Yes",E82)),ISNUMBER(SEARCH("Yes",G82)),ISNUMBER(SEARCH("Yes",I82))),"Yes","No")</f>
        <v>No</v>
      </c>
      <c r="B82" s="18" t="str">
        <f t="shared" si="88"/>
        <v>No</v>
      </c>
      <c r="C82" s="15" t="str">
        <f t="shared" si="1"/>
        <v>No</v>
      </c>
      <c r="D82" s="18" t="str">
        <f t="shared" si="2"/>
        <v>No</v>
      </c>
      <c r="E82" s="18" t="str">
        <f t="shared" si="3"/>
        <v>No</v>
      </c>
      <c r="F82" s="18" t="str">
        <f t="shared" si="4"/>
        <v>No</v>
      </c>
      <c r="G82" s="18" t="str">
        <f t="shared" si="5"/>
        <v>No</v>
      </c>
      <c r="H82" s="18" t="str">
        <f t="shared" si="6"/>
        <v>No</v>
      </c>
      <c r="I82" s="18" t="str">
        <f t="shared" si="7"/>
        <v>Yes</v>
      </c>
      <c r="J82" s="18" t="str">
        <f t="shared" si="8"/>
        <v>Yes</v>
      </c>
      <c r="K82" s="21">
        <v>80</v>
      </c>
      <c r="L82" s="5" t="s">
        <v>558</v>
      </c>
      <c r="M82" s="5" t="s">
        <v>559</v>
      </c>
      <c r="N82" s="5" t="s">
        <v>2307</v>
      </c>
      <c r="O82" s="5" t="s">
        <v>152</v>
      </c>
      <c r="P82" s="5" t="s">
        <v>3113</v>
      </c>
      <c r="Q82" s="34" t="s">
        <v>2680</v>
      </c>
      <c r="R82" s="21">
        <v>1</v>
      </c>
      <c r="S82" s="35"/>
      <c r="T82" s="35"/>
      <c r="U82" s="35"/>
      <c r="V82" s="35"/>
      <c r="W82" s="35"/>
      <c r="X82" s="35"/>
      <c r="Y82" s="35"/>
      <c r="Z82" s="35"/>
      <c r="AA82" s="5" t="s">
        <v>24</v>
      </c>
      <c r="AB82" s="5" t="s">
        <v>3326</v>
      </c>
      <c r="AC82" s="34" t="s">
        <v>2682</v>
      </c>
      <c r="AD82" s="21">
        <v>1</v>
      </c>
    </row>
    <row r="83" spans="1:30" x14ac:dyDescent="0.3">
      <c r="A83" s="18" t="str">
        <f t="shared" ref="A83:B83" si="89">IF(AND(ISNUMBER(SEARCH("Yes",C83)),ISNUMBER(SEARCH("Yes",E83)),ISNUMBER(SEARCH("Yes",G83)),ISNUMBER(SEARCH("Yes",I83))),"Yes","No")</f>
        <v>No</v>
      </c>
      <c r="B83" s="18" t="str">
        <f t="shared" si="89"/>
        <v>No</v>
      </c>
      <c r="C83" s="15" t="str">
        <f t="shared" si="1"/>
        <v>No</v>
      </c>
      <c r="D83" s="18" t="str">
        <f t="shared" si="2"/>
        <v>No</v>
      </c>
      <c r="E83" s="18" t="str">
        <f t="shared" si="3"/>
        <v>No</v>
      </c>
      <c r="F83" s="18" t="str">
        <f t="shared" si="4"/>
        <v>No</v>
      </c>
      <c r="G83" s="18" t="str">
        <f t="shared" si="5"/>
        <v>No</v>
      </c>
      <c r="H83" s="18" t="str">
        <f t="shared" si="6"/>
        <v>No</v>
      </c>
      <c r="I83" s="18" t="str">
        <f t="shared" si="7"/>
        <v>Yes</v>
      </c>
      <c r="J83" s="18" t="str">
        <f t="shared" si="8"/>
        <v>Yes</v>
      </c>
      <c r="K83" s="21">
        <v>81</v>
      </c>
      <c r="L83" s="5" t="s">
        <v>560</v>
      </c>
      <c r="M83" s="5" t="s">
        <v>561</v>
      </c>
      <c r="N83" s="5" t="s">
        <v>2307</v>
      </c>
      <c r="O83" s="5" t="s">
        <v>152</v>
      </c>
      <c r="P83" s="5" t="s">
        <v>6365</v>
      </c>
      <c r="Q83" s="34" t="s">
        <v>6366</v>
      </c>
      <c r="R83" s="21">
        <v>1</v>
      </c>
      <c r="S83" s="35"/>
      <c r="T83" s="35"/>
      <c r="U83" s="35"/>
      <c r="V83" s="35"/>
      <c r="W83" s="35"/>
      <c r="X83" s="35"/>
      <c r="Y83" s="35"/>
      <c r="Z83" s="35"/>
      <c r="AA83" s="5" t="s">
        <v>24</v>
      </c>
      <c r="AB83" s="5" t="s">
        <v>9005</v>
      </c>
      <c r="AC83" s="34" t="s">
        <v>9006</v>
      </c>
      <c r="AD83" s="21">
        <v>1</v>
      </c>
    </row>
    <row r="84" spans="1:30" x14ac:dyDescent="0.3">
      <c r="A84" s="18" t="str">
        <f t="shared" ref="A84:B84" si="90">IF(AND(ISNUMBER(SEARCH("Yes",C84)),ISNUMBER(SEARCH("Yes",E84)),ISNUMBER(SEARCH("Yes",G84)),ISNUMBER(SEARCH("Yes",I84))),"Yes","No")</f>
        <v>No</v>
      </c>
      <c r="B84" s="18" t="str">
        <f t="shared" si="90"/>
        <v>No</v>
      </c>
      <c r="C84" s="15" t="str">
        <f t="shared" si="1"/>
        <v>No</v>
      </c>
      <c r="D84" s="18" t="str">
        <f t="shared" si="2"/>
        <v>No</v>
      </c>
      <c r="E84" s="18" t="str">
        <f t="shared" si="3"/>
        <v>No</v>
      </c>
      <c r="F84" s="18" t="str">
        <f t="shared" si="4"/>
        <v>No</v>
      </c>
      <c r="G84" s="18" t="str">
        <f t="shared" si="5"/>
        <v>No</v>
      </c>
      <c r="H84" s="18" t="str">
        <f t="shared" si="6"/>
        <v>No</v>
      </c>
      <c r="I84" s="18" t="str">
        <f t="shared" si="7"/>
        <v>Yes</v>
      </c>
      <c r="J84" s="18" t="str">
        <f t="shared" si="8"/>
        <v>Yes</v>
      </c>
      <c r="K84" s="21">
        <v>82</v>
      </c>
      <c r="L84" s="5" t="s">
        <v>562</v>
      </c>
      <c r="M84" s="5" t="s">
        <v>563</v>
      </c>
      <c r="N84" s="5" t="s">
        <v>2307</v>
      </c>
      <c r="O84" s="5" t="s">
        <v>152</v>
      </c>
      <c r="P84" s="5" t="s">
        <v>6369</v>
      </c>
      <c r="Q84" s="34" t="s">
        <v>6370</v>
      </c>
      <c r="R84" s="21">
        <v>1</v>
      </c>
      <c r="S84" s="35"/>
      <c r="T84" s="35"/>
      <c r="U84" s="35"/>
      <c r="V84" s="35"/>
      <c r="W84" s="35"/>
      <c r="X84" s="35"/>
      <c r="Y84" s="35"/>
      <c r="Z84" s="35"/>
      <c r="AA84" s="5" t="s">
        <v>2310</v>
      </c>
      <c r="AB84" s="5" t="s">
        <v>2925</v>
      </c>
      <c r="AC84" s="34" t="s">
        <v>9007</v>
      </c>
      <c r="AD84" s="21">
        <v>1</v>
      </c>
    </row>
    <row r="85" spans="1:30" x14ac:dyDescent="0.3">
      <c r="A85" s="18" t="str">
        <f t="shared" ref="A85:B85" si="91">IF(AND(ISNUMBER(SEARCH("Yes",C85)),ISNUMBER(SEARCH("Yes",E85)),ISNUMBER(SEARCH("Yes",G85)),ISNUMBER(SEARCH("Yes",I85))),"Yes","No")</f>
        <v>No</v>
      </c>
      <c r="B85" s="18" t="str">
        <f t="shared" si="91"/>
        <v>No</v>
      </c>
      <c r="C85" s="15" t="str">
        <f t="shared" si="1"/>
        <v>No</v>
      </c>
      <c r="D85" s="18" t="str">
        <f t="shared" si="2"/>
        <v>No</v>
      </c>
      <c r="E85" s="18" t="str">
        <f t="shared" si="3"/>
        <v>No</v>
      </c>
      <c r="F85" s="18" t="str">
        <f t="shared" si="4"/>
        <v>No</v>
      </c>
      <c r="G85" s="18" t="str">
        <f t="shared" si="5"/>
        <v>No</v>
      </c>
      <c r="H85" s="18" t="str">
        <f t="shared" si="6"/>
        <v>No</v>
      </c>
      <c r="I85" s="18" t="str">
        <f t="shared" si="7"/>
        <v>Yes</v>
      </c>
      <c r="J85" s="18" t="str">
        <f t="shared" si="8"/>
        <v>Yes</v>
      </c>
      <c r="K85" s="21">
        <v>83</v>
      </c>
      <c r="L85" s="5" t="s">
        <v>564</v>
      </c>
      <c r="M85" s="5" t="s">
        <v>565</v>
      </c>
      <c r="N85" s="5" t="s">
        <v>2307</v>
      </c>
      <c r="O85" s="5" t="s">
        <v>152</v>
      </c>
      <c r="P85" s="5" t="s">
        <v>2431</v>
      </c>
      <c r="Q85" s="34" t="s">
        <v>2691</v>
      </c>
      <c r="R85" s="21">
        <v>1</v>
      </c>
      <c r="S85" s="35"/>
      <c r="T85" s="35"/>
      <c r="U85" s="35"/>
      <c r="V85" s="35"/>
      <c r="W85" s="35"/>
      <c r="X85" s="35"/>
      <c r="Y85" s="35"/>
      <c r="Z85" s="35"/>
      <c r="AA85" s="5" t="s">
        <v>24</v>
      </c>
      <c r="AB85" s="5" t="s">
        <v>7453</v>
      </c>
      <c r="AC85" s="34" t="s">
        <v>2750</v>
      </c>
      <c r="AD85" s="21">
        <v>1</v>
      </c>
    </row>
    <row r="86" spans="1:30" x14ac:dyDescent="0.3">
      <c r="A86" s="18" t="str">
        <f t="shared" ref="A86:B86" si="92">IF(AND(ISNUMBER(SEARCH("Yes",C86)),ISNUMBER(SEARCH("Yes",E86)),ISNUMBER(SEARCH("Yes",G86)),ISNUMBER(SEARCH("Yes",I86))),"Yes","No")</f>
        <v>No</v>
      </c>
      <c r="B86" s="18" t="str">
        <f t="shared" si="92"/>
        <v>No</v>
      </c>
      <c r="C86" s="15" t="str">
        <f t="shared" si="1"/>
        <v>No</v>
      </c>
      <c r="D86" s="18" t="str">
        <f t="shared" si="2"/>
        <v>No</v>
      </c>
      <c r="E86" s="18" t="str">
        <f t="shared" si="3"/>
        <v>No</v>
      </c>
      <c r="F86" s="18" t="str">
        <f t="shared" si="4"/>
        <v>No</v>
      </c>
      <c r="G86" s="18" t="str">
        <f t="shared" si="5"/>
        <v>No</v>
      </c>
      <c r="H86" s="18" t="str">
        <f t="shared" si="6"/>
        <v>No</v>
      </c>
      <c r="I86" s="18" t="str">
        <f t="shared" si="7"/>
        <v>Yes</v>
      </c>
      <c r="J86" s="18" t="str">
        <f t="shared" si="8"/>
        <v>Yes</v>
      </c>
      <c r="K86" s="21">
        <v>84</v>
      </c>
      <c r="L86" s="5" t="s">
        <v>566</v>
      </c>
      <c r="M86" s="5" t="s">
        <v>567</v>
      </c>
      <c r="N86" s="5" t="s">
        <v>2307</v>
      </c>
      <c r="O86" s="5" t="s">
        <v>152</v>
      </c>
      <c r="P86" s="5" t="s">
        <v>4634</v>
      </c>
      <c r="Q86" s="34" t="s">
        <v>2799</v>
      </c>
      <c r="R86" s="21">
        <v>1</v>
      </c>
      <c r="S86" s="35"/>
      <c r="T86" s="35"/>
      <c r="U86" s="35"/>
      <c r="V86" s="35"/>
      <c r="W86" s="35"/>
      <c r="X86" s="35"/>
      <c r="Y86" s="35"/>
      <c r="Z86" s="35"/>
      <c r="AA86" s="5" t="s">
        <v>2310</v>
      </c>
      <c r="AB86" s="5" t="s">
        <v>9008</v>
      </c>
      <c r="AC86" s="34" t="s">
        <v>2695</v>
      </c>
      <c r="AD86" s="21">
        <v>1</v>
      </c>
    </row>
    <row r="87" spans="1:30" x14ac:dyDescent="0.3">
      <c r="A87" s="18" t="str">
        <f t="shared" ref="A87:B87" si="93">IF(AND(ISNUMBER(SEARCH("Yes",C87)),ISNUMBER(SEARCH("Yes",E87)),ISNUMBER(SEARCH("Yes",G87)),ISNUMBER(SEARCH("Yes",I87))),"Yes","No")</f>
        <v>No</v>
      </c>
      <c r="B87" s="18" t="str">
        <f t="shared" si="93"/>
        <v>Yes</v>
      </c>
      <c r="C87" s="15" t="str">
        <f t="shared" si="1"/>
        <v>Yes</v>
      </c>
      <c r="D87" s="18" t="str">
        <f t="shared" si="2"/>
        <v>Yes</v>
      </c>
      <c r="E87" s="18" t="str">
        <f t="shared" si="3"/>
        <v>Yes</v>
      </c>
      <c r="F87" s="18" t="str">
        <f t="shared" si="4"/>
        <v>Yes</v>
      </c>
      <c r="G87" s="18" t="str">
        <f t="shared" si="5"/>
        <v>No</v>
      </c>
      <c r="H87" s="18" t="str">
        <f t="shared" si="6"/>
        <v>Yes</v>
      </c>
      <c r="I87" s="18" t="str">
        <f t="shared" si="7"/>
        <v>Yes</v>
      </c>
      <c r="J87" s="18" t="str">
        <f t="shared" si="8"/>
        <v>Yes</v>
      </c>
      <c r="K87" s="21">
        <v>85</v>
      </c>
      <c r="L87" s="5" t="s">
        <v>225</v>
      </c>
      <c r="M87" s="5" t="s">
        <v>333</v>
      </c>
      <c r="N87" s="5" t="s">
        <v>2307</v>
      </c>
      <c r="O87" s="5" t="s">
        <v>24</v>
      </c>
      <c r="P87" s="5" t="s">
        <v>2696</v>
      </c>
      <c r="Q87" s="34" t="s">
        <v>2697</v>
      </c>
      <c r="R87" s="21">
        <v>1</v>
      </c>
      <c r="S87" s="5" t="s">
        <v>24</v>
      </c>
      <c r="T87" s="5" t="s">
        <v>9009</v>
      </c>
      <c r="U87" s="34" t="s">
        <v>9010</v>
      </c>
      <c r="V87" s="21">
        <v>1</v>
      </c>
      <c r="W87" s="5" t="s">
        <v>152</v>
      </c>
      <c r="X87" s="5" t="s">
        <v>9011</v>
      </c>
      <c r="Y87" s="34" t="s">
        <v>2701</v>
      </c>
      <c r="Z87" s="21">
        <v>1</v>
      </c>
      <c r="AA87" s="5" t="s">
        <v>2310</v>
      </c>
      <c r="AB87" s="5" t="s">
        <v>2595</v>
      </c>
      <c r="AC87" s="34" t="s">
        <v>3537</v>
      </c>
      <c r="AD87" s="21">
        <v>1</v>
      </c>
    </row>
    <row r="88" spans="1:30" x14ac:dyDescent="0.3">
      <c r="A88" s="18" t="str">
        <f t="shared" ref="A88:B88" si="94">IF(AND(ISNUMBER(SEARCH("Yes",C88)),ISNUMBER(SEARCH("Yes",E88)),ISNUMBER(SEARCH("Yes",G88)),ISNUMBER(SEARCH("Yes",I88))),"Yes","No")</f>
        <v>No</v>
      </c>
      <c r="B88" s="18" t="str">
        <f t="shared" si="94"/>
        <v>No</v>
      </c>
      <c r="C88" s="15" t="str">
        <f t="shared" si="1"/>
        <v>No</v>
      </c>
      <c r="D88" s="18" t="str">
        <f t="shared" si="2"/>
        <v>No</v>
      </c>
      <c r="E88" s="18" t="str">
        <f t="shared" si="3"/>
        <v>No</v>
      </c>
      <c r="F88" s="18" t="str">
        <f t="shared" si="4"/>
        <v>No</v>
      </c>
      <c r="G88" s="18" t="str">
        <f t="shared" si="5"/>
        <v>No</v>
      </c>
      <c r="H88" s="18" t="str">
        <f t="shared" si="6"/>
        <v>No</v>
      </c>
      <c r="I88" s="18" t="str">
        <f t="shared" si="7"/>
        <v>Yes</v>
      </c>
      <c r="J88" s="18" t="str">
        <f t="shared" si="8"/>
        <v>Yes</v>
      </c>
      <c r="K88" s="21">
        <v>86</v>
      </c>
      <c r="L88" s="5" t="s">
        <v>568</v>
      </c>
      <c r="M88" s="5" t="s">
        <v>569</v>
      </c>
      <c r="N88" s="5" t="s">
        <v>2307</v>
      </c>
      <c r="O88" s="5" t="s">
        <v>152</v>
      </c>
      <c r="P88" s="5" t="s">
        <v>2704</v>
      </c>
      <c r="Q88" s="34" t="s">
        <v>2705</v>
      </c>
      <c r="R88" s="21">
        <v>1</v>
      </c>
      <c r="S88" s="35"/>
      <c r="T88" s="35"/>
      <c r="U88" s="35"/>
      <c r="V88" s="35"/>
      <c r="W88" s="35"/>
      <c r="X88" s="35"/>
      <c r="Y88" s="35"/>
      <c r="Z88" s="35"/>
      <c r="AA88" s="5" t="s">
        <v>24</v>
      </c>
      <c r="AB88" s="5" t="s">
        <v>9012</v>
      </c>
      <c r="AC88" s="34" t="s">
        <v>9013</v>
      </c>
      <c r="AD88" s="21">
        <v>1</v>
      </c>
    </row>
    <row r="89" spans="1:30" x14ac:dyDescent="0.3">
      <c r="A89" s="18" t="str">
        <f t="shared" ref="A89:B89" si="95">IF(AND(ISNUMBER(SEARCH("Yes",C89)),ISNUMBER(SEARCH("Yes",E89)),ISNUMBER(SEARCH("Yes",G89)),ISNUMBER(SEARCH("Yes",I89))),"Yes","No")</f>
        <v>No</v>
      </c>
      <c r="B89" s="18" t="str">
        <f t="shared" si="95"/>
        <v>No</v>
      </c>
      <c r="C89" s="15" t="str">
        <f t="shared" si="1"/>
        <v>No</v>
      </c>
      <c r="D89" s="18" t="str">
        <f t="shared" si="2"/>
        <v>No</v>
      </c>
      <c r="E89" s="18" t="str">
        <f t="shared" si="3"/>
        <v>No</v>
      </c>
      <c r="F89" s="18" t="str">
        <f t="shared" si="4"/>
        <v>No</v>
      </c>
      <c r="G89" s="18" t="str">
        <f t="shared" si="5"/>
        <v>No</v>
      </c>
      <c r="H89" s="18" t="str">
        <f t="shared" si="6"/>
        <v>No</v>
      </c>
      <c r="I89" s="18" t="str">
        <f t="shared" si="7"/>
        <v>Yes</v>
      </c>
      <c r="J89" s="18" t="str">
        <f t="shared" si="8"/>
        <v>Yes</v>
      </c>
      <c r="K89" s="21">
        <v>87</v>
      </c>
      <c r="L89" s="5" t="s">
        <v>570</v>
      </c>
      <c r="M89" s="5" t="s">
        <v>571</v>
      </c>
      <c r="N89" s="5" t="s">
        <v>2307</v>
      </c>
      <c r="O89" s="5" t="s">
        <v>152</v>
      </c>
      <c r="P89" s="5" t="s">
        <v>4143</v>
      </c>
      <c r="Q89" s="34" t="s">
        <v>9014</v>
      </c>
      <c r="R89" s="21">
        <v>1</v>
      </c>
      <c r="S89" s="35"/>
      <c r="T89" s="35"/>
      <c r="U89" s="35"/>
      <c r="V89" s="35"/>
      <c r="W89" s="35"/>
      <c r="X89" s="35"/>
      <c r="Y89" s="35"/>
      <c r="Z89" s="35"/>
      <c r="AA89" s="5" t="s">
        <v>2310</v>
      </c>
      <c r="AB89" s="5" t="s">
        <v>9015</v>
      </c>
      <c r="AC89" s="34" t="s">
        <v>9016</v>
      </c>
      <c r="AD89" s="21">
        <v>1</v>
      </c>
    </row>
    <row r="90" spans="1:30" x14ac:dyDescent="0.3">
      <c r="A90" s="18" t="str">
        <f t="shared" ref="A90:B90" si="96">IF(AND(ISNUMBER(SEARCH("Yes",C90)),ISNUMBER(SEARCH("Yes",E90)),ISNUMBER(SEARCH("Yes",G90)),ISNUMBER(SEARCH("Yes",I90))),"Yes","No")</f>
        <v>No</v>
      </c>
      <c r="B90" s="18" t="str">
        <f t="shared" si="96"/>
        <v>No</v>
      </c>
      <c r="C90" s="15" t="str">
        <f t="shared" si="1"/>
        <v>No</v>
      </c>
      <c r="D90" s="18" t="str">
        <f t="shared" si="2"/>
        <v>No</v>
      </c>
      <c r="E90" s="18" t="str">
        <f t="shared" si="3"/>
        <v>No</v>
      </c>
      <c r="F90" s="18" t="str">
        <f t="shared" si="4"/>
        <v>No</v>
      </c>
      <c r="G90" s="18" t="str">
        <f t="shared" si="5"/>
        <v>No</v>
      </c>
      <c r="H90" s="18" t="str">
        <f t="shared" si="6"/>
        <v>No</v>
      </c>
      <c r="I90" s="18" t="str">
        <f t="shared" si="7"/>
        <v>Yes</v>
      </c>
      <c r="J90" s="18" t="str">
        <f t="shared" si="8"/>
        <v>Yes</v>
      </c>
      <c r="K90" s="21">
        <v>88</v>
      </c>
      <c r="L90" s="5" t="s">
        <v>572</v>
      </c>
      <c r="M90" s="5" t="s">
        <v>573</v>
      </c>
      <c r="N90" s="5" t="s">
        <v>2307</v>
      </c>
      <c r="O90" s="5" t="s">
        <v>152</v>
      </c>
      <c r="P90" s="5" t="s">
        <v>2710</v>
      </c>
      <c r="Q90" s="34" t="s">
        <v>2711</v>
      </c>
      <c r="R90" s="21">
        <v>1</v>
      </c>
      <c r="S90" s="35"/>
      <c r="T90" s="35"/>
      <c r="U90" s="35"/>
      <c r="V90" s="35"/>
      <c r="W90" s="35"/>
      <c r="X90" s="35"/>
      <c r="Y90" s="35"/>
      <c r="Z90" s="35"/>
      <c r="AA90" s="5" t="s">
        <v>24</v>
      </c>
      <c r="AB90" s="5" t="s">
        <v>9017</v>
      </c>
      <c r="AC90" s="34" t="s">
        <v>3798</v>
      </c>
      <c r="AD90" s="21">
        <v>1</v>
      </c>
    </row>
    <row r="91" spans="1:30" x14ac:dyDescent="0.3">
      <c r="A91" s="18" t="str">
        <f t="shared" ref="A91:B91" si="97">IF(AND(ISNUMBER(SEARCH("Yes",C91)),ISNUMBER(SEARCH("Yes",E91)),ISNUMBER(SEARCH("Yes",G91)),ISNUMBER(SEARCH("Yes",I91))),"Yes","No")</f>
        <v>No</v>
      </c>
      <c r="B91" s="18" t="str">
        <f t="shared" si="97"/>
        <v>No</v>
      </c>
      <c r="C91" s="15" t="str">
        <f t="shared" si="1"/>
        <v>No</v>
      </c>
      <c r="D91" s="18" t="str">
        <f t="shared" si="2"/>
        <v>No</v>
      </c>
      <c r="E91" s="18" t="str">
        <f t="shared" si="3"/>
        <v>No</v>
      </c>
      <c r="F91" s="18" t="str">
        <f t="shared" si="4"/>
        <v>No</v>
      </c>
      <c r="G91" s="18" t="str">
        <f t="shared" si="5"/>
        <v>No</v>
      </c>
      <c r="H91" s="18" t="str">
        <f t="shared" si="6"/>
        <v>No</v>
      </c>
      <c r="I91" s="18" t="str">
        <f t="shared" si="7"/>
        <v>Yes</v>
      </c>
      <c r="J91" s="18" t="str">
        <f t="shared" si="8"/>
        <v>Yes</v>
      </c>
      <c r="K91" s="21">
        <v>89</v>
      </c>
      <c r="L91" s="5" t="s">
        <v>574</v>
      </c>
      <c r="M91" s="5" t="s">
        <v>575</v>
      </c>
      <c r="N91" s="5" t="s">
        <v>2307</v>
      </c>
      <c r="O91" s="5" t="s">
        <v>152</v>
      </c>
      <c r="P91" s="5" t="s">
        <v>9018</v>
      </c>
      <c r="Q91" s="34" t="s">
        <v>6389</v>
      </c>
      <c r="R91" s="21">
        <v>1</v>
      </c>
      <c r="S91" s="35"/>
      <c r="T91" s="35"/>
      <c r="U91" s="35"/>
      <c r="V91" s="35"/>
      <c r="W91" s="35"/>
      <c r="X91" s="35"/>
      <c r="Y91" s="35"/>
      <c r="Z91" s="35"/>
      <c r="AA91" s="5" t="s">
        <v>24</v>
      </c>
      <c r="AB91" s="5" t="s">
        <v>9019</v>
      </c>
      <c r="AC91" s="34" t="s">
        <v>9020</v>
      </c>
      <c r="AD91" s="21">
        <v>1</v>
      </c>
    </row>
    <row r="92" spans="1:30" x14ac:dyDescent="0.3">
      <c r="A92" s="18" t="str">
        <f t="shared" ref="A92:B92" si="98">IF(AND(ISNUMBER(SEARCH("Yes",C92)),ISNUMBER(SEARCH("Yes",E92)),ISNUMBER(SEARCH("Yes",G92)),ISNUMBER(SEARCH("Yes",I92))),"Yes","No")</f>
        <v>No</v>
      </c>
      <c r="B92" s="18" t="str">
        <f t="shared" si="98"/>
        <v>No</v>
      </c>
      <c r="C92" s="15" t="str">
        <f t="shared" si="1"/>
        <v>No</v>
      </c>
      <c r="D92" s="18" t="str">
        <f t="shared" si="2"/>
        <v>No</v>
      </c>
      <c r="E92" s="18" t="str">
        <f t="shared" si="3"/>
        <v>No</v>
      </c>
      <c r="F92" s="18" t="str">
        <f t="shared" si="4"/>
        <v>No</v>
      </c>
      <c r="G92" s="18" t="str">
        <f t="shared" si="5"/>
        <v>No</v>
      </c>
      <c r="H92" s="18" t="str">
        <f t="shared" si="6"/>
        <v>No</v>
      </c>
      <c r="I92" s="18" t="str">
        <f t="shared" si="7"/>
        <v>Yes</v>
      </c>
      <c r="J92" s="18" t="str">
        <f t="shared" si="8"/>
        <v>Yes</v>
      </c>
      <c r="K92" s="21">
        <v>90</v>
      </c>
      <c r="L92" s="5" t="s">
        <v>576</v>
      </c>
      <c r="M92" s="5" t="s">
        <v>577</v>
      </c>
      <c r="N92" s="5" t="s">
        <v>2307</v>
      </c>
      <c r="O92" s="5" t="s">
        <v>152</v>
      </c>
      <c r="P92" s="5" t="s">
        <v>2333</v>
      </c>
      <c r="Q92" s="34" t="s">
        <v>9021</v>
      </c>
      <c r="R92" s="21">
        <v>1</v>
      </c>
      <c r="S92" s="35"/>
      <c r="T92" s="35"/>
      <c r="U92" s="35"/>
      <c r="V92" s="35"/>
      <c r="W92" s="35"/>
      <c r="X92" s="35"/>
      <c r="Y92" s="35"/>
      <c r="Z92" s="35"/>
      <c r="AA92" s="5" t="s">
        <v>2310</v>
      </c>
      <c r="AB92" s="5" t="s">
        <v>2719</v>
      </c>
      <c r="AC92" s="34" t="s">
        <v>2720</v>
      </c>
      <c r="AD92" s="21">
        <v>1</v>
      </c>
    </row>
    <row r="93" spans="1:30" x14ac:dyDescent="0.3">
      <c r="A93" s="18" t="str">
        <f t="shared" ref="A93:B93" si="99">IF(AND(ISNUMBER(SEARCH("Yes",C93)),ISNUMBER(SEARCH("Yes",E93)),ISNUMBER(SEARCH("Yes",G93)),ISNUMBER(SEARCH("Yes",I93))),"Yes","No")</f>
        <v>No</v>
      </c>
      <c r="B93" s="18" t="str">
        <f t="shared" si="99"/>
        <v>No</v>
      </c>
      <c r="C93" s="15" t="str">
        <f t="shared" si="1"/>
        <v>No</v>
      </c>
      <c r="D93" s="18" t="str">
        <f t="shared" si="2"/>
        <v>No</v>
      </c>
      <c r="E93" s="18" t="str">
        <f t="shared" si="3"/>
        <v>No</v>
      </c>
      <c r="F93" s="18" t="str">
        <f t="shared" si="4"/>
        <v>No</v>
      </c>
      <c r="G93" s="18" t="str">
        <f t="shared" si="5"/>
        <v>No</v>
      </c>
      <c r="H93" s="18" t="str">
        <f t="shared" si="6"/>
        <v>No</v>
      </c>
      <c r="I93" s="18" t="str">
        <f t="shared" si="7"/>
        <v>Yes</v>
      </c>
      <c r="J93" s="18" t="str">
        <f t="shared" si="8"/>
        <v>Yes</v>
      </c>
      <c r="K93" s="21">
        <v>91</v>
      </c>
      <c r="L93" s="5" t="s">
        <v>578</v>
      </c>
      <c r="M93" s="5" t="s">
        <v>579</v>
      </c>
      <c r="N93" s="5" t="s">
        <v>2307</v>
      </c>
      <c r="O93" s="5" t="s">
        <v>152</v>
      </c>
      <c r="P93" s="5" t="s">
        <v>9022</v>
      </c>
      <c r="Q93" s="34" t="s">
        <v>9023</v>
      </c>
      <c r="R93" s="21">
        <v>1</v>
      </c>
      <c r="S93" s="35"/>
      <c r="T93" s="35"/>
      <c r="U93" s="35"/>
      <c r="V93" s="35"/>
      <c r="W93" s="35"/>
      <c r="X93" s="35"/>
      <c r="Y93" s="35"/>
      <c r="Z93" s="35"/>
      <c r="AA93" s="5" t="s">
        <v>2310</v>
      </c>
      <c r="AB93" s="5" t="s">
        <v>2422</v>
      </c>
      <c r="AC93" s="34" t="s">
        <v>2471</v>
      </c>
      <c r="AD93" s="21">
        <v>1</v>
      </c>
    </row>
    <row r="94" spans="1:30" x14ac:dyDescent="0.3">
      <c r="A94" s="18" t="str">
        <f t="shared" ref="A94:B94" si="100">IF(AND(ISNUMBER(SEARCH("Yes",C94)),ISNUMBER(SEARCH("Yes",E94)),ISNUMBER(SEARCH("Yes",G94)),ISNUMBER(SEARCH("Yes",I94))),"Yes","No")</f>
        <v>No</v>
      </c>
      <c r="B94" s="18" t="str">
        <f t="shared" si="100"/>
        <v>No</v>
      </c>
      <c r="C94" s="15" t="str">
        <f t="shared" si="1"/>
        <v>No</v>
      </c>
      <c r="D94" s="18" t="str">
        <f t="shared" si="2"/>
        <v>No</v>
      </c>
      <c r="E94" s="18" t="str">
        <f t="shared" si="3"/>
        <v>No</v>
      </c>
      <c r="F94" s="18" t="str">
        <f t="shared" si="4"/>
        <v>No</v>
      </c>
      <c r="G94" s="18" t="str">
        <f t="shared" si="5"/>
        <v>No</v>
      </c>
      <c r="H94" s="18" t="str">
        <f t="shared" si="6"/>
        <v>No</v>
      </c>
      <c r="I94" s="18" t="str">
        <f t="shared" si="7"/>
        <v>Yes</v>
      </c>
      <c r="J94" s="18" t="str">
        <f t="shared" si="8"/>
        <v>Yes</v>
      </c>
      <c r="K94" s="21">
        <v>92</v>
      </c>
      <c r="L94" s="5" t="s">
        <v>580</v>
      </c>
      <c r="M94" s="5" t="s">
        <v>581</v>
      </c>
      <c r="N94" s="5" t="s">
        <v>2307</v>
      </c>
      <c r="O94" s="5" t="s">
        <v>152</v>
      </c>
      <c r="P94" s="5" t="s">
        <v>2431</v>
      </c>
      <c r="Q94" s="34" t="s">
        <v>9024</v>
      </c>
      <c r="R94" s="21">
        <v>1</v>
      </c>
      <c r="S94" s="35"/>
      <c r="T94" s="35"/>
      <c r="U94" s="35"/>
      <c r="V94" s="35"/>
      <c r="W94" s="35"/>
      <c r="X94" s="35"/>
      <c r="Y94" s="35"/>
      <c r="Z94" s="35"/>
      <c r="AA94" s="5" t="s">
        <v>24</v>
      </c>
      <c r="AB94" s="5" t="s">
        <v>9025</v>
      </c>
      <c r="AC94" s="34" t="s">
        <v>5431</v>
      </c>
      <c r="AD94" s="21">
        <v>1</v>
      </c>
    </row>
    <row r="95" spans="1:30" x14ac:dyDescent="0.3">
      <c r="A95" s="18" t="str">
        <f t="shared" ref="A95:B95" si="101">IF(AND(ISNUMBER(SEARCH("Yes",C95)),ISNUMBER(SEARCH("Yes",E95)),ISNUMBER(SEARCH("Yes",G95)),ISNUMBER(SEARCH("Yes",I95))),"Yes","No")</f>
        <v>No</v>
      </c>
      <c r="B95" s="18" t="str">
        <f t="shared" si="101"/>
        <v>No</v>
      </c>
      <c r="C95" s="15" t="str">
        <f t="shared" si="1"/>
        <v>No</v>
      </c>
      <c r="D95" s="18" t="str">
        <f t="shared" si="2"/>
        <v>No</v>
      </c>
      <c r="E95" s="18" t="str">
        <f t="shared" si="3"/>
        <v>No</v>
      </c>
      <c r="F95" s="18" t="str">
        <f t="shared" si="4"/>
        <v>No</v>
      </c>
      <c r="G95" s="18" t="str">
        <f t="shared" si="5"/>
        <v>No</v>
      </c>
      <c r="H95" s="18" t="str">
        <f t="shared" si="6"/>
        <v>No</v>
      </c>
      <c r="I95" s="18" t="str">
        <f t="shared" si="7"/>
        <v>Yes</v>
      </c>
      <c r="J95" s="18" t="str">
        <f t="shared" si="8"/>
        <v>Yes</v>
      </c>
      <c r="K95" s="21">
        <v>93</v>
      </c>
      <c r="L95" s="5" t="s">
        <v>582</v>
      </c>
      <c r="M95" s="5" t="s">
        <v>583</v>
      </c>
      <c r="N95" s="5" t="s">
        <v>2307</v>
      </c>
      <c r="O95" s="5" t="s">
        <v>152</v>
      </c>
      <c r="P95" s="5" t="s">
        <v>2724</v>
      </c>
      <c r="Q95" s="34" t="s">
        <v>9026</v>
      </c>
      <c r="R95" s="21">
        <v>1</v>
      </c>
      <c r="S95" s="35"/>
      <c r="T95" s="35"/>
      <c r="U95" s="35"/>
      <c r="V95" s="35"/>
      <c r="W95" s="35"/>
      <c r="X95" s="35"/>
      <c r="Y95" s="35"/>
      <c r="Z95" s="35"/>
      <c r="AA95" s="5" t="s">
        <v>2310</v>
      </c>
      <c r="AB95" s="5" t="s">
        <v>9027</v>
      </c>
      <c r="AC95" s="34" t="s">
        <v>9028</v>
      </c>
      <c r="AD95" s="21">
        <v>1</v>
      </c>
    </row>
    <row r="96" spans="1:30" x14ac:dyDescent="0.3">
      <c r="A96" s="18" t="str">
        <f t="shared" ref="A96:B96" si="102">IF(AND(ISNUMBER(SEARCH("Yes",C96)),ISNUMBER(SEARCH("Yes",E96)),ISNUMBER(SEARCH("Yes",G96)),ISNUMBER(SEARCH("Yes",I96))),"Yes","No")</f>
        <v>No</v>
      </c>
      <c r="B96" s="18" t="str">
        <f t="shared" si="102"/>
        <v>No</v>
      </c>
      <c r="C96" s="15" t="str">
        <f t="shared" si="1"/>
        <v>No</v>
      </c>
      <c r="D96" s="18" t="str">
        <f t="shared" si="2"/>
        <v>No</v>
      </c>
      <c r="E96" s="18" t="str">
        <f t="shared" si="3"/>
        <v>No</v>
      </c>
      <c r="F96" s="18" t="str">
        <f t="shared" si="4"/>
        <v>No</v>
      </c>
      <c r="G96" s="18" t="str">
        <f t="shared" si="5"/>
        <v>No</v>
      </c>
      <c r="H96" s="18" t="str">
        <f t="shared" si="6"/>
        <v>No</v>
      </c>
      <c r="I96" s="18" t="str">
        <f t="shared" si="7"/>
        <v>Yes</v>
      </c>
      <c r="J96" s="18" t="str">
        <f t="shared" si="8"/>
        <v>Yes</v>
      </c>
      <c r="K96" s="21">
        <v>94</v>
      </c>
      <c r="L96" s="5" t="s">
        <v>584</v>
      </c>
      <c r="M96" s="5" t="s">
        <v>585</v>
      </c>
      <c r="N96" s="5" t="s">
        <v>2307</v>
      </c>
      <c r="O96" s="5" t="s">
        <v>152</v>
      </c>
      <c r="P96" s="5" t="s">
        <v>9029</v>
      </c>
      <c r="Q96" s="34" t="s">
        <v>9030</v>
      </c>
      <c r="R96" s="21">
        <v>1</v>
      </c>
      <c r="S96" s="35"/>
      <c r="T96" s="35"/>
      <c r="U96" s="35"/>
      <c r="V96" s="35"/>
      <c r="W96" s="35"/>
      <c r="X96" s="35"/>
      <c r="Y96" s="35"/>
      <c r="Z96" s="35"/>
      <c r="AA96" s="5" t="s">
        <v>24</v>
      </c>
      <c r="AB96" s="5" t="s">
        <v>2733</v>
      </c>
      <c r="AC96" s="34" t="s">
        <v>2734</v>
      </c>
      <c r="AD96" s="21">
        <v>1</v>
      </c>
    </row>
    <row r="97" spans="1:30" x14ac:dyDescent="0.3">
      <c r="A97" s="18" t="str">
        <f t="shared" ref="A97:B97" si="103">IF(AND(ISNUMBER(SEARCH("Yes",C97)),ISNUMBER(SEARCH("Yes",E97)),ISNUMBER(SEARCH("Yes",G97)),ISNUMBER(SEARCH("Yes",I97))),"Yes","No")</f>
        <v>No</v>
      </c>
      <c r="B97" s="18" t="str">
        <f t="shared" si="103"/>
        <v>No</v>
      </c>
      <c r="C97" s="15" t="str">
        <f t="shared" si="1"/>
        <v>No</v>
      </c>
      <c r="D97" s="18" t="str">
        <f t="shared" si="2"/>
        <v>No</v>
      </c>
      <c r="E97" s="18" t="str">
        <f t="shared" si="3"/>
        <v>No</v>
      </c>
      <c r="F97" s="18" t="str">
        <f t="shared" si="4"/>
        <v>No</v>
      </c>
      <c r="G97" s="18" t="str">
        <f t="shared" si="5"/>
        <v>No</v>
      </c>
      <c r="H97" s="18" t="str">
        <f t="shared" si="6"/>
        <v>No</v>
      </c>
      <c r="I97" s="18" t="str">
        <f t="shared" si="7"/>
        <v>Yes</v>
      </c>
      <c r="J97" s="18" t="str">
        <f t="shared" si="8"/>
        <v>No</v>
      </c>
      <c r="K97" s="21">
        <v>95</v>
      </c>
      <c r="L97" s="5" t="s">
        <v>586</v>
      </c>
      <c r="M97" s="5" t="s">
        <v>587</v>
      </c>
      <c r="N97" s="5" t="s">
        <v>2307</v>
      </c>
      <c r="O97" s="5" t="s">
        <v>152</v>
      </c>
      <c r="P97" s="5" t="s">
        <v>2735</v>
      </c>
      <c r="Q97" s="34" t="s">
        <v>2736</v>
      </c>
      <c r="R97" s="21">
        <v>1</v>
      </c>
      <c r="S97" s="35"/>
      <c r="T97" s="35"/>
      <c r="U97" s="35"/>
      <c r="V97" s="35"/>
      <c r="W97" s="35"/>
      <c r="X97" s="35"/>
      <c r="Y97" s="35"/>
      <c r="Z97" s="35"/>
      <c r="AA97" s="5" t="s">
        <v>152</v>
      </c>
      <c r="AB97" s="5" t="s">
        <v>9031</v>
      </c>
      <c r="AC97" s="34" t="s">
        <v>9032</v>
      </c>
      <c r="AD97" s="21">
        <v>1</v>
      </c>
    </row>
    <row r="98" spans="1:30" x14ac:dyDescent="0.3">
      <c r="A98" s="18" t="str">
        <f t="shared" ref="A98:B98" si="104">IF(AND(ISNUMBER(SEARCH("Yes",C98)),ISNUMBER(SEARCH("Yes",E98)),ISNUMBER(SEARCH("Yes",G98)),ISNUMBER(SEARCH("Yes",I98))),"Yes","No")</f>
        <v>No</v>
      </c>
      <c r="B98" s="18" t="str">
        <f t="shared" si="104"/>
        <v>No</v>
      </c>
      <c r="C98" s="15" t="str">
        <f t="shared" si="1"/>
        <v>No</v>
      </c>
      <c r="D98" s="18" t="str">
        <f t="shared" si="2"/>
        <v>No</v>
      </c>
      <c r="E98" s="18" t="str">
        <f t="shared" si="3"/>
        <v>No</v>
      </c>
      <c r="F98" s="18" t="str">
        <f t="shared" si="4"/>
        <v>No</v>
      </c>
      <c r="G98" s="18" t="str">
        <f t="shared" si="5"/>
        <v>No</v>
      </c>
      <c r="H98" s="18" t="str">
        <f t="shared" si="6"/>
        <v>No</v>
      </c>
      <c r="I98" s="18" t="str">
        <f t="shared" si="7"/>
        <v>Yes</v>
      </c>
      <c r="J98" s="18" t="str">
        <f t="shared" si="8"/>
        <v>Yes</v>
      </c>
      <c r="K98" s="21">
        <v>96</v>
      </c>
      <c r="L98" s="5" t="s">
        <v>588</v>
      </c>
      <c r="M98" s="5" t="s">
        <v>589</v>
      </c>
      <c r="N98" s="5" t="s">
        <v>2307</v>
      </c>
      <c r="O98" s="5" t="s">
        <v>152</v>
      </c>
      <c r="P98" s="5" t="s">
        <v>2739</v>
      </c>
      <c r="Q98" s="34" t="s">
        <v>2740</v>
      </c>
      <c r="R98" s="21">
        <v>1</v>
      </c>
      <c r="S98" s="35"/>
      <c r="T98" s="35"/>
      <c r="U98" s="35"/>
      <c r="V98" s="35"/>
      <c r="W98" s="35"/>
      <c r="X98" s="35"/>
      <c r="Y98" s="35"/>
      <c r="Z98" s="35"/>
      <c r="AA98" s="5" t="s">
        <v>24</v>
      </c>
      <c r="AB98" s="5" t="s">
        <v>9033</v>
      </c>
      <c r="AC98" s="34" t="s">
        <v>9034</v>
      </c>
      <c r="AD98" s="21">
        <v>1</v>
      </c>
    </row>
    <row r="99" spans="1:30" x14ac:dyDescent="0.3">
      <c r="A99" s="18" t="str">
        <f t="shared" ref="A99:B99" si="105">IF(AND(ISNUMBER(SEARCH("Yes",C99)),ISNUMBER(SEARCH("Yes",E99)),ISNUMBER(SEARCH("Yes",G99)),ISNUMBER(SEARCH("Yes",I99))),"Yes","No")</f>
        <v>Yes</v>
      </c>
      <c r="B99" s="18" t="str">
        <f t="shared" si="105"/>
        <v>No</v>
      </c>
      <c r="C99" s="15" t="str">
        <f t="shared" si="1"/>
        <v>Yes</v>
      </c>
      <c r="D99" s="18" t="str">
        <f t="shared" si="2"/>
        <v>No</v>
      </c>
      <c r="E99" s="18" t="str">
        <f t="shared" si="3"/>
        <v>Yes</v>
      </c>
      <c r="F99" s="18" t="str">
        <f t="shared" si="4"/>
        <v>Yes</v>
      </c>
      <c r="G99" s="18" t="str">
        <f t="shared" si="5"/>
        <v>Yes</v>
      </c>
      <c r="H99" s="18" t="str">
        <f t="shared" si="6"/>
        <v>Yes</v>
      </c>
      <c r="I99" s="18" t="str">
        <f t="shared" si="7"/>
        <v>Yes</v>
      </c>
      <c r="J99" s="18" t="str">
        <f t="shared" si="8"/>
        <v>Yes</v>
      </c>
      <c r="K99" s="21">
        <v>97</v>
      </c>
      <c r="L99" s="5" t="s">
        <v>276</v>
      </c>
      <c r="M99" s="5" t="s">
        <v>277</v>
      </c>
      <c r="N99" s="5" t="s">
        <v>2307</v>
      </c>
      <c r="O99" s="5" t="s">
        <v>152</v>
      </c>
      <c r="P99" s="5" t="s">
        <v>9035</v>
      </c>
      <c r="Q99" s="34" t="s">
        <v>9036</v>
      </c>
      <c r="R99" s="21">
        <v>1</v>
      </c>
      <c r="S99" s="5" t="s">
        <v>24</v>
      </c>
      <c r="T99" s="5" t="s">
        <v>9037</v>
      </c>
      <c r="U99" s="34" t="s">
        <v>9038</v>
      </c>
      <c r="V99" s="21">
        <v>1</v>
      </c>
      <c r="W99" s="5" t="s">
        <v>24</v>
      </c>
      <c r="X99" s="5" t="s">
        <v>2747</v>
      </c>
      <c r="Y99" s="34" t="s">
        <v>2748</v>
      </c>
      <c r="Z99" s="21">
        <v>1</v>
      </c>
      <c r="AA99" s="5" t="s">
        <v>24</v>
      </c>
      <c r="AB99" s="5" t="s">
        <v>9039</v>
      </c>
      <c r="AC99" s="34" t="s">
        <v>5885</v>
      </c>
      <c r="AD99" s="21">
        <v>1</v>
      </c>
    </row>
    <row r="100" spans="1:30" x14ac:dyDescent="0.3">
      <c r="A100" s="18" t="str">
        <f t="shared" ref="A100:B100" si="106">IF(AND(ISNUMBER(SEARCH("Yes",C100)),ISNUMBER(SEARCH("Yes",E100)),ISNUMBER(SEARCH("Yes",G100)),ISNUMBER(SEARCH("Yes",I100))),"Yes","No")</f>
        <v>Yes</v>
      </c>
      <c r="B100" s="18" t="str">
        <f t="shared" si="106"/>
        <v>Yes</v>
      </c>
      <c r="C100" s="15" t="str">
        <f t="shared" si="1"/>
        <v>Yes</v>
      </c>
      <c r="D100" s="18" t="str">
        <f t="shared" si="2"/>
        <v>Yes</v>
      </c>
      <c r="E100" s="18" t="str">
        <f t="shared" si="3"/>
        <v>Yes</v>
      </c>
      <c r="F100" s="18" t="str">
        <f t="shared" si="4"/>
        <v>Yes</v>
      </c>
      <c r="G100" s="18" t="str">
        <f t="shared" si="5"/>
        <v>Yes</v>
      </c>
      <c r="H100" s="18" t="str">
        <f t="shared" si="6"/>
        <v>Yes</v>
      </c>
      <c r="I100" s="18" t="str">
        <f t="shared" si="7"/>
        <v>Yes</v>
      </c>
      <c r="J100" s="18" t="str">
        <f t="shared" si="8"/>
        <v>Yes</v>
      </c>
      <c r="K100" s="21">
        <v>98</v>
      </c>
      <c r="L100" s="5" t="s">
        <v>47</v>
      </c>
      <c r="M100" s="5" t="s">
        <v>48</v>
      </c>
      <c r="N100" s="5" t="s">
        <v>2307</v>
      </c>
      <c r="O100" s="5" t="s">
        <v>24</v>
      </c>
      <c r="P100" s="5" t="s">
        <v>2751</v>
      </c>
      <c r="Q100" s="34" t="s">
        <v>2752</v>
      </c>
      <c r="R100" s="21">
        <v>1</v>
      </c>
      <c r="S100" s="5" t="s">
        <v>24</v>
      </c>
      <c r="T100" s="5" t="s">
        <v>9040</v>
      </c>
      <c r="U100" s="34" t="s">
        <v>9041</v>
      </c>
      <c r="V100" s="21">
        <v>1</v>
      </c>
      <c r="W100" s="5" t="s">
        <v>2310</v>
      </c>
      <c r="X100" s="5" t="s">
        <v>9042</v>
      </c>
      <c r="Y100" s="34" t="s">
        <v>9043</v>
      </c>
      <c r="Z100" s="21">
        <v>1</v>
      </c>
      <c r="AA100" s="5" t="s">
        <v>2310</v>
      </c>
      <c r="AB100" s="5" t="s">
        <v>9044</v>
      </c>
      <c r="AC100" s="34" t="s">
        <v>9045</v>
      </c>
      <c r="AD100" s="21">
        <v>1</v>
      </c>
    </row>
    <row r="101" spans="1:30" x14ac:dyDescent="0.3">
      <c r="A101" s="18" t="str">
        <f t="shared" ref="A101:B101" si="107">IF(AND(ISNUMBER(SEARCH("Yes",C101)),ISNUMBER(SEARCH("Yes",E101)),ISNUMBER(SEARCH("Yes",G101)),ISNUMBER(SEARCH("Yes",I101))),"Yes","No")</f>
        <v>No</v>
      </c>
      <c r="B101" s="18" t="str">
        <f t="shared" si="107"/>
        <v>No</v>
      </c>
      <c r="C101" s="15" t="str">
        <f t="shared" si="1"/>
        <v>No</v>
      </c>
      <c r="D101" s="18" t="str">
        <f t="shared" si="2"/>
        <v>No</v>
      </c>
      <c r="E101" s="18" t="str">
        <f t="shared" si="3"/>
        <v>No</v>
      </c>
      <c r="F101" s="18" t="str">
        <f t="shared" si="4"/>
        <v>No</v>
      </c>
      <c r="G101" s="18" t="str">
        <f t="shared" si="5"/>
        <v>No</v>
      </c>
      <c r="H101" s="18" t="str">
        <f t="shared" si="6"/>
        <v>No</v>
      </c>
      <c r="I101" s="18" t="str">
        <f t="shared" si="7"/>
        <v>Yes</v>
      </c>
      <c r="J101" s="18" t="str">
        <f t="shared" si="8"/>
        <v>Yes</v>
      </c>
      <c r="K101" s="21">
        <v>99</v>
      </c>
      <c r="L101" s="5" t="s">
        <v>590</v>
      </c>
      <c r="M101" s="5" t="s">
        <v>2759</v>
      </c>
      <c r="N101" s="5" t="s">
        <v>2307</v>
      </c>
      <c r="O101" s="5" t="s">
        <v>152</v>
      </c>
      <c r="P101" s="5" t="s">
        <v>2664</v>
      </c>
      <c r="Q101" s="34" t="s">
        <v>2650</v>
      </c>
      <c r="R101" s="21">
        <v>1</v>
      </c>
      <c r="S101" s="35"/>
      <c r="T101" s="35"/>
      <c r="U101" s="35"/>
      <c r="V101" s="35"/>
      <c r="W101" s="35"/>
      <c r="X101" s="35"/>
      <c r="Y101" s="35"/>
      <c r="Z101" s="35"/>
      <c r="AA101" s="5" t="s">
        <v>2310</v>
      </c>
      <c r="AB101" s="5" t="s">
        <v>9046</v>
      </c>
      <c r="AC101" s="34" t="s">
        <v>8198</v>
      </c>
      <c r="AD101" s="21">
        <v>1</v>
      </c>
    </row>
    <row r="102" spans="1:30" x14ac:dyDescent="0.3">
      <c r="A102" s="18" t="str">
        <f t="shared" ref="A102:B102" si="108">IF(AND(ISNUMBER(SEARCH("Yes",C102)),ISNUMBER(SEARCH("Yes",E102)),ISNUMBER(SEARCH("Yes",G102)),ISNUMBER(SEARCH("Yes",I102))),"Yes","No")</f>
        <v>No</v>
      </c>
      <c r="B102" s="18" t="str">
        <f t="shared" si="108"/>
        <v>No</v>
      </c>
      <c r="C102" s="15" t="str">
        <f t="shared" si="1"/>
        <v>No</v>
      </c>
      <c r="D102" s="18" t="str">
        <f t="shared" si="2"/>
        <v>No</v>
      </c>
      <c r="E102" s="18" t="str">
        <f t="shared" si="3"/>
        <v>No</v>
      </c>
      <c r="F102" s="18" t="str">
        <f t="shared" si="4"/>
        <v>No</v>
      </c>
      <c r="G102" s="18" t="str">
        <f t="shared" si="5"/>
        <v>No</v>
      </c>
      <c r="H102" s="18" t="str">
        <f t="shared" si="6"/>
        <v>No</v>
      </c>
      <c r="I102" s="18" t="str">
        <f t="shared" si="7"/>
        <v>No</v>
      </c>
      <c r="J102" s="18" t="str">
        <f t="shared" si="8"/>
        <v>No</v>
      </c>
      <c r="K102" s="21">
        <v>100</v>
      </c>
      <c r="L102" s="5" t="s">
        <v>592</v>
      </c>
      <c r="M102" s="5" t="s">
        <v>593</v>
      </c>
      <c r="N102" s="5" t="s">
        <v>2307</v>
      </c>
      <c r="O102" s="5" t="s">
        <v>152</v>
      </c>
      <c r="P102" s="5" t="s">
        <v>2761</v>
      </c>
      <c r="Q102" s="34" t="s">
        <v>2762</v>
      </c>
      <c r="R102" s="21">
        <v>1</v>
      </c>
      <c r="S102" s="35"/>
      <c r="T102" s="35"/>
      <c r="U102" s="35"/>
      <c r="V102" s="35"/>
      <c r="W102" s="35"/>
      <c r="X102" s="35"/>
      <c r="Y102" s="35"/>
      <c r="Z102" s="35"/>
      <c r="AA102" s="5" t="s">
        <v>152</v>
      </c>
      <c r="AB102" s="5" t="s">
        <v>9047</v>
      </c>
      <c r="AC102" s="34" t="s">
        <v>9048</v>
      </c>
      <c r="AD102" s="21">
        <v>1</v>
      </c>
    </row>
    <row r="103" spans="1:30" x14ac:dyDescent="0.3">
      <c r="A103" s="18" t="str">
        <f t="shared" ref="A103:B103" si="109">IF(AND(ISNUMBER(SEARCH("Yes",C103)),ISNUMBER(SEARCH("Yes",E103)),ISNUMBER(SEARCH("Yes",G103)),ISNUMBER(SEARCH("Yes",I103))),"Yes","No")</f>
        <v>No</v>
      </c>
      <c r="B103" s="18" t="str">
        <f t="shared" si="109"/>
        <v>No</v>
      </c>
      <c r="C103" s="15" t="str">
        <f t="shared" si="1"/>
        <v>No</v>
      </c>
      <c r="D103" s="18" t="str">
        <f t="shared" si="2"/>
        <v>No</v>
      </c>
      <c r="E103" s="18" t="str">
        <f t="shared" si="3"/>
        <v>No</v>
      </c>
      <c r="F103" s="18" t="str">
        <f t="shared" si="4"/>
        <v>No</v>
      </c>
      <c r="G103" s="18" t="str">
        <f t="shared" si="5"/>
        <v>No</v>
      </c>
      <c r="H103" s="18" t="str">
        <f t="shared" si="6"/>
        <v>No</v>
      </c>
      <c r="I103" s="18" t="str">
        <f t="shared" si="7"/>
        <v>Yes</v>
      </c>
      <c r="J103" s="18" t="str">
        <f t="shared" si="8"/>
        <v>Yes</v>
      </c>
      <c r="K103" s="21">
        <v>101</v>
      </c>
      <c r="L103" s="5" t="s">
        <v>594</v>
      </c>
      <c r="M103" s="5" t="s">
        <v>595</v>
      </c>
      <c r="N103" s="5" t="s">
        <v>2307</v>
      </c>
      <c r="O103" s="5" t="s">
        <v>152</v>
      </c>
      <c r="P103" s="5" t="s">
        <v>2321</v>
      </c>
      <c r="Q103" s="34" t="s">
        <v>9049</v>
      </c>
      <c r="R103" s="21">
        <v>1</v>
      </c>
      <c r="S103" s="35"/>
      <c r="T103" s="35"/>
      <c r="U103" s="35"/>
      <c r="V103" s="35"/>
      <c r="W103" s="35"/>
      <c r="X103" s="35"/>
      <c r="Y103" s="35"/>
      <c r="Z103" s="35"/>
      <c r="AA103" s="5" t="s">
        <v>24</v>
      </c>
      <c r="AB103" s="5" t="s">
        <v>6302</v>
      </c>
      <c r="AC103" s="34" t="s">
        <v>6303</v>
      </c>
      <c r="AD103" s="21">
        <v>1</v>
      </c>
    </row>
    <row r="104" spans="1:30" x14ac:dyDescent="0.3">
      <c r="A104" s="18" t="str">
        <f t="shared" ref="A104:B104" si="110">IF(AND(ISNUMBER(SEARCH("Yes",C104)),ISNUMBER(SEARCH("Yes",E104)),ISNUMBER(SEARCH("Yes",G104)),ISNUMBER(SEARCH("Yes",I104))),"Yes","No")</f>
        <v>No</v>
      </c>
      <c r="B104" s="18" t="str">
        <f t="shared" si="110"/>
        <v>No</v>
      </c>
      <c r="C104" s="15" t="str">
        <f t="shared" si="1"/>
        <v>No</v>
      </c>
      <c r="D104" s="18" t="str">
        <f t="shared" si="2"/>
        <v>No</v>
      </c>
      <c r="E104" s="18" t="str">
        <f t="shared" si="3"/>
        <v>No</v>
      </c>
      <c r="F104" s="18" t="str">
        <f t="shared" si="4"/>
        <v>No</v>
      </c>
      <c r="G104" s="18" t="str">
        <f t="shared" si="5"/>
        <v>No</v>
      </c>
      <c r="H104" s="18" t="str">
        <f t="shared" si="6"/>
        <v>No</v>
      </c>
      <c r="I104" s="18" t="str">
        <f t="shared" si="7"/>
        <v>Yes</v>
      </c>
      <c r="J104" s="18" t="str">
        <f t="shared" si="8"/>
        <v>Yes</v>
      </c>
      <c r="K104" s="21">
        <v>102</v>
      </c>
      <c r="L104" s="5" t="s">
        <v>596</v>
      </c>
      <c r="M104" s="5" t="s">
        <v>597</v>
      </c>
      <c r="N104" s="5" t="s">
        <v>2307</v>
      </c>
      <c r="O104" s="5" t="s">
        <v>152</v>
      </c>
      <c r="P104" s="5" t="s">
        <v>2537</v>
      </c>
      <c r="Q104" s="34" t="s">
        <v>2767</v>
      </c>
      <c r="R104" s="21">
        <v>1</v>
      </c>
      <c r="S104" s="35"/>
      <c r="T104" s="35"/>
      <c r="U104" s="35"/>
      <c r="V104" s="35"/>
      <c r="W104" s="35"/>
      <c r="X104" s="35"/>
      <c r="Y104" s="35"/>
      <c r="Z104" s="35"/>
      <c r="AA104" s="5" t="s">
        <v>2310</v>
      </c>
      <c r="AB104" s="5" t="s">
        <v>4285</v>
      </c>
      <c r="AC104" s="34" t="s">
        <v>9050</v>
      </c>
      <c r="AD104" s="21">
        <v>1</v>
      </c>
    </row>
    <row r="105" spans="1:30" x14ac:dyDescent="0.3">
      <c r="A105" s="18" t="str">
        <f t="shared" ref="A105:B105" si="111">IF(AND(ISNUMBER(SEARCH("Yes",C105)),ISNUMBER(SEARCH("Yes",E105)),ISNUMBER(SEARCH("Yes",G105)),ISNUMBER(SEARCH("Yes",I105))),"Yes","No")</f>
        <v>No</v>
      </c>
      <c r="B105" s="18" t="str">
        <f t="shared" si="111"/>
        <v>No</v>
      </c>
      <c r="C105" s="15" t="str">
        <f t="shared" si="1"/>
        <v>No</v>
      </c>
      <c r="D105" s="18" t="str">
        <f t="shared" si="2"/>
        <v>No</v>
      </c>
      <c r="E105" s="18" t="str">
        <f t="shared" si="3"/>
        <v>No</v>
      </c>
      <c r="F105" s="18" t="str">
        <f t="shared" si="4"/>
        <v>No</v>
      </c>
      <c r="G105" s="18" t="str">
        <f t="shared" si="5"/>
        <v>No</v>
      </c>
      <c r="H105" s="18" t="str">
        <f t="shared" si="6"/>
        <v>No</v>
      </c>
      <c r="I105" s="18" t="str">
        <f t="shared" si="7"/>
        <v>Yes</v>
      </c>
      <c r="J105" s="18" t="str">
        <f t="shared" si="8"/>
        <v>Yes</v>
      </c>
      <c r="K105" s="21">
        <v>103</v>
      </c>
      <c r="L105" s="5" t="s">
        <v>598</v>
      </c>
      <c r="M105" s="5" t="s">
        <v>599</v>
      </c>
      <c r="N105" s="5" t="s">
        <v>2307</v>
      </c>
      <c r="O105" s="5" t="s">
        <v>152</v>
      </c>
      <c r="P105" s="5" t="s">
        <v>6423</v>
      </c>
      <c r="Q105" s="34" t="s">
        <v>6424</v>
      </c>
      <c r="R105" s="21">
        <v>1</v>
      </c>
      <c r="S105" s="35"/>
      <c r="T105" s="35"/>
      <c r="U105" s="35"/>
      <c r="V105" s="35"/>
      <c r="W105" s="35"/>
      <c r="X105" s="35"/>
      <c r="Y105" s="35"/>
      <c r="Z105" s="35"/>
      <c r="AA105" s="5" t="s">
        <v>2310</v>
      </c>
      <c r="AB105" s="5" t="s">
        <v>8783</v>
      </c>
      <c r="AC105" s="34" t="s">
        <v>9051</v>
      </c>
      <c r="AD105" s="21">
        <v>1</v>
      </c>
    </row>
    <row r="106" spans="1:30" x14ac:dyDescent="0.3">
      <c r="A106" s="18" t="str">
        <f t="shared" ref="A106:B106" si="112">IF(AND(ISNUMBER(SEARCH("Yes",C106)),ISNUMBER(SEARCH("Yes",E106)),ISNUMBER(SEARCH("Yes",G106)),ISNUMBER(SEARCH("Yes",I106))),"Yes","No")</f>
        <v>No</v>
      </c>
      <c r="B106" s="18" t="str">
        <f t="shared" si="112"/>
        <v>No</v>
      </c>
      <c r="C106" s="15" t="str">
        <f t="shared" si="1"/>
        <v>No</v>
      </c>
      <c r="D106" s="18" t="str">
        <f t="shared" si="2"/>
        <v>No</v>
      </c>
      <c r="E106" s="18" t="str">
        <f t="shared" si="3"/>
        <v>No</v>
      </c>
      <c r="F106" s="18" t="str">
        <f t="shared" si="4"/>
        <v>No</v>
      </c>
      <c r="G106" s="18" t="str">
        <f t="shared" si="5"/>
        <v>No</v>
      </c>
      <c r="H106" s="18" t="str">
        <f t="shared" si="6"/>
        <v>No</v>
      </c>
      <c r="I106" s="18" t="str">
        <f t="shared" si="7"/>
        <v>Yes</v>
      </c>
      <c r="J106" s="18" t="str">
        <f t="shared" si="8"/>
        <v>Yes</v>
      </c>
      <c r="K106" s="21">
        <v>104</v>
      </c>
      <c r="L106" s="5" t="s">
        <v>600</v>
      </c>
      <c r="M106" s="5" t="s">
        <v>601</v>
      </c>
      <c r="N106" s="5" t="s">
        <v>2307</v>
      </c>
      <c r="O106" s="5" t="s">
        <v>152</v>
      </c>
      <c r="P106" s="5" t="s">
        <v>6426</v>
      </c>
      <c r="Q106" s="34" t="s">
        <v>6427</v>
      </c>
      <c r="R106" s="21">
        <v>1</v>
      </c>
      <c r="S106" s="35"/>
      <c r="T106" s="35"/>
      <c r="U106" s="35"/>
      <c r="V106" s="35"/>
      <c r="W106" s="35"/>
      <c r="X106" s="35"/>
      <c r="Y106" s="35"/>
      <c r="Z106" s="35"/>
      <c r="AA106" s="5" t="s">
        <v>2310</v>
      </c>
      <c r="AB106" s="5" t="s">
        <v>3072</v>
      </c>
      <c r="AC106" s="34" t="s">
        <v>6051</v>
      </c>
      <c r="AD106" s="21">
        <v>1</v>
      </c>
    </row>
    <row r="107" spans="1:30" x14ac:dyDescent="0.3">
      <c r="A107" s="18" t="str">
        <f t="shared" ref="A107:B107" si="113">IF(AND(ISNUMBER(SEARCH("Yes",C107)),ISNUMBER(SEARCH("Yes",E107)),ISNUMBER(SEARCH("Yes",G107)),ISNUMBER(SEARCH("Yes",I107))),"Yes","No")</f>
        <v>Yes</v>
      </c>
      <c r="B107" s="18" t="str">
        <f t="shared" si="113"/>
        <v>Yes</v>
      </c>
      <c r="C107" s="15" t="str">
        <f t="shared" si="1"/>
        <v>Yes</v>
      </c>
      <c r="D107" s="18" t="str">
        <f t="shared" si="2"/>
        <v>Yes</v>
      </c>
      <c r="E107" s="18" t="str">
        <f t="shared" si="3"/>
        <v>Yes</v>
      </c>
      <c r="F107" s="18" t="str">
        <f t="shared" si="4"/>
        <v>Yes</v>
      </c>
      <c r="G107" s="18" t="str">
        <f t="shared" si="5"/>
        <v>Yes</v>
      </c>
      <c r="H107" s="18" t="str">
        <f t="shared" si="6"/>
        <v>Yes</v>
      </c>
      <c r="I107" s="18" t="str">
        <f t="shared" si="7"/>
        <v>Yes</v>
      </c>
      <c r="J107" s="18" t="str">
        <f t="shared" si="8"/>
        <v>Yes</v>
      </c>
      <c r="K107" s="21">
        <v>105</v>
      </c>
      <c r="L107" s="5" t="s">
        <v>50</v>
      </c>
      <c r="M107" s="5" t="s">
        <v>51</v>
      </c>
      <c r="N107" s="5" t="s">
        <v>2307</v>
      </c>
      <c r="O107" s="5" t="s">
        <v>2310</v>
      </c>
      <c r="P107" s="5" t="s">
        <v>9052</v>
      </c>
      <c r="Q107" s="34" t="s">
        <v>9053</v>
      </c>
      <c r="R107" s="21">
        <v>1</v>
      </c>
      <c r="S107" s="5" t="s">
        <v>24</v>
      </c>
      <c r="T107" s="5" t="s">
        <v>9054</v>
      </c>
      <c r="U107" s="34" t="s">
        <v>9055</v>
      </c>
      <c r="V107" s="21">
        <v>1</v>
      </c>
      <c r="W107" s="5" t="s">
        <v>24</v>
      </c>
      <c r="X107" s="5" t="s">
        <v>2781</v>
      </c>
      <c r="Y107" s="34" t="s">
        <v>9056</v>
      </c>
      <c r="Z107" s="21">
        <v>1</v>
      </c>
      <c r="AA107" s="5" t="s">
        <v>2310</v>
      </c>
      <c r="AB107" s="5" t="s">
        <v>2783</v>
      </c>
      <c r="AC107" s="34" t="s">
        <v>2784</v>
      </c>
      <c r="AD107" s="21">
        <v>1</v>
      </c>
    </row>
    <row r="108" spans="1:30" x14ac:dyDescent="0.3">
      <c r="A108" s="18" t="str">
        <f t="shared" ref="A108:B108" si="114">IF(AND(ISNUMBER(SEARCH("Yes",C108)),ISNUMBER(SEARCH("Yes",E108)),ISNUMBER(SEARCH("Yes",G108)),ISNUMBER(SEARCH("Yes",I108))),"Yes","No")</f>
        <v>No</v>
      </c>
      <c r="B108" s="18" t="str">
        <f t="shared" si="114"/>
        <v>No</v>
      </c>
      <c r="C108" s="15" t="str">
        <f t="shared" si="1"/>
        <v>Yes</v>
      </c>
      <c r="D108" s="18" t="str">
        <f t="shared" si="2"/>
        <v>No</v>
      </c>
      <c r="E108" s="18" t="str">
        <f t="shared" si="3"/>
        <v>No</v>
      </c>
      <c r="F108" s="18" t="str">
        <f t="shared" si="4"/>
        <v>Yes</v>
      </c>
      <c r="G108" s="18" t="str">
        <f t="shared" si="5"/>
        <v>No</v>
      </c>
      <c r="H108" s="18" t="str">
        <f t="shared" si="6"/>
        <v>No</v>
      </c>
      <c r="I108" s="18" t="str">
        <f t="shared" si="7"/>
        <v>Yes</v>
      </c>
      <c r="J108" s="18" t="str">
        <f t="shared" si="8"/>
        <v>Yes</v>
      </c>
      <c r="K108" s="21">
        <v>106</v>
      </c>
      <c r="L108" s="5" t="s">
        <v>602</v>
      </c>
      <c r="M108" s="5" t="s">
        <v>603</v>
      </c>
      <c r="N108" s="5" t="s">
        <v>2307</v>
      </c>
      <c r="O108" s="5" t="s">
        <v>152</v>
      </c>
      <c r="P108" s="5" t="s">
        <v>2449</v>
      </c>
      <c r="Q108" s="34" t="s">
        <v>2786</v>
      </c>
      <c r="R108" s="21">
        <v>1</v>
      </c>
      <c r="S108" s="5" t="s">
        <v>152</v>
      </c>
      <c r="T108" s="5" t="s">
        <v>6434</v>
      </c>
      <c r="U108" s="34" t="s">
        <v>6435</v>
      </c>
      <c r="V108" s="21">
        <v>1</v>
      </c>
      <c r="W108" s="35"/>
      <c r="X108" s="35"/>
      <c r="Y108" s="35"/>
      <c r="Z108" s="35"/>
      <c r="AA108" s="5" t="s">
        <v>24</v>
      </c>
      <c r="AB108" s="5" t="s">
        <v>9057</v>
      </c>
      <c r="AC108" s="34" t="s">
        <v>9058</v>
      </c>
      <c r="AD108" s="21">
        <v>1</v>
      </c>
    </row>
    <row r="109" spans="1:30" x14ac:dyDescent="0.3">
      <c r="A109" s="18" t="str">
        <f t="shared" ref="A109:B109" si="115">IF(AND(ISNUMBER(SEARCH("Yes",C109)),ISNUMBER(SEARCH("Yes",E109)),ISNUMBER(SEARCH("Yes",G109)),ISNUMBER(SEARCH("Yes",I109))),"Yes","No")</f>
        <v>No</v>
      </c>
      <c r="B109" s="18" t="str">
        <f t="shared" si="115"/>
        <v>No</v>
      </c>
      <c r="C109" s="15" t="str">
        <f t="shared" si="1"/>
        <v>No</v>
      </c>
      <c r="D109" s="18" t="str">
        <f t="shared" si="2"/>
        <v>No</v>
      </c>
      <c r="E109" s="18" t="str">
        <f t="shared" si="3"/>
        <v>No</v>
      </c>
      <c r="F109" s="18" t="str">
        <f t="shared" si="4"/>
        <v>Yes</v>
      </c>
      <c r="G109" s="18" t="str">
        <f t="shared" si="5"/>
        <v>No</v>
      </c>
      <c r="H109" s="18" t="str">
        <f t="shared" si="6"/>
        <v>No</v>
      </c>
      <c r="I109" s="18" t="str">
        <f t="shared" si="7"/>
        <v>Yes</v>
      </c>
      <c r="J109" s="18" t="str">
        <f t="shared" si="8"/>
        <v>Yes</v>
      </c>
      <c r="K109" s="21">
        <v>107</v>
      </c>
      <c r="L109" s="5" t="s">
        <v>604</v>
      </c>
      <c r="M109" s="5" t="s">
        <v>605</v>
      </c>
      <c r="N109" s="5" t="s">
        <v>2307</v>
      </c>
      <c r="O109" s="5" t="s">
        <v>152</v>
      </c>
      <c r="P109" s="5" t="s">
        <v>9059</v>
      </c>
      <c r="Q109" s="34" t="s">
        <v>9060</v>
      </c>
      <c r="R109" s="21">
        <v>1</v>
      </c>
      <c r="S109" s="5" t="s">
        <v>152</v>
      </c>
      <c r="T109" s="5" t="s">
        <v>5571</v>
      </c>
      <c r="U109" s="34" t="s">
        <v>6438</v>
      </c>
      <c r="V109" s="21">
        <v>1</v>
      </c>
      <c r="W109" s="35"/>
      <c r="X109" s="35"/>
      <c r="Y109" s="35"/>
      <c r="Z109" s="35"/>
      <c r="AA109" s="5" t="s">
        <v>24</v>
      </c>
      <c r="AB109" s="5" t="s">
        <v>9061</v>
      </c>
      <c r="AC109" s="34" t="s">
        <v>2795</v>
      </c>
      <c r="AD109" s="21">
        <v>1</v>
      </c>
    </row>
    <row r="110" spans="1:30" x14ac:dyDescent="0.3">
      <c r="A110" s="18" t="str">
        <f t="shared" ref="A110:B110" si="116">IF(AND(ISNUMBER(SEARCH("Yes",C110)),ISNUMBER(SEARCH("Yes",E110)),ISNUMBER(SEARCH("Yes",G110)),ISNUMBER(SEARCH("Yes",I110))),"Yes","No")</f>
        <v>No</v>
      </c>
      <c r="B110" s="18" t="str">
        <f t="shared" si="116"/>
        <v>No</v>
      </c>
      <c r="C110" s="15" t="str">
        <f t="shared" si="1"/>
        <v>No</v>
      </c>
      <c r="D110" s="18" t="str">
        <f t="shared" si="2"/>
        <v>No</v>
      </c>
      <c r="E110" s="18" t="str">
        <f t="shared" si="3"/>
        <v>No</v>
      </c>
      <c r="F110" s="18" t="str">
        <f t="shared" si="4"/>
        <v>No</v>
      </c>
      <c r="G110" s="18" t="str">
        <f t="shared" si="5"/>
        <v>No</v>
      </c>
      <c r="H110" s="18" t="str">
        <f t="shared" si="6"/>
        <v>No</v>
      </c>
      <c r="I110" s="18" t="str">
        <f t="shared" si="7"/>
        <v>Yes</v>
      </c>
      <c r="J110" s="18" t="str">
        <f t="shared" si="8"/>
        <v>Yes</v>
      </c>
      <c r="K110" s="21">
        <v>108</v>
      </c>
      <c r="L110" s="5" t="s">
        <v>606</v>
      </c>
      <c r="M110" s="5" t="s">
        <v>607</v>
      </c>
      <c r="N110" s="5" t="s">
        <v>2307</v>
      </c>
      <c r="O110" s="5" t="s">
        <v>152</v>
      </c>
      <c r="P110" s="5" t="s">
        <v>2724</v>
      </c>
      <c r="Q110" s="34" t="s">
        <v>9062</v>
      </c>
      <c r="R110" s="21">
        <v>1</v>
      </c>
      <c r="S110" s="35"/>
      <c r="T110" s="35"/>
      <c r="U110" s="35"/>
      <c r="V110" s="35"/>
      <c r="W110" s="35"/>
      <c r="X110" s="35"/>
      <c r="Y110" s="35"/>
      <c r="Z110" s="35"/>
      <c r="AA110" s="5" t="s">
        <v>24</v>
      </c>
      <c r="AB110" s="5" t="s">
        <v>9063</v>
      </c>
      <c r="AC110" s="34" t="s">
        <v>9064</v>
      </c>
      <c r="AD110" s="21">
        <v>1</v>
      </c>
    </row>
    <row r="111" spans="1:30" x14ac:dyDescent="0.3">
      <c r="A111" s="18" t="str">
        <f t="shared" ref="A111:B111" si="117">IF(AND(ISNUMBER(SEARCH("Yes",C111)),ISNUMBER(SEARCH("Yes",E111)),ISNUMBER(SEARCH("Yes",G111)),ISNUMBER(SEARCH("Yes",I111))),"Yes","No")</f>
        <v>No</v>
      </c>
      <c r="B111" s="18" t="str">
        <f t="shared" si="117"/>
        <v>No</v>
      </c>
      <c r="C111" s="15" t="str">
        <f t="shared" si="1"/>
        <v>No</v>
      </c>
      <c r="D111" s="18" t="str">
        <f t="shared" si="2"/>
        <v>No</v>
      </c>
      <c r="E111" s="18" t="str">
        <f t="shared" si="3"/>
        <v>No</v>
      </c>
      <c r="F111" s="18" t="str">
        <f t="shared" si="4"/>
        <v>No</v>
      </c>
      <c r="G111" s="18" t="str">
        <f t="shared" si="5"/>
        <v>No</v>
      </c>
      <c r="H111" s="18" t="str">
        <f t="shared" si="6"/>
        <v>No</v>
      </c>
      <c r="I111" s="18" t="str">
        <f t="shared" si="7"/>
        <v>Yes</v>
      </c>
      <c r="J111" s="18" t="str">
        <f t="shared" si="8"/>
        <v>Yes</v>
      </c>
      <c r="K111" s="21">
        <v>109</v>
      </c>
      <c r="L111" s="5" t="s">
        <v>608</v>
      </c>
      <c r="M111" s="5" t="s">
        <v>609</v>
      </c>
      <c r="N111" s="5" t="s">
        <v>2307</v>
      </c>
      <c r="O111" s="5" t="s">
        <v>152</v>
      </c>
      <c r="P111" s="5" t="s">
        <v>2333</v>
      </c>
      <c r="Q111" s="34" t="s">
        <v>2693</v>
      </c>
      <c r="R111" s="21">
        <v>1</v>
      </c>
      <c r="S111" s="35"/>
      <c r="T111" s="35"/>
      <c r="U111" s="35"/>
      <c r="V111" s="35"/>
      <c r="W111" s="35"/>
      <c r="X111" s="35"/>
      <c r="Y111" s="35"/>
      <c r="Z111" s="35"/>
      <c r="AA111" s="5" t="s">
        <v>24</v>
      </c>
      <c r="AB111" s="5" t="s">
        <v>8501</v>
      </c>
      <c r="AC111" s="34" t="s">
        <v>9065</v>
      </c>
      <c r="AD111" s="21">
        <v>1</v>
      </c>
    </row>
    <row r="112" spans="1:30" x14ac:dyDescent="0.3">
      <c r="A112" s="18" t="str">
        <f t="shared" ref="A112:B112" si="118">IF(AND(ISNUMBER(SEARCH("Yes",C112)),ISNUMBER(SEARCH("Yes",E112)),ISNUMBER(SEARCH("Yes",G112)),ISNUMBER(SEARCH("Yes",I112))),"Yes","No")</f>
        <v>No</v>
      </c>
      <c r="B112" s="18" t="str">
        <f t="shared" si="118"/>
        <v>No</v>
      </c>
      <c r="C112" s="15" t="str">
        <f t="shared" si="1"/>
        <v>No</v>
      </c>
      <c r="D112" s="18" t="str">
        <f t="shared" si="2"/>
        <v>No</v>
      </c>
      <c r="E112" s="18" t="str">
        <f t="shared" si="3"/>
        <v>No</v>
      </c>
      <c r="F112" s="18" t="str">
        <f t="shared" si="4"/>
        <v>No</v>
      </c>
      <c r="G112" s="18" t="str">
        <f t="shared" si="5"/>
        <v>No</v>
      </c>
      <c r="H112" s="18" t="str">
        <f t="shared" si="6"/>
        <v>No</v>
      </c>
      <c r="I112" s="18" t="str">
        <f t="shared" si="7"/>
        <v>Yes</v>
      </c>
      <c r="J112" s="18" t="str">
        <f t="shared" si="8"/>
        <v>Yes</v>
      </c>
      <c r="K112" s="21">
        <v>110</v>
      </c>
      <c r="L112" s="5" t="s">
        <v>610</v>
      </c>
      <c r="M112" s="5" t="s">
        <v>611</v>
      </c>
      <c r="N112" s="5" t="s">
        <v>2307</v>
      </c>
      <c r="O112" s="5" t="s">
        <v>152</v>
      </c>
      <c r="P112" s="5" t="s">
        <v>2802</v>
      </c>
      <c r="Q112" s="34" t="s">
        <v>2803</v>
      </c>
      <c r="R112" s="21">
        <v>1</v>
      </c>
      <c r="S112" s="35"/>
      <c r="T112" s="35"/>
      <c r="U112" s="35"/>
      <c r="V112" s="35"/>
      <c r="W112" s="35"/>
      <c r="X112" s="35"/>
      <c r="Y112" s="35"/>
      <c r="Z112" s="35"/>
      <c r="AA112" s="5" t="s">
        <v>2310</v>
      </c>
      <c r="AB112" s="5" t="s">
        <v>2422</v>
      </c>
      <c r="AC112" s="34" t="s">
        <v>2471</v>
      </c>
      <c r="AD112" s="21">
        <v>1</v>
      </c>
    </row>
    <row r="113" spans="1:30" x14ac:dyDescent="0.3">
      <c r="A113" s="18" t="str">
        <f t="shared" ref="A113:B113" si="119">IF(AND(ISNUMBER(SEARCH("Yes",C113)),ISNUMBER(SEARCH("Yes",E113)),ISNUMBER(SEARCH("Yes",G113)),ISNUMBER(SEARCH("Yes",I113))),"Yes","No")</f>
        <v>No</v>
      </c>
      <c r="B113" s="18" t="str">
        <f t="shared" si="119"/>
        <v>No</v>
      </c>
      <c r="C113" s="15" t="str">
        <f t="shared" si="1"/>
        <v>No</v>
      </c>
      <c r="D113" s="18" t="str">
        <f t="shared" si="2"/>
        <v>No</v>
      </c>
      <c r="E113" s="18" t="str">
        <f t="shared" si="3"/>
        <v>No</v>
      </c>
      <c r="F113" s="18" t="str">
        <f t="shared" si="4"/>
        <v>No</v>
      </c>
      <c r="G113" s="18" t="str">
        <f t="shared" si="5"/>
        <v>No</v>
      </c>
      <c r="H113" s="18" t="str">
        <f t="shared" si="6"/>
        <v>No</v>
      </c>
      <c r="I113" s="18" t="str">
        <f t="shared" si="7"/>
        <v>Yes</v>
      </c>
      <c r="J113" s="18" t="str">
        <f t="shared" si="8"/>
        <v>Yes</v>
      </c>
      <c r="K113" s="21">
        <v>111</v>
      </c>
      <c r="L113" s="5" t="s">
        <v>612</v>
      </c>
      <c r="M113" s="5" t="s">
        <v>613</v>
      </c>
      <c r="N113" s="5" t="s">
        <v>2307</v>
      </c>
      <c r="O113" s="5" t="s">
        <v>152</v>
      </c>
      <c r="P113" s="5" t="s">
        <v>2449</v>
      </c>
      <c r="Q113" s="34" t="s">
        <v>2805</v>
      </c>
      <c r="R113" s="21">
        <v>1</v>
      </c>
      <c r="S113" s="35"/>
      <c r="T113" s="35"/>
      <c r="U113" s="35"/>
      <c r="V113" s="35"/>
      <c r="W113" s="35"/>
      <c r="X113" s="35"/>
      <c r="Y113" s="35"/>
      <c r="Z113" s="35"/>
      <c r="AA113" s="5" t="s">
        <v>2310</v>
      </c>
      <c r="AB113" s="5" t="s">
        <v>6445</v>
      </c>
      <c r="AC113" s="34" t="s">
        <v>6446</v>
      </c>
      <c r="AD113" s="21">
        <v>1</v>
      </c>
    </row>
    <row r="114" spans="1:30" x14ac:dyDescent="0.3">
      <c r="A114" s="18" t="str">
        <f t="shared" ref="A114:B114" si="120">IF(AND(ISNUMBER(SEARCH("Yes",C114)),ISNUMBER(SEARCH("Yes",E114)),ISNUMBER(SEARCH("Yes",G114)),ISNUMBER(SEARCH("Yes",I114))),"Yes","No")</f>
        <v>Yes</v>
      </c>
      <c r="B114" s="18" t="str">
        <f t="shared" si="120"/>
        <v>Yes</v>
      </c>
      <c r="C114" s="15" t="str">
        <f t="shared" si="1"/>
        <v>Yes</v>
      </c>
      <c r="D114" s="18" t="str">
        <f t="shared" si="2"/>
        <v>Yes</v>
      </c>
      <c r="E114" s="18" t="str">
        <f t="shared" si="3"/>
        <v>Yes</v>
      </c>
      <c r="F114" s="18" t="str">
        <f t="shared" si="4"/>
        <v>Yes</v>
      </c>
      <c r="G114" s="18" t="str">
        <f t="shared" si="5"/>
        <v>Yes</v>
      </c>
      <c r="H114" s="18" t="str">
        <f t="shared" si="6"/>
        <v>Yes</v>
      </c>
      <c r="I114" s="18" t="str">
        <f t="shared" si="7"/>
        <v>Yes</v>
      </c>
      <c r="J114" s="18" t="str">
        <f t="shared" si="8"/>
        <v>Yes</v>
      </c>
      <c r="K114" s="21">
        <v>112</v>
      </c>
      <c r="L114" s="5" t="s">
        <v>54</v>
      </c>
      <c r="M114" s="5" t="s">
        <v>55</v>
      </c>
      <c r="N114" s="5" t="s">
        <v>2307</v>
      </c>
      <c r="O114" s="5" t="s">
        <v>24</v>
      </c>
      <c r="P114" s="5" t="s">
        <v>4067</v>
      </c>
      <c r="Q114" s="34" t="s">
        <v>6447</v>
      </c>
      <c r="R114" s="21">
        <v>1</v>
      </c>
      <c r="S114" s="5" t="s">
        <v>24</v>
      </c>
      <c r="T114" s="5" t="s">
        <v>9066</v>
      </c>
      <c r="U114" s="34" t="s">
        <v>9067</v>
      </c>
      <c r="V114" s="21">
        <v>1</v>
      </c>
      <c r="W114" s="5" t="s">
        <v>24</v>
      </c>
      <c r="X114" s="5" t="s">
        <v>2812</v>
      </c>
      <c r="Y114" s="34" t="s">
        <v>6451</v>
      </c>
      <c r="Z114" s="21">
        <v>1</v>
      </c>
      <c r="AA114" s="5" t="s">
        <v>24</v>
      </c>
      <c r="AB114" s="5" t="s">
        <v>2814</v>
      </c>
      <c r="AC114" s="34" t="s">
        <v>6452</v>
      </c>
      <c r="AD114" s="21">
        <v>1</v>
      </c>
    </row>
    <row r="115" spans="1:30" x14ac:dyDescent="0.3">
      <c r="A115" s="18" t="str">
        <f t="shared" ref="A115:B115" si="121">IF(AND(ISNUMBER(SEARCH("Yes",C115)),ISNUMBER(SEARCH("Yes",E115)),ISNUMBER(SEARCH("Yes",G115)),ISNUMBER(SEARCH("Yes",I115))),"Yes","No")</f>
        <v>Yes</v>
      </c>
      <c r="B115" s="18" t="str">
        <f t="shared" si="121"/>
        <v>Yes</v>
      </c>
      <c r="C115" s="15" t="str">
        <f t="shared" si="1"/>
        <v>Yes</v>
      </c>
      <c r="D115" s="18" t="str">
        <f t="shared" si="2"/>
        <v>Yes</v>
      </c>
      <c r="E115" s="18" t="str">
        <f t="shared" si="3"/>
        <v>Yes</v>
      </c>
      <c r="F115" s="18" t="str">
        <f t="shared" si="4"/>
        <v>Yes</v>
      </c>
      <c r="G115" s="18" t="str">
        <f t="shared" si="5"/>
        <v>Yes</v>
      </c>
      <c r="H115" s="18" t="str">
        <f t="shared" si="6"/>
        <v>Yes</v>
      </c>
      <c r="I115" s="18" t="str">
        <f t="shared" si="7"/>
        <v>Yes</v>
      </c>
      <c r="J115" s="18" t="str">
        <f t="shared" si="8"/>
        <v>Yes</v>
      </c>
      <c r="K115" s="21">
        <v>113</v>
      </c>
      <c r="L115" s="5" t="s">
        <v>191</v>
      </c>
      <c r="M115" s="5" t="s">
        <v>310</v>
      </c>
      <c r="N115" s="5" t="s">
        <v>2307</v>
      </c>
      <c r="O115" s="5" t="s">
        <v>2310</v>
      </c>
      <c r="P115" s="5" t="s">
        <v>9068</v>
      </c>
      <c r="Q115" s="34" t="s">
        <v>9069</v>
      </c>
      <c r="R115" s="21">
        <v>1</v>
      </c>
      <c r="S115" s="5" t="s">
        <v>24</v>
      </c>
      <c r="T115" s="5" t="s">
        <v>9070</v>
      </c>
      <c r="U115" s="34" t="s">
        <v>9071</v>
      </c>
      <c r="V115" s="21">
        <v>1</v>
      </c>
      <c r="W115" s="5" t="s">
        <v>2310</v>
      </c>
      <c r="X115" s="5" t="s">
        <v>9072</v>
      </c>
      <c r="Y115" s="34" t="s">
        <v>9073</v>
      </c>
      <c r="Z115" s="21">
        <v>1</v>
      </c>
      <c r="AA115" s="5" t="s">
        <v>24</v>
      </c>
      <c r="AB115" s="5" t="s">
        <v>2821</v>
      </c>
      <c r="AC115" s="34" t="s">
        <v>2822</v>
      </c>
      <c r="AD115" s="21">
        <v>1</v>
      </c>
    </row>
    <row r="116" spans="1:30" x14ac:dyDescent="0.3">
      <c r="A116" s="18" t="str">
        <f t="shared" ref="A116:B116" si="122">IF(AND(ISNUMBER(SEARCH("Yes",C116)),ISNUMBER(SEARCH("Yes",E116)),ISNUMBER(SEARCH("Yes",G116)),ISNUMBER(SEARCH("Yes",I116))),"Yes","No")</f>
        <v>No</v>
      </c>
      <c r="B116" s="18" t="str">
        <f t="shared" si="122"/>
        <v>No</v>
      </c>
      <c r="C116" s="15" t="str">
        <f t="shared" si="1"/>
        <v>No</v>
      </c>
      <c r="D116" s="18" t="str">
        <f t="shared" si="2"/>
        <v>No</v>
      </c>
      <c r="E116" s="18" t="str">
        <f t="shared" si="3"/>
        <v>No</v>
      </c>
      <c r="F116" s="18" t="str">
        <f t="shared" si="4"/>
        <v>No</v>
      </c>
      <c r="G116" s="18" t="str">
        <f t="shared" si="5"/>
        <v>No</v>
      </c>
      <c r="H116" s="18" t="str">
        <f t="shared" si="6"/>
        <v>No</v>
      </c>
      <c r="I116" s="18" t="str">
        <f t="shared" si="7"/>
        <v>No</v>
      </c>
      <c r="J116" s="18" t="str">
        <f t="shared" si="8"/>
        <v>No</v>
      </c>
      <c r="K116" s="21">
        <v>114</v>
      </c>
      <c r="L116" s="5" t="s">
        <v>614</v>
      </c>
      <c r="M116" s="5" t="s">
        <v>615</v>
      </c>
      <c r="N116" s="5" t="s">
        <v>2307</v>
      </c>
      <c r="O116" s="5" t="s">
        <v>152</v>
      </c>
      <c r="P116" s="5" t="s">
        <v>9074</v>
      </c>
      <c r="Q116" s="34" t="s">
        <v>2824</v>
      </c>
      <c r="R116" s="21">
        <v>1</v>
      </c>
      <c r="S116" s="35"/>
      <c r="T116" s="35"/>
      <c r="U116" s="35"/>
      <c r="V116" s="35"/>
      <c r="W116" s="35"/>
      <c r="X116" s="35"/>
      <c r="Y116" s="35"/>
      <c r="Z116" s="35"/>
      <c r="AA116" s="5" t="s">
        <v>152</v>
      </c>
      <c r="AB116" s="5" t="s">
        <v>2825</v>
      </c>
      <c r="AC116" s="34" t="s">
        <v>2826</v>
      </c>
      <c r="AD116" s="21">
        <v>1</v>
      </c>
    </row>
    <row r="117" spans="1:30" x14ac:dyDescent="0.3">
      <c r="A117" s="18" t="str">
        <f t="shared" ref="A117:B117" si="123">IF(AND(ISNUMBER(SEARCH("Yes",C117)),ISNUMBER(SEARCH("Yes",E117)),ISNUMBER(SEARCH("Yes",G117)),ISNUMBER(SEARCH("Yes",I117))),"Yes","No")</f>
        <v>No</v>
      </c>
      <c r="B117" s="18" t="str">
        <f t="shared" si="123"/>
        <v>No</v>
      </c>
      <c r="C117" s="15" t="str">
        <f t="shared" si="1"/>
        <v>No</v>
      </c>
      <c r="D117" s="18" t="str">
        <f t="shared" si="2"/>
        <v>No</v>
      </c>
      <c r="E117" s="18" t="str">
        <f t="shared" si="3"/>
        <v>No</v>
      </c>
      <c r="F117" s="18" t="str">
        <f t="shared" si="4"/>
        <v>No</v>
      </c>
      <c r="G117" s="18" t="str">
        <f t="shared" si="5"/>
        <v>No</v>
      </c>
      <c r="H117" s="18" t="str">
        <f t="shared" si="6"/>
        <v>No</v>
      </c>
      <c r="I117" s="18" t="str">
        <f t="shared" si="7"/>
        <v>Yes</v>
      </c>
      <c r="J117" s="18" t="str">
        <f t="shared" si="8"/>
        <v>Yes</v>
      </c>
      <c r="K117" s="21">
        <v>115</v>
      </c>
      <c r="L117" s="5" t="s">
        <v>616</v>
      </c>
      <c r="M117" s="5" t="s">
        <v>617</v>
      </c>
      <c r="N117" s="5" t="s">
        <v>2307</v>
      </c>
      <c r="O117" s="5" t="s">
        <v>152</v>
      </c>
      <c r="P117" s="5" t="s">
        <v>2350</v>
      </c>
      <c r="Q117" s="34" t="s">
        <v>6463</v>
      </c>
      <c r="R117" s="21">
        <v>1</v>
      </c>
      <c r="S117" s="35"/>
      <c r="T117" s="35"/>
      <c r="U117" s="35"/>
      <c r="V117" s="35"/>
      <c r="W117" s="35"/>
      <c r="X117" s="35"/>
      <c r="Y117" s="35"/>
      <c r="Z117" s="35"/>
      <c r="AA117" s="5" t="s">
        <v>2310</v>
      </c>
      <c r="AB117" s="5" t="s">
        <v>6464</v>
      </c>
      <c r="AC117" s="34" t="s">
        <v>6465</v>
      </c>
      <c r="AD117" s="21">
        <v>1</v>
      </c>
    </row>
    <row r="118" spans="1:30" x14ac:dyDescent="0.3">
      <c r="A118" s="18" t="str">
        <f t="shared" ref="A118:B118" si="124">IF(AND(ISNUMBER(SEARCH("Yes",C118)),ISNUMBER(SEARCH("Yes",E118)),ISNUMBER(SEARCH("Yes",G118)),ISNUMBER(SEARCH("Yes",I118))),"Yes","No")</f>
        <v>No</v>
      </c>
      <c r="B118" s="18" t="str">
        <f t="shared" si="124"/>
        <v>No</v>
      </c>
      <c r="C118" s="15" t="str">
        <f t="shared" si="1"/>
        <v>No</v>
      </c>
      <c r="D118" s="18" t="str">
        <f t="shared" si="2"/>
        <v>No</v>
      </c>
      <c r="E118" s="18" t="str">
        <f t="shared" si="3"/>
        <v>No</v>
      </c>
      <c r="F118" s="18" t="str">
        <f t="shared" si="4"/>
        <v>No</v>
      </c>
      <c r="G118" s="18" t="str">
        <f t="shared" si="5"/>
        <v>No</v>
      </c>
      <c r="H118" s="18" t="str">
        <f t="shared" si="6"/>
        <v>No</v>
      </c>
      <c r="I118" s="18" t="str">
        <f t="shared" si="7"/>
        <v>Yes</v>
      </c>
      <c r="J118" s="18" t="str">
        <f t="shared" si="8"/>
        <v>Yes</v>
      </c>
      <c r="K118" s="21">
        <v>116</v>
      </c>
      <c r="L118" s="5" t="s">
        <v>618</v>
      </c>
      <c r="M118" s="5" t="s">
        <v>619</v>
      </c>
      <c r="N118" s="5" t="s">
        <v>2307</v>
      </c>
      <c r="O118" s="5" t="s">
        <v>152</v>
      </c>
      <c r="P118" s="5" t="s">
        <v>2830</v>
      </c>
      <c r="Q118" s="34" t="s">
        <v>2831</v>
      </c>
      <c r="R118" s="21">
        <v>1</v>
      </c>
      <c r="S118" s="35"/>
      <c r="T118" s="35"/>
      <c r="U118" s="35"/>
      <c r="V118" s="35"/>
      <c r="W118" s="35"/>
      <c r="X118" s="35"/>
      <c r="Y118" s="35"/>
      <c r="Z118" s="35"/>
      <c r="AA118" s="5" t="s">
        <v>2310</v>
      </c>
      <c r="AB118" s="5" t="s">
        <v>9075</v>
      </c>
      <c r="AC118" s="34" t="s">
        <v>9076</v>
      </c>
      <c r="AD118" s="21">
        <v>1</v>
      </c>
    </row>
    <row r="119" spans="1:30" x14ac:dyDescent="0.3">
      <c r="A119" s="18" t="str">
        <f t="shared" ref="A119:B119" si="125">IF(AND(ISNUMBER(SEARCH("Yes",C119)),ISNUMBER(SEARCH("Yes",E119)),ISNUMBER(SEARCH("Yes",G119)),ISNUMBER(SEARCH("Yes",I119))),"Yes","No")</f>
        <v>No</v>
      </c>
      <c r="B119" s="18" t="str">
        <f t="shared" si="125"/>
        <v>No</v>
      </c>
      <c r="C119" s="15" t="str">
        <f t="shared" si="1"/>
        <v>No</v>
      </c>
      <c r="D119" s="18" t="str">
        <f t="shared" si="2"/>
        <v>No</v>
      </c>
      <c r="E119" s="18" t="str">
        <f t="shared" si="3"/>
        <v>No</v>
      </c>
      <c r="F119" s="18" t="str">
        <f t="shared" si="4"/>
        <v>No</v>
      </c>
      <c r="G119" s="18" t="str">
        <f t="shared" si="5"/>
        <v>No</v>
      </c>
      <c r="H119" s="18" t="str">
        <f t="shared" si="6"/>
        <v>No</v>
      </c>
      <c r="I119" s="18" t="str">
        <f t="shared" si="7"/>
        <v>Yes</v>
      </c>
      <c r="J119" s="18" t="str">
        <f t="shared" si="8"/>
        <v>Yes</v>
      </c>
      <c r="K119" s="21">
        <v>117</v>
      </c>
      <c r="L119" s="5" t="s">
        <v>620</v>
      </c>
      <c r="M119" s="5" t="s">
        <v>621</v>
      </c>
      <c r="N119" s="5" t="s">
        <v>2307</v>
      </c>
      <c r="O119" s="5" t="s">
        <v>152</v>
      </c>
      <c r="P119" s="5" t="s">
        <v>2449</v>
      </c>
      <c r="Q119" s="34" t="s">
        <v>2597</v>
      </c>
      <c r="R119" s="21">
        <v>1</v>
      </c>
      <c r="S119" s="35"/>
      <c r="T119" s="35"/>
      <c r="U119" s="35"/>
      <c r="V119" s="35"/>
      <c r="W119" s="35"/>
      <c r="X119" s="35"/>
      <c r="Y119" s="35"/>
      <c r="Z119" s="35"/>
      <c r="AA119" s="5" t="s">
        <v>24</v>
      </c>
      <c r="AB119" s="5" t="s">
        <v>9077</v>
      </c>
      <c r="AC119" s="34" t="s">
        <v>9078</v>
      </c>
      <c r="AD119" s="21">
        <v>1</v>
      </c>
    </row>
    <row r="120" spans="1:30" x14ac:dyDescent="0.3">
      <c r="A120" s="18" t="str">
        <f t="shared" ref="A120:B120" si="126">IF(AND(ISNUMBER(SEARCH("Yes",C120)),ISNUMBER(SEARCH("Yes",E120)),ISNUMBER(SEARCH("Yes",G120)),ISNUMBER(SEARCH("Yes",I120))),"Yes","No")</f>
        <v>No</v>
      </c>
      <c r="B120" s="18" t="str">
        <f t="shared" si="126"/>
        <v>No</v>
      </c>
      <c r="C120" s="15" t="str">
        <f t="shared" si="1"/>
        <v>No</v>
      </c>
      <c r="D120" s="18" t="str">
        <f t="shared" si="2"/>
        <v>No</v>
      </c>
      <c r="E120" s="18" t="str">
        <f t="shared" si="3"/>
        <v>No</v>
      </c>
      <c r="F120" s="18" t="str">
        <f t="shared" si="4"/>
        <v>No</v>
      </c>
      <c r="G120" s="18" t="str">
        <f t="shared" si="5"/>
        <v>No</v>
      </c>
      <c r="H120" s="18" t="str">
        <f t="shared" si="6"/>
        <v>No</v>
      </c>
      <c r="I120" s="18" t="str">
        <f t="shared" si="7"/>
        <v>Yes</v>
      </c>
      <c r="J120" s="18" t="str">
        <f t="shared" si="8"/>
        <v>Yes</v>
      </c>
      <c r="K120" s="21">
        <v>118</v>
      </c>
      <c r="L120" s="5" t="s">
        <v>622</v>
      </c>
      <c r="M120" s="5" t="s">
        <v>623</v>
      </c>
      <c r="N120" s="5" t="s">
        <v>2307</v>
      </c>
      <c r="O120" s="5" t="s">
        <v>152</v>
      </c>
      <c r="P120" s="5" t="s">
        <v>2836</v>
      </c>
      <c r="Q120" s="34" t="s">
        <v>2837</v>
      </c>
      <c r="R120" s="21">
        <v>1</v>
      </c>
      <c r="S120" s="35"/>
      <c r="T120" s="35"/>
      <c r="U120" s="35"/>
      <c r="V120" s="35"/>
      <c r="W120" s="35"/>
      <c r="X120" s="35"/>
      <c r="Y120" s="35"/>
      <c r="Z120" s="35"/>
      <c r="AA120" s="5" t="s">
        <v>24</v>
      </c>
      <c r="AB120" s="5" t="s">
        <v>6470</v>
      </c>
      <c r="AC120" s="34" t="s">
        <v>6471</v>
      </c>
      <c r="AD120" s="21">
        <v>1</v>
      </c>
    </row>
    <row r="121" spans="1:30" x14ac:dyDescent="0.3">
      <c r="A121" s="18" t="str">
        <f t="shared" ref="A121:B121" si="127">IF(AND(ISNUMBER(SEARCH("Yes",C121)),ISNUMBER(SEARCH("Yes",E121)),ISNUMBER(SEARCH("Yes",G121)),ISNUMBER(SEARCH("Yes",I121))),"Yes","No")</f>
        <v>Yes</v>
      </c>
      <c r="B121" s="18" t="str">
        <f t="shared" si="127"/>
        <v>No</v>
      </c>
      <c r="C121" s="15" t="str">
        <f t="shared" si="1"/>
        <v>Yes</v>
      </c>
      <c r="D121" s="18" t="str">
        <f t="shared" si="2"/>
        <v>No</v>
      </c>
      <c r="E121" s="18" t="str">
        <f t="shared" si="3"/>
        <v>Yes</v>
      </c>
      <c r="F121" s="18" t="str">
        <f t="shared" si="4"/>
        <v>Yes</v>
      </c>
      <c r="G121" s="18" t="str">
        <f t="shared" si="5"/>
        <v>Yes</v>
      </c>
      <c r="H121" s="18" t="str">
        <f t="shared" si="6"/>
        <v>Yes</v>
      </c>
      <c r="I121" s="18" t="str">
        <f t="shared" si="7"/>
        <v>Yes</v>
      </c>
      <c r="J121" s="18" t="str">
        <f t="shared" si="8"/>
        <v>No</v>
      </c>
      <c r="K121" s="21">
        <v>119</v>
      </c>
      <c r="L121" s="5" t="s">
        <v>330</v>
      </c>
      <c r="M121" s="5" t="s">
        <v>331</v>
      </c>
      <c r="N121" s="5" t="s">
        <v>2307</v>
      </c>
      <c r="O121" s="5" t="s">
        <v>152</v>
      </c>
      <c r="P121" s="5" t="s">
        <v>2449</v>
      </c>
      <c r="Q121" s="34" t="s">
        <v>2841</v>
      </c>
      <c r="R121" s="21">
        <v>1</v>
      </c>
      <c r="S121" s="5" t="s">
        <v>2310</v>
      </c>
      <c r="T121" s="5" t="s">
        <v>9079</v>
      </c>
      <c r="U121" s="34" t="s">
        <v>9080</v>
      </c>
      <c r="V121" s="21">
        <v>1</v>
      </c>
      <c r="W121" s="5" t="s">
        <v>2310</v>
      </c>
      <c r="X121" s="5" t="s">
        <v>2844</v>
      </c>
      <c r="Y121" s="34" t="s">
        <v>2845</v>
      </c>
      <c r="Z121" s="21">
        <v>1</v>
      </c>
      <c r="AA121" s="5" t="s">
        <v>152</v>
      </c>
      <c r="AB121" s="5" t="s">
        <v>2931</v>
      </c>
      <c r="AC121" s="34" t="s">
        <v>9081</v>
      </c>
      <c r="AD121" s="21">
        <v>1</v>
      </c>
    </row>
    <row r="122" spans="1:30" x14ac:dyDescent="0.3">
      <c r="A122" s="18" t="str">
        <f t="shared" ref="A122:B122" si="128">IF(AND(ISNUMBER(SEARCH("Yes",C122)),ISNUMBER(SEARCH("Yes",E122)),ISNUMBER(SEARCH("Yes",G122)),ISNUMBER(SEARCH("Yes",I122))),"Yes","No")</f>
        <v>No</v>
      </c>
      <c r="B122" s="18" t="str">
        <f t="shared" si="128"/>
        <v>No</v>
      </c>
      <c r="C122" s="15" t="str">
        <f t="shared" si="1"/>
        <v>No</v>
      </c>
      <c r="D122" s="18" t="str">
        <f t="shared" si="2"/>
        <v>No</v>
      </c>
      <c r="E122" s="18" t="str">
        <f t="shared" si="3"/>
        <v>No</v>
      </c>
      <c r="F122" s="18" t="str">
        <f t="shared" si="4"/>
        <v>No</v>
      </c>
      <c r="G122" s="18" t="str">
        <f t="shared" si="5"/>
        <v>No</v>
      </c>
      <c r="H122" s="18" t="str">
        <f t="shared" si="6"/>
        <v>No</v>
      </c>
      <c r="I122" s="18" t="str">
        <f t="shared" si="7"/>
        <v>Yes</v>
      </c>
      <c r="J122" s="18" t="str">
        <f t="shared" si="8"/>
        <v>No</v>
      </c>
      <c r="K122" s="21">
        <v>120</v>
      </c>
      <c r="L122" s="5" t="s">
        <v>624</v>
      </c>
      <c r="M122" s="5" t="s">
        <v>625</v>
      </c>
      <c r="N122" s="5" t="s">
        <v>2307</v>
      </c>
      <c r="O122" s="5" t="s">
        <v>152</v>
      </c>
      <c r="P122" s="5" t="s">
        <v>2724</v>
      </c>
      <c r="Q122" s="34" t="s">
        <v>9082</v>
      </c>
      <c r="R122" s="21">
        <v>1</v>
      </c>
      <c r="S122" s="35"/>
      <c r="T122" s="35"/>
      <c r="U122" s="35"/>
      <c r="V122" s="35"/>
      <c r="W122" s="35"/>
      <c r="X122" s="35"/>
      <c r="Y122" s="35"/>
      <c r="Z122" s="35"/>
      <c r="AA122" s="5" t="s">
        <v>152</v>
      </c>
      <c r="AB122" s="5" t="s">
        <v>9083</v>
      </c>
      <c r="AC122" s="34" t="s">
        <v>3241</v>
      </c>
      <c r="AD122" s="21">
        <v>1</v>
      </c>
    </row>
    <row r="123" spans="1:30" x14ac:dyDescent="0.3">
      <c r="A123" s="18" t="str">
        <f t="shared" ref="A123:B123" si="129">IF(AND(ISNUMBER(SEARCH("Yes",C123)),ISNUMBER(SEARCH("Yes",E123)),ISNUMBER(SEARCH("Yes",G123)),ISNUMBER(SEARCH("Yes",I123))),"Yes","No")</f>
        <v>No</v>
      </c>
      <c r="B123" s="18" t="str">
        <f t="shared" si="129"/>
        <v>No</v>
      </c>
      <c r="C123" s="15" t="str">
        <f t="shared" si="1"/>
        <v>No</v>
      </c>
      <c r="D123" s="18" t="str">
        <f t="shared" si="2"/>
        <v>No</v>
      </c>
      <c r="E123" s="18" t="str">
        <f t="shared" si="3"/>
        <v>No</v>
      </c>
      <c r="F123" s="18" t="str">
        <f t="shared" si="4"/>
        <v>No</v>
      </c>
      <c r="G123" s="18" t="str">
        <f t="shared" si="5"/>
        <v>No</v>
      </c>
      <c r="H123" s="18" t="str">
        <f t="shared" si="6"/>
        <v>No</v>
      </c>
      <c r="I123" s="18" t="str">
        <f t="shared" si="7"/>
        <v>Yes</v>
      </c>
      <c r="J123" s="18" t="str">
        <f t="shared" si="8"/>
        <v>Yes</v>
      </c>
      <c r="K123" s="21">
        <v>121</v>
      </c>
      <c r="L123" s="5" t="s">
        <v>626</v>
      </c>
      <c r="M123" s="5" t="s">
        <v>627</v>
      </c>
      <c r="N123" s="5" t="s">
        <v>2307</v>
      </c>
      <c r="O123" s="5" t="s">
        <v>152</v>
      </c>
      <c r="P123" s="5" t="s">
        <v>2321</v>
      </c>
      <c r="Q123" s="34" t="s">
        <v>2597</v>
      </c>
      <c r="R123" s="21">
        <v>1</v>
      </c>
      <c r="S123" s="35"/>
      <c r="T123" s="35"/>
      <c r="U123" s="35"/>
      <c r="V123" s="35"/>
      <c r="W123" s="35"/>
      <c r="X123" s="35"/>
      <c r="Y123" s="35"/>
      <c r="Z123" s="35"/>
      <c r="AA123" s="5" t="s">
        <v>24</v>
      </c>
      <c r="AB123" s="5" t="s">
        <v>2934</v>
      </c>
      <c r="AC123" s="34" t="s">
        <v>2935</v>
      </c>
      <c r="AD123" s="21">
        <v>1</v>
      </c>
    </row>
    <row r="124" spans="1:30" x14ac:dyDescent="0.3">
      <c r="A124" s="18" t="str">
        <f t="shared" ref="A124:B124" si="130">IF(AND(ISNUMBER(SEARCH("Yes",C124)),ISNUMBER(SEARCH("Yes",E124)),ISNUMBER(SEARCH("Yes",G124)),ISNUMBER(SEARCH("Yes",I124))),"Yes","No")</f>
        <v>No</v>
      </c>
      <c r="B124" s="18" t="str">
        <f t="shared" si="130"/>
        <v>No</v>
      </c>
      <c r="C124" s="15" t="str">
        <f t="shared" si="1"/>
        <v>No</v>
      </c>
      <c r="D124" s="18" t="str">
        <f t="shared" si="2"/>
        <v>No</v>
      </c>
      <c r="E124" s="18" t="str">
        <f t="shared" si="3"/>
        <v>No</v>
      </c>
      <c r="F124" s="18" t="str">
        <f t="shared" si="4"/>
        <v>No</v>
      </c>
      <c r="G124" s="18" t="str">
        <f t="shared" si="5"/>
        <v>No</v>
      </c>
      <c r="H124" s="18" t="str">
        <f t="shared" si="6"/>
        <v>No</v>
      </c>
      <c r="I124" s="18" t="str">
        <f t="shared" si="7"/>
        <v>Yes</v>
      </c>
      <c r="J124" s="18" t="str">
        <f t="shared" si="8"/>
        <v>No</v>
      </c>
      <c r="K124" s="21">
        <v>122</v>
      </c>
      <c r="L124" s="5" t="s">
        <v>628</v>
      </c>
      <c r="M124" s="5" t="s">
        <v>629</v>
      </c>
      <c r="N124" s="5" t="s">
        <v>2307</v>
      </c>
      <c r="O124" s="5" t="s">
        <v>152</v>
      </c>
      <c r="P124" s="5" t="s">
        <v>2533</v>
      </c>
      <c r="Q124" s="34" t="s">
        <v>2853</v>
      </c>
      <c r="R124" s="21">
        <v>1</v>
      </c>
      <c r="S124" s="35"/>
      <c r="T124" s="35"/>
      <c r="U124" s="35"/>
      <c r="V124" s="35"/>
      <c r="W124" s="35"/>
      <c r="X124" s="35"/>
      <c r="Y124" s="35"/>
      <c r="Z124" s="35"/>
      <c r="AA124" s="5" t="s">
        <v>152</v>
      </c>
      <c r="AB124" s="5" t="s">
        <v>9084</v>
      </c>
      <c r="AC124" s="34" t="s">
        <v>9085</v>
      </c>
      <c r="AD124" s="21">
        <v>1</v>
      </c>
    </row>
    <row r="125" spans="1:30" x14ac:dyDescent="0.3">
      <c r="A125" s="18" t="str">
        <f t="shared" ref="A125:B125" si="131">IF(AND(ISNUMBER(SEARCH("Yes",C125)),ISNUMBER(SEARCH("Yes",E125)),ISNUMBER(SEARCH("Yes",G125)),ISNUMBER(SEARCH("Yes",I125))),"Yes","No")</f>
        <v>No</v>
      </c>
      <c r="B125" s="18" t="str">
        <f t="shared" si="131"/>
        <v>No</v>
      </c>
      <c r="C125" s="15" t="str">
        <f t="shared" si="1"/>
        <v>No</v>
      </c>
      <c r="D125" s="18" t="str">
        <f t="shared" si="2"/>
        <v>No</v>
      </c>
      <c r="E125" s="18" t="str">
        <f t="shared" si="3"/>
        <v>No</v>
      </c>
      <c r="F125" s="18" t="str">
        <f t="shared" si="4"/>
        <v>No</v>
      </c>
      <c r="G125" s="18" t="str">
        <f t="shared" si="5"/>
        <v>No</v>
      </c>
      <c r="H125" s="18" t="str">
        <f t="shared" si="6"/>
        <v>No</v>
      </c>
      <c r="I125" s="18" t="str">
        <f t="shared" si="7"/>
        <v>Yes</v>
      </c>
      <c r="J125" s="18" t="str">
        <f t="shared" si="8"/>
        <v>Yes</v>
      </c>
      <c r="K125" s="21">
        <v>123</v>
      </c>
      <c r="L125" s="5" t="s">
        <v>630</v>
      </c>
      <c r="M125" s="5" t="s">
        <v>631</v>
      </c>
      <c r="N125" s="5" t="s">
        <v>2307</v>
      </c>
      <c r="O125" s="5" t="s">
        <v>152</v>
      </c>
      <c r="P125" s="5" t="s">
        <v>9086</v>
      </c>
      <c r="Q125" s="34" t="s">
        <v>9087</v>
      </c>
      <c r="R125" s="21">
        <v>1</v>
      </c>
      <c r="S125" s="35"/>
      <c r="T125" s="35"/>
      <c r="U125" s="35"/>
      <c r="V125" s="35"/>
      <c r="W125" s="35"/>
      <c r="X125" s="35"/>
      <c r="Y125" s="35"/>
      <c r="Z125" s="35"/>
      <c r="AA125" s="5" t="s">
        <v>24</v>
      </c>
      <c r="AB125" s="5" t="s">
        <v>9088</v>
      </c>
      <c r="AC125" s="34" t="s">
        <v>9089</v>
      </c>
      <c r="AD125" s="21">
        <v>1</v>
      </c>
    </row>
    <row r="126" spans="1:30" x14ac:dyDescent="0.3">
      <c r="A126" s="18" t="str">
        <f t="shared" ref="A126:B126" si="132">IF(AND(ISNUMBER(SEARCH("Yes",C126)),ISNUMBER(SEARCH("Yes",E126)),ISNUMBER(SEARCH("Yes",G126)),ISNUMBER(SEARCH("Yes",I126))),"Yes","No")</f>
        <v>No</v>
      </c>
      <c r="B126" s="18" t="str">
        <f t="shared" si="132"/>
        <v>No</v>
      </c>
      <c r="C126" s="15" t="str">
        <f t="shared" si="1"/>
        <v>No</v>
      </c>
      <c r="D126" s="18" t="str">
        <f t="shared" si="2"/>
        <v>No</v>
      </c>
      <c r="E126" s="18" t="str">
        <f t="shared" si="3"/>
        <v>No</v>
      </c>
      <c r="F126" s="18" t="str">
        <f t="shared" si="4"/>
        <v>No</v>
      </c>
      <c r="G126" s="18" t="str">
        <f t="shared" si="5"/>
        <v>No</v>
      </c>
      <c r="H126" s="18" t="str">
        <f t="shared" si="6"/>
        <v>No</v>
      </c>
      <c r="I126" s="18" t="str">
        <f t="shared" si="7"/>
        <v>Yes</v>
      </c>
      <c r="J126" s="18" t="str">
        <f t="shared" si="8"/>
        <v>Yes</v>
      </c>
      <c r="K126" s="21">
        <v>124</v>
      </c>
      <c r="L126" s="5" t="s">
        <v>632</v>
      </c>
      <c r="M126" s="5" t="s">
        <v>633</v>
      </c>
      <c r="N126" s="5" t="s">
        <v>2307</v>
      </c>
      <c r="O126" s="5" t="s">
        <v>152</v>
      </c>
      <c r="P126" s="5" t="s">
        <v>9090</v>
      </c>
      <c r="Q126" s="34" t="s">
        <v>9091</v>
      </c>
      <c r="R126" s="21">
        <v>1</v>
      </c>
      <c r="S126" s="35"/>
      <c r="T126" s="35"/>
      <c r="U126" s="35"/>
      <c r="V126" s="35"/>
      <c r="W126" s="35"/>
      <c r="X126" s="35"/>
      <c r="Y126" s="35"/>
      <c r="Z126" s="35"/>
      <c r="AA126" s="5" t="s">
        <v>2310</v>
      </c>
      <c r="AB126" s="5" t="s">
        <v>9092</v>
      </c>
      <c r="AC126" s="34" t="s">
        <v>9093</v>
      </c>
      <c r="AD126" s="21">
        <v>1</v>
      </c>
    </row>
    <row r="127" spans="1:30" x14ac:dyDescent="0.3">
      <c r="A127" s="18" t="str">
        <f t="shared" ref="A127:B127" si="133">IF(AND(ISNUMBER(SEARCH("Yes",C127)),ISNUMBER(SEARCH("Yes",E127)),ISNUMBER(SEARCH("Yes",G127)),ISNUMBER(SEARCH("Yes",I127))),"Yes","No")</f>
        <v>No</v>
      </c>
      <c r="B127" s="18" t="str">
        <f t="shared" si="133"/>
        <v>No</v>
      </c>
      <c r="C127" s="15" t="str">
        <f t="shared" si="1"/>
        <v>No</v>
      </c>
      <c r="D127" s="18" t="str">
        <f t="shared" si="2"/>
        <v>No</v>
      </c>
      <c r="E127" s="18" t="str">
        <f t="shared" si="3"/>
        <v>No</v>
      </c>
      <c r="F127" s="18" t="str">
        <f t="shared" si="4"/>
        <v>No</v>
      </c>
      <c r="G127" s="18" t="str">
        <f t="shared" si="5"/>
        <v>No</v>
      </c>
      <c r="H127" s="18" t="str">
        <f t="shared" si="6"/>
        <v>No</v>
      </c>
      <c r="I127" s="18" t="str">
        <f t="shared" si="7"/>
        <v>Yes</v>
      </c>
      <c r="J127" s="18" t="str">
        <f t="shared" si="8"/>
        <v>Yes</v>
      </c>
      <c r="K127" s="21">
        <v>125</v>
      </c>
      <c r="L127" s="5" t="s">
        <v>634</v>
      </c>
      <c r="M127" s="5" t="s">
        <v>635</v>
      </c>
      <c r="N127" s="5" t="s">
        <v>2307</v>
      </c>
      <c r="O127" s="5" t="s">
        <v>152</v>
      </c>
      <c r="P127" s="5" t="s">
        <v>3745</v>
      </c>
      <c r="Q127" s="34" t="s">
        <v>9094</v>
      </c>
      <c r="R127" s="21">
        <v>1</v>
      </c>
      <c r="S127" s="35"/>
      <c r="T127" s="35"/>
      <c r="U127" s="35"/>
      <c r="V127" s="35"/>
      <c r="W127" s="35"/>
      <c r="X127" s="35"/>
      <c r="Y127" s="35"/>
      <c r="Z127" s="35"/>
      <c r="AA127" s="5" t="s">
        <v>2310</v>
      </c>
      <c r="AB127" s="5" t="s">
        <v>2865</v>
      </c>
      <c r="AC127" s="34" t="s">
        <v>2866</v>
      </c>
      <c r="AD127" s="21">
        <v>1</v>
      </c>
    </row>
    <row r="128" spans="1:30" x14ac:dyDescent="0.3">
      <c r="A128" s="18" t="str">
        <f t="shared" ref="A128:B128" si="134">IF(AND(ISNUMBER(SEARCH("Yes",C128)),ISNUMBER(SEARCH("Yes",E128)),ISNUMBER(SEARCH("Yes",G128)),ISNUMBER(SEARCH("Yes",I128))),"Yes","No")</f>
        <v>No</v>
      </c>
      <c r="B128" s="18" t="str">
        <f t="shared" si="134"/>
        <v>No</v>
      </c>
      <c r="C128" s="15" t="str">
        <f t="shared" si="1"/>
        <v>No</v>
      </c>
      <c r="D128" s="18" t="str">
        <f t="shared" si="2"/>
        <v>No</v>
      </c>
      <c r="E128" s="18" t="str">
        <f t="shared" si="3"/>
        <v>No</v>
      </c>
      <c r="F128" s="18" t="str">
        <f t="shared" si="4"/>
        <v>No</v>
      </c>
      <c r="G128" s="18" t="str">
        <f t="shared" si="5"/>
        <v>No</v>
      </c>
      <c r="H128" s="18" t="str">
        <f t="shared" si="6"/>
        <v>No</v>
      </c>
      <c r="I128" s="18" t="str">
        <f t="shared" si="7"/>
        <v>Yes</v>
      </c>
      <c r="J128" s="18" t="str">
        <f t="shared" si="8"/>
        <v>Yes</v>
      </c>
      <c r="K128" s="21">
        <v>126</v>
      </c>
      <c r="L128" s="5" t="s">
        <v>636</v>
      </c>
      <c r="M128" s="5" t="s">
        <v>637</v>
      </c>
      <c r="N128" s="5" t="s">
        <v>2307</v>
      </c>
      <c r="O128" s="5" t="s">
        <v>152</v>
      </c>
      <c r="P128" s="5" t="s">
        <v>4568</v>
      </c>
      <c r="Q128" s="34" t="s">
        <v>9095</v>
      </c>
      <c r="R128" s="21">
        <v>1</v>
      </c>
      <c r="S128" s="35"/>
      <c r="T128" s="35"/>
      <c r="U128" s="35"/>
      <c r="V128" s="35"/>
      <c r="W128" s="35"/>
      <c r="X128" s="35"/>
      <c r="Y128" s="35"/>
      <c r="Z128" s="35"/>
      <c r="AA128" s="5" t="s">
        <v>2310</v>
      </c>
      <c r="AB128" s="5" t="s">
        <v>2868</v>
      </c>
      <c r="AC128" s="34" t="s">
        <v>2869</v>
      </c>
      <c r="AD128" s="21">
        <v>1</v>
      </c>
    </row>
    <row r="129" spans="1:30" x14ac:dyDescent="0.3">
      <c r="A129" s="18" t="str">
        <f t="shared" ref="A129:B129" si="135">IF(AND(ISNUMBER(SEARCH("Yes",C129)),ISNUMBER(SEARCH("Yes",E129)),ISNUMBER(SEARCH("Yes",G129)),ISNUMBER(SEARCH("Yes",I129))),"Yes","No")</f>
        <v>No</v>
      </c>
      <c r="B129" s="18" t="str">
        <f t="shared" si="135"/>
        <v>No</v>
      </c>
      <c r="C129" s="15" t="str">
        <f t="shared" si="1"/>
        <v>No</v>
      </c>
      <c r="D129" s="18" t="str">
        <f t="shared" si="2"/>
        <v>No</v>
      </c>
      <c r="E129" s="18" t="str">
        <f t="shared" si="3"/>
        <v>No</v>
      </c>
      <c r="F129" s="18" t="str">
        <f t="shared" si="4"/>
        <v>No</v>
      </c>
      <c r="G129" s="18" t="str">
        <f t="shared" si="5"/>
        <v>No</v>
      </c>
      <c r="H129" s="18" t="str">
        <f t="shared" si="6"/>
        <v>No</v>
      </c>
      <c r="I129" s="18" t="str">
        <f t="shared" si="7"/>
        <v>Yes</v>
      </c>
      <c r="J129" s="18" t="str">
        <f t="shared" si="8"/>
        <v>Yes</v>
      </c>
      <c r="K129" s="21">
        <v>127</v>
      </c>
      <c r="L129" s="5" t="s">
        <v>638</v>
      </c>
      <c r="M129" s="5" t="s">
        <v>639</v>
      </c>
      <c r="N129" s="5" t="s">
        <v>2307</v>
      </c>
      <c r="O129" s="5" t="s">
        <v>152</v>
      </c>
      <c r="P129" s="5" t="s">
        <v>2325</v>
      </c>
      <c r="Q129" s="34" t="s">
        <v>9096</v>
      </c>
      <c r="R129" s="21">
        <v>1</v>
      </c>
      <c r="S129" s="35"/>
      <c r="T129" s="35"/>
      <c r="U129" s="35"/>
      <c r="V129" s="35"/>
      <c r="W129" s="35"/>
      <c r="X129" s="35"/>
      <c r="Y129" s="35"/>
      <c r="Z129" s="35"/>
      <c r="AA129" s="5" t="s">
        <v>2310</v>
      </c>
      <c r="AB129" s="5" t="s">
        <v>2422</v>
      </c>
      <c r="AC129" s="34" t="s">
        <v>2723</v>
      </c>
      <c r="AD129" s="21">
        <v>1</v>
      </c>
    </row>
    <row r="130" spans="1:30" x14ac:dyDescent="0.3">
      <c r="A130" s="18" t="str">
        <f t="shared" ref="A130:B130" si="136">IF(AND(ISNUMBER(SEARCH("Yes",C130)),ISNUMBER(SEARCH("Yes",E130)),ISNUMBER(SEARCH("Yes",G130)),ISNUMBER(SEARCH("Yes",I130))),"Yes","No")</f>
        <v>No</v>
      </c>
      <c r="B130" s="18" t="str">
        <f t="shared" si="136"/>
        <v>No</v>
      </c>
      <c r="C130" s="15" t="str">
        <f t="shared" si="1"/>
        <v>No</v>
      </c>
      <c r="D130" s="18" t="str">
        <f t="shared" si="2"/>
        <v>No</v>
      </c>
      <c r="E130" s="18" t="str">
        <f t="shared" si="3"/>
        <v>No</v>
      </c>
      <c r="F130" s="18" t="str">
        <f t="shared" si="4"/>
        <v>No</v>
      </c>
      <c r="G130" s="18" t="str">
        <f t="shared" si="5"/>
        <v>No</v>
      </c>
      <c r="H130" s="18" t="str">
        <f t="shared" si="6"/>
        <v>No</v>
      </c>
      <c r="I130" s="18" t="str">
        <f t="shared" si="7"/>
        <v>Yes</v>
      </c>
      <c r="J130" s="18" t="str">
        <f t="shared" si="8"/>
        <v>Yes</v>
      </c>
      <c r="K130" s="21">
        <v>128</v>
      </c>
      <c r="L130" s="5" t="s">
        <v>640</v>
      </c>
      <c r="M130" s="5" t="s">
        <v>641</v>
      </c>
      <c r="N130" s="5" t="s">
        <v>2307</v>
      </c>
      <c r="O130" s="5" t="s">
        <v>152</v>
      </c>
      <c r="P130" s="5" t="s">
        <v>2325</v>
      </c>
      <c r="Q130" s="34" t="s">
        <v>9097</v>
      </c>
      <c r="R130" s="21">
        <v>1</v>
      </c>
      <c r="S130" s="35"/>
      <c r="T130" s="35"/>
      <c r="U130" s="35"/>
      <c r="V130" s="35"/>
      <c r="W130" s="35"/>
      <c r="X130" s="35"/>
      <c r="Y130" s="35"/>
      <c r="Z130" s="35"/>
      <c r="AA130" s="5" t="s">
        <v>24</v>
      </c>
      <c r="AB130" s="5" t="s">
        <v>2874</v>
      </c>
      <c r="AC130" s="34" t="s">
        <v>9098</v>
      </c>
      <c r="AD130" s="21">
        <v>1</v>
      </c>
    </row>
    <row r="131" spans="1:30" x14ac:dyDescent="0.3">
      <c r="A131" s="18" t="str">
        <f t="shared" ref="A131:B131" si="137">IF(AND(ISNUMBER(SEARCH("Yes",C131)),ISNUMBER(SEARCH("Yes",E131)),ISNUMBER(SEARCH("Yes",G131)),ISNUMBER(SEARCH("Yes",I131))),"Yes","No")</f>
        <v>Yes</v>
      </c>
      <c r="B131" s="18" t="str">
        <f t="shared" si="137"/>
        <v>Yes</v>
      </c>
      <c r="C131" s="15" t="str">
        <f t="shared" si="1"/>
        <v>Yes</v>
      </c>
      <c r="D131" s="18" t="str">
        <f t="shared" si="2"/>
        <v>Yes</v>
      </c>
      <c r="E131" s="18" t="str">
        <f t="shared" si="3"/>
        <v>Yes</v>
      </c>
      <c r="F131" s="18" t="str">
        <f t="shared" si="4"/>
        <v>Yes</v>
      </c>
      <c r="G131" s="18" t="str">
        <f t="shared" si="5"/>
        <v>Yes</v>
      </c>
      <c r="H131" s="18" t="str">
        <f t="shared" si="6"/>
        <v>Yes</v>
      </c>
      <c r="I131" s="18" t="str">
        <f t="shared" si="7"/>
        <v>Yes</v>
      </c>
      <c r="J131" s="18" t="str">
        <f t="shared" si="8"/>
        <v>Yes</v>
      </c>
      <c r="K131" s="21">
        <v>129</v>
      </c>
      <c r="L131" s="5" t="s">
        <v>217</v>
      </c>
      <c r="M131" s="5" t="s">
        <v>218</v>
      </c>
      <c r="N131" s="5" t="s">
        <v>2307</v>
      </c>
      <c r="O131" s="5" t="s">
        <v>2310</v>
      </c>
      <c r="P131" s="5" t="s">
        <v>9099</v>
      </c>
      <c r="Q131" s="34" t="s">
        <v>9100</v>
      </c>
      <c r="R131" s="21">
        <v>1</v>
      </c>
      <c r="S131" s="5" t="s">
        <v>24</v>
      </c>
      <c r="T131" s="5" t="s">
        <v>9101</v>
      </c>
      <c r="U131" s="34" t="s">
        <v>9102</v>
      </c>
      <c r="V131" s="21">
        <v>1</v>
      </c>
      <c r="W131" s="5" t="s">
        <v>24</v>
      </c>
      <c r="X131" s="5" t="s">
        <v>9103</v>
      </c>
      <c r="Y131" s="34" t="s">
        <v>9104</v>
      </c>
      <c r="Z131" s="21">
        <v>1</v>
      </c>
      <c r="AA131" s="5" t="s">
        <v>24</v>
      </c>
      <c r="AB131" s="5" t="s">
        <v>9105</v>
      </c>
      <c r="AC131" s="34" t="s">
        <v>9106</v>
      </c>
      <c r="AD131" s="21">
        <v>1</v>
      </c>
    </row>
    <row r="132" spans="1:30" x14ac:dyDescent="0.3">
      <c r="A132" s="18" t="str">
        <f t="shared" ref="A132:B132" si="138">IF(AND(ISNUMBER(SEARCH("Yes",C132)),ISNUMBER(SEARCH("Yes",E132)),ISNUMBER(SEARCH("Yes",G132)),ISNUMBER(SEARCH("Yes",I132))),"Yes","No")</f>
        <v>Yes</v>
      </c>
      <c r="B132" s="18" t="str">
        <f t="shared" si="138"/>
        <v>Yes</v>
      </c>
      <c r="C132" s="15" t="str">
        <f t="shared" si="1"/>
        <v>Yes</v>
      </c>
      <c r="D132" s="18" t="str">
        <f t="shared" si="2"/>
        <v>Yes</v>
      </c>
      <c r="E132" s="18" t="str">
        <f t="shared" si="3"/>
        <v>Yes</v>
      </c>
      <c r="F132" s="18" t="str">
        <f t="shared" si="4"/>
        <v>Yes</v>
      </c>
      <c r="G132" s="18" t="str">
        <f t="shared" si="5"/>
        <v>Yes</v>
      </c>
      <c r="H132" s="18" t="str">
        <f t="shared" si="6"/>
        <v>Yes</v>
      </c>
      <c r="I132" s="18" t="str">
        <f t="shared" si="7"/>
        <v>Yes</v>
      </c>
      <c r="J132" s="18" t="str">
        <f t="shared" si="8"/>
        <v>Yes</v>
      </c>
      <c r="K132" s="21">
        <v>130</v>
      </c>
      <c r="L132" s="5" t="s">
        <v>112</v>
      </c>
      <c r="M132" s="5" t="s">
        <v>279</v>
      </c>
      <c r="N132" s="5" t="s">
        <v>2307</v>
      </c>
      <c r="O132" s="5" t="s">
        <v>24</v>
      </c>
      <c r="P132" s="5" t="s">
        <v>2884</v>
      </c>
      <c r="Q132" s="34" t="s">
        <v>9107</v>
      </c>
      <c r="R132" s="21">
        <v>1</v>
      </c>
      <c r="S132" s="5" t="s">
        <v>24</v>
      </c>
      <c r="T132" s="5" t="s">
        <v>9108</v>
      </c>
      <c r="U132" s="34" t="s">
        <v>9109</v>
      </c>
      <c r="V132" s="21">
        <v>1</v>
      </c>
      <c r="W132" s="5" t="s">
        <v>152</v>
      </c>
      <c r="X132" s="5" t="s">
        <v>9110</v>
      </c>
      <c r="Y132" s="34" t="s">
        <v>2889</v>
      </c>
      <c r="Z132" s="21">
        <v>1</v>
      </c>
      <c r="AA132" s="5" t="s">
        <v>2310</v>
      </c>
      <c r="AB132" s="5" t="s">
        <v>2422</v>
      </c>
      <c r="AC132" s="34" t="s">
        <v>2723</v>
      </c>
      <c r="AD132" s="21">
        <v>1</v>
      </c>
    </row>
    <row r="133" spans="1:30" x14ac:dyDescent="0.3">
      <c r="A133" s="18" t="str">
        <f t="shared" ref="A133:B133" si="139">IF(AND(ISNUMBER(SEARCH("Yes",C133)),ISNUMBER(SEARCH("Yes",E133)),ISNUMBER(SEARCH("Yes",G133)),ISNUMBER(SEARCH("Yes",I133))),"Yes","No")</f>
        <v>No</v>
      </c>
      <c r="B133" s="18" t="str">
        <f t="shared" si="139"/>
        <v>No</v>
      </c>
      <c r="C133" s="15" t="str">
        <f t="shared" si="1"/>
        <v>No</v>
      </c>
      <c r="D133" s="18" t="str">
        <f t="shared" si="2"/>
        <v>No</v>
      </c>
      <c r="E133" s="18" t="str">
        <f t="shared" si="3"/>
        <v>No</v>
      </c>
      <c r="F133" s="18" t="str">
        <f t="shared" si="4"/>
        <v>No</v>
      </c>
      <c r="G133" s="18" t="str">
        <f t="shared" si="5"/>
        <v>No</v>
      </c>
      <c r="H133" s="18" t="str">
        <f t="shared" si="6"/>
        <v>No</v>
      </c>
      <c r="I133" s="18" t="str">
        <f t="shared" si="7"/>
        <v>Yes</v>
      </c>
      <c r="J133" s="18" t="str">
        <f t="shared" si="8"/>
        <v>Yes</v>
      </c>
      <c r="K133" s="21">
        <v>131</v>
      </c>
      <c r="L133" s="5" t="s">
        <v>642</v>
      </c>
      <c r="M133" s="5" t="s">
        <v>643</v>
      </c>
      <c r="N133" s="5" t="s">
        <v>2307</v>
      </c>
      <c r="O133" s="5" t="s">
        <v>152</v>
      </c>
      <c r="P133" s="5" t="s">
        <v>2724</v>
      </c>
      <c r="Q133" s="34" t="s">
        <v>6503</v>
      </c>
      <c r="R133" s="21">
        <v>1</v>
      </c>
      <c r="S133" s="35"/>
      <c r="T133" s="35"/>
      <c r="U133" s="35"/>
      <c r="V133" s="35"/>
      <c r="W133" s="35"/>
      <c r="X133" s="35"/>
      <c r="Y133" s="35"/>
      <c r="Z133" s="35"/>
      <c r="AA133" s="5" t="s">
        <v>2310</v>
      </c>
      <c r="AB133" s="5" t="s">
        <v>3918</v>
      </c>
      <c r="AC133" s="34" t="s">
        <v>2723</v>
      </c>
      <c r="AD133" s="21">
        <v>1</v>
      </c>
    </row>
    <row r="134" spans="1:30" x14ac:dyDescent="0.3">
      <c r="A134" s="18" t="str">
        <f t="shared" ref="A134:B134" si="140">IF(AND(ISNUMBER(SEARCH("Yes",C134)),ISNUMBER(SEARCH("Yes",E134)),ISNUMBER(SEARCH("Yes",G134)),ISNUMBER(SEARCH("Yes",I134))),"Yes","No")</f>
        <v>No</v>
      </c>
      <c r="B134" s="18" t="str">
        <f t="shared" si="140"/>
        <v>No</v>
      </c>
      <c r="C134" s="15" t="str">
        <f t="shared" si="1"/>
        <v>No</v>
      </c>
      <c r="D134" s="18" t="str">
        <f t="shared" si="2"/>
        <v>No</v>
      </c>
      <c r="E134" s="18" t="str">
        <f t="shared" si="3"/>
        <v>No</v>
      </c>
      <c r="F134" s="18" t="str">
        <f t="shared" si="4"/>
        <v>No</v>
      </c>
      <c r="G134" s="18" t="str">
        <f t="shared" si="5"/>
        <v>No</v>
      </c>
      <c r="H134" s="18" t="str">
        <f t="shared" si="6"/>
        <v>No</v>
      </c>
      <c r="I134" s="18" t="str">
        <f t="shared" si="7"/>
        <v>Yes</v>
      </c>
      <c r="J134" s="18" t="str">
        <f t="shared" si="8"/>
        <v>Yes</v>
      </c>
      <c r="K134" s="21">
        <v>132</v>
      </c>
      <c r="L134" s="5" t="s">
        <v>644</v>
      </c>
      <c r="M134" s="5" t="s">
        <v>28</v>
      </c>
      <c r="N134" s="5" t="s">
        <v>2307</v>
      </c>
      <c r="O134" s="5" t="s">
        <v>152</v>
      </c>
      <c r="P134" s="5" t="s">
        <v>5393</v>
      </c>
      <c r="Q134" s="34" t="s">
        <v>9111</v>
      </c>
      <c r="R134" s="21">
        <v>1</v>
      </c>
      <c r="S134" s="35"/>
      <c r="T134" s="35"/>
      <c r="U134" s="35"/>
      <c r="V134" s="35"/>
      <c r="W134" s="35"/>
      <c r="X134" s="35"/>
      <c r="Y134" s="35"/>
      <c r="Z134" s="35"/>
      <c r="AA134" s="5" t="s">
        <v>2310</v>
      </c>
      <c r="AB134" s="5" t="s">
        <v>2895</v>
      </c>
      <c r="AC134" s="34" t="s">
        <v>2896</v>
      </c>
      <c r="AD134" s="21">
        <v>1</v>
      </c>
    </row>
    <row r="135" spans="1:30" x14ac:dyDescent="0.3">
      <c r="A135" s="18" t="str">
        <f t="shared" ref="A135:B135" si="141">IF(AND(ISNUMBER(SEARCH("Yes",C135)),ISNUMBER(SEARCH("Yes",E135)),ISNUMBER(SEARCH("Yes",G135)),ISNUMBER(SEARCH("Yes",I135))),"Yes","No")</f>
        <v>Yes</v>
      </c>
      <c r="B135" s="18" t="str">
        <f t="shared" si="141"/>
        <v>Yes</v>
      </c>
      <c r="C135" s="15" t="str">
        <f t="shared" si="1"/>
        <v>Yes</v>
      </c>
      <c r="D135" s="18" t="str">
        <f t="shared" si="2"/>
        <v>Yes</v>
      </c>
      <c r="E135" s="18" t="str">
        <f t="shared" si="3"/>
        <v>Yes</v>
      </c>
      <c r="F135" s="18" t="str">
        <f t="shared" si="4"/>
        <v>Yes</v>
      </c>
      <c r="G135" s="18" t="str">
        <f t="shared" si="5"/>
        <v>Yes</v>
      </c>
      <c r="H135" s="18" t="str">
        <f t="shared" si="6"/>
        <v>Yes</v>
      </c>
      <c r="I135" s="18" t="str">
        <f t="shared" si="7"/>
        <v>Yes</v>
      </c>
      <c r="J135" s="18" t="str">
        <f t="shared" si="8"/>
        <v>Yes</v>
      </c>
      <c r="K135" s="21">
        <v>133</v>
      </c>
      <c r="L135" s="5" t="s">
        <v>220</v>
      </c>
      <c r="M135" s="5" t="s">
        <v>221</v>
      </c>
      <c r="N135" s="5" t="s">
        <v>2307</v>
      </c>
      <c r="O135" s="5" t="s">
        <v>24</v>
      </c>
      <c r="P135" s="5" t="s">
        <v>9112</v>
      </c>
      <c r="Q135" s="34" t="s">
        <v>2898</v>
      </c>
      <c r="R135" s="21">
        <v>1</v>
      </c>
      <c r="S135" s="5" t="s">
        <v>24</v>
      </c>
      <c r="T135" s="5" t="s">
        <v>9113</v>
      </c>
      <c r="U135" s="34" t="s">
        <v>9114</v>
      </c>
      <c r="V135" s="21">
        <v>1</v>
      </c>
      <c r="W135" s="5" t="s">
        <v>24</v>
      </c>
      <c r="X135" s="5" t="s">
        <v>9115</v>
      </c>
      <c r="Y135" s="34" t="s">
        <v>9116</v>
      </c>
      <c r="Z135" s="21">
        <v>1</v>
      </c>
      <c r="AA135" s="5" t="s">
        <v>2310</v>
      </c>
      <c r="AB135" s="5" t="s">
        <v>2903</v>
      </c>
      <c r="AC135" s="34" t="s">
        <v>2904</v>
      </c>
      <c r="AD135" s="21">
        <v>1</v>
      </c>
    </row>
    <row r="136" spans="1:30" x14ac:dyDescent="0.3">
      <c r="A136" s="18" t="str">
        <f t="shared" ref="A136:B136" si="142">IF(AND(ISNUMBER(SEARCH("Yes",C136)),ISNUMBER(SEARCH("Yes",E136)),ISNUMBER(SEARCH("Yes",G136)),ISNUMBER(SEARCH("Yes",I136))),"Yes","No")</f>
        <v>No</v>
      </c>
      <c r="B136" s="18" t="str">
        <f t="shared" si="142"/>
        <v>No</v>
      </c>
      <c r="C136" s="15" t="str">
        <f t="shared" si="1"/>
        <v>No</v>
      </c>
      <c r="D136" s="18" t="str">
        <f t="shared" si="2"/>
        <v>No</v>
      </c>
      <c r="E136" s="18" t="str">
        <f t="shared" si="3"/>
        <v>No</v>
      </c>
      <c r="F136" s="18" t="str">
        <f t="shared" si="4"/>
        <v>No</v>
      </c>
      <c r="G136" s="18" t="str">
        <f t="shared" si="5"/>
        <v>No</v>
      </c>
      <c r="H136" s="18" t="str">
        <f t="shared" si="6"/>
        <v>No</v>
      </c>
      <c r="I136" s="18" t="str">
        <f t="shared" si="7"/>
        <v>Yes</v>
      </c>
      <c r="J136" s="18" t="str">
        <f t="shared" si="8"/>
        <v>Yes</v>
      </c>
      <c r="K136" s="21">
        <v>134</v>
      </c>
      <c r="L136" s="5" t="s">
        <v>645</v>
      </c>
      <c r="M136" s="5" t="s">
        <v>646</v>
      </c>
      <c r="N136" s="5" t="s">
        <v>2307</v>
      </c>
      <c r="O136" s="5" t="s">
        <v>152</v>
      </c>
      <c r="P136" s="5" t="s">
        <v>2435</v>
      </c>
      <c r="Q136" s="34" t="s">
        <v>2905</v>
      </c>
      <c r="R136" s="21">
        <v>1</v>
      </c>
      <c r="S136" s="35"/>
      <c r="T136" s="35"/>
      <c r="U136" s="35"/>
      <c r="V136" s="35"/>
      <c r="W136" s="35"/>
      <c r="X136" s="35"/>
      <c r="Y136" s="35"/>
      <c r="Z136" s="35"/>
      <c r="AA136" s="5" t="s">
        <v>2310</v>
      </c>
      <c r="AB136" s="5" t="s">
        <v>9117</v>
      </c>
      <c r="AC136" s="34" t="s">
        <v>9118</v>
      </c>
      <c r="AD136" s="21">
        <v>1</v>
      </c>
    </row>
    <row r="137" spans="1:30" x14ac:dyDescent="0.3">
      <c r="A137" s="18" t="str">
        <f t="shared" ref="A137:B137" si="143">IF(AND(ISNUMBER(SEARCH("Yes",C137)),ISNUMBER(SEARCH("Yes",E137)),ISNUMBER(SEARCH("Yes",G137)),ISNUMBER(SEARCH("Yes",I137))),"Yes","No")</f>
        <v>No</v>
      </c>
      <c r="B137" s="18" t="str">
        <f t="shared" si="143"/>
        <v>No</v>
      </c>
      <c r="C137" s="15" t="str">
        <f t="shared" si="1"/>
        <v>No</v>
      </c>
      <c r="D137" s="18" t="str">
        <f t="shared" si="2"/>
        <v>No</v>
      </c>
      <c r="E137" s="18" t="str">
        <f t="shared" si="3"/>
        <v>No</v>
      </c>
      <c r="F137" s="18" t="str">
        <f t="shared" si="4"/>
        <v>No</v>
      </c>
      <c r="G137" s="18" t="str">
        <f t="shared" si="5"/>
        <v>No</v>
      </c>
      <c r="H137" s="18" t="str">
        <f t="shared" si="6"/>
        <v>No</v>
      </c>
      <c r="I137" s="18" t="str">
        <f t="shared" si="7"/>
        <v>No</v>
      </c>
      <c r="J137" s="18" t="str">
        <f t="shared" si="8"/>
        <v>No</v>
      </c>
      <c r="K137" s="21">
        <v>135</v>
      </c>
      <c r="L137" s="5" t="s">
        <v>647</v>
      </c>
      <c r="M137" s="5" t="s">
        <v>648</v>
      </c>
      <c r="N137" s="5" t="s">
        <v>2307</v>
      </c>
      <c r="O137" s="5" t="s">
        <v>152</v>
      </c>
      <c r="P137" s="5" t="s">
        <v>9119</v>
      </c>
      <c r="Q137" s="34" t="s">
        <v>9120</v>
      </c>
      <c r="R137" s="21">
        <v>1</v>
      </c>
      <c r="S137" s="35"/>
      <c r="T137" s="35"/>
      <c r="U137" s="35"/>
      <c r="V137" s="35"/>
      <c r="W137" s="35"/>
      <c r="X137" s="35"/>
      <c r="Y137" s="35"/>
      <c r="Z137" s="35"/>
      <c r="AA137" s="5" t="s">
        <v>152</v>
      </c>
      <c r="AB137" s="5" t="s">
        <v>9121</v>
      </c>
      <c r="AC137" s="34" t="s">
        <v>9122</v>
      </c>
      <c r="AD137" s="21">
        <v>1</v>
      </c>
    </row>
    <row r="138" spans="1:30" x14ac:dyDescent="0.3">
      <c r="A138" s="18" t="str">
        <f t="shared" ref="A138:B138" si="144">IF(AND(ISNUMBER(SEARCH("Yes",C138)),ISNUMBER(SEARCH("Yes",E138)),ISNUMBER(SEARCH("Yes",G138)),ISNUMBER(SEARCH("Yes",I138))),"Yes","No")</f>
        <v>No</v>
      </c>
      <c r="B138" s="18" t="str">
        <f t="shared" si="144"/>
        <v>No</v>
      </c>
      <c r="C138" s="15" t="str">
        <f t="shared" si="1"/>
        <v>No</v>
      </c>
      <c r="D138" s="18" t="str">
        <f t="shared" si="2"/>
        <v>No</v>
      </c>
      <c r="E138" s="18" t="str">
        <f t="shared" si="3"/>
        <v>No</v>
      </c>
      <c r="F138" s="18" t="str">
        <f t="shared" si="4"/>
        <v>No</v>
      </c>
      <c r="G138" s="18" t="str">
        <f t="shared" si="5"/>
        <v>No</v>
      </c>
      <c r="H138" s="18" t="str">
        <f t="shared" si="6"/>
        <v>No</v>
      </c>
      <c r="I138" s="18" t="str">
        <f t="shared" si="7"/>
        <v>Yes</v>
      </c>
      <c r="J138" s="18" t="str">
        <f t="shared" si="8"/>
        <v>Yes</v>
      </c>
      <c r="K138" s="21">
        <v>136</v>
      </c>
      <c r="L138" s="5" t="s">
        <v>2912</v>
      </c>
      <c r="M138" s="5" t="s">
        <v>650</v>
      </c>
      <c r="N138" s="5" t="s">
        <v>2307</v>
      </c>
      <c r="O138" s="5" t="s">
        <v>152</v>
      </c>
      <c r="P138" s="5" t="s">
        <v>9123</v>
      </c>
      <c r="Q138" s="34" t="s">
        <v>9124</v>
      </c>
      <c r="R138" s="21">
        <v>1</v>
      </c>
      <c r="S138" s="35"/>
      <c r="T138" s="35"/>
      <c r="U138" s="35"/>
      <c r="V138" s="35"/>
      <c r="W138" s="35"/>
      <c r="X138" s="35"/>
      <c r="Y138" s="35"/>
      <c r="Z138" s="35"/>
      <c r="AA138" s="5" t="s">
        <v>2310</v>
      </c>
      <c r="AB138" s="5" t="s">
        <v>2915</v>
      </c>
      <c r="AC138" s="34" t="s">
        <v>2916</v>
      </c>
      <c r="AD138" s="21">
        <v>1</v>
      </c>
    </row>
    <row r="139" spans="1:30" x14ac:dyDescent="0.3">
      <c r="A139" s="18" t="str">
        <f t="shared" ref="A139:B139" si="145">IF(AND(ISNUMBER(SEARCH("Yes",C139)),ISNUMBER(SEARCH("Yes",E139)),ISNUMBER(SEARCH("Yes",G139)),ISNUMBER(SEARCH("Yes",I139))),"Yes","No")</f>
        <v>No</v>
      </c>
      <c r="B139" s="18" t="str">
        <f t="shared" si="145"/>
        <v>No</v>
      </c>
      <c r="C139" s="15" t="str">
        <f t="shared" si="1"/>
        <v>No</v>
      </c>
      <c r="D139" s="18" t="str">
        <f t="shared" si="2"/>
        <v>No</v>
      </c>
      <c r="E139" s="18" t="str">
        <f t="shared" si="3"/>
        <v>No</v>
      </c>
      <c r="F139" s="18" t="str">
        <f t="shared" si="4"/>
        <v>No</v>
      </c>
      <c r="G139" s="18" t="str">
        <f t="shared" si="5"/>
        <v>No</v>
      </c>
      <c r="H139" s="18" t="str">
        <f t="shared" si="6"/>
        <v>No</v>
      </c>
      <c r="I139" s="18" t="str">
        <f t="shared" si="7"/>
        <v>Yes</v>
      </c>
      <c r="J139" s="18" t="str">
        <f t="shared" si="8"/>
        <v>Yes</v>
      </c>
      <c r="K139" s="21">
        <v>137</v>
      </c>
      <c r="L139" s="5" t="s">
        <v>651</v>
      </c>
      <c r="M139" s="5" t="s">
        <v>652</v>
      </c>
      <c r="N139" s="5" t="s">
        <v>2307</v>
      </c>
      <c r="O139" s="5" t="s">
        <v>152</v>
      </c>
      <c r="P139" s="5" t="s">
        <v>2431</v>
      </c>
      <c r="Q139" s="34" t="s">
        <v>2917</v>
      </c>
      <c r="R139" s="21">
        <v>1</v>
      </c>
      <c r="S139" s="35"/>
      <c r="T139" s="35"/>
      <c r="U139" s="35"/>
      <c r="V139" s="35"/>
      <c r="W139" s="35"/>
      <c r="X139" s="35"/>
      <c r="Y139" s="35"/>
      <c r="Z139" s="35"/>
      <c r="AA139" s="5" t="s">
        <v>24</v>
      </c>
      <c r="AB139" s="5" t="s">
        <v>9125</v>
      </c>
      <c r="AC139" s="34" t="s">
        <v>9126</v>
      </c>
      <c r="AD139" s="21">
        <v>1</v>
      </c>
    </row>
    <row r="140" spans="1:30" x14ac:dyDescent="0.3">
      <c r="A140" s="18" t="str">
        <f t="shared" ref="A140:B140" si="146">IF(AND(ISNUMBER(SEARCH("Yes",C140)),ISNUMBER(SEARCH("Yes",E140)),ISNUMBER(SEARCH("Yes",G140)),ISNUMBER(SEARCH("Yes",I140))),"Yes","No")</f>
        <v>No</v>
      </c>
      <c r="B140" s="18" t="str">
        <f t="shared" si="146"/>
        <v>No</v>
      </c>
      <c r="C140" s="15" t="str">
        <f t="shared" si="1"/>
        <v>No</v>
      </c>
      <c r="D140" s="18" t="str">
        <f t="shared" si="2"/>
        <v>No</v>
      </c>
      <c r="E140" s="18" t="str">
        <f t="shared" si="3"/>
        <v>No</v>
      </c>
      <c r="F140" s="18" t="str">
        <f t="shared" si="4"/>
        <v>No</v>
      </c>
      <c r="G140" s="18" t="str">
        <f t="shared" si="5"/>
        <v>No</v>
      </c>
      <c r="H140" s="18" t="str">
        <f t="shared" si="6"/>
        <v>No</v>
      </c>
      <c r="I140" s="18" t="str">
        <f t="shared" si="7"/>
        <v>Yes</v>
      </c>
      <c r="J140" s="18" t="str">
        <f t="shared" si="8"/>
        <v>No</v>
      </c>
      <c r="K140" s="21">
        <v>138</v>
      </c>
      <c r="L140" s="5" t="s">
        <v>653</v>
      </c>
      <c r="M140" s="5" t="s">
        <v>654</v>
      </c>
      <c r="N140" s="5" t="s">
        <v>2307</v>
      </c>
      <c r="O140" s="5" t="s">
        <v>152</v>
      </c>
      <c r="P140" s="5" t="s">
        <v>9127</v>
      </c>
      <c r="Q140" s="34" t="s">
        <v>9128</v>
      </c>
      <c r="R140" s="21">
        <v>1</v>
      </c>
      <c r="S140" s="35"/>
      <c r="T140" s="35"/>
      <c r="U140" s="35"/>
      <c r="V140" s="35"/>
      <c r="W140" s="35"/>
      <c r="X140" s="35"/>
      <c r="Y140" s="35"/>
      <c r="Z140" s="35"/>
      <c r="AA140" s="5" t="s">
        <v>152</v>
      </c>
      <c r="AB140" s="5" t="s">
        <v>9129</v>
      </c>
      <c r="AC140" s="34" t="s">
        <v>9130</v>
      </c>
      <c r="AD140" s="21">
        <v>1</v>
      </c>
    </row>
    <row r="141" spans="1:30" x14ac:dyDescent="0.3">
      <c r="A141" s="18" t="str">
        <f t="shared" ref="A141:B141" si="147">IF(AND(ISNUMBER(SEARCH("Yes",C141)),ISNUMBER(SEARCH("Yes",E141)),ISNUMBER(SEARCH("Yes",G141)),ISNUMBER(SEARCH("Yes",I141))),"Yes","No")</f>
        <v>No</v>
      </c>
      <c r="B141" s="18" t="str">
        <f t="shared" si="147"/>
        <v>No</v>
      </c>
      <c r="C141" s="15" t="str">
        <f t="shared" si="1"/>
        <v>No</v>
      </c>
      <c r="D141" s="18" t="str">
        <f t="shared" si="2"/>
        <v>No</v>
      </c>
      <c r="E141" s="18" t="str">
        <f t="shared" si="3"/>
        <v>No</v>
      </c>
      <c r="F141" s="18" t="str">
        <f t="shared" si="4"/>
        <v>No</v>
      </c>
      <c r="G141" s="18" t="str">
        <f t="shared" si="5"/>
        <v>No</v>
      </c>
      <c r="H141" s="18" t="str">
        <f t="shared" si="6"/>
        <v>No</v>
      </c>
      <c r="I141" s="18" t="str">
        <f t="shared" si="7"/>
        <v>Yes</v>
      </c>
      <c r="J141" s="18" t="str">
        <f t="shared" si="8"/>
        <v>No</v>
      </c>
      <c r="K141" s="21">
        <v>139</v>
      </c>
      <c r="L141" s="5" t="s">
        <v>655</v>
      </c>
      <c r="M141" s="5" t="s">
        <v>2922</v>
      </c>
      <c r="N141" s="5" t="s">
        <v>2307</v>
      </c>
      <c r="O141" s="5" t="s">
        <v>152</v>
      </c>
      <c r="P141" s="5" t="s">
        <v>2923</v>
      </c>
      <c r="Q141" s="34" t="s">
        <v>6525</v>
      </c>
      <c r="R141" s="21">
        <v>1</v>
      </c>
      <c r="S141" s="35"/>
      <c r="T141" s="35"/>
      <c r="U141" s="35"/>
      <c r="V141" s="35"/>
      <c r="W141" s="35"/>
      <c r="X141" s="35"/>
      <c r="Y141" s="35"/>
      <c r="Z141" s="35"/>
      <c r="AA141" s="5" t="s">
        <v>152</v>
      </c>
      <c r="AB141" s="5" t="s">
        <v>9131</v>
      </c>
      <c r="AC141" s="34" t="s">
        <v>6527</v>
      </c>
      <c r="AD141" s="21">
        <v>1</v>
      </c>
    </row>
    <row r="142" spans="1:30" x14ac:dyDescent="0.3">
      <c r="A142" s="18" t="str">
        <f t="shared" ref="A142:B142" si="148">IF(AND(ISNUMBER(SEARCH("Yes",C142)),ISNUMBER(SEARCH("Yes",E142)),ISNUMBER(SEARCH("Yes",G142)),ISNUMBER(SEARCH("Yes",I142))),"Yes","No")</f>
        <v>No</v>
      </c>
      <c r="B142" s="18" t="str">
        <f t="shared" si="148"/>
        <v>No</v>
      </c>
      <c r="C142" s="15" t="str">
        <f t="shared" si="1"/>
        <v>No</v>
      </c>
      <c r="D142" s="18" t="str">
        <f t="shared" si="2"/>
        <v>No</v>
      </c>
      <c r="E142" s="18" t="str">
        <f t="shared" si="3"/>
        <v>No</v>
      </c>
      <c r="F142" s="18" t="str">
        <f t="shared" si="4"/>
        <v>No</v>
      </c>
      <c r="G142" s="18" t="str">
        <f t="shared" si="5"/>
        <v>No</v>
      </c>
      <c r="H142" s="18" t="str">
        <f t="shared" si="6"/>
        <v>No</v>
      </c>
      <c r="I142" s="18" t="str">
        <f t="shared" si="7"/>
        <v>Yes</v>
      </c>
      <c r="J142" s="18" t="str">
        <f t="shared" si="8"/>
        <v>Yes</v>
      </c>
      <c r="K142" s="21">
        <v>140</v>
      </c>
      <c r="L142" s="5" t="s">
        <v>657</v>
      </c>
      <c r="M142" s="5" t="s">
        <v>658</v>
      </c>
      <c r="N142" s="5" t="s">
        <v>2307</v>
      </c>
      <c r="O142" s="5" t="s">
        <v>152</v>
      </c>
      <c r="P142" s="5" t="s">
        <v>9132</v>
      </c>
      <c r="Q142" s="34" t="s">
        <v>9133</v>
      </c>
      <c r="R142" s="21">
        <v>1</v>
      </c>
      <c r="S142" s="35"/>
      <c r="T142" s="35"/>
      <c r="U142" s="35"/>
      <c r="V142" s="35"/>
      <c r="W142" s="35"/>
      <c r="X142" s="35"/>
      <c r="Y142" s="35"/>
      <c r="Z142" s="35"/>
      <c r="AA142" s="5" t="s">
        <v>2310</v>
      </c>
      <c r="AB142" s="5" t="s">
        <v>2997</v>
      </c>
      <c r="AC142" s="34" t="s">
        <v>3241</v>
      </c>
      <c r="AD142" s="21">
        <v>1</v>
      </c>
    </row>
    <row r="143" spans="1:30" x14ac:dyDescent="0.3">
      <c r="A143" s="18" t="str">
        <f t="shared" ref="A143:B143" si="149">IF(AND(ISNUMBER(SEARCH("Yes",C143)),ISNUMBER(SEARCH("Yes",E143)),ISNUMBER(SEARCH("Yes",G143)),ISNUMBER(SEARCH("Yes",I143))),"Yes","No")</f>
        <v>No</v>
      </c>
      <c r="B143" s="18" t="str">
        <f t="shared" si="149"/>
        <v>No</v>
      </c>
      <c r="C143" s="15" t="str">
        <f t="shared" si="1"/>
        <v>No</v>
      </c>
      <c r="D143" s="18" t="str">
        <f t="shared" si="2"/>
        <v>No</v>
      </c>
      <c r="E143" s="18" t="str">
        <f t="shared" si="3"/>
        <v>No</v>
      </c>
      <c r="F143" s="18" t="str">
        <f t="shared" si="4"/>
        <v>No</v>
      </c>
      <c r="G143" s="18" t="str">
        <f t="shared" si="5"/>
        <v>No</v>
      </c>
      <c r="H143" s="18" t="str">
        <f t="shared" si="6"/>
        <v>No</v>
      </c>
      <c r="I143" s="18" t="str">
        <f t="shared" si="7"/>
        <v>Yes</v>
      </c>
      <c r="J143" s="18" t="str">
        <f t="shared" si="8"/>
        <v>Yes</v>
      </c>
      <c r="K143" s="21">
        <v>141</v>
      </c>
      <c r="L143" s="5" t="s">
        <v>659</v>
      </c>
      <c r="M143" s="5" t="s">
        <v>660</v>
      </c>
      <c r="N143" s="5" t="s">
        <v>2307</v>
      </c>
      <c r="O143" s="5" t="s">
        <v>152</v>
      </c>
      <c r="P143" s="5" t="s">
        <v>9134</v>
      </c>
      <c r="Q143" s="34" t="s">
        <v>2611</v>
      </c>
      <c r="R143" s="21">
        <v>1</v>
      </c>
      <c r="S143" s="35"/>
      <c r="T143" s="35"/>
      <c r="U143" s="35"/>
      <c r="V143" s="35"/>
      <c r="W143" s="35"/>
      <c r="X143" s="35"/>
      <c r="Y143" s="35"/>
      <c r="Z143" s="35"/>
      <c r="AA143" s="5" t="s">
        <v>24</v>
      </c>
      <c r="AB143" s="5" t="s">
        <v>9135</v>
      </c>
      <c r="AC143" s="34" t="s">
        <v>9136</v>
      </c>
      <c r="AD143" s="21">
        <v>1</v>
      </c>
    </row>
    <row r="144" spans="1:30" x14ac:dyDescent="0.3">
      <c r="A144" s="18" t="str">
        <f t="shared" ref="A144:B144" si="150">IF(AND(ISNUMBER(SEARCH("Yes",C144)),ISNUMBER(SEARCH("Yes",E144)),ISNUMBER(SEARCH("Yes",G144)),ISNUMBER(SEARCH("Yes",I144))),"Yes","No")</f>
        <v>No</v>
      </c>
      <c r="B144" s="18" t="str">
        <f t="shared" si="150"/>
        <v>No</v>
      </c>
      <c r="C144" s="15" t="str">
        <f t="shared" si="1"/>
        <v>No</v>
      </c>
      <c r="D144" s="18" t="str">
        <f t="shared" si="2"/>
        <v>No</v>
      </c>
      <c r="E144" s="18" t="str">
        <f t="shared" si="3"/>
        <v>No</v>
      </c>
      <c r="F144" s="18" t="str">
        <f t="shared" si="4"/>
        <v>No</v>
      </c>
      <c r="G144" s="18" t="str">
        <f t="shared" si="5"/>
        <v>No</v>
      </c>
      <c r="H144" s="18" t="str">
        <f t="shared" si="6"/>
        <v>No</v>
      </c>
      <c r="I144" s="18" t="str">
        <f t="shared" si="7"/>
        <v>Yes</v>
      </c>
      <c r="J144" s="18" t="str">
        <f t="shared" si="8"/>
        <v>Yes</v>
      </c>
      <c r="K144" s="21">
        <v>142</v>
      </c>
      <c r="L144" s="5" t="s">
        <v>661</v>
      </c>
      <c r="M144" s="5" t="s">
        <v>662</v>
      </c>
      <c r="N144" s="5" t="s">
        <v>2307</v>
      </c>
      <c r="O144" s="5" t="s">
        <v>152</v>
      </c>
      <c r="P144" s="5" t="s">
        <v>2449</v>
      </c>
      <c r="Q144" s="34" t="s">
        <v>9137</v>
      </c>
      <c r="R144" s="21">
        <v>1</v>
      </c>
      <c r="S144" s="35"/>
      <c r="T144" s="35"/>
      <c r="U144" s="35"/>
      <c r="V144" s="35"/>
      <c r="W144" s="35"/>
      <c r="X144" s="35"/>
      <c r="Y144" s="35"/>
      <c r="Z144" s="35"/>
      <c r="AA144" s="5" t="s">
        <v>2310</v>
      </c>
      <c r="AB144" s="5" t="s">
        <v>2595</v>
      </c>
      <c r="AC144" s="34" t="s">
        <v>4131</v>
      </c>
      <c r="AD144" s="21">
        <v>1</v>
      </c>
    </row>
    <row r="145" spans="1:30" x14ac:dyDescent="0.3">
      <c r="A145" s="18" t="str">
        <f t="shared" ref="A145:B145" si="151">IF(AND(ISNUMBER(SEARCH("Yes",C145)),ISNUMBER(SEARCH("Yes",E145)),ISNUMBER(SEARCH("Yes",G145)),ISNUMBER(SEARCH("Yes",I145))),"Yes","No")</f>
        <v>Yes</v>
      </c>
      <c r="B145" s="18" t="str">
        <f t="shared" si="151"/>
        <v>Yes</v>
      </c>
      <c r="C145" s="15" t="str">
        <f t="shared" si="1"/>
        <v>Yes</v>
      </c>
      <c r="D145" s="18" t="str">
        <f t="shared" si="2"/>
        <v>Yes</v>
      </c>
      <c r="E145" s="18" t="str">
        <f t="shared" si="3"/>
        <v>Yes</v>
      </c>
      <c r="F145" s="18" t="str">
        <f t="shared" si="4"/>
        <v>Yes</v>
      </c>
      <c r="G145" s="18" t="str">
        <f t="shared" si="5"/>
        <v>Yes</v>
      </c>
      <c r="H145" s="18" t="str">
        <f t="shared" si="6"/>
        <v>Yes</v>
      </c>
      <c r="I145" s="18" t="str">
        <f t="shared" si="7"/>
        <v>Yes</v>
      </c>
      <c r="J145" s="18" t="str">
        <f t="shared" si="8"/>
        <v>Yes</v>
      </c>
      <c r="K145" s="21">
        <v>143</v>
      </c>
      <c r="L145" s="5" t="s">
        <v>35</v>
      </c>
      <c r="M145" s="5" t="s">
        <v>57</v>
      </c>
      <c r="N145" s="5" t="s">
        <v>2307</v>
      </c>
      <c r="O145" s="5" t="s">
        <v>24</v>
      </c>
      <c r="P145" s="5" t="s">
        <v>2936</v>
      </c>
      <c r="Q145" s="34" t="s">
        <v>2937</v>
      </c>
      <c r="R145" s="21">
        <v>1</v>
      </c>
      <c r="S145" s="5" t="s">
        <v>24</v>
      </c>
      <c r="T145" s="5" t="s">
        <v>2938</v>
      </c>
      <c r="U145" s="34" t="s">
        <v>9138</v>
      </c>
      <c r="V145" s="21">
        <v>1</v>
      </c>
      <c r="W145" s="5" t="s">
        <v>24</v>
      </c>
      <c r="X145" s="5" t="s">
        <v>2940</v>
      </c>
      <c r="Y145" s="34" t="s">
        <v>2941</v>
      </c>
      <c r="Z145" s="21">
        <v>1</v>
      </c>
      <c r="AA145" s="5" t="s">
        <v>2310</v>
      </c>
      <c r="AB145" s="5" t="s">
        <v>2473</v>
      </c>
      <c r="AC145" s="34" t="s">
        <v>9139</v>
      </c>
      <c r="AD145" s="21">
        <v>1</v>
      </c>
    </row>
    <row r="146" spans="1:30" x14ac:dyDescent="0.3">
      <c r="A146" s="18" t="str">
        <f t="shared" ref="A146:B146" si="152">IF(AND(ISNUMBER(SEARCH("Yes",C146)),ISNUMBER(SEARCH("Yes",E146)),ISNUMBER(SEARCH("Yes",G146)),ISNUMBER(SEARCH("Yes",I146))),"Yes","No")</f>
        <v>No</v>
      </c>
      <c r="B146" s="18" t="str">
        <f t="shared" si="152"/>
        <v>No</v>
      </c>
      <c r="C146" s="15" t="str">
        <f t="shared" si="1"/>
        <v>No</v>
      </c>
      <c r="D146" s="18" t="str">
        <f t="shared" si="2"/>
        <v>No</v>
      </c>
      <c r="E146" s="18" t="str">
        <f t="shared" si="3"/>
        <v>No</v>
      </c>
      <c r="F146" s="18" t="str">
        <f t="shared" si="4"/>
        <v>No</v>
      </c>
      <c r="G146" s="18" t="str">
        <f t="shared" si="5"/>
        <v>No</v>
      </c>
      <c r="H146" s="18" t="str">
        <f t="shared" si="6"/>
        <v>No</v>
      </c>
      <c r="I146" s="18" t="str">
        <f t="shared" si="7"/>
        <v>Yes</v>
      </c>
      <c r="J146" s="18" t="str">
        <f t="shared" si="8"/>
        <v>Yes</v>
      </c>
      <c r="K146" s="21">
        <v>144</v>
      </c>
      <c r="L146" s="5" t="s">
        <v>663</v>
      </c>
      <c r="M146" s="5" t="s">
        <v>664</v>
      </c>
      <c r="N146" s="5" t="s">
        <v>2307</v>
      </c>
      <c r="O146" s="5" t="s">
        <v>152</v>
      </c>
      <c r="P146" s="5" t="s">
        <v>2313</v>
      </c>
      <c r="Q146" s="34" t="s">
        <v>9140</v>
      </c>
      <c r="R146" s="21">
        <v>1</v>
      </c>
      <c r="S146" s="35"/>
      <c r="T146" s="35"/>
      <c r="U146" s="35"/>
      <c r="V146" s="35"/>
      <c r="W146" s="35"/>
      <c r="X146" s="35"/>
      <c r="Y146" s="35"/>
      <c r="Z146" s="35"/>
      <c r="AA146" s="5" t="s">
        <v>2310</v>
      </c>
      <c r="AB146" s="5" t="s">
        <v>9141</v>
      </c>
      <c r="AC146" s="34" t="s">
        <v>6542</v>
      </c>
      <c r="AD146" s="21">
        <v>1</v>
      </c>
    </row>
    <row r="147" spans="1:30" x14ac:dyDescent="0.3">
      <c r="A147" s="18" t="str">
        <f t="shared" ref="A147:B147" si="153">IF(AND(ISNUMBER(SEARCH("Yes",C147)),ISNUMBER(SEARCH("Yes",E147)),ISNUMBER(SEARCH("Yes",G147)),ISNUMBER(SEARCH("Yes",I147))),"Yes","No")</f>
        <v>Yes</v>
      </c>
      <c r="B147" s="18" t="str">
        <f t="shared" si="153"/>
        <v>Yes</v>
      </c>
      <c r="C147" s="15" t="str">
        <f t="shared" si="1"/>
        <v>Yes</v>
      </c>
      <c r="D147" s="18" t="str">
        <f t="shared" si="2"/>
        <v>Yes</v>
      </c>
      <c r="E147" s="18" t="str">
        <f t="shared" si="3"/>
        <v>Yes</v>
      </c>
      <c r="F147" s="18" t="str">
        <f t="shared" si="4"/>
        <v>Yes</v>
      </c>
      <c r="G147" s="18" t="str">
        <f t="shared" si="5"/>
        <v>Yes</v>
      </c>
      <c r="H147" s="18" t="str">
        <f t="shared" si="6"/>
        <v>Yes</v>
      </c>
      <c r="I147" s="18" t="str">
        <f t="shared" si="7"/>
        <v>Yes</v>
      </c>
      <c r="J147" s="18" t="str">
        <f t="shared" si="8"/>
        <v>Yes</v>
      </c>
      <c r="K147" s="21">
        <v>145</v>
      </c>
      <c r="L147" s="5" t="s">
        <v>245</v>
      </c>
      <c r="M147" s="5" t="s">
        <v>246</v>
      </c>
      <c r="N147" s="5" t="s">
        <v>2307</v>
      </c>
      <c r="O147" s="5" t="s">
        <v>24</v>
      </c>
      <c r="P147" s="5" t="s">
        <v>2808</v>
      </c>
      <c r="Q147" s="34" t="s">
        <v>6543</v>
      </c>
      <c r="R147" s="21">
        <v>1</v>
      </c>
      <c r="S147" s="5" t="s">
        <v>24</v>
      </c>
      <c r="T147" s="5" t="s">
        <v>9142</v>
      </c>
      <c r="U147" s="34" t="s">
        <v>9143</v>
      </c>
      <c r="V147" s="21">
        <v>1</v>
      </c>
      <c r="W147" s="5" t="s">
        <v>24</v>
      </c>
      <c r="X147" s="5" t="s">
        <v>9144</v>
      </c>
      <c r="Y147" s="34" t="s">
        <v>9145</v>
      </c>
      <c r="Z147" s="21">
        <v>1</v>
      </c>
      <c r="AA147" s="5" t="s">
        <v>2310</v>
      </c>
      <c r="AB147" s="5" t="s">
        <v>2997</v>
      </c>
      <c r="AC147" s="34" t="s">
        <v>9146</v>
      </c>
      <c r="AD147" s="21">
        <v>1</v>
      </c>
    </row>
    <row r="148" spans="1:30" x14ac:dyDescent="0.3">
      <c r="A148" s="18" t="str">
        <f t="shared" ref="A148:B148" si="154">IF(AND(ISNUMBER(SEARCH("Yes",C148)),ISNUMBER(SEARCH("Yes",E148)),ISNUMBER(SEARCH("Yes",G148)),ISNUMBER(SEARCH("Yes",I148))),"Yes","No")</f>
        <v>No</v>
      </c>
      <c r="B148" s="18" t="str">
        <f t="shared" si="154"/>
        <v>No</v>
      </c>
      <c r="C148" s="15" t="str">
        <f t="shared" si="1"/>
        <v>No</v>
      </c>
      <c r="D148" s="18" t="str">
        <f t="shared" si="2"/>
        <v>No</v>
      </c>
      <c r="E148" s="18" t="str">
        <f t="shared" si="3"/>
        <v>No</v>
      </c>
      <c r="F148" s="18" t="str">
        <f t="shared" si="4"/>
        <v>No</v>
      </c>
      <c r="G148" s="18" t="str">
        <f t="shared" si="5"/>
        <v>No</v>
      </c>
      <c r="H148" s="18" t="str">
        <f t="shared" si="6"/>
        <v>No</v>
      </c>
      <c r="I148" s="18" t="str">
        <f t="shared" si="7"/>
        <v>Yes</v>
      </c>
      <c r="J148" s="18" t="str">
        <f t="shared" si="8"/>
        <v>Yes</v>
      </c>
      <c r="K148" s="21">
        <v>146</v>
      </c>
      <c r="L148" s="5" t="s">
        <v>665</v>
      </c>
      <c r="M148" s="5" t="s">
        <v>666</v>
      </c>
      <c r="N148" s="5" t="s">
        <v>2307</v>
      </c>
      <c r="O148" s="5" t="s">
        <v>152</v>
      </c>
      <c r="P148" s="5" t="s">
        <v>3381</v>
      </c>
      <c r="Q148" s="34" t="s">
        <v>9147</v>
      </c>
      <c r="R148" s="21">
        <v>1</v>
      </c>
      <c r="S148" s="35"/>
      <c r="T148" s="35"/>
      <c r="U148" s="35"/>
      <c r="V148" s="35"/>
      <c r="W148" s="35"/>
      <c r="X148" s="35"/>
      <c r="Y148" s="35"/>
      <c r="Z148" s="35"/>
      <c r="AA148" s="5" t="s">
        <v>2310</v>
      </c>
      <c r="AB148" s="5" t="s">
        <v>9148</v>
      </c>
      <c r="AC148" s="34" t="s">
        <v>9149</v>
      </c>
      <c r="AD148" s="21">
        <v>1</v>
      </c>
    </row>
    <row r="149" spans="1:30" x14ac:dyDescent="0.3">
      <c r="A149" s="18" t="str">
        <f t="shared" ref="A149:B149" si="155">IF(AND(ISNUMBER(SEARCH("Yes",C149)),ISNUMBER(SEARCH("Yes",E149)),ISNUMBER(SEARCH("Yes",G149)),ISNUMBER(SEARCH("Yes",I149))),"Yes","No")</f>
        <v>No</v>
      </c>
      <c r="B149" s="18" t="str">
        <f t="shared" si="155"/>
        <v>No</v>
      </c>
      <c r="C149" s="15" t="str">
        <f t="shared" si="1"/>
        <v>No</v>
      </c>
      <c r="D149" s="18" t="str">
        <f t="shared" si="2"/>
        <v>No</v>
      </c>
      <c r="E149" s="18" t="str">
        <f t="shared" si="3"/>
        <v>No</v>
      </c>
      <c r="F149" s="18" t="str">
        <f t="shared" si="4"/>
        <v>No</v>
      </c>
      <c r="G149" s="18" t="str">
        <f t="shared" si="5"/>
        <v>No</v>
      </c>
      <c r="H149" s="18" t="str">
        <f t="shared" si="6"/>
        <v>No</v>
      </c>
      <c r="I149" s="18" t="str">
        <f t="shared" si="7"/>
        <v>Yes</v>
      </c>
      <c r="J149" s="18" t="str">
        <f t="shared" si="8"/>
        <v>Yes</v>
      </c>
      <c r="K149" s="21">
        <v>147</v>
      </c>
      <c r="L149" s="5" t="s">
        <v>667</v>
      </c>
      <c r="M149" s="5" t="s">
        <v>668</v>
      </c>
      <c r="N149" s="5" t="s">
        <v>2307</v>
      </c>
      <c r="O149" s="5" t="s">
        <v>152</v>
      </c>
      <c r="P149" s="5" t="s">
        <v>2956</v>
      </c>
      <c r="Q149" s="34" t="s">
        <v>9150</v>
      </c>
      <c r="R149" s="21">
        <v>1</v>
      </c>
      <c r="S149" s="35"/>
      <c r="T149" s="35"/>
      <c r="U149" s="35"/>
      <c r="V149" s="35"/>
      <c r="W149" s="35"/>
      <c r="X149" s="35"/>
      <c r="Y149" s="35"/>
      <c r="Z149" s="35"/>
      <c r="AA149" s="5" t="s">
        <v>2310</v>
      </c>
      <c r="AB149" s="5" t="s">
        <v>6553</v>
      </c>
      <c r="AC149" s="34" t="s">
        <v>2959</v>
      </c>
      <c r="AD149" s="21">
        <v>1</v>
      </c>
    </row>
    <row r="150" spans="1:30" x14ac:dyDescent="0.3">
      <c r="A150" s="18" t="str">
        <f t="shared" ref="A150:B150" si="156">IF(AND(ISNUMBER(SEARCH("Yes",C150)),ISNUMBER(SEARCH("Yes",E150)),ISNUMBER(SEARCH("Yes",G150)),ISNUMBER(SEARCH("Yes",I150))),"Yes","No")</f>
        <v>No</v>
      </c>
      <c r="B150" s="18" t="str">
        <f t="shared" si="156"/>
        <v>No</v>
      </c>
      <c r="C150" s="15" t="str">
        <f t="shared" si="1"/>
        <v>No</v>
      </c>
      <c r="D150" s="18" t="str">
        <f t="shared" si="2"/>
        <v>No</v>
      </c>
      <c r="E150" s="18" t="str">
        <f t="shared" si="3"/>
        <v>No</v>
      </c>
      <c r="F150" s="18" t="str">
        <f t="shared" si="4"/>
        <v>No</v>
      </c>
      <c r="G150" s="18" t="str">
        <f t="shared" si="5"/>
        <v>No</v>
      </c>
      <c r="H150" s="18" t="str">
        <f t="shared" si="6"/>
        <v>No</v>
      </c>
      <c r="I150" s="18" t="str">
        <f t="shared" si="7"/>
        <v>Yes</v>
      </c>
      <c r="J150" s="18" t="str">
        <f t="shared" si="8"/>
        <v>Yes</v>
      </c>
      <c r="K150" s="21">
        <v>148</v>
      </c>
      <c r="L150" s="5" t="s">
        <v>669</v>
      </c>
      <c r="M150" s="5" t="s">
        <v>670</v>
      </c>
      <c r="N150" s="5" t="s">
        <v>2307</v>
      </c>
      <c r="O150" s="5" t="s">
        <v>152</v>
      </c>
      <c r="P150" s="5" t="s">
        <v>6554</v>
      </c>
      <c r="Q150" s="34" t="s">
        <v>6555</v>
      </c>
      <c r="R150" s="21">
        <v>1</v>
      </c>
      <c r="S150" s="35"/>
      <c r="T150" s="35"/>
      <c r="U150" s="35"/>
      <c r="V150" s="35"/>
      <c r="W150" s="35"/>
      <c r="X150" s="35"/>
      <c r="Y150" s="35"/>
      <c r="Z150" s="35"/>
      <c r="AA150" s="5" t="s">
        <v>2310</v>
      </c>
      <c r="AB150" s="5" t="s">
        <v>5978</v>
      </c>
      <c r="AC150" s="34" t="s">
        <v>6556</v>
      </c>
      <c r="AD150" s="21">
        <v>1</v>
      </c>
    </row>
    <row r="151" spans="1:30" x14ac:dyDescent="0.3">
      <c r="A151" s="18" t="str">
        <f t="shared" ref="A151:B151" si="157">IF(AND(ISNUMBER(SEARCH("Yes",C151)),ISNUMBER(SEARCH("Yes",E151)),ISNUMBER(SEARCH("Yes",G151)),ISNUMBER(SEARCH("Yes",I151))),"Yes","No")</f>
        <v>No</v>
      </c>
      <c r="B151" s="18" t="str">
        <f t="shared" si="157"/>
        <v>No</v>
      </c>
      <c r="C151" s="15" t="str">
        <f t="shared" si="1"/>
        <v>No</v>
      </c>
      <c r="D151" s="18" t="str">
        <f t="shared" si="2"/>
        <v>No</v>
      </c>
      <c r="E151" s="18" t="str">
        <f t="shared" si="3"/>
        <v>No</v>
      </c>
      <c r="F151" s="18" t="str">
        <f t="shared" si="4"/>
        <v>No</v>
      </c>
      <c r="G151" s="18" t="str">
        <f t="shared" si="5"/>
        <v>No</v>
      </c>
      <c r="H151" s="18" t="str">
        <f t="shared" si="6"/>
        <v>No</v>
      </c>
      <c r="I151" s="18" t="str">
        <f t="shared" si="7"/>
        <v>Yes</v>
      </c>
      <c r="J151" s="18" t="str">
        <f t="shared" si="8"/>
        <v>Yes</v>
      </c>
      <c r="K151" s="21">
        <v>149</v>
      </c>
      <c r="L151" s="5" t="s">
        <v>671</v>
      </c>
      <c r="M151" s="5" t="s">
        <v>672</v>
      </c>
      <c r="N151" s="5" t="s">
        <v>2307</v>
      </c>
      <c r="O151" s="5" t="s">
        <v>152</v>
      </c>
      <c r="P151" s="5" t="s">
        <v>3328</v>
      </c>
      <c r="Q151" s="34" t="s">
        <v>3068</v>
      </c>
      <c r="R151" s="21">
        <v>1</v>
      </c>
      <c r="S151" s="35"/>
      <c r="T151" s="35"/>
      <c r="U151" s="35"/>
      <c r="V151" s="35"/>
      <c r="W151" s="35"/>
      <c r="X151" s="35"/>
      <c r="Y151" s="35"/>
      <c r="Z151" s="35"/>
      <c r="AA151" s="5" t="s">
        <v>24</v>
      </c>
      <c r="AB151" s="5" t="s">
        <v>9151</v>
      </c>
      <c r="AC151" s="34" t="s">
        <v>9152</v>
      </c>
      <c r="AD151" s="21">
        <v>1</v>
      </c>
    </row>
    <row r="152" spans="1:30" x14ac:dyDescent="0.3">
      <c r="A152" s="18" t="str">
        <f t="shared" ref="A152:B152" si="158">IF(AND(ISNUMBER(SEARCH("Yes",C152)),ISNUMBER(SEARCH("Yes",E152)),ISNUMBER(SEARCH("Yes",G152)),ISNUMBER(SEARCH("Yes",I152))),"Yes","No")</f>
        <v>Yes</v>
      </c>
      <c r="B152" s="18" t="str">
        <f t="shared" si="158"/>
        <v>No</v>
      </c>
      <c r="C152" s="15" t="str">
        <f t="shared" si="1"/>
        <v>Yes</v>
      </c>
      <c r="D152" s="18" t="str">
        <f t="shared" si="2"/>
        <v>No</v>
      </c>
      <c r="E152" s="18" t="str">
        <f t="shared" si="3"/>
        <v>Yes</v>
      </c>
      <c r="F152" s="18" t="str">
        <f t="shared" si="4"/>
        <v>Yes</v>
      </c>
      <c r="G152" s="18" t="str">
        <f t="shared" si="5"/>
        <v>Yes</v>
      </c>
      <c r="H152" s="18" t="str">
        <f t="shared" si="6"/>
        <v>Yes</v>
      </c>
      <c r="I152" s="18" t="str">
        <f t="shared" si="7"/>
        <v>Yes</v>
      </c>
      <c r="J152" s="18" t="str">
        <f t="shared" si="8"/>
        <v>Yes</v>
      </c>
      <c r="K152" s="21">
        <v>150</v>
      </c>
      <c r="L152" s="5" t="s">
        <v>291</v>
      </c>
      <c r="M152" s="5" t="s">
        <v>292</v>
      </c>
      <c r="N152" s="5" t="s">
        <v>2307</v>
      </c>
      <c r="O152" s="5" t="s">
        <v>152</v>
      </c>
      <c r="P152" s="5" t="s">
        <v>9153</v>
      </c>
      <c r="Q152" s="34" t="s">
        <v>2968</v>
      </c>
      <c r="R152" s="21">
        <v>1</v>
      </c>
      <c r="S152" s="5" t="s">
        <v>2310</v>
      </c>
      <c r="T152" s="5" t="s">
        <v>9154</v>
      </c>
      <c r="U152" s="34" t="s">
        <v>9155</v>
      </c>
      <c r="V152" s="21">
        <v>1</v>
      </c>
      <c r="W152" s="5" t="s">
        <v>24</v>
      </c>
      <c r="X152" s="5" t="s">
        <v>6560</v>
      </c>
      <c r="Y152" s="34" t="s">
        <v>9156</v>
      </c>
      <c r="Z152" s="21">
        <v>1</v>
      </c>
      <c r="AA152" s="5" t="s">
        <v>2310</v>
      </c>
      <c r="AB152" s="5" t="s">
        <v>9157</v>
      </c>
      <c r="AC152" s="34" t="s">
        <v>3953</v>
      </c>
      <c r="AD152" s="21">
        <v>1</v>
      </c>
    </row>
    <row r="153" spans="1:30" x14ac:dyDescent="0.3">
      <c r="A153" s="18" t="str">
        <f t="shared" ref="A153:B153" si="159">IF(AND(ISNUMBER(SEARCH("Yes",C153)),ISNUMBER(SEARCH("Yes",E153)),ISNUMBER(SEARCH("Yes",G153)),ISNUMBER(SEARCH("Yes",I153))),"Yes","No")</f>
        <v>No</v>
      </c>
      <c r="B153" s="18" t="str">
        <f t="shared" si="159"/>
        <v>No</v>
      </c>
      <c r="C153" s="15" t="str">
        <f t="shared" si="1"/>
        <v>No</v>
      </c>
      <c r="D153" s="18" t="str">
        <f t="shared" si="2"/>
        <v>No</v>
      </c>
      <c r="E153" s="18" t="str">
        <f t="shared" si="3"/>
        <v>No</v>
      </c>
      <c r="F153" s="18" t="str">
        <f t="shared" si="4"/>
        <v>No</v>
      </c>
      <c r="G153" s="18" t="str">
        <f t="shared" si="5"/>
        <v>No</v>
      </c>
      <c r="H153" s="18" t="str">
        <f t="shared" si="6"/>
        <v>No</v>
      </c>
      <c r="I153" s="18" t="str">
        <f t="shared" si="7"/>
        <v>Yes</v>
      </c>
      <c r="J153" s="18" t="str">
        <f t="shared" si="8"/>
        <v>Yes</v>
      </c>
      <c r="K153" s="21">
        <v>151</v>
      </c>
      <c r="L153" s="5" t="s">
        <v>673</v>
      </c>
      <c r="M153" s="5" t="s">
        <v>674</v>
      </c>
      <c r="N153" s="5" t="s">
        <v>2307</v>
      </c>
      <c r="O153" s="5" t="s">
        <v>152</v>
      </c>
      <c r="P153" s="5" t="s">
        <v>9158</v>
      </c>
      <c r="Q153" s="34" t="s">
        <v>9159</v>
      </c>
      <c r="R153" s="21">
        <v>1</v>
      </c>
      <c r="S153" s="35"/>
      <c r="T153" s="35"/>
      <c r="U153" s="35"/>
      <c r="V153" s="35"/>
      <c r="W153" s="35"/>
      <c r="X153" s="35"/>
      <c r="Y153" s="35"/>
      <c r="Z153" s="35"/>
      <c r="AA153" s="5" t="s">
        <v>24</v>
      </c>
      <c r="AB153" s="5" t="s">
        <v>9017</v>
      </c>
      <c r="AC153" s="34" t="s">
        <v>4948</v>
      </c>
      <c r="AD153" s="21">
        <v>1</v>
      </c>
    </row>
    <row r="154" spans="1:30" x14ac:dyDescent="0.3">
      <c r="A154" s="18" t="str">
        <f t="shared" ref="A154:B154" si="160">IF(AND(ISNUMBER(SEARCH("Yes",C154)),ISNUMBER(SEARCH("Yes",E154)),ISNUMBER(SEARCH("Yes",G154)),ISNUMBER(SEARCH("Yes",I154))),"Yes","No")</f>
        <v>No</v>
      </c>
      <c r="B154" s="18" t="str">
        <f t="shared" si="160"/>
        <v>No</v>
      </c>
      <c r="C154" s="15" t="str">
        <f t="shared" si="1"/>
        <v>No</v>
      </c>
      <c r="D154" s="18" t="str">
        <f t="shared" si="2"/>
        <v>No</v>
      </c>
      <c r="E154" s="18" t="str">
        <f t="shared" si="3"/>
        <v>No</v>
      </c>
      <c r="F154" s="18" t="str">
        <f t="shared" si="4"/>
        <v>No</v>
      </c>
      <c r="G154" s="18" t="str">
        <f t="shared" si="5"/>
        <v>No</v>
      </c>
      <c r="H154" s="18" t="str">
        <f t="shared" si="6"/>
        <v>No</v>
      </c>
      <c r="I154" s="18" t="str">
        <f t="shared" si="7"/>
        <v>Yes</v>
      </c>
      <c r="J154" s="18" t="str">
        <f t="shared" si="8"/>
        <v>Yes</v>
      </c>
      <c r="K154" s="21">
        <v>152</v>
      </c>
      <c r="L154" s="5" t="s">
        <v>675</v>
      </c>
      <c r="M154" s="5" t="s">
        <v>676</v>
      </c>
      <c r="N154" s="5" t="s">
        <v>2307</v>
      </c>
      <c r="O154" s="5" t="s">
        <v>152</v>
      </c>
      <c r="P154" s="5" t="s">
        <v>3381</v>
      </c>
      <c r="Q154" s="34" t="s">
        <v>9160</v>
      </c>
      <c r="R154" s="21">
        <v>1</v>
      </c>
      <c r="S154" s="35"/>
      <c r="T154" s="35"/>
      <c r="U154" s="35"/>
      <c r="V154" s="35"/>
      <c r="W154" s="35"/>
      <c r="X154" s="35"/>
      <c r="Y154" s="35"/>
      <c r="Z154" s="35"/>
      <c r="AA154" s="5" t="s">
        <v>2310</v>
      </c>
      <c r="AB154" s="5" t="s">
        <v>9161</v>
      </c>
      <c r="AC154" s="34" t="s">
        <v>9162</v>
      </c>
      <c r="AD154" s="21">
        <v>1</v>
      </c>
    </row>
    <row r="155" spans="1:30" x14ac:dyDescent="0.3">
      <c r="A155" s="18" t="str">
        <f t="shared" ref="A155:B155" si="161">IF(AND(ISNUMBER(SEARCH("Yes",C155)),ISNUMBER(SEARCH("Yes",E155)),ISNUMBER(SEARCH("Yes",G155)),ISNUMBER(SEARCH("Yes",I155))),"Yes","No")</f>
        <v>No</v>
      </c>
      <c r="B155" s="18" t="str">
        <f t="shared" si="161"/>
        <v>No</v>
      </c>
      <c r="C155" s="15" t="str">
        <f t="shared" si="1"/>
        <v>No</v>
      </c>
      <c r="D155" s="18" t="str">
        <f t="shared" si="2"/>
        <v>No</v>
      </c>
      <c r="E155" s="18" t="str">
        <f t="shared" si="3"/>
        <v>No</v>
      </c>
      <c r="F155" s="18" t="str">
        <f t="shared" si="4"/>
        <v>No</v>
      </c>
      <c r="G155" s="18" t="str">
        <f t="shared" si="5"/>
        <v>No</v>
      </c>
      <c r="H155" s="18" t="str">
        <f t="shared" si="6"/>
        <v>No</v>
      </c>
      <c r="I155" s="18" t="str">
        <f t="shared" si="7"/>
        <v>Yes</v>
      </c>
      <c r="J155" s="18" t="str">
        <f t="shared" si="8"/>
        <v>Yes</v>
      </c>
      <c r="K155" s="21">
        <v>153</v>
      </c>
      <c r="L155" s="5" t="s">
        <v>677</v>
      </c>
      <c r="M155" s="5" t="s">
        <v>678</v>
      </c>
      <c r="N155" s="5" t="s">
        <v>2307</v>
      </c>
      <c r="O155" s="5" t="s">
        <v>152</v>
      </c>
      <c r="P155" s="5" t="s">
        <v>2724</v>
      </c>
      <c r="Q155" s="34" t="s">
        <v>2980</v>
      </c>
      <c r="R155" s="21">
        <v>1</v>
      </c>
      <c r="S155" s="35"/>
      <c r="T155" s="35"/>
      <c r="U155" s="35"/>
      <c r="V155" s="35"/>
      <c r="W155" s="35"/>
      <c r="X155" s="35"/>
      <c r="Y155" s="35"/>
      <c r="Z155" s="35"/>
      <c r="AA155" s="5" t="s">
        <v>2310</v>
      </c>
      <c r="AB155" s="5" t="s">
        <v>9163</v>
      </c>
      <c r="AC155" s="34" t="s">
        <v>9164</v>
      </c>
      <c r="AD155" s="21">
        <v>1</v>
      </c>
    </row>
    <row r="156" spans="1:30" x14ac:dyDescent="0.3">
      <c r="A156" s="18" t="str">
        <f t="shared" ref="A156:B156" si="162">IF(AND(ISNUMBER(SEARCH("Yes",C156)),ISNUMBER(SEARCH("Yes",E156)),ISNUMBER(SEARCH("Yes",G156)),ISNUMBER(SEARCH("Yes",I156))),"Yes","No")</f>
        <v>No</v>
      </c>
      <c r="B156" s="18" t="str">
        <f t="shared" si="162"/>
        <v>No</v>
      </c>
      <c r="C156" s="15" t="str">
        <f t="shared" si="1"/>
        <v>No</v>
      </c>
      <c r="D156" s="18" t="str">
        <f t="shared" si="2"/>
        <v>No</v>
      </c>
      <c r="E156" s="18" t="str">
        <f t="shared" si="3"/>
        <v>No</v>
      </c>
      <c r="F156" s="18" t="str">
        <f t="shared" si="4"/>
        <v>No</v>
      </c>
      <c r="G156" s="18" t="str">
        <f t="shared" si="5"/>
        <v>No</v>
      </c>
      <c r="H156" s="18" t="str">
        <f t="shared" si="6"/>
        <v>No</v>
      </c>
      <c r="I156" s="18" t="str">
        <f t="shared" si="7"/>
        <v>Yes</v>
      </c>
      <c r="J156" s="18" t="str">
        <f t="shared" si="8"/>
        <v>Yes</v>
      </c>
      <c r="K156" s="21">
        <v>154</v>
      </c>
      <c r="L156" s="5" t="s">
        <v>679</v>
      </c>
      <c r="M156" s="5" t="s">
        <v>680</v>
      </c>
      <c r="N156" s="5" t="s">
        <v>2307</v>
      </c>
      <c r="O156" s="5" t="s">
        <v>152</v>
      </c>
      <c r="P156" s="5" t="s">
        <v>2392</v>
      </c>
      <c r="Q156" s="34" t="s">
        <v>5144</v>
      </c>
      <c r="R156" s="21">
        <v>1</v>
      </c>
      <c r="S156" s="35"/>
      <c r="T156" s="35"/>
      <c r="U156" s="35"/>
      <c r="V156" s="35"/>
      <c r="W156" s="35"/>
      <c r="X156" s="35"/>
      <c r="Y156" s="35"/>
      <c r="Z156" s="35"/>
      <c r="AA156" s="5" t="s">
        <v>24</v>
      </c>
      <c r="AB156" s="5" t="s">
        <v>9165</v>
      </c>
      <c r="AC156" s="34" t="s">
        <v>9166</v>
      </c>
      <c r="AD156" s="21">
        <v>1</v>
      </c>
    </row>
    <row r="157" spans="1:30" x14ac:dyDescent="0.3">
      <c r="A157" s="18" t="str">
        <f t="shared" ref="A157:B157" si="163">IF(AND(ISNUMBER(SEARCH("Yes",C157)),ISNUMBER(SEARCH("Yes",E157)),ISNUMBER(SEARCH("Yes",G157)),ISNUMBER(SEARCH("Yes",I157))),"Yes","No")</f>
        <v>Yes</v>
      </c>
      <c r="B157" s="18" t="str">
        <f t="shared" si="163"/>
        <v>Yes</v>
      </c>
      <c r="C157" s="15" t="str">
        <f t="shared" si="1"/>
        <v>Yes</v>
      </c>
      <c r="D157" s="18" t="str">
        <f t="shared" si="2"/>
        <v>Yes</v>
      </c>
      <c r="E157" s="18" t="str">
        <f t="shared" si="3"/>
        <v>Yes</v>
      </c>
      <c r="F157" s="18" t="str">
        <f t="shared" si="4"/>
        <v>Yes</v>
      </c>
      <c r="G157" s="18" t="str">
        <f t="shared" si="5"/>
        <v>Yes</v>
      </c>
      <c r="H157" s="18" t="str">
        <f t="shared" si="6"/>
        <v>Yes</v>
      </c>
      <c r="I157" s="18" t="str">
        <f t="shared" si="7"/>
        <v>Yes</v>
      </c>
      <c r="J157" s="18" t="str">
        <f t="shared" si="8"/>
        <v>Yes</v>
      </c>
      <c r="K157" s="21">
        <v>155</v>
      </c>
      <c r="L157" s="5" t="s">
        <v>270</v>
      </c>
      <c r="M157" s="5" t="s">
        <v>271</v>
      </c>
      <c r="N157" s="5" t="s">
        <v>2307</v>
      </c>
      <c r="O157" s="5" t="s">
        <v>2310</v>
      </c>
      <c r="P157" s="5" t="s">
        <v>9167</v>
      </c>
      <c r="Q157" s="34" t="s">
        <v>9168</v>
      </c>
      <c r="R157" s="21">
        <v>1</v>
      </c>
      <c r="S157" s="5" t="s">
        <v>24</v>
      </c>
      <c r="T157" s="5" t="s">
        <v>9169</v>
      </c>
      <c r="U157" s="34" t="s">
        <v>9170</v>
      </c>
      <c r="V157" s="21">
        <v>1</v>
      </c>
      <c r="W157" s="5" t="s">
        <v>24</v>
      </c>
      <c r="X157" s="5" t="s">
        <v>9171</v>
      </c>
      <c r="Y157" s="34" t="s">
        <v>9172</v>
      </c>
      <c r="Z157" s="21">
        <v>1</v>
      </c>
      <c r="AA157" s="5" t="s">
        <v>2310</v>
      </c>
      <c r="AB157" s="5" t="s">
        <v>2997</v>
      </c>
      <c r="AC157" s="34" t="s">
        <v>2994</v>
      </c>
      <c r="AD157" s="21">
        <v>1</v>
      </c>
    </row>
    <row r="158" spans="1:30" x14ac:dyDescent="0.3">
      <c r="A158" s="18" t="str">
        <f t="shared" ref="A158:B158" si="164">IF(AND(ISNUMBER(SEARCH("Yes",C158)),ISNUMBER(SEARCH("Yes",E158)),ISNUMBER(SEARCH("Yes",G158)),ISNUMBER(SEARCH("Yes",I158))),"Yes","No")</f>
        <v>No</v>
      </c>
      <c r="B158" s="18" t="str">
        <f t="shared" si="164"/>
        <v>No</v>
      </c>
      <c r="C158" s="15" t="str">
        <f t="shared" si="1"/>
        <v>No</v>
      </c>
      <c r="D158" s="18" t="str">
        <f t="shared" si="2"/>
        <v>No</v>
      </c>
      <c r="E158" s="18" t="str">
        <f t="shared" si="3"/>
        <v>No</v>
      </c>
      <c r="F158" s="18" t="str">
        <f t="shared" si="4"/>
        <v>No</v>
      </c>
      <c r="G158" s="18" t="str">
        <f t="shared" si="5"/>
        <v>No</v>
      </c>
      <c r="H158" s="18" t="str">
        <f t="shared" si="6"/>
        <v>No</v>
      </c>
      <c r="I158" s="18" t="str">
        <f t="shared" si="7"/>
        <v>Yes</v>
      </c>
      <c r="J158" s="18" t="str">
        <f t="shared" si="8"/>
        <v>Yes</v>
      </c>
      <c r="K158" s="21">
        <v>156</v>
      </c>
      <c r="L158" s="5" t="s">
        <v>681</v>
      </c>
      <c r="M158" s="5" t="s">
        <v>682</v>
      </c>
      <c r="N158" s="5" t="s">
        <v>2307</v>
      </c>
      <c r="O158" s="5" t="s">
        <v>152</v>
      </c>
      <c r="P158" s="5" t="s">
        <v>9173</v>
      </c>
      <c r="Q158" s="34" t="s">
        <v>2996</v>
      </c>
      <c r="R158" s="21">
        <v>1</v>
      </c>
      <c r="S158" s="35"/>
      <c r="T158" s="35"/>
      <c r="U158" s="35"/>
      <c r="V158" s="35"/>
      <c r="W158" s="35"/>
      <c r="X158" s="35"/>
      <c r="Y158" s="35"/>
      <c r="Z158" s="35"/>
      <c r="AA158" s="5" t="s">
        <v>24</v>
      </c>
      <c r="AB158" s="5" t="s">
        <v>9174</v>
      </c>
      <c r="AC158" s="34" t="s">
        <v>9175</v>
      </c>
      <c r="AD158" s="21">
        <v>1</v>
      </c>
    </row>
    <row r="159" spans="1:30" x14ac:dyDescent="0.3">
      <c r="A159" s="18" t="str">
        <f t="shared" ref="A159:B159" si="165">IF(AND(ISNUMBER(SEARCH("Yes",C159)),ISNUMBER(SEARCH("Yes",E159)),ISNUMBER(SEARCH("Yes",G159)),ISNUMBER(SEARCH("Yes",I159))),"Yes","No")</f>
        <v>No</v>
      </c>
      <c r="B159" s="18" t="str">
        <f t="shared" si="165"/>
        <v>No</v>
      </c>
      <c r="C159" s="15" t="str">
        <f t="shared" si="1"/>
        <v>No</v>
      </c>
      <c r="D159" s="18" t="str">
        <f t="shared" si="2"/>
        <v>No</v>
      </c>
      <c r="E159" s="18" t="str">
        <f t="shared" si="3"/>
        <v>No</v>
      </c>
      <c r="F159" s="18" t="str">
        <f t="shared" si="4"/>
        <v>No</v>
      </c>
      <c r="G159" s="18" t="str">
        <f t="shared" si="5"/>
        <v>No</v>
      </c>
      <c r="H159" s="18" t="str">
        <f t="shared" si="6"/>
        <v>No</v>
      </c>
      <c r="I159" s="18" t="str">
        <f t="shared" si="7"/>
        <v>No</v>
      </c>
      <c r="J159" s="18" t="str">
        <f t="shared" si="8"/>
        <v>No</v>
      </c>
      <c r="K159" s="21">
        <v>157</v>
      </c>
      <c r="L159" s="5" t="s">
        <v>683</v>
      </c>
      <c r="M159" s="5" t="s">
        <v>684</v>
      </c>
      <c r="N159" s="5" t="s">
        <v>2307</v>
      </c>
      <c r="O159" s="5" t="s">
        <v>152</v>
      </c>
      <c r="P159" s="5" t="s">
        <v>2724</v>
      </c>
      <c r="Q159" s="34" t="s">
        <v>6579</v>
      </c>
      <c r="R159" s="21">
        <v>1</v>
      </c>
      <c r="S159" s="35"/>
      <c r="T159" s="35"/>
      <c r="U159" s="35"/>
      <c r="V159" s="35"/>
      <c r="W159" s="35"/>
      <c r="X159" s="35"/>
      <c r="Y159" s="35"/>
      <c r="Z159" s="35"/>
      <c r="AA159" s="5" t="s">
        <v>152</v>
      </c>
      <c r="AB159" s="5" t="s">
        <v>9176</v>
      </c>
      <c r="AC159" s="34" t="s">
        <v>3001</v>
      </c>
      <c r="AD159" s="21">
        <v>1</v>
      </c>
    </row>
    <row r="160" spans="1:30" x14ac:dyDescent="0.3">
      <c r="A160" s="18" t="str">
        <f t="shared" ref="A160:B160" si="166">IF(AND(ISNUMBER(SEARCH("Yes",C160)),ISNUMBER(SEARCH("Yes",E160)),ISNUMBER(SEARCH("Yes",G160)),ISNUMBER(SEARCH("Yes",I160))),"Yes","No")</f>
        <v>No</v>
      </c>
      <c r="B160" s="18" t="str">
        <f t="shared" si="166"/>
        <v>No</v>
      </c>
      <c r="C160" s="15" t="str">
        <f t="shared" si="1"/>
        <v>No</v>
      </c>
      <c r="D160" s="18" t="str">
        <f t="shared" si="2"/>
        <v>No</v>
      </c>
      <c r="E160" s="18" t="str">
        <f t="shared" si="3"/>
        <v>No</v>
      </c>
      <c r="F160" s="18" t="str">
        <f t="shared" si="4"/>
        <v>No</v>
      </c>
      <c r="G160" s="18" t="str">
        <f t="shared" si="5"/>
        <v>No</v>
      </c>
      <c r="H160" s="18" t="str">
        <f t="shared" si="6"/>
        <v>No</v>
      </c>
      <c r="I160" s="18" t="str">
        <f t="shared" si="7"/>
        <v>Yes</v>
      </c>
      <c r="J160" s="18" t="str">
        <f t="shared" si="8"/>
        <v>Yes</v>
      </c>
      <c r="K160" s="21">
        <v>158</v>
      </c>
      <c r="L160" s="5" t="s">
        <v>685</v>
      </c>
      <c r="M160" s="5" t="s">
        <v>686</v>
      </c>
      <c r="N160" s="5" t="s">
        <v>2307</v>
      </c>
      <c r="O160" s="5" t="s">
        <v>152</v>
      </c>
      <c r="P160" s="5" t="s">
        <v>2317</v>
      </c>
      <c r="Q160" s="34" t="s">
        <v>3002</v>
      </c>
      <c r="R160" s="21">
        <v>1</v>
      </c>
      <c r="S160" s="35"/>
      <c r="T160" s="35"/>
      <c r="U160" s="35"/>
      <c r="V160" s="35"/>
      <c r="W160" s="35"/>
      <c r="X160" s="35"/>
      <c r="Y160" s="35"/>
      <c r="Z160" s="35"/>
      <c r="AA160" s="5" t="s">
        <v>24</v>
      </c>
      <c r="AB160" s="5" t="s">
        <v>3003</v>
      </c>
      <c r="AC160" s="34" t="s">
        <v>3004</v>
      </c>
      <c r="AD160" s="21">
        <v>1</v>
      </c>
    </row>
    <row r="161" spans="1:30" x14ac:dyDescent="0.3">
      <c r="A161" s="18" t="str">
        <f t="shared" ref="A161:B161" si="167">IF(AND(ISNUMBER(SEARCH("Yes",C161)),ISNUMBER(SEARCH("Yes",E161)),ISNUMBER(SEARCH("Yes",G161)),ISNUMBER(SEARCH("Yes",I161))),"Yes","No")</f>
        <v>No</v>
      </c>
      <c r="B161" s="18" t="str">
        <f t="shared" si="167"/>
        <v>No</v>
      </c>
      <c r="C161" s="15" t="str">
        <f t="shared" si="1"/>
        <v>No</v>
      </c>
      <c r="D161" s="18" t="str">
        <f t="shared" si="2"/>
        <v>No</v>
      </c>
      <c r="E161" s="18" t="str">
        <f t="shared" si="3"/>
        <v>No</v>
      </c>
      <c r="F161" s="18" t="str">
        <f t="shared" si="4"/>
        <v>No</v>
      </c>
      <c r="G161" s="18" t="str">
        <f t="shared" si="5"/>
        <v>No</v>
      </c>
      <c r="H161" s="18" t="str">
        <f t="shared" si="6"/>
        <v>No</v>
      </c>
      <c r="I161" s="18" t="str">
        <f t="shared" si="7"/>
        <v>Yes</v>
      </c>
      <c r="J161" s="18" t="str">
        <f t="shared" si="8"/>
        <v>Yes</v>
      </c>
      <c r="K161" s="21">
        <v>159</v>
      </c>
      <c r="L161" s="5" t="s">
        <v>687</v>
      </c>
      <c r="M161" s="5" t="s">
        <v>3005</v>
      </c>
      <c r="N161" s="5" t="s">
        <v>2307</v>
      </c>
      <c r="O161" s="5" t="s">
        <v>152</v>
      </c>
      <c r="P161" s="5" t="s">
        <v>2333</v>
      </c>
      <c r="Q161" s="34" t="s">
        <v>9177</v>
      </c>
      <c r="R161" s="21">
        <v>1</v>
      </c>
      <c r="S161" s="35"/>
      <c r="T161" s="35"/>
      <c r="U161" s="35"/>
      <c r="V161" s="35"/>
      <c r="W161" s="35"/>
      <c r="X161" s="35"/>
      <c r="Y161" s="35"/>
      <c r="Z161" s="35"/>
      <c r="AA161" s="5" t="s">
        <v>2310</v>
      </c>
      <c r="AB161" s="5" t="s">
        <v>6584</v>
      </c>
      <c r="AC161" s="34" t="s">
        <v>6585</v>
      </c>
      <c r="AD161" s="21">
        <v>1</v>
      </c>
    </row>
    <row r="162" spans="1:30" x14ac:dyDescent="0.3">
      <c r="A162" s="18" t="str">
        <f t="shared" ref="A162:B162" si="168">IF(AND(ISNUMBER(SEARCH("Yes",C162)),ISNUMBER(SEARCH("Yes",E162)),ISNUMBER(SEARCH("Yes",G162)),ISNUMBER(SEARCH("Yes",I162))),"Yes","No")</f>
        <v>No</v>
      </c>
      <c r="B162" s="18" t="str">
        <f t="shared" si="168"/>
        <v>No</v>
      </c>
      <c r="C162" s="15" t="str">
        <f t="shared" si="1"/>
        <v>No</v>
      </c>
      <c r="D162" s="18" t="str">
        <f t="shared" si="2"/>
        <v>No</v>
      </c>
      <c r="E162" s="18" t="str">
        <f t="shared" si="3"/>
        <v>No</v>
      </c>
      <c r="F162" s="18" t="str">
        <f t="shared" si="4"/>
        <v>No</v>
      </c>
      <c r="G162" s="18" t="str">
        <f t="shared" si="5"/>
        <v>No</v>
      </c>
      <c r="H162" s="18" t="str">
        <f t="shared" si="6"/>
        <v>No</v>
      </c>
      <c r="I162" s="18" t="str">
        <f t="shared" si="7"/>
        <v>Yes</v>
      </c>
      <c r="J162" s="18" t="str">
        <f t="shared" si="8"/>
        <v>Yes</v>
      </c>
      <c r="K162" s="21">
        <v>160</v>
      </c>
      <c r="L162" s="5" t="s">
        <v>689</v>
      </c>
      <c r="M162" s="5" t="s">
        <v>690</v>
      </c>
      <c r="N162" s="5" t="s">
        <v>2307</v>
      </c>
      <c r="O162" s="5" t="s">
        <v>152</v>
      </c>
      <c r="P162" s="5" t="s">
        <v>2724</v>
      </c>
      <c r="Q162" s="34" t="s">
        <v>9178</v>
      </c>
      <c r="R162" s="21">
        <v>1</v>
      </c>
      <c r="S162" s="35"/>
      <c r="T162" s="35"/>
      <c r="U162" s="35"/>
      <c r="V162" s="35"/>
      <c r="W162" s="35"/>
      <c r="X162" s="35"/>
      <c r="Y162" s="35"/>
      <c r="Z162" s="35"/>
      <c r="AA162" s="5" t="s">
        <v>2310</v>
      </c>
      <c r="AB162" s="5" t="s">
        <v>9179</v>
      </c>
      <c r="AC162" s="34" t="s">
        <v>9180</v>
      </c>
      <c r="AD162" s="21">
        <v>1</v>
      </c>
    </row>
    <row r="163" spans="1:30" x14ac:dyDescent="0.3">
      <c r="A163" s="18" t="str">
        <f t="shared" ref="A163:B163" si="169">IF(AND(ISNUMBER(SEARCH("Yes",C163)),ISNUMBER(SEARCH("Yes",E163)),ISNUMBER(SEARCH("Yes",G163)),ISNUMBER(SEARCH("Yes",I163))),"Yes","No")</f>
        <v>No</v>
      </c>
      <c r="B163" s="18" t="str">
        <f t="shared" si="169"/>
        <v>No</v>
      </c>
      <c r="C163" s="15" t="str">
        <f t="shared" si="1"/>
        <v>No</v>
      </c>
      <c r="D163" s="18" t="str">
        <f t="shared" si="2"/>
        <v>No</v>
      </c>
      <c r="E163" s="18" t="str">
        <f t="shared" si="3"/>
        <v>No</v>
      </c>
      <c r="F163" s="18" t="str">
        <f t="shared" si="4"/>
        <v>No</v>
      </c>
      <c r="G163" s="18" t="str">
        <f t="shared" si="5"/>
        <v>No</v>
      </c>
      <c r="H163" s="18" t="str">
        <f t="shared" si="6"/>
        <v>No</v>
      </c>
      <c r="I163" s="18" t="str">
        <f t="shared" si="7"/>
        <v>Yes</v>
      </c>
      <c r="J163" s="18" t="str">
        <f t="shared" si="8"/>
        <v>No</v>
      </c>
      <c r="K163" s="21">
        <v>161</v>
      </c>
      <c r="L163" s="5" t="s">
        <v>691</v>
      </c>
      <c r="M163" s="5" t="s">
        <v>692</v>
      </c>
      <c r="N163" s="5" t="s">
        <v>2307</v>
      </c>
      <c r="O163" s="5" t="s">
        <v>152</v>
      </c>
      <c r="P163" s="5" t="s">
        <v>3012</v>
      </c>
      <c r="Q163" s="34" t="s">
        <v>3013</v>
      </c>
      <c r="R163" s="21">
        <v>1</v>
      </c>
      <c r="S163" s="35"/>
      <c r="T163" s="35"/>
      <c r="U163" s="35"/>
      <c r="V163" s="35"/>
      <c r="W163" s="35"/>
      <c r="X163" s="35"/>
      <c r="Y163" s="35"/>
      <c r="Z163" s="35"/>
      <c r="AA163" s="5" t="s">
        <v>152</v>
      </c>
      <c r="AB163" s="5" t="s">
        <v>9181</v>
      </c>
      <c r="AC163" s="34" t="s">
        <v>2641</v>
      </c>
      <c r="AD163" s="21">
        <v>1</v>
      </c>
    </row>
    <row r="164" spans="1:30" x14ac:dyDescent="0.3">
      <c r="A164" s="18" t="str">
        <f t="shared" ref="A164:B164" si="170">IF(AND(ISNUMBER(SEARCH("Yes",C164)),ISNUMBER(SEARCH("Yes",E164)),ISNUMBER(SEARCH("Yes",G164)),ISNUMBER(SEARCH("Yes",I164))),"Yes","No")</f>
        <v>No</v>
      </c>
      <c r="B164" s="18" t="str">
        <f t="shared" si="170"/>
        <v>No</v>
      </c>
      <c r="C164" s="15" t="str">
        <f t="shared" si="1"/>
        <v>No</v>
      </c>
      <c r="D164" s="18" t="str">
        <f t="shared" si="2"/>
        <v>No</v>
      </c>
      <c r="E164" s="18" t="str">
        <f t="shared" si="3"/>
        <v>No</v>
      </c>
      <c r="F164" s="18" t="str">
        <f t="shared" si="4"/>
        <v>No</v>
      </c>
      <c r="G164" s="18" t="str">
        <f t="shared" si="5"/>
        <v>No</v>
      </c>
      <c r="H164" s="18" t="str">
        <f t="shared" si="6"/>
        <v>No</v>
      </c>
      <c r="I164" s="18" t="str">
        <f t="shared" si="7"/>
        <v>No</v>
      </c>
      <c r="J164" s="18" t="str">
        <f t="shared" si="8"/>
        <v>No</v>
      </c>
      <c r="K164" s="21">
        <v>162</v>
      </c>
      <c r="L164" s="5" t="s">
        <v>693</v>
      </c>
      <c r="M164" s="5" t="s">
        <v>694</v>
      </c>
      <c r="N164" s="5" t="s">
        <v>2307</v>
      </c>
      <c r="O164" s="5" t="s">
        <v>152</v>
      </c>
      <c r="P164" s="5" t="s">
        <v>2427</v>
      </c>
      <c r="Q164" s="34" t="s">
        <v>9182</v>
      </c>
      <c r="R164" s="21">
        <v>1</v>
      </c>
      <c r="S164" s="35"/>
      <c r="T164" s="35"/>
      <c r="U164" s="35"/>
      <c r="V164" s="35"/>
      <c r="W164" s="35"/>
      <c r="X164" s="35"/>
      <c r="Y164" s="35"/>
      <c r="Z164" s="35"/>
      <c r="AA164" s="5" t="s">
        <v>152</v>
      </c>
      <c r="AB164" s="5" t="s">
        <v>4380</v>
      </c>
      <c r="AC164" s="34" t="s">
        <v>4381</v>
      </c>
      <c r="AD164" s="21">
        <v>1</v>
      </c>
    </row>
    <row r="165" spans="1:30" x14ac:dyDescent="0.3">
      <c r="A165" s="18" t="str">
        <f t="shared" ref="A165:B165" si="171">IF(AND(ISNUMBER(SEARCH("Yes",C165)),ISNUMBER(SEARCH("Yes",E165)),ISNUMBER(SEARCH("Yes",G165)),ISNUMBER(SEARCH("Yes",I165))),"Yes","No")</f>
        <v>No</v>
      </c>
      <c r="B165" s="18" t="str">
        <f t="shared" si="171"/>
        <v>No</v>
      </c>
      <c r="C165" s="15" t="str">
        <f t="shared" si="1"/>
        <v>No</v>
      </c>
      <c r="D165" s="18" t="str">
        <f t="shared" si="2"/>
        <v>No</v>
      </c>
      <c r="E165" s="18" t="str">
        <f t="shared" si="3"/>
        <v>No</v>
      </c>
      <c r="F165" s="18" t="str">
        <f t="shared" si="4"/>
        <v>No</v>
      </c>
      <c r="G165" s="18" t="str">
        <f t="shared" si="5"/>
        <v>No</v>
      </c>
      <c r="H165" s="18" t="str">
        <f t="shared" si="6"/>
        <v>No</v>
      </c>
      <c r="I165" s="18" t="str">
        <f t="shared" si="7"/>
        <v>Yes</v>
      </c>
      <c r="J165" s="18" t="str">
        <f t="shared" si="8"/>
        <v>Yes</v>
      </c>
      <c r="K165" s="21">
        <v>163</v>
      </c>
      <c r="L165" s="5" t="s">
        <v>695</v>
      </c>
      <c r="M165" s="5" t="s">
        <v>696</v>
      </c>
      <c r="N165" s="5" t="s">
        <v>2307</v>
      </c>
      <c r="O165" s="5" t="s">
        <v>152</v>
      </c>
      <c r="P165" s="5" t="s">
        <v>2431</v>
      </c>
      <c r="Q165" s="34" t="s">
        <v>9183</v>
      </c>
      <c r="R165" s="21">
        <v>1</v>
      </c>
      <c r="S165" s="35"/>
      <c r="T165" s="35"/>
      <c r="U165" s="35"/>
      <c r="V165" s="35"/>
      <c r="W165" s="35"/>
      <c r="X165" s="35"/>
      <c r="Y165" s="35"/>
      <c r="Z165" s="35"/>
      <c r="AA165" s="5" t="s">
        <v>24</v>
      </c>
      <c r="AB165" s="5" t="s">
        <v>9184</v>
      </c>
      <c r="AC165" s="34" t="s">
        <v>3020</v>
      </c>
      <c r="AD165" s="21">
        <v>1</v>
      </c>
    </row>
    <row r="166" spans="1:30" x14ac:dyDescent="0.3">
      <c r="A166" s="18" t="str">
        <f t="shared" ref="A166:B166" si="172">IF(AND(ISNUMBER(SEARCH("Yes",C166)),ISNUMBER(SEARCH("Yes",E166)),ISNUMBER(SEARCH("Yes",G166)),ISNUMBER(SEARCH("Yes",I166))),"Yes","No")</f>
        <v>No</v>
      </c>
      <c r="B166" s="18" t="str">
        <f t="shared" si="172"/>
        <v>No</v>
      </c>
      <c r="C166" s="15" t="str">
        <f t="shared" si="1"/>
        <v>No</v>
      </c>
      <c r="D166" s="18" t="str">
        <f t="shared" si="2"/>
        <v>No</v>
      </c>
      <c r="E166" s="18" t="str">
        <f t="shared" si="3"/>
        <v>No</v>
      </c>
      <c r="F166" s="18" t="str">
        <f t="shared" si="4"/>
        <v>No</v>
      </c>
      <c r="G166" s="18" t="str">
        <f t="shared" si="5"/>
        <v>No</v>
      </c>
      <c r="H166" s="18" t="str">
        <f t="shared" si="6"/>
        <v>No</v>
      </c>
      <c r="I166" s="18" t="str">
        <f t="shared" si="7"/>
        <v>No</v>
      </c>
      <c r="J166" s="18" t="str">
        <f t="shared" si="8"/>
        <v>Yes</v>
      </c>
      <c r="K166" s="21">
        <v>164</v>
      </c>
      <c r="L166" s="5" t="s">
        <v>697</v>
      </c>
      <c r="M166" s="5" t="s">
        <v>698</v>
      </c>
      <c r="N166" s="5" t="s">
        <v>2307</v>
      </c>
      <c r="O166" s="5" t="s">
        <v>152</v>
      </c>
      <c r="P166" s="5" t="s">
        <v>2983</v>
      </c>
      <c r="Q166" s="34" t="s">
        <v>9185</v>
      </c>
      <c r="R166" s="21">
        <v>1</v>
      </c>
      <c r="S166" s="35"/>
      <c r="T166" s="35"/>
      <c r="U166" s="35"/>
      <c r="V166" s="35"/>
      <c r="W166" s="35"/>
      <c r="X166" s="35"/>
      <c r="Y166" s="35"/>
      <c r="Z166" s="35"/>
      <c r="AA166" s="5" t="s">
        <v>2310</v>
      </c>
      <c r="AB166" s="5" t="s">
        <v>9186</v>
      </c>
      <c r="AC166" s="34" t="s">
        <v>9187</v>
      </c>
      <c r="AD166" s="21">
        <v>1</v>
      </c>
    </row>
    <row r="167" spans="1:30" x14ac:dyDescent="0.3">
      <c r="A167" s="18" t="str">
        <f t="shared" ref="A167:B167" si="173">IF(AND(ISNUMBER(SEARCH("Yes",C167)),ISNUMBER(SEARCH("Yes",E167)),ISNUMBER(SEARCH("Yes",G167)),ISNUMBER(SEARCH("Yes",I167))),"Yes","No")</f>
        <v>No</v>
      </c>
      <c r="B167" s="18" t="str">
        <f t="shared" si="173"/>
        <v>No</v>
      </c>
      <c r="C167" s="15" t="str">
        <f t="shared" si="1"/>
        <v>No</v>
      </c>
      <c r="D167" s="18" t="str">
        <f t="shared" si="2"/>
        <v>No</v>
      </c>
      <c r="E167" s="18" t="str">
        <f t="shared" si="3"/>
        <v>No</v>
      </c>
      <c r="F167" s="18" t="str">
        <f t="shared" si="4"/>
        <v>No</v>
      </c>
      <c r="G167" s="18" t="str">
        <f t="shared" si="5"/>
        <v>No</v>
      </c>
      <c r="H167" s="18" t="str">
        <f t="shared" si="6"/>
        <v>No</v>
      </c>
      <c r="I167" s="18" t="str">
        <f t="shared" si="7"/>
        <v>Yes</v>
      </c>
      <c r="J167" s="18" t="str">
        <f t="shared" si="8"/>
        <v>Yes</v>
      </c>
      <c r="K167" s="21">
        <v>165</v>
      </c>
      <c r="L167" s="5" t="s">
        <v>699</v>
      </c>
      <c r="M167" s="5" t="s">
        <v>700</v>
      </c>
      <c r="N167" s="5" t="s">
        <v>2307</v>
      </c>
      <c r="O167" s="5" t="s">
        <v>152</v>
      </c>
      <c r="P167" s="5" t="s">
        <v>2333</v>
      </c>
      <c r="Q167" s="34" t="s">
        <v>9188</v>
      </c>
      <c r="R167" s="21">
        <v>1</v>
      </c>
      <c r="S167" s="35"/>
      <c r="T167" s="35"/>
      <c r="U167" s="35"/>
      <c r="V167" s="35"/>
      <c r="W167" s="35"/>
      <c r="X167" s="35"/>
      <c r="Y167" s="35"/>
      <c r="Z167" s="35"/>
      <c r="AA167" s="5" t="s">
        <v>24</v>
      </c>
      <c r="AB167" s="5" t="s">
        <v>9189</v>
      </c>
      <c r="AC167" s="34" t="s">
        <v>9190</v>
      </c>
      <c r="AD167" s="21">
        <v>1</v>
      </c>
    </row>
    <row r="168" spans="1:30" x14ac:dyDescent="0.3">
      <c r="A168" s="18" t="str">
        <f t="shared" ref="A168:B168" si="174">IF(AND(ISNUMBER(SEARCH("Yes",C168)),ISNUMBER(SEARCH("Yes",E168)),ISNUMBER(SEARCH("Yes",G168)),ISNUMBER(SEARCH("Yes",I168))),"Yes","No")</f>
        <v>No</v>
      </c>
      <c r="B168" s="18" t="str">
        <f t="shared" si="174"/>
        <v>No</v>
      </c>
      <c r="C168" s="15" t="str">
        <f t="shared" si="1"/>
        <v>No</v>
      </c>
      <c r="D168" s="18" t="str">
        <f t="shared" si="2"/>
        <v>No</v>
      </c>
      <c r="E168" s="18" t="str">
        <f t="shared" si="3"/>
        <v>No</v>
      </c>
      <c r="F168" s="18" t="str">
        <f t="shared" si="4"/>
        <v>No</v>
      </c>
      <c r="G168" s="18" t="str">
        <f t="shared" si="5"/>
        <v>No</v>
      </c>
      <c r="H168" s="18" t="str">
        <f t="shared" si="6"/>
        <v>No</v>
      </c>
      <c r="I168" s="18" t="str">
        <f t="shared" si="7"/>
        <v>Yes</v>
      </c>
      <c r="J168" s="18" t="str">
        <f t="shared" si="8"/>
        <v>Yes</v>
      </c>
      <c r="K168" s="21">
        <v>166</v>
      </c>
      <c r="L168" s="5" t="s">
        <v>701</v>
      </c>
      <c r="M168" s="5" t="s">
        <v>702</v>
      </c>
      <c r="N168" s="5" t="s">
        <v>2307</v>
      </c>
      <c r="O168" s="5" t="s">
        <v>152</v>
      </c>
      <c r="P168" s="5" t="s">
        <v>2435</v>
      </c>
      <c r="Q168" s="34" t="s">
        <v>3027</v>
      </c>
      <c r="R168" s="21">
        <v>1</v>
      </c>
      <c r="S168" s="35"/>
      <c r="T168" s="35"/>
      <c r="U168" s="35"/>
      <c r="V168" s="35"/>
      <c r="W168" s="35"/>
      <c r="X168" s="35"/>
      <c r="Y168" s="35"/>
      <c r="Z168" s="35"/>
      <c r="AA168" s="5" t="s">
        <v>2310</v>
      </c>
      <c r="AB168" s="5" t="s">
        <v>9191</v>
      </c>
      <c r="AC168" s="34" t="s">
        <v>9192</v>
      </c>
      <c r="AD168" s="21">
        <v>1</v>
      </c>
    </row>
    <row r="169" spans="1:30" x14ac:dyDescent="0.3">
      <c r="A169" s="18" t="str">
        <f t="shared" ref="A169:B169" si="175">IF(AND(ISNUMBER(SEARCH("Yes",C169)),ISNUMBER(SEARCH("Yes",E169)),ISNUMBER(SEARCH("Yes",G169)),ISNUMBER(SEARCH("Yes",I169))),"Yes","No")</f>
        <v>No</v>
      </c>
      <c r="B169" s="18" t="str">
        <f t="shared" si="175"/>
        <v>No</v>
      </c>
      <c r="C169" s="15" t="str">
        <f t="shared" si="1"/>
        <v>No</v>
      </c>
      <c r="D169" s="18" t="str">
        <f t="shared" si="2"/>
        <v>No</v>
      </c>
      <c r="E169" s="18" t="str">
        <f t="shared" si="3"/>
        <v>No</v>
      </c>
      <c r="F169" s="18" t="str">
        <f t="shared" si="4"/>
        <v>No</v>
      </c>
      <c r="G169" s="18" t="str">
        <f t="shared" si="5"/>
        <v>No</v>
      </c>
      <c r="H169" s="18" t="str">
        <f t="shared" si="6"/>
        <v>No</v>
      </c>
      <c r="I169" s="18" t="str">
        <f t="shared" si="7"/>
        <v>Yes</v>
      </c>
      <c r="J169" s="18" t="str">
        <f t="shared" si="8"/>
        <v>Yes</v>
      </c>
      <c r="K169" s="21">
        <v>167</v>
      </c>
      <c r="L169" s="5" t="s">
        <v>703</v>
      </c>
      <c r="M169" s="5" t="s">
        <v>704</v>
      </c>
      <c r="N169" s="5" t="s">
        <v>2307</v>
      </c>
      <c r="O169" s="5" t="s">
        <v>152</v>
      </c>
      <c r="P169" s="5" t="s">
        <v>2664</v>
      </c>
      <c r="Q169" s="34" t="s">
        <v>3030</v>
      </c>
      <c r="R169" s="21">
        <v>1</v>
      </c>
      <c r="S169" s="35"/>
      <c r="T169" s="35"/>
      <c r="U169" s="35"/>
      <c r="V169" s="35"/>
      <c r="W169" s="35"/>
      <c r="X169" s="35"/>
      <c r="Y169" s="35"/>
      <c r="Z169" s="35"/>
      <c r="AA169" s="5" t="s">
        <v>2310</v>
      </c>
      <c r="AB169" s="5" t="s">
        <v>3031</v>
      </c>
      <c r="AC169" s="34" t="s">
        <v>7755</v>
      </c>
      <c r="AD169" s="21">
        <v>1</v>
      </c>
    </row>
    <row r="170" spans="1:30" x14ac:dyDescent="0.3">
      <c r="A170" s="18" t="str">
        <f t="shared" ref="A170:B170" si="176">IF(AND(ISNUMBER(SEARCH("Yes",C170)),ISNUMBER(SEARCH("Yes",E170)),ISNUMBER(SEARCH("Yes",G170)),ISNUMBER(SEARCH("Yes",I170))),"Yes","No")</f>
        <v>No</v>
      </c>
      <c r="B170" s="18" t="str">
        <f t="shared" si="176"/>
        <v>No</v>
      </c>
      <c r="C170" s="15" t="str">
        <f t="shared" si="1"/>
        <v>No</v>
      </c>
      <c r="D170" s="18" t="str">
        <f t="shared" si="2"/>
        <v>No</v>
      </c>
      <c r="E170" s="18" t="str">
        <f t="shared" si="3"/>
        <v>No</v>
      </c>
      <c r="F170" s="18" t="str">
        <f t="shared" si="4"/>
        <v>No</v>
      </c>
      <c r="G170" s="18" t="str">
        <f t="shared" si="5"/>
        <v>No</v>
      </c>
      <c r="H170" s="18" t="str">
        <f t="shared" si="6"/>
        <v>No</v>
      </c>
      <c r="I170" s="18" t="str">
        <f t="shared" si="7"/>
        <v>No</v>
      </c>
      <c r="J170" s="18" t="str">
        <f t="shared" si="8"/>
        <v>No</v>
      </c>
      <c r="K170" s="21">
        <v>168</v>
      </c>
      <c r="L170" s="5" t="s">
        <v>705</v>
      </c>
      <c r="M170" s="5" t="s">
        <v>706</v>
      </c>
      <c r="N170" s="5" t="s">
        <v>2307</v>
      </c>
      <c r="O170" s="5" t="s">
        <v>152</v>
      </c>
      <c r="P170" s="5" t="s">
        <v>3033</v>
      </c>
      <c r="Q170" s="34" t="s">
        <v>3034</v>
      </c>
      <c r="R170" s="21">
        <v>1</v>
      </c>
      <c r="S170" s="35"/>
      <c r="T170" s="35"/>
      <c r="U170" s="35"/>
      <c r="V170" s="35"/>
      <c r="W170" s="35"/>
      <c r="X170" s="35"/>
      <c r="Y170" s="35"/>
      <c r="Z170" s="35"/>
      <c r="AA170" s="5" t="s">
        <v>152</v>
      </c>
      <c r="AB170" s="5" t="s">
        <v>9193</v>
      </c>
      <c r="AC170" s="34" t="s">
        <v>9194</v>
      </c>
      <c r="AD170" s="21">
        <v>1</v>
      </c>
    </row>
    <row r="171" spans="1:30" x14ac:dyDescent="0.3">
      <c r="A171" s="18" t="str">
        <f t="shared" ref="A171:B171" si="177">IF(AND(ISNUMBER(SEARCH("Yes",C171)),ISNUMBER(SEARCH("Yes",E171)),ISNUMBER(SEARCH("Yes",G171)),ISNUMBER(SEARCH("Yes",I171))),"Yes","No")</f>
        <v>No</v>
      </c>
      <c r="B171" s="18" t="str">
        <f t="shared" si="177"/>
        <v>No</v>
      </c>
      <c r="C171" s="15" t="str">
        <f t="shared" si="1"/>
        <v>No</v>
      </c>
      <c r="D171" s="18" t="str">
        <f t="shared" si="2"/>
        <v>No</v>
      </c>
      <c r="E171" s="18" t="str">
        <f t="shared" si="3"/>
        <v>No</v>
      </c>
      <c r="F171" s="18" t="str">
        <f t="shared" si="4"/>
        <v>No</v>
      </c>
      <c r="G171" s="18" t="str">
        <f t="shared" si="5"/>
        <v>No</v>
      </c>
      <c r="H171" s="18" t="str">
        <f t="shared" si="6"/>
        <v>No</v>
      </c>
      <c r="I171" s="18" t="str">
        <f t="shared" si="7"/>
        <v>Yes</v>
      </c>
      <c r="J171" s="18" t="str">
        <f t="shared" si="8"/>
        <v>Yes</v>
      </c>
      <c r="K171" s="21">
        <v>169</v>
      </c>
      <c r="L171" s="5" t="s">
        <v>707</v>
      </c>
      <c r="M171" s="5" t="s">
        <v>708</v>
      </c>
      <c r="N171" s="5" t="s">
        <v>2307</v>
      </c>
      <c r="O171" s="5" t="s">
        <v>152</v>
      </c>
      <c r="P171" s="5" t="s">
        <v>3037</v>
      </c>
      <c r="Q171" s="34" t="s">
        <v>3038</v>
      </c>
      <c r="R171" s="21">
        <v>1</v>
      </c>
      <c r="S171" s="35"/>
      <c r="T171" s="35"/>
      <c r="U171" s="35"/>
      <c r="V171" s="35"/>
      <c r="W171" s="35"/>
      <c r="X171" s="35"/>
      <c r="Y171" s="35"/>
      <c r="Z171" s="35"/>
      <c r="AA171" s="5" t="s">
        <v>24</v>
      </c>
      <c r="AB171" s="5" t="s">
        <v>9195</v>
      </c>
      <c r="AC171" s="34" t="s">
        <v>9196</v>
      </c>
      <c r="AD171" s="21">
        <v>1</v>
      </c>
    </row>
    <row r="172" spans="1:30" x14ac:dyDescent="0.3">
      <c r="A172" s="18" t="str">
        <f t="shared" ref="A172:B172" si="178">IF(AND(ISNUMBER(SEARCH("Yes",C172)),ISNUMBER(SEARCH("Yes",E172)),ISNUMBER(SEARCH("Yes",G172)),ISNUMBER(SEARCH("Yes",I172))),"Yes","No")</f>
        <v>No</v>
      </c>
      <c r="B172" s="18" t="str">
        <f t="shared" si="178"/>
        <v>No</v>
      </c>
      <c r="C172" s="15" t="str">
        <f t="shared" si="1"/>
        <v>No</v>
      </c>
      <c r="D172" s="18" t="str">
        <f t="shared" si="2"/>
        <v>No</v>
      </c>
      <c r="E172" s="18" t="str">
        <f t="shared" si="3"/>
        <v>No</v>
      </c>
      <c r="F172" s="18" t="str">
        <f t="shared" si="4"/>
        <v>No</v>
      </c>
      <c r="G172" s="18" t="str">
        <f t="shared" si="5"/>
        <v>No</v>
      </c>
      <c r="H172" s="18" t="str">
        <f t="shared" si="6"/>
        <v>No</v>
      </c>
      <c r="I172" s="18" t="str">
        <f t="shared" si="7"/>
        <v>Yes</v>
      </c>
      <c r="J172" s="18" t="str">
        <f t="shared" si="8"/>
        <v>Yes</v>
      </c>
      <c r="K172" s="21">
        <v>170</v>
      </c>
      <c r="L172" s="5" t="s">
        <v>709</v>
      </c>
      <c r="M172" s="5" t="s">
        <v>710</v>
      </c>
      <c r="N172" s="5" t="s">
        <v>2307</v>
      </c>
      <c r="O172" s="5" t="s">
        <v>152</v>
      </c>
      <c r="P172" s="5" t="s">
        <v>2724</v>
      </c>
      <c r="Q172" s="34" t="s">
        <v>3040</v>
      </c>
      <c r="R172" s="21">
        <v>1</v>
      </c>
      <c r="S172" s="35"/>
      <c r="T172" s="35"/>
      <c r="U172" s="35"/>
      <c r="V172" s="35"/>
      <c r="W172" s="35"/>
      <c r="X172" s="35"/>
      <c r="Y172" s="35"/>
      <c r="Z172" s="35"/>
      <c r="AA172" s="5" t="s">
        <v>24</v>
      </c>
      <c r="AB172" s="5" t="s">
        <v>3797</v>
      </c>
      <c r="AC172" s="34" t="s">
        <v>3042</v>
      </c>
      <c r="AD172" s="21">
        <v>1</v>
      </c>
    </row>
    <row r="173" spans="1:30" x14ac:dyDescent="0.3">
      <c r="A173" s="18" t="str">
        <f t="shared" ref="A173:B173" si="179">IF(AND(ISNUMBER(SEARCH("Yes",C173)),ISNUMBER(SEARCH("Yes",E173)),ISNUMBER(SEARCH("Yes",G173)),ISNUMBER(SEARCH("Yes",I173))),"Yes","No")</f>
        <v>No</v>
      </c>
      <c r="B173" s="18" t="str">
        <f t="shared" si="179"/>
        <v>No</v>
      </c>
      <c r="C173" s="15" t="str">
        <f t="shared" si="1"/>
        <v>No</v>
      </c>
      <c r="D173" s="18" t="str">
        <f t="shared" si="2"/>
        <v>No</v>
      </c>
      <c r="E173" s="18" t="str">
        <f t="shared" si="3"/>
        <v>No</v>
      </c>
      <c r="F173" s="18" t="str">
        <f t="shared" si="4"/>
        <v>No</v>
      </c>
      <c r="G173" s="18" t="str">
        <f t="shared" si="5"/>
        <v>No</v>
      </c>
      <c r="H173" s="18" t="str">
        <f t="shared" si="6"/>
        <v>No</v>
      </c>
      <c r="I173" s="18" t="str">
        <f t="shared" si="7"/>
        <v>Yes</v>
      </c>
      <c r="J173" s="18" t="str">
        <f t="shared" si="8"/>
        <v>Yes</v>
      </c>
      <c r="K173" s="21">
        <v>171</v>
      </c>
      <c r="L173" s="5" t="s">
        <v>711</v>
      </c>
      <c r="M173" s="5" t="s">
        <v>712</v>
      </c>
      <c r="N173" s="5" t="s">
        <v>2307</v>
      </c>
      <c r="O173" s="5" t="s">
        <v>152</v>
      </c>
      <c r="P173" s="5" t="s">
        <v>4928</v>
      </c>
      <c r="Q173" s="34" t="s">
        <v>9197</v>
      </c>
      <c r="R173" s="21">
        <v>1</v>
      </c>
      <c r="S173" s="35"/>
      <c r="T173" s="35"/>
      <c r="U173" s="35"/>
      <c r="V173" s="35"/>
      <c r="W173" s="35"/>
      <c r="X173" s="35"/>
      <c r="Y173" s="35"/>
      <c r="Z173" s="35"/>
      <c r="AA173" s="5" t="s">
        <v>2310</v>
      </c>
      <c r="AB173" s="5" t="s">
        <v>9198</v>
      </c>
      <c r="AC173" s="34" t="s">
        <v>9199</v>
      </c>
      <c r="AD173" s="21">
        <v>1</v>
      </c>
    </row>
    <row r="174" spans="1:30" x14ac:dyDescent="0.3">
      <c r="A174" s="18" t="str">
        <f t="shared" ref="A174:B174" si="180">IF(AND(ISNUMBER(SEARCH("Yes",C174)),ISNUMBER(SEARCH("Yes",E174)),ISNUMBER(SEARCH("Yes",G174)),ISNUMBER(SEARCH("Yes",I174))),"Yes","No")</f>
        <v>No</v>
      </c>
      <c r="B174" s="18" t="str">
        <f t="shared" si="180"/>
        <v>No</v>
      </c>
      <c r="C174" s="15" t="str">
        <f t="shared" si="1"/>
        <v>No</v>
      </c>
      <c r="D174" s="18" t="str">
        <f t="shared" si="2"/>
        <v>No</v>
      </c>
      <c r="E174" s="18" t="str">
        <f t="shared" si="3"/>
        <v>No</v>
      </c>
      <c r="F174" s="18" t="str">
        <f t="shared" si="4"/>
        <v>No</v>
      </c>
      <c r="G174" s="18" t="str">
        <f t="shared" si="5"/>
        <v>No</v>
      </c>
      <c r="H174" s="18" t="str">
        <f t="shared" si="6"/>
        <v>No</v>
      </c>
      <c r="I174" s="18" t="str">
        <f t="shared" si="7"/>
        <v>Yes</v>
      </c>
      <c r="J174" s="18" t="str">
        <f t="shared" si="8"/>
        <v>Yes</v>
      </c>
      <c r="K174" s="21">
        <v>172</v>
      </c>
      <c r="L174" s="5" t="s">
        <v>713</v>
      </c>
      <c r="M174" s="5" t="s">
        <v>714</v>
      </c>
      <c r="N174" s="5" t="s">
        <v>2307</v>
      </c>
      <c r="O174" s="5" t="s">
        <v>152</v>
      </c>
      <c r="P174" s="5" t="s">
        <v>3047</v>
      </c>
      <c r="Q174" s="34" t="s">
        <v>4334</v>
      </c>
      <c r="R174" s="21">
        <v>1</v>
      </c>
      <c r="S174" s="35"/>
      <c r="T174" s="35"/>
      <c r="U174" s="35"/>
      <c r="V174" s="35"/>
      <c r="W174" s="35"/>
      <c r="X174" s="35"/>
      <c r="Y174" s="35"/>
      <c r="Z174" s="35"/>
      <c r="AA174" s="5" t="s">
        <v>2310</v>
      </c>
      <c r="AB174" s="5" t="s">
        <v>2997</v>
      </c>
      <c r="AC174" s="34" t="s">
        <v>3050</v>
      </c>
      <c r="AD174" s="21">
        <v>1</v>
      </c>
    </row>
    <row r="175" spans="1:30" x14ac:dyDescent="0.3">
      <c r="A175" s="18" t="str">
        <f t="shared" ref="A175:B175" si="181">IF(AND(ISNUMBER(SEARCH("Yes",C175)),ISNUMBER(SEARCH("Yes",E175)),ISNUMBER(SEARCH("Yes",G175)),ISNUMBER(SEARCH("Yes",I175))),"Yes","No")</f>
        <v>No</v>
      </c>
      <c r="B175" s="18" t="str">
        <f t="shared" si="181"/>
        <v>No</v>
      </c>
      <c r="C175" s="15" t="str">
        <f t="shared" si="1"/>
        <v>No</v>
      </c>
      <c r="D175" s="18" t="str">
        <f t="shared" si="2"/>
        <v>No</v>
      </c>
      <c r="E175" s="18" t="str">
        <f t="shared" si="3"/>
        <v>No</v>
      </c>
      <c r="F175" s="18" t="str">
        <f t="shared" si="4"/>
        <v>No</v>
      </c>
      <c r="G175" s="18" t="str">
        <f t="shared" si="5"/>
        <v>No</v>
      </c>
      <c r="H175" s="18" t="str">
        <f t="shared" si="6"/>
        <v>No</v>
      </c>
      <c r="I175" s="18" t="str">
        <f t="shared" si="7"/>
        <v>Yes</v>
      </c>
      <c r="J175" s="18" t="str">
        <f t="shared" si="8"/>
        <v>Yes</v>
      </c>
      <c r="K175" s="21">
        <v>173</v>
      </c>
      <c r="L175" s="5" t="s">
        <v>715</v>
      </c>
      <c r="M175" s="5" t="s">
        <v>716</v>
      </c>
      <c r="N175" s="5" t="s">
        <v>2307</v>
      </c>
      <c r="O175" s="5" t="s">
        <v>152</v>
      </c>
      <c r="P175" s="5" t="s">
        <v>9200</v>
      </c>
      <c r="Q175" s="34" t="s">
        <v>9201</v>
      </c>
      <c r="R175" s="21">
        <v>1</v>
      </c>
      <c r="S175" s="35"/>
      <c r="T175" s="35"/>
      <c r="U175" s="35"/>
      <c r="V175" s="35"/>
      <c r="W175" s="35"/>
      <c r="X175" s="35"/>
      <c r="Y175" s="35"/>
      <c r="Z175" s="35"/>
      <c r="AA175" s="5" t="s">
        <v>24</v>
      </c>
      <c r="AB175" s="5" t="s">
        <v>9202</v>
      </c>
      <c r="AC175" s="34" t="s">
        <v>3054</v>
      </c>
      <c r="AD175" s="21">
        <v>1</v>
      </c>
    </row>
    <row r="176" spans="1:30" x14ac:dyDescent="0.3">
      <c r="A176" s="18" t="str">
        <f t="shared" ref="A176:B176" si="182">IF(AND(ISNUMBER(SEARCH("Yes",C176)),ISNUMBER(SEARCH("Yes",E176)),ISNUMBER(SEARCH("Yes",G176)),ISNUMBER(SEARCH("Yes",I176))),"Yes","No")</f>
        <v>No</v>
      </c>
      <c r="B176" s="18" t="str">
        <f t="shared" si="182"/>
        <v>No</v>
      </c>
      <c r="C176" s="15" t="str">
        <f t="shared" si="1"/>
        <v>No</v>
      </c>
      <c r="D176" s="18" t="str">
        <f t="shared" si="2"/>
        <v>No</v>
      </c>
      <c r="E176" s="18" t="str">
        <f t="shared" si="3"/>
        <v>No</v>
      </c>
      <c r="F176" s="18" t="str">
        <f t="shared" si="4"/>
        <v>No</v>
      </c>
      <c r="G176" s="18" t="str">
        <f t="shared" si="5"/>
        <v>No</v>
      </c>
      <c r="H176" s="18" t="str">
        <f t="shared" si="6"/>
        <v>No</v>
      </c>
      <c r="I176" s="18" t="str">
        <f t="shared" si="7"/>
        <v>Yes</v>
      </c>
      <c r="J176" s="18" t="str">
        <f t="shared" si="8"/>
        <v>Yes</v>
      </c>
      <c r="K176" s="21">
        <v>174</v>
      </c>
      <c r="L176" s="5" t="s">
        <v>717</v>
      </c>
      <c r="M176" s="5" t="s">
        <v>718</v>
      </c>
      <c r="N176" s="5" t="s">
        <v>2307</v>
      </c>
      <c r="O176" s="5" t="s">
        <v>152</v>
      </c>
      <c r="P176" s="5" t="s">
        <v>9203</v>
      </c>
      <c r="Q176" s="34" t="s">
        <v>3056</v>
      </c>
      <c r="R176" s="21">
        <v>1</v>
      </c>
      <c r="S176" s="35"/>
      <c r="T176" s="35"/>
      <c r="U176" s="35"/>
      <c r="V176" s="35"/>
      <c r="W176" s="35"/>
      <c r="X176" s="35"/>
      <c r="Y176" s="35"/>
      <c r="Z176" s="35"/>
      <c r="AA176" s="5" t="s">
        <v>24</v>
      </c>
      <c r="AB176" s="5" t="s">
        <v>3057</v>
      </c>
      <c r="AC176" s="34" t="s">
        <v>3058</v>
      </c>
      <c r="AD176" s="21">
        <v>1</v>
      </c>
    </row>
    <row r="177" spans="1:30" x14ac:dyDescent="0.3">
      <c r="A177" s="18" t="str">
        <f t="shared" ref="A177:B177" si="183">IF(AND(ISNUMBER(SEARCH("Yes",C177)),ISNUMBER(SEARCH("Yes",E177)),ISNUMBER(SEARCH("Yes",G177)),ISNUMBER(SEARCH("Yes",I177))),"Yes","No")</f>
        <v>No</v>
      </c>
      <c r="B177" s="18" t="str">
        <f t="shared" si="183"/>
        <v>No</v>
      </c>
      <c r="C177" s="15" t="str">
        <f t="shared" si="1"/>
        <v>No</v>
      </c>
      <c r="D177" s="18" t="str">
        <f t="shared" si="2"/>
        <v>No</v>
      </c>
      <c r="E177" s="18" t="str">
        <f t="shared" si="3"/>
        <v>No</v>
      </c>
      <c r="F177" s="18" t="str">
        <f t="shared" si="4"/>
        <v>No</v>
      </c>
      <c r="G177" s="18" t="str">
        <f t="shared" si="5"/>
        <v>No</v>
      </c>
      <c r="H177" s="18" t="str">
        <f t="shared" si="6"/>
        <v>No</v>
      </c>
      <c r="I177" s="18" t="str">
        <f t="shared" si="7"/>
        <v>Yes</v>
      </c>
      <c r="J177" s="18" t="str">
        <f t="shared" si="8"/>
        <v>Yes</v>
      </c>
      <c r="K177" s="21">
        <v>175</v>
      </c>
      <c r="L177" s="5" t="s">
        <v>719</v>
      </c>
      <c r="M177" s="5" t="s">
        <v>720</v>
      </c>
      <c r="N177" s="5" t="s">
        <v>2307</v>
      </c>
      <c r="O177" s="5" t="s">
        <v>152</v>
      </c>
      <c r="P177" s="5" t="s">
        <v>6896</v>
      </c>
      <c r="Q177" s="34" t="s">
        <v>9204</v>
      </c>
      <c r="R177" s="21">
        <v>1</v>
      </c>
      <c r="S177" s="35"/>
      <c r="T177" s="35"/>
      <c r="U177" s="35"/>
      <c r="V177" s="35"/>
      <c r="W177" s="35"/>
      <c r="X177" s="35"/>
      <c r="Y177" s="35"/>
      <c r="Z177" s="35"/>
      <c r="AA177" s="5" t="s">
        <v>2310</v>
      </c>
      <c r="AB177" s="5" t="s">
        <v>3918</v>
      </c>
      <c r="AC177" s="34" t="s">
        <v>2471</v>
      </c>
      <c r="AD177" s="21">
        <v>1</v>
      </c>
    </row>
    <row r="178" spans="1:30" x14ac:dyDescent="0.3">
      <c r="A178" s="18" t="str">
        <f t="shared" ref="A178:B178" si="184">IF(AND(ISNUMBER(SEARCH("Yes",C178)),ISNUMBER(SEARCH("Yes",E178)),ISNUMBER(SEARCH("Yes",G178)),ISNUMBER(SEARCH("Yes",I178))),"Yes","No")</f>
        <v>No</v>
      </c>
      <c r="B178" s="18" t="str">
        <f t="shared" si="184"/>
        <v>No</v>
      </c>
      <c r="C178" s="15" t="str">
        <f t="shared" si="1"/>
        <v>No</v>
      </c>
      <c r="D178" s="18" t="str">
        <f t="shared" si="2"/>
        <v>No</v>
      </c>
      <c r="E178" s="18" t="str">
        <f t="shared" si="3"/>
        <v>No</v>
      </c>
      <c r="F178" s="18" t="str">
        <f t="shared" si="4"/>
        <v>No</v>
      </c>
      <c r="G178" s="18" t="str">
        <f t="shared" si="5"/>
        <v>No</v>
      </c>
      <c r="H178" s="18" t="str">
        <f t="shared" si="6"/>
        <v>No</v>
      </c>
      <c r="I178" s="18" t="str">
        <f t="shared" si="7"/>
        <v>Yes</v>
      </c>
      <c r="J178" s="18" t="str">
        <f t="shared" si="8"/>
        <v>Yes</v>
      </c>
      <c r="K178" s="21">
        <v>176</v>
      </c>
      <c r="L178" s="5" t="s">
        <v>721</v>
      </c>
      <c r="M178" s="5" t="s">
        <v>722</v>
      </c>
      <c r="N178" s="5" t="s">
        <v>2307</v>
      </c>
      <c r="O178" s="5" t="s">
        <v>152</v>
      </c>
      <c r="P178" s="5" t="s">
        <v>2664</v>
      </c>
      <c r="Q178" s="34" t="s">
        <v>3062</v>
      </c>
      <c r="R178" s="21">
        <v>1</v>
      </c>
      <c r="S178" s="35"/>
      <c r="T178" s="35"/>
      <c r="U178" s="35"/>
      <c r="V178" s="35"/>
      <c r="W178" s="35"/>
      <c r="X178" s="35"/>
      <c r="Y178" s="35"/>
      <c r="Z178" s="35"/>
      <c r="AA178" s="5" t="s">
        <v>2310</v>
      </c>
      <c r="AB178" s="5" t="s">
        <v>9205</v>
      </c>
      <c r="AC178" s="34" t="s">
        <v>9206</v>
      </c>
      <c r="AD178" s="21">
        <v>1</v>
      </c>
    </row>
    <row r="179" spans="1:30" x14ac:dyDescent="0.3">
      <c r="A179" s="18" t="str">
        <f t="shared" ref="A179:B179" si="185">IF(AND(ISNUMBER(SEARCH("Yes",C179)),ISNUMBER(SEARCH("Yes",E179)),ISNUMBER(SEARCH("Yes",G179)),ISNUMBER(SEARCH("Yes",I179))),"Yes","No")</f>
        <v>No</v>
      </c>
      <c r="B179" s="18" t="str">
        <f t="shared" si="185"/>
        <v>No</v>
      </c>
      <c r="C179" s="15" t="str">
        <f t="shared" si="1"/>
        <v>No</v>
      </c>
      <c r="D179" s="18" t="str">
        <f t="shared" si="2"/>
        <v>No</v>
      </c>
      <c r="E179" s="18" t="str">
        <f t="shared" si="3"/>
        <v>No</v>
      </c>
      <c r="F179" s="18" t="str">
        <f t="shared" si="4"/>
        <v>No</v>
      </c>
      <c r="G179" s="18" t="str">
        <f t="shared" si="5"/>
        <v>No</v>
      </c>
      <c r="H179" s="18" t="str">
        <f t="shared" si="6"/>
        <v>No</v>
      </c>
      <c r="I179" s="18" t="str">
        <f t="shared" si="7"/>
        <v>Yes</v>
      </c>
      <c r="J179" s="18" t="str">
        <f t="shared" si="8"/>
        <v>Yes</v>
      </c>
      <c r="K179" s="21">
        <v>177</v>
      </c>
      <c r="L179" s="5" t="s">
        <v>723</v>
      </c>
      <c r="M179" s="5" t="s">
        <v>724</v>
      </c>
      <c r="N179" s="5" t="s">
        <v>2307</v>
      </c>
      <c r="O179" s="5" t="s">
        <v>152</v>
      </c>
      <c r="P179" s="5" t="s">
        <v>2325</v>
      </c>
      <c r="Q179" s="34" t="s">
        <v>9207</v>
      </c>
      <c r="R179" s="21">
        <v>1</v>
      </c>
      <c r="S179" s="35"/>
      <c r="T179" s="35"/>
      <c r="U179" s="35"/>
      <c r="V179" s="35"/>
      <c r="W179" s="35"/>
      <c r="X179" s="35"/>
      <c r="Y179" s="35"/>
      <c r="Z179" s="35"/>
      <c r="AA179" s="5" t="s">
        <v>2310</v>
      </c>
      <c r="AB179" s="5" t="s">
        <v>5771</v>
      </c>
      <c r="AC179" s="34" t="s">
        <v>2599</v>
      </c>
      <c r="AD179" s="21">
        <v>1</v>
      </c>
    </row>
    <row r="180" spans="1:30" x14ac:dyDescent="0.3">
      <c r="A180" s="18" t="str">
        <f t="shared" ref="A180:B180" si="186">IF(AND(ISNUMBER(SEARCH("Yes",C180)),ISNUMBER(SEARCH("Yes",E180)),ISNUMBER(SEARCH("Yes",G180)),ISNUMBER(SEARCH("Yes",I180))),"Yes","No")</f>
        <v>No</v>
      </c>
      <c r="B180" s="18" t="str">
        <f t="shared" si="186"/>
        <v>No</v>
      </c>
      <c r="C180" s="15" t="str">
        <f t="shared" si="1"/>
        <v>No</v>
      </c>
      <c r="D180" s="18" t="str">
        <f t="shared" si="2"/>
        <v>No</v>
      </c>
      <c r="E180" s="18" t="str">
        <f t="shared" si="3"/>
        <v>No</v>
      </c>
      <c r="F180" s="18" t="str">
        <f t="shared" si="4"/>
        <v>No</v>
      </c>
      <c r="G180" s="18" t="str">
        <f t="shared" si="5"/>
        <v>No</v>
      </c>
      <c r="H180" s="18" t="str">
        <f t="shared" si="6"/>
        <v>No</v>
      </c>
      <c r="I180" s="18" t="str">
        <f t="shared" si="7"/>
        <v>Yes</v>
      </c>
      <c r="J180" s="18" t="str">
        <f t="shared" si="8"/>
        <v>Yes</v>
      </c>
      <c r="K180" s="21">
        <v>178</v>
      </c>
      <c r="L180" s="5" t="s">
        <v>725</v>
      </c>
      <c r="M180" s="5" t="s">
        <v>726</v>
      </c>
      <c r="N180" s="5" t="s">
        <v>2307</v>
      </c>
      <c r="O180" s="5" t="s">
        <v>152</v>
      </c>
      <c r="P180" s="5" t="s">
        <v>9208</v>
      </c>
      <c r="Q180" s="34" t="s">
        <v>9209</v>
      </c>
      <c r="R180" s="21">
        <v>1</v>
      </c>
      <c r="S180" s="35"/>
      <c r="T180" s="35"/>
      <c r="U180" s="35"/>
      <c r="V180" s="35"/>
      <c r="W180" s="35"/>
      <c r="X180" s="35"/>
      <c r="Y180" s="35"/>
      <c r="Z180" s="35"/>
      <c r="AA180" s="5" t="s">
        <v>2310</v>
      </c>
      <c r="AB180" s="5" t="s">
        <v>2335</v>
      </c>
      <c r="AC180" s="34" t="s">
        <v>9210</v>
      </c>
      <c r="AD180" s="21">
        <v>1</v>
      </c>
    </row>
    <row r="181" spans="1:30" x14ac:dyDescent="0.3">
      <c r="A181" s="18" t="str">
        <f t="shared" ref="A181:B181" si="187">IF(AND(ISNUMBER(SEARCH("Yes",C181)),ISNUMBER(SEARCH("Yes",E181)),ISNUMBER(SEARCH("Yes",G181)),ISNUMBER(SEARCH("Yes",I181))),"Yes","No")</f>
        <v>No</v>
      </c>
      <c r="B181" s="18" t="str">
        <f t="shared" si="187"/>
        <v>No</v>
      </c>
      <c r="C181" s="15" t="str">
        <f t="shared" si="1"/>
        <v>No</v>
      </c>
      <c r="D181" s="18" t="str">
        <f t="shared" si="2"/>
        <v>No</v>
      </c>
      <c r="E181" s="18" t="str">
        <f t="shared" si="3"/>
        <v>No</v>
      </c>
      <c r="F181" s="18" t="str">
        <f t="shared" si="4"/>
        <v>No</v>
      </c>
      <c r="G181" s="18" t="str">
        <f t="shared" si="5"/>
        <v>No</v>
      </c>
      <c r="H181" s="18" t="str">
        <f t="shared" si="6"/>
        <v>No</v>
      </c>
      <c r="I181" s="18" t="str">
        <f t="shared" si="7"/>
        <v>Yes</v>
      </c>
      <c r="J181" s="18" t="str">
        <f t="shared" si="8"/>
        <v>No</v>
      </c>
      <c r="K181" s="21">
        <v>179</v>
      </c>
      <c r="L181" s="5" t="s">
        <v>727</v>
      </c>
      <c r="M181" s="5" t="s">
        <v>728</v>
      </c>
      <c r="N181" s="5" t="s">
        <v>2307</v>
      </c>
      <c r="O181" s="5" t="s">
        <v>152</v>
      </c>
      <c r="P181" s="5" t="s">
        <v>2983</v>
      </c>
      <c r="Q181" s="34" t="s">
        <v>9211</v>
      </c>
      <c r="R181" s="21">
        <v>1</v>
      </c>
      <c r="S181" s="35"/>
      <c r="T181" s="35"/>
      <c r="U181" s="35"/>
      <c r="V181" s="35"/>
      <c r="W181" s="35"/>
      <c r="X181" s="35"/>
      <c r="Y181" s="35"/>
      <c r="Z181" s="35"/>
      <c r="AA181" s="5" t="s">
        <v>152</v>
      </c>
      <c r="AB181" s="5" t="s">
        <v>3069</v>
      </c>
      <c r="AC181" s="34" t="s">
        <v>9212</v>
      </c>
      <c r="AD181" s="21">
        <v>1</v>
      </c>
    </row>
    <row r="182" spans="1:30" x14ac:dyDescent="0.3">
      <c r="A182" s="18" t="str">
        <f t="shared" ref="A182:B182" si="188">IF(AND(ISNUMBER(SEARCH("Yes",C182)),ISNUMBER(SEARCH("Yes",E182)),ISNUMBER(SEARCH("Yes",G182)),ISNUMBER(SEARCH("Yes",I182))),"Yes","No")</f>
        <v>No</v>
      </c>
      <c r="B182" s="18" t="str">
        <f t="shared" si="188"/>
        <v>No</v>
      </c>
      <c r="C182" s="15" t="str">
        <f t="shared" si="1"/>
        <v>No</v>
      </c>
      <c r="D182" s="18" t="str">
        <f t="shared" si="2"/>
        <v>No</v>
      </c>
      <c r="E182" s="18" t="str">
        <f t="shared" si="3"/>
        <v>No</v>
      </c>
      <c r="F182" s="18" t="str">
        <f t="shared" si="4"/>
        <v>No</v>
      </c>
      <c r="G182" s="18" t="str">
        <f t="shared" si="5"/>
        <v>No</v>
      </c>
      <c r="H182" s="18" t="str">
        <f t="shared" si="6"/>
        <v>No</v>
      </c>
      <c r="I182" s="18" t="str">
        <f t="shared" si="7"/>
        <v>Yes</v>
      </c>
      <c r="J182" s="18" t="str">
        <f t="shared" si="8"/>
        <v>Yes</v>
      </c>
      <c r="K182" s="21">
        <v>180</v>
      </c>
      <c r="L182" s="5" t="s">
        <v>729</v>
      </c>
      <c r="M182" s="5" t="s">
        <v>730</v>
      </c>
      <c r="N182" s="5" t="s">
        <v>2307</v>
      </c>
      <c r="O182" s="5" t="s">
        <v>152</v>
      </c>
      <c r="P182" s="5" t="s">
        <v>2333</v>
      </c>
      <c r="Q182" s="34" t="s">
        <v>3073</v>
      </c>
      <c r="R182" s="21">
        <v>1</v>
      </c>
      <c r="S182" s="35"/>
      <c r="T182" s="35"/>
      <c r="U182" s="35"/>
      <c r="V182" s="35"/>
      <c r="W182" s="35"/>
      <c r="X182" s="35"/>
      <c r="Y182" s="35"/>
      <c r="Z182" s="35"/>
      <c r="AA182" s="5" t="s">
        <v>2310</v>
      </c>
      <c r="AB182" s="5" t="s">
        <v>2422</v>
      </c>
      <c r="AC182" s="34" t="s">
        <v>2471</v>
      </c>
      <c r="AD182" s="21">
        <v>1</v>
      </c>
    </row>
    <row r="183" spans="1:30" x14ac:dyDescent="0.3">
      <c r="A183" s="18" t="str">
        <f t="shared" ref="A183:B183" si="189">IF(AND(ISNUMBER(SEARCH("Yes",C183)),ISNUMBER(SEARCH("Yes",E183)),ISNUMBER(SEARCH("Yes",G183)),ISNUMBER(SEARCH("Yes",I183))),"Yes","No")</f>
        <v>Yes</v>
      </c>
      <c r="B183" s="18" t="str">
        <f t="shared" si="189"/>
        <v>Yes</v>
      </c>
      <c r="C183" s="15" t="str">
        <f t="shared" si="1"/>
        <v>Yes</v>
      </c>
      <c r="D183" s="18" t="str">
        <f t="shared" si="2"/>
        <v>Yes</v>
      </c>
      <c r="E183" s="18" t="str">
        <f t="shared" si="3"/>
        <v>Yes</v>
      </c>
      <c r="F183" s="18" t="str">
        <f t="shared" si="4"/>
        <v>Yes</v>
      </c>
      <c r="G183" s="18" t="str">
        <f t="shared" si="5"/>
        <v>Yes</v>
      </c>
      <c r="H183" s="18" t="str">
        <f t="shared" si="6"/>
        <v>Yes</v>
      </c>
      <c r="I183" s="18" t="str">
        <f t="shared" si="7"/>
        <v>Yes</v>
      </c>
      <c r="J183" s="18" t="str">
        <f t="shared" si="8"/>
        <v>Yes</v>
      </c>
      <c r="K183" s="21">
        <v>181</v>
      </c>
      <c r="L183" s="5" t="s">
        <v>59</v>
      </c>
      <c r="M183" s="5" t="s">
        <v>60</v>
      </c>
      <c r="N183" s="5" t="s">
        <v>2307</v>
      </c>
      <c r="O183" s="5" t="s">
        <v>24</v>
      </c>
      <c r="P183" s="5" t="s">
        <v>4536</v>
      </c>
      <c r="Q183" s="34" t="s">
        <v>9213</v>
      </c>
      <c r="R183" s="21">
        <v>1</v>
      </c>
      <c r="S183" s="5" t="s">
        <v>24</v>
      </c>
      <c r="T183" s="5" t="s">
        <v>9214</v>
      </c>
      <c r="U183" s="34" t="s">
        <v>9215</v>
      </c>
      <c r="V183" s="21">
        <v>1</v>
      </c>
      <c r="W183" s="5" t="s">
        <v>24</v>
      </c>
      <c r="X183" s="5" t="s">
        <v>9216</v>
      </c>
      <c r="Y183" s="34" t="s">
        <v>9217</v>
      </c>
      <c r="Z183" s="21">
        <v>1</v>
      </c>
      <c r="AA183" s="5" t="s">
        <v>24</v>
      </c>
      <c r="AB183" s="5" t="s">
        <v>3080</v>
      </c>
      <c r="AC183" s="34" t="s">
        <v>9218</v>
      </c>
      <c r="AD183" s="21">
        <v>1</v>
      </c>
    </row>
    <row r="184" spans="1:30" x14ac:dyDescent="0.3">
      <c r="A184" s="18" t="str">
        <f t="shared" ref="A184:B184" si="190">IF(AND(ISNUMBER(SEARCH("Yes",C184)),ISNUMBER(SEARCH("Yes",E184)),ISNUMBER(SEARCH("Yes",G184)),ISNUMBER(SEARCH("Yes",I184))),"Yes","No")</f>
        <v>No</v>
      </c>
      <c r="B184" s="18" t="str">
        <f t="shared" si="190"/>
        <v>No</v>
      </c>
      <c r="C184" s="15" t="str">
        <f t="shared" si="1"/>
        <v>No</v>
      </c>
      <c r="D184" s="18" t="str">
        <f t="shared" si="2"/>
        <v>No</v>
      </c>
      <c r="E184" s="18" t="str">
        <f t="shared" si="3"/>
        <v>No</v>
      </c>
      <c r="F184" s="18" t="str">
        <f t="shared" si="4"/>
        <v>No</v>
      </c>
      <c r="G184" s="18" t="str">
        <f t="shared" si="5"/>
        <v>No</v>
      </c>
      <c r="H184" s="18" t="str">
        <f t="shared" si="6"/>
        <v>No</v>
      </c>
      <c r="I184" s="18" t="str">
        <f t="shared" si="7"/>
        <v>Yes</v>
      </c>
      <c r="J184" s="18" t="str">
        <f t="shared" si="8"/>
        <v>Yes</v>
      </c>
      <c r="K184" s="21">
        <v>182</v>
      </c>
      <c r="L184" s="5" t="s">
        <v>731</v>
      </c>
      <c r="M184" s="5" t="s">
        <v>732</v>
      </c>
      <c r="N184" s="5" t="s">
        <v>2307</v>
      </c>
      <c r="O184" s="5" t="s">
        <v>152</v>
      </c>
      <c r="P184" s="5" t="s">
        <v>9219</v>
      </c>
      <c r="Q184" s="34" t="s">
        <v>2611</v>
      </c>
      <c r="R184" s="21">
        <v>1</v>
      </c>
      <c r="S184" s="35"/>
      <c r="T184" s="35"/>
      <c r="U184" s="35"/>
      <c r="V184" s="35"/>
      <c r="W184" s="35"/>
      <c r="X184" s="35"/>
      <c r="Y184" s="35"/>
      <c r="Z184" s="35"/>
      <c r="AA184" s="5" t="s">
        <v>24</v>
      </c>
      <c r="AB184" s="5" t="s">
        <v>3083</v>
      </c>
      <c r="AC184" s="34" t="s">
        <v>2734</v>
      </c>
      <c r="AD184" s="21">
        <v>1</v>
      </c>
    </row>
    <row r="185" spans="1:30" x14ac:dyDescent="0.3">
      <c r="A185" s="18" t="str">
        <f t="shared" ref="A185:B185" si="191">IF(AND(ISNUMBER(SEARCH("Yes",C185)),ISNUMBER(SEARCH("Yes",E185)),ISNUMBER(SEARCH("Yes",G185)),ISNUMBER(SEARCH("Yes",I185))),"Yes","No")</f>
        <v>Yes</v>
      </c>
      <c r="B185" s="18" t="str">
        <f t="shared" si="191"/>
        <v>Yes</v>
      </c>
      <c r="C185" s="15" t="str">
        <f t="shared" si="1"/>
        <v>Yes</v>
      </c>
      <c r="D185" s="18" t="str">
        <f t="shared" si="2"/>
        <v>Yes</v>
      </c>
      <c r="E185" s="18" t="str">
        <f t="shared" si="3"/>
        <v>Yes</v>
      </c>
      <c r="F185" s="18" t="str">
        <f t="shared" si="4"/>
        <v>Yes</v>
      </c>
      <c r="G185" s="18" t="str">
        <f t="shared" si="5"/>
        <v>Yes</v>
      </c>
      <c r="H185" s="18" t="str">
        <f t="shared" si="6"/>
        <v>Yes</v>
      </c>
      <c r="I185" s="18" t="str">
        <f t="shared" si="7"/>
        <v>Yes</v>
      </c>
      <c r="J185" s="18" t="str">
        <f t="shared" si="8"/>
        <v>Yes</v>
      </c>
      <c r="K185" s="21">
        <v>183</v>
      </c>
      <c r="L185" s="5" t="s">
        <v>233</v>
      </c>
      <c r="M185" s="5" t="s">
        <v>234</v>
      </c>
      <c r="N185" s="5" t="s">
        <v>2307</v>
      </c>
      <c r="O185" s="5" t="s">
        <v>24</v>
      </c>
      <c r="P185" s="5" t="s">
        <v>9220</v>
      </c>
      <c r="Q185" s="34" t="s">
        <v>6633</v>
      </c>
      <c r="R185" s="21">
        <v>1</v>
      </c>
      <c r="S185" s="5" t="s">
        <v>24</v>
      </c>
      <c r="T185" s="5" t="s">
        <v>9221</v>
      </c>
      <c r="U185" s="34" t="s">
        <v>9222</v>
      </c>
      <c r="V185" s="21">
        <v>1</v>
      </c>
      <c r="W185" s="5" t="s">
        <v>2310</v>
      </c>
      <c r="X185" s="5" t="s">
        <v>9223</v>
      </c>
      <c r="Y185" s="34" t="s">
        <v>6637</v>
      </c>
      <c r="Z185" s="21">
        <v>1</v>
      </c>
      <c r="AA185" s="5" t="s">
        <v>2310</v>
      </c>
      <c r="AB185" s="5" t="s">
        <v>3090</v>
      </c>
      <c r="AC185" s="34" t="s">
        <v>3091</v>
      </c>
      <c r="AD185" s="21">
        <v>1</v>
      </c>
    </row>
    <row r="186" spans="1:30" x14ac:dyDescent="0.3">
      <c r="A186" s="18" t="str">
        <f t="shared" ref="A186:B186" si="192">IF(AND(ISNUMBER(SEARCH("Yes",C186)),ISNUMBER(SEARCH("Yes",E186)),ISNUMBER(SEARCH("Yes",G186)),ISNUMBER(SEARCH("Yes",I186))),"Yes","No")</f>
        <v>No</v>
      </c>
      <c r="B186" s="18" t="str">
        <f t="shared" si="192"/>
        <v>No</v>
      </c>
      <c r="C186" s="15" t="str">
        <f t="shared" si="1"/>
        <v>No</v>
      </c>
      <c r="D186" s="18" t="str">
        <f t="shared" si="2"/>
        <v>No</v>
      </c>
      <c r="E186" s="18" t="str">
        <f t="shared" si="3"/>
        <v>No</v>
      </c>
      <c r="F186" s="18" t="str">
        <f t="shared" si="4"/>
        <v>No</v>
      </c>
      <c r="G186" s="18" t="str">
        <f t="shared" si="5"/>
        <v>No</v>
      </c>
      <c r="H186" s="18" t="str">
        <f t="shared" si="6"/>
        <v>No</v>
      </c>
      <c r="I186" s="18" t="str">
        <f t="shared" si="7"/>
        <v>Yes</v>
      </c>
      <c r="J186" s="18" t="str">
        <f t="shared" si="8"/>
        <v>Yes</v>
      </c>
      <c r="K186" s="21">
        <v>184</v>
      </c>
      <c r="L186" s="5" t="s">
        <v>733</v>
      </c>
      <c r="M186" s="5" t="s">
        <v>734</v>
      </c>
      <c r="N186" s="5" t="s">
        <v>2307</v>
      </c>
      <c r="O186" s="5" t="s">
        <v>152</v>
      </c>
      <c r="P186" s="5" t="s">
        <v>3092</v>
      </c>
      <c r="Q186" s="34" t="s">
        <v>3093</v>
      </c>
      <c r="R186" s="21">
        <v>1</v>
      </c>
      <c r="S186" s="35"/>
      <c r="T186" s="35"/>
      <c r="U186" s="35"/>
      <c r="V186" s="35"/>
      <c r="W186" s="35"/>
      <c r="X186" s="35"/>
      <c r="Y186" s="35"/>
      <c r="Z186" s="35"/>
      <c r="AA186" s="5" t="s">
        <v>24</v>
      </c>
      <c r="AB186" s="5" t="s">
        <v>9224</v>
      </c>
      <c r="AC186" s="34" t="s">
        <v>9225</v>
      </c>
      <c r="AD186" s="21">
        <v>1</v>
      </c>
    </row>
    <row r="187" spans="1:30" x14ac:dyDescent="0.3">
      <c r="A187" s="18" t="str">
        <f t="shared" ref="A187:B187" si="193">IF(AND(ISNUMBER(SEARCH("Yes",C187)),ISNUMBER(SEARCH("Yes",E187)),ISNUMBER(SEARCH("Yes",G187)),ISNUMBER(SEARCH("Yes",I187))),"Yes","No")</f>
        <v>No</v>
      </c>
      <c r="B187" s="18" t="str">
        <f t="shared" si="193"/>
        <v>No</v>
      </c>
      <c r="C187" s="15" t="str">
        <f t="shared" si="1"/>
        <v>Yes</v>
      </c>
      <c r="D187" s="18" t="str">
        <f t="shared" si="2"/>
        <v>No</v>
      </c>
      <c r="E187" s="18" t="str">
        <f t="shared" si="3"/>
        <v>Yes</v>
      </c>
      <c r="F187" s="18" t="str">
        <f t="shared" si="4"/>
        <v>Yes</v>
      </c>
      <c r="G187" s="18" t="str">
        <f t="shared" si="5"/>
        <v>No</v>
      </c>
      <c r="H187" s="18" t="str">
        <f t="shared" si="6"/>
        <v>Yes</v>
      </c>
      <c r="I187" s="18" t="str">
        <f t="shared" si="7"/>
        <v>Yes</v>
      </c>
      <c r="J187" s="18" t="str">
        <f t="shared" si="8"/>
        <v>Yes</v>
      </c>
      <c r="K187" s="21">
        <v>185</v>
      </c>
      <c r="L187" s="5" t="s">
        <v>397</v>
      </c>
      <c r="M187" s="5" t="s">
        <v>398</v>
      </c>
      <c r="N187" s="5" t="s">
        <v>2307</v>
      </c>
      <c r="O187" s="5" t="s">
        <v>152</v>
      </c>
      <c r="P187" s="5" t="s">
        <v>9226</v>
      </c>
      <c r="Q187" s="34" t="s">
        <v>9227</v>
      </c>
      <c r="R187" s="21">
        <v>1</v>
      </c>
      <c r="S187" s="5" t="s">
        <v>24</v>
      </c>
      <c r="T187" s="5" t="s">
        <v>9228</v>
      </c>
      <c r="U187" s="34" t="s">
        <v>9229</v>
      </c>
      <c r="V187" s="21">
        <v>1</v>
      </c>
      <c r="W187" s="5" t="s">
        <v>2310</v>
      </c>
      <c r="X187" s="5" t="s">
        <v>9230</v>
      </c>
      <c r="Y187" s="34" t="s">
        <v>9231</v>
      </c>
      <c r="Z187" s="21">
        <v>1</v>
      </c>
      <c r="AA187" s="5" t="s">
        <v>24</v>
      </c>
      <c r="AB187" s="5" t="s">
        <v>9232</v>
      </c>
      <c r="AC187" s="34" t="s">
        <v>3103</v>
      </c>
      <c r="AD187" s="21">
        <v>1</v>
      </c>
    </row>
    <row r="188" spans="1:30" x14ac:dyDescent="0.3">
      <c r="A188" s="18" t="str">
        <f t="shared" ref="A188:B188" si="194">IF(AND(ISNUMBER(SEARCH("Yes",C188)),ISNUMBER(SEARCH("Yes",E188)),ISNUMBER(SEARCH("Yes",G188)),ISNUMBER(SEARCH("Yes",I188))),"Yes","No")</f>
        <v>No</v>
      </c>
      <c r="B188" s="18" t="str">
        <f t="shared" si="194"/>
        <v>No</v>
      </c>
      <c r="C188" s="15" t="str">
        <f t="shared" si="1"/>
        <v>No</v>
      </c>
      <c r="D188" s="18" t="str">
        <f t="shared" si="2"/>
        <v>No</v>
      </c>
      <c r="E188" s="18" t="str">
        <f t="shared" si="3"/>
        <v>No</v>
      </c>
      <c r="F188" s="18" t="str">
        <f t="shared" si="4"/>
        <v>No</v>
      </c>
      <c r="G188" s="18" t="str">
        <f t="shared" si="5"/>
        <v>No</v>
      </c>
      <c r="H188" s="18" t="str">
        <f t="shared" si="6"/>
        <v>No</v>
      </c>
      <c r="I188" s="18" t="str">
        <f t="shared" si="7"/>
        <v>Yes</v>
      </c>
      <c r="J188" s="18" t="str">
        <f t="shared" si="8"/>
        <v>No</v>
      </c>
      <c r="K188" s="21">
        <v>186</v>
      </c>
      <c r="L188" s="5" t="s">
        <v>3104</v>
      </c>
      <c r="M188" s="5" t="s">
        <v>3105</v>
      </c>
      <c r="N188" s="5" t="s">
        <v>2307</v>
      </c>
      <c r="O188" s="5" t="s">
        <v>152</v>
      </c>
      <c r="P188" s="5" t="s">
        <v>3106</v>
      </c>
      <c r="Q188" s="34" t="s">
        <v>3107</v>
      </c>
      <c r="R188" s="21">
        <v>1</v>
      </c>
      <c r="S188" s="35"/>
      <c r="T188" s="35"/>
      <c r="U188" s="35"/>
      <c r="V188" s="35"/>
      <c r="W188" s="35"/>
      <c r="X188" s="35"/>
      <c r="Y188" s="35"/>
      <c r="Z188" s="35"/>
      <c r="AA188" s="5" t="s">
        <v>152</v>
      </c>
      <c r="AB188" s="5" t="s">
        <v>2931</v>
      </c>
      <c r="AC188" s="34" t="s">
        <v>4259</v>
      </c>
      <c r="AD188" s="21">
        <v>1</v>
      </c>
    </row>
    <row r="189" spans="1:30" x14ac:dyDescent="0.3">
      <c r="A189" s="18" t="str">
        <f t="shared" ref="A189:B189" si="195">IF(AND(ISNUMBER(SEARCH("Yes",C189)),ISNUMBER(SEARCH("Yes",E189)),ISNUMBER(SEARCH("Yes",G189)),ISNUMBER(SEARCH("Yes",I189))),"Yes","No")</f>
        <v>No</v>
      </c>
      <c r="B189" s="18" t="str">
        <f t="shared" si="195"/>
        <v>No</v>
      </c>
      <c r="C189" s="15" t="str">
        <f t="shared" si="1"/>
        <v>No</v>
      </c>
      <c r="D189" s="18" t="str">
        <f t="shared" si="2"/>
        <v>No</v>
      </c>
      <c r="E189" s="18" t="str">
        <f t="shared" si="3"/>
        <v>No</v>
      </c>
      <c r="F189" s="18" t="str">
        <f t="shared" si="4"/>
        <v>No</v>
      </c>
      <c r="G189" s="18" t="str">
        <f t="shared" si="5"/>
        <v>No</v>
      </c>
      <c r="H189" s="18" t="str">
        <f t="shared" si="6"/>
        <v>No</v>
      </c>
      <c r="I189" s="18" t="str">
        <f t="shared" si="7"/>
        <v>Yes</v>
      </c>
      <c r="J189" s="18" t="str">
        <f t="shared" si="8"/>
        <v>Yes</v>
      </c>
      <c r="K189" s="21">
        <v>187</v>
      </c>
      <c r="L189" s="5" t="s">
        <v>737</v>
      </c>
      <c r="M189" s="5" t="s">
        <v>738</v>
      </c>
      <c r="N189" s="5" t="s">
        <v>2307</v>
      </c>
      <c r="O189" s="5" t="s">
        <v>152</v>
      </c>
      <c r="P189" s="5" t="s">
        <v>2724</v>
      </c>
      <c r="Q189" s="34" t="s">
        <v>3110</v>
      </c>
      <c r="R189" s="21">
        <v>1</v>
      </c>
      <c r="S189" s="35"/>
      <c r="T189" s="35"/>
      <c r="U189" s="35"/>
      <c r="V189" s="35"/>
      <c r="W189" s="35"/>
      <c r="X189" s="35"/>
      <c r="Y189" s="35"/>
      <c r="Z189" s="35"/>
      <c r="AA189" s="5" t="s">
        <v>24</v>
      </c>
      <c r="AB189" s="5" t="s">
        <v>3111</v>
      </c>
      <c r="AC189" s="34" t="s">
        <v>3112</v>
      </c>
      <c r="AD189" s="21">
        <v>1</v>
      </c>
    </row>
    <row r="190" spans="1:30" x14ac:dyDescent="0.3">
      <c r="A190" s="18" t="str">
        <f t="shared" ref="A190:B190" si="196">IF(AND(ISNUMBER(SEARCH("Yes",C190)),ISNUMBER(SEARCH("Yes",E190)),ISNUMBER(SEARCH("Yes",G190)),ISNUMBER(SEARCH("Yes",I190))),"Yes","No")</f>
        <v>No</v>
      </c>
      <c r="B190" s="18" t="str">
        <f t="shared" si="196"/>
        <v>No</v>
      </c>
      <c r="C190" s="15" t="str">
        <f t="shared" si="1"/>
        <v>No</v>
      </c>
      <c r="D190" s="18" t="str">
        <f t="shared" si="2"/>
        <v>No</v>
      </c>
      <c r="E190" s="18" t="str">
        <f t="shared" si="3"/>
        <v>No</v>
      </c>
      <c r="F190" s="18" t="str">
        <f t="shared" si="4"/>
        <v>No</v>
      </c>
      <c r="G190" s="18" t="str">
        <f t="shared" si="5"/>
        <v>No</v>
      </c>
      <c r="H190" s="18" t="str">
        <f t="shared" si="6"/>
        <v>No</v>
      </c>
      <c r="I190" s="18" t="str">
        <f t="shared" si="7"/>
        <v>Yes</v>
      </c>
      <c r="J190" s="18" t="str">
        <f t="shared" si="8"/>
        <v>Yes</v>
      </c>
      <c r="K190" s="21">
        <v>188</v>
      </c>
      <c r="L190" s="5" t="s">
        <v>739</v>
      </c>
      <c r="M190" s="5" t="s">
        <v>740</v>
      </c>
      <c r="N190" s="5" t="s">
        <v>2307</v>
      </c>
      <c r="O190" s="5" t="s">
        <v>152</v>
      </c>
      <c r="P190" s="5" t="s">
        <v>2412</v>
      </c>
      <c r="Q190" s="34" t="s">
        <v>5279</v>
      </c>
      <c r="R190" s="21">
        <v>1</v>
      </c>
      <c r="S190" s="35"/>
      <c r="T190" s="35"/>
      <c r="U190" s="35"/>
      <c r="V190" s="35"/>
      <c r="W190" s="35"/>
      <c r="X190" s="35"/>
      <c r="Y190" s="35"/>
      <c r="Z190" s="35"/>
      <c r="AA190" s="5" t="s">
        <v>2310</v>
      </c>
      <c r="AB190" s="5" t="s">
        <v>2473</v>
      </c>
      <c r="AC190" s="34" t="s">
        <v>3116</v>
      </c>
      <c r="AD190" s="21">
        <v>1</v>
      </c>
    </row>
    <row r="191" spans="1:30" x14ac:dyDescent="0.3">
      <c r="A191" s="18" t="str">
        <f t="shared" ref="A191:B191" si="197">IF(AND(ISNUMBER(SEARCH("Yes",C191)),ISNUMBER(SEARCH("Yes",E191)),ISNUMBER(SEARCH("Yes",G191)),ISNUMBER(SEARCH("Yes",I191))),"Yes","No")</f>
        <v>Yes</v>
      </c>
      <c r="B191" s="18" t="str">
        <f t="shared" si="197"/>
        <v>No</v>
      </c>
      <c r="C191" s="15" t="str">
        <f t="shared" si="1"/>
        <v>Yes</v>
      </c>
      <c r="D191" s="18" t="str">
        <f t="shared" si="2"/>
        <v>No</v>
      </c>
      <c r="E191" s="18" t="str">
        <f t="shared" si="3"/>
        <v>Yes</v>
      </c>
      <c r="F191" s="18" t="str">
        <f t="shared" si="4"/>
        <v>Yes</v>
      </c>
      <c r="G191" s="18" t="str">
        <f t="shared" si="5"/>
        <v>Yes</v>
      </c>
      <c r="H191" s="18" t="str">
        <f t="shared" si="6"/>
        <v>Yes</v>
      </c>
      <c r="I191" s="18" t="str">
        <f t="shared" si="7"/>
        <v>Yes</v>
      </c>
      <c r="J191" s="18" t="str">
        <f t="shared" si="8"/>
        <v>Yes</v>
      </c>
      <c r="K191" s="21">
        <v>189</v>
      </c>
      <c r="L191" s="5" t="s">
        <v>349</v>
      </c>
      <c r="M191" s="5" t="s">
        <v>350</v>
      </c>
      <c r="N191" s="5" t="s">
        <v>2307</v>
      </c>
      <c r="O191" s="5" t="s">
        <v>152</v>
      </c>
      <c r="P191" s="5" t="s">
        <v>2392</v>
      </c>
      <c r="Q191" s="34" t="s">
        <v>9233</v>
      </c>
      <c r="R191" s="21">
        <v>1</v>
      </c>
      <c r="S191" s="5" t="s">
        <v>24</v>
      </c>
      <c r="T191" s="5" t="s">
        <v>6652</v>
      </c>
      <c r="U191" s="34" t="s">
        <v>9234</v>
      </c>
      <c r="V191" s="21">
        <v>1</v>
      </c>
      <c r="W191" s="5" t="s">
        <v>2310</v>
      </c>
      <c r="X191" s="5" t="s">
        <v>6654</v>
      </c>
      <c r="Y191" s="34" t="s">
        <v>9235</v>
      </c>
      <c r="Z191" s="21">
        <v>1</v>
      </c>
      <c r="AA191" s="5" t="s">
        <v>2310</v>
      </c>
      <c r="AB191" s="5" t="s">
        <v>6332</v>
      </c>
      <c r="AC191" s="34" t="s">
        <v>2734</v>
      </c>
      <c r="AD191" s="21">
        <v>1</v>
      </c>
    </row>
    <row r="192" spans="1:30" x14ac:dyDescent="0.3">
      <c r="A192" s="18" t="str">
        <f t="shared" ref="A192:B192" si="198">IF(AND(ISNUMBER(SEARCH("Yes",C192)),ISNUMBER(SEARCH("Yes",E192)),ISNUMBER(SEARCH("Yes",G192)),ISNUMBER(SEARCH("Yes",I192))),"Yes","No")</f>
        <v>No</v>
      </c>
      <c r="B192" s="18" t="str">
        <f t="shared" si="198"/>
        <v>No</v>
      </c>
      <c r="C192" s="15" t="str">
        <f t="shared" si="1"/>
        <v>No</v>
      </c>
      <c r="D192" s="18" t="str">
        <f t="shared" si="2"/>
        <v>No</v>
      </c>
      <c r="E192" s="18" t="str">
        <f t="shared" si="3"/>
        <v>No</v>
      </c>
      <c r="F192" s="18" t="str">
        <f t="shared" si="4"/>
        <v>No</v>
      </c>
      <c r="G192" s="18" t="str">
        <f t="shared" si="5"/>
        <v>No</v>
      </c>
      <c r="H192" s="18" t="str">
        <f t="shared" si="6"/>
        <v>No</v>
      </c>
      <c r="I192" s="18" t="str">
        <f t="shared" si="7"/>
        <v>Yes</v>
      </c>
      <c r="J192" s="18" t="str">
        <f t="shared" si="8"/>
        <v>Yes</v>
      </c>
      <c r="K192" s="21">
        <v>190</v>
      </c>
      <c r="L192" s="5" t="s">
        <v>741</v>
      </c>
      <c r="M192" s="5" t="s">
        <v>742</v>
      </c>
      <c r="N192" s="5" t="s">
        <v>2307</v>
      </c>
      <c r="O192" s="5" t="s">
        <v>152</v>
      </c>
      <c r="P192" s="5" t="s">
        <v>2537</v>
      </c>
      <c r="Q192" s="34" t="s">
        <v>3123</v>
      </c>
      <c r="R192" s="21">
        <v>1</v>
      </c>
      <c r="S192" s="35"/>
      <c r="T192" s="35"/>
      <c r="U192" s="35"/>
      <c r="V192" s="35"/>
      <c r="W192" s="35"/>
      <c r="X192" s="35"/>
      <c r="Y192" s="35"/>
      <c r="Z192" s="35"/>
      <c r="AA192" s="5" t="s">
        <v>2310</v>
      </c>
      <c r="AB192" s="5" t="s">
        <v>3124</v>
      </c>
      <c r="AC192" s="34" t="s">
        <v>3125</v>
      </c>
      <c r="AD192" s="21">
        <v>1</v>
      </c>
    </row>
    <row r="193" spans="1:30" x14ac:dyDescent="0.3">
      <c r="A193" s="18" t="str">
        <f t="shared" ref="A193:B193" si="199">IF(AND(ISNUMBER(SEARCH("Yes",C193)),ISNUMBER(SEARCH("Yes",E193)),ISNUMBER(SEARCH("Yes",G193)),ISNUMBER(SEARCH("Yes",I193))),"Yes","No")</f>
        <v>No</v>
      </c>
      <c r="B193" s="18" t="str">
        <f t="shared" si="199"/>
        <v>No</v>
      </c>
      <c r="C193" s="15" t="str">
        <f t="shared" si="1"/>
        <v>No</v>
      </c>
      <c r="D193" s="18" t="str">
        <f t="shared" si="2"/>
        <v>No</v>
      </c>
      <c r="E193" s="18" t="str">
        <f t="shared" si="3"/>
        <v>No</v>
      </c>
      <c r="F193" s="18" t="str">
        <f t="shared" si="4"/>
        <v>No</v>
      </c>
      <c r="G193" s="18" t="str">
        <f t="shared" si="5"/>
        <v>No</v>
      </c>
      <c r="H193" s="18" t="str">
        <f t="shared" si="6"/>
        <v>No</v>
      </c>
      <c r="I193" s="18" t="str">
        <f t="shared" si="7"/>
        <v>Yes</v>
      </c>
      <c r="J193" s="18" t="str">
        <f t="shared" si="8"/>
        <v>Yes</v>
      </c>
      <c r="K193" s="21">
        <v>191</v>
      </c>
      <c r="L193" s="5" t="s">
        <v>743</v>
      </c>
      <c r="M193" s="5" t="s">
        <v>3126</v>
      </c>
      <c r="N193" s="5" t="s">
        <v>2307</v>
      </c>
      <c r="O193" s="5" t="s">
        <v>152</v>
      </c>
      <c r="P193" s="5" t="s">
        <v>3127</v>
      </c>
      <c r="Q193" s="34" t="s">
        <v>3128</v>
      </c>
      <c r="R193" s="21">
        <v>1</v>
      </c>
      <c r="S193" s="35"/>
      <c r="T193" s="35"/>
      <c r="U193" s="35"/>
      <c r="V193" s="35"/>
      <c r="W193" s="35"/>
      <c r="X193" s="35"/>
      <c r="Y193" s="35"/>
      <c r="Z193" s="35"/>
      <c r="AA193" s="5" t="s">
        <v>24</v>
      </c>
      <c r="AB193" s="5" t="s">
        <v>3129</v>
      </c>
      <c r="AC193" s="34" t="s">
        <v>9236</v>
      </c>
      <c r="AD193" s="21">
        <v>1</v>
      </c>
    </row>
    <row r="194" spans="1:30" x14ac:dyDescent="0.3">
      <c r="A194" s="18" t="str">
        <f t="shared" ref="A194:B194" si="200">IF(AND(ISNUMBER(SEARCH("Yes",C194)),ISNUMBER(SEARCH("Yes",E194)),ISNUMBER(SEARCH("Yes",G194)),ISNUMBER(SEARCH("Yes",I194))),"Yes","No")</f>
        <v>No</v>
      </c>
      <c r="B194" s="18" t="str">
        <f t="shared" si="200"/>
        <v>No</v>
      </c>
      <c r="C194" s="15" t="str">
        <f t="shared" si="1"/>
        <v>No</v>
      </c>
      <c r="D194" s="18" t="str">
        <f t="shared" si="2"/>
        <v>No</v>
      </c>
      <c r="E194" s="18" t="str">
        <f t="shared" si="3"/>
        <v>No</v>
      </c>
      <c r="F194" s="18" t="str">
        <f t="shared" si="4"/>
        <v>No</v>
      </c>
      <c r="G194" s="18" t="str">
        <f t="shared" si="5"/>
        <v>No</v>
      </c>
      <c r="H194" s="18" t="str">
        <f t="shared" si="6"/>
        <v>No</v>
      </c>
      <c r="I194" s="18" t="str">
        <f t="shared" si="7"/>
        <v>Yes</v>
      </c>
      <c r="J194" s="18" t="str">
        <f t="shared" si="8"/>
        <v>Yes</v>
      </c>
      <c r="K194" s="21">
        <v>192</v>
      </c>
      <c r="L194" s="5" t="s">
        <v>745</v>
      </c>
      <c r="M194" s="5" t="s">
        <v>746</v>
      </c>
      <c r="N194" s="5" t="s">
        <v>2307</v>
      </c>
      <c r="O194" s="5" t="s">
        <v>152</v>
      </c>
      <c r="P194" s="5" t="s">
        <v>3113</v>
      </c>
      <c r="Q194" s="34" t="s">
        <v>9237</v>
      </c>
      <c r="R194" s="21">
        <v>1</v>
      </c>
      <c r="S194" s="35"/>
      <c r="T194" s="35"/>
      <c r="U194" s="35"/>
      <c r="V194" s="35"/>
      <c r="W194" s="35"/>
      <c r="X194" s="35"/>
      <c r="Y194" s="35"/>
      <c r="Z194" s="35"/>
      <c r="AA194" s="5" t="s">
        <v>2310</v>
      </c>
      <c r="AB194" s="5" t="s">
        <v>9238</v>
      </c>
      <c r="AC194" s="34" t="s">
        <v>9239</v>
      </c>
      <c r="AD194" s="21">
        <v>1</v>
      </c>
    </row>
    <row r="195" spans="1:30" x14ac:dyDescent="0.3">
      <c r="A195" s="18" t="str">
        <f t="shared" ref="A195:B195" si="201">IF(AND(ISNUMBER(SEARCH("Yes",C195)),ISNUMBER(SEARCH("Yes",E195)),ISNUMBER(SEARCH("Yes",G195)),ISNUMBER(SEARCH("Yes",I195))),"Yes","No")</f>
        <v>No</v>
      </c>
      <c r="B195" s="18" t="str">
        <f t="shared" si="201"/>
        <v>No</v>
      </c>
      <c r="C195" s="15" t="str">
        <f t="shared" si="1"/>
        <v>No</v>
      </c>
      <c r="D195" s="18" t="str">
        <f t="shared" si="2"/>
        <v>No</v>
      </c>
      <c r="E195" s="18" t="str">
        <f t="shared" si="3"/>
        <v>No</v>
      </c>
      <c r="F195" s="18" t="str">
        <f t="shared" si="4"/>
        <v>No</v>
      </c>
      <c r="G195" s="18" t="str">
        <f t="shared" si="5"/>
        <v>No</v>
      </c>
      <c r="H195" s="18" t="str">
        <f t="shared" si="6"/>
        <v>No</v>
      </c>
      <c r="I195" s="18" t="str">
        <f t="shared" si="7"/>
        <v>Yes</v>
      </c>
      <c r="J195" s="18" t="str">
        <f t="shared" si="8"/>
        <v>Yes</v>
      </c>
      <c r="K195" s="21">
        <v>193</v>
      </c>
      <c r="L195" s="5" t="s">
        <v>747</v>
      </c>
      <c r="M195" s="5" t="s">
        <v>748</v>
      </c>
      <c r="N195" s="5" t="s">
        <v>2307</v>
      </c>
      <c r="O195" s="5" t="s">
        <v>152</v>
      </c>
      <c r="P195" s="5" t="s">
        <v>2724</v>
      </c>
      <c r="Q195" s="34" t="s">
        <v>9240</v>
      </c>
      <c r="R195" s="21">
        <v>1</v>
      </c>
      <c r="S195" s="35"/>
      <c r="T195" s="35"/>
      <c r="U195" s="35"/>
      <c r="V195" s="35"/>
      <c r="W195" s="35"/>
      <c r="X195" s="35"/>
      <c r="Y195" s="35"/>
      <c r="Z195" s="35"/>
      <c r="AA195" s="5" t="s">
        <v>2310</v>
      </c>
      <c r="AB195" s="5" t="s">
        <v>7203</v>
      </c>
      <c r="AC195" s="34" t="s">
        <v>9241</v>
      </c>
      <c r="AD195" s="21">
        <v>1</v>
      </c>
    </row>
    <row r="196" spans="1:30" x14ac:dyDescent="0.3">
      <c r="A196" s="18" t="str">
        <f t="shared" ref="A196:B196" si="202">IF(AND(ISNUMBER(SEARCH("Yes",C196)),ISNUMBER(SEARCH("Yes",E196)),ISNUMBER(SEARCH("Yes",G196)),ISNUMBER(SEARCH("Yes",I196))),"Yes","No")</f>
        <v>No</v>
      </c>
      <c r="B196" s="18" t="str">
        <f t="shared" si="202"/>
        <v>No</v>
      </c>
      <c r="C196" s="15" t="str">
        <f t="shared" si="1"/>
        <v>No</v>
      </c>
      <c r="D196" s="18" t="str">
        <f t="shared" si="2"/>
        <v>No</v>
      </c>
      <c r="E196" s="18" t="str">
        <f t="shared" si="3"/>
        <v>Yes</v>
      </c>
      <c r="F196" s="18" t="str">
        <f t="shared" si="4"/>
        <v>Yes</v>
      </c>
      <c r="G196" s="18" t="str">
        <f t="shared" si="5"/>
        <v>Yes</v>
      </c>
      <c r="H196" s="18" t="str">
        <f t="shared" si="6"/>
        <v>Yes</v>
      </c>
      <c r="I196" s="18" t="str">
        <f t="shared" si="7"/>
        <v>Yes</v>
      </c>
      <c r="J196" s="18" t="str">
        <f t="shared" si="8"/>
        <v>Yes</v>
      </c>
      <c r="K196" s="21">
        <v>194</v>
      </c>
      <c r="L196" s="5" t="s">
        <v>341</v>
      </c>
      <c r="M196" s="5" t="s">
        <v>342</v>
      </c>
      <c r="N196" s="5" t="s">
        <v>2307</v>
      </c>
      <c r="O196" s="5" t="s">
        <v>152</v>
      </c>
      <c r="P196" s="5" t="s">
        <v>2664</v>
      </c>
      <c r="Q196" s="34" t="s">
        <v>2650</v>
      </c>
      <c r="R196" s="21">
        <v>1</v>
      </c>
      <c r="S196" s="5" t="s">
        <v>24</v>
      </c>
      <c r="T196" s="5" t="s">
        <v>6665</v>
      </c>
      <c r="U196" s="34" t="s">
        <v>6666</v>
      </c>
      <c r="V196" s="21">
        <v>1</v>
      </c>
      <c r="W196" s="5" t="s">
        <v>24</v>
      </c>
      <c r="X196" s="5" t="s">
        <v>9242</v>
      </c>
      <c r="Y196" s="34" t="s">
        <v>9243</v>
      </c>
      <c r="Z196" s="21">
        <v>1</v>
      </c>
      <c r="AA196" s="5" t="s">
        <v>24</v>
      </c>
      <c r="AB196" s="5" t="s">
        <v>6669</v>
      </c>
      <c r="AC196" s="34" t="s">
        <v>6670</v>
      </c>
      <c r="AD196" s="21">
        <v>1</v>
      </c>
    </row>
    <row r="197" spans="1:30" x14ac:dyDescent="0.3">
      <c r="A197" s="18" t="str">
        <f t="shared" ref="A197:B197" si="203">IF(AND(ISNUMBER(SEARCH("Yes",C197)),ISNUMBER(SEARCH("Yes",E197)),ISNUMBER(SEARCH("Yes",G197)),ISNUMBER(SEARCH("Yes",I197))),"Yes","No")</f>
        <v>No</v>
      </c>
      <c r="B197" s="18" t="str">
        <f t="shared" si="203"/>
        <v>No</v>
      </c>
      <c r="C197" s="15" t="str">
        <f t="shared" si="1"/>
        <v>No</v>
      </c>
      <c r="D197" s="18" t="str">
        <f t="shared" si="2"/>
        <v>No</v>
      </c>
      <c r="E197" s="18" t="str">
        <f t="shared" si="3"/>
        <v>No</v>
      </c>
      <c r="F197" s="18" t="str">
        <f t="shared" si="4"/>
        <v>No</v>
      </c>
      <c r="G197" s="18" t="str">
        <f t="shared" si="5"/>
        <v>No</v>
      </c>
      <c r="H197" s="18" t="str">
        <f t="shared" si="6"/>
        <v>No</v>
      </c>
      <c r="I197" s="18" t="str">
        <f t="shared" si="7"/>
        <v>Yes</v>
      </c>
      <c r="J197" s="18" t="str">
        <f t="shared" si="8"/>
        <v>Yes</v>
      </c>
      <c r="K197" s="21">
        <v>195</v>
      </c>
      <c r="L197" s="5" t="s">
        <v>749</v>
      </c>
      <c r="M197" s="5" t="s">
        <v>750</v>
      </c>
      <c r="N197" s="5" t="s">
        <v>2307</v>
      </c>
      <c r="O197" s="5" t="s">
        <v>152</v>
      </c>
      <c r="P197" s="5" t="s">
        <v>6423</v>
      </c>
      <c r="Q197" s="34" t="s">
        <v>9244</v>
      </c>
      <c r="R197" s="21">
        <v>1</v>
      </c>
      <c r="S197" s="35"/>
      <c r="T197" s="35"/>
      <c r="U197" s="35"/>
      <c r="V197" s="35"/>
      <c r="W197" s="35"/>
      <c r="X197" s="35"/>
      <c r="Y197" s="35"/>
      <c r="Z197" s="35"/>
      <c r="AA197" s="5" t="s">
        <v>2310</v>
      </c>
      <c r="AB197" s="5" t="s">
        <v>9245</v>
      </c>
      <c r="AC197" s="34" t="s">
        <v>9246</v>
      </c>
      <c r="AD197" s="21">
        <v>1</v>
      </c>
    </row>
    <row r="198" spans="1:30" x14ac:dyDescent="0.3">
      <c r="A198" s="18" t="str">
        <f t="shared" ref="A198:B198" si="204">IF(AND(ISNUMBER(SEARCH("Yes",C198)),ISNUMBER(SEARCH("Yes",E198)),ISNUMBER(SEARCH("Yes",G198)),ISNUMBER(SEARCH("Yes",I198))),"Yes","No")</f>
        <v>No</v>
      </c>
      <c r="B198" s="18" t="str">
        <f t="shared" si="204"/>
        <v>No</v>
      </c>
      <c r="C198" s="15" t="str">
        <f t="shared" si="1"/>
        <v>No</v>
      </c>
      <c r="D198" s="18" t="str">
        <f t="shared" si="2"/>
        <v>No</v>
      </c>
      <c r="E198" s="18" t="str">
        <f t="shared" si="3"/>
        <v>No</v>
      </c>
      <c r="F198" s="18" t="str">
        <f t="shared" si="4"/>
        <v>No</v>
      </c>
      <c r="G198" s="18" t="str">
        <f t="shared" si="5"/>
        <v>No</v>
      </c>
      <c r="H198" s="18" t="str">
        <f t="shared" si="6"/>
        <v>No</v>
      </c>
      <c r="I198" s="18" t="str">
        <f t="shared" si="7"/>
        <v>Yes</v>
      </c>
      <c r="J198" s="18" t="str">
        <f t="shared" si="8"/>
        <v>Yes</v>
      </c>
      <c r="K198" s="21">
        <v>196</v>
      </c>
      <c r="L198" s="5" t="s">
        <v>751</v>
      </c>
      <c r="M198" s="5" t="s">
        <v>752</v>
      </c>
      <c r="N198" s="5" t="s">
        <v>2307</v>
      </c>
      <c r="O198" s="5" t="s">
        <v>152</v>
      </c>
      <c r="P198" s="5" t="s">
        <v>2350</v>
      </c>
      <c r="Q198" s="34" t="s">
        <v>3146</v>
      </c>
      <c r="R198" s="21">
        <v>1</v>
      </c>
      <c r="S198" s="35"/>
      <c r="T198" s="35"/>
      <c r="U198" s="35"/>
      <c r="V198" s="35"/>
      <c r="W198" s="35"/>
      <c r="X198" s="35"/>
      <c r="Y198" s="35"/>
      <c r="Z198" s="35"/>
      <c r="AA198" s="5" t="s">
        <v>2310</v>
      </c>
      <c r="AB198" s="5" t="s">
        <v>9247</v>
      </c>
      <c r="AC198" s="34" t="s">
        <v>9248</v>
      </c>
      <c r="AD198" s="21">
        <v>1</v>
      </c>
    </row>
    <row r="199" spans="1:30" x14ac:dyDescent="0.3">
      <c r="A199" s="18" t="str">
        <f t="shared" ref="A199:B199" si="205">IF(AND(ISNUMBER(SEARCH("Yes",C199)),ISNUMBER(SEARCH("Yes",E199)),ISNUMBER(SEARCH("Yes",G199)),ISNUMBER(SEARCH("Yes",I199))),"Yes","No")</f>
        <v>No</v>
      </c>
      <c r="B199" s="18" t="str">
        <f t="shared" si="205"/>
        <v>No</v>
      </c>
      <c r="C199" s="15" t="str">
        <f t="shared" si="1"/>
        <v>No</v>
      </c>
      <c r="D199" s="18" t="str">
        <f t="shared" si="2"/>
        <v>No</v>
      </c>
      <c r="E199" s="18" t="str">
        <f t="shared" si="3"/>
        <v>No</v>
      </c>
      <c r="F199" s="18" t="str">
        <f t="shared" si="4"/>
        <v>No</v>
      </c>
      <c r="G199" s="18" t="str">
        <f t="shared" si="5"/>
        <v>No</v>
      </c>
      <c r="H199" s="18" t="str">
        <f t="shared" si="6"/>
        <v>No</v>
      </c>
      <c r="I199" s="18" t="str">
        <f t="shared" si="7"/>
        <v>Yes</v>
      </c>
      <c r="J199" s="18" t="str">
        <f t="shared" si="8"/>
        <v>Yes</v>
      </c>
      <c r="K199" s="21">
        <v>197</v>
      </c>
      <c r="L199" s="5" t="s">
        <v>753</v>
      </c>
      <c r="M199" s="5" t="s">
        <v>754</v>
      </c>
      <c r="N199" s="5" t="s">
        <v>2307</v>
      </c>
      <c r="O199" s="5" t="s">
        <v>152</v>
      </c>
      <c r="P199" s="5" t="s">
        <v>2449</v>
      </c>
      <c r="Q199" s="34" t="s">
        <v>4514</v>
      </c>
      <c r="R199" s="21">
        <v>1</v>
      </c>
      <c r="S199" s="35"/>
      <c r="T199" s="35"/>
      <c r="U199" s="35"/>
      <c r="V199" s="35"/>
      <c r="W199" s="35"/>
      <c r="X199" s="35"/>
      <c r="Y199" s="35"/>
      <c r="Z199" s="35"/>
      <c r="AA199" s="5" t="s">
        <v>24</v>
      </c>
      <c r="AB199" s="5" t="s">
        <v>3150</v>
      </c>
      <c r="AC199" s="34" t="s">
        <v>6674</v>
      </c>
      <c r="AD199" s="21">
        <v>1</v>
      </c>
    </row>
    <row r="200" spans="1:30" x14ac:dyDescent="0.3">
      <c r="A200" s="18" t="str">
        <f t="shared" ref="A200:B200" si="206">IF(AND(ISNUMBER(SEARCH("Yes",C200)),ISNUMBER(SEARCH("Yes",E200)),ISNUMBER(SEARCH("Yes",G200)),ISNUMBER(SEARCH("Yes",I200))),"Yes","No")</f>
        <v>No</v>
      </c>
      <c r="B200" s="18" t="str">
        <f t="shared" si="206"/>
        <v>No</v>
      </c>
      <c r="C200" s="15" t="str">
        <f t="shared" si="1"/>
        <v>No</v>
      </c>
      <c r="D200" s="18" t="str">
        <f t="shared" si="2"/>
        <v>No</v>
      </c>
      <c r="E200" s="18" t="str">
        <f t="shared" si="3"/>
        <v>No</v>
      </c>
      <c r="F200" s="18" t="str">
        <f t="shared" si="4"/>
        <v>No</v>
      </c>
      <c r="G200" s="18" t="str">
        <f t="shared" si="5"/>
        <v>No</v>
      </c>
      <c r="H200" s="18" t="str">
        <f t="shared" si="6"/>
        <v>No</v>
      </c>
      <c r="I200" s="18" t="str">
        <f t="shared" si="7"/>
        <v>Yes</v>
      </c>
      <c r="J200" s="18" t="str">
        <f t="shared" si="8"/>
        <v>Yes</v>
      </c>
      <c r="K200" s="21">
        <v>198</v>
      </c>
      <c r="L200" s="5" t="s">
        <v>755</v>
      </c>
      <c r="M200" s="5" t="s">
        <v>756</v>
      </c>
      <c r="N200" s="5" t="s">
        <v>2307</v>
      </c>
      <c r="O200" s="5" t="s">
        <v>152</v>
      </c>
      <c r="P200" s="5" t="s">
        <v>2649</v>
      </c>
      <c r="Q200" s="34" t="s">
        <v>6675</v>
      </c>
      <c r="R200" s="21">
        <v>1</v>
      </c>
      <c r="S200" s="35"/>
      <c r="T200" s="35"/>
      <c r="U200" s="35"/>
      <c r="V200" s="35"/>
      <c r="W200" s="35"/>
      <c r="X200" s="35"/>
      <c r="Y200" s="35"/>
      <c r="Z200" s="35"/>
      <c r="AA200" s="5" t="s">
        <v>2310</v>
      </c>
      <c r="AB200" s="5" t="s">
        <v>2422</v>
      </c>
      <c r="AC200" s="34" t="s">
        <v>2471</v>
      </c>
      <c r="AD200" s="21">
        <v>1</v>
      </c>
    </row>
    <row r="201" spans="1:30" x14ac:dyDescent="0.3">
      <c r="A201" s="18" t="str">
        <f t="shared" ref="A201:B201" si="207">IF(AND(ISNUMBER(SEARCH("Yes",C201)),ISNUMBER(SEARCH("Yes",E201)),ISNUMBER(SEARCH("Yes",G201)),ISNUMBER(SEARCH("Yes",I201))),"Yes","No")</f>
        <v>No</v>
      </c>
      <c r="B201" s="18" t="str">
        <f t="shared" si="207"/>
        <v>No</v>
      </c>
      <c r="C201" s="15" t="str">
        <f t="shared" si="1"/>
        <v>No</v>
      </c>
      <c r="D201" s="18" t="str">
        <f t="shared" si="2"/>
        <v>No</v>
      </c>
      <c r="E201" s="18" t="str">
        <f t="shared" si="3"/>
        <v>No</v>
      </c>
      <c r="F201" s="18" t="str">
        <f t="shared" si="4"/>
        <v>No</v>
      </c>
      <c r="G201" s="18" t="str">
        <f t="shared" si="5"/>
        <v>No</v>
      </c>
      <c r="H201" s="18" t="str">
        <f t="shared" si="6"/>
        <v>No</v>
      </c>
      <c r="I201" s="18" t="str">
        <f t="shared" si="7"/>
        <v>Yes</v>
      </c>
      <c r="J201" s="18" t="str">
        <f t="shared" si="8"/>
        <v>Yes</v>
      </c>
      <c r="K201" s="21">
        <v>199</v>
      </c>
      <c r="L201" s="5" t="s">
        <v>757</v>
      </c>
      <c r="M201" s="5" t="s">
        <v>758</v>
      </c>
      <c r="N201" s="5" t="s">
        <v>2307</v>
      </c>
      <c r="O201" s="5" t="s">
        <v>152</v>
      </c>
      <c r="P201" s="5" t="s">
        <v>2325</v>
      </c>
      <c r="Q201" s="34" t="s">
        <v>9249</v>
      </c>
      <c r="R201" s="21">
        <v>1</v>
      </c>
      <c r="S201" s="35"/>
      <c r="T201" s="35"/>
      <c r="U201" s="35"/>
      <c r="V201" s="35"/>
      <c r="W201" s="35"/>
      <c r="X201" s="35"/>
      <c r="Y201" s="35"/>
      <c r="Z201" s="35"/>
      <c r="AA201" s="5" t="s">
        <v>24</v>
      </c>
      <c r="AB201" s="5" t="s">
        <v>9250</v>
      </c>
      <c r="AC201" s="34" t="s">
        <v>9251</v>
      </c>
      <c r="AD201" s="21">
        <v>1</v>
      </c>
    </row>
    <row r="202" spans="1:30" x14ac:dyDescent="0.3">
      <c r="A202" s="18" t="str">
        <f t="shared" ref="A202:B202" si="208">IF(AND(ISNUMBER(SEARCH("Yes",C202)),ISNUMBER(SEARCH("Yes",E202)),ISNUMBER(SEARCH("Yes",G202)),ISNUMBER(SEARCH("Yes",I202))),"Yes","No")</f>
        <v>No</v>
      </c>
      <c r="B202" s="18" t="str">
        <f t="shared" si="208"/>
        <v>No</v>
      </c>
      <c r="C202" s="15" t="str">
        <f t="shared" si="1"/>
        <v>No</v>
      </c>
      <c r="D202" s="18" t="str">
        <f t="shared" si="2"/>
        <v>No</v>
      </c>
      <c r="E202" s="18" t="str">
        <f t="shared" si="3"/>
        <v>No</v>
      </c>
      <c r="F202" s="18" t="str">
        <f t="shared" si="4"/>
        <v>No</v>
      </c>
      <c r="G202" s="18" t="str">
        <f t="shared" si="5"/>
        <v>No</v>
      </c>
      <c r="H202" s="18" t="str">
        <f t="shared" si="6"/>
        <v>No</v>
      </c>
      <c r="I202" s="18" t="str">
        <f t="shared" si="7"/>
        <v>Yes</v>
      </c>
      <c r="J202" s="18" t="str">
        <f t="shared" si="8"/>
        <v>Yes</v>
      </c>
      <c r="K202" s="21">
        <v>200</v>
      </c>
      <c r="L202" s="5" t="s">
        <v>759</v>
      </c>
      <c r="M202" s="5" t="s">
        <v>760</v>
      </c>
      <c r="N202" s="5" t="s">
        <v>2307</v>
      </c>
      <c r="O202" s="5" t="s">
        <v>152</v>
      </c>
      <c r="P202" s="5" t="s">
        <v>2664</v>
      </c>
      <c r="Q202" s="34" t="s">
        <v>6676</v>
      </c>
      <c r="R202" s="21">
        <v>1</v>
      </c>
      <c r="S202" s="35"/>
      <c r="T202" s="35"/>
      <c r="U202" s="35"/>
      <c r="V202" s="35"/>
      <c r="W202" s="35"/>
      <c r="X202" s="35"/>
      <c r="Y202" s="35"/>
      <c r="Z202" s="35"/>
      <c r="AA202" s="5" t="s">
        <v>2310</v>
      </c>
      <c r="AB202" s="5" t="s">
        <v>9252</v>
      </c>
      <c r="AC202" s="34" t="s">
        <v>9253</v>
      </c>
      <c r="AD202" s="21">
        <v>1</v>
      </c>
    </row>
    <row r="203" spans="1:30" x14ac:dyDescent="0.3">
      <c r="A203" s="18" t="str">
        <f t="shared" ref="A203:B203" si="209">IF(AND(ISNUMBER(SEARCH("Yes",C203)),ISNUMBER(SEARCH("Yes",E203)),ISNUMBER(SEARCH("Yes",G203)),ISNUMBER(SEARCH("Yes",I203))),"Yes","No")</f>
        <v>No</v>
      </c>
      <c r="B203" s="18" t="str">
        <f t="shared" si="209"/>
        <v>No</v>
      </c>
      <c r="C203" s="15" t="str">
        <f t="shared" si="1"/>
        <v>No</v>
      </c>
      <c r="D203" s="18" t="str">
        <f t="shared" si="2"/>
        <v>No</v>
      </c>
      <c r="E203" s="18" t="str">
        <f t="shared" si="3"/>
        <v>No</v>
      </c>
      <c r="F203" s="18" t="str">
        <f t="shared" si="4"/>
        <v>Yes</v>
      </c>
      <c r="G203" s="18" t="str">
        <f t="shared" si="5"/>
        <v>No</v>
      </c>
      <c r="H203" s="18" t="str">
        <f t="shared" si="6"/>
        <v>No</v>
      </c>
      <c r="I203" s="18" t="str">
        <f t="shared" si="7"/>
        <v>Yes</v>
      </c>
      <c r="J203" s="18" t="str">
        <f t="shared" si="8"/>
        <v>Yes</v>
      </c>
      <c r="K203" s="21">
        <v>201</v>
      </c>
      <c r="L203" s="5" t="s">
        <v>761</v>
      </c>
      <c r="M203" s="5" t="s">
        <v>762</v>
      </c>
      <c r="N203" s="5" t="s">
        <v>2307</v>
      </c>
      <c r="O203" s="5" t="s">
        <v>152</v>
      </c>
      <c r="P203" s="5" t="s">
        <v>2431</v>
      </c>
      <c r="Q203" s="34" t="s">
        <v>9254</v>
      </c>
      <c r="R203" s="21">
        <v>1</v>
      </c>
      <c r="S203" s="5" t="s">
        <v>152</v>
      </c>
      <c r="T203" s="5" t="s">
        <v>3162</v>
      </c>
      <c r="U203" s="34" t="s">
        <v>9255</v>
      </c>
      <c r="V203" s="21">
        <v>1</v>
      </c>
      <c r="W203" s="35"/>
      <c r="X203" s="35"/>
      <c r="Y203" s="35"/>
      <c r="Z203" s="35"/>
      <c r="AA203" s="5" t="s">
        <v>2310</v>
      </c>
      <c r="AB203" s="5" t="s">
        <v>3164</v>
      </c>
      <c r="AC203" s="34" t="s">
        <v>3165</v>
      </c>
      <c r="AD203" s="21">
        <v>1</v>
      </c>
    </row>
    <row r="204" spans="1:30" x14ac:dyDescent="0.3">
      <c r="A204" s="18" t="str">
        <f t="shared" ref="A204:B204" si="210">IF(AND(ISNUMBER(SEARCH("Yes",C204)),ISNUMBER(SEARCH("Yes",E204)),ISNUMBER(SEARCH("Yes",G204)),ISNUMBER(SEARCH("Yes",I204))),"Yes","No")</f>
        <v>No</v>
      </c>
      <c r="B204" s="18" t="str">
        <f t="shared" si="210"/>
        <v>No</v>
      </c>
      <c r="C204" s="15" t="str">
        <f t="shared" si="1"/>
        <v>No</v>
      </c>
      <c r="D204" s="18" t="str">
        <f t="shared" si="2"/>
        <v>No</v>
      </c>
      <c r="E204" s="18" t="str">
        <f t="shared" si="3"/>
        <v>No</v>
      </c>
      <c r="F204" s="18" t="str">
        <f t="shared" si="4"/>
        <v>No</v>
      </c>
      <c r="G204" s="18" t="str">
        <f t="shared" si="5"/>
        <v>No</v>
      </c>
      <c r="H204" s="18" t="str">
        <f t="shared" si="6"/>
        <v>No</v>
      </c>
      <c r="I204" s="18" t="str">
        <f t="shared" si="7"/>
        <v>Yes</v>
      </c>
      <c r="J204" s="18" t="str">
        <f t="shared" si="8"/>
        <v>Yes</v>
      </c>
      <c r="K204" s="21">
        <v>202</v>
      </c>
      <c r="L204" s="5" t="s">
        <v>763</v>
      </c>
      <c r="M204" s="5" t="s">
        <v>764</v>
      </c>
      <c r="N204" s="5" t="s">
        <v>2307</v>
      </c>
      <c r="O204" s="5" t="s">
        <v>152</v>
      </c>
      <c r="P204" s="5" t="s">
        <v>2449</v>
      </c>
      <c r="Q204" s="34" t="s">
        <v>9256</v>
      </c>
      <c r="R204" s="21">
        <v>1</v>
      </c>
      <c r="S204" s="35"/>
      <c r="T204" s="35"/>
      <c r="U204" s="35"/>
      <c r="V204" s="35"/>
      <c r="W204" s="35"/>
      <c r="X204" s="35"/>
      <c r="Y204" s="35"/>
      <c r="Z204" s="35"/>
      <c r="AA204" s="5" t="s">
        <v>2310</v>
      </c>
      <c r="AB204" s="5" t="s">
        <v>2903</v>
      </c>
      <c r="AC204" s="34" t="s">
        <v>8056</v>
      </c>
      <c r="AD204" s="21">
        <v>1</v>
      </c>
    </row>
    <row r="205" spans="1:30" x14ac:dyDescent="0.3">
      <c r="A205" s="18" t="str">
        <f t="shared" ref="A205:B205" si="211">IF(AND(ISNUMBER(SEARCH("Yes",C205)),ISNUMBER(SEARCH("Yes",E205)),ISNUMBER(SEARCH("Yes",G205)),ISNUMBER(SEARCH("Yes",I205))),"Yes","No")</f>
        <v>No</v>
      </c>
      <c r="B205" s="18" t="str">
        <f t="shared" si="211"/>
        <v>No</v>
      </c>
      <c r="C205" s="15" t="str">
        <f t="shared" si="1"/>
        <v>No</v>
      </c>
      <c r="D205" s="18" t="str">
        <f t="shared" si="2"/>
        <v>No</v>
      </c>
      <c r="E205" s="18" t="str">
        <f t="shared" si="3"/>
        <v>No</v>
      </c>
      <c r="F205" s="18" t="str">
        <f t="shared" si="4"/>
        <v>No</v>
      </c>
      <c r="G205" s="18" t="str">
        <f t="shared" si="5"/>
        <v>No</v>
      </c>
      <c r="H205" s="18" t="str">
        <f t="shared" si="6"/>
        <v>No</v>
      </c>
      <c r="I205" s="18" t="str">
        <f t="shared" si="7"/>
        <v>Yes</v>
      </c>
      <c r="J205" s="18" t="str">
        <f t="shared" si="8"/>
        <v>Yes</v>
      </c>
      <c r="K205" s="21">
        <v>203</v>
      </c>
      <c r="L205" s="5" t="s">
        <v>765</v>
      </c>
      <c r="M205" s="5" t="s">
        <v>766</v>
      </c>
      <c r="N205" s="5" t="s">
        <v>2307</v>
      </c>
      <c r="O205" s="5" t="s">
        <v>152</v>
      </c>
      <c r="P205" s="5" t="s">
        <v>9257</v>
      </c>
      <c r="Q205" s="34" t="s">
        <v>9258</v>
      </c>
      <c r="R205" s="21">
        <v>1</v>
      </c>
      <c r="S205" s="35"/>
      <c r="T205" s="35"/>
      <c r="U205" s="35"/>
      <c r="V205" s="35"/>
      <c r="W205" s="35"/>
      <c r="X205" s="35"/>
      <c r="Y205" s="35"/>
      <c r="Z205" s="35"/>
      <c r="AA205" s="5" t="s">
        <v>24</v>
      </c>
      <c r="AB205" s="5" t="s">
        <v>3170</v>
      </c>
      <c r="AC205" s="34" t="s">
        <v>3171</v>
      </c>
      <c r="AD205" s="21">
        <v>1</v>
      </c>
    </row>
    <row r="206" spans="1:30" x14ac:dyDescent="0.3">
      <c r="A206" s="18" t="str">
        <f t="shared" ref="A206:B206" si="212">IF(AND(ISNUMBER(SEARCH("Yes",C206)),ISNUMBER(SEARCH("Yes",E206)),ISNUMBER(SEARCH("Yes",G206)),ISNUMBER(SEARCH("Yes",I206))),"Yes","No")</f>
        <v>No</v>
      </c>
      <c r="B206" s="18" t="str">
        <f t="shared" si="212"/>
        <v>No</v>
      </c>
      <c r="C206" s="15" t="str">
        <f t="shared" si="1"/>
        <v>No</v>
      </c>
      <c r="D206" s="18" t="str">
        <f t="shared" si="2"/>
        <v>No</v>
      </c>
      <c r="E206" s="18" t="str">
        <f t="shared" si="3"/>
        <v>No</v>
      </c>
      <c r="F206" s="18" t="str">
        <f t="shared" si="4"/>
        <v>No</v>
      </c>
      <c r="G206" s="18" t="str">
        <f t="shared" si="5"/>
        <v>No</v>
      </c>
      <c r="H206" s="18" t="str">
        <f t="shared" si="6"/>
        <v>No</v>
      </c>
      <c r="I206" s="18" t="str">
        <f t="shared" si="7"/>
        <v>Yes</v>
      </c>
      <c r="J206" s="18" t="str">
        <f t="shared" si="8"/>
        <v>Yes</v>
      </c>
      <c r="K206" s="21">
        <v>204</v>
      </c>
      <c r="L206" s="5" t="s">
        <v>767</v>
      </c>
      <c r="M206" s="5" t="s">
        <v>768</v>
      </c>
      <c r="N206" s="5" t="s">
        <v>2307</v>
      </c>
      <c r="O206" s="5" t="s">
        <v>152</v>
      </c>
      <c r="P206" s="5" t="s">
        <v>2388</v>
      </c>
      <c r="Q206" s="34" t="s">
        <v>2389</v>
      </c>
      <c r="R206" s="21">
        <v>1</v>
      </c>
      <c r="S206" s="35"/>
      <c r="T206" s="35"/>
      <c r="U206" s="35"/>
      <c r="V206" s="35"/>
      <c r="W206" s="35"/>
      <c r="X206" s="35"/>
      <c r="Y206" s="35"/>
      <c r="Z206" s="35"/>
      <c r="AA206" s="5" t="s">
        <v>2310</v>
      </c>
      <c r="AB206" s="5" t="s">
        <v>9259</v>
      </c>
      <c r="AC206" s="34" t="s">
        <v>9260</v>
      </c>
      <c r="AD206" s="21">
        <v>1</v>
      </c>
    </row>
    <row r="207" spans="1:30" x14ac:dyDescent="0.3">
      <c r="A207" s="18" t="str">
        <f t="shared" ref="A207:B207" si="213">IF(AND(ISNUMBER(SEARCH("Yes",C207)),ISNUMBER(SEARCH("Yes",E207)),ISNUMBER(SEARCH("Yes",G207)),ISNUMBER(SEARCH("Yes",I207))),"Yes","No")</f>
        <v>No</v>
      </c>
      <c r="B207" s="18" t="str">
        <f t="shared" si="213"/>
        <v>No</v>
      </c>
      <c r="C207" s="15" t="str">
        <f t="shared" si="1"/>
        <v>No</v>
      </c>
      <c r="D207" s="18" t="str">
        <f t="shared" si="2"/>
        <v>No</v>
      </c>
      <c r="E207" s="18" t="str">
        <f t="shared" si="3"/>
        <v>No</v>
      </c>
      <c r="F207" s="18" t="str">
        <f t="shared" si="4"/>
        <v>No</v>
      </c>
      <c r="G207" s="18" t="str">
        <f t="shared" si="5"/>
        <v>No</v>
      </c>
      <c r="H207" s="18" t="str">
        <f t="shared" si="6"/>
        <v>No</v>
      </c>
      <c r="I207" s="18" t="str">
        <f t="shared" si="7"/>
        <v>Yes</v>
      </c>
      <c r="J207" s="18" t="str">
        <f t="shared" si="8"/>
        <v>Yes</v>
      </c>
      <c r="K207" s="21">
        <v>205</v>
      </c>
      <c r="L207" s="5" t="s">
        <v>769</v>
      </c>
      <c r="M207" s="5" t="s">
        <v>770</v>
      </c>
      <c r="N207" s="5" t="s">
        <v>2307</v>
      </c>
      <c r="O207" s="5" t="s">
        <v>152</v>
      </c>
      <c r="P207" s="5" t="s">
        <v>2431</v>
      </c>
      <c r="Q207" s="34" t="s">
        <v>9261</v>
      </c>
      <c r="R207" s="21">
        <v>1</v>
      </c>
      <c r="S207" s="35"/>
      <c r="T207" s="35"/>
      <c r="U207" s="35"/>
      <c r="V207" s="35"/>
      <c r="W207" s="35"/>
      <c r="X207" s="35"/>
      <c r="Y207" s="35"/>
      <c r="Z207" s="35"/>
      <c r="AA207" s="5" t="s">
        <v>24</v>
      </c>
      <c r="AB207" s="5" t="s">
        <v>2455</v>
      </c>
      <c r="AC207" s="34" t="s">
        <v>2456</v>
      </c>
      <c r="AD207" s="21">
        <v>1</v>
      </c>
    </row>
    <row r="208" spans="1:30" x14ac:dyDescent="0.3">
      <c r="A208" s="18" t="str">
        <f t="shared" ref="A208:B208" si="214">IF(AND(ISNUMBER(SEARCH("Yes",C208)),ISNUMBER(SEARCH("Yes",E208)),ISNUMBER(SEARCH("Yes",G208)),ISNUMBER(SEARCH("Yes",I208))),"Yes","No")</f>
        <v>No</v>
      </c>
      <c r="B208" s="18" t="str">
        <f t="shared" si="214"/>
        <v>No</v>
      </c>
      <c r="C208" s="15" t="str">
        <f t="shared" si="1"/>
        <v>No</v>
      </c>
      <c r="D208" s="18" t="str">
        <f t="shared" si="2"/>
        <v>No</v>
      </c>
      <c r="E208" s="18" t="str">
        <f t="shared" si="3"/>
        <v>No</v>
      </c>
      <c r="F208" s="18" t="str">
        <f t="shared" si="4"/>
        <v>No</v>
      </c>
      <c r="G208" s="18" t="str">
        <f t="shared" si="5"/>
        <v>No</v>
      </c>
      <c r="H208" s="18" t="str">
        <f t="shared" si="6"/>
        <v>No</v>
      </c>
      <c r="I208" s="18" t="str">
        <f t="shared" si="7"/>
        <v>Yes</v>
      </c>
      <c r="J208" s="18" t="str">
        <f t="shared" si="8"/>
        <v>Yes</v>
      </c>
      <c r="K208" s="21">
        <v>206</v>
      </c>
      <c r="L208" s="5" t="s">
        <v>771</v>
      </c>
      <c r="M208" s="5" t="s">
        <v>772</v>
      </c>
      <c r="N208" s="5" t="s">
        <v>2307</v>
      </c>
      <c r="O208" s="5" t="s">
        <v>152</v>
      </c>
      <c r="P208" s="5" t="s">
        <v>9262</v>
      </c>
      <c r="Q208" s="34" t="s">
        <v>9263</v>
      </c>
      <c r="R208" s="21">
        <v>1</v>
      </c>
      <c r="S208" s="35"/>
      <c r="T208" s="35"/>
      <c r="U208" s="35"/>
      <c r="V208" s="35"/>
      <c r="W208" s="35"/>
      <c r="X208" s="35"/>
      <c r="Y208" s="35"/>
      <c r="Z208" s="35"/>
      <c r="AA208" s="5" t="s">
        <v>24</v>
      </c>
      <c r="AB208" s="5" t="s">
        <v>6693</v>
      </c>
      <c r="AC208" s="34" t="s">
        <v>3180</v>
      </c>
      <c r="AD208" s="21">
        <v>1</v>
      </c>
    </row>
    <row r="209" spans="1:30" x14ac:dyDescent="0.3">
      <c r="A209" s="18" t="str">
        <f t="shared" ref="A209:B209" si="215">IF(AND(ISNUMBER(SEARCH("Yes",C209)),ISNUMBER(SEARCH("Yes",E209)),ISNUMBER(SEARCH("Yes",G209)),ISNUMBER(SEARCH("Yes",I209))),"Yes","No")</f>
        <v>No</v>
      </c>
      <c r="B209" s="18" t="str">
        <f t="shared" si="215"/>
        <v>No</v>
      </c>
      <c r="C209" s="15" t="str">
        <f t="shared" si="1"/>
        <v>No</v>
      </c>
      <c r="D209" s="18" t="str">
        <f t="shared" si="2"/>
        <v>No</v>
      </c>
      <c r="E209" s="18" t="str">
        <f t="shared" si="3"/>
        <v>No</v>
      </c>
      <c r="F209" s="18" t="str">
        <f t="shared" si="4"/>
        <v>No</v>
      </c>
      <c r="G209" s="18" t="str">
        <f t="shared" si="5"/>
        <v>No</v>
      </c>
      <c r="H209" s="18" t="str">
        <f t="shared" si="6"/>
        <v>No</v>
      </c>
      <c r="I209" s="18" t="str">
        <f t="shared" si="7"/>
        <v>Yes</v>
      </c>
      <c r="J209" s="18" t="str">
        <f t="shared" si="8"/>
        <v>Yes</v>
      </c>
      <c r="K209" s="21">
        <v>207</v>
      </c>
      <c r="L209" s="5" t="s">
        <v>773</v>
      </c>
      <c r="M209" s="5" t="s">
        <v>774</v>
      </c>
      <c r="N209" s="5" t="s">
        <v>2307</v>
      </c>
      <c r="O209" s="5" t="s">
        <v>152</v>
      </c>
      <c r="P209" s="5" t="s">
        <v>2392</v>
      </c>
      <c r="Q209" s="34" t="s">
        <v>9264</v>
      </c>
      <c r="R209" s="21">
        <v>1</v>
      </c>
      <c r="S209" s="35"/>
      <c r="T209" s="35"/>
      <c r="U209" s="35"/>
      <c r="V209" s="35"/>
      <c r="W209" s="35"/>
      <c r="X209" s="35"/>
      <c r="Y209" s="35"/>
      <c r="Z209" s="35"/>
      <c r="AA209" s="5" t="s">
        <v>2310</v>
      </c>
      <c r="AB209" s="5" t="s">
        <v>2323</v>
      </c>
      <c r="AC209" s="34" t="s">
        <v>2476</v>
      </c>
      <c r="AD209" s="21">
        <v>1</v>
      </c>
    </row>
    <row r="210" spans="1:30" x14ac:dyDescent="0.3">
      <c r="A210" s="18" t="str">
        <f t="shared" ref="A210:B210" si="216">IF(AND(ISNUMBER(SEARCH("Yes",C210)),ISNUMBER(SEARCH("Yes",E210)),ISNUMBER(SEARCH("Yes",G210)),ISNUMBER(SEARCH("Yes",I210))),"Yes","No")</f>
        <v>No</v>
      </c>
      <c r="B210" s="18" t="str">
        <f t="shared" si="216"/>
        <v>No</v>
      </c>
      <c r="C210" s="15" t="str">
        <f t="shared" si="1"/>
        <v>No</v>
      </c>
      <c r="D210" s="18" t="str">
        <f t="shared" si="2"/>
        <v>No</v>
      </c>
      <c r="E210" s="18" t="str">
        <f t="shared" si="3"/>
        <v>No</v>
      </c>
      <c r="F210" s="18" t="str">
        <f t="shared" si="4"/>
        <v>No</v>
      </c>
      <c r="G210" s="18" t="str">
        <f t="shared" si="5"/>
        <v>No</v>
      </c>
      <c r="H210" s="18" t="str">
        <f t="shared" si="6"/>
        <v>No</v>
      </c>
      <c r="I210" s="18" t="str">
        <f t="shared" si="7"/>
        <v>No</v>
      </c>
      <c r="J210" s="18" t="str">
        <f t="shared" si="8"/>
        <v>No</v>
      </c>
      <c r="K210" s="21">
        <v>208</v>
      </c>
      <c r="L210" s="5" t="s">
        <v>775</v>
      </c>
      <c r="M210" s="5" t="s">
        <v>776</v>
      </c>
      <c r="N210" s="5" t="s">
        <v>2307</v>
      </c>
      <c r="O210" s="5" t="s">
        <v>152</v>
      </c>
      <c r="P210" s="5" t="s">
        <v>2537</v>
      </c>
      <c r="Q210" s="34" t="s">
        <v>9265</v>
      </c>
      <c r="R210" s="21">
        <v>1</v>
      </c>
      <c r="S210" s="35"/>
      <c r="T210" s="35"/>
      <c r="U210" s="35"/>
      <c r="V210" s="35"/>
      <c r="W210" s="35"/>
      <c r="X210" s="35"/>
      <c r="Y210" s="35"/>
      <c r="Z210" s="35"/>
      <c r="AA210" s="5" t="s">
        <v>152</v>
      </c>
      <c r="AB210" s="5" t="s">
        <v>3186</v>
      </c>
      <c r="AC210" s="34" t="s">
        <v>3187</v>
      </c>
      <c r="AD210" s="21">
        <v>1</v>
      </c>
    </row>
    <row r="211" spans="1:30" x14ac:dyDescent="0.3">
      <c r="A211" s="18" t="str">
        <f t="shared" ref="A211:B211" si="217">IF(AND(ISNUMBER(SEARCH("Yes",C211)),ISNUMBER(SEARCH("Yes",E211)),ISNUMBER(SEARCH("Yes",G211)),ISNUMBER(SEARCH("Yes",I211))),"Yes","No")</f>
        <v>Yes</v>
      </c>
      <c r="B211" s="18" t="str">
        <f t="shared" si="217"/>
        <v>Yes</v>
      </c>
      <c r="C211" s="15" t="str">
        <f t="shared" si="1"/>
        <v>Yes</v>
      </c>
      <c r="D211" s="18" t="str">
        <f t="shared" si="2"/>
        <v>Yes</v>
      </c>
      <c r="E211" s="18" t="str">
        <f t="shared" si="3"/>
        <v>Yes</v>
      </c>
      <c r="F211" s="18" t="str">
        <f t="shared" si="4"/>
        <v>Yes</v>
      </c>
      <c r="G211" s="18" t="str">
        <f t="shared" si="5"/>
        <v>Yes</v>
      </c>
      <c r="H211" s="18" t="str">
        <f t="shared" si="6"/>
        <v>Yes</v>
      </c>
      <c r="I211" s="18" t="str">
        <f t="shared" si="7"/>
        <v>Yes</v>
      </c>
      <c r="J211" s="18" t="str">
        <f t="shared" si="8"/>
        <v>Yes</v>
      </c>
      <c r="K211" s="21">
        <v>209</v>
      </c>
      <c r="L211" s="5" t="s">
        <v>156</v>
      </c>
      <c r="M211" s="5" t="s">
        <v>157</v>
      </c>
      <c r="N211" s="5" t="s">
        <v>2307</v>
      </c>
      <c r="O211" s="5" t="s">
        <v>24</v>
      </c>
      <c r="P211" s="5" t="s">
        <v>9220</v>
      </c>
      <c r="Q211" s="34" t="s">
        <v>9266</v>
      </c>
      <c r="R211" s="21">
        <v>1</v>
      </c>
      <c r="S211" s="5" t="s">
        <v>2310</v>
      </c>
      <c r="T211" s="5" t="s">
        <v>6697</v>
      </c>
      <c r="U211" s="34" t="s">
        <v>9267</v>
      </c>
      <c r="V211" s="21">
        <v>1</v>
      </c>
      <c r="W211" s="5" t="s">
        <v>24</v>
      </c>
      <c r="X211" s="5" t="s">
        <v>3191</v>
      </c>
      <c r="Y211" s="34" t="s">
        <v>3192</v>
      </c>
      <c r="Z211" s="21">
        <v>1</v>
      </c>
      <c r="AA211" s="5" t="s">
        <v>24</v>
      </c>
      <c r="AB211" s="5" t="s">
        <v>5068</v>
      </c>
      <c r="AC211" s="34" t="s">
        <v>6700</v>
      </c>
      <c r="AD211" s="21">
        <v>1</v>
      </c>
    </row>
    <row r="212" spans="1:30" x14ac:dyDescent="0.3">
      <c r="A212" s="18" t="str">
        <f t="shared" ref="A212:B212" si="218">IF(AND(ISNUMBER(SEARCH("Yes",C212)),ISNUMBER(SEARCH("Yes",E212)),ISNUMBER(SEARCH("Yes",G212)),ISNUMBER(SEARCH("Yes",I212))),"Yes","No")</f>
        <v>No</v>
      </c>
      <c r="B212" s="18" t="str">
        <f t="shared" si="218"/>
        <v>No</v>
      </c>
      <c r="C212" s="15" t="str">
        <f t="shared" si="1"/>
        <v>No</v>
      </c>
      <c r="D212" s="18" t="str">
        <f t="shared" si="2"/>
        <v>No</v>
      </c>
      <c r="E212" s="18" t="str">
        <f t="shared" si="3"/>
        <v>No</v>
      </c>
      <c r="F212" s="18" t="str">
        <f t="shared" si="4"/>
        <v>No</v>
      </c>
      <c r="G212" s="18" t="str">
        <f t="shared" si="5"/>
        <v>No</v>
      </c>
      <c r="H212" s="18" t="str">
        <f t="shared" si="6"/>
        <v>No</v>
      </c>
      <c r="I212" s="18" t="str">
        <f t="shared" si="7"/>
        <v>Yes</v>
      </c>
      <c r="J212" s="18" t="str">
        <f t="shared" si="8"/>
        <v>Yes</v>
      </c>
      <c r="K212" s="21">
        <v>210</v>
      </c>
      <c r="L212" s="5" t="s">
        <v>777</v>
      </c>
      <c r="M212" s="5" t="s">
        <v>778</v>
      </c>
      <c r="N212" s="5" t="s">
        <v>2307</v>
      </c>
      <c r="O212" s="5" t="s">
        <v>152</v>
      </c>
      <c r="P212" s="5" t="s">
        <v>2313</v>
      </c>
      <c r="Q212" s="34" t="s">
        <v>9268</v>
      </c>
      <c r="R212" s="21">
        <v>1</v>
      </c>
      <c r="S212" s="35"/>
      <c r="T212" s="35"/>
      <c r="U212" s="35"/>
      <c r="V212" s="35"/>
      <c r="W212" s="35"/>
      <c r="X212" s="35"/>
      <c r="Y212" s="35"/>
      <c r="Z212" s="35"/>
      <c r="AA212" s="5" t="s">
        <v>24</v>
      </c>
      <c r="AB212" s="5" t="s">
        <v>3197</v>
      </c>
      <c r="AC212" s="34" t="s">
        <v>3198</v>
      </c>
      <c r="AD212" s="21">
        <v>1</v>
      </c>
    </row>
    <row r="213" spans="1:30" x14ac:dyDescent="0.3">
      <c r="A213" s="18" t="str">
        <f t="shared" ref="A213:B213" si="219">IF(AND(ISNUMBER(SEARCH("Yes",C213)),ISNUMBER(SEARCH("Yes",E213)),ISNUMBER(SEARCH("Yes",G213)),ISNUMBER(SEARCH("Yes",I213))),"Yes","No")</f>
        <v>No</v>
      </c>
      <c r="B213" s="18" t="str">
        <f t="shared" si="219"/>
        <v>No</v>
      </c>
      <c r="C213" s="15" t="str">
        <f t="shared" si="1"/>
        <v>No</v>
      </c>
      <c r="D213" s="18" t="str">
        <f t="shared" si="2"/>
        <v>No</v>
      </c>
      <c r="E213" s="18" t="str">
        <f t="shared" si="3"/>
        <v>No</v>
      </c>
      <c r="F213" s="18" t="str">
        <f t="shared" si="4"/>
        <v>No</v>
      </c>
      <c r="G213" s="18" t="str">
        <f t="shared" si="5"/>
        <v>No</v>
      </c>
      <c r="H213" s="18" t="str">
        <f t="shared" si="6"/>
        <v>No</v>
      </c>
      <c r="I213" s="18" t="str">
        <f t="shared" si="7"/>
        <v>Yes</v>
      </c>
      <c r="J213" s="18" t="str">
        <f t="shared" si="8"/>
        <v>Yes</v>
      </c>
      <c r="K213" s="21">
        <v>211</v>
      </c>
      <c r="L213" s="5" t="s">
        <v>779</v>
      </c>
      <c r="M213" s="5" t="s">
        <v>780</v>
      </c>
      <c r="N213" s="5" t="s">
        <v>2307</v>
      </c>
      <c r="O213" s="5" t="s">
        <v>152</v>
      </c>
      <c r="P213" s="5" t="s">
        <v>2983</v>
      </c>
      <c r="Q213" s="34" t="s">
        <v>9269</v>
      </c>
      <c r="R213" s="21">
        <v>1</v>
      </c>
      <c r="S213" s="35"/>
      <c r="T213" s="35"/>
      <c r="U213" s="35"/>
      <c r="V213" s="35"/>
      <c r="W213" s="35"/>
      <c r="X213" s="35"/>
      <c r="Y213" s="35"/>
      <c r="Z213" s="35"/>
      <c r="AA213" s="5" t="s">
        <v>2310</v>
      </c>
      <c r="AB213" s="5" t="s">
        <v>9270</v>
      </c>
      <c r="AC213" s="34" t="s">
        <v>9271</v>
      </c>
      <c r="AD213" s="21">
        <v>1</v>
      </c>
    </row>
    <row r="214" spans="1:30" x14ac:dyDescent="0.3">
      <c r="A214" s="18" t="str">
        <f t="shared" ref="A214:B214" si="220">IF(AND(ISNUMBER(SEARCH("Yes",C214)),ISNUMBER(SEARCH("Yes",E214)),ISNUMBER(SEARCH("Yes",G214)),ISNUMBER(SEARCH("Yes",I214))),"Yes","No")</f>
        <v>No</v>
      </c>
      <c r="B214" s="18" t="str">
        <f t="shared" si="220"/>
        <v>No</v>
      </c>
      <c r="C214" s="15" t="str">
        <f t="shared" si="1"/>
        <v>No</v>
      </c>
      <c r="D214" s="18" t="str">
        <f t="shared" si="2"/>
        <v>No</v>
      </c>
      <c r="E214" s="18" t="str">
        <f t="shared" si="3"/>
        <v>No</v>
      </c>
      <c r="F214" s="18" t="str">
        <f t="shared" si="4"/>
        <v>No</v>
      </c>
      <c r="G214" s="18" t="str">
        <f t="shared" si="5"/>
        <v>No</v>
      </c>
      <c r="H214" s="18" t="str">
        <f t="shared" si="6"/>
        <v>No</v>
      </c>
      <c r="I214" s="18" t="str">
        <f t="shared" si="7"/>
        <v>Yes</v>
      </c>
      <c r="J214" s="18" t="str">
        <f t="shared" si="8"/>
        <v>Yes</v>
      </c>
      <c r="K214" s="21">
        <v>212</v>
      </c>
      <c r="L214" s="5" t="s">
        <v>781</v>
      </c>
      <c r="M214" s="5" t="s">
        <v>782</v>
      </c>
      <c r="N214" s="5" t="s">
        <v>2307</v>
      </c>
      <c r="O214" s="5" t="s">
        <v>152</v>
      </c>
      <c r="P214" s="5" t="s">
        <v>4696</v>
      </c>
      <c r="Q214" s="34" t="s">
        <v>5279</v>
      </c>
      <c r="R214" s="21">
        <v>1</v>
      </c>
      <c r="S214" s="35"/>
      <c r="T214" s="35"/>
      <c r="U214" s="35"/>
      <c r="V214" s="35"/>
      <c r="W214" s="35"/>
      <c r="X214" s="35"/>
      <c r="Y214" s="35"/>
      <c r="Z214" s="35"/>
      <c r="AA214" s="5" t="s">
        <v>2310</v>
      </c>
      <c r="AB214" s="5" t="s">
        <v>2595</v>
      </c>
      <c r="AC214" s="34" t="s">
        <v>5939</v>
      </c>
      <c r="AD214" s="21">
        <v>1</v>
      </c>
    </row>
    <row r="215" spans="1:30" x14ac:dyDescent="0.3">
      <c r="A215" s="18" t="str">
        <f t="shared" ref="A215:B215" si="221">IF(AND(ISNUMBER(SEARCH("Yes",C215)),ISNUMBER(SEARCH("Yes",E215)),ISNUMBER(SEARCH("Yes",G215)),ISNUMBER(SEARCH("Yes",I215))),"Yes","No")</f>
        <v>No</v>
      </c>
      <c r="B215" s="18" t="str">
        <f t="shared" si="221"/>
        <v>No</v>
      </c>
      <c r="C215" s="15" t="str">
        <f t="shared" si="1"/>
        <v>No</v>
      </c>
      <c r="D215" s="18" t="str">
        <f t="shared" si="2"/>
        <v>No</v>
      </c>
      <c r="E215" s="18" t="str">
        <f t="shared" si="3"/>
        <v>No</v>
      </c>
      <c r="F215" s="18" t="str">
        <f t="shared" si="4"/>
        <v>No</v>
      </c>
      <c r="G215" s="18" t="str">
        <f t="shared" si="5"/>
        <v>No</v>
      </c>
      <c r="H215" s="18" t="str">
        <f t="shared" si="6"/>
        <v>No</v>
      </c>
      <c r="I215" s="18" t="str">
        <f t="shared" si="7"/>
        <v>Yes</v>
      </c>
      <c r="J215" s="18" t="str">
        <f t="shared" si="8"/>
        <v>Yes</v>
      </c>
      <c r="K215" s="21">
        <v>213</v>
      </c>
      <c r="L215" s="5" t="s">
        <v>783</v>
      </c>
      <c r="M215" s="5" t="s">
        <v>784</v>
      </c>
      <c r="N215" s="5" t="s">
        <v>2307</v>
      </c>
      <c r="O215" s="5" t="s">
        <v>152</v>
      </c>
      <c r="P215" s="5" t="s">
        <v>3206</v>
      </c>
      <c r="Q215" s="34" t="s">
        <v>9272</v>
      </c>
      <c r="R215" s="21">
        <v>1</v>
      </c>
      <c r="S215" s="35"/>
      <c r="T215" s="35"/>
      <c r="U215" s="35"/>
      <c r="V215" s="35"/>
      <c r="W215" s="35"/>
      <c r="X215" s="35"/>
      <c r="Y215" s="35"/>
      <c r="Z215" s="35"/>
      <c r="AA215" s="5" t="s">
        <v>24</v>
      </c>
      <c r="AB215" s="5" t="s">
        <v>9273</v>
      </c>
      <c r="AC215" s="34" t="s">
        <v>9274</v>
      </c>
      <c r="AD215" s="21">
        <v>1</v>
      </c>
    </row>
    <row r="216" spans="1:30" x14ac:dyDescent="0.3">
      <c r="A216" s="18" t="str">
        <f t="shared" ref="A216:B216" si="222">IF(AND(ISNUMBER(SEARCH("Yes",C216)),ISNUMBER(SEARCH("Yes",E216)),ISNUMBER(SEARCH("Yes",G216)),ISNUMBER(SEARCH("Yes",I216))),"Yes","No")</f>
        <v>No</v>
      </c>
      <c r="B216" s="18" t="str">
        <f t="shared" si="222"/>
        <v>No</v>
      </c>
      <c r="C216" s="15" t="str">
        <f t="shared" si="1"/>
        <v>No</v>
      </c>
      <c r="D216" s="18" t="str">
        <f t="shared" si="2"/>
        <v>No</v>
      </c>
      <c r="E216" s="18" t="str">
        <f t="shared" si="3"/>
        <v>No</v>
      </c>
      <c r="F216" s="18" t="str">
        <f t="shared" si="4"/>
        <v>No</v>
      </c>
      <c r="G216" s="18" t="str">
        <f t="shared" si="5"/>
        <v>No</v>
      </c>
      <c r="H216" s="18" t="str">
        <f t="shared" si="6"/>
        <v>No</v>
      </c>
      <c r="I216" s="18" t="str">
        <f t="shared" si="7"/>
        <v>Yes</v>
      </c>
      <c r="J216" s="18" t="str">
        <f t="shared" si="8"/>
        <v>Yes</v>
      </c>
      <c r="K216" s="21">
        <v>214</v>
      </c>
      <c r="L216" s="5" t="s">
        <v>785</v>
      </c>
      <c r="M216" s="5" t="s">
        <v>786</v>
      </c>
      <c r="N216" s="5" t="s">
        <v>2307</v>
      </c>
      <c r="O216" s="5" t="s">
        <v>152</v>
      </c>
      <c r="P216" s="5" t="s">
        <v>9275</v>
      </c>
      <c r="Q216" s="34" t="s">
        <v>3210</v>
      </c>
      <c r="R216" s="21">
        <v>1</v>
      </c>
      <c r="S216" s="35"/>
      <c r="T216" s="35"/>
      <c r="U216" s="35"/>
      <c r="V216" s="35"/>
      <c r="W216" s="35"/>
      <c r="X216" s="35"/>
      <c r="Y216" s="35"/>
      <c r="Z216" s="35"/>
      <c r="AA216" s="5" t="s">
        <v>24</v>
      </c>
      <c r="AB216" s="5" t="s">
        <v>3211</v>
      </c>
      <c r="AC216" s="34" t="s">
        <v>3212</v>
      </c>
      <c r="AD216" s="21">
        <v>1</v>
      </c>
    </row>
    <row r="217" spans="1:30" x14ac:dyDescent="0.3">
      <c r="A217" s="18" t="str">
        <f t="shared" ref="A217:B217" si="223">IF(AND(ISNUMBER(SEARCH("Yes",C217)),ISNUMBER(SEARCH("Yes",E217)),ISNUMBER(SEARCH("Yes",G217)),ISNUMBER(SEARCH("Yes",I217))),"Yes","No")</f>
        <v>No</v>
      </c>
      <c r="B217" s="18" t="str">
        <f t="shared" si="223"/>
        <v>No</v>
      </c>
      <c r="C217" s="15" t="str">
        <f t="shared" si="1"/>
        <v>No</v>
      </c>
      <c r="D217" s="18" t="str">
        <f t="shared" si="2"/>
        <v>No</v>
      </c>
      <c r="E217" s="18" t="str">
        <f t="shared" si="3"/>
        <v>No</v>
      </c>
      <c r="F217" s="18" t="str">
        <f t="shared" si="4"/>
        <v>No</v>
      </c>
      <c r="G217" s="18" t="str">
        <f t="shared" si="5"/>
        <v>No</v>
      </c>
      <c r="H217" s="18" t="str">
        <f t="shared" si="6"/>
        <v>No</v>
      </c>
      <c r="I217" s="18" t="str">
        <f t="shared" si="7"/>
        <v>Yes</v>
      </c>
      <c r="J217" s="18" t="str">
        <f t="shared" si="8"/>
        <v>Yes</v>
      </c>
      <c r="K217" s="21">
        <v>215</v>
      </c>
      <c r="L217" s="5" t="s">
        <v>787</v>
      </c>
      <c r="M217" s="5" t="s">
        <v>788</v>
      </c>
      <c r="N217" s="5" t="s">
        <v>2307</v>
      </c>
      <c r="O217" s="5" t="s">
        <v>152</v>
      </c>
      <c r="P217" s="5" t="s">
        <v>3213</v>
      </c>
      <c r="Q217" s="34" t="s">
        <v>9276</v>
      </c>
      <c r="R217" s="21">
        <v>1</v>
      </c>
      <c r="S217" s="35"/>
      <c r="T217" s="35"/>
      <c r="U217" s="35"/>
      <c r="V217" s="35"/>
      <c r="W217" s="35"/>
      <c r="X217" s="35"/>
      <c r="Y217" s="35"/>
      <c r="Z217" s="35"/>
      <c r="AA217" s="5" t="s">
        <v>2310</v>
      </c>
      <c r="AB217" s="5" t="s">
        <v>6711</v>
      </c>
      <c r="AC217" s="34" t="s">
        <v>6712</v>
      </c>
      <c r="AD217" s="21">
        <v>1</v>
      </c>
    </row>
    <row r="218" spans="1:30" x14ac:dyDescent="0.3">
      <c r="A218" s="18" t="str">
        <f t="shared" ref="A218:B218" si="224">IF(AND(ISNUMBER(SEARCH("Yes",C218)),ISNUMBER(SEARCH("Yes",E218)),ISNUMBER(SEARCH("Yes",G218)),ISNUMBER(SEARCH("Yes",I218))),"Yes","No")</f>
        <v>No</v>
      </c>
      <c r="B218" s="18" t="str">
        <f t="shared" si="224"/>
        <v>No</v>
      </c>
      <c r="C218" s="15" t="str">
        <f t="shared" si="1"/>
        <v>No</v>
      </c>
      <c r="D218" s="18" t="str">
        <f t="shared" si="2"/>
        <v>No</v>
      </c>
      <c r="E218" s="18" t="str">
        <f t="shared" si="3"/>
        <v>No</v>
      </c>
      <c r="F218" s="18" t="str">
        <f t="shared" si="4"/>
        <v>No</v>
      </c>
      <c r="G218" s="18" t="str">
        <f t="shared" si="5"/>
        <v>No</v>
      </c>
      <c r="H218" s="18" t="str">
        <f t="shared" si="6"/>
        <v>No</v>
      </c>
      <c r="I218" s="18" t="str">
        <f t="shared" si="7"/>
        <v>Yes</v>
      </c>
      <c r="J218" s="18" t="str">
        <f t="shared" si="8"/>
        <v>Yes</v>
      </c>
      <c r="K218" s="21">
        <v>216</v>
      </c>
      <c r="L218" s="5" t="s">
        <v>789</v>
      </c>
      <c r="M218" s="5" t="s">
        <v>790</v>
      </c>
      <c r="N218" s="5" t="s">
        <v>2307</v>
      </c>
      <c r="O218" s="5" t="s">
        <v>152</v>
      </c>
      <c r="P218" s="5" t="s">
        <v>6713</v>
      </c>
      <c r="Q218" s="34" t="s">
        <v>9277</v>
      </c>
      <c r="R218" s="21">
        <v>1</v>
      </c>
      <c r="S218" s="35"/>
      <c r="T218" s="35"/>
      <c r="U218" s="35"/>
      <c r="V218" s="35"/>
      <c r="W218" s="35"/>
      <c r="X218" s="35"/>
      <c r="Y218" s="35"/>
      <c r="Z218" s="35"/>
      <c r="AA218" s="5" t="s">
        <v>24</v>
      </c>
      <c r="AB218" s="5" t="s">
        <v>3218</v>
      </c>
      <c r="AC218" s="34" t="s">
        <v>3219</v>
      </c>
      <c r="AD218" s="21">
        <v>1</v>
      </c>
    </row>
    <row r="219" spans="1:30" x14ac:dyDescent="0.3">
      <c r="A219" s="18" t="str">
        <f t="shared" ref="A219:B219" si="225">IF(AND(ISNUMBER(SEARCH("Yes",C219)),ISNUMBER(SEARCH("Yes",E219)),ISNUMBER(SEARCH("Yes",G219)),ISNUMBER(SEARCH("Yes",I219))),"Yes","No")</f>
        <v>No</v>
      </c>
      <c r="B219" s="18" t="str">
        <f t="shared" si="225"/>
        <v>No</v>
      </c>
      <c r="C219" s="15" t="str">
        <f t="shared" si="1"/>
        <v>No</v>
      </c>
      <c r="D219" s="18" t="str">
        <f t="shared" si="2"/>
        <v>No</v>
      </c>
      <c r="E219" s="18" t="str">
        <f t="shared" si="3"/>
        <v>No</v>
      </c>
      <c r="F219" s="18" t="str">
        <f t="shared" si="4"/>
        <v>No</v>
      </c>
      <c r="G219" s="18" t="str">
        <f t="shared" si="5"/>
        <v>No</v>
      </c>
      <c r="H219" s="18" t="str">
        <f t="shared" si="6"/>
        <v>No</v>
      </c>
      <c r="I219" s="18" t="str">
        <f t="shared" si="7"/>
        <v>Yes</v>
      </c>
      <c r="J219" s="18" t="str">
        <f t="shared" si="8"/>
        <v>Yes</v>
      </c>
      <c r="K219" s="21">
        <v>217</v>
      </c>
      <c r="L219" s="5" t="s">
        <v>791</v>
      </c>
      <c r="M219" s="5" t="s">
        <v>792</v>
      </c>
      <c r="N219" s="5" t="s">
        <v>2307</v>
      </c>
      <c r="O219" s="5" t="s">
        <v>152</v>
      </c>
      <c r="P219" s="5" t="s">
        <v>2649</v>
      </c>
      <c r="Q219" s="34" t="s">
        <v>2650</v>
      </c>
      <c r="R219" s="21">
        <v>1</v>
      </c>
      <c r="S219" s="35"/>
      <c r="T219" s="35"/>
      <c r="U219" s="35"/>
      <c r="V219" s="35"/>
      <c r="W219" s="35"/>
      <c r="X219" s="35"/>
      <c r="Y219" s="35"/>
      <c r="Z219" s="35"/>
      <c r="AA219" s="5" t="s">
        <v>24</v>
      </c>
      <c r="AB219" s="5" t="s">
        <v>9278</v>
      </c>
      <c r="AC219" s="34" t="s">
        <v>9279</v>
      </c>
      <c r="AD219" s="21">
        <v>1</v>
      </c>
    </row>
    <row r="220" spans="1:30" x14ac:dyDescent="0.3">
      <c r="A220" s="18" t="str">
        <f t="shared" ref="A220:B220" si="226">IF(AND(ISNUMBER(SEARCH("Yes",C220)),ISNUMBER(SEARCH("Yes",E220)),ISNUMBER(SEARCH("Yes",G220)),ISNUMBER(SEARCH("Yes",I220))),"Yes","No")</f>
        <v>No</v>
      </c>
      <c r="B220" s="18" t="str">
        <f t="shared" si="226"/>
        <v>No</v>
      </c>
      <c r="C220" s="15" t="str">
        <f t="shared" si="1"/>
        <v>No</v>
      </c>
      <c r="D220" s="18" t="str">
        <f t="shared" si="2"/>
        <v>No</v>
      </c>
      <c r="E220" s="18" t="str">
        <f t="shared" si="3"/>
        <v>No</v>
      </c>
      <c r="F220" s="18" t="str">
        <f t="shared" si="4"/>
        <v>No</v>
      </c>
      <c r="G220" s="18" t="str">
        <f t="shared" si="5"/>
        <v>No</v>
      </c>
      <c r="H220" s="18" t="str">
        <f t="shared" si="6"/>
        <v>No</v>
      </c>
      <c r="I220" s="18" t="str">
        <f t="shared" si="7"/>
        <v>Yes</v>
      </c>
      <c r="J220" s="18" t="str">
        <f t="shared" si="8"/>
        <v>Yes</v>
      </c>
      <c r="K220" s="21">
        <v>218</v>
      </c>
      <c r="L220" s="5" t="s">
        <v>793</v>
      </c>
      <c r="M220" s="5" t="s">
        <v>794</v>
      </c>
      <c r="N220" s="5" t="s">
        <v>2307</v>
      </c>
      <c r="O220" s="5" t="s">
        <v>152</v>
      </c>
      <c r="P220" s="5" t="s">
        <v>2724</v>
      </c>
      <c r="Q220" s="34" t="s">
        <v>6720</v>
      </c>
      <c r="R220" s="21">
        <v>1</v>
      </c>
      <c r="S220" s="35"/>
      <c r="T220" s="35"/>
      <c r="U220" s="35"/>
      <c r="V220" s="35"/>
      <c r="W220" s="35"/>
      <c r="X220" s="35"/>
      <c r="Y220" s="35"/>
      <c r="Z220" s="35"/>
      <c r="AA220" s="5" t="s">
        <v>2310</v>
      </c>
      <c r="AB220" s="5" t="s">
        <v>5478</v>
      </c>
      <c r="AC220" s="34" t="s">
        <v>9280</v>
      </c>
      <c r="AD220" s="21">
        <v>1</v>
      </c>
    </row>
    <row r="221" spans="1:30" x14ac:dyDescent="0.3">
      <c r="A221" s="18" t="str">
        <f t="shared" ref="A221:B221" si="227">IF(AND(ISNUMBER(SEARCH("Yes",C221)),ISNUMBER(SEARCH("Yes",E221)),ISNUMBER(SEARCH("Yes",G221)),ISNUMBER(SEARCH("Yes",I221))),"Yes","No")</f>
        <v>No</v>
      </c>
      <c r="B221" s="18" t="str">
        <f t="shared" si="227"/>
        <v>No</v>
      </c>
      <c r="C221" s="15" t="str">
        <f t="shared" si="1"/>
        <v>No</v>
      </c>
      <c r="D221" s="18" t="str">
        <f t="shared" si="2"/>
        <v>No</v>
      </c>
      <c r="E221" s="18" t="str">
        <f t="shared" si="3"/>
        <v>No</v>
      </c>
      <c r="F221" s="18" t="str">
        <f t="shared" si="4"/>
        <v>No</v>
      </c>
      <c r="G221" s="18" t="str">
        <f t="shared" si="5"/>
        <v>No</v>
      </c>
      <c r="H221" s="18" t="str">
        <f t="shared" si="6"/>
        <v>No</v>
      </c>
      <c r="I221" s="18" t="str">
        <f t="shared" si="7"/>
        <v>Yes</v>
      </c>
      <c r="J221" s="18" t="str">
        <f t="shared" si="8"/>
        <v>Yes</v>
      </c>
      <c r="K221" s="21">
        <v>219</v>
      </c>
      <c r="L221" s="5" t="s">
        <v>795</v>
      </c>
      <c r="M221" s="5" t="s">
        <v>796</v>
      </c>
      <c r="N221" s="5" t="s">
        <v>2307</v>
      </c>
      <c r="O221" s="5" t="s">
        <v>152</v>
      </c>
      <c r="P221" s="5" t="s">
        <v>3226</v>
      </c>
      <c r="Q221" s="34" t="s">
        <v>3227</v>
      </c>
      <c r="R221" s="21">
        <v>1</v>
      </c>
      <c r="S221" s="35"/>
      <c r="T221" s="35"/>
      <c r="U221" s="35"/>
      <c r="V221" s="35"/>
      <c r="W221" s="35"/>
      <c r="X221" s="35"/>
      <c r="Y221" s="35"/>
      <c r="Z221" s="35"/>
      <c r="AA221" s="5" t="s">
        <v>2310</v>
      </c>
      <c r="AB221" s="5" t="s">
        <v>9281</v>
      </c>
      <c r="AC221" s="34" t="s">
        <v>9282</v>
      </c>
      <c r="AD221" s="21">
        <v>1</v>
      </c>
    </row>
    <row r="222" spans="1:30" x14ac:dyDescent="0.3">
      <c r="A222" s="18" t="str">
        <f t="shared" ref="A222:B222" si="228">IF(AND(ISNUMBER(SEARCH("Yes",C222)),ISNUMBER(SEARCH("Yes",E222)),ISNUMBER(SEARCH("Yes",G222)),ISNUMBER(SEARCH("Yes",I222))),"Yes","No")</f>
        <v>No</v>
      </c>
      <c r="B222" s="18" t="str">
        <f t="shared" si="228"/>
        <v>No</v>
      </c>
      <c r="C222" s="15" t="str">
        <f t="shared" si="1"/>
        <v>No</v>
      </c>
      <c r="D222" s="18" t="str">
        <f t="shared" si="2"/>
        <v>No</v>
      </c>
      <c r="E222" s="18" t="str">
        <f t="shared" si="3"/>
        <v>No</v>
      </c>
      <c r="F222" s="18" t="str">
        <f t="shared" si="4"/>
        <v>No</v>
      </c>
      <c r="G222" s="18" t="str">
        <f t="shared" si="5"/>
        <v>No</v>
      </c>
      <c r="H222" s="18" t="str">
        <f t="shared" si="6"/>
        <v>No</v>
      </c>
      <c r="I222" s="18" t="str">
        <f t="shared" si="7"/>
        <v>Yes</v>
      </c>
      <c r="J222" s="18" t="str">
        <f t="shared" si="8"/>
        <v>Yes</v>
      </c>
      <c r="K222" s="21">
        <v>220</v>
      </c>
      <c r="L222" s="5" t="s">
        <v>797</v>
      </c>
      <c r="M222" s="5" t="s">
        <v>3230</v>
      </c>
      <c r="N222" s="5" t="s">
        <v>2307</v>
      </c>
      <c r="O222" s="5" t="s">
        <v>152</v>
      </c>
      <c r="P222" s="5" t="s">
        <v>2664</v>
      </c>
      <c r="Q222" s="34" t="s">
        <v>9283</v>
      </c>
      <c r="R222" s="21">
        <v>1</v>
      </c>
      <c r="S222" s="35"/>
      <c r="T222" s="35"/>
      <c r="U222" s="35"/>
      <c r="V222" s="35"/>
      <c r="W222" s="35"/>
      <c r="X222" s="35"/>
      <c r="Y222" s="35"/>
      <c r="Z222" s="35"/>
      <c r="AA222" s="5" t="s">
        <v>2310</v>
      </c>
      <c r="AB222" s="5" t="s">
        <v>3233</v>
      </c>
      <c r="AC222" s="34" t="s">
        <v>3234</v>
      </c>
      <c r="AD222" s="21">
        <v>1</v>
      </c>
    </row>
    <row r="223" spans="1:30" x14ac:dyDescent="0.3">
      <c r="A223" s="18" t="str">
        <f t="shared" ref="A223:B223" si="229">IF(AND(ISNUMBER(SEARCH("Yes",C223)),ISNUMBER(SEARCH("Yes",E223)),ISNUMBER(SEARCH("Yes",G223)),ISNUMBER(SEARCH("Yes",I223))),"Yes","No")</f>
        <v>No</v>
      </c>
      <c r="B223" s="18" t="str">
        <f t="shared" si="229"/>
        <v>No</v>
      </c>
      <c r="C223" s="15" t="str">
        <f t="shared" si="1"/>
        <v>No</v>
      </c>
      <c r="D223" s="18" t="str">
        <f t="shared" si="2"/>
        <v>No</v>
      </c>
      <c r="E223" s="18" t="str">
        <f t="shared" si="3"/>
        <v>No</v>
      </c>
      <c r="F223" s="18" t="str">
        <f t="shared" si="4"/>
        <v>No</v>
      </c>
      <c r="G223" s="18" t="str">
        <f t="shared" si="5"/>
        <v>No</v>
      </c>
      <c r="H223" s="18" t="str">
        <f t="shared" si="6"/>
        <v>No</v>
      </c>
      <c r="I223" s="18" t="str">
        <f t="shared" si="7"/>
        <v>Yes</v>
      </c>
      <c r="J223" s="18" t="str">
        <f t="shared" si="8"/>
        <v>Yes</v>
      </c>
      <c r="K223" s="21">
        <v>221</v>
      </c>
      <c r="L223" s="5" t="s">
        <v>799</v>
      </c>
      <c r="M223" s="5" t="s">
        <v>800</v>
      </c>
      <c r="N223" s="5" t="s">
        <v>2307</v>
      </c>
      <c r="O223" s="5" t="s">
        <v>152</v>
      </c>
      <c r="P223" s="5" t="s">
        <v>3235</v>
      </c>
      <c r="Q223" s="34" t="s">
        <v>9284</v>
      </c>
      <c r="R223" s="21">
        <v>1</v>
      </c>
      <c r="S223" s="35"/>
      <c r="T223" s="35"/>
      <c r="U223" s="35"/>
      <c r="V223" s="35"/>
      <c r="W223" s="35"/>
      <c r="X223" s="35"/>
      <c r="Y223" s="35"/>
      <c r="Z223" s="35"/>
      <c r="AA223" s="5" t="s">
        <v>2310</v>
      </c>
      <c r="AB223" s="5" t="s">
        <v>9285</v>
      </c>
      <c r="AC223" s="34" t="s">
        <v>9286</v>
      </c>
      <c r="AD223" s="21">
        <v>1</v>
      </c>
    </row>
    <row r="224" spans="1:30" x14ac:dyDescent="0.3">
      <c r="A224" s="18" t="str">
        <f t="shared" ref="A224:B224" si="230">IF(AND(ISNUMBER(SEARCH("Yes",C224)),ISNUMBER(SEARCH("Yes",E224)),ISNUMBER(SEARCH("Yes",G224)),ISNUMBER(SEARCH("Yes",I224))),"Yes","No")</f>
        <v>No</v>
      </c>
      <c r="B224" s="18" t="str">
        <f t="shared" si="230"/>
        <v>No</v>
      </c>
      <c r="C224" s="15" t="str">
        <f t="shared" si="1"/>
        <v>No</v>
      </c>
      <c r="D224" s="18" t="str">
        <f t="shared" si="2"/>
        <v>No</v>
      </c>
      <c r="E224" s="18" t="str">
        <f t="shared" si="3"/>
        <v>No</v>
      </c>
      <c r="F224" s="18" t="str">
        <f t="shared" si="4"/>
        <v>No</v>
      </c>
      <c r="G224" s="18" t="str">
        <f t="shared" si="5"/>
        <v>No</v>
      </c>
      <c r="H224" s="18" t="str">
        <f t="shared" si="6"/>
        <v>No</v>
      </c>
      <c r="I224" s="18" t="str">
        <f t="shared" si="7"/>
        <v>Yes</v>
      </c>
      <c r="J224" s="18" t="str">
        <f t="shared" si="8"/>
        <v>Yes</v>
      </c>
      <c r="K224" s="21">
        <v>222</v>
      </c>
      <c r="L224" s="5" t="s">
        <v>801</v>
      </c>
      <c r="M224" s="5" t="s">
        <v>802</v>
      </c>
      <c r="N224" s="5" t="s">
        <v>2307</v>
      </c>
      <c r="O224" s="5" t="s">
        <v>152</v>
      </c>
      <c r="P224" s="5" t="s">
        <v>3113</v>
      </c>
      <c r="Q224" s="34" t="s">
        <v>3237</v>
      </c>
      <c r="R224" s="21">
        <v>1</v>
      </c>
      <c r="S224" s="35"/>
      <c r="T224" s="35"/>
      <c r="U224" s="35"/>
      <c r="V224" s="35"/>
      <c r="W224" s="35"/>
      <c r="X224" s="35"/>
      <c r="Y224" s="35"/>
      <c r="Z224" s="35"/>
      <c r="AA224" s="5" t="s">
        <v>24</v>
      </c>
      <c r="AB224" s="5" t="s">
        <v>9287</v>
      </c>
      <c r="AC224" s="34" t="s">
        <v>4172</v>
      </c>
      <c r="AD224" s="21">
        <v>1</v>
      </c>
    </row>
    <row r="225" spans="1:30" x14ac:dyDescent="0.3">
      <c r="A225" s="18" t="str">
        <f t="shared" ref="A225:B225" si="231">IF(AND(ISNUMBER(SEARCH("Yes",C225)),ISNUMBER(SEARCH("Yes",E225)),ISNUMBER(SEARCH("Yes",G225)),ISNUMBER(SEARCH("Yes",I225))),"Yes","No")</f>
        <v>No</v>
      </c>
      <c r="B225" s="18" t="str">
        <f t="shared" si="231"/>
        <v>No</v>
      </c>
      <c r="C225" s="15" t="str">
        <f t="shared" si="1"/>
        <v>No</v>
      </c>
      <c r="D225" s="18" t="str">
        <f t="shared" si="2"/>
        <v>No</v>
      </c>
      <c r="E225" s="18" t="str">
        <f t="shared" si="3"/>
        <v>No</v>
      </c>
      <c r="F225" s="18" t="str">
        <f t="shared" si="4"/>
        <v>No</v>
      </c>
      <c r="G225" s="18" t="str">
        <f t="shared" si="5"/>
        <v>No</v>
      </c>
      <c r="H225" s="18" t="str">
        <f t="shared" si="6"/>
        <v>No</v>
      </c>
      <c r="I225" s="18" t="str">
        <f t="shared" si="7"/>
        <v>Yes</v>
      </c>
      <c r="J225" s="18" t="str">
        <f t="shared" si="8"/>
        <v>Yes</v>
      </c>
      <c r="K225" s="21">
        <v>223</v>
      </c>
      <c r="L225" s="5" t="s">
        <v>803</v>
      </c>
      <c r="M225" s="5" t="s">
        <v>804</v>
      </c>
      <c r="N225" s="5" t="s">
        <v>2307</v>
      </c>
      <c r="O225" s="5" t="s">
        <v>152</v>
      </c>
      <c r="P225" s="5" t="s">
        <v>3195</v>
      </c>
      <c r="Q225" s="34" t="s">
        <v>9288</v>
      </c>
      <c r="R225" s="21">
        <v>1</v>
      </c>
      <c r="S225" s="35"/>
      <c r="T225" s="35"/>
      <c r="U225" s="35"/>
      <c r="V225" s="35"/>
      <c r="W225" s="35"/>
      <c r="X225" s="35"/>
      <c r="Y225" s="35"/>
      <c r="Z225" s="35"/>
      <c r="AA225" s="5" t="s">
        <v>2310</v>
      </c>
      <c r="AB225" s="5" t="s">
        <v>9289</v>
      </c>
      <c r="AC225" s="34" t="s">
        <v>9290</v>
      </c>
      <c r="AD225" s="21">
        <v>1</v>
      </c>
    </row>
    <row r="226" spans="1:30" x14ac:dyDescent="0.3">
      <c r="A226" s="18" t="str">
        <f t="shared" ref="A226:B226" si="232">IF(AND(ISNUMBER(SEARCH("Yes",C226)),ISNUMBER(SEARCH("Yes",E226)),ISNUMBER(SEARCH("Yes",G226)),ISNUMBER(SEARCH("Yes",I226))),"Yes","No")</f>
        <v>No</v>
      </c>
      <c r="B226" s="18" t="str">
        <f t="shared" si="232"/>
        <v>No</v>
      </c>
      <c r="C226" s="15" t="str">
        <f t="shared" si="1"/>
        <v>No</v>
      </c>
      <c r="D226" s="18" t="str">
        <f t="shared" si="2"/>
        <v>No</v>
      </c>
      <c r="E226" s="18" t="str">
        <f t="shared" si="3"/>
        <v>No</v>
      </c>
      <c r="F226" s="18" t="str">
        <f t="shared" si="4"/>
        <v>No</v>
      </c>
      <c r="G226" s="18" t="str">
        <f t="shared" si="5"/>
        <v>No</v>
      </c>
      <c r="H226" s="18" t="str">
        <f t="shared" si="6"/>
        <v>No</v>
      </c>
      <c r="I226" s="18" t="str">
        <f t="shared" si="7"/>
        <v>Yes</v>
      </c>
      <c r="J226" s="18" t="str">
        <f t="shared" si="8"/>
        <v>Yes</v>
      </c>
      <c r="K226" s="21">
        <v>224</v>
      </c>
      <c r="L226" s="5" t="s">
        <v>805</v>
      </c>
      <c r="M226" s="5" t="s">
        <v>806</v>
      </c>
      <c r="N226" s="5" t="s">
        <v>2307</v>
      </c>
      <c r="O226" s="5" t="s">
        <v>152</v>
      </c>
      <c r="P226" s="5" t="s">
        <v>9291</v>
      </c>
      <c r="Q226" s="34" t="s">
        <v>2850</v>
      </c>
      <c r="R226" s="21">
        <v>1</v>
      </c>
      <c r="S226" s="35"/>
      <c r="T226" s="35"/>
      <c r="U226" s="35"/>
      <c r="V226" s="35"/>
      <c r="W226" s="35"/>
      <c r="X226" s="35"/>
      <c r="Y226" s="35"/>
      <c r="Z226" s="35"/>
      <c r="AA226" s="5" t="s">
        <v>2310</v>
      </c>
      <c r="AB226" s="5" t="s">
        <v>2547</v>
      </c>
      <c r="AC226" s="34" t="s">
        <v>2862</v>
      </c>
      <c r="AD226" s="21">
        <v>1</v>
      </c>
    </row>
    <row r="227" spans="1:30" x14ac:dyDescent="0.3">
      <c r="A227" s="18" t="str">
        <f t="shared" ref="A227:B227" si="233">IF(AND(ISNUMBER(SEARCH("Yes",C227)),ISNUMBER(SEARCH("Yes",E227)),ISNUMBER(SEARCH("Yes",G227)),ISNUMBER(SEARCH("Yes",I227))),"Yes","No")</f>
        <v>No</v>
      </c>
      <c r="B227" s="18" t="str">
        <f t="shared" si="233"/>
        <v>No</v>
      </c>
      <c r="C227" s="15" t="str">
        <f t="shared" si="1"/>
        <v>No</v>
      </c>
      <c r="D227" s="18" t="str">
        <f t="shared" si="2"/>
        <v>No</v>
      </c>
      <c r="E227" s="18" t="str">
        <f t="shared" si="3"/>
        <v>No</v>
      </c>
      <c r="F227" s="18" t="str">
        <f t="shared" si="4"/>
        <v>No</v>
      </c>
      <c r="G227" s="18" t="str">
        <f t="shared" si="5"/>
        <v>No</v>
      </c>
      <c r="H227" s="18" t="str">
        <f t="shared" si="6"/>
        <v>No</v>
      </c>
      <c r="I227" s="18" t="str">
        <f t="shared" si="7"/>
        <v>Yes</v>
      </c>
      <c r="J227" s="18" t="str">
        <f t="shared" si="8"/>
        <v>Yes</v>
      </c>
      <c r="K227" s="21">
        <v>225</v>
      </c>
      <c r="L227" s="5" t="s">
        <v>807</v>
      </c>
      <c r="M227" s="5" t="s">
        <v>808</v>
      </c>
      <c r="N227" s="5" t="s">
        <v>2307</v>
      </c>
      <c r="O227" s="5" t="s">
        <v>152</v>
      </c>
      <c r="P227" s="5" t="s">
        <v>2664</v>
      </c>
      <c r="Q227" s="34" t="s">
        <v>3242</v>
      </c>
      <c r="R227" s="21">
        <v>1</v>
      </c>
      <c r="S227" s="35"/>
      <c r="T227" s="35"/>
      <c r="U227" s="35"/>
      <c r="V227" s="35"/>
      <c r="W227" s="35"/>
      <c r="X227" s="35"/>
      <c r="Y227" s="35"/>
      <c r="Z227" s="35"/>
      <c r="AA227" s="5" t="s">
        <v>24</v>
      </c>
      <c r="AB227" s="5" t="s">
        <v>7436</v>
      </c>
      <c r="AC227" s="34" t="s">
        <v>3244</v>
      </c>
      <c r="AD227" s="21">
        <v>1</v>
      </c>
    </row>
    <row r="228" spans="1:30" x14ac:dyDescent="0.3">
      <c r="A228" s="18" t="str">
        <f t="shared" ref="A228:B228" si="234">IF(AND(ISNUMBER(SEARCH("Yes",C228)),ISNUMBER(SEARCH("Yes",E228)),ISNUMBER(SEARCH("Yes",G228)),ISNUMBER(SEARCH("Yes",I228))),"Yes","No")</f>
        <v>No</v>
      </c>
      <c r="B228" s="18" t="str">
        <f t="shared" si="234"/>
        <v>No</v>
      </c>
      <c r="C228" s="15" t="str">
        <f t="shared" si="1"/>
        <v>No</v>
      </c>
      <c r="D228" s="18" t="str">
        <f t="shared" si="2"/>
        <v>No</v>
      </c>
      <c r="E228" s="18" t="str">
        <f t="shared" si="3"/>
        <v>No</v>
      </c>
      <c r="F228" s="18" t="str">
        <f t="shared" si="4"/>
        <v>No</v>
      </c>
      <c r="G228" s="18" t="str">
        <f t="shared" si="5"/>
        <v>No</v>
      </c>
      <c r="H228" s="18" t="str">
        <f t="shared" si="6"/>
        <v>No</v>
      </c>
      <c r="I228" s="18" t="str">
        <f t="shared" si="7"/>
        <v>Yes</v>
      </c>
      <c r="J228" s="18" t="str">
        <f t="shared" si="8"/>
        <v>Yes</v>
      </c>
      <c r="K228" s="21">
        <v>226</v>
      </c>
      <c r="L228" s="5" t="s">
        <v>809</v>
      </c>
      <c r="M228" s="5" t="s">
        <v>810</v>
      </c>
      <c r="N228" s="5" t="s">
        <v>2307</v>
      </c>
      <c r="O228" s="5" t="s">
        <v>152</v>
      </c>
      <c r="P228" s="5" t="s">
        <v>2412</v>
      </c>
      <c r="Q228" s="34" t="s">
        <v>3245</v>
      </c>
      <c r="R228" s="21">
        <v>1</v>
      </c>
      <c r="S228" s="35"/>
      <c r="T228" s="35"/>
      <c r="U228" s="35"/>
      <c r="V228" s="35"/>
      <c r="W228" s="35"/>
      <c r="X228" s="35"/>
      <c r="Y228" s="35"/>
      <c r="Z228" s="35"/>
      <c r="AA228" s="5" t="s">
        <v>24</v>
      </c>
      <c r="AB228" s="5" t="s">
        <v>3246</v>
      </c>
      <c r="AC228" s="34" t="s">
        <v>3247</v>
      </c>
      <c r="AD228" s="21">
        <v>1</v>
      </c>
    </row>
    <row r="229" spans="1:30" x14ac:dyDescent="0.3">
      <c r="A229" s="18" t="str">
        <f t="shared" ref="A229:B229" si="235">IF(AND(ISNUMBER(SEARCH("Yes",C229)),ISNUMBER(SEARCH("Yes",E229)),ISNUMBER(SEARCH("Yes",G229)),ISNUMBER(SEARCH("Yes",I229))),"Yes","No")</f>
        <v>No</v>
      </c>
      <c r="B229" s="18" t="str">
        <f t="shared" si="235"/>
        <v>No</v>
      </c>
      <c r="C229" s="15" t="str">
        <f t="shared" si="1"/>
        <v>No</v>
      </c>
      <c r="D229" s="18" t="str">
        <f t="shared" si="2"/>
        <v>No</v>
      </c>
      <c r="E229" s="18" t="str">
        <f t="shared" si="3"/>
        <v>No</v>
      </c>
      <c r="F229" s="18" t="str">
        <f t="shared" si="4"/>
        <v>No</v>
      </c>
      <c r="G229" s="18" t="str">
        <f t="shared" si="5"/>
        <v>No</v>
      </c>
      <c r="H229" s="18" t="str">
        <f t="shared" si="6"/>
        <v>No</v>
      </c>
      <c r="I229" s="18" t="str">
        <f t="shared" si="7"/>
        <v>Yes</v>
      </c>
      <c r="J229" s="18" t="str">
        <f t="shared" si="8"/>
        <v>Yes</v>
      </c>
      <c r="K229" s="21">
        <v>227</v>
      </c>
      <c r="L229" s="5" t="s">
        <v>811</v>
      </c>
      <c r="M229" s="5" t="s">
        <v>812</v>
      </c>
      <c r="N229" s="5" t="s">
        <v>2307</v>
      </c>
      <c r="O229" s="5" t="s">
        <v>152</v>
      </c>
      <c r="P229" s="5" t="s">
        <v>9292</v>
      </c>
      <c r="Q229" s="34" t="s">
        <v>9293</v>
      </c>
      <c r="R229" s="21">
        <v>1</v>
      </c>
      <c r="S229" s="35"/>
      <c r="T229" s="35"/>
      <c r="U229" s="35"/>
      <c r="V229" s="35"/>
      <c r="W229" s="35"/>
      <c r="X229" s="35"/>
      <c r="Y229" s="35"/>
      <c r="Z229" s="35"/>
      <c r="AA229" s="5" t="s">
        <v>2310</v>
      </c>
      <c r="AB229" s="5" t="s">
        <v>3250</v>
      </c>
      <c r="AC229" s="34" t="s">
        <v>3251</v>
      </c>
      <c r="AD229" s="21">
        <v>1</v>
      </c>
    </row>
    <row r="230" spans="1:30" x14ac:dyDescent="0.3">
      <c r="A230" s="18" t="str">
        <f t="shared" ref="A230:B230" si="236">IF(AND(ISNUMBER(SEARCH("Yes",C230)),ISNUMBER(SEARCH("Yes",E230)),ISNUMBER(SEARCH("Yes",G230)),ISNUMBER(SEARCH("Yes",I230))),"Yes","No")</f>
        <v>No</v>
      </c>
      <c r="B230" s="18" t="str">
        <f t="shared" si="236"/>
        <v>No</v>
      </c>
      <c r="C230" s="15" t="str">
        <f t="shared" si="1"/>
        <v>No</v>
      </c>
      <c r="D230" s="18" t="str">
        <f t="shared" si="2"/>
        <v>No</v>
      </c>
      <c r="E230" s="18" t="str">
        <f t="shared" si="3"/>
        <v>No</v>
      </c>
      <c r="F230" s="18" t="str">
        <f t="shared" si="4"/>
        <v>No</v>
      </c>
      <c r="G230" s="18" t="str">
        <f t="shared" si="5"/>
        <v>No</v>
      </c>
      <c r="H230" s="18" t="str">
        <f t="shared" si="6"/>
        <v>No</v>
      </c>
      <c r="I230" s="18" t="str">
        <f t="shared" si="7"/>
        <v>Yes</v>
      </c>
      <c r="J230" s="18" t="str">
        <f t="shared" si="8"/>
        <v>Yes</v>
      </c>
      <c r="K230" s="21">
        <v>228</v>
      </c>
      <c r="L230" s="5" t="s">
        <v>813</v>
      </c>
      <c r="M230" s="5" t="s">
        <v>814</v>
      </c>
      <c r="N230" s="5" t="s">
        <v>2307</v>
      </c>
      <c r="O230" s="5" t="s">
        <v>152</v>
      </c>
      <c r="P230" s="5" t="s">
        <v>2333</v>
      </c>
      <c r="Q230" s="34" t="s">
        <v>9294</v>
      </c>
      <c r="R230" s="21">
        <v>1</v>
      </c>
      <c r="S230" s="35"/>
      <c r="T230" s="35"/>
      <c r="U230" s="35"/>
      <c r="V230" s="35"/>
      <c r="W230" s="35"/>
      <c r="X230" s="35"/>
      <c r="Y230" s="35"/>
      <c r="Z230" s="35"/>
      <c r="AA230" s="5" t="s">
        <v>2310</v>
      </c>
      <c r="AB230" s="5" t="s">
        <v>3254</v>
      </c>
      <c r="AC230" s="34" t="s">
        <v>3255</v>
      </c>
      <c r="AD230" s="21">
        <v>1</v>
      </c>
    </row>
    <row r="231" spans="1:30" x14ac:dyDescent="0.3">
      <c r="A231" s="18" t="str">
        <f t="shared" ref="A231:B231" si="237">IF(AND(ISNUMBER(SEARCH("Yes",C231)),ISNUMBER(SEARCH("Yes",E231)),ISNUMBER(SEARCH("Yes",G231)),ISNUMBER(SEARCH("Yes",I231))),"Yes","No")</f>
        <v>No</v>
      </c>
      <c r="B231" s="18" t="str">
        <f t="shared" si="237"/>
        <v>No</v>
      </c>
      <c r="C231" s="15" t="str">
        <f t="shared" si="1"/>
        <v>No</v>
      </c>
      <c r="D231" s="18" t="str">
        <f t="shared" si="2"/>
        <v>No</v>
      </c>
      <c r="E231" s="18" t="str">
        <f t="shared" si="3"/>
        <v>No</v>
      </c>
      <c r="F231" s="18" t="str">
        <f t="shared" si="4"/>
        <v>No</v>
      </c>
      <c r="G231" s="18" t="str">
        <f t="shared" si="5"/>
        <v>No</v>
      </c>
      <c r="H231" s="18" t="str">
        <f t="shared" si="6"/>
        <v>No</v>
      </c>
      <c r="I231" s="18" t="str">
        <f t="shared" si="7"/>
        <v>Yes</v>
      </c>
      <c r="J231" s="18" t="str">
        <f t="shared" si="8"/>
        <v>Yes</v>
      </c>
      <c r="K231" s="21">
        <v>229</v>
      </c>
      <c r="L231" s="5" t="s">
        <v>815</v>
      </c>
      <c r="M231" s="5" t="s">
        <v>816</v>
      </c>
      <c r="N231" s="5" t="s">
        <v>2307</v>
      </c>
      <c r="O231" s="5" t="s">
        <v>152</v>
      </c>
      <c r="P231" s="5" t="s">
        <v>3981</v>
      </c>
      <c r="Q231" s="34" t="s">
        <v>9295</v>
      </c>
      <c r="R231" s="21">
        <v>1</v>
      </c>
      <c r="S231" s="35"/>
      <c r="T231" s="35"/>
      <c r="U231" s="35"/>
      <c r="V231" s="35"/>
      <c r="W231" s="35"/>
      <c r="X231" s="35"/>
      <c r="Y231" s="35"/>
      <c r="Z231" s="35"/>
      <c r="AA231" s="5" t="s">
        <v>2310</v>
      </c>
      <c r="AB231" s="5" t="s">
        <v>5771</v>
      </c>
      <c r="AC231" s="34" t="s">
        <v>9296</v>
      </c>
      <c r="AD231" s="21">
        <v>1</v>
      </c>
    </row>
    <row r="232" spans="1:30" x14ac:dyDescent="0.3">
      <c r="A232" s="18" t="str">
        <f t="shared" ref="A232:B232" si="238">IF(AND(ISNUMBER(SEARCH("Yes",C232)),ISNUMBER(SEARCH("Yes",E232)),ISNUMBER(SEARCH("Yes",G232)),ISNUMBER(SEARCH("Yes",I232))),"Yes","No")</f>
        <v>No</v>
      </c>
      <c r="B232" s="18" t="str">
        <f t="shared" si="238"/>
        <v>No</v>
      </c>
      <c r="C232" s="15" t="str">
        <f t="shared" si="1"/>
        <v>No</v>
      </c>
      <c r="D232" s="18" t="str">
        <f t="shared" si="2"/>
        <v>No</v>
      </c>
      <c r="E232" s="18" t="str">
        <f t="shared" si="3"/>
        <v>No</v>
      </c>
      <c r="F232" s="18" t="str">
        <f t="shared" si="4"/>
        <v>No</v>
      </c>
      <c r="G232" s="18" t="str">
        <f t="shared" si="5"/>
        <v>No</v>
      </c>
      <c r="H232" s="18" t="str">
        <f t="shared" si="6"/>
        <v>No</v>
      </c>
      <c r="I232" s="18" t="str">
        <f t="shared" si="7"/>
        <v>Yes</v>
      </c>
      <c r="J232" s="18" t="str">
        <f t="shared" si="8"/>
        <v>Yes</v>
      </c>
      <c r="K232" s="21">
        <v>230</v>
      </c>
      <c r="L232" s="5" t="s">
        <v>817</v>
      </c>
      <c r="M232" s="5" t="s">
        <v>818</v>
      </c>
      <c r="N232" s="5" t="s">
        <v>2307</v>
      </c>
      <c r="O232" s="5" t="s">
        <v>152</v>
      </c>
      <c r="P232" s="5" t="s">
        <v>2317</v>
      </c>
      <c r="Q232" s="34" t="s">
        <v>9297</v>
      </c>
      <c r="R232" s="21">
        <v>1</v>
      </c>
      <c r="S232" s="35"/>
      <c r="T232" s="35"/>
      <c r="U232" s="35"/>
      <c r="V232" s="35"/>
      <c r="W232" s="35"/>
      <c r="X232" s="35"/>
      <c r="Y232" s="35"/>
      <c r="Z232" s="35"/>
      <c r="AA232" s="5" t="s">
        <v>2310</v>
      </c>
      <c r="AB232" s="5" t="s">
        <v>3260</v>
      </c>
      <c r="AC232" s="34" t="s">
        <v>3261</v>
      </c>
      <c r="AD232" s="21">
        <v>1</v>
      </c>
    </row>
    <row r="233" spans="1:30" x14ac:dyDescent="0.3">
      <c r="A233" s="18" t="str">
        <f t="shared" ref="A233:B233" si="239">IF(AND(ISNUMBER(SEARCH("Yes",C233)),ISNUMBER(SEARCH("Yes",E233)),ISNUMBER(SEARCH("Yes",G233)),ISNUMBER(SEARCH("Yes",I233))),"Yes","No")</f>
        <v>No</v>
      </c>
      <c r="B233" s="18" t="str">
        <f t="shared" si="239"/>
        <v>No</v>
      </c>
      <c r="C233" s="15" t="str">
        <f t="shared" si="1"/>
        <v>No</v>
      </c>
      <c r="D233" s="18" t="str">
        <f t="shared" si="2"/>
        <v>No</v>
      </c>
      <c r="E233" s="18" t="str">
        <f t="shared" si="3"/>
        <v>No</v>
      </c>
      <c r="F233" s="18" t="str">
        <f t="shared" si="4"/>
        <v>No</v>
      </c>
      <c r="G233" s="18" t="str">
        <f t="shared" si="5"/>
        <v>No</v>
      </c>
      <c r="H233" s="18" t="str">
        <f t="shared" si="6"/>
        <v>No</v>
      </c>
      <c r="I233" s="18" t="str">
        <f t="shared" si="7"/>
        <v>Yes</v>
      </c>
      <c r="J233" s="18" t="str">
        <f t="shared" si="8"/>
        <v>Yes</v>
      </c>
      <c r="K233" s="21">
        <v>231</v>
      </c>
      <c r="L233" s="5" t="s">
        <v>819</v>
      </c>
      <c r="M233" s="5" t="s">
        <v>820</v>
      </c>
      <c r="N233" s="5" t="s">
        <v>2307</v>
      </c>
      <c r="O233" s="5" t="s">
        <v>152</v>
      </c>
      <c r="P233" s="5" t="s">
        <v>2431</v>
      </c>
      <c r="Q233" s="34" t="s">
        <v>9298</v>
      </c>
      <c r="R233" s="21">
        <v>1</v>
      </c>
      <c r="S233" s="35"/>
      <c r="T233" s="35"/>
      <c r="U233" s="35"/>
      <c r="V233" s="35"/>
      <c r="W233" s="35"/>
      <c r="X233" s="35"/>
      <c r="Y233" s="35"/>
      <c r="Z233" s="35"/>
      <c r="AA233" s="5" t="s">
        <v>2310</v>
      </c>
      <c r="AB233" s="5" t="s">
        <v>2422</v>
      </c>
      <c r="AC233" s="34" t="s">
        <v>2723</v>
      </c>
      <c r="AD233" s="21">
        <v>1</v>
      </c>
    </row>
    <row r="234" spans="1:30" x14ac:dyDescent="0.3">
      <c r="A234" s="18" t="str">
        <f t="shared" ref="A234:B234" si="240">IF(AND(ISNUMBER(SEARCH("Yes",C234)),ISNUMBER(SEARCH("Yes",E234)),ISNUMBER(SEARCH("Yes",G234)),ISNUMBER(SEARCH("Yes",I234))),"Yes","No")</f>
        <v>No</v>
      </c>
      <c r="B234" s="18" t="str">
        <f t="shared" si="240"/>
        <v>Yes</v>
      </c>
      <c r="C234" s="15" t="str">
        <f t="shared" si="1"/>
        <v>Yes</v>
      </c>
      <c r="D234" s="18" t="str">
        <f t="shared" si="2"/>
        <v>Yes</v>
      </c>
      <c r="E234" s="18" t="str">
        <f t="shared" si="3"/>
        <v>Yes</v>
      </c>
      <c r="F234" s="18" t="str">
        <f t="shared" si="4"/>
        <v>Yes</v>
      </c>
      <c r="G234" s="18" t="str">
        <f t="shared" si="5"/>
        <v>No</v>
      </c>
      <c r="H234" s="18" t="str">
        <f t="shared" si="6"/>
        <v>Yes</v>
      </c>
      <c r="I234" s="18" t="str">
        <f t="shared" si="7"/>
        <v>Yes</v>
      </c>
      <c r="J234" s="18" t="str">
        <f t="shared" si="8"/>
        <v>Yes</v>
      </c>
      <c r="K234" s="21">
        <v>232</v>
      </c>
      <c r="L234" s="5" t="s">
        <v>364</v>
      </c>
      <c r="M234" s="5" t="s">
        <v>365</v>
      </c>
      <c r="N234" s="5" t="s">
        <v>2307</v>
      </c>
      <c r="O234" s="5" t="s">
        <v>24</v>
      </c>
      <c r="P234" s="5" t="s">
        <v>9299</v>
      </c>
      <c r="Q234" s="34" t="s">
        <v>9300</v>
      </c>
      <c r="R234" s="21">
        <v>1</v>
      </c>
      <c r="S234" s="5" t="s">
        <v>2310</v>
      </c>
      <c r="T234" s="5" t="s">
        <v>9301</v>
      </c>
      <c r="U234" s="34" t="s">
        <v>9302</v>
      </c>
      <c r="V234" s="21">
        <v>1</v>
      </c>
      <c r="W234" s="5" t="s">
        <v>152</v>
      </c>
      <c r="X234" s="5" t="s">
        <v>6751</v>
      </c>
      <c r="Y234" s="34" t="s">
        <v>9303</v>
      </c>
      <c r="Z234" s="21">
        <v>1</v>
      </c>
      <c r="AA234" s="5" t="s">
        <v>2310</v>
      </c>
      <c r="AB234" s="5" t="s">
        <v>9304</v>
      </c>
      <c r="AC234" s="34" t="s">
        <v>9305</v>
      </c>
      <c r="AD234" s="21">
        <v>1</v>
      </c>
    </row>
    <row r="235" spans="1:30" x14ac:dyDescent="0.3">
      <c r="A235" s="18" t="str">
        <f t="shared" ref="A235:B235" si="241">IF(AND(ISNUMBER(SEARCH("Yes",C235)),ISNUMBER(SEARCH("Yes",E235)),ISNUMBER(SEARCH("Yes",G235)),ISNUMBER(SEARCH("Yes",I235))),"Yes","No")</f>
        <v>No</v>
      </c>
      <c r="B235" s="18" t="str">
        <f t="shared" si="241"/>
        <v>No</v>
      </c>
      <c r="C235" s="15" t="str">
        <f t="shared" si="1"/>
        <v>No</v>
      </c>
      <c r="D235" s="18" t="str">
        <f t="shared" si="2"/>
        <v>No</v>
      </c>
      <c r="E235" s="18" t="str">
        <f t="shared" si="3"/>
        <v>No</v>
      </c>
      <c r="F235" s="18" t="str">
        <f t="shared" si="4"/>
        <v>No</v>
      </c>
      <c r="G235" s="18" t="str">
        <f t="shared" si="5"/>
        <v>No</v>
      </c>
      <c r="H235" s="18" t="str">
        <f t="shared" si="6"/>
        <v>No</v>
      </c>
      <c r="I235" s="18" t="str">
        <f t="shared" si="7"/>
        <v>Yes</v>
      </c>
      <c r="J235" s="18" t="str">
        <f t="shared" si="8"/>
        <v>Yes</v>
      </c>
      <c r="K235" s="21">
        <v>233</v>
      </c>
      <c r="L235" s="5" t="s">
        <v>821</v>
      </c>
      <c r="M235" s="5" t="s">
        <v>822</v>
      </c>
      <c r="N235" s="5" t="s">
        <v>2307</v>
      </c>
      <c r="O235" s="5" t="s">
        <v>152</v>
      </c>
      <c r="P235" s="5" t="s">
        <v>2333</v>
      </c>
      <c r="Q235" s="34" t="s">
        <v>6059</v>
      </c>
      <c r="R235" s="21">
        <v>1</v>
      </c>
      <c r="S235" s="35"/>
      <c r="T235" s="35"/>
      <c r="U235" s="35"/>
      <c r="V235" s="35"/>
      <c r="W235" s="35"/>
      <c r="X235" s="35"/>
      <c r="Y235" s="35"/>
      <c r="Z235" s="35"/>
      <c r="AA235" s="5" t="s">
        <v>2310</v>
      </c>
      <c r="AB235" s="5" t="s">
        <v>2422</v>
      </c>
      <c r="AC235" s="34" t="s">
        <v>2471</v>
      </c>
      <c r="AD235" s="21">
        <v>1</v>
      </c>
    </row>
    <row r="236" spans="1:30" x14ac:dyDescent="0.3">
      <c r="A236" s="18" t="str">
        <f t="shared" ref="A236:B236" si="242">IF(AND(ISNUMBER(SEARCH("Yes",C236)),ISNUMBER(SEARCH("Yes",E236)),ISNUMBER(SEARCH("Yes",G236)),ISNUMBER(SEARCH("Yes",I236))),"Yes","No")</f>
        <v>No</v>
      </c>
      <c r="B236" s="18" t="str">
        <f t="shared" si="242"/>
        <v>No</v>
      </c>
      <c r="C236" s="15" t="str">
        <f t="shared" si="1"/>
        <v>No</v>
      </c>
      <c r="D236" s="18" t="str">
        <f t="shared" si="2"/>
        <v>No</v>
      </c>
      <c r="E236" s="18" t="str">
        <f t="shared" si="3"/>
        <v>No</v>
      </c>
      <c r="F236" s="18" t="str">
        <f t="shared" si="4"/>
        <v>No</v>
      </c>
      <c r="G236" s="18" t="str">
        <f t="shared" si="5"/>
        <v>No</v>
      </c>
      <c r="H236" s="18" t="str">
        <f t="shared" si="6"/>
        <v>No</v>
      </c>
      <c r="I236" s="18" t="str">
        <f t="shared" si="7"/>
        <v>Yes</v>
      </c>
      <c r="J236" s="18" t="str">
        <f t="shared" si="8"/>
        <v>Yes</v>
      </c>
      <c r="K236" s="21">
        <v>234</v>
      </c>
      <c r="L236" s="5" t="s">
        <v>823</v>
      </c>
      <c r="M236" s="5" t="s">
        <v>824</v>
      </c>
      <c r="N236" s="5" t="s">
        <v>2307</v>
      </c>
      <c r="O236" s="5" t="s">
        <v>152</v>
      </c>
      <c r="P236" s="5" t="s">
        <v>2667</v>
      </c>
      <c r="Q236" s="34" t="s">
        <v>6757</v>
      </c>
      <c r="R236" s="21">
        <v>1</v>
      </c>
      <c r="S236" s="35"/>
      <c r="T236" s="35"/>
      <c r="U236" s="35"/>
      <c r="V236" s="35"/>
      <c r="W236" s="35"/>
      <c r="X236" s="35"/>
      <c r="Y236" s="35"/>
      <c r="Z236" s="35"/>
      <c r="AA236" s="5" t="s">
        <v>2310</v>
      </c>
      <c r="AB236" s="5" t="s">
        <v>9306</v>
      </c>
      <c r="AC236" s="34" t="s">
        <v>9307</v>
      </c>
      <c r="AD236" s="21">
        <v>1</v>
      </c>
    </row>
    <row r="237" spans="1:30" x14ac:dyDescent="0.3">
      <c r="A237" s="18" t="str">
        <f t="shared" ref="A237:B237" si="243">IF(AND(ISNUMBER(SEARCH("Yes",C237)),ISNUMBER(SEARCH("Yes",E237)),ISNUMBER(SEARCH("Yes",G237)),ISNUMBER(SEARCH("Yes",I237))),"Yes","No")</f>
        <v>No</v>
      </c>
      <c r="B237" s="18" t="str">
        <f t="shared" si="243"/>
        <v>No</v>
      </c>
      <c r="C237" s="15" t="str">
        <f t="shared" si="1"/>
        <v>No</v>
      </c>
      <c r="D237" s="18" t="str">
        <f t="shared" si="2"/>
        <v>No</v>
      </c>
      <c r="E237" s="18" t="str">
        <f t="shared" si="3"/>
        <v>No</v>
      </c>
      <c r="F237" s="18" t="str">
        <f t="shared" si="4"/>
        <v>No</v>
      </c>
      <c r="G237" s="18" t="str">
        <f t="shared" si="5"/>
        <v>No</v>
      </c>
      <c r="H237" s="18" t="str">
        <f t="shared" si="6"/>
        <v>No</v>
      </c>
      <c r="I237" s="18" t="str">
        <f t="shared" si="7"/>
        <v>Yes</v>
      </c>
      <c r="J237" s="18" t="str">
        <f t="shared" si="8"/>
        <v>Yes</v>
      </c>
      <c r="K237" s="21">
        <v>235</v>
      </c>
      <c r="L237" s="5" t="s">
        <v>825</v>
      </c>
      <c r="M237" s="5" t="s">
        <v>826</v>
      </c>
      <c r="N237" s="5" t="s">
        <v>2307</v>
      </c>
      <c r="O237" s="5" t="s">
        <v>152</v>
      </c>
      <c r="P237" s="5" t="s">
        <v>2333</v>
      </c>
      <c r="Q237" s="34" t="s">
        <v>3277</v>
      </c>
      <c r="R237" s="21">
        <v>1</v>
      </c>
      <c r="S237" s="35"/>
      <c r="T237" s="35"/>
      <c r="U237" s="35"/>
      <c r="V237" s="35"/>
      <c r="W237" s="35"/>
      <c r="X237" s="35"/>
      <c r="Y237" s="35"/>
      <c r="Z237" s="35"/>
      <c r="AA237" s="5" t="s">
        <v>2310</v>
      </c>
      <c r="AB237" s="5" t="s">
        <v>9308</v>
      </c>
      <c r="AC237" s="34" t="s">
        <v>9309</v>
      </c>
      <c r="AD237" s="21">
        <v>1</v>
      </c>
    </row>
    <row r="238" spans="1:30" x14ac:dyDescent="0.3">
      <c r="A238" s="18" t="str">
        <f t="shared" ref="A238:B238" si="244">IF(AND(ISNUMBER(SEARCH("Yes",C238)),ISNUMBER(SEARCH("Yes",E238)),ISNUMBER(SEARCH("Yes",G238)),ISNUMBER(SEARCH("Yes",I238))),"Yes","No")</f>
        <v>No</v>
      </c>
      <c r="B238" s="18" t="str">
        <f t="shared" si="244"/>
        <v>No</v>
      </c>
      <c r="C238" s="15" t="str">
        <f t="shared" si="1"/>
        <v>No</v>
      </c>
      <c r="D238" s="18" t="str">
        <f t="shared" si="2"/>
        <v>No</v>
      </c>
      <c r="E238" s="18" t="str">
        <f t="shared" si="3"/>
        <v>No</v>
      </c>
      <c r="F238" s="18" t="str">
        <f t="shared" si="4"/>
        <v>No</v>
      </c>
      <c r="G238" s="18" t="str">
        <f t="shared" si="5"/>
        <v>No</v>
      </c>
      <c r="H238" s="18" t="str">
        <f t="shared" si="6"/>
        <v>No</v>
      </c>
      <c r="I238" s="18" t="str">
        <f t="shared" si="7"/>
        <v>Yes</v>
      </c>
      <c r="J238" s="18" t="str">
        <f t="shared" si="8"/>
        <v>Yes</v>
      </c>
      <c r="K238" s="21">
        <v>236</v>
      </c>
      <c r="L238" s="5" t="s">
        <v>827</v>
      </c>
      <c r="M238" s="5" t="s">
        <v>828</v>
      </c>
      <c r="N238" s="5" t="s">
        <v>2307</v>
      </c>
      <c r="O238" s="5" t="s">
        <v>152</v>
      </c>
      <c r="P238" s="5" t="s">
        <v>6762</v>
      </c>
      <c r="Q238" s="34" t="s">
        <v>6763</v>
      </c>
      <c r="R238" s="21">
        <v>1</v>
      </c>
      <c r="S238" s="35"/>
      <c r="T238" s="35"/>
      <c r="U238" s="35"/>
      <c r="V238" s="35"/>
      <c r="W238" s="35"/>
      <c r="X238" s="35"/>
      <c r="Y238" s="35"/>
      <c r="Z238" s="35"/>
      <c r="AA238" s="5" t="s">
        <v>24</v>
      </c>
      <c r="AB238" s="5" t="s">
        <v>9310</v>
      </c>
      <c r="AC238" s="34" t="s">
        <v>9311</v>
      </c>
      <c r="AD238" s="21">
        <v>1</v>
      </c>
    </row>
    <row r="239" spans="1:30" x14ac:dyDescent="0.3">
      <c r="A239" s="18" t="str">
        <f t="shared" ref="A239:B239" si="245">IF(AND(ISNUMBER(SEARCH("Yes",C239)),ISNUMBER(SEARCH("Yes",E239)),ISNUMBER(SEARCH("Yes",G239)),ISNUMBER(SEARCH("Yes",I239))),"Yes","No")</f>
        <v>Yes</v>
      </c>
      <c r="B239" s="18" t="str">
        <f t="shared" si="245"/>
        <v>Yes</v>
      </c>
      <c r="C239" s="15" t="str">
        <f t="shared" si="1"/>
        <v>Yes</v>
      </c>
      <c r="D239" s="18" t="str">
        <f t="shared" si="2"/>
        <v>Yes</v>
      </c>
      <c r="E239" s="18" t="str">
        <f t="shared" si="3"/>
        <v>Yes</v>
      </c>
      <c r="F239" s="18" t="str">
        <f t="shared" si="4"/>
        <v>Yes</v>
      </c>
      <c r="G239" s="18" t="str">
        <f t="shared" si="5"/>
        <v>Yes</v>
      </c>
      <c r="H239" s="18" t="str">
        <f t="shared" si="6"/>
        <v>Yes</v>
      </c>
      <c r="I239" s="18" t="str">
        <f t="shared" si="7"/>
        <v>Yes</v>
      </c>
      <c r="J239" s="18" t="str">
        <f t="shared" si="8"/>
        <v>Yes</v>
      </c>
      <c r="K239" s="21">
        <v>237</v>
      </c>
      <c r="L239" s="5" t="s">
        <v>62</v>
      </c>
      <c r="M239" s="5" t="s">
        <v>63</v>
      </c>
      <c r="N239" s="5" t="s">
        <v>2307</v>
      </c>
      <c r="O239" s="5" t="s">
        <v>2310</v>
      </c>
      <c r="P239" s="5" t="s">
        <v>9312</v>
      </c>
      <c r="Q239" s="34" t="s">
        <v>9313</v>
      </c>
      <c r="R239" s="21">
        <v>1</v>
      </c>
      <c r="S239" s="5" t="s">
        <v>152</v>
      </c>
      <c r="T239" s="5" t="s">
        <v>9314</v>
      </c>
      <c r="U239" s="34" t="s">
        <v>3285</v>
      </c>
      <c r="V239" s="21">
        <v>1</v>
      </c>
      <c r="W239" s="5" t="s">
        <v>24</v>
      </c>
      <c r="X239" s="5" t="s">
        <v>3286</v>
      </c>
      <c r="Y239" s="34" t="s">
        <v>3287</v>
      </c>
      <c r="Z239" s="21">
        <v>1</v>
      </c>
      <c r="AA239" s="5" t="s">
        <v>2310</v>
      </c>
      <c r="AB239" s="5" t="s">
        <v>2335</v>
      </c>
      <c r="AC239" s="34" t="s">
        <v>2599</v>
      </c>
      <c r="AD239" s="21">
        <v>1</v>
      </c>
    </row>
    <row r="240" spans="1:30" x14ac:dyDescent="0.3">
      <c r="A240" s="18" t="str">
        <f t="shared" ref="A240:B240" si="246">IF(AND(ISNUMBER(SEARCH("Yes",C240)),ISNUMBER(SEARCH("Yes",E240)),ISNUMBER(SEARCH("Yes",G240)),ISNUMBER(SEARCH("Yes",I240))),"Yes","No")</f>
        <v>No</v>
      </c>
      <c r="B240" s="18" t="str">
        <f t="shared" si="246"/>
        <v>No</v>
      </c>
      <c r="C240" s="15" t="str">
        <f t="shared" si="1"/>
        <v>No</v>
      </c>
      <c r="D240" s="18" t="str">
        <f t="shared" si="2"/>
        <v>No</v>
      </c>
      <c r="E240" s="18" t="str">
        <f t="shared" si="3"/>
        <v>No</v>
      </c>
      <c r="F240" s="18" t="str">
        <f t="shared" si="4"/>
        <v>No</v>
      </c>
      <c r="G240" s="18" t="str">
        <f t="shared" si="5"/>
        <v>No</v>
      </c>
      <c r="H240" s="18" t="str">
        <f t="shared" si="6"/>
        <v>No</v>
      </c>
      <c r="I240" s="18" t="str">
        <f t="shared" si="7"/>
        <v>Yes</v>
      </c>
      <c r="J240" s="18" t="str">
        <f t="shared" si="8"/>
        <v>Yes</v>
      </c>
      <c r="K240" s="21">
        <v>238</v>
      </c>
      <c r="L240" s="5" t="s">
        <v>829</v>
      </c>
      <c r="M240" s="5" t="s">
        <v>830</v>
      </c>
      <c r="N240" s="5" t="s">
        <v>2307</v>
      </c>
      <c r="O240" s="5" t="s">
        <v>152</v>
      </c>
      <c r="P240" s="5" t="s">
        <v>2537</v>
      </c>
      <c r="Q240" s="34" t="s">
        <v>9315</v>
      </c>
      <c r="R240" s="21">
        <v>1</v>
      </c>
      <c r="S240" s="35"/>
      <c r="T240" s="35"/>
      <c r="U240" s="35"/>
      <c r="V240" s="35"/>
      <c r="W240" s="35"/>
      <c r="X240" s="35"/>
      <c r="Y240" s="35"/>
      <c r="Z240" s="35"/>
      <c r="AA240" s="5" t="s">
        <v>2310</v>
      </c>
      <c r="AB240" s="5" t="s">
        <v>3291</v>
      </c>
      <c r="AC240" s="34" t="s">
        <v>3292</v>
      </c>
      <c r="AD240" s="21">
        <v>1</v>
      </c>
    </row>
    <row r="241" spans="1:30" x14ac:dyDescent="0.3">
      <c r="A241" s="18" t="str">
        <f t="shared" ref="A241:B241" si="247">IF(AND(ISNUMBER(SEARCH("Yes",C241)),ISNUMBER(SEARCH("Yes",E241)),ISNUMBER(SEARCH("Yes",G241)),ISNUMBER(SEARCH("Yes",I241))),"Yes","No")</f>
        <v>No</v>
      </c>
      <c r="B241" s="18" t="str">
        <f t="shared" si="247"/>
        <v>No</v>
      </c>
      <c r="C241" s="15" t="str">
        <f t="shared" si="1"/>
        <v>No</v>
      </c>
      <c r="D241" s="18" t="str">
        <f t="shared" si="2"/>
        <v>No</v>
      </c>
      <c r="E241" s="18" t="str">
        <f t="shared" si="3"/>
        <v>No</v>
      </c>
      <c r="F241" s="18" t="str">
        <f t="shared" si="4"/>
        <v>No</v>
      </c>
      <c r="G241" s="18" t="str">
        <f t="shared" si="5"/>
        <v>No</v>
      </c>
      <c r="H241" s="18" t="str">
        <f t="shared" si="6"/>
        <v>No</v>
      </c>
      <c r="I241" s="18" t="str">
        <f t="shared" si="7"/>
        <v>Yes</v>
      </c>
      <c r="J241" s="18" t="str">
        <f t="shared" si="8"/>
        <v>No</v>
      </c>
      <c r="K241" s="21">
        <v>239</v>
      </c>
      <c r="L241" s="5" t="s">
        <v>831</v>
      </c>
      <c r="M241" s="5" t="s">
        <v>832</v>
      </c>
      <c r="N241" s="5" t="s">
        <v>2307</v>
      </c>
      <c r="O241" s="5" t="s">
        <v>152</v>
      </c>
      <c r="P241" s="5" t="s">
        <v>2667</v>
      </c>
      <c r="Q241" s="34" t="s">
        <v>3293</v>
      </c>
      <c r="R241" s="21">
        <v>1</v>
      </c>
      <c r="S241" s="35"/>
      <c r="T241" s="35"/>
      <c r="U241" s="35"/>
      <c r="V241" s="35"/>
      <c r="W241" s="35"/>
      <c r="X241" s="35"/>
      <c r="Y241" s="35"/>
      <c r="Z241" s="35"/>
      <c r="AA241" s="5" t="s">
        <v>152</v>
      </c>
      <c r="AB241" s="5" t="s">
        <v>9316</v>
      </c>
      <c r="AC241" s="34" t="s">
        <v>9317</v>
      </c>
      <c r="AD241" s="21">
        <v>1</v>
      </c>
    </row>
    <row r="242" spans="1:30" x14ac:dyDescent="0.3">
      <c r="A242" s="18" t="str">
        <f t="shared" ref="A242:B242" si="248">IF(AND(ISNUMBER(SEARCH("Yes",C242)),ISNUMBER(SEARCH("Yes",E242)),ISNUMBER(SEARCH("Yes",G242)),ISNUMBER(SEARCH("Yes",I242))),"Yes","No")</f>
        <v>No</v>
      </c>
      <c r="B242" s="18" t="str">
        <f t="shared" si="248"/>
        <v>No</v>
      </c>
      <c r="C242" s="15" t="str">
        <f t="shared" si="1"/>
        <v>No</v>
      </c>
      <c r="D242" s="18" t="str">
        <f t="shared" si="2"/>
        <v>No</v>
      </c>
      <c r="E242" s="18" t="str">
        <f t="shared" si="3"/>
        <v>No</v>
      </c>
      <c r="F242" s="18" t="str">
        <f t="shared" si="4"/>
        <v>No</v>
      </c>
      <c r="G242" s="18" t="str">
        <f t="shared" si="5"/>
        <v>No</v>
      </c>
      <c r="H242" s="18" t="str">
        <f t="shared" si="6"/>
        <v>No</v>
      </c>
      <c r="I242" s="18" t="str">
        <f t="shared" si="7"/>
        <v>Yes</v>
      </c>
      <c r="J242" s="18" t="str">
        <f t="shared" si="8"/>
        <v>Yes</v>
      </c>
      <c r="K242" s="21">
        <v>240</v>
      </c>
      <c r="L242" s="5" t="s">
        <v>833</v>
      </c>
      <c r="M242" s="5" t="s">
        <v>834</v>
      </c>
      <c r="N242" s="5" t="s">
        <v>2307</v>
      </c>
      <c r="O242" s="5" t="s">
        <v>152</v>
      </c>
      <c r="P242" s="5" t="s">
        <v>2590</v>
      </c>
      <c r="Q242" s="34" t="s">
        <v>6773</v>
      </c>
      <c r="R242" s="21">
        <v>1</v>
      </c>
      <c r="S242" s="35"/>
      <c r="T242" s="35"/>
      <c r="U242" s="35"/>
      <c r="V242" s="35"/>
      <c r="W242" s="35"/>
      <c r="X242" s="35"/>
      <c r="Y242" s="35"/>
      <c r="Z242" s="35"/>
      <c r="AA242" s="5" t="s">
        <v>24</v>
      </c>
      <c r="AB242" s="5" t="s">
        <v>4394</v>
      </c>
      <c r="AC242" s="34" t="s">
        <v>3298</v>
      </c>
      <c r="AD242" s="21">
        <v>1</v>
      </c>
    </row>
    <row r="243" spans="1:30" x14ac:dyDescent="0.3">
      <c r="A243" s="18" t="str">
        <f t="shared" ref="A243:B243" si="249">IF(AND(ISNUMBER(SEARCH("Yes",C243)),ISNUMBER(SEARCH("Yes",E243)),ISNUMBER(SEARCH("Yes",G243)),ISNUMBER(SEARCH("Yes",I243))),"Yes","No")</f>
        <v>No</v>
      </c>
      <c r="B243" s="18" t="str">
        <f t="shared" si="249"/>
        <v>No</v>
      </c>
      <c r="C243" s="15" t="str">
        <f t="shared" si="1"/>
        <v>No</v>
      </c>
      <c r="D243" s="18" t="str">
        <f t="shared" si="2"/>
        <v>No</v>
      </c>
      <c r="E243" s="18" t="str">
        <f t="shared" si="3"/>
        <v>No</v>
      </c>
      <c r="F243" s="18" t="str">
        <f t="shared" si="4"/>
        <v>No</v>
      </c>
      <c r="G243" s="18" t="str">
        <f t="shared" si="5"/>
        <v>No</v>
      </c>
      <c r="H243" s="18" t="str">
        <f t="shared" si="6"/>
        <v>No</v>
      </c>
      <c r="I243" s="18" t="str">
        <f t="shared" si="7"/>
        <v>Yes</v>
      </c>
      <c r="J243" s="18" t="str">
        <f t="shared" si="8"/>
        <v>Yes</v>
      </c>
      <c r="K243" s="21">
        <v>241</v>
      </c>
      <c r="L243" s="5" t="s">
        <v>835</v>
      </c>
      <c r="M243" s="5" t="s">
        <v>836</v>
      </c>
      <c r="N243" s="5" t="s">
        <v>2307</v>
      </c>
      <c r="O243" s="5" t="s">
        <v>152</v>
      </c>
      <c r="P243" s="5" t="s">
        <v>9318</v>
      </c>
      <c r="Q243" s="34" t="s">
        <v>9319</v>
      </c>
      <c r="R243" s="21">
        <v>1</v>
      </c>
      <c r="S243" s="35"/>
      <c r="T243" s="35"/>
      <c r="U243" s="35"/>
      <c r="V243" s="35"/>
      <c r="W243" s="35"/>
      <c r="X243" s="35"/>
      <c r="Y243" s="35"/>
      <c r="Z243" s="35"/>
      <c r="AA243" s="5" t="s">
        <v>2310</v>
      </c>
      <c r="AB243" s="5" t="s">
        <v>9320</v>
      </c>
      <c r="AC243" s="34" t="s">
        <v>9321</v>
      </c>
      <c r="AD243" s="21">
        <v>1</v>
      </c>
    </row>
    <row r="244" spans="1:30" x14ac:dyDescent="0.3">
      <c r="A244" s="18" t="str">
        <f t="shared" ref="A244:B244" si="250">IF(AND(ISNUMBER(SEARCH("Yes",C244)),ISNUMBER(SEARCH("Yes",E244)),ISNUMBER(SEARCH("Yes",G244)),ISNUMBER(SEARCH("Yes",I244))),"Yes","No")</f>
        <v>No</v>
      </c>
      <c r="B244" s="18" t="str">
        <f t="shared" si="250"/>
        <v>No</v>
      </c>
      <c r="C244" s="15" t="str">
        <f t="shared" si="1"/>
        <v>No</v>
      </c>
      <c r="D244" s="18" t="str">
        <f t="shared" si="2"/>
        <v>No</v>
      </c>
      <c r="E244" s="18" t="str">
        <f t="shared" si="3"/>
        <v>No</v>
      </c>
      <c r="F244" s="18" t="str">
        <f t="shared" si="4"/>
        <v>No</v>
      </c>
      <c r="G244" s="18" t="str">
        <f t="shared" si="5"/>
        <v>No</v>
      </c>
      <c r="H244" s="18" t="str">
        <f t="shared" si="6"/>
        <v>No</v>
      </c>
      <c r="I244" s="18" t="str">
        <f t="shared" si="7"/>
        <v>Yes</v>
      </c>
      <c r="J244" s="18" t="str">
        <f t="shared" si="8"/>
        <v>Yes</v>
      </c>
      <c r="K244" s="21">
        <v>242</v>
      </c>
      <c r="L244" s="5" t="s">
        <v>837</v>
      </c>
      <c r="M244" s="5" t="s">
        <v>838</v>
      </c>
      <c r="N244" s="5" t="s">
        <v>2307</v>
      </c>
      <c r="O244" s="5" t="s">
        <v>152</v>
      </c>
      <c r="P244" s="5" t="s">
        <v>3301</v>
      </c>
      <c r="Q244" s="34" t="s">
        <v>3302</v>
      </c>
      <c r="R244" s="21">
        <v>1</v>
      </c>
      <c r="S244" s="35"/>
      <c r="T244" s="35"/>
      <c r="U244" s="35"/>
      <c r="V244" s="35"/>
      <c r="W244" s="35"/>
      <c r="X244" s="35"/>
      <c r="Y244" s="35"/>
      <c r="Z244" s="35"/>
      <c r="AA244" s="5" t="s">
        <v>24</v>
      </c>
      <c r="AB244" s="5" t="s">
        <v>3303</v>
      </c>
      <c r="AC244" s="34" t="s">
        <v>3304</v>
      </c>
      <c r="AD244" s="21">
        <v>1</v>
      </c>
    </row>
    <row r="245" spans="1:30" x14ac:dyDescent="0.3">
      <c r="A245" s="18" t="str">
        <f t="shared" ref="A245:B245" si="251">IF(AND(ISNUMBER(SEARCH("Yes",C245)),ISNUMBER(SEARCH("Yes",E245)),ISNUMBER(SEARCH("Yes",G245)),ISNUMBER(SEARCH("Yes",I245))),"Yes","No")</f>
        <v>No</v>
      </c>
      <c r="B245" s="18" t="str">
        <f t="shared" si="251"/>
        <v>No</v>
      </c>
      <c r="C245" s="15" t="str">
        <f t="shared" si="1"/>
        <v>No</v>
      </c>
      <c r="D245" s="18" t="str">
        <f t="shared" si="2"/>
        <v>No</v>
      </c>
      <c r="E245" s="18" t="str">
        <f t="shared" si="3"/>
        <v>No</v>
      </c>
      <c r="F245" s="18" t="str">
        <f t="shared" si="4"/>
        <v>No</v>
      </c>
      <c r="G245" s="18" t="str">
        <f t="shared" si="5"/>
        <v>No</v>
      </c>
      <c r="H245" s="18" t="str">
        <f t="shared" si="6"/>
        <v>No</v>
      </c>
      <c r="I245" s="18" t="str">
        <f t="shared" si="7"/>
        <v>Yes</v>
      </c>
      <c r="J245" s="18" t="str">
        <f t="shared" si="8"/>
        <v>Yes</v>
      </c>
      <c r="K245" s="21">
        <v>243</v>
      </c>
      <c r="L245" s="5" t="s">
        <v>839</v>
      </c>
      <c r="M245" s="5" t="s">
        <v>840</v>
      </c>
      <c r="N245" s="5" t="s">
        <v>2307</v>
      </c>
      <c r="O245" s="5" t="s">
        <v>152</v>
      </c>
      <c r="P245" s="5" t="s">
        <v>2537</v>
      </c>
      <c r="Q245" s="34" t="s">
        <v>9322</v>
      </c>
      <c r="R245" s="21">
        <v>1</v>
      </c>
      <c r="S245" s="35"/>
      <c r="T245" s="35"/>
      <c r="U245" s="35"/>
      <c r="V245" s="35"/>
      <c r="W245" s="35"/>
      <c r="X245" s="35"/>
      <c r="Y245" s="35"/>
      <c r="Z245" s="35"/>
      <c r="AA245" s="5" t="s">
        <v>2310</v>
      </c>
      <c r="AB245" s="5" t="s">
        <v>9323</v>
      </c>
      <c r="AC245" s="34" t="s">
        <v>9324</v>
      </c>
      <c r="AD245" s="21">
        <v>1</v>
      </c>
    </row>
    <row r="246" spans="1:30" x14ac:dyDescent="0.3">
      <c r="A246" s="18" t="str">
        <f t="shared" ref="A246:B246" si="252">IF(AND(ISNUMBER(SEARCH("Yes",C246)),ISNUMBER(SEARCH("Yes",E246)),ISNUMBER(SEARCH("Yes",G246)),ISNUMBER(SEARCH("Yes",I246))),"Yes","No")</f>
        <v>No</v>
      </c>
      <c r="B246" s="18" t="str">
        <f t="shared" si="252"/>
        <v>No</v>
      </c>
      <c r="C246" s="15" t="str">
        <f t="shared" si="1"/>
        <v>No</v>
      </c>
      <c r="D246" s="18" t="str">
        <f t="shared" si="2"/>
        <v>No</v>
      </c>
      <c r="E246" s="18" t="str">
        <f t="shared" si="3"/>
        <v>No</v>
      </c>
      <c r="F246" s="18" t="str">
        <f t="shared" si="4"/>
        <v>No</v>
      </c>
      <c r="G246" s="18" t="str">
        <f t="shared" si="5"/>
        <v>No</v>
      </c>
      <c r="H246" s="18" t="str">
        <f t="shared" si="6"/>
        <v>No</v>
      </c>
      <c r="I246" s="18" t="str">
        <f t="shared" si="7"/>
        <v>Yes</v>
      </c>
      <c r="J246" s="18" t="str">
        <f t="shared" si="8"/>
        <v>Yes</v>
      </c>
      <c r="K246" s="21">
        <v>244</v>
      </c>
      <c r="L246" s="5" t="s">
        <v>841</v>
      </c>
      <c r="M246" s="5" t="s">
        <v>842</v>
      </c>
      <c r="N246" s="5" t="s">
        <v>2307</v>
      </c>
      <c r="O246" s="5" t="s">
        <v>152</v>
      </c>
      <c r="P246" s="5" t="s">
        <v>4627</v>
      </c>
      <c r="Q246" s="34" t="s">
        <v>9325</v>
      </c>
      <c r="R246" s="21">
        <v>1</v>
      </c>
      <c r="S246" s="35"/>
      <c r="T246" s="35"/>
      <c r="U246" s="35"/>
      <c r="V246" s="35"/>
      <c r="W246" s="35"/>
      <c r="X246" s="35"/>
      <c r="Y246" s="35"/>
      <c r="Z246" s="35"/>
      <c r="AA246" s="5" t="s">
        <v>24</v>
      </c>
      <c r="AB246" s="5" t="s">
        <v>8501</v>
      </c>
      <c r="AC246" s="34" t="s">
        <v>9326</v>
      </c>
      <c r="AD246" s="21">
        <v>1</v>
      </c>
    </row>
    <row r="247" spans="1:30" x14ac:dyDescent="0.3">
      <c r="A247" s="18" t="str">
        <f t="shared" ref="A247:B247" si="253">IF(AND(ISNUMBER(SEARCH("Yes",C247)),ISNUMBER(SEARCH("Yes",E247)),ISNUMBER(SEARCH("Yes",G247)),ISNUMBER(SEARCH("Yes",I247))),"Yes","No")</f>
        <v>No</v>
      </c>
      <c r="B247" s="18" t="str">
        <f t="shared" si="253"/>
        <v>No</v>
      </c>
      <c r="C247" s="15" t="str">
        <f t="shared" si="1"/>
        <v>No</v>
      </c>
      <c r="D247" s="18" t="str">
        <f t="shared" si="2"/>
        <v>No</v>
      </c>
      <c r="E247" s="18" t="str">
        <f t="shared" si="3"/>
        <v>No</v>
      </c>
      <c r="F247" s="18" t="str">
        <f t="shared" si="4"/>
        <v>No</v>
      </c>
      <c r="G247" s="18" t="str">
        <f t="shared" si="5"/>
        <v>No</v>
      </c>
      <c r="H247" s="18" t="str">
        <f t="shared" si="6"/>
        <v>No</v>
      </c>
      <c r="I247" s="18" t="str">
        <f t="shared" si="7"/>
        <v>No</v>
      </c>
      <c r="J247" s="18" t="str">
        <f t="shared" si="8"/>
        <v>No</v>
      </c>
      <c r="K247" s="21">
        <v>245</v>
      </c>
      <c r="L247" s="5" t="s">
        <v>843</v>
      </c>
      <c r="M247" s="5" t="s">
        <v>844</v>
      </c>
      <c r="N247" s="5" t="s">
        <v>2307</v>
      </c>
      <c r="O247" s="5" t="s">
        <v>152</v>
      </c>
      <c r="P247" s="5" t="s">
        <v>2317</v>
      </c>
      <c r="Q247" s="34" t="s">
        <v>3312</v>
      </c>
      <c r="R247" s="21">
        <v>1</v>
      </c>
      <c r="S247" s="35"/>
      <c r="T247" s="35"/>
      <c r="U247" s="35"/>
      <c r="V247" s="35"/>
      <c r="W247" s="35"/>
      <c r="X247" s="35"/>
      <c r="Y247" s="35"/>
      <c r="Z247" s="35"/>
      <c r="AA247" s="5" t="s">
        <v>152</v>
      </c>
      <c r="AB247" s="5" t="s">
        <v>6783</v>
      </c>
      <c r="AC247" s="34" t="s">
        <v>6784</v>
      </c>
      <c r="AD247" s="21">
        <v>1</v>
      </c>
    </row>
    <row r="248" spans="1:30" x14ac:dyDescent="0.3">
      <c r="A248" s="18" t="str">
        <f t="shared" ref="A248:B248" si="254">IF(AND(ISNUMBER(SEARCH("Yes",C248)),ISNUMBER(SEARCH("Yes",E248)),ISNUMBER(SEARCH("Yes",G248)),ISNUMBER(SEARCH("Yes",I248))),"Yes","No")</f>
        <v>No</v>
      </c>
      <c r="B248" s="18" t="str">
        <f t="shared" si="254"/>
        <v>No</v>
      </c>
      <c r="C248" s="15" t="str">
        <f t="shared" si="1"/>
        <v>No</v>
      </c>
      <c r="D248" s="18" t="str">
        <f t="shared" si="2"/>
        <v>No</v>
      </c>
      <c r="E248" s="18" t="str">
        <f t="shared" si="3"/>
        <v>No</v>
      </c>
      <c r="F248" s="18" t="str">
        <f t="shared" si="4"/>
        <v>No</v>
      </c>
      <c r="G248" s="18" t="str">
        <f t="shared" si="5"/>
        <v>No</v>
      </c>
      <c r="H248" s="18" t="str">
        <f t="shared" si="6"/>
        <v>No</v>
      </c>
      <c r="I248" s="18" t="str">
        <f t="shared" si="7"/>
        <v>Yes</v>
      </c>
      <c r="J248" s="18" t="str">
        <f t="shared" si="8"/>
        <v>Yes</v>
      </c>
      <c r="K248" s="21">
        <v>246</v>
      </c>
      <c r="L248" s="5" t="s">
        <v>845</v>
      </c>
      <c r="M248" s="5" t="s">
        <v>846</v>
      </c>
      <c r="N248" s="5" t="s">
        <v>2307</v>
      </c>
      <c r="O248" s="5" t="s">
        <v>152</v>
      </c>
      <c r="P248" s="5" t="s">
        <v>2427</v>
      </c>
      <c r="Q248" s="34" t="s">
        <v>6785</v>
      </c>
      <c r="R248" s="21">
        <v>1</v>
      </c>
      <c r="S248" s="35"/>
      <c r="T248" s="35"/>
      <c r="U248" s="35"/>
      <c r="V248" s="35"/>
      <c r="W248" s="35"/>
      <c r="X248" s="35"/>
      <c r="Y248" s="35"/>
      <c r="Z248" s="35"/>
      <c r="AA248" s="5" t="s">
        <v>24</v>
      </c>
      <c r="AB248" s="5" t="s">
        <v>3316</v>
      </c>
      <c r="AC248" s="34" t="s">
        <v>3317</v>
      </c>
      <c r="AD248" s="21">
        <v>1</v>
      </c>
    </row>
    <row r="249" spans="1:30" x14ac:dyDescent="0.3">
      <c r="A249" s="18" t="str">
        <f t="shared" ref="A249:B249" si="255">IF(AND(ISNUMBER(SEARCH("Yes",C249)),ISNUMBER(SEARCH("Yes",E249)),ISNUMBER(SEARCH("Yes",G249)),ISNUMBER(SEARCH("Yes",I249))),"Yes","No")</f>
        <v>No</v>
      </c>
      <c r="B249" s="18" t="str">
        <f t="shared" si="255"/>
        <v>No</v>
      </c>
      <c r="C249" s="15" t="str">
        <f t="shared" si="1"/>
        <v>No</v>
      </c>
      <c r="D249" s="18" t="str">
        <f t="shared" si="2"/>
        <v>No</v>
      </c>
      <c r="E249" s="18" t="str">
        <f t="shared" si="3"/>
        <v>No</v>
      </c>
      <c r="F249" s="18" t="str">
        <f t="shared" si="4"/>
        <v>No</v>
      </c>
      <c r="G249" s="18" t="str">
        <f t="shared" si="5"/>
        <v>No</v>
      </c>
      <c r="H249" s="18" t="str">
        <f t="shared" si="6"/>
        <v>No</v>
      </c>
      <c r="I249" s="18" t="str">
        <f t="shared" si="7"/>
        <v>Yes</v>
      </c>
      <c r="J249" s="18" t="str">
        <f t="shared" si="8"/>
        <v>Yes</v>
      </c>
      <c r="K249" s="21">
        <v>247</v>
      </c>
      <c r="L249" s="5" t="s">
        <v>847</v>
      </c>
      <c r="M249" s="5" t="s">
        <v>848</v>
      </c>
      <c r="N249" s="5" t="s">
        <v>2307</v>
      </c>
      <c r="O249" s="5" t="s">
        <v>152</v>
      </c>
      <c r="P249" s="5" t="s">
        <v>2724</v>
      </c>
      <c r="Q249" s="34" t="s">
        <v>3318</v>
      </c>
      <c r="R249" s="21">
        <v>1</v>
      </c>
      <c r="S249" s="35"/>
      <c r="T249" s="35"/>
      <c r="U249" s="35"/>
      <c r="V249" s="35"/>
      <c r="W249" s="35"/>
      <c r="X249" s="35"/>
      <c r="Y249" s="35"/>
      <c r="Z249" s="35"/>
      <c r="AA249" s="5" t="s">
        <v>2310</v>
      </c>
      <c r="AB249" s="5" t="s">
        <v>9327</v>
      </c>
      <c r="AC249" s="34" t="s">
        <v>3652</v>
      </c>
      <c r="AD249" s="21">
        <v>1</v>
      </c>
    </row>
    <row r="250" spans="1:30" x14ac:dyDescent="0.3">
      <c r="A250" s="18" t="str">
        <f t="shared" ref="A250:B250" si="256">IF(AND(ISNUMBER(SEARCH("Yes",C250)),ISNUMBER(SEARCH("Yes",E250)),ISNUMBER(SEARCH("Yes",G250)),ISNUMBER(SEARCH("Yes",I250))),"Yes","No")</f>
        <v>Yes</v>
      </c>
      <c r="B250" s="18" t="str">
        <f t="shared" si="256"/>
        <v>Yes</v>
      </c>
      <c r="C250" s="15" t="str">
        <f t="shared" si="1"/>
        <v>Yes</v>
      </c>
      <c r="D250" s="18" t="str">
        <f t="shared" si="2"/>
        <v>Yes</v>
      </c>
      <c r="E250" s="18" t="str">
        <f t="shared" si="3"/>
        <v>Yes</v>
      </c>
      <c r="F250" s="18" t="str">
        <f t="shared" si="4"/>
        <v>Yes</v>
      </c>
      <c r="G250" s="18" t="str">
        <f t="shared" si="5"/>
        <v>Yes</v>
      </c>
      <c r="H250" s="18" t="str">
        <f t="shared" si="6"/>
        <v>Yes</v>
      </c>
      <c r="I250" s="18" t="str">
        <f t="shared" si="7"/>
        <v>Yes</v>
      </c>
      <c r="J250" s="18" t="str">
        <f t="shared" si="8"/>
        <v>Yes</v>
      </c>
      <c r="K250" s="21">
        <v>248</v>
      </c>
      <c r="L250" s="5" t="s">
        <v>226</v>
      </c>
      <c r="M250" s="5" t="s">
        <v>227</v>
      </c>
      <c r="N250" s="5" t="s">
        <v>2307</v>
      </c>
      <c r="O250" s="5" t="s">
        <v>2310</v>
      </c>
      <c r="P250" s="5" t="s">
        <v>9328</v>
      </c>
      <c r="Q250" s="34" t="s">
        <v>9329</v>
      </c>
      <c r="R250" s="21">
        <v>1</v>
      </c>
      <c r="S250" s="5" t="s">
        <v>24</v>
      </c>
      <c r="T250" s="5" t="s">
        <v>3322</v>
      </c>
      <c r="U250" s="34" t="s">
        <v>3323</v>
      </c>
      <c r="V250" s="21">
        <v>1</v>
      </c>
      <c r="W250" s="5" t="s">
        <v>152</v>
      </c>
      <c r="X250" s="5" t="s">
        <v>9330</v>
      </c>
      <c r="Y250" s="34" t="s">
        <v>9331</v>
      </c>
      <c r="Z250" s="21">
        <v>1</v>
      </c>
      <c r="AA250" s="5" t="s">
        <v>24</v>
      </c>
      <c r="AB250" s="5" t="s">
        <v>4775</v>
      </c>
      <c r="AC250" s="34" t="s">
        <v>3247</v>
      </c>
      <c r="AD250" s="21">
        <v>1</v>
      </c>
    </row>
    <row r="251" spans="1:30" x14ac:dyDescent="0.3">
      <c r="A251" s="18" t="str">
        <f t="shared" ref="A251:B251" si="257">IF(AND(ISNUMBER(SEARCH("Yes",C251)),ISNUMBER(SEARCH("Yes",E251)),ISNUMBER(SEARCH("Yes",G251)),ISNUMBER(SEARCH("Yes",I251))),"Yes","No")</f>
        <v>No</v>
      </c>
      <c r="B251" s="18" t="str">
        <f t="shared" si="257"/>
        <v>No</v>
      </c>
      <c r="C251" s="15" t="str">
        <f t="shared" si="1"/>
        <v>No</v>
      </c>
      <c r="D251" s="18" t="str">
        <f t="shared" si="2"/>
        <v>No</v>
      </c>
      <c r="E251" s="18" t="str">
        <f t="shared" si="3"/>
        <v>No</v>
      </c>
      <c r="F251" s="18" t="str">
        <f t="shared" si="4"/>
        <v>No</v>
      </c>
      <c r="G251" s="18" t="str">
        <f t="shared" si="5"/>
        <v>No</v>
      </c>
      <c r="H251" s="18" t="str">
        <f t="shared" si="6"/>
        <v>No</v>
      </c>
      <c r="I251" s="18" t="str">
        <f t="shared" si="7"/>
        <v>Yes</v>
      </c>
      <c r="J251" s="18" t="str">
        <f t="shared" si="8"/>
        <v>Yes</v>
      </c>
      <c r="K251" s="21">
        <v>249</v>
      </c>
      <c r="L251" s="5" t="s">
        <v>849</v>
      </c>
      <c r="M251" s="5" t="s">
        <v>850</v>
      </c>
      <c r="N251" s="5" t="s">
        <v>2307</v>
      </c>
      <c r="O251" s="5" t="s">
        <v>152</v>
      </c>
      <c r="P251" s="5" t="s">
        <v>3328</v>
      </c>
      <c r="Q251" s="34" t="s">
        <v>6796</v>
      </c>
      <c r="R251" s="21">
        <v>1</v>
      </c>
      <c r="S251" s="35"/>
      <c r="T251" s="35"/>
      <c r="U251" s="35"/>
      <c r="V251" s="35"/>
      <c r="W251" s="35"/>
      <c r="X251" s="35"/>
      <c r="Y251" s="35"/>
      <c r="Z251" s="35"/>
      <c r="AA251" s="5" t="s">
        <v>2310</v>
      </c>
      <c r="AB251" s="5" t="s">
        <v>3330</v>
      </c>
      <c r="AC251" s="34" t="s">
        <v>9332</v>
      </c>
      <c r="AD251" s="21">
        <v>1</v>
      </c>
    </row>
    <row r="252" spans="1:30" x14ac:dyDescent="0.3">
      <c r="A252" s="18" t="str">
        <f t="shared" ref="A252:B252" si="258">IF(AND(ISNUMBER(SEARCH("Yes",C252)),ISNUMBER(SEARCH("Yes",E252)),ISNUMBER(SEARCH("Yes",G252)),ISNUMBER(SEARCH("Yes",I252))),"Yes","No")</f>
        <v>No</v>
      </c>
      <c r="B252" s="18" t="str">
        <f t="shared" si="258"/>
        <v>No</v>
      </c>
      <c r="C252" s="15" t="str">
        <f t="shared" si="1"/>
        <v>No</v>
      </c>
      <c r="D252" s="18" t="str">
        <f t="shared" si="2"/>
        <v>No</v>
      </c>
      <c r="E252" s="18" t="str">
        <f t="shared" si="3"/>
        <v>No</v>
      </c>
      <c r="F252" s="18" t="str">
        <f t="shared" si="4"/>
        <v>No</v>
      </c>
      <c r="G252" s="18" t="str">
        <f t="shared" si="5"/>
        <v>No</v>
      </c>
      <c r="H252" s="18" t="str">
        <f t="shared" si="6"/>
        <v>No</v>
      </c>
      <c r="I252" s="18" t="str">
        <f t="shared" si="7"/>
        <v>Yes</v>
      </c>
      <c r="J252" s="18" t="str">
        <f t="shared" si="8"/>
        <v>Yes</v>
      </c>
      <c r="K252" s="21">
        <v>250</v>
      </c>
      <c r="L252" s="5" t="s">
        <v>851</v>
      </c>
      <c r="M252" s="5" t="s">
        <v>852</v>
      </c>
      <c r="N252" s="5" t="s">
        <v>2307</v>
      </c>
      <c r="O252" s="5" t="s">
        <v>152</v>
      </c>
      <c r="P252" s="5" t="s">
        <v>9134</v>
      </c>
      <c r="Q252" s="34" t="s">
        <v>2611</v>
      </c>
      <c r="R252" s="21">
        <v>1</v>
      </c>
      <c r="S252" s="35"/>
      <c r="T252" s="35"/>
      <c r="U252" s="35"/>
      <c r="V252" s="35"/>
      <c r="W252" s="35"/>
      <c r="X252" s="35"/>
      <c r="Y252" s="35"/>
      <c r="Z252" s="35"/>
      <c r="AA252" s="5" t="s">
        <v>24</v>
      </c>
      <c r="AB252" s="5" t="s">
        <v>9333</v>
      </c>
      <c r="AC252" s="34" t="s">
        <v>2986</v>
      </c>
      <c r="AD252" s="21">
        <v>1</v>
      </c>
    </row>
    <row r="253" spans="1:30" x14ac:dyDescent="0.3">
      <c r="A253" s="18" t="str">
        <f t="shared" ref="A253:B253" si="259">IF(AND(ISNUMBER(SEARCH("Yes",C253)),ISNUMBER(SEARCH("Yes",E253)),ISNUMBER(SEARCH("Yes",G253)),ISNUMBER(SEARCH("Yes",I253))),"Yes","No")</f>
        <v>No</v>
      </c>
      <c r="B253" s="18" t="str">
        <f t="shared" si="259"/>
        <v>No</v>
      </c>
      <c r="C253" s="15" t="str">
        <f t="shared" si="1"/>
        <v>No</v>
      </c>
      <c r="D253" s="18" t="str">
        <f t="shared" si="2"/>
        <v>No</v>
      </c>
      <c r="E253" s="18" t="str">
        <f t="shared" si="3"/>
        <v>No</v>
      </c>
      <c r="F253" s="18" t="str">
        <f t="shared" si="4"/>
        <v>No</v>
      </c>
      <c r="G253" s="18" t="str">
        <f t="shared" si="5"/>
        <v>No</v>
      </c>
      <c r="H253" s="18" t="str">
        <f t="shared" si="6"/>
        <v>No</v>
      </c>
      <c r="I253" s="18" t="str">
        <f t="shared" si="7"/>
        <v>Yes</v>
      </c>
      <c r="J253" s="18" t="str">
        <f t="shared" si="8"/>
        <v>Yes</v>
      </c>
      <c r="K253" s="21">
        <v>251</v>
      </c>
      <c r="L253" s="5" t="s">
        <v>853</v>
      </c>
      <c r="M253" s="5" t="s">
        <v>854</v>
      </c>
      <c r="N253" s="5" t="s">
        <v>2307</v>
      </c>
      <c r="O253" s="5" t="s">
        <v>152</v>
      </c>
      <c r="P253" s="5" t="s">
        <v>2664</v>
      </c>
      <c r="Q253" s="34" t="s">
        <v>3333</v>
      </c>
      <c r="R253" s="21">
        <v>1</v>
      </c>
      <c r="S253" s="35"/>
      <c r="T253" s="35"/>
      <c r="U253" s="35"/>
      <c r="V253" s="35"/>
      <c r="W253" s="35"/>
      <c r="X253" s="35"/>
      <c r="Y253" s="35"/>
      <c r="Z253" s="35"/>
      <c r="AA253" s="5" t="s">
        <v>24</v>
      </c>
      <c r="AB253" s="5" t="s">
        <v>3334</v>
      </c>
      <c r="AC253" s="34" t="s">
        <v>3335</v>
      </c>
      <c r="AD253" s="21">
        <v>1</v>
      </c>
    </row>
    <row r="254" spans="1:30" x14ac:dyDescent="0.3">
      <c r="A254" s="18" t="str">
        <f t="shared" ref="A254:B254" si="260">IF(AND(ISNUMBER(SEARCH("Yes",C254)),ISNUMBER(SEARCH("Yes",E254)),ISNUMBER(SEARCH("Yes",G254)),ISNUMBER(SEARCH("Yes",I254))),"Yes","No")</f>
        <v>No</v>
      </c>
      <c r="B254" s="18" t="str">
        <f t="shared" si="260"/>
        <v>No</v>
      </c>
      <c r="C254" s="15" t="str">
        <f t="shared" si="1"/>
        <v>No</v>
      </c>
      <c r="D254" s="18" t="str">
        <f t="shared" si="2"/>
        <v>No</v>
      </c>
      <c r="E254" s="18" t="str">
        <f t="shared" si="3"/>
        <v>No</v>
      </c>
      <c r="F254" s="18" t="str">
        <f t="shared" si="4"/>
        <v>No</v>
      </c>
      <c r="G254" s="18" t="str">
        <f t="shared" si="5"/>
        <v>No</v>
      </c>
      <c r="H254" s="18" t="str">
        <f t="shared" si="6"/>
        <v>No</v>
      </c>
      <c r="I254" s="18" t="str">
        <f t="shared" si="7"/>
        <v>Yes</v>
      </c>
      <c r="J254" s="18" t="str">
        <f t="shared" si="8"/>
        <v>Yes</v>
      </c>
      <c r="K254" s="21">
        <v>252</v>
      </c>
      <c r="L254" s="5" t="s">
        <v>855</v>
      </c>
      <c r="M254" s="5" t="s">
        <v>856</v>
      </c>
      <c r="N254" s="5" t="s">
        <v>2307</v>
      </c>
      <c r="O254" s="5" t="s">
        <v>152</v>
      </c>
      <c r="P254" s="5" t="s">
        <v>2724</v>
      </c>
      <c r="Q254" s="34" t="s">
        <v>3336</v>
      </c>
      <c r="R254" s="21">
        <v>1</v>
      </c>
      <c r="S254" s="35"/>
      <c r="T254" s="35"/>
      <c r="U254" s="35"/>
      <c r="V254" s="35"/>
      <c r="W254" s="35"/>
      <c r="X254" s="35"/>
      <c r="Y254" s="35"/>
      <c r="Z254" s="35"/>
      <c r="AA254" s="5" t="s">
        <v>2310</v>
      </c>
      <c r="AB254" s="5" t="s">
        <v>5359</v>
      </c>
      <c r="AC254" s="34" t="s">
        <v>9334</v>
      </c>
      <c r="AD254" s="21">
        <v>1</v>
      </c>
    </row>
    <row r="255" spans="1:30" x14ac:dyDescent="0.3">
      <c r="A255" s="18" t="str">
        <f t="shared" ref="A255:B255" si="261">IF(AND(ISNUMBER(SEARCH("Yes",C255)),ISNUMBER(SEARCH("Yes",E255)),ISNUMBER(SEARCH("Yes",G255)),ISNUMBER(SEARCH("Yes",I255))),"Yes","No")</f>
        <v>No</v>
      </c>
      <c r="B255" s="18" t="str">
        <f t="shared" si="261"/>
        <v>No</v>
      </c>
      <c r="C255" s="15" t="str">
        <f t="shared" si="1"/>
        <v>No</v>
      </c>
      <c r="D255" s="18" t="str">
        <f t="shared" si="2"/>
        <v>No</v>
      </c>
      <c r="E255" s="18" t="str">
        <f t="shared" si="3"/>
        <v>No</v>
      </c>
      <c r="F255" s="18" t="str">
        <f t="shared" si="4"/>
        <v>No</v>
      </c>
      <c r="G255" s="18" t="str">
        <f t="shared" si="5"/>
        <v>No</v>
      </c>
      <c r="H255" s="18" t="str">
        <f t="shared" si="6"/>
        <v>No</v>
      </c>
      <c r="I255" s="18" t="str">
        <f t="shared" si="7"/>
        <v>Yes</v>
      </c>
      <c r="J255" s="18" t="str">
        <f t="shared" si="8"/>
        <v>Yes</v>
      </c>
      <c r="K255" s="21">
        <v>253</v>
      </c>
      <c r="L255" s="5" t="s">
        <v>857</v>
      </c>
      <c r="M255" s="5" t="s">
        <v>858</v>
      </c>
      <c r="N255" s="5" t="s">
        <v>2307</v>
      </c>
      <c r="O255" s="5" t="s">
        <v>152</v>
      </c>
      <c r="P255" s="5" t="s">
        <v>2649</v>
      </c>
      <c r="Q255" s="34" t="s">
        <v>2650</v>
      </c>
      <c r="R255" s="21">
        <v>1</v>
      </c>
      <c r="S255" s="35"/>
      <c r="T255" s="35"/>
      <c r="U255" s="35"/>
      <c r="V255" s="35"/>
      <c r="W255" s="35"/>
      <c r="X255" s="35"/>
      <c r="Y255" s="35"/>
      <c r="Z255" s="35"/>
      <c r="AA255" s="5" t="s">
        <v>2310</v>
      </c>
      <c r="AB255" s="5" t="s">
        <v>9335</v>
      </c>
      <c r="AC255" s="34" t="s">
        <v>9336</v>
      </c>
      <c r="AD255" s="21">
        <v>1</v>
      </c>
    </row>
    <row r="256" spans="1:30" x14ac:dyDescent="0.3">
      <c r="A256" s="18" t="str">
        <f t="shared" ref="A256:B256" si="262">IF(AND(ISNUMBER(SEARCH("Yes",C256)),ISNUMBER(SEARCH("Yes",E256)),ISNUMBER(SEARCH("Yes",G256)),ISNUMBER(SEARCH("Yes",I256))),"Yes","No")</f>
        <v>No</v>
      </c>
      <c r="B256" s="18" t="str">
        <f t="shared" si="262"/>
        <v>No</v>
      </c>
      <c r="C256" s="15" t="str">
        <f t="shared" si="1"/>
        <v>No</v>
      </c>
      <c r="D256" s="18" t="str">
        <f t="shared" si="2"/>
        <v>No</v>
      </c>
      <c r="E256" s="18" t="str">
        <f t="shared" si="3"/>
        <v>No</v>
      </c>
      <c r="F256" s="18" t="str">
        <f t="shared" si="4"/>
        <v>No</v>
      </c>
      <c r="G256" s="18" t="str">
        <f t="shared" si="5"/>
        <v>No</v>
      </c>
      <c r="H256" s="18" t="str">
        <f t="shared" si="6"/>
        <v>No</v>
      </c>
      <c r="I256" s="18" t="str">
        <f t="shared" si="7"/>
        <v>Yes</v>
      </c>
      <c r="J256" s="18" t="str">
        <f t="shared" si="8"/>
        <v>Yes</v>
      </c>
      <c r="K256" s="21">
        <v>254</v>
      </c>
      <c r="L256" s="5" t="s">
        <v>859</v>
      </c>
      <c r="M256" s="5" t="s">
        <v>860</v>
      </c>
      <c r="N256" s="5" t="s">
        <v>2307</v>
      </c>
      <c r="O256" s="5" t="s">
        <v>152</v>
      </c>
      <c r="P256" s="5" t="s">
        <v>2333</v>
      </c>
      <c r="Q256" s="34" t="s">
        <v>3339</v>
      </c>
      <c r="R256" s="21">
        <v>1</v>
      </c>
      <c r="S256" s="35"/>
      <c r="T256" s="35"/>
      <c r="U256" s="35"/>
      <c r="V256" s="35"/>
      <c r="W256" s="35"/>
      <c r="X256" s="35"/>
      <c r="Y256" s="35"/>
      <c r="Z256" s="35"/>
      <c r="AA256" s="5" t="s">
        <v>2310</v>
      </c>
      <c r="AB256" s="5" t="s">
        <v>9337</v>
      </c>
      <c r="AC256" s="34" t="s">
        <v>9338</v>
      </c>
      <c r="AD256" s="21">
        <v>1</v>
      </c>
    </row>
    <row r="257" spans="1:30" x14ac:dyDescent="0.3">
      <c r="A257" s="18" t="str">
        <f t="shared" ref="A257:B257" si="263">IF(AND(ISNUMBER(SEARCH("Yes",C257)),ISNUMBER(SEARCH("Yes",E257)),ISNUMBER(SEARCH("Yes",G257)),ISNUMBER(SEARCH("Yes",I257))),"Yes","No")</f>
        <v>No</v>
      </c>
      <c r="B257" s="18" t="str">
        <f t="shared" si="263"/>
        <v>No</v>
      </c>
      <c r="C257" s="15" t="str">
        <f t="shared" ref="C257:C511" si="264">IF(ISNUMBER(SEARCH("No;",Q257)),"No","Yes")</f>
        <v>No</v>
      </c>
      <c r="D257" s="18" t="str">
        <f t="shared" ref="D257:D511" si="265">IF(ISNUMBER(SEARCH("No",O257)),"No","Yes")</f>
        <v>No</v>
      </c>
      <c r="E257" s="18" t="str">
        <f t="shared" ref="E257:E511" si="266">IF(ISNUMBER(SEARCH("No;",U257)),"No",IF(ISBLANK(U257),"No","Yes"))</f>
        <v>No</v>
      </c>
      <c r="F257" s="18" t="str">
        <f t="shared" ref="F257:F511" si="267">IF(ISNUMBER(SEARCH("No;",S257)),"No",IF(ISBLANK(S257),"No","Yes"))</f>
        <v>No</v>
      </c>
      <c r="G257" s="18" t="str">
        <f t="shared" ref="G257:G511" si="268">IF(ISNUMBER(SEARCH("No;",Y257)),"No",IF(ISBLANK(Y257),"No","Yes"))</f>
        <v>No</v>
      </c>
      <c r="H257" s="18" t="str">
        <f t="shared" ref="H257:H511" si="269">IF(ISNUMBER(SEARCH("No;",W257)),"No",IF(ISBLANK(W257),"No","Yes"))</f>
        <v>No</v>
      </c>
      <c r="I257" s="18" t="str">
        <f t="shared" ref="I257:I511" si="270">IF(ISNUMBER(SEARCH("No;",AC257)),"No",IF(ISBLANK(AC257),"No","Yes"))</f>
        <v>Yes</v>
      </c>
      <c r="J257" s="18" t="str">
        <f t="shared" ref="J257:J511" si="271">IF(ISNUMBER(SEARCH("No",AA257)),"No",IF(ISBLANK(AA257),"No","Yes"))</f>
        <v>Yes</v>
      </c>
      <c r="K257" s="21">
        <v>255</v>
      </c>
      <c r="L257" s="5" t="s">
        <v>861</v>
      </c>
      <c r="M257" s="5" t="s">
        <v>3342</v>
      </c>
      <c r="N257" s="5" t="s">
        <v>2307</v>
      </c>
      <c r="O257" s="5" t="s">
        <v>152</v>
      </c>
      <c r="P257" s="5" t="s">
        <v>2431</v>
      </c>
      <c r="Q257" s="34" t="s">
        <v>9339</v>
      </c>
      <c r="R257" s="21">
        <v>1</v>
      </c>
      <c r="S257" s="35"/>
      <c r="T257" s="35"/>
      <c r="U257" s="35"/>
      <c r="V257" s="35"/>
      <c r="W257" s="35"/>
      <c r="X257" s="35"/>
      <c r="Y257" s="35"/>
      <c r="Z257" s="35"/>
      <c r="AA257" s="5" t="s">
        <v>24</v>
      </c>
      <c r="AB257" s="5" t="s">
        <v>9340</v>
      </c>
      <c r="AC257" s="34" t="s">
        <v>4172</v>
      </c>
      <c r="AD257" s="21">
        <v>1</v>
      </c>
    </row>
    <row r="258" spans="1:30" x14ac:dyDescent="0.3">
      <c r="A258" s="18" t="str">
        <f t="shared" ref="A258:B258" si="272">IF(AND(ISNUMBER(SEARCH("Yes",C258)),ISNUMBER(SEARCH("Yes",E258)),ISNUMBER(SEARCH("Yes",G258)),ISNUMBER(SEARCH("Yes",I258))),"Yes","No")</f>
        <v>No</v>
      </c>
      <c r="B258" s="18" t="str">
        <f t="shared" si="272"/>
        <v>No</v>
      </c>
      <c r="C258" s="15" t="str">
        <f t="shared" si="264"/>
        <v>No</v>
      </c>
      <c r="D258" s="18" t="str">
        <f t="shared" si="265"/>
        <v>No</v>
      </c>
      <c r="E258" s="18" t="str">
        <f t="shared" si="266"/>
        <v>No</v>
      </c>
      <c r="F258" s="18" t="str">
        <f t="shared" si="267"/>
        <v>No</v>
      </c>
      <c r="G258" s="18" t="str">
        <f t="shared" si="268"/>
        <v>No</v>
      </c>
      <c r="H258" s="18" t="str">
        <f t="shared" si="269"/>
        <v>No</v>
      </c>
      <c r="I258" s="18" t="str">
        <f t="shared" si="270"/>
        <v>Yes</v>
      </c>
      <c r="J258" s="18" t="str">
        <f t="shared" si="271"/>
        <v>Yes</v>
      </c>
      <c r="K258" s="21">
        <v>256</v>
      </c>
      <c r="L258" s="5" t="s">
        <v>863</v>
      </c>
      <c r="M258" s="5" t="s">
        <v>864</v>
      </c>
      <c r="N258" s="5" t="s">
        <v>2307</v>
      </c>
      <c r="O258" s="5" t="s">
        <v>152</v>
      </c>
      <c r="P258" s="5" t="s">
        <v>9341</v>
      </c>
      <c r="Q258" s="34" t="s">
        <v>9342</v>
      </c>
      <c r="R258" s="21">
        <v>1</v>
      </c>
      <c r="S258" s="35"/>
      <c r="T258" s="35"/>
      <c r="U258" s="35"/>
      <c r="V258" s="35"/>
      <c r="W258" s="35"/>
      <c r="X258" s="35"/>
      <c r="Y258" s="35"/>
      <c r="Z258" s="35"/>
      <c r="AA258" s="5" t="s">
        <v>24</v>
      </c>
      <c r="AB258" s="5" t="s">
        <v>9343</v>
      </c>
      <c r="AC258" s="34" t="s">
        <v>9344</v>
      </c>
      <c r="AD258" s="21">
        <v>1</v>
      </c>
    </row>
    <row r="259" spans="1:30" x14ac:dyDescent="0.3">
      <c r="A259" s="18" t="str">
        <f t="shared" ref="A259:B259" si="273">IF(AND(ISNUMBER(SEARCH("Yes",C259)),ISNUMBER(SEARCH("Yes",E259)),ISNUMBER(SEARCH("Yes",G259)),ISNUMBER(SEARCH("Yes",I259))),"Yes","No")</f>
        <v>Yes</v>
      </c>
      <c r="B259" s="18" t="str">
        <f t="shared" si="273"/>
        <v>No</v>
      </c>
      <c r="C259" s="15" t="str">
        <f t="shared" si="264"/>
        <v>Yes</v>
      </c>
      <c r="D259" s="18" t="str">
        <f t="shared" si="265"/>
        <v>No</v>
      </c>
      <c r="E259" s="18" t="str">
        <f t="shared" si="266"/>
        <v>Yes</v>
      </c>
      <c r="F259" s="18" t="str">
        <f t="shared" si="267"/>
        <v>Yes</v>
      </c>
      <c r="G259" s="18" t="str">
        <f t="shared" si="268"/>
        <v>Yes</v>
      </c>
      <c r="H259" s="18" t="str">
        <f t="shared" si="269"/>
        <v>Yes</v>
      </c>
      <c r="I259" s="18" t="str">
        <f t="shared" si="270"/>
        <v>Yes</v>
      </c>
      <c r="J259" s="18" t="str">
        <f t="shared" si="271"/>
        <v>No</v>
      </c>
      <c r="K259" s="21">
        <v>257</v>
      </c>
      <c r="L259" s="5" t="s">
        <v>305</v>
      </c>
      <c r="M259" s="5" t="s">
        <v>306</v>
      </c>
      <c r="N259" s="5" t="s">
        <v>2307</v>
      </c>
      <c r="O259" s="5" t="s">
        <v>152</v>
      </c>
      <c r="P259" s="5" t="s">
        <v>3348</v>
      </c>
      <c r="Q259" s="34" t="s">
        <v>3349</v>
      </c>
      <c r="R259" s="21">
        <v>1</v>
      </c>
      <c r="S259" s="5" t="s">
        <v>24</v>
      </c>
      <c r="T259" s="5" t="s">
        <v>6808</v>
      </c>
      <c r="U259" s="34" t="s">
        <v>6809</v>
      </c>
      <c r="V259" s="21">
        <v>1</v>
      </c>
      <c r="W259" s="5" t="s">
        <v>24</v>
      </c>
      <c r="X259" s="5" t="s">
        <v>9345</v>
      </c>
      <c r="Y259" s="34" t="s">
        <v>3353</v>
      </c>
      <c r="Z259" s="21">
        <v>1</v>
      </c>
      <c r="AA259" s="5" t="s">
        <v>152</v>
      </c>
      <c r="AB259" s="5" t="s">
        <v>9346</v>
      </c>
      <c r="AC259" s="34" t="s">
        <v>9347</v>
      </c>
      <c r="AD259" s="21">
        <v>1</v>
      </c>
    </row>
    <row r="260" spans="1:30" x14ac:dyDescent="0.3">
      <c r="A260" s="18" t="str">
        <f t="shared" ref="A260:B260" si="274">IF(AND(ISNUMBER(SEARCH("Yes",C260)),ISNUMBER(SEARCH("Yes",E260)),ISNUMBER(SEARCH("Yes",G260)),ISNUMBER(SEARCH("Yes",I260))),"Yes","No")</f>
        <v>No</v>
      </c>
      <c r="B260" s="18" t="str">
        <f t="shared" si="274"/>
        <v>No</v>
      </c>
      <c r="C260" s="15" t="str">
        <f t="shared" si="264"/>
        <v>No</v>
      </c>
      <c r="D260" s="18" t="str">
        <f t="shared" si="265"/>
        <v>No</v>
      </c>
      <c r="E260" s="18" t="str">
        <f t="shared" si="266"/>
        <v>No</v>
      </c>
      <c r="F260" s="18" t="str">
        <f t="shared" si="267"/>
        <v>No</v>
      </c>
      <c r="G260" s="18" t="str">
        <f t="shared" si="268"/>
        <v>No</v>
      </c>
      <c r="H260" s="18" t="str">
        <f t="shared" si="269"/>
        <v>No</v>
      </c>
      <c r="I260" s="18" t="str">
        <f t="shared" si="270"/>
        <v>Yes</v>
      </c>
      <c r="J260" s="18" t="str">
        <f t="shared" si="271"/>
        <v>Yes</v>
      </c>
      <c r="K260" s="21">
        <v>258</v>
      </c>
      <c r="L260" s="5" t="s">
        <v>865</v>
      </c>
      <c r="M260" s="5" t="s">
        <v>866</v>
      </c>
      <c r="N260" s="5" t="s">
        <v>2307</v>
      </c>
      <c r="O260" s="5" t="s">
        <v>152</v>
      </c>
      <c r="P260" s="5" t="s">
        <v>2449</v>
      </c>
      <c r="Q260" s="34" t="s">
        <v>3356</v>
      </c>
      <c r="R260" s="21">
        <v>1</v>
      </c>
      <c r="S260" s="35"/>
      <c r="T260" s="35"/>
      <c r="U260" s="35"/>
      <c r="V260" s="35"/>
      <c r="W260" s="35"/>
      <c r="X260" s="35"/>
      <c r="Y260" s="35"/>
      <c r="Z260" s="35"/>
      <c r="AA260" s="5" t="s">
        <v>2310</v>
      </c>
      <c r="AB260" s="5" t="s">
        <v>9348</v>
      </c>
      <c r="AC260" s="34" t="s">
        <v>9349</v>
      </c>
      <c r="AD260" s="21">
        <v>1</v>
      </c>
    </row>
    <row r="261" spans="1:30" x14ac:dyDescent="0.3">
      <c r="A261" s="18" t="str">
        <f t="shared" ref="A261:B261" si="275">IF(AND(ISNUMBER(SEARCH("Yes",C261)),ISNUMBER(SEARCH("Yes",E261)),ISNUMBER(SEARCH("Yes",G261)),ISNUMBER(SEARCH("Yes",I261))),"Yes","No")</f>
        <v>No</v>
      </c>
      <c r="B261" s="18" t="str">
        <f t="shared" si="275"/>
        <v>No</v>
      </c>
      <c r="C261" s="15" t="str">
        <f t="shared" si="264"/>
        <v>No</v>
      </c>
      <c r="D261" s="18" t="str">
        <f t="shared" si="265"/>
        <v>No</v>
      </c>
      <c r="E261" s="18" t="str">
        <f t="shared" si="266"/>
        <v>No</v>
      </c>
      <c r="F261" s="18" t="str">
        <f t="shared" si="267"/>
        <v>No</v>
      </c>
      <c r="G261" s="18" t="str">
        <f t="shared" si="268"/>
        <v>No</v>
      </c>
      <c r="H261" s="18" t="str">
        <f t="shared" si="269"/>
        <v>No</v>
      </c>
      <c r="I261" s="18" t="str">
        <f t="shared" si="270"/>
        <v>Yes</v>
      </c>
      <c r="J261" s="18" t="str">
        <f t="shared" si="271"/>
        <v>Yes</v>
      </c>
      <c r="K261" s="21">
        <v>259</v>
      </c>
      <c r="L261" s="5" t="s">
        <v>867</v>
      </c>
      <c r="M261" s="5" t="s">
        <v>868</v>
      </c>
      <c r="N261" s="5" t="s">
        <v>2307</v>
      </c>
      <c r="O261" s="5" t="s">
        <v>152</v>
      </c>
      <c r="P261" s="5" t="s">
        <v>3358</v>
      </c>
      <c r="Q261" s="34" t="s">
        <v>3359</v>
      </c>
      <c r="R261" s="21">
        <v>1</v>
      </c>
      <c r="S261" s="35"/>
      <c r="T261" s="35"/>
      <c r="U261" s="35"/>
      <c r="V261" s="35"/>
      <c r="W261" s="35"/>
      <c r="X261" s="35"/>
      <c r="Y261" s="35"/>
      <c r="Z261" s="35"/>
      <c r="AA261" s="5" t="s">
        <v>2310</v>
      </c>
      <c r="AB261" s="5" t="s">
        <v>2422</v>
      </c>
      <c r="AC261" s="34" t="s">
        <v>2471</v>
      </c>
      <c r="AD261" s="21">
        <v>1</v>
      </c>
    </row>
    <row r="262" spans="1:30" x14ac:dyDescent="0.3">
      <c r="A262" s="18" t="str">
        <f t="shared" ref="A262:B262" si="276">IF(AND(ISNUMBER(SEARCH("Yes",C262)),ISNUMBER(SEARCH("Yes",E262)),ISNUMBER(SEARCH("Yes",G262)),ISNUMBER(SEARCH("Yes",I262))),"Yes","No")</f>
        <v>No</v>
      </c>
      <c r="B262" s="18" t="str">
        <f t="shared" si="276"/>
        <v>No</v>
      </c>
      <c r="C262" s="15" t="str">
        <f t="shared" si="264"/>
        <v>No</v>
      </c>
      <c r="D262" s="18" t="str">
        <f t="shared" si="265"/>
        <v>No</v>
      </c>
      <c r="E262" s="18" t="str">
        <f t="shared" si="266"/>
        <v>No</v>
      </c>
      <c r="F262" s="18" t="str">
        <f t="shared" si="267"/>
        <v>No</v>
      </c>
      <c r="G262" s="18" t="str">
        <f t="shared" si="268"/>
        <v>No</v>
      </c>
      <c r="H262" s="18" t="str">
        <f t="shared" si="269"/>
        <v>No</v>
      </c>
      <c r="I262" s="18" t="str">
        <f t="shared" si="270"/>
        <v>Yes</v>
      </c>
      <c r="J262" s="18" t="str">
        <f t="shared" si="271"/>
        <v>Yes</v>
      </c>
      <c r="K262" s="21">
        <v>260</v>
      </c>
      <c r="L262" s="5" t="s">
        <v>869</v>
      </c>
      <c r="M262" s="5" t="s">
        <v>870</v>
      </c>
      <c r="N262" s="5" t="s">
        <v>2307</v>
      </c>
      <c r="O262" s="5" t="s">
        <v>152</v>
      </c>
      <c r="P262" s="5" t="s">
        <v>2431</v>
      </c>
      <c r="Q262" s="34" t="s">
        <v>2580</v>
      </c>
      <c r="R262" s="21">
        <v>1</v>
      </c>
      <c r="S262" s="35"/>
      <c r="T262" s="35"/>
      <c r="U262" s="35"/>
      <c r="V262" s="35"/>
      <c r="W262" s="35"/>
      <c r="X262" s="35"/>
      <c r="Y262" s="35"/>
      <c r="Z262" s="35"/>
      <c r="AA262" s="5" t="s">
        <v>24</v>
      </c>
      <c r="AB262" s="5" t="s">
        <v>9350</v>
      </c>
      <c r="AC262" s="34" t="s">
        <v>8464</v>
      </c>
      <c r="AD262" s="21">
        <v>1</v>
      </c>
    </row>
    <row r="263" spans="1:30" x14ac:dyDescent="0.3">
      <c r="A263" s="18" t="str">
        <f t="shared" ref="A263:B263" si="277">IF(AND(ISNUMBER(SEARCH("Yes",C263)),ISNUMBER(SEARCH("Yes",E263)),ISNUMBER(SEARCH("Yes",G263)),ISNUMBER(SEARCH("Yes",I263))),"Yes","No")</f>
        <v>No</v>
      </c>
      <c r="B263" s="18" t="str">
        <f t="shared" si="277"/>
        <v>No</v>
      </c>
      <c r="C263" s="15" t="str">
        <f t="shared" si="264"/>
        <v>No</v>
      </c>
      <c r="D263" s="18" t="str">
        <f t="shared" si="265"/>
        <v>No</v>
      </c>
      <c r="E263" s="18" t="str">
        <f t="shared" si="266"/>
        <v>No</v>
      </c>
      <c r="F263" s="18" t="str">
        <f t="shared" si="267"/>
        <v>No</v>
      </c>
      <c r="G263" s="18" t="str">
        <f t="shared" si="268"/>
        <v>No</v>
      </c>
      <c r="H263" s="18" t="str">
        <f t="shared" si="269"/>
        <v>No</v>
      </c>
      <c r="I263" s="18" t="str">
        <f t="shared" si="270"/>
        <v>Yes</v>
      </c>
      <c r="J263" s="18" t="str">
        <f t="shared" si="271"/>
        <v>Yes</v>
      </c>
      <c r="K263" s="21">
        <v>261</v>
      </c>
      <c r="L263" s="5" t="s">
        <v>871</v>
      </c>
      <c r="M263" s="5" t="s">
        <v>872</v>
      </c>
      <c r="N263" s="5" t="s">
        <v>2307</v>
      </c>
      <c r="O263" s="5" t="s">
        <v>152</v>
      </c>
      <c r="P263" s="5" t="s">
        <v>2724</v>
      </c>
      <c r="Q263" s="34" t="s">
        <v>9351</v>
      </c>
      <c r="R263" s="21">
        <v>1</v>
      </c>
      <c r="S263" s="35"/>
      <c r="T263" s="35"/>
      <c r="U263" s="35"/>
      <c r="V263" s="35"/>
      <c r="W263" s="35"/>
      <c r="X263" s="35"/>
      <c r="Y263" s="35"/>
      <c r="Z263" s="35"/>
      <c r="AA263" s="5" t="s">
        <v>2310</v>
      </c>
      <c r="AB263" s="5" t="s">
        <v>3923</v>
      </c>
      <c r="AC263" s="34" t="s">
        <v>2986</v>
      </c>
      <c r="AD263" s="21">
        <v>1</v>
      </c>
    </row>
    <row r="264" spans="1:30" x14ac:dyDescent="0.3">
      <c r="A264" s="18" t="str">
        <f t="shared" ref="A264:B264" si="278">IF(AND(ISNUMBER(SEARCH("Yes",C264)),ISNUMBER(SEARCH("Yes",E264)),ISNUMBER(SEARCH("Yes",G264)),ISNUMBER(SEARCH("Yes",I264))),"Yes","No")</f>
        <v>No</v>
      </c>
      <c r="B264" s="18" t="str">
        <f t="shared" si="278"/>
        <v>No</v>
      </c>
      <c r="C264" s="15" t="str">
        <f t="shared" si="264"/>
        <v>No</v>
      </c>
      <c r="D264" s="18" t="str">
        <f t="shared" si="265"/>
        <v>No</v>
      </c>
      <c r="E264" s="18" t="str">
        <f t="shared" si="266"/>
        <v>No</v>
      </c>
      <c r="F264" s="18" t="str">
        <f t="shared" si="267"/>
        <v>No</v>
      </c>
      <c r="G264" s="18" t="str">
        <f t="shared" si="268"/>
        <v>No</v>
      </c>
      <c r="H264" s="18" t="str">
        <f t="shared" si="269"/>
        <v>No</v>
      </c>
      <c r="I264" s="18" t="str">
        <f t="shared" si="270"/>
        <v>Yes</v>
      </c>
      <c r="J264" s="18" t="str">
        <f t="shared" si="271"/>
        <v>Yes</v>
      </c>
      <c r="K264" s="21">
        <v>262</v>
      </c>
      <c r="L264" s="5" t="s">
        <v>873</v>
      </c>
      <c r="M264" s="5" t="s">
        <v>874</v>
      </c>
      <c r="N264" s="5" t="s">
        <v>2307</v>
      </c>
      <c r="O264" s="5" t="s">
        <v>152</v>
      </c>
      <c r="P264" s="5" t="s">
        <v>2435</v>
      </c>
      <c r="Q264" s="34" t="s">
        <v>9352</v>
      </c>
      <c r="R264" s="21">
        <v>1</v>
      </c>
      <c r="S264" s="35"/>
      <c r="T264" s="35"/>
      <c r="U264" s="35"/>
      <c r="V264" s="35"/>
      <c r="W264" s="35"/>
      <c r="X264" s="35"/>
      <c r="Y264" s="35"/>
      <c r="Z264" s="35"/>
      <c r="AA264" s="5" t="s">
        <v>24</v>
      </c>
      <c r="AB264" s="5" t="s">
        <v>9353</v>
      </c>
      <c r="AC264" s="34" t="s">
        <v>9354</v>
      </c>
      <c r="AD264" s="21">
        <v>1</v>
      </c>
    </row>
    <row r="265" spans="1:30" x14ac:dyDescent="0.3">
      <c r="A265" s="18" t="str">
        <f t="shared" ref="A265:B265" si="279">IF(AND(ISNUMBER(SEARCH("Yes",C265)),ISNUMBER(SEARCH("Yes",E265)),ISNUMBER(SEARCH("Yes",G265)),ISNUMBER(SEARCH("Yes",I265))),"Yes","No")</f>
        <v>No</v>
      </c>
      <c r="B265" s="18" t="str">
        <f t="shared" si="279"/>
        <v>No</v>
      </c>
      <c r="C265" s="15" t="str">
        <f t="shared" si="264"/>
        <v>No</v>
      </c>
      <c r="D265" s="18" t="str">
        <f t="shared" si="265"/>
        <v>No</v>
      </c>
      <c r="E265" s="18" t="str">
        <f t="shared" si="266"/>
        <v>No</v>
      </c>
      <c r="F265" s="18" t="str">
        <f t="shared" si="267"/>
        <v>No</v>
      </c>
      <c r="G265" s="18" t="str">
        <f t="shared" si="268"/>
        <v>No</v>
      </c>
      <c r="H265" s="18" t="str">
        <f t="shared" si="269"/>
        <v>No</v>
      </c>
      <c r="I265" s="18" t="str">
        <f t="shared" si="270"/>
        <v>Yes</v>
      </c>
      <c r="J265" s="18" t="str">
        <f t="shared" si="271"/>
        <v>Yes</v>
      </c>
      <c r="K265" s="21">
        <v>263</v>
      </c>
      <c r="L265" s="5" t="s">
        <v>875</v>
      </c>
      <c r="M265" s="5" t="s">
        <v>876</v>
      </c>
      <c r="N265" s="5" t="s">
        <v>2307</v>
      </c>
      <c r="O265" s="5" t="s">
        <v>152</v>
      </c>
      <c r="P265" s="5" t="s">
        <v>2431</v>
      </c>
      <c r="Q265" s="34" t="s">
        <v>3364</v>
      </c>
      <c r="R265" s="21">
        <v>1</v>
      </c>
      <c r="S265" s="35"/>
      <c r="T265" s="35"/>
      <c r="U265" s="35"/>
      <c r="V265" s="35"/>
      <c r="W265" s="35"/>
      <c r="X265" s="35"/>
      <c r="Y265" s="35"/>
      <c r="Z265" s="35"/>
      <c r="AA265" s="5" t="s">
        <v>2310</v>
      </c>
      <c r="AB265" s="5" t="s">
        <v>9355</v>
      </c>
      <c r="AC265" s="34" t="s">
        <v>9356</v>
      </c>
      <c r="AD265" s="21">
        <v>1</v>
      </c>
    </row>
    <row r="266" spans="1:30" x14ac:dyDescent="0.3">
      <c r="A266" s="18" t="str">
        <f t="shared" ref="A266:B266" si="280">IF(AND(ISNUMBER(SEARCH("Yes",C266)),ISNUMBER(SEARCH("Yes",E266)),ISNUMBER(SEARCH("Yes",G266)),ISNUMBER(SEARCH("Yes",I266))),"Yes","No")</f>
        <v>No</v>
      </c>
      <c r="B266" s="18" t="str">
        <f t="shared" si="280"/>
        <v>No</v>
      </c>
      <c r="C266" s="15" t="str">
        <f t="shared" si="264"/>
        <v>No</v>
      </c>
      <c r="D266" s="18" t="str">
        <f t="shared" si="265"/>
        <v>No</v>
      </c>
      <c r="E266" s="18" t="str">
        <f t="shared" si="266"/>
        <v>No</v>
      </c>
      <c r="F266" s="18" t="str">
        <f t="shared" si="267"/>
        <v>No</v>
      </c>
      <c r="G266" s="18" t="str">
        <f t="shared" si="268"/>
        <v>No</v>
      </c>
      <c r="H266" s="18" t="str">
        <f t="shared" si="269"/>
        <v>No</v>
      </c>
      <c r="I266" s="18" t="str">
        <f t="shared" si="270"/>
        <v>Yes</v>
      </c>
      <c r="J266" s="18" t="str">
        <f t="shared" si="271"/>
        <v>Yes</v>
      </c>
      <c r="K266" s="21">
        <v>264</v>
      </c>
      <c r="L266" s="5" t="s">
        <v>877</v>
      </c>
      <c r="M266" s="5" t="s">
        <v>878</v>
      </c>
      <c r="N266" s="5" t="s">
        <v>2307</v>
      </c>
      <c r="O266" s="5" t="s">
        <v>152</v>
      </c>
      <c r="P266" s="5" t="s">
        <v>2317</v>
      </c>
      <c r="Q266" s="34" t="s">
        <v>4396</v>
      </c>
      <c r="R266" s="21">
        <v>1</v>
      </c>
      <c r="S266" s="35"/>
      <c r="T266" s="35"/>
      <c r="U266" s="35"/>
      <c r="V266" s="35"/>
      <c r="W266" s="35"/>
      <c r="X266" s="35"/>
      <c r="Y266" s="35"/>
      <c r="Z266" s="35"/>
      <c r="AA266" s="5" t="s">
        <v>2310</v>
      </c>
      <c r="AB266" s="5" t="s">
        <v>9357</v>
      </c>
      <c r="AC266" s="34" t="s">
        <v>9358</v>
      </c>
      <c r="AD266" s="21">
        <v>1</v>
      </c>
    </row>
    <row r="267" spans="1:30" x14ac:dyDescent="0.3">
      <c r="A267" s="18" t="str">
        <f t="shared" ref="A267:B267" si="281">IF(AND(ISNUMBER(SEARCH("Yes",C267)),ISNUMBER(SEARCH("Yes",E267)),ISNUMBER(SEARCH("Yes",G267)),ISNUMBER(SEARCH("Yes",I267))),"Yes","No")</f>
        <v>Yes</v>
      </c>
      <c r="B267" s="18" t="str">
        <f t="shared" si="281"/>
        <v>Yes</v>
      </c>
      <c r="C267" s="15" t="str">
        <f t="shared" si="264"/>
        <v>Yes</v>
      </c>
      <c r="D267" s="18" t="str">
        <f t="shared" si="265"/>
        <v>Yes</v>
      </c>
      <c r="E267" s="18" t="str">
        <f t="shared" si="266"/>
        <v>Yes</v>
      </c>
      <c r="F267" s="18" t="str">
        <f t="shared" si="267"/>
        <v>Yes</v>
      </c>
      <c r="G267" s="18" t="str">
        <f t="shared" si="268"/>
        <v>Yes</v>
      </c>
      <c r="H267" s="18" t="str">
        <f t="shared" si="269"/>
        <v>Yes</v>
      </c>
      <c r="I267" s="18" t="str">
        <f t="shared" si="270"/>
        <v>Yes</v>
      </c>
      <c r="J267" s="18" t="str">
        <f t="shared" si="271"/>
        <v>Yes</v>
      </c>
      <c r="K267" s="21">
        <v>265</v>
      </c>
      <c r="L267" s="5" t="s">
        <v>65</v>
      </c>
      <c r="M267" s="5" t="s">
        <v>66</v>
      </c>
      <c r="N267" s="5" t="s">
        <v>2307</v>
      </c>
      <c r="O267" s="5" t="s">
        <v>24</v>
      </c>
      <c r="P267" s="5" t="s">
        <v>9359</v>
      </c>
      <c r="Q267" s="34" t="s">
        <v>3371</v>
      </c>
      <c r="R267" s="21">
        <v>1</v>
      </c>
      <c r="S267" s="5" t="s">
        <v>2310</v>
      </c>
      <c r="T267" s="5" t="s">
        <v>9360</v>
      </c>
      <c r="U267" s="34" t="s">
        <v>3373</v>
      </c>
      <c r="V267" s="21">
        <v>1</v>
      </c>
      <c r="W267" s="5" t="s">
        <v>2310</v>
      </c>
      <c r="X267" s="5" t="s">
        <v>6827</v>
      </c>
      <c r="Y267" s="34" t="s">
        <v>6828</v>
      </c>
      <c r="Z267" s="21">
        <v>1</v>
      </c>
      <c r="AA267" s="5" t="s">
        <v>24</v>
      </c>
      <c r="AB267" s="5" t="s">
        <v>6829</v>
      </c>
      <c r="AC267" s="34" t="s">
        <v>6606</v>
      </c>
      <c r="AD267" s="21">
        <v>1</v>
      </c>
    </row>
    <row r="268" spans="1:30" x14ac:dyDescent="0.3">
      <c r="A268" s="18" t="str">
        <f t="shared" ref="A268:B268" si="282">IF(AND(ISNUMBER(SEARCH("Yes",C268)),ISNUMBER(SEARCH("Yes",E268)),ISNUMBER(SEARCH("Yes",G268)),ISNUMBER(SEARCH("Yes",I268))),"Yes","No")</f>
        <v>No</v>
      </c>
      <c r="B268" s="18" t="str">
        <f t="shared" si="282"/>
        <v>No</v>
      </c>
      <c r="C268" s="15" t="str">
        <f t="shared" si="264"/>
        <v>No</v>
      </c>
      <c r="D268" s="18" t="str">
        <f t="shared" si="265"/>
        <v>No</v>
      </c>
      <c r="E268" s="18" t="str">
        <f t="shared" si="266"/>
        <v>No</v>
      </c>
      <c r="F268" s="18" t="str">
        <f t="shared" si="267"/>
        <v>No</v>
      </c>
      <c r="G268" s="18" t="str">
        <f t="shared" si="268"/>
        <v>No</v>
      </c>
      <c r="H268" s="18" t="str">
        <f t="shared" si="269"/>
        <v>No</v>
      </c>
      <c r="I268" s="18" t="str">
        <f t="shared" si="270"/>
        <v>Yes</v>
      </c>
      <c r="J268" s="18" t="str">
        <f t="shared" si="271"/>
        <v>Yes</v>
      </c>
      <c r="K268" s="21">
        <v>266</v>
      </c>
      <c r="L268" s="5" t="s">
        <v>879</v>
      </c>
      <c r="M268" s="5" t="s">
        <v>880</v>
      </c>
      <c r="N268" s="5" t="s">
        <v>2307</v>
      </c>
      <c r="O268" s="5" t="s">
        <v>152</v>
      </c>
      <c r="P268" s="5" t="s">
        <v>4677</v>
      </c>
      <c r="Q268" s="34" t="s">
        <v>9361</v>
      </c>
      <c r="R268" s="21">
        <v>1</v>
      </c>
      <c r="S268" s="35"/>
      <c r="T268" s="35"/>
      <c r="U268" s="35"/>
      <c r="V268" s="35"/>
      <c r="W268" s="35"/>
      <c r="X268" s="35"/>
      <c r="Y268" s="35"/>
      <c r="Z268" s="35"/>
      <c r="AA268" s="5" t="s">
        <v>24</v>
      </c>
      <c r="AB268" s="5" t="s">
        <v>6850</v>
      </c>
      <c r="AC268" s="34" t="s">
        <v>9362</v>
      </c>
      <c r="AD268" s="21">
        <v>1</v>
      </c>
    </row>
    <row r="269" spans="1:30" x14ac:dyDescent="0.3">
      <c r="A269" s="18" t="str">
        <f t="shared" ref="A269:B269" si="283">IF(AND(ISNUMBER(SEARCH("Yes",C269)),ISNUMBER(SEARCH("Yes",E269)),ISNUMBER(SEARCH("Yes",G269)),ISNUMBER(SEARCH("Yes",I269))),"Yes","No")</f>
        <v>No</v>
      </c>
      <c r="B269" s="18" t="str">
        <f t="shared" si="283"/>
        <v>No</v>
      </c>
      <c r="C269" s="15" t="str">
        <f t="shared" si="264"/>
        <v>No</v>
      </c>
      <c r="D269" s="18" t="str">
        <f t="shared" si="265"/>
        <v>No</v>
      </c>
      <c r="E269" s="18" t="str">
        <f t="shared" si="266"/>
        <v>No</v>
      </c>
      <c r="F269" s="18" t="str">
        <f t="shared" si="267"/>
        <v>No</v>
      </c>
      <c r="G269" s="18" t="str">
        <f t="shared" si="268"/>
        <v>No</v>
      </c>
      <c r="H269" s="18" t="str">
        <f t="shared" si="269"/>
        <v>No</v>
      </c>
      <c r="I269" s="18" t="str">
        <f t="shared" si="270"/>
        <v>Yes</v>
      </c>
      <c r="J269" s="18" t="str">
        <f t="shared" si="271"/>
        <v>Yes</v>
      </c>
      <c r="K269" s="21">
        <v>267</v>
      </c>
      <c r="L269" s="5" t="s">
        <v>881</v>
      </c>
      <c r="M269" s="5" t="s">
        <v>882</v>
      </c>
      <c r="N269" s="5" t="s">
        <v>2307</v>
      </c>
      <c r="O269" s="5" t="s">
        <v>152</v>
      </c>
      <c r="P269" s="5" t="s">
        <v>3206</v>
      </c>
      <c r="Q269" s="34" t="s">
        <v>9363</v>
      </c>
      <c r="R269" s="21">
        <v>1</v>
      </c>
      <c r="S269" s="35"/>
      <c r="T269" s="35"/>
      <c r="U269" s="35"/>
      <c r="V269" s="35"/>
      <c r="W269" s="35"/>
      <c r="X269" s="35"/>
      <c r="Y269" s="35"/>
      <c r="Z269" s="35"/>
      <c r="AA269" s="5" t="s">
        <v>2310</v>
      </c>
      <c r="AB269" s="5" t="s">
        <v>2335</v>
      </c>
      <c r="AC269" s="34" t="s">
        <v>9364</v>
      </c>
      <c r="AD269" s="21">
        <v>1</v>
      </c>
    </row>
    <row r="270" spans="1:30" x14ac:dyDescent="0.3">
      <c r="A270" s="18" t="str">
        <f t="shared" ref="A270:B270" si="284">IF(AND(ISNUMBER(SEARCH("Yes",C270)),ISNUMBER(SEARCH("Yes",E270)),ISNUMBER(SEARCH("Yes",G270)),ISNUMBER(SEARCH("Yes",I270))),"Yes","No")</f>
        <v>No</v>
      </c>
      <c r="B270" s="18" t="str">
        <f t="shared" si="284"/>
        <v>No</v>
      </c>
      <c r="C270" s="15" t="str">
        <f t="shared" si="264"/>
        <v>No</v>
      </c>
      <c r="D270" s="18" t="str">
        <f t="shared" si="265"/>
        <v>No</v>
      </c>
      <c r="E270" s="18" t="str">
        <f t="shared" si="266"/>
        <v>No</v>
      </c>
      <c r="F270" s="18" t="str">
        <f t="shared" si="267"/>
        <v>No</v>
      </c>
      <c r="G270" s="18" t="str">
        <f t="shared" si="268"/>
        <v>No</v>
      </c>
      <c r="H270" s="18" t="str">
        <f t="shared" si="269"/>
        <v>No</v>
      </c>
      <c r="I270" s="18" t="str">
        <f t="shared" si="270"/>
        <v>Yes</v>
      </c>
      <c r="J270" s="18" t="str">
        <f t="shared" si="271"/>
        <v>Yes</v>
      </c>
      <c r="K270" s="21">
        <v>268</v>
      </c>
      <c r="L270" s="5" t="s">
        <v>883</v>
      </c>
      <c r="M270" s="5" t="s">
        <v>884</v>
      </c>
      <c r="N270" s="5" t="s">
        <v>2307</v>
      </c>
      <c r="O270" s="5" t="s">
        <v>152</v>
      </c>
      <c r="P270" s="5" t="s">
        <v>9365</v>
      </c>
      <c r="Q270" s="34" t="s">
        <v>9366</v>
      </c>
      <c r="R270" s="21">
        <v>1</v>
      </c>
      <c r="S270" s="35"/>
      <c r="T270" s="35"/>
      <c r="U270" s="35"/>
      <c r="V270" s="35"/>
      <c r="W270" s="35"/>
      <c r="X270" s="35"/>
      <c r="Y270" s="35"/>
      <c r="Z270" s="35"/>
      <c r="AA270" s="5" t="s">
        <v>2310</v>
      </c>
      <c r="AB270" s="5" t="s">
        <v>3386</v>
      </c>
      <c r="AC270" s="34" t="s">
        <v>9367</v>
      </c>
      <c r="AD270" s="21">
        <v>1</v>
      </c>
    </row>
    <row r="271" spans="1:30" x14ac:dyDescent="0.3">
      <c r="A271" s="18" t="str">
        <f t="shared" ref="A271:B271" si="285">IF(AND(ISNUMBER(SEARCH("Yes",C271)),ISNUMBER(SEARCH("Yes",E271)),ISNUMBER(SEARCH("Yes",G271)),ISNUMBER(SEARCH("Yes",I271))),"Yes","No")</f>
        <v>Yes</v>
      </c>
      <c r="B271" s="18" t="str">
        <f t="shared" si="285"/>
        <v>Yes</v>
      </c>
      <c r="C271" s="15" t="str">
        <f t="shared" si="264"/>
        <v>Yes</v>
      </c>
      <c r="D271" s="18" t="str">
        <f t="shared" si="265"/>
        <v>Yes</v>
      </c>
      <c r="E271" s="18" t="str">
        <f t="shared" si="266"/>
        <v>Yes</v>
      </c>
      <c r="F271" s="18" t="str">
        <f t="shared" si="267"/>
        <v>Yes</v>
      </c>
      <c r="G271" s="18" t="str">
        <f t="shared" si="268"/>
        <v>Yes</v>
      </c>
      <c r="H271" s="18" t="str">
        <f t="shared" si="269"/>
        <v>Yes</v>
      </c>
      <c r="I271" s="18" t="str">
        <f t="shared" si="270"/>
        <v>Yes</v>
      </c>
      <c r="J271" s="18" t="str">
        <f t="shared" si="271"/>
        <v>Yes</v>
      </c>
      <c r="K271" s="21">
        <v>269</v>
      </c>
      <c r="L271" s="5" t="s">
        <v>49</v>
      </c>
      <c r="M271" s="5" t="s">
        <v>247</v>
      </c>
      <c r="N271" s="5" t="s">
        <v>2307</v>
      </c>
      <c r="O271" s="5" t="s">
        <v>24</v>
      </c>
      <c r="P271" s="5" t="s">
        <v>9368</v>
      </c>
      <c r="Q271" s="34" t="s">
        <v>3389</v>
      </c>
      <c r="R271" s="21">
        <v>1</v>
      </c>
      <c r="S271" s="5" t="s">
        <v>24</v>
      </c>
      <c r="T271" s="5" t="s">
        <v>9369</v>
      </c>
      <c r="U271" s="34" t="s">
        <v>9370</v>
      </c>
      <c r="V271" s="21">
        <v>1</v>
      </c>
      <c r="W271" s="5" t="s">
        <v>24</v>
      </c>
      <c r="X271" s="5" t="s">
        <v>9371</v>
      </c>
      <c r="Y271" s="34" t="s">
        <v>9372</v>
      </c>
      <c r="Z271" s="21">
        <v>1</v>
      </c>
      <c r="AA271" s="5" t="s">
        <v>2310</v>
      </c>
      <c r="AB271" s="5" t="s">
        <v>8181</v>
      </c>
      <c r="AC271" s="34" t="s">
        <v>9373</v>
      </c>
      <c r="AD271" s="21">
        <v>1</v>
      </c>
    </row>
    <row r="272" spans="1:30" x14ac:dyDescent="0.3">
      <c r="A272" s="18" t="str">
        <f t="shared" ref="A272:B272" si="286">IF(AND(ISNUMBER(SEARCH("Yes",C272)),ISNUMBER(SEARCH("Yes",E272)),ISNUMBER(SEARCH("Yes",G272)),ISNUMBER(SEARCH("Yes",I272))),"Yes","No")</f>
        <v>No</v>
      </c>
      <c r="B272" s="18" t="str">
        <f t="shared" si="286"/>
        <v>No</v>
      </c>
      <c r="C272" s="15" t="str">
        <f t="shared" si="264"/>
        <v>No</v>
      </c>
      <c r="D272" s="18" t="str">
        <f t="shared" si="265"/>
        <v>No</v>
      </c>
      <c r="E272" s="18" t="str">
        <f t="shared" si="266"/>
        <v>No</v>
      </c>
      <c r="F272" s="18" t="str">
        <f t="shared" si="267"/>
        <v>No</v>
      </c>
      <c r="G272" s="18" t="str">
        <f t="shared" si="268"/>
        <v>No</v>
      </c>
      <c r="H272" s="18" t="str">
        <f t="shared" si="269"/>
        <v>No</v>
      </c>
      <c r="I272" s="18" t="str">
        <f t="shared" si="270"/>
        <v>Yes</v>
      </c>
      <c r="J272" s="18" t="str">
        <f t="shared" si="271"/>
        <v>Yes</v>
      </c>
      <c r="K272" s="21">
        <v>270</v>
      </c>
      <c r="L272" s="5" t="s">
        <v>885</v>
      </c>
      <c r="M272" s="5" t="s">
        <v>886</v>
      </c>
      <c r="N272" s="5" t="s">
        <v>2307</v>
      </c>
      <c r="O272" s="5" t="s">
        <v>152</v>
      </c>
      <c r="P272" s="5" t="s">
        <v>2431</v>
      </c>
      <c r="Q272" s="34" t="s">
        <v>9374</v>
      </c>
      <c r="R272" s="21">
        <v>1</v>
      </c>
      <c r="S272" s="35"/>
      <c r="T272" s="35"/>
      <c r="U272" s="35"/>
      <c r="V272" s="35"/>
      <c r="W272" s="35"/>
      <c r="X272" s="35"/>
      <c r="Y272" s="35"/>
      <c r="Z272" s="35"/>
      <c r="AA272" s="5" t="s">
        <v>2310</v>
      </c>
      <c r="AB272" s="5" t="s">
        <v>2595</v>
      </c>
      <c r="AC272" s="34" t="s">
        <v>9375</v>
      </c>
      <c r="AD272" s="21">
        <v>1</v>
      </c>
    </row>
    <row r="273" spans="1:30" x14ac:dyDescent="0.3">
      <c r="A273" s="18" t="str">
        <f t="shared" ref="A273:B273" si="287">IF(AND(ISNUMBER(SEARCH("Yes",C273)),ISNUMBER(SEARCH("Yes",E273)),ISNUMBER(SEARCH("Yes",G273)),ISNUMBER(SEARCH("Yes",I273))),"Yes","No")</f>
        <v>No</v>
      </c>
      <c r="B273" s="18" t="str">
        <f t="shared" si="287"/>
        <v>No</v>
      </c>
      <c r="C273" s="15" t="str">
        <f t="shared" si="264"/>
        <v>No</v>
      </c>
      <c r="D273" s="18" t="str">
        <f t="shared" si="265"/>
        <v>No</v>
      </c>
      <c r="E273" s="18" t="str">
        <f t="shared" si="266"/>
        <v>No</v>
      </c>
      <c r="F273" s="18" t="str">
        <f t="shared" si="267"/>
        <v>No</v>
      </c>
      <c r="G273" s="18" t="str">
        <f t="shared" si="268"/>
        <v>No</v>
      </c>
      <c r="H273" s="18" t="str">
        <f t="shared" si="269"/>
        <v>No</v>
      </c>
      <c r="I273" s="18" t="str">
        <f t="shared" si="270"/>
        <v>Yes</v>
      </c>
      <c r="J273" s="18" t="str">
        <f t="shared" si="271"/>
        <v>Yes</v>
      </c>
      <c r="K273" s="21">
        <v>271</v>
      </c>
      <c r="L273" s="5" t="s">
        <v>887</v>
      </c>
      <c r="M273" s="5" t="s">
        <v>888</v>
      </c>
      <c r="N273" s="5" t="s">
        <v>2307</v>
      </c>
      <c r="O273" s="5" t="s">
        <v>152</v>
      </c>
      <c r="P273" s="5" t="s">
        <v>2333</v>
      </c>
      <c r="Q273" s="34" t="s">
        <v>9376</v>
      </c>
      <c r="R273" s="21">
        <v>1</v>
      </c>
      <c r="S273" s="35"/>
      <c r="T273" s="35"/>
      <c r="U273" s="35"/>
      <c r="V273" s="35"/>
      <c r="W273" s="35"/>
      <c r="X273" s="35"/>
      <c r="Y273" s="35"/>
      <c r="Z273" s="35"/>
      <c r="AA273" s="5" t="s">
        <v>2310</v>
      </c>
      <c r="AB273" s="5" t="s">
        <v>3401</v>
      </c>
      <c r="AC273" s="34" t="s">
        <v>3402</v>
      </c>
      <c r="AD273" s="21">
        <v>1</v>
      </c>
    </row>
    <row r="274" spans="1:30" x14ac:dyDescent="0.3">
      <c r="A274" s="18" t="str">
        <f t="shared" ref="A274:B274" si="288">IF(AND(ISNUMBER(SEARCH("Yes",C274)),ISNUMBER(SEARCH("Yes",E274)),ISNUMBER(SEARCH("Yes",G274)),ISNUMBER(SEARCH("Yes",I274))),"Yes","No")</f>
        <v>Yes</v>
      </c>
      <c r="B274" s="18" t="str">
        <f t="shared" si="288"/>
        <v>Yes</v>
      </c>
      <c r="C274" s="15" t="str">
        <f t="shared" si="264"/>
        <v>Yes</v>
      </c>
      <c r="D274" s="18" t="str">
        <f t="shared" si="265"/>
        <v>Yes</v>
      </c>
      <c r="E274" s="18" t="str">
        <f t="shared" si="266"/>
        <v>Yes</v>
      </c>
      <c r="F274" s="18" t="str">
        <f t="shared" si="267"/>
        <v>Yes</v>
      </c>
      <c r="G274" s="18" t="str">
        <f t="shared" si="268"/>
        <v>Yes</v>
      </c>
      <c r="H274" s="18" t="str">
        <f t="shared" si="269"/>
        <v>Yes</v>
      </c>
      <c r="I274" s="18" t="str">
        <f t="shared" si="270"/>
        <v>Yes</v>
      </c>
      <c r="J274" s="18" t="str">
        <f t="shared" si="271"/>
        <v>Yes</v>
      </c>
      <c r="K274" s="21">
        <v>272</v>
      </c>
      <c r="L274" s="5" t="s">
        <v>68</v>
      </c>
      <c r="M274" s="5" t="s">
        <v>69</v>
      </c>
      <c r="N274" s="5" t="s">
        <v>2307</v>
      </c>
      <c r="O274" s="5" t="s">
        <v>24</v>
      </c>
      <c r="P274" s="5" t="s">
        <v>9377</v>
      </c>
      <c r="Q274" s="34" t="s">
        <v>9378</v>
      </c>
      <c r="R274" s="21">
        <v>1</v>
      </c>
      <c r="S274" s="5" t="s">
        <v>24</v>
      </c>
      <c r="T274" s="5" t="s">
        <v>9379</v>
      </c>
      <c r="U274" s="34" t="s">
        <v>9380</v>
      </c>
      <c r="V274" s="21">
        <v>1</v>
      </c>
      <c r="W274" s="5" t="s">
        <v>2310</v>
      </c>
      <c r="X274" s="5" t="s">
        <v>3407</v>
      </c>
      <c r="Y274" s="34" t="s">
        <v>3408</v>
      </c>
      <c r="Z274" s="21">
        <v>1</v>
      </c>
      <c r="AA274" s="5" t="s">
        <v>24</v>
      </c>
      <c r="AB274" s="5" t="s">
        <v>9381</v>
      </c>
      <c r="AC274" s="34" t="s">
        <v>9362</v>
      </c>
      <c r="AD274" s="21">
        <v>1</v>
      </c>
    </row>
    <row r="275" spans="1:30" x14ac:dyDescent="0.3">
      <c r="A275" s="18" t="str">
        <f t="shared" ref="A275:B275" si="289">IF(AND(ISNUMBER(SEARCH("Yes",C275)),ISNUMBER(SEARCH("Yes",E275)),ISNUMBER(SEARCH("Yes",G275)),ISNUMBER(SEARCH("Yes",I275))),"Yes","No")</f>
        <v>No</v>
      </c>
      <c r="B275" s="18" t="str">
        <f t="shared" si="289"/>
        <v>No</v>
      </c>
      <c r="C275" s="15" t="str">
        <f t="shared" si="264"/>
        <v>No</v>
      </c>
      <c r="D275" s="18" t="str">
        <f t="shared" si="265"/>
        <v>No</v>
      </c>
      <c r="E275" s="18" t="str">
        <f t="shared" si="266"/>
        <v>No</v>
      </c>
      <c r="F275" s="18" t="str">
        <f t="shared" si="267"/>
        <v>No</v>
      </c>
      <c r="G275" s="18" t="str">
        <f t="shared" si="268"/>
        <v>No</v>
      </c>
      <c r="H275" s="18" t="str">
        <f t="shared" si="269"/>
        <v>No</v>
      </c>
      <c r="I275" s="18" t="str">
        <f t="shared" si="270"/>
        <v>Yes</v>
      </c>
      <c r="J275" s="18" t="str">
        <f t="shared" si="271"/>
        <v>Yes</v>
      </c>
      <c r="K275" s="21">
        <v>273</v>
      </c>
      <c r="L275" s="5" t="s">
        <v>889</v>
      </c>
      <c r="M275" s="5" t="s">
        <v>890</v>
      </c>
      <c r="N275" s="5" t="s">
        <v>2307</v>
      </c>
      <c r="O275" s="5" t="s">
        <v>152</v>
      </c>
      <c r="P275" s="5" t="s">
        <v>9382</v>
      </c>
      <c r="Q275" s="34" t="s">
        <v>9383</v>
      </c>
      <c r="R275" s="21">
        <v>1</v>
      </c>
      <c r="S275" s="35"/>
      <c r="T275" s="35"/>
      <c r="U275" s="35"/>
      <c r="V275" s="35"/>
      <c r="W275" s="35"/>
      <c r="X275" s="35"/>
      <c r="Y275" s="35"/>
      <c r="Z275" s="35"/>
      <c r="AA275" s="5" t="s">
        <v>2310</v>
      </c>
      <c r="AB275" s="5" t="s">
        <v>9384</v>
      </c>
      <c r="AC275" s="34" t="s">
        <v>9385</v>
      </c>
      <c r="AD275" s="21">
        <v>1</v>
      </c>
    </row>
    <row r="276" spans="1:30" x14ac:dyDescent="0.3">
      <c r="A276" s="18" t="str">
        <f t="shared" ref="A276:B276" si="290">IF(AND(ISNUMBER(SEARCH("Yes",C276)),ISNUMBER(SEARCH("Yes",E276)),ISNUMBER(SEARCH("Yes",G276)),ISNUMBER(SEARCH("Yes",I276))),"Yes","No")</f>
        <v>No</v>
      </c>
      <c r="B276" s="18" t="str">
        <f t="shared" si="290"/>
        <v>No</v>
      </c>
      <c r="C276" s="15" t="str">
        <f t="shared" si="264"/>
        <v>No</v>
      </c>
      <c r="D276" s="18" t="str">
        <f t="shared" si="265"/>
        <v>No</v>
      </c>
      <c r="E276" s="18" t="str">
        <f t="shared" si="266"/>
        <v>No</v>
      </c>
      <c r="F276" s="18" t="str">
        <f t="shared" si="267"/>
        <v>No</v>
      </c>
      <c r="G276" s="18" t="str">
        <f t="shared" si="268"/>
        <v>No</v>
      </c>
      <c r="H276" s="18" t="str">
        <f t="shared" si="269"/>
        <v>No</v>
      </c>
      <c r="I276" s="18" t="str">
        <f t="shared" si="270"/>
        <v>Yes</v>
      </c>
      <c r="J276" s="18" t="str">
        <f t="shared" si="271"/>
        <v>Yes</v>
      </c>
      <c r="K276" s="21">
        <v>274</v>
      </c>
      <c r="L276" s="5" t="s">
        <v>891</v>
      </c>
      <c r="M276" s="5" t="s">
        <v>892</v>
      </c>
      <c r="N276" s="5" t="s">
        <v>2307</v>
      </c>
      <c r="O276" s="5" t="s">
        <v>152</v>
      </c>
      <c r="P276" s="5" t="s">
        <v>9386</v>
      </c>
      <c r="Q276" s="34" t="s">
        <v>9387</v>
      </c>
      <c r="R276" s="21">
        <v>1</v>
      </c>
      <c r="S276" s="35"/>
      <c r="T276" s="35"/>
      <c r="U276" s="35"/>
      <c r="V276" s="35"/>
      <c r="W276" s="35"/>
      <c r="X276" s="35"/>
      <c r="Y276" s="35"/>
      <c r="Z276" s="35"/>
      <c r="AA276" s="5" t="s">
        <v>2310</v>
      </c>
      <c r="AB276" s="5" t="s">
        <v>9388</v>
      </c>
      <c r="AC276" s="34" t="s">
        <v>7597</v>
      </c>
      <c r="AD276" s="21">
        <v>1</v>
      </c>
    </row>
    <row r="277" spans="1:30" x14ac:dyDescent="0.3">
      <c r="A277" s="18" t="str">
        <f t="shared" ref="A277:B277" si="291">IF(AND(ISNUMBER(SEARCH("Yes",C277)),ISNUMBER(SEARCH("Yes",E277)),ISNUMBER(SEARCH("Yes",G277)),ISNUMBER(SEARCH("Yes",I277))),"Yes","No")</f>
        <v>No</v>
      </c>
      <c r="B277" s="18" t="str">
        <f t="shared" si="291"/>
        <v>No</v>
      </c>
      <c r="C277" s="15" t="str">
        <f t="shared" si="264"/>
        <v>No</v>
      </c>
      <c r="D277" s="18" t="str">
        <f t="shared" si="265"/>
        <v>No</v>
      </c>
      <c r="E277" s="18" t="str">
        <f t="shared" si="266"/>
        <v>No</v>
      </c>
      <c r="F277" s="18" t="str">
        <f t="shared" si="267"/>
        <v>No</v>
      </c>
      <c r="G277" s="18" t="str">
        <f t="shared" si="268"/>
        <v>No</v>
      </c>
      <c r="H277" s="18" t="str">
        <f t="shared" si="269"/>
        <v>No</v>
      </c>
      <c r="I277" s="18" t="str">
        <f t="shared" si="270"/>
        <v>Yes</v>
      </c>
      <c r="J277" s="18" t="str">
        <f t="shared" si="271"/>
        <v>Yes</v>
      </c>
      <c r="K277" s="21">
        <v>275</v>
      </c>
      <c r="L277" s="5" t="s">
        <v>893</v>
      </c>
      <c r="M277" s="5" t="s">
        <v>894</v>
      </c>
      <c r="N277" s="5" t="s">
        <v>2307</v>
      </c>
      <c r="O277" s="5" t="s">
        <v>152</v>
      </c>
      <c r="P277" s="5" t="s">
        <v>9389</v>
      </c>
      <c r="Q277" s="34" t="s">
        <v>9390</v>
      </c>
      <c r="R277" s="21">
        <v>1</v>
      </c>
      <c r="S277" s="35"/>
      <c r="T277" s="35"/>
      <c r="U277" s="35"/>
      <c r="V277" s="35"/>
      <c r="W277" s="35"/>
      <c r="X277" s="35"/>
      <c r="Y277" s="35"/>
      <c r="Z277" s="35"/>
      <c r="AA277" s="5" t="s">
        <v>24</v>
      </c>
      <c r="AB277" s="5" t="s">
        <v>9391</v>
      </c>
      <c r="AC277" s="34" t="s">
        <v>9392</v>
      </c>
      <c r="AD277" s="21">
        <v>1</v>
      </c>
    </row>
    <row r="278" spans="1:30" x14ac:dyDescent="0.3">
      <c r="A278" s="18" t="str">
        <f t="shared" ref="A278:B278" si="292">IF(AND(ISNUMBER(SEARCH("Yes",C278)),ISNUMBER(SEARCH("Yes",E278)),ISNUMBER(SEARCH("Yes",G278)),ISNUMBER(SEARCH("Yes",I278))),"Yes","No")</f>
        <v>No</v>
      </c>
      <c r="B278" s="18" t="str">
        <f t="shared" si="292"/>
        <v>No</v>
      </c>
      <c r="C278" s="15" t="str">
        <f t="shared" si="264"/>
        <v>No</v>
      </c>
      <c r="D278" s="18" t="str">
        <f t="shared" si="265"/>
        <v>No</v>
      </c>
      <c r="E278" s="18" t="str">
        <f t="shared" si="266"/>
        <v>No</v>
      </c>
      <c r="F278" s="18" t="str">
        <f t="shared" si="267"/>
        <v>No</v>
      </c>
      <c r="G278" s="18" t="str">
        <f t="shared" si="268"/>
        <v>No</v>
      </c>
      <c r="H278" s="18" t="str">
        <f t="shared" si="269"/>
        <v>No</v>
      </c>
      <c r="I278" s="18" t="str">
        <f t="shared" si="270"/>
        <v>Yes</v>
      </c>
      <c r="J278" s="18" t="str">
        <f t="shared" si="271"/>
        <v>Yes</v>
      </c>
      <c r="K278" s="21">
        <v>276</v>
      </c>
      <c r="L278" s="5" t="s">
        <v>895</v>
      </c>
      <c r="M278" s="5" t="s">
        <v>896</v>
      </c>
      <c r="N278" s="5" t="s">
        <v>2307</v>
      </c>
      <c r="O278" s="5" t="s">
        <v>152</v>
      </c>
      <c r="P278" s="5" t="s">
        <v>2313</v>
      </c>
      <c r="Q278" s="34" t="s">
        <v>3419</v>
      </c>
      <c r="R278" s="21">
        <v>1</v>
      </c>
      <c r="S278" s="35"/>
      <c r="T278" s="35"/>
      <c r="U278" s="35"/>
      <c r="V278" s="35"/>
      <c r="W278" s="35"/>
      <c r="X278" s="35"/>
      <c r="Y278" s="35"/>
      <c r="Z278" s="35"/>
      <c r="AA278" s="5" t="s">
        <v>2310</v>
      </c>
      <c r="AB278" s="5" t="s">
        <v>9393</v>
      </c>
      <c r="AC278" s="34" t="s">
        <v>9394</v>
      </c>
      <c r="AD278" s="21">
        <v>1</v>
      </c>
    </row>
    <row r="279" spans="1:30" x14ac:dyDescent="0.3">
      <c r="A279" s="18" t="str">
        <f t="shared" ref="A279:B279" si="293">IF(AND(ISNUMBER(SEARCH("Yes",C279)),ISNUMBER(SEARCH("Yes",E279)),ISNUMBER(SEARCH("Yes",G279)),ISNUMBER(SEARCH("Yes",I279))),"Yes","No")</f>
        <v>No</v>
      </c>
      <c r="B279" s="18" t="str">
        <f t="shared" si="293"/>
        <v>No</v>
      </c>
      <c r="C279" s="15" t="str">
        <f t="shared" si="264"/>
        <v>No</v>
      </c>
      <c r="D279" s="18" t="str">
        <f t="shared" si="265"/>
        <v>No</v>
      </c>
      <c r="E279" s="18" t="str">
        <f t="shared" si="266"/>
        <v>No</v>
      </c>
      <c r="F279" s="18" t="str">
        <f t="shared" si="267"/>
        <v>No</v>
      </c>
      <c r="G279" s="18" t="str">
        <f t="shared" si="268"/>
        <v>No</v>
      </c>
      <c r="H279" s="18" t="str">
        <f t="shared" si="269"/>
        <v>No</v>
      </c>
      <c r="I279" s="18" t="str">
        <f t="shared" si="270"/>
        <v>Yes</v>
      </c>
      <c r="J279" s="18" t="str">
        <f t="shared" si="271"/>
        <v>Yes</v>
      </c>
      <c r="K279" s="21">
        <v>277</v>
      </c>
      <c r="L279" s="5" t="s">
        <v>897</v>
      </c>
      <c r="M279" s="5" t="s">
        <v>898</v>
      </c>
      <c r="N279" s="5" t="s">
        <v>2307</v>
      </c>
      <c r="O279" s="5" t="s">
        <v>152</v>
      </c>
      <c r="P279" s="5" t="s">
        <v>2431</v>
      </c>
      <c r="Q279" s="34" t="s">
        <v>3422</v>
      </c>
      <c r="R279" s="21">
        <v>1</v>
      </c>
      <c r="S279" s="35"/>
      <c r="T279" s="35"/>
      <c r="U279" s="35"/>
      <c r="V279" s="35"/>
      <c r="W279" s="35"/>
      <c r="X279" s="35"/>
      <c r="Y279" s="35"/>
      <c r="Z279" s="35"/>
      <c r="AA279" s="5" t="s">
        <v>2310</v>
      </c>
      <c r="AB279" s="5" t="s">
        <v>5478</v>
      </c>
      <c r="AC279" s="34" t="s">
        <v>9395</v>
      </c>
      <c r="AD279" s="21">
        <v>1</v>
      </c>
    </row>
    <row r="280" spans="1:30" x14ac:dyDescent="0.3">
      <c r="A280" s="18" t="str">
        <f t="shared" ref="A280:B280" si="294">IF(AND(ISNUMBER(SEARCH("Yes",C280)),ISNUMBER(SEARCH("Yes",E280)),ISNUMBER(SEARCH("Yes",G280)),ISNUMBER(SEARCH("Yes",I280))),"Yes","No")</f>
        <v>No</v>
      </c>
      <c r="B280" s="18" t="str">
        <f t="shared" si="294"/>
        <v>Yes</v>
      </c>
      <c r="C280" s="15" t="str">
        <f t="shared" si="264"/>
        <v>Yes</v>
      </c>
      <c r="D280" s="18" t="str">
        <f t="shared" si="265"/>
        <v>Yes</v>
      </c>
      <c r="E280" s="18" t="str">
        <f t="shared" si="266"/>
        <v>Yes</v>
      </c>
      <c r="F280" s="18" t="str">
        <f t="shared" si="267"/>
        <v>Yes</v>
      </c>
      <c r="G280" s="18" t="str">
        <f t="shared" si="268"/>
        <v>No</v>
      </c>
      <c r="H280" s="18" t="str">
        <f t="shared" si="269"/>
        <v>Yes</v>
      </c>
      <c r="I280" s="18" t="str">
        <f t="shared" si="270"/>
        <v>Yes</v>
      </c>
      <c r="J280" s="18" t="str">
        <f t="shared" si="271"/>
        <v>Yes</v>
      </c>
      <c r="K280" s="21">
        <v>278</v>
      </c>
      <c r="L280" s="5" t="s">
        <v>361</v>
      </c>
      <c r="M280" s="5" t="s">
        <v>362</v>
      </c>
      <c r="N280" s="5" t="s">
        <v>2307</v>
      </c>
      <c r="O280" s="5" t="s">
        <v>24</v>
      </c>
      <c r="P280" s="5" t="s">
        <v>3425</v>
      </c>
      <c r="Q280" s="34" t="s">
        <v>3426</v>
      </c>
      <c r="R280" s="21">
        <v>1</v>
      </c>
      <c r="S280" s="5" t="s">
        <v>24</v>
      </c>
      <c r="T280" s="5" t="s">
        <v>9396</v>
      </c>
      <c r="U280" s="34" t="s">
        <v>9397</v>
      </c>
      <c r="V280" s="21">
        <v>1</v>
      </c>
      <c r="W280" s="5" t="s">
        <v>152</v>
      </c>
      <c r="X280" s="5" t="s">
        <v>6863</v>
      </c>
      <c r="Y280" s="34" t="s">
        <v>9398</v>
      </c>
      <c r="Z280" s="21">
        <v>1</v>
      </c>
      <c r="AA280" s="5" t="s">
        <v>24</v>
      </c>
      <c r="AB280" s="5" t="s">
        <v>9399</v>
      </c>
      <c r="AC280" s="34" t="s">
        <v>9400</v>
      </c>
      <c r="AD280" s="21">
        <v>1</v>
      </c>
    </row>
    <row r="281" spans="1:30" x14ac:dyDescent="0.3">
      <c r="A281" s="18" t="str">
        <f t="shared" ref="A281:B281" si="295">IF(AND(ISNUMBER(SEARCH("Yes",C281)),ISNUMBER(SEARCH("Yes",E281)),ISNUMBER(SEARCH("Yes",G281)),ISNUMBER(SEARCH("Yes",I281))),"Yes","No")</f>
        <v>No</v>
      </c>
      <c r="B281" s="18" t="str">
        <f t="shared" si="295"/>
        <v>No</v>
      </c>
      <c r="C281" s="15" t="str">
        <f t="shared" si="264"/>
        <v>No</v>
      </c>
      <c r="D281" s="18" t="str">
        <f t="shared" si="265"/>
        <v>No</v>
      </c>
      <c r="E281" s="18" t="str">
        <f t="shared" si="266"/>
        <v>No</v>
      </c>
      <c r="F281" s="18" t="str">
        <f t="shared" si="267"/>
        <v>No</v>
      </c>
      <c r="G281" s="18" t="str">
        <f t="shared" si="268"/>
        <v>No</v>
      </c>
      <c r="H281" s="18" t="str">
        <f t="shared" si="269"/>
        <v>No</v>
      </c>
      <c r="I281" s="18" t="str">
        <f t="shared" si="270"/>
        <v>Yes</v>
      </c>
      <c r="J281" s="18" t="str">
        <f t="shared" si="271"/>
        <v>Yes</v>
      </c>
      <c r="K281" s="21">
        <v>279</v>
      </c>
      <c r="L281" s="5" t="s">
        <v>899</v>
      </c>
      <c r="M281" s="5" t="s">
        <v>900</v>
      </c>
      <c r="N281" s="5" t="s">
        <v>2307</v>
      </c>
      <c r="O281" s="5" t="s">
        <v>152</v>
      </c>
      <c r="P281" s="5" t="s">
        <v>9401</v>
      </c>
      <c r="Q281" s="34" t="s">
        <v>3433</v>
      </c>
      <c r="R281" s="21">
        <v>1</v>
      </c>
      <c r="S281" s="35"/>
      <c r="T281" s="35"/>
      <c r="U281" s="35"/>
      <c r="V281" s="35"/>
      <c r="W281" s="35"/>
      <c r="X281" s="35"/>
      <c r="Y281" s="35"/>
      <c r="Z281" s="35"/>
      <c r="AA281" s="5" t="s">
        <v>24</v>
      </c>
      <c r="AB281" s="5" t="s">
        <v>3890</v>
      </c>
      <c r="AC281" s="34" t="s">
        <v>9402</v>
      </c>
      <c r="AD281" s="21">
        <v>1</v>
      </c>
    </row>
    <row r="282" spans="1:30" x14ac:dyDescent="0.3">
      <c r="A282" s="18" t="str">
        <f t="shared" ref="A282:B282" si="296">IF(AND(ISNUMBER(SEARCH("Yes",C282)),ISNUMBER(SEARCH("Yes",E282)),ISNUMBER(SEARCH("Yes",G282)),ISNUMBER(SEARCH("Yes",I282))),"Yes","No")</f>
        <v>No</v>
      </c>
      <c r="B282" s="18" t="str">
        <f t="shared" si="296"/>
        <v>No</v>
      </c>
      <c r="C282" s="15" t="str">
        <f t="shared" si="264"/>
        <v>No</v>
      </c>
      <c r="D282" s="18" t="str">
        <f t="shared" si="265"/>
        <v>No</v>
      </c>
      <c r="E282" s="18" t="str">
        <f t="shared" si="266"/>
        <v>No</v>
      </c>
      <c r="F282" s="18" t="str">
        <f t="shared" si="267"/>
        <v>No</v>
      </c>
      <c r="G282" s="18" t="str">
        <f t="shared" si="268"/>
        <v>No</v>
      </c>
      <c r="H282" s="18" t="str">
        <f t="shared" si="269"/>
        <v>No</v>
      </c>
      <c r="I282" s="18" t="str">
        <f t="shared" si="270"/>
        <v>Yes</v>
      </c>
      <c r="J282" s="18" t="str">
        <f t="shared" si="271"/>
        <v>Yes</v>
      </c>
      <c r="K282" s="21">
        <v>280</v>
      </c>
      <c r="L282" s="5" t="s">
        <v>901</v>
      </c>
      <c r="M282" s="5" t="s">
        <v>3436</v>
      </c>
      <c r="N282" s="5" t="s">
        <v>2307</v>
      </c>
      <c r="O282" s="5" t="s">
        <v>152</v>
      </c>
      <c r="P282" s="5" t="s">
        <v>3358</v>
      </c>
      <c r="Q282" s="34" t="s">
        <v>9403</v>
      </c>
      <c r="R282" s="21">
        <v>1</v>
      </c>
      <c r="S282" s="35"/>
      <c r="T282" s="35"/>
      <c r="U282" s="35"/>
      <c r="V282" s="35"/>
      <c r="W282" s="35"/>
      <c r="X282" s="35"/>
      <c r="Y282" s="35"/>
      <c r="Z282" s="35"/>
      <c r="AA282" s="5" t="s">
        <v>24</v>
      </c>
      <c r="AB282" s="5" t="s">
        <v>9404</v>
      </c>
      <c r="AC282" s="34" t="s">
        <v>9405</v>
      </c>
      <c r="AD282" s="21">
        <v>1</v>
      </c>
    </row>
    <row r="283" spans="1:30" x14ac:dyDescent="0.3">
      <c r="A283" s="18" t="str">
        <f t="shared" ref="A283:B283" si="297">IF(AND(ISNUMBER(SEARCH("Yes",C283)),ISNUMBER(SEARCH("Yes",E283)),ISNUMBER(SEARCH("Yes",G283)),ISNUMBER(SEARCH("Yes",I283))),"Yes","No")</f>
        <v>No</v>
      </c>
      <c r="B283" s="18" t="str">
        <f t="shared" si="297"/>
        <v>No</v>
      </c>
      <c r="C283" s="15" t="str">
        <f t="shared" si="264"/>
        <v>No</v>
      </c>
      <c r="D283" s="18" t="str">
        <f t="shared" si="265"/>
        <v>No</v>
      </c>
      <c r="E283" s="18" t="str">
        <f t="shared" si="266"/>
        <v>No</v>
      </c>
      <c r="F283" s="18" t="str">
        <f t="shared" si="267"/>
        <v>No</v>
      </c>
      <c r="G283" s="18" t="str">
        <f t="shared" si="268"/>
        <v>No</v>
      </c>
      <c r="H283" s="18" t="str">
        <f t="shared" si="269"/>
        <v>No</v>
      </c>
      <c r="I283" s="18" t="str">
        <f t="shared" si="270"/>
        <v>Yes</v>
      </c>
      <c r="J283" s="18" t="str">
        <f t="shared" si="271"/>
        <v>Yes</v>
      </c>
      <c r="K283" s="21">
        <v>281</v>
      </c>
      <c r="L283" s="5" t="s">
        <v>902</v>
      </c>
      <c r="M283" s="5" t="s">
        <v>903</v>
      </c>
      <c r="N283" s="5" t="s">
        <v>2307</v>
      </c>
      <c r="O283" s="5" t="s">
        <v>152</v>
      </c>
      <c r="P283" s="5" t="s">
        <v>2333</v>
      </c>
      <c r="Q283" s="34" t="s">
        <v>3441</v>
      </c>
      <c r="R283" s="21">
        <v>1</v>
      </c>
      <c r="S283" s="35"/>
      <c r="T283" s="35"/>
      <c r="U283" s="35"/>
      <c r="V283" s="35"/>
      <c r="W283" s="35"/>
      <c r="X283" s="35"/>
      <c r="Y283" s="35"/>
      <c r="Z283" s="35"/>
      <c r="AA283" s="5" t="s">
        <v>2310</v>
      </c>
      <c r="AB283" s="5" t="s">
        <v>9406</v>
      </c>
      <c r="AC283" s="34" t="s">
        <v>9407</v>
      </c>
      <c r="AD283" s="21">
        <v>1</v>
      </c>
    </row>
    <row r="284" spans="1:30" x14ac:dyDescent="0.3">
      <c r="A284" s="18" t="str">
        <f t="shared" ref="A284:B284" si="298">IF(AND(ISNUMBER(SEARCH("Yes",C284)),ISNUMBER(SEARCH("Yes",E284)),ISNUMBER(SEARCH("Yes",G284)),ISNUMBER(SEARCH("Yes",I284))),"Yes","No")</f>
        <v>No</v>
      </c>
      <c r="B284" s="18" t="str">
        <f t="shared" si="298"/>
        <v>No</v>
      </c>
      <c r="C284" s="15" t="str">
        <f t="shared" si="264"/>
        <v>No</v>
      </c>
      <c r="D284" s="18" t="str">
        <f t="shared" si="265"/>
        <v>No</v>
      </c>
      <c r="E284" s="18" t="str">
        <f t="shared" si="266"/>
        <v>No</v>
      </c>
      <c r="F284" s="18" t="str">
        <f t="shared" si="267"/>
        <v>No</v>
      </c>
      <c r="G284" s="18" t="str">
        <f t="shared" si="268"/>
        <v>No</v>
      </c>
      <c r="H284" s="18" t="str">
        <f t="shared" si="269"/>
        <v>No</v>
      </c>
      <c r="I284" s="18" t="str">
        <f t="shared" si="270"/>
        <v>Yes</v>
      </c>
      <c r="J284" s="18" t="str">
        <f t="shared" si="271"/>
        <v>Yes</v>
      </c>
      <c r="K284" s="21">
        <v>282</v>
      </c>
      <c r="L284" s="5" t="s">
        <v>904</v>
      </c>
      <c r="M284" s="5" t="s">
        <v>905</v>
      </c>
      <c r="N284" s="5" t="s">
        <v>2307</v>
      </c>
      <c r="O284" s="5" t="s">
        <v>152</v>
      </c>
      <c r="P284" s="5" t="s">
        <v>3442</v>
      </c>
      <c r="Q284" s="34" t="s">
        <v>9408</v>
      </c>
      <c r="R284" s="21">
        <v>1</v>
      </c>
      <c r="S284" s="35"/>
      <c r="T284" s="35"/>
      <c r="U284" s="35"/>
      <c r="V284" s="35"/>
      <c r="W284" s="35"/>
      <c r="X284" s="35"/>
      <c r="Y284" s="35"/>
      <c r="Z284" s="35"/>
      <c r="AA284" s="5" t="s">
        <v>2310</v>
      </c>
      <c r="AB284" s="5" t="s">
        <v>9409</v>
      </c>
      <c r="AC284" s="34" t="s">
        <v>9410</v>
      </c>
      <c r="AD284" s="21">
        <v>1</v>
      </c>
    </row>
    <row r="285" spans="1:30" x14ac:dyDescent="0.3">
      <c r="A285" s="18" t="str">
        <f t="shared" ref="A285:B285" si="299">IF(AND(ISNUMBER(SEARCH("Yes",C285)),ISNUMBER(SEARCH("Yes",E285)),ISNUMBER(SEARCH("Yes",G285)),ISNUMBER(SEARCH("Yes",I285))),"Yes","No")</f>
        <v>No</v>
      </c>
      <c r="B285" s="18" t="str">
        <f t="shared" si="299"/>
        <v>No</v>
      </c>
      <c r="C285" s="15" t="str">
        <f t="shared" si="264"/>
        <v>No</v>
      </c>
      <c r="D285" s="18" t="str">
        <f t="shared" si="265"/>
        <v>No</v>
      </c>
      <c r="E285" s="18" t="str">
        <f t="shared" si="266"/>
        <v>No</v>
      </c>
      <c r="F285" s="18" t="str">
        <f t="shared" si="267"/>
        <v>No</v>
      </c>
      <c r="G285" s="18" t="str">
        <f t="shared" si="268"/>
        <v>No</v>
      </c>
      <c r="H285" s="18" t="str">
        <f t="shared" si="269"/>
        <v>No</v>
      </c>
      <c r="I285" s="18" t="str">
        <f t="shared" si="270"/>
        <v>Yes</v>
      </c>
      <c r="J285" s="18" t="str">
        <f t="shared" si="271"/>
        <v>Yes</v>
      </c>
      <c r="K285" s="21">
        <v>283</v>
      </c>
      <c r="L285" s="5" t="s">
        <v>906</v>
      </c>
      <c r="M285" s="5" t="s">
        <v>907</v>
      </c>
      <c r="N285" s="5" t="s">
        <v>2307</v>
      </c>
      <c r="O285" s="5" t="s">
        <v>152</v>
      </c>
      <c r="P285" s="5" t="s">
        <v>4164</v>
      </c>
      <c r="Q285" s="34" t="s">
        <v>9411</v>
      </c>
      <c r="R285" s="21">
        <v>1</v>
      </c>
      <c r="S285" s="35"/>
      <c r="T285" s="35"/>
      <c r="U285" s="35"/>
      <c r="V285" s="35"/>
      <c r="W285" s="35"/>
      <c r="X285" s="35"/>
      <c r="Y285" s="35"/>
      <c r="Z285" s="35"/>
      <c r="AA285" s="5" t="s">
        <v>2310</v>
      </c>
      <c r="AB285" s="5" t="s">
        <v>2473</v>
      </c>
      <c r="AC285" s="34" t="s">
        <v>9412</v>
      </c>
      <c r="AD285" s="21">
        <v>1</v>
      </c>
    </row>
    <row r="286" spans="1:30" x14ac:dyDescent="0.3">
      <c r="A286" s="18" t="str">
        <f t="shared" ref="A286:B286" si="300">IF(AND(ISNUMBER(SEARCH("Yes",C286)),ISNUMBER(SEARCH("Yes",E286)),ISNUMBER(SEARCH("Yes",G286)),ISNUMBER(SEARCH("Yes",I286))),"Yes","No")</f>
        <v>No</v>
      </c>
      <c r="B286" s="18" t="str">
        <f t="shared" si="300"/>
        <v>No</v>
      </c>
      <c r="C286" s="15" t="str">
        <f t="shared" si="264"/>
        <v>No</v>
      </c>
      <c r="D286" s="18" t="str">
        <f t="shared" si="265"/>
        <v>No</v>
      </c>
      <c r="E286" s="18" t="str">
        <f t="shared" si="266"/>
        <v>No</v>
      </c>
      <c r="F286" s="18" t="str">
        <f t="shared" si="267"/>
        <v>No</v>
      </c>
      <c r="G286" s="18" t="str">
        <f t="shared" si="268"/>
        <v>No</v>
      </c>
      <c r="H286" s="18" t="str">
        <f t="shared" si="269"/>
        <v>No</v>
      </c>
      <c r="I286" s="18" t="str">
        <f t="shared" si="270"/>
        <v>Yes</v>
      </c>
      <c r="J286" s="18" t="str">
        <f t="shared" si="271"/>
        <v>Yes</v>
      </c>
      <c r="K286" s="21">
        <v>284</v>
      </c>
      <c r="L286" s="5" t="s">
        <v>908</v>
      </c>
      <c r="M286" s="5" t="s">
        <v>909</v>
      </c>
      <c r="N286" s="5" t="s">
        <v>2307</v>
      </c>
      <c r="O286" s="5" t="s">
        <v>152</v>
      </c>
      <c r="P286" s="5" t="s">
        <v>2724</v>
      </c>
      <c r="Q286" s="34" t="s">
        <v>6872</v>
      </c>
      <c r="R286" s="21">
        <v>1</v>
      </c>
      <c r="S286" s="35"/>
      <c r="T286" s="35"/>
      <c r="U286" s="35"/>
      <c r="V286" s="35"/>
      <c r="W286" s="35"/>
      <c r="X286" s="35"/>
      <c r="Y286" s="35"/>
      <c r="Z286" s="35"/>
      <c r="AA286" s="5" t="s">
        <v>2310</v>
      </c>
      <c r="AB286" s="5" t="s">
        <v>9413</v>
      </c>
      <c r="AC286" s="34" t="s">
        <v>9414</v>
      </c>
      <c r="AD286" s="21">
        <v>1</v>
      </c>
    </row>
    <row r="287" spans="1:30" x14ac:dyDescent="0.3">
      <c r="A287" s="18" t="str">
        <f t="shared" ref="A287:B287" si="301">IF(AND(ISNUMBER(SEARCH("Yes",C287)),ISNUMBER(SEARCH("Yes",E287)),ISNUMBER(SEARCH("Yes",G287)),ISNUMBER(SEARCH("Yes",I287))),"Yes","No")</f>
        <v>No</v>
      </c>
      <c r="B287" s="18" t="str">
        <f t="shared" si="301"/>
        <v>No</v>
      </c>
      <c r="C287" s="15" t="str">
        <f t="shared" si="264"/>
        <v>No</v>
      </c>
      <c r="D287" s="18" t="str">
        <f t="shared" si="265"/>
        <v>No</v>
      </c>
      <c r="E287" s="18" t="str">
        <f t="shared" si="266"/>
        <v>No</v>
      </c>
      <c r="F287" s="18" t="str">
        <f t="shared" si="267"/>
        <v>No</v>
      </c>
      <c r="G287" s="18" t="str">
        <f t="shared" si="268"/>
        <v>No</v>
      </c>
      <c r="H287" s="18" t="str">
        <f t="shared" si="269"/>
        <v>No</v>
      </c>
      <c r="I287" s="18" t="str">
        <f t="shared" si="270"/>
        <v>Yes</v>
      </c>
      <c r="J287" s="18" t="str">
        <f t="shared" si="271"/>
        <v>Yes</v>
      </c>
      <c r="K287" s="21">
        <v>285</v>
      </c>
      <c r="L287" s="5" t="s">
        <v>910</v>
      </c>
      <c r="M287" s="5" t="s">
        <v>911</v>
      </c>
      <c r="N287" s="5" t="s">
        <v>2307</v>
      </c>
      <c r="O287" s="5" t="s">
        <v>152</v>
      </c>
      <c r="P287" s="5" t="s">
        <v>2325</v>
      </c>
      <c r="Q287" s="34" t="s">
        <v>9415</v>
      </c>
      <c r="R287" s="21">
        <v>1</v>
      </c>
      <c r="S287" s="35"/>
      <c r="T287" s="35"/>
      <c r="U287" s="35"/>
      <c r="V287" s="35"/>
      <c r="W287" s="35"/>
      <c r="X287" s="35"/>
      <c r="Y287" s="35"/>
      <c r="Z287" s="35"/>
      <c r="AA287" s="5" t="s">
        <v>24</v>
      </c>
      <c r="AB287" s="5" t="s">
        <v>9416</v>
      </c>
      <c r="AC287" s="34" t="s">
        <v>9417</v>
      </c>
      <c r="AD287" s="21">
        <v>1</v>
      </c>
    </row>
    <row r="288" spans="1:30" x14ac:dyDescent="0.3">
      <c r="A288" s="18" t="str">
        <f t="shared" ref="A288:B288" si="302">IF(AND(ISNUMBER(SEARCH("Yes",C288)),ISNUMBER(SEARCH("Yes",E288)),ISNUMBER(SEARCH("Yes",G288)),ISNUMBER(SEARCH("Yes",I288))),"Yes","No")</f>
        <v>No</v>
      </c>
      <c r="B288" s="18" t="str">
        <f t="shared" si="302"/>
        <v>No</v>
      </c>
      <c r="C288" s="15" t="str">
        <f t="shared" si="264"/>
        <v>No</v>
      </c>
      <c r="D288" s="18" t="str">
        <f t="shared" si="265"/>
        <v>No</v>
      </c>
      <c r="E288" s="18" t="str">
        <f t="shared" si="266"/>
        <v>No</v>
      </c>
      <c r="F288" s="18" t="str">
        <f t="shared" si="267"/>
        <v>No</v>
      </c>
      <c r="G288" s="18" t="str">
        <f t="shared" si="268"/>
        <v>No</v>
      </c>
      <c r="H288" s="18" t="str">
        <f t="shared" si="269"/>
        <v>No</v>
      </c>
      <c r="I288" s="18" t="str">
        <f t="shared" si="270"/>
        <v>Yes</v>
      </c>
      <c r="J288" s="18" t="str">
        <f t="shared" si="271"/>
        <v>Yes</v>
      </c>
      <c r="K288" s="21">
        <v>286</v>
      </c>
      <c r="L288" s="5" t="s">
        <v>912</v>
      </c>
      <c r="M288" s="5" t="s">
        <v>913</v>
      </c>
      <c r="N288" s="5" t="s">
        <v>2307</v>
      </c>
      <c r="O288" s="5" t="s">
        <v>152</v>
      </c>
      <c r="P288" s="5" t="s">
        <v>3453</v>
      </c>
      <c r="Q288" s="34" t="s">
        <v>3454</v>
      </c>
      <c r="R288" s="21">
        <v>1</v>
      </c>
      <c r="S288" s="35"/>
      <c r="T288" s="35"/>
      <c r="U288" s="35"/>
      <c r="V288" s="35"/>
      <c r="W288" s="35"/>
      <c r="X288" s="35"/>
      <c r="Y288" s="35"/>
      <c r="Z288" s="35"/>
      <c r="AA288" s="5" t="s">
        <v>2310</v>
      </c>
      <c r="AB288" s="5" t="s">
        <v>2473</v>
      </c>
      <c r="AC288" s="34" t="s">
        <v>4629</v>
      </c>
      <c r="AD288" s="21">
        <v>1</v>
      </c>
    </row>
    <row r="289" spans="1:30" x14ac:dyDescent="0.3">
      <c r="A289" s="18" t="str">
        <f t="shared" ref="A289:B289" si="303">IF(AND(ISNUMBER(SEARCH("Yes",C289)),ISNUMBER(SEARCH("Yes",E289)),ISNUMBER(SEARCH("Yes",G289)),ISNUMBER(SEARCH("Yes",I289))),"Yes","No")</f>
        <v>No</v>
      </c>
      <c r="B289" s="18" t="str">
        <f t="shared" si="303"/>
        <v>No</v>
      </c>
      <c r="C289" s="15" t="str">
        <f t="shared" si="264"/>
        <v>No</v>
      </c>
      <c r="D289" s="18" t="str">
        <f t="shared" si="265"/>
        <v>No</v>
      </c>
      <c r="E289" s="18" t="str">
        <f t="shared" si="266"/>
        <v>No</v>
      </c>
      <c r="F289" s="18" t="str">
        <f t="shared" si="267"/>
        <v>No</v>
      </c>
      <c r="G289" s="18" t="str">
        <f t="shared" si="268"/>
        <v>No</v>
      </c>
      <c r="H289" s="18" t="str">
        <f t="shared" si="269"/>
        <v>No</v>
      </c>
      <c r="I289" s="18" t="str">
        <f t="shared" si="270"/>
        <v>Yes</v>
      </c>
      <c r="J289" s="18" t="str">
        <f t="shared" si="271"/>
        <v>Yes</v>
      </c>
      <c r="K289" s="21">
        <v>287</v>
      </c>
      <c r="L289" s="5" t="s">
        <v>914</v>
      </c>
      <c r="M289" s="5" t="s">
        <v>915</v>
      </c>
      <c r="N289" s="5" t="s">
        <v>2307</v>
      </c>
      <c r="O289" s="5" t="s">
        <v>152</v>
      </c>
      <c r="P289" s="5" t="s">
        <v>6423</v>
      </c>
      <c r="Q289" s="34" t="s">
        <v>9418</v>
      </c>
      <c r="R289" s="21">
        <v>1</v>
      </c>
      <c r="S289" s="35"/>
      <c r="T289" s="35"/>
      <c r="U289" s="35"/>
      <c r="V289" s="35"/>
      <c r="W289" s="35"/>
      <c r="X289" s="35"/>
      <c r="Y289" s="35"/>
      <c r="Z289" s="35"/>
      <c r="AA289" s="5" t="s">
        <v>2310</v>
      </c>
      <c r="AB289" s="5" t="s">
        <v>9419</v>
      </c>
      <c r="AC289" s="34" t="s">
        <v>9420</v>
      </c>
      <c r="AD289" s="21">
        <v>1</v>
      </c>
    </row>
    <row r="290" spans="1:30" x14ac:dyDescent="0.3">
      <c r="A290" s="18" t="str">
        <f t="shared" ref="A290:B290" si="304">IF(AND(ISNUMBER(SEARCH("Yes",C290)),ISNUMBER(SEARCH("Yes",E290)),ISNUMBER(SEARCH("Yes",G290)),ISNUMBER(SEARCH("Yes",I290))),"Yes","No")</f>
        <v>No</v>
      </c>
      <c r="B290" s="18" t="str">
        <f t="shared" si="304"/>
        <v>No</v>
      </c>
      <c r="C290" s="15" t="str">
        <f t="shared" si="264"/>
        <v>No</v>
      </c>
      <c r="D290" s="18" t="str">
        <f t="shared" si="265"/>
        <v>No</v>
      </c>
      <c r="E290" s="18" t="str">
        <f t="shared" si="266"/>
        <v>No</v>
      </c>
      <c r="F290" s="18" t="str">
        <f t="shared" si="267"/>
        <v>No</v>
      </c>
      <c r="G290" s="18" t="str">
        <f t="shared" si="268"/>
        <v>No</v>
      </c>
      <c r="H290" s="18" t="str">
        <f t="shared" si="269"/>
        <v>No</v>
      </c>
      <c r="I290" s="18" t="str">
        <f t="shared" si="270"/>
        <v>Yes</v>
      </c>
      <c r="J290" s="18" t="str">
        <f t="shared" si="271"/>
        <v>Yes</v>
      </c>
      <c r="K290" s="21">
        <v>288</v>
      </c>
      <c r="L290" s="5" t="s">
        <v>236</v>
      </c>
      <c r="M290" s="5" t="s">
        <v>423</v>
      </c>
      <c r="N290" s="5" t="s">
        <v>2307</v>
      </c>
      <c r="O290" s="5" t="s">
        <v>152</v>
      </c>
      <c r="P290" s="5" t="s">
        <v>2823</v>
      </c>
      <c r="Q290" s="34" t="s">
        <v>2999</v>
      </c>
      <c r="R290" s="21">
        <v>1</v>
      </c>
      <c r="S290" s="35"/>
      <c r="T290" s="35"/>
      <c r="U290" s="35"/>
      <c r="V290" s="35"/>
      <c r="W290" s="35"/>
      <c r="X290" s="35"/>
      <c r="Y290" s="35"/>
      <c r="Z290" s="35"/>
      <c r="AA290" s="5" t="s">
        <v>2310</v>
      </c>
      <c r="AB290" s="5" t="s">
        <v>5771</v>
      </c>
      <c r="AC290" s="34" t="s">
        <v>9421</v>
      </c>
      <c r="AD290" s="21">
        <v>1</v>
      </c>
    </row>
    <row r="291" spans="1:30" x14ac:dyDescent="0.3">
      <c r="A291" s="18" t="str">
        <f t="shared" ref="A291:B291" si="305">IF(AND(ISNUMBER(SEARCH("Yes",C291)),ISNUMBER(SEARCH("Yes",E291)),ISNUMBER(SEARCH("Yes",G291)),ISNUMBER(SEARCH("Yes",I291))),"Yes","No")</f>
        <v>No</v>
      </c>
      <c r="B291" s="18" t="str">
        <f t="shared" si="305"/>
        <v>No</v>
      </c>
      <c r="C291" s="15" t="str">
        <f t="shared" si="264"/>
        <v>No</v>
      </c>
      <c r="D291" s="18" t="str">
        <f t="shared" si="265"/>
        <v>No</v>
      </c>
      <c r="E291" s="18" t="str">
        <f t="shared" si="266"/>
        <v>No</v>
      </c>
      <c r="F291" s="18" t="str">
        <f t="shared" si="267"/>
        <v>No</v>
      </c>
      <c r="G291" s="18" t="str">
        <f t="shared" si="268"/>
        <v>No</v>
      </c>
      <c r="H291" s="18" t="str">
        <f t="shared" si="269"/>
        <v>No</v>
      </c>
      <c r="I291" s="18" t="str">
        <f t="shared" si="270"/>
        <v>Yes</v>
      </c>
      <c r="J291" s="18" t="str">
        <f t="shared" si="271"/>
        <v>Yes</v>
      </c>
      <c r="K291" s="21">
        <v>289</v>
      </c>
      <c r="L291" s="5" t="s">
        <v>73</v>
      </c>
      <c r="M291" s="5" t="s">
        <v>426</v>
      </c>
      <c r="N291" s="5" t="s">
        <v>2307</v>
      </c>
      <c r="O291" s="5" t="s">
        <v>152</v>
      </c>
      <c r="P291" s="5" t="s">
        <v>6879</v>
      </c>
      <c r="Q291" s="34" t="s">
        <v>9422</v>
      </c>
      <c r="R291" s="21">
        <v>1</v>
      </c>
      <c r="S291" s="35"/>
      <c r="T291" s="35"/>
      <c r="U291" s="35"/>
      <c r="V291" s="35"/>
      <c r="W291" s="35"/>
      <c r="X291" s="35"/>
      <c r="Y291" s="35"/>
      <c r="Z291" s="35"/>
      <c r="AA291" s="5" t="s">
        <v>24</v>
      </c>
      <c r="AB291" s="5" t="s">
        <v>9423</v>
      </c>
      <c r="AC291" s="34" t="s">
        <v>9424</v>
      </c>
      <c r="AD291" s="21">
        <v>1</v>
      </c>
    </row>
    <row r="292" spans="1:30" x14ac:dyDescent="0.3">
      <c r="A292" s="18" t="str">
        <f t="shared" ref="A292:B292" si="306">IF(AND(ISNUMBER(SEARCH("Yes",C292)),ISNUMBER(SEARCH("Yes",E292)),ISNUMBER(SEARCH("Yes",G292)),ISNUMBER(SEARCH("Yes",I292))),"Yes","No")</f>
        <v>No</v>
      </c>
      <c r="B292" s="18" t="str">
        <f t="shared" si="306"/>
        <v>No</v>
      </c>
      <c r="C292" s="15" t="str">
        <f t="shared" si="264"/>
        <v>No</v>
      </c>
      <c r="D292" s="18" t="str">
        <f t="shared" si="265"/>
        <v>No</v>
      </c>
      <c r="E292" s="18" t="str">
        <f t="shared" si="266"/>
        <v>No</v>
      </c>
      <c r="F292" s="18" t="str">
        <f t="shared" si="267"/>
        <v>No</v>
      </c>
      <c r="G292" s="18" t="str">
        <f t="shared" si="268"/>
        <v>No</v>
      </c>
      <c r="H292" s="18" t="str">
        <f t="shared" si="269"/>
        <v>No</v>
      </c>
      <c r="I292" s="18" t="str">
        <f t="shared" si="270"/>
        <v>Yes</v>
      </c>
      <c r="J292" s="18" t="str">
        <f t="shared" si="271"/>
        <v>Yes</v>
      </c>
      <c r="K292" s="21">
        <v>290</v>
      </c>
      <c r="L292" s="5" t="s">
        <v>916</v>
      </c>
      <c r="M292" s="5" t="s">
        <v>917</v>
      </c>
      <c r="N292" s="5" t="s">
        <v>2307</v>
      </c>
      <c r="O292" s="5" t="s">
        <v>152</v>
      </c>
      <c r="P292" s="5" t="s">
        <v>3240</v>
      </c>
      <c r="Q292" s="34" t="s">
        <v>2611</v>
      </c>
      <c r="R292" s="21">
        <v>1</v>
      </c>
      <c r="S292" s="35"/>
      <c r="T292" s="35"/>
      <c r="U292" s="35"/>
      <c r="V292" s="35"/>
      <c r="W292" s="35"/>
      <c r="X292" s="35"/>
      <c r="Y292" s="35"/>
      <c r="Z292" s="35"/>
      <c r="AA292" s="5" t="s">
        <v>2310</v>
      </c>
      <c r="AB292" s="5" t="s">
        <v>2422</v>
      </c>
      <c r="AC292" s="34" t="s">
        <v>2471</v>
      </c>
      <c r="AD292" s="21">
        <v>1</v>
      </c>
    </row>
    <row r="293" spans="1:30" x14ac:dyDescent="0.3">
      <c r="A293" s="18" t="str">
        <f t="shared" ref="A293:B293" si="307">IF(AND(ISNUMBER(SEARCH("Yes",C293)),ISNUMBER(SEARCH("Yes",E293)),ISNUMBER(SEARCH("Yes",G293)),ISNUMBER(SEARCH("Yes",I293))),"Yes","No")</f>
        <v>No</v>
      </c>
      <c r="B293" s="18" t="str">
        <f t="shared" si="307"/>
        <v>No</v>
      </c>
      <c r="C293" s="15" t="str">
        <f t="shared" si="264"/>
        <v>No</v>
      </c>
      <c r="D293" s="18" t="str">
        <f t="shared" si="265"/>
        <v>No</v>
      </c>
      <c r="E293" s="18" t="str">
        <f t="shared" si="266"/>
        <v>No</v>
      </c>
      <c r="F293" s="18" t="str">
        <f t="shared" si="267"/>
        <v>No</v>
      </c>
      <c r="G293" s="18" t="str">
        <f t="shared" si="268"/>
        <v>No</v>
      </c>
      <c r="H293" s="18" t="str">
        <f t="shared" si="269"/>
        <v>No</v>
      </c>
      <c r="I293" s="18" t="str">
        <f t="shared" si="270"/>
        <v>Yes</v>
      </c>
      <c r="J293" s="18" t="str">
        <f t="shared" si="271"/>
        <v>Yes</v>
      </c>
      <c r="K293" s="21">
        <v>291</v>
      </c>
      <c r="L293" s="5" t="s">
        <v>918</v>
      </c>
      <c r="M293" s="5" t="s">
        <v>919</v>
      </c>
      <c r="N293" s="5" t="s">
        <v>2307</v>
      </c>
      <c r="O293" s="5" t="s">
        <v>152</v>
      </c>
      <c r="P293" s="5" t="s">
        <v>3206</v>
      </c>
      <c r="Q293" s="34" t="s">
        <v>9425</v>
      </c>
      <c r="R293" s="21">
        <v>1</v>
      </c>
      <c r="S293" s="35"/>
      <c r="T293" s="35"/>
      <c r="U293" s="35"/>
      <c r="V293" s="35"/>
      <c r="W293" s="35"/>
      <c r="X293" s="35"/>
      <c r="Y293" s="35"/>
      <c r="Z293" s="35"/>
      <c r="AA293" s="5" t="s">
        <v>24</v>
      </c>
      <c r="AB293" s="5" t="s">
        <v>9426</v>
      </c>
      <c r="AC293" s="34" t="s">
        <v>9427</v>
      </c>
      <c r="AD293" s="21">
        <v>1</v>
      </c>
    </row>
    <row r="294" spans="1:30" x14ac:dyDescent="0.3">
      <c r="A294" s="18" t="str">
        <f t="shared" ref="A294:B294" si="308">IF(AND(ISNUMBER(SEARCH("Yes",C294)),ISNUMBER(SEARCH("Yes",E294)),ISNUMBER(SEARCH("Yes",G294)),ISNUMBER(SEARCH("Yes",I294))),"Yes","No")</f>
        <v>No</v>
      </c>
      <c r="B294" s="18" t="str">
        <f t="shared" si="308"/>
        <v>No</v>
      </c>
      <c r="C294" s="15" t="str">
        <f t="shared" si="264"/>
        <v>No</v>
      </c>
      <c r="D294" s="18" t="str">
        <f t="shared" si="265"/>
        <v>No</v>
      </c>
      <c r="E294" s="18" t="str">
        <f t="shared" si="266"/>
        <v>No</v>
      </c>
      <c r="F294" s="18" t="str">
        <f t="shared" si="267"/>
        <v>No</v>
      </c>
      <c r="G294" s="18" t="str">
        <f t="shared" si="268"/>
        <v>No</v>
      </c>
      <c r="H294" s="18" t="str">
        <f t="shared" si="269"/>
        <v>No</v>
      </c>
      <c r="I294" s="18" t="str">
        <f t="shared" si="270"/>
        <v>Yes</v>
      </c>
      <c r="J294" s="18" t="str">
        <f t="shared" si="271"/>
        <v>No</v>
      </c>
      <c r="K294" s="21">
        <v>292</v>
      </c>
      <c r="L294" s="5" t="s">
        <v>920</v>
      </c>
      <c r="M294" s="5" t="s">
        <v>921</v>
      </c>
      <c r="N294" s="5" t="s">
        <v>2307</v>
      </c>
      <c r="O294" s="5" t="s">
        <v>152</v>
      </c>
      <c r="P294" s="5" t="s">
        <v>6889</v>
      </c>
      <c r="Q294" s="34" t="s">
        <v>6003</v>
      </c>
      <c r="R294" s="21">
        <v>1</v>
      </c>
      <c r="S294" s="35"/>
      <c r="T294" s="35"/>
      <c r="U294" s="35"/>
      <c r="V294" s="35"/>
      <c r="W294" s="35"/>
      <c r="X294" s="35"/>
      <c r="Y294" s="35"/>
      <c r="Z294" s="35"/>
      <c r="AA294" s="5" t="s">
        <v>152</v>
      </c>
      <c r="AB294" s="5" t="s">
        <v>3069</v>
      </c>
      <c r="AC294" s="34" t="s">
        <v>3471</v>
      </c>
      <c r="AD294" s="21">
        <v>1</v>
      </c>
    </row>
    <row r="295" spans="1:30" x14ac:dyDescent="0.3">
      <c r="A295" s="18" t="str">
        <f t="shared" ref="A295:B295" si="309">IF(AND(ISNUMBER(SEARCH("Yes",C295)),ISNUMBER(SEARCH("Yes",E295)),ISNUMBER(SEARCH("Yes",G295)),ISNUMBER(SEARCH("Yes",I295))),"Yes","No")</f>
        <v>No</v>
      </c>
      <c r="B295" s="18" t="str">
        <f t="shared" si="309"/>
        <v>No</v>
      </c>
      <c r="C295" s="15" t="str">
        <f t="shared" si="264"/>
        <v>No</v>
      </c>
      <c r="D295" s="18" t="str">
        <f t="shared" si="265"/>
        <v>No</v>
      </c>
      <c r="E295" s="18" t="str">
        <f t="shared" si="266"/>
        <v>No</v>
      </c>
      <c r="F295" s="18" t="str">
        <f t="shared" si="267"/>
        <v>No</v>
      </c>
      <c r="G295" s="18" t="str">
        <f t="shared" si="268"/>
        <v>No</v>
      </c>
      <c r="H295" s="18" t="str">
        <f t="shared" si="269"/>
        <v>No</v>
      </c>
      <c r="I295" s="18" t="str">
        <f t="shared" si="270"/>
        <v>Yes</v>
      </c>
      <c r="J295" s="18" t="str">
        <f t="shared" si="271"/>
        <v>Yes</v>
      </c>
      <c r="K295" s="21">
        <v>293</v>
      </c>
      <c r="L295" s="5" t="s">
        <v>922</v>
      </c>
      <c r="M295" s="5" t="s">
        <v>923</v>
      </c>
      <c r="N295" s="5" t="s">
        <v>2307</v>
      </c>
      <c r="O295" s="5" t="s">
        <v>152</v>
      </c>
      <c r="P295" s="5" t="s">
        <v>2724</v>
      </c>
      <c r="Q295" s="34" t="s">
        <v>9428</v>
      </c>
      <c r="R295" s="21">
        <v>1</v>
      </c>
      <c r="S295" s="35"/>
      <c r="T295" s="35"/>
      <c r="U295" s="35"/>
      <c r="V295" s="35"/>
      <c r="W295" s="35"/>
      <c r="X295" s="35"/>
      <c r="Y295" s="35"/>
      <c r="Z295" s="35"/>
      <c r="AA295" s="5" t="s">
        <v>2310</v>
      </c>
      <c r="AB295" s="5" t="s">
        <v>9429</v>
      </c>
      <c r="AC295" s="34" t="s">
        <v>9430</v>
      </c>
      <c r="AD295" s="21">
        <v>1</v>
      </c>
    </row>
    <row r="296" spans="1:30" x14ac:dyDescent="0.3">
      <c r="A296" s="18" t="str">
        <f t="shared" ref="A296:B296" si="310">IF(AND(ISNUMBER(SEARCH("Yes",C296)),ISNUMBER(SEARCH("Yes",E296)),ISNUMBER(SEARCH("Yes",G296)),ISNUMBER(SEARCH("Yes",I296))),"Yes","No")</f>
        <v>No</v>
      </c>
      <c r="B296" s="18" t="str">
        <f t="shared" si="310"/>
        <v>No</v>
      </c>
      <c r="C296" s="15" t="str">
        <f t="shared" si="264"/>
        <v>No</v>
      </c>
      <c r="D296" s="18" t="str">
        <f t="shared" si="265"/>
        <v>No</v>
      </c>
      <c r="E296" s="18" t="str">
        <f t="shared" si="266"/>
        <v>No</v>
      </c>
      <c r="F296" s="18" t="str">
        <f t="shared" si="267"/>
        <v>No</v>
      </c>
      <c r="G296" s="18" t="str">
        <f t="shared" si="268"/>
        <v>No</v>
      </c>
      <c r="H296" s="18" t="str">
        <f t="shared" si="269"/>
        <v>No</v>
      </c>
      <c r="I296" s="18" t="str">
        <f t="shared" si="270"/>
        <v>Yes</v>
      </c>
      <c r="J296" s="18" t="str">
        <f t="shared" si="271"/>
        <v>Yes</v>
      </c>
      <c r="K296" s="21">
        <v>294</v>
      </c>
      <c r="L296" s="5" t="s">
        <v>924</v>
      </c>
      <c r="M296" s="5" t="s">
        <v>925</v>
      </c>
      <c r="N296" s="5" t="s">
        <v>2307</v>
      </c>
      <c r="O296" s="5" t="s">
        <v>152</v>
      </c>
      <c r="P296" s="5" t="s">
        <v>9431</v>
      </c>
      <c r="Q296" s="34" t="s">
        <v>6895</v>
      </c>
      <c r="R296" s="21">
        <v>1</v>
      </c>
      <c r="S296" s="35"/>
      <c r="T296" s="35"/>
      <c r="U296" s="35"/>
      <c r="V296" s="35"/>
      <c r="W296" s="35"/>
      <c r="X296" s="35"/>
      <c r="Y296" s="35"/>
      <c r="Z296" s="35"/>
      <c r="AA296" s="5" t="s">
        <v>2310</v>
      </c>
      <c r="AB296" s="5" t="s">
        <v>3477</v>
      </c>
      <c r="AC296" s="34" t="s">
        <v>3478</v>
      </c>
      <c r="AD296" s="21">
        <v>1</v>
      </c>
    </row>
    <row r="297" spans="1:30" x14ac:dyDescent="0.3">
      <c r="A297" s="18" t="str">
        <f t="shared" ref="A297:B297" si="311">IF(AND(ISNUMBER(SEARCH("Yes",C297)),ISNUMBER(SEARCH("Yes",E297)),ISNUMBER(SEARCH("Yes",G297)),ISNUMBER(SEARCH("Yes",I297))),"Yes","No")</f>
        <v>No</v>
      </c>
      <c r="B297" s="18" t="str">
        <f t="shared" si="311"/>
        <v>No</v>
      </c>
      <c r="C297" s="15" t="str">
        <f t="shared" si="264"/>
        <v>No</v>
      </c>
      <c r="D297" s="18" t="str">
        <f t="shared" si="265"/>
        <v>No</v>
      </c>
      <c r="E297" s="18" t="str">
        <f t="shared" si="266"/>
        <v>No</v>
      </c>
      <c r="F297" s="18" t="str">
        <f t="shared" si="267"/>
        <v>No</v>
      </c>
      <c r="G297" s="18" t="str">
        <f t="shared" si="268"/>
        <v>No</v>
      </c>
      <c r="H297" s="18" t="str">
        <f t="shared" si="269"/>
        <v>No</v>
      </c>
      <c r="I297" s="18" t="str">
        <f t="shared" si="270"/>
        <v>Yes</v>
      </c>
      <c r="J297" s="18" t="str">
        <f t="shared" si="271"/>
        <v>Yes</v>
      </c>
      <c r="K297" s="21">
        <v>295</v>
      </c>
      <c r="L297" s="5" t="s">
        <v>926</v>
      </c>
      <c r="M297" s="5" t="s">
        <v>927</v>
      </c>
      <c r="N297" s="5" t="s">
        <v>2307</v>
      </c>
      <c r="O297" s="5" t="s">
        <v>152</v>
      </c>
      <c r="P297" s="5" t="s">
        <v>9432</v>
      </c>
      <c r="Q297" s="34" t="s">
        <v>9433</v>
      </c>
      <c r="R297" s="21">
        <v>1</v>
      </c>
      <c r="S297" s="35"/>
      <c r="T297" s="35"/>
      <c r="U297" s="35"/>
      <c r="V297" s="35"/>
      <c r="W297" s="35"/>
      <c r="X297" s="35"/>
      <c r="Y297" s="35"/>
      <c r="Z297" s="35"/>
      <c r="AA297" s="5" t="s">
        <v>2310</v>
      </c>
      <c r="AB297" s="5" t="s">
        <v>2422</v>
      </c>
      <c r="AC297" s="34" t="s">
        <v>2723</v>
      </c>
      <c r="AD297" s="21">
        <v>1</v>
      </c>
    </row>
    <row r="298" spans="1:30" x14ac:dyDescent="0.3">
      <c r="A298" s="18" t="str">
        <f t="shared" ref="A298:B298" si="312">IF(AND(ISNUMBER(SEARCH("Yes",C298)),ISNUMBER(SEARCH("Yes",E298)),ISNUMBER(SEARCH("Yes",G298)),ISNUMBER(SEARCH("Yes",I298))),"Yes","No")</f>
        <v>No</v>
      </c>
      <c r="B298" s="18" t="str">
        <f t="shared" si="312"/>
        <v>No</v>
      </c>
      <c r="C298" s="15" t="str">
        <f t="shared" si="264"/>
        <v>No</v>
      </c>
      <c r="D298" s="18" t="str">
        <f t="shared" si="265"/>
        <v>No</v>
      </c>
      <c r="E298" s="18" t="str">
        <f t="shared" si="266"/>
        <v>No</v>
      </c>
      <c r="F298" s="18" t="str">
        <f t="shared" si="267"/>
        <v>No</v>
      </c>
      <c r="G298" s="18" t="str">
        <f t="shared" si="268"/>
        <v>No</v>
      </c>
      <c r="H298" s="18" t="str">
        <f t="shared" si="269"/>
        <v>No</v>
      </c>
      <c r="I298" s="18" t="str">
        <f t="shared" si="270"/>
        <v>Yes</v>
      </c>
      <c r="J298" s="18" t="str">
        <f t="shared" si="271"/>
        <v>Yes</v>
      </c>
      <c r="K298" s="21">
        <v>296</v>
      </c>
      <c r="L298" s="5" t="s">
        <v>928</v>
      </c>
      <c r="M298" s="5" t="s">
        <v>3480</v>
      </c>
      <c r="N298" s="5" t="s">
        <v>2307</v>
      </c>
      <c r="O298" s="5" t="s">
        <v>152</v>
      </c>
      <c r="P298" s="5" t="s">
        <v>6900</v>
      </c>
      <c r="Q298" s="34" t="s">
        <v>6901</v>
      </c>
      <c r="R298" s="21">
        <v>1</v>
      </c>
      <c r="S298" s="35"/>
      <c r="T298" s="35"/>
      <c r="U298" s="35"/>
      <c r="V298" s="35"/>
      <c r="W298" s="35"/>
      <c r="X298" s="35"/>
      <c r="Y298" s="35"/>
      <c r="Z298" s="35"/>
      <c r="AA298" s="5" t="s">
        <v>2310</v>
      </c>
      <c r="AB298" s="5" t="s">
        <v>3483</v>
      </c>
      <c r="AC298" s="34" t="s">
        <v>3484</v>
      </c>
      <c r="AD298" s="21">
        <v>1</v>
      </c>
    </row>
    <row r="299" spans="1:30" x14ac:dyDescent="0.3">
      <c r="A299" s="18" t="str">
        <f t="shared" ref="A299:B299" si="313">IF(AND(ISNUMBER(SEARCH("Yes",C299)),ISNUMBER(SEARCH("Yes",E299)),ISNUMBER(SEARCH("Yes",G299)),ISNUMBER(SEARCH("Yes",I299))),"Yes","No")</f>
        <v>No</v>
      </c>
      <c r="B299" s="18" t="str">
        <f t="shared" si="313"/>
        <v>No</v>
      </c>
      <c r="C299" s="15" t="str">
        <f t="shared" si="264"/>
        <v>No</v>
      </c>
      <c r="D299" s="18" t="str">
        <f t="shared" si="265"/>
        <v>No</v>
      </c>
      <c r="E299" s="18" t="str">
        <f t="shared" si="266"/>
        <v>No</v>
      </c>
      <c r="F299" s="18" t="str">
        <f t="shared" si="267"/>
        <v>No</v>
      </c>
      <c r="G299" s="18" t="str">
        <f t="shared" si="268"/>
        <v>No</v>
      </c>
      <c r="H299" s="18" t="str">
        <f t="shared" si="269"/>
        <v>No</v>
      </c>
      <c r="I299" s="18" t="str">
        <f t="shared" si="270"/>
        <v>Yes</v>
      </c>
      <c r="J299" s="18" t="str">
        <f t="shared" si="271"/>
        <v>Yes</v>
      </c>
      <c r="K299" s="21">
        <v>297</v>
      </c>
      <c r="L299" s="5" t="s">
        <v>930</v>
      </c>
      <c r="M299" s="5" t="s">
        <v>931</v>
      </c>
      <c r="N299" s="5" t="s">
        <v>2307</v>
      </c>
      <c r="O299" s="5" t="s">
        <v>152</v>
      </c>
      <c r="P299" s="5" t="s">
        <v>2431</v>
      </c>
      <c r="Q299" s="34" t="s">
        <v>9434</v>
      </c>
      <c r="R299" s="21">
        <v>1</v>
      </c>
      <c r="S299" s="35"/>
      <c r="T299" s="35"/>
      <c r="U299" s="35"/>
      <c r="V299" s="35"/>
      <c r="W299" s="35"/>
      <c r="X299" s="35"/>
      <c r="Y299" s="35"/>
      <c r="Z299" s="35"/>
      <c r="AA299" s="5" t="s">
        <v>2310</v>
      </c>
      <c r="AB299" s="5" t="s">
        <v>6904</v>
      </c>
      <c r="AC299" s="34" t="s">
        <v>9435</v>
      </c>
      <c r="AD299" s="21">
        <v>1</v>
      </c>
    </row>
    <row r="300" spans="1:30" x14ac:dyDescent="0.3">
      <c r="A300" s="18" t="str">
        <f t="shared" ref="A300:B300" si="314">IF(AND(ISNUMBER(SEARCH("Yes",C300)),ISNUMBER(SEARCH("Yes",E300)),ISNUMBER(SEARCH("Yes",G300)),ISNUMBER(SEARCH("Yes",I300))),"Yes","No")</f>
        <v>No</v>
      </c>
      <c r="B300" s="18" t="str">
        <f t="shared" si="314"/>
        <v>No</v>
      </c>
      <c r="C300" s="15" t="str">
        <f t="shared" si="264"/>
        <v>No</v>
      </c>
      <c r="D300" s="18" t="str">
        <f t="shared" si="265"/>
        <v>No</v>
      </c>
      <c r="E300" s="18" t="str">
        <f t="shared" si="266"/>
        <v>No</v>
      </c>
      <c r="F300" s="18" t="str">
        <f t="shared" si="267"/>
        <v>No</v>
      </c>
      <c r="G300" s="18" t="str">
        <f t="shared" si="268"/>
        <v>No</v>
      </c>
      <c r="H300" s="18" t="str">
        <f t="shared" si="269"/>
        <v>No</v>
      </c>
      <c r="I300" s="18" t="str">
        <f t="shared" si="270"/>
        <v>Yes</v>
      </c>
      <c r="J300" s="18" t="str">
        <f t="shared" si="271"/>
        <v>Yes</v>
      </c>
      <c r="K300" s="21">
        <v>298</v>
      </c>
      <c r="L300" s="5" t="s">
        <v>932</v>
      </c>
      <c r="M300" s="5" t="s">
        <v>933</v>
      </c>
      <c r="N300" s="5" t="s">
        <v>2307</v>
      </c>
      <c r="O300" s="5" t="s">
        <v>152</v>
      </c>
      <c r="P300" s="5" t="s">
        <v>2431</v>
      </c>
      <c r="Q300" s="34" t="s">
        <v>9436</v>
      </c>
      <c r="R300" s="21">
        <v>1</v>
      </c>
      <c r="S300" s="35"/>
      <c r="T300" s="35"/>
      <c r="U300" s="35"/>
      <c r="V300" s="35"/>
      <c r="W300" s="35"/>
      <c r="X300" s="35"/>
      <c r="Y300" s="35"/>
      <c r="Z300" s="35"/>
      <c r="AA300" s="5" t="s">
        <v>2310</v>
      </c>
      <c r="AB300" s="5" t="s">
        <v>2422</v>
      </c>
      <c r="AC300" s="34" t="s">
        <v>2471</v>
      </c>
      <c r="AD300" s="21">
        <v>1</v>
      </c>
    </row>
    <row r="301" spans="1:30" x14ac:dyDescent="0.3">
      <c r="A301" s="18" t="str">
        <f t="shared" ref="A301:B301" si="315">IF(AND(ISNUMBER(SEARCH("Yes",C301)),ISNUMBER(SEARCH("Yes",E301)),ISNUMBER(SEARCH("Yes",G301)),ISNUMBER(SEARCH("Yes",I301))),"Yes","No")</f>
        <v>No</v>
      </c>
      <c r="B301" s="18" t="str">
        <f t="shared" si="315"/>
        <v>No</v>
      </c>
      <c r="C301" s="15" t="str">
        <f t="shared" si="264"/>
        <v>No</v>
      </c>
      <c r="D301" s="18" t="str">
        <f t="shared" si="265"/>
        <v>No</v>
      </c>
      <c r="E301" s="18" t="str">
        <f t="shared" si="266"/>
        <v>No</v>
      </c>
      <c r="F301" s="18" t="str">
        <f t="shared" si="267"/>
        <v>No</v>
      </c>
      <c r="G301" s="18" t="str">
        <f t="shared" si="268"/>
        <v>No</v>
      </c>
      <c r="H301" s="18" t="str">
        <f t="shared" si="269"/>
        <v>No</v>
      </c>
      <c r="I301" s="18" t="str">
        <f t="shared" si="270"/>
        <v>Yes</v>
      </c>
      <c r="J301" s="18" t="str">
        <f t="shared" si="271"/>
        <v>Yes</v>
      </c>
      <c r="K301" s="21">
        <v>299</v>
      </c>
      <c r="L301" s="5" t="s">
        <v>934</v>
      </c>
      <c r="M301" s="5" t="s">
        <v>935</v>
      </c>
      <c r="N301" s="5" t="s">
        <v>2307</v>
      </c>
      <c r="O301" s="5" t="s">
        <v>152</v>
      </c>
      <c r="P301" s="5" t="s">
        <v>3113</v>
      </c>
      <c r="Q301" s="34" t="s">
        <v>3489</v>
      </c>
      <c r="R301" s="21">
        <v>1</v>
      </c>
      <c r="S301" s="35"/>
      <c r="T301" s="35"/>
      <c r="U301" s="35"/>
      <c r="V301" s="35"/>
      <c r="W301" s="35"/>
      <c r="X301" s="35"/>
      <c r="Y301" s="35"/>
      <c r="Z301" s="35"/>
      <c r="AA301" s="5" t="s">
        <v>24</v>
      </c>
      <c r="AB301" s="5" t="s">
        <v>9437</v>
      </c>
      <c r="AC301" s="34" t="s">
        <v>9438</v>
      </c>
      <c r="AD301" s="21">
        <v>1</v>
      </c>
    </row>
    <row r="302" spans="1:30" x14ac:dyDescent="0.3">
      <c r="A302" s="18" t="str">
        <f t="shared" ref="A302:B302" si="316">IF(AND(ISNUMBER(SEARCH("Yes",C302)),ISNUMBER(SEARCH("Yes",E302)),ISNUMBER(SEARCH("Yes",G302)),ISNUMBER(SEARCH("Yes",I302))),"Yes","No")</f>
        <v>No</v>
      </c>
      <c r="B302" s="18" t="str">
        <f t="shared" si="316"/>
        <v>No</v>
      </c>
      <c r="C302" s="15" t="str">
        <f t="shared" si="264"/>
        <v>No</v>
      </c>
      <c r="D302" s="18" t="str">
        <f t="shared" si="265"/>
        <v>No</v>
      </c>
      <c r="E302" s="18" t="str">
        <f t="shared" si="266"/>
        <v>No</v>
      </c>
      <c r="F302" s="18" t="str">
        <f t="shared" si="267"/>
        <v>No</v>
      </c>
      <c r="G302" s="18" t="str">
        <f t="shared" si="268"/>
        <v>No</v>
      </c>
      <c r="H302" s="18" t="str">
        <f t="shared" si="269"/>
        <v>No</v>
      </c>
      <c r="I302" s="18" t="str">
        <f t="shared" si="270"/>
        <v>Yes</v>
      </c>
      <c r="J302" s="18" t="str">
        <f t="shared" si="271"/>
        <v>Yes</v>
      </c>
      <c r="K302" s="21">
        <v>300</v>
      </c>
      <c r="L302" s="5" t="s">
        <v>936</v>
      </c>
      <c r="M302" s="5" t="s">
        <v>937</v>
      </c>
      <c r="N302" s="5" t="s">
        <v>2307</v>
      </c>
      <c r="O302" s="5" t="s">
        <v>152</v>
      </c>
      <c r="P302" s="5" t="s">
        <v>2724</v>
      </c>
      <c r="Q302" s="34" t="s">
        <v>3492</v>
      </c>
      <c r="R302" s="21">
        <v>1</v>
      </c>
      <c r="S302" s="35"/>
      <c r="T302" s="35"/>
      <c r="U302" s="35"/>
      <c r="V302" s="35"/>
      <c r="W302" s="35"/>
      <c r="X302" s="35"/>
      <c r="Y302" s="35"/>
      <c r="Z302" s="35"/>
      <c r="AA302" s="5" t="s">
        <v>2310</v>
      </c>
      <c r="AB302" s="5" t="s">
        <v>9439</v>
      </c>
      <c r="AC302" s="34" t="s">
        <v>9440</v>
      </c>
      <c r="AD302" s="21">
        <v>1</v>
      </c>
    </row>
    <row r="303" spans="1:30" x14ac:dyDescent="0.3">
      <c r="A303" s="18" t="str">
        <f t="shared" ref="A303:B303" si="317">IF(AND(ISNUMBER(SEARCH("Yes",C303)),ISNUMBER(SEARCH("Yes",E303)),ISNUMBER(SEARCH("Yes",G303)),ISNUMBER(SEARCH("Yes",I303))),"Yes","No")</f>
        <v>No</v>
      </c>
      <c r="B303" s="18" t="str">
        <f t="shared" si="317"/>
        <v>No</v>
      </c>
      <c r="C303" s="15" t="str">
        <f t="shared" si="264"/>
        <v>No</v>
      </c>
      <c r="D303" s="18" t="str">
        <f t="shared" si="265"/>
        <v>No</v>
      </c>
      <c r="E303" s="18" t="str">
        <f t="shared" si="266"/>
        <v>No</v>
      </c>
      <c r="F303" s="18" t="str">
        <f t="shared" si="267"/>
        <v>No</v>
      </c>
      <c r="G303" s="18" t="str">
        <f t="shared" si="268"/>
        <v>No</v>
      </c>
      <c r="H303" s="18" t="str">
        <f t="shared" si="269"/>
        <v>No</v>
      </c>
      <c r="I303" s="18" t="str">
        <f t="shared" si="270"/>
        <v>Yes</v>
      </c>
      <c r="J303" s="18" t="str">
        <f t="shared" si="271"/>
        <v>Yes</v>
      </c>
      <c r="K303" s="21">
        <v>301</v>
      </c>
      <c r="L303" s="5" t="s">
        <v>938</v>
      </c>
      <c r="M303" s="5" t="s">
        <v>939</v>
      </c>
      <c r="N303" s="5" t="s">
        <v>2307</v>
      </c>
      <c r="O303" s="5" t="s">
        <v>152</v>
      </c>
      <c r="P303" s="5" t="s">
        <v>3699</v>
      </c>
      <c r="Q303" s="34" t="s">
        <v>9441</v>
      </c>
      <c r="R303" s="21">
        <v>1</v>
      </c>
      <c r="S303" s="35"/>
      <c r="T303" s="35"/>
      <c r="U303" s="35"/>
      <c r="V303" s="35"/>
      <c r="W303" s="35"/>
      <c r="X303" s="35"/>
      <c r="Y303" s="35"/>
      <c r="Z303" s="35"/>
      <c r="AA303" s="5" t="s">
        <v>2310</v>
      </c>
      <c r="AB303" s="5" t="s">
        <v>6910</v>
      </c>
      <c r="AC303" s="34" t="s">
        <v>6911</v>
      </c>
      <c r="AD303" s="21">
        <v>1</v>
      </c>
    </row>
    <row r="304" spans="1:30" x14ac:dyDescent="0.3">
      <c r="A304" s="18" t="str">
        <f t="shared" ref="A304:B304" si="318">IF(AND(ISNUMBER(SEARCH("Yes",C304)),ISNUMBER(SEARCH("Yes",E304)),ISNUMBER(SEARCH("Yes",G304)),ISNUMBER(SEARCH("Yes",I304))),"Yes","No")</f>
        <v>No</v>
      </c>
      <c r="B304" s="18" t="str">
        <f t="shared" si="318"/>
        <v>No</v>
      </c>
      <c r="C304" s="15" t="str">
        <f t="shared" si="264"/>
        <v>No</v>
      </c>
      <c r="D304" s="18" t="str">
        <f t="shared" si="265"/>
        <v>No</v>
      </c>
      <c r="E304" s="18" t="str">
        <f t="shared" si="266"/>
        <v>No</v>
      </c>
      <c r="F304" s="18" t="str">
        <f t="shared" si="267"/>
        <v>No</v>
      </c>
      <c r="G304" s="18" t="str">
        <f t="shared" si="268"/>
        <v>No</v>
      </c>
      <c r="H304" s="18" t="str">
        <f t="shared" si="269"/>
        <v>No</v>
      </c>
      <c r="I304" s="18" t="str">
        <f t="shared" si="270"/>
        <v>Yes</v>
      </c>
      <c r="J304" s="18" t="str">
        <f t="shared" si="271"/>
        <v>Yes</v>
      </c>
      <c r="K304" s="21">
        <v>302</v>
      </c>
      <c r="L304" s="5" t="s">
        <v>940</v>
      </c>
      <c r="M304" s="5" t="s">
        <v>941</v>
      </c>
      <c r="N304" s="5" t="s">
        <v>2307</v>
      </c>
      <c r="O304" s="5" t="s">
        <v>152</v>
      </c>
      <c r="P304" s="5" t="s">
        <v>9442</v>
      </c>
      <c r="Q304" s="34" t="s">
        <v>9443</v>
      </c>
      <c r="R304" s="21">
        <v>1</v>
      </c>
      <c r="S304" s="35"/>
      <c r="T304" s="35"/>
      <c r="U304" s="35"/>
      <c r="V304" s="35"/>
      <c r="W304" s="35"/>
      <c r="X304" s="35"/>
      <c r="Y304" s="35"/>
      <c r="Z304" s="35"/>
      <c r="AA304" s="5" t="s">
        <v>2310</v>
      </c>
      <c r="AB304" s="5" t="s">
        <v>2669</v>
      </c>
      <c r="AC304" s="34" t="s">
        <v>2734</v>
      </c>
      <c r="AD304" s="21">
        <v>1</v>
      </c>
    </row>
    <row r="305" spans="1:30" x14ac:dyDescent="0.3">
      <c r="A305" s="18" t="str">
        <f t="shared" ref="A305:B305" si="319">IF(AND(ISNUMBER(SEARCH("Yes",C305)),ISNUMBER(SEARCH("Yes",E305)),ISNUMBER(SEARCH("Yes",G305)),ISNUMBER(SEARCH("Yes",I305))),"Yes","No")</f>
        <v>Yes</v>
      </c>
      <c r="B305" s="18" t="str">
        <f t="shared" si="319"/>
        <v>Yes</v>
      </c>
      <c r="C305" s="15" t="str">
        <f t="shared" si="264"/>
        <v>Yes</v>
      </c>
      <c r="D305" s="18" t="str">
        <f t="shared" si="265"/>
        <v>Yes</v>
      </c>
      <c r="E305" s="18" t="str">
        <f t="shared" si="266"/>
        <v>Yes</v>
      </c>
      <c r="F305" s="18" t="str">
        <f t="shared" si="267"/>
        <v>Yes</v>
      </c>
      <c r="G305" s="18" t="str">
        <f t="shared" si="268"/>
        <v>Yes</v>
      </c>
      <c r="H305" s="18" t="str">
        <f t="shared" si="269"/>
        <v>Yes</v>
      </c>
      <c r="I305" s="18" t="str">
        <f t="shared" si="270"/>
        <v>Yes</v>
      </c>
      <c r="J305" s="18" t="str">
        <f t="shared" si="271"/>
        <v>Yes</v>
      </c>
      <c r="K305" s="21">
        <v>303</v>
      </c>
      <c r="L305" s="5" t="s">
        <v>319</v>
      </c>
      <c r="M305" s="5" t="s">
        <v>320</v>
      </c>
      <c r="N305" s="5" t="s">
        <v>2307</v>
      </c>
      <c r="O305" s="5" t="s">
        <v>2310</v>
      </c>
      <c r="P305" s="5" t="s">
        <v>9444</v>
      </c>
      <c r="Q305" s="34" t="s">
        <v>9445</v>
      </c>
      <c r="R305" s="21">
        <v>1</v>
      </c>
      <c r="S305" s="5" t="s">
        <v>24</v>
      </c>
      <c r="T305" s="5" t="s">
        <v>9446</v>
      </c>
      <c r="U305" s="34" t="s">
        <v>9447</v>
      </c>
      <c r="V305" s="21">
        <v>1</v>
      </c>
      <c r="W305" s="5" t="s">
        <v>2310</v>
      </c>
      <c r="X305" s="5" t="s">
        <v>9448</v>
      </c>
      <c r="Y305" s="34" t="s">
        <v>9449</v>
      </c>
      <c r="Z305" s="21">
        <v>1</v>
      </c>
      <c r="AA305" s="5" t="s">
        <v>2310</v>
      </c>
      <c r="AB305" s="5" t="s">
        <v>9450</v>
      </c>
      <c r="AC305" s="34" t="s">
        <v>9451</v>
      </c>
      <c r="AD305" s="21">
        <v>1</v>
      </c>
    </row>
    <row r="306" spans="1:30" x14ac:dyDescent="0.3">
      <c r="A306" s="18" t="str">
        <f t="shared" ref="A306:B306" si="320">IF(AND(ISNUMBER(SEARCH("Yes",C306)),ISNUMBER(SEARCH("Yes",E306)),ISNUMBER(SEARCH("Yes",G306)),ISNUMBER(SEARCH("Yes",I306))),"Yes","No")</f>
        <v>No</v>
      </c>
      <c r="B306" s="18" t="str">
        <f t="shared" si="320"/>
        <v>No</v>
      </c>
      <c r="C306" s="15" t="str">
        <f t="shared" si="264"/>
        <v>No</v>
      </c>
      <c r="D306" s="18" t="str">
        <f t="shared" si="265"/>
        <v>No</v>
      </c>
      <c r="E306" s="18" t="str">
        <f t="shared" si="266"/>
        <v>No</v>
      </c>
      <c r="F306" s="18" t="str">
        <f t="shared" si="267"/>
        <v>No</v>
      </c>
      <c r="G306" s="18" t="str">
        <f t="shared" si="268"/>
        <v>No</v>
      </c>
      <c r="H306" s="18" t="str">
        <f t="shared" si="269"/>
        <v>No</v>
      </c>
      <c r="I306" s="18" t="str">
        <f t="shared" si="270"/>
        <v>Yes</v>
      </c>
      <c r="J306" s="18" t="str">
        <f t="shared" si="271"/>
        <v>Yes</v>
      </c>
      <c r="K306" s="21">
        <v>304</v>
      </c>
      <c r="L306" s="5" t="s">
        <v>942</v>
      </c>
      <c r="M306" s="5" t="s">
        <v>943</v>
      </c>
      <c r="N306" s="5" t="s">
        <v>2307</v>
      </c>
      <c r="O306" s="5" t="s">
        <v>152</v>
      </c>
      <c r="P306" s="5" t="s">
        <v>3442</v>
      </c>
      <c r="Q306" s="34" t="s">
        <v>6918</v>
      </c>
      <c r="R306" s="21">
        <v>1</v>
      </c>
      <c r="S306" s="35"/>
      <c r="T306" s="35"/>
      <c r="U306" s="35"/>
      <c r="V306" s="35"/>
      <c r="W306" s="35"/>
      <c r="X306" s="35"/>
      <c r="Y306" s="35"/>
      <c r="Z306" s="35"/>
      <c r="AA306" s="5" t="s">
        <v>24</v>
      </c>
      <c r="AB306" s="5" t="s">
        <v>9452</v>
      </c>
      <c r="AC306" s="34" t="s">
        <v>9453</v>
      </c>
      <c r="AD306" s="21">
        <v>1</v>
      </c>
    </row>
    <row r="307" spans="1:30" x14ac:dyDescent="0.3">
      <c r="A307" s="18" t="str">
        <f t="shared" ref="A307:B307" si="321">IF(AND(ISNUMBER(SEARCH("Yes",C307)),ISNUMBER(SEARCH("Yes",E307)),ISNUMBER(SEARCH("Yes",G307)),ISNUMBER(SEARCH("Yes",I307))),"Yes","No")</f>
        <v>No</v>
      </c>
      <c r="B307" s="18" t="str">
        <f t="shared" si="321"/>
        <v>No</v>
      </c>
      <c r="C307" s="15" t="str">
        <f t="shared" si="264"/>
        <v>No</v>
      </c>
      <c r="D307" s="18" t="str">
        <f t="shared" si="265"/>
        <v>No</v>
      </c>
      <c r="E307" s="18" t="str">
        <f t="shared" si="266"/>
        <v>No</v>
      </c>
      <c r="F307" s="18" t="str">
        <f t="shared" si="267"/>
        <v>No</v>
      </c>
      <c r="G307" s="18" t="str">
        <f t="shared" si="268"/>
        <v>No</v>
      </c>
      <c r="H307" s="18" t="str">
        <f t="shared" si="269"/>
        <v>No</v>
      </c>
      <c r="I307" s="18" t="str">
        <f t="shared" si="270"/>
        <v>Yes</v>
      </c>
      <c r="J307" s="18" t="str">
        <f t="shared" si="271"/>
        <v>Yes</v>
      </c>
      <c r="K307" s="21">
        <v>305</v>
      </c>
      <c r="L307" s="5" t="s">
        <v>944</v>
      </c>
      <c r="M307" s="5" t="s">
        <v>945</v>
      </c>
      <c r="N307" s="5" t="s">
        <v>2307</v>
      </c>
      <c r="O307" s="5" t="s">
        <v>152</v>
      </c>
      <c r="P307" s="5" t="s">
        <v>2325</v>
      </c>
      <c r="Q307" s="34" t="s">
        <v>9454</v>
      </c>
      <c r="R307" s="21">
        <v>1</v>
      </c>
      <c r="S307" s="35"/>
      <c r="T307" s="35"/>
      <c r="U307" s="35"/>
      <c r="V307" s="35"/>
      <c r="W307" s="35"/>
      <c r="X307" s="35"/>
      <c r="Y307" s="35"/>
      <c r="Z307" s="35"/>
      <c r="AA307" s="5" t="s">
        <v>2310</v>
      </c>
      <c r="AB307" s="5" t="s">
        <v>6332</v>
      </c>
      <c r="AC307" s="34" t="s">
        <v>2734</v>
      </c>
      <c r="AD307" s="21">
        <v>1</v>
      </c>
    </row>
    <row r="308" spans="1:30" x14ac:dyDescent="0.3">
      <c r="A308" s="18" t="str">
        <f t="shared" ref="A308:B308" si="322">IF(AND(ISNUMBER(SEARCH("Yes",C308)),ISNUMBER(SEARCH("Yes",E308)),ISNUMBER(SEARCH("Yes",G308)),ISNUMBER(SEARCH("Yes",I308))),"Yes","No")</f>
        <v>No</v>
      </c>
      <c r="B308" s="18" t="str">
        <f t="shared" si="322"/>
        <v>No</v>
      </c>
      <c r="C308" s="15" t="str">
        <f t="shared" si="264"/>
        <v>No</v>
      </c>
      <c r="D308" s="18" t="str">
        <f t="shared" si="265"/>
        <v>No</v>
      </c>
      <c r="E308" s="18" t="str">
        <f t="shared" si="266"/>
        <v>No</v>
      </c>
      <c r="F308" s="18" t="str">
        <f t="shared" si="267"/>
        <v>No</v>
      </c>
      <c r="G308" s="18" t="str">
        <f t="shared" si="268"/>
        <v>No</v>
      </c>
      <c r="H308" s="18" t="str">
        <f t="shared" si="269"/>
        <v>No</v>
      </c>
      <c r="I308" s="18" t="str">
        <f t="shared" si="270"/>
        <v>Yes</v>
      </c>
      <c r="J308" s="18" t="str">
        <f t="shared" si="271"/>
        <v>Yes</v>
      </c>
      <c r="K308" s="21">
        <v>306</v>
      </c>
      <c r="L308" s="5" t="s">
        <v>136</v>
      </c>
      <c r="M308" s="5" t="s">
        <v>409</v>
      </c>
      <c r="N308" s="5" t="s">
        <v>2307</v>
      </c>
      <c r="O308" s="5" t="s">
        <v>152</v>
      </c>
      <c r="P308" s="5" t="s">
        <v>2649</v>
      </c>
      <c r="Q308" s="34" t="s">
        <v>2650</v>
      </c>
      <c r="R308" s="21">
        <v>1</v>
      </c>
      <c r="S308" s="35"/>
      <c r="T308" s="35"/>
      <c r="U308" s="35"/>
      <c r="V308" s="35"/>
      <c r="W308" s="35"/>
      <c r="X308" s="35"/>
      <c r="Y308" s="35"/>
      <c r="Z308" s="35"/>
      <c r="AA308" s="5" t="s">
        <v>2310</v>
      </c>
      <c r="AB308" s="5" t="s">
        <v>9455</v>
      </c>
      <c r="AC308" s="34" t="s">
        <v>3513</v>
      </c>
      <c r="AD308" s="21">
        <v>1</v>
      </c>
    </row>
    <row r="309" spans="1:30" x14ac:dyDescent="0.3">
      <c r="A309" s="18" t="str">
        <f t="shared" ref="A309:B309" si="323">IF(AND(ISNUMBER(SEARCH("Yes",C309)),ISNUMBER(SEARCH("Yes",E309)),ISNUMBER(SEARCH("Yes",G309)),ISNUMBER(SEARCH("Yes",I309))),"Yes","No")</f>
        <v>Yes</v>
      </c>
      <c r="B309" s="18" t="str">
        <f t="shared" si="323"/>
        <v>Yes</v>
      </c>
      <c r="C309" s="15" t="str">
        <f t="shared" si="264"/>
        <v>Yes</v>
      </c>
      <c r="D309" s="18" t="str">
        <f t="shared" si="265"/>
        <v>Yes</v>
      </c>
      <c r="E309" s="18" t="str">
        <f t="shared" si="266"/>
        <v>Yes</v>
      </c>
      <c r="F309" s="18" t="str">
        <f t="shared" si="267"/>
        <v>Yes</v>
      </c>
      <c r="G309" s="18" t="str">
        <f t="shared" si="268"/>
        <v>Yes</v>
      </c>
      <c r="H309" s="18" t="str">
        <f t="shared" si="269"/>
        <v>Yes</v>
      </c>
      <c r="I309" s="18" t="str">
        <f t="shared" si="270"/>
        <v>Yes</v>
      </c>
      <c r="J309" s="18" t="str">
        <f t="shared" si="271"/>
        <v>Yes</v>
      </c>
      <c r="K309" s="21">
        <v>307</v>
      </c>
      <c r="L309" s="5" t="s">
        <v>229</v>
      </c>
      <c r="M309" s="5" t="s">
        <v>230</v>
      </c>
      <c r="N309" s="5" t="s">
        <v>2307</v>
      </c>
      <c r="O309" s="5" t="s">
        <v>2310</v>
      </c>
      <c r="P309" s="5" t="s">
        <v>9456</v>
      </c>
      <c r="Q309" s="34" t="s">
        <v>9457</v>
      </c>
      <c r="R309" s="21">
        <v>1</v>
      </c>
      <c r="S309" s="5" t="s">
        <v>2310</v>
      </c>
      <c r="T309" s="5" t="s">
        <v>9458</v>
      </c>
      <c r="U309" s="34" t="s">
        <v>9459</v>
      </c>
      <c r="V309" s="21">
        <v>1</v>
      </c>
      <c r="W309" s="5" t="s">
        <v>2310</v>
      </c>
      <c r="X309" s="5" t="s">
        <v>9460</v>
      </c>
      <c r="Y309" s="34" t="s">
        <v>9461</v>
      </c>
      <c r="Z309" s="21">
        <v>1</v>
      </c>
      <c r="AA309" s="5" t="s">
        <v>2310</v>
      </c>
      <c r="AB309" s="5" t="s">
        <v>3007</v>
      </c>
      <c r="AC309" s="34" t="s">
        <v>3008</v>
      </c>
      <c r="AD309" s="21">
        <v>1</v>
      </c>
    </row>
    <row r="310" spans="1:30" x14ac:dyDescent="0.3">
      <c r="A310" s="18" t="str">
        <f t="shared" ref="A310:B310" si="324">IF(AND(ISNUMBER(SEARCH("Yes",C310)),ISNUMBER(SEARCH("Yes",E310)),ISNUMBER(SEARCH("Yes",G310)),ISNUMBER(SEARCH("Yes",I310))),"Yes","No")</f>
        <v>No</v>
      </c>
      <c r="B310" s="18" t="str">
        <f t="shared" si="324"/>
        <v>No</v>
      </c>
      <c r="C310" s="15" t="str">
        <f t="shared" si="264"/>
        <v>No</v>
      </c>
      <c r="D310" s="18" t="str">
        <f t="shared" si="265"/>
        <v>No</v>
      </c>
      <c r="E310" s="18" t="str">
        <f t="shared" si="266"/>
        <v>No</v>
      </c>
      <c r="F310" s="18" t="str">
        <f t="shared" si="267"/>
        <v>No</v>
      </c>
      <c r="G310" s="18" t="str">
        <f t="shared" si="268"/>
        <v>No</v>
      </c>
      <c r="H310" s="18" t="str">
        <f t="shared" si="269"/>
        <v>No</v>
      </c>
      <c r="I310" s="18" t="str">
        <f t="shared" si="270"/>
        <v>Yes</v>
      </c>
      <c r="J310" s="18" t="str">
        <f t="shared" si="271"/>
        <v>Yes</v>
      </c>
      <c r="K310" s="21">
        <v>308</v>
      </c>
      <c r="L310" s="5" t="s">
        <v>946</v>
      </c>
      <c r="M310" s="5" t="s">
        <v>3521</v>
      </c>
      <c r="N310" s="5" t="s">
        <v>2307</v>
      </c>
      <c r="O310" s="5" t="s">
        <v>152</v>
      </c>
      <c r="P310" s="5" t="s">
        <v>3113</v>
      </c>
      <c r="Q310" s="34" t="s">
        <v>9462</v>
      </c>
      <c r="R310" s="21">
        <v>1</v>
      </c>
      <c r="S310" s="35"/>
      <c r="T310" s="35"/>
      <c r="U310" s="35"/>
      <c r="V310" s="35"/>
      <c r="W310" s="35"/>
      <c r="X310" s="35"/>
      <c r="Y310" s="35"/>
      <c r="Z310" s="35"/>
      <c r="AA310" s="5" t="s">
        <v>2310</v>
      </c>
      <c r="AB310" s="5" t="s">
        <v>9463</v>
      </c>
      <c r="AC310" s="34" t="s">
        <v>9464</v>
      </c>
      <c r="AD310" s="21">
        <v>1</v>
      </c>
    </row>
    <row r="311" spans="1:30" x14ac:dyDescent="0.3">
      <c r="A311" s="18" t="str">
        <f t="shared" ref="A311:B311" si="325">IF(AND(ISNUMBER(SEARCH("Yes",C311)),ISNUMBER(SEARCH("Yes",E311)),ISNUMBER(SEARCH("Yes",G311)),ISNUMBER(SEARCH("Yes",I311))),"Yes","No")</f>
        <v>No</v>
      </c>
      <c r="B311" s="18" t="str">
        <f t="shared" si="325"/>
        <v>No</v>
      </c>
      <c r="C311" s="15" t="str">
        <f t="shared" si="264"/>
        <v>No</v>
      </c>
      <c r="D311" s="18" t="str">
        <f t="shared" si="265"/>
        <v>No</v>
      </c>
      <c r="E311" s="18" t="str">
        <f t="shared" si="266"/>
        <v>No</v>
      </c>
      <c r="F311" s="18" t="str">
        <f t="shared" si="267"/>
        <v>No</v>
      </c>
      <c r="G311" s="18" t="str">
        <f t="shared" si="268"/>
        <v>No</v>
      </c>
      <c r="H311" s="18" t="str">
        <f t="shared" si="269"/>
        <v>No</v>
      </c>
      <c r="I311" s="18" t="str">
        <f t="shared" si="270"/>
        <v>Yes</v>
      </c>
      <c r="J311" s="18" t="str">
        <f t="shared" si="271"/>
        <v>Yes</v>
      </c>
      <c r="K311" s="21">
        <v>309</v>
      </c>
      <c r="L311" s="5" t="s">
        <v>948</v>
      </c>
      <c r="M311" s="5" t="s">
        <v>949</v>
      </c>
      <c r="N311" s="5" t="s">
        <v>2307</v>
      </c>
      <c r="O311" s="5" t="s">
        <v>152</v>
      </c>
      <c r="P311" s="5" t="s">
        <v>2664</v>
      </c>
      <c r="Q311" s="34" t="s">
        <v>3525</v>
      </c>
      <c r="R311" s="21">
        <v>1</v>
      </c>
      <c r="S311" s="35"/>
      <c r="T311" s="35"/>
      <c r="U311" s="35"/>
      <c r="V311" s="35"/>
      <c r="W311" s="35"/>
      <c r="X311" s="35"/>
      <c r="Y311" s="35"/>
      <c r="Z311" s="35"/>
      <c r="AA311" s="5" t="s">
        <v>2310</v>
      </c>
      <c r="AB311" s="5" t="s">
        <v>9465</v>
      </c>
      <c r="AC311" s="34" t="s">
        <v>9466</v>
      </c>
      <c r="AD311" s="21">
        <v>1</v>
      </c>
    </row>
    <row r="312" spans="1:30" x14ac:dyDescent="0.3">
      <c r="A312" s="18" t="str">
        <f t="shared" ref="A312:B312" si="326">IF(AND(ISNUMBER(SEARCH("Yes",C312)),ISNUMBER(SEARCH("Yes",E312)),ISNUMBER(SEARCH("Yes",G312)),ISNUMBER(SEARCH("Yes",I312))),"Yes","No")</f>
        <v>No</v>
      </c>
      <c r="B312" s="18" t="str">
        <f t="shared" si="326"/>
        <v>No</v>
      </c>
      <c r="C312" s="15" t="str">
        <f t="shared" si="264"/>
        <v>No</v>
      </c>
      <c r="D312" s="18" t="str">
        <f t="shared" si="265"/>
        <v>No</v>
      </c>
      <c r="E312" s="18" t="str">
        <f t="shared" si="266"/>
        <v>No</v>
      </c>
      <c r="F312" s="18" t="str">
        <f t="shared" si="267"/>
        <v>No</v>
      </c>
      <c r="G312" s="18" t="str">
        <f t="shared" si="268"/>
        <v>No</v>
      </c>
      <c r="H312" s="18" t="str">
        <f t="shared" si="269"/>
        <v>No</v>
      </c>
      <c r="I312" s="18" t="str">
        <f t="shared" si="270"/>
        <v>Yes</v>
      </c>
      <c r="J312" s="18" t="str">
        <f t="shared" si="271"/>
        <v>Yes</v>
      </c>
      <c r="K312" s="21">
        <v>310</v>
      </c>
      <c r="L312" s="5" t="s">
        <v>950</v>
      </c>
      <c r="M312" s="5" t="s">
        <v>951</v>
      </c>
      <c r="N312" s="5" t="s">
        <v>2307</v>
      </c>
      <c r="O312" s="5" t="s">
        <v>152</v>
      </c>
      <c r="P312" s="5" t="s">
        <v>2664</v>
      </c>
      <c r="Q312" s="34" t="s">
        <v>9467</v>
      </c>
      <c r="R312" s="21">
        <v>1</v>
      </c>
      <c r="S312" s="35"/>
      <c r="T312" s="35"/>
      <c r="U312" s="35"/>
      <c r="V312" s="35"/>
      <c r="W312" s="35"/>
      <c r="X312" s="35"/>
      <c r="Y312" s="35"/>
      <c r="Z312" s="35"/>
      <c r="AA312" s="5" t="s">
        <v>2310</v>
      </c>
      <c r="AB312" s="5" t="s">
        <v>9468</v>
      </c>
      <c r="AC312" s="34" t="s">
        <v>9469</v>
      </c>
      <c r="AD312" s="21">
        <v>1</v>
      </c>
    </row>
    <row r="313" spans="1:30" x14ac:dyDescent="0.3">
      <c r="A313" s="18" t="str">
        <f t="shared" ref="A313:B313" si="327">IF(AND(ISNUMBER(SEARCH("Yes",C313)),ISNUMBER(SEARCH("Yes",E313)),ISNUMBER(SEARCH("Yes",G313)),ISNUMBER(SEARCH("Yes",I313))),"Yes","No")</f>
        <v>No</v>
      </c>
      <c r="B313" s="18" t="str">
        <f t="shared" si="327"/>
        <v>Yes</v>
      </c>
      <c r="C313" s="15" t="str">
        <f t="shared" si="264"/>
        <v>Yes</v>
      </c>
      <c r="D313" s="18" t="str">
        <f t="shared" si="265"/>
        <v>Yes</v>
      </c>
      <c r="E313" s="18" t="str">
        <f t="shared" si="266"/>
        <v>Yes</v>
      </c>
      <c r="F313" s="18" t="str">
        <f t="shared" si="267"/>
        <v>Yes</v>
      </c>
      <c r="G313" s="18" t="str">
        <f t="shared" si="268"/>
        <v>No</v>
      </c>
      <c r="H313" s="18" t="str">
        <f t="shared" si="269"/>
        <v>Yes</v>
      </c>
      <c r="I313" s="18" t="str">
        <f t="shared" si="270"/>
        <v>Yes</v>
      </c>
      <c r="J313" s="18" t="str">
        <f t="shared" si="271"/>
        <v>Yes</v>
      </c>
      <c r="K313" s="21">
        <v>311</v>
      </c>
      <c r="L313" s="5" t="s">
        <v>92</v>
      </c>
      <c r="M313" s="5" t="s">
        <v>3529</v>
      </c>
      <c r="N313" s="5" t="s">
        <v>2307</v>
      </c>
      <c r="O313" s="5" t="s">
        <v>24</v>
      </c>
      <c r="P313" s="5" t="s">
        <v>6931</v>
      </c>
      <c r="Q313" s="34" t="s">
        <v>6932</v>
      </c>
      <c r="R313" s="21">
        <v>1</v>
      </c>
      <c r="S313" s="5" t="s">
        <v>24</v>
      </c>
      <c r="T313" s="5" t="s">
        <v>9470</v>
      </c>
      <c r="U313" s="34" t="s">
        <v>9471</v>
      </c>
      <c r="V313" s="21">
        <v>1</v>
      </c>
      <c r="W313" s="5" t="s">
        <v>152</v>
      </c>
      <c r="X313" s="5" t="s">
        <v>9472</v>
      </c>
      <c r="Y313" s="34" t="s">
        <v>9473</v>
      </c>
      <c r="Z313" s="21">
        <v>1</v>
      </c>
      <c r="AA313" s="5" t="s">
        <v>24</v>
      </c>
      <c r="AB313" s="5" t="s">
        <v>3534</v>
      </c>
      <c r="AC313" s="34" t="s">
        <v>3535</v>
      </c>
      <c r="AD313" s="21">
        <v>1</v>
      </c>
    </row>
    <row r="314" spans="1:30" x14ac:dyDescent="0.3">
      <c r="A314" s="18" t="str">
        <f t="shared" ref="A314:B314" si="328">IF(AND(ISNUMBER(SEARCH("Yes",C314)),ISNUMBER(SEARCH("Yes",E314)),ISNUMBER(SEARCH("Yes",G314)),ISNUMBER(SEARCH("Yes",I314))),"Yes","No")</f>
        <v>No</v>
      </c>
      <c r="B314" s="18" t="str">
        <f t="shared" si="328"/>
        <v>No</v>
      </c>
      <c r="C314" s="15" t="str">
        <f t="shared" si="264"/>
        <v>No</v>
      </c>
      <c r="D314" s="18" t="str">
        <f t="shared" si="265"/>
        <v>No</v>
      </c>
      <c r="E314" s="18" t="str">
        <f t="shared" si="266"/>
        <v>No</v>
      </c>
      <c r="F314" s="18" t="str">
        <f t="shared" si="267"/>
        <v>No</v>
      </c>
      <c r="G314" s="18" t="str">
        <f t="shared" si="268"/>
        <v>No</v>
      </c>
      <c r="H314" s="18" t="str">
        <f t="shared" si="269"/>
        <v>No</v>
      </c>
      <c r="I314" s="18" t="str">
        <f t="shared" si="270"/>
        <v>Yes</v>
      </c>
      <c r="J314" s="18" t="str">
        <f t="shared" si="271"/>
        <v>Yes</v>
      </c>
      <c r="K314" s="21">
        <v>312</v>
      </c>
      <c r="L314" s="5" t="s">
        <v>952</v>
      </c>
      <c r="M314" s="5" t="s">
        <v>953</v>
      </c>
      <c r="N314" s="5" t="s">
        <v>2307</v>
      </c>
      <c r="O314" s="5" t="s">
        <v>152</v>
      </c>
      <c r="P314" s="5" t="s">
        <v>2333</v>
      </c>
      <c r="Q314" s="34" t="s">
        <v>3536</v>
      </c>
      <c r="R314" s="21">
        <v>1</v>
      </c>
      <c r="S314" s="35"/>
      <c r="T314" s="35"/>
      <c r="U314" s="35"/>
      <c r="V314" s="35"/>
      <c r="W314" s="35"/>
      <c r="X314" s="35"/>
      <c r="Y314" s="35"/>
      <c r="Z314" s="35"/>
      <c r="AA314" s="5" t="s">
        <v>2310</v>
      </c>
      <c r="AB314" s="5" t="s">
        <v>6938</v>
      </c>
      <c r="AC314" s="34" t="s">
        <v>6939</v>
      </c>
      <c r="AD314" s="21">
        <v>1</v>
      </c>
    </row>
    <row r="315" spans="1:30" x14ac:dyDescent="0.3">
      <c r="A315" s="18" t="str">
        <f t="shared" ref="A315:B315" si="329">IF(AND(ISNUMBER(SEARCH("Yes",C315)),ISNUMBER(SEARCH("Yes",E315)),ISNUMBER(SEARCH("Yes",G315)),ISNUMBER(SEARCH("Yes",I315))),"Yes","No")</f>
        <v>No</v>
      </c>
      <c r="B315" s="18" t="str">
        <f t="shared" si="329"/>
        <v>No</v>
      </c>
      <c r="C315" s="15" t="str">
        <f t="shared" si="264"/>
        <v>No</v>
      </c>
      <c r="D315" s="18" t="str">
        <f t="shared" si="265"/>
        <v>No</v>
      </c>
      <c r="E315" s="18" t="str">
        <f t="shared" si="266"/>
        <v>No</v>
      </c>
      <c r="F315" s="18" t="str">
        <f t="shared" si="267"/>
        <v>No</v>
      </c>
      <c r="G315" s="18" t="str">
        <f t="shared" si="268"/>
        <v>No</v>
      </c>
      <c r="H315" s="18" t="str">
        <f t="shared" si="269"/>
        <v>No</v>
      </c>
      <c r="I315" s="18" t="str">
        <f t="shared" si="270"/>
        <v>Yes</v>
      </c>
      <c r="J315" s="18" t="str">
        <f t="shared" si="271"/>
        <v>Yes</v>
      </c>
      <c r="K315" s="21">
        <v>313</v>
      </c>
      <c r="L315" s="5" t="s">
        <v>954</v>
      </c>
      <c r="M315" s="5" t="s">
        <v>955</v>
      </c>
      <c r="N315" s="5" t="s">
        <v>2307</v>
      </c>
      <c r="O315" s="5" t="s">
        <v>152</v>
      </c>
      <c r="P315" s="5" t="s">
        <v>2427</v>
      </c>
      <c r="Q315" s="34" t="s">
        <v>6940</v>
      </c>
      <c r="R315" s="21">
        <v>1</v>
      </c>
      <c r="S315" s="35"/>
      <c r="T315" s="35"/>
      <c r="U315" s="35"/>
      <c r="V315" s="35"/>
      <c r="W315" s="35"/>
      <c r="X315" s="35"/>
      <c r="Y315" s="35"/>
      <c r="Z315" s="35"/>
      <c r="AA315" s="5" t="s">
        <v>2310</v>
      </c>
      <c r="AB315" s="5" t="s">
        <v>9474</v>
      </c>
      <c r="AC315" s="34" t="s">
        <v>9475</v>
      </c>
      <c r="AD315" s="21">
        <v>1</v>
      </c>
    </row>
    <row r="316" spans="1:30" x14ac:dyDescent="0.3">
      <c r="A316" s="18" t="str">
        <f t="shared" ref="A316:B316" si="330">IF(AND(ISNUMBER(SEARCH("Yes",C316)),ISNUMBER(SEARCH("Yes",E316)),ISNUMBER(SEARCH("Yes",G316)),ISNUMBER(SEARCH("Yes",I316))),"Yes","No")</f>
        <v>No</v>
      </c>
      <c r="B316" s="18" t="str">
        <f t="shared" si="330"/>
        <v>No</v>
      </c>
      <c r="C316" s="15" t="str">
        <f t="shared" si="264"/>
        <v>No</v>
      </c>
      <c r="D316" s="18" t="str">
        <f t="shared" si="265"/>
        <v>No</v>
      </c>
      <c r="E316" s="18" t="str">
        <f t="shared" si="266"/>
        <v>No</v>
      </c>
      <c r="F316" s="18" t="str">
        <f t="shared" si="267"/>
        <v>No</v>
      </c>
      <c r="G316" s="18" t="str">
        <f t="shared" si="268"/>
        <v>No</v>
      </c>
      <c r="H316" s="18" t="str">
        <f t="shared" si="269"/>
        <v>No</v>
      </c>
      <c r="I316" s="18" t="str">
        <f t="shared" si="270"/>
        <v>Yes</v>
      </c>
      <c r="J316" s="18" t="str">
        <f t="shared" si="271"/>
        <v>Yes</v>
      </c>
      <c r="K316" s="21">
        <v>314</v>
      </c>
      <c r="L316" s="5" t="s">
        <v>956</v>
      </c>
      <c r="M316" s="5" t="s">
        <v>957</v>
      </c>
      <c r="N316" s="5" t="s">
        <v>2307</v>
      </c>
      <c r="O316" s="5" t="s">
        <v>152</v>
      </c>
      <c r="P316" s="5" t="s">
        <v>2431</v>
      </c>
      <c r="Q316" s="34" t="s">
        <v>9476</v>
      </c>
      <c r="R316" s="21">
        <v>1</v>
      </c>
      <c r="S316" s="35"/>
      <c r="T316" s="35"/>
      <c r="U316" s="35"/>
      <c r="V316" s="35"/>
      <c r="W316" s="35"/>
      <c r="X316" s="35"/>
      <c r="Y316" s="35"/>
      <c r="Z316" s="35"/>
      <c r="AA316" s="5" t="s">
        <v>2310</v>
      </c>
      <c r="AB316" s="5" t="s">
        <v>8001</v>
      </c>
      <c r="AC316" s="34" t="s">
        <v>8002</v>
      </c>
      <c r="AD316" s="21">
        <v>1</v>
      </c>
    </row>
    <row r="317" spans="1:30" x14ac:dyDescent="0.3">
      <c r="A317" s="18" t="str">
        <f t="shared" ref="A317:B317" si="331">IF(AND(ISNUMBER(SEARCH("Yes",C317)),ISNUMBER(SEARCH("Yes",E317)),ISNUMBER(SEARCH("Yes",G317)),ISNUMBER(SEARCH("Yes",I317))),"Yes","No")</f>
        <v>No</v>
      </c>
      <c r="B317" s="18" t="str">
        <f t="shared" si="331"/>
        <v>No</v>
      </c>
      <c r="C317" s="15" t="str">
        <f t="shared" si="264"/>
        <v>No</v>
      </c>
      <c r="D317" s="18" t="str">
        <f t="shared" si="265"/>
        <v>No</v>
      </c>
      <c r="E317" s="18" t="str">
        <f t="shared" si="266"/>
        <v>No</v>
      </c>
      <c r="F317" s="18" t="str">
        <f t="shared" si="267"/>
        <v>No</v>
      </c>
      <c r="G317" s="18" t="str">
        <f t="shared" si="268"/>
        <v>No</v>
      </c>
      <c r="H317" s="18" t="str">
        <f t="shared" si="269"/>
        <v>No</v>
      </c>
      <c r="I317" s="18" t="str">
        <f t="shared" si="270"/>
        <v>Yes</v>
      </c>
      <c r="J317" s="18" t="str">
        <f t="shared" si="271"/>
        <v>Yes</v>
      </c>
      <c r="K317" s="21">
        <v>315</v>
      </c>
      <c r="L317" s="5" t="s">
        <v>958</v>
      </c>
      <c r="M317" s="5" t="s">
        <v>959</v>
      </c>
      <c r="N317" s="5" t="s">
        <v>2307</v>
      </c>
      <c r="O317" s="5" t="s">
        <v>152</v>
      </c>
      <c r="P317" s="5" t="s">
        <v>3442</v>
      </c>
      <c r="Q317" s="34" t="s">
        <v>9477</v>
      </c>
      <c r="R317" s="21">
        <v>1</v>
      </c>
      <c r="S317" s="35"/>
      <c r="T317" s="35"/>
      <c r="U317" s="35"/>
      <c r="V317" s="35"/>
      <c r="W317" s="35"/>
      <c r="X317" s="35"/>
      <c r="Y317" s="35"/>
      <c r="Z317" s="35"/>
      <c r="AA317" s="5" t="s">
        <v>2310</v>
      </c>
      <c r="AB317" s="5" t="s">
        <v>2386</v>
      </c>
      <c r="AC317" s="34" t="s">
        <v>5663</v>
      </c>
      <c r="AD317" s="21">
        <v>1</v>
      </c>
    </row>
    <row r="318" spans="1:30" x14ac:dyDescent="0.3">
      <c r="A318" s="18" t="str">
        <f t="shared" ref="A318:B318" si="332">IF(AND(ISNUMBER(SEARCH("Yes",C318)),ISNUMBER(SEARCH("Yes",E318)),ISNUMBER(SEARCH("Yes",G318)),ISNUMBER(SEARCH("Yes",I318))),"Yes","No")</f>
        <v>No</v>
      </c>
      <c r="B318" s="18" t="str">
        <f t="shared" si="332"/>
        <v>No</v>
      </c>
      <c r="C318" s="15" t="str">
        <f t="shared" si="264"/>
        <v>No</v>
      </c>
      <c r="D318" s="18" t="str">
        <f t="shared" si="265"/>
        <v>No</v>
      </c>
      <c r="E318" s="18" t="str">
        <f t="shared" si="266"/>
        <v>No</v>
      </c>
      <c r="F318" s="18" t="str">
        <f t="shared" si="267"/>
        <v>No</v>
      </c>
      <c r="G318" s="18" t="str">
        <f t="shared" si="268"/>
        <v>No</v>
      </c>
      <c r="H318" s="18" t="str">
        <f t="shared" si="269"/>
        <v>No</v>
      </c>
      <c r="I318" s="18" t="str">
        <f t="shared" si="270"/>
        <v>Yes</v>
      </c>
      <c r="J318" s="18" t="str">
        <f t="shared" si="271"/>
        <v>Yes</v>
      </c>
      <c r="K318" s="21">
        <v>316</v>
      </c>
      <c r="L318" s="5" t="s">
        <v>960</v>
      </c>
      <c r="M318" s="5" t="s">
        <v>961</v>
      </c>
      <c r="N318" s="5" t="s">
        <v>2307</v>
      </c>
      <c r="O318" s="5" t="s">
        <v>152</v>
      </c>
      <c r="P318" s="5" t="s">
        <v>6946</v>
      </c>
      <c r="Q318" s="34" t="s">
        <v>6947</v>
      </c>
      <c r="R318" s="21">
        <v>1</v>
      </c>
      <c r="S318" s="35"/>
      <c r="T318" s="35"/>
      <c r="U318" s="35"/>
      <c r="V318" s="35"/>
      <c r="W318" s="35"/>
      <c r="X318" s="35"/>
      <c r="Y318" s="35"/>
      <c r="Z318" s="35"/>
      <c r="AA318" s="5" t="s">
        <v>2310</v>
      </c>
      <c r="AB318" s="5" t="s">
        <v>8875</v>
      </c>
      <c r="AC318" s="34" t="s">
        <v>8876</v>
      </c>
      <c r="AD318" s="21">
        <v>1</v>
      </c>
    </row>
    <row r="319" spans="1:30" x14ac:dyDescent="0.3">
      <c r="A319" s="18" t="str">
        <f t="shared" ref="A319:B319" si="333">IF(AND(ISNUMBER(SEARCH("Yes",C319)),ISNUMBER(SEARCH("Yes",E319)),ISNUMBER(SEARCH("Yes",G319)),ISNUMBER(SEARCH("Yes",I319))),"Yes","No")</f>
        <v>No</v>
      </c>
      <c r="B319" s="18" t="str">
        <f t="shared" si="333"/>
        <v>No</v>
      </c>
      <c r="C319" s="15" t="str">
        <f t="shared" si="264"/>
        <v>No</v>
      </c>
      <c r="D319" s="18" t="str">
        <f t="shared" si="265"/>
        <v>No</v>
      </c>
      <c r="E319" s="18" t="str">
        <f t="shared" si="266"/>
        <v>No</v>
      </c>
      <c r="F319" s="18" t="str">
        <f t="shared" si="267"/>
        <v>No</v>
      </c>
      <c r="G319" s="18" t="str">
        <f t="shared" si="268"/>
        <v>No</v>
      </c>
      <c r="H319" s="18" t="str">
        <f t="shared" si="269"/>
        <v>No</v>
      </c>
      <c r="I319" s="18" t="str">
        <f t="shared" si="270"/>
        <v>Yes</v>
      </c>
      <c r="J319" s="18" t="str">
        <f t="shared" si="271"/>
        <v>Yes</v>
      </c>
      <c r="K319" s="21">
        <v>317</v>
      </c>
      <c r="L319" s="5" t="s">
        <v>962</v>
      </c>
      <c r="M319" s="5" t="s">
        <v>963</v>
      </c>
      <c r="N319" s="5" t="s">
        <v>2307</v>
      </c>
      <c r="O319" s="5" t="s">
        <v>152</v>
      </c>
      <c r="P319" s="5" t="s">
        <v>2667</v>
      </c>
      <c r="Q319" s="34" t="s">
        <v>3550</v>
      </c>
      <c r="R319" s="21">
        <v>1</v>
      </c>
      <c r="S319" s="35"/>
      <c r="T319" s="35"/>
      <c r="U319" s="35"/>
      <c r="V319" s="35"/>
      <c r="W319" s="35"/>
      <c r="X319" s="35"/>
      <c r="Y319" s="35"/>
      <c r="Z319" s="35"/>
      <c r="AA319" s="5" t="s">
        <v>24</v>
      </c>
      <c r="AB319" s="5" t="s">
        <v>3551</v>
      </c>
      <c r="AC319" s="34" t="s">
        <v>3552</v>
      </c>
      <c r="AD319" s="21">
        <v>1</v>
      </c>
    </row>
    <row r="320" spans="1:30" x14ac:dyDescent="0.3">
      <c r="A320" s="18" t="str">
        <f t="shared" ref="A320:B320" si="334">IF(AND(ISNUMBER(SEARCH("Yes",C320)),ISNUMBER(SEARCH("Yes",E320)),ISNUMBER(SEARCH("Yes",G320)),ISNUMBER(SEARCH("Yes",I320))),"Yes","No")</f>
        <v>No</v>
      </c>
      <c r="B320" s="18" t="str">
        <f t="shared" si="334"/>
        <v>No</v>
      </c>
      <c r="C320" s="15" t="str">
        <f t="shared" si="264"/>
        <v>No</v>
      </c>
      <c r="D320" s="18" t="str">
        <f t="shared" si="265"/>
        <v>No</v>
      </c>
      <c r="E320" s="18" t="str">
        <f t="shared" si="266"/>
        <v>No</v>
      </c>
      <c r="F320" s="18" t="str">
        <f t="shared" si="267"/>
        <v>No</v>
      </c>
      <c r="G320" s="18" t="str">
        <f t="shared" si="268"/>
        <v>No</v>
      </c>
      <c r="H320" s="18" t="str">
        <f t="shared" si="269"/>
        <v>No</v>
      </c>
      <c r="I320" s="18" t="str">
        <f t="shared" si="270"/>
        <v>Yes</v>
      </c>
      <c r="J320" s="18" t="str">
        <f t="shared" si="271"/>
        <v>Yes</v>
      </c>
      <c r="K320" s="21">
        <v>318</v>
      </c>
      <c r="L320" s="5" t="s">
        <v>964</v>
      </c>
      <c r="M320" s="5" t="s">
        <v>3553</v>
      </c>
      <c r="N320" s="5" t="s">
        <v>2307</v>
      </c>
      <c r="O320" s="5" t="s">
        <v>152</v>
      </c>
      <c r="P320" s="5" t="s">
        <v>2537</v>
      </c>
      <c r="Q320" s="34" t="s">
        <v>3554</v>
      </c>
      <c r="R320" s="21">
        <v>1</v>
      </c>
      <c r="S320" s="35"/>
      <c r="T320" s="35"/>
      <c r="U320" s="35"/>
      <c r="V320" s="35"/>
      <c r="W320" s="35"/>
      <c r="X320" s="35"/>
      <c r="Y320" s="35"/>
      <c r="Z320" s="35"/>
      <c r="AA320" s="5" t="s">
        <v>24</v>
      </c>
      <c r="AB320" s="5" t="s">
        <v>7098</v>
      </c>
      <c r="AC320" s="34" t="s">
        <v>9478</v>
      </c>
      <c r="AD320" s="21">
        <v>1</v>
      </c>
    </row>
    <row r="321" spans="1:30" x14ac:dyDescent="0.3">
      <c r="A321" s="18" t="str">
        <f t="shared" ref="A321:B321" si="335">IF(AND(ISNUMBER(SEARCH("Yes",C321)),ISNUMBER(SEARCH("Yes",E321)),ISNUMBER(SEARCH("Yes",G321)),ISNUMBER(SEARCH("Yes",I321))),"Yes","No")</f>
        <v>No</v>
      </c>
      <c r="B321" s="18" t="str">
        <f t="shared" si="335"/>
        <v>No</v>
      </c>
      <c r="C321" s="15" t="str">
        <f t="shared" si="264"/>
        <v>No</v>
      </c>
      <c r="D321" s="18" t="str">
        <f t="shared" si="265"/>
        <v>No</v>
      </c>
      <c r="E321" s="18" t="str">
        <f t="shared" si="266"/>
        <v>No</v>
      </c>
      <c r="F321" s="18" t="str">
        <f t="shared" si="267"/>
        <v>No</v>
      </c>
      <c r="G321" s="18" t="str">
        <f t="shared" si="268"/>
        <v>No</v>
      </c>
      <c r="H321" s="18" t="str">
        <f t="shared" si="269"/>
        <v>No</v>
      </c>
      <c r="I321" s="18" t="str">
        <f t="shared" si="270"/>
        <v>Yes</v>
      </c>
      <c r="J321" s="18" t="str">
        <f t="shared" si="271"/>
        <v>Yes</v>
      </c>
      <c r="K321" s="21">
        <v>319</v>
      </c>
      <c r="L321" s="5" t="s">
        <v>966</v>
      </c>
      <c r="M321" s="5" t="s">
        <v>967</v>
      </c>
      <c r="N321" s="5" t="s">
        <v>2307</v>
      </c>
      <c r="O321" s="5" t="s">
        <v>152</v>
      </c>
      <c r="P321" s="5" t="s">
        <v>2923</v>
      </c>
      <c r="Q321" s="34" t="s">
        <v>9479</v>
      </c>
      <c r="R321" s="21">
        <v>1</v>
      </c>
      <c r="S321" s="35"/>
      <c r="T321" s="35"/>
      <c r="U321" s="35"/>
      <c r="V321" s="35"/>
      <c r="W321" s="35"/>
      <c r="X321" s="35"/>
      <c r="Y321" s="35"/>
      <c r="Z321" s="35"/>
      <c r="AA321" s="5" t="s">
        <v>2310</v>
      </c>
      <c r="AB321" s="5" t="s">
        <v>3294</v>
      </c>
      <c r="AC321" s="34" t="s">
        <v>3125</v>
      </c>
      <c r="AD321" s="21">
        <v>1</v>
      </c>
    </row>
    <row r="322" spans="1:30" x14ac:dyDescent="0.3">
      <c r="A322" s="18" t="str">
        <f t="shared" ref="A322:B322" si="336">IF(AND(ISNUMBER(SEARCH("Yes",C322)),ISNUMBER(SEARCH("Yes",E322)),ISNUMBER(SEARCH("Yes",G322)),ISNUMBER(SEARCH("Yes",I322))),"Yes","No")</f>
        <v>No</v>
      </c>
      <c r="B322" s="18" t="str">
        <f t="shared" si="336"/>
        <v>No</v>
      </c>
      <c r="C322" s="15" t="str">
        <f t="shared" si="264"/>
        <v>No</v>
      </c>
      <c r="D322" s="18" t="str">
        <f t="shared" si="265"/>
        <v>No</v>
      </c>
      <c r="E322" s="18" t="str">
        <f t="shared" si="266"/>
        <v>No</v>
      </c>
      <c r="F322" s="18" t="str">
        <f t="shared" si="267"/>
        <v>No</v>
      </c>
      <c r="G322" s="18" t="str">
        <f t="shared" si="268"/>
        <v>No</v>
      </c>
      <c r="H322" s="18" t="str">
        <f t="shared" si="269"/>
        <v>No</v>
      </c>
      <c r="I322" s="18" t="str">
        <f t="shared" si="270"/>
        <v>Yes</v>
      </c>
      <c r="J322" s="18" t="str">
        <f t="shared" si="271"/>
        <v>Yes</v>
      </c>
      <c r="K322" s="21">
        <v>320</v>
      </c>
      <c r="L322" s="5" t="s">
        <v>968</v>
      </c>
      <c r="M322" s="5" t="s">
        <v>969</v>
      </c>
      <c r="N322" s="5" t="s">
        <v>2307</v>
      </c>
      <c r="O322" s="5" t="s">
        <v>152</v>
      </c>
      <c r="P322" s="5" t="s">
        <v>2537</v>
      </c>
      <c r="Q322" s="34" t="s">
        <v>6955</v>
      </c>
      <c r="R322" s="21">
        <v>1</v>
      </c>
      <c r="S322" s="35"/>
      <c r="T322" s="35"/>
      <c r="U322" s="35"/>
      <c r="V322" s="35"/>
      <c r="W322" s="35"/>
      <c r="X322" s="35"/>
      <c r="Y322" s="35"/>
      <c r="Z322" s="35"/>
      <c r="AA322" s="5" t="s">
        <v>2310</v>
      </c>
      <c r="AB322" s="5" t="s">
        <v>9480</v>
      </c>
      <c r="AC322" s="34" t="s">
        <v>9481</v>
      </c>
      <c r="AD322" s="21">
        <v>1</v>
      </c>
    </row>
    <row r="323" spans="1:30" x14ac:dyDescent="0.3">
      <c r="A323" s="18" t="str">
        <f t="shared" ref="A323:B323" si="337">IF(AND(ISNUMBER(SEARCH("Yes",C323)),ISNUMBER(SEARCH("Yes",E323)),ISNUMBER(SEARCH("Yes",G323)),ISNUMBER(SEARCH("Yes",I323))),"Yes","No")</f>
        <v>No</v>
      </c>
      <c r="B323" s="18" t="str">
        <f t="shared" si="337"/>
        <v>No</v>
      </c>
      <c r="C323" s="15" t="str">
        <f t="shared" si="264"/>
        <v>No</v>
      </c>
      <c r="D323" s="18" t="str">
        <f t="shared" si="265"/>
        <v>No</v>
      </c>
      <c r="E323" s="18" t="str">
        <f t="shared" si="266"/>
        <v>No</v>
      </c>
      <c r="F323" s="18" t="str">
        <f t="shared" si="267"/>
        <v>No</v>
      </c>
      <c r="G323" s="18" t="str">
        <f t="shared" si="268"/>
        <v>No</v>
      </c>
      <c r="H323" s="18" t="str">
        <f t="shared" si="269"/>
        <v>No</v>
      </c>
      <c r="I323" s="18" t="str">
        <f t="shared" si="270"/>
        <v>Yes</v>
      </c>
      <c r="J323" s="18" t="str">
        <f t="shared" si="271"/>
        <v>No</v>
      </c>
      <c r="K323" s="21">
        <v>321</v>
      </c>
      <c r="L323" s="5" t="s">
        <v>970</v>
      </c>
      <c r="M323" s="5" t="s">
        <v>971</v>
      </c>
      <c r="N323" s="5" t="s">
        <v>2307</v>
      </c>
      <c r="O323" s="5" t="s">
        <v>152</v>
      </c>
      <c r="P323" s="5" t="s">
        <v>2724</v>
      </c>
      <c r="Q323" s="34" t="s">
        <v>9482</v>
      </c>
      <c r="R323" s="21">
        <v>1</v>
      </c>
      <c r="S323" s="35"/>
      <c r="T323" s="35"/>
      <c r="U323" s="35"/>
      <c r="V323" s="35"/>
      <c r="W323" s="35"/>
      <c r="X323" s="35"/>
      <c r="Y323" s="35"/>
      <c r="Z323" s="35"/>
      <c r="AA323" s="5" t="s">
        <v>152</v>
      </c>
      <c r="AB323" s="5" t="s">
        <v>4338</v>
      </c>
      <c r="AC323" s="34" t="s">
        <v>4259</v>
      </c>
      <c r="AD323" s="21">
        <v>1</v>
      </c>
    </row>
    <row r="324" spans="1:30" x14ac:dyDescent="0.3">
      <c r="A324" s="18" t="str">
        <f t="shared" ref="A324:B324" si="338">IF(AND(ISNUMBER(SEARCH("Yes",C324)),ISNUMBER(SEARCH("Yes",E324)),ISNUMBER(SEARCH("Yes",G324)),ISNUMBER(SEARCH("Yes",I324))),"Yes","No")</f>
        <v>No</v>
      </c>
      <c r="B324" s="18" t="str">
        <f t="shared" si="338"/>
        <v>No</v>
      </c>
      <c r="C324" s="15" t="str">
        <f t="shared" si="264"/>
        <v>No</v>
      </c>
      <c r="D324" s="18" t="str">
        <f t="shared" si="265"/>
        <v>No</v>
      </c>
      <c r="E324" s="18" t="str">
        <f t="shared" si="266"/>
        <v>No</v>
      </c>
      <c r="F324" s="18" t="str">
        <f t="shared" si="267"/>
        <v>No</v>
      </c>
      <c r="G324" s="18" t="str">
        <f t="shared" si="268"/>
        <v>No</v>
      </c>
      <c r="H324" s="18" t="str">
        <f t="shared" si="269"/>
        <v>No</v>
      </c>
      <c r="I324" s="18" t="str">
        <f t="shared" si="270"/>
        <v>Yes</v>
      </c>
      <c r="J324" s="18" t="str">
        <f t="shared" si="271"/>
        <v>Yes</v>
      </c>
      <c r="K324" s="21">
        <v>322</v>
      </c>
      <c r="L324" s="5" t="s">
        <v>972</v>
      </c>
      <c r="M324" s="5" t="s">
        <v>973</v>
      </c>
      <c r="N324" s="5" t="s">
        <v>2307</v>
      </c>
      <c r="O324" s="5" t="s">
        <v>152</v>
      </c>
      <c r="P324" s="5" t="s">
        <v>2431</v>
      </c>
      <c r="Q324" s="34" t="s">
        <v>3562</v>
      </c>
      <c r="R324" s="21">
        <v>1</v>
      </c>
      <c r="S324" s="35"/>
      <c r="T324" s="35"/>
      <c r="U324" s="35"/>
      <c r="V324" s="35"/>
      <c r="W324" s="35"/>
      <c r="X324" s="35"/>
      <c r="Y324" s="35"/>
      <c r="Z324" s="35"/>
      <c r="AA324" s="5" t="s">
        <v>2310</v>
      </c>
      <c r="AB324" s="5" t="s">
        <v>6958</v>
      </c>
      <c r="AC324" s="34" t="s">
        <v>6959</v>
      </c>
      <c r="AD324" s="21">
        <v>1</v>
      </c>
    </row>
    <row r="325" spans="1:30" x14ac:dyDescent="0.3">
      <c r="A325" s="18" t="str">
        <f t="shared" ref="A325:B325" si="339">IF(AND(ISNUMBER(SEARCH("Yes",C325)),ISNUMBER(SEARCH("Yes",E325)),ISNUMBER(SEARCH("Yes",G325)),ISNUMBER(SEARCH("Yes",I325))),"Yes","No")</f>
        <v>No</v>
      </c>
      <c r="B325" s="18" t="str">
        <f t="shared" si="339"/>
        <v>No</v>
      </c>
      <c r="C325" s="15" t="str">
        <f t="shared" si="264"/>
        <v>No</v>
      </c>
      <c r="D325" s="18" t="str">
        <f t="shared" si="265"/>
        <v>No</v>
      </c>
      <c r="E325" s="18" t="str">
        <f t="shared" si="266"/>
        <v>No</v>
      </c>
      <c r="F325" s="18" t="str">
        <f t="shared" si="267"/>
        <v>No</v>
      </c>
      <c r="G325" s="18" t="str">
        <f t="shared" si="268"/>
        <v>No</v>
      </c>
      <c r="H325" s="18" t="str">
        <f t="shared" si="269"/>
        <v>No</v>
      </c>
      <c r="I325" s="18" t="str">
        <f t="shared" si="270"/>
        <v>Yes</v>
      </c>
      <c r="J325" s="18" t="str">
        <f t="shared" si="271"/>
        <v>Yes</v>
      </c>
      <c r="K325" s="21">
        <v>323</v>
      </c>
      <c r="L325" s="5" t="s">
        <v>974</v>
      </c>
      <c r="M325" s="5" t="s">
        <v>975</v>
      </c>
      <c r="N325" s="5" t="s">
        <v>2307</v>
      </c>
      <c r="O325" s="5" t="s">
        <v>152</v>
      </c>
      <c r="P325" s="5" t="s">
        <v>2664</v>
      </c>
      <c r="Q325" s="34" t="s">
        <v>9483</v>
      </c>
      <c r="R325" s="21">
        <v>1</v>
      </c>
      <c r="S325" s="35"/>
      <c r="T325" s="35"/>
      <c r="U325" s="35"/>
      <c r="V325" s="35"/>
      <c r="W325" s="35"/>
      <c r="X325" s="35"/>
      <c r="Y325" s="35"/>
      <c r="Z325" s="35"/>
      <c r="AA325" s="5" t="s">
        <v>2310</v>
      </c>
      <c r="AB325" s="5" t="s">
        <v>2915</v>
      </c>
      <c r="AC325" s="34" t="s">
        <v>6961</v>
      </c>
      <c r="AD325" s="21">
        <v>1</v>
      </c>
    </row>
    <row r="326" spans="1:30" x14ac:dyDescent="0.3">
      <c r="A326" s="18" t="str">
        <f t="shared" ref="A326:B326" si="340">IF(AND(ISNUMBER(SEARCH("Yes",C326)),ISNUMBER(SEARCH("Yes",E326)),ISNUMBER(SEARCH("Yes",G326)),ISNUMBER(SEARCH("Yes",I326))),"Yes","No")</f>
        <v>No</v>
      </c>
      <c r="B326" s="18" t="str">
        <f t="shared" si="340"/>
        <v>No</v>
      </c>
      <c r="C326" s="15" t="str">
        <f t="shared" si="264"/>
        <v>No</v>
      </c>
      <c r="D326" s="18" t="str">
        <f t="shared" si="265"/>
        <v>No</v>
      </c>
      <c r="E326" s="18" t="str">
        <f t="shared" si="266"/>
        <v>No</v>
      </c>
      <c r="F326" s="18" t="str">
        <f t="shared" si="267"/>
        <v>No</v>
      </c>
      <c r="G326" s="18" t="str">
        <f t="shared" si="268"/>
        <v>No</v>
      </c>
      <c r="H326" s="18" t="str">
        <f t="shared" si="269"/>
        <v>No</v>
      </c>
      <c r="I326" s="18" t="str">
        <f t="shared" si="270"/>
        <v>Yes</v>
      </c>
      <c r="J326" s="18" t="str">
        <f t="shared" si="271"/>
        <v>Yes</v>
      </c>
      <c r="K326" s="21">
        <v>324</v>
      </c>
      <c r="L326" s="5" t="s">
        <v>976</v>
      </c>
      <c r="M326" s="5" t="s">
        <v>977</v>
      </c>
      <c r="N326" s="5" t="s">
        <v>2307</v>
      </c>
      <c r="O326" s="5" t="s">
        <v>152</v>
      </c>
      <c r="P326" s="5" t="s">
        <v>2667</v>
      </c>
      <c r="Q326" s="34" t="s">
        <v>9484</v>
      </c>
      <c r="R326" s="21">
        <v>1</v>
      </c>
      <c r="S326" s="35"/>
      <c r="T326" s="35"/>
      <c r="U326" s="35"/>
      <c r="V326" s="35"/>
      <c r="W326" s="35"/>
      <c r="X326" s="35"/>
      <c r="Y326" s="35"/>
      <c r="Z326" s="35"/>
      <c r="AA326" s="5" t="s">
        <v>2310</v>
      </c>
      <c r="AB326" s="5" t="s">
        <v>3923</v>
      </c>
      <c r="AC326" s="34" t="s">
        <v>5944</v>
      </c>
      <c r="AD326" s="21">
        <v>1</v>
      </c>
    </row>
    <row r="327" spans="1:30" x14ac:dyDescent="0.3">
      <c r="A327" s="18" t="str">
        <f t="shared" ref="A327:B327" si="341">IF(AND(ISNUMBER(SEARCH("Yes",C327)),ISNUMBER(SEARCH("Yes",E327)),ISNUMBER(SEARCH("Yes",G327)),ISNUMBER(SEARCH("Yes",I327))),"Yes","No")</f>
        <v>No</v>
      </c>
      <c r="B327" s="18" t="str">
        <f t="shared" si="341"/>
        <v>No</v>
      </c>
      <c r="C327" s="15" t="str">
        <f t="shared" si="264"/>
        <v>No</v>
      </c>
      <c r="D327" s="18" t="str">
        <f t="shared" si="265"/>
        <v>No</v>
      </c>
      <c r="E327" s="18" t="str">
        <f t="shared" si="266"/>
        <v>No</v>
      </c>
      <c r="F327" s="18" t="str">
        <f t="shared" si="267"/>
        <v>No</v>
      </c>
      <c r="G327" s="18" t="str">
        <f t="shared" si="268"/>
        <v>No</v>
      </c>
      <c r="H327" s="18" t="str">
        <f t="shared" si="269"/>
        <v>No</v>
      </c>
      <c r="I327" s="18" t="str">
        <f t="shared" si="270"/>
        <v>Yes</v>
      </c>
      <c r="J327" s="18" t="str">
        <f t="shared" si="271"/>
        <v>Yes</v>
      </c>
      <c r="K327" s="21">
        <v>325</v>
      </c>
      <c r="L327" s="5" t="s">
        <v>978</v>
      </c>
      <c r="M327" s="5" t="s">
        <v>979</v>
      </c>
      <c r="N327" s="5" t="s">
        <v>2307</v>
      </c>
      <c r="O327" s="5" t="s">
        <v>152</v>
      </c>
      <c r="P327" s="5" t="s">
        <v>2431</v>
      </c>
      <c r="Q327" s="34" t="s">
        <v>3570</v>
      </c>
      <c r="R327" s="21">
        <v>1</v>
      </c>
      <c r="S327" s="35"/>
      <c r="T327" s="35"/>
      <c r="U327" s="35"/>
      <c r="V327" s="35"/>
      <c r="W327" s="35"/>
      <c r="X327" s="35"/>
      <c r="Y327" s="35"/>
      <c r="Z327" s="35"/>
      <c r="AA327" s="5" t="s">
        <v>2310</v>
      </c>
      <c r="AB327" s="5" t="s">
        <v>9485</v>
      </c>
      <c r="AC327" s="34" t="s">
        <v>9486</v>
      </c>
      <c r="AD327" s="21">
        <v>1</v>
      </c>
    </row>
    <row r="328" spans="1:30" x14ac:dyDescent="0.3">
      <c r="A328" s="18" t="str">
        <f t="shared" ref="A328:B328" si="342">IF(AND(ISNUMBER(SEARCH("Yes",C328)),ISNUMBER(SEARCH("Yes",E328)),ISNUMBER(SEARCH("Yes",G328)),ISNUMBER(SEARCH("Yes",I328))),"Yes","No")</f>
        <v>No</v>
      </c>
      <c r="B328" s="18" t="str">
        <f t="shared" si="342"/>
        <v>No</v>
      </c>
      <c r="C328" s="15" t="str">
        <f t="shared" si="264"/>
        <v>No</v>
      </c>
      <c r="D328" s="18" t="str">
        <f t="shared" si="265"/>
        <v>No</v>
      </c>
      <c r="E328" s="18" t="str">
        <f t="shared" si="266"/>
        <v>No</v>
      </c>
      <c r="F328" s="18" t="str">
        <f t="shared" si="267"/>
        <v>No</v>
      </c>
      <c r="G328" s="18" t="str">
        <f t="shared" si="268"/>
        <v>No</v>
      </c>
      <c r="H328" s="18" t="str">
        <f t="shared" si="269"/>
        <v>No</v>
      </c>
      <c r="I328" s="18" t="str">
        <f t="shared" si="270"/>
        <v>Yes</v>
      </c>
      <c r="J328" s="18" t="str">
        <f t="shared" si="271"/>
        <v>Yes</v>
      </c>
      <c r="K328" s="21">
        <v>326</v>
      </c>
      <c r="L328" s="5" t="s">
        <v>980</v>
      </c>
      <c r="M328" s="5" t="s">
        <v>981</v>
      </c>
      <c r="N328" s="5" t="s">
        <v>2307</v>
      </c>
      <c r="O328" s="5" t="s">
        <v>152</v>
      </c>
      <c r="P328" s="5" t="s">
        <v>2449</v>
      </c>
      <c r="Q328" s="34" t="s">
        <v>9487</v>
      </c>
      <c r="R328" s="21">
        <v>1</v>
      </c>
      <c r="S328" s="35"/>
      <c r="T328" s="35"/>
      <c r="U328" s="35"/>
      <c r="V328" s="35"/>
      <c r="W328" s="35"/>
      <c r="X328" s="35"/>
      <c r="Y328" s="35"/>
      <c r="Z328" s="35"/>
      <c r="AA328" s="5" t="s">
        <v>24</v>
      </c>
      <c r="AB328" s="5" t="s">
        <v>4848</v>
      </c>
      <c r="AC328" s="34" t="s">
        <v>3335</v>
      </c>
      <c r="AD328" s="21">
        <v>1</v>
      </c>
    </row>
    <row r="329" spans="1:30" x14ac:dyDescent="0.3">
      <c r="A329" s="18" t="str">
        <f t="shared" ref="A329:B329" si="343">IF(AND(ISNUMBER(SEARCH("Yes",C329)),ISNUMBER(SEARCH("Yes",E329)),ISNUMBER(SEARCH("Yes",G329)),ISNUMBER(SEARCH("Yes",I329))),"Yes","No")</f>
        <v>Yes</v>
      </c>
      <c r="B329" s="18" t="str">
        <f t="shared" si="343"/>
        <v>Yes</v>
      </c>
      <c r="C329" s="15" t="str">
        <f t="shared" si="264"/>
        <v>Yes</v>
      </c>
      <c r="D329" s="18" t="str">
        <f t="shared" si="265"/>
        <v>Yes</v>
      </c>
      <c r="E329" s="18" t="str">
        <f t="shared" si="266"/>
        <v>Yes</v>
      </c>
      <c r="F329" s="18" t="str">
        <f t="shared" si="267"/>
        <v>Yes</v>
      </c>
      <c r="G329" s="18" t="str">
        <f t="shared" si="268"/>
        <v>Yes</v>
      </c>
      <c r="H329" s="18" t="str">
        <f t="shared" si="269"/>
        <v>Yes</v>
      </c>
      <c r="I329" s="18" t="str">
        <f t="shared" si="270"/>
        <v>Yes</v>
      </c>
      <c r="J329" s="18" t="str">
        <f t="shared" si="271"/>
        <v>Yes</v>
      </c>
      <c r="K329" s="21">
        <v>327</v>
      </c>
      <c r="L329" s="5" t="s">
        <v>287</v>
      </c>
      <c r="M329" s="5" t="s">
        <v>288</v>
      </c>
      <c r="N329" s="5" t="s">
        <v>2307</v>
      </c>
      <c r="O329" s="5" t="s">
        <v>2310</v>
      </c>
      <c r="P329" s="5" t="s">
        <v>9488</v>
      </c>
      <c r="Q329" s="34" t="s">
        <v>9489</v>
      </c>
      <c r="R329" s="21">
        <v>1</v>
      </c>
      <c r="S329" s="5" t="s">
        <v>2310</v>
      </c>
      <c r="T329" s="5" t="s">
        <v>9490</v>
      </c>
      <c r="U329" s="34" t="s">
        <v>9491</v>
      </c>
      <c r="V329" s="21">
        <v>1</v>
      </c>
      <c r="W329" s="5" t="s">
        <v>2310</v>
      </c>
      <c r="X329" s="5" t="s">
        <v>9492</v>
      </c>
      <c r="Y329" s="34" t="s">
        <v>9493</v>
      </c>
      <c r="Z329" s="21">
        <v>1</v>
      </c>
      <c r="AA329" s="5" t="s">
        <v>2310</v>
      </c>
      <c r="AB329" s="5" t="s">
        <v>9494</v>
      </c>
      <c r="AC329" s="34" t="s">
        <v>9495</v>
      </c>
      <c r="AD329" s="21">
        <v>1</v>
      </c>
    </row>
    <row r="330" spans="1:30" x14ac:dyDescent="0.3">
      <c r="A330" s="18" t="str">
        <f t="shared" ref="A330:B330" si="344">IF(AND(ISNUMBER(SEARCH("Yes",C330)),ISNUMBER(SEARCH("Yes",E330)),ISNUMBER(SEARCH("Yes",G330)),ISNUMBER(SEARCH("Yes",I330))),"Yes","No")</f>
        <v>No</v>
      </c>
      <c r="B330" s="18" t="str">
        <f t="shared" si="344"/>
        <v>No</v>
      </c>
      <c r="C330" s="15" t="str">
        <f t="shared" si="264"/>
        <v>No</v>
      </c>
      <c r="D330" s="18" t="str">
        <f t="shared" si="265"/>
        <v>No</v>
      </c>
      <c r="E330" s="18" t="str">
        <f t="shared" si="266"/>
        <v>No</v>
      </c>
      <c r="F330" s="18" t="str">
        <f t="shared" si="267"/>
        <v>No</v>
      </c>
      <c r="G330" s="18" t="str">
        <f t="shared" si="268"/>
        <v>No</v>
      </c>
      <c r="H330" s="18" t="str">
        <f t="shared" si="269"/>
        <v>No</v>
      </c>
      <c r="I330" s="18" t="str">
        <f t="shared" si="270"/>
        <v>Yes</v>
      </c>
      <c r="J330" s="18" t="str">
        <f t="shared" si="271"/>
        <v>Yes</v>
      </c>
      <c r="K330" s="21">
        <v>328</v>
      </c>
      <c r="L330" s="5" t="s">
        <v>982</v>
      </c>
      <c r="M330" s="5" t="s">
        <v>983</v>
      </c>
      <c r="N330" s="5" t="s">
        <v>2307</v>
      </c>
      <c r="O330" s="5" t="s">
        <v>152</v>
      </c>
      <c r="P330" s="5" t="s">
        <v>2431</v>
      </c>
      <c r="Q330" s="34" t="s">
        <v>3585</v>
      </c>
      <c r="R330" s="21">
        <v>1</v>
      </c>
      <c r="S330" s="35"/>
      <c r="T330" s="35"/>
      <c r="U330" s="35"/>
      <c r="V330" s="35"/>
      <c r="W330" s="35"/>
      <c r="X330" s="35"/>
      <c r="Y330" s="35"/>
      <c r="Z330" s="35"/>
      <c r="AA330" s="5" t="s">
        <v>2310</v>
      </c>
      <c r="AB330" s="5" t="s">
        <v>2669</v>
      </c>
      <c r="AC330" s="34" t="s">
        <v>2734</v>
      </c>
      <c r="AD330" s="21">
        <v>1</v>
      </c>
    </row>
    <row r="331" spans="1:30" x14ac:dyDescent="0.3">
      <c r="A331" s="18" t="str">
        <f t="shared" ref="A331:B331" si="345">IF(AND(ISNUMBER(SEARCH("Yes",C331)),ISNUMBER(SEARCH("Yes",E331)),ISNUMBER(SEARCH("Yes",G331)),ISNUMBER(SEARCH("Yes",I331))),"Yes","No")</f>
        <v>Yes</v>
      </c>
      <c r="B331" s="18" t="str">
        <f t="shared" si="345"/>
        <v>Yes</v>
      </c>
      <c r="C331" s="15" t="str">
        <f t="shared" si="264"/>
        <v>Yes</v>
      </c>
      <c r="D331" s="18" t="str">
        <f t="shared" si="265"/>
        <v>Yes</v>
      </c>
      <c r="E331" s="18" t="str">
        <f t="shared" si="266"/>
        <v>Yes</v>
      </c>
      <c r="F331" s="18" t="str">
        <f t="shared" si="267"/>
        <v>Yes</v>
      </c>
      <c r="G331" s="18" t="str">
        <f t="shared" si="268"/>
        <v>Yes</v>
      </c>
      <c r="H331" s="18" t="str">
        <f t="shared" si="269"/>
        <v>Yes</v>
      </c>
      <c r="I331" s="18" t="str">
        <f t="shared" si="270"/>
        <v>Yes</v>
      </c>
      <c r="J331" s="18" t="str">
        <f t="shared" si="271"/>
        <v>Yes</v>
      </c>
      <c r="K331" s="21">
        <v>329</v>
      </c>
      <c r="L331" s="5" t="s">
        <v>335</v>
      </c>
      <c r="M331" s="5" t="s">
        <v>336</v>
      </c>
      <c r="N331" s="5" t="s">
        <v>2307</v>
      </c>
      <c r="O331" s="5" t="s">
        <v>2310</v>
      </c>
      <c r="P331" s="5" t="s">
        <v>9496</v>
      </c>
      <c r="Q331" s="34" t="s">
        <v>9497</v>
      </c>
      <c r="R331" s="21">
        <v>1</v>
      </c>
      <c r="S331" s="5" t="s">
        <v>2310</v>
      </c>
      <c r="T331" s="5" t="s">
        <v>9498</v>
      </c>
      <c r="U331" s="34" t="s">
        <v>9499</v>
      </c>
      <c r="V331" s="21">
        <v>1</v>
      </c>
      <c r="W331" s="5" t="s">
        <v>24</v>
      </c>
      <c r="X331" s="5" t="s">
        <v>3591</v>
      </c>
      <c r="Y331" s="34" t="s">
        <v>9500</v>
      </c>
      <c r="Z331" s="21">
        <v>1</v>
      </c>
      <c r="AA331" s="5" t="s">
        <v>2310</v>
      </c>
      <c r="AB331" s="5" t="s">
        <v>3593</v>
      </c>
      <c r="AC331" s="34" t="s">
        <v>3594</v>
      </c>
      <c r="AD331" s="21">
        <v>1</v>
      </c>
    </row>
    <row r="332" spans="1:30" x14ac:dyDescent="0.3">
      <c r="A332" s="18" t="str">
        <f t="shared" ref="A332:B332" si="346">IF(AND(ISNUMBER(SEARCH("Yes",C332)),ISNUMBER(SEARCH("Yes",E332)),ISNUMBER(SEARCH("Yes",G332)),ISNUMBER(SEARCH("Yes",I332))),"Yes","No")</f>
        <v>No</v>
      </c>
      <c r="B332" s="18" t="str">
        <f t="shared" si="346"/>
        <v>No</v>
      </c>
      <c r="C332" s="15" t="str">
        <f t="shared" si="264"/>
        <v>No</v>
      </c>
      <c r="D332" s="18" t="str">
        <f t="shared" si="265"/>
        <v>No</v>
      </c>
      <c r="E332" s="18" t="str">
        <f t="shared" si="266"/>
        <v>No</v>
      </c>
      <c r="F332" s="18" t="str">
        <f t="shared" si="267"/>
        <v>No</v>
      </c>
      <c r="G332" s="18" t="str">
        <f t="shared" si="268"/>
        <v>No</v>
      </c>
      <c r="H332" s="18" t="str">
        <f t="shared" si="269"/>
        <v>No</v>
      </c>
      <c r="I332" s="18" t="str">
        <f t="shared" si="270"/>
        <v>Yes</v>
      </c>
      <c r="J332" s="18" t="str">
        <f t="shared" si="271"/>
        <v>Yes</v>
      </c>
      <c r="K332" s="21">
        <v>330</v>
      </c>
      <c r="L332" s="5" t="s">
        <v>984</v>
      </c>
      <c r="M332" s="5" t="s">
        <v>985</v>
      </c>
      <c r="N332" s="5" t="s">
        <v>2307</v>
      </c>
      <c r="O332" s="5" t="s">
        <v>152</v>
      </c>
      <c r="P332" s="5" t="s">
        <v>2431</v>
      </c>
      <c r="Q332" s="34" t="s">
        <v>3595</v>
      </c>
      <c r="R332" s="21">
        <v>1</v>
      </c>
      <c r="S332" s="35"/>
      <c r="T332" s="35"/>
      <c r="U332" s="35"/>
      <c r="V332" s="35"/>
      <c r="W332" s="35"/>
      <c r="X332" s="35"/>
      <c r="Y332" s="35"/>
      <c r="Z332" s="35"/>
      <c r="AA332" s="5" t="s">
        <v>2310</v>
      </c>
      <c r="AB332" s="5" t="s">
        <v>9501</v>
      </c>
      <c r="AC332" s="34" t="s">
        <v>9502</v>
      </c>
      <c r="AD332" s="21">
        <v>1</v>
      </c>
    </row>
    <row r="333" spans="1:30" x14ac:dyDescent="0.3">
      <c r="A333" s="18" t="str">
        <f t="shared" ref="A333:B333" si="347">IF(AND(ISNUMBER(SEARCH("Yes",C333)),ISNUMBER(SEARCH("Yes",E333)),ISNUMBER(SEARCH("Yes",G333)),ISNUMBER(SEARCH("Yes",I333))),"Yes","No")</f>
        <v>No</v>
      </c>
      <c r="B333" s="18" t="str">
        <f t="shared" si="347"/>
        <v>No</v>
      </c>
      <c r="C333" s="15" t="str">
        <f t="shared" si="264"/>
        <v>No</v>
      </c>
      <c r="D333" s="18" t="str">
        <f t="shared" si="265"/>
        <v>No</v>
      </c>
      <c r="E333" s="18" t="str">
        <f t="shared" si="266"/>
        <v>No</v>
      </c>
      <c r="F333" s="18" t="str">
        <f t="shared" si="267"/>
        <v>No</v>
      </c>
      <c r="G333" s="18" t="str">
        <f t="shared" si="268"/>
        <v>No</v>
      </c>
      <c r="H333" s="18" t="str">
        <f t="shared" si="269"/>
        <v>No</v>
      </c>
      <c r="I333" s="18" t="str">
        <f t="shared" si="270"/>
        <v>Yes</v>
      </c>
      <c r="J333" s="18" t="str">
        <f t="shared" si="271"/>
        <v>Yes</v>
      </c>
      <c r="K333" s="21">
        <v>331</v>
      </c>
      <c r="L333" s="5" t="s">
        <v>986</v>
      </c>
      <c r="M333" s="5" t="s">
        <v>987</v>
      </c>
      <c r="N333" s="5" t="s">
        <v>2307</v>
      </c>
      <c r="O333" s="5" t="s">
        <v>152</v>
      </c>
      <c r="P333" s="5" t="s">
        <v>9503</v>
      </c>
      <c r="Q333" s="34" t="s">
        <v>9504</v>
      </c>
      <c r="R333" s="21">
        <v>1</v>
      </c>
      <c r="S333" s="35"/>
      <c r="T333" s="35"/>
      <c r="U333" s="35"/>
      <c r="V333" s="35"/>
      <c r="W333" s="35"/>
      <c r="X333" s="35"/>
      <c r="Y333" s="35"/>
      <c r="Z333" s="35"/>
      <c r="AA333" s="5" t="s">
        <v>2310</v>
      </c>
      <c r="AB333" s="5" t="s">
        <v>9505</v>
      </c>
      <c r="AC333" s="34" t="s">
        <v>9506</v>
      </c>
      <c r="AD333" s="21">
        <v>1</v>
      </c>
    </row>
    <row r="334" spans="1:30" x14ac:dyDescent="0.3">
      <c r="A334" s="18" t="str">
        <f t="shared" ref="A334:B334" si="348">IF(AND(ISNUMBER(SEARCH("Yes",C334)),ISNUMBER(SEARCH("Yes",E334)),ISNUMBER(SEARCH("Yes",G334)),ISNUMBER(SEARCH("Yes",I334))),"Yes","No")</f>
        <v>No</v>
      </c>
      <c r="B334" s="18" t="str">
        <f t="shared" si="348"/>
        <v>No</v>
      </c>
      <c r="C334" s="15" t="str">
        <f t="shared" si="264"/>
        <v>No</v>
      </c>
      <c r="D334" s="18" t="str">
        <f t="shared" si="265"/>
        <v>No</v>
      </c>
      <c r="E334" s="18" t="str">
        <f t="shared" si="266"/>
        <v>No</v>
      </c>
      <c r="F334" s="18" t="str">
        <f t="shared" si="267"/>
        <v>No</v>
      </c>
      <c r="G334" s="18" t="str">
        <f t="shared" si="268"/>
        <v>No</v>
      </c>
      <c r="H334" s="18" t="str">
        <f t="shared" si="269"/>
        <v>No</v>
      </c>
      <c r="I334" s="18" t="str">
        <f t="shared" si="270"/>
        <v>Yes</v>
      </c>
      <c r="J334" s="18" t="str">
        <f t="shared" si="271"/>
        <v>Yes</v>
      </c>
      <c r="K334" s="21">
        <v>332</v>
      </c>
      <c r="L334" s="5" t="s">
        <v>988</v>
      </c>
      <c r="M334" s="5" t="s">
        <v>989</v>
      </c>
      <c r="N334" s="5" t="s">
        <v>2307</v>
      </c>
      <c r="O334" s="5" t="s">
        <v>152</v>
      </c>
      <c r="P334" s="5" t="s">
        <v>2317</v>
      </c>
      <c r="Q334" s="34" t="s">
        <v>9507</v>
      </c>
      <c r="R334" s="21">
        <v>1</v>
      </c>
      <c r="S334" s="35"/>
      <c r="T334" s="35"/>
      <c r="U334" s="35"/>
      <c r="V334" s="35"/>
      <c r="W334" s="35"/>
      <c r="X334" s="35"/>
      <c r="Y334" s="35"/>
      <c r="Z334" s="35"/>
      <c r="AA334" s="5" t="s">
        <v>2310</v>
      </c>
      <c r="AB334" s="5" t="s">
        <v>2669</v>
      </c>
      <c r="AC334" s="34" t="s">
        <v>2734</v>
      </c>
      <c r="AD334" s="21">
        <v>1</v>
      </c>
    </row>
    <row r="335" spans="1:30" x14ac:dyDescent="0.3">
      <c r="A335" s="18" t="str">
        <f t="shared" ref="A335:B335" si="349">IF(AND(ISNUMBER(SEARCH("Yes",C335)),ISNUMBER(SEARCH("Yes",E335)),ISNUMBER(SEARCH("Yes",G335)),ISNUMBER(SEARCH("Yes",I335))),"Yes","No")</f>
        <v>No</v>
      </c>
      <c r="B335" s="18" t="str">
        <f t="shared" si="349"/>
        <v>No</v>
      </c>
      <c r="C335" s="15" t="str">
        <f t="shared" si="264"/>
        <v>No</v>
      </c>
      <c r="D335" s="18" t="str">
        <f t="shared" si="265"/>
        <v>No</v>
      </c>
      <c r="E335" s="18" t="str">
        <f t="shared" si="266"/>
        <v>No</v>
      </c>
      <c r="F335" s="18" t="str">
        <f t="shared" si="267"/>
        <v>No</v>
      </c>
      <c r="G335" s="18" t="str">
        <f t="shared" si="268"/>
        <v>No</v>
      </c>
      <c r="H335" s="18" t="str">
        <f t="shared" si="269"/>
        <v>No</v>
      </c>
      <c r="I335" s="18" t="str">
        <f t="shared" si="270"/>
        <v>Yes</v>
      </c>
      <c r="J335" s="18" t="str">
        <f t="shared" si="271"/>
        <v>Yes</v>
      </c>
      <c r="K335" s="21">
        <v>333</v>
      </c>
      <c r="L335" s="5" t="s">
        <v>990</v>
      </c>
      <c r="M335" s="5" t="s">
        <v>991</v>
      </c>
      <c r="N335" s="5" t="s">
        <v>2307</v>
      </c>
      <c r="O335" s="5" t="s">
        <v>152</v>
      </c>
      <c r="P335" s="5" t="s">
        <v>4001</v>
      </c>
      <c r="Q335" s="34" t="s">
        <v>9508</v>
      </c>
      <c r="R335" s="21">
        <v>1</v>
      </c>
      <c r="S335" s="35"/>
      <c r="T335" s="35"/>
      <c r="U335" s="35"/>
      <c r="V335" s="35"/>
      <c r="W335" s="35"/>
      <c r="X335" s="35"/>
      <c r="Y335" s="35"/>
      <c r="Z335" s="35"/>
      <c r="AA335" s="5" t="s">
        <v>24</v>
      </c>
      <c r="AB335" s="5" t="s">
        <v>9509</v>
      </c>
      <c r="AC335" s="34" t="s">
        <v>9510</v>
      </c>
      <c r="AD335" s="21">
        <v>1</v>
      </c>
    </row>
    <row r="336" spans="1:30" x14ac:dyDescent="0.3">
      <c r="A336" s="18" t="str">
        <f t="shared" ref="A336:B336" si="350">IF(AND(ISNUMBER(SEARCH("Yes",C336)),ISNUMBER(SEARCH("Yes",E336)),ISNUMBER(SEARCH("Yes",G336)),ISNUMBER(SEARCH("Yes",I336))),"Yes","No")</f>
        <v>No</v>
      </c>
      <c r="B336" s="18" t="str">
        <f t="shared" si="350"/>
        <v>No</v>
      </c>
      <c r="C336" s="15" t="str">
        <f t="shared" si="264"/>
        <v>No</v>
      </c>
      <c r="D336" s="18" t="str">
        <f t="shared" si="265"/>
        <v>No</v>
      </c>
      <c r="E336" s="18" t="str">
        <f t="shared" si="266"/>
        <v>No</v>
      </c>
      <c r="F336" s="18" t="str">
        <f t="shared" si="267"/>
        <v>No</v>
      </c>
      <c r="G336" s="18" t="str">
        <f t="shared" si="268"/>
        <v>No</v>
      </c>
      <c r="H336" s="18" t="str">
        <f t="shared" si="269"/>
        <v>No</v>
      </c>
      <c r="I336" s="18" t="str">
        <f t="shared" si="270"/>
        <v>Yes</v>
      </c>
      <c r="J336" s="18" t="str">
        <f t="shared" si="271"/>
        <v>Yes</v>
      </c>
      <c r="K336" s="21">
        <v>334</v>
      </c>
      <c r="L336" s="5" t="s">
        <v>992</v>
      </c>
      <c r="M336" s="5" t="s">
        <v>993</v>
      </c>
      <c r="N336" s="5" t="s">
        <v>2307</v>
      </c>
      <c r="O336" s="5" t="s">
        <v>152</v>
      </c>
      <c r="P336" s="5" t="s">
        <v>2435</v>
      </c>
      <c r="Q336" s="34" t="s">
        <v>9511</v>
      </c>
      <c r="R336" s="21">
        <v>1</v>
      </c>
      <c r="S336" s="35"/>
      <c r="T336" s="35"/>
      <c r="U336" s="35"/>
      <c r="V336" s="35"/>
      <c r="W336" s="35"/>
      <c r="X336" s="35"/>
      <c r="Y336" s="35"/>
      <c r="Z336" s="35"/>
      <c r="AA336" s="5" t="s">
        <v>2310</v>
      </c>
      <c r="AB336" s="5" t="s">
        <v>3124</v>
      </c>
      <c r="AC336" s="34" t="s">
        <v>3125</v>
      </c>
      <c r="AD336" s="21">
        <v>1</v>
      </c>
    </row>
    <row r="337" spans="1:30" x14ac:dyDescent="0.3">
      <c r="A337" s="18" t="str">
        <f t="shared" ref="A337:B337" si="351">IF(AND(ISNUMBER(SEARCH("Yes",C337)),ISNUMBER(SEARCH("Yes",E337)),ISNUMBER(SEARCH("Yes",G337)),ISNUMBER(SEARCH("Yes",I337))),"Yes","No")</f>
        <v>No</v>
      </c>
      <c r="B337" s="18" t="str">
        <f t="shared" si="351"/>
        <v>No</v>
      </c>
      <c r="C337" s="15" t="str">
        <f t="shared" si="264"/>
        <v>No</v>
      </c>
      <c r="D337" s="18" t="str">
        <f t="shared" si="265"/>
        <v>No</v>
      </c>
      <c r="E337" s="18" t="str">
        <f t="shared" si="266"/>
        <v>No</v>
      </c>
      <c r="F337" s="18" t="str">
        <f t="shared" si="267"/>
        <v>No</v>
      </c>
      <c r="G337" s="18" t="str">
        <f t="shared" si="268"/>
        <v>No</v>
      </c>
      <c r="H337" s="18" t="str">
        <f t="shared" si="269"/>
        <v>No</v>
      </c>
      <c r="I337" s="18" t="str">
        <f t="shared" si="270"/>
        <v>Yes</v>
      </c>
      <c r="J337" s="18" t="str">
        <f t="shared" si="271"/>
        <v>Yes</v>
      </c>
      <c r="K337" s="21">
        <v>335</v>
      </c>
      <c r="L337" s="5" t="s">
        <v>994</v>
      </c>
      <c r="M337" s="5" t="s">
        <v>995</v>
      </c>
      <c r="N337" s="5" t="s">
        <v>2307</v>
      </c>
      <c r="O337" s="5" t="s">
        <v>152</v>
      </c>
      <c r="P337" s="5" t="s">
        <v>4479</v>
      </c>
      <c r="Q337" s="34" t="s">
        <v>2587</v>
      </c>
      <c r="R337" s="21">
        <v>1</v>
      </c>
      <c r="S337" s="35"/>
      <c r="T337" s="35"/>
      <c r="U337" s="35"/>
      <c r="V337" s="35"/>
      <c r="W337" s="35"/>
      <c r="X337" s="35"/>
      <c r="Y337" s="35"/>
      <c r="Z337" s="35"/>
      <c r="AA337" s="5" t="s">
        <v>24</v>
      </c>
      <c r="AB337" s="5" t="s">
        <v>9512</v>
      </c>
      <c r="AC337" s="34" t="s">
        <v>9513</v>
      </c>
      <c r="AD337" s="21">
        <v>1</v>
      </c>
    </row>
    <row r="338" spans="1:30" x14ac:dyDescent="0.3">
      <c r="A338" s="18" t="str">
        <f t="shared" ref="A338:B338" si="352">IF(AND(ISNUMBER(SEARCH("Yes",C338)),ISNUMBER(SEARCH("Yes",E338)),ISNUMBER(SEARCH("Yes",G338)),ISNUMBER(SEARCH("Yes",I338))),"Yes","No")</f>
        <v>No</v>
      </c>
      <c r="B338" s="18" t="str">
        <f t="shared" si="352"/>
        <v>No</v>
      </c>
      <c r="C338" s="15" t="str">
        <f t="shared" si="264"/>
        <v>No</v>
      </c>
      <c r="D338" s="18" t="str">
        <f t="shared" si="265"/>
        <v>No</v>
      </c>
      <c r="E338" s="18" t="str">
        <f t="shared" si="266"/>
        <v>Yes</v>
      </c>
      <c r="F338" s="18" t="str">
        <f t="shared" si="267"/>
        <v>Yes</v>
      </c>
      <c r="G338" s="18" t="str">
        <f t="shared" si="268"/>
        <v>Yes</v>
      </c>
      <c r="H338" s="18" t="str">
        <f t="shared" si="269"/>
        <v>Yes</v>
      </c>
      <c r="I338" s="18" t="str">
        <f t="shared" si="270"/>
        <v>Yes</v>
      </c>
      <c r="J338" s="18" t="str">
        <f t="shared" si="271"/>
        <v>Yes</v>
      </c>
      <c r="K338" s="21">
        <v>336</v>
      </c>
      <c r="L338" s="5" t="s">
        <v>403</v>
      </c>
      <c r="M338" s="5" t="s">
        <v>404</v>
      </c>
      <c r="N338" s="5" t="s">
        <v>2307</v>
      </c>
      <c r="O338" s="5" t="s">
        <v>152</v>
      </c>
      <c r="P338" s="5" t="s">
        <v>3358</v>
      </c>
      <c r="Q338" s="34" t="s">
        <v>9514</v>
      </c>
      <c r="R338" s="21">
        <v>1</v>
      </c>
      <c r="S338" s="5" t="s">
        <v>152</v>
      </c>
      <c r="T338" s="5" t="s">
        <v>9515</v>
      </c>
      <c r="U338" s="34" t="s">
        <v>9516</v>
      </c>
      <c r="V338" s="21">
        <v>1</v>
      </c>
      <c r="W338" s="5" t="s">
        <v>2310</v>
      </c>
      <c r="X338" s="5" t="s">
        <v>9517</v>
      </c>
      <c r="Y338" s="34" t="s">
        <v>9518</v>
      </c>
      <c r="Z338" s="21">
        <v>1</v>
      </c>
      <c r="AA338" s="5" t="s">
        <v>2310</v>
      </c>
      <c r="AB338" s="5" t="s">
        <v>9519</v>
      </c>
      <c r="AC338" s="34" t="s">
        <v>9520</v>
      </c>
      <c r="AD338" s="21">
        <v>1</v>
      </c>
    </row>
    <row r="339" spans="1:30" x14ac:dyDescent="0.3">
      <c r="A339" s="18" t="str">
        <f t="shared" ref="A339:B339" si="353">IF(AND(ISNUMBER(SEARCH("Yes",C339)),ISNUMBER(SEARCH("Yes",E339)),ISNUMBER(SEARCH("Yes",G339)),ISNUMBER(SEARCH("Yes",I339))),"Yes","No")</f>
        <v>Yes</v>
      </c>
      <c r="B339" s="18" t="str">
        <f t="shared" si="353"/>
        <v>Yes</v>
      </c>
      <c r="C339" s="15" t="str">
        <f t="shared" si="264"/>
        <v>Yes</v>
      </c>
      <c r="D339" s="18" t="str">
        <f t="shared" si="265"/>
        <v>Yes</v>
      </c>
      <c r="E339" s="18" t="str">
        <f t="shared" si="266"/>
        <v>Yes</v>
      </c>
      <c r="F339" s="18" t="str">
        <f t="shared" si="267"/>
        <v>Yes</v>
      </c>
      <c r="G339" s="18" t="str">
        <f t="shared" si="268"/>
        <v>Yes</v>
      </c>
      <c r="H339" s="18" t="str">
        <f t="shared" si="269"/>
        <v>Yes</v>
      </c>
      <c r="I339" s="18" t="str">
        <f t="shared" si="270"/>
        <v>Yes</v>
      </c>
      <c r="J339" s="18" t="str">
        <f t="shared" si="271"/>
        <v>Yes</v>
      </c>
      <c r="K339" s="21">
        <v>337</v>
      </c>
      <c r="L339" s="5" t="s">
        <v>71</v>
      </c>
      <c r="M339" s="5" t="s">
        <v>72</v>
      </c>
      <c r="N339" s="5" t="s">
        <v>2307</v>
      </c>
      <c r="O339" s="5" t="s">
        <v>24</v>
      </c>
      <c r="P339" s="5" t="s">
        <v>3615</v>
      </c>
      <c r="Q339" s="34" t="s">
        <v>3616</v>
      </c>
      <c r="R339" s="21">
        <v>1</v>
      </c>
      <c r="S339" s="5" t="s">
        <v>24</v>
      </c>
      <c r="T339" s="5" t="s">
        <v>3617</v>
      </c>
      <c r="U339" s="34" t="s">
        <v>3618</v>
      </c>
      <c r="V339" s="21">
        <v>1</v>
      </c>
      <c r="W339" s="5" t="s">
        <v>2310</v>
      </c>
      <c r="X339" s="5" t="s">
        <v>9521</v>
      </c>
      <c r="Y339" s="34" t="s">
        <v>9522</v>
      </c>
      <c r="Z339" s="21">
        <v>1</v>
      </c>
      <c r="AA339" s="5" t="s">
        <v>2310</v>
      </c>
      <c r="AB339" s="5" t="s">
        <v>2422</v>
      </c>
      <c r="AC339" s="34" t="s">
        <v>2471</v>
      </c>
      <c r="AD339" s="21">
        <v>1</v>
      </c>
    </row>
    <row r="340" spans="1:30" x14ac:dyDescent="0.3">
      <c r="A340" s="18" t="str">
        <f t="shared" ref="A340:B340" si="354">IF(AND(ISNUMBER(SEARCH("Yes",C340)),ISNUMBER(SEARCH("Yes",E340)),ISNUMBER(SEARCH("Yes",G340)),ISNUMBER(SEARCH("Yes",I340))),"Yes","No")</f>
        <v>No</v>
      </c>
      <c r="B340" s="18" t="str">
        <f t="shared" si="354"/>
        <v>No</v>
      </c>
      <c r="C340" s="15" t="str">
        <f t="shared" si="264"/>
        <v>No</v>
      </c>
      <c r="D340" s="18" t="str">
        <f t="shared" si="265"/>
        <v>No</v>
      </c>
      <c r="E340" s="18" t="str">
        <f t="shared" si="266"/>
        <v>No</v>
      </c>
      <c r="F340" s="18" t="str">
        <f t="shared" si="267"/>
        <v>No</v>
      </c>
      <c r="G340" s="18" t="str">
        <f t="shared" si="268"/>
        <v>No</v>
      </c>
      <c r="H340" s="18" t="str">
        <f t="shared" si="269"/>
        <v>No</v>
      </c>
      <c r="I340" s="18" t="str">
        <f t="shared" si="270"/>
        <v>Yes</v>
      </c>
      <c r="J340" s="18" t="str">
        <f t="shared" si="271"/>
        <v>Yes</v>
      </c>
      <c r="K340" s="21">
        <v>338</v>
      </c>
      <c r="L340" s="5" t="s">
        <v>996</v>
      </c>
      <c r="M340" s="5" t="s">
        <v>997</v>
      </c>
      <c r="N340" s="5" t="s">
        <v>2307</v>
      </c>
      <c r="O340" s="5" t="s">
        <v>152</v>
      </c>
      <c r="P340" s="5" t="s">
        <v>2317</v>
      </c>
      <c r="Q340" s="34" t="s">
        <v>3623</v>
      </c>
      <c r="R340" s="21">
        <v>1</v>
      </c>
      <c r="S340" s="35"/>
      <c r="T340" s="35"/>
      <c r="U340" s="35"/>
      <c r="V340" s="35"/>
      <c r="W340" s="35"/>
      <c r="X340" s="35"/>
      <c r="Y340" s="35"/>
      <c r="Z340" s="35"/>
      <c r="AA340" s="5" t="s">
        <v>2310</v>
      </c>
      <c r="AB340" s="5" t="s">
        <v>3624</v>
      </c>
      <c r="AC340" s="34" t="s">
        <v>3625</v>
      </c>
      <c r="AD340" s="21">
        <v>1</v>
      </c>
    </row>
    <row r="341" spans="1:30" x14ac:dyDescent="0.3">
      <c r="A341" s="18" t="str">
        <f t="shared" ref="A341:B341" si="355">IF(AND(ISNUMBER(SEARCH("Yes",C341)),ISNUMBER(SEARCH("Yes",E341)),ISNUMBER(SEARCH("Yes",G341)),ISNUMBER(SEARCH("Yes",I341))),"Yes","No")</f>
        <v>No</v>
      </c>
      <c r="B341" s="18" t="str">
        <f t="shared" si="355"/>
        <v>No</v>
      </c>
      <c r="C341" s="15" t="str">
        <f t="shared" si="264"/>
        <v>No</v>
      </c>
      <c r="D341" s="18" t="str">
        <f t="shared" si="265"/>
        <v>No</v>
      </c>
      <c r="E341" s="18" t="str">
        <f t="shared" si="266"/>
        <v>No</v>
      </c>
      <c r="F341" s="18" t="str">
        <f t="shared" si="267"/>
        <v>No</v>
      </c>
      <c r="G341" s="18" t="str">
        <f t="shared" si="268"/>
        <v>No</v>
      </c>
      <c r="H341" s="18" t="str">
        <f t="shared" si="269"/>
        <v>No</v>
      </c>
      <c r="I341" s="18" t="str">
        <f t="shared" si="270"/>
        <v>Yes</v>
      </c>
      <c r="J341" s="18" t="str">
        <f t="shared" si="271"/>
        <v>Yes</v>
      </c>
      <c r="K341" s="21">
        <v>339</v>
      </c>
      <c r="L341" s="5" t="s">
        <v>998</v>
      </c>
      <c r="M341" s="5" t="s">
        <v>999</v>
      </c>
      <c r="N341" s="5" t="s">
        <v>2307</v>
      </c>
      <c r="O341" s="5" t="s">
        <v>152</v>
      </c>
      <c r="P341" s="5" t="s">
        <v>2338</v>
      </c>
      <c r="Q341" s="34" t="s">
        <v>9523</v>
      </c>
      <c r="R341" s="21">
        <v>1</v>
      </c>
      <c r="S341" s="35"/>
      <c r="T341" s="35"/>
      <c r="U341" s="35"/>
      <c r="V341" s="35"/>
      <c r="W341" s="35"/>
      <c r="X341" s="35"/>
      <c r="Y341" s="35"/>
      <c r="Z341" s="35"/>
      <c r="AA341" s="5" t="s">
        <v>2310</v>
      </c>
      <c r="AB341" s="5" t="s">
        <v>9524</v>
      </c>
      <c r="AC341" s="34" t="s">
        <v>9525</v>
      </c>
      <c r="AD341" s="21">
        <v>1</v>
      </c>
    </row>
    <row r="342" spans="1:30" x14ac:dyDescent="0.3">
      <c r="A342" s="18" t="str">
        <f t="shared" ref="A342:B342" si="356">IF(AND(ISNUMBER(SEARCH("Yes",C342)),ISNUMBER(SEARCH("Yes",E342)),ISNUMBER(SEARCH("Yes",G342)),ISNUMBER(SEARCH("Yes",I342))),"Yes","No")</f>
        <v>No</v>
      </c>
      <c r="B342" s="18" t="str">
        <f t="shared" si="356"/>
        <v>No</v>
      </c>
      <c r="C342" s="15" t="str">
        <f t="shared" si="264"/>
        <v>No</v>
      </c>
      <c r="D342" s="18" t="str">
        <f t="shared" si="265"/>
        <v>No</v>
      </c>
      <c r="E342" s="18" t="str">
        <f t="shared" si="266"/>
        <v>No</v>
      </c>
      <c r="F342" s="18" t="str">
        <f t="shared" si="267"/>
        <v>No</v>
      </c>
      <c r="G342" s="18" t="str">
        <f t="shared" si="268"/>
        <v>No</v>
      </c>
      <c r="H342" s="18" t="str">
        <f t="shared" si="269"/>
        <v>No</v>
      </c>
      <c r="I342" s="18" t="str">
        <f t="shared" si="270"/>
        <v>Yes</v>
      </c>
      <c r="J342" s="18" t="str">
        <f t="shared" si="271"/>
        <v>Yes</v>
      </c>
      <c r="K342" s="21">
        <v>340</v>
      </c>
      <c r="L342" s="5" t="s">
        <v>1000</v>
      </c>
      <c r="M342" s="5" t="s">
        <v>1001</v>
      </c>
      <c r="N342" s="5" t="s">
        <v>2307</v>
      </c>
      <c r="O342" s="5" t="s">
        <v>152</v>
      </c>
      <c r="P342" s="5" t="s">
        <v>2664</v>
      </c>
      <c r="Q342" s="34" t="s">
        <v>9526</v>
      </c>
      <c r="R342" s="21">
        <v>1</v>
      </c>
      <c r="S342" s="35"/>
      <c r="T342" s="35"/>
      <c r="U342" s="35"/>
      <c r="V342" s="35"/>
      <c r="W342" s="35"/>
      <c r="X342" s="35"/>
      <c r="Y342" s="35"/>
      <c r="Z342" s="35"/>
      <c r="AA342" s="5" t="s">
        <v>2310</v>
      </c>
      <c r="AB342" s="5" t="s">
        <v>9527</v>
      </c>
      <c r="AC342" s="34" t="s">
        <v>9528</v>
      </c>
      <c r="AD342" s="21">
        <v>1</v>
      </c>
    </row>
    <row r="343" spans="1:30" x14ac:dyDescent="0.3">
      <c r="A343" s="18" t="str">
        <f t="shared" ref="A343:B343" si="357">IF(AND(ISNUMBER(SEARCH("Yes",C343)),ISNUMBER(SEARCH("Yes",E343)),ISNUMBER(SEARCH("Yes",G343)),ISNUMBER(SEARCH("Yes",I343))),"Yes","No")</f>
        <v>No</v>
      </c>
      <c r="B343" s="18" t="str">
        <f t="shared" si="357"/>
        <v>No</v>
      </c>
      <c r="C343" s="15" t="str">
        <f t="shared" si="264"/>
        <v>No</v>
      </c>
      <c r="D343" s="18" t="str">
        <f t="shared" si="265"/>
        <v>No</v>
      </c>
      <c r="E343" s="18" t="str">
        <f t="shared" si="266"/>
        <v>No</v>
      </c>
      <c r="F343" s="18" t="str">
        <f t="shared" si="267"/>
        <v>No</v>
      </c>
      <c r="G343" s="18" t="str">
        <f t="shared" si="268"/>
        <v>No</v>
      </c>
      <c r="H343" s="18" t="str">
        <f t="shared" si="269"/>
        <v>No</v>
      </c>
      <c r="I343" s="18" t="str">
        <f t="shared" si="270"/>
        <v>Yes</v>
      </c>
      <c r="J343" s="18" t="str">
        <f t="shared" si="271"/>
        <v>Yes</v>
      </c>
      <c r="K343" s="21">
        <v>341</v>
      </c>
      <c r="L343" s="5" t="s">
        <v>1002</v>
      </c>
      <c r="M343" s="5" t="s">
        <v>1003</v>
      </c>
      <c r="N343" s="5" t="s">
        <v>2307</v>
      </c>
      <c r="O343" s="5" t="s">
        <v>152</v>
      </c>
      <c r="P343" s="5" t="s">
        <v>7001</v>
      </c>
      <c r="Q343" s="34" t="s">
        <v>7002</v>
      </c>
      <c r="R343" s="21">
        <v>1</v>
      </c>
      <c r="S343" s="35"/>
      <c r="T343" s="35"/>
      <c r="U343" s="35"/>
      <c r="V343" s="35"/>
      <c r="W343" s="35"/>
      <c r="X343" s="35"/>
      <c r="Y343" s="35"/>
      <c r="Z343" s="35"/>
      <c r="AA343" s="5" t="s">
        <v>2310</v>
      </c>
      <c r="AB343" s="5" t="s">
        <v>2473</v>
      </c>
      <c r="AC343" s="34" t="s">
        <v>9529</v>
      </c>
      <c r="AD343" s="21">
        <v>1</v>
      </c>
    </row>
    <row r="344" spans="1:30" x14ac:dyDescent="0.3">
      <c r="A344" s="18" t="str">
        <f t="shared" ref="A344:B344" si="358">IF(AND(ISNUMBER(SEARCH("Yes",C344)),ISNUMBER(SEARCH("Yes",E344)),ISNUMBER(SEARCH("Yes",G344)),ISNUMBER(SEARCH("Yes",I344))),"Yes","No")</f>
        <v>No</v>
      </c>
      <c r="B344" s="18" t="str">
        <f t="shared" si="358"/>
        <v>No</v>
      </c>
      <c r="C344" s="15" t="str">
        <f t="shared" si="264"/>
        <v>No</v>
      </c>
      <c r="D344" s="18" t="str">
        <f t="shared" si="265"/>
        <v>No</v>
      </c>
      <c r="E344" s="18" t="str">
        <f t="shared" si="266"/>
        <v>No</v>
      </c>
      <c r="F344" s="18" t="str">
        <f t="shared" si="267"/>
        <v>No</v>
      </c>
      <c r="G344" s="18" t="str">
        <f t="shared" si="268"/>
        <v>No</v>
      </c>
      <c r="H344" s="18" t="str">
        <f t="shared" si="269"/>
        <v>No</v>
      </c>
      <c r="I344" s="18" t="str">
        <f t="shared" si="270"/>
        <v>Yes</v>
      </c>
      <c r="J344" s="18" t="str">
        <f t="shared" si="271"/>
        <v>Yes</v>
      </c>
      <c r="K344" s="21">
        <v>342</v>
      </c>
      <c r="L344" s="5" t="s">
        <v>1004</v>
      </c>
      <c r="M344" s="5" t="s">
        <v>1005</v>
      </c>
      <c r="N344" s="5" t="s">
        <v>2307</v>
      </c>
      <c r="O344" s="5" t="s">
        <v>152</v>
      </c>
      <c r="P344" s="5" t="s">
        <v>2724</v>
      </c>
      <c r="Q344" s="34" t="s">
        <v>3637</v>
      </c>
      <c r="R344" s="21">
        <v>1</v>
      </c>
      <c r="S344" s="35"/>
      <c r="T344" s="35"/>
      <c r="U344" s="35"/>
      <c r="V344" s="35"/>
      <c r="W344" s="35"/>
      <c r="X344" s="35"/>
      <c r="Y344" s="35"/>
      <c r="Z344" s="35"/>
      <c r="AA344" s="5" t="s">
        <v>2310</v>
      </c>
      <c r="AB344" s="5" t="s">
        <v>9530</v>
      </c>
      <c r="AC344" s="34" t="s">
        <v>9531</v>
      </c>
      <c r="AD344" s="21">
        <v>1</v>
      </c>
    </row>
    <row r="345" spans="1:30" x14ac:dyDescent="0.3">
      <c r="A345" s="18" t="str">
        <f t="shared" ref="A345:B345" si="359">IF(AND(ISNUMBER(SEARCH("Yes",C345)),ISNUMBER(SEARCH("Yes",E345)),ISNUMBER(SEARCH("Yes",G345)),ISNUMBER(SEARCH("Yes",I345))),"Yes","No")</f>
        <v>No</v>
      </c>
      <c r="B345" s="18" t="str">
        <f t="shared" si="359"/>
        <v>No</v>
      </c>
      <c r="C345" s="15" t="str">
        <f t="shared" si="264"/>
        <v>No</v>
      </c>
      <c r="D345" s="18" t="str">
        <f t="shared" si="265"/>
        <v>No</v>
      </c>
      <c r="E345" s="18" t="str">
        <f t="shared" si="266"/>
        <v>No</v>
      </c>
      <c r="F345" s="18" t="str">
        <f t="shared" si="267"/>
        <v>No</v>
      </c>
      <c r="G345" s="18" t="str">
        <f t="shared" si="268"/>
        <v>No</v>
      </c>
      <c r="H345" s="18" t="str">
        <f t="shared" si="269"/>
        <v>No</v>
      </c>
      <c r="I345" s="18" t="str">
        <f t="shared" si="270"/>
        <v>Yes</v>
      </c>
      <c r="J345" s="18" t="str">
        <f t="shared" si="271"/>
        <v>Yes</v>
      </c>
      <c r="K345" s="21">
        <v>343</v>
      </c>
      <c r="L345" s="5" t="s">
        <v>1006</v>
      </c>
      <c r="M345" s="5" t="s">
        <v>1007</v>
      </c>
      <c r="N345" s="5" t="s">
        <v>2307</v>
      </c>
      <c r="O345" s="5" t="s">
        <v>152</v>
      </c>
      <c r="P345" s="5" t="s">
        <v>2333</v>
      </c>
      <c r="Q345" s="34" t="s">
        <v>2803</v>
      </c>
      <c r="R345" s="21">
        <v>1</v>
      </c>
      <c r="S345" s="35"/>
      <c r="T345" s="35"/>
      <c r="U345" s="35"/>
      <c r="V345" s="35"/>
      <c r="W345" s="35"/>
      <c r="X345" s="35"/>
      <c r="Y345" s="35"/>
      <c r="Z345" s="35"/>
      <c r="AA345" s="5" t="s">
        <v>24</v>
      </c>
      <c r="AB345" s="5" t="s">
        <v>2581</v>
      </c>
      <c r="AC345" s="34" t="s">
        <v>9532</v>
      </c>
      <c r="AD345" s="21">
        <v>1</v>
      </c>
    </row>
    <row r="346" spans="1:30" x14ac:dyDescent="0.3">
      <c r="A346" s="18" t="str">
        <f t="shared" ref="A346:B346" si="360">IF(AND(ISNUMBER(SEARCH("Yes",C346)),ISNUMBER(SEARCH("Yes",E346)),ISNUMBER(SEARCH("Yes",G346)),ISNUMBER(SEARCH("Yes",I346))),"Yes","No")</f>
        <v>No</v>
      </c>
      <c r="B346" s="18" t="str">
        <f t="shared" si="360"/>
        <v>No</v>
      </c>
      <c r="C346" s="15" t="str">
        <f t="shared" si="264"/>
        <v>No</v>
      </c>
      <c r="D346" s="18" t="str">
        <f t="shared" si="265"/>
        <v>No</v>
      </c>
      <c r="E346" s="18" t="str">
        <f t="shared" si="266"/>
        <v>No</v>
      </c>
      <c r="F346" s="18" t="str">
        <f t="shared" si="267"/>
        <v>No</v>
      </c>
      <c r="G346" s="18" t="str">
        <f t="shared" si="268"/>
        <v>No</v>
      </c>
      <c r="H346" s="18" t="str">
        <f t="shared" si="269"/>
        <v>No</v>
      </c>
      <c r="I346" s="18" t="str">
        <f t="shared" si="270"/>
        <v>Yes</v>
      </c>
      <c r="J346" s="18" t="str">
        <f t="shared" si="271"/>
        <v>Yes</v>
      </c>
      <c r="K346" s="21">
        <v>344</v>
      </c>
      <c r="L346" s="5" t="s">
        <v>1008</v>
      </c>
      <c r="M346" s="5" t="s">
        <v>1009</v>
      </c>
      <c r="N346" s="5" t="s">
        <v>2307</v>
      </c>
      <c r="O346" s="5" t="s">
        <v>152</v>
      </c>
      <c r="P346" s="5" t="s">
        <v>2412</v>
      </c>
      <c r="Q346" s="34" t="s">
        <v>3643</v>
      </c>
      <c r="R346" s="21">
        <v>1</v>
      </c>
      <c r="S346" s="35"/>
      <c r="T346" s="35"/>
      <c r="U346" s="35"/>
      <c r="V346" s="35"/>
      <c r="W346" s="35"/>
      <c r="X346" s="35"/>
      <c r="Y346" s="35"/>
      <c r="Z346" s="35"/>
      <c r="AA346" s="5" t="s">
        <v>24</v>
      </c>
      <c r="AB346" s="5" t="s">
        <v>9533</v>
      </c>
      <c r="AC346" s="34" t="s">
        <v>9534</v>
      </c>
      <c r="AD346" s="21">
        <v>1</v>
      </c>
    </row>
    <row r="347" spans="1:30" x14ac:dyDescent="0.3">
      <c r="A347" s="18" t="str">
        <f t="shared" ref="A347:B347" si="361">IF(AND(ISNUMBER(SEARCH("Yes",C347)),ISNUMBER(SEARCH("Yes",E347)),ISNUMBER(SEARCH("Yes",G347)),ISNUMBER(SEARCH("Yes",I347))),"Yes","No")</f>
        <v>No</v>
      </c>
      <c r="B347" s="18" t="str">
        <f t="shared" si="361"/>
        <v>No</v>
      </c>
      <c r="C347" s="15" t="str">
        <f t="shared" si="264"/>
        <v>No</v>
      </c>
      <c r="D347" s="18" t="str">
        <f t="shared" si="265"/>
        <v>No</v>
      </c>
      <c r="E347" s="18" t="str">
        <f t="shared" si="266"/>
        <v>No</v>
      </c>
      <c r="F347" s="18" t="str">
        <f t="shared" si="267"/>
        <v>No</v>
      </c>
      <c r="G347" s="18" t="str">
        <f t="shared" si="268"/>
        <v>No</v>
      </c>
      <c r="H347" s="18" t="str">
        <f t="shared" si="269"/>
        <v>No</v>
      </c>
      <c r="I347" s="18" t="str">
        <f t="shared" si="270"/>
        <v>Yes</v>
      </c>
      <c r="J347" s="18" t="str">
        <f t="shared" si="271"/>
        <v>Yes</v>
      </c>
      <c r="K347" s="21">
        <v>345</v>
      </c>
      <c r="L347" s="5" t="s">
        <v>1010</v>
      </c>
      <c r="M347" s="5" t="s">
        <v>1011</v>
      </c>
      <c r="N347" s="5" t="s">
        <v>2307</v>
      </c>
      <c r="O347" s="5" t="s">
        <v>152</v>
      </c>
      <c r="P347" s="5" t="s">
        <v>9535</v>
      </c>
      <c r="Q347" s="34" t="s">
        <v>9536</v>
      </c>
      <c r="R347" s="21">
        <v>1</v>
      </c>
      <c r="S347" s="35"/>
      <c r="T347" s="35"/>
      <c r="U347" s="35"/>
      <c r="V347" s="35"/>
      <c r="W347" s="35"/>
      <c r="X347" s="35"/>
      <c r="Y347" s="35"/>
      <c r="Z347" s="35"/>
      <c r="AA347" s="5" t="s">
        <v>24</v>
      </c>
      <c r="AB347" s="5" t="s">
        <v>9537</v>
      </c>
      <c r="AC347" s="34" t="s">
        <v>3647</v>
      </c>
      <c r="AD347" s="21">
        <v>1</v>
      </c>
    </row>
    <row r="348" spans="1:30" x14ac:dyDescent="0.3">
      <c r="A348" s="18" t="str">
        <f t="shared" ref="A348:B348" si="362">IF(AND(ISNUMBER(SEARCH("Yes",C348)),ISNUMBER(SEARCH("Yes",E348)),ISNUMBER(SEARCH("Yes",G348)),ISNUMBER(SEARCH("Yes",I348))),"Yes","No")</f>
        <v>No</v>
      </c>
      <c r="B348" s="18" t="str">
        <f t="shared" si="362"/>
        <v>No</v>
      </c>
      <c r="C348" s="15" t="str">
        <f t="shared" si="264"/>
        <v>No</v>
      </c>
      <c r="D348" s="18" t="str">
        <f t="shared" si="265"/>
        <v>No</v>
      </c>
      <c r="E348" s="18" t="str">
        <f t="shared" si="266"/>
        <v>No</v>
      </c>
      <c r="F348" s="18" t="str">
        <f t="shared" si="267"/>
        <v>No</v>
      </c>
      <c r="G348" s="18" t="str">
        <f t="shared" si="268"/>
        <v>No</v>
      </c>
      <c r="H348" s="18" t="str">
        <f t="shared" si="269"/>
        <v>No</v>
      </c>
      <c r="I348" s="18" t="str">
        <f t="shared" si="270"/>
        <v>Yes</v>
      </c>
      <c r="J348" s="18" t="str">
        <f t="shared" si="271"/>
        <v>Yes</v>
      </c>
      <c r="K348" s="21">
        <v>346</v>
      </c>
      <c r="L348" s="5" t="s">
        <v>1012</v>
      </c>
      <c r="M348" s="5" t="s">
        <v>1013</v>
      </c>
      <c r="N348" s="5" t="s">
        <v>2307</v>
      </c>
      <c r="O348" s="5" t="s">
        <v>152</v>
      </c>
      <c r="P348" s="5" t="s">
        <v>2317</v>
      </c>
      <c r="Q348" s="34" t="s">
        <v>9538</v>
      </c>
      <c r="R348" s="21">
        <v>1</v>
      </c>
      <c r="S348" s="35"/>
      <c r="T348" s="35"/>
      <c r="U348" s="35"/>
      <c r="V348" s="35"/>
      <c r="W348" s="35"/>
      <c r="X348" s="35"/>
      <c r="Y348" s="35"/>
      <c r="Z348" s="35"/>
      <c r="AA348" s="5" t="s">
        <v>2310</v>
      </c>
      <c r="AB348" s="5" t="s">
        <v>2997</v>
      </c>
      <c r="AC348" s="34" t="s">
        <v>2387</v>
      </c>
      <c r="AD348" s="21">
        <v>1</v>
      </c>
    </row>
    <row r="349" spans="1:30" x14ac:dyDescent="0.3">
      <c r="A349" s="18" t="str">
        <f t="shared" ref="A349:B349" si="363">IF(AND(ISNUMBER(SEARCH("Yes",C349)),ISNUMBER(SEARCH("Yes",E349)),ISNUMBER(SEARCH("Yes",G349)),ISNUMBER(SEARCH("Yes",I349))),"Yes","No")</f>
        <v>No</v>
      </c>
      <c r="B349" s="18" t="str">
        <f t="shared" si="363"/>
        <v>No</v>
      </c>
      <c r="C349" s="15" t="str">
        <f t="shared" si="264"/>
        <v>No</v>
      </c>
      <c r="D349" s="18" t="str">
        <f t="shared" si="265"/>
        <v>No</v>
      </c>
      <c r="E349" s="18" t="str">
        <f t="shared" si="266"/>
        <v>No</v>
      </c>
      <c r="F349" s="18" t="str">
        <f t="shared" si="267"/>
        <v>No</v>
      </c>
      <c r="G349" s="18" t="str">
        <f t="shared" si="268"/>
        <v>No</v>
      </c>
      <c r="H349" s="18" t="str">
        <f t="shared" si="269"/>
        <v>No</v>
      </c>
      <c r="I349" s="18" t="str">
        <f t="shared" si="270"/>
        <v>Yes</v>
      </c>
      <c r="J349" s="18" t="str">
        <f t="shared" si="271"/>
        <v>Yes</v>
      </c>
      <c r="K349" s="21">
        <v>347</v>
      </c>
      <c r="L349" s="5" t="s">
        <v>1014</v>
      </c>
      <c r="M349" s="5" t="s">
        <v>1015</v>
      </c>
      <c r="N349" s="5" t="s">
        <v>2307</v>
      </c>
      <c r="O349" s="5" t="s">
        <v>152</v>
      </c>
      <c r="P349" s="5" t="s">
        <v>2321</v>
      </c>
      <c r="Q349" s="34" t="s">
        <v>7012</v>
      </c>
      <c r="R349" s="21">
        <v>1</v>
      </c>
      <c r="S349" s="35"/>
      <c r="T349" s="35"/>
      <c r="U349" s="35"/>
      <c r="V349" s="35"/>
      <c r="W349" s="35"/>
      <c r="X349" s="35"/>
      <c r="Y349" s="35"/>
      <c r="Z349" s="35"/>
      <c r="AA349" s="5" t="s">
        <v>2310</v>
      </c>
      <c r="AB349" s="5" t="s">
        <v>2473</v>
      </c>
      <c r="AC349" s="34" t="s">
        <v>3116</v>
      </c>
      <c r="AD349" s="21">
        <v>1</v>
      </c>
    </row>
    <row r="350" spans="1:30" x14ac:dyDescent="0.3">
      <c r="A350" s="18" t="str">
        <f t="shared" ref="A350:B350" si="364">IF(AND(ISNUMBER(SEARCH("Yes",C350)),ISNUMBER(SEARCH("Yes",E350)),ISNUMBER(SEARCH("Yes",G350)),ISNUMBER(SEARCH("Yes",I350))),"Yes","No")</f>
        <v>No</v>
      </c>
      <c r="B350" s="18" t="str">
        <f t="shared" si="364"/>
        <v>No</v>
      </c>
      <c r="C350" s="15" t="str">
        <f t="shared" si="264"/>
        <v>No</v>
      </c>
      <c r="D350" s="18" t="str">
        <f t="shared" si="265"/>
        <v>No</v>
      </c>
      <c r="E350" s="18" t="str">
        <f t="shared" si="266"/>
        <v>No</v>
      </c>
      <c r="F350" s="18" t="str">
        <f t="shared" si="267"/>
        <v>No</v>
      </c>
      <c r="G350" s="18" t="str">
        <f t="shared" si="268"/>
        <v>No</v>
      </c>
      <c r="H350" s="18" t="str">
        <f t="shared" si="269"/>
        <v>No</v>
      </c>
      <c r="I350" s="18" t="str">
        <f t="shared" si="270"/>
        <v>Yes</v>
      </c>
      <c r="J350" s="18" t="str">
        <f t="shared" si="271"/>
        <v>Yes</v>
      </c>
      <c r="K350" s="21">
        <v>348</v>
      </c>
      <c r="L350" s="5" t="s">
        <v>1016</v>
      </c>
      <c r="M350" s="5" t="s">
        <v>1017</v>
      </c>
      <c r="N350" s="5" t="s">
        <v>2307</v>
      </c>
      <c r="O350" s="5" t="s">
        <v>152</v>
      </c>
      <c r="P350" s="5" t="s">
        <v>2412</v>
      </c>
      <c r="Q350" s="34" t="s">
        <v>3654</v>
      </c>
      <c r="R350" s="21">
        <v>1</v>
      </c>
      <c r="S350" s="35"/>
      <c r="T350" s="35"/>
      <c r="U350" s="35"/>
      <c r="V350" s="35"/>
      <c r="W350" s="35"/>
      <c r="X350" s="35"/>
      <c r="Y350" s="35"/>
      <c r="Z350" s="35"/>
      <c r="AA350" s="5" t="s">
        <v>24</v>
      </c>
      <c r="AB350" s="5" t="s">
        <v>3655</v>
      </c>
      <c r="AC350" s="34" t="s">
        <v>3656</v>
      </c>
      <c r="AD350" s="21">
        <v>1</v>
      </c>
    </row>
    <row r="351" spans="1:30" x14ac:dyDescent="0.3">
      <c r="A351" s="18" t="str">
        <f t="shared" ref="A351:B351" si="365">IF(AND(ISNUMBER(SEARCH("Yes",C351)),ISNUMBER(SEARCH("Yes",E351)),ISNUMBER(SEARCH("Yes",G351)),ISNUMBER(SEARCH("Yes",I351))),"Yes","No")</f>
        <v>No</v>
      </c>
      <c r="B351" s="18" t="str">
        <f t="shared" si="365"/>
        <v>No</v>
      </c>
      <c r="C351" s="15" t="str">
        <f t="shared" si="264"/>
        <v>No</v>
      </c>
      <c r="D351" s="18" t="str">
        <f t="shared" si="265"/>
        <v>No</v>
      </c>
      <c r="E351" s="18" t="str">
        <f t="shared" si="266"/>
        <v>No</v>
      </c>
      <c r="F351" s="18" t="str">
        <f t="shared" si="267"/>
        <v>No</v>
      </c>
      <c r="G351" s="18" t="str">
        <f t="shared" si="268"/>
        <v>No</v>
      </c>
      <c r="H351" s="18" t="str">
        <f t="shared" si="269"/>
        <v>No</v>
      </c>
      <c r="I351" s="18" t="str">
        <f t="shared" si="270"/>
        <v>Yes</v>
      </c>
      <c r="J351" s="18" t="str">
        <f t="shared" si="271"/>
        <v>Yes</v>
      </c>
      <c r="K351" s="21">
        <v>349</v>
      </c>
      <c r="L351" s="5" t="s">
        <v>1018</v>
      </c>
      <c r="M351" s="5" t="s">
        <v>1019</v>
      </c>
      <c r="N351" s="5" t="s">
        <v>2307</v>
      </c>
      <c r="O351" s="5" t="s">
        <v>152</v>
      </c>
      <c r="P351" s="5" t="s">
        <v>2431</v>
      </c>
      <c r="Q351" s="34" t="s">
        <v>9539</v>
      </c>
      <c r="R351" s="21">
        <v>1</v>
      </c>
      <c r="S351" s="35"/>
      <c r="T351" s="35"/>
      <c r="U351" s="35"/>
      <c r="V351" s="35"/>
      <c r="W351" s="35"/>
      <c r="X351" s="35"/>
      <c r="Y351" s="35"/>
      <c r="Z351" s="35"/>
      <c r="AA351" s="5" t="s">
        <v>2310</v>
      </c>
      <c r="AB351" s="5" t="s">
        <v>4625</v>
      </c>
      <c r="AC351" s="34" t="s">
        <v>4626</v>
      </c>
      <c r="AD351" s="21">
        <v>1</v>
      </c>
    </row>
    <row r="352" spans="1:30" x14ac:dyDescent="0.3">
      <c r="A352" s="18" t="str">
        <f t="shared" ref="A352:B352" si="366">IF(AND(ISNUMBER(SEARCH("Yes",C352)),ISNUMBER(SEARCH("Yes",E352)),ISNUMBER(SEARCH("Yes",G352)),ISNUMBER(SEARCH("Yes",I352))),"Yes","No")</f>
        <v>No</v>
      </c>
      <c r="B352" s="18" t="str">
        <f t="shared" si="366"/>
        <v>No</v>
      </c>
      <c r="C352" s="15" t="str">
        <f t="shared" si="264"/>
        <v>No</v>
      </c>
      <c r="D352" s="18" t="str">
        <f t="shared" si="265"/>
        <v>No</v>
      </c>
      <c r="E352" s="18" t="str">
        <f t="shared" si="266"/>
        <v>No</v>
      </c>
      <c r="F352" s="18" t="str">
        <f t="shared" si="267"/>
        <v>No</v>
      </c>
      <c r="G352" s="18" t="str">
        <f t="shared" si="268"/>
        <v>No</v>
      </c>
      <c r="H352" s="18" t="str">
        <f t="shared" si="269"/>
        <v>No</v>
      </c>
      <c r="I352" s="18" t="str">
        <f t="shared" si="270"/>
        <v>Yes</v>
      </c>
      <c r="J352" s="18" t="str">
        <f t="shared" si="271"/>
        <v>Yes</v>
      </c>
      <c r="K352" s="21">
        <v>350</v>
      </c>
      <c r="L352" s="5" t="s">
        <v>1020</v>
      </c>
      <c r="M352" s="5" t="s">
        <v>1021</v>
      </c>
      <c r="N352" s="5" t="s">
        <v>2307</v>
      </c>
      <c r="O352" s="5" t="s">
        <v>152</v>
      </c>
      <c r="P352" s="5" t="s">
        <v>2325</v>
      </c>
      <c r="Q352" s="34" t="s">
        <v>9540</v>
      </c>
      <c r="R352" s="21">
        <v>1</v>
      </c>
      <c r="S352" s="35"/>
      <c r="T352" s="35"/>
      <c r="U352" s="35"/>
      <c r="V352" s="35"/>
      <c r="W352" s="35"/>
      <c r="X352" s="35"/>
      <c r="Y352" s="35"/>
      <c r="Z352" s="35"/>
      <c r="AA352" s="5" t="s">
        <v>24</v>
      </c>
      <c r="AB352" s="5" t="s">
        <v>9541</v>
      </c>
      <c r="AC352" s="34" t="s">
        <v>9542</v>
      </c>
      <c r="AD352" s="21">
        <v>1</v>
      </c>
    </row>
    <row r="353" spans="1:30" x14ac:dyDescent="0.3">
      <c r="A353" s="18" t="str">
        <f t="shared" ref="A353:B353" si="367">IF(AND(ISNUMBER(SEARCH("Yes",C353)),ISNUMBER(SEARCH("Yes",E353)),ISNUMBER(SEARCH("Yes",G353)),ISNUMBER(SEARCH("Yes",I353))),"Yes","No")</f>
        <v>No</v>
      </c>
      <c r="B353" s="18" t="str">
        <f t="shared" si="367"/>
        <v>No</v>
      </c>
      <c r="C353" s="15" t="str">
        <f t="shared" si="264"/>
        <v>No</v>
      </c>
      <c r="D353" s="18" t="str">
        <f t="shared" si="265"/>
        <v>No</v>
      </c>
      <c r="E353" s="18" t="str">
        <f t="shared" si="266"/>
        <v>No</v>
      </c>
      <c r="F353" s="18" t="str">
        <f t="shared" si="267"/>
        <v>No</v>
      </c>
      <c r="G353" s="18" t="str">
        <f t="shared" si="268"/>
        <v>No</v>
      </c>
      <c r="H353" s="18" t="str">
        <f t="shared" si="269"/>
        <v>No</v>
      </c>
      <c r="I353" s="18" t="str">
        <f t="shared" si="270"/>
        <v>Yes</v>
      </c>
      <c r="J353" s="18" t="str">
        <f t="shared" si="271"/>
        <v>Yes</v>
      </c>
      <c r="K353" s="21">
        <v>351</v>
      </c>
      <c r="L353" s="5" t="s">
        <v>1022</v>
      </c>
      <c r="M353" s="5" t="s">
        <v>3663</v>
      </c>
      <c r="N353" s="5" t="s">
        <v>2307</v>
      </c>
      <c r="O353" s="5" t="s">
        <v>152</v>
      </c>
      <c r="P353" s="5" t="s">
        <v>2346</v>
      </c>
      <c r="Q353" s="34" t="s">
        <v>9543</v>
      </c>
      <c r="R353" s="21">
        <v>1</v>
      </c>
      <c r="S353" s="35"/>
      <c r="T353" s="35"/>
      <c r="U353" s="35"/>
      <c r="V353" s="35"/>
      <c r="W353" s="35"/>
      <c r="X353" s="35"/>
      <c r="Y353" s="35"/>
      <c r="Z353" s="35"/>
      <c r="AA353" s="5" t="s">
        <v>2310</v>
      </c>
      <c r="AB353" s="5" t="s">
        <v>9544</v>
      </c>
      <c r="AC353" s="34" t="s">
        <v>9545</v>
      </c>
      <c r="AD353" s="21">
        <v>1</v>
      </c>
    </row>
    <row r="354" spans="1:30" x14ac:dyDescent="0.3">
      <c r="A354" s="18" t="str">
        <f t="shared" ref="A354:B354" si="368">IF(AND(ISNUMBER(SEARCH("Yes",C354)),ISNUMBER(SEARCH("Yes",E354)),ISNUMBER(SEARCH("Yes",G354)),ISNUMBER(SEARCH("Yes",I354))),"Yes","No")</f>
        <v>Yes</v>
      </c>
      <c r="B354" s="18" t="str">
        <f t="shared" si="368"/>
        <v>Yes</v>
      </c>
      <c r="C354" s="15" t="str">
        <f t="shared" si="264"/>
        <v>Yes</v>
      </c>
      <c r="D354" s="18" t="str">
        <f t="shared" si="265"/>
        <v>Yes</v>
      </c>
      <c r="E354" s="18" t="str">
        <f t="shared" si="266"/>
        <v>Yes</v>
      </c>
      <c r="F354" s="18" t="str">
        <f t="shared" si="267"/>
        <v>Yes</v>
      </c>
      <c r="G354" s="18" t="str">
        <f t="shared" si="268"/>
        <v>Yes</v>
      </c>
      <c r="H354" s="18" t="str">
        <f t="shared" si="269"/>
        <v>Yes</v>
      </c>
      <c r="I354" s="18" t="str">
        <f t="shared" si="270"/>
        <v>Yes</v>
      </c>
      <c r="J354" s="18" t="str">
        <f t="shared" si="271"/>
        <v>Yes</v>
      </c>
      <c r="K354" s="21">
        <v>352</v>
      </c>
      <c r="L354" s="5" t="s">
        <v>32</v>
      </c>
      <c r="M354" s="5" t="s">
        <v>74</v>
      </c>
      <c r="N354" s="5" t="s">
        <v>2307</v>
      </c>
      <c r="O354" s="5" t="s">
        <v>24</v>
      </c>
      <c r="P354" s="5" t="s">
        <v>9546</v>
      </c>
      <c r="Q354" s="34" t="s">
        <v>9547</v>
      </c>
      <c r="R354" s="21">
        <v>1</v>
      </c>
      <c r="S354" s="5" t="s">
        <v>24</v>
      </c>
      <c r="T354" s="5" t="s">
        <v>9548</v>
      </c>
      <c r="U354" s="34" t="s">
        <v>7023</v>
      </c>
      <c r="V354" s="21">
        <v>1</v>
      </c>
      <c r="W354" s="5" t="s">
        <v>2310</v>
      </c>
      <c r="X354" s="5" t="s">
        <v>9549</v>
      </c>
      <c r="Y354" s="34" t="s">
        <v>9550</v>
      </c>
      <c r="Z354" s="21">
        <v>1</v>
      </c>
      <c r="AA354" s="5" t="s">
        <v>24</v>
      </c>
      <c r="AB354" s="5" t="s">
        <v>3211</v>
      </c>
      <c r="AC354" s="34" t="s">
        <v>5732</v>
      </c>
      <c r="AD354" s="21">
        <v>1</v>
      </c>
    </row>
    <row r="355" spans="1:30" x14ac:dyDescent="0.3">
      <c r="A355" s="18" t="str">
        <f t="shared" ref="A355:B355" si="369">IF(AND(ISNUMBER(SEARCH("Yes",C355)),ISNUMBER(SEARCH("Yes",E355)),ISNUMBER(SEARCH("Yes",G355)),ISNUMBER(SEARCH("Yes",I355))),"Yes","No")</f>
        <v>No</v>
      </c>
      <c r="B355" s="18" t="str">
        <f t="shared" si="369"/>
        <v>No</v>
      </c>
      <c r="C355" s="15" t="str">
        <f t="shared" si="264"/>
        <v>No</v>
      </c>
      <c r="D355" s="18" t="str">
        <f t="shared" si="265"/>
        <v>No</v>
      </c>
      <c r="E355" s="18" t="str">
        <f t="shared" si="266"/>
        <v>No</v>
      </c>
      <c r="F355" s="18" t="str">
        <f t="shared" si="267"/>
        <v>No</v>
      </c>
      <c r="G355" s="18" t="str">
        <f t="shared" si="268"/>
        <v>No</v>
      </c>
      <c r="H355" s="18" t="str">
        <f t="shared" si="269"/>
        <v>No</v>
      </c>
      <c r="I355" s="18" t="str">
        <f t="shared" si="270"/>
        <v>Yes</v>
      </c>
      <c r="J355" s="18" t="str">
        <f t="shared" si="271"/>
        <v>Yes</v>
      </c>
      <c r="K355" s="21">
        <v>353</v>
      </c>
      <c r="L355" s="5" t="s">
        <v>1024</v>
      </c>
      <c r="M355" s="5" t="s">
        <v>1025</v>
      </c>
      <c r="N355" s="5" t="s">
        <v>2307</v>
      </c>
      <c r="O355" s="5" t="s">
        <v>152</v>
      </c>
      <c r="P355" s="5" t="s">
        <v>2358</v>
      </c>
      <c r="Q355" s="34" t="s">
        <v>9551</v>
      </c>
      <c r="R355" s="21">
        <v>1</v>
      </c>
      <c r="S355" s="35"/>
      <c r="T355" s="35"/>
      <c r="U355" s="35"/>
      <c r="V355" s="35"/>
      <c r="W355" s="35"/>
      <c r="X355" s="35"/>
      <c r="Y355" s="35"/>
      <c r="Z355" s="35"/>
      <c r="AA355" s="5" t="s">
        <v>2310</v>
      </c>
      <c r="AB355" s="5" t="s">
        <v>3124</v>
      </c>
      <c r="AC355" s="34" t="s">
        <v>3125</v>
      </c>
      <c r="AD355" s="21">
        <v>1</v>
      </c>
    </row>
    <row r="356" spans="1:30" x14ac:dyDescent="0.3">
      <c r="A356" s="18" t="str">
        <f t="shared" ref="A356:B356" si="370">IF(AND(ISNUMBER(SEARCH("Yes",C356)),ISNUMBER(SEARCH("Yes",E356)),ISNUMBER(SEARCH("Yes",G356)),ISNUMBER(SEARCH("Yes",I356))),"Yes","No")</f>
        <v>No</v>
      </c>
      <c r="B356" s="18" t="str">
        <f t="shared" si="370"/>
        <v>No</v>
      </c>
      <c r="C356" s="15" t="str">
        <f t="shared" si="264"/>
        <v>No</v>
      </c>
      <c r="D356" s="18" t="str">
        <f t="shared" si="265"/>
        <v>No</v>
      </c>
      <c r="E356" s="18" t="str">
        <f t="shared" si="266"/>
        <v>No</v>
      </c>
      <c r="F356" s="18" t="str">
        <f t="shared" si="267"/>
        <v>No</v>
      </c>
      <c r="G356" s="18" t="str">
        <f t="shared" si="268"/>
        <v>No</v>
      </c>
      <c r="H356" s="18" t="str">
        <f t="shared" si="269"/>
        <v>No</v>
      </c>
      <c r="I356" s="18" t="str">
        <f t="shared" si="270"/>
        <v>Yes</v>
      </c>
      <c r="J356" s="18" t="str">
        <f t="shared" si="271"/>
        <v>Yes</v>
      </c>
      <c r="K356" s="21">
        <v>354</v>
      </c>
      <c r="L356" s="5" t="s">
        <v>1026</v>
      </c>
      <c r="M356" s="5" t="s">
        <v>1027</v>
      </c>
      <c r="N356" s="5" t="s">
        <v>2307</v>
      </c>
      <c r="O356" s="5" t="s">
        <v>152</v>
      </c>
      <c r="P356" s="5" t="s">
        <v>2350</v>
      </c>
      <c r="Q356" s="34" t="s">
        <v>9552</v>
      </c>
      <c r="R356" s="21">
        <v>1</v>
      </c>
      <c r="S356" s="35"/>
      <c r="T356" s="35"/>
      <c r="U356" s="35"/>
      <c r="V356" s="35"/>
      <c r="W356" s="35"/>
      <c r="X356" s="35"/>
      <c r="Y356" s="35"/>
      <c r="Z356" s="35"/>
      <c r="AA356" s="5" t="s">
        <v>2310</v>
      </c>
      <c r="AB356" s="5" t="s">
        <v>9553</v>
      </c>
      <c r="AC356" s="34" t="s">
        <v>7028</v>
      </c>
      <c r="AD356" s="21">
        <v>1</v>
      </c>
    </row>
    <row r="357" spans="1:30" x14ac:dyDescent="0.3">
      <c r="A357" s="18" t="str">
        <f t="shared" ref="A357:B357" si="371">IF(AND(ISNUMBER(SEARCH("Yes",C357)),ISNUMBER(SEARCH("Yes",E357)),ISNUMBER(SEARCH("Yes",G357)),ISNUMBER(SEARCH("Yes",I357))),"Yes","No")</f>
        <v>No</v>
      </c>
      <c r="B357" s="18" t="str">
        <f t="shared" si="371"/>
        <v>No</v>
      </c>
      <c r="C357" s="15" t="str">
        <f t="shared" si="264"/>
        <v>No</v>
      </c>
      <c r="D357" s="18" t="str">
        <f t="shared" si="265"/>
        <v>No</v>
      </c>
      <c r="E357" s="18" t="str">
        <f t="shared" si="266"/>
        <v>No</v>
      </c>
      <c r="F357" s="18" t="str">
        <f t="shared" si="267"/>
        <v>No</v>
      </c>
      <c r="G357" s="18" t="str">
        <f t="shared" si="268"/>
        <v>No</v>
      </c>
      <c r="H357" s="18" t="str">
        <f t="shared" si="269"/>
        <v>No</v>
      </c>
      <c r="I357" s="18" t="str">
        <f t="shared" si="270"/>
        <v>Yes</v>
      </c>
      <c r="J357" s="18" t="str">
        <f t="shared" si="271"/>
        <v>Yes</v>
      </c>
      <c r="K357" s="21">
        <v>355</v>
      </c>
      <c r="L357" s="5" t="s">
        <v>1028</v>
      </c>
      <c r="M357" s="5" t="s">
        <v>1029</v>
      </c>
      <c r="N357" s="5" t="s">
        <v>2307</v>
      </c>
      <c r="O357" s="5" t="s">
        <v>152</v>
      </c>
      <c r="P357" s="5" t="s">
        <v>3682</v>
      </c>
      <c r="Q357" s="34" t="s">
        <v>3683</v>
      </c>
      <c r="R357" s="21">
        <v>1</v>
      </c>
      <c r="S357" s="35"/>
      <c r="T357" s="35"/>
      <c r="U357" s="35"/>
      <c r="V357" s="35"/>
      <c r="W357" s="35"/>
      <c r="X357" s="35"/>
      <c r="Y357" s="35"/>
      <c r="Z357" s="35"/>
      <c r="AA357" s="5" t="s">
        <v>24</v>
      </c>
      <c r="AB357" s="5" t="s">
        <v>9554</v>
      </c>
      <c r="AC357" s="34" t="s">
        <v>9555</v>
      </c>
      <c r="AD357" s="21">
        <v>1</v>
      </c>
    </row>
    <row r="358" spans="1:30" x14ac:dyDescent="0.3">
      <c r="A358" s="18" t="str">
        <f t="shared" ref="A358:B358" si="372">IF(AND(ISNUMBER(SEARCH("Yes",C358)),ISNUMBER(SEARCH("Yes",E358)),ISNUMBER(SEARCH("Yes",G358)),ISNUMBER(SEARCH("Yes",I358))),"Yes","No")</f>
        <v>No</v>
      </c>
      <c r="B358" s="18" t="str">
        <f t="shared" si="372"/>
        <v>No</v>
      </c>
      <c r="C358" s="15" t="str">
        <f t="shared" si="264"/>
        <v>No</v>
      </c>
      <c r="D358" s="18" t="str">
        <f t="shared" si="265"/>
        <v>No</v>
      </c>
      <c r="E358" s="18" t="str">
        <f t="shared" si="266"/>
        <v>No</v>
      </c>
      <c r="F358" s="18" t="str">
        <f t="shared" si="267"/>
        <v>No</v>
      </c>
      <c r="G358" s="18" t="str">
        <f t="shared" si="268"/>
        <v>No</v>
      </c>
      <c r="H358" s="18" t="str">
        <f t="shared" si="269"/>
        <v>No</v>
      </c>
      <c r="I358" s="18" t="str">
        <f t="shared" si="270"/>
        <v>Yes</v>
      </c>
      <c r="J358" s="18" t="str">
        <f t="shared" si="271"/>
        <v>Yes</v>
      </c>
      <c r="K358" s="21">
        <v>356</v>
      </c>
      <c r="L358" s="5" t="s">
        <v>1030</v>
      </c>
      <c r="M358" s="5" t="s">
        <v>1031</v>
      </c>
      <c r="N358" s="5" t="s">
        <v>2307</v>
      </c>
      <c r="O358" s="5" t="s">
        <v>152</v>
      </c>
      <c r="P358" s="5" t="s">
        <v>9556</v>
      </c>
      <c r="Q358" s="34" t="s">
        <v>9557</v>
      </c>
      <c r="R358" s="21">
        <v>1</v>
      </c>
      <c r="S358" s="35"/>
      <c r="T358" s="35"/>
      <c r="U358" s="35"/>
      <c r="V358" s="35"/>
      <c r="W358" s="35"/>
      <c r="X358" s="35"/>
      <c r="Y358" s="35"/>
      <c r="Z358" s="35"/>
      <c r="AA358" s="5" t="s">
        <v>2310</v>
      </c>
      <c r="AB358" s="5" t="s">
        <v>9558</v>
      </c>
      <c r="AC358" s="34" t="s">
        <v>9559</v>
      </c>
      <c r="AD358" s="21">
        <v>1</v>
      </c>
    </row>
    <row r="359" spans="1:30" x14ac:dyDescent="0.3">
      <c r="A359" s="18" t="str">
        <f t="shared" ref="A359:B359" si="373">IF(AND(ISNUMBER(SEARCH("Yes",C359)),ISNUMBER(SEARCH("Yes",E359)),ISNUMBER(SEARCH("Yes",G359)),ISNUMBER(SEARCH("Yes",I359))),"Yes","No")</f>
        <v>No</v>
      </c>
      <c r="B359" s="18" t="str">
        <f t="shared" si="373"/>
        <v>No</v>
      </c>
      <c r="C359" s="15" t="str">
        <f t="shared" si="264"/>
        <v>No</v>
      </c>
      <c r="D359" s="18" t="str">
        <f t="shared" si="265"/>
        <v>No</v>
      </c>
      <c r="E359" s="18" t="str">
        <f t="shared" si="266"/>
        <v>No</v>
      </c>
      <c r="F359" s="18" t="str">
        <f t="shared" si="267"/>
        <v>No</v>
      </c>
      <c r="G359" s="18" t="str">
        <f t="shared" si="268"/>
        <v>No</v>
      </c>
      <c r="H359" s="18" t="str">
        <f t="shared" si="269"/>
        <v>No</v>
      </c>
      <c r="I359" s="18" t="str">
        <f t="shared" si="270"/>
        <v>Yes</v>
      </c>
      <c r="J359" s="18" t="str">
        <f t="shared" si="271"/>
        <v>No</v>
      </c>
      <c r="K359" s="21">
        <v>357</v>
      </c>
      <c r="L359" s="5" t="s">
        <v>1032</v>
      </c>
      <c r="M359" s="5" t="s">
        <v>1033</v>
      </c>
      <c r="N359" s="5" t="s">
        <v>2307</v>
      </c>
      <c r="O359" s="5" t="s">
        <v>152</v>
      </c>
      <c r="P359" s="5" t="s">
        <v>9560</v>
      </c>
      <c r="Q359" s="34" t="s">
        <v>7100</v>
      </c>
      <c r="R359" s="21">
        <v>1</v>
      </c>
      <c r="S359" s="35"/>
      <c r="T359" s="35"/>
      <c r="U359" s="35"/>
      <c r="V359" s="35"/>
      <c r="W359" s="35"/>
      <c r="X359" s="35"/>
      <c r="Y359" s="35"/>
      <c r="Z359" s="35"/>
      <c r="AA359" s="5" t="s">
        <v>152</v>
      </c>
      <c r="AB359" s="5" t="s">
        <v>9561</v>
      </c>
      <c r="AC359" s="34" t="s">
        <v>2426</v>
      </c>
      <c r="AD359" s="21">
        <v>1</v>
      </c>
    </row>
    <row r="360" spans="1:30" x14ac:dyDescent="0.3">
      <c r="A360" s="18" t="str">
        <f t="shared" ref="A360:B360" si="374">IF(AND(ISNUMBER(SEARCH("Yes",C360)),ISNUMBER(SEARCH("Yes",E360)),ISNUMBER(SEARCH("Yes",G360)),ISNUMBER(SEARCH("Yes",I360))),"Yes","No")</f>
        <v>No</v>
      </c>
      <c r="B360" s="18" t="str">
        <f t="shared" si="374"/>
        <v>No</v>
      </c>
      <c r="C360" s="15" t="str">
        <f t="shared" si="264"/>
        <v>No</v>
      </c>
      <c r="D360" s="18" t="str">
        <f t="shared" si="265"/>
        <v>No</v>
      </c>
      <c r="E360" s="18" t="str">
        <f t="shared" si="266"/>
        <v>No</v>
      </c>
      <c r="F360" s="18" t="str">
        <f t="shared" si="267"/>
        <v>No</v>
      </c>
      <c r="G360" s="18" t="str">
        <f t="shared" si="268"/>
        <v>No</v>
      </c>
      <c r="H360" s="18" t="str">
        <f t="shared" si="269"/>
        <v>No</v>
      </c>
      <c r="I360" s="18" t="str">
        <f t="shared" si="270"/>
        <v>Yes</v>
      </c>
      <c r="J360" s="18" t="str">
        <f t="shared" si="271"/>
        <v>Yes</v>
      </c>
      <c r="K360" s="21">
        <v>358</v>
      </c>
      <c r="L360" s="5" t="s">
        <v>1034</v>
      </c>
      <c r="M360" s="5" t="s">
        <v>1035</v>
      </c>
      <c r="N360" s="5" t="s">
        <v>2307</v>
      </c>
      <c r="O360" s="5" t="s">
        <v>152</v>
      </c>
      <c r="P360" s="5" t="s">
        <v>2461</v>
      </c>
      <c r="Q360" s="34" t="s">
        <v>9562</v>
      </c>
      <c r="R360" s="21">
        <v>1</v>
      </c>
      <c r="S360" s="35"/>
      <c r="T360" s="35"/>
      <c r="U360" s="35"/>
      <c r="V360" s="35"/>
      <c r="W360" s="35"/>
      <c r="X360" s="35"/>
      <c r="Y360" s="35"/>
      <c r="Z360" s="35"/>
      <c r="AA360" s="5" t="s">
        <v>24</v>
      </c>
      <c r="AB360" s="5" t="s">
        <v>9563</v>
      </c>
      <c r="AC360" s="34" t="s">
        <v>7040</v>
      </c>
      <c r="AD360" s="21">
        <v>1</v>
      </c>
    </row>
    <row r="361" spans="1:30" x14ac:dyDescent="0.3">
      <c r="A361" s="18" t="str">
        <f t="shared" ref="A361:B361" si="375">IF(AND(ISNUMBER(SEARCH("Yes",C361)),ISNUMBER(SEARCH("Yes",E361)),ISNUMBER(SEARCH("Yes",G361)),ISNUMBER(SEARCH("Yes",I361))),"Yes","No")</f>
        <v>No</v>
      </c>
      <c r="B361" s="18" t="str">
        <f t="shared" si="375"/>
        <v>No</v>
      </c>
      <c r="C361" s="15" t="str">
        <f t="shared" si="264"/>
        <v>No</v>
      </c>
      <c r="D361" s="18" t="str">
        <f t="shared" si="265"/>
        <v>No</v>
      </c>
      <c r="E361" s="18" t="str">
        <f t="shared" si="266"/>
        <v>No</v>
      </c>
      <c r="F361" s="18" t="str">
        <f t="shared" si="267"/>
        <v>No</v>
      </c>
      <c r="G361" s="18" t="str">
        <f t="shared" si="268"/>
        <v>No</v>
      </c>
      <c r="H361" s="18" t="str">
        <f t="shared" si="269"/>
        <v>No</v>
      </c>
      <c r="I361" s="18" t="str">
        <f t="shared" si="270"/>
        <v>Yes</v>
      </c>
      <c r="J361" s="18" t="str">
        <f t="shared" si="271"/>
        <v>Yes</v>
      </c>
      <c r="K361" s="21">
        <v>359</v>
      </c>
      <c r="L361" s="5" t="s">
        <v>1036</v>
      </c>
      <c r="M361" s="5" t="s">
        <v>1037</v>
      </c>
      <c r="N361" s="5" t="s">
        <v>2307</v>
      </c>
      <c r="O361" s="5" t="s">
        <v>152</v>
      </c>
      <c r="P361" s="5" t="s">
        <v>9564</v>
      </c>
      <c r="Q361" s="34" t="s">
        <v>9565</v>
      </c>
      <c r="R361" s="21">
        <v>1</v>
      </c>
      <c r="S361" s="35"/>
      <c r="T361" s="35"/>
      <c r="U361" s="35"/>
      <c r="V361" s="35"/>
      <c r="W361" s="35"/>
      <c r="X361" s="35"/>
      <c r="Y361" s="35"/>
      <c r="Z361" s="35"/>
      <c r="AA361" s="5" t="s">
        <v>2310</v>
      </c>
      <c r="AB361" s="5" t="s">
        <v>9566</v>
      </c>
      <c r="AC361" s="34" t="s">
        <v>9567</v>
      </c>
      <c r="AD361" s="21">
        <v>1</v>
      </c>
    </row>
    <row r="362" spans="1:30" x14ac:dyDescent="0.3">
      <c r="A362" s="18" t="str">
        <f t="shared" ref="A362:B362" si="376">IF(AND(ISNUMBER(SEARCH("Yes",C362)),ISNUMBER(SEARCH("Yes",E362)),ISNUMBER(SEARCH("Yes",G362)),ISNUMBER(SEARCH("Yes",I362))),"Yes","No")</f>
        <v>No</v>
      </c>
      <c r="B362" s="18" t="str">
        <f t="shared" si="376"/>
        <v>No</v>
      </c>
      <c r="C362" s="15" t="str">
        <f t="shared" si="264"/>
        <v>No</v>
      </c>
      <c r="D362" s="18" t="str">
        <f t="shared" si="265"/>
        <v>No</v>
      </c>
      <c r="E362" s="18" t="str">
        <f t="shared" si="266"/>
        <v>No</v>
      </c>
      <c r="F362" s="18" t="str">
        <f t="shared" si="267"/>
        <v>No</v>
      </c>
      <c r="G362" s="18" t="str">
        <f t="shared" si="268"/>
        <v>No</v>
      </c>
      <c r="H362" s="18" t="str">
        <f t="shared" si="269"/>
        <v>No</v>
      </c>
      <c r="I362" s="18" t="str">
        <f t="shared" si="270"/>
        <v>Yes</v>
      </c>
      <c r="J362" s="18" t="str">
        <f t="shared" si="271"/>
        <v>Yes</v>
      </c>
      <c r="K362" s="21">
        <v>360</v>
      </c>
      <c r="L362" s="5" t="s">
        <v>1038</v>
      </c>
      <c r="M362" s="5" t="s">
        <v>3698</v>
      </c>
      <c r="N362" s="5" t="s">
        <v>2307</v>
      </c>
      <c r="O362" s="5" t="s">
        <v>152</v>
      </c>
      <c r="P362" s="5" t="s">
        <v>2431</v>
      </c>
      <c r="Q362" s="34" t="s">
        <v>3700</v>
      </c>
      <c r="R362" s="21">
        <v>1</v>
      </c>
      <c r="S362" s="35"/>
      <c r="T362" s="35"/>
      <c r="U362" s="35"/>
      <c r="V362" s="35"/>
      <c r="W362" s="35"/>
      <c r="X362" s="35"/>
      <c r="Y362" s="35"/>
      <c r="Z362" s="35"/>
      <c r="AA362" s="5" t="s">
        <v>24</v>
      </c>
      <c r="AB362" s="5" t="s">
        <v>9568</v>
      </c>
      <c r="AC362" s="34" t="s">
        <v>9569</v>
      </c>
      <c r="AD362" s="21">
        <v>1</v>
      </c>
    </row>
    <row r="363" spans="1:30" x14ac:dyDescent="0.3">
      <c r="A363" s="18" t="str">
        <f t="shared" ref="A363:B363" si="377">IF(AND(ISNUMBER(SEARCH("Yes",C363)),ISNUMBER(SEARCH("Yes",E363)),ISNUMBER(SEARCH("Yes",G363)),ISNUMBER(SEARCH("Yes",I363))),"Yes","No")</f>
        <v>No</v>
      </c>
      <c r="B363" s="18" t="str">
        <f t="shared" si="377"/>
        <v>No</v>
      </c>
      <c r="C363" s="15" t="str">
        <f t="shared" si="264"/>
        <v>No</v>
      </c>
      <c r="D363" s="18" t="str">
        <f t="shared" si="265"/>
        <v>No</v>
      </c>
      <c r="E363" s="18" t="str">
        <f t="shared" si="266"/>
        <v>No</v>
      </c>
      <c r="F363" s="18" t="str">
        <f t="shared" si="267"/>
        <v>No</v>
      </c>
      <c r="G363" s="18" t="str">
        <f t="shared" si="268"/>
        <v>No</v>
      </c>
      <c r="H363" s="18" t="str">
        <f t="shared" si="269"/>
        <v>No</v>
      </c>
      <c r="I363" s="18" t="str">
        <f t="shared" si="270"/>
        <v>Yes</v>
      </c>
      <c r="J363" s="18" t="str">
        <f t="shared" si="271"/>
        <v>Yes</v>
      </c>
      <c r="K363" s="21">
        <v>361</v>
      </c>
      <c r="L363" s="5" t="s">
        <v>1040</v>
      </c>
      <c r="M363" s="5" t="s">
        <v>1041</v>
      </c>
      <c r="N363" s="5" t="s">
        <v>2307</v>
      </c>
      <c r="O363" s="5" t="s">
        <v>152</v>
      </c>
      <c r="P363" s="5" t="s">
        <v>9570</v>
      </c>
      <c r="Q363" s="34" t="s">
        <v>3703</v>
      </c>
      <c r="R363" s="21">
        <v>1</v>
      </c>
      <c r="S363" s="35"/>
      <c r="T363" s="35"/>
      <c r="U363" s="35"/>
      <c r="V363" s="35"/>
      <c r="W363" s="35"/>
      <c r="X363" s="35"/>
      <c r="Y363" s="35"/>
      <c r="Z363" s="35"/>
      <c r="AA363" s="5" t="s">
        <v>2310</v>
      </c>
      <c r="AB363" s="5" t="s">
        <v>2547</v>
      </c>
      <c r="AC363" s="34" t="s">
        <v>2891</v>
      </c>
      <c r="AD363" s="21">
        <v>1</v>
      </c>
    </row>
    <row r="364" spans="1:30" x14ac:dyDescent="0.3">
      <c r="A364" s="18" t="str">
        <f t="shared" ref="A364:B364" si="378">IF(AND(ISNUMBER(SEARCH("Yes",C364)),ISNUMBER(SEARCH("Yes",E364)),ISNUMBER(SEARCH("Yes",G364)),ISNUMBER(SEARCH("Yes",I364))),"Yes","No")</f>
        <v>No</v>
      </c>
      <c r="B364" s="18" t="str">
        <f t="shared" si="378"/>
        <v>No</v>
      </c>
      <c r="C364" s="15" t="str">
        <f t="shared" si="264"/>
        <v>No</v>
      </c>
      <c r="D364" s="18" t="str">
        <f t="shared" si="265"/>
        <v>No</v>
      </c>
      <c r="E364" s="18" t="str">
        <f t="shared" si="266"/>
        <v>No</v>
      </c>
      <c r="F364" s="18" t="str">
        <f t="shared" si="267"/>
        <v>No</v>
      </c>
      <c r="G364" s="18" t="str">
        <f t="shared" si="268"/>
        <v>No</v>
      </c>
      <c r="H364" s="18" t="str">
        <f t="shared" si="269"/>
        <v>No</v>
      </c>
      <c r="I364" s="18" t="str">
        <f t="shared" si="270"/>
        <v>Yes</v>
      </c>
      <c r="J364" s="18" t="str">
        <f t="shared" si="271"/>
        <v>Yes</v>
      </c>
      <c r="K364" s="21">
        <v>362</v>
      </c>
      <c r="L364" s="5" t="s">
        <v>1042</v>
      </c>
      <c r="M364" s="5" t="s">
        <v>1043</v>
      </c>
      <c r="N364" s="5" t="s">
        <v>2307</v>
      </c>
      <c r="O364" s="5" t="s">
        <v>152</v>
      </c>
      <c r="P364" s="5" t="s">
        <v>9571</v>
      </c>
      <c r="Q364" s="34" t="s">
        <v>9572</v>
      </c>
      <c r="R364" s="21">
        <v>1</v>
      </c>
      <c r="S364" s="35"/>
      <c r="T364" s="35"/>
      <c r="U364" s="35"/>
      <c r="V364" s="35"/>
      <c r="W364" s="35"/>
      <c r="X364" s="35"/>
      <c r="Y364" s="35"/>
      <c r="Z364" s="35"/>
      <c r="AA364" s="5" t="s">
        <v>2310</v>
      </c>
      <c r="AB364" s="5" t="s">
        <v>3707</v>
      </c>
      <c r="AC364" s="34" t="s">
        <v>9573</v>
      </c>
      <c r="AD364" s="21">
        <v>1</v>
      </c>
    </row>
    <row r="365" spans="1:30" x14ac:dyDescent="0.3">
      <c r="A365" s="18" t="str">
        <f t="shared" ref="A365:B365" si="379">IF(AND(ISNUMBER(SEARCH("Yes",C365)),ISNUMBER(SEARCH("Yes",E365)),ISNUMBER(SEARCH("Yes",G365)),ISNUMBER(SEARCH("Yes",I365))),"Yes","No")</f>
        <v>No</v>
      </c>
      <c r="B365" s="18" t="str">
        <f t="shared" si="379"/>
        <v>No</v>
      </c>
      <c r="C365" s="15" t="str">
        <f t="shared" si="264"/>
        <v>No</v>
      </c>
      <c r="D365" s="18" t="str">
        <f t="shared" si="265"/>
        <v>No</v>
      </c>
      <c r="E365" s="18" t="str">
        <f t="shared" si="266"/>
        <v>No</v>
      </c>
      <c r="F365" s="18" t="str">
        <f t="shared" si="267"/>
        <v>No</v>
      </c>
      <c r="G365" s="18" t="str">
        <f t="shared" si="268"/>
        <v>No</v>
      </c>
      <c r="H365" s="18" t="str">
        <f t="shared" si="269"/>
        <v>No</v>
      </c>
      <c r="I365" s="18" t="str">
        <f t="shared" si="270"/>
        <v>Yes</v>
      </c>
      <c r="J365" s="18" t="str">
        <f t="shared" si="271"/>
        <v>Yes</v>
      </c>
      <c r="K365" s="21">
        <v>363</v>
      </c>
      <c r="L365" s="5" t="s">
        <v>1044</v>
      </c>
      <c r="M365" s="5" t="s">
        <v>1045</v>
      </c>
      <c r="N365" s="5" t="s">
        <v>2307</v>
      </c>
      <c r="O365" s="5" t="s">
        <v>152</v>
      </c>
      <c r="P365" s="5" t="s">
        <v>2317</v>
      </c>
      <c r="Q365" s="34" t="s">
        <v>2597</v>
      </c>
      <c r="R365" s="21">
        <v>1</v>
      </c>
      <c r="S365" s="35"/>
      <c r="T365" s="35"/>
      <c r="U365" s="35"/>
      <c r="V365" s="35"/>
      <c r="W365" s="35"/>
      <c r="X365" s="35"/>
      <c r="Y365" s="35"/>
      <c r="Z365" s="35"/>
      <c r="AA365" s="5" t="s">
        <v>2310</v>
      </c>
      <c r="AB365" s="5" t="s">
        <v>9574</v>
      </c>
      <c r="AC365" s="34" t="s">
        <v>9575</v>
      </c>
      <c r="AD365" s="21">
        <v>1</v>
      </c>
    </row>
    <row r="366" spans="1:30" x14ac:dyDescent="0.3">
      <c r="A366" s="18" t="str">
        <f t="shared" ref="A366:B366" si="380">IF(AND(ISNUMBER(SEARCH("Yes",C366)),ISNUMBER(SEARCH("Yes",E366)),ISNUMBER(SEARCH("Yes",G366)),ISNUMBER(SEARCH("Yes",I366))),"Yes","No")</f>
        <v>Yes</v>
      </c>
      <c r="B366" s="18" t="str">
        <f t="shared" si="380"/>
        <v>Yes</v>
      </c>
      <c r="C366" s="15" t="str">
        <f t="shared" si="264"/>
        <v>Yes</v>
      </c>
      <c r="D366" s="18" t="str">
        <f t="shared" si="265"/>
        <v>Yes</v>
      </c>
      <c r="E366" s="18" t="str">
        <f t="shared" si="266"/>
        <v>Yes</v>
      </c>
      <c r="F366" s="18" t="str">
        <f t="shared" si="267"/>
        <v>Yes</v>
      </c>
      <c r="G366" s="18" t="str">
        <f t="shared" si="268"/>
        <v>Yes</v>
      </c>
      <c r="H366" s="18" t="str">
        <f t="shared" si="269"/>
        <v>Yes</v>
      </c>
      <c r="I366" s="18" t="str">
        <f t="shared" si="270"/>
        <v>Yes</v>
      </c>
      <c r="J366" s="18" t="str">
        <f t="shared" si="271"/>
        <v>Yes</v>
      </c>
      <c r="K366" s="21">
        <v>364</v>
      </c>
      <c r="L366" s="5" t="s">
        <v>76</v>
      </c>
      <c r="M366" s="5" t="s">
        <v>77</v>
      </c>
      <c r="N366" s="5" t="s">
        <v>2307</v>
      </c>
      <c r="O366" s="5" t="s">
        <v>24</v>
      </c>
      <c r="P366" s="5" t="s">
        <v>7052</v>
      </c>
      <c r="Q366" s="34" t="s">
        <v>5502</v>
      </c>
      <c r="R366" s="21">
        <v>1</v>
      </c>
      <c r="S366" s="5" t="s">
        <v>24</v>
      </c>
      <c r="T366" s="5" t="s">
        <v>9576</v>
      </c>
      <c r="U366" s="34" t="s">
        <v>9577</v>
      </c>
      <c r="V366" s="21">
        <v>1</v>
      </c>
      <c r="W366" s="5" t="s">
        <v>24</v>
      </c>
      <c r="X366" s="5" t="s">
        <v>9578</v>
      </c>
      <c r="Y366" s="34" t="s">
        <v>9579</v>
      </c>
      <c r="Z366" s="21">
        <v>1</v>
      </c>
      <c r="AA366" s="5" t="s">
        <v>2310</v>
      </c>
      <c r="AB366" s="5" t="s">
        <v>2323</v>
      </c>
      <c r="AC366" s="34" t="s">
        <v>9580</v>
      </c>
      <c r="AD366" s="21">
        <v>1</v>
      </c>
    </row>
    <row r="367" spans="1:30" x14ac:dyDescent="0.3">
      <c r="A367" s="18" t="str">
        <f t="shared" ref="A367:B367" si="381">IF(AND(ISNUMBER(SEARCH("Yes",C367)),ISNUMBER(SEARCH("Yes",E367)),ISNUMBER(SEARCH("Yes",G367)),ISNUMBER(SEARCH("Yes",I367))),"Yes","No")</f>
        <v>No</v>
      </c>
      <c r="B367" s="18" t="str">
        <f t="shared" si="381"/>
        <v>No</v>
      </c>
      <c r="C367" s="15" t="str">
        <f t="shared" si="264"/>
        <v>No</v>
      </c>
      <c r="D367" s="18" t="str">
        <f t="shared" si="265"/>
        <v>No</v>
      </c>
      <c r="E367" s="18" t="str">
        <f t="shared" si="266"/>
        <v>No</v>
      </c>
      <c r="F367" s="18" t="str">
        <f t="shared" si="267"/>
        <v>No</v>
      </c>
      <c r="G367" s="18" t="str">
        <f t="shared" si="268"/>
        <v>No</v>
      </c>
      <c r="H367" s="18" t="str">
        <f t="shared" si="269"/>
        <v>No</v>
      </c>
      <c r="I367" s="18" t="str">
        <f t="shared" si="270"/>
        <v>Yes</v>
      </c>
      <c r="J367" s="18" t="str">
        <f t="shared" si="271"/>
        <v>Yes</v>
      </c>
      <c r="K367" s="21">
        <v>365</v>
      </c>
      <c r="L367" s="5" t="s">
        <v>1046</v>
      </c>
      <c r="M367" s="5" t="s">
        <v>1047</v>
      </c>
      <c r="N367" s="5" t="s">
        <v>2307</v>
      </c>
      <c r="O367" s="5" t="s">
        <v>152</v>
      </c>
      <c r="P367" s="5" t="s">
        <v>2533</v>
      </c>
      <c r="Q367" s="34" t="s">
        <v>3525</v>
      </c>
      <c r="R367" s="21">
        <v>1</v>
      </c>
      <c r="S367" s="35"/>
      <c r="T367" s="35"/>
      <c r="U367" s="35"/>
      <c r="V367" s="35"/>
      <c r="W367" s="35"/>
      <c r="X367" s="35"/>
      <c r="Y367" s="35"/>
      <c r="Z367" s="35"/>
      <c r="AA367" s="5" t="s">
        <v>2310</v>
      </c>
      <c r="AB367" s="5" t="s">
        <v>3124</v>
      </c>
      <c r="AC367" s="34" t="s">
        <v>3125</v>
      </c>
      <c r="AD367" s="21">
        <v>1</v>
      </c>
    </row>
    <row r="368" spans="1:30" x14ac:dyDescent="0.3">
      <c r="A368" s="18" t="str">
        <f t="shared" ref="A368:B368" si="382">IF(AND(ISNUMBER(SEARCH("Yes",C368)),ISNUMBER(SEARCH("Yes",E368)),ISNUMBER(SEARCH("Yes",G368)),ISNUMBER(SEARCH("Yes",I368))),"Yes","No")</f>
        <v>No</v>
      </c>
      <c r="B368" s="18" t="str">
        <f t="shared" si="382"/>
        <v>No</v>
      </c>
      <c r="C368" s="15" t="str">
        <f t="shared" si="264"/>
        <v>No</v>
      </c>
      <c r="D368" s="18" t="str">
        <f t="shared" si="265"/>
        <v>No</v>
      </c>
      <c r="E368" s="18" t="str">
        <f t="shared" si="266"/>
        <v>No</v>
      </c>
      <c r="F368" s="18" t="str">
        <f t="shared" si="267"/>
        <v>No</v>
      </c>
      <c r="G368" s="18" t="str">
        <f t="shared" si="268"/>
        <v>No</v>
      </c>
      <c r="H368" s="18" t="str">
        <f t="shared" si="269"/>
        <v>No</v>
      </c>
      <c r="I368" s="18" t="str">
        <f t="shared" si="270"/>
        <v>Yes</v>
      </c>
      <c r="J368" s="18" t="str">
        <f t="shared" si="271"/>
        <v>Yes</v>
      </c>
      <c r="K368" s="21">
        <v>366</v>
      </c>
      <c r="L368" s="5" t="s">
        <v>1048</v>
      </c>
      <c r="M368" s="5" t="s">
        <v>1049</v>
      </c>
      <c r="N368" s="5" t="s">
        <v>2307</v>
      </c>
      <c r="O368" s="5" t="s">
        <v>152</v>
      </c>
      <c r="P368" s="5" t="s">
        <v>3719</v>
      </c>
      <c r="Q368" s="34" t="s">
        <v>3720</v>
      </c>
      <c r="R368" s="21">
        <v>1</v>
      </c>
      <c r="S368" s="35"/>
      <c r="T368" s="35"/>
      <c r="U368" s="35"/>
      <c r="V368" s="35"/>
      <c r="W368" s="35"/>
      <c r="X368" s="35"/>
      <c r="Y368" s="35"/>
      <c r="Z368" s="35"/>
      <c r="AA368" s="5" t="s">
        <v>2310</v>
      </c>
      <c r="AB368" s="5" t="s">
        <v>2669</v>
      </c>
      <c r="AC368" s="34" t="s">
        <v>2734</v>
      </c>
      <c r="AD368" s="21">
        <v>1</v>
      </c>
    </row>
    <row r="369" spans="1:30" x14ac:dyDescent="0.3">
      <c r="A369" s="18" t="str">
        <f t="shared" ref="A369:B369" si="383">IF(AND(ISNUMBER(SEARCH("Yes",C369)),ISNUMBER(SEARCH("Yes",E369)),ISNUMBER(SEARCH("Yes",G369)),ISNUMBER(SEARCH("Yes",I369))),"Yes","No")</f>
        <v>No</v>
      </c>
      <c r="B369" s="18" t="str">
        <f t="shared" si="383"/>
        <v>No</v>
      </c>
      <c r="C369" s="15" t="str">
        <f t="shared" si="264"/>
        <v>No</v>
      </c>
      <c r="D369" s="18" t="str">
        <f t="shared" si="265"/>
        <v>No</v>
      </c>
      <c r="E369" s="18" t="str">
        <f t="shared" si="266"/>
        <v>No</v>
      </c>
      <c r="F369" s="18" t="str">
        <f t="shared" si="267"/>
        <v>No</v>
      </c>
      <c r="G369" s="18" t="str">
        <f t="shared" si="268"/>
        <v>No</v>
      </c>
      <c r="H369" s="18" t="str">
        <f t="shared" si="269"/>
        <v>No</v>
      </c>
      <c r="I369" s="18" t="str">
        <f t="shared" si="270"/>
        <v>Yes</v>
      </c>
      <c r="J369" s="18" t="str">
        <f t="shared" si="271"/>
        <v>Yes</v>
      </c>
      <c r="K369" s="21">
        <v>367</v>
      </c>
      <c r="L369" s="5" t="s">
        <v>232</v>
      </c>
      <c r="M369" s="5" t="s">
        <v>428</v>
      </c>
      <c r="N369" s="5" t="s">
        <v>2307</v>
      </c>
      <c r="O369" s="5" t="s">
        <v>152</v>
      </c>
      <c r="P369" s="5" t="s">
        <v>2823</v>
      </c>
      <c r="Q369" s="34" t="s">
        <v>2999</v>
      </c>
      <c r="R369" s="21">
        <v>1</v>
      </c>
      <c r="S369" s="35"/>
      <c r="T369" s="35"/>
      <c r="U369" s="35"/>
      <c r="V369" s="35"/>
      <c r="W369" s="35"/>
      <c r="X369" s="35"/>
      <c r="Y369" s="35"/>
      <c r="Z369" s="35"/>
      <c r="AA369" s="5" t="s">
        <v>2310</v>
      </c>
      <c r="AB369" s="5" t="s">
        <v>2390</v>
      </c>
      <c r="AC369" s="34" t="s">
        <v>2391</v>
      </c>
      <c r="AD369" s="21">
        <v>1</v>
      </c>
    </row>
    <row r="370" spans="1:30" x14ac:dyDescent="0.3">
      <c r="A370" s="18" t="str">
        <f t="shared" ref="A370:B370" si="384">IF(AND(ISNUMBER(SEARCH("Yes",C370)),ISNUMBER(SEARCH("Yes",E370)),ISNUMBER(SEARCH("Yes",G370)),ISNUMBER(SEARCH("Yes",I370))),"Yes","No")</f>
        <v>Yes</v>
      </c>
      <c r="B370" s="18" t="str">
        <f t="shared" si="384"/>
        <v>Yes</v>
      </c>
      <c r="C370" s="15" t="str">
        <f t="shared" si="264"/>
        <v>Yes</v>
      </c>
      <c r="D370" s="18" t="str">
        <f t="shared" si="265"/>
        <v>Yes</v>
      </c>
      <c r="E370" s="18" t="str">
        <f t="shared" si="266"/>
        <v>Yes</v>
      </c>
      <c r="F370" s="18" t="str">
        <f t="shared" si="267"/>
        <v>Yes</v>
      </c>
      <c r="G370" s="18" t="str">
        <f t="shared" si="268"/>
        <v>Yes</v>
      </c>
      <c r="H370" s="18" t="str">
        <f t="shared" si="269"/>
        <v>Yes</v>
      </c>
      <c r="I370" s="18" t="str">
        <f t="shared" si="270"/>
        <v>Yes</v>
      </c>
      <c r="J370" s="18" t="str">
        <f t="shared" si="271"/>
        <v>Yes</v>
      </c>
      <c r="K370" s="21">
        <v>368</v>
      </c>
      <c r="L370" s="5" t="s">
        <v>196</v>
      </c>
      <c r="M370" s="5" t="s">
        <v>197</v>
      </c>
      <c r="N370" s="5" t="s">
        <v>2307</v>
      </c>
      <c r="O370" s="5" t="s">
        <v>2310</v>
      </c>
      <c r="P370" s="5" t="s">
        <v>8911</v>
      </c>
      <c r="Q370" s="34" t="s">
        <v>3725</v>
      </c>
      <c r="R370" s="21">
        <v>1</v>
      </c>
      <c r="S370" s="5" t="s">
        <v>24</v>
      </c>
      <c r="T370" s="5" t="s">
        <v>9581</v>
      </c>
      <c r="U370" s="34" t="s">
        <v>9582</v>
      </c>
      <c r="V370" s="21">
        <v>1</v>
      </c>
      <c r="W370" s="5" t="s">
        <v>2310</v>
      </c>
      <c r="X370" s="5" t="s">
        <v>9583</v>
      </c>
      <c r="Y370" s="34" t="s">
        <v>9584</v>
      </c>
      <c r="Z370" s="21">
        <v>1</v>
      </c>
      <c r="AA370" s="5" t="s">
        <v>2310</v>
      </c>
      <c r="AB370" s="5" t="s">
        <v>9585</v>
      </c>
      <c r="AC370" s="34" t="s">
        <v>9586</v>
      </c>
      <c r="AD370" s="21">
        <v>1</v>
      </c>
    </row>
    <row r="371" spans="1:30" x14ac:dyDescent="0.3">
      <c r="A371" s="18" t="str">
        <f t="shared" ref="A371:B371" si="385">IF(AND(ISNUMBER(SEARCH("Yes",C371)),ISNUMBER(SEARCH("Yes",E371)),ISNUMBER(SEARCH("Yes",G371)),ISNUMBER(SEARCH("Yes",I371))),"Yes","No")</f>
        <v>No</v>
      </c>
      <c r="B371" s="18" t="str">
        <f t="shared" si="385"/>
        <v>No</v>
      </c>
      <c r="C371" s="15" t="str">
        <f t="shared" si="264"/>
        <v>No</v>
      </c>
      <c r="D371" s="18" t="str">
        <f t="shared" si="265"/>
        <v>No</v>
      </c>
      <c r="E371" s="18" t="str">
        <f t="shared" si="266"/>
        <v>No</v>
      </c>
      <c r="F371" s="18" t="str">
        <f t="shared" si="267"/>
        <v>No</v>
      </c>
      <c r="G371" s="18" t="str">
        <f t="shared" si="268"/>
        <v>No</v>
      </c>
      <c r="H371" s="18" t="str">
        <f t="shared" si="269"/>
        <v>No</v>
      </c>
      <c r="I371" s="18" t="str">
        <f t="shared" si="270"/>
        <v>Yes</v>
      </c>
      <c r="J371" s="18" t="str">
        <f t="shared" si="271"/>
        <v>Yes</v>
      </c>
      <c r="K371" s="21">
        <v>369</v>
      </c>
      <c r="L371" s="5" t="s">
        <v>1050</v>
      </c>
      <c r="M371" s="5" t="s">
        <v>1051</v>
      </c>
      <c r="N371" s="5" t="s">
        <v>2307</v>
      </c>
      <c r="O371" s="5" t="s">
        <v>152</v>
      </c>
      <c r="P371" s="5" t="s">
        <v>2317</v>
      </c>
      <c r="Q371" s="34" t="s">
        <v>2680</v>
      </c>
      <c r="R371" s="21">
        <v>1</v>
      </c>
      <c r="S371" s="35"/>
      <c r="T371" s="35"/>
      <c r="U371" s="35"/>
      <c r="V371" s="35"/>
      <c r="W371" s="35"/>
      <c r="X371" s="35"/>
      <c r="Y371" s="35"/>
      <c r="Z371" s="35"/>
      <c r="AA371" s="5" t="s">
        <v>2310</v>
      </c>
      <c r="AB371" s="5" t="s">
        <v>9587</v>
      </c>
      <c r="AC371" s="34" t="s">
        <v>9588</v>
      </c>
      <c r="AD371" s="21">
        <v>1</v>
      </c>
    </row>
    <row r="372" spans="1:30" x14ac:dyDescent="0.3">
      <c r="A372" s="18" t="str">
        <f t="shared" ref="A372:B372" si="386">IF(AND(ISNUMBER(SEARCH("Yes",C372)),ISNUMBER(SEARCH("Yes",E372)),ISNUMBER(SEARCH("Yes",G372)),ISNUMBER(SEARCH("Yes",I372))),"Yes","No")</f>
        <v>No</v>
      </c>
      <c r="B372" s="18" t="str">
        <f t="shared" si="386"/>
        <v>No</v>
      </c>
      <c r="C372" s="15" t="str">
        <f t="shared" si="264"/>
        <v>No</v>
      </c>
      <c r="D372" s="18" t="str">
        <f t="shared" si="265"/>
        <v>No</v>
      </c>
      <c r="E372" s="18" t="str">
        <f t="shared" si="266"/>
        <v>No</v>
      </c>
      <c r="F372" s="18" t="str">
        <f t="shared" si="267"/>
        <v>No</v>
      </c>
      <c r="G372" s="18" t="str">
        <f t="shared" si="268"/>
        <v>No</v>
      </c>
      <c r="H372" s="18" t="str">
        <f t="shared" si="269"/>
        <v>No</v>
      </c>
      <c r="I372" s="18" t="str">
        <f t="shared" si="270"/>
        <v>Yes</v>
      </c>
      <c r="J372" s="18" t="str">
        <f t="shared" si="271"/>
        <v>Yes</v>
      </c>
      <c r="K372" s="21">
        <v>370</v>
      </c>
      <c r="L372" s="5" t="s">
        <v>1052</v>
      </c>
      <c r="M372" s="5" t="s">
        <v>1053</v>
      </c>
      <c r="N372" s="5" t="s">
        <v>2307</v>
      </c>
      <c r="O372" s="5" t="s">
        <v>152</v>
      </c>
      <c r="P372" s="5" t="s">
        <v>9208</v>
      </c>
      <c r="Q372" s="34" t="s">
        <v>3735</v>
      </c>
      <c r="R372" s="21">
        <v>1</v>
      </c>
      <c r="S372" s="35"/>
      <c r="T372" s="35"/>
      <c r="U372" s="35"/>
      <c r="V372" s="35"/>
      <c r="W372" s="35"/>
      <c r="X372" s="35"/>
      <c r="Y372" s="35"/>
      <c r="Z372" s="35"/>
      <c r="AA372" s="5" t="s">
        <v>24</v>
      </c>
      <c r="AB372" s="5" t="s">
        <v>9589</v>
      </c>
      <c r="AC372" s="34" t="s">
        <v>9590</v>
      </c>
      <c r="AD372" s="21">
        <v>1</v>
      </c>
    </row>
    <row r="373" spans="1:30" x14ac:dyDescent="0.3">
      <c r="A373" s="18" t="str">
        <f t="shared" ref="A373:B373" si="387">IF(AND(ISNUMBER(SEARCH("Yes",C373)),ISNUMBER(SEARCH("Yes",E373)),ISNUMBER(SEARCH("Yes",G373)),ISNUMBER(SEARCH("Yes",I373))),"Yes","No")</f>
        <v>No</v>
      </c>
      <c r="B373" s="18" t="str">
        <f t="shared" si="387"/>
        <v>No</v>
      </c>
      <c r="C373" s="15" t="str">
        <f t="shared" si="264"/>
        <v>No</v>
      </c>
      <c r="D373" s="18" t="str">
        <f t="shared" si="265"/>
        <v>No</v>
      </c>
      <c r="E373" s="18" t="str">
        <f t="shared" si="266"/>
        <v>No</v>
      </c>
      <c r="F373" s="18" t="str">
        <f t="shared" si="267"/>
        <v>No</v>
      </c>
      <c r="G373" s="18" t="str">
        <f t="shared" si="268"/>
        <v>No</v>
      </c>
      <c r="H373" s="18" t="str">
        <f t="shared" si="269"/>
        <v>No</v>
      </c>
      <c r="I373" s="18" t="str">
        <f t="shared" si="270"/>
        <v>Yes</v>
      </c>
      <c r="J373" s="18" t="str">
        <f t="shared" si="271"/>
        <v>Yes</v>
      </c>
      <c r="K373" s="21">
        <v>371</v>
      </c>
      <c r="L373" s="5" t="s">
        <v>1054</v>
      </c>
      <c r="M373" s="5" t="s">
        <v>1055</v>
      </c>
      <c r="N373" s="5" t="s">
        <v>2307</v>
      </c>
      <c r="O373" s="5" t="s">
        <v>152</v>
      </c>
      <c r="P373" s="5" t="s">
        <v>3127</v>
      </c>
      <c r="Q373" s="34" t="s">
        <v>3738</v>
      </c>
      <c r="R373" s="21">
        <v>1</v>
      </c>
      <c r="S373" s="35"/>
      <c r="T373" s="35"/>
      <c r="U373" s="35"/>
      <c r="V373" s="35"/>
      <c r="W373" s="35"/>
      <c r="X373" s="35"/>
      <c r="Y373" s="35"/>
      <c r="Z373" s="35"/>
      <c r="AA373" s="5" t="s">
        <v>2310</v>
      </c>
      <c r="AB373" s="5" t="s">
        <v>9591</v>
      </c>
      <c r="AC373" s="34" t="s">
        <v>9592</v>
      </c>
      <c r="AD373" s="21">
        <v>1</v>
      </c>
    </row>
    <row r="374" spans="1:30" x14ac:dyDescent="0.3">
      <c r="A374" s="18" t="str">
        <f t="shared" ref="A374:B374" si="388">IF(AND(ISNUMBER(SEARCH("Yes",C374)),ISNUMBER(SEARCH("Yes",E374)),ISNUMBER(SEARCH("Yes",G374)),ISNUMBER(SEARCH("Yes",I374))),"Yes","No")</f>
        <v>No</v>
      </c>
      <c r="B374" s="18" t="str">
        <f t="shared" si="388"/>
        <v>No</v>
      </c>
      <c r="C374" s="15" t="str">
        <f t="shared" si="264"/>
        <v>No</v>
      </c>
      <c r="D374" s="18" t="str">
        <f t="shared" si="265"/>
        <v>No</v>
      </c>
      <c r="E374" s="18" t="str">
        <f t="shared" si="266"/>
        <v>No</v>
      </c>
      <c r="F374" s="18" t="str">
        <f t="shared" si="267"/>
        <v>No</v>
      </c>
      <c r="G374" s="18" t="str">
        <f t="shared" si="268"/>
        <v>No</v>
      </c>
      <c r="H374" s="18" t="str">
        <f t="shared" si="269"/>
        <v>No</v>
      </c>
      <c r="I374" s="18" t="str">
        <f t="shared" si="270"/>
        <v>Yes</v>
      </c>
      <c r="J374" s="18" t="str">
        <f t="shared" si="271"/>
        <v>Yes</v>
      </c>
      <c r="K374" s="21">
        <v>372</v>
      </c>
      <c r="L374" s="5" t="s">
        <v>1056</v>
      </c>
      <c r="M374" s="5" t="s">
        <v>3741</v>
      </c>
      <c r="N374" s="5" t="s">
        <v>2307</v>
      </c>
      <c r="O374" s="5" t="s">
        <v>152</v>
      </c>
      <c r="P374" s="5" t="s">
        <v>2724</v>
      </c>
      <c r="Q374" s="34" t="s">
        <v>3742</v>
      </c>
      <c r="R374" s="21">
        <v>1</v>
      </c>
      <c r="S374" s="35"/>
      <c r="T374" s="35"/>
      <c r="U374" s="35"/>
      <c r="V374" s="35"/>
      <c r="W374" s="35"/>
      <c r="X374" s="35"/>
      <c r="Y374" s="35"/>
      <c r="Z374" s="35"/>
      <c r="AA374" s="5" t="s">
        <v>2310</v>
      </c>
      <c r="AB374" s="5" t="s">
        <v>7067</v>
      </c>
      <c r="AC374" s="34" t="s">
        <v>7068</v>
      </c>
      <c r="AD374" s="21">
        <v>1</v>
      </c>
    </row>
    <row r="375" spans="1:30" x14ac:dyDescent="0.3">
      <c r="A375" s="18" t="str">
        <f t="shared" ref="A375:B375" si="389">IF(AND(ISNUMBER(SEARCH("Yes",C375)),ISNUMBER(SEARCH("Yes",E375)),ISNUMBER(SEARCH("Yes",G375)),ISNUMBER(SEARCH("Yes",I375))),"Yes","No")</f>
        <v>No</v>
      </c>
      <c r="B375" s="18" t="str">
        <f t="shared" si="389"/>
        <v>No</v>
      </c>
      <c r="C375" s="15" t="str">
        <f t="shared" si="264"/>
        <v>No</v>
      </c>
      <c r="D375" s="18" t="str">
        <f t="shared" si="265"/>
        <v>No</v>
      </c>
      <c r="E375" s="18" t="str">
        <f t="shared" si="266"/>
        <v>No</v>
      </c>
      <c r="F375" s="18" t="str">
        <f t="shared" si="267"/>
        <v>No</v>
      </c>
      <c r="G375" s="18" t="str">
        <f t="shared" si="268"/>
        <v>No</v>
      </c>
      <c r="H375" s="18" t="str">
        <f t="shared" si="269"/>
        <v>No</v>
      </c>
      <c r="I375" s="18" t="str">
        <f t="shared" si="270"/>
        <v>Yes</v>
      </c>
      <c r="J375" s="18" t="str">
        <f t="shared" si="271"/>
        <v>Yes</v>
      </c>
      <c r="K375" s="21">
        <v>373</v>
      </c>
      <c r="L375" s="5" t="s">
        <v>1058</v>
      </c>
      <c r="M375" s="5" t="s">
        <v>1059</v>
      </c>
      <c r="N375" s="5" t="s">
        <v>2307</v>
      </c>
      <c r="O375" s="5" t="s">
        <v>152</v>
      </c>
      <c r="P375" s="5" t="s">
        <v>9593</v>
      </c>
      <c r="Q375" s="34" t="s">
        <v>3746</v>
      </c>
      <c r="R375" s="21">
        <v>1</v>
      </c>
      <c r="S375" s="35"/>
      <c r="T375" s="35"/>
      <c r="U375" s="35"/>
      <c r="V375" s="35"/>
      <c r="W375" s="35"/>
      <c r="X375" s="35"/>
      <c r="Y375" s="35"/>
      <c r="Z375" s="35"/>
      <c r="AA375" s="5" t="s">
        <v>2310</v>
      </c>
      <c r="AB375" s="5" t="s">
        <v>9594</v>
      </c>
      <c r="AC375" s="34" t="s">
        <v>9595</v>
      </c>
      <c r="AD375" s="21">
        <v>1</v>
      </c>
    </row>
    <row r="376" spans="1:30" x14ac:dyDescent="0.3">
      <c r="A376" s="18" t="str">
        <f t="shared" ref="A376:B376" si="390">IF(AND(ISNUMBER(SEARCH("Yes",C376)),ISNUMBER(SEARCH("Yes",E376)),ISNUMBER(SEARCH("Yes",G376)),ISNUMBER(SEARCH("Yes",I376))),"Yes","No")</f>
        <v>No</v>
      </c>
      <c r="B376" s="18" t="str">
        <f t="shared" si="390"/>
        <v>No</v>
      </c>
      <c r="C376" s="15" t="str">
        <f t="shared" si="264"/>
        <v>No</v>
      </c>
      <c r="D376" s="18" t="str">
        <f t="shared" si="265"/>
        <v>No</v>
      </c>
      <c r="E376" s="18" t="str">
        <f t="shared" si="266"/>
        <v>No</v>
      </c>
      <c r="F376" s="18" t="str">
        <f t="shared" si="267"/>
        <v>No</v>
      </c>
      <c r="G376" s="18" t="str">
        <f t="shared" si="268"/>
        <v>No</v>
      </c>
      <c r="H376" s="18" t="str">
        <f t="shared" si="269"/>
        <v>No</v>
      </c>
      <c r="I376" s="18" t="str">
        <f t="shared" si="270"/>
        <v>Yes</v>
      </c>
      <c r="J376" s="18" t="str">
        <f t="shared" si="271"/>
        <v>No</v>
      </c>
      <c r="K376" s="21">
        <v>374</v>
      </c>
      <c r="L376" s="5" t="s">
        <v>1060</v>
      </c>
      <c r="M376" s="5" t="s">
        <v>1061</v>
      </c>
      <c r="N376" s="5" t="s">
        <v>2307</v>
      </c>
      <c r="O376" s="5" t="s">
        <v>152</v>
      </c>
      <c r="P376" s="5" t="s">
        <v>2333</v>
      </c>
      <c r="Q376" s="34" t="s">
        <v>3749</v>
      </c>
      <c r="R376" s="21">
        <v>1</v>
      </c>
      <c r="S376" s="35"/>
      <c r="T376" s="35"/>
      <c r="U376" s="35"/>
      <c r="V376" s="35"/>
      <c r="W376" s="35"/>
      <c r="X376" s="35"/>
      <c r="Y376" s="35"/>
      <c r="Z376" s="35"/>
      <c r="AA376" s="5" t="s">
        <v>152</v>
      </c>
      <c r="AB376" s="5" t="s">
        <v>3750</v>
      </c>
      <c r="AC376" s="34" t="s">
        <v>3751</v>
      </c>
      <c r="AD376" s="21">
        <v>1</v>
      </c>
    </row>
    <row r="377" spans="1:30" x14ac:dyDescent="0.3">
      <c r="A377" s="18" t="str">
        <f t="shared" ref="A377:B377" si="391">IF(AND(ISNUMBER(SEARCH("Yes",C377)),ISNUMBER(SEARCH("Yes",E377)),ISNUMBER(SEARCH("Yes",G377)),ISNUMBER(SEARCH("Yes",I377))),"Yes","No")</f>
        <v>Yes</v>
      </c>
      <c r="B377" s="18" t="str">
        <f t="shared" si="391"/>
        <v>No</v>
      </c>
      <c r="C377" s="15" t="str">
        <f t="shared" si="264"/>
        <v>Yes</v>
      </c>
      <c r="D377" s="18" t="str">
        <f t="shared" si="265"/>
        <v>Yes</v>
      </c>
      <c r="E377" s="18" t="str">
        <f t="shared" si="266"/>
        <v>Yes</v>
      </c>
      <c r="F377" s="18" t="str">
        <f t="shared" si="267"/>
        <v>Yes</v>
      </c>
      <c r="G377" s="18" t="str">
        <f t="shared" si="268"/>
        <v>Yes</v>
      </c>
      <c r="H377" s="18" t="str">
        <f t="shared" si="269"/>
        <v>Yes</v>
      </c>
      <c r="I377" s="18" t="str">
        <f t="shared" si="270"/>
        <v>Yes</v>
      </c>
      <c r="J377" s="18" t="str">
        <f t="shared" si="271"/>
        <v>No</v>
      </c>
      <c r="K377" s="21">
        <v>375</v>
      </c>
      <c r="L377" s="5" t="s">
        <v>203</v>
      </c>
      <c r="M377" s="5" t="s">
        <v>280</v>
      </c>
      <c r="N377" s="5" t="s">
        <v>2307</v>
      </c>
      <c r="O377" s="5" t="s">
        <v>24</v>
      </c>
      <c r="P377" s="5" t="s">
        <v>3752</v>
      </c>
      <c r="Q377" s="34" t="s">
        <v>3753</v>
      </c>
      <c r="R377" s="21">
        <v>1</v>
      </c>
      <c r="S377" s="5" t="s">
        <v>24</v>
      </c>
      <c r="T377" s="5" t="s">
        <v>9596</v>
      </c>
      <c r="U377" s="34" t="s">
        <v>9597</v>
      </c>
      <c r="V377" s="21">
        <v>1</v>
      </c>
      <c r="W377" s="5" t="s">
        <v>24</v>
      </c>
      <c r="X377" s="5" t="s">
        <v>9598</v>
      </c>
      <c r="Y377" s="34" t="s">
        <v>9599</v>
      </c>
      <c r="Z377" s="21">
        <v>1</v>
      </c>
      <c r="AA377" s="5" t="s">
        <v>152</v>
      </c>
      <c r="AB377" s="5" t="s">
        <v>2931</v>
      </c>
      <c r="AC377" s="34" t="s">
        <v>3758</v>
      </c>
      <c r="AD377" s="21">
        <v>1</v>
      </c>
    </row>
    <row r="378" spans="1:30" x14ac:dyDescent="0.3">
      <c r="A378" s="18" t="str">
        <f t="shared" ref="A378:B378" si="392">IF(AND(ISNUMBER(SEARCH("Yes",C378)),ISNUMBER(SEARCH("Yes",E378)),ISNUMBER(SEARCH("Yes",G378)),ISNUMBER(SEARCH("Yes",I378))),"Yes","No")</f>
        <v>No</v>
      </c>
      <c r="B378" s="18" t="str">
        <f t="shared" si="392"/>
        <v>No</v>
      </c>
      <c r="C378" s="15" t="str">
        <f t="shared" si="264"/>
        <v>No</v>
      </c>
      <c r="D378" s="18" t="str">
        <f t="shared" si="265"/>
        <v>No</v>
      </c>
      <c r="E378" s="18" t="str">
        <f t="shared" si="266"/>
        <v>No</v>
      </c>
      <c r="F378" s="18" t="str">
        <f t="shared" si="267"/>
        <v>No</v>
      </c>
      <c r="G378" s="18" t="str">
        <f t="shared" si="268"/>
        <v>No</v>
      </c>
      <c r="H378" s="18" t="str">
        <f t="shared" si="269"/>
        <v>No</v>
      </c>
      <c r="I378" s="18" t="str">
        <f t="shared" si="270"/>
        <v>Yes</v>
      </c>
      <c r="J378" s="18" t="str">
        <f t="shared" si="271"/>
        <v>Yes</v>
      </c>
      <c r="K378" s="21">
        <v>376</v>
      </c>
      <c r="L378" s="5" t="s">
        <v>1062</v>
      </c>
      <c r="M378" s="5" t="s">
        <v>1063</v>
      </c>
      <c r="N378" s="5" t="s">
        <v>2307</v>
      </c>
      <c r="O378" s="5" t="s">
        <v>152</v>
      </c>
      <c r="P378" s="5" t="s">
        <v>3804</v>
      </c>
      <c r="Q378" s="34" t="s">
        <v>2999</v>
      </c>
      <c r="R378" s="21">
        <v>1</v>
      </c>
      <c r="S378" s="35"/>
      <c r="T378" s="35"/>
      <c r="U378" s="35"/>
      <c r="V378" s="35"/>
      <c r="W378" s="35"/>
      <c r="X378" s="35"/>
      <c r="Y378" s="35"/>
      <c r="Z378" s="35"/>
      <c r="AA378" s="5" t="s">
        <v>2310</v>
      </c>
      <c r="AB378" s="5" t="s">
        <v>2868</v>
      </c>
      <c r="AC378" s="34" t="s">
        <v>9600</v>
      </c>
      <c r="AD378" s="21">
        <v>1</v>
      </c>
    </row>
    <row r="379" spans="1:30" x14ac:dyDescent="0.3">
      <c r="A379" s="18" t="str">
        <f t="shared" ref="A379:B379" si="393">IF(AND(ISNUMBER(SEARCH("Yes",C379)),ISNUMBER(SEARCH("Yes",E379)),ISNUMBER(SEARCH("Yes",G379)),ISNUMBER(SEARCH("Yes",I379))),"Yes","No")</f>
        <v>No</v>
      </c>
      <c r="B379" s="18" t="str">
        <f t="shared" si="393"/>
        <v>No</v>
      </c>
      <c r="C379" s="15" t="str">
        <f t="shared" si="264"/>
        <v>No</v>
      </c>
      <c r="D379" s="18" t="str">
        <f t="shared" si="265"/>
        <v>No</v>
      </c>
      <c r="E379" s="18" t="str">
        <f t="shared" si="266"/>
        <v>No</v>
      </c>
      <c r="F379" s="18" t="str">
        <f t="shared" si="267"/>
        <v>No</v>
      </c>
      <c r="G379" s="18" t="str">
        <f t="shared" si="268"/>
        <v>No</v>
      </c>
      <c r="H379" s="18" t="str">
        <f t="shared" si="269"/>
        <v>No</v>
      </c>
      <c r="I379" s="18" t="str">
        <f t="shared" si="270"/>
        <v>Yes</v>
      </c>
      <c r="J379" s="18" t="str">
        <f t="shared" si="271"/>
        <v>Yes</v>
      </c>
      <c r="K379" s="21">
        <v>377</v>
      </c>
      <c r="L379" s="5" t="s">
        <v>1064</v>
      </c>
      <c r="M379" s="5" t="s">
        <v>1065</v>
      </c>
      <c r="N379" s="5" t="s">
        <v>2307</v>
      </c>
      <c r="O379" s="5" t="s">
        <v>152</v>
      </c>
      <c r="P379" s="5" t="s">
        <v>8286</v>
      </c>
      <c r="Q379" s="34" t="s">
        <v>2693</v>
      </c>
      <c r="R379" s="21">
        <v>1</v>
      </c>
      <c r="S379" s="35"/>
      <c r="T379" s="35"/>
      <c r="U379" s="35"/>
      <c r="V379" s="35"/>
      <c r="W379" s="35"/>
      <c r="X379" s="35"/>
      <c r="Y379" s="35"/>
      <c r="Z379" s="35"/>
      <c r="AA379" s="5" t="s">
        <v>24</v>
      </c>
      <c r="AB379" s="5" t="s">
        <v>5815</v>
      </c>
      <c r="AC379" s="34" t="s">
        <v>9601</v>
      </c>
      <c r="AD379" s="21">
        <v>1</v>
      </c>
    </row>
    <row r="380" spans="1:30" x14ac:dyDescent="0.3">
      <c r="A380" s="18" t="str">
        <f t="shared" ref="A380:B380" si="394">IF(AND(ISNUMBER(SEARCH("Yes",C380)),ISNUMBER(SEARCH("Yes",E380)),ISNUMBER(SEARCH("Yes",G380)),ISNUMBER(SEARCH("Yes",I380))),"Yes","No")</f>
        <v>No</v>
      </c>
      <c r="B380" s="18" t="str">
        <f t="shared" si="394"/>
        <v>No</v>
      </c>
      <c r="C380" s="15" t="str">
        <f t="shared" si="264"/>
        <v>No</v>
      </c>
      <c r="D380" s="18" t="str">
        <f t="shared" si="265"/>
        <v>No</v>
      </c>
      <c r="E380" s="18" t="str">
        <f t="shared" si="266"/>
        <v>No</v>
      </c>
      <c r="F380" s="18" t="str">
        <f t="shared" si="267"/>
        <v>No</v>
      </c>
      <c r="G380" s="18" t="str">
        <f t="shared" si="268"/>
        <v>No</v>
      </c>
      <c r="H380" s="18" t="str">
        <f t="shared" si="269"/>
        <v>No</v>
      </c>
      <c r="I380" s="18" t="str">
        <f t="shared" si="270"/>
        <v>Yes</v>
      </c>
      <c r="J380" s="18" t="str">
        <f t="shared" si="271"/>
        <v>Yes</v>
      </c>
      <c r="K380" s="21">
        <v>378</v>
      </c>
      <c r="L380" s="5" t="s">
        <v>1066</v>
      </c>
      <c r="M380" s="5" t="s">
        <v>1067</v>
      </c>
      <c r="N380" s="5" t="s">
        <v>2307</v>
      </c>
      <c r="O380" s="5" t="s">
        <v>152</v>
      </c>
      <c r="P380" s="5" t="s">
        <v>2533</v>
      </c>
      <c r="Q380" s="34" t="s">
        <v>9602</v>
      </c>
      <c r="R380" s="21">
        <v>1</v>
      </c>
      <c r="S380" s="35"/>
      <c r="T380" s="35"/>
      <c r="U380" s="35"/>
      <c r="V380" s="35"/>
      <c r="W380" s="35"/>
      <c r="X380" s="35"/>
      <c r="Y380" s="35"/>
      <c r="Z380" s="35"/>
      <c r="AA380" s="5" t="s">
        <v>24</v>
      </c>
      <c r="AB380" s="5" t="s">
        <v>9603</v>
      </c>
      <c r="AC380" s="34" t="s">
        <v>9604</v>
      </c>
      <c r="AD380" s="21">
        <v>1</v>
      </c>
    </row>
    <row r="381" spans="1:30" x14ac:dyDescent="0.3">
      <c r="A381" s="18" t="str">
        <f t="shared" ref="A381:B381" si="395">IF(AND(ISNUMBER(SEARCH("Yes",C381)),ISNUMBER(SEARCH("Yes",E381)),ISNUMBER(SEARCH("Yes",G381)),ISNUMBER(SEARCH("Yes",I381))),"Yes","No")</f>
        <v>No</v>
      </c>
      <c r="B381" s="18" t="str">
        <f t="shared" si="395"/>
        <v>No</v>
      </c>
      <c r="C381" s="15" t="str">
        <f t="shared" si="264"/>
        <v>No</v>
      </c>
      <c r="D381" s="18" t="str">
        <f t="shared" si="265"/>
        <v>No</v>
      </c>
      <c r="E381" s="18" t="str">
        <f t="shared" si="266"/>
        <v>No</v>
      </c>
      <c r="F381" s="18" t="str">
        <f t="shared" si="267"/>
        <v>No</v>
      </c>
      <c r="G381" s="18" t="str">
        <f t="shared" si="268"/>
        <v>No</v>
      </c>
      <c r="H381" s="18" t="str">
        <f t="shared" si="269"/>
        <v>No</v>
      </c>
      <c r="I381" s="18" t="str">
        <f t="shared" si="270"/>
        <v>Yes</v>
      </c>
      <c r="J381" s="18" t="str">
        <f t="shared" si="271"/>
        <v>Yes</v>
      </c>
      <c r="K381" s="21">
        <v>379</v>
      </c>
      <c r="L381" s="5" t="s">
        <v>1068</v>
      </c>
      <c r="M381" s="5" t="s">
        <v>1069</v>
      </c>
      <c r="N381" s="5" t="s">
        <v>2307</v>
      </c>
      <c r="O381" s="5" t="s">
        <v>152</v>
      </c>
      <c r="P381" s="5" t="s">
        <v>2333</v>
      </c>
      <c r="Q381" s="34" t="s">
        <v>2803</v>
      </c>
      <c r="R381" s="21">
        <v>1</v>
      </c>
      <c r="S381" s="35"/>
      <c r="T381" s="35"/>
      <c r="U381" s="35"/>
      <c r="V381" s="35"/>
      <c r="W381" s="35"/>
      <c r="X381" s="35"/>
      <c r="Y381" s="35"/>
      <c r="Z381" s="35"/>
      <c r="AA381" s="5" t="s">
        <v>2310</v>
      </c>
      <c r="AB381" s="5" t="s">
        <v>7031</v>
      </c>
      <c r="AC381" s="34" t="s">
        <v>7032</v>
      </c>
      <c r="AD381" s="21">
        <v>1</v>
      </c>
    </row>
    <row r="382" spans="1:30" x14ac:dyDescent="0.3">
      <c r="A382" s="18" t="str">
        <f t="shared" ref="A382:B382" si="396">IF(AND(ISNUMBER(SEARCH("Yes",C382)),ISNUMBER(SEARCH("Yes",E382)),ISNUMBER(SEARCH("Yes",G382)),ISNUMBER(SEARCH("Yes",I382))),"Yes","No")</f>
        <v>No</v>
      </c>
      <c r="B382" s="18" t="str">
        <f t="shared" si="396"/>
        <v>No</v>
      </c>
      <c r="C382" s="15" t="str">
        <f t="shared" si="264"/>
        <v>No</v>
      </c>
      <c r="D382" s="18" t="str">
        <f t="shared" si="265"/>
        <v>No</v>
      </c>
      <c r="E382" s="18" t="str">
        <f t="shared" si="266"/>
        <v>No</v>
      </c>
      <c r="F382" s="18" t="str">
        <f t="shared" si="267"/>
        <v>No</v>
      </c>
      <c r="G382" s="18" t="str">
        <f t="shared" si="268"/>
        <v>No</v>
      </c>
      <c r="H382" s="18" t="str">
        <f t="shared" si="269"/>
        <v>No</v>
      </c>
      <c r="I382" s="18" t="str">
        <f t="shared" si="270"/>
        <v>Yes</v>
      </c>
      <c r="J382" s="18" t="str">
        <f t="shared" si="271"/>
        <v>Yes</v>
      </c>
      <c r="K382" s="21">
        <v>380</v>
      </c>
      <c r="L382" s="5" t="s">
        <v>1070</v>
      </c>
      <c r="M382" s="5" t="s">
        <v>1071</v>
      </c>
      <c r="N382" s="5" t="s">
        <v>2307</v>
      </c>
      <c r="O382" s="5" t="s">
        <v>152</v>
      </c>
      <c r="P382" s="5" t="s">
        <v>3157</v>
      </c>
      <c r="Q382" s="34" t="s">
        <v>9605</v>
      </c>
      <c r="R382" s="21">
        <v>1</v>
      </c>
      <c r="S382" s="35"/>
      <c r="T382" s="35"/>
      <c r="U382" s="35"/>
      <c r="V382" s="35"/>
      <c r="W382" s="35"/>
      <c r="X382" s="35"/>
      <c r="Y382" s="35"/>
      <c r="Z382" s="35"/>
      <c r="AA382" s="5" t="s">
        <v>2310</v>
      </c>
      <c r="AB382" s="5" t="s">
        <v>9606</v>
      </c>
      <c r="AC382" s="34" t="s">
        <v>9607</v>
      </c>
      <c r="AD382" s="21">
        <v>1</v>
      </c>
    </row>
    <row r="383" spans="1:30" x14ac:dyDescent="0.3">
      <c r="A383" s="18" t="str">
        <f t="shared" ref="A383:B383" si="397">IF(AND(ISNUMBER(SEARCH("Yes",C383)),ISNUMBER(SEARCH("Yes",E383)),ISNUMBER(SEARCH("Yes",G383)),ISNUMBER(SEARCH("Yes",I383))),"Yes","No")</f>
        <v>No</v>
      </c>
      <c r="B383" s="18" t="str">
        <f t="shared" si="397"/>
        <v>No</v>
      </c>
      <c r="C383" s="15" t="str">
        <f t="shared" si="264"/>
        <v>No</v>
      </c>
      <c r="D383" s="18" t="str">
        <f t="shared" si="265"/>
        <v>No</v>
      </c>
      <c r="E383" s="18" t="str">
        <f t="shared" si="266"/>
        <v>No</v>
      </c>
      <c r="F383" s="18" t="str">
        <f t="shared" si="267"/>
        <v>No</v>
      </c>
      <c r="G383" s="18" t="str">
        <f t="shared" si="268"/>
        <v>No</v>
      </c>
      <c r="H383" s="18" t="str">
        <f t="shared" si="269"/>
        <v>No</v>
      </c>
      <c r="I383" s="18" t="str">
        <f t="shared" si="270"/>
        <v>Yes</v>
      </c>
      <c r="J383" s="18" t="str">
        <f t="shared" si="271"/>
        <v>Yes</v>
      </c>
      <c r="K383" s="21">
        <v>381</v>
      </c>
      <c r="L383" s="5" t="s">
        <v>1072</v>
      </c>
      <c r="M383" s="5" t="s">
        <v>1073</v>
      </c>
      <c r="N383" s="5" t="s">
        <v>2307</v>
      </c>
      <c r="O383" s="5" t="s">
        <v>152</v>
      </c>
      <c r="P383" s="5" t="s">
        <v>9608</v>
      </c>
      <c r="Q383" s="34" t="s">
        <v>9609</v>
      </c>
      <c r="R383" s="21">
        <v>1</v>
      </c>
      <c r="S383" s="35"/>
      <c r="T383" s="35"/>
      <c r="U383" s="35"/>
      <c r="V383" s="35"/>
      <c r="W383" s="35"/>
      <c r="X383" s="35"/>
      <c r="Y383" s="35"/>
      <c r="Z383" s="35"/>
      <c r="AA383" s="5" t="s">
        <v>2310</v>
      </c>
      <c r="AB383" s="5" t="s">
        <v>9610</v>
      </c>
      <c r="AC383" s="34" t="s">
        <v>9611</v>
      </c>
      <c r="AD383" s="21">
        <v>1</v>
      </c>
    </row>
    <row r="384" spans="1:30" x14ac:dyDescent="0.3">
      <c r="A384" s="18" t="str">
        <f t="shared" ref="A384:B384" si="398">IF(AND(ISNUMBER(SEARCH("Yes",C384)),ISNUMBER(SEARCH("Yes",E384)),ISNUMBER(SEARCH("Yes",G384)),ISNUMBER(SEARCH("Yes",I384))),"Yes","No")</f>
        <v>Yes</v>
      </c>
      <c r="B384" s="18" t="str">
        <f t="shared" si="398"/>
        <v>Yes</v>
      </c>
      <c r="C384" s="15" t="str">
        <f t="shared" si="264"/>
        <v>Yes</v>
      </c>
      <c r="D384" s="18" t="str">
        <f t="shared" si="265"/>
        <v>Yes</v>
      </c>
      <c r="E384" s="18" t="str">
        <f t="shared" si="266"/>
        <v>Yes</v>
      </c>
      <c r="F384" s="18" t="str">
        <f t="shared" si="267"/>
        <v>Yes</v>
      </c>
      <c r="G384" s="18" t="str">
        <f t="shared" si="268"/>
        <v>Yes</v>
      </c>
      <c r="H384" s="18" t="str">
        <f t="shared" si="269"/>
        <v>Yes</v>
      </c>
      <c r="I384" s="18" t="str">
        <f t="shared" si="270"/>
        <v>Yes</v>
      </c>
      <c r="J384" s="18" t="str">
        <f t="shared" si="271"/>
        <v>Yes</v>
      </c>
      <c r="K384" s="21">
        <v>382</v>
      </c>
      <c r="L384" s="5" t="s">
        <v>103</v>
      </c>
      <c r="M384" s="5" t="s">
        <v>249</v>
      </c>
      <c r="N384" s="5" t="s">
        <v>2307</v>
      </c>
      <c r="O384" s="5" t="s">
        <v>2310</v>
      </c>
      <c r="P384" s="5" t="s">
        <v>9612</v>
      </c>
      <c r="Q384" s="34" t="s">
        <v>9613</v>
      </c>
      <c r="R384" s="21">
        <v>1</v>
      </c>
      <c r="S384" s="5" t="s">
        <v>24</v>
      </c>
      <c r="T384" s="5" t="s">
        <v>3775</v>
      </c>
      <c r="U384" s="34" t="s">
        <v>3776</v>
      </c>
      <c r="V384" s="21">
        <v>1</v>
      </c>
      <c r="W384" s="5" t="s">
        <v>2310</v>
      </c>
      <c r="X384" s="5" t="s">
        <v>9614</v>
      </c>
      <c r="Y384" s="34" t="s">
        <v>9615</v>
      </c>
      <c r="Z384" s="21">
        <v>1</v>
      </c>
      <c r="AA384" s="5" t="s">
        <v>24</v>
      </c>
      <c r="AB384" s="5" t="s">
        <v>2539</v>
      </c>
      <c r="AC384" s="34" t="s">
        <v>7093</v>
      </c>
      <c r="AD384" s="21">
        <v>1</v>
      </c>
    </row>
    <row r="385" spans="1:30" x14ac:dyDescent="0.3">
      <c r="A385" s="18" t="str">
        <f t="shared" ref="A385:B385" si="399">IF(AND(ISNUMBER(SEARCH("Yes",C385)),ISNUMBER(SEARCH("Yes",E385)),ISNUMBER(SEARCH("Yes",G385)),ISNUMBER(SEARCH("Yes",I385))),"Yes","No")</f>
        <v>No</v>
      </c>
      <c r="B385" s="18" t="str">
        <f t="shared" si="399"/>
        <v>Yes</v>
      </c>
      <c r="C385" s="15" t="str">
        <f t="shared" si="264"/>
        <v>Yes</v>
      </c>
      <c r="D385" s="18" t="str">
        <f t="shared" si="265"/>
        <v>Yes</v>
      </c>
      <c r="E385" s="18" t="str">
        <f t="shared" si="266"/>
        <v>Yes</v>
      </c>
      <c r="F385" s="18" t="str">
        <f t="shared" si="267"/>
        <v>Yes</v>
      </c>
      <c r="G385" s="18" t="str">
        <f t="shared" si="268"/>
        <v>No</v>
      </c>
      <c r="H385" s="18" t="str">
        <f t="shared" si="269"/>
        <v>Yes</v>
      </c>
      <c r="I385" s="18" t="str">
        <f t="shared" si="270"/>
        <v>Yes</v>
      </c>
      <c r="J385" s="18" t="str">
        <f t="shared" si="271"/>
        <v>Yes</v>
      </c>
      <c r="K385" s="21">
        <v>383</v>
      </c>
      <c r="L385" s="5" t="s">
        <v>376</v>
      </c>
      <c r="M385" s="5" t="s">
        <v>377</v>
      </c>
      <c r="N385" s="5" t="s">
        <v>2307</v>
      </c>
      <c r="O385" s="5" t="s">
        <v>2310</v>
      </c>
      <c r="P385" s="5" t="s">
        <v>9616</v>
      </c>
      <c r="Q385" s="34" t="s">
        <v>9617</v>
      </c>
      <c r="R385" s="21">
        <v>1</v>
      </c>
      <c r="S385" s="5" t="s">
        <v>24</v>
      </c>
      <c r="T385" s="5" t="s">
        <v>9618</v>
      </c>
      <c r="U385" s="34" t="s">
        <v>9619</v>
      </c>
      <c r="V385" s="21">
        <v>1</v>
      </c>
      <c r="W385" s="5" t="s">
        <v>152</v>
      </c>
      <c r="X385" s="5" t="s">
        <v>3785</v>
      </c>
      <c r="Y385" s="34" t="s">
        <v>9620</v>
      </c>
      <c r="Z385" s="21">
        <v>1</v>
      </c>
      <c r="AA385" s="5" t="s">
        <v>24</v>
      </c>
      <c r="AB385" s="5" t="s">
        <v>3334</v>
      </c>
      <c r="AC385" s="34" t="s">
        <v>3335</v>
      </c>
      <c r="AD385" s="21">
        <v>1</v>
      </c>
    </row>
    <row r="386" spans="1:30" x14ac:dyDescent="0.3">
      <c r="A386" s="18" t="str">
        <f t="shared" ref="A386:B386" si="400">IF(AND(ISNUMBER(SEARCH("Yes",C386)),ISNUMBER(SEARCH("Yes",E386)),ISNUMBER(SEARCH("Yes",G386)),ISNUMBER(SEARCH("Yes",I386))),"Yes","No")</f>
        <v>No</v>
      </c>
      <c r="B386" s="18" t="str">
        <f t="shared" si="400"/>
        <v>No</v>
      </c>
      <c r="C386" s="15" t="str">
        <f t="shared" si="264"/>
        <v>No</v>
      </c>
      <c r="D386" s="18" t="str">
        <f t="shared" si="265"/>
        <v>No</v>
      </c>
      <c r="E386" s="18" t="str">
        <f t="shared" si="266"/>
        <v>No</v>
      </c>
      <c r="F386" s="18" t="str">
        <f t="shared" si="267"/>
        <v>No</v>
      </c>
      <c r="G386" s="18" t="str">
        <f t="shared" si="268"/>
        <v>No</v>
      </c>
      <c r="H386" s="18" t="str">
        <f t="shared" si="269"/>
        <v>No</v>
      </c>
      <c r="I386" s="18" t="str">
        <f t="shared" si="270"/>
        <v>Yes</v>
      </c>
      <c r="J386" s="18" t="str">
        <f t="shared" si="271"/>
        <v>Yes</v>
      </c>
      <c r="K386" s="21">
        <v>384</v>
      </c>
      <c r="L386" s="5" t="s">
        <v>1074</v>
      </c>
      <c r="M386" s="5" t="s">
        <v>1075</v>
      </c>
      <c r="N386" s="5" t="s">
        <v>2307</v>
      </c>
      <c r="O386" s="5" t="s">
        <v>152</v>
      </c>
      <c r="P386" s="5" t="s">
        <v>2392</v>
      </c>
      <c r="Q386" s="34" t="s">
        <v>3788</v>
      </c>
      <c r="R386" s="21">
        <v>1</v>
      </c>
      <c r="S386" s="35"/>
      <c r="T386" s="35"/>
      <c r="U386" s="35"/>
      <c r="V386" s="35"/>
      <c r="W386" s="35"/>
      <c r="X386" s="35"/>
      <c r="Y386" s="35"/>
      <c r="Z386" s="35"/>
      <c r="AA386" s="5" t="s">
        <v>2310</v>
      </c>
      <c r="AB386" s="5" t="s">
        <v>4253</v>
      </c>
      <c r="AC386" s="34" t="s">
        <v>7097</v>
      </c>
      <c r="AD386" s="21">
        <v>1</v>
      </c>
    </row>
    <row r="387" spans="1:30" x14ac:dyDescent="0.3">
      <c r="A387" s="18" t="str">
        <f t="shared" ref="A387:B387" si="401">IF(AND(ISNUMBER(SEARCH("Yes",C387)),ISNUMBER(SEARCH("Yes",E387)),ISNUMBER(SEARCH("Yes",G387)),ISNUMBER(SEARCH("Yes",I387))),"Yes","No")</f>
        <v>No</v>
      </c>
      <c r="B387" s="18" t="str">
        <f t="shared" si="401"/>
        <v>No</v>
      </c>
      <c r="C387" s="15" t="str">
        <f t="shared" si="264"/>
        <v>No</v>
      </c>
      <c r="D387" s="18" t="str">
        <f t="shared" si="265"/>
        <v>No</v>
      </c>
      <c r="E387" s="18" t="str">
        <f t="shared" si="266"/>
        <v>No</v>
      </c>
      <c r="F387" s="18" t="str">
        <f t="shared" si="267"/>
        <v>No</v>
      </c>
      <c r="G387" s="18" t="str">
        <f t="shared" si="268"/>
        <v>No</v>
      </c>
      <c r="H387" s="18" t="str">
        <f t="shared" si="269"/>
        <v>No</v>
      </c>
      <c r="I387" s="18" t="str">
        <f t="shared" si="270"/>
        <v>Yes</v>
      </c>
      <c r="J387" s="18" t="str">
        <f t="shared" si="271"/>
        <v>Yes</v>
      </c>
      <c r="K387" s="21">
        <v>385</v>
      </c>
      <c r="L387" s="5" t="s">
        <v>1076</v>
      </c>
      <c r="M387" s="5" t="s">
        <v>1077</v>
      </c>
      <c r="N387" s="5" t="s">
        <v>2307</v>
      </c>
      <c r="O387" s="5" t="s">
        <v>152</v>
      </c>
      <c r="P387" s="5" t="s">
        <v>6483</v>
      </c>
      <c r="Q387" s="34" t="s">
        <v>9621</v>
      </c>
      <c r="R387" s="21">
        <v>1</v>
      </c>
      <c r="S387" s="35"/>
      <c r="T387" s="35"/>
      <c r="U387" s="35"/>
      <c r="V387" s="35"/>
      <c r="W387" s="35"/>
      <c r="X387" s="35"/>
      <c r="Y387" s="35"/>
      <c r="Z387" s="35"/>
      <c r="AA387" s="5" t="s">
        <v>24</v>
      </c>
      <c r="AB387" s="5" t="s">
        <v>9622</v>
      </c>
      <c r="AC387" s="34" t="s">
        <v>2630</v>
      </c>
      <c r="AD387" s="21">
        <v>1</v>
      </c>
    </row>
    <row r="388" spans="1:30" x14ac:dyDescent="0.3">
      <c r="A388" s="18" t="str">
        <f t="shared" ref="A388:B388" si="402">IF(AND(ISNUMBER(SEARCH("Yes",C388)),ISNUMBER(SEARCH("Yes",E388)),ISNUMBER(SEARCH("Yes",G388)),ISNUMBER(SEARCH("Yes",I388))),"Yes","No")</f>
        <v>No</v>
      </c>
      <c r="B388" s="18" t="str">
        <f t="shared" si="402"/>
        <v>No</v>
      </c>
      <c r="C388" s="15" t="str">
        <f t="shared" si="264"/>
        <v>No</v>
      </c>
      <c r="D388" s="18" t="str">
        <f t="shared" si="265"/>
        <v>No</v>
      </c>
      <c r="E388" s="18" t="str">
        <f t="shared" si="266"/>
        <v>No</v>
      </c>
      <c r="F388" s="18" t="str">
        <f t="shared" si="267"/>
        <v>No</v>
      </c>
      <c r="G388" s="18" t="str">
        <f t="shared" si="268"/>
        <v>No</v>
      </c>
      <c r="H388" s="18" t="str">
        <f t="shared" si="269"/>
        <v>No</v>
      </c>
      <c r="I388" s="18" t="str">
        <f t="shared" si="270"/>
        <v>Yes</v>
      </c>
      <c r="J388" s="18" t="str">
        <f t="shared" si="271"/>
        <v>Yes</v>
      </c>
      <c r="K388" s="21">
        <v>386</v>
      </c>
      <c r="L388" s="5" t="s">
        <v>1078</v>
      </c>
      <c r="M388" s="5" t="s">
        <v>1079</v>
      </c>
      <c r="N388" s="5" t="s">
        <v>2307</v>
      </c>
      <c r="O388" s="5" t="s">
        <v>152</v>
      </c>
      <c r="P388" s="5" t="s">
        <v>2860</v>
      </c>
      <c r="Q388" s="34" t="s">
        <v>9623</v>
      </c>
      <c r="R388" s="21">
        <v>1</v>
      </c>
      <c r="S388" s="35"/>
      <c r="T388" s="35"/>
      <c r="U388" s="35"/>
      <c r="V388" s="35"/>
      <c r="W388" s="35"/>
      <c r="X388" s="35"/>
      <c r="Y388" s="35"/>
      <c r="Z388" s="35"/>
      <c r="AA388" s="5" t="s">
        <v>2310</v>
      </c>
      <c r="AB388" s="5" t="s">
        <v>2473</v>
      </c>
      <c r="AC388" s="34" t="s">
        <v>9624</v>
      </c>
      <c r="AD388" s="21">
        <v>1</v>
      </c>
    </row>
    <row r="389" spans="1:30" x14ac:dyDescent="0.3">
      <c r="A389" s="18" t="str">
        <f t="shared" ref="A389:B389" si="403">IF(AND(ISNUMBER(SEARCH("Yes",C389)),ISNUMBER(SEARCH("Yes",E389)),ISNUMBER(SEARCH("Yes",G389)),ISNUMBER(SEARCH("Yes",I389))),"Yes","No")</f>
        <v>No</v>
      </c>
      <c r="B389" s="18" t="str">
        <f t="shared" si="403"/>
        <v>No</v>
      </c>
      <c r="C389" s="15" t="str">
        <f t="shared" si="264"/>
        <v>No</v>
      </c>
      <c r="D389" s="18" t="str">
        <f t="shared" si="265"/>
        <v>No</v>
      </c>
      <c r="E389" s="18" t="str">
        <f t="shared" si="266"/>
        <v>No</v>
      </c>
      <c r="F389" s="18" t="str">
        <f t="shared" si="267"/>
        <v>No</v>
      </c>
      <c r="G389" s="18" t="str">
        <f t="shared" si="268"/>
        <v>No</v>
      </c>
      <c r="H389" s="18" t="str">
        <f t="shared" si="269"/>
        <v>No</v>
      </c>
      <c r="I389" s="18" t="str">
        <f t="shared" si="270"/>
        <v>Yes</v>
      </c>
      <c r="J389" s="18" t="str">
        <f t="shared" si="271"/>
        <v>Yes</v>
      </c>
      <c r="K389" s="21">
        <v>387</v>
      </c>
      <c r="L389" s="5" t="s">
        <v>1080</v>
      </c>
      <c r="M389" s="5" t="s">
        <v>1081</v>
      </c>
      <c r="N389" s="5" t="s">
        <v>2307</v>
      </c>
      <c r="O389" s="5" t="s">
        <v>152</v>
      </c>
      <c r="P389" s="5" t="s">
        <v>2431</v>
      </c>
      <c r="Q389" s="34" t="s">
        <v>9625</v>
      </c>
      <c r="R389" s="21">
        <v>1</v>
      </c>
      <c r="S389" s="35"/>
      <c r="T389" s="35"/>
      <c r="U389" s="35"/>
      <c r="V389" s="35"/>
      <c r="W389" s="35"/>
      <c r="X389" s="35"/>
      <c r="Y389" s="35"/>
      <c r="Z389" s="35"/>
      <c r="AA389" s="5" t="s">
        <v>2310</v>
      </c>
      <c r="AB389" s="5" t="s">
        <v>3918</v>
      </c>
      <c r="AC389" s="34" t="s">
        <v>2471</v>
      </c>
      <c r="AD389" s="21">
        <v>1</v>
      </c>
    </row>
    <row r="390" spans="1:30" x14ac:dyDescent="0.3">
      <c r="A390" s="18" t="str">
        <f t="shared" ref="A390:B390" si="404">IF(AND(ISNUMBER(SEARCH("Yes",C390)),ISNUMBER(SEARCH("Yes",E390)),ISNUMBER(SEARCH("Yes",G390)),ISNUMBER(SEARCH("Yes",I390))),"Yes","No")</f>
        <v>No</v>
      </c>
      <c r="B390" s="18" t="str">
        <f t="shared" si="404"/>
        <v>No</v>
      </c>
      <c r="C390" s="15" t="str">
        <f t="shared" si="264"/>
        <v>No</v>
      </c>
      <c r="D390" s="18" t="str">
        <f t="shared" si="265"/>
        <v>No</v>
      </c>
      <c r="E390" s="18" t="str">
        <f t="shared" si="266"/>
        <v>No</v>
      </c>
      <c r="F390" s="18" t="str">
        <f t="shared" si="267"/>
        <v>No</v>
      </c>
      <c r="G390" s="18" t="str">
        <f t="shared" si="268"/>
        <v>No</v>
      </c>
      <c r="H390" s="18" t="str">
        <f t="shared" si="269"/>
        <v>No</v>
      </c>
      <c r="I390" s="18" t="str">
        <f t="shared" si="270"/>
        <v>Yes</v>
      </c>
      <c r="J390" s="18" t="str">
        <f t="shared" si="271"/>
        <v>Yes</v>
      </c>
      <c r="K390" s="21">
        <v>388</v>
      </c>
      <c r="L390" s="5" t="s">
        <v>1082</v>
      </c>
      <c r="M390" s="5" t="s">
        <v>1083</v>
      </c>
      <c r="N390" s="5" t="s">
        <v>2307</v>
      </c>
      <c r="O390" s="5" t="s">
        <v>152</v>
      </c>
      <c r="P390" s="5" t="s">
        <v>9626</v>
      </c>
      <c r="Q390" s="34" t="s">
        <v>3689</v>
      </c>
      <c r="R390" s="21">
        <v>1</v>
      </c>
      <c r="S390" s="35"/>
      <c r="T390" s="35"/>
      <c r="U390" s="35"/>
      <c r="V390" s="35"/>
      <c r="W390" s="35"/>
      <c r="X390" s="35"/>
      <c r="Y390" s="35"/>
      <c r="Z390" s="35"/>
      <c r="AA390" s="5" t="s">
        <v>2310</v>
      </c>
      <c r="AB390" s="5" t="s">
        <v>9627</v>
      </c>
      <c r="AC390" s="34" t="s">
        <v>3345</v>
      </c>
      <c r="AD390" s="21">
        <v>1</v>
      </c>
    </row>
    <row r="391" spans="1:30" x14ac:dyDescent="0.3">
      <c r="A391" s="18" t="str">
        <f t="shared" ref="A391:B391" si="405">IF(AND(ISNUMBER(SEARCH("Yes",C391)),ISNUMBER(SEARCH("Yes",E391)),ISNUMBER(SEARCH("Yes",G391)),ISNUMBER(SEARCH("Yes",I391))),"Yes","No")</f>
        <v>No</v>
      </c>
      <c r="B391" s="18" t="str">
        <f t="shared" si="405"/>
        <v>No</v>
      </c>
      <c r="C391" s="15" t="str">
        <f t="shared" si="264"/>
        <v>No</v>
      </c>
      <c r="D391" s="18" t="str">
        <f t="shared" si="265"/>
        <v>No</v>
      </c>
      <c r="E391" s="18" t="str">
        <f t="shared" si="266"/>
        <v>No</v>
      </c>
      <c r="F391" s="18" t="str">
        <f t="shared" si="267"/>
        <v>No</v>
      </c>
      <c r="G391" s="18" t="str">
        <f t="shared" si="268"/>
        <v>No</v>
      </c>
      <c r="H391" s="18" t="str">
        <f t="shared" si="269"/>
        <v>No</v>
      </c>
      <c r="I391" s="18" t="str">
        <f t="shared" si="270"/>
        <v>Yes</v>
      </c>
      <c r="J391" s="18" t="str">
        <f t="shared" si="271"/>
        <v>Yes</v>
      </c>
      <c r="K391" s="21">
        <v>389</v>
      </c>
      <c r="L391" s="5" t="s">
        <v>1084</v>
      </c>
      <c r="M391" s="5" t="s">
        <v>1085</v>
      </c>
      <c r="N391" s="5" t="s">
        <v>2307</v>
      </c>
      <c r="O391" s="5" t="s">
        <v>152</v>
      </c>
      <c r="P391" s="5" t="s">
        <v>2325</v>
      </c>
      <c r="Q391" s="34" t="s">
        <v>7101</v>
      </c>
      <c r="R391" s="21">
        <v>1</v>
      </c>
      <c r="S391" s="35"/>
      <c r="T391" s="35"/>
      <c r="U391" s="35"/>
      <c r="V391" s="35"/>
      <c r="W391" s="35"/>
      <c r="X391" s="35"/>
      <c r="Y391" s="35"/>
      <c r="Z391" s="35"/>
      <c r="AA391" s="5" t="s">
        <v>24</v>
      </c>
      <c r="AB391" s="5" t="s">
        <v>3803</v>
      </c>
      <c r="AC391" s="34" t="s">
        <v>4172</v>
      </c>
      <c r="AD391" s="21">
        <v>1</v>
      </c>
    </row>
    <row r="392" spans="1:30" x14ac:dyDescent="0.3">
      <c r="A392" s="18" t="str">
        <f t="shared" ref="A392:B392" si="406">IF(AND(ISNUMBER(SEARCH("Yes",C392)),ISNUMBER(SEARCH("Yes",E392)),ISNUMBER(SEARCH("Yes",G392)),ISNUMBER(SEARCH("Yes",I392))),"Yes","No")</f>
        <v>No</v>
      </c>
      <c r="B392" s="18" t="str">
        <f t="shared" si="406"/>
        <v>No</v>
      </c>
      <c r="C392" s="15" t="str">
        <f t="shared" si="264"/>
        <v>No</v>
      </c>
      <c r="D392" s="18" t="str">
        <f t="shared" si="265"/>
        <v>No</v>
      </c>
      <c r="E392" s="18" t="str">
        <f t="shared" si="266"/>
        <v>No</v>
      </c>
      <c r="F392" s="18" t="str">
        <f t="shared" si="267"/>
        <v>No</v>
      </c>
      <c r="G392" s="18" t="str">
        <f t="shared" si="268"/>
        <v>No</v>
      </c>
      <c r="H392" s="18" t="str">
        <f t="shared" si="269"/>
        <v>No</v>
      </c>
      <c r="I392" s="18" t="str">
        <f t="shared" si="270"/>
        <v>No</v>
      </c>
      <c r="J392" s="18" t="str">
        <f t="shared" si="271"/>
        <v>No</v>
      </c>
      <c r="K392" s="21">
        <v>390</v>
      </c>
      <c r="L392" s="5" t="s">
        <v>1086</v>
      </c>
      <c r="M392" s="5" t="s">
        <v>1087</v>
      </c>
      <c r="N392" s="5" t="s">
        <v>2307</v>
      </c>
      <c r="O392" s="5" t="s">
        <v>152</v>
      </c>
      <c r="P392" s="5" t="s">
        <v>3804</v>
      </c>
      <c r="Q392" s="34" t="s">
        <v>2999</v>
      </c>
      <c r="R392" s="21">
        <v>1</v>
      </c>
      <c r="S392" s="35"/>
      <c r="T392" s="35"/>
      <c r="U392" s="35"/>
      <c r="V392" s="35"/>
      <c r="W392" s="35"/>
      <c r="X392" s="35"/>
      <c r="Y392" s="35"/>
      <c r="Z392" s="35"/>
      <c r="AA392" s="5" t="s">
        <v>152</v>
      </c>
      <c r="AB392" s="5" t="s">
        <v>7102</v>
      </c>
      <c r="AC392" s="34" t="s">
        <v>7103</v>
      </c>
      <c r="AD392" s="21">
        <v>1</v>
      </c>
    </row>
    <row r="393" spans="1:30" x14ac:dyDescent="0.3">
      <c r="A393" s="18" t="str">
        <f t="shared" ref="A393:B393" si="407">IF(AND(ISNUMBER(SEARCH("Yes",C393)),ISNUMBER(SEARCH("Yes",E393)),ISNUMBER(SEARCH("Yes",G393)),ISNUMBER(SEARCH("Yes",I393))),"Yes","No")</f>
        <v>No</v>
      </c>
      <c r="B393" s="18" t="str">
        <f t="shared" si="407"/>
        <v>No</v>
      </c>
      <c r="C393" s="15" t="str">
        <f t="shared" si="264"/>
        <v>No</v>
      </c>
      <c r="D393" s="18" t="str">
        <f t="shared" si="265"/>
        <v>No</v>
      </c>
      <c r="E393" s="18" t="str">
        <f t="shared" si="266"/>
        <v>No</v>
      </c>
      <c r="F393" s="18" t="str">
        <f t="shared" si="267"/>
        <v>No</v>
      </c>
      <c r="G393" s="18" t="str">
        <f t="shared" si="268"/>
        <v>No</v>
      </c>
      <c r="H393" s="18" t="str">
        <f t="shared" si="269"/>
        <v>No</v>
      </c>
      <c r="I393" s="18" t="str">
        <f t="shared" si="270"/>
        <v>Yes</v>
      </c>
      <c r="J393" s="18" t="str">
        <f t="shared" si="271"/>
        <v>Yes</v>
      </c>
      <c r="K393" s="21">
        <v>391</v>
      </c>
      <c r="L393" s="5" t="s">
        <v>1088</v>
      </c>
      <c r="M393" s="5" t="s">
        <v>1089</v>
      </c>
      <c r="N393" s="5" t="s">
        <v>2307</v>
      </c>
      <c r="O393" s="5" t="s">
        <v>152</v>
      </c>
      <c r="P393" s="5" t="s">
        <v>5461</v>
      </c>
      <c r="Q393" s="34" t="s">
        <v>3152</v>
      </c>
      <c r="R393" s="21">
        <v>1</v>
      </c>
      <c r="S393" s="35"/>
      <c r="T393" s="35"/>
      <c r="U393" s="35"/>
      <c r="V393" s="35"/>
      <c r="W393" s="35"/>
      <c r="X393" s="35"/>
      <c r="Y393" s="35"/>
      <c r="Z393" s="35"/>
      <c r="AA393" s="5" t="s">
        <v>2310</v>
      </c>
      <c r="AB393" s="5" t="s">
        <v>3007</v>
      </c>
      <c r="AC393" s="34" t="s">
        <v>3520</v>
      </c>
      <c r="AD393" s="21">
        <v>1</v>
      </c>
    </row>
    <row r="394" spans="1:30" x14ac:dyDescent="0.3">
      <c r="A394" s="18" t="str">
        <f t="shared" ref="A394:B394" si="408">IF(AND(ISNUMBER(SEARCH("Yes",C394)),ISNUMBER(SEARCH("Yes",E394)),ISNUMBER(SEARCH("Yes",G394)),ISNUMBER(SEARCH("Yes",I394))),"Yes","No")</f>
        <v>No</v>
      </c>
      <c r="B394" s="18" t="str">
        <f t="shared" si="408"/>
        <v>No</v>
      </c>
      <c r="C394" s="15" t="str">
        <f t="shared" si="264"/>
        <v>No</v>
      </c>
      <c r="D394" s="18" t="str">
        <f t="shared" si="265"/>
        <v>No</v>
      </c>
      <c r="E394" s="18" t="str">
        <f t="shared" si="266"/>
        <v>No</v>
      </c>
      <c r="F394" s="18" t="str">
        <f t="shared" si="267"/>
        <v>No</v>
      </c>
      <c r="G394" s="18" t="str">
        <f t="shared" si="268"/>
        <v>No</v>
      </c>
      <c r="H394" s="18" t="str">
        <f t="shared" si="269"/>
        <v>No</v>
      </c>
      <c r="I394" s="18" t="str">
        <f t="shared" si="270"/>
        <v>Yes</v>
      </c>
      <c r="J394" s="18" t="str">
        <f t="shared" si="271"/>
        <v>No</v>
      </c>
      <c r="K394" s="21">
        <v>392</v>
      </c>
      <c r="L394" s="5" t="s">
        <v>1090</v>
      </c>
      <c r="M394" s="5" t="s">
        <v>1091</v>
      </c>
      <c r="N394" s="5" t="s">
        <v>2307</v>
      </c>
      <c r="O394" s="5" t="s">
        <v>152</v>
      </c>
      <c r="P394" s="5" t="s">
        <v>9628</v>
      </c>
      <c r="Q394" s="34" t="s">
        <v>9629</v>
      </c>
      <c r="R394" s="21">
        <v>1</v>
      </c>
      <c r="S394" s="35"/>
      <c r="T394" s="35"/>
      <c r="U394" s="35"/>
      <c r="V394" s="35"/>
      <c r="W394" s="35"/>
      <c r="X394" s="35"/>
      <c r="Y394" s="35"/>
      <c r="Z394" s="35"/>
      <c r="AA394" s="5" t="s">
        <v>152</v>
      </c>
      <c r="AB394" s="5" t="s">
        <v>2931</v>
      </c>
      <c r="AC394" s="34" t="s">
        <v>7109</v>
      </c>
      <c r="AD394" s="21">
        <v>1</v>
      </c>
    </row>
    <row r="395" spans="1:30" x14ac:dyDescent="0.3">
      <c r="A395" s="18" t="str">
        <f t="shared" ref="A395:B395" si="409">IF(AND(ISNUMBER(SEARCH("Yes",C395)),ISNUMBER(SEARCH("Yes",E395)),ISNUMBER(SEARCH("Yes",G395)),ISNUMBER(SEARCH("Yes",I395))),"Yes","No")</f>
        <v>No</v>
      </c>
      <c r="B395" s="18" t="str">
        <f t="shared" si="409"/>
        <v>No</v>
      </c>
      <c r="C395" s="15" t="str">
        <f t="shared" si="264"/>
        <v>No</v>
      </c>
      <c r="D395" s="18" t="str">
        <f t="shared" si="265"/>
        <v>No</v>
      </c>
      <c r="E395" s="18" t="str">
        <f t="shared" si="266"/>
        <v>No</v>
      </c>
      <c r="F395" s="18" t="str">
        <f t="shared" si="267"/>
        <v>No</v>
      </c>
      <c r="G395" s="18" t="str">
        <f t="shared" si="268"/>
        <v>No</v>
      </c>
      <c r="H395" s="18" t="str">
        <f t="shared" si="269"/>
        <v>No</v>
      </c>
      <c r="I395" s="18" t="str">
        <f t="shared" si="270"/>
        <v>Yes</v>
      </c>
      <c r="J395" s="18" t="str">
        <f t="shared" si="271"/>
        <v>Yes</v>
      </c>
      <c r="K395" s="21">
        <v>393</v>
      </c>
      <c r="L395" s="5" t="s">
        <v>1092</v>
      </c>
      <c r="M395" s="5" t="s">
        <v>1093</v>
      </c>
      <c r="N395" s="5" t="s">
        <v>2307</v>
      </c>
      <c r="O395" s="5" t="s">
        <v>152</v>
      </c>
      <c r="P395" s="5" t="s">
        <v>2533</v>
      </c>
      <c r="Q395" s="34" t="s">
        <v>9630</v>
      </c>
      <c r="R395" s="21">
        <v>1</v>
      </c>
      <c r="S395" s="35"/>
      <c r="T395" s="35"/>
      <c r="U395" s="35"/>
      <c r="V395" s="35"/>
      <c r="W395" s="35"/>
      <c r="X395" s="35"/>
      <c r="Y395" s="35"/>
      <c r="Z395" s="35"/>
      <c r="AA395" s="5" t="s">
        <v>24</v>
      </c>
      <c r="AB395" s="5" t="s">
        <v>8761</v>
      </c>
      <c r="AC395" s="34" t="s">
        <v>2883</v>
      </c>
      <c r="AD395" s="21">
        <v>1</v>
      </c>
    </row>
    <row r="396" spans="1:30" x14ac:dyDescent="0.3">
      <c r="A396" s="18" t="str">
        <f t="shared" ref="A396:B396" si="410">IF(AND(ISNUMBER(SEARCH("Yes",C396)),ISNUMBER(SEARCH("Yes",E396)),ISNUMBER(SEARCH("Yes",G396)),ISNUMBER(SEARCH("Yes",I396))),"Yes","No")</f>
        <v>No</v>
      </c>
      <c r="B396" s="18" t="str">
        <f t="shared" si="410"/>
        <v>No</v>
      </c>
      <c r="C396" s="15" t="str">
        <f t="shared" si="264"/>
        <v>No</v>
      </c>
      <c r="D396" s="18" t="str">
        <f t="shared" si="265"/>
        <v>No</v>
      </c>
      <c r="E396" s="18" t="str">
        <f t="shared" si="266"/>
        <v>No</v>
      </c>
      <c r="F396" s="18" t="str">
        <f t="shared" si="267"/>
        <v>No</v>
      </c>
      <c r="G396" s="18" t="str">
        <f t="shared" si="268"/>
        <v>No</v>
      </c>
      <c r="H396" s="18" t="str">
        <f t="shared" si="269"/>
        <v>No</v>
      </c>
      <c r="I396" s="18" t="str">
        <f t="shared" si="270"/>
        <v>Yes</v>
      </c>
      <c r="J396" s="18" t="str">
        <f t="shared" si="271"/>
        <v>Yes</v>
      </c>
      <c r="K396" s="21">
        <v>394</v>
      </c>
      <c r="L396" s="5" t="s">
        <v>1094</v>
      </c>
      <c r="M396" s="5" t="s">
        <v>1095</v>
      </c>
      <c r="N396" s="5" t="s">
        <v>2307</v>
      </c>
      <c r="O396" s="5" t="s">
        <v>152</v>
      </c>
      <c r="P396" s="5" t="s">
        <v>2761</v>
      </c>
      <c r="Q396" s="34" t="s">
        <v>7113</v>
      </c>
      <c r="R396" s="21">
        <v>1</v>
      </c>
      <c r="S396" s="35"/>
      <c r="T396" s="35"/>
      <c r="U396" s="35"/>
      <c r="V396" s="35"/>
      <c r="W396" s="35"/>
      <c r="X396" s="35"/>
      <c r="Y396" s="35"/>
      <c r="Z396" s="35"/>
      <c r="AA396" s="5" t="s">
        <v>2310</v>
      </c>
      <c r="AB396" s="5" t="s">
        <v>4037</v>
      </c>
      <c r="AC396" s="34" t="s">
        <v>9631</v>
      </c>
      <c r="AD396" s="21">
        <v>1</v>
      </c>
    </row>
    <row r="397" spans="1:30" x14ac:dyDescent="0.3">
      <c r="A397" s="18" t="str">
        <f t="shared" ref="A397:B397" si="411">IF(AND(ISNUMBER(SEARCH("Yes",C397)),ISNUMBER(SEARCH("Yes",E397)),ISNUMBER(SEARCH("Yes",G397)),ISNUMBER(SEARCH("Yes",I397))),"Yes","No")</f>
        <v>No</v>
      </c>
      <c r="B397" s="18" t="str">
        <f t="shared" si="411"/>
        <v>No</v>
      </c>
      <c r="C397" s="15" t="str">
        <f t="shared" si="264"/>
        <v>No</v>
      </c>
      <c r="D397" s="18" t="str">
        <f t="shared" si="265"/>
        <v>No</v>
      </c>
      <c r="E397" s="18" t="str">
        <f t="shared" si="266"/>
        <v>No</v>
      </c>
      <c r="F397" s="18" t="str">
        <f t="shared" si="267"/>
        <v>No</v>
      </c>
      <c r="G397" s="18" t="str">
        <f t="shared" si="268"/>
        <v>No</v>
      </c>
      <c r="H397" s="18" t="str">
        <f t="shared" si="269"/>
        <v>No</v>
      </c>
      <c r="I397" s="18" t="str">
        <f t="shared" si="270"/>
        <v>Yes</v>
      </c>
      <c r="J397" s="18" t="str">
        <f t="shared" si="271"/>
        <v>Yes</v>
      </c>
      <c r="K397" s="21">
        <v>395</v>
      </c>
      <c r="L397" s="5" t="s">
        <v>1096</v>
      </c>
      <c r="M397" s="5" t="s">
        <v>1097</v>
      </c>
      <c r="N397" s="5" t="s">
        <v>2307</v>
      </c>
      <c r="O397" s="5" t="s">
        <v>152</v>
      </c>
      <c r="P397" s="5" t="s">
        <v>4928</v>
      </c>
      <c r="Q397" s="34" t="s">
        <v>3820</v>
      </c>
      <c r="R397" s="21">
        <v>1</v>
      </c>
      <c r="S397" s="35"/>
      <c r="T397" s="35"/>
      <c r="U397" s="35"/>
      <c r="V397" s="35"/>
      <c r="W397" s="35"/>
      <c r="X397" s="35"/>
      <c r="Y397" s="35"/>
      <c r="Z397" s="35"/>
      <c r="AA397" s="5" t="s">
        <v>2310</v>
      </c>
      <c r="AB397" s="5" t="s">
        <v>3821</v>
      </c>
      <c r="AC397" s="34" t="s">
        <v>3822</v>
      </c>
      <c r="AD397" s="21">
        <v>1</v>
      </c>
    </row>
    <row r="398" spans="1:30" x14ac:dyDescent="0.3">
      <c r="A398" s="18" t="str">
        <f t="shared" ref="A398:B398" si="412">IF(AND(ISNUMBER(SEARCH("Yes",C398)),ISNUMBER(SEARCH("Yes",E398)),ISNUMBER(SEARCH("Yes",G398)),ISNUMBER(SEARCH("Yes",I398))),"Yes","No")</f>
        <v>No</v>
      </c>
      <c r="B398" s="18" t="str">
        <f t="shared" si="412"/>
        <v>No</v>
      </c>
      <c r="C398" s="15" t="str">
        <f t="shared" si="264"/>
        <v>No</v>
      </c>
      <c r="D398" s="18" t="str">
        <f t="shared" si="265"/>
        <v>No</v>
      </c>
      <c r="E398" s="18" t="str">
        <f t="shared" si="266"/>
        <v>No</v>
      </c>
      <c r="F398" s="18" t="str">
        <f t="shared" si="267"/>
        <v>No</v>
      </c>
      <c r="G398" s="18" t="str">
        <f t="shared" si="268"/>
        <v>No</v>
      </c>
      <c r="H398" s="18" t="str">
        <f t="shared" si="269"/>
        <v>No</v>
      </c>
      <c r="I398" s="18" t="str">
        <f t="shared" si="270"/>
        <v>Yes</v>
      </c>
      <c r="J398" s="18" t="str">
        <f t="shared" si="271"/>
        <v>Yes</v>
      </c>
      <c r="K398" s="21">
        <v>396</v>
      </c>
      <c r="L398" s="5" t="s">
        <v>1098</v>
      </c>
      <c r="M398" s="5" t="s">
        <v>1099</v>
      </c>
      <c r="N398" s="5" t="s">
        <v>2307</v>
      </c>
      <c r="O398" s="5" t="s">
        <v>152</v>
      </c>
      <c r="P398" s="5" t="s">
        <v>2392</v>
      </c>
      <c r="Q398" s="34" t="s">
        <v>3823</v>
      </c>
      <c r="R398" s="21">
        <v>1</v>
      </c>
      <c r="S398" s="35"/>
      <c r="T398" s="35"/>
      <c r="U398" s="35"/>
      <c r="V398" s="35"/>
      <c r="W398" s="35"/>
      <c r="X398" s="35"/>
      <c r="Y398" s="35"/>
      <c r="Z398" s="35"/>
      <c r="AA398" s="5" t="s">
        <v>24</v>
      </c>
      <c r="AB398" s="5" t="s">
        <v>3824</v>
      </c>
      <c r="AC398" s="34" t="s">
        <v>3825</v>
      </c>
      <c r="AD398" s="21">
        <v>1</v>
      </c>
    </row>
    <row r="399" spans="1:30" x14ac:dyDescent="0.3">
      <c r="A399" s="18" t="str">
        <f t="shared" ref="A399:B399" si="413">IF(AND(ISNUMBER(SEARCH("Yes",C399)),ISNUMBER(SEARCH("Yes",E399)),ISNUMBER(SEARCH("Yes",G399)),ISNUMBER(SEARCH("Yes",I399))),"Yes","No")</f>
        <v>Yes</v>
      </c>
      <c r="B399" s="18" t="str">
        <f t="shared" si="413"/>
        <v>No</v>
      </c>
      <c r="C399" s="15" t="str">
        <f t="shared" si="264"/>
        <v>Yes</v>
      </c>
      <c r="D399" s="18" t="str">
        <f t="shared" si="265"/>
        <v>No</v>
      </c>
      <c r="E399" s="18" t="str">
        <f t="shared" si="266"/>
        <v>Yes</v>
      </c>
      <c r="F399" s="18" t="str">
        <f t="shared" si="267"/>
        <v>Yes</v>
      </c>
      <c r="G399" s="18" t="str">
        <f t="shared" si="268"/>
        <v>Yes</v>
      </c>
      <c r="H399" s="18" t="str">
        <f t="shared" si="269"/>
        <v>Yes</v>
      </c>
      <c r="I399" s="18" t="str">
        <f t="shared" si="270"/>
        <v>Yes</v>
      </c>
      <c r="J399" s="18" t="str">
        <f t="shared" si="271"/>
        <v>Yes</v>
      </c>
      <c r="K399" s="21">
        <v>397</v>
      </c>
      <c r="L399" s="5" t="s">
        <v>295</v>
      </c>
      <c r="M399" s="5" t="s">
        <v>296</v>
      </c>
      <c r="N399" s="5" t="s">
        <v>2307</v>
      </c>
      <c r="O399" s="5" t="s">
        <v>152</v>
      </c>
      <c r="P399" s="5" t="s">
        <v>2392</v>
      </c>
      <c r="Q399" s="34" t="s">
        <v>3826</v>
      </c>
      <c r="R399" s="21">
        <v>1</v>
      </c>
      <c r="S399" s="5" t="s">
        <v>2310</v>
      </c>
      <c r="T399" s="5" t="s">
        <v>9632</v>
      </c>
      <c r="U399" s="34" t="s">
        <v>9633</v>
      </c>
      <c r="V399" s="21">
        <v>1</v>
      </c>
      <c r="W399" s="5" t="s">
        <v>24</v>
      </c>
      <c r="X399" s="5" t="s">
        <v>9634</v>
      </c>
      <c r="Y399" s="34" t="s">
        <v>9635</v>
      </c>
      <c r="Z399" s="21">
        <v>1</v>
      </c>
      <c r="AA399" s="5" t="s">
        <v>24</v>
      </c>
      <c r="AB399" s="5" t="s">
        <v>4775</v>
      </c>
      <c r="AC399" s="34" t="s">
        <v>3831</v>
      </c>
      <c r="AD399" s="21">
        <v>1</v>
      </c>
    </row>
    <row r="400" spans="1:30" x14ac:dyDescent="0.3">
      <c r="A400" s="18" t="str">
        <f t="shared" ref="A400:B400" si="414">IF(AND(ISNUMBER(SEARCH("Yes",C400)),ISNUMBER(SEARCH("Yes",E400)),ISNUMBER(SEARCH("Yes",G400)),ISNUMBER(SEARCH("Yes",I400))),"Yes","No")</f>
        <v>No</v>
      </c>
      <c r="B400" s="18" t="str">
        <f t="shared" si="414"/>
        <v>No</v>
      </c>
      <c r="C400" s="15" t="str">
        <f t="shared" si="264"/>
        <v>No</v>
      </c>
      <c r="D400" s="18" t="str">
        <f t="shared" si="265"/>
        <v>No</v>
      </c>
      <c r="E400" s="18" t="str">
        <f t="shared" si="266"/>
        <v>No</v>
      </c>
      <c r="F400" s="18" t="str">
        <f t="shared" si="267"/>
        <v>No</v>
      </c>
      <c r="G400" s="18" t="str">
        <f t="shared" si="268"/>
        <v>No</v>
      </c>
      <c r="H400" s="18" t="str">
        <f t="shared" si="269"/>
        <v>No</v>
      </c>
      <c r="I400" s="18" t="str">
        <f t="shared" si="270"/>
        <v>Yes</v>
      </c>
      <c r="J400" s="18" t="str">
        <f t="shared" si="271"/>
        <v>Yes</v>
      </c>
      <c r="K400" s="21">
        <v>398</v>
      </c>
      <c r="L400" s="5" t="s">
        <v>1100</v>
      </c>
      <c r="M400" s="5" t="s">
        <v>1101</v>
      </c>
      <c r="N400" s="5" t="s">
        <v>2307</v>
      </c>
      <c r="O400" s="5" t="s">
        <v>152</v>
      </c>
      <c r="P400" s="5" t="s">
        <v>9636</v>
      </c>
      <c r="Q400" s="34" t="s">
        <v>9637</v>
      </c>
      <c r="R400" s="21">
        <v>1</v>
      </c>
      <c r="S400" s="35"/>
      <c r="T400" s="35"/>
      <c r="U400" s="35"/>
      <c r="V400" s="35"/>
      <c r="W400" s="35"/>
      <c r="X400" s="35"/>
      <c r="Y400" s="35"/>
      <c r="Z400" s="35"/>
      <c r="AA400" s="5" t="s">
        <v>24</v>
      </c>
      <c r="AB400" s="5" t="s">
        <v>9638</v>
      </c>
      <c r="AC400" s="34" t="s">
        <v>9639</v>
      </c>
      <c r="AD400" s="21">
        <v>1</v>
      </c>
    </row>
    <row r="401" spans="1:30" x14ac:dyDescent="0.3">
      <c r="A401" s="18" t="str">
        <f t="shared" ref="A401:B401" si="415">IF(AND(ISNUMBER(SEARCH("Yes",C401)),ISNUMBER(SEARCH("Yes",E401)),ISNUMBER(SEARCH("Yes",G401)),ISNUMBER(SEARCH("Yes",I401))),"Yes","No")</f>
        <v>No</v>
      </c>
      <c r="B401" s="18" t="str">
        <f t="shared" si="415"/>
        <v>No</v>
      </c>
      <c r="C401" s="15" t="str">
        <f t="shared" si="264"/>
        <v>No</v>
      </c>
      <c r="D401" s="18" t="str">
        <f t="shared" si="265"/>
        <v>No</v>
      </c>
      <c r="E401" s="18" t="str">
        <f t="shared" si="266"/>
        <v>No</v>
      </c>
      <c r="F401" s="18" t="str">
        <f t="shared" si="267"/>
        <v>No</v>
      </c>
      <c r="G401" s="18" t="str">
        <f t="shared" si="268"/>
        <v>No</v>
      </c>
      <c r="H401" s="18" t="str">
        <f t="shared" si="269"/>
        <v>No</v>
      </c>
      <c r="I401" s="18" t="str">
        <f t="shared" si="270"/>
        <v>Yes</v>
      </c>
      <c r="J401" s="18" t="str">
        <f t="shared" si="271"/>
        <v>Yes</v>
      </c>
      <c r="K401" s="21">
        <v>399</v>
      </c>
      <c r="L401" s="5" t="s">
        <v>1102</v>
      </c>
      <c r="M401" s="5" t="s">
        <v>1103</v>
      </c>
      <c r="N401" s="5" t="s">
        <v>2307</v>
      </c>
      <c r="O401" s="5" t="s">
        <v>152</v>
      </c>
      <c r="P401" s="5" t="s">
        <v>2761</v>
      </c>
      <c r="Q401" s="34" t="s">
        <v>9640</v>
      </c>
      <c r="R401" s="21">
        <v>1</v>
      </c>
      <c r="S401" s="35"/>
      <c r="T401" s="35"/>
      <c r="U401" s="35"/>
      <c r="V401" s="35"/>
      <c r="W401" s="35"/>
      <c r="X401" s="35"/>
      <c r="Y401" s="35"/>
      <c r="Z401" s="35"/>
      <c r="AA401" s="5" t="s">
        <v>2310</v>
      </c>
      <c r="AB401" s="5" t="s">
        <v>3836</v>
      </c>
      <c r="AC401" s="34" t="s">
        <v>3837</v>
      </c>
      <c r="AD401" s="21">
        <v>1</v>
      </c>
    </row>
    <row r="402" spans="1:30" x14ac:dyDescent="0.3">
      <c r="A402" s="18" t="str">
        <f t="shared" ref="A402:B402" si="416">IF(AND(ISNUMBER(SEARCH("Yes",C402)),ISNUMBER(SEARCH("Yes",E402)),ISNUMBER(SEARCH("Yes",G402)),ISNUMBER(SEARCH("Yes",I402))),"Yes","No")</f>
        <v>No</v>
      </c>
      <c r="B402" s="18" t="str">
        <f t="shared" si="416"/>
        <v>No</v>
      </c>
      <c r="C402" s="15" t="str">
        <f t="shared" si="264"/>
        <v>No</v>
      </c>
      <c r="D402" s="18" t="str">
        <f t="shared" si="265"/>
        <v>No</v>
      </c>
      <c r="E402" s="18" t="str">
        <f t="shared" si="266"/>
        <v>No</v>
      </c>
      <c r="F402" s="18" t="str">
        <f t="shared" si="267"/>
        <v>No</v>
      </c>
      <c r="G402" s="18" t="str">
        <f t="shared" si="268"/>
        <v>No</v>
      </c>
      <c r="H402" s="18" t="str">
        <f t="shared" si="269"/>
        <v>No</v>
      </c>
      <c r="I402" s="18" t="str">
        <f t="shared" si="270"/>
        <v>Yes</v>
      </c>
      <c r="J402" s="18" t="str">
        <f t="shared" si="271"/>
        <v>Yes</v>
      </c>
      <c r="K402" s="21">
        <v>400</v>
      </c>
      <c r="L402" s="5" t="s">
        <v>1104</v>
      </c>
      <c r="M402" s="5" t="s">
        <v>1105</v>
      </c>
      <c r="N402" s="5" t="s">
        <v>2307</v>
      </c>
      <c r="O402" s="5" t="s">
        <v>152</v>
      </c>
      <c r="P402" s="5" t="s">
        <v>2431</v>
      </c>
      <c r="Q402" s="34" t="s">
        <v>3838</v>
      </c>
      <c r="R402" s="21">
        <v>1</v>
      </c>
      <c r="S402" s="35"/>
      <c r="T402" s="35"/>
      <c r="U402" s="35"/>
      <c r="V402" s="35"/>
      <c r="W402" s="35"/>
      <c r="X402" s="35"/>
      <c r="Y402" s="35"/>
      <c r="Z402" s="35"/>
      <c r="AA402" s="5" t="s">
        <v>2310</v>
      </c>
      <c r="AB402" s="5" t="s">
        <v>6706</v>
      </c>
      <c r="AC402" s="34" t="s">
        <v>9641</v>
      </c>
      <c r="AD402" s="21">
        <v>1</v>
      </c>
    </row>
    <row r="403" spans="1:30" x14ac:dyDescent="0.3">
      <c r="A403" s="18" t="str">
        <f t="shared" ref="A403:B403" si="417">IF(AND(ISNUMBER(SEARCH("Yes",C403)),ISNUMBER(SEARCH("Yes",E403)),ISNUMBER(SEARCH("Yes",G403)),ISNUMBER(SEARCH("Yes",I403))),"Yes","No")</f>
        <v>Yes</v>
      </c>
      <c r="B403" s="18" t="str">
        <f t="shared" si="417"/>
        <v>No</v>
      </c>
      <c r="C403" s="15" t="str">
        <f t="shared" si="264"/>
        <v>Yes</v>
      </c>
      <c r="D403" s="18" t="str">
        <f t="shared" si="265"/>
        <v>Yes</v>
      </c>
      <c r="E403" s="18" t="str">
        <f t="shared" si="266"/>
        <v>Yes</v>
      </c>
      <c r="F403" s="18" t="str">
        <f t="shared" si="267"/>
        <v>Yes</v>
      </c>
      <c r="G403" s="18" t="str">
        <f t="shared" si="268"/>
        <v>Yes</v>
      </c>
      <c r="H403" s="18" t="str">
        <f t="shared" si="269"/>
        <v>Yes</v>
      </c>
      <c r="I403" s="18" t="str">
        <f t="shared" si="270"/>
        <v>Yes</v>
      </c>
      <c r="J403" s="18" t="str">
        <f t="shared" si="271"/>
        <v>No</v>
      </c>
      <c r="K403" s="21">
        <v>401</v>
      </c>
      <c r="L403" s="5" t="s">
        <v>244</v>
      </c>
      <c r="M403" s="5" t="s">
        <v>298</v>
      </c>
      <c r="N403" s="5" t="s">
        <v>2307</v>
      </c>
      <c r="O403" s="5" t="s">
        <v>24</v>
      </c>
      <c r="P403" s="5" t="s">
        <v>3973</v>
      </c>
      <c r="Q403" s="34" t="s">
        <v>7130</v>
      </c>
      <c r="R403" s="21">
        <v>1</v>
      </c>
      <c r="S403" s="5" t="s">
        <v>24</v>
      </c>
      <c r="T403" s="5" t="s">
        <v>9642</v>
      </c>
      <c r="U403" s="34" t="s">
        <v>9643</v>
      </c>
      <c r="V403" s="21">
        <v>1</v>
      </c>
      <c r="W403" s="5" t="s">
        <v>24</v>
      </c>
      <c r="X403" s="5" t="s">
        <v>9644</v>
      </c>
      <c r="Y403" s="34" t="s">
        <v>9645</v>
      </c>
      <c r="Z403" s="21">
        <v>1</v>
      </c>
      <c r="AA403" s="5" t="s">
        <v>152</v>
      </c>
      <c r="AB403" s="5" t="s">
        <v>3846</v>
      </c>
      <c r="AC403" s="34" t="s">
        <v>3847</v>
      </c>
      <c r="AD403" s="21">
        <v>1</v>
      </c>
    </row>
    <row r="404" spans="1:30" x14ac:dyDescent="0.3">
      <c r="A404" s="18" t="str">
        <f t="shared" ref="A404:B404" si="418">IF(AND(ISNUMBER(SEARCH("Yes",C404)),ISNUMBER(SEARCH("Yes",E404)),ISNUMBER(SEARCH("Yes",G404)),ISNUMBER(SEARCH("Yes",I404))),"Yes","No")</f>
        <v>No</v>
      </c>
      <c r="B404" s="18" t="str">
        <f t="shared" si="418"/>
        <v>No</v>
      </c>
      <c r="C404" s="15" t="str">
        <f t="shared" si="264"/>
        <v>No</v>
      </c>
      <c r="D404" s="18" t="str">
        <f t="shared" si="265"/>
        <v>No</v>
      </c>
      <c r="E404" s="18" t="str">
        <f t="shared" si="266"/>
        <v>No</v>
      </c>
      <c r="F404" s="18" t="str">
        <f t="shared" si="267"/>
        <v>No</v>
      </c>
      <c r="G404" s="18" t="str">
        <f t="shared" si="268"/>
        <v>No</v>
      </c>
      <c r="H404" s="18" t="str">
        <f t="shared" si="269"/>
        <v>No</v>
      </c>
      <c r="I404" s="18" t="str">
        <f t="shared" si="270"/>
        <v>Yes</v>
      </c>
      <c r="J404" s="18" t="str">
        <f t="shared" si="271"/>
        <v>Yes</v>
      </c>
      <c r="K404" s="21">
        <v>402</v>
      </c>
      <c r="L404" s="5" t="s">
        <v>1106</v>
      </c>
      <c r="M404" s="5" t="s">
        <v>28</v>
      </c>
      <c r="N404" s="5" t="s">
        <v>2307</v>
      </c>
      <c r="O404" s="5" t="s">
        <v>152</v>
      </c>
      <c r="P404" s="5" t="s">
        <v>2427</v>
      </c>
      <c r="Q404" s="34" t="s">
        <v>9646</v>
      </c>
      <c r="R404" s="21">
        <v>1</v>
      </c>
      <c r="S404" s="35"/>
      <c r="T404" s="35"/>
      <c r="U404" s="35"/>
      <c r="V404" s="35"/>
      <c r="W404" s="35"/>
      <c r="X404" s="35"/>
      <c r="Y404" s="35"/>
      <c r="Z404" s="35"/>
      <c r="AA404" s="5" t="s">
        <v>2310</v>
      </c>
      <c r="AB404" s="5" t="s">
        <v>9647</v>
      </c>
      <c r="AC404" s="34" t="s">
        <v>9648</v>
      </c>
      <c r="AD404" s="21">
        <v>1</v>
      </c>
    </row>
    <row r="405" spans="1:30" x14ac:dyDescent="0.3">
      <c r="A405" s="18" t="str">
        <f t="shared" ref="A405:B405" si="419">IF(AND(ISNUMBER(SEARCH("Yes",C405)),ISNUMBER(SEARCH("Yes",E405)),ISNUMBER(SEARCH("Yes",G405)),ISNUMBER(SEARCH("Yes",I405))),"Yes","No")</f>
        <v>No</v>
      </c>
      <c r="B405" s="18" t="str">
        <f t="shared" si="419"/>
        <v>No</v>
      </c>
      <c r="C405" s="15" t="str">
        <f t="shared" si="264"/>
        <v>No</v>
      </c>
      <c r="D405" s="18" t="str">
        <f t="shared" si="265"/>
        <v>No</v>
      </c>
      <c r="E405" s="18" t="str">
        <f t="shared" si="266"/>
        <v>No</v>
      </c>
      <c r="F405" s="18" t="str">
        <f t="shared" si="267"/>
        <v>No</v>
      </c>
      <c r="G405" s="18" t="str">
        <f t="shared" si="268"/>
        <v>No</v>
      </c>
      <c r="H405" s="18" t="str">
        <f t="shared" si="269"/>
        <v>No</v>
      </c>
      <c r="I405" s="18" t="str">
        <f t="shared" si="270"/>
        <v>Yes</v>
      </c>
      <c r="J405" s="18" t="str">
        <f t="shared" si="271"/>
        <v>Yes</v>
      </c>
      <c r="K405" s="21">
        <v>403</v>
      </c>
      <c r="L405" s="5" t="s">
        <v>1107</v>
      </c>
      <c r="M405" s="5" t="s">
        <v>1108</v>
      </c>
      <c r="N405" s="5" t="s">
        <v>2307</v>
      </c>
      <c r="O405" s="5" t="s">
        <v>152</v>
      </c>
      <c r="P405" s="5" t="s">
        <v>2333</v>
      </c>
      <c r="Q405" s="34" t="s">
        <v>3851</v>
      </c>
      <c r="R405" s="21">
        <v>1</v>
      </c>
      <c r="S405" s="35"/>
      <c r="T405" s="35"/>
      <c r="U405" s="35"/>
      <c r="V405" s="35"/>
      <c r="W405" s="35"/>
      <c r="X405" s="35"/>
      <c r="Y405" s="35"/>
      <c r="Z405" s="35"/>
      <c r="AA405" s="5" t="s">
        <v>2310</v>
      </c>
      <c r="AB405" s="5" t="s">
        <v>3600</v>
      </c>
      <c r="AC405" s="34" t="s">
        <v>2363</v>
      </c>
      <c r="AD405" s="21">
        <v>1</v>
      </c>
    </row>
    <row r="406" spans="1:30" x14ac:dyDescent="0.3">
      <c r="A406" s="18" t="str">
        <f t="shared" ref="A406:B406" si="420">IF(AND(ISNUMBER(SEARCH("Yes",C406)),ISNUMBER(SEARCH("Yes",E406)),ISNUMBER(SEARCH("Yes",G406)),ISNUMBER(SEARCH("Yes",I406))),"Yes","No")</f>
        <v>No</v>
      </c>
      <c r="B406" s="18" t="str">
        <f t="shared" si="420"/>
        <v>No</v>
      </c>
      <c r="C406" s="15" t="str">
        <f t="shared" si="264"/>
        <v>No</v>
      </c>
      <c r="D406" s="18" t="str">
        <f t="shared" si="265"/>
        <v>No</v>
      </c>
      <c r="E406" s="18" t="str">
        <f t="shared" si="266"/>
        <v>No</v>
      </c>
      <c r="F406" s="18" t="str">
        <f t="shared" si="267"/>
        <v>No</v>
      </c>
      <c r="G406" s="18" t="str">
        <f t="shared" si="268"/>
        <v>No</v>
      </c>
      <c r="H406" s="18" t="str">
        <f t="shared" si="269"/>
        <v>No</v>
      </c>
      <c r="I406" s="18" t="str">
        <f t="shared" si="270"/>
        <v>Yes</v>
      </c>
      <c r="J406" s="18" t="str">
        <f t="shared" si="271"/>
        <v>Yes</v>
      </c>
      <c r="K406" s="21">
        <v>404</v>
      </c>
      <c r="L406" s="5" t="s">
        <v>1109</v>
      </c>
      <c r="M406" s="5" t="s">
        <v>1110</v>
      </c>
      <c r="N406" s="5" t="s">
        <v>2307</v>
      </c>
      <c r="O406" s="5" t="s">
        <v>152</v>
      </c>
      <c r="P406" s="5" t="s">
        <v>3231</v>
      </c>
      <c r="Q406" s="34" t="s">
        <v>9649</v>
      </c>
      <c r="R406" s="21">
        <v>1</v>
      </c>
      <c r="S406" s="35"/>
      <c r="T406" s="35"/>
      <c r="U406" s="35"/>
      <c r="V406" s="35"/>
      <c r="W406" s="35"/>
      <c r="X406" s="35"/>
      <c r="Y406" s="35"/>
      <c r="Z406" s="35"/>
      <c r="AA406" s="5" t="s">
        <v>2310</v>
      </c>
      <c r="AB406" s="5" t="s">
        <v>9650</v>
      </c>
      <c r="AC406" s="34" t="s">
        <v>9651</v>
      </c>
      <c r="AD406" s="21">
        <v>1</v>
      </c>
    </row>
    <row r="407" spans="1:30" x14ac:dyDescent="0.3">
      <c r="A407" s="18" t="str">
        <f t="shared" ref="A407:B407" si="421">IF(AND(ISNUMBER(SEARCH("Yes",C407)),ISNUMBER(SEARCH("Yes",E407)),ISNUMBER(SEARCH("Yes",G407)),ISNUMBER(SEARCH("Yes",I407))),"Yes","No")</f>
        <v>No</v>
      </c>
      <c r="B407" s="18" t="str">
        <f t="shared" si="421"/>
        <v>No</v>
      </c>
      <c r="C407" s="15" t="str">
        <f t="shared" si="264"/>
        <v>No</v>
      </c>
      <c r="D407" s="18" t="str">
        <f t="shared" si="265"/>
        <v>No</v>
      </c>
      <c r="E407" s="18" t="str">
        <f t="shared" si="266"/>
        <v>No</v>
      </c>
      <c r="F407" s="18" t="str">
        <f t="shared" si="267"/>
        <v>No</v>
      </c>
      <c r="G407" s="18" t="str">
        <f t="shared" si="268"/>
        <v>No</v>
      </c>
      <c r="H407" s="18" t="str">
        <f t="shared" si="269"/>
        <v>No</v>
      </c>
      <c r="I407" s="18" t="str">
        <f t="shared" si="270"/>
        <v>Yes</v>
      </c>
      <c r="J407" s="18" t="str">
        <f t="shared" si="271"/>
        <v>Yes</v>
      </c>
      <c r="K407" s="21">
        <v>405</v>
      </c>
      <c r="L407" s="5" t="s">
        <v>1111</v>
      </c>
      <c r="M407" s="5" t="s">
        <v>1112</v>
      </c>
      <c r="N407" s="5" t="s">
        <v>2307</v>
      </c>
      <c r="O407" s="5" t="s">
        <v>152</v>
      </c>
      <c r="P407" s="5" t="s">
        <v>3853</v>
      </c>
      <c r="Q407" s="34" t="s">
        <v>7140</v>
      </c>
      <c r="R407" s="21">
        <v>1</v>
      </c>
      <c r="S407" s="35"/>
      <c r="T407" s="35"/>
      <c r="U407" s="35"/>
      <c r="V407" s="35"/>
      <c r="W407" s="35"/>
      <c r="X407" s="35"/>
      <c r="Y407" s="35"/>
      <c r="Z407" s="35"/>
      <c r="AA407" s="5" t="s">
        <v>2310</v>
      </c>
      <c r="AB407" s="5" t="s">
        <v>9652</v>
      </c>
      <c r="AC407" s="34" t="s">
        <v>9653</v>
      </c>
      <c r="AD407" s="21">
        <v>1</v>
      </c>
    </row>
    <row r="408" spans="1:30" x14ac:dyDescent="0.3">
      <c r="A408" s="18" t="str">
        <f t="shared" ref="A408:B408" si="422">IF(AND(ISNUMBER(SEARCH("Yes",C408)),ISNUMBER(SEARCH("Yes",E408)),ISNUMBER(SEARCH("Yes",G408)),ISNUMBER(SEARCH("Yes",I408))),"Yes","No")</f>
        <v>No</v>
      </c>
      <c r="B408" s="18" t="str">
        <f t="shared" si="422"/>
        <v>No</v>
      </c>
      <c r="C408" s="15" t="str">
        <f t="shared" si="264"/>
        <v>No</v>
      </c>
      <c r="D408" s="18" t="str">
        <f t="shared" si="265"/>
        <v>No</v>
      </c>
      <c r="E408" s="18" t="str">
        <f t="shared" si="266"/>
        <v>No</v>
      </c>
      <c r="F408" s="18" t="str">
        <f t="shared" si="267"/>
        <v>No</v>
      </c>
      <c r="G408" s="18" t="str">
        <f t="shared" si="268"/>
        <v>No</v>
      </c>
      <c r="H408" s="18" t="str">
        <f t="shared" si="269"/>
        <v>No</v>
      </c>
      <c r="I408" s="18" t="str">
        <f t="shared" si="270"/>
        <v>Yes</v>
      </c>
      <c r="J408" s="18" t="str">
        <f t="shared" si="271"/>
        <v>Yes</v>
      </c>
      <c r="K408" s="21">
        <v>406</v>
      </c>
      <c r="L408" s="5" t="s">
        <v>1113</v>
      </c>
      <c r="M408" s="5" t="s">
        <v>1114</v>
      </c>
      <c r="N408" s="5" t="s">
        <v>2307</v>
      </c>
      <c r="O408" s="5" t="s">
        <v>152</v>
      </c>
      <c r="P408" s="5" t="s">
        <v>2667</v>
      </c>
      <c r="Q408" s="34" t="s">
        <v>9654</v>
      </c>
      <c r="R408" s="21">
        <v>1</v>
      </c>
      <c r="S408" s="35"/>
      <c r="T408" s="35"/>
      <c r="U408" s="35"/>
      <c r="V408" s="35"/>
      <c r="W408" s="35"/>
      <c r="X408" s="35"/>
      <c r="Y408" s="35"/>
      <c r="Z408" s="35"/>
      <c r="AA408" s="5" t="s">
        <v>24</v>
      </c>
      <c r="AB408" s="5" t="s">
        <v>9655</v>
      </c>
      <c r="AC408" s="34" t="s">
        <v>9656</v>
      </c>
      <c r="AD408" s="21">
        <v>1</v>
      </c>
    </row>
    <row r="409" spans="1:30" x14ac:dyDescent="0.3">
      <c r="A409" s="18" t="str">
        <f t="shared" ref="A409:B409" si="423">IF(AND(ISNUMBER(SEARCH("Yes",C409)),ISNUMBER(SEARCH("Yes",E409)),ISNUMBER(SEARCH("Yes",G409)),ISNUMBER(SEARCH("Yes",I409))),"Yes","No")</f>
        <v>No</v>
      </c>
      <c r="B409" s="18" t="str">
        <f t="shared" si="423"/>
        <v>No</v>
      </c>
      <c r="C409" s="15" t="str">
        <f t="shared" si="264"/>
        <v>No</v>
      </c>
      <c r="D409" s="18" t="str">
        <f t="shared" si="265"/>
        <v>No</v>
      </c>
      <c r="E409" s="18" t="str">
        <f t="shared" si="266"/>
        <v>No</v>
      </c>
      <c r="F409" s="18" t="str">
        <f t="shared" si="267"/>
        <v>No</v>
      </c>
      <c r="G409" s="18" t="str">
        <f t="shared" si="268"/>
        <v>No</v>
      </c>
      <c r="H409" s="18" t="str">
        <f t="shared" si="269"/>
        <v>No</v>
      </c>
      <c r="I409" s="18" t="str">
        <f t="shared" si="270"/>
        <v>Yes</v>
      </c>
      <c r="J409" s="18" t="str">
        <f t="shared" si="271"/>
        <v>Yes</v>
      </c>
      <c r="K409" s="21">
        <v>407</v>
      </c>
      <c r="L409" s="5" t="s">
        <v>1115</v>
      </c>
      <c r="M409" s="5" t="s">
        <v>1116</v>
      </c>
      <c r="N409" s="5" t="s">
        <v>2307</v>
      </c>
      <c r="O409" s="5" t="s">
        <v>152</v>
      </c>
      <c r="P409" s="5" t="s">
        <v>9657</v>
      </c>
      <c r="Q409" s="34" t="s">
        <v>2680</v>
      </c>
      <c r="R409" s="21">
        <v>1</v>
      </c>
      <c r="S409" s="35"/>
      <c r="T409" s="35"/>
      <c r="U409" s="35"/>
      <c r="V409" s="35"/>
      <c r="W409" s="35"/>
      <c r="X409" s="35"/>
      <c r="Y409" s="35"/>
      <c r="Z409" s="35"/>
      <c r="AA409" s="5" t="s">
        <v>2310</v>
      </c>
      <c r="AB409" s="5" t="s">
        <v>4020</v>
      </c>
      <c r="AC409" s="34" t="s">
        <v>2324</v>
      </c>
      <c r="AD409" s="21">
        <v>1</v>
      </c>
    </row>
    <row r="410" spans="1:30" x14ac:dyDescent="0.3">
      <c r="A410" s="18" t="str">
        <f t="shared" ref="A410:B410" si="424">IF(AND(ISNUMBER(SEARCH("Yes",C410)),ISNUMBER(SEARCH("Yes",E410)),ISNUMBER(SEARCH("Yes",G410)),ISNUMBER(SEARCH("Yes",I410))),"Yes","No")</f>
        <v>No</v>
      </c>
      <c r="B410" s="18" t="str">
        <f t="shared" si="424"/>
        <v>No</v>
      </c>
      <c r="C410" s="15" t="str">
        <f t="shared" si="264"/>
        <v>No</v>
      </c>
      <c r="D410" s="18" t="str">
        <f t="shared" si="265"/>
        <v>No</v>
      </c>
      <c r="E410" s="18" t="str">
        <f t="shared" si="266"/>
        <v>No</v>
      </c>
      <c r="F410" s="18" t="str">
        <f t="shared" si="267"/>
        <v>No</v>
      </c>
      <c r="G410" s="18" t="str">
        <f t="shared" si="268"/>
        <v>No</v>
      </c>
      <c r="H410" s="18" t="str">
        <f t="shared" si="269"/>
        <v>No</v>
      </c>
      <c r="I410" s="18" t="str">
        <f t="shared" si="270"/>
        <v>Yes</v>
      </c>
      <c r="J410" s="18" t="str">
        <f t="shared" si="271"/>
        <v>Yes</v>
      </c>
      <c r="K410" s="21">
        <v>408</v>
      </c>
      <c r="L410" s="5" t="s">
        <v>1117</v>
      </c>
      <c r="M410" s="5" t="s">
        <v>1118</v>
      </c>
      <c r="N410" s="5" t="s">
        <v>2307</v>
      </c>
      <c r="O410" s="5" t="s">
        <v>152</v>
      </c>
      <c r="P410" s="5" t="s">
        <v>2435</v>
      </c>
      <c r="Q410" s="34" t="s">
        <v>3862</v>
      </c>
      <c r="R410" s="21">
        <v>1</v>
      </c>
      <c r="S410" s="35"/>
      <c r="T410" s="35"/>
      <c r="U410" s="35"/>
      <c r="V410" s="35"/>
      <c r="W410" s="35"/>
      <c r="X410" s="35"/>
      <c r="Y410" s="35"/>
      <c r="Z410" s="35"/>
      <c r="AA410" s="5" t="s">
        <v>2310</v>
      </c>
      <c r="AB410" s="5" t="s">
        <v>7146</v>
      </c>
      <c r="AC410" s="34" t="s">
        <v>7147</v>
      </c>
      <c r="AD410" s="21">
        <v>1</v>
      </c>
    </row>
    <row r="411" spans="1:30" x14ac:dyDescent="0.3">
      <c r="A411" s="18" t="str">
        <f t="shared" ref="A411:B411" si="425">IF(AND(ISNUMBER(SEARCH("Yes",C411)),ISNUMBER(SEARCH("Yes",E411)),ISNUMBER(SEARCH("Yes",G411)),ISNUMBER(SEARCH("Yes",I411))),"Yes","No")</f>
        <v>Yes</v>
      </c>
      <c r="B411" s="18" t="str">
        <f t="shared" si="425"/>
        <v>Yes</v>
      </c>
      <c r="C411" s="15" t="str">
        <f t="shared" si="264"/>
        <v>Yes</v>
      </c>
      <c r="D411" s="18" t="str">
        <f t="shared" si="265"/>
        <v>Yes</v>
      </c>
      <c r="E411" s="18" t="str">
        <f t="shared" si="266"/>
        <v>Yes</v>
      </c>
      <c r="F411" s="18" t="str">
        <f t="shared" si="267"/>
        <v>Yes</v>
      </c>
      <c r="G411" s="18" t="str">
        <f t="shared" si="268"/>
        <v>Yes</v>
      </c>
      <c r="H411" s="18" t="str">
        <f t="shared" si="269"/>
        <v>Yes</v>
      </c>
      <c r="I411" s="18" t="str">
        <f t="shared" si="270"/>
        <v>Yes</v>
      </c>
      <c r="J411" s="18" t="str">
        <f t="shared" si="271"/>
        <v>Yes</v>
      </c>
      <c r="K411" s="21">
        <v>409</v>
      </c>
      <c r="L411" s="5" t="s">
        <v>337</v>
      </c>
      <c r="M411" s="5" t="s">
        <v>338</v>
      </c>
      <c r="N411" s="5" t="s">
        <v>2307</v>
      </c>
      <c r="O411" s="5" t="s">
        <v>2310</v>
      </c>
      <c r="P411" s="5" t="s">
        <v>9658</v>
      </c>
      <c r="Q411" s="34" t="s">
        <v>9659</v>
      </c>
      <c r="R411" s="21">
        <v>1</v>
      </c>
      <c r="S411" s="5" t="s">
        <v>24</v>
      </c>
      <c r="T411" s="5" t="s">
        <v>9660</v>
      </c>
      <c r="U411" s="34" t="s">
        <v>7150</v>
      </c>
      <c r="V411" s="21">
        <v>1</v>
      </c>
      <c r="W411" s="5" t="s">
        <v>24</v>
      </c>
      <c r="X411" s="5" t="s">
        <v>9661</v>
      </c>
      <c r="Y411" s="34" t="s">
        <v>7152</v>
      </c>
      <c r="Z411" s="21">
        <v>1</v>
      </c>
      <c r="AA411" s="5" t="s">
        <v>2310</v>
      </c>
      <c r="AB411" s="5" t="s">
        <v>2997</v>
      </c>
      <c r="AC411" s="34" t="s">
        <v>2324</v>
      </c>
      <c r="AD411" s="21">
        <v>1</v>
      </c>
    </row>
    <row r="412" spans="1:30" x14ac:dyDescent="0.3">
      <c r="A412" s="18" t="str">
        <f t="shared" ref="A412:B412" si="426">IF(AND(ISNUMBER(SEARCH("Yes",C412)),ISNUMBER(SEARCH("Yes",E412)),ISNUMBER(SEARCH("Yes",G412)),ISNUMBER(SEARCH("Yes",I412))),"Yes","No")</f>
        <v>No</v>
      </c>
      <c r="B412" s="18" t="str">
        <f t="shared" si="426"/>
        <v>No</v>
      </c>
      <c r="C412" s="15" t="str">
        <f t="shared" si="264"/>
        <v>No</v>
      </c>
      <c r="D412" s="18" t="str">
        <f t="shared" si="265"/>
        <v>No</v>
      </c>
      <c r="E412" s="18" t="str">
        <f t="shared" si="266"/>
        <v>No</v>
      </c>
      <c r="F412" s="18" t="str">
        <f t="shared" si="267"/>
        <v>No</v>
      </c>
      <c r="G412" s="18" t="str">
        <f t="shared" si="268"/>
        <v>No</v>
      </c>
      <c r="H412" s="18" t="str">
        <f t="shared" si="269"/>
        <v>No</v>
      </c>
      <c r="I412" s="18" t="str">
        <f t="shared" si="270"/>
        <v>Yes</v>
      </c>
      <c r="J412" s="18" t="str">
        <f t="shared" si="271"/>
        <v>Yes</v>
      </c>
      <c r="K412" s="21">
        <v>410</v>
      </c>
      <c r="L412" s="5" t="s">
        <v>1119</v>
      </c>
      <c r="M412" s="5" t="s">
        <v>1120</v>
      </c>
      <c r="N412" s="5" t="s">
        <v>2307</v>
      </c>
      <c r="O412" s="5" t="s">
        <v>152</v>
      </c>
      <c r="P412" s="5" t="s">
        <v>2325</v>
      </c>
      <c r="Q412" s="34" t="s">
        <v>3871</v>
      </c>
      <c r="R412" s="21">
        <v>1</v>
      </c>
      <c r="S412" s="35"/>
      <c r="T412" s="35"/>
      <c r="U412" s="35"/>
      <c r="V412" s="35"/>
      <c r="W412" s="35"/>
      <c r="X412" s="35"/>
      <c r="Y412" s="35"/>
      <c r="Z412" s="35"/>
      <c r="AA412" s="5" t="s">
        <v>2310</v>
      </c>
      <c r="AB412" s="5" t="s">
        <v>2669</v>
      </c>
      <c r="AC412" s="34" t="s">
        <v>2734</v>
      </c>
      <c r="AD412" s="21">
        <v>1</v>
      </c>
    </row>
    <row r="413" spans="1:30" x14ac:dyDescent="0.3">
      <c r="A413" s="18" t="str">
        <f t="shared" ref="A413:B413" si="427">IF(AND(ISNUMBER(SEARCH("Yes",C413)),ISNUMBER(SEARCH("Yes",E413)),ISNUMBER(SEARCH("Yes",G413)),ISNUMBER(SEARCH("Yes",I413))),"Yes","No")</f>
        <v>No</v>
      </c>
      <c r="B413" s="18" t="str">
        <f t="shared" si="427"/>
        <v>No</v>
      </c>
      <c r="C413" s="15" t="str">
        <f t="shared" si="264"/>
        <v>No</v>
      </c>
      <c r="D413" s="18" t="str">
        <f t="shared" si="265"/>
        <v>No</v>
      </c>
      <c r="E413" s="18" t="str">
        <f t="shared" si="266"/>
        <v>No</v>
      </c>
      <c r="F413" s="18" t="str">
        <f t="shared" si="267"/>
        <v>No</v>
      </c>
      <c r="G413" s="18" t="str">
        <f t="shared" si="268"/>
        <v>No</v>
      </c>
      <c r="H413" s="18" t="str">
        <f t="shared" si="269"/>
        <v>No</v>
      </c>
      <c r="I413" s="18" t="str">
        <f t="shared" si="270"/>
        <v>Yes</v>
      </c>
      <c r="J413" s="18" t="str">
        <f t="shared" si="271"/>
        <v>Yes</v>
      </c>
      <c r="K413" s="21">
        <v>411</v>
      </c>
      <c r="L413" s="5" t="s">
        <v>1121</v>
      </c>
      <c r="M413" s="5" t="s">
        <v>1122</v>
      </c>
      <c r="N413" s="5" t="s">
        <v>2307</v>
      </c>
      <c r="O413" s="5" t="s">
        <v>152</v>
      </c>
      <c r="P413" s="5" t="s">
        <v>2533</v>
      </c>
      <c r="Q413" s="34" t="s">
        <v>9662</v>
      </c>
      <c r="R413" s="21">
        <v>1</v>
      </c>
      <c r="S413" s="35"/>
      <c r="T413" s="35"/>
      <c r="U413" s="35"/>
      <c r="V413" s="35"/>
      <c r="W413" s="35"/>
      <c r="X413" s="35"/>
      <c r="Y413" s="35"/>
      <c r="Z413" s="35"/>
      <c r="AA413" s="5" t="s">
        <v>24</v>
      </c>
      <c r="AB413" s="5" t="s">
        <v>6497</v>
      </c>
      <c r="AC413" s="34" t="s">
        <v>6498</v>
      </c>
      <c r="AD413" s="21">
        <v>1</v>
      </c>
    </row>
    <row r="414" spans="1:30" x14ac:dyDescent="0.3">
      <c r="A414" s="18" t="str">
        <f t="shared" ref="A414:B414" si="428">IF(AND(ISNUMBER(SEARCH("Yes",C414)),ISNUMBER(SEARCH("Yes",E414)),ISNUMBER(SEARCH("Yes",G414)),ISNUMBER(SEARCH("Yes",I414))),"Yes","No")</f>
        <v>No</v>
      </c>
      <c r="B414" s="18" t="str">
        <f t="shared" si="428"/>
        <v>No</v>
      </c>
      <c r="C414" s="15" t="str">
        <f t="shared" si="264"/>
        <v>No</v>
      </c>
      <c r="D414" s="18" t="str">
        <f t="shared" si="265"/>
        <v>No</v>
      </c>
      <c r="E414" s="18" t="str">
        <f t="shared" si="266"/>
        <v>No</v>
      </c>
      <c r="F414" s="18" t="str">
        <f t="shared" si="267"/>
        <v>No</v>
      </c>
      <c r="G414" s="18" t="str">
        <f t="shared" si="268"/>
        <v>No</v>
      </c>
      <c r="H414" s="18" t="str">
        <f t="shared" si="269"/>
        <v>No</v>
      </c>
      <c r="I414" s="18" t="str">
        <f t="shared" si="270"/>
        <v>Yes</v>
      </c>
      <c r="J414" s="18" t="str">
        <f t="shared" si="271"/>
        <v>No</v>
      </c>
      <c r="K414" s="21">
        <v>412</v>
      </c>
      <c r="L414" s="5" t="s">
        <v>275</v>
      </c>
      <c r="M414" s="5" t="s">
        <v>412</v>
      </c>
      <c r="N414" s="5" t="s">
        <v>2307</v>
      </c>
      <c r="O414" s="5" t="s">
        <v>152</v>
      </c>
      <c r="P414" s="5" t="s">
        <v>2388</v>
      </c>
      <c r="Q414" s="34" t="s">
        <v>5123</v>
      </c>
      <c r="R414" s="21">
        <v>1</v>
      </c>
      <c r="S414" s="35"/>
      <c r="T414" s="35"/>
      <c r="U414" s="35"/>
      <c r="V414" s="35"/>
      <c r="W414" s="35"/>
      <c r="X414" s="35"/>
      <c r="Y414" s="35"/>
      <c r="Z414" s="35"/>
      <c r="AA414" s="5" t="s">
        <v>152</v>
      </c>
      <c r="AB414" s="5" t="s">
        <v>7156</v>
      </c>
      <c r="AC414" s="34" t="s">
        <v>7157</v>
      </c>
      <c r="AD414" s="21">
        <v>1</v>
      </c>
    </row>
    <row r="415" spans="1:30" x14ac:dyDescent="0.3">
      <c r="A415" s="18" t="str">
        <f t="shared" ref="A415:B415" si="429">IF(AND(ISNUMBER(SEARCH("Yes",C415)),ISNUMBER(SEARCH("Yes",E415)),ISNUMBER(SEARCH("Yes",G415)),ISNUMBER(SEARCH("Yes",I415))),"Yes","No")</f>
        <v>No</v>
      </c>
      <c r="B415" s="18" t="str">
        <f t="shared" si="429"/>
        <v>No</v>
      </c>
      <c r="C415" s="15" t="str">
        <f t="shared" si="264"/>
        <v>No</v>
      </c>
      <c r="D415" s="18" t="str">
        <f t="shared" si="265"/>
        <v>No</v>
      </c>
      <c r="E415" s="18" t="str">
        <f t="shared" si="266"/>
        <v>No</v>
      </c>
      <c r="F415" s="18" t="str">
        <f t="shared" si="267"/>
        <v>No</v>
      </c>
      <c r="G415" s="18" t="str">
        <f t="shared" si="268"/>
        <v>No</v>
      </c>
      <c r="H415" s="18" t="str">
        <f t="shared" si="269"/>
        <v>No</v>
      </c>
      <c r="I415" s="18" t="str">
        <f t="shared" si="270"/>
        <v>Yes</v>
      </c>
      <c r="J415" s="18" t="str">
        <f t="shared" si="271"/>
        <v>Yes</v>
      </c>
      <c r="K415" s="21">
        <v>413</v>
      </c>
      <c r="L415" s="5" t="s">
        <v>1123</v>
      </c>
      <c r="M415" s="5" t="s">
        <v>1124</v>
      </c>
      <c r="N415" s="5" t="s">
        <v>2307</v>
      </c>
      <c r="O415" s="5" t="s">
        <v>152</v>
      </c>
      <c r="P415" s="5" t="s">
        <v>3231</v>
      </c>
      <c r="Q415" s="34" t="s">
        <v>9663</v>
      </c>
      <c r="R415" s="21">
        <v>1</v>
      </c>
      <c r="S415" s="35"/>
      <c r="T415" s="35"/>
      <c r="U415" s="35"/>
      <c r="V415" s="35"/>
      <c r="W415" s="35"/>
      <c r="X415" s="35"/>
      <c r="Y415" s="35"/>
      <c r="Z415" s="35"/>
      <c r="AA415" s="5" t="s">
        <v>2310</v>
      </c>
      <c r="AB415" s="5" t="s">
        <v>9664</v>
      </c>
      <c r="AC415" s="34" t="s">
        <v>9665</v>
      </c>
      <c r="AD415" s="21">
        <v>1</v>
      </c>
    </row>
    <row r="416" spans="1:30" x14ac:dyDescent="0.3">
      <c r="A416" s="18" t="str">
        <f t="shared" ref="A416:B416" si="430">IF(AND(ISNUMBER(SEARCH("Yes",C416)),ISNUMBER(SEARCH("Yes",E416)),ISNUMBER(SEARCH("Yes",G416)),ISNUMBER(SEARCH("Yes",I416))),"Yes","No")</f>
        <v>No</v>
      </c>
      <c r="B416" s="18" t="str">
        <f t="shared" si="430"/>
        <v>No</v>
      </c>
      <c r="C416" s="15" t="str">
        <f t="shared" si="264"/>
        <v>No</v>
      </c>
      <c r="D416" s="18" t="str">
        <f t="shared" si="265"/>
        <v>No</v>
      </c>
      <c r="E416" s="18" t="str">
        <f t="shared" si="266"/>
        <v>No</v>
      </c>
      <c r="F416" s="18" t="str">
        <f t="shared" si="267"/>
        <v>No</v>
      </c>
      <c r="G416" s="18" t="str">
        <f t="shared" si="268"/>
        <v>No</v>
      </c>
      <c r="H416" s="18" t="str">
        <f t="shared" si="269"/>
        <v>No</v>
      </c>
      <c r="I416" s="18" t="str">
        <f t="shared" si="270"/>
        <v>Yes</v>
      </c>
      <c r="J416" s="18" t="str">
        <f t="shared" si="271"/>
        <v>No</v>
      </c>
      <c r="K416" s="21">
        <v>414</v>
      </c>
      <c r="L416" s="5" t="s">
        <v>1125</v>
      </c>
      <c r="M416" s="5" t="s">
        <v>1126</v>
      </c>
      <c r="N416" s="5" t="s">
        <v>2307</v>
      </c>
      <c r="O416" s="5" t="s">
        <v>152</v>
      </c>
      <c r="P416" s="5" t="s">
        <v>2333</v>
      </c>
      <c r="Q416" s="34" t="s">
        <v>9666</v>
      </c>
      <c r="R416" s="21">
        <v>1</v>
      </c>
      <c r="S416" s="35"/>
      <c r="T416" s="35"/>
      <c r="U416" s="35"/>
      <c r="V416" s="35"/>
      <c r="W416" s="35"/>
      <c r="X416" s="35"/>
      <c r="Y416" s="35"/>
      <c r="Z416" s="35"/>
      <c r="AA416" s="5" t="s">
        <v>152</v>
      </c>
      <c r="AB416" s="5" t="s">
        <v>9667</v>
      </c>
      <c r="AC416" s="34" t="s">
        <v>3883</v>
      </c>
      <c r="AD416" s="21">
        <v>1</v>
      </c>
    </row>
    <row r="417" spans="1:30" x14ac:dyDescent="0.3">
      <c r="A417" s="18" t="str">
        <f t="shared" ref="A417:B417" si="431">IF(AND(ISNUMBER(SEARCH("Yes",C417)),ISNUMBER(SEARCH("Yes",E417)),ISNUMBER(SEARCH("Yes",G417)),ISNUMBER(SEARCH("Yes",I417))),"Yes","No")</f>
        <v>Yes</v>
      </c>
      <c r="B417" s="18" t="str">
        <f t="shared" si="431"/>
        <v>Yes</v>
      </c>
      <c r="C417" s="15" t="str">
        <f t="shared" si="264"/>
        <v>Yes</v>
      </c>
      <c r="D417" s="18" t="str">
        <f t="shared" si="265"/>
        <v>Yes</v>
      </c>
      <c r="E417" s="18" t="str">
        <f t="shared" si="266"/>
        <v>Yes</v>
      </c>
      <c r="F417" s="18" t="str">
        <f t="shared" si="267"/>
        <v>Yes</v>
      </c>
      <c r="G417" s="18" t="str">
        <f t="shared" si="268"/>
        <v>Yes</v>
      </c>
      <c r="H417" s="18" t="str">
        <f t="shared" si="269"/>
        <v>Yes</v>
      </c>
      <c r="I417" s="18" t="str">
        <f t="shared" si="270"/>
        <v>Yes</v>
      </c>
      <c r="J417" s="18" t="str">
        <f t="shared" si="271"/>
        <v>Yes</v>
      </c>
      <c r="K417" s="21">
        <v>415</v>
      </c>
      <c r="L417" s="5" t="s">
        <v>79</v>
      </c>
      <c r="M417" s="5" t="s">
        <v>80</v>
      </c>
      <c r="N417" s="5" t="s">
        <v>2307</v>
      </c>
      <c r="O417" s="5" t="s">
        <v>24</v>
      </c>
      <c r="P417" s="5" t="s">
        <v>7162</v>
      </c>
      <c r="Q417" s="34" t="s">
        <v>9668</v>
      </c>
      <c r="R417" s="21">
        <v>1</v>
      </c>
      <c r="S417" s="5" t="s">
        <v>24</v>
      </c>
      <c r="T417" s="5" t="s">
        <v>7164</v>
      </c>
      <c r="U417" s="34" t="s">
        <v>7165</v>
      </c>
      <c r="V417" s="21">
        <v>1</v>
      </c>
      <c r="W417" s="5" t="s">
        <v>24</v>
      </c>
      <c r="X417" s="5" t="s">
        <v>7166</v>
      </c>
      <c r="Y417" s="34" t="s">
        <v>7167</v>
      </c>
      <c r="Z417" s="21">
        <v>1</v>
      </c>
      <c r="AA417" s="5" t="s">
        <v>24</v>
      </c>
      <c r="AB417" s="5" t="s">
        <v>9669</v>
      </c>
      <c r="AC417" s="34" t="s">
        <v>9670</v>
      </c>
      <c r="AD417" s="21">
        <v>1</v>
      </c>
    </row>
    <row r="418" spans="1:30" x14ac:dyDescent="0.3">
      <c r="A418" s="18" t="str">
        <f t="shared" ref="A418:B418" si="432">IF(AND(ISNUMBER(SEARCH("Yes",C418)),ISNUMBER(SEARCH("Yes",E418)),ISNUMBER(SEARCH("Yes",G418)),ISNUMBER(SEARCH("Yes",I418))),"Yes","No")</f>
        <v>Yes</v>
      </c>
      <c r="B418" s="18" t="str">
        <f t="shared" si="432"/>
        <v>No</v>
      </c>
      <c r="C418" s="15" t="str">
        <f t="shared" si="264"/>
        <v>Yes</v>
      </c>
      <c r="D418" s="18" t="str">
        <f t="shared" si="265"/>
        <v>No</v>
      </c>
      <c r="E418" s="18" t="str">
        <f t="shared" si="266"/>
        <v>Yes</v>
      </c>
      <c r="F418" s="18" t="str">
        <f t="shared" si="267"/>
        <v>Yes</v>
      </c>
      <c r="G418" s="18" t="str">
        <f t="shared" si="268"/>
        <v>Yes</v>
      </c>
      <c r="H418" s="18" t="str">
        <f t="shared" si="269"/>
        <v>Yes</v>
      </c>
      <c r="I418" s="18" t="str">
        <f t="shared" si="270"/>
        <v>Yes</v>
      </c>
      <c r="J418" s="18" t="str">
        <f t="shared" si="271"/>
        <v>Yes</v>
      </c>
      <c r="K418" s="21">
        <v>416</v>
      </c>
      <c r="L418" s="5" t="s">
        <v>99</v>
      </c>
      <c r="M418" s="5" t="s">
        <v>286</v>
      </c>
      <c r="N418" s="5" t="s">
        <v>2307</v>
      </c>
      <c r="O418" s="5" t="s">
        <v>152</v>
      </c>
      <c r="P418" s="5" t="s">
        <v>2392</v>
      </c>
      <c r="Q418" s="34" t="s">
        <v>9671</v>
      </c>
      <c r="R418" s="21">
        <v>1</v>
      </c>
      <c r="S418" s="5" t="s">
        <v>2310</v>
      </c>
      <c r="T418" s="5" t="s">
        <v>3894</v>
      </c>
      <c r="U418" s="34" t="s">
        <v>3895</v>
      </c>
      <c r="V418" s="21">
        <v>1</v>
      </c>
      <c r="W418" s="5" t="s">
        <v>24</v>
      </c>
      <c r="X418" s="5" t="s">
        <v>9672</v>
      </c>
      <c r="Y418" s="34" t="s">
        <v>9673</v>
      </c>
      <c r="Z418" s="21">
        <v>1</v>
      </c>
      <c r="AA418" s="5" t="s">
        <v>2310</v>
      </c>
      <c r="AB418" s="5" t="s">
        <v>2386</v>
      </c>
      <c r="AC418" s="34" t="s">
        <v>5663</v>
      </c>
      <c r="AD418" s="21">
        <v>1</v>
      </c>
    </row>
    <row r="419" spans="1:30" x14ac:dyDescent="0.3">
      <c r="A419" s="18" t="str">
        <f t="shared" ref="A419:B419" si="433">IF(AND(ISNUMBER(SEARCH("Yes",C419)),ISNUMBER(SEARCH("Yes",E419)),ISNUMBER(SEARCH("Yes",G419)),ISNUMBER(SEARCH("Yes",I419))),"Yes","No")</f>
        <v>No</v>
      </c>
      <c r="B419" s="18" t="str">
        <f t="shared" si="433"/>
        <v>No</v>
      </c>
      <c r="C419" s="15" t="str">
        <f t="shared" si="264"/>
        <v>No</v>
      </c>
      <c r="D419" s="18" t="str">
        <f t="shared" si="265"/>
        <v>No</v>
      </c>
      <c r="E419" s="18" t="str">
        <f t="shared" si="266"/>
        <v>No</v>
      </c>
      <c r="F419" s="18" t="str">
        <f t="shared" si="267"/>
        <v>No</v>
      </c>
      <c r="G419" s="18" t="str">
        <f t="shared" si="268"/>
        <v>No</v>
      </c>
      <c r="H419" s="18" t="str">
        <f t="shared" si="269"/>
        <v>No</v>
      </c>
      <c r="I419" s="18" t="str">
        <f t="shared" si="270"/>
        <v>Yes</v>
      </c>
      <c r="J419" s="18" t="str">
        <f t="shared" si="271"/>
        <v>Yes</v>
      </c>
      <c r="K419" s="21">
        <v>417</v>
      </c>
      <c r="L419" s="5" t="s">
        <v>1127</v>
      </c>
      <c r="M419" s="5" t="s">
        <v>1128</v>
      </c>
      <c r="N419" s="5" t="s">
        <v>2307</v>
      </c>
      <c r="O419" s="5" t="s">
        <v>152</v>
      </c>
      <c r="P419" s="5" t="s">
        <v>3157</v>
      </c>
      <c r="Q419" s="34" t="s">
        <v>3899</v>
      </c>
      <c r="R419" s="21">
        <v>1</v>
      </c>
      <c r="S419" s="35"/>
      <c r="T419" s="35"/>
      <c r="U419" s="35"/>
      <c r="V419" s="35"/>
      <c r="W419" s="35"/>
      <c r="X419" s="35"/>
      <c r="Y419" s="35"/>
      <c r="Z419" s="35"/>
      <c r="AA419" s="5" t="s">
        <v>24</v>
      </c>
      <c r="AB419" s="5" t="s">
        <v>9674</v>
      </c>
      <c r="AC419" s="34" t="s">
        <v>9675</v>
      </c>
      <c r="AD419" s="21">
        <v>1</v>
      </c>
    </row>
    <row r="420" spans="1:30" x14ac:dyDescent="0.3">
      <c r="A420" s="18" t="str">
        <f t="shared" ref="A420:B420" si="434">IF(AND(ISNUMBER(SEARCH("Yes",C420)),ISNUMBER(SEARCH("Yes",E420)),ISNUMBER(SEARCH("Yes",G420)),ISNUMBER(SEARCH("Yes",I420))),"Yes","No")</f>
        <v>No</v>
      </c>
      <c r="B420" s="18" t="str">
        <f t="shared" si="434"/>
        <v>No</v>
      </c>
      <c r="C420" s="15" t="str">
        <f t="shared" si="264"/>
        <v>No</v>
      </c>
      <c r="D420" s="18" t="str">
        <f t="shared" si="265"/>
        <v>No</v>
      </c>
      <c r="E420" s="18" t="str">
        <f t="shared" si="266"/>
        <v>No</v>
      </c>
      <c r="F420" s="18" t="str">
        <f t="shared" si="267"/>
        <v>No</v>
      </c>
      <c r="G420" s="18" t="str">
        <f t="shared" si="268"/>
        <v>No</v>
      </c>
      <c r="H420" s="18" t="str">
        <f t="shared" si="269"/>
        <v>No</v>
      </c>
      <c r="I420" s="18" t="str">
        <f t="shared" si="270"/>
        <v>Yes</v>
      </c>
      <c r="J420" s="18" t="str">
        <f t="shared" si="271"/>
        <v>Yes</v>
      </c>
      <c r="K420" s="21">
        <v>418</v>
      </c>
      <c r="L420" s="5" t="s">
        <v>1129</v>
      </c>
      <c r="M420" s="5" t="s">
        <v>1130</v>
      </c>
      <c r="N420" s="5" t="s">
        <v>2307</v>
      </c>
      <c r="O420" s="5" t="s">
        <v>152</v>
      </c>
      <c r="P420" s="5" t="s">
        <v>2533</v>
      </c>
      <c r="Q420" s="34" t="s">
        <v>3902</v>
      </c>
      <c r="R420" s="21">
        <v>1</v>
      </c>
      <c r="S420" s="35"/>
      <c r="T420" s="35"/>
      <c r="U420" s="35"/>
      <c r="V420" s="35"/>
      <c r="W420" s="35"/>
      <c r="X420" s="35"/>
      <c r="Y420" s="35"/>
      <c r="Z420" s="35"/>
      <c r="AA420" s="5" t="s">
        <v>2310</v>
      </c>
      <c r="AB420" s="5" t="s">
        <v>2422</v>
      </c>
      <c r="AC420" s="34" t="s">
        <v>5033</v>
      </c>
      <c r="AD420" s="21">
        <v>1</v>
      </c>
    </row>
    <row r="421" spans="1:30" x14ac:dyDescent="0.3">
      <c r="A421" s="18" t="str">
        <f t="shared" ref="A421:B421" si="435">IF(AND(ISNUMBER(SEARCH("Yes",C421)),ISNUMBER(SEARCH("Yes",E421)),ISNUMBER(SEARCH("Yes",G421)),ISNUMBER(SEARCH("Yes",I421))),"Yes","No")</f>
        <v>No</v>
      </c>
      <c r="B421" s="18" t="str">
        <f t="shared" si="435"/>
        <v>No</v>
      </c>
      <c r="C421" s="15" t="str">
        <f t="shared" si="264"/>
        <v>No</v>
      </c>
      <c r="D421" s="18" t="str">
        <f t="shared" si="265"/>
        <v>No</v>
      </c>
      <c r="E421" s="18" t="str">
        <f t="shared" si="266"/>
        <v>No</v>
      </c>
      <c r="F421" s="18" t="str">
        <f t="shared" si="267"/>
        <v>No</v>
      </c>
      <c r="G421" s="18" t="str">
        <f t="shared" si="268"/>
        <v>No</v>
      </c>
      <c r="H421" s="18" t="str">
        <f t="shared" si="269"/>
        <v>No</v>
      </c>
      <c r="I421" s="18" t="str">
        <f t="shared" si="270"/>
        <v>Yes</v>
      </c>
      <c r="J421" s="18" t="str">
        <f t="shared" si="271"/>
        <v>Yes</v>
      </c>
      <c r="K421" s="21">
        <v>419</v>
      </c>
      <c r="L421" s="5" t="s">
        <v>1131</v>
      </c>
      <c r="M421" s="5" t="s">
        <v>1132</v>
      </c>
      <c r="N421" s="5" t="s">
        <v>2307</v>
      </c>
      <c r="O421" s="5" t="s">
        <v>152</v>
      </c>
      <c r="P421" s="5" t="s">
        <v>4429</v>
      </c>
      <c r="Q421" s="34" t="s">
        <v>9676</v>
      </c>
      <c r="R421" s="21">
        <v>1</v>
      </c>
      <c r="S421" s="35"/>
      <c r="T421" s="35"/>
      <c r="U421" s="35"/>
      <c r="V421" s="35"/>
      <c r="W421" s="35"/>
      <c r="X421" s="35"/>
      <c r="Y421" s="35"/>
      <c r="Z421" s="35"/>
      <c r="AA421" s="5" t="s">
        <v>24</v>
      </c>
      <c r="AB421" s="5" t="s">
        <v>4950</v>
      </c>
      <c r="AC421" s="34" t="s">
        <v>9677</v>
      </c>
      <c r="AD421" s="21">
        <v>1</v>
      </c>
    </row>
    <row r="422" spans="1:30" x14ac:dyDescent="0.3">
      <c r="A422" s="18" t="str">
        <f t="shared" ref="A422:B422" si="436">IF(AND(ISNUMBER(SEARCH("Yes",C422)),ISNUMBER(SEARCH("Yes",E422)),ISNUMBER(SEARCH("Yes",G422)),ISNUMBER(SEARCH("Yes",I422))),"Yes","No")</f>
        <v>No</v>
      </c>
      <c r="B422" s="18" t="str">
        <f t="shared" si="436"/>
        <v>No</v>
      </c>
      <c r="C422" s="15" t="str">
        <f t="shared" si="264"/>
        <v>No</v>
      </c>
      <c r="D422" s="18" t="str">
        <f t="shared" si="265"/>
        <v>No</v>
      </c>
      <c r="E422" s="18" t="str">
        <f t="shared" si="266"/>
        <v>No</v>
      </c>
      <c r="F422" s="18" t="str">
        <f t="shared" si="267"/>
        <v>No</v>
      </c>
      <c r="G422" s="18" t="str">
        <f t="shared" si="268"/>
        <v>No</v>
      </c>
      <c r="H422" s="18" t="str">
        <f t="shared" si="269"/>
        <v>No</v>
      </c>
      <c r="I422" s="18" t="str">
        <f t="shared" si="270"/>
        <v>Yes</v>
      </c>
      <c r="J422" s="18" t="str">
        <f t="shared" si="271"/>
        <v>Yes</v>
      </c>
      <c r="K422" s="21">
        <v>420</v>
      </c>
      <c r="L422" s="5" t="s">
        <v>1133</v>
      </c>
      <c r="M422" s="5" t="s">
        <v>1134</v>
      </c>
      <c r="N422" s="5" t="s">
        <v>2307</v>
      </c>
      <c r="O422" s="5" t="s">
        <v>152</v>
      </c>
      <c r="P422" s="5" t="s">
        <v>2533</v>
      </c>
      <c r="Q422" s="34" t="s">
        <v>9678</v>
      </c>
      <c r="R422" s="21">
        <v>1</v>
      </c>
      <c r="S422" s="35"/>
      <c r="T422" s="35"/>
      <c r="U422" s="35"/>
      <c r="V422" s="35"/>
      <c r="W422" s="35"/>
      <c r="X422" s="35"/>
      <c r="Y422" s="35"/>
      <c r="Z422" s="35"/>
      <c r="AA422" s="5" t="s">
        <v>24</v>
      </c>
      <c r="AB422" s="5" t="s">
        <v>9679</v>
      </c>
      <c r="AC422" s="34" t="s">
        <v>2379</v>
      </c>
      <c r="AD422" s="21">
        <v>1</v>
      </c>
    </row>
    <row r="423" spans="1:30" x14ac:dyDescent="0.3">
      <c r="A423" s="18" t="str">
        <f t="shared" ref="A423:B423" si="437">IF(AND(ISNUMBER(SEARCH("Yes",C423)),ISNUMBER(SEARCH("Yes",E423)),ISNUMBER(SEARCH("Yes",G423)),ISNUMBER(SEARCH("Yes",I423))),"Yes","No")</f>
        <v>No</v>
      </c>
      <c r="B423" s="18" t="str">
        <f t="shared" si="437"/>
        <v>No</v>
      </c>
      <c r="C423" s="15" t="str">
        <f t="shared" si="264"/>
        <v>No</v>
      </c>
      <c r="D423" s="18" t="str">
        <f t="shared" si="265"/>
        <v>No</v>
      </c>
      <c r="E423" s="18" t="str">
        <f t="shared" si="266"/>
        <v>No</v>
      </c>
      <c r="F423" s="18" t="str">
        <f t="shared" si="267"/>
        <v>No</v>
      </c>
      <c r="G423" s="18" t="str">
        <f t="shared" si="268"/>
        <v>No</v>
      </c>
      <c r="H423" s="18" t="str">
        <f t="shared" si="269"/>
        <v>No</v>
      </c>
      <c r="I423" s="18" t="str">
        <f t="shared" si="270"/>
        <v>Yes</v>
      </c>
      <c r="J423" s="18" t="str">
        <f t="shared" si="271"/>
        <v>Yes</v>
      </c>
      <c r="K423" s="21">
        <v>421</v>
      </c>
      <c r="L423" s="5" t="s">
        <v>1135</v>
      </c>
      <c r="M423" s="5" t="s">
        <v>1136</v>
      </c>
      <c r="N423" s="5" t="s">
        <v>2307</v>
      </c>
      <c r="O423" s="5" t="s">
        <v>152</v>
      </c>
      <c r="P423" s="5" t="s">
        <v>2537</v>
      </c>
      <c r="Q423" s="34" t="s">
        <v>3906</v>
      </c>
      <c r="R423" s="21">
        <v>1</v>
      </c>
      <c r="S423" s="35"/>
      <c r="T423" s="35"/>
      <c r="U423" s="35"/>
      <c r="V423" s="35"/>
      <c r="W423" s="35"/>
      <c r="X423" s="35"/>
      <c r="Y423" s="35"/>
      <c r="Z423" s="35"/>
      <c r="AA423" s="5" t="s">
        <v>2310</v>
      </c>
      <c r="AB423" s="5" t="s">
        <v>9680</v>
      </c>
      <c r="AC423" s="34" t="s">
        <v>9681</v>
      </c>
      <c r="AD423" s="21">
        <v>1</v>
      </c>
    </row>
    <row r="424" spans="1:30" x14ac:dyDescent="0.3">
      <c r="A424" s="18" t="str">
        <f t="shared" ref="A424:B424" si="438">IF(AND(ISNUMBER(SEARCH("Yes",C424)),ISNUMBER(SEARCH("Yes",E424)),ISNUMBER(SEARCH("Yes",G424)),ISNUMBER(SEARCH("Yes",I424))),"Yes","No")</f>
        <v>Yes</v>
      </c>
      <c r="B424" s="18" t="str">
        <f t="shared" si="438"/>
        <v>Yes</v>
      </c>
      <c r="C424" s="15" t="str">
        <f t="shared" si="264"/>
        <v>Yes</v>
      </c>
      <c r="D424" s="18" t="str">
        <f t="shared" si="265"/>
        <v>Yes</v>
      </c>
      <c r="E424" s="18" t="str">
        <f t="shared" si="266"/>
        <v>Yes</v>
      </c>
      <c r="F424" s="18" t="str">
        <f t="shared" si="267"/>
        <v>Yes</v>
      </c>
      <c r="G424" s="18" t="str">
        <f t="shared" si="268"/>
        <v>Yes</v>
      </c>
      <c r="H424" s="18" t="str">
        <f t="shared" si="269"/>
        <v>Yes</v>
      </c>
      <c r="I424" s="18" t="str">
        <f t="shared" si="270"/>
        <v>Yes</v>
      </c>
      <c r="J424" s="18" t="str">
        <f t="shared" si="271"/>
        <v>Yes</v>
      </c>
      <c r="K424" s="21">
        <v>422</v>
      </c>
      <c r="L424" s="5" t="s">
        <v>82</v>
      </c>
      <c r="M424" s="5" t="s">
        <v>83</v>
      </c>
      <c r="N424" s="5" t="s">
        <v>2307</v>
      </c>
      <c r="O424" s="5" t="s">
        <v>2310</v>
      </c>
      <c r="P424" s="5" t="s">
        <v>9682</v>
      </c>
      <c r="Q424" s="34" t="s">
        <v>9683</v>
      </c>
      <c r="R424" s="21">
        <v>1</v>
      </c>
      <c r="S424" s="5" t="s">
        <v>2310</v>
      </c>
      <c r="T424" s="5" t="s">
        <v>9684</v>
      </c>
      <c r="U424" s="34" t="s">
        <v>9685</v>
      </c>
      <c r="V424" s="21">
        <v>1</v>
      </c>
      <c r="W424" s="5" t="s">
        <v>2310</v>
      </c>
      <c r="X424" s="5" t="s">
        <v>9686</v>
      </c>
      <c r="Y424" s="34" t="s">
        <v>9687</v>
      </c>
      <c r="Z424" s="21">
        <v>1</v>
      </c>
      <c r="AA424" s="5" t="s">
        <v>2310</v>
      </c>
      <c r="AB424" s="5" t="s">
        <v>9688</v>
      </c>
      <c r="AC424" s="34" t="s">
        <v>9689</v>
      </c>
      <c r="AD424" s="21">
        <v>1</v>
      </c>
    </row>
    <row r="425" spans="1:30" x14ac:dyDescent="0.3">
      <c r="A425" s="18" t="str">
        <f t="shared" ref="A425:B425" si="439">IF(AND(ISNUMBER(SEARCH("Yes",C425)),ISNUMBER(SEARCH("Yes",E425)),ISNUMBER(SEARCH("Yes",G425)),ISNUMBER(SEARCH("Yes",I425))),"Yes","No")</f>
        <v>No</v>
      </c>
      <c r="B425" s="18" t="str">
        <f t="shared" si="439"/>
        <v>No</v>
      </c>
      <c r="C425" s="15" t="str">
        <f t="shared" si="264"/>
        <v>No</v>
      </c>
      <c r="D425" s="18" t="str">
        <f t="shared" si="265"/>
        <v>No</v>
      </c>
      <c r="E425" s="18" t="str">
        <f t="shared" si="266"/>
        <v>No</v>
      </c>
      <c r="F425" s="18" t="str">
        <f t="shared" si="267"/>
        <v>No</v>
      </c>
      <c r="G425" s="18" t="str">
        <f t="shared" si="268"/>
        <v>No</v>
      </c>
      <c r="H425" s="18" t="str">
        <f t="shared" si="269"/>
        <v>No</v>
      </c>
      <c r="I425" s="18" t="str">
        <f t="shared" si="270"/>
        <v>Yes</v>
      </c>
      <c r="J425" s="18" t="str">
        <f t="shared" si="271"/>
        <v>Yes</v>
      </c>
      <c r="K425" s="21">
        <v>423</v>
      </c>
      <c r="L425" s="5" t="s">
        <v>1137</v>
      </c>
      <c r="M425" s="5" t="s">
        <v>1138</v>
      </c>
      <c r="N425" s="5" t="s">
        <v>2307</v>
      </c>
      <c r="O425" s="5" t="s">
        <v>152</v>
      </c>
      <c r="P425" s="5" t="s">
        <v>2537</v>
      </c>
      <c r="Q425" s="34" t="s">
        <v>9690</v>
      </c>
      <c r="R425" s="21">
        <v>1</v>
      </c>
      <c r="S425" s="35"/>
      <c r="T425" s="35"/>
      <c r="U425" s="35"/>
      <c r="V425" s="35"/>
      <c r="W425" s="35"/>
      <c r="X425" s="35"/>
      <c r="Y425" s="35"/>
      <c r="Z425" s="35"/>
      <c r="AA425" s="5" t="s">
        <v>2310</v>
      </c>
      <c r="AB425" s="5" t="s">
        <v>2422</v>
      </c>
      <c r="AC425" s="34" t="s">
        <v>2471</v>
      </c>
      <c r="AD425" s="21">
        <v>1</v>
      </c>
    </row>
    <row r="426" spans="1:30" x14ac:dyDescent="0.3">
      <c r="A426" s="18" t="str">
        <f t="shared" ref="A426:B426" si="440">IF(AND(ISNUMBER(SEARCH("Yes",C426)),ISNUMBER(SEARCH("Yes",E426)),ISNUMBER(SEARCH("Yes",G426)),ISNUMBER(SEARCH("Yes",I426))),"Yes","No")</f>
        <v>No</v>
      </c>
      <c r="B426" s="18" t="str">
        <f t="shared" si="440"/>
        <v>No</v>
      </c>
      <c r="C426" s="15" t="str">
        <f t="shared" si="264"/>
        <v>No</v>
      </c>
      <c r="D426" s="18" t="str">
        <f t="shared" si="265"/>
        <v>No</v>
      </c>
      <c r="E426" s="18" t="str">
        <f t="shared" si="266"/>
        <v>Yes</v>
      </c>
      <c r="F426" s="18" t="str">
        <f t="shared" si="267"/>
        <v>Yes</v>
      </c>
      <c r="G426" s="18" t="str">
        <f t="shared" si="268"/>
        <v>Yes</v>
      </c>
      <c r="H426" s="18" t="str">
        <f t="shared" si="269"/>
        <v>Yes</v>
      </c>
      <c r="I426" s="18" t="str">
        <f t="shared" si="270"/>
        <v>Yes</v>
      </c>
      <c r="J426" s="18" t="str">
        <f t="shared" si="271"/>
        <v>Yes</v>
      </c>
      <c r="K426" s="21">
        <v>424</v>
      </c>
      <c r="L426" s="5" t="s">
        <v>399</v>
      </c>
      <c r="M426" s="5" t="s">
        <v>400</v>
      </c>
      <c r="N426" s="5" t="s">
        <v>2307</v>
      </c>
      <c r="O426" s="5" t="s">
        <v>152</v>
      </c>
      <c r="P426" s="5" t="s">
        <v>3082</v>
      </c>
      <c r="Q426" s="34" t="s">
        <v>2611</v>
      </c>
      <c r="R426" s="21">
        <v>1</v>
      </c>
      <c r="S426" s="5" t="s">
        <v>2310</v>
      </c>
      <c r="T426" s="5" t="s">
        <v>9691</v>
      </c>
      <c r="U426" s="34" t="s">
        <v>7197</v>
      </c>
      <c r="V426" s="21">
        <v>1</v>
      </c>
      <c r="W426" s="5" t="s">
        <v>24</v>
      </c>
      <c r="X426" s="5" t="s">
        <v>9692</v>
      </c>
      <c r="Y426" s="34" t="s">
        <v>9693</v>
      </c>
      <c r="Z426" s="21">
        <v>1</v>
      </c>
      <c r="AA426" s="5" t="s">
        <v>2310</v>
      </c>
      <c r="AB426" s="5" t="s">
        <v>3923</v>
      </c>
      <c r="AC426" s="34" t="s">
        <v>2986</v>
      </c>
      <c r="AD426" s="21">
        <v>1</v>
      </c>
    </row>
    <row r="427" spans="1:30" x14ac:dyDescent="0.3">
      <c r="A427" s="18" t="str">
        <f t="shared" ref="A427:B427" si="441">IF(AND(ISNUMBER(SEARCH("Yes",C427)),ISNUMBER(SEARCH("Yes",E427)),ISNUMBER(SEARCH("Yes",G427)),ISNUMBER(SEARCH("Yes",I427))),"Yes","No")</f>
        <v>No</v>
      </c>
      <c r="B427" s="18" t="str">
        <f t="shared" si="441"/>
        <v>No</v>
      </c>
      <c r="C427" s="15" t="str">
        <f t="shared" si="264"/>
        <v>No</v>
      </c>
      <c r="D427" s="18" t="str">
        <f t="shared" si="265"/>
        <v>No</v>
      </c>
      <c r="E427" s="18" t="str">
        <f t="shared" si="266"/>
        <v>No</v>
      </c>
      <c r="F427" s="18" t="str">
        <f t="shared" si="267"/>
        <v>No</v>
      </c>
      <c r="G427" s="18" t="str">
        <f t="shared" si="268"/>
        <v>No</v>
      </c>
      <c r="H427" s="18" t="str">
        <f t="shared" si="269"/>
        <v>No</v>
      </c>
      <c r="I427" s="18" t="str">
        <f t="shared" si="270"/>
        <v>Yes</v>
      </c>
      <c r="J427" s="18" t="str">
        <f t="shared" si="271"/>
        <v>Yes</v>
      </c>
      <c r="K427" s="21">
        <v>425</v>
      </c>
      <c r="L427" s="5" t="s">
        <v>1139</v>
      </c>
      <c r="M427" s="5" t="s">
        <v>1140</v>
      </c>
      <c r="N427" s="5" t="s">
        <v>2307</v>
      </c>
      <c r="O427" s="5" t="s">
        <v>152</v>
      </c>
      <c r="P427" s="5" t="s">
        <v>2533</v>
      </c>
      <c r="Q427" s="34" t="s">
        <v>9694</v>
      </c>
      <c r="R427" s="21">
        <v>1</v>
      </c>
      <c r="S427" s="35"/>
      <c r="T427" s="35"/>
      <c r="U427" s="35"/>
      <c r="V427" s="35"/>
      <c r="W427" s="35"/>
      <c r="X427" s="35"/>
      <c r="Y427" s="35"/>
      <c r="Z427" s="35"/>
      <c r="AA427" s="5" t="s">
        <v>2310</v>
      </c>
      <c r="AB427" s="5" t="s">
        <v>2669</v>
      </c>
      <c r="AC427" s="34" t="s">
        <v>2734</v>
      </c>
      <c r="AD427" s="21">
        <v>1</v>
      </c>
    </row>
    <row r="428" spans="1:30" x14ac:dyDescent="0.3">
      <c r="A428" s="18" t="str">
        <f t="shared" ref="A428:B428" si="442">IF(AND(ISNUMBER(SEARCH("Yes",C428)),ISNUMBER(SEARCH("Yes",E428)),ISNUMBER(SEARCH("Yes",G428)),ISNUMBER(SEARCH("Yes",I428))),"Yes","No")</f>
        <v>No</v>
      </c>
      <c r="B428" s="18" t="str">
        <f t="shared" si="442"/>
        <v>No</v>
      </c>
      <c r="C428" s="15" t="str">
        <f t="shared" si="264"/>
        <v>No</v>
      </c>
      <c r="D428" s="18" t="str">
        <f t="shared" si="265"/>
        <v>No</v>
      </c>
      <c r="E428" s="18" t="str">
        <f t="shared" si="266"/>
        <v>No</v>
      </c>
      <c r="F428" s="18" t="str">
        <f t="shared" si="267"/>
        <v>No</v>
      </c>
      <c r="G428" s="18" t="str">
        <f t="shared" si="268"/>
        <v>No</v>
      </c>
      <c r="H428" s="18" t="str">
        <f t="shared" si="269"/>
        <v>No</v>
      </c>
      <c r="I428" s="18" t="str">
        <f t="shared" si="270"/>
        <v>Yes</v>
      </c>
      <c r="J428" s="18" t="str">
        <f t="shared" si="271"/>
        <v>Yes</v>
      </c>
      <c r="K428" s="21">
        <v>426</v>
      </c>
      <c r="L428" s="5" t="s">
        <v>1141</v>
      </c>
      <c r="M428" s="5" t="s">
        <v>1142</v>
      </c>
      <c r="N428" s="5" t="s">
        <v>2307</v>
      </c>
      <c r="O428" s="5" t="s">
        <v>152</v>
      </c>
      <c r="P428" s="5" t="s">
        <v>8352</v>
      </c>
      <c r="Q428" s="34" t="s">
        <v>9695</v>
      </c>
      <c r="R428" s="21">
        <v>1</v>
      </c>
      <c r="S428" s="35"/>
      <c r="T428" s="35"/>
      <c r="U428" s="35"/>
      <c r="V428" s="35"/>
      <c r="W428" s="35"/>
      <c r="X428" s="35"/>
      <c r="Y428" s="35"/>
      <c r="Z428" s="35"/>
      <c r="AA428" s="5" t="s">
        <v>24</v>
      </c>
      <c r="AB428" s="5" t="s">
        <v>9696</v>
      </c>
      <c r="AC428" s="34" t="s">
        <v>9697</v>
      </c>
      <c r="AD428" s="21">
        <v>1</v>
      </c>
    </row>
    <row r="429" spans="1:30" x14ac:dyDescent="0.3">
      <c r="A429" s="18" t="str">
        <f t="shared" ref="A429:B429" si="443">IF(AND(ISNUMBER(SEARCH("Yes",C429)),ISNUMBER(SEARCH("Yes",E429)),ISNUMBER(SEARCH("Yes",G429)),ISNUMBER(SEARCH("Yes",I429))),"Yes","No")</f>
        <v>No</v>
      </c>
      <c r="B429" s="18" t="str">
        <f t="shared" si="443"/>
        <v>No</v>
      </c>
      <c r="C429" s="15" t="str">
        <f t="shared" si="264"/>
        <v>Yes</v>
      </c>
      <c r="D429" s="18" t="str">
        <f t="shared" si="265"/>
        <v>Yes</v>
      </c>
      <c r="E429" s="18" t="str">
        <f t="shared" si="266"/>
        <v>No</v>
      </c>
      <c r="F429" s="18" t="str">
        <f t="shared" si="267"/>
        <v>Yes</v>
      </c>
      <c r="G429" s="18" t="str">
        <f t="shared" si="268"/>
        <v>No</v>
      </c>
      <c r="H429" s="18" t="str">
        <f t="shared" si="269"/>
        <v>No</v>
      </c>
      <c r="I429" s="18" t="str">
        <f t="shared" si="270"/>
        <v>Yes</v>
      </c>
      <c r="J429" s="18" t="str">
        <f t="shared" si="271"/>
        <v>Yes</v>
      </c>
      <c r="K429" s="21">
        <v>427</v>
      </c>
      <c r="L429" s="5" t="s">
        <v>272</v>
      </c>
      <c r="M429" s="5" t="s">
        <v>431</v>
      </c>
      <c r="N429" s="5" t="s">
        <v>2307</v>
      </c>
      <c r="O429" s="5" t="s">
        <v>2310</v>
      </c>
      <c r="P429" s="5" t="s">
        <v>9698</v>
      </c>
      <c r="Q429" s="34" t="s">
        <v>9699</v>
      </c>
      <c r="R429" s="21">
        <v>1</v>
      </c>
      <c r="S429" s="5" t="s">
        <v>152</v>
      </c>
      <c r="T429" s="5" t="s">
        <v>3930</v>
      </c>
      <c r="U429" s="34" t="s">
        <v>3931</v>
      </c>
      <c r="V429" s="21">
        <v>1</v>
      </c>
      <c r="W429" s="35"/>
      <c r="X429" s="35"/>
      <c r="Y429" s="35"/>
      <c r="Z429" s="35"/>
      <c r="AA429" s="5" t="s">
        <v>24</v>
      </c>
      <c r="AB429" s="5" t="s">
        <v>3083</v>
      </c>
      <c r="AC429" s="34" t="s">
        <v>4172</v>
      </c>
      <c r="AD429" s="21">
        <v>1</v>
      </c>
    </row>
    <row r="430" spans="1:30" x14ac:dyDescent="0.3">
      <c r="A430" s="18" t="str">
        <f t="shared" ref="A430:B430" si="444">IF(AND(ISNUMBER(SEARCH("Yes",C430)),ISNUMBER(SEARCH("Yes",E430)),ISNUMBER(SEARCH("Yes",G430)),ISNUMBER(SEARCH("Yes",I430))),"Yes","No")</f>
        <v>Yes</v>
      </c>
      <c r="B430" s="18" t="str">
        <f t="shared" si="444"/>
        <v>Yes</v>
      </c>
      <c r="C430" s="15" t="str">
        <f t="shared" si="264"/>
        <v>Yes</v>
      </c>
      <c r="D430" s="18" t="str">
        <f t="shared" si="265"/>
        <v>Yes</v>
      </c>
      <c r="E430" s="18" t="str">
        <f t="shared" si="266"/>
        <v>Yes</v>
      </c>
      <c r="F430" s="18" t="str">
        <f t="shared" si="267"/>
        <v>Yes</v>
      </c>
      <c r="G430" s="18" t="str">
        <f t="shared" si="268"/>
        <v>Yes</v>
      </c>
      <c r="H430" s="18" t="str">
        <f t="shared" si="269"/>
        <v>Yes</v>
      </c>
      <c r="I430" s="18" t="str">
        <f t="shared" si="270"/>
        <v>Yes</v>
      </c>
      <c r="J430" s="18" t="str">
        <f t="shared" si="271"/>
        <v>Yes</v>
      </c>
      <c r="K430" s="21">
        <v>428</v>
      </c>
      <c r="L430" s="5" t="s">
        <v>160</v>
      </c>
      <c r="M430" s="5" t="s">
        <v>3933</v>
      </c>
      <c r="N430" s="5" t="s">
        <v>2307</v>
      </c>
      <c r="O430" s="5" t="s">
        <v>2310</v>
      </c>
      <c r="P430" s="5" t="s">
        <v>9700</v>
      </c>
      <c r="Q430" s="34" t="s">
        <v>9701</v>
      </c>
      <c r="R430" s="21">
        <v>1</v>
      </c>
      <c r="S430" s="5" t="s">
        <v>2310</v>
      </c>
      <c r="T430" s="5" t="s">
        <v>7209</v>
      </c>
      <c r="U430" s="34" t="s">
        <v>7210</v>
      </c>
      <c r="V430" s="21">
        <v>1</v>
      </c>
      <c r="W430" s="5" t="s">
        <v>2310</v>
      </c>
      <c r="X430" s="5" t="s">
        <v>9702</v>
      </c>
      <c r="Y430" s="34" t="s">
        <v>9703</v>
      </c>
      <c r="Z430" s="21">
        <v>1</v>
      </c>
      <c r="AA430" s="5" t="s">
        <v>2310</v>
      </c>
      <c r="AB430" s="5" t="s">
        <v>3693</v>
      </c>
      <c r="AC430" s="34" t="s">
        <v>9704</v>
      </c>
      <c r="AD430" s="21">
        <v>1</v>
      </c>
    </row>
    <row r="431" spans="1:30" x14ac:dyDescent="0.3">
      <c r="A431" s="18" t="str">
        <f t="shared" ref="A431:B431" si="445">IF(AND(ISNUMBER(SEARCH("Yes",C431)),ISNUMBER(SEARCH("Yes",E431)),ISNUMBER(SEARCH("Yes",G431)),ISNUMBER(SEARCH("Yes",I431))),"Yes","No")</f>
        <v>No</v>
      </c>
      <c r="B431" s="18" t="str">
        <f t="shared" si="445"/>
        <v>No</v>
      </c>
      <c r="C431" s="15" t="str">
        <f t="shared" si="264"/>
        <v>No</v>
      </c>
      <c r="D431" s="18" t="str">
        <f t="shared" si="265"/>
        <v>No</v>
      </c>
      <c r="E431" s="18" t="str">
        <f t="shared" si="266"/>
        <v>No</v>
      </c>
      <c r="F431" s="18" t="str">
        <f t="shared" si="267"/>
        <v>No</v>
      </c>
      <c r="G431" s="18" t="str">
        <f t="shared" si="268"/>
        <v>No</v>
      </c>
      <c r="H431" s="18" t="str">
        <f t="shared" si="269"/>
        <v>No</v>
      </c>
      <c r="I431" s="18" t="str">
        <f t="shared" si="270"/>
        <v>Yes</v>
      </c>
      <c r="J431" s="18" t="str">
        <f t="shared" si="271"/>
        <v>Yes</v>
      </c>
      <c r="K431" s="21">
        <v>429</v>
      </c>
      <c r="L431" s="5" t="s">
        <v>1143</v>
      </c>
      <c r="M431" s="5" t="s">
        <v>1144</v>
      </c>
      <c r="N431" s="5" t="s">
        <v>2307</v>
      </c>
      <c r="O431" s="5" t="s">
        <v>152</v>
      </c>
      <c r="P431" s="5" t="s">
        <v>3226</v>
      </c>
      <c r="Q431" s="34" t="s">
        <v>9705</v>
      </c>
      <c r="R431" s="21">
        <v>1</v>
      </c>
      <c r="S431" s="35"/>
      <c r="T431" s="35"/>
      <c r="U431" s="35"/>
      <c r="V431" s="35"/>
      <c r="W431" s="35"/>
      <c r="X431" s="35"/>
      <c r="Y431" s="35"/>
      <c r="Z431" s="35"/>
      <c r="AA431" s="5" t="s">
        <v>2310</v>
      </c>
      <c r="AB431" s="5" t="s">
        <v>9706</v>
      </c>
      <c r="AC431" s="34" t="s">
        <v>9707</v>
      </c>
      <c r="AD431" s="21">
        <v>1</v>
      </c>
    </row>
    <row r="432" spans="1:30" x14ac:dyDescent="0.3">
      <c r="A432" s="18" t="str">
        <f t="shared" ref="A432:B432" si="446">IF(AND(ISNUMBER(SEARCH("Yes",C432)),ISNUMBER(SEARCH("Yes",E432)),ISNUMBER(SEARCH("Yes",G432)),ISNUMBER(SEARCH("Yes",I432))),"Yes","No")</f>
        <v>No</v>
      </c>
      <c r="B432" s="18" t="str">
        <f t="shared" si="446"/>
        <v>No</v>
      </c>
      <c r="C432" s="15" t="str">
        <f t="shared" si="264"/>
        <v>No</v>
      </c>
      <c r="D432" s="18" t="str">
        <f t="shared" si="265"/>
        <v>No</v>
      </c>
      <c r="E432" s="18" t="str">
        <f t="shared" si="266"/>
        <v>No</v>
      </c>
      <c r="F432" s="18" t="str">
        <f t="shared" si="267"/>
        <v>No</v>
      </c>
      <c r="G432" s="18" t="str">
        <f t="shared" si="268"/>
        <v>No</v>
      </c>
      <c r="H432" s="18" t="str">
        <f t="shared" si="269"/>
        <v>No</v>
      </c>
      <c r="I432" s="18" t="str">
        <f t="shared" si="270"/>
        <v>Yes</v>
      </c>
      <c r="J432" s="18" t="str">
        <f t="shared" si="271"/>
        <v>Yes</v>
      </c>
      <c r="K432" s="21">
        <v>430</v>
      </c>
      <c r="L432" s="5" t="s">
        <v>1145</v>
      </c>
      <c r="M432" s="5" t="s">
        <v>1146</v>
      </c>
      <c r="N432" s="5" t="s">
        <v>2307</v>
      </c>
      <c r="O432" s="5" t="s">
        <v>152</v>
      </c>
      <c r="P432" s="5" t="s">
        <v>9708</v>
      </c>
      <c r="Q432" s="34" t="s">
        <v>9709</v>
      </c>
      <c r="R432" s="21">
        <v>1</v>
      </c>
      <c r="S432" s="35"/>
      <c r="T432" s="35"/>
      <c r="U432" s="35"/>
      <c r="V432" s="35"/>
      <c r="W432" s="35"/>
      <c r="X432" s="35"/>
      <c r="Y432" s="35"/>
      <c r="Z432" s="35"/>
      <c r="AA432" s="5" t="s">
        <v>2310</v>
      </c>
      <c r="AB432" s="5" t="s">
        <v>3944</v>
      </c>
      <c r="AC432" s="34" t="s">
        <v>3539</v>
      </c>
      <c r="AD432" s="21">
        <v>1</v>
      </c>
    </row>
    <row r="433" spans="1:30" x14ac:dyDescent="0.3">
      <c r="A433" s="18" t="str">
        <f t="shared" ref="A433:B433" si="447">IF(AND(ISNUMBER(SEARCH("Yes",C433)),ISNUMBER(SEARCH("Yes",E433)),ISNUMBER(SEARCH("Yes",G433)),ISNUMBER(SEARCH("Yes",I433))),"Yes","No")</f>
        <v>No</v>
      </c>
      <c r="B433" s="18" t="str">
        <f t="shared" si="447"/>
        <v>No</v>
      </c>
      <c r="C433" s="15" t="str">
        <f t="shared" si="264"/>
        <v>No</v>
      </c>
      <c r="D433" s="18" t="str">
        <f t="shared" si="265"/>
        <v>No</v>
      </c>
      <c r="E433" s="18" t="str">
        <f t="shared" si="266"/>
        <v>No</v>
      </c>
      <c r="F433" s="18" t="str">
        <f t="shared" si="267"/>
        <v>No</v>
      </c>
      <c r="G433" s="18" t="str">
        <f t="shared" si="268"/>
        <v>No</v>
      </c>
      <c r="H433" s="18" t="str">
        <f t="shared" si="269"/>
        <v>No</v>
      </c>
      <c r="I433" s="18" t="str">
        <f t="shared" si="270"/>
        <v>Yes</v>
      </c>
      <c r="J433" s="18" t="str">
        <f t="shared" si="271"/>
        <v>Yes</v>
      </c>
      <c r="K433" s="21">
        <v>431</v>
      </c>
      <c r="L433" s="5" t="s">
        <v>1147</v>
      </c>
      <c r="M433" s="5" t="s">
        <v>1148</v>
      </c>
      <c r="N433" s="5" t="s">
        <v>2307</v>
      </c>
      <c r="O433" s="5" t="s">
        <v>152</v>
      </c>
      <c r="P433" s="5" t="s">
        <v>2664</v>
      </c>
      <c r="Q433" s="34" t="s">
        <v>3945</v>
      </c>
      <c r="R433" s="21">
        <v>1</v>
      </c>
      <c r="S433" s="35"/>
      <c r="T433" s="35"/>
      <c r="U433" s="35"/>
      <c r="V433" s="35"/>
      <c r="W433" s="35"/>
      <c r="X433" s="35"/>
      <c r="Y433" s="35"/>
      <c r="Z433" s="35"/>
      <c r="AA433" s="5" t="s">
        <v>24</v>
      </c>
      <c r="AB433" s="5" t="s">
        <v>9710</v>
      </c>
      <c r="AC433" s="34" t="s">
        <v>9711</v>
      </c>
      <c r="AD433" s="21">
        <v>1</v>
      </c>
    </row>
    <row r="434" spans="1:30" x14ac:dyDescent="0.3">
      <c r="A434" s="18" t="str">
        <f t="shared" ref="A434:B434" si="448">IF(AND(ISNUMBER(SEARCH("Yes",C434)),ISNUMBER(SEARCH("Yes",E434)),ISNUMBER(SEARCH("Yes",G434)),ISNUMBER(SEARCH("Yes",I434))),"Yes","No")</f>
        <v>No</v>
      </c>
      <c r="B434" s="18" t="str">
        <f t="shared" si="448"/>
        <v>No</v>
      </c>
      <c r="C434" s="15" t="str">
        <f t="shared" si="264"/>
        <v>No</v>
      </c>
      <c r="D434" s="18" t="str">
        <f t="shared" si="265"/>
        <v>No</v>
      </c>
      <c r="E434" s="18" t="str">
        <f t="shared" si="266"/>
        <v>No</v>
      </c>
      <c r="F434" s="18" t="str">
        <f t="shared" si="267"/>
        <v>No</v>
      </c>
      <c r="G434" s="18" t="str">
        <f t="shared" si="268"/>
        <v>No</v>
      </c>
      <c r="H434" s="18" t="str">
        <f t="shared" si="269"/>
        <v>No</v>
      </c>
      <c r="I434" s="18" t="str">
        <f t="shared" si="270"/>
        <v>Yes</v>
      </c>
      <c r="J434" s="18" t="str">
        <f t="shared" si="271"/>
        <v>Yes</v>
      </c>
      <c r="K434" s="21">
        <v>432</v>
      </c>
      <c r="L434" s="5" t="s">
        <v>1149</v>
      </c>
      <c r="M434" s="5" t="s">
        <v>1150</v>
      </c>
      <c r="N434" s="5" t="s">
        <v>2307</v>
      </c>
      <c r="O434" s="5" t="s">
        <v>152</v>
      </c>
      <c r="P434" s="5" t="s">
        <v>2431</v>
      </c>
      <c r="Q434" s="34" t="s">
        <v>9712</v>
      </c>
      <c r="R434" s="21">
        <v>1</v>
      </c>
      <c r="S434" s="35"/>
      <c r="T434" s="35"/>
      <c r="U434" s="35"/>
      <c r="V434" s="35"/>
      <c r="W434" s="35"/>
      <c r="X434" s="35"/>
      <c r="Y434" s="35"/>
      <c r="Z434" s="35"/>
      <c r="AA434" s="5" t="s">
        <v>2310</v>
      </c>
      <c r="AB434" s="5" t="s">
        <v>2335</v>
      </c>
      <c r="AC434" s="34" t="s">
        <v>9713</v>
      </c>
      <c r="AD434" s="21">
        <v>1</v>
      </c>
    </row>
    <row r="435" spans="1:30" x14ac:dyDescent="0.3">
      <c r="A435" s="18" t="str">
        <f t="shared" ref="A435:B435" si="449">IF(AND(ISNUMBER(SEARCH("Yes",C435)),ISNUMBER(SEARCH("Yes",E435)),ISNUMBER(SEARCH("Yes",G435)),ISNUMBER(SEARCH("Yes",I435))),"Yes","No")</f>
        <v>No</v>
      </c>
      <c r="B435" s="18" t="str">
        <f t="shared" si="449"/>
        <v>No</v>
      </c>
      <c r="C435" s="15" t="str">
        <f t="shared" si="264"/>
        <v>No</v>
      </c>
      <c r="D435" s="18" t="str">
        <f t="shared" si="265"/>
        <v>No</v>
      </c>
      <c r="E435" s="18" t="str">
        <f t="shared" si="266"/>
        <v>No</v>
      </c>
      <c r="F435" s="18" t="str">
        <f t="shared" si="267"/>
        <v>No</v>
      </c>
      <c r="G435" s="18" t="str">
        <f t="shared" si="268"/>
        <v>No</v>
      </c>
      <c r="H435" s="18" t="str">
        <f t="shared" si="269"/>
        <v>No</v>
      </c>
      <c r="I435" s="18" t="str">
        <f t="shared" si="270"/>
        <v>Yes</v>
      </c>
      <c r="J435" s="18" t="str">
        <f t="shared" si="271"/>
        <v>Yes</v>
      </c>
      <c r="K435" s="21">
        <v>433</v>
      </c>
      <c r="L435" s="5" t="s">
        <v>1151</v>
      </c>
      <c r="M435" s="5" t="s">
        <v>1152</v>
      </c>
      <c r="N435" s="5" t="s">
        <v>2307</v>
      </c>
      <c r="O435" s="5" t="s">
        <v>152</v>
      </c>
      <c r="P435" s="5" t="s">
        <v>9714</v>
      </c>
      <c r="Q435" s="34" t="s">
        <v>3951</v>
      </c>
      <c r="R435" s="21">
        <v>1</v>
      </c>
      <c r="S435" s="35"/>
      <c r="T435" s="35"/>
      <c r="U435" s="35"/>
      <c r="V435" s="35"/>
      <c r="W435" s="35"/>
      <c r="X435" s="35"/>
      <c r="Y435" s="35"/>
      <c r="Z435" s="35"/>
      <c r="AA435" s="5" t="s">
        <v>2310</v>
      </c>
      <c r="AB435" s="5" t="s">
        <v>3952</v>
      </c>
      <c r="AC435" s="34" t="s">
        <v>3953</v>
      </c>
      <c r="AD435" s="21">
        <v>1</v>
      </c>
    </row>
    <row r="436" spans="1:30" x14ac:dyDescent="0.3">
      <c r="A436" s="18" t="str">
        <f t="shared" ref="A436:B436" si="450">IF(AND(ISNUMBER(SEARCH("Yes",C436)),ISNUMBER(SEARCH("Yes",E436)),ISNUMBER(SEARCH("Yes",G436)),ISNUMBER(SEARCH("Yes",I436))),"Yes","No")</f>
        <v>No</v>
      </c>
      <c r="B436" s="18" t="str">
        <f t="shared" si="450"/>
        <v>No</v>
      </c>
      <c r="C436" s="15" t="str">
        <f t="shared" si="264"/>
        <v>No</v>
      </c>
      <c r="D436" s="18" t="str">
        <f t="shared" si="265"/>
        <v>No</v>
      </c>
      <c r="E436" s="18" t="str">
        <f t="shared" si="266"/>
        <v>No</v>
      </c>
      <c r="F436" s="18" t="str">
        <f t="shared" si="267"/>
        <v>No</v>
      </c>
      <c r="G436" s="18" t="str">
        <f t="shared" si="268"/>
        <v>No</v>
      </c>
      <c r="H436" s="18" t="str">
        <f t="shared" si="269"/>
        <v>No</v>
      </c>
      <c r="I436" s="18" t="str">
        <f t="shared" si="270"/>
        <v>Yes</v>
      </c>
      <c r="J436" s="18" t="str">
        <f t="shared" si="271"/>
        <v>Yes</v>
      </c>
      <c r="K436" s="21">
        <v>434</v>
      </c>
      <c r="L436" s="5" t="s">
        <v>1153</v>
      </c>
      <c r="M436" s="5" t="s">
        <v>1154</v>
      </c>
      <c r="N436" s="5" t="s">
        <v>2307</v>
      </c>
      <c r="O436" s="5" t="s">
        <v>152</v>
      </c>
      <c r="P436" s="5" t="s">
        <v>9715</v>
      </c>
      <c r="Q436" s="34" t="s">
        <v>9716</v>
      </c>
      <c r="R436" s="21">
        <v>1</v>
      </c>
      <c r="S436" s="35"/>
      <c r="T436" s="35"/>
      <c r="U436" s="35"/>
      <c r="V436" s="35"/>
      <c r="W436" s="35"/>
      <c r="X436" s="35"/>
      <c r="Y436" s="35"/>
      <c r="Z436" s="35"/>
      <c r="AA436" s="5" t="s">
        <v>2310</v>
      </c>
      <c r="AB436" s="5" t="s">
        <v>9717</v>
      </c>
      <c r="AC436" s="34" t="s">
        <v>9718</v>
      </c>
      <c r="AD436" s="21">
        <v>1</v>
      </c>
    </row>
    <row r="437" spans="1:30" x14ac:dyDescent="0.3">
      <c r="A437" s="18" t="str">
        <f t="shared" ref="A437:B437" si="451">IF(AND(ISNUMBER(SEARCH("Yes",C437)),ISNUMBER(SEARCH("Yes",E437)),ISNUMBER(SEARCH("Yes",G437)),ISNUMBER(SEARCH("Yes",I437))),"Yes","No")</f>
        <v>No</v>
      </c>
      <c r="B437" s="18" t="str">
        <f t="shared" si="451"/>
        <v>No</v>
      </c>
      <c r="C437" s="15" t="str">
        <f t="shared" si="264"/>
        <v>Yes</v>
      </c>
      <c r="D437" s="18" t="str">
        <f t="shared" si="265"/>
        <v>Yes</v>
      </c>
      <c r="E437" s="18" t="str">
        <f t="shared" si="266"/>
        <v>No</v>
      </c>
      <c r="F437" s="18" t="str">
        <f t="shared" si="267"/>
        <v>Yes</v>
      </c>
      <c r="G437" s="18" t="str">
        <f t="shared" si="268"/>
        <v>No</v>
      </c>
      <c r="H437" s="18" t="str">
        <f t="shared" si="269"/>
        <v>No</v>
      </c>
      <c r="I437" s="18" t="str">
        <f t="shared" si="270"/>
        <v>No</v>
      </c>
      <c r="J437" s="18" t="str">
        <f t="shared" si="271"/>
        <v>Yes</v>
      </c>
      <c r="K437" s="21">
        <v>435</v>
      </c>
      <c r="L437" s="5" t="s">
        <v>46</v>
      </c>
      <c r="M437" s="5" t="s">
        <v>28</v>
      </c>
      <c r="N437" s="5" t="s">
        <v>2307</v>
      </c>
      <c r="O437" s="5" t="s">
        <v>2310</v>
      </c>
      <c r="P437" s="5" t="s">
        <v>9719</v>
      </c>
      <c r="Q437" s="34" t="s">
        <v>9720</v>
      </c>
      <c r="R437" s="21">
        <v>1</v>
      </c>
      <c r="S437" s="5" t="s">
        <v>152</v>
      </c>
      <c r="T437" s="5" t="s">
        <v>9721</v>
      </c>
      <c r="U437" s="34" t="s">
        <v>9722</v>
      </c>
      <c r="V437" s="21">
        <v>1</v>
      </c>
      <c r="W437" s="35"/>
      <c r="X437" s="35"/>
      <c r="Y437" s="35"/>
      <c r="Z437" s="35"/>
      <c r="AA437" s="5" t="s">
        <v>2310</v>
      </c>
      <c r="AB437" s="5" t="s">
        <v>3960</v>
      </c>
      <c r="AC437" s="34" t="s">
        <v>3961</v>
      </c>
      <c r="AD437" s="21">
        <v>1</v>
      </c>
    </row>
    <row r="438" spans="1:30" x14ac:dyDescent="0.3">
      <c r="A438" s="18" t="str">
        <f t="shared" ref="A438:B438" si="452">IF(AND(ISNUMBER(SEARCH("Yes",C438)),ISNUMBER(SEARCH("Yes",E438)),ISNUMBER(SEARCH("Yes",G438)),ISNUMBER(SEARCH("Yes",I438))),"Yes","No")</f>
        <v>No</v>
      </c>
      <c r="B438" s="18" t="str">
        <f t="shared" si="452"/>
        <v>No</v>
      </c>
      <c r="C438" s="15" t="str">
        <f t="shared" si="264"/>
        <v>No</v>
      </c>
      <c r="D438" s="18" t="str">
        <f t="shared" si="265"/>
        <v>No</v>
      </c>
      <c r="E438" s="18" t="str">
        <f t="shared" si="266"/>
        <v>No</v>
      </c>
      <c r="F438" s="18" t="str">
        <f t="shared" si="267"/>
        <v>No</v>
      </c>
      <c r="G438" s="18" t="str">
        <f t="shared" si="268"/>
        <v>No</v>
      </c>
      <c r="H438" s="18" t="str">
        <f t="shared" si="269"/>
        <v>No</v>
      </c>
      <c r="I438" s="18" t="str">
        <f t="shared" si="270"/>
        <v>Yes</v>
      </c>
      <c r="J438" s="18" t="str">
        <f t="shared" si="271"/>
        <v>Yes</v>
      </c>
      <c r="K438" s="21">
        <v>436</v>
      </c>
      <c r="L438" s="5" t="s">
        <v>1155</v>
      </c>
      <c r="M438" s="5" t="s">
        <v>1156</v>
      </c>
      <c r="N438" s="5" t="s">
        <v>2307</v>
      </c>
      <c r="O438" s="5" t="s">
        <v>152</v>
      </c>
      <c r="P438" s="5" t="s">
        <v>2435</v>
      </c>
      <c r="Q438" s="34" t="s">
        <v>9723</v>
      </c>
      <c r="R438" s="21">
        <v>1</v>
      </c>
      <c r="S438" s="35"/>
      <c r="T438" s="35"/>
      <c r="U438" s="35"/>
      <c r="V438" s="35"/>
      <c r="W438" s="35"/>
      <c r="X438" s="35"/>
      <c r="Y438" s="35"/>
      <c r="Z438" s="35"/>
      <c r="AA438" s="5" t="s">
        <v>2310</v>
      </c>
      <c r="AB438" s="5" t="s">
        <v>9724</v>
      </c>
      <c r="AC438" s="34" t="s">
        <v>9725</v>
      </c>
      <c r="AD438" s="21">
        <v>1</v>
      </c>
    </row>
    <row r="439" spans="1:30" x14ac:dyDescent="0.3">
      <c r="A439" s="18" t="str">
        <f t="shared" ref="A439:B439" si="453">IF(AND(ISNUMBER(SEARCH("Yes",C439)),ISNUMBER(SEARCH("Yes",E439)),ISNUMBER(SEARCH("Yes",G439)),ISNUMBER(SEARCH("Yes",I439))),"Yes","No")</f>
        <v>No</v>
      </c>
      <c r="B439" s="18" t="str">
        <f t="shared" si="453"/>
        <v>No</v>
      </c>
      <c r="C439" s="15" t="str">
        <f t="shared" si="264"/>
        <v>No</v>
      </c>
      <c r="D439" s="18" t="str">
        <f t="shared" si="265"/>
        <v>No</v>
      </c>
      <c r="E439" s="18" t="str">
        <f t="shared" si="266"/>
        <v>No</v>
      </c>
      <c r="F439" s="18" t="str">
        <f t="shared" si="267"/>
        <v>No</v>
      </c>
      <c r="G439" s="18" t="str">
        <f t="shared" si="268"/>
        <v>No</v>
      </c>
      <c r="H439" s="18" t="str">
        <f t="shared" si="269"/>
        <v>No</v>
      </c>
      <c r="I439" s="18" t="str">
        <f t="shared" si="270"/>
        <v>Yes</v>
      </c>
      <c r="J439" s="18" t="str">
        <f t="shared" si="271"/>
        <v>Yes</v>
      </c>
      <c r="K439" s="21">
        <v>437</v>
      </c>
      <c r="L439" s="5" t="s">
        <v>1157</v>
      </c>
      <c r="M439" s="5" t="s">
        <v>1158</v>
      </c>
      <c r="N439" s="5" t="s">
        <v>2307</v>
      </c>
      <c r="O439" s="5" t="s">
        <v>152</v>
      </c>
      <c r="P439" s="5" t="s">
        <v>2533</v>
      </c>
      <c r="Q439" s="34" t="s">
        <v>3963</v>
      </c>
      <c r="R439" s="21">
        <v>1</v>
      </c>
      <c r="S439" s="35"/>
      <c r="T439" s="35"/>
      <c r="U439" s="35"/>
      <c r="V439" s="35"/>
      <c r="W439" s="35"/>
      <c r="X439" s="35"/>
      <c r="Y439" s="35"/>
      <c r="Z439" s="35"/>
      <c r="AA439" s="5" t="s">
        <v>2310</v>
      </c>
      <c r="AB439" s="5" t="s">
        <v>3964</v>
      </c>
      <c r="AC439" s="34" t="s">
        <v>9726</v>
      </c>
      <c r="AD439" s="21">
        <v>1</v>
      </c>
    </row>
    <row r="440" spans="1:30" x14ac:dyDescent="0.3">
      <c r="A440" s="18" t="str">
        <f t="shared" ref="A440:B440" si="454">IF(AND(ISNUMBER(SEARCH("Yes",C440)),ISNUMBER(SEARCH("Yes",E440)),ISNUMBER(SEARCH("Yes",G440)),ISNUMBER(SEARCH("Yes",I440))),"Yes","No")</f>
        <v>No</v>
      </c>
      <c r="B440" s="18" t="str">
        <f t="shared" si="454"/>
        <v>No</v>
      </c>
      <c r="C440" s="15" t="str">
        <f t="shared" si="264"/>
        <v>No</v>
      </c>
      <c r="D440" s="18" t="str">
        <f t="shared" si="265"/>
        <v>No</v>
      </c>
      <c r="E440" s="18" t="str">
        <f t="shared" si="266"/>
        <v>No</v>
      </c>
      <c r="F440" s="18" t="str">
        <f t="shared" si="267"/>
        <v>No</v>
      </c>
      <c r="G440" s="18" t="str">
        <f t="shared" si="268"/>
        <v>No</v>
      </c>
      <c r="H440" s="18" t="str">
        <f t="shared" si="269"/>
        <v>No</v>
      </c>
      <c r="I440" s="18" t="str">
        <f t="shared" si="270"/>
        <v>Yes</v>
      </c>
      <c r="J440" s="18" t="str">
        <f t="shared" si="271"/>
        <v>Yes</v>
      </c>
      <c r="K440" s="21">
        <v>438</v>
      </c>
      <c r="L440" s="5" t="s">
        <v>1159</v>
      </c>
      <c r="M440" s="5" t="s">
        <v>1160</v>
      </c>
      <c r="N440" s="5" t="s">
        <v>2307</v>
      </c>
      <c r="O440" s="5" t="s">
        <v>152</v>
      </c>
      <c r="P440" s="5" t="s">
        <v>2435</v>
      </c>
      <c r="Q440" s="34" t="s">
        <v>9727</v>
      </c>
      <c r="R440" s="21">
        <v>1</v>
      </c>
      <c r="S440" s="35"/>
      <c r="T440" s="35"/>
      <c r="U440" s="35"/>
      <c r="V440" s="35"/>
      <c r="W440" s="35"/>
      <c r="X440" s="35"/>
      <c r="Y440" s="35"/>
      <c r="Z440" s="35"/>
      <c r="AA440" s="5" t="s">
        <v>2310</v>
      </c>
      <c r="AB440" s="5" t="s">
        <v>9728</v>
      </c>
      <c r="AC440" s="34" t="s">
        <v>8407</v>
      </c>
      <c r="AD440" s="21">
        <v>1</v>
      </c>
    </row>
    <row r="441" spans="1:30" x14ac:dyDescent="0.3">
      <c r="A441" s="18" t="str">
        <f t="shared" ref="A441:B441" si="455">IF(AND(ISNUMBER(SEARCH("Yes",C441)),ISNUMBER(SEARCH("Yes",E441)),ISNUMBER(SEARCH("Yes",G441)),ISNUMBER(SEARCH("Yes",I441))),"Yes","No")</f>
        <v>No</v>
      </c>
      <c r="B441" s="18" t="str">
        <f t="shared" si="455"/>
        <v>No</v>
      </c>
      <c r="C441" s="15" t="str">
        <f t="shared" si="264"/>
        <v>No</v>
      </c>
      <c r="D441" s="18" t="str">
        <f t="shared" si="265"/>
        <v>No</v>
      </c>
      <c r="E441" s="18" t="str">
        <f t="shared" si="266"/>
        <v>No</v>
      </c>
      <c r="F441" s="18" t="str">
        <f t="shared" si="267"/>
        <v>No</v>
      </c>
      <c r="G441" s="18" t="str">
        <f t="shared" si="268"/>
        <v>No</v>
      </c>
      <c r="H441" s="18" t="str">
        <f t="shared" si="269"/>
        <v>No</v>
      </c>
      <c r="I441" s="18" t="str">
        <f t="shared" si="270"/>
        <v>Yes</v>
      </c>
      <c r="J441" s="18" t="str">
        <f t="shared" si="271"/>
        <v>Yes</v>
      </c>
      <c r="K441" s="21">
        <v>439</v>
      </c>
      <c r="L441" s="5" t="s">
        <v>1161</v>
      </c>
      <c r="M441" s="5" t="s">
        <v>1162</v>
      </c>
      <c r="N441" s="5" t="s">
        <v>2307</v>
      </c>
      <c r="O441" s="5" t="s">
        <v>152</v>
      </c>
      <c r="P441" s="5" t="s">
        <v>2537</v>
      </c>
      <c r="Q441" s="34" t="s">
        <v>9729</v>
      </c>
      <c r="R441" s="21">
        <v>1</v>
      </c>
      <c r="S441" s="35"/>
      <c r="T441" s="35"/>
      <c r="U441" s="35"/>
      <c r="V441" s="35"/>
      <c r="W441" s="35"/>
      <c r="X441" s="35"/>
      <c r="Y441" s="35"/>
      <c r="Z441" s="35"/>
      <c r="AA441" s="5" t="s">
        <v>2310</v>
      </c>
      <c r="AB441" s="5" t="s">
        <v>9730</v>
      </c>
      <c r="AC441" s="34" t="s">
        <v>9731</v>
      </c>
      <c r="AD441" s="21">
        <v>1</v>
      </c>
    </row>
    <row r="442" spans="1:30" x14ac:dyDescent="0.3">
      <c r="A442" s="18" t="str">
        <f t="shared" ref="A442:B442" si="456">IF(AND(ISNUMBER(SEARCH("Yes",C442)),ISNUMBER(SEARCH("Yes",E442)),ISNUMBER(SEARCH("Yes",G442)),ISNUMBER(SEARCH("Yes",I442))),"Yes","No")</f>
        <v>Yes</v>
      </c>
      <c r="B442" s="18" t="str">
        <f t="shared" si="456"/>
        <v>Yes</v>
      </c>
      <c r="C442" s="15" t="str">
        <f t="shared" si="264"/>
        <v>Yes</v>
      </c>
      <c r="D442" s="18" t="str">
        <f t="shared" si="265"/>
        <v>Yes</v>
      </c>
      <c r="E442" s="18" t="str">
        <f t="shared" si="266"/>
        <v>Yes</v>
      </c>
      <c r="F442" s="18" t="str">
        <f t="shared" si="267"/>
        <v>Yes</v>
      </c>
      <c r="G442" s="18" t="str">
        <f t="shared" si="268"/>
        <v>Yes</v>
      </c>
      <c r="H442" s="18" t="str">
        <f t="shared" si="269"/>
        <v>Yes</v>
      </c>
      <c r="I442" s="18" t="str">
        <f t="shared" si="270"/>
        <v>Yes</v>
      </c>
      <c r="J442" s="18" t="str">
        <f t="shared" si="271"/>
        <v>Yes</v>
      </c>
      <c r="K442" s="21">
        <v>440</v>
      </c>
      <c r="L442" s="5" t="s">
        <v>262</v>
      </c>
      <c r="M442" s="5" t="s">
        <v>3972</v>
      </c>
      <c r="N442" s="5" t="s">
        <v>2307</v>
      </c>
      <c r="O442" s="5" t="s">
        <v>24</v>
      </c>
      <c r="P442" s="5" t="s">
        <v>3973</v>
      </c>
      <c r="Q442" s="34" t="s">
        <v>3974</v>
      </c>
      <c r="R442" s="21">
        <v>1</v>
      </c>
      <c r="S442" s="5" t="s">
        <v>24</v>
      </c>
      <c r="T442" s="5" t="s">
        <v>9732</v>
      </c>
      <c r="U442" s="34" t="s">
        <v>3976</v>
      </c>
      <c r="V442" s="21">
        <v>1</v>
      </c>
      <c r="W442" s="5" t="s">
        <v>24</v>
      </c>
      <c r="X442" s="5" t="s">
        <v>3977</v>
      </c>
      <c r="Y442" s="34" t="s">
        <v>3978</v>
      </c>
      <c r="Z442" s="21">
        <v>1</v>
      </c>
      <c r="AA442" s="5" t="s">
        <v>2310</v>
      </c>
      <c r="AB442" s="5" t="s">
        <v>2422</v>
      </c>
      <c r="AC442" s="34" t="s">
        <v>2471</v>
      </c>
      <c r="AD442" s="21">
        <v>1</v>
      </c>
    </row>
    <row r="443" spans="1:30" x14ac:dyDescent="0.3">
      <c r="A443" s="18" t="str">
        <f t="shared" ref="A443:B443" si="457">IF(AND(ISNUMBER(SEARCH("Yes",C443)),ISNUMBER(SEARCH("Yes",E443)),ISNUMBER(SEARCH("Yes",G443)),ISNUMBER(SEARCH("Yes",I443))),"Yes","No")</f>
        <v>No</v>
      </c>
      <c r="B443" s="18" t="str">
        <f t="shared" si="457"/>
        <v>No</v>
      </c>
      <c r="C443" s="15" t="str">
        <f t="shared" si="264"/>
        <v>No</v>
      </c>
      <c r="D443" s="18" t="str">
        <f t="shared" si="265"/>
        <v>No</v>
      </c>
      <c r="E443" s="18" t="str">
        <f t="shared" si="266"/>
        <v>No</v>
      </c>
      <c r="F443" s="18" t="str">
        <f t="shared" si="267"/>
        <v>No</v>
      </c>
      <c r="G443" s="18" t="str">
        <f t="shared" si="268"/>
        <v>No</v>
      </c>
      <c r="H443" s="18" t="str">
        <f t="shared" si="269"/>
        <v>No</v>
      </c>
      <c r="I443" s="18" t="str">
        <f t="shared" si="270"/>
        <v>Yes</v>
      </c>
      <c r="J443" s="18" t="str">
        <f t="shared" si="271"/>
        <v>Yes</v>
      </c>
      <c r="K443" s="21">
        <v>441</v>
      </c>
      <c r="L443" s="5" t="s">
        <v>1163</v>
      </c>
      <c r="M443" s="5" t="s">
        <v>1164</v>
      </c>
      <c r="N443" s="5" t="s">
        <v>2307</v>
      </c>
      <c r="O443" s="5" t="s">
        <v>152</v>
      </c>
      <c r="P443" s="5" t="s">
        <v>7242</v>
      </c>
      <c r="Q443" s="34" t="s">
        <v>7243</v>
      </c>
      <c r="R443" s="21">
        <v>1</v>
      </c>
      <c r="S443" s="35"/>
      <c r="T443" s="35"/>
      <c r="U443" s="35"/>
      <c r="V443" s="35"/>
      <c r="W443" s="35"/>
      <c r="X443" s="35"/>
      <c r="Y443" s="35"/>
      <c r="Z443" s="35"/>
      <c r="AA443" s="5" t="s">
        <v>24</v>
      </c>
      <c r="AB443" s="5" t="s">
        <v>6850</v>
      </c>
      <c r="AC443" s="34" t="s">
        <v>6851</v>
      </c>
      <c r="AD443" s="21">
        <v>1</v>
      </c>
    </row>
    <row r="444" spans="1:30" x14ac:dyDescent="0.3">
      <c r="A444" s="18" t="str">
        <f t="shared" ref="A444:B444" si="458">IF(AND(ISNUMBER(SEARCH("Yes",C444)),ISNUMBER(SEARCH("Yes",E444)),ISNUMBER(SEARCH("Yes",G444)),ISNUMBER(SEARCH("Yes",I444))),"Yes","No")</f>
        <v>No</v>
      </c>
      <c r="B444" s="18" t="str">
        <f t="shared" si="458"/>
        <v>No</v>
      </c>
      <c r="C444" s="15" t="str">
        <f t="shared" si="264"/>
        <v>No</v>
      </c>
      <c r="D444" s="18" t="str">
        <f t="shared" si="265"/>
        <v>No</v>
      </c>
      <c r="E444" s="18" t="str">
        <f t="shared" si="266"/>
        <v>No</v>
      </c>
      <c r="F444" s="18" t="str">
        <f t="shared" si="267"/>
        <v>No</v>
      </c>
      <c r="G444" s="18" t="str">
        <f t="shared" si="268"/>
        <v>No</v>
      </c>
      <c r="H444" s="18" t="str">
        <f t="shared" si="269"/>
        <v>No</v>
      </c>
      <c r="I444" s="18" t="str">
        <f t="shared" si="270"/>
        <v>Yes</v>
      </c>
      <c r="J444" s="18" t="str">
        <f t="shared" si="271"/>
        <v>Yes</v>
      </c>
      <c r="K444" s="21">
        <v>442</v>
      </c>
      <c r="L444" s="5" t="s">
        <v>1165</v>
      </c>
      <c r="M444" s="5" t="s">
        <v>1166</v>
      </c>
      <c r="N444" s="5" t="s">
        <v>2307</v>
      </c>
      <c r="O444" s="5" t="s">
        <v>152</v>
      </c>
      <c r="P444" s="5" t="s">
        <v>9733</v>
      </c>
      <c r="Q444" s="34" t="s">
        <v>9734</v>
      </c>
      <c r="R444" s="21">
        <v>1</v>
      </c>
      <c r="S444" s="35"/>
      <c r="T444" s="35"/>
      <c r="U444" s="35"/>
      <c r="V444" s="35"/>
      <c r="W444" s="35"/>
      <c r="X444" s="35"/>
      <c r="Y444" s="35"/>
      <c r="Z444" s="35"/>
      <c r="AA444" s="5" t="s">
        <v>24</v>
      </c>
      <c r="AB444" s="5" t="s">
        <v>9735</v>
      </c>
      <c r="AC444" s="34" t="s">
        <v>7247</v>
      </c>
      <c r="AD444" s="21">
        <v>1</v>
      </c>
    </row>
    <row r="445" spans="1:30" x14ac:dyDescent="0.3">
      <c r="A445" s="18" t="str">
        <f t="shared" ref="A445:B445" si="459">IF(AND(ISNUMBER(SEARCH("Yes",C445)),ISNUMBER(SEARCH("Yes",E445)),ISNUMBER(SEARCH("Yes",G445)),ISNUMBER(SEARCH("Yes",I445))),"Yes","No")</f>
        <v>No</v>
      </c>
      <c r="B445" s="18" t="str">
        <f t="shared" si="459"/>
        <v>No</v>
      </c>
      <c r="C445" s="15" t="str">
        <f t="shared" si="264"/>
        <v>No</v>
      </c>
      <c r="D445" s="18" t="str">
        <f t="shared" si="265"/>
        <v>No</v>
      </c>
      <c r="E445" s="18" t="str">
        <f t="shared" si="266"/>
        <v>No</v>
      </c>
      <c r="F445" s="18" t="str">
        <f t="shared" si="267"/>
        <v>No</v>
      </c>
      <c r="G445" s="18" t="str">
        <f t="shared" si="268"/>
        <v>No</v>
      </c>
      <c r="H445" s="18" t="str">
        <f t="shared" si="269"/>
        <v>No</v>
      </c>
      <c r="I445" s="18" t="str">
        <f t="shared" si="270"/>
        <v>Yes</v>
      </c>
      <c r="J445" s="18" t="str">
        <f t="shared" si="271"/>
        <v>Yes</v>
      </c>
      <c r="K445" s="21">
        <v>443</v>
      </c>
      <c r="L445" s="5" t="s">
        <v>1167</v>
      </c>
      <c r="M445" s="5" t="s">
        <v>1168</v>
      </c>
      <c r="N445" s="5" t="s">
        <v>2307</v>
      </c>
      <c r="O445" s="5" t="s">
        <v>152</v>
      </c>
      <c r="P445" s="5" t="s">
        <v>9736</v>
      </c>
      <c r="Q445" s="34" t="s">
        <v>9737</v>
      </c>
      <c r="R445" s="21">
        <v>1</v>
      </c>
      <c r="S445" s="35"/>
      <c r="T445" s="35"/>
      <c r="U445" s="35"/>
      <c r="V445" s="35"/>
      <c r="W445" s="35"/>
      <c r="X445" s="35"/>
      <c r="Y445" s="35"/>
      <c r="Z445" s="35"/>
      <c r="AA445" s="5" t="s">
        <v>24</v>
      </c>
      <c r="AB445" s="5" t="s">
        <v>9738</v>
      </c>
      <c r="AC445" s="34" t="s">
        <v>9739</v>
      </c>
      <c r="AD445" s="21">
        <v>1</v>
      </c>
    </row>
    <row r="446" spans="1:30" x14ac:dyDescent="0.3">
      <c r="A446" s="18" t="str">
        <f t="shared" ref="A446:B446" si="460">IF(AND(ISNUMBER(SEARCH("Yes",C446)),ISNUMBER(SEARCH("Yes",E446)),ISNUMBER(SEARCH("Yes",G446)),ISNUMBER(SEARCH("Yes",I446))),"Yes","No")</f>
        <v>No</v>
      </c>
      <c r="B446" s="18" t="str">
        <f t="shared" si="460"/>
        <v>No</v>
      </c>
      <c r="C446" s="15" t="str">
        <f t="shared" si="264"/>
        <v>No</v>
      </c>
      <c r="D446" s="18" t="str">
        <f t="shared" si="265"/>
        <v>No</v>
      </c>
      <c r="E446" s="18" t="str">
        <f t="shared" si="266"/>
        <v>No</v>
      </c>
      <c r="F446" s="18" t="str">
        <f t="shared" si="267"/>
        <v>No</v>
      </c>
      <c r="G446" s="18" t="str">
        <f t="shared" si="268"/>
        <v>No</v>
      </c>
      <c r="H446" s="18" t="str">
        <f t="shared" si="269"/>
        <v>No</v>
      </c>
      <c r="I446" s="18" t="str">
        <f t="shared" si="270"/>
        <v>Yes</v>
      </c>
      <c r="J446" s="18" t="str">
        <f t="shared" si="271"/>
        <v>Yes</v>
      </c>
      <c r="K446" s="21">
        <v>444</v>
      </c>
      <c r="L446" s="5" t="s">
        <v>1169</v>
      </c>
      <c r="M446" s="5" t="s">
        <v>1170</v>
      </c>
      <c r="N446" s="5" t="s">
        <v>2307</v>
      </c>
      <c r="O446" s="5" t="s">
        <v>152</v>
      </c>
      <c r="P446" s="5" t="s">
        <v>2333</v>
      </c>
      <c r="Q446" s="34" t="s">
        <v>7252</v>
      </c>
      <c r="R446" s="21">
        <v>1</v>
      </c>
      <c r="S446" s="35"/>
      <c r="T446" s="35"/>
      <c r="U446" s="35"/>
      <c r="V446" s="35"/>
      <c r="W446" s="35"/>
      <c r="X446" s="35"/>
      <c r="Y446" s="35"/>
      <c r="Z446" s="35"/>
      <c r="AA446" s="5" t="s">
        <v>24</v>
      </c>
      <c r="AB446" s="5" t="s">
        <v>9740</v>
      </c>
      <c r="AC446" s="34" t="s">
        <v>7254</v>
      </c>
      <c r="AD446" s="21">
        <v>1</v>
      </c>
    </row>
    <row r="447" spans="1:30" x14ac:dyDescent="0.3">
      <c r="A447" s="18" t="str">
        <f t="shared" ref="A447:B447" si="461">IF(AND(ISNUMBER(SEARCH("Yes",C447)),ISNUMBER(SEARCH("Yes",E447)),ISNUMBER(SEARCH("Yes",G447)),ISNUMBER(SEARCH("Yes",I447))),"Yes","No")</f>
        <v>No</v>
      </c>
      <c r="B447" s="18" t="str">
        <f t="shared" si="461"/>
        <v>No</v>
      </c>
      <c r="C447" s="15" t="str">
        <f t="shared" si="264"/>
        <v>No</v>
      </c>
      <c r="D447" s="18" t="str">
        <f t="shared" si="265"/>
        <v>No</v>
      </c>
      <c r="E447" s="18" t="str">
        <f t="shared" si="266"/>
        <v>No</v>
      </c>
      <c r="F447" s="18" t="str">
        <f t="shared" si="267"/>
        <v>No</v>
      </c>
      <c r="G447" s="18" t="str">
        <f t="shared" si="268"/>
        <v>No</v>
      </c>
      <c r="H447" s="18" t="str">
        <f t="shared" si="269"/>
        <v>No</v>
      </c>
      <c r="I447" s="18" t="str">
        <f t="shared" si="270"/>
        <v>Yes</v>
      </c>
      <c r="J447" s="18" t="str">
        <f t="shared" si="271"/>
        <v>Yes</v>
      </c>
      <c r="K447" s="21">
        <v>445</v>
      </c>
      <c r="L447" s="5" t="s">
        <v>1171</v>
      </c>
      <c r="M447" s="5" t="s">
        <v>1172</v>
      </c>
      <c r="N447" s="5" t="s">
        <v>2307</v>
      </c>
      <c r="O447" s="5" t="s">
        <v>152</v>
      </c>
      <c r="P447" s="5" t="s">
        <v>2761</v>
      </c>
      <c r="Q447" s="34" t="s">
        <v>9741</v>
      </c>
      <c r="R447" s="21">
        <v>1</v>
      </c>
      <c r="S447" s="35"/>
      <c r="T447" s="35"/>
      <c r="U447" s="35"/>
      <c r="V447" s="35"/>
      <c r="W447" s="35"/>
      <c r="X447" s="35"/>
      <c r="Y447" s="35"/>
      <c r="Z447" s="35"/>
      <c r="AA447" s="5" t="s">
        <v>2310</v>
      </c>
      <c r="AB447" s="5" t="s">
        <v>9742</v>
      </c>
      <c r="AC447" s="34" t="s">
        <v>9743</v>
      </c>
      <c r="AD447" s="21">
        <v>1</v>
      </c>
    </row>
    <row r="448" spans="1:30" x14ac:dyDescent="0.3">
      <c r="A448" s="18" t="str">
        <f t="shared" ref="A448:B448" si="462">IF(AND(ISNUMBER(SEARCH("Yes",C448)),ISNUMBER(SEARCH("Yes",E448)),ISNUMBER(SEARCH("Yes",G448)),ISNUMBER(SEARCH("Yes",I448))),"Yes","No")</f>
        <v>No</v>
      </c>
      <c r="B448" s="18" t="str">
        <f t="shared" si="462"/>
        <v>No</v>
      </c>
      <c r="C448" s="15" t="str">
        <f t="shared" si="264"/>
        <v>No</v>
      </c>
      <c r="D448" s="18" t="str">
        <f t="shared" si="265"/>
        <v>No</v>
      </c>
      <c r="E448" s="18" t="str">
        <f t="shared" si="266"/>
        <v>No</v>
      </c>
      <c r="F448" s="18" t="str">
        <f t="shared" si="267"/>
        <v>No</v>
      </c>
      <c r="G448" s="18" t="str">
        <f t="shared" si="268"/>
        <v>No</v>
      </c>
      <c r="H448" s="18" t="str">
        <f t="shared" si="269"/>
        <v>No</v>
      </c>
      <c r="I448" s="18" t="str">
        <f t="shared" si="270"/>
        <v>Yes</v>
      </c>
      <c r="J448" s="18" t="str">
        <f t="shared" si="271"/>
        <v>Yes</v>
      </c>
      <c r="K448" s="21">
        <v>446</v>
      </c>
      <c r="L448" s="5" t="s">
        <v>1173</v>
      </c>
      <c r="M448" s="5" t="s">
        <v>1174</v>
      </c>
      <c r="N448" s="5" t="s">
        <v>2307</v>
      </c>
      <c r="O448" s="5" t="s">
        <v>152</v>
      </c>
      <c r="P448" s="5" t="s">
        <v>9744</v>
      </c>
      <c r="Q448" s="34" t="s">
        <v>9745</v>
      </c>
      <c r="R448" s="21">
        <v>1</v>
      </c>
      <c r="S448" s="35"/>
      <c r="T448" s="35"/>
      <c r="U448" s="35"/>
      <c r="V448" s="35"/>
      <c r="W448" s="35"/>
      <c r="X448" s="35"/>
      <c r="Y448" s="35"/>
      <c r="Z448" s="35"/>
      <c r="AA448" s="5" t="s">
        <v>2310</v>
      </c>
      <c r="AB448" s="5" t="s">
        <v>9289</v>
      </c>
      <c r="AC448" s="34" t="s">
        <v>9290</v>
      </c>
      <c r="AD448" s="21">
        <v>1</v>
      </c>
    </row>
    <row r="449" spans="1:30" x14ac:dyDescent="0.3">
      <c r="A449" s="18" t="str">
        <f t="shared" ref="A449:B449" si="463">IF(AND(ISNUMBER(SEARCH("Yes",C449)),ISNUMBER(SEARCH("Yes",E449)),ISNUMBER(SEARCH("Yes",G449)),ISNUMBER(SEARCH("Yes",I449))),"Yes","No")</f>
        <v>No</v>
      </c>
      <c r="B449" s="18" t="str">
        <f t="shared" si="463"/>
        <v>No</v>
      </c>
      <c r="C449" s="15" t="str">
        <f t="shared" si="264"/>
        <v>No</v>
      </c>
      <c r="D449" s="18" t="str">
        <f t="shared" si="265"/>
        <v>No</v>
      </c>
      <c r="E449" s="18" t="str">
        <f t="shared" si="266"/>
        <v>No</v>
      </c>
      <c r="F449" s="18" t="str">
        <f t="shared" si="267"/>
        <v>No</v>
      </c>
      <c r="G449" s="18" t="str">
        <f t="shared" si="268"/>
        <v>No</v>
      </c>
      <c r="H449" s="18" t="str">
        <f t="shared" si="269"/>
        <v>No</v>
      </c>
      <c r="I449" s="18" t="str">
        <f t="shared" si="270"/>
        <v>Yes</v>
      </c>
      <c r="J449" s="18" t="str">
        <f t="shared" si="271"/>
        <v>Yes</v>
      </c>
      <c r="K449" s="21">
        <v>447</v>
      </c>
      <c r="L449" s="5" t="s">
        <v>1175</v>
      </c>
      <c r="M449" s="5" t="s">
        <v>1176</v>
      </c>
      <c r="N449" s="5" t="s">
        <v>2307</v>
      </c>
      <c r="O449" s="5" t="s">
        <v>152</v>
      </c>
      <c r="P449" s="5" t="s">
        <v>3358</v>
      </c>
      <c r="Q449" s="34" t="s">
        <v>3359</v>
      </c>
      <c r="R449" s="21">
        <v>1</v>
      </c>
      <c r="S449" s="35"/>
      <c r="T449" s="35"/>
      <c r="U449" s="35"/>
      <c r="V449" s="35"/>
      <c r="W449" s="35"/>
      <c r="X449" s="35"/>
      <c r="Y449" s="35"/>
      <c r="Z449" s="35"/>
      <c r="AA449" s="5" t="s">
        <v>2310</v>
      </c>
      <c r="AB449" s="5" t="s">
        <v>9746</v>
      </c>
      <c r="AC449" s="34" t="s">
        <v>9747</v>
      </c>
      <c r="AD449" s="21">
        <v>1</v>
      </c>
    </row>
    <row r="450" spans="1:30" x14ac:dyDescent="0.3">
      <c r="A450" s="18" t="str">
        <f t="shared" ref="A450:B450" si="464">IF(AND(ISNUMBER(SEARCH("Yes",C450)),ISNUMBER(SEARCH("Yes",E450)),ISNUMBER(SEARCH("Yes",G450)),ISNUMBER(SEARCH("Yes",I450))),"Yes","No")</f>
        <v>No</v>
      </c>
      <c r="B450" s="18" t="str">
        <f t="shared" si="464"/>
        <v>No</v>
      </c>
      <c r="C450" s="15" t="str">
        <f t="shared" si="264"/>
        <v>No</v>
      </c>
      <c r="D450" s="18" t="str">
        <f t="shared" si="265"/>
        <v>No</v>
      </c>
      <c r="E450" s="18" t="str">
        <f t="shared" si="266"/>
        <v>No</v>
      </c>
      <c r="F450" s="18" t="str">
        <f t="shared" si="267"/>
        <v>No</v>
      </c>
      <c r="G450" s="18" t="str">
        <f t="shared" si="268"/>
        <v>No</v>
      </c>
      <c r="H450" s="18" t="str">
        <f t="shared" si="269"/>
        <v>No</v>
      </c>
      <c r="I450" s="18" t="str">
        <f t="shared" si="270"/>
        <v>Yes</v>
      </c>
      <c r="J450" s="18" t="str">
        <f t="shared" si="271"/>
        <v>Yes</v>
      </c>
      <c r="K450" s="21">
        <v>448</v>
      </c>
      <c r="L450" s="5" t="s">
        <v>1177</v>
      </c>
      <c r="M450" s="5" t="s">
        <v>1178</v>
      </c>
      <c r="N450" s="5" t="s">
        <v>2307</v>
      </c>
      <c r="O450" s="5" t="s">
        <v>152</v>
      </c>
      <c r="P450" s="5" t="s">
        <v>8150</v>
      </c>
      <c r="Q450" s="34" t="s">
        <v>9748</v>
      </c>
      <c r="R450" s="21">
        <v>1</v>
      </c>
      <c r="S450" s="35"/>
      <c r="T450" s="35"/>
      <c r="U450" s="35"/>
      <c r="V450" s="35"/>
      <c r="W450" s="35"/>
      <c r="X450" s="35"/>
      <c r="Y450" s="35"/>
      <c r="Z450" s="35"/>
      <c r="AA450" s="5" t="s">
        <v>24</v>
      </c>
      <c r="AB450" s="5" t="s">
        <v>9749</v>
      </c>
      <c r="AC450" s="34" t="s">
        <v>9750</v>
      </c>
      <c r="AD450" s="21">
        <v>1</v>
      </c>
    </row>
    <row r="451" spans="1:30" x14ac:dyDescent="0.3">
      <c r="A451" s="18" t="str">
        <f t="shared" ref="A451:B451" si="465">IF(AND(ISNUMBER(SEARCH("Yes",C451)),ISNUMBER(SEARCH("Yes",E451)),ISNUMBER(SEARCH("Yes",G451)),ISNUMBER(SEARCH("Yes",I451))),"Yes","No")</f>
        <v>No</v>
      </c>
      <c r="B451" s="18" t="str">
        <f t="shared" si="465"/>
        <v>No</v>
      </c>
      <c r="C451" s="15" t="str">
        <f t="shared" si="264"/>
        <v>No</v>
      </c>
      <c r="D451" s="18" t="str">
        <f t="shared" si="265"/>
        <v>No</v>
      </c>
      <c r="E451" s="18" t="str">
        <f t="shared" si="266"/>
        <v>No</v>
      </c>
      <c r="F451" s="18" t="str">
        <f t="shared" si="267"/>
        <v>No</v>
      </c>
      <c r="G451" s="18" t="str">
        <f t="shared" si="268"/>
        <v>No</v>
      </c>
      <c r="H451" s="18" t="str">
        <f t="shared" si="269"/>
        <v>No</v>
      </c>
      <c r="I451" s="18" t="str">
        <f t="shared" si="270"/>
        <v>Yes</v>
      </c>
      <c r="J451" s="18" t="str">
        <f t="shared" si="271"/>
        <v>Yes</v>
      </c>
      <c r="K451" s="21">
        <v>449</v>
      </c>
      <c r="L451" s="5" t="s">
        <v>1179</v>
      </c>
      <c r="M451" s="5" t="s">
        <v>1180</v>
      </c>
      <c r="N451" s="5" t="s">
        <v>2307</v>
      </c>
      <c r="O451" s="5" t="s">
        <v>152</v>
      </c>
      <c r="P451" s="5" t="s">
        <v>2664</v>
      </c>
      <c r="Q451" s="34" t="s">
        <v>4005</v>
      </c>
      <c r="R451" s="21">
        <v>1</v>
      </c>
      <c r="S451" s="35"/>
      <c r="T451" s="35"/>
      <c r="U451" s="35"/>
      <c r="V451" s="35"/>
      <c r="W451" s="35"/>
      <c r="X451" s="35"/>
      <c r="Y451" s="35"/>
      <c r="Z451" s="35"/>
      <c r="AA451" s="5" t="s">
        <v>2310</v>
      </c>
      <c r="AB451" s="5" t="s">
        <v>9751</v>
      </c>
      <c r="AC451" s="34" t="s">
        <v>9752</v>
      </c>
      <c r="AD451" s="21">
        <v>1</v>
      </c>
    </row>
    <row r="452" spans="1:30" x14ac:dyDescent="0.3">
      <c r="A452" s="18" t="str">
        <f t="shared" ref="A452:B452" si="466">IF(AND(ISNUMBER(SEARCH("Yes",C452)),ISNUMBER(SEARCH("Yes",E452)),ISNUMBER(SEARCH("Yes",G452)),ISNUMBER(SEARCH("Yes",I452))),"Yes","No")</f>
        <v>No</v>
      </c>
      <c r="B452" s="18" t="str">
        <f t="shared" si="466"/>
        <v>No</v>
      </c>
      <c r="C452" s="15" t="str">
        <f t="shared" si="264"/>
        <v>No</v>
      </c>
      <c r="D452" s="18" t="str">
        <f t="shared" si="265"/>
        <v>No</v>
      </c>
      <c r="E452" s="18" t="str">
        <f t="shared" si="266"/>
        <v>No</v>
      </c>
      <c r="F452" s="18" t="str">
        <f t="shared" si="267"/>
        <v>No</v>
      </c>
      <c r="G452" s="18" t="str">
        <f t="shared" si="268"/>
        <v>No</v>
      </c>
      <c r="H452" s="18" t="str">
        <f t="shared" si="269"/>
        <v>No</v>
      </c>
      <c r="I452" s="18" t="str">
        <f t="shared" si="270"/>
        <v>Yes</v>
      </c>
      <c r="J452" s="18" t="str">
        <f t="shared" si="271"/>
        <v>Yes</v>
      </c>
      <c r="K452" s="21">
        <v>450</v>
      </c>
      <c r="L452" s="5" t="s">
        <v>1181</v>
      </c>
      <c r="M452" s="5" t="s">
        <v>1182</v>
      </c>
      <c r="N452" s="5" t="s">
        <v>2307</v>
      </c>
      <c r="O452" s="5" t="s">
        <v>152</v>
      </c>
      <c r="P452" s="5" t="s">
        <v>9753</v>
      </c>
      <c r="Q452" s="34" t="s">
        <v>4009</v>
      </c>
      <c r="R452" s="21">
        <v>1</v>
      </c>
      <c r="S452" s="35"/>
      <c r="T452" s="35"/>
      <c r="U452" s="35"/>
      <c r="V452" s="35"/>
      <c r="W452" s="35"/>
      <c r="X452" s="35"/>
      <c r="Y452" s="35"/>
      <c r="Z452" s="35"/>
      <c r="AA452" s="5" t="s">
        <v>2310</v>
      </c>
      <c r="AB452" s="5" t="s">
        <v>3124</v>
      </c>
      <c r="AC452" s="34" t="s">
        <v>3125</v>
      </c>
      <c r="AD452" s="21">
        <v>1</v>
      </c>
    </row>
    <row r="453" spans="1:30" x14ac:dyDescent="0.3">
      <c r="A453" s="18" t="str">
        <f t="shared" ref="A453:B453" si="467">IF(AND(ISNUMBER(SEARCH("Yes",C453)),ISNUMBER(SEARCH("Yes",E453)),ISNUMBER(SEARCH("Yes",G453)),ISNUMBER(SEARCH("Yes",I453))),"Yes","No")</f>
        <v>No</v>
      </c>
      <c r="B453" s="18" t="str">
        <f t="shared" si="467"/>
        <v>No</v>
      </c>
      <c r="C453" s="15" t="str">
        <f t="shared" si="264"/>
        <v>No</v>
      </c>
      <c r="D453" s="18" t="str">
        <f t="shared" si="265"/>
        <v>No</v>
      </c>
      <c r="E453" s="18" t="str">
        <f t="shared" si="266"/>
        <v>No</v>
      </c>
      <c r="F453" s="18" t="str">
        <f t="shared" si="267"/>
        <v>No</v>
      </c>
      <c r="G453" s="18" t="str">
        <f t="shared" si="268"/>
        <v>No</v>
      </c>
      <c r="H453" s="18" t="str">
        <f t="shared" si="269"/>
        <v>No</v>
      </c>
      <c r="I453" s="18" t="str">
        <f t="shared" si="270"/>
        <v>Yes</v>
      </c>
      <c r="J453" s="18" t="str">
        <f t="shared" si="271"/>
        <v>Yes</v>
      </c>
      <c r="K453" s="21">
        <v>451</v>
      </c>
      <c r="L453" s="5" t="s">
        <v>1183</v>
      </c>
      <c r="M453" s="5" t="s">
        <v>1184</v>
      </c>
      <c r="N453" s="5" t="s">
        <v>2307</v>
      </c>
      <c r="O453" s="5" t="s">
        <v>152</v>
      </c>
      <c r="P453" s="5" t="s">
        <v>2449</v>
      </c>
      <c r="Q453" s="34" t="s">
        <v>4011</v>
      </c>
      <c r="R453" s="21">
        <v>1</v>
      </c>
      <c r="S453" s="35"/>
      <c r="T453" s="35"/>
      <c r="U453" s="35"/>
      <c r="V453" s="35"/>
      <c r="W453" s="35"/>
      <c r="X453" s="35"/>
      <c r="Y453" s="35"/>
      <c r="Z453" s="35"/>
      <c r="AA453" s="5" t="s">
        <v>24</v>
      </c>
      <c r="AB453" s="5" t="s">
        <v>4012</v>
      </c>
      <c r="AC453" s="34" t="s">
        <v>4013</v>
      </c>
      <c r="AD453" s="21">
        <v>1</v>
      </c>
    </row>
    <row r="454" spans="1:30" x14ac:dyDescent="0.3">
      <c r="A454" s="18" t="str">
        <f t="shared" ref="A454:B454" si="468">IF(AND(ISNUMBER(SEARCH("Yes",C454)),ISNUMBER(SEARCH("Yes",E454)),ISNUMBER(SEARCH("Yes",G454)),ISNUMBER(SEARCH("Yes",I454))),"Yes","No")</f>
        <v>No</v>
      </c>
      <c r="B454" s="18" t="str">
        <f t="shared" si="468"/>
        <v>No</v>
      </c>
      <c r="C454" s="15" t="str">
        <f t="shared" si="264"/>
        <v>No</v>
      </c>
      <c r="D454" s="18" t="str">
        <f t="shared" si="265"/>
        <v>No</v>
      </c>
      <c r="E454" s="18" t="str">
        <f t="shared" si="266"/>
        <v>No</v>
      </c>
      <c r="F454" s="18" t="str">
        <f t="shared" si="267"/>
        <v>No</v>
      </c>
      <c r="G454" s="18" t="str">
        <f t="shared" si="268"/>
        <v>No</v>
      </c>
      <c r="H454" s="18" t="str">
        <f t="shared" si="269"/>
        <v>No</v>
      </c>
      <c r="I454" s="18" t="str">
        <f t="shared" si="270"/>
        <v>Yes</v>
      </c>
      <c r="J454" s="18" t="str">
        <f t="shared" si="271"/>
        <v>Yes</v>
      </c>
      <c r="K454" s="21">
        <v>452</v>
      </c>
      <c r="L454" s="5" t="s">
        <v>1185</v>
      </c>
      <c r="M454" s="5" t="s">
        <v>1186</v>
      </c>
      <c r="N454" s="5" t="s">
        <v>2307</v>
      </c>
      <c r="O454" s="5" t="s">
        <v>152</v>
      </c>
      <c r="P454" s="5" t="s">
        <v>2427</v>
      </c>
      <c r="Q454" s="34" t="s">
        <v>4014</v>
      </c>
      <c r="R454" s="21">
        <v>1</v>
      </c>
      <c r="S454" s="35"/>
      <c r="T454" s="35"/>
      <c r="U454" s="35"/>
      <c r="V454" s="35"/>
      <c r="W454" s="35"/>
      <c r="X454" s="35"/>
      <c r="Y454" s="35"/>
      <c r="Z454" s="35"/>
      <c r="AA454" s="5" t="s">
        <v>2310</v>
      </c>
      <c r="AB454" s="5" t="s">
        <v>2352</v>
      </c>
      <c r="AC454" s="34" t="s">
        <v>2448</v>
      </c>
      <c r="AD454" s="21">
        <v>1</v>
      </c>
    </row>
    <row r="455" spans="1:30" x14ac:dyDescent="0.3">
      <c r="A455" s="18" t="str">
        <f t="shared" ref="A455:B455" si="469">IF(AND(ISNUMBER(SEARCH("Yes",C455)),ISNUMBER(SEARCH("Yes",E455)),ISNUMBER(SEARCH("Yes",G455)),ISNUMBER(SEARCH("Yes",I455))),"Yes","No")</f>
        <v>No</v>
      </c>
      <c r="B455" s="18" t="str">
        <f t="shared" si="469"/>
        <v>No</v>
      </c>
      <c r="C455" s="15" t="str">
        <f t="shared" si="264"/>
        <v>No</v>
      </c>
      <c r="D455" s="18" t="str">
        <f t="shared" si="265"/>
        <v>No</v>
      </c>
      <c r="E455" s="18" t="str">
        <f t="shared" si="266"/>
        <v>No</v>
      </c>
      <c r="F455" s="18" t="str">
        <f t="shared" si="267"/>
        <v>No</v>
      </c>
      <c r="G455" s="18" t="str">
        <f t="shared" si="268"/>
        <v>No</v>
      </c>
      <c r="H455" s="18" t="str">
        <f t="shared" si="269"/>
        <v>No</v>
      </c>
      <c r="I455" s="18" t="str">
        <f t="shared" si="270"/>
        <v>Yes</v>
      </c>
      <c r="J455" s="18" t="str">
        <f t="shared" si="271"/>
        <v>Yes</v>
      </c>
      <c r="K455" s="21">
        <v>453</v>
      </c>
      <c r="L455" s="5" t="s">
        <v>1187</v>
      </c>
      <c r="M455" s="5" t="s">
        <v>1188</v>
      </c>
      <c r="N455" s="5" t="s">
        <v>2307</v>
      </c>
      <c r="O455" s="5" t="s">
        <v>152</v>
      </c>
      <c r="P455" s="5" t="s">
        <v>9754</v>
      </c>
      <c r="Q455" s="34" t="s">
        <v>9755</v>
      </c>
      <c r="R455" s="21">
        <v>1</v>
      </c>
      <c r="S455" s="35"/>
      <c r="T455" s="35"/>
      <c r="U455" s="35"/>
      <c r="V455" s="35"/>
      <c r="W455" s="35"/>
      <c r="X455" s="35"/>
      <c r="Y455" s="35"/>
      <c r="Z455" s="35"/>
      <c r="AA455" s="5" t="s">
        <v>2310</v>
      </c>
      <c r="AB455" s="5" t="s">
        <v>2473</v>
      </c>
      <c r="AC455" s="34" t="s">
        <v>9756</v>
      </c>
      <c r="AD455" s="21">
        <v>1</v>
      </c>
    </row>
    <row r="456" spans="1:30" x14ac:dyDescent="0.3">
      <c r="A456" s="18" t="str">
        <f t="shared" ref="A456:B456" si="470">IF(AND(ISNUMBER(SEARCH("Yes",C456)),ISNUMBER(SEARCH("Yes",E456)),ISNUMBER(SEARCH("Yes",G456)),ISNUMBER(SEARCH("Yes",I456))),"Yes","No")</f>
        <v>No</v>
      </c>
      <c r="B456" s="18" t="str">
        <f t="shared" si="470"/>
        <v>No</v>
      </c>
      <c r="C456" s="15" t="str">
        <f t="shared" si="264"/>
        <v>No</v>
      </c>
      <c r="D456" s="18" t="str">
        <f t="shared" si="265"/>
        <v>No</v>
      </c>
      <c r="E456" s="18" t="str">
        <f t="shared" si="266"/>
        <v>No</v>
      </c>
      <c r="F456" s="18" t="str">
        <f t="shared" si="267"/>
        <v>No</v>
      </c>
      <c r="G456" s="18" t="str">
        <f t="shared" si="268"/>
        <v>No</v>
      </c>
      <c r="H456" s="18" t="str">
        <f t="shared" si="269"/>
        <v>No</v>
      </c>
      <c r="I456" s="18" t="str">
        <f t="shared" si="270"/>
        <v>Yes</v>
      </c>
      <c r="J456" s="18" t="str">
        <f t="shared" si="271"/>
        <v>Yes</v>
      </c>
      <c r="K456" s="21">
        <v>454</v>
      </c>
      <c r="L456" s="5" t="s">
        <v>1189</v>
      </c>
      <c r="M456" s="5" t="s">
        <v>1190</v>
      </c>
      <c r="N456" s="5" t="s">
        <v>2307</v>
      </c>
      <c r="O456" s="5" t="s">
        <v>152</v>
      </c>
      <c r="P456" s="5" t="s">
        <v>2333</v>
      </c>
      <c r="Q456" s="34" t="s">
        <v>4019</v>
      </c>
      <c r="R456" s="21">
        <v>1</v>
      </c>
      <c r="S456" s="35"/>
      <c r="T456" s="35"/>
      <c r="U456" s="35"/>
      <c r="V456" s="35"/>
      <c r="W456" s="35"/>
      <c r="X456" s="35"/>
      <c r="Y456" s="35"/>
      <c r="Z456" s="35"/>
      <c r="AA456" s="5" t="s">
        <v>2310</v>
      </c>
      <c r="AB456" s="5" t="s">
        <v>9757</v>
      </c>
      <c r="AC456" s="34" t="s">
        <v>9758</v>
      </c>
      <c r="AD456" s="21">
        <v>1</v>
      </c>
    </row>
    <row r="457" spans="1:30" x14ac:dyDescent="0.3">
      <c r="A457" s="18" t="str">
        <f t="shared" ref="A457:B457" si="471">IF(AND(ISNUMBER(SEARCH("Yes",C457)),ISNUMBER(SEARCH("Yes",E457)),ISNUMBER(SEARCH("Yes",G457)),ISNUMBER(SEARCH("Yes",I457))),"Yes","No")</f>
        <v>No</v>
      </c>
      <c r="B457" s="18" t="str">
        <f t="shared" si="471"/>
        <v>No</v>
      </c>
      <c r="C457" s="15" t="str">
        <f t="shared" si="264"/>
        <v>No</v>
      </c>
      <c r="D457" s="18" t="str">
        <f t="shared" si="265"/>
        <v>No</v>
      </c>
      <c r="E457" s="18" t="str">
        <f t="shared" si="266"/>
        <v>No</v>
      </c>
      <c r="F457" s="18" t="str">
        <f t="shared" si="267"/>
        <v>No</v>
      </c>
      <c r="G457" s="18" t="str">
        <f t="shared" si="268"/>
        <v>No</v>
      </c>
      <c r="H457" s="18" t="str">
        <f t="shared" si="269"/>
        <v>No</v>
      </c>
      <c r="I457" s="18" t="str">
        <f t="shared" si="270"/>
        <v>No</v>
      </c>
      <c r="J457" s="18" t="str">
        <f t="shared" si="271"/>
        <v>Yes</v>
      </c>
      <c r="K457" s="21">
        <v>455</v>
      </c>
      <c r="L457" s="5" t="s">
        <v>1191</v>
      </c>
      <c r="M457" s="5" t="s">
        <v>1192</v>
      </c>
      <c r="N457" s="5" t="s">
        <v>2307</v>
      </c>
      <c r="O457" s="5" t="s">
        <v>152</v>
      </c>
      <c r="P457" s="5" t="s">
        <v>9759</v>
      </c>
      <c r="Q457" s="34" t="s">
        <v>9760</v>
      </c>
      <c r="R457" s="21">
        <v>1</v>
      </c>
      <c r="S457" s="35"/>
      <c r="T457" s="35"/>
      <c r="U457" s="35"/>
      <c r="V457" s="35"/>
      <c r="W457" s="35"/>
      <c r="X457" s="35"/>
      <c r="Y457" s="35"/>
      <c r="Z457" s="35"/>
      <c r="AA457" s="5" t="s">
        <v>2310</v>
      </c>
      <c r="AB457" s="5" t="s">
        <v>9761</v>
      </c>
      <c r="AC457" s="34" t="s">
        <v>9762</v>
      </c>
      <c r="AD457" s="21">
        <v>1</v>
      </c>
    </row>
    <row r="458" spans="1:30" x14ac:dyDescent="0.3">
      <c r="A458" s="18" t="str">
        <f t="shared" ref="A458:B458" si="472">IF(AND(ISNUMBER(SEARCH("Yes",C458)),ISNUMBER(SEARCH("Yes",E458)),ISNUMBER(SEARCH("Yes",G458)),ISNUMBER(SEARCH("Yes",I458))),"Yes","No")</f>
        <v>No</v>
      </c>
      <c r="B458" s="18" t="str">
        <f t="shared" si="472"/>
        <v>No</v>
      </c>
      <c r="C458" s="15" t="str">
        <f t="shared" si="264"/>
        <v>No</v>
      </c>
      <c r="D458" s="18" t="str">
        <f t="shared" si="265"/>
        <v>No</v>
      </c>
      <c r="E458" s="18" t="str">
        <f t="shared" si="266"/>
        <v>No</v>
      </c>
      <c r="F458" s="18" t="str">
        <f t="shared" si="267"/>
        <v>No</v>
      </c>
      <c r="G458" s="18" t="str">
        <f t="shared" si="268"/>
        <v>No</v>
      </c>
      <c r="H458" s="18" t="str">
        <f t="shared" si="269"/>
        <v>No</v>
      </c>
      <c r="I458" s="18" t="str">
        <f t="shared" si="270"/>
        <v>Yes</v>
      </c>
      <c r="J458" s="18" t="str">
        <f t="shared" si="271"/>
        <v>Yes</v>
      </c>
      <c r="K458" s="21">
        <v>456</v>
      </c>
      <c r="L458" s="5" t="s">
        <v>1193</v>
      </c>
      <c r="M458" s="5" t="s">
        <v>4025</v>
      </c>
      <c r="N458" s="5" t="s">
        <v>2307</v>
      </c>
      <c r="O458" s="5" t="s">
        <v>152</v>
      </c>
      <c r="P458" s="5" t="s">
        <v>9763</v>
      </c>
      <c r="Q458" s="34" t="s">
        <v>9764</v>
      </c>
      <c r="R458" s="21">
        <v>1</v>
      </c>
      <c r="S458" s="35"/>
      <c r="T458" s="35"/>
      <c r="U458" s="35"/>
      <c r="V458" s="35"/>
      <c r="W458" s="35"/>
      <c r="X458" s="35"/>
      <c r="Y458" s="35"/>
      <c r="Z458" s="35"/>
      <c r="AA458" s="5" t="s">
        <v>24</v>
      </c>
      <c r="AB458" s="5" t="s">
        <v>4028</v>
      </c>
      <c r="AC458" s="34" t="s">
        <v>4029</v>
      </c>
      <c r="AD458" s="21">
        <v>1</v>
      </c>
    </row>
    <row r="459" spans="1:30" x14ac:dyDescent="0.3">
      <c r="A459" s="18" t="str">
        <f t="shared" ref="A459:B459" si="473">IF(AND(ISNUMBER(SEARCH("Yes",C459)),ISNUMBER(SEARCH("Yes",E459)),ISNUMBER(SEARCH("Yes",G459)),ISNUMBER(SEARCH("Yes",I459))),"Yes","No")</f>
        <v>No</v>
      </c>
      <c r="B459" s="18" t="str">
        <f t="shared" si="473"/>
        <v>No</v>
      </c>
      <c r="C459" s="15" t="str">
        <f t="shared" si="264"/>
        <v>No</v>
      </c>
      <c r="D459" s="18" t="str">
        <f t="shared" si="265"/>
        <v>No</v>
      </c>
      <c r="E459" s="18" t="str">
        <f t="shared" si="266"/>
        <v>No</v>
      </c>
      <c r="F459" s="18" t="str">
        <f t="shared" si="267"/>
        <v>No</v>
      </c>
      <c r="G459" s="18" t="str">
        <f t="shared" si="268"/>
        <v>No</v>
      </c>
      <c r="H459" s="18" t="str">
        <f t="shared" si="269"/>
        <v>No</v>
      </c>
      <c r="I459" s="18" t="str">
        <f t="shared" si="270"/>
        <v>Yes</v>
      </c>
      <c r="J459" s="18" t="str">
        <f t="shared" si="271"/>
        <v>Yes</v>
      </c>
      <c r="K459" s="21">
        <v>457</v>
      </c>
      <c r="L459" s="5" t="s">
        <v>1195</v>
      </c>
      <c r="M459" s="5" t="s">
        <v>1196</v>
      </c>
      <c r="N459" s="5" t="s">
        <v>2307</v>
      </c>
      <c r="O459" s="5" t="s">
        <v>152</v>
      </c>
      <c r="P459" s="5" t="s">
        <v>2724</v>
      </c>
      <c r="Q459" s="34" t="s">
        <v>9765</v>
      </c>
      <c r="R459" s="21">
        <v>1</v>
      </c>
      <c r="S459" s="35"/>
      <c r="T459" s="35"/>
      <c r="U459" s="35"/>
      <c r="V459" s="35"/>
      <c r="W459" s="35"/>
      <c r="X459" s="35"/>
      <c r="Y459" s="35"/>
      <c r="Z459" s="35"/>
      <c r="AA459" s="5" t="s">
        <v>2310</v>
      </c>
      <c r="AB459" s="5" t="s">
        <v>3944</v>
      </c>
      <c r="AC459" s="34" t="s">
        <v>3539</v>
      </c>
      <c r="AD459" s="21">
        <v>1</v>
      </c>
    </row>
    <row r="460" spans="1:30" x14ac:dyDescent="0.3">
      <c r="A460" s="18" t="str">
        <f t="shared" ref="A460:B460" si="474">IF(AND(ISNUMBER(SEARCH("Yes",C460)),ISNUMBER(SEARCH("Yes",E460)),ISNUMBER(SEARCH("Yes",G460)),ISNUMBER(SEARCH("Yes",I460))),"Yes","No")</f>
        <v>Yes</v>
      </c>
      <c r="B460" s="18" t="str">
        <f t="shared" si="474"/>
        <v>Yes</v>
      </c>
      <c r="C460" s="15" t="str">
        <f t="shared" si="264"/>
        <v>Yes</v>
      </c>
      <c r="D460" s="18" t="str">
        <f t="shared" si="265"/>
        <v>Yes</v>
      </c>
      <c r="E460" s="18" t="str">
        <f t="shared" si="266"/>
        <v>Yes</v>
      </c>
      <c r="F460" s="18" t="str">
        <f t="shared" si="267"/>
        <v>Yes</v>
      </c>
      <c r="G460" s="18" t="str">
        <f t="shared" si="268"/>
        <v>Yes</v>
      </c>
      <c r="H460" s="18" t="str">
        <f t="shared" si="269"/>
        <v>Yes</v>
      </c>
      <c r="I460" s="18" t="str">
        <f t="shared" si="270"/>
        <v>Yes</v>
      </c>
      <c r="J460" s="18" t="str">
        <f t="shared" si="271"/>
        <v>Yes</v>
      </c>
      <c r="K460" s="21">
        <v>458</v>
      </c>
      <c r="L460" s="5" t="s">
        <v>85</v>
      </c>
      <c r="M460" s="5" t="s">
        <v>86</v>
      </c>
      <c r="N460" s="5" t="s">
        <v>2307</v>
      </c>
      <c r="O460" s="5" t="s">
        <v>24</v>
      </c>
      <c r="P460" s="5" t="s">
        <v>9766</v>
      </c>
      <c r="Q460" s="34" t="s">
        <v>2937</v>
      </c>
      <c r="R460" s="21">
        <v>1</v>
      </c>
      <c r="S460" s="5" t="s">
        <v>24</v>
      </c>
      <c r="T460" s="5" t="s">
        <v>4033</v>
      </c>
      <c r="U460" s="34" t="s">
        <v>9767</v>
      </c>
      <c r="V460" s="21">
        <v>1</v>
      </c>
      <c r="W460" s="5" t="s">
        <v>24</v>
      </c>
      <c r="X460" s="5" t="s">
        <v>9768</v>
      </c>
      <c r="Y460" s="34" t="s">
        <v>9769</v>
      </c>
      <c r="Z460" s="21">
        <v>1</v>
      </c>
      <c r="AA460" s="5" t="s">
        <v>2310</v>
      </c>
      <c r="AB460" s="5" t="s">
        <v>2390</v>
      </c>
      <c r="AC460" s="34" t="s">
        <v>2391</v>
      </c>
      <c r="AD460" s="21">
        <v>1</v>
      </c>
    </row>
    <row r="461" spans="1:30" x14ac:dyDescent="0.3">
      <c r="A461" s="18" t="str">
        <f t="shared" ref="A461:B461" si="475">IF(AND(ISNUMBER(SEARCH("Yes",C461)),ISNUMBER(SEARCH("Yes",E461)),ISNUMBER(SEARCH("Yes",G461)),ISNUMBER(SEARCH("Yes",I461))),"Yes","No")</f>
        <v>No</v>
      </c>
      <c r="B461" s="18" t="str">
        <f t="shared" si="475"/>
        <v>No</v>
      </c>
      <c r="C461" s="15" t="str">
        <f t="shared" si="264"/>
        <v>No</v>
      </c>
      <c r="D461" s="18" t="str">
        <f t="shared" si="265"/>
        <v>No</v>
      </c>
      <c r="E461" s="18" t="str">
        <f t="shared" si="266"/>
        <v>No</v>
      </c>
      <c r="F461" s="18" t="str">
        <f t="shared" si="267"/>
        <v>No</v>
      </c>
      <c r="G461" s="18" t="str">
        <f t="shared" si="268"/>
        <v>No</v>
      </c>
      <c r="H461" s="18" t="str">
        <f t="shared" si="269"/>
        <v>No</v>
      </c>
      <c r="I461" s="18" t="str">
        <f t="shared" si="270"/>
        <v>Yes</v>
      </c>
      <c r="J461" s="18" t="str">
        <f t="shared" si="271"/>
        <v>No</v>
      </c>
      <c r="K461" s="21">
        <v>459</v>
      </c>
      <c r="L461" s="5" t="s">
        <v>1197</v>
      </c>
      <c r="M461" s="5" t="s">
        <v>1198</v>
      </c>
      <c r="N461" s="5" t="s">
        <v>2307</v>
      </c>
      <c r="O461" s="5" t="s">
        <v>152</v>
      </c>
      <c r="P461" s="5" t="s">
        <v>4038</v>
      </c>
      <c r="Q461" s="34" t="s">
        <v>4039</v>
      </c>
      <c r="R461" s="21">
        <v>1</v>
      </c>
      <c r="S461" s="35"/>
      <c r="T461" s="35"/>
      <c r="U461" s="35"/>
      <c r="V461" s="35"/>
      <c r="W461" s="35"/>
      <c r="X461" s="35"/>
      <c r="Y461" s="35"/>
      <c r="Z461" s="35"/>
      <c r="AA461" s="5" t="s">
        <v>152</v>
      </c>
      <c r="AB461" s="5" t="s">
        <v>4040</v>
      </c>
      <c r="AC461" s="34" t="s">
        <v>4041</v>
      </c>
      <c r="AD461" s="21">
        <v>1</v>
      </c>
    </row>
    <row r="462" spans="1:30" x14ac:dyDescent="0.3">
      <c r="A462" s="18" t="str">
        <f t="shared" ref="A462:B462" si="476">IF(AND(ISNUMBER(SEARCH("Yes",C462)),ISNUMBER(SEARCH("Yes",E462)),ISNUMBER(SEARCH("Yes",G462)),ISNUMBER(SEARCH("Yes",I462))),"Yes","No")</f>
        <v>No</v>
      </c>
      <c r="B462" s="18" t="str">
        <f t="shared" si="476"/>
        <v>No</v>
      </c>
      <c r="C462" s="15" t="str">
        <f t="shared" si="264"/>
        <v>No</v>
      </c>
      <c r="D462" s="18" t="str">
        <f t="shared" si="265"/>
        <v>No</v>
      </c>
      <c r="E462" s="18" t="str">
        <f t="shared" si="266"/>
        <v>No</v>
      </c>
      <c r="F462" s="18" t="str">
        <f t="shared" si="267"/>
        <v>No</v>
      </c>
      <c r="G462" s="18" t="str">
        <f t="shared" si="268"/>
        <v>No</v>
      </c>
      <c r="H462" s="18" t="str">
        <f t="shared" si="269"/>
        <v>No</v>
      </c>
      <c r="I462" s="18" t="str">
        <f t="shared" si="270"/>
        <v>Yes</v>
      </c>
      <c r="J462" s="18" t="str">
        <f t="shared" si="271"/>
        <v>Yes</v>
      </c>
      <c r="K462" s="21">
        <v>460</v>
      </c>
      <c r="L462" s="5" t="s">
        <v>1199</v>
      </c>
      <c r="M462" s="5" t="s">
        <v>1200</v>
      </c>
      <c r="N462" s="5" t="s">
        <v>2307</v>
      </c>
      <c r="O462" s="5" t="s">
        <v>152</v>
      </c>
      <c r="P462" s="5" t="s">
        <v>4042</v>
      </c>
      <c r="Q462" s="34" t="s">
        <v>4043</v>
      </c>
      <c r="R462" s="21">
        <v>1</v>
      </c>
      <c r="S462" s="35"/>
      <c r="T462" s="35"/>
      <c r="U462" s="35"/>
      <c r="V462" s="35"/>
      <c r="W462" s="35"/>
      <c r="X462" s="35"/>
      <c r="Y462" s="35"/>
      <c r="Z462" s="35"/>
      <c r="AA462" s="5" t="s">
        <v>2310</v>
      </c>
      <c r="AB462" s="5" t="s">
        <v>9770</v>
      </c>
      <c r="AC462" s="34" t="s">
        <v>9771</v>
      </c>
      <c r="AD462" s="21">
        <v>1</v>
      </c>
    </row>
    <row r="463" spans="1:30" x14ac:dyDescent="0.3">
      <c r="A463" s="18" t="str">
        <f t="shared" ref="A463:B463" si="477">IF(AND(ISNUMBER(SEARCH("Yes",C463)),ISNUMBER(SEARCH("Yes",E463)),ISNUMBER(SEARCH("Yes",G463)),ISNUMBER(SEARCH("Yes",I463))),"Yes","No")</f>
        <v>No</v>
      </c>
      <c r="B463" s="18" t="str">
        <f t="shared" si="477"/>
        <v>No</v>
      </c>
      <c r="C463" s="15" t="str">
        <f t="shared" si="264"/>
        <v>No</v>
      </c>
      <c r="D463" s="18" t="str">
        <f t="shared" si="265"/>
        <v>No</v>
      </c>
      <c r="E463" s="18" t="str">
        <f t="shared" si="266"/>
        <v>No</v>
      </c>
      <c r="F463" s="18" t="str">
        <f t="shared" si="267"/>
        <v>Yes</v>
      </c>
      <c r="G463" s="18" t="str">
        <f t="shared" si="268"/>
        <v>No</v>
      </c>
      <c r="H463" s="18" t="str">
        <f t="shared" si="269"/>
        <v>No</v>
      </c>
      <c r="I463" s="18" t="str">
        <f t="shared" si="270"/>
        <v>Yes</v>
      </c>
      <c r="J463" s="18" t="str">
        <f t="shared" si="271"/>
        <v>No</v>
      </c>
      <c r="K463" s="21">
        <v>461</v>
      </c>
      <c r="L463" s="5" t="s">
        <v>1201</v>
      </c>
      <c r="M463" s="5" t="s">
        <v>1202</v>
      </c>
      <c r="N463" s="5" t="s">
        <v>2307</v>
      </c>
      <c r="O463" s="5" t="s">
        <v>152</v>
      </c>
      <c r="P463" s="5" t="s">
        <v>4010</v>
      </c>
      <c r="Q463" s="34" t="s">
        <v>9772</v>
      </c>
      <c r="R463" s="21">
        <v>1</v>
      </c>
      <c r="S463" s="5" t="s">
        <v>152</v>
      </c>
      <c r="T463" s="5" t="s">
        <v>3162</v>
      </c>
      <c r="U463" s="34" t="s">
        <v>9773</v>
      </c>
      <c r="V463" s="21">
        <v>1</v>
      </c>
      <c r="W463" s="35"/>
      <c r="X463" s="35"/>
      <c r="Y463" s="35"/>
      <c r="Z463" s="35"/>
      <c r="AA463" s="5" t="s">
        <v>152</v>
      </c>
      <c r="AB463" s="5" t="s">
        <v>5391</v>
      </c>
      <c r="AC463" s="34" t="s">
        <v>9774</v>
      </c>
      <c r="AD463" s="21">
        <v>1</v>
      </c>
    </row>
    <row r="464" spans="1:30" x14ac:dyDescent="0.3">
      <c r="A464" s="18" t="str">
        <f t="shared" ref="A464:B464" si="478">IF(AND(ISNUMBER(SEARCH("Yes",C464)),ISNUMBER(SEARCH("Yes",E464)),ISNUMBER(SEARCH("Yes",G464)),ISNUMBER(SEARCH("Yes",I464))),"Yes","No")</f>
        <v>No</v>
      </c>
      <c r="B464" s="18" t="str">
        <f t="shared" si="478"/>
        <v>No</v>
      </c>
      <c r="C464" s="15" t="str">
        <f t="shared" si="264"/>
        <v>No</v>
      </c>
      <c r="D464" s="18" t="str">
        <f t="shared" si="265"/>
        <v>No</v>
      </c>
      <c r="E464" s="18" t="str">
        <f t="shared" si="266"/>
        <v>No</v>
      </c>
      <c r="F464" s="18" t="str">
        <f t="shared" si="267"/>
        <v>No</v>
      </c>
      <c r="G464" s="18" t="str">
        <f t="shared" si="268"/>
        <v>No</v>
      </c>
      <c r="H464" s="18" t="str">
        <f t="shared" si="269"/>
        <v>No</v>
      </c>
      <c r="I464" s="18" t="str">
        <f t="shared" si="270"/>
        <v>Yes</v>
      </c>
      <c r="J464" s="18" t="str">
        <f t="shared" si="271"/>
        <v>Yes</v>
      </c>
      <c r="K464" s="21">
        <v>462</v>
      </c>
      <c r="L464" s="5" t="s">
        <v>1203</v>
      </c>
      <c r="M464" s="5" t="s">
        <v>1204</v>
      </c>
      <c r="N464" s="5" t="s">
        <v>2307</v>
      </c>
      <c r="O464" s="5" t="s">
        <v>152</v>
      </c>
      <c r="P464" s="5" t="s">
        <v>9775</v>
      </c>
      <c r="Q464" s="34" t="s">
        <v>4051</v>
      </c>
      <c r="R464" s="21">
        <v>1</v>
      </c>
      <c r="S464" s="35"/>
      <c r="T464" s="35"/>
      <c r="U464" s="35"/>
      <c r="V464" s="35"/>
      <c r="W464" s="35"/>
      <c r="X464" s="35"/>
      <c r="Y464" s="35"/>
      <c r="Z464" s="35"/>
      <c r="AA464" s="5" t="s">
        <v>2310</v>
      </c>
      <c r="AB464" s="5" t="s">
        <v>2547</v>
      </c>
      <c r="AC464" s="34" t="s">
        <v>9776</v>
      </c>
      <c r="AD464" s="21">
        <v>1</v>
      </c>
    </row>
    <row r="465" spans="1:30" x14ac:dyDescent="0.3">
      <c r="A465" s="18" t="str">
        <f t="shared" ref="A465:B465" si="479">IF(AND(ISNUMBER(SEARCH("Yes",C465)),ISNUMBER(SEARCH("Yes",E465)),ISNUMBER(SEARCH("Yes",G465)),ISNUMBER(SEARCH("Yes",I465))),"Yes","No")</f>
        <v>No</v>
      </c>
      <c r="B465" s="18" t="str">
        <f t="shared" si="479"/>
        <v>No</v>
      </c>
      <c r="C465" s="15" t="str">
        <f t="shared" si="264"/>
        <v>No</v>
      </c>
      <c r="D465" s="18" t="str">
        <f t="shared" si="265"/>
        <v>No</v>
      </c>
      <c r="E465" s="18" t="str">
        <f t="shared" si="266"/>
        <v>No</v>
      </c>
      <c r="F465" s="18" t="str">
        <f t="shared" si="267"/>
        <v>No</v>
      </c>
      <c r="G465" s="18" t="str">
        <f t="shared" si="268"/>
        <v>No</v>
      </c>
      <c r="H465" s="18" t="str">
        <f t="shared" si="269"/>
        <v>No</v>
      </c>
      <c r="I465" s="18" t="str">
        <f t="shared" si="270"/>
        <v>Yes</v>
      </c>
      <c r="J465" s="18" t="str">
        <f t="shared" si="271"/>
        <v>Yes</v>
      </c>
      <c r="K465" s="21">
        <v>463</v>
      </c>
      <c r="L465" s="5" t="s">
        <v>1205</v>
      </c>
      <c r="M465" s="5" t="s">
        <v>1206</v>
      </c>
      <c r="N465" s="5" t="s">
        <v>2307</v>
      </c>
      <c r="O465" s="5" t="s">
        <v>152</v>
      </c>
      <c r="P465" s="5" t="s">
        <v>2533</v>
      </c>
      <c r="Q465" s="34" t="s">
        <v>9777</v>
      </c>
      <c r="R465" s="21">
        <v>1</v>
      </c>
      <c r="S465" s="35"/>
      <c r="T465" s="35"/>
      <c r="U465" s="35"/>
      <c r="V465" s="35"/>
      <c r="W465" s="35"/>
      <c r="X465" s="35"/>
      <c r="Y465" s="35"/>
      <c r="Z465" s="35"/>
      <c r="AA465" s="5" t="s">
        <v>2310</v>
      </c>
      <c r="AB465" s="5" t="s">
        <v>9778</v>
      </c>
      <c r="AC465" s="34" t="s">
        <v>7286</v>
      </c>
      <c r="AD465" s="21">
        <v>1</v>
      </c>
    </row>
    <row r="466" spans="1:30" x14ac:dyDescent="0.3">
      <c r="A466" s="18" t="str">
        <f t="shared" ref="A466:B466" si="480">IF(AND(ISNUMBER(SEARCH("Yes",C466)),ISNUMBER(SEARCH("Yes",E466)),ISNUMBER(SEARCH("Yes",G466)),ISNUMBER(SEARCH("Yes",I466))),"Yes","No")</f>
        <v>No</v>
      </c>
      <c r="B466" s="18" t="str">
        <f t="shared" si="480"/>
        <v>No</v>
      </c>
      <c r="C466" s="15" t="str">
        <f t="shared" si="264"/>
        <v>No</v>
      </c>
      <c r="D466" s="18" t="str">
        <f t="shared" si="265"/>
        <v>No</v>
      </c>
      <c r="E466" s="18" t="str">
        <f t="shared" si="266"/>
        <v>No</v>
      </c>
      <c r="F466" s="18" t="str">
        <f t="shared" si="267"/>
        <v>No</v>
      </c>
      <c r="G466" s="18" t="str">
        <f t="shared" si="268"/>
        <v>No</v>
      </c>
      <c r="H466" s="18" t="str">
        <f t="shared" si="269"/>
        <v>No</v>
      </c>
      <c r="I466" s="18" t="str">
        <f t="shared" si="270"/>
        <v>Yes</v>
      </c>
      <c r="J466" s="18" t="str">
        <f t="shared" si="271"/>
        <v>Yes</v>
      </c>
      <c r="K466" s="21">
        <v>464</v>
      </c>
      <c r="L466" s="5" t="s">
        <v>1207</v>
      </c>
      <c r="M466" s="5" t="s">
        <v>1208</v>
      </c>
      <c r="N466" s="5" t="s">
        <v>2307</v>
      </c>
      <c r="O466" s="5" t="s">
        <v>152</v>
      </c>
      <c r="P466" s="5" t="s">
        <v>2435</v>
      </c>
      <c r="Q466" s="34" t="s">
        <v>4056</v>
      </c>
      <c r="R466" s="21">
        <v>1</v>
      </c>
      <c r="S466" s="35"/>
      <c r="T466" s="35"/>
      <c r="U466" s="35"/>
      <c r="V466" s="35"/>
      <c r="W466" s="35"/>
      <c r="X466" s="35"/>
      <c r="Y466" s="35"/>
      <c r="Z466" s="35"/>
      <c r="AA466" s="5" t="s">
        <v>2310</v>
      </c>
      <c r="AB466" s="5" t="s">
        <v>9779</v>
      </c>
      <c r="AC466" s="34" t="s">
        <v>9780</v>
      </c>
      <c r="AD466" s="21">
        <v>1</v>
      </c>
    </row>
    <row r="467" spans="1:30" x14ac:dyDescent="0.3">
      <c r="A467" s="18" t="str">
        <f t="shared" ref="A467:B467" si="481">IF(AND(ISNUMBER(SEARCH("Yes",C467)),ISNUMBER(SEARCH("Yes",E467)),ISNUMBER(SEARCH("Yes",G467)),ISNUMBER(SEARCH("Yes",I467))),"Yes","No")</f>
        <v>No</v>
      </c>
      <c r="B467" s="18" t="str">
        <f t="shared" si="481"/>
        <v>No</v>
      </c>
      <c r="C467" s="15" t="str">
        <f t="shared" si="264"/>
        <v>No</v>
      </c>
      <c r="D467" s="18" t="str">
        <f t="shared" si="265"/>
        <v>No</v>
      </c>
      <c r="E467" s="18" t="str">
        <f t="shared" si="266"/>
        <v>No</v>
      </c>
      <c r="F467" s="18" t="str">
        <f t="shared" si="267"/>
        <v>No</v>
      </c>
      <c r="G467" s="18" t="str">
        <f t="shared" si="268"/>
        <v>No</v>
      </c>
      <c r="H467" s="18" t="str">
        <f t="shared" si="269"/>
        <v>No</v>
      </c>
      <c r="I467" s="18" t="str">
        <f t="shared" si="270"/>
        <v>Yes</v>
      </c>
      <c r="J467" s="18" t="str">
        <f t="shared" si="271"/>
        <v>Yes</v>
      </c>
      <c r="K467" s="21">
        <v>465</v>
      </c>
      <c r="L467" s="5" t="s">
        <v>1209</v>
      </c>
      <c r="M467" s="5" t="s">
        <v>1210</v>
      </c>
      <c r="N467" s="5" t="s">
        <v>2307</v>
      </c>
      <c r="O467" s="5" t="s">
        <v>152</v>
      </c>
      <c r="P467" s="5" t="s">
        <v>2392</v>
      </c>
      <c r="Q467" s="34" t="s">
        <v>7290</v>
      </c>
      <c r="R467" s="21">
        <v>1</v>
      </c>
      <c r="S467" s="35"/>
      <c r="T467" s="35"/>
      <c r="U467" s="35"/>
      <c r="V467" s="35"/>
      <c r="W467" s="35"/>
      <c r="X467" s="35"/>
      <c r="Y467" s="35"/>
      <c r="Z467" s="35"/>
      <c r="AA467" s="5" t="s">
        <v>2310</v>
      </c>
      <c r="AB467" s="5" t="s">
        <v>2709</v>
      </c>
      <c r="AC467" s="34" t="s">
        <v>8435</v>
      </c>
      <c r="AD467" s="21">
        <v>1</v>
      </c>
    </row>
    <row r="468" spans="1:30" x14ac:dyDescent="0.3">
      <c r="A468" s="18" t="str">
        <f t="shared" ref="A468:B468" si="482">IF(AND(ISNUMBER(SEARCH("Yes",C468)),ISNUMBER(SEARCH("Yes",E468)),ISNUMBER(SEARCH("Yes",G468)),ISNUMBER(SEARCH("Yes",I468))),"Yes","No")</f>
        <v>No</v>
      </c>
      <c r="B468" s="18" t="str">
        <f t="shared" si="482"/>
        <v>No</v>
      </c>
      <c r="C468" s="15" t="str">
        <f t="shared" si="264"/>
        <v>No</v>
      </c>
      <c r="D468" s="18" t="str">
        <f t="shared" si="265"/>
        <v>No</v>
      </c>
      <c r="E468" s="18" t="str">
        <f t="shared" si="266"/>
        <v>Yes</v>
      </c>
      <c r="F468" s="18" t="str">
        <f t="shared" si="267"/>
        <v>Yes</v>
      </c>
      <c r="G468" s="18" t="str">
        <f t="shared" si="268"/>
        <v>Yes</v>
      </c>
      <c r="H468" s="18" t="str">
        <f t="shared" si="269"/>
        <v>Yes</v>
      </c>
      <c r="I468" s="18" t="str">
        <f t="shared" si="270"/>
        <v>Yes</v>
      </c>
      <c r="J468" s="18" t="str">
        <f t="shared" si="271"/>
        <v>No</v>
      </c>
      <c r="K468" s="21">
        <v>466</v>
      </c>
      <c r="L468" s="5" t="s">
        <v>353</v>
      </c>
      <c r="M468" s="5" t="s">
        <v>354</v>
      </c>
      <c r="N468" s="5" t="s">
        <v>2307</v>
      </c>
      <c r="O468" s="5" t="s">
        <v>152</v>
      </c>
      <c r="P468" s="5" t="s">
        <v>3458</v>
      </c>
      <c r="Q468" s="34" t="s">
        <v>2824</v>
      </c>
      <c r="R468" s="21">
        <v>1</v>
      </c>
      <c r="S468" s="5" t="s">
        <v>2310</v>
      </c>
      <c r="T468" s="5" t="s">
        <v>9781</v>
      </c>
      <c r="U468" s="34" t="s">
        <v>9782</v>
      </c>
      <c r="V468" s="21">
        <v>1</v>
      </c>
      <c r="W468" s="5" t="s">
        <v>2310</v>
      </c>
      <c r="X468" s="5" t="s">
        <v>9783</v>
      </c>
      <c r="Y468" s="34" t="s">
        <v>9784</v>
      </c>
      <c r="Z468" s="21">
        <v>1</v>
      </c>
      <c r="AA468" s="5" t="s">
        <v>152</v>
      </c>
      <c r="AB468" s="5" t="s">
        <v>3069</v>
      </c>
      <c r="AC468" s="34" t="s">
        <v>9785</v>
      </c>
      <c r="AD468" s="21">
        <v>1</v>
      </c>
    </row>
    <row r="469" spans="1:30" x14ac:dyDescent="0.3">
      <c r="A469" s="18" t="str">
        <f t="shared" ref="A469:B469" si="483">IF(AND(ISNUMBER(SEARCH("Yes",C469)),ISNUMBER(SEARCH("Yes",E469)),ISNUMBER(SEARCH("Yes",G469)),ISNUMBER(SEARCH("Yes",I469))),"Yes","No")</f>
        <v>Yes</v>
      </c>
      <c r="B469" s="18" t="str">
        <f t="shared" si="483"/>
        <v>Yes</v>
      </c>
      <c r="C469" s="15" t="str">
        <f t="shared" si="264"/>
        <v>Yes</v>
      </c>
      <c r="D469" s="18" t="str">
        <f t="shared" si="265"/>
        <v>Yes</v>
      </c>
      <c r="E469" s="18" t="str">
        <f t="shared" si="266"/>
        <v>Yes</v>
      </c>
      <c r="F469" s="18" t="str">
        <f t="shared" si="267"/>
        <v>Yes</v>
      </c>
      <c r="G469" s="18" t="str">
        <f t="shared" si="268"/>
        <v>Yes</v>
      </c>
      <c r="H469" s="18" t="str">
        <f t="shared" si="269"/>
        <v>Yes</v>
      </c>
      <c r="I469" s="18" t="str">
        <f t="shared" si="270"/>
        <v>Yes</v>
      </c>
      <c r="J469" s="18" t="str">
        <f t="shared" si="271"/>
        <v>Yes</v>
      </c>
      <c r="K469" s="21">
        <v>467</v>
      </c>
      <c r="L469" s="5" t="s">
        <v>88</v>
      </c>
      <c r="M469" s="5" t="s">
        <v>89</v>
      </c>
      <c r="N469" s="5" t="s">
        <v>2307</v>
      </c>
      <c r="O469" s="5" t="s">
        <v>24</v>
      </c>
      <c r="P469" s="5" t="s">
        <v>2416</v>
      </c>
      <c r="Q469" s="34" t="s">
        <v>9786</v>
      </c>
      <c r="R469" s="21">
        <v>1</v>
      </c>
      <c r="S469" s="5" t="s">
        <v>24</v>
      </c>
      <c r="T469" s="5" t="s">
        <v>9787</v>
      </c>
      <c r="U469" s="34" t="s">
        <v>9788</v>
      </c>
      <c r="V469" s="21">
        <v>1</v>
      </c>
      <c r="W469" s="5" t="s">
        <v>24</v>
      </c>
      <c r="X469" s="5" t="s">
        <v>9789</v>
      </c>
      <c r="Y469" s="34" t="s">
        <v>9790</v>
      </c>
      <c r="Z469" s="21">
        <v>1</v>
      </c>
      <c r="AA469" s="5" t="s">
        <v>2310</v>
      </c>
      <c r="AB469" s="5" t="s">
        <v>9791</v>
      </c>
      <c r="AC469" s="34" t="s">
        <v>9792</v>
      </c>
      <c r="AD469" s="21">
        <v>1</v>
      </c>
    </row>
    <row r="470" spans="1:30" x14ac:dyDescent="0.3">
      <c r="A470" s="18" t="str">
        <f t="shared" ref="A470:B470" si="484">IF(AND(ISNUMBER(SEARCH("Yes",C470)),ISNUMBER(SEARCH("Yes",E470)),ISNUMBER(SEARCH("Yes",G470)),ISNUMBER(SEARCH("Yes",I470))),"Yes","No")</f>
        <v>No</v>
      </c>
      <c r="B470" s="18" t="str">
        <f t="shared" si="484"/>
        <v>No</v>
      </c>
      <c r="C470" s="15" t="str">
        <f t="shared" si="264"/>
        <v>No</v>
      </c>
      <c r="D470" s="18" t="str">
        <f t="shared" si="265"/>
        <v>No</v>
      </c>
      <c r="E470" s="18" t="str">
        <f t="shared" si="266"/>
        <v>No</v>
      </c>
      <c r="F470" s="18" t="str">
        <f t="shared" si="267"/>
        <v>No</v>
      </c>
      <c r="G470" s="18" t="str">
        <f t="shared" si="268"/>
        <v>No</v>
      </c>
      <c r="H470" s="18" t="str">
        <f t="shared" si="269"/>
        <v>No</v>
      </c>
      <c r="I470" s="18" t="str">
        <f t="shared" si="270"/>
        <v>Yes</v>
      </c>
      <c r="J470" s="18" t="str">
        <f t="shared" si="271"/>
        <v>Yes</v>
      </c>
      <c r="K470" s="21">
        <v>468</v>
      </c>
      <c r="L470" s="5" t="s">
        <v>1211</v>
      </c>
      <c r="M470" s="5" t="s">
        <v>1212</v>
      </c>
      <c r="N470" s="5" t="s">
        <v>2307</v>
      </c>
      <c r="O470" s="5" t="s">
        <v>152</v>
      </c>
      <c r="P470" s="5" t="s">
        <v>9793</v>
      </c>
      <c r="Q470" s="34" t="s">
        <v>9794</v>
      </c>
      <c r="R470" s="21">
        <v>1</v>
      </c>
      <c r="S470" s="35"/>
      <c r="T470" s="35"/>
      <c r="U470" s="35"/>
      <c r="V470" s="35"/>
      <c r="W470" s="35"/>
      <c r="X470" s="35"/>
      <c r="Y470" s="35"/>
      <c r="Z470" s="35"/>
      <c r="AA470" s="5" t="s">
        <v>2310</v>
      </c>
      <c r="AB470" s="5" t="s">
        <v>4076</v>
      </c>
      <c r="AC470" s="34" t="s">
        <v>4077</v>
      </c>
      <c r="AD470" s="21">
        <v>1</v>
      </c>
    </row>
    <row r="471" spans="1:30" x14ac:dyDescent="0.3">
      <c r="A471" s="18" t="str">
        <f t="shared" ref="A471:B471" si="485">IF(AND(ISNUMBER(SEARCH("Yes",C471)),ISNUMBER(SEARCH("Yes",E471)),ISNUMBER(SEARCH("Yes",G471)),ISNUMBER(SEARCH("Yes",I471))),"Yes","No")</f>
        <v>No</v>
      </c>
      <c r="B471" s="18" t="str">
        <f t="shared" si="485"/>
        <v>No</v>
      </c>
      <c r="C471" s="15" t="str">
        <f t="shared" si="264"/>
        <v>No</v>
      </c>
      <c r="D471" s="18" t="str">
        <f t="shared" si="265"/>
        <v>No</v>
      </c>
      <c r="E471" s="18" t="str">
        <f t="shared" si="266"/>
        <v>No</v>
      </c>
      <c r="F471" s="18" t="str">
        <f t="shared" si="267"/>
        <v>No</v>
      </c>
      <c r="G471" s="18" t="str">
        <f t="shared" si="268"/>
        <v>No</v>
      </c>
      <c r="H471" s="18" t="str">
        <f t="shared" si="269"/>
        <v>No</v>
      </c>
      <c r="I471" s="18" t="str">
        <f t="shared" si="270"/>
        <v>Yes</v>
      </c>
      <c r="J471" s="18" t="str">
        <f t="shared" si="271"/>
        <v>Yes</v>
      </c>
      <c r="K471" s="21">
        <v>469</v>
      </c>
      <c r="L471" s="5" t="s">
        <v>1213</v>
      </c>
      <c r="M471" s="5" t="s">
        <v>1214</v>
      </c>
      <c r="N471" s="5" t="s">
        <v>2307</v>
      </c>
      <c r="O471" s="5" t="s">
        <v>152</v>
      </c>
      <c r="P471" s="5" t="s">
        <v>2649</v>
      </c>
      <c r="Q471" s="34" t="s">
        <v>9795</v>
      </c>
      <c r="R471" s="21">
        <v>1</v>
      </c>
      <c r="S471" s="35"/>
      <c r="T471" s="35"/>
      <c r="U471" s="35"/>
      <c r="V471" s="35"/>
      <c r="W471" s="35"/>
      <c r="X471" s="35"/>
      <c r="Y471" s="35"/>
      <c r="Z471" s="35"/>
      <c r="AA471" s="5" t="s">
        <v>2310</v>
      </c>
      <c r="AB471" s="5" t="s">
        <v>5848</v>
      </c>
      <c r="AC471" s="34" t="s">
        <v>9796</v>
      </c>
      <c r="AD471" s="21">
        <v>1</v>
      </c>
    </row>
    <row r="472" spans="1:30" x14ac:dyDescent="0.3">
      <c r="A472" s="18" t="str">
        <f t="shared" ref="A472:B472" si="486">IF(AND(ISNUMBER(SEARCH("Yes",C472)),ISNUMBER(SEARCH("Yes",E472)),ISNUMBER(SEARCH("Yes",G472)),ISNUMBER(SEARCH("Yes",I472))),"Yes","No")</f>
        <v>No</v>
      </c>
      <c r="B472" s="18" t="str">
        <f t="shared" si="486"/>
        <v>No</v>
      </c>
      <c r="C472" s="15" t="str">
        <f t="shared" si="264"/>
        <v>No</v>
      </c>
      <c r="D472" s="18" t="str">
        <f t="shared" si="265"/>
        <v>No</v>
      </c>
      <c r="E472" s="18" t="str">
        <f t="shared" si="266"/>
        <v>No</v>
      </c>
      <c r="F472" s="18" t="str">
        <f t="shared" si="267"/>
        <v>No</v>
      </c>
      <c r="G472" s="18" t="str">
        <f t="shared" si="268"/>
        <v>No</v>
      </c>
      <c r="H472" s="18" t="str">
        <f t="shared" si="269"/>
        <v>No</v>
      </c>
      <c r="I472" s="18" t="str">
        <f t="shared" si="270"/>
        <v>Yes</v>
      </c>
      <c r="J472" s="18" t="str">
        <f t="shared" si="271"/>
        <v>Yes</v>
      </c>
      <c r="K472" s="21">
        <v>470</v>
      </c>
      <c r="L472" s="5" t="s">
        <v>1215</v>
      </c>
      <c r="M472" s="5" t="s">
        <v>1216</v>
      </c>
      <c r="N472" s="5" t="s">
        <v>2307</v>
      </c>
      <c r="O472" s="5" t="s">
        <v>152</v>
      </c>
      <c r="P472" s="5" t="s">
        <v>2435</v>
      </c>
      <c r="Q472" s="34" t="s">
        <v>4080</v>
      </c>
      <c r="R472" s="21">
        <v>1</v>
      </c>
      <c r="S472" s="35"/>
      <c r="T472" s="35"/>
      <c r="U472" s="35"/>
      <c r="V472" s="35"/>
      <c r="W472" s="35"/>
      <c r="X472" s="35"/>
      <c r="Y472" s="35"/>
      <c r="Z472" s="35"/>
      <c r="AA472" s="5" t="s">
        <v>2310</v>
      </c>
      <c r="AB472" s="5" t="s">
        <v>2323</v>
      </c>
      <c r="AC472" s="34" t="s">
        <v>9797</v>
      </c>
      <c r="AD472" s="21">
        <v>1</v>
      </c>
    </row>
    <row r="473" spans="1:30" x14ac:dyDescent="0.3">
      <c r="A473" s="18" t="str">
        <f t="shared" ref="A473:B473" si="487">IF(AND(ISNUMBER(SEARCH("Yes",C473)),ISNUMBER(SEARCH("Yes",E473)),ISNUMBER(SEARCH("Yes",G473)),ISNUMBER(SEARCH("Yes",I473))),"Yes","No")</f>
        <v>No</v>
      </c>
      <c r="B473" s="18" t="str">
        <f t="shared" si="487"/>
        <v>No</v>
      </c>
      <c r="C473" s="15" t="str">
        <f t="shared" si="264"/>
        <v>No</v>
      </c>
      <c r="D473" s="18" t="str">
        <f t="shared" si="265"/>
        <v>No</v>
      </c>
      <c r="E473" s="18" t="str">
        <f t="shared" si="266"/>
        <v>No</v>
      </c>
      <c r="F473" s="18" t="str">
        <f t="shared" si="267"/>
        <v>No</v>
      </c>
      <c r="G473" s="18" t="str">
        <f t="shared" si="268"/>
        <v>No</v>
      </c>
      <c r="H473" s="18" t="str">
        <f t="shared" si="269"/>
        <v>No</v>
      </c>
      <c r="I473" s="18" t="str">
        <f t="shared" si="270"/>
        <v>Yes</v>
      </c>
      <c r="J473" s="18" t="str">
        <f t="shared" si="271"/>
        <v>Yes</v>
      </c>
      <c r="K473" s="21">
        <v>471</v>
      </c>
      <c r="L473" s="5" t="s">
        <v>1217</v>
      </c>
      <c r="M473" s="5" t="s">
        <v>1218</v>
      </c>
      <c r="N473" s="5" t="s">
        <v>2307</v>
      </c>
      <c r="O473" s="5" t="s">
        <v>152</v>
      </c>
      <c r="P473" s="5" t="s">
        <v>2427</v>
      </c>
      <c r="Q473" s="34" t="s">
        <v>9798</v>
      </c>
      <c r="R473" s="21">
        <v>1</v>
      </c>
      <c r="S473" s="35"/>
      <c r="T473" s="35"/>
      <c r="U473" s="35"/>
      <c r="V473" s="35"/>
      <c r="W473" s="35"/>
      <c r="X473" s="35"/>
      <c r="Y473" s="35"/>
      <c r="Z473" s="35"/>
      <c r="AA473" s="5" t="s">
        <v>2310</v>
      </c>
      <c r="AB473" s="5" t="s">
        <v>2422</v>
      </c>
      <c r="AC473" s="34" t="s">
        <v>2471</v>
      </c>
      <c r="AD473" s="21">
        <v>1</v>
      </c>
    </row>
    <row r="474" spans="1:30" x14ac:dyDescent="0.3">
      <c r="A474" s="18" t="str">
        <f t="shared" ref="A474:B474" si="488">IF(AND(ISNUMBER(SEARCH("Yes",C474)),ISNUMBER(SEARCH("Yes",E474)),ISNUMBER(SEARCH("Yes",G474)),ISNUMBER(SEARCH("Yes",I474))),"Yes","No")</f>
        <v>No</v>
      </c>
      <c r="B474" s="18" t="str">
        <f t="shared" si="488"/>
        <v>No</v>
      </c>
      <c r="C474" s="15" t="str">
        <f t="shared" si="264"/>
        <v>No</v>
      </c>
      <c r="D474" s="18" t="str">
        <f t="shared" si="265"/>
        <v>No</v>
      </c>
      <c r="E474" s="18" t="str">
        <f t="shared" si="266"/>
        <v>No</v>
      </c>
      <c r="F474" s="18" t="str">
        <f t="shared" si="267"/>
        <v>No</v>
      </c>
      <c r="G474" s="18" t="str">
        <f t="shared" si="268"/>
        <v>No</v>
      </c>
      <c r="H474" s="18" t="str">
        <f t="shared" si="269"/>
        <v>No</v>
      </c>
      <c r="I474" s="18" t="str">
        <f t="shared" si="270"/>
        <v>Yes</v>
      </c>
      <c r="J474" s="18" t="str">
        <f t="shared" si="271"/>
        <v>Yes</v>
      </c>
      <c r="K474" s="21">
        <v>472</v>
      </c>
      <c r="L474" s="5" t="s">
        <v>1219</v>
      </c>
      <c r="M474" s="5" t="s">
        <v>1220</v>
      </c>
      <c r="N474" s="5" t="s">
        <v>2307</v>
      </c>
      <c r="O474" s="5" t="s">
        <v>152</v>
      </c>
      <c r="P474" s="5" t="s">
        <v>2449</v>
      </c>
      <c r="Q474" s="34" t="s">
        <v>7308</v>
      </c>
      <c r="R474" s="21">
        <v>1</v>
      </c>
      <c r="S474" s="35"/>
      <c r="T474" s="35"/>
      <c r="U474" s="35"/>
      <c r="V474" s="35"/>
      <c r="W474" s="35"/>
      <c r="X474" s="35"/>
      <c r="Y474" s="35"/>
      <c r="Z474" s="35"/>
      <c r="AA474" s="5" t="s">
        <v>2310</v>
      </c>
      <c r="AB474" s="5" t="s">
        <v>2422</v>
      </c>
      <c r="AC474" s="34" t="s">
        <v>2471</v>
      </c>
      <c r="AD474" s="21">
        <v>1</v>
      </c>
    </row>
    <row r="475" spans="1:30" x14ac:dyDescent="0.3">
      <c r="A475" s="18" t="str">
        <f t="shared" ref="A475:B475" si="489">IF(AND(ISNUMBER(SEARCH("Yes",C475)),ISNUMBER(SEARCH("Yes",E475)),ISNUMBER(SEARCH("Yes",G475)),ISNUMBER(SEARCH("Yes",I475))),"Yes","No")</f>
        <v>No</v>
      </c>
      <c r="B475" s="18" t="str">
        <f t="shared" si="489"/>
        <v>No</v>
      </c>
      <c r="C475" s="15" t="str">
        <f t="shared" si="264"/>
        <v>No</v>
      </c>
      <c r="D475" s="18" t="str">
        <f t="shared" si="265"/>
        <v>No</v>
      </c>
      <c r="E475" s="18" t="str">
        <f t="shared" si="266"/>
        <v>No</v>
      </c>
      <c r="F475" s="18" t="str">
        <f t="shared" si="267"/>
        <v>No</v>
      </c>
      <c r="G475" s="18" t="str">
        <f t="shared" si="268"/>
        <v>No</v>
      </c>
      <c r="H475" s="18" t="str">
        <f t="shared" si="269"/>
        <v>No</v>
      </c>
      <c r="I475" s="18" t="str">
        <f t="shared" si="270"/>
        <v>Yes</v>
      </c>
      <c r="J475" s="18" t="str">
        <f t="shared" si="271"/>
        <v>Yes</v>
      </c>
      <c r="K475" s="21">
        <v>473</v>
      </c>
      <c r="L475" s="5" t="s">
        <v>1221</v>
      </c>
      <c r="M475" s="5" t="s">
        <v>1222</v>
      </c>
      <c r="N475" s="5" t="s">
        <v>2307</v>
      </c>
      <c r="O475" s="5" t="s">
        <v>152</v>
      </c>
      <c r="P475" s="5" t="s">
        <v>6885</v>
      </c>
      <c r="Q475" s="34" t="s">
        <v>4087</v>
      </c>
      <c r="R475" s="21">
        <v>1</v>
      </c>
      <c r="S475" s="35"/>
      <c r="T475" s="35"/>
      <c r="U475" s="35"/>
      <c r="V475" s="35"/>
      <c r="W475" s="35"/>
      <c r="X475" s="35"/>
      <c r="Y475" s="35"/>
      <c r="Z475" s="35"/>
      <c r="AA475" s="5" t="s">
        <v>24</v>
      </c>
      <c r="AB475" s="5" t="s">
        <v>9799</v>
      </c>
      <c r="AC475" s="34" t="s">
        <v>9800</v>
      </c>
      <c r="AD475" s="21">
        <v>1</v>
      </c>
    </row>
    <row r="476" spans="1:30" x14ac:dyDescent="0.3">
      <c r="A476" s="18" t="str">
        <f t="shared" ref="A476:B476" si="490">IF(AND(ISNUMBER(SEARCH("Yes",C476)),ISNUMBER(SEARCH("Yes",E476)),ISNUMBER(SEARCH("Yes",G476)),ISNUMBER(SEARCH("Yes",I476))),"Yes","No")</f>
        <v>No</v>
      </c>
      <c r="B476" s="18" t="str">
        <f t="shared" si="490"/>
        <v>No</v>
      </c>
      <c r="C476" s="15" t="str">
        <f t="shared" si="264"/>
        <v>No</v>
      </c>
      <c r="D476" s="18" t="str">
        <f t="shared" si="265"/>
        <v>No</v>
      </c>
      <c r="E476" s="18" t="str">
        <f t="shared" si="266"/>
        <v>No</v>
      </c>
      <c r="F476" s="18" t="str">
        <f t="shared" si="267"/>
        <v>No</v>
      </c>
      <c r="G476" s="18" t="str">
        <f t="shared" si="268"/>
        <v>No</v>
      </c>
      <c r="H476" s="18" t="str">
        <f t="shared" si="269"/>
        <v>No</v>
      </c>
      <c r="I476" s="18" t="str">
        <f t="shared" si="270"/>
        <v>Yes</v>
      </c>
      <c r="J476" s="18" t="str">
        <f t="shared" si="271"/>
        <v>Yes</v>
      </c>
      <c r="K476" s="21">
        <v>474</v>
      </c>
      <c r="L476" s="5" t="s">
        <v>1223</v>
      </c>
      <c r="M476" s="5" t="s">
        <v>1224</v>
      </c>
      <c r="N476" s="5" t="s">
        <v>2307</v>
      </c>
      <c r="O476" s="5" t="s">
        <v>152</v>
      </c>
      <c r="P476" s="5" t="s">
        <v>2537</v>
      </c>
      <c r="Q476" s="34" t="s">
        <v>2799</v>
      </c>
      <c r="R476" s="21">
        <v>1</v>
      </c>
      <c r="S476" s="35"/>
      <c r="T476" s="35"/>
      <c r="U476" s="35"/>
      <c r="V476" s="35"/>
      <c r="W476" s="35"/>
      <c r="X476" s="35"/>
      <c r="Y476" s="35"/>
      <c r="Z476" s="35"/>
      <c r="AA476" s="5" t="s">
        <v>2310</v>
      </c>
      <c r="AB476" s="5" t="s">
        <v>7311</v>
      </c>
      <c r="AC476" s="34" t="s">
        <v>7312</v>
      </c>
      <c r="AD476" s="21">
        <v>1</v>
      </c>
    </row>
    <row r="477" spans="1:30" x14ac:dyDescent="0.3">
      <c r="A477" s="18" t="str">
        <f t="shared" ref="A477:B477" si="491">IF(AND(ISNUMBER(SEARCH("Yes",C477)),ISNUMBER(SEARCH("Yes",E477)),ISNUMBER(SEARCH("Yes",G477)),ISNUMBER(SEARCH("Yes",I477))),"Yes","No")</f>
        <v>No</v>
      </c>
      <c r="B477" s="18" t="str">
        <f t="shared" si="491"/>
        <v>No</v>
      </c>
      <c r="C477" s="15" t="str">
        <f t="shared" si="264"/>
        <v>No</v>
      </c>
      <c r="D477" s="18" t="str">
        <f t="shared" si="265"/>
        <v>No</v>
      </c>
      <c r="E477" s="18" t="str">
        <f t="shared" si="266"/>
        <v>No</v>
      </c>
      <c r="F477" s="18" t="str">
        <f t="shared" si="267"/>
        <v>No</v>
      </c>
      <c r="G477" s="18" t="str">
        <f t="shared" si="268"/>
        <v>No</v>
      </c>
      <c r="H477" s="18" t="str">
        <f t="shared" si="269"/>
        <v>No</v>
      </c>
      <c r="I477" s="18" t="str">
        <f t="shared" si="270"/>
        <v>Yes</v>
      </c>
      <c r="J477" s="18" t="str">
        <f t="shared" si="271"/>
        <v>Yes</v>
      </c>
      <c r="K477" s="21">
        <v>475</v>
      </c>
      <c r="L477" s="5" t="s">
        <v>1225</v>
      </c>
      <c r="M477" s="5" t="s">
        <v>1226</v>
      </c>
      <c r="N477" s="5" t="s">
        <v>2307</v>
      </c>
      <c r="O477" s="5" t="s">
        <v>152</v>
      </c>
      <c r="P477" s="5" t="s">
        <v>2435</v>
      </c>
      <c r="Q477" s="34" t="s">
        <v>7313</v>
      </c>
      <c r="R477" s="21">
        <v>1</v>
      </c>
      <c r="S477" s="35"/>
      <c r="T477" s="35"/>
      <c r="U477" s="35"/>
      <c r="V477" s="35"/>
      <c r="W477" s="35"/>
      <c r="X477" s="35"/>
      <c r="Y477" s="35"/>
      <c r="Z477" s="35"/>
      <c r="AA477" s="5" t="s">
        <v>2310</v>
      </c>
      <c r="AB477" s="5" t="s">
        <v>3294</v>
      </c>
      <c r="AC477" s="34" t="s">
        <v>3125</v>
      </c>
      <c r="AD477" s="21">
        <v>1</v>
      </c>
    </row>
    <row r="478" spans="1:30" x14ac:dyDescent="0.3">
      <c r="A478" s="18" t="str">
        <f t="shared" ref="A478:B478" si="492">IF(AND(ISNUMBER(SEARCH("Yes",C478)),ISNUMBER(SEARCH("Yes",E478)),ISNUMBER(SEARCH("Yes",G478)),ISNUMBER(SEARCH("Yes",I478))),"Yes","No")</f>
        <v>No</v>
      </c>
      <c r="B478" s="18" t="str">
        <f t="shared" si="492"/>
        <v>No</v>
      </c>
      <c r="C478" s="15" t="str">
        <f t="shared" si="264"/>
        <v>No</v>
      </c>
      <c r="D478" s="18" t="str">
        <f t="shared" si="265"/>
        <v>No</v>
      </c>
      <c r="E478" s="18" t="str">
        <f t="shared" si="266"/>
        <v>No</v>
      </c>
      <c r="F478" s="18" t="str">
        <f t="shared" si="267"/>
        <v>No</v>
      </c>
      <c r="G478" s="18" t="str">
        <f t="shared" si="268"/>
        <v>No</v>
      </c>
      <c r="H478" s="18" t="str">
        <f t="shared" si="269"/>
        <v>No</v>
      </c>
      <c r="I478" s="18" t="str">
        <f t="shared" si="270"/>
        <v>Yes</v>
      </c>
      <c r="J478" s="18" t="str">
        <f t="shared" si="271"/>
        <v>Yes</v>
      </c>
      <c r="K478" s="21">
        <v>476</v>
      </c>
      <c r="L478" s="5" t="s">
        <v>1227</v>
      </c>
      <c r="M478" s="5" t="s">
        <v>1228</v>
      </c>
      <c r="N478" s="5" t="s">
        <v>2307</v>
      </c>
      <c r="O478" s="5" t="s">
        <v>152</v>
      </c>
      <c r="P478" s="5" t="s">
        <v>2392</v>
      </c>
      <c r="Q478" s="34" t="s">
        <v>5144</v>
      </c>
      <c r="R478" s="21">
        <v>1</v>
      </c>
      <c r="S478" s="35"/>
      <c r="T478" s="35"/>
      <c r="U478" s="35"/>
      <c r="V478" s="35"/>
      <c r="W478" s="35"/>
      <c r="X478" s="35"/>
      <c r="Y478" s="35"/>
      <c r="Z478" s="35"/>
      <c r="AA478" s="5" t="s">
        <v>2310</v>
      </c>
      <c r="AB478" s="5" t="s">
        <v>9801</v>
      </c>
      <c r="AC478" s="34" t="s">
        <v>8368</v>
      </c>
      <c r="AD478" s="21">
        <v>1</v>
      </c>
    </row>
    <row r="479" spans="1:30" x14ac:dyDescent="0.3">
      <c r="A479" s="18" t="str">
        <f t="shared" ref="A479:B479" si="493">IF(AND(ISNUMBER(SEARCH("Yes",C479)),ISNUMBER(SEARCH("Yes",E479)),ISNUMBER(SEARCH("Yes",G479)),ISNUMBER(SEARCH("Yes",I479))),"Yes","No")</f>
        <v>No</v>
      </c>
      <c r="B479" s="18" t="str">
        <f t="shared" si="493"/>
        <v>No</v>
      </c>
      <c r="C479" s="15" t="str">
        <f t="shared" si="264"/>
        <v>No</v>
      </c>
      <c r="D479" s="18" t="str">
        <f t="shared" si="265"/>
        <v>No</v>
      </c>
      <c r="E479" s="18" t="str">
        <f t="shared" si="266"/>
        <v>No</v>
      </c>
      <c r="F479" s="18" t="str">
        <f t="shared" si="267"/>
        <v>No</v>
      </c>
      <c r="G479" s="18" t="str">
        <f t="shared" si="268"/>
        <v>No</v>
      </c>
      <c r="H479" s="18" t="str">
        <f t="shared" si="269"/>
        <v>No</v>
      </c>
      <c r="I479" s="18" t="str">
        <f t="shared" si="270"/>
        <v>Yes</v>
      </c>
      <c r="J479" s="18" t="str">
        <f t="shared" si="271"/>
        <v>Yes</v>
      </c>
      <c r="K479" s="21">
        <v>477</v>
      </c>
      <c r="L479" s="5" t="s">
        <v>1229</v>
      </c>
      <c r="M479" s="5" t="s">
        <v>1230</v>
      </c>
      <c r="N479" s="5" t="s">
        <v>2307</v>
      </c>
      <c r="O479" s="5" t="s">
        <v>152</v>
      </c>
      <c r="P479" s="5" t="s">
        <v>4677</v>
      </c>
      <c r="Q479" s="34" t="s">
        <v>9802</v>
      </c>
      <c r="R479" s="21">
        <v>1</v>
      </c>
      <c r="S479" s="35"/>
      <c r="T479" s="35"/>
      <c r="U479" s="35"/>
      <c r="V479" s="35"/>
      <c r="W479" s="35"/>
      <c r="X479" s="35"/>
      <c r="Y479" s="35"/>
      <c r="Z479" s="35"/>
      <c r="AA479" s="5" t="s">
        <v>24</v>
      </c>
      <c r="AB479" s="5" t="s">
        <v>9803</v>
      </c>
      <c r="AC479" s="34" t="s">
        <v>9804</v>
      </c>
      <c r="AD479" s="21">
        <v>1</v>
      </c>
    </row>
    <row r="480" spans="1:30" x14ac:dyDescent="0.3">
      <c r="A480" s="18" t="str">
        <f t="shared" ref="A480:B480" si="494">IF(AND(ISNUMBER(SEARCH("Yes",C480)),ISNUMBER(SEARCH("Yes",E480)),ISNUMBER(SEARCH("Yes",G480)),ISNUMBER(SEARCH("Yes",I480))),"Yes","No")</f>
        <v>No</v>
      </c>
      <c r="B480" s="18" t="str">
        <f t="shared" si="494"/>
        <v>No</v>
      </c>
      <c r="C480" s="15" t="str">
        <f t="shared" si="264"/>
        <v>No</v>
      </c>
      <c r="D480" s="18" t="str">
        <f t="shared" si="265"/>
        <v>No</v>
      </c>
      <c r="E480" s="18" t="str">
        <f t="shared" si="266"/>
        <v>No</v>
      </c>
      <c r="F480" s="18" t="str">
        <f t="shared" si="267"/>
        <v>No</v>
      </c>
      <c r="G480" s="18" t="str">
        <f t="shared" si="268"/>
        <v>No</v>
      </c>
      <c r="H480" s="18" t="str">
        <f t="shared" si="269"/>
        <v>No</v>
      </c>
      <c r="I480" s="18" t="str">
        <f t="shared" si="270"/>
        <v>Yes</v>
      </c>
      <c r="J480" s="18" t="str">
        <f t="shared" si="271"/>
        <v>Yes</v>
      </c>
      <c r="K480" s="21">
        <v>478</v>
      </c>
      <c r="L480" s="5" t="s">
        <v>1231</v>
      </c>
      <c r="M480" s="5" t="s">
        <v>1232</v>
      </c>
      <c r="N480" s="5" t="s">
        <v>2307</v>
      </c>
      <c r="O480" s="5" t="s">
        <v>152</v>
      </c>
      <c r="P480" s="5" t="s">
        <v>2830</v>
      </c>
      <c r="Q480" s="34" t="s">
        <v>9805</v>
      </c>
      <c r="R480" s="21">
        <v>1</v>
      </c>
      <c r="S480" s="35"/>
      <c r="T480" s="35"/>
      <c r="U480" s="35"/>
      <c r="V480" s="35"/>
      <c r="W480" s="35"/>
      <c r="X480" s="35"/>
      <c r="Y480" s="35"/>
      <c r="Z480" s="35"/>
      <c r="AA480" s="5" t="s">
        <v>2310</v>
      </c>
      <c r="AB480" s="5" t="s">
        <v>4102</v>
      </c>
      <c r="AC480" s="34" t="s">
        <v>9806</v>
      </c>
      <c r="AD480" s="21">
        <v>1</v>
      </c>
    </row>
    <row r="481" spans="1:30" x14ac:dyDescent="0.3">
      <c r="A481" s="18" t="str">
        <f t="shared" ref="A481:B481" si="495">IF(AND(ISNUMBER(SEARCH("Yes",C481)),ISNUMBER(SEARCH("Yes",E481)),ISNUMBER(SEARCH("Yes",G481)),ISNUMBER(SEARCH("Yes",I481))),"Yes","No")</f>
        <v>No</v>
      </c>
      <c r="B481" s="18" t="str">
        <f t="shared" si="495"/>
        <v>No</v>
      </c>
      <c r="C481" s="15" t="str">
        <f t="shared" si="264"/>
        <v>No</v>
      </c>
      <c r="D481" s="18" t="str">
        <f t="shared" si="265"/>
        <v>No</v>
      </c>
      <c r="E481" s="18" t="str">
        <f t="shared" si="266"/>
        <v>No</v>
      </c>
      <c r="F481" s="18" t="str">
        <f t="shared" si="267"/>
        <v>No</v>
      </c>
      <c r="G481" s="18" t="str">
        <f t="shared" si="268"/>
        <v>No</v>
      </c>
      <c r="H481" s="18" t="str">
        <f t="shared" si="269"/>
        <v>No</v>
      </c>
      <c r="I481" s="18" t="str">
        <f t="shared" si="270"/>
        <v>Yes</v>
      </c>
      <c r="J481" s="18" t="str">
        <f t="shared" si="271"/>
        <v>Yes</v>
      </c>
      <c r="K481" s="21">
        <v>479</v>
      </c>
      <c r="L481" s="5" t="s">
        <v>1233</v>
      </c>
      <c r="M481" s="5" t="s">
        <v>1234</v>
      </c>
      <c r="N481" s="5" t="s">
        <v>2307</v>
      </c>
      <c r="O481" s="5" t="s">
        <v>152</v>
      </c>
      <c r="P481" s="5" t="s">
        <v>9807</v>
      </c>
      <c r="Q481" s="34" t="s">
        <v>9808</v>
      </c>
      <c r="R481" s="21">
        <v>1</v>
      </c>
      <c r="S481" s="35"/>
      <c r="T481" s="35"/>
      <c r="U481" s="35"/>
      <c r="V481" s="35"/>
      <c r="W481" s="35"/>
      <c r="X481" s="35"/>
      <c r="Y481" s="35"/>
      <c r="Z481" s="35"/>
      <c r="AA481" s="5" t="s">
        <v>24</v>
      </c>
      <c r="AB481" s="5" t="s">
        <v>7937</v>
      </c>
      <c r="AC481" s="34" t="s">
        <v>3042</v>
      </c>
      <c r="AD481" s="21">
        <v>1</v>
      </c>
    </row>
    <row r="482" spans="1:30" x14ac:dyDescent="0.3">
      <c r="A482" s="18" t="str">
        <f t="shared" ref="A482:B482" si="496">IF(AND(ISNUMBER(SEARCH("Yes",C482)),ISNUMBER(SEARCH("Yes",E482)),ISNUMBER(SEARCH("Yes",G482)),ISNUMBER(SEARCH("Yes",I482))),"Yes","No")</f>
        <v>No</v>
      </c>
      <c r="B482" s="18" t="str">
        <f t="shared" si="496"/>
        <v>No</v>
      </c>
      <c r="C482" s="15" t="str">
        <f t="shared" si="264"/>
        <v>Yes</v>
      </c>
      <c r="D482" s="18" t="str">
        <f t="shared" si="265"/>
        <v>Yes</v>
      </c>
      <c r="E482" s="18" t="str">
        <f t="shared" si="266"/>
        <v>No</v>
      </c>
      <c r="F482" s="18" t="str">
        <f t="shared" si="267"/>
        <v>Yes</v>
      </c>
      <c r="G482" s="18" t="str">
        <f t="shared" si="268"/>
        <v>No</v>
      </c>
      <c r="H482" s="18" t="str">
        <f t="shared" si="269"/>
        <v>No</v>
      </c>
      <c r="I482" s="18" t="str">
        <f t="shared" si="270"/>
        <v>Yes</v>
      </c>
      <c r="J482" s="18" t="str">
        <f t="shared" si="271"/>
        <v>Yes</v>
      </c>
      <c r="K482" s="21">
        <v>480</v>
      </c>
      <c r="L482" s="5" t="s">
        <v>1235</v>
      </c>
      <c r="M482" s="5" t="s">
        <v>1236</v>
      </c>
      <c r="N482" s="5" t="s">
        <v>2307</v>
      </c>
      <c r="O482" s="5" t="s">
        <v>2310</v>
      </c>
      <c r="P482" s="5" t="s">
        <v>9809</v>
      </c>
      <c r="Q482" s="34" t="s">
        <v>9810</v>
      </c>
      <c r="R482" s="21">
        <v>1</v>
      </c>
      <c r="S482" s="5" t="s">
        <v>152</v>
      </c>
      <c r="T482" s="5" t="s">
        <v>3162</v>
      </c>
      <c r="U482" s="34" t="s">
        <v>9811</v>
      </c>
      <c r="V482" s="21">
        <v>1</v>
      </c>
      <c r="W482" s="35"/>
      <c r="X482" s="35"/>
      <c r="Y482" s="35"/>
      <c r="Z482" s="35"/>
      <c r="AA482" s="5" t="s">
        <v>2310</v>
      </c>
      <c r="AB482" s="5" t="s">
        <v>9812</v>
      </c>
      <c r="AC482" s="34" t="s">
        <v>9813</v>
      </c>
      <c r="AD482" s="21">
        <v>1</v>
      </c>
    </row>
    <row r="483" spans="1:30" x14ac:dyDescent="0.3">
      <c r="A483" s="18" t="str">
        <f t="shared" ref="A483:B483" si="497">IF(AND(ISNUMBER(SEARCH("Yes",C483)),ISNUMBER(SEARCH("Yes",E483)),ISNUMBER(SEARCH("Yes",G483)),ISNUMBER(SEARCH("Yes",I483))),"Yes","No")</f>
        <v>No</v>
      </c>
      <c r="B483" s="18" t="str">
        <f t="shared" si="497"/>
        <v>No</v>
      </c>
      <c r="C483" s="15" t="str">
        <f t="shared" si="264"/>
        <v>No</v>
      </c>
      <c r="D483" s="18" t="str">
        <f t="shared" si="265"/>
        <v>No</v>
      </c>
      <c r="E483" s="18" t="str">
        <f t="shared" si="266"/>
        <v>No</v>
      </c>
      <c r="F483" s="18" t="str">
        <f t="shared" si="267"/>
        <v>No</v>
      </c>
      <c r="G483" s="18" t="str">
        <f t="shared" si="268"/>
        <v>No</v>
      </c>
      <c r="H483" s="18" t="str">
        <f t="shared" si="269"/>
        <v>No</v>
      </c>
      <c r="I483" s="18" t="str">
        <f t="shared" si="270"/>
        <v>Yes</v>
      </c>
      <c r="J483" s="18" t="str">
        <f t="shared" si="271"/>
        <v>Yes</v>
      </c>
      <c r="K483" s="21">
        <v>481</v>
      </c>
      <c r="L483" s="5" t="s">
        <v>1237</v>
      </c>
      <c r="M483" s="5" t="s">
        <v>1238</v>
      </c>
      <c r="N483" s="5" t="s">
        <v>2307</v>
      </c>
      <c r="O483" s="5" t="s">
        <v>152</v>
      </c>
      <c r="P483" s="5" t="s">
        <v>2983</v>
      </c>
      <c r="Q483" s="34" t="s">
        <v>9814</v>
      </c>
      <c r="R483" s="21">
        <v>1</v>
      </c>
      <c r="S483" s="35"/>
      <c r="T483" s="35"/>
      <c r="U483" s="35"/>
      <c r="V483" s="35"/>
      <c r="W483" s="35"/>
      <c r="X483" s="35"/>
      <c r="Y483" s="35"/>
      <c r="Z483" s="35"/>
      <c r="AA483" s="5" t="s">
        <v>2310</v>
      </c>
      <c r="AB483" s="5" t="s">
        <v>2335</v>
      </c>
      <c r="AC483" s="34" t="s">
        <v>9815</v>
      </c>
      <c r="AD483" s="21">
        <v>1</v>
      </c>
    </row>
    <row r="484" spans="1:30" x14ac:dyDescent="0.3">
      <c r="A484" s="18" t="str">
        <f t="shared" ref="A484:B484" si="498">IF(AND(ISNUMBER(SEARCH("Yes",C484)),ISNUMBER(SEARCH("Yes",E484)),ISNUMBER(SEARCH("Yes",G484)),ISNUMBER(SEARCH("Yes",I484))),"Yes","No")</f>
        <v>No</v>
      </c>
      <c r="B484" s="18" t="str">
        <f t="shared" si="498"/>
        <v>No</v>
      </c>
      <c r="C484" s="15" t="str">
        <f t="shared" si="264"/>
        <v>No</v>
      </c>
      <c r="D484" s="18" t="str">
        <f t="shared" si="265"/>
        <v>No</v>
      </c>
      <c r="E484" s="18" t="str">
        <f t="shared" si="266"/>
        <v>No</v>
      </c>
      <c r="F484" s="18" t="str">
        <f t="shared" si="267"/>
        <v>No</v>
      </c>
      <c r="G484" s="18" t="str">
        <f t="shared" si="268"/>
        <v>No</v>
      </c>
      <c r="H484" s="18" t="str">
        <f t="shared" si="269"/>
        <v>No</v>
      </c>
      <c r="I484" s="18" t="str">
        <f t="shared" si="270"/>
        <v>Yes</v>
      </c>
      <c r="J484" s="18" t="str">
        <f t="shared" si="271"/>
        <v>Yes</v>
      </c>
      <c r="K484" s="21">
        <v>482</v>
      </c>
      <c r="L484" s="5" t="s">
        <v>1239</v>
      </c>
      <c r="M484" s="5" t="s">
        <v>1240</v>
      </c>
      <c r="N484" s="5" t="s">
        <v>2307</v>
      </c>
      <c r="O484" s="5" t="s">
        <v>152</v>
      </c>
      <c r="P484" s="5" t="s">
        <v>2431</v>
      </c>
      <c r="Q484" s="34" t="s">
        <v>9816</v>
      </c>
      <c r="R484" s="21">
        <v>1</v>
      </c>
      <c r="S484" s="35"/>
      <c r="T484" s="35"/>
      <c r="U484" s="35"/>
      <c r="V484" s="35"/>
      <c r="W484" s="35"/>
      <c r="X484" s="35"/>
      <c r="Y484" s="35"/>
      <c r="Z484" s="35"/>
      <c r="AA484" s="5" t="s">
        <v>24</v>
      </c>
      <c r="AB484" s="5" t="s">
        <v>9817</v>
      </c>
      <c r="AC484" s="34" t="s">
        <v>7336</v>
      </c>
      <c r="AD484" s="21">
        <v>1</v>
      </c>
    </row>
    <row r="485" spans="1:30" x14ac:dyDescent="0.3">
      <c r="A485" s="18" t="str">
        <f t="shared" ref="A485:B485" si="499">IF(AND(ISNUMBER(SEARCH("Yes",C485)),ISNUMBER(SEARCH("Yes",E485)),ISNUMBER(SEARCH("Yes",G485)),ISNUMBER(SEARCH("Yes",I485))),"Yes","No")</f>
        <v>No</v>
      </c>
      <c r="B485" s="18" t="str">
        <f t="shared" si="499"/>
        <v>No</v>
      </c>
      <c r="C485" s="15" t="str">
        <f t="shared" si="264"/>
        <v>No</v>
      </c>
      <c r="D485" s="18" t="str">
        <f t="shared" si="265"/>
        <v>No</v>
      </c>
      <c r="E485" s="18" t="str">
        <f t="shared" si="266"/>
        <v>No</v>
      </c>
      <c r="F485" s="18" t="str">
        <f t="shared" si="267"/>
        <v>No</v>
      </c>
      <c r="G485" s="18" t="str">
        <f t="shared" si="268"/>
        <v>No</v>
      </c>
      <c r="H485" s="18" t="str">
        <f t="shared" si="269"/>
        <v>No</v>
      </c>
      <c r="I485" s="18" t="str">
        <f t="shared" si="270"/>
        <v>Yes</v>
      </c>
      <c r="J485" s="18" t="str">
        <f t="shared" si="271"/>
        <v>Yes</v>
      </c>
      <c r="K485" s="21">
        <v>483</v>
      </c>
      <c r="L485" s="5" t="s">
        <v>1241</v>
      </c>
      <c r="M485" s="5" t="s">
        <v>1242</v>
      </c>
      <c r="N485" s="5" t="s">
        <v>2307</v>
      </c>
      <c r="O485" s="5" t="s">
        <v>152</v>
      </c>
      <c r="P485" s="5" t="s">
        <v>2435</v>
      </c>
      <c r="Q485" s="34" t="s">
        <v>9818</v>
      </c>
      <c r="R485" s="21">
        <v>1</v>
      </c>
      <c r="S485" s="35"/>
      <c r="T485" s="35"/>
      <c r="U485" s="35"/>
      <c r="V485" s="35"/>
      <c r="W485" s="35"/>
      <c r="X485" s="35"/>
      <c r="Y485" s="35"/>
      <c r="Z485" s="35"/>
      <c r="AA485" s="5" t="s">
        <v>2310</v>
      </c>
      <c r="AB485" s="5" t="s">
        <v>9819</v>
      </c>
      <c r="AC485" s="34" t="s">
        <v>9820</v>
      </c>
      <c r="AD485" s="21">
        <v>1</v>
      </c>
    </row>
    <row r="486" spans="1:30" x14ac:dyDescent="0.3">
      <c r="A486" s="18" t="str">
        <f t="shared" ref="A486:B486" si="500">IF(AND(ISNUMBER(SEARCH("Yes",C486)),ISNUMBER(SEARCH("Yes",E486)),ISNUMBER(SEARCH("Yes",G486)),ISNUMBER(SEARCH("Yes",I486))),"Yes","No")</f>
        <v>Yes</v>
      </c>
      <c r="B486" s="18" t="str">
        <f t="shared" si="500"/>
        <v>Yes</v>
      </c>
      <c r="C486" s="15" t="str">
        <f t="shared" si="264"/>
        <v>Yes</v>
      </c>
      <c r="D486" s="18" t="str">
        <f t="shared" si="265"/>
        <v>Yes</v>
      </c>
      <c r="E486" s="18" t="str">
        <f t="shared" si="266"/>
        <v>Yes</v>
      </c>
      <c r="F486" s="18" t="str">
        <f t="shared" si="267"/>
        <v>Yes</v>
      </c>
      <c r="G486" s="18" t="str">
        <f t="shared" si="268"/>
        <v>Yes</v>
      </c>
      <c r="H486" s="18" t="str">
        <f t="shared" si="269"/>
        <v>Yes</v>
      </c>
      <c r="I486" s="18" t="str">
        <f t="shared" si="270"/>
        <v>Yes</v>
      </c>
      <c r="J486" s="18" t="str">
        <f t="shared" si="271"/>
        <v>Yes</v>
      </c>
      <c r="K486" s="21">
        <v>484</v>
      </c>
      <c r="L486" s="5" t="s">
        <v>90</v>
      </c>
      <c r="M486" s="5" t="s">
        <v>91</v>
      </c>
      <c r="N486" s="5" t="s">
        <v>2307</v>
      </c>
      <c r="O486" s="5" t="s">
        <v>2310</v>
      </c>
      <c r="P486" s="5" t="s">
        <v>9821</v>
      </c>
      <c r="Q486" s="34" t="s">
        <v>9822</v>
      </c>
      <c r="R486" s="21">
        <v>1</v>
      </c>
      <c r="S486" s="5" t="s">
        <v>2310</v>
      </c>
      <c r="T486" s="5" t="s">
        <v>8713</v>
      </c>
      <c r="U486" s="34" t="s">
        <v>9823</v>
      </c>
      <c r="V486" s="21">
        <v>1</v>
      </c>
      <c r="W486" s="5" t="s">
        <v>2310</v>
      </c>
      <c r="X486" s="5" t="s">
        <v>7340</v>
      </c>
      <c r="Y486" s="34" t="s">
        <v>9824</v>
      </c>
      <c r="Z486" s="21">
        <v>1</v>
      </c>
      <c r="AA486" s="5" t="s">
        <v>2310</v>
      </c>
      <c r="AB486" s="5" t="s">
        <v>9825</v>
      </c>
      <c r="AC486" s="34" t="s">
        <v>9826</v>
      </c>
      <c r="AD486" s="21">
        <v>1</v>
      </c>
    </row>
    <row r="487" spans="1:30" x14ac:dyDescent="0.3">
      <c r="A487" s="18" t="str">
        <f t="shared" ref="A487:B487" si="501">IF(AND(ISNUMBER(SEARCH("Yes",C487)),ISNUMBER(SEARCH("Yes",E487)),ISNUMBER(SEARCH("Yes",G487)),ISNUMBER(SEARCH("Yes",I487))),"Yes","No")</f>
        <v>No</v>
      </c>
      <c r="B487" s="18" t="str">
        <f t="shared" si="501"/>
        <v>No</v>
      </c>
      <c r="C487" s="15" t="str">
        <f t="shared" si="264"/>
        <v>No</v>
      </c>
      <c r="D487" s="18" t="str">
        <f t="shared" si="265"/>
        <v>No</v>
      </c>
      <c r="E487" s="18" t="str">
        <f t="shared" si="266"/>
        <v>No</v>
      </c>
      <c r="F487" s="18" t="str">
        <f t="shared" si="267"/>
        <v>No</v>
      </c>
      <c r="G487" s="18" t="str">
        <f t="shared" si="268"/>
        <v>No</v>
      </c>
      <c r="H487" s="18" t="str">
        <f t="shared" si="269"/>
        <v>No</v>
      </c>
      <c r="I487" s="18" t="str">
        <f t="shared" si="270"/>
        <v>Yes</v>
      </c>
      <c r="J487" s="18" t="str">
        <f t="shared" si="271"/>
        <v>Yes</v>
      </c>
      <c r="K487" s="21">
        <v>485</v>
      </c>
      <c r="L487" s="5" t="s">
        <v>1243</v>
      </c>
      <c r="M487" s="5" t="s">
        <v>1244</v>
      </c>
      <c r="N487" s="5" t="s">
        <v>2307</v>
      </c>
      <c r="O487" s="5" t="s">
        <v>152</v>
      </c>
      <c r="P487" s="5" t="s">
        <v>9593</v>
      </c>
      <c r="Q487" s="34" t="s">
        <v>4130</v>
      </c>
      <c r="R487" s="21">
        <v>1</v>
      </c>
      <c r="S487" s="35"/>
      <c r="T487" s="35"/>
      <c r="U487" s="35"/>
      <c r="V487" s="35"/>
      <c r="W487" s="35"/>
      <c r="X487" s="35"/>
      <c r="Y487" s="35"/>
      <c r="Z487" s="35"/>
      <c r="AA487" s="5" t="s">
        <v>24</v>
      </c>
      <c r="AB487" s="5" t="s">
        <v>9827</v>
      </c>
      <c r="AC487" s="34" t="s">
        <v>9828</v>
      </c>
      <c r="AD487" s="21">
        <v>1</v>
      </c>
    </row>
    <row r="488" spans="1:30" x14ac:dyDescent="0.3">
      <c r="A488" s="18" t="str">
        <f t="shared" ref="A488:B488" si="502">IF(AND(ISNUMBER(SEARCH("Yes",C488)),ISNUMBER(SEARCH("Yes",E488)),ISNUMBER(SEARCH("Yes",G488)),ISNUMBER(SEARCH("Yes",I488))),"Yes","No")</f>
        <v>No</v>
      </c>
      <c r="B488" s="18" t="str">
        <f t="shared" si="502"/>
        <v>No</v>
      </c>
      <c r="C488" s="15" t="str">
        <f t="shared" si="264"/>
        <v>No</v>
      </c>
      <c r="D488" s="18" t="str">
        <f t="shared" si="265"/>
        <v>No</v>
      </c>
      <c r="E488" s="18" t="str">
        <f t="shared" si="266"/>
        <v>No</v>
      </c>
      <c r="F488" s="18" t="str">
        <f t="shared" si="267"/>
        <v>No</v>
      </c>
      <c r="G488" s="18" t="str">
        <f t="shared" si="268"/>
        <v>No</v>
      </c>
      <c r="H488" s="18" t="str">
        <f t="shared" si="269"/>
        <v>No</v>
      </c>
      <c r="I488" s="18" t="str">
        <f t="shared" si="270"/>
        <v>Yes</v>
      </c>
      <c r="J488" s="18" t="str">
        <f t="shared" si="271"/>
        <v>Yes</v>
      </c>
      <c r="K488" s="21">
        <v>486</v>
      </c>
      <c r="L488" s="5" t="s">
        <v>1245</v>
      </c>
      <c r="M488" s="5" t="s">
        <v>1246</v>
      </c>
      <c r="N488" s="5" t="s">
        <v>2307</v>
      </c>
      <c r="O488" s="5" t="s">
        <v>152</v>
      </c>
      <c r="P488" s="5" t="s">
        <v>9829</v>
      </c>
      <c r="Q488" s="34" t="s">
        <v>9830</v>
      </c>
      <c r="R488" s="21">
        <v>1</v>
      </c>
      <c r="S488" s="35"/>
      <c r="T488" s="35"/>
      <c r="U488" s="35"/>
      <c r="V488" s="35"/>
      <c r="W488" s="35"/>
      <c r="X488" s="35"/>
      <c r="Y488" s="35"/>
      <c r="Z488" s="35"/>
      <c r="AA488" s="5" t="s">
        <v>2310</v>
      </c>
      <c r="AB488" s="5" t="s">
        <v>9831</v>
      </c>
      <c r="AC488" s="34" t="s">
        <v>9832</v>
      </c>
      <c r="AD488" s="21">
        <v>1</v>
      </c>
    </row>
    <row r="489" spans="1:30" x14ac:dyDescent="0.3">
      <c r="A489" s="18" t="str">
        <f t="shared" ref="A489:B489" si="503">IF(AND(ISNUMBER(SEARCH("Yes",C489)),ISNUMBER(SEARCH("Yes",E489)),ISNUMBER(SEARCH("Yes",G489)),ISNUMBER(SEARCH("Yes",I489))),"Yes","No")</f>
        <v>No</v>
      </c>
      <c r="B489" s="18" t="str">
        <f t="shared" si="503"/>
        <v>No</v>
      </c>
      <c r="C489" s="15" t="str">
        <f t="shared" si="264"/>
        <v>No</v>
      </c>
      <c r="D489" s="18" t="str">
        <f t="shared" si="265"/>
        <v>No</v>
      </c>
      <c r="E489" s="18" t="str">
        <f t="shared" si="266"/>
        <v>No</v>
      </c>
      <c r="F489" s="18" t="str">
        <f t="shared" si="267"/>
        <v>No</v>
      </c>
      <c r="G489" s="18" t="str">
        <f t="shared" si="268"/>
        <v>No</v>
      </c>
      <c r="H489" s="18" t="str">
        <f t="shared" si="269"/>
        <v>No</v>
      </c>
      <c r="I489" s="18" t="str">
        <f t="shared" si="270"/>
        <v>Yes</v>
      </c>
      <c r="J489" s="18" t="str">
        <f t="shared" si="271"/>
        <v>Yes</v>
      </c>
      <c r="K489" s="21">
        <v>487</v>
      </c>
      <c r="L489" s="5" t="s">
        <v>1247</v>
      </c>
      <c r="M489" s="5" t="s">
        <v>1248</v>
      </c>
      <c r="N489" s="5" t="s">
        <v>2307</v>
      </c>
      <c r="O489" s="5" t="s">
        <v>152</v>
      </c>
      <c r="P489" s="5" t="s">
        <v>9833</v>
      </c>
      <c r="Q489" s="34" t="s">
        <v>9834</v>
      </c>
      <c r="R489" s="21">
        <v>1</v>
      </c>
      <c r="S489" s="35"/>
      <c r="T489" s="35"/>
      <c r="U489" s="35"/>
      <c r="V489" s="35"/>
      <c r="W489" s="35"/>
      <c r="X489" s="35"/>
      <c r="Y489" s="35"/>
      <c r="Z489" s="35"/>
      <c r="AA489" s="5" t="s">
        <v>2310</v>
      </c>
      <c r="AB489" s="5" t="s">
        <v>5878</v>
      </c>
      <c r="AC489" s="34" t="s">
        <v>4286</v>
      </c>
      <c r="AD489" s="21">
        <v>1</v>
      </c>
    </row>
    <row r="490" spans="1:30" x14ac:dyDescent="0.3">
      <c r="A490" s="18" t="str">
        <f t="shared" ref="A490:B490" si="504">IF(AND(ISNUMBER(SEARCH("Yes",C490)),ISNUMBER(SEARCH("Yes",E490)),ISNUMBER(SEARCH("Yes",G490)),ISNUMBER(SEARCH("Yes",I490))),"Yes","No")</f>
        <v>No</v>
      </c>
      <c r="B490" s="18" t="str">
        <f t="shared" si="504"/>
        <v>No</v>
      </c>
      <c r="C490" s="15" t="str">
        <f t="shared" si="264"/>
        <v>No</v>
      </c>
      <c r="D490" s="18" t="str">
        <f t="shared" si="265"/>
        <v>No</v>
      </c>
      <c r="E490" s="18" t="str">
        <f t="shared" si="266"/>
        <v>No</v>
      </c>
      <c r="F490" s="18" t="str">
        <f t="shared" si="267"/>
        <v>No</v>
      </c>
      <c r="G490" s="18" t="str">
        <f t="shared" si="268"/>
        <v>No</v>
      </c>
      <c r="H490" s="18" t="str">
        <f t="shared" si="269"/>
        <v>No</v>
      </c>
      <c r="I490" s="18" t="str">
        <f t="shared" si="270"/>
        <v>Yes</v>
      </c>
      <c r="J490" s="18" t="str">
        <f t="shared" si="271"/>
        <v>Yes</v>
      </c>
      <c r="K490" s="21">
        <v>488</v>
      </c>
      <c r="L490" s="5" t="s">
        <v>1249</v>
      </c>
      <c r="M490" s="5" t="s">
        <v>1250</v>
      </c>
      <c r="N490" s="5" t="s">
        <v>2307</v>
      </c>
      <c r="O490" s="5" t="s">
        <v>152</v>
      </c>
      <c r="P490" s="5" t="s">
        <v>2333</v>
      </c>
      <c r="Q490" s="34" t="s">
        <v>7354</v>
      </c>
      <c r="R490" s="21">
        <v>1</v>
      </c>
      <c r="S490" s="35"/>
      <c r="T490" s="35"/>
      <c r="U490" s="35"/>
      <c r="V490" s="35"/>
      <c r="W490" s="35"/>
      <c r="X490" s="35"/>
      <c r="Y490" s="35"/>
      <c r="Z490" s="35"/>
      <c r="AA490" s="5" t="s">
        <v>2310</v>
      </c>
      <c r="AB490" s="5" t="s">
        <v>7355</v>
      </c>
      <c r="AC490" s="34" t="s">
        <v>4141</v>
      </c>
      <c r="AD490" s="21">
        <v>1</v>
      </c>
    </row>
    <row r="491" spans="1:30" x14ac:dyDescent="0.3">
      <c r="A491" s="18" t="str">
        <f t="shared" ref="A491:B491" si="505">IF(AND(ISNUMBER(SEARCH("Yes",C491)),ISNUMBER(SEARCH("Yes",E491)),ISNUMBER(SEARCH("Yes",G491)),ISNUMBER(SEARCH("Yes",I491))),"Yes","No")</f>
        <v>No</v>
      </c>
      <c r="B491" s="18" t="str">
        <f t="shared" si="505"/>
        <v>No</v>
      </c>
      <c r="C491" s="15" t="str">
        <f t="shared" si="264"/>
        <v>No</v>
      </c>
      <c r="D491" s="18" t="str">
        <f t="shared" si="265"/>
        <v>No</v>
      </c>
      <c r="E491" s="18" t="str">
        <f t="shared" si="266"/>
        <v>No</v>
      </c>
      <c r="F491" s="18" t="str">
        <f t="shared" si="267"/>
        <v>No</v>
      </c>
      <c r="G491" s="18" t="str">
        <f t="shared" si="268"/>
        <v>No</v>
      </c>
      <c r="H491" s="18" t="str">
        <f t="shared" si="269"/>
        <v>No</v>
      </c>
      <c r="I491" s="18" t="str">
        <f t="shared" si="270"/>
        <v>Yes</v>
      </c>
      <c r="J491" s="18" t="str">
        <f t="shared" si="271"/>
        <v>Yes</v>
      </c>
      <c r="K491" s="21">
        <v>489</v>
      </c>
      <c r="L491" s="5" t="s">
        <v>1251</v>
      </c>
      <c r="M491" s="5" t="s">
        <v>1252</v>
      </c>
      <c r="N491" s="5" t="s">
        <v>2307</v>
      </c>
      <c r="O491" s="5" t="s">
        <v>152</v>
      </c>
      <c r="P491" s="5" t="s">
        <v>2317</v>
      </c>
      <c r="Q491" s="34" t="s">
        <v>9835</v>
      </c>
      <c r="R491" s="21">
        <v>1</v>
      </c>
      <c r="S491" s="35"/>
      <c r="T491" s="35"/>
      <c r="U491" s="35"/>
      <c r="V491" s="35"/>
      <c r="W491" s="35"/>
      <c r="X491" s="35"/>
      <c r="Y491" s="35"/>
      <c r="Z491" s="35"/>
      <c r="AA491" s="5" t="s">
        <v>2310</v>
      </c>
      <c r="AB491" s="5" t="s">
        <v>3124</v>
      </c>
      <c r="AC491" s="34" t="s">
        <v>3125</v>
      </c>
      <c r="AD491" s="21">
        <v>1</v>
      </c>
    </row>
    <row r="492" spans="1:30" x14ac:dyDescent="0.3">
      <c r="A492" s="18" t="str">
        <f t="shared" ref="A492:B492" si="506">IF(AND(ISNUMBER(SEARCH("Yes",C492)),ISNUMBER(SEARCH("Yes",E492)),ISNUMBER(SEARCH("Yes",G492)),ISNUMBER(SEARCH("Yes",I492))),"Yes","No")</f>
        <v>No</v>
      </c>
      <c r="B492" s="18" t="str">
        <f t="shared" si="506"/>
        <v>No</v>
      </c>
      <c r="C492" s="15" t="str">
        <f t="shared" si="264"/>
        <v>No</v>
      </c>
      <c r="D492" s="18" t="str">
        <f t="shared" si="265"/>
        <v>No</v>
      </c>
      <c r="E492" s="18" t="str">
        <f t="shared" si="266"/>
        <v>No</v>
      </c>
      <c r="F492" s="18" t="str">
        <f t="shared" si="267"/>
        <v>No</v>
      </c>
      <c r="G492" s="18" t="str">
        <f t="shared" si="268"/>
        <v>No</v>
      </c>
      <c r="H492" s="18" t="str">
        <f t="shared" si="269"/>
        <v>No</v>
      </c>
      <c r="I492" s="18" t="str">
        <f t="shared" si="270"/>
        <v>Yes</v>
      </c>
      <c r="J492" s="18" t="str">
        <f t="shared" si="271"/>
        <v>Yes</v>
      </c>
      <c r="K492" s="21">
        <v>490</v>
      </c>
      <c r="L492" s="5" t="s">
        <v>1253</v>
      </c>
      <c r="M492" s="5" t="s">
        <v>1254</v>
      </c>
      <c r="N492" s="5" t="s">
        <v>2307</v>
      </c>
      <c r="O492" s="5" t="s">
        <v>152</v>
      </c>
      <c r="P492" s="5" t="s">
        <v>3127</v>
      </c>
      <c r="Q492" s="34" t="s">
        <v>4144</v>
      </c>
      <c r="R492" s="21">
        <v>1</v>
      </c>
      <c r="S492" s="35"/>
      <c r="T492" s="35"/>
      <c r="U492" s="35"/>
      <c r="V492" s="35"/>
      <c r="W492" s="35"/>
      <c r="X492" s="35"/>
      <c r="Y492" s="35"/>
      <c r="Z492" s="35"/>
      <c r="AA492" s="5" t="s">
        <v>2310</v>
      </c>
      <c r="AB492" s="5" t="s">
        <v>9836</v>
      </c>
      <c r="AC492" s="34" t="s">
        <v>9837</v>
      </c>
      <c r="AD492" s="21">
        <v>1</v>
      </c>
    </row>
    <row r="493" spans="1:30" x14ac:dyDescent="0.3">
      <c r="A493" s="18" t="str">
        <f t="shared" ref="A493:B493" si="507">IF(AND(ISNUMBER(SEARCH("Yes",C493)),ISNUMBER(SEARCH("Yes",E493)),ISNUMBER(SEARCH("Yes",G493)),ISNUMBER(SEARCH("Yes",I493))),"Yes","No")</f>
        <v>No</v>
      </c>
      <c r="B493" s="18" t="str">
        <f t="shared" si="507"/>
        <v>No</v>
      </c>
      <c r="C493" s="15" t="str">
        <f t="shared" si="264"/>
        <v>No</v>
      </c>
      <c r="D493" s="18" t="str">
        <f t="shared" si="265"/>
        <v>No</v>
      </c>
      <c r="E493" s="18" t="str">
        <f t="shared" si="266"/>
        <v>No</v>
      </c>
      <c r="F493" s="18" t="str">
        <f t="shared" si="267"/>
        <v>No</v>
      </c>
      <c r="G493" s="18" t="str">
        <f t="shared" si="268"/>
        <v>No</v>
      </c>
      <c r="H493" s="18" t="str">
        <f t="shared" si="269"/>
        <v>No</v>
      </c>
      <c r="I493" s="18" t="str">
        <f t="shared" si="270"/>
        <v>Yes</v>
      </c>
      <c r="J493" s="18" t="str">
        <f t="shared" si="271"/>
        <v>Yes</v>
      </c>
      <c r="K493" s="21">
        <v>491</v>
      </c>
      <c r="L493" s="5" t="s">
        <v>1255</v>
      </c>
      <c r="M493" s="5" t="s">
        <v>1256</v>
      </c>
      <c r="N493" s="5" t="s">
        <v>2307</v>
      </c>
      <c r="O493" s="5" t="s">
        <v>152</v>
      </c>
      <c r="P493" s="5" t="s">
        <v>2664</v>
      </c>
      <c r="Q493" s="34" t="s">
        <v>9838</v>
      </c>
      <c r="R493" s="21">
        <v>1</v>
      </c>
      <c r="S493" s="35"/>
      <c r="T493" s="35"/>
      <c r="U493" s="35"/>
      <c r="V493" s="35"/>
      <c r="W493" s="35"/>
      <c r="X493" s="35"/>
      <c r="Y493" s="35"/>
      <c r="Z493" s="35"/>
      <c r="AA493" s="5" t="s">
        <v>2310</v>
      </c>
      <c r="AB493" s="5" t="s">
        <v>9839</v>
      </c>
      <c r="AC493" s="34" t="s">
        <v>9840</v>
      </c>
      <c r="AD493" s="21">
        <v>1</v>
      </c>
    </row>
    <row r="494" spans="1:30" x14ac:dyDescent="0.3">
      <c r="A494" s="18" t="str">
        <f t="shared" ref="A494:B494" si="508">IF(AND(ISNUMBER(SEARCH("Yes",C494)),ISNUMBER(SEARCH("Yes",E494)),ISNUMBER(SEARCH("Yes",G494)),ISNUMBER(SEARCH("Yes",I494))),"Yes","No")</f>
        <v>Yes</v>
      </c>
      <c r="B494" s="18" t="str">
        <f t="shared" si="508"/>
        <v>No</v>
      </c>
      <c r="C494" s="15" t="str">
        <f t="shared" si="264"/>
        <v>Yes</v>
      </c>
      <c r="D494" s="18" t="str">
        <f t="shared" si="265"/>
        <v>No</v>
      </c>
      <c r="E494" s="18" t="str">
        <f t="shared" si="266"/>
        <v>Yes</v>
      </c>
      <c r="F494" s="18" t="str">
        <f t="shared" si="267"/>
        <v>Yes</v>
      </c>
      <c r="G494" s="18" t="str">
        <f t="shared" si="268"/>
        <v>Yes</v>
      </c>
      <c r="H494" s="18" t="str">
        <f t="shared" si="269"/>
        <v>Yes</v>
      </c>
      <c r="I494" s="18" t="str">
        <f t="shared" si="270"/>
        <v>Yes</v>
      </c>
      <c r="J494" s="18" t="str">
        <f t="shared" si="271"/>
        <v>Yes</v>
      </c>
      <c r="K494" s="21">
        <v>492</v>
      </c>
      <c r="L494" s="5" t="s">
        <v>87</v>
      </c>
      <c r="M494" s="5" t="s">
        <v>327</v>
      </c>
      <c r="N494" s="5" t="s">
        <v>2307</v>
      </c>
      <c r="O494" s="5" t="s">
        <v>152</v>
      </c>
      <c r="P494" s="5" t="s">
        <v>2392</v>
      </c>
      <c r="Q494" s="34" t="s">
        <v>9841</v>
      </c>
      <c r="R494" s="21">
        <v>1</v>
      </c>
      <c r="S494" s="5" t="s">
        <v>24</v>
      </c>
      <c r="T494" s="5" t="s">
        <v>9842</v>
      </c>
      <c r="U494" s="34" t="s">
        <v>9843</v>
      </c>
      <c r="V494" s="21">
        <v>1</v>
      </c>
      <c r="W494" s="5" t="s">
        <v>24</v>
      </c>
      <c r="X494" s="5" t="s">
        <v>9844</v>
      </c>
      <c r="Y494" s="34" t="s">
        <v>9845</v>
      </c>
      <c r="Z494" s="21">
        <v>1</v>
      </c>
      <c r="AA494" s="5" t="s">
        <v>2310</v>
      </c>
      <c r="AB494" s="5" t="s">
        <v>9846</v>
      </c>
      <c r="AC494" s="34" t="s">
        <v>9847</v>
      </c>
      <c r="AD494" s="21">
        <v>1</v>
      </c>
    </row>
    <row r="495" spans="1:30" x14ac:dyDescent="0.3">
      <c r="A495" s="18" t="str">
        <f t="shared" ref="A495:B495" si="509">IF(AND(ISNUMBER(SEARCH("Yes",C495)),ISNUMBER(SEARCH("Yes",E495)),ISNUMBER(SEARCH("Yes",G495)),ISNUMBER(SEARCH("Yes",I495))),"Yes","No")</f>
        <v>No</v>
      </c>
      <c r="B495" s="18" t="str">
        <f t="shared" si="509"/>
        <v>No</v>
      </c>
      <c r="C495" s="15" t="str">
        <f t="shared" si="264"/>
        <v>No</v>
      </c>
      <c r="D495" s="18" t="str">
        <f t="shared" si="265"/>
        <v>No</v>
      </c>
      <c r="E495" s="18" t="str">
        <f t="shared" si="266"/>
        <v>No</v>
      </c>
      <c r="F495" s="18" t="str">
        <f t="shared" si="267"/>
        <v>No</v>
      </c>
      <c r="G495" s="18" t="str">
        <f t="shared" si="268"/>
        <v>No</v>
      </c>
      <c r="H495" s="18" t="str">
        <f t="shared" si="269"/>
        <v>No</v>
      </c>
      <c r="I495" s="18" t="str">
        <f t="shared" si="270"/>
        <v>Yes</v>
      </c>
      <c r="J495" s="18" t="str">
        <f t="shared" si="271"/>
        <v>Yes</v>
      </c>
      <c r="K495" s="21">
        <v>493</v>
      </c>
      <c r="L495" s="5" t="s">
        <v>1257</v>
      </c>
      <c r="M495" s="5" t="s">
        <v>1258</v>
      </c>
      <c r="N495" s="5" t="s">
        <v>2307</v>
      </c>
      <c r="O495" s="5" t="s">
        <v>152</v>
      </c>
      <c r="P495" s="5" t="s">
        <v>2537</v>
      </c>
      <c r="Q495" s="34" t="s">
        <v>9848</v>
      </c>
      <c r="R495" s="21">
        <v>1</v>
      </c>
      <c r="S495" s="35"/>
      <c r="T495" s="35"/>
      <c r="U495" s="35"/>
      <c r="V495" s="35"/>
      <c r="W495" s="35"/>
      <c r="X495" s="35"/>
      <c r="Y495" s="35"/>
      <c r="Z495" s="35"/>
      <c r="AA495" s="5" t="s">
        <v>2310</v>
      </c>
      <c r="AB495" s="5" t="s">
        <v>9849</v>
      </c>
      <c r="AC495" s="34" t="s">
        <v>4159</v>
      </c>
      <c r="AD495" s="21">
        <v>1</v>
      </c>
    </row>
    <row r="496" spans="1:30" x14ac:dyDescent="0.3">
      <c r="A496" s="18" t="str">
        <f t="shared" ref="A496:B496" si="510">IF(AND(ISNUMBER(SEARCH("Yes",C496)),ISNUMBER(SEARCH("Yes",E496)),ISNUMBER(SEARCH("Yes",G496)),ISNUMBER(SEARCH("Yes",I496))),"Yes","No")</f>
        <v>No</v>
      </c>
      <c r="B496" s="18" t="str">
        <f t="shared" si="510"/>
        <v>No</v>
      </c>
      <c r="C496" s="15" t="str">
        <f t="shared" si="264"/>
        <v>No</v>
      </c>
      <c r="D496" s="18" t="str">
        <f t="shared" si="265"/>
        <v>No</v>
      </c>
      <c r="E496" s="18" t="str">
        <f t="shared" si="266"/>
        <v>No</v>
      </c>
      <c r="F496" s="18" t="str">
        <f t="shared" si="267"/>
        <v>No</v>
      </c>
      <c r="G496" s="18" t="str">
        <f t="shared" si="268"/>
        <v>No</v>
      </c>
      <c r="H496" s="18" t="str">
        <f t="shared" si="269"/>
        <v>No</v>
      </c>
      <c r="I496" s="18" t="str">
        <f t="shared" si="270"/>
        <v>Yes</v>
      </c>
      <c r="J496" s="18" t="str">
        <f t="shared" si="271"/>
        <v>Yes</v>
      </c>
      <c r="K496" s="21">
        <v>494</v>
      </c>
      <c r="L496" s="5" t="s">
        <v>1259</v>
      </c>
      <c r="M496" s="5" t="s">
        <v>1260</v>
      </c>
      <c r="N496" s="5" t="s">
        <v>2307</v>
      </c>
      <c r="O496" s="5" t="s">
        <v>152</v>
      </c>
      <c r="P496" s="5" t="s">
        <v>7370</v>
      </c>
      <c r="Q496" s="34" t="s">
        <v>9850</v>
      </c>
      <c r="R496" s="21">
        <v>1</v>
      </c>
      <c r="S496" s="35"/>
      <c r="T496" s="35"/>
      <c r="U496" s="35"/>
      <c r="V496" s="35"/>
      <c r="W496" s="35"/>
      <c r="X496" s="35"/>
      <c r="Y496" s="35"/>
      <c r="Z496" s="35"/>
      <c r="AA496" s="5" t="s">
        <v>2310</v>
      </c>
      <c r="AB496" s="5" t="s">
        <v>2422</v>
      </c>
      <c r="AC496" s="34" t="s">
        <v>2471</v>
      </c>
      <c r="AD496" s="21">
        <v>1</v>
      </c>
    </row>
    <row r="497" spans="1:30" x14ac:dyDescent="0.3">
      <c r="A497" s="18" t="str">
        <f t="shared" ref="A497:B497" si="511">IF(AND(ISNUMBER(SEARCH("Yes",C497)),ISNUMBER(SEARCH("Yes",E497)),ISNUMBER(SEARCH("Yes",G497)),ISNUMBER(SEARCH("Yes",I497))),"Yes","No")</f>
        <v>No</v>
      </c>
      <c r="B497" s="18" t="str">
        <f t="shared" si="511"/>
        <v>No</v>
      </c>
      <c r="C497" s="15" t="str">
        <f t="shared" si="264"/>
        <v>No</v>
      </c>
      <c r="D497" s="18" t="str">
        <f t="shared" si="265"/>
        <v>No</v>
      </c>
      <c r="E497" s="18" t="str">
        <f t="shared" si="266"/>
        <v>No</v>
      </c>
      <c r="F497" s="18" t="str">
        <f t="shared" si="267"/>
        <v>No</v>
      </c>
      <c r="G497" s="18" t="str">
        <f t="shared" si="268"/>
        <v>No</v>
      </c>
      <c r="H497" s="18" t="str">
        <f t="shared" si="269"/>
        <v>No</v>
      </c>
      <c r="I497" s="18" t="str">
        <f t="shared" si="270"/>
        <v>Yes</v>
      </c>
      <c r="J497" s="18" t="str">
        <f t="shared" si="271"/>
        <v>Yes</v>
      </c>
      <c r="K497" s="21">
        <v>495</v>
      </c>
      <c r="L497" s="5" t="s">
        <v>1261</v>
      </c>
      <c r="M497" s="5" t="s">
        <v>1262</v>
      </c>
      <c r="N497" s="5" t="s">
        <v>2307</v>
      </c>
      <c r="O497" s="5" t="s">
        <v>152</v>
      </c>
      <c r="P497" s="5" t="s">
        <v>4734</v>
      </c>
      <c r="Q497" s="34" t="s">
        <v>9851</v>
      </c>
      <c r="R497" s="21">
        <v>1</v>
      </c>
      <c r="S497" s="35"/>
      <c r="T497" s="35"/>
      <c r="U497" s="35"/>
      <c r="V497" s="35"/>
      <c r="W497" s="35"/>
      <c r="X497" s="35"/>
      <c r="Y497" s="35"/>
      <c r="Z497" s="35"/>
      <c r="AA497" s="5" t="s">
        <v>2310</v>
      </c>
      <c r="AB497" s="5" t="s">
        <v>9852</v>
      </c>
      <c r="AC497" s="34" t="s">
        <v>9853</v>
      </c>
      <c r="AD497" s="21">
        <v>1</v>
      </c>
    </row>
    <row r="498" spans="1:30" x14ac:dyDescent="0.3">
      <c r="A498" s="18" t="str">
        <f t="shared" ref="A498:B498" si="512">IF(AND(ISNUMBER(SEARCH("Yes",C498)),ISNUMBER(SEARCH("Yes",E498)),ISNUMBER(SEARCH("Yes",G498)),ISNUMBER(SEARCH("Yes",I498))),"Yes","No")</f>
        <v>No</v>
      </c>
      <c r="B498" s="18" t="str">
        <f t="shared" si="512"/>
        <v>No</v>
      </c>
      <c r="C498" s="15" t="str">
        <f t="shared" si="264"/>
        <v>No</v>
      </c>
      <c r="D498" s="18" t="str">
        <f t="shared" si="265"/>
        <v>No</v>
      </c>
      <c r="E498" s="18" t="str">
        <f t="shared" si="266"/>
        <v>No</v>
      </c>
      <c r="F498" s="18" t="str">
        <f t="shared" si="267"/>
        <v>No</v>
      </c>
      <c r="G498" s="18" t="str">
        <f t="shared" si="268"/>
        <v>No</v>
      </c>
      <c r="H498" s="18" t="str">
        <f t="shared" si="269"/>
        <v>No</v>
      </c>
      <c r="I498" s="18" t="str">
        <f t="shared" si="270"/>
        <v>Yes</v>
      </c>
      <c r="J498" s="18" t="str">
        <f t="shared" si="271"/>
        <v>Yes</v>
      </c>
      <c r="K498" s="21">
        <v>496</v>
      </c>
      <c r="L498" s="5" t="s">
        <v>1263</v>
      </c>
      <c r="M498" s="5" t="s">
        <v>1264</v>
      </c>
      <c r="N498" s="5" t="s">
        <v>2307</v>
      </c>
      <c r="O498" s="5" t="s">
        <v>152</v>
      </c>
      <c r="P498" s="5" t="s">
        <v>4164</v>
      </c>
      <c r="Q498" s="34" t="s">
        <v>4165</v>
      </c>
      <c r="R498" s="21">
        <v>1</v>
      </c>
      <c r="S498" s="35"/>
      <c r="T498" s="35"/>
      <c r="U498" s="35"/>
      <c r="V498" s="35"/>
      <c r="W498" s="35"/>
      <c r="X498" s="35"/>
      <c r="Y498" s="35"/>
      <c r="Z498" s="35"/>
      <c r="AA498" s="5" t="s">
        <v>24</v>
      </c>
      <c r="AB498" s="5" t="s">
        <v>9854</v>
      </c>
      <c r="AC498" s="34" t="s">
        <v>9855</v>
      </c>
      <c r="AD498" s="21">
        <v>1</v>
      </c>
    </row>
    <row r="499" spans="1:30" x14ac:dyDescent="0.3">
      <c r="A499" s="18" t="str">
        <f t="shared" ref="A499:B499" si="513">IF(AND(ISNUMBER(SEARCH("Yes",C499)),ISNUMBER(SEARCH("Yes",E499)),ISNUMBER(SEARCH("Yes",G499)),ISNUMBER(SEARCH("Yes",I499))),"Yes","No")</f>
        <v>No</v>
      </c>
      <c r="B499" s="18" t="str">
        <f t="shared" si="513"/>
        <v>No</v>
      </c>
      <c r="C499" s="15" t="str">
        <f t="shared" si="264"/>
        <v>No</v>
      </c>
      <c r="D499" s="18" t="str">
        <f t="shared" si="265"/>
        <v>No</v>
      </c>
      <c r="E499" s="18" t="str">
        <f t="shared" si="266"/>
        <v>No</v>
      </c>
      <c r="F499" s="18" t="str">
        <f t="shared" si="267"/>
        <v>No</v>
      </c>
      <c r="G499" s="18" t="str">
        <f t="shared" si="268"/>
        <v>No</v>
      </c>
      <c r="H499" s="18" t="str">
        <f t="shared" si="269"/>
        <v>No</v>
      </c>
      <c r="I499" s="18" t="str">
        <f t="shared" si="270"/>
        <v>Yes</v>
      </c>
      <c r="J499" s="18" t="str">
        <f t="shared" si="271"/>
        <v>Yes</v>
      </c>
      <c r="K499" s="21">
        <v>497</v>
      </c>
      <c r="L499" s="5" t="s">
        <v>1265</v>
      </c>
      <c r="M499" s="5" t="s">
        <v>1266</v>
      </c>
      <c r="N499" s="5" t="s">
        <v>2307</v>
      </c>
      <c r="O499" s="5" t="s">
        <v>152</v>
      </c>
      <c r="P499" s="5" t="s">
        <v>7376</v>
      </c>
      <c r="Q499" s="34" t="s">
        <v>4168</v>
      </c>
      <c r="R499" s="21">
        <v>1</v>
      </c>
      <c r="S499" s="35"/>
      <c r="T499" s="35"/>
      <c r="U499" s="35"/>
      <c r="V499" s="35"/>
      <c r="W499" s="35"/>
      <c r="X499" s="35"/>
      <c r="Y499" s="35"/>
      <c r="Z499" s="35"/>
      <c r="AA499" s="5" t="s">
        <v>2310</v>
      </c>
      <c r="AB499" s="5" t="s">
        <v>2323</v>
      </c>
      <c r="AC499" s="34" t="s">
        <v>3241</v>
      </c>
      <c r="AD499" s="21">
        <v>1</v>
      </c>
    </row>
    <row r="500" spans="1:30" x14ac:dyDescent="0.3">
      <c r="A500" s="18" t="str">
        <f t="shared" ref="A500:B500" si="514">IF(AND(ISNUMBER(SEARCH("Yes",C500)),ISNUMBER(SEARCH("Yes",E500)),ISNUMBER(SEARCH("Yes",G500)),ISNUMBER(SEARCH("Yes",I500))),"Yes","No")</f>
        <v>No</v>
      </c>
      <c r="B500" s="18" t="str">
        <f t="shared" si="514"/>
        <v>No</v>
      </c>
      <c r="C500" s="15" t="str">
        <f t="shared" si="264"/>
        <v>No</v>
      </c>
      <c r="D500" s="18" t="str">
        <f t="shared" si="265"/>
        <v>No</v>
      </c>
      <c r="E500" s="18" t="str">
        <f t="shared" si="266"/>
        <v>No</v>
      </c>
      <c r="F500" s="18" t="str">
        <f t="shared" si="267"/>
        <v>No</v>
      </c>
      <c r="G500" s="18" t="str">
        <f t="shared" si="268"/>
        <v>No</v>
      </c>
      <c r="H500" s="18" t="str">
        <f t="shared" si="269"/>
        <v>No</v>
      </c>
      <c r="I500" s="18" t="str">
        <f t="shared" si="270"/>
        <v>Yes</v>
      </c>
      <c r="J500" s="18" t="str">
        <f t="shared" si="271"/>
        <v>Yes</v>
      </c>
      <c r="K500" s="21">
        <v>498</v>
      </c>
      <c r="L500" s="5" t="s">
        <v>1267</v>
      </c>
      <c r="M500" s="5" t="s">
        <v>1268</v>
      </c>
      <c r="N500" s="5" t="s">
        <v>2307</v>
      </c>
      <c r="O500" s="5" t="s">
        <v>152</v>
      </c>
      <c r="P500" s="5" t="s">
        <v>2449</v>
      </c>
      <c r="Q500" s="34" t="s">
        <v>9856</v>
      </c>
      <c r="R500" s="21">
        <v>1</v>
      </c>
      <c r="S500" s="35"/>
      <c r="T500" s="35"/>
      <c r="U500" s="35"/>
      <c r="V500" s="35"/>
      <c r="W500" s="35"/>
      <c r="X500" s="35"/>
      <c r="Y500" s="35"/>
      <c r="Z500" s="35"/>
      <c r="AA500" s="5" t="s">
        <v>2310</v>
      </c>
      <c r="AB500" s="5" t="s">
        <v>2323</v>
      </c>
      <c r="AC500" s="34" t="s">
        <v>2476</v>
      </c>
      <c r="AD500" s="21">
        <v>1</v>
      </c>
    </row>
    <row r="501" spans="1:30" x14ac:dyDescent="0.3">
      <c r="A501" s="18" t="str">
        <f t="shared" ref="A501:B501" si="515">IF(AND(ISNUMBER(SEARCH("Yes",C501)),ISNUMBER(SEARCH("Yes",E501)),ISNUMBER(SEARCH("Yes",G501)),ISNUMBER(SEARCH("Yes",I501))),"Yes","No")</f>
        <v>No</v>
      </c>
      <c r="B501" s="18" t="str">
        <f t="shared" si="515"/>
        <v>No</v>
      </c>
      <c r="C501" s="15" t="str">
        <f t="shared" si="264"/>
        <v>No</v>
      </c>
      <c r="D501" s="18" t="str">
        <f t="shared" si="265"/>
        <v>No</v>
      </c>
      <c r="E501" s="18" t="str">
        <f t="shared" si="266"/>
        <v>No</v>
      </c>
      <c r="F501" s="18" t="str">
        <f t="shared" si="267"/>
        <v>No</v>
      </c>
      <c r="G501" s="18" t="str">
        <f t="shared" si="268"/>
        <v>No</v>
      </c>
      <c r="H501" s="18" t="str">
        <f t="shared" si="269"/>
        <v>No</v>
      </c>
      <c r="I501" s="18" t="str">
        <f t="shared" si="270"/>
        <v>Yes</v>
      </c>
      <c r="J501" s="18" t="str">
        <f t="shared" si="271"/>
        <v>Yes</v>
      </c>
      <c r="K501" s="21">
        <v>499</v>
      </c>
      <c r="L501" s="5" t="s">
        <v>1269</v>
      </c>
      <c r="M501" s="5" t="s">
        <v>1270</v>
      </c>
      <c r="N501" s="5" t="s">
        <v>2307</v>
      </c>
      <c r="O501" s="5" t="s">
        <v>152</v>
      </c>
      <c r="P501" s="5" t="s">
        <v>2333</v>
      </c>
      <c r="Q501" s="34" t="s">
        <v>4171</v>
      </c>
      <c r="R501" s="21">
        <v>1</v>
      </c>
      <c r="S501" s="35"/>
      <c r="T501" s="35"/>
      <c r="U501" s="35"/>
      <c r="V501" s="35"/>
      <c r="W501" s="35"/>
      <c r="X501" s="35"/>
      <c r="Y501" s="35"/>
      <c r="Z501" s="35"/>
      <c r="AA501" s="5" t="s">
        <v>2310</v>
      </c>
      <c r="AB501" s="5" t="s">
        <v>2473</v>
      </c>
      <c r="AC501" s="34" t="s">
        <v>3511</v>
      </c>
      <c r="AD501" s="21">
        <v>1</v>
      </c>
    </row>
    <row r="502" spans="1:30" x14ac:dyDescent="0.3">
      <c r="A502" s="18" t="str">
        <f t="shared" ref="A502:B502" si="516">IF(AND(ISNUMBER(SEARCH("Yes",C502)),ISNUMBER(SEARCH("Yes",E502)),ISNUMBER(SEARCH("Yes",G502)),ISNUMBER(SEARCH("Yes",I502))),"Yes","No")</f>
        <v>No</v>
      </c>
      <c r="B502" s="18" t="str">
        <f t="shared" si="516"/>
        <v>No</v>
      </c>
      <c r="C502" s="15" t="str">
        <f t="shared" si="264"/>
        <v>No</v>
      </c>
      <c r="D502" s="18" t="str">
        <f t="shared" si="265"/>
        <v>No</v>
      </c>
      <c r="E502" s="18" t="str">
        <f t="shared" si="266"/>
        <v>No</v>
      </c>
      <c r="F502" s="18" t="str">
        <f t="shared" si="267"/>
        <v>No</v>
      </c>
      <c r="G502" s="18" t="str">
        <f t="shared" si="268"/>
        <v>No</v>
      </c>
      <c r="H502" s="18" t="str">
        <f t="shared" si="269"/>
        <v>No</v>
      </c>
      <c r="I502" s="18" t="str">
        <f t="shared" si="270"/>
        <v>Yes</v>
      </c>
      <c r="J502" s="18" t="str">
        <f t="shared" si="271"/>
        <v>Yes</v>
      </c>
      <c r="K502" s="21">
        <v>500</v>
      </c>
      <c r="L502" s="5" t="s">
        <v>1271</v>
      </c>
      <c r="M502" s="5" t="s">
        <v>1272</v>
      </c>
      <c r="N502" s="5" t="s">
        <v>2307</v>
      </c>
      <c r="O502" s="5" t="s">
        <v>152</v>
      </c>
      <c r="P502" s="5" t="s">
        <v>2649</v>
      </c>
      <c r="Q502" s="34" t="s">
        <v>4516</v>
      </c>
      <c r="R502" s="21">
        <v>1</v>
      </c>
      <c r="S502" s="35"/>
      <c r="T502" s="35"/>
      <c r="U502" s="35"/>
      <c r="V502" s="35"/>
      <c r="W502" s="35"/>
      <c r="X502" s="35"/>
      <c r="Y502" s="35"/>
      <c r="Z502" s="35"/>
      <c r="AA502" s="5" t="s">
        <v>2310</v>
      </c>
      <c r="AB502" s="5" t="s">
        <v>9857</v>
      </c>
      <c r="AC502" s="34" t="s">
        <v>9858</v>
      </c>
      <c r="AD502" s="21">
        <v>1</v>
      </c>
    </row>
    <row r="503" spans="1:30" x14ac:dyDescent="0.3">
      <c r="A503" s="18" t="str">
        <f t="shared" ref="A503:B503" si="517">IF(AND(ISNUMBER(SEARCH("Yes",C503)),ISNUMBER(SEARCH("Yes",E503)),ISNUMBER(SEARCH("Yes",G503)),ISNUMBER(SEARCH("Yes",I503))),"Yes","No")</f>
        <v>No</v>
      </c>
      <c r="B503" s="18" t="str">
        <f t="shared" si="517"/>
        <v>No</v>
      </c>
      <c r="C503" s="15" t="str">
        <f t="shared" si="264"/>
        <v>No</v>
      </c>
      <c r="D503" s="18" t="str">
        <f t="shared" si="265"/>
        <v>No</v>
      </c>
      <c r="E503" s="18" t="str">
        <f t="shared" si="266"/>
        <v>No</v>
      </c>
      <c r="F503" s="18" t="str">
        <f t="shared" si="267"/>
        <v>No</v>
      </c>
      <c r="G503" s="18" t="str">
        <f t="shared" si="268"/>
        <v>No</v>
      </c>
      <c r="H503" s="18" t="str">
        <f t="shared" si="269"/>
        <v>No</v>
      </c>
      <c r="I503" s="18" t="str">
        <f t="shared" si="270"/>
        <v>Yes</v>
      </c>
      <c r="J503" s="18" t="str">
        <f t="shared" si="271"/>
        <v>Yes</v>
      </c>
      <c r="K503" s="21">
        <v>501</v>
      </c>
      <c r="L503" s="5" t="s">
        <v>1273</v>
      </c>
      <c r="M503" s="5" t="s">
        <v>1274</v>
      </c>
      <c r="N503" s="5" t="s">
        <v>2307</v>
      </c>
      <c r="O503" s="5" t="s">
        <v>152</v>
      </c>
      <c r="P503" s="5" t="s">
        <v>2333</v>
      </c>
      <c r="Q503" s="34" t="s">
        <v>4176</v>
      </c>
      <c r="R503" s="21">
        <v>1</v>
      </c>
      <c r="S503" s="35"/>
      <c r="T503" s="35"/>
      <c r="U503" s="35"/>
      <c r="V503" s="35"/>
      <c r="W503" s="35"/>
      <c r="X503" s="35"/>
      <c r="Y503" s="35"/>
      <c r="Z503" s="35"/>
      <c r="AA503" s="5" t="s">
        <v>24</v>
      </c>
      <c r="AB503" s="5" t="s">
        <v>9859</v>
      </c>
      <c r="AC503" s="34" t="s">
        <v>4178</v>
      </c>
      <c r="AD503" s="21">
        <v>1</v>
      </c>
    </row>
    <row r="504" spans="1:30" x14ac:dyDescent="0.3">
      <c r="A504" s="18" t="str">
        <f t="shared" ref="A504:B504" si="518">IF(AND(ISNUMBER(SEARCH("Yes",C504)),ISNUMBER(SEARCH("Yes",E504)),ISNUMBER(SEARCH("Yes",G504)),ISNUMBER(SEARCH("Yes",I504))),"Yes","No")</f>
        <v>No</v>
      </c>
      <c r="B504" s="18" t="str">
        <f t="shared" si="518"/>
        <v>No</v>
      </c>
      <c r="C504" s="15" t="str">
        <f t="shared" si="264"/>
        <v>No</v>
      </c>
      <c r="D504" s="18" t="str">
        <f t="shared" si="265"/>
        <v>No</v>
      </c>
      <c r="E504" s="18" t="str">
        <f t="shared" si="266"/>
        <v>No</v>
      </c>
      <c r="F504" s="18" t="str">
        <f t="shared" si="267"/>
        <v>No</v>
      </c>
      <c r="G504" s="18" t="str">
        <f t="shared" si="268"/>
        <v>No</v>
      </c>
      <c r="H504" s="18" t="str">
        <f t="shared" si="269"/>
        <v>No</v>
      </c>
      <c r="I504" s="18" t="str">
        <f t="shared" si="270"/>
        <v>Yes</v>
      </c>
      <c r="J504" s="18" t="str">
        <f t="shared" si="271"/>
        <v>No</v>
      </c>
      <c r="K504" s="21">
        <v>502</v>
      </c>
      <c r="L504" s="5" t="s">
        <v>1275</v>
      </c>
      <c r="M504" s="5" t="s">
        <v>1276</v>
      </c>
      <c r="N504" s="5" t="s">
        <v>2307</v>
      </c>
      <c r="O504" s="5" t="s">
        <v>152</v>
      </c>
      <c r="P504" s="5" t="s">
        <v>2823</v>
      </c>
      <c r="Q504" s="34" t="s">
        <v>3034</v>
      </c>
      <c r="R504" s="21">
        <v>1</v>
      </c>
      <c r="S504" s="35"/>
      <c r="T504" s="35"/>
      <c r="U504" s="35"/>
      <c r="V504" s="35"/>
      <c r="W504" s="35"/>
      <c r="X504" s="35"/>
      <c r="Y504" s="35"/>
      <c r="Z504" s="35"/>
      <c r="AA504" s="5" t="s">
        <v>152</v>
      </c>
      <c r="AB504" s="5" t="s">
        <v>4179</v>
      </c>
      <c r="AC504" s="34" t="s">
        <v>9860</v>
      </c>
      <c r="AD504" s="21">
        <v>1</v>
      </c>
    </row>
    <row r="505" spans="1:30" x14ac:dyDescent="0.3">
      <c r="A505" s="18" t="str">
        <f t="shared" ref="A505:B505" si="519">IF(AND(ISNUMBER(SEARCH("Yes",C505)),ISNUMBER(SEARCH("Yes",E505)),ISNUMBER(SEARCH("Yes",G505)),ISNUMBER(SEARCH("Yes",I505))),"Yes","No")</f>
        <v>No</v>
      </c>
      <c r="B505" s="18" t="str">
        <f t="shared" si="519"/>
        <v>No</v>
      </c>
      <c r="C505" s="15" t="str">
        <f t="shared" si="264"/>
        <v>No</v>
      </c>
      <c r="D505" s="18" t="str">
        <f t="shared" si="265"/>
        <v>No</v>
      </c>
      <c r="E505" s="18" t="str">
        <f t="shared" si="266"/>
        <v>No</v>
      </c>
      <c r="F505" s="18" t="str">
        <f t="shared" si="267"/>
        <v>No</v>
      </c>
      <c r="G505" s="18" t="str">
        <f t="shared" si="268"/>
        <v>No</v>
      </c>
      <c r="H505" s="18" t="str">
        <f t="shared" si="269"/>
        <v>No</v>
      </c>
      <c r="I505" s="18" t="str">
        <f t="shared" si="270"/>
        <v>Yes</v>
      </c>
      <c r="J505" s="18" t="str">
        <f t="shared" si="271"/>
        <v>Yes</v>
      </c>
      <c r="K505" s="21">
        <v>503</v>
      </c>
      <c r="L505" s="5" t="s">
        <v>1277</v>
      </c>
      <c r="M505" s="5" t="s">
        <v>1278</v>
      </c>
      <c r="N505" s="5" t="s">
        <v>2307</v>
      </c>
      <c r="O505" s="5" t="s">
        <v>152</v>
      </c>
      <c r="P505" s="5" t="s">
        <v>2724</v>
      </c>
      <c r="Q505" s="34" t="s">
        <v>9861</v>
      </c>
      <c r="R505" s="21">
        <v>1</v>
      </c>
      <c r="S505" s="35"/>
      <c r="T505" s="35"/>
      <c r="U505" s="35"/>
      <c r="V505" s="35"/>
      <c r="W505" s="35"/>
      <c r="X505" s="35"/>
      <c r="Y505" s="35"/>
      <c r="Z505" s="35"/>
      <c r="AA505" s="5" t="s">
        <v>2310</v>
      </c>
      <c r="AB505" s="5" t="s">
        <v>9862</v>
      </c>
      <c r="AC505" s="34" t="s">
        <v>7386</v>
      </c>
      <c r="AD505" s="21">
        <v>1</v>
      </c>
    </row>
    <row r="506" spans="1:30" x14ac:dyDescent="0.3">
      <c r="A506" s="18" t="str">
        <f t="shared" ref="A506:B506" si="520">IF(AND(ISNUMBER(SEARCH("Yes",C506)),ISNUMBER(SEARCH("Yes",E506)),ISNUMBER(SEARCH("Yes",G506)),ISNUMBER(SEARCH("Yes",I506))),"Yes","No")</f>
        <v>No</v>
      </c>
      <c r="B506" s="18" t="str">
        <f t="shared" si="520"/>
        <v>No</v>
      </c>
      <c r="C506" s="15" t="str">
        <f t="shared" si="264"/>
        <v>No</v>
      </c>
      <c r="D506" s="18" t="str">
        <f t="shared" si="265"/>
        <v>No</v>
      </c>
      <c r="E506" s="18" t="str">
        <f t="shared" si="266"/>
        <v>No</v>
      </c>
      <c r="F506" s="18" t="str">
        <f t="shared" si="267"/>
        <v>No</v>
      </c>
      <c r="G506" s="18" t="str">
        <f t="shared" si="268"/>
        <v>No</v>
      </c>
      <c r="H506" s="18" t="str">
        <f t="shared" si="269"/>
        <v>No</v>
      </c>
      <c r="I506" s="18" t="str">
        <f t="shared" si="270"/>
        <v>Yes</v>
      </c>
      <c r="J506" s="18" t="str">
        <f t="shared" si="271"/>
        <v>Yes</v>
      </c>
      <c r="K506" s="21">
        <v>504</v>
      </c>
      <c r="L506" s="5" t="s">
        <v>1279</v>
      </c>
      <c r="M506" s="5" t="s">
        <v>1280</v>
      </c>
      <c r="N506" s="5" t="s">
        <v>2307</v>
      </c>
      <c r="O506" s="5" t="s">
        <v>152</v>
      </c>
      <c r="P506" s="5" t="s">
        <v>2431</v>
      </c>
      <c r="Q506" s="34" t="s">
        <v>9863</v>
      </c>
      <c r="R506" s="21">
        <v>1</v>
      </c>
      <c r="S506" s="35"/>
      <c r="T506" s="35"/>
      <c r="U506" s="35"/>
      <c r="V506" s="35"/>
      <c r="W506" s="35"/>
      <c r="X506" s="35"/>
      <c r="Y506" s="35"/>
      <c r="Z506" s="35"/>
      <c r="AA506" s="5" t="s">
        <v>24</v>
      </c>
      <c r="AB506" s="5" t="s">
        <v>4185</v>
      </c>
      <c r="AC506" s="34" t="s">
        <v>4186</v>
      </c>
      <c r="AD506" s="21">
        <v>1</v>
      </c>
    </row>
    <row r="507" spans="1:30" x14ac:dyDescent="0.3">
      <c r="A507" s="18" t="str">
        <f t="shared" ref="A507:B507" si="521">IF(AND(ISNUMBER(SEARCH("Yes",C507)),ISNUMBER(SEARCH("Yes",E507)),ISNUMBER(SEARCH("Yes",G507)),ISNUMBER(SEARCH("Yes",I507))),"Yes","No")</f>
        <v>No</v>
      </c>
      <c r="B507" s="18" t="str">
        <f t="shared" si="521"/>
        <v>No</v>
      </c>
      <c r="C507" s="15" t="str">
        <f t="shared" si="264"/>
        <v>No</v>
      </c>
      <c r="D507" s="18" t="str">
        <f t="shared" si="265"/>
        <v>No</v>
      </c>
      <c r="E507" s="18" t="str">
        <f t="shared" si="266"/>
        <v>No</v>
      </c>
      <c r="F507" s="18" t="str">
        <f t="shared" si="267"/>
        <v>No</v>
      </c>
      <c r="G507" s="18" t="str">
        <f t="shared" si="268"/>
        <v>No</v>
      </c>
      <c r="H507" s="18" t="str">
        <f t="shared" si="269"/>
        <v>No</v>
      </c>
      <c r="I507" s="18" t="str">
        <f t="shared" si="270"/>
        <v>Yes</v>
      </c>
      <c r="J507" s="18" t="str">
        <f t="shared" si="271"/>
        <v>Yes</v>
      </c>
      <c r="K507" s="21">
        <v>505</v>
      </c>
      <c r="L507" s="5" t="s">
        <v>1281</v>
      </c>
      <c r="M507" s="5" t="s">
        <v>1282</v>
      </c>
      <c r="N507" s="5" t="s">
        <v>2307</v>
      </c>
      <c r="O507" s="5" t="s">
        <v>152</v>
      </c>
      <c r="P507" s="5" t="s">
        <v>2412</v>
      </c>
      <c r="Q507" s="34" t="s">
        <v>8342</v>
      </c>
      <c r="R507" s="21">
        <v>1</v>
      </c>
      <c r="S507" s="35"/>
      <c r="T507" s="35"/>
      <c r="U507" s="35"/>
      <c r="V507" s="35"/>
      <c r="W507" s="35"/>
      <c r="X507" s="35"/>
      <c r="Y507" s="35"/>
      <c r="Z507" s="35"/>
      <c r="AA507" s="5" t="s">
        <v>2310</v>
      </c>
      <c r="AB507" s="5" t="s">
        <v>9864</v>
      </c>
      <c r="AC507" s="34" t="s">
        <v>9865</v>
      </c>
      <c r="AD507" s="21">
        <v>1</v>
      </c>
    </row>
    <row r="508" spans="1:30" x14ac:dyDescent="0.3">
      <c r="A508" s="18" t="str">
        <f t="shared" ref="A508:B508" si="522">IF(AND(ISNUMBER(SEARCH("Yes",C508)),ISNUMBER(SEARCH("Yes",E508)),ISNUMBER(SEARCH("Yes",G508)),ISNUMBER(SEARCH("Yes",I508))),"Yes","No")</f>
        <v>No</v>
      </c>
      <c r="B508" s="18" t="str">
        <f t="shared" si="522"/>
        <v>No</v>
      </c>
      <c r="C508" s="15" t="str">
        <f t="shared" si="264"/>
        <v>No</v>
      </c>
      <c r="D508" s="18" t="str">
        <f t="shared" si="265"/>
        <v>No</v>
      </c>
      <c r="E508" s="18" t="str">
        <f t="shared" si="266"/>
        <v>No</v>
      </c>
      <c r="F508" s="18" t="str">
        <f t="shared" si="267"/>
        <v>No</v>
      </c>
      <c r="G508" s="18" t="str">
        <f t="shared" si="268"/>
        <v>No</v>
      </c>
      <c r="H508" s="18" t="str">
        <f t="shared" si="269"/>
        <v>No</v>
      </c>
      <c r="I508" s="18" t="str">
        <f t="shared" si="270"/>
        <v>Yes</v>
      </c>
      <c r="J508" s="18" t="str">
        <f t="shared" si="271"/>
        <v>Yes</v>
      </c>
      <c r="K508" s="21">
        <v>506</v>
      </c>
      <c r="L508" s="5" t="s">
        <v>1283</v>
      </c>
      <c r="M508" s="5" t="s">
        <v>4190</v>
      </c>
      <c r="N508" s="5" t="s">
        <v>2307</v>
      </c>
      <c r="O508" s="5" t="s">
        <v>152</v>
      </c>
      <c r="P508" s="5" t="s">
        <v>3127</v>
      </c>
      <c r="Q508" s="34" t="s">
        <v>4191</v>
      </c>
      <c r="R508" s="21">
        <v>1</v>
      </c>
      <c r="S508" s="35"/>
      <c r="T508" s="35"/>
      <c r="U508" s="35"/>
      <c r="V508" s="35"/>
      <c r="W508" s="35"/>
      <c r="X508" s="35"/>
      <c r="Y508" s="35"/>
      <c r="Z508" s="35"/>
      <c r="AA508" s="5" t="s">
        <v>24</v>
      </c>
      <c r="AB508" s="5" t="s">
        <v>4192</v>
      </c>
      <c r="AC508" s="34" t="s">
        <v>4193</v>
      </c>
      <c r="AD508" s="21">
        <v>1</v>
      </c>
    </row>
    <row r="509" spans="1:30" x14ac:dyDescent="0.3">
      <c r="A509" s="18" t="str">
        <f t="shared" ref="A509:B509" si="523">IF(AND(ISNUMBER(SEARCH("Yes",C509)),ISNUMBER(SEARCH("Yes",E509)),ISNUMBER(SEARCH("Yes",G509)),ISNUMBER(SEARCH("Yes",I509))),"Yes","No")</f>
        <v>No</v>
      </c>
      <c r="B509" s="18" t="str">
        <f t="shared" si="523"/>
        <v>No</v>
      </c>
      <c r="C509" s="15" t="str">
        <f t="shared" si="264"/>
        <v>No</v>
      </c>
      <c r="D509" s="18" t="str">
        <f t="shared" si="265"/>
        <v>No</v>
      </c>
      <c r="E509" s="18" t="str">
        <f t="shared" si="266"/>
        <v>No</v>
      </c>
      <c r="F509" s="18" t="str">
        <f t="shared" si="267"/>
        <v>No</v>
      </c>
      <c r="G509" s="18" t="str">
        <f t="shared" si="268"/>
        <v>No</v>
      </c>
      <c r="H509" s="18" t="str">
        <f t="shared" si="269"/>
        <v>No</v>
      </c>
      <c r="I509" s="18" t="str">
        <f t="shared" si="270"/>
        <v>Yes</v>
      </c>
      <c r="J509" s="18" t="str">
        <f t="shared" si="271"/>
        <v>Yes</v>
      </c>
      <c r="K509" s="21">
        <v>507</v>
      </c>
      <c r="L509" s="5" t="s">
        <v>1285</v>
      </c>
      <c r="M509" s="5" t="s">
        <v>1286</v>
      </c>
      <c r="N509" s="5" t="s">
        <v>2307</v>
      </c>
      <c r="O509" s="5" t="s">
        <v>152</v>
      </c>
      <c r="P509" s="5" t="s">
        <v>2435</v>
      </c>
      <c r="Q509" s="34" t="s">
        <v>9866</v>
      </c>
      <c r="R509" s="21">
        <v>1</v>
      </c>
      <c r="S509" s="35"/>
      <c r="T509" s="35"/>
      <c r="U509" s="35"/>
      <c r="V509" s="35"/>
      <c r="W509" s="35"/>
      <c r="X509" s="35"/>
      <c r="Y509" s="35"/>
      <c r="Z509" s="35"/>
      <c r="AA509" s="5" t="s">
        <v>2310</v>
      </c>
      <c r="AB509" s="5" t="s">
        <v>2390</v>
      </c>
      <c r="AC509" s="34" t="s">
        <v>2391</v>
      </c>
      <c r="AD509" s="21">
        <v>1</v>
      </c>
    </row>
    <row r="510" spans="1:30" x14ac:dyDescent="0.3">
      <c r="A510" s="18" t="str">
        <f t="shared" ref="A510:B510" si="524">IF(AND(ISNUMBER(SEARCH("Yes",C510)),ISNUMBER(SEARCH("Yes",E510)),ISNUMBER(SEARCH("Yes",G510)),ISNUMBER(SEARCH("Yes",I510))),"Yes","No")</f>
        <v>No</v>
      </c>
      <c r="B510" s="18" t="str">
        <f t="shared" si="524"/>
        <v>No</v>
      </c>
      <c r="C510" s="15" t="str">
        <f t="shared" si="264"/>
        <v>No</v>
      </c>
      <c r="D510" s="18" t="str">
        <f t="shared" si="265"/>
        <v>No</v>
      </c>
      <c r="E510" s="18" t="str">
        <f t="shared" si="266"/>
        <v>No</v>
      </c>
      <c r="F510" s="18" t="str">
        <f t="shared" si="267"/>
        <v>No</v>
      </c>
      <c r="G510" s="18" t="str">
        <f t="shared" si="268"/>
        <v>No</v>
      </c>
      <c r="H510" s="18" t="str">
        <f t="shared" si="269"/>
        <v>No</v>
      </c>
      <c r="I510" s="18" t="str">
        <f t="shared" si="270"/>
        <v>Yes</v>
      </c>
      <c r="J510" s="18" t="str">
        <f t="shared" si="271"/>
        <v>Yes</v>
      </c>
      <c r="K510" s="21">
        <v>508</v>
      </c>
      <c r="L510" s="5" t="s">
        <v>1287</v>
      </c>
      <c r="M510" s="5" t="s">
        <v>1288</v>
      </c>
      <c r="N510" s="5" t="s">
        <v>2307</v>
      </c>
      <c r="O510" s="5" t="s">
        <v>152</v>
      </c>
      <c r="P510" s="5" t="s">
        <v>3328</v>
      </c>
      <c r="Q510" s="34" t="s">
        <v>9867</v>
      </c>
      <c r="R510" s="21">
        <v>1</v>
      </c>
      <c r="S510" s="35"/>
      <c r="T510" s="35"/>
      <c r="U510" s="35"/>
      <c r="V510" s="35"/>
      <c r="W510" s="35"/>
      <c r="X510" s="35"/>
      <c r="Y510" s="35"/>
      <c r="Z510" s="35"/>
      <c r="AA510" s="5" t="s">
        <v>2310</v>
      </c>
      <c r="AB510" s="5" t="s">
        <v>3544</v>
      </c>
      <c r="AC510" s="34" t="s">
        <v>9868</v>
      </c>
      <c r="AD510" s="21">
        <v>1</v>
      </c>
    </row>
    <row r="511" spans="1:30" x14ac:dyDescent="0.3">
      <c r="A511" s="18" t="str">
        <f t="shared" ref="A511:B511" si="525">IF(AND(ISNUMBER(SEARCH("Yes",C511)),ISNUMBER(SEARCH("Yes",E511)),ISNUMBER(SEARCH("Yes",G511)),ISNUMBER(SEARCH("Yes",I511))),"Yes","No")</f>
        <v>No</v>
      </c>
      <c r="B511" s="18" t="str">
        <f t="shared" si="525"/>
        <v>No</v>
      </c>
      <c r="C511" s="15" t="str">
        <f t="shared" si="264"/>
        <v>No</v>
      </c>
      <c r="D511" s="18" t="str">
        <f t="shared" si="265"/>
        <v>No</v>
      </c>
      <c r="E511" s="18" t="str">
        <f t="shared" si="266"/>
        <v>No</v>
      </c>
      <c r="F511" s="18" t="str">
        <f t="shared" si="267"/>
        <v>No</v>
      </c>
      <c r="G511" s="18" t="str">
        <f t="shared" si="268"/>
        <v>No</v>
      </c>
      <c r="H511" s="18" t="str">
        <f t="shared" si="269"/>
        <v>No</v>
      </c>
      <c r="I511" s="18" t="str">
        <f t="shared" si="270"/>
        <v>Yes</v>
      </c>
      <c r="J511" s="18" t="str">
        <f t="shared" si="271"/>
        <v>Yes</v>
      </c>
      <c r="K511" s="21">
        <v>509</v>
      </c>
      <c r="L511" s="5" t="s">
        <v>1289</v>
      </c>
      <c r="M511" s="5" t="s">
        <v>1290</v>
      </c>
      <c r="N511" s="5" t="s">
        <v>2307</v>
      </c>
      <c r="O511" s="5" t="s">
        <v>152</v>
      </c>
      <c r="P511" s="5" t="s">
        <v>2860</v>
      </c>
      <c r="Q511" s="34" t="s">
        <v>7396</v>
      </c>
      <c r="R511" s="21">
        <v>1</v>
      </c>
      <c r="S511" s="35"/>
      <c r="T511" s="35"/>
      <c r="U511" s="35"/>
      <c r="V511" s="35"/>
      <c r="W511" s="35"/>
      <c r="X511" s="35"/>
      <c r="Y511" s="35"/>
      <c r="Z511" s="35"/>
      <c r="AA511" s="5" t="s">
        <v>2310</v>
      </c>
      <c r="AB511" s="5" t="s">
        <v>9869</v>
      </c>
      <c r="AC511" s="34" t="s">
        <v>9870</v>
      </c>
      <c r="AD511" s="21">
        <v>1</v>
      </c>
    </row>
    <row r="512" spans="1:30" x14ac:dyDescent="0.3">
      <c r="A512" s="18" t="str">
        <f t="shared" ref="A512:B512" si="526">IF(AND(ISNUMBER(SEARCH("Yes",C512)),ISNUMBER(SEARCH("Yes",E512)),ISNUMBER(SEARCH("Yes",G512)),ISNUMBER(SEARCH("Yes",I512))),"Yes","No")</f>
        <v>Yes</v>
      </c>
      <c r="B512" s="18" t="str">
        <f t="shared" si="526"/>
        <v>Yes</v>
      </c>
      <c r="C512" s="15" t="str">
        <f t="shared" ref="C512:C766" si="527">IF(ISNUMBER(SEARCH("No;",Q512)),"No","Yes")</f>
        <v>Yes</v>
      </c>
      <c r="D512" s="18" t="str">
        <f t="shared" ref="D512:D766" si="528">IF(ISNUMBER(SEARCH("No",O512)),"No","Yes")</f>
        <v>Yes</v>
      </c>
      <c r="E512" s="18" t="str">
        <f t="shared" ref="E512:E766" si="529">IF(ISNUMBER(SEARCH("No;",U512)),"No",IF(ISBLANK(U512),"No","Yes"))</f>
        <v>Yes</v>
      </c>
      <c r="F512" s="18" t="str">
        <f t="shared" ref="F512:F766" si="530">IF(ISNUMBER(SEARCH("No;",S512)),"No",IF(ISBLANK(S512),"No","Yes"))</f>
        <v>Yes</v>
      </c>
      <c r="G512" s="18" t="str">
        <f t="shared" ref="G512:G766" si="531">IF(ISNUMBER(SEARCH("No;",Y512)),"No",IF(ISBLANK(Y512),"No","Yes"))</f>
        <v>Yes</v>
      </c>
      <c r="H512" s="18" t="str">
        <f t="shared" ref="H512:H766" si="532">IF(ISNUMBER(SEARCH("No;",W512)),"No",IF(ISBLANK(W512),"No","Yes"))</f>
        <v>Yes</v>
      </c>
      <c r="I512" s="18" t="str">
        <f t="shared" ref="I512:I766" si="533">IF(ISNUMBER(SEARCH("No;",AC512)),"No",IF(ISBLANK(AC512),"No","Yes"))</f>
        <v>Yes</v>
      </c>
      <c r="J512" s="18" t="str">
        <f t="shared" ref="J512:J766" si="534">IF(ISNUMBER(SEARCH("No",AA512)),"No",IF(ISBLANK(AA512),"No","Yes"))</f>
        <v>Yes</v>
      </c>
      <c r="K512" s="21">
        <v>510</v>
      </c>
      <c r="L512" s="5" t="s">
        <v>164</v>
      </c>
      <c r="M512" s="5" t="s">
        <v>165</v>
      </c>
      <c r="N512" s="5" t="s">
        <v>2307</v>
      </c>
      <c r="O512" s="5" t="s">
        <v>24</v>
      </c>
      <c r="P512" s="5" t="s">
        <v>9871</v>
      </c>
      <c r="Q512" s="34" t="s">
        <v>4202</v>
      </c>
      <c r="R512" s="21">
        <v>1</v>
      </c>
      <c r="S512" s="5" t="s">
        <v>2310</v>
      </c>
      <c r="T512" s="5" t="s">
        <v>9872</v>
      </c>
      <c r="U512" s="34" t="s">
        <v>9873</v>
      </c>
      <c r="V512" s="21">
        <v>1</v>
      </c>
      <c r="W512" s="5" t="s">
        <v>24</v>
      </c>
      <c r="X512" s="5" t="s">
        <v>4205</v>
      </c>
      <c r="Y512" s="34" t="s">
        <v>4206</v>
      </c>
      <c r="Z512" s="21">
        <v>1</v>
      </c>
      <c r="AA512" s="5" t="s">
        <v>2310</v>
      </c>
      <c r="AB512" s="5" t="s">
        <v>5771</v>
      </c>
      <c r="AC512" s="34" t="s">
        <v>4208</v>
      </c>
      <c r="AD512" s="21">
        <v>1</v>
      </c>
    </row>
    <row r="513" spans="1:30" x14ac:dyDescent="0.3">
      <c r="A513" s="18" t="str">
        <f t="shared" ref="A513:B513" si="535">IF(AND(ISNUMBER(SEARCH("Yes",C513)),ISNUMBER(SEARCH("Yes",E513)),ISNUMBER(SEARCH("Yes",G513)),ISNUMBER(SEARCH("Yes",I513))),"Yes","No")</f>
        <v>No</v>
      </c>
      <c r="B513" s="18" t="str">
        <f t="shared" si="535"/>
        <v>No</v>
      </c>
      <c r="C513" s="15" t="str">
        <f t="shared" si="527"/>
        <v>No</v>
      </c>
      <c r="D513" s="18" t="str">
        <f t="shared" si="528"/>
        <v>No</v>
      </c>
      <c r="E513" s="18" t="str">
        <f t="shared" si="529"/>
        <v>No</v>
      </c>
      <c r="F513" s="18" t="str">
        <f t="shared" si="530"/>
        <v>No</v>
      </c>
      <c r="G513" s="18" t="str">
        <f t="shared" si="531"/>
        <v>No</v>
      </c>
      <c r="H513" s="18" t="str">
        <f t="shared" si="532"/>
        <v>No</v>
      </c>
      <c r="I513" s="18" t="str">
        <f t="shared" si="533"/>
        <v>Yes</v>
      </c>
      <c r="J513" s="18" t="str">
        <f t="shared" si="534"/>
        <v>Yes</v>
      </c>
      <c r="K513" s="21">
        <v>511</v>
      </c>
      <c r="L513" s="5" t="s">
        <v>1291</v>
      </c>
      <c r="M513" s="5" t="s">
        <v>1292</v>
      </c>
      <c r="N513" s="5" t="s">
        <v>2307</v>
      </c>
      <c r="O513" s="5" t="s">
        <v>152</v>
      </c>
      <c r="P513" s="5" t="s">
        <v>2431</v>
      </c>
      <c r="Q513" s="34" t="s">
        <v>4209</v>
      </c>
      <c r="R513" s="21">
        <v>1</v>
      </c>
      <c r="S513" s="35"/>
      <c r="T513" s="35"/>
      <c r="U513" s="35"/>
      <c r="V513" s="35"/>
      <c r="W513" s="35"/>
      <c r="X513" s="35"/>
      <c r="Y513" s="35"/>
      <c r="Z513" s="35"/>
      <c r="AA513" s="5" t="s">
        <v>2310</v>
      </c>
      <c r="AB513" s="5" t="s">
        <v>4210</v>
      </c>
      <c r="AC513" s="34" t="s">
        <v>4211</v>
      </c>
      <c r="AD513" s="21">
        <v>1</v>
      </c>
    </row>
    <row r="514" spans="1:30" x14ac:dyDescent="0.3">
      <c r="A514" s="18" t="str">
        <f t="shared" ref="A514:B514" si="536">IF(AND(ISNUMBER(SEARCH("Yes",C514)),ISNUMBER(SEARCH("Yes",E514)),ISNUMBER(SEARCH("Yes",G514)),ISNUMBER(SEARCH("Yes",I514))),"Yes","No")</f>
        <v>No</v>
      </c>
      <c r="B514" s="18" t="str">
        <f t="shared" si="536"/>
        <v>No</v>
      </c>
      <c r="C514" s="15" t="str">
        <f t="shared" si="527"/>
        <v>No</v>
      </c>
      <c r="D514" s="18" t="str">
        <f t="shared" si="528"/>
        <v>No</v>
      </c>
      <c r="E514" s="18" t="str">
        <f t="shared" si="529"/>
        <v>No</v>
      </c>
      <c r="F514" s="18" t="str">
        <f t="shared" si="530"/>
        <v>No</v>
      </c>
      <c r="G514" s="18" t="str">
        <f t="shared" si="531"/>
        <v>No</v>
      </c>
      <c r="H514" s="18" t="str">
        <f t="shared" si="532"/>
        <v>No</v>
      </c>
      <c r="I514" s="18" t="str">
        <f t="shared" si="533"/>
        <v>Yes</v>
      </c>
      <c r="J514" s="18" t="str">
        <f t="shared" si="534"/>
        <v>Yes</v>
      </c>
      <c r="K514" s="21">
        <v>512</v>
      </c>
      <c r="L514" s="5" t="s">
        <v>1293</v>
      </c>
      <c r="M514" s="5" t="s">
        <v>1294</v>
      </c>
      <c r="N514" s="5" t="s">
        <v>2307</v>
      </c>
      <c r="O514" s="5" t="s">
        <v>152</v>
      </c>
      <c r="P514" s="5" t="s">
        <v>2333</v>
      </c>
      <c r="Q514" s="34" t="s">
        <v>4213</v>
      </c>
      <c r="R514" s="21">
        <v>1</v>
      </c>
      <c r="S514" s="35"/>
      <c r="T514" s="35"/>
      <c r="U514" s="35"/>
      <c r="V514" s="35"/>
      <c r="W514" s="35"/>
      <c r="X514" s="35"/>
      <c r="Y514" s="35"/>
      <c r="Z514" s="35"/>
      <c r="AA514" s="5" t="s">
        <v>2310</v>
      </c>
      <c r="AB514" s="5" t="s">
        <v>9874</v>
      </c>
      <c r="AC514" s="34" t="s">
        <v>9875</v>
      </c>
      <c r="AD514" s="21">
        <v>1</v>
      </c>
    </row>
    <row r="515" spans="1:30" x14ac:dyDescent="0.3">
      <c r="A515" s="18" t="str">
        <f t="shared" ref="A515:B515" si="537">IF(AND(ISNUMBER(SEARCH("Yes",C515)),ISNUMBER(SEARCH("Yes",E515)),ISNUMBER(SEARCH("Yes",G515)),ISNUMBER(SEARCH("Yes",I515))),"Yes","No")</f>
        <v>No</v>
      </c>
      <c r="B515" s="18" t="str">
        <f t="shared" si="537"/>
        <v>No</v>
      </c>
      <c r="C515" s="15" t="str">
        <f t="shared" si="527"/>
        <v>No</v>
      </c>
      <c r="D515" s="18" t="str">
        <f t="shared" si="528"/>
        <v>No</v>
      </c>
      <c r="E515" s="18" t="str">
        <f t="shared" si="529"/>
        <v>No</v>
      </c>
      <c r="F515" s="18" t="str">
        <f t="shared" si="530"/>
        <v>No</v>
      </c>
      <c r="G515" s="18" t="str">
        <f t="shared" si="531"/>
        <v>No</v>
      </c>
      <c r="H515" s="18" t="str">
        <f t="shared" si="532"/>
        <v>No</v>
      </c>
      <c r="I515" s="18" t="str">
        <f t="shared" si="533"/>
        <v>Yes</v>
      </c>
      <c r="J515" s="18" t="str">
        <f t="shared" si="534"/>
        <v>No</v>
      </c>
      <c r="K515" s="21">
        <v>513</v>
      </c>
      <c r="L515" s="5" t="s">
        <v>1295</v>
      </c>
      <c r="M515" s="5" t="s">
        <v>1296</v>
      </c>
      <c r="N515" s="5" t="s">
        <v>2307</v>
      </c>
      <c r="O515" s="5" t="s">
        <v>152</v>
      </c>
      <c r="P515" s="5" t="s">
        <v>2317</v>
      </c>
      <c r="Q515" s="34" t="s">
        <v>3657</v>
      </c>
      <c r="R515" s="21">
        <v>1</v>
      </c>
      <c r="S515" s="35"/>
      <c r="T515" s="35"/>
      <c r="U515" s="35"/>
      <c r="V515" s="35"/>
      <c r="W515" s="35"/>
      <c r="X515" s="35"/>
      <c r="Y515" s="35"/>
      <c r="Z515" s="35"/>
      <c r="AA515" s="5" t="s">
        <v>152</v>
      </c>
      <c r="AB515" s="5" t="s">
        <v>9876</v>
      </c>
      <c r="AC515" s="34" t="s">
        <v>9877</v>
      </c>
      <c r="AD515" s="21">
        <v>1</v>
      </c>
    </row>
    <row r="516" spans="1:30" x14ac:dyDescent="0.3">
      <c r="A516" s="18" t="str">
        <f t="shared" ref="A516:B516" si="538">IF(AND(ISNUMBER(SEARCH("Yes",C516)),ISNUMBER(SEARCH("Yes",E516)),ISNUMBER(SEARCH("Yes",G516)),ISNUMBER(SEARCH("Yes",I516))),"Yes","No")</f>
        <v>No</v>
      </c>
      <c r="B516" s="18" t="str">
        <f t="shared" si="538"/>
        <v>No</v>
      </c>
      <c r="C516" s="15" t="str">
        <f t="shared" si="527"/>
        <v>No</v>
      </c>
      <c r="D516" s="18" t="str">
        <f t="shared" si="528"/>
        <v>No</v>
      </c>
      <c r="E516" s="18" t="str">
        <f t="shared" si="529"/>
        <v>No</v>
      </c>
      <c r="F516" s="18" t="str">
        <f t="shared" si="530"/>
        <v>No</v>
      </c>
      <c r="G516" s="18" t="str">
        <f t="shared" si="531"/>
        <v>No</v>
      </c>
      <c r="H516" s="18" t="str">
        <f t="shared" si="532"/>
        <v>No</v>
      </c>
      <c r="I516" s="18" t="str">
        <f t="shared" si="533"/>
        <v>Yes</v>
      </c>
      <c r="J516" s="18" t="str">
        <f t="shared" si="534"/>
        <v>Yes</v>
      </c>
      <c r="K516" s="21">
        <v>514</v>
      </c>
      <c r="L516" s="5" t="s">
        <v>1297</v>
      </c>
      <c r="M516" s="5" t="s">
        <v>1298</v>
      </c>
      <c r="N516" s="5" t="s">
        <v>2307</v>
      </c>
      <c r="O516" s="5" t="s">
        <v>152</v>
      </c>
      <c r="P516" s="5" t="s">
        <v>7411</v>
      </c>
      <c r="Q516" s="34" t="s">
        <v>9878</v>
      </c>
      <c r="R516" s="21">
        <v>1</v>
      </c>
      <c r="S516" s="35"/>
      <c r="T516" s="35"/>
      <c r="U516" s="35"/>
      <c r="V516" s="35"/>
      <c r="W516" s="35"/>
      <c r="X516" s="35"/>
      <c r="Y516" s="35"/>
      <c r="Z516" s="35"/>
      <c r="AA516" s="5" t="s">
        <v>2310</v>
      </c>
      <c r="AB516" s="5" t="s">
        <v>8897</v>
      </c>
      <c r="AC516" s="34" t="s">
        <v>9879</v>
      </c>
      <c r="AD516" s="21">
        <v>1</v>
      </c>
    </row>
    <row r="517" spans="1:30" x14ac:dyDescent="0.3">
      <c r="A517" s="18" t="str">
        <f t="shared" ref="A517:B517" si="539">IF(AND(ISNUMBER(SEARCH("Yes",C517)),ISNUMBER(SEARCH("Yes",E517)),ISNUMBER(SEARCH("Yes",G517)),ISNUMBER(SEARCH("Yes",I517))),"Yes","No")</f>
        <v>No</v>
      </c>
      <c r="B517" s="18" t="str">
        <f t="shared" si="539"/>
        <v>No</v>
      </c>
      <c r="C517" s="15" t="str">
        <f t="shared" si="527"/>
        <v>No</v>
      </c>
      <c r="D517" s="18" t="str">
        <f t="shared" si="528"/>
        <v>No</v>
      </c>
      <c r="E517" s="18" t="str">
        <f t="shared" si="529"/>
        <v>No</v>
      </c>
      <c r="F517" s="18" t="str">
        <f t="shared" si="530"/>
        <v>No</v>
      </c>
      <c r="G517" s="18" t="str">
        <f t="shared" si="531"/>
        <v>No</v>
      </c>
      <c r="H517" s="18" t="str">
        <f t="shared" si="532"/>
        <v>No</v>
      </c>
      <c r="I517" s="18" t="str">
        <f t="shared" si="533"/>
        <v>No</v>
      </c>
      <c r="J517" s="18" t="str">
        <f t="shared" si="534"/>
        <v>Yes</v>
      </c>
      <c r="K517" s="21">
        <v>515</v>
      </c>
      <c r="L517" s="5" t="s">
        <v>1299</v>
      </c>
      <c r="M517" s="5" t="s">
        <v>1300</v>
      </c>
      <c r="N517" s="5" t="s">
        <v>2307</v>
      </c>
      <c r="O517" s="5" t="s">
        <v>152</v>
      </c>
      <c r="P517" s="5" t="s">
        <v>2333</v>
      </c>
      <c r="Q517" s="34" t="s">
        <v>4220</v>
      </c>
      <c r="R517" s="21">
        <v>1</v>
      </c>
      <c r="S517" s="35"/>
      <c r="T517" s="35"/>
      <c r="U517" s="35"/>
      <c r="V517" s="35"/>
      <c r="W517" s="35"/>
      <c r="X517" s="35"/>
      <c r="Y517" s="35"/>
      <c r="Z517" s="35"/>
      <c r="AA517" s="5" t="s">
        <v>2310</v>
      </c>
      <c r="AB517" s="5" t="s">
        <v>9880</v>
      </c>
      <c r="AC517" s="34" t="s">
        <v>9881</v>
      </c>
      <c r="AD517" s="21">
        <v>1</v>
      </c>
    </row>
    <row r="518" spans="1:30" x14ac:dyDescent="0.3">
      <c r="A518" s="18" t="str">
        <f t="shared" ref="A518:B518" si="540">IF(AND(ISNUMBER(SEARCH("Yes",C518)),ISNUMBER(SEARCH("Yes",E518)),ISNUMBER(SEARCH("Yes",G518)),ISNUMBER(SEARCH("Yes",I518))),"Yes","No")</f>
        <v>Yes</v>
      </c>
      <c r="B518" s="18" t="str">
        <f t="shared" si="540"/>
        <v>Yes</v>
      </c>
      <c r="C518" s="15" t="str">
        <f t="shared" si="527"/>
        <v>Yes</v>
      </c>
      <c r="D518" s="18" t="str">
        <f t="shared" si="528"/>
        <v>Yes</v>
      </c>
      <c r="E518" s="18" t="str">
        <f t="shared" si="529"/>
        <v>Yes</v>
      </c>
      <c r="F518" s="18" t="str">
        <f t="shared" si="530"/>
        <v>Yes</v>
      </c>
      <c r="G518" s="18" t="str">
        <f t="shared" si="531"/>
        <v>Yes</v>
      </c>
      <c r="H518" s="18" t="str">
        <f t="shared" si="532"/>
        <v>Yes</v>
      </c>
      <c r="I518" s="18" t="str">
        <f t="shared" si="533"/>
        <v>Yes</v>
      </c>
      <c r="J518" s="18" t="str">
        <f t="shared" si="534"/>
        <v>Yes</v>
      </c>
      <c r="K518" s="21">
        <v>516</v>
      </c>
      <c r="L518" s="5" t="s">
        <v>222</v>
      </c>
      <c r="M518" s="5" t="s">
        <v>223</v>
      </c>
      <c r="N518" s="5" t="s">
        <v>2307</v>
      </c>
      <c r="O518" s="5" t="s">
        <v>2310</v>
      </c>
      <c r="P518" s="5" t="s">
        <v>9882</v>
      </c>
      <c r="Q518" s="34" t="s">
        <v>9883</v>
      </c>
      <c r="R518" s="21">
        <v>1</v>
      </c>
      <c r="S518" s="5" t="s">
        <v>24</v>
      </c>
      <c r="T518" s="5" t="s">
        <v>9884</v>
      </c>
      <c r="U518" s="34" t="s">
        <v>9885</v>
      </c>
      <c r="V518" s="21">
        <v>1</v>
      </c>
      <c r="W518" s="5" t="s">
        <v>24</v>
      </c>
      <c r="X518" s="5" t="s">
        <v>9886</v>
      </c>
      <c r="Y518" s="34" t="s">
        <v>9887</v>
      </c>
      <c r="Z518" s="21">
        <v>1</v>
      </c>
      <c r="AA518" s="5" t="s">
        <v>24</v>
      </c>
      <c r="AB518" s="5" t="s">
        <v>2539</v>
      </c>
      <c r="AC518" s="34" t="s">
        <v>3058</v>
      </c>
      <c r="AD518" s="21">
        <v>1</v>
      </c>
    </row>
    <row r="519" spans="1:30" x14ac:dyDescent="0.3">
      <c r="A519" s="18" t="str">
        <f t="shared" ref="A519:B519" si="541">IF(AND(ISNUMBER(SEARCH("Yes",C519)),ISNUMBER(SEARCH("Yes",E519)),ISNUMBER(SEARCH("Yes",G519)),ISNUMBER(SEARCH("Yes",I519))),"Yes","No")</f>
        <v>No</v>
      </c>
      <c r="B519" s="18" t="str">
        <f t="shared" si="541"/>
        <v>No</v>
      </c>
      <c r="C519" s="15" t="str">
        <f t="shared" si="527"/>
        <v>No</v>
      </c>
      <c r="D519" s="18" t="str">
        <f t="shared" si="528"/>
        <v>No</v>
      </c>
      <c r="E519" s="18" t="str">
        <f t="shared" si="529"/>
        <v>No</v>
      </c>
      <c r="F519" s="18" t="str">
        <f t="shared" si="530"/>
        <v>No</v>
      </c>
      <c r="G519" s="18" t="str">
        <f t="shared" si="531"/>
        <v>No</v>
      </c>
      <c r="H519" s="18" t="str">
        <f t="shared" si="532"/>
        <v>No</v>
      </c>
      <c r="I519" s="18" t="str">
        <f t="shared" si="533"/>
        <v>Yes</v>
      </c>
      <c r="J519" s="18" t="str">
        <f t="shared" si="534"/>
        <v>Yes</v>
      </c>
      <c r="K519" s="21">
        <v>517</v>
      </c>
      <c r="L519" s="36" t="s">
        <v>4231</v>
      </c>
      <c r="M519" s="5" t="s">
        <v>1302</v>
      </c>
      <c r="N519" s="5" t="s">
        <v>2307</v>
      </c>
      <c r="O519" s="5" t="s">
        <v>152</v>
      </c>
      <c r="P519" s="5" t="s">
        <v>2431</v>
      </c>
      <c r="Q519" s="34" t="s">
        <v>9888</v>
      </c>
      <c r="R519" s="21">
        <v>1</v>
      </c>
      <c r="S519" s="35"/>
      <c r="T519" s="35"/>
      <c r="U519" s="35"/>
      <c r="V519" s="35"/>
      <c r="W519" s="35"/>
      <c r="X519" s="35"/>
      <c r="Y519" s="35"/>
      <c r="Z519" s="35"/>
      <c r="AA519" s="5" t="s">
        <v>2310</v>
      </c>
      <c r="AB519" s="5" t="s">
        <v>2669</v>
      </c>
      <c r="AC519" s="34" t="s">
        <v>2734</v>
      </c>
      <c r="AD519" s="21">
        <v>1</v>
      </c>
    </row>
    <row r="520" spans="1:30" x14ac:dyDescent="0.3">
      <c r="A520" s="18" t="str">
        <f t="shared" ref="A520:B520" si="542">IF(AND(ISNUMBER(SEARCH("Yes",C520)),ISNUMBER(SEARCH("Yes",E520)),ISNUMBER(SEARCH("Yes",G520)),ISNUMBER(SEARCH("Yes",I520))),"Yes","No")</f>
        <v>No</v>
      </c>
      <c r="B520" s="18" t="str">
        <f t="shared" si="542"/>
        <v>No</v>
      </c>
      <c r="C520" s="15" t="str">
        <f t="shared" si="527"/>
        <v>No</v>
      </c>
      <c r="D520" s="18" t="str">
        <f t="shared" si="528"/>
        <v>No</v>
      </c>
      <c r="E520" s="18" t="str">
        <f t="shared" si="529"/>
        <v>No</v>
      </c>
      <c r="F520" s="18" t="str">
        <f t="shared" si="530"/>
        <v>No</v>
      </c>
      <c r="G520" s="18" t="str">
        <f t="shared" si="531"/>
        <v>No</v>
      </c>
      <c r="H520" s="18" t="str">
        <f t="shared" si="532"/>
        <v>No</v>
      </c>
      <c r="I520" s="18" t="str">
        <f t="shared" si="533"/>
        <v>Yes</v>
      </c>
      <c r="J520" s="18" t="str">
        <f t="shared" si="534"/>
        <v>Yes</v>
      </c>
      <c r="K520" s="21">
        <v>518</v>
      </c>
      <c r="L520" s="5" t="s">
        <v>1303</v>
      </c>
      <c r="M520" s="5" t="s">
        <v>4234</v>
      </c>
      <c r="N520" s="5" t="s">
        <v>2307</v>
      </c>
      <c r="O520" s="5" t="s">
        <v>152</v>
      </c>
      <c r="P520" s="5" t="s">
        <v>2724</v>
      </c>
      <c r="Q520" s="34" t="s">
        <v>9889</v>
      </c>
      <c r="R520" s="21">
        <v>1</v>
      </c>
      <c r="S520" s="35"/>
      <c r="T520" s="35"/>
      <c r="U520" s="35"/>
      <c r="V520" s="35"/>
      <c r="W520" s="35"/>
      <c r="X520" s="35"/>
      <c r="Y520" s="35"/>
      <c r="Z520" s="35"/>
      <c r="AA520" s="5" t="s">
        <v>2310</v>
      </c>
      <c r="AB520" s="5" t="s">
        <v>9890</v>
      </c>
      <c r="AC520" s="34" t="s">
        <v>7597</v>
      </c>
      <c r="AD520" s="21">
        <v>1</v>
      </c>
    </row>
    <row r="521" spans="1:30" x14ac:dyDescent="0.3">
      <c r="A521" s="18" t="str">
        <f t="shared" ref="A521:B521" si="543">IF(AND(ISNUMBER(SEARCH("Yes",C521)),ISNUMBER(SEARCH("Yes",E521)),ISNUMBER(SEARCH("Yes",G521)),ISNUMBER(SEARCH("Yes",I521))),"Yes","No")</f>
        <v>No</v>
      </c>
      <c r="B521" s="18" t="str">
        <f t="shared" si="543"/>
        <v>No</v>
      </c>
      <c r="C521" s="15" t="str">
        <f t="shared" si="527"/>
        <v>No</v>
      </c>
      <c r="D521" s="18" t="str">
        <f t="shared" si="528"/>
        <v>No</v>
      </c>
      <c r="E521" s="18" t="str">
        <f t="shared" si="529"/>
        <v>No</v>
      </c>
      <c r="F521" s="18" t="str">
        <f t="shared" si="530"/>
        <v>No</v>
      </c>
      <c r="G521" s="18" t="str">
        <f t="shared" si="531"/>
        <v>No</v>
      </c>
      <c r="H521" s="18" t="str">
        <f t="shared" si="532"/>
        <v>No</v>
      </c>
      <c r="I521" s="18" t="str">
        <f t="shared" si="533"/>
        <v>Yes</v>
      </c>
      <c r="J521" s="18" t="str">
        <f t="shared" si="534"/>
        <v>Yes</v>
      </c>
      <c r="K521" s="21">
        <v>519</v>
      </c>
      <c r="L521" s="5" t="s">
        <v>1305</v>
      </c>
      <c r="M521" s="5" t="s">
        <v>1306</v>
      </c>
      <c r="N521" s="5" t="s">
        <v>2307</v>
      </c>
      <c r="O521" s="5" t="s">
        <v>152</v>
      </c>
      <c r="P521" s="5" t="s">
        <v>2431</v>
      </c>
      <c r="Q521" s="34" t="s">
        <v>9891</v>
      </c>
      <c r="R521" s="21">
        <v>1</v>
      </c>
      <c r="S521" s="35"/>
      <c r="T521" s="35"/>
      <c r="U521" s="35"/>
      <c r="V521" s="35"/>
      <c r="W521" s="35"/>
      <c r="X521" s="35"/>
      <c r="Y521" s="35"/>
      <c r="Z521" s="35"/>
      <c r="AA521" s="5" t="s">
        <v>2310</v>
      </c>
      <c r="AB521" s="5" t="s">
        <v>9892</v>
      </c>
      <c r="AC521" s="34" t="s">
        <v>9893</v>
      </c>
      <c r="AD521" s="21">
        <v>1</v>
      </c>
    </row>
    <row r="522" spans="1:30" x14ac:dyDescent="0.3">
      <c r="A522" s="18" t="str">
        <f t="shared" ref="A522:B522" si="544">IF(AND(ISNUMBER(SEARCH("Yes",C522)),ISNUMBER(SEARCH("Yes",E522)),ISNUMBER(SEARCH("Yes",G522)),ISNUMBER(SEARCH("Yes",I522))),"Yes","No")</f>
        <v>No</v>
      </c>
      <c r="B522" s="18" t="str">
        <f t="shared" si="544"/>
        <v>No</v>
      </c>
      <c r="C522" s="15" t="str">
        <f t="shared" si="527"/>
        <v>No</v>
      </c>
      <c r="D522" s="18" t="str">
        <f t="shared" si="528"/>
        <v>No</v>
      </c>
      <c r="E522" s="18" t="str">
        <f t="shared" si="529"/>
        <v>No</v>
      </c>
      <c r="F522" s="18" t="str">
        <f t="shared" si="530"/>
        <v>No</v>
      </c>
      <c r="G522" s="18" t="str">
        <f t="shared" si="531"/>
        <v>No</v>
      </c>
      <c r="H522" s="18" t="str">
        <f t="shared" si="532"/>
        <v>No</v>
      </c>
      <c r="I522" s="18" t="str">
        <f t="shared" si="533"/>
        <v>Yes</v>
      </c>
      <c r="J522" s="18" t="str">
        <f t="shared" si="534"/>
        <v>Yes</v>
      </c>
      <c r="K522" s="21">
        <v>520</v>
      </c>
      <c r="L522" s="5" t="s">
        <v>1307</v>
      </c>
      <c r="M522" s="5" t="s">
        <v>1308</v>
      </c>
      <c r="N522" s="5" t="s">
        <v>2307</v>
      </c>
      <c r="O522" s="5" t="s">
        <v>152</v>
      </c>
      <c r="P522" s="5" t="s">
        <v>2431</v>
      </c>
      <c r="Q522" s="34" t="s">
        <v>9894</v>
      </c>
      <c r="R522" s="21">
        <v>1</v>
      </c>
      <c r="S522" s="35"/>
      <c r="T522" s="35"/>
      <c r="U522" s="35"/>
      <c r="V522" s="35"/>
      <c r="W522" s="35"/>
      <c r="X522" s="35"/>
      <c r="Y522" s="35"/>
      <c r="Z522" s="35"/>
      <c r="AA522" s="5" t="s">
        <v>2310</v>
      </c>
      <c r="AB522" s="5" t="s">
        <v>4242</v>
      </c>
      <c r="AC522" s="34" t="s">
        <v>3125</v>
      </c>
      <c r="AD522" s="21">
        <v>1</v>
      </c>
    </row>
    <row r="523" spans="1:30" x14ac:dyDescent="0.3">
      <c r="A523" s="18" t="str">
        <f t="shared" ref="A523:B523" si="545">IF(AND(ISNUMBER(SEARCH("Yes",C523)),ISNUMBER(SEARCH("Yes",E523)),ISNUMBER(SEARCH("Yes",G523)),ISNUMBER(SEARCH("Yes",I523))),"Yes","No")</f>
        <v>No</v>
      </c>
      <c r="B523" s="18" t="str">
        <f t="shared" si="545"/>
        <v>No</v>
      </c>
      <c r="C523" s="15" t="str">
        <f t="shared" si="527"/>
        <v>No</v>
      </c>
      <c r="D523" s="18" t="str">
        <f t="shared" si="528"/>
        <v>No</v>
      </c>
      <c r="E523" s="18" t="str">
        <f t="shared" si="529"/>
        <v>No</v>
      </c>
      <c r="F523" s="18" t="str">
        <f t="shared" si="530"/>
        <v>No</v>
      </c>
      <c r="G523" s="18" t="str">
        <f t="shared" si="531"/>
        <v>No</v>
      </c>
      <c r="H523" s="18" t="str">
        <f t="shared" si="532"/>
        <v>No</v>
      </c>
      <c r="I523" s="18" t="str">
        <f t="shared" si="533"/>
        <v>Yes</v>
      </c>
      <c r="J523" s="18" t="str">
        <f t="shared" si="534"/>
        <v>Yes</v>
      </c>
      <c r="K523" s="21">
        <v>521</v>
      </c>
      <c r="L523" s="5" t="s">
        <v>1309</v>
      </c>
      <c r="M523" s="5" t="s">
        <v>1310</v>
      </c>
      <c r="N523" s="5" t="s">
        <v>2307</v>
      </c>
      <c r="O523" s="5" t="s">
        <v>152</v>
      </c>
      <c r="P523" s="5" t="s">
        <v>2427</v>
      </c>
      <c r="Q523" s="34" t="s">
        <v>9895</v>
      </c>
      <c r="R523" s="21">
        <v>1</v>
      </c>
      <c r="S523" s="35"/>
      <c r="T523" s="35"/>
      <c r="U523" s="35"/>
      <c r="V523" s="35"/>
      <c r="W523" s="35"/>
      <c r="X523" s="35"/>
      <c r="Y523" s="35"/>
      <c r="Z523" s="35"/>
      <c r="AA523" s="5" t="s">
        <v>2310</v>
      </c>
      <c r="AB523" s="5" t="s">
        <v>2422</v>
      </c>
      <c r="AC523" s="34" t="s">
        <v>2471</v>
      </c>
      <c r="AD523" s="21">
        <v>1</v>
      </c>
    </row>
    <row r="524" spans="1:30" x14ac:dyDescent="0.3">
      <c r="A524" s="18" t="str">
        <f t="shared" ref="A524:B524" si="546">IF(AND(ISNUMBER(SEARCH("Yes",C524)),ISNUMBER(SEARCH("Yes",E524)),ISNUMBER(SEARCH("Yes",G524)),ISNUMBER(SEARCH("Yes",I524))),"Yes","No")</f>
        <v>No</v>
      </c>
      <c r="B524" s="18" t="str">
        <f t="shared" si="546"/>
        <v>No</v>
      </c>
      <c r="C524" s="15" t="str">
        <f t="shared" si="527"/>
        <v>No</v>
      </c>
      <c r="D524" s="18" t="str">
        <f t="shared" si="528"/>
        <v>No</v>
      </c>
      <c r="E524" s="18" t="str">
        <f t="shared" si="529"/>
        <v>No</v>
      </c>
      <c r="F524" s="18" t="str">
        <f t="shared" si="530"/>
        <v>No</v>
      </c>
      <c r="G524" s="18" t="str">
        <f t="shared" si="531"/>
        <v>No</v>
      </c>
      <c r="H524" s="18" t="str">
        <f t="shared" si="532"/>
        <v>No</v>
      </c>
      <c r="I524" s="18" t="str">
        <f t="shared" si="533"/>
        <v>Yes</v>
      </c>
      <c r="J524" s="18" t="str">
        <f t="shared" si="534"/>
        <v>Yes</v>
      </c>
      <c r="K524" s="21">
        <v>522</v>
      </c>
      <c r="L524" s="5" t="s">
        <v>1311</v>
      </c>
      <c r="M524" s="5" t="s">
        <v>1312</v>
      </c>
      <c r="N524" s="5" t="s">
        <v>2307</v>
      </c>
      <c r="O524" s="5" t="s">
        <v>152</v>
      </c>
      <c r="P524" s="5" t="s">
        <v>2317</v>
      </c>
      <c r="Q524" s="34" t="s">
        <v>2318</v>
      </c>
      <c r="R524" s="21">
        <v>1</v>
      </c>
      <c r="S524" s="35"/>
      <c r="T524" s="35"/>
      <c r="U524" s="35"/>
      <c r="V524" s="35"/>
      <c r="W524" s="35"/>
      <c r="X524" s="35"/>
      <c r="Y524" s="35"/>
      <c r="Z524" s="35"/>
      <c r="AA524" s="5" t="s">
        <v>2310</v>
      </c>
      <c r="AB524" s="5" t="s">
        <v>2547</v>
      </c>
      <c r="AC524" s="34" t="s">
        <v>2548</v>
      </c>
      <c r="AD524" s="21">
        <v>1</v>
      </c>
    </row>
    <row r="525" spans="1:30" x14ac:dyDescent="0.3">
      <c r="A525" s="18" t="str">
        <f t="shared" ref="A525:B525" si="547">IF(AND(ISNUMBER(SEARCH("Yes",C525)),ISNUMBER(SEARCH("Yes",E525)),ISNUMBER(SEARCH("Yes",G525)),ISNUMBER(SEARCH("Yes",I525))),"Yes","No")</f>
        <v>No</v>
      </c>
      <c r="B525" s="18" t="str">
        <f t="shared" si="547"/>
        <v>No</v>
      </c>
      <c r="C525" s="15" t="str">
        <f t="shared" si="527"/>
        <v>No</v>
      </c>
      <c r="D525" s="18" t="str">
        <f t="shared" si="528"/>
        <v>No</v>
      </c>
      <c r="E525" s="18" t="str">
        <f t="shared" si="529"/>
        <v>No</v>
      </c>
      <c r="F525" s="18" t="str">
        <f t="shared" si="530"/>
        <v>No</v>
      </c>
      <c r="G525" s="18" t="str">
        <f t="shared" si="531"/>
        <v>No</v>
      </c>
      <c r="H525" s="18" t="str">
        <f t="shared" si="532"/>
        <v>No</v>
      </c>
      <c r="I525" s="18" t="str">
        <f t="shared" si="533"/>
        <v>Yes</v>
      </c>
      <c r="J525" s="18" t="str">
        <f t="shared" si="534"/>
        <v>Yes</v>
      </c>
      <c r="K525" s="21">
        <v>523</v>
      </c>
      <c r="L525" s="5" t="s">
        <v>1313</v>
      </c>
      <c r="M525" s="5" t="s">
        <v>4245</v>
      </c>
      <c r="N525" s="5" t="s">
        <v>2307</v>
      </c>
      <c r="O525" s="5" t="s">
        <v>152</v>
      </c>
      <c r="P525" s="5" t="s">
        <v>2325</v>
      </c>
      <c r="Q525" s="34" t="s">
        <v>9896</v>
      </c>
      <c r="R525" s="21">
        <v>1</v>
      </c>
      <c r="S525" s="35"/>
      <c r="T525" s="35"/>
      <c r="U525" s="35"/>
      <c r="V525" s="35"/>
      <c r="W525" s="35"/>
      <c r="X525" s="35"/>
      <c r="Y525" s="35"/>
      <c r="Z525" s="35"/>
      <c r="AA525" s="5" t="s">
        <v>24</v>
      </c>
      <c r="AB525" s="5" t="s">
        <v>4691</v>
      </c>
      <c r="AC525" s="34" t="s">
        <v>7437</v>
      </c>
      <c r="AD525" s="21">
        <v>1</v>
      </c>
    </row>
    <row r="526" spans="1:30" x14ac:dyDescent="0.3">
      <c r="A526" s="18" t="str">
        <f t="shared" ref="A526:B526" si="548">IF(AND(ISNUMBER(SEARCH("Yes",C526)),ISNUMBER(SEARCH("Yes",E526)),ISNUMBER(SEARCH("Yes",G526)),ISNUMBER(SEARCH("Yes",I526))),"Yes","No")</f>
        <v>No</v>
      </c>
      <c r="B526" s="18" t="str">
        <f t="shared" si="548"/>
        <v>No</v>
      </c>
      <c r="C526" s="15" t="str">
        <f t="shared" si="527"/>
        <v>No</v>
      </c>
      <c r="D526" s="18" t="str">
        <f t="shared" si="528"/>
        <v>No</v>
      </c>
      <c r="E526" s="18" t="str">
        <f t="shared" si="529"/>
        <v>No</v>
      </c>
      <c r="F526" s="18" t="str">
        <f t="shared" si="530"/>
        <v>No</v>
      </c>
      <c r="G526" s="18" t="str">
        <f t="shared" si="531"/>
        <v>No</v>
      </c>
      <c r="H526" s="18" t="str">
        <f t="shared" si="532"/>
        <v>No</v>
      </c>
      <c r="I526" s="18" t="str">
        <f t="shared" si="533"/>
        <v>Yes</v>
      </c>
      <c r="J526" s="18" t="str">
        <f t="shared" si="534"/>
        <v>Yes</v>
      </c>
      <c r="K526" s="21">
        <v>524</v>
      </c>
      <c r="L526" s="5" t="s">
        <v>1315</v>
      </c>
      <c r="M526" s="5" t="s">
        <v>1316</v>
      </c>
      <c r="N526" s="5" t="s">
        <v>2307</v>
      </c>
      <c r="O526" s="5" t="s">
        <v>152</v>
      </c>
      <c r="P526" s="5" t="s">
        <v>2321</v>
      </c>
      <c r="Q526" s="34" t="s">
        <v>9897</v>
      </c>
      <c r="R526" s="21">
        <v>1</v>
      </c>
      <c r="S526" s="35"/>
      <c r="T526" s="35"/>
      <c r="U526" s="35"/>
      <c r="V526" s="35"/>
      <c r="W526" s="35"/>
      <c r="X526" s="35"/>
      <c r="Y526" s="35"/>
      <c r="Z526" s="35"/>
      <c r="AA526" s="5" t="s">
        <v>2310</v>
      </c>
      <c r="AB526" s="5" t="s">
        <v>9898</v>
      </c>
      <c r="AC526" s="34" t="s">
        <v>9899</v>
      </c>
      <c r="AD526" s="21">
        <v>1</v>
      </c>
    </row>
    <row r="527" spans="1:30" x14ac:dyDescent="0.3">
      <c r="A527" s="18" t="str">
        <f t="shared" ref="A527:B527" si="549">IF(AND(ISNUMBER(SEARCH("Yes",C527)),ISNUMBER(SEARCH("Yes",E527)),ISNUMBER(SEARCH("Yes",G527)),ISNUMBER(SEARCH("Yes",I527))),"Yes","No")</f>
        <v>No</v>
      </c>
      <c r="B527" s="18" t="str">
        <f t="shared" si="549"/>
        <v>No</v>
      </c>
      <c r="C527" s="15" t="str">
        <f t="shared" si="527"/>
        <v>No</v>
      </c>
      <c r="D527" s="18" t="str">
        <f t="shared" si="528"/>
        <v>No</v>
      </c>
      <c r="E527" s="18" t="str">
        <f t="shared" si="529"/>
        <v>No</v>
      </c>
      <c r="F527" s="18" t="str">
        <f t="shared" si="530"/>
        <v>No</v>
      </c>
      <c r="G527" s="18" t="str">
        <f t="shared" si="531"/>
        <v>No</v>
      </c>
      <c r="H527" s="18" t="str">
        <f t="shared" si="532"/>
        <v>No</v>
      </c>
      <c r="I527" s="18" t="str">
        <f t="shared" si="533"/>
        <v>Yes</v>
      </c>
      <c r="J527" s="18" t="str">
        <f t="shared" si="534"/>
        <v>No</v>
      </c>
      <c r="K527" s="21">
        <v>525</v>
      </c>
      <c r="L527" s="5" t="s">
        <v>1317</v>
      </c>
      <c r="M527" s="5" t="s">
        <v>1318</v>
      </c>
      <c r="N527" s="5" t="s">
        <v>2307</v>
      </c>
      <c r="O527" s="5" t="s">
        <v>152</v>
      </c>
      <c r="P527" s="5" t="s">
        <v>2667</v>
      </c>
      <c r="Q527" s="34" t="s">
        <v>4252</v>
      </c>
      <c r="R527" s="21">
        <v>1</v>
      </c>
      <c r="S527" s="35"/>
      <c r="T527" s="35"/>
      <c r="U527" s="35"/>
      <c r="V527" s="35"/>
      <c r="W527" s="35"/>
      <c r="X527" s="35"/>
      <c r="Y527" s="35"/>
      <c r="Z527" s="35"/>
      <c r="AA527" s="5" t="s">
        <v>152</v>
      </c>
      <c r="AB527" s="5" t="s">
        <v>9900</v>
      </c>
      <c r="AC527" s="34" t="s">
        <v>4254</v>
      </c>
      <c r="AD527" s="21">
        <v>1</v>
      </c>
    </row>
    <row r="528" spans="1:30" x14ac:dyDescent="0.3">
      <c r="A528" s="18" t="str">
        <f t="shared" ref="A528:B528" si="550">IF(AND(ISNUMBER(SEARCH("Yes",C528)),ISNUMBER(SEARCH("Yes",E528)),ISNUMBER(SEARCH("Yes",G528)),ISNUMBER(SEARCH("Yes",I528))),"Yes","No")</f>
        <v>No</v>
      </c>
      <c r="B528" s="18" t="str">
        <f t="shared" si="550"/>
        <v>No</v>
      </c>
      <c r="C528" s="15" t="str">
        <f t="shared" si="527"/>
        <v>No</v>
      </c>
      <c r="D528" s="18" t="str">
        <f t="shared" si="528"/>
        <v>No</v>
      </c>
      <c r="E528" s="18" t="str">
        <f t="shared" si="529"/>
        <v>No</v>
      </c>
      <c r="F528" s="18" t="str">
        <f t="shared" si="530"/>
        <v>No</v>
      </c>
      <c r="G528" s="18" t="str">
        <f t="shared" si="531"/>
        <v>No</v>
      </c>
      <c r="H528" s="18" t="str">
        <f t="shared" si="532"/>
        <v>No</v>
      </c>
      <c r="I528" s="18" t="str">
        <f t="shared" si="533"/>
        <v>Yes</v>
      </c>
      <c r="J528" s="18" t="str">
        <f t="shared" si="534"/>
        <v>Yes</v>
      </c>
      <c r="K528" s="21">
        <v>526</v>
      </c>
      <c r="L528" s="5" t="s">
        <v>1319</v>
      </c>
      <c r="M528" s="5" t="s">
        <v>1320</v>
      </c>
      <c r="N528" s="5" t="s">
        <v>2307</v>
      </c>
      <c r="O528" s="5" t="s">
        <v>152</v>
      </c>
      <c r="P528" s="5" t="s">
        <v>2313</v>
      </c>
      <c r="Q528" s="34" t="s">
        <v>9901</v>
      </c>
      <c r="R528" s="21">
        <v>1</v>
      </c>
      <c r="S528" s="35"/>
      <c r="T528" s="35"/>
      <c r="U528" s="35"/>
      <c r="V528" s="35"/>
      <c r="W528" s="35"/>
      <c r="X528" s="35"/>
      <c r="Y528" s="35"/>
      <c r="Z528" s="35"/>
      <c r="AA528" s="5" t="s">
        <v>2310</v>
      </c>
      <c r="AB528" s="5" t="s">
        <v>2473</v>
      </c>
      <c r="AC528" s="34" t="s">
        <v>4257</v>
      </c>
      <c r="AD528" s="21">
        <v>1</v>
      </c>
    </row>
    <row r="529" spans="1:30" x14ac:dyDescent="0.3">
      <c r="A529" s="18" t="str">
        <f t="shared" ref="A529:B529" si="551">IF(AND(ISNUMBER(SEARCH("Yes",C529)),ISNUMBER(SEARCH("Yes",E529)),ISNUMBER(SEARCH("Yes",G529)),ISNUMBER(SEARCH("Yes",I529))),"Yes","No")</f>
        <v>No</v>
      </c>
      <c r="B529" s="18" t="str">
        <f t="shared" si="551"/>
        <v>No</v>
      </c>
      <c r="C529" s="15" t="str">
        <f t="shared" si="527"/>
        <v>No</v>
      </c>
      <c r="D529" s="18" t="str">
        <f t="shared" si="528"/>
        <v>No</v>
      </c>
      <c r="E529" s="18" t="str">
        <f t="shared" si="529"/>
        <v>No</v>
      </c>
      <c r="F529" s="18" t="str">
        <f t="shared" si="530"/>
        <v>No</v>
      </c>
      <c r="G529" s="18" t="str">
        <f t="shared" si="531"/>
        <v>No</v>
      </c>
      <c r="H529" s="18" t="str">
        <f t="shared" si="532"/>
        <v>No</v>
      </c>
      <c r="I529" s="18" t="str">
        <f t="shared" si="533"/>
        <v>Yes</v>
      </c>
      <c r="J529" s="18" t="str">
        <f t="shared" si="534"/>
        <v>Yes</v>
      </c>
      <c r="K529" s="21">
        <v>527</v>
      </c>
      <c r="L529" s="5" t="s">
        <v>1321</v>
      </c>
      <c r="M529" s="5" t="s">
        <v>1322</v>
      </c>
      <c r="N529" s="5" t="s">
        <v>2307</v>
      </c>
      <c r="O529" s="5" t="s">
        <v>152</v>
      </c>
      <c r="P529" s="5" t="s">
        <v>2724</v>
      </c>
      <c r="Q529" s="34" t="s">
        <v>7448</v>
      </c>
      <c r="R529" s="21">
        <v>1</v>
      </c>
      <c r="S529" s="35"/>
      <c r="T529" s="35"/>
      <c r="U529" s="35"/>
      <c r="V529" s="35"/>
      <c r="W529" s="35"/>
      <c r="X529" s="35"/>
      <c r="Y529" s="35"/>
      <c r="Z529" s="35"/>
      <c r="AA529" s="5" t="s">
        <v>24</v>
      </c>
      <c r="AB529" s="5" t="s">
        <v>3003</v>
      </c>
      <c r="AC529" s="34" t="s">
        <v>9902</v>
      </c>
      <c r="AD529" s="21">
        <v>1</v>
      </c>
    </row>
    <row r="530" spans="1:30" x14ac:dyDescent="0.3">
      <c r="A530" s="18" t="str">
        <f t="shared" ref="A530:B530" si="552">IF(AND(ISNUMBER(SEARCH("Yes",C530)),ISNUMBER(SEARCH("Yes",E530)),ISNUMBER(SEARCH("Yes",G530)),ISNUMBER(SEARCH("Yes",I530))),"Yes","No")</f>
        <v>No</v>
      </c>
      <c r="B530" s="18" t="str">
        <f t="shared" si="552"/>
        <v>No</v>
      </c>
      <c r="C530" s="15" t="str">
        <f t="shared" si="527"/>
        <v>No</v>
      </c>
      <c r="D530" s="18" t="str">
        <f t="shared" si="528"/>
        <v>No</v>
      </c>
      <c r="E530" s="18" t="str">
        <f t="shared" si="529"/>
        <v>No</v>
      </c>
      <c r="F530" s="18" t="str">
        <f t="shared" si="530"/>
        <v>No</v>
      </c>
      <c r="G530" s="18" t="str">
        <f t="shared" si="531"/>
        <v>No</v>
      </c>
      <c r="H530" s="18" t="str">
        <f t="shared" si="532"/>
        <v>No</v>
      </c>
      <c r="I530" s="18" t="str">
        <f t="shared" si="533"/>
        <v>Yes</v>
      </c>
      <c r="J530" s="18" t="str">
        <f t="shared" si="534"/>
        <v>Yes</v>
      </c>
      <c r="K530" s="21">
        <v>528</v>
      </c>
      <c r="L530" s="5" t="s">
        <v>1323</v>
      </c>
      <c r="M530" s="5" t="s">
        <v>1324</v>
      </c>
      <c r="N530" s="5" t="s">
        <v>2307</v>
      </c>
      <c r="O530" s="5" t="s">
        <v>152</v>
      </c>
      <c r="P530" s="5" t="s">
        <v>2431</v>
      </c>
      <c r="Q530" s="34" t="s">
        <v>4260</v>
      </c>
      <c r="R530" s="21">
        <v>1</v>
      </c>
      <c r="S530" s="35"/>
      <c r="T530" s="35"/>
      <c r="U530" s="35"/>
      <c r="V530" s="35"/>
      <c r="W530" s="35"/>
      <c r="X530" s="35"/>
      <c r="Y530" s="35"/>
      <c r="Z530" s="35"/>
      <c r="AA530" s="5" t="s">
        <v>2310</v>
      </c>
      <c r="AB530" s="5" t="s">
        <v>3944</v>
      </c>
      <c r="AC530" s="34" t="s">
        <v>3539</v>
      </c>
      <c r="AD530" s="21">
        <v>1</v>
      </c>
    </row>
    <row r="531" spans="1:30" x14ac:dyDescent="0.3">
      <c r="A531" s="18" t="str">
        <f t="shared" ref="A531:B531" si="553">IF(AND(ISNUMBER(SEARCH("Yes",C531)),ISNUMBER(SEARCH("Yes",E531)),ISNUMBER(SEARCH("Yes",G531)),ISNUMBER(SEARCH("Yes",I531))),"Yes","No")</f>
        <v>No</v>
      </c>
      <c r="B531" s="18" t="str">
        <f t="shared" si="553"/>
        <v>No</v>
      </c>
      <c r="C531" s="15" t="str">
        <f t="shared" si="527"/>
        <v>No</v>
      </c>
      <c r="D531" s="18" t="str">
        <f t="shared" si="528"/>
        <v>No</v>
      </c>
      <c r="E531" s="18" t="str">
        <f t="shared" si="529"/>
        <v>No</v>
      </c>
      <c r="F531" s="18" t="str">
        <f t="shared" si="530"/>
        <v>No</v>
      </c>
      <c r="G531" s="18" t="str">
        <f t="shared" si="531"/>
        <v>No</v>
      </c>
      <c r="H531" s="18" t="str">
        <f t="shared" si="532"/>
        <v>No</v>
      </c>
      <c r="I531" s="18" t="str">
        <f t="shared" si="533"/>
        <v>Yes</v>
      </c>
      <c r="J531" s="18" t="str">
        <f t="shared" si="534"/>
        <v>Yes</v>
      </c>
      <c r="K531" s="21">
        <v>529</v>
      </c>
      <c r="L531" s="5" t="s">
        <v>1325</v>
      </c>
      <c r="M531" s="5" t="s">
        <v>1326</v>
      </c>
      <c r="N531" s="5" t="s">
        <v>2307</v>
      </c>
      <c r="O531" s="5" t="s">
        <v>152</v>
      </c>
      <c r="P531" s="5" t="s">
        <v>2724</v>
      </c>
      <c r="Q531" s="34" t="s">
        <v>4262</v>
      </c>
      <c r="R531" s="21">
        <v>1</v>
      </c>
      <c r="S531" s="35"/>
      <c r="T531" s="35"/>
      <c r="U531" s="35"/>
      <c r="V531" s="35"/>
      <c r="W531" s="35"/>
      <c r="X531" s="35"/>
      <c r="Y531" s="35"/>
      <c r="Z531" s="35"/>
      <c r="AA531" s="5" t="s">
        <v>2310</v>
      </c>
      <c r="AB531" s="5" t="s">
        <v>2749</v>
      </c>
      <c r="AC531" s="34" t="s">
        <v>2750</v>
      </c>
      <c r="AD531" s="21">
        <v>1</v>
      </c>
    </row>
    <row r="532" spans="1:30" x14ac:dyDescent="0.3">
      <c r="A532" s="18" t="str">
        <f t="shared" ref="A532:B532" si="554">IF(AND(ISNUMBER(SEARCH("Yes",C532)),ISNUMBER(SEARCH("Yes",E532)),ISNUMBER(SEARCH("Yes",G532)),ISNUMBER(SEARCH("Yes",I532))),"Yes","No")</f>
        <v>No</v>
      </c>
      <c r="B532" s="18" t="str">
        <f t="shared" si="554"/>
        <v>No</v>
      </c>
      <c r="C532" s="15" t="str">
        <f t="shared" si="527"/>
        <v>No</v>
      </c>
      <c r="D532" s="18" t="str">
        <f t="shared" si="528"/>
        <v>No</v>
      </c>
      <c r="E532" s="18" t="str">
        <f t="shared" si="529"/>
        <v>No</v>
      </c>
      <c r="F532" s="18" t="str">
        <f t="shared" si="530"/>
        <v>No</v>
      </c>
      <c r="G532" s="18" t="str">
        <f t="shared" si="531"/>
        <v>No</v>
      </c>
      <c r="H532" s="18" t="str">
        <f t="shared" si="532"/>
        <v>No</v>
      </c>
      <c r="I532" s="18" t="str">
        <f t="shared" si="533"/>
        <v>Yes</v>
      </c>
      <c r="J532" s="18" t="str">
        <f t="shared" si="534"/>
        <v>Yes</v>
      </c>
      <c r="K532" s="21">
        <v>530</v>
      </c>
      <c r="L532" s="5" t="s">
        <v>1327</v>
      </c>
      <c r="M532" s="5" t="s">
        <v>1328</v>
      </c>
      <c r="N532" s="5" t="s">
        <v>2307</v>
      </c>
      <c r="O532" s="5" t="s">
        <v>152</v>
      </c>
      <c r="P532" s="5" t="s">
        <v>4263</v>
      </c>
      <c r="Q532" s="34" t="s">
        <v>3654</v>
      </c>
      <c r="R532" s="21">
        <v>1</v>
      </c>
      <c r="S532" s="35"/>
      <c r="T532" s="35"/>
      <c r="U532" s="35"/>
      <c r="V532" s="35"/>
      <c r="W532" s="35"/>
      <c r="X532" s="35"/>
      <c r="Y532" s="35"/>
      <c r="Z532" s="35"/>
      <c r="AA532" s="5" t="s">
        <v>2310</v>
      </c>
      <c r="AB532" s="5" t="s">
        <v>9903</v>
      </c>
      <c r="AC532" s="34" t="s">
        <v>7455</v>
      </c>
      <c r="AD532" s="21">
        <v>1</v>
      </c>
    </row>
    <row r="533" spans="1:30" x14ac:dyDescent="0.3">
      <c r="A533" s="18" t="str">
        <f t="shared" ref="A533:B533" si="555">IF(AND(ISNUMBER(SEARCH("Yes",C533)),ISNUMBER(SEARCH("Yes",E533)),ISNUMBER(SEARCH("Yes",G533)),ISNUMBER(SEARCH("Yes",I533))),"Yes","No")</f>
        <v>No</v>
      </c>
      <c r="B533" s="18" t="str">
        <f t="shared" si="555"/>
        <v>No</v>
      </c>
      <c r="C533" s="15" t="str">
        <f t="shared" si="527"/>
        <v>No</v>
      </c>
      <c r="D533" s="18" t="str">
        <f t="shared" si="528"/>
        <v>No</v>
      </c>
      <c r="E533" s="18" t="str">
        <f t="shared" si="529"/>
        <v>No</v>
      </c>
      <c r="F533" s="18" t="str">
        <f t="shared" si="530"/>
        <v>No</v>
      </c>
      <c r="G533" s="18" t="str">
        <f t="shared" si="531"/>
        <v>No</v>
      </c>
      <c r="H533" s="18" t="str">
        <f t="shared" si="532"/>
        <v>No</v>
      </c>
      <c r="I533" s="18" t="str">
        <f t="shared" si="533"/>
        <v>Yes</v>
      </c>
      <c r="J533" s="18" t="str">
        <f t="shared" si="534"/>
        <v>Yes</v>
      </c>
      <c r="K533" s="21">
        <v>531</v>
      </c>
      <c r="L533" s="5" t="s">
        <v>1329</v>
      </c>
      <c r="M533" s="5" t="s">
        <v>1330</v>
      </c>
      <c r="N533" s="5" t="s">
        <v>2307</v>
      </c>
      <c r="O533" s="5" t="s">
        <v>152</v>
      </c>
      <c r="P533" s="5" t="s">
        <v>2449</v>
      </c>
      <c r="Q533" s="34" t="s">
        <v>9904</v>
      </c>
      <c r="R533" s="21">
        <v>1</v>
      </c>
      <c r="S533" s="35"/>
      <c r="T533" s="35"/>
      <c r="U533" s="35"/>
      <c r="V533" s="35"/>
      <c r="W533" s="35"/>
      <c r="X533" s="35"/>
      <c r="Y533" s="35"/>
      <c r="Z533" s="35"/>
      <c r="AA533" s="5" t="s">
        <v>2310</v>
      </c>
      <c r="AB533" s="5" t="s">
        <v>9905</v>
      </c>
      <c r="AC533" s="34" t="s">
        <v>9906</v>
      </c>
      <c r="AD533" s="21">
        <v>1</v>
      </c>
    </row>
    <row r="534" spans="1:30" x14ac:dyDescent="0.3">
      <c r="A534" s="18" t="str">
        <f t="shared" ref="A534:B534" si="556">IF(AND(ISNUMBER(SEARCH("Yes",C534)),ISNUMBER(SEARCH("Yes",E534)),ISNUMBER(SEARCH("Yes",G534)),ISNUMBER(SEARCH("Yes",I534))),"Yes","No")</f>
        <v>No</v>
      </c>
      <c r="B534" s="18" t="str">
        <f t="shared" si="556"/>
        <v>No</v>
      </c>
      <c r="C534" s="15" t="str">
        <f t="shared" si="527"/>
        <v>No</v>
      </c>
      <c r="D534" s="18" t="str">
        <f t="shared" si="528"/>
        <v>No</v>
      </c>
      <c r="E534" s="18" t="str">
        <f t="shared" si="529"/>
        <v>No</v>
      </c>
      <c r="F534" s="18" t="str">
        <f t="shared" si="530"/>
        <v>No</v>
      </c>
      <c r="G534" s="18" t="str">
        <f t="shared" si="531"/>
        <v>No</v>
      </c>
      <c r="H534" s="18" t="str">
        <f t="shared" si="532"/>
        <v>No</v>
      </c>
      <c r="I534" s="18" t="str">
        <f t="shared" si="533"/>
        <v>Yes</v>
      </c>
      <c r="J534" s="18" t="str">
        <f t="shared" si="534"/>
        <v>Yes</v>
      </c>
      <c r="K534" s="21">
        <v>532</v>
      </c>
      <c r="L534" s="5" t="s">
        <v>1331</v>
      </c>
      <c r="M534" s="5" t="s">
        <v>1332</v>
      </c>
      <c r="N534" s="5" t="s">
        <v>2307</v>
      </c>
      <c r="O534" s="5" t="s">
        <v>152</v>
      </c>
      <c r="P534" s="5" t="s">
        <v>2533</v>
      </c>
      <c r="Q534" s="34" t="s">
        <v>4267</v>
      </c>
      <c r="R534" s="21">
        <v>1</v>
      </c>
      <c r="S534" s="35"/>
      <c r="T534" s="35"/>
      <c r="U534" s="35"/>
      <c r="V534" s="35"/>
      <c r="W534" s="35"/>
      <c r="X534" s="35"/>
      <c r="Y534" s="35"/>
      <c r="Z534" s="35"/>
      <c r="AA534" s="5" t="s">
        <v>2310</v>
      </c>
      <c r="AB534" s="5" t="s">
        <v>4268</v>
      </c>
      <c r="AC534" s="34" t="s">
        <v>9907</v>
      </c>
      <c r="AD534" s="21">
        <v>1</v>
      </c>
    </row>
    <row r="535" spans="1:30" x14ac:dyDescent="0.3">
      <c r="A535" s="18" t="str">
        <f t="shared" ref="A535:B535" si="557">IF(AND(ISNUMBER(SEARCH("Yes",C535)),ISNUMBER(SEARCH("Yes",E535)),ISNUMBER(SEARCH("Yes",G535)),ISNUMBER(SEARCH("Yes",I535))),"Yes","No")</f>
        <v>No</v>
      </c>
      <c r="B535" s="18" t="str">
        <f t="shared" si="557"/>
        <v>No</v>
      </c>
      <c r="C535" s="15" t="str">
        <f t="shared" si="527"/>
        <v>No</v>
      </c>
      <c r="D535" s="18" t="str">
        <f t="shared" si="528"/>
        <v>No</v>
      </c>
      <c r="E535" s="18" t="str">
        <f t="shared" si="529"/>
        <v>No</v>
      </c>
      <c r="F535" s="18" t="str">
        <f t="shared" si="530"/>
        <v>No</v>
      </c>
      <c r="G535" s="18" t="str">
        <f t="shared" si="531"/>
        <v>No</v>
      </c>
      <c r="H535" s="18" t="str">
        <f t="shared" si="532"/>
        <v>No</v>
      </c>
      <c r="I535" s="18" t="str">
        <f t="shared" si="533"/>
        <v>Yes</v>
      </c>
      <c r="J535" s="18" t="str">
        <f t="shared" si="534"/>
        <v>Yes</v>
      </c>
      <c r="K535" s="21">
        <v>533</v>
      </c>
      <c r="L535" s="5" t="s">
        <v>1333</v>
      </c>
      <c r="M535" s="5" t="s">
        <v>1334</v>
      </c>
      <c r="N535" s="5" t="s">
        <v>2307</v>
      </c>
      <c r="O535" s="5" t="s">
        <v>152</v>
      </c>
      <c r="P535" s="5" t="s">
        <v>2412</v>
      </c>
      <c r="Q535" s="34" t="s">
        <v>4270</v>
      </c>
      <c r="R535" s="21">
        <v>1</v>
      </c>
      <c r="S535" s="35"/>
      <c r="T535" s="35"/>
      <c r="U535" s="35"/>
      <c r="V535" s="35"/>
      <c r="W535" s="35"/>
      <c r="X535" s="35"/>
      <c r="Y535" s="35"/>
      <c r="Z535" s="35"/>
      <c r="AA535" s="5" t="s">
        <v>2310</v>
      </c>
      <c r="AB535" s="5" t="s">
        <v>2473</v>
      </c>
      <c r="AC535" s="34" t="s">
        <v>9908</v>
      </c>
      <c r="AD535" s="21">
        <v>1</v>
      </c>
    </row>
    <row r="536" spans="1:30" x14ac:dyDescent="0.3">
      <c r="A536" s="18" t="str">
        <f t="shared" ref="A536:B536" si="558">IF(AND(ISNUMBER(SEARCH("Yes",C536)),ISNUMBER(SEARCH("Yes",E536)),ISNUMBER(SEARCH("Yes",G536)),ISNUMBER(SEARCH("Yes",I536))),"Yes","No")</f>
        <v>No</v>
      </c>
      <c r="B536" s="18" t="str">
        <f t="shared" si="558"/>
        <v>No</v>
      </c>
      <c r="C536" s="15" t="str">
        <f t="shared" si="527"/>
        <v>Yes</v>
      </c>
      <c r="D536" s="18" t="str">
        <f t="shared" si="528"/>
        <v>Yes</v>
      </c>
      <c r="E536" s="18" t="str">
        <f t="shared" si="529"/>
        <v>Yes</v>
      </c>
      <c r="F536" s="18" t="str">
        <f t="shared" si="530"/>
        <v>Yes</v>
      </c>
      <c r="G536" s="18" t="str">
        <f t="shared" si="531"/>
        <v>Yes</v>
      </c>
      <c r="H536" s="18" t="str">
        <f t="shared" si="532"/>
        <v>Yes</v>
      </c>
      <c r="I536" s="18" t="str">
        <f t="shared" si="533"/>
        <v>No</v>
      </c>
      <c r="J536" s="18" t="str">
        <f t="shared" si="534"/>
        <v>No</v>
      </c>
      <c r="K536" s="21">
        <v>534</v>
      </c>
      <c r="L536" s="5" t="s">
        <v>421</v>
      </c>
      <c r="M536" s="5" t="s">
        <v>422</v>
      </c>
      <c r="N536" s="5" t="s">
        <v>2307</v>
      </c>
      <c r="O536" s="5" t="s">
        <v>2310</v>
      </c>
      <c r="P536" s="5" t="s">
        <v>9909</v>
      </c>
      <c r="Q536" s="34" t="s">
        <v>9910</v>
      </c>
      <c r="R536" s="21">
        <v>1</v>
      </c>
      <c r="S536" s="5" t="s">
        <v>2310</v>
      </c>
      <c r="T536" s="5" t="s">
        <v>9911</v>
      </c>
      <c r="U536" s="34" t="s">
        <v>4273</v>
      </c>
      <c r="V536" s="21">
        <v>1</v>
      </c>
      <c r="W536" s="5" t="s">
        <v>24</v>
      </c>
      <c r="X536" s="5" t="s">
        <v>9912</v>
      </c>
      <c r="Y536" s="34" t="s">
        <v>9913</v>
      </c>
      <c r="Z536" s="21">
        <v>1</v>
      </c>
      <c r="AA536" s="5" t="s">
        <v>152</v>
      </c>
      <c r="AB536" s="5" t="s">
        <v>4276</v>
      </c>
      <c r="AC536" s="34" t="s">
        <v>4277</v>
      </c>
      <c r="AD536" s="21">
        <v>1</v>
      </c>
    </row>
    <row r="537" spans="1:30" x14ac:dyDescent="0.3">
      <c r="A537" s="18" t="str">
        <f t="shared" ref="A537:B537" si="559">IF(AND(ISNUMBER(SEARCH("Yes",C537)),ISNUMBER(SEARCH("Yes",E537)),ISNUMBER(SEARCH("Yes",G537)),ISNUMBER(SEARCH("Yes",I537))),"Yes","No")</f>
        <v>No</v>
      </c>
      <c r="B537" s="18" t="str">
        <f t="shared" si="559"/>
        <v>No</v>
      </c>
      <c r="C537" s="15" t="str">
        <f t="shared" si="527"/>
        <v>No</v>
      </c>
      <c r="D537" s="18" t="str">
        <f t="shared" si="528"/>
        <v>No</v>
      </c>
      <c r="E537" s="18" t="str">
        <f t="shared" si="529"/>
        <v>No</v>
      </c>
      <c r="F537" s="18" t="str">
        <f t="shared" si="530"/>
        <v>No</v>
      </c>
      <c r="G537" s="18" t="str">
        <f t="shared" si="531"/>
        <v>No</v>
      </c>
      <c r="H537" s="18" t="str">
        <f t="shared" si="532"/>
        <v>No</v>
      </c>
      <c r="I537" s="18" t="str">
        <f t="shared" si="533"/>
        <v>Yes</v>
      </c>
      <c r="J537" s="18" t="str">
        <f t="shared" si="534"/>
        <v>Yes</v>
      </c>
      <c r="K537" s="21">
        <v>535</v>
      </c>
      <c r="L537" s="5" t="s">
        <v>1335</v>
      </c>
      <c r="M537" s="5" t="s">
        <v>1336</v>
      </c>
      <c r="N537" s="5" t="s">
        <v>2307</v>
      </c>
      <c r="O537" s="5" t="s">
        <v>152</v>
      </c>
      <c r="P537" s="5" t="s">
        <v>9914</v>
      </c>
      <c r="Q537" s="34" t="s">
        <v>9915</v>
      </c>
      <c r="R537" s="21">
        <v>1</v>
      </c>
      <c r="S537" s="35"/>
      <c r="T537" s="35"/>
      <c r="U537" s="35"/>
      <c r="V537" s="35"/>
      <c r="W537" s="35"/>
      <c r="X537" s="35"/>
      <c r="Y537" s="35"/>
      <c r="Z537" s="35"/>
      <c r="AA537" s="5" t="s">
        <v>2310</v>
      </c>
      <c r="AB537" s="5" t="s">
        <v>2473</v>
      </c>
      <c r="AC537" s="34" t="s">
        <v>3992</v>
      </c>
      <c r="AD537" s="21">
        <v>1</v>
      </c>
    </row>
    <row r="538" spans="1:30" x14ac:dyDescent="0.3">
      <c r="A538" s="18" t="str">
        <f t="shared" ref="A538:B538" si="560">IF(AND(ISNUMBER(SEARCH("Yes",C538)),ISNUMBER(SEARCH("Yes",E538)),ISNUMBER(SEARCH("Yes",G538)),ISNUMBER(SEARCH("Yes",I538))),"Yes","No")</f>
        <v>No</v>
      </c>
      <c r="B538" s="18" t="str">
        <f t="shared" si="560"/>
        <v>No</v>
      </c>
      <c r="C538" s="15" t="str">
        <f t="shared" si="527"/>
        <v>No</v>
      </c>
      <c r="D538" s="18" t="str">
        <f t="shared" si="528"/>
        <v>No</v>
      </c>
      <c r="E538" s="18" t="str">
        <f t="shared" si="529"/>
        <v>No</v>
      </c>
      <c r="F538" s="18" t="str">
        <f t="shared" si="530"/>
        <v>No</v>
      </c>
      <c r="G538" s="18" t="str">
        <f t="shared" si="531"/>
        <v>No</v>
      </c>
      <c r="H538" s="18" t="str">
        <f t="shared" si="532"/>
        <v>No</v>
      </c>
      <c r="I538" s="18" t="str">
        <f t="shared" si="533"/>
        <v>Yes</v>
      </c>
      <c r="J538" s="18" t="str">
        <f t="shared" si="534"/>
        <v>Yes</v>
      </c>
      <c r="K538" s="21">
        <v>536</v>
      </c>
      <c r="L538" s="5" t="s">
        <v>1337</v>
      </c>
      <c r="M538" s="5" t="s">
        <v>1338</v>
      </c>
      <c r="N538" s="5" t="s">
        <v>2307</v>
      </c>
      <c r="O538" s="5" t="s">
        <v>152</v>
      </c>
      <c r="P538" s="5" t="s">
        <v>2431</v>
      </c>
      <c r="Q538" s="34" t="s">
        <v>9916</v>
      </c>
      <c r="R538" s="21">
        <v>1</v>
      </c>
      <c r="S538" s="35"/>
      <c r="T538" s="35"/>
      <c r="U538" s="35"/>
      <c r="V538" s="35"/>
      <c r="W538" s="35"/>
      <c r="X538" s="35"/>
      <c r="Y538" s="35"/>
      <c r="Z538" s="35"/>
      <c r="AA538" s="5" t="s">
        <v>2310</v>
      </c>
      <c r="AB538" s="5" t="s">
        <v>9917</v>
      </c>
      <c r="AC538" s="34" t="s">
        <v>9918</v>
      </c>
      <c r="AD538" s="21">
        <v>1</v>
      </c>
    </row>
    <row r="539" spans="1:30" x14ac:dyDescent="0.3">
      <c r="A539" s="18" t="str">
        <f t="shared" ref="A539:B539" si="561">IF(AND(ISNUMBER(SEARCH("Yes",C539)),ISNUMBER(SEARCH("Yes",E539)),ISNUMBER(SEARCH("Yes",G539)),ISNUMBER(SEARCH("Yes",I539))),"Yes","No")</f>
        <v>No</v>
      </c>
      <c r="B539" s="18" t="str">
        <f t="shared" si="561"/>
        <v>No</v>
      </c>
      <c r="C539" s="15" t="str">
        <f t="shared" si="527"/>
        <v>No</v>
      </c>
      <c r="D539" s="18" t="str">
        <f t="shared" si="528"/>
        <v>No</v>
      </c>
      <c r="E539" s="18" t="str">
        <f t="shared" si="529"/>
        <v>No</v>
      </c>
      <c r="F539" s="18" t="str">
        <f t="shared" si="530"/>
        <v>No</v>
      </c>
      <c r="G539" s="18" t="str">
        <f t="shared" si="531"/>
        <v>No</v>
      </c>
      <c r="H539" s="18" t="str">
        <f t="shared" si="532"/>
        <v>No</v>
      </c>
      <c r="I539" s="18" t="str">
        <f t="shared" si="533"/>
        <v>Yes</v>
      </c>
      <c r="J539" s="18" t="str">
        <f t="shared" si="534"/>
        <v>Yes</v>
      </c>
      <c r="K539" s="21">
        <v>537</v>
      </c>
      <c r="L539" s="5" t="s">
        <v>1339</v>
      </c>
      <c r="M539" s="5" t="s">
        <v>1340</v>
      </c>
      <c r="N539" s="5" t="s">
        <v>2307</v>
      </c>
      <c r="O539" s="5" t="s">
        <v>152</v>
      </c>
      <c r="P539" s="5" t="s">
        <v>2346</v>
      </c>
      <c r="Q539" s="34" t="s">
        <v>7473</v>
      </c>
      <c r="R539" s="21">
        <v>1</v>
      </c>
      <c r="S539" s="35"/>
      <c r="T539" s="35"/>
      <c r="U539" s="35"/>
      <c r="V539" s="35"/>
      <c r="W539" s="35"/>
      <c r="X539" s="35"/>
      <c r="Y539" s="35"/>
      <c r="Z539" s="35"/>
      <c r="AA539" s="5" t="s">
        <v>2310</v>
      </c>
      <c r="AB539" s="5" t="s">
        <v>2422</v>
      </c>
      <c r="AC539" s="34" t="s">
        <v>2471</v>
      </c>
      <c r="AD539" s="21">
        <v>1</v>
      </c>
    </row>
    <row r="540" spans="1:30" x14ac:dyDescent="0.3">
      <c r="A540" s="18" t="str">
        <f t="shared" ref="A540:B540" si="562">IF(AND(ISNUMBER(SEARCH("Yes",C540)),ISNUMBER(SEARCH("Yes",E540)),ISNUMBER(SEARCH("Yes",G540)),ISNUMBER(SEARCH("Yes",I540))),"Yes","No")</f>
        <v>No</v>
      </c>
      <c r="B540" s="18" t="str">
        <f t="shared" si="562"/>
        <v>No</v>
      </c>
      <c r="C540" s="15" t="str">
        <f t="shared" si="527"/>
        <v>No</v>
      </c>
      <c r="D540" s="18" t="str">
        <f t="shared" si="528"/>
        <v>No</v>
      </c>
      <c r="E540" s="18" t="str">
        <f t="shared" si="529"/>
        <v>No</v>
      </c>
      <c r="F540" s="18" t="str">
        <f t="shared" si="530"/>
        <v>No</v>
      </c>
      <c r="G540" s="18" t="str">
        <f t="shared" si="531"/>
        <v>No</v>
      </c>
      <c r="H540" s="18" t="str">
        <f t="shared" si="532"/>
        <v>No</v>
      </c>
      <c r="I540" s="18" t="str">
        <f t="shared" si="533"/>
        <v>Yes</v>
      </c>
      <c r="J540" s="18" t="str">
        <f t="shared" si="534"/>
        <v>Yes</v>
      </c>
      <c r="K540" s="21">
        <v>538</v>
      </c>
      <c r="L540" s="5" t="s">
        <v>1341</v>
      </c>
      <c r="M540" s="5" t="s">
        <v>1342</v>
      </c>
      <c r="N540" s="5" t="s">
        <v>2307</v>
      </c>
      <c r="O540" s="5" t="s">
        <v>152</v>
      </c>
      <c r="P540" s="5" t="s">
        <v>2325</v>
      </c>
      <c r="Q540" s="34" t="s">
        <v>4287</v>
      </c>
      <c r="R540" s="21">
        <v>1</v>
      </c>
      <c r="S540" s="35"/>
      <c r="T540" s="35"/>
      <c r="U540" s="35"/>
      <c r="V540" s="35"/>
      <c r="W540" s="35"/>
      <c r="X540" s="35"/>
      <c r="Y540" s="35"/>
      <c r="Z540" s="35"/>
      <c r="AA540" s="5" t="s">
        <v>2310</v>
      </c>
      <c r="AB540" s="5" t="s">
        <v>2997</v>
      </c>
      <c r="AC540" s="34" t="s">
        <v>9919</v>
      </c>
      <c r="AD540" s="21">
        <v>1</v>
      </c>
    </row>
    <row r="541" spans="1:30" x14ac:dyDescent="0.3">
      <c r="A541" s="18" t="str">
        <f t="shared" ref="A541:B541" si="563">IF(AND(ISNUMBER(SEARCH("Yes",C541)),ISNUMBER(SEARCH("Yes",E541)),ISNUMBER(SEARCH("Yes",G541)),ISNUMBER(SEARCH("Yes",I541))),"Yes","No")</f>
        <v>No</v>
      </c>
      <c r="B541" s="18" t="str">
        <f t="shared" si="563"/>
        <v>No</v>
      </c>
      <c r="C541" s="15" t="str">
        <f t="shared" si="527"/>
        <v>No</v>
      </c>
      <c r="D541" s="18" t="str">
        <f t="shared" si="528"/>
        <v>No</v>
      </c>
      <c r="E541" s="18" t="str">
        <f t="shared" si="529"/>
        <v>No</v>
      </c>
      <c r="F541" s="18" t="str">
        <f t="shared" si="530"/>
        <v>No</v>
      </c>
      <c r="G541" s="18" t="str">
        <f t="shared" si="531"/>
        <v>No</v>
      </c>
      <c r="H541" s="18" t="str">
        <f t="shared" si="532"/>
        <v>No</v>
      </c>
      <c r="I541" s="18" t="str">
        <f t="shared" si="533"/>
        <v>Yes</v>
      </c>
      <c r="J541" s="18" t="str">
        <f t="shared" si="534"/>
        <v>Yes</v>
      </c>
      <c r="K541" s="21">
        <v>539</v>
      </c>
      <c r="L541" s="5" t="s">
        <v>1343</v>
      </c>
      <c r="M541" s="5" t="s">
        <v>1344</v>
      </c>
      <c r="N541" s="5" t="s">
        <v>2307</v>
      </c>
      <c r="O541" s="5" t="s">
        <v>152</v>
      </c>
      <c r="P541" s="5" t="s">
        <v>9920</v>
      </c>
      <c r="Q541" s="34" t="s">
        <v>2803</v>
      </c>
      <c r="R541" s="21">
        <v>1</v>
      </c>
      <c r="S541" s="35"/>
      <c r="T541" s="35"/>
      <c r="U541" s="35"/>
      <c r="V541" s="35"/>
      <c r="W541" s="35"/>
      <c r="X541" s="35"/>
      <c r="Y541" s="35"/>
      <c r="Z541" s="35"/>
      <c r="AA541" s="5" t="s">
        <v>2310</v>
      </c>
      <c r="AB541" s="5" t="s">
        <v>4285</v>
      </c>
      <c r="AC541" s="34" t="s">
        <v>4286</v>
      </c>
      <c r="AD541" s="21">
        <v>1</v>
      </c>
    </row>
    <row r="542" spans="1:30" x14ac:dyDescent="0.3">
      <c r="A542" s="18" t="str">
        <f t="shared" ref="A542:B542" si="564">IF(AND(ISNUMBER(SEARCH("Yes",C542)),ISNUMBER(SEARCH("Yes",E542)),ISNUMBER(SEARCH("Yes",G542)),ISNUMBER(SEARCH("Yes",I542))),"Yes","No")</f>
        <v>No</v>
      </c>
      <c r="B542" s="18" t="str">
        <f t="shared" si="564"/>
        <v>No</v>
      </c>
      <c r="C542" s="15" t="str">
        <f t="shared" si="527"/>
        <v>No</v>
      </c>
      <c r="D542" s="18" t="str">
        <f t="shared" si="528"/>
        <v>No</v>
      </c>
      <c r="E542" s="18" t="str">
        <f t="shared" si="529"/>
        <v>No</v>
      </c>
      <c r="F542" s="18" t="str">
        <f t="shared" si="530"/>
        <v>No</v>
      </c>
      <c r="G542" s="18" t="str">
        <f t="shared" si="531"/>
        <v>No</v>
      </c>
      <c r="H542" s="18" t="str">
        <f t="shared" si="532"/>
        <v>No</v>
      </c>
      <c r="I542" s="18" t="str">
        <f t="shared" si="533"/>
        <v>Yes</v>
      </c>
      <c r="J542" s="18" t="str">
        <f t="shared" si="534"/>
        <v>Yes</v>
      </c>
      <c r="K542" s="21">
        <v>540</v>
      </c>
      <c r="L542" s="5" t="s">
        <v>1345</v>
      </c>
      <c r="M542" s="5" t="s">
        <v>4294</v>
      </c>
      <c r="N542" s="5" t="s">
        <v>2307</v>
      </c>
      <c r="O542" s="5" t="s">
        <v>152</v>
      </c>
      <c r="P542" s="5" t="s">
        <v>2804</v>
      </c>
      <c r="Q542" s="34" t="s">
        <v>4295</v>
      </c>
      <c r="R542" s="21">
        <v>1</v>
      </c>
      <c r="S542" s="35"/>
      <c r="T542" s="35"/>
      <c r="U542" s="35"/>
      <c r="V542" s="35"/>
      <c r="W542" s="35"/>
      <c r="X542" s="35"/>
      <c r="Y542" s="35"/>
      <c r="Z542" s="35"/>
      <c r="AA542" s="5" t="s">
        <v>2310</v>
      </c>
      <c r="AB542" s="5" t="s">
        <v>9921</v>
      </c>
      <c r="AC542" s="34" t="s">
        <v>9922</v>
      </c>
      <c r="AD542" s="21">
        <v>1</v>
      </c>
    </row>
    <row r="543" spans="1:30" x14ac:dyDescent="0.3">
      <c r="A543" s="18" t="str">
        <f t="shared" ref="A543:B543" si="565">IF(AND(ISNUMBER(SEARCH("Yes",C543)),ISNUMBER(SEARCH("Yes",E543)),ISNUMBER(SEARCH("Yes",G543)),ISNUMBER(SEARCH("Yes",I543))),"Yes","No")</f>
        <v>No</v>
      </c>
      <c r="B543" s="18" t="str">
        <f t="shared" si="565"/>
        <v>No</v>
      </c>
      <c r="C543" s="15" t="str">
        <f t="shared" si="527"/>
        <v>No</v>
      </c>
      <c r="D543" s="18" t="str">
        <f t="shared" si="528"/>
        <v>No</v>
      </c>
      <c r="E543" s="18" t="str">
        <f t="shared" si="529"/>
        <v>No</v>
      </c>
      <c r="F543" s="18" t="str">
        <f t="shared" si="530"/>
        <v>No</v>
      </c>
      <c r="G543" s="18" t="str">
        <f t="shared" si="531"/>
        <v>No</v>
      </c>
      <c r="H543" s="18" t="str">
        <f t="shared" si="532"/>
        <v>No</v>
      </c>
      <c r="I543" s="18" t="str">
        <f t="shared" si="533"/>
        <v>Yes</v>
      </c>
      <c r="J543" s="18" t="str">
        <f t="shared" si="534"/>
        <v>No</v>
      </c>
      <c r="K543" s="21">
        <v>541</v>
      </c>
      <c r="L543" s="5" t="s">
        <v>1347</v>
      </c>
      <c r="M543" s="5" t="s">
        <v>1348</v>
      </c>
      <c r="N543" s="5" t="s">
        <v>2307</v>
      </c>
      <c r="O543" s="5" t="s">
        <v>152</v>
      </c>
      <c r="P543" s="5" t="s">
        <v>4928</v>
      </c>
      <c r="Q543" s="34" t="s">
        <v>9923</v>
      </c>
      <c r="R543" s="21">
        <v>1</v>
      </c>
      <c r="S543" s="35"/>
      <c r="T543" s="35"/>
      <c r="U543" s="35"/>
      <c r="V543" s="35"/>
      <c r="W543" s="35"/>
      <c r="X543" s="35"/>
      <c r="Y543" s="35"/>
      <c r="Z543" s="35"/>
      <c r="AA543" s="5" t="s">
        <v>152</v>
      </c>
      <c r="AB543" s="5" t="s">
        <v>5980</v>
      </c>
      <c r="AC543" s="34" t="s">
        <v>4300</v>
      </c>
      <c r="AD543" s="21">
        <v>1</v>
      </c>
    </row>
    <row r="544" spans="1:30" x14ac:dyDescent="0.3">
      <c r="A544" s="18" t="str">
        <f t="shared" ref="A544:B544" si="566">IF(AND(ISNUMBER(SEARCH("Yes",C544)),ISNUMBER(SEARCH("Yes",E544)),ISNUMBER(SEARCH("Yes",G544)),ISNUMBER(SEARCH("Yes",I544))),"Yes","No")</f>
        <v>No</v>
      </c>
      <c r="B544" s="18" t="str">
        <f t="shared" si="566"/>
        <v>No</v>
      </c>
      <c r="C544" s="15" t="str">
        <f t="shared" si="527"/>
        <v>No</v>
      </c>
      <c r="D544" s="18" t="str">
        <f t="shared" si="528"/>
        <v>No</v>
      </c>
      <c r="E544" s="18" t="str">
        <f t="shared" si="529"/>
        <v>No</v>
      </c>
      <c r="F544" s="18" t="str">
        <f t="shared" si="530"/>
        <v>No</v>
      </c>
      <c r="G544" s="18" t="str">
        <f t="shared" si="531"/>
        <v>No</v>
      </c>
      <c r="H544" s="18" t="str">
        <f t="shared" si="532"/>
        <v>No</v>
      </c>
      <c r="I544" s="18" t="str">
        <f t="shared" si="533"/>
        <v>Yes</v>
      </c>
      <c r="J544" s="18" t="str">
        <f t="shared" si="534"/>
        <v>Yes</v>
      </c>
      <c r="K544" s="21">
        <v>542</v>
      </c>
      <c r="L544" s="5" t="s">
        <v>1349</v>
      </c>
      <c r="M544" s="5" t="s">
        <v>1350</v>
      </c>
      <c r="N544" s="5" t="s">
        <v>2307</v>
      </c>
      <c r="O544" s="5" t="s">
        <v>152</v>
      </c>
      <c r="P544" s="5" t="s">
        <v>2346</v>
      </c>
      <c r="Q544" s="34" t="s">
        <v>9924</v>
      </c>
      <c r="R544" s="21">
        <v>1</v>
      </c>
      <c r="S544" s="35"/>
      <c r="T544" s="35"/>
      <c r="U544" s="35"/>
      <c r="V544" s="35"/>
      <c r="W544" s="35"/>
      <c r="X544" s="35"/>
      <c r="Y544" s="35"/>
      <c r="Z544" s="35"/>
      <c r="AA544" s="5" t="s">
        <v>2310</v>
      </c>
      <c r="AB544" s="5" t="s">
        <v>2547</v>
      </c>
      <c r="AC544" s="34" t="s">
        <v>2548</v>
      </c>
      <c r="AD544" s="21">
        <v>1</v>
      </c>
    </row>
    <row r="545" spans="1:30" x14ac:dyDescent="0.3">
      <c r="A545" s="18" t="str">
        <f t="shared" ref="A545:B545" si="567">IF(AND(ISNUMBER(SEARCH("Yes",C545)),ISNUMBER(SEARCH("Yes",E545)),ISNUMBER(SEARCH("Yes",G545)),ISNUMBER(SEARCH("Yes",I545))),"Yes","No")</f>
        <v>No</v>
      </c>
      <c r="B545" s="18" t="str">
        <f t="shared" si="567"/>
        <v>No</v>
      </c>
      <c r="C545" s="15" t="str">
        <f t="shared" si="527"/>
        <v>No</v>
      </c>
      <c r="D545" s="18" t="str">
        <f t="shared" si="528"/>
        <v>No</v>
      </c>
      <c r="E545" s="18" t="str">
        <f t="shared" si="529"/>
        <v>No</v>
      </c>
      <c r="F545" s="18" t="str">
        <f t="shared" si="530"/>
        <v>No</v>
      </c>
      <c r="G545" s="18" t="str">
        <f t="shared" si="531"/>
        <v>No</v>
      </c>
      <c r="H545" s="18" t="str">
        <f t="shared" si="532"/>
        <v>No</v>
      </c>
      <c r="I545" s="18" t="str">
        <f t="shared" si="533"/>
        <v>Yes</v>
      </c>
      <c r="J545" s="18" t="str">
        <f t="shared" si="534"/>
        <v>Yes</v>
      </c>
      <c r="K545" s="21">
        <v>543</v>
      </c>
      <c r="L545" s="5" t="s">
        <v>1351</v>
      </c>
      <c r="M545" s="5" t="s">
        <v>1352</v>
      </c>
      <c r="N545" s="5" t="s">
        <v>2307</v>
      </c>
      <c r="O545" s="5" t="s">
        <v>152</v>
      </c>
      <c r="P545" s="5" t="s">
        <v>9925</v>
      </c>
      <c r="Q545" s="34" t="s">
        <v>9926</v>
      </c>
      <c r="R545" s="21">
        <v>1</v>
      </c>
      <c r="S545" s="35"/>
      <c r="T545" s="35"/>
      <c r="U545" s="35"/>
      <c r="V545" s="35"/>
      <c r="W545" s="35"/>
      <c r="X545" s="35"/>
      <c r="Y545" s="35"/>
      <c r="Z545" s="35"/>
      <c r="AA545" s="5" t="s">
        <v>2310</v>
      </c>
      <c r="AB545" s="5" t="s">
        <v>9927</v>
      </c>
      <c r="AC545" s="34" t="s">
        <v>9928</v>
      </c>
      <c r="AD545" s="21">
        <v>1</v>
      </c>
    </row>
    <row r="546" spans="1:30" x14ac:dyDescent="0.3">
      <c r="A546" s="18" t="str">
        <f t="shared" ref="A546:B546" si="568">IF(AND(ISNUMBER(SEARCH("Yes",C546)),ISNUMBER(SEARCH("Yes",E546)),ISNUMBER(SEARCH("Yes",G546)),ISNUMBER(SEARCH("Yes",I546))),"Yes","No")</f>
        <v>No</v>
      </c>
      <c r="B546" s="18" t="str">
        <f t="shared" si="568"/>
        <v>No</v>
      </c>
      <c r="C546" s="15" t="str">
        <f t="shared" si="527"/>
        <v>No</v>
      </c>
      <c r="D546" s="18" t="str">
        <f t="shared" si="528"/>
        <v>No</v>
      </c>
      <c r="E546" s="18" t="str">
        <f t="shared" si="529"/>
        <v>No</v>
      </c>
      <c r="F546" s="18" t="str">
        <f t="shared" si="530"/>
        <v>No</v>
      </c>
      <c r="G546" s="18" t="str">
        <f t="shared" si="531"/>
        <v>No</v>
      </c>
      <c r="H546" s="18" t="str">
        <f t="shared" si="532"/>
        <v>No</v>
      </c>
      <c r="I546" s="18" t="str">
        <f t="shared" si="533"/>
        <v>Yes</v>
      </c>
      <c r="J546" s="18" t="str">
        <f t="shared" si="534"/>
        <v>Yes</v>
      </c>
      <c r="K546" s="21">
        <v>544</v>
      </c>
      <c r="L546" s="5" t="s">
        <v>1353</v>
      </c>
      <c r="M546" s="5" t="s">
        <v>1354</v>
      </c>
      <c r="N546" s="5" t="s">
        <v>2307</v>
      </c>
      <c r="O546" s="5" t="s">
        <v>152</v>
      </c>
      <c r="P546" s="5" t="s">
        <v>7484</v>
      </c>
      <c r="Q546" s="34" t="s">
        <v>7485</v>
      </c>
      <c r="R546" s="21">
        <v>1</v>
      </c>
      <c r="S546" s="35"/>
      <c r="T546" s="35"/>
      <c r="U546" s="35"/>
      <c r="V546" s="35"/>
      <c r="W546" s="35"/>
      <c r="X546" s="35"/>
      <c r="Y546" s="35"/>
      <c r="Z546" s="35"/>
      <c r="AA546" s="5" t="s">
        <v>2310</v>
      </c>
      <c r="AB546" s="5" t="s">
        <v>2335</v>
      </c>
      <c r="AC546" s="34" t="s">
        <v>9929</v>
      </c>
      <c r="AD546" s="21">
        <v>1</v>
      </c>
    </row>
    <row r="547" spans="1:30" x14ac:dyDescent="0.3">
      <c r="A547" s="18" t="str">
        <f t="shared" ref="A547:B547" si="569">IF(AND(ISNUMBER(SEARCH("Yes",C547)),ISNUMBER(SEARCH("Yes",E547)),ISNUMBER(SEARCH("Yes",G547)),ISNUMBER(SEARCH("Yes",I547))),"Yes","No")</f>
        <v>No</v>
      </c>
      <c r="B547" s="18" t="str">
        <f t="shared" si="569"/>
        <v>No</v>
      </c>
      <c r="C547" s="15" t="str">
        <f t="shared" si="527"/>
        <v>No</v>
      </c>
      <c r="D547" s="18" t="str">
        <f t="shared" si="528"/>
        <v>No</v>
      </c>
      <c r="E547" s="18" t="str">
        <f t="shared" si="529"/>
        <v>No</v>
      </c>
      <c r="F547" s="18" t="str">
        <f t="shared" si="530"/>
        <v>No</v>
      </c>
      <c r="G547" s="18" t="str">
        <f t="shared" si="531"/>
        <v>No</v>
      </c>
      <c r="H547" s="18" t="str">
        <f t="shared" si="532"/>
        <v>No</v>
      </c>
      <c r="I547" s="18" t="str">
        <f t="shared" si="533"/>
        <v>Yes</v>
      </c>
      <c r="J547" s="18" t="str">
        <f t="shared" si="534"/>
        <v>Yes</v>
      </c>
      <c r="K547" s="21">
        <v>545</v>
      </c>
      <c r="L547" s="5" t="s">
        <v>1355</v>
      </c>
      <c r="M547" s="5" t="s">
        <v>1356</v>
      </c>
      <c r="N547" s="5" t="s">
        <v>2307</v>
      </c>
      <c r="O547" s="5" t="s">
        <v>152</v>
      </c>
      <c r="P547" s="5" t="s">
        <v>9930</v>
      </c>
      <c r="Q547" s="34" t="s">
        <v>9931</v>
      </c>
      <c r="R547" s="21">
        <v>1</v>
      </c>
      <c r="S547" s="35"/>
      <c r="T547" s="35"/>
      <c r="U547" s="35"/>
      <c r="V547" s="35"/>
      <c r="W547" s="35"/>
      <c r="X547" s="35"/>
      <c r="Y547" s="35"/>
      <c r="Z547" s="35"/>
      <c r="AA547" s="5" t="s">
        <v>2310</v>
      </c>
      <c r="AB547" s="5" t="s">
        <v>4311</v>
      </c>
      <c r="AC547" s="34" t="s">
        <v>4312</v>
      </c>
      <c r="AD547" s="21">
        <v>1</v>
      </c>
    </row>
    <row r="548" spans="1:30" x14ac:dyDescent="0.3">
      <c r="A548" s="18" t="str">
        <f t="shared" ref="A548:B548" si="570">IF(AND(ISNUMBER(SEARCH("Yes",C548)),ISNUMBER(SEARCH("Yes",E548)),ISNUMBER(SEARCH("Yes",G548)),ISNUMBER(SEARCH("Yes",I548))),"Yes","No")</f>
        <v>No</v>
      </c>
      <c r="B548" s="18" t="str">
        <f t="shared" si="570"/>
        <v>No</v>
      </c>
      <c r="C548" s="15" t="str">
        <f t="shared" si="527"/>
        <v>No</v>
      </c>
      <c r="D548" s="18" t="str">
        <f t="shared" si="528"/>
        <v>No</v>
      </c>
      <c r="E548" s="18" t="str">
        <f t="shared" si="529"/>
        <v>No</v>
      </c>
      <c r="F548" s="18" t="str">
        <f t="shared" si="530"/>
        <v>No</v>
      </c>
      <c r="G548" s="18" t="str">
        <f t="shared" si="531"/>
        <v>No</v>
      </c>
      <c r="H548" s="18" t="str">
        <f t="shared" si="532"/>
        <v>No</v>
      </c>
      <c r="I548" s="18" t="str">
        <f t="shared" si="533"/>
        <v>Yes</v>
      </c>
      <c r="J548" s="18" t="str">
        <f t="shared" si="534"/>
        <v>Yes</v>
      </c>
      <c r="K548" s="21">
        <v>546</v>
      </c>
      <c r="L548" s="5" t="s">
        <v>1357</v>
      </c>
      <c r="M548" s="5" t="s">
        <v>1358</v>
      </c>
      <c r="N548" s="5" t="s">
        <v>2307</v>
      </c>
      <c r="O548" s="5" t="s">
        <v>152</v>
      </c>
      <c r="P548" s="5" t="s">
        <v>9932</v>
      </c>
      <c r="Q548" s="34" t="s">
        <v>9933</v>
      </c>
      <c r="R548" s="21">
        <v>1</v>
      </c>
      <c r="S548" s="35"/>
      <c r="T548" s="35"/>
      <c r="U548" s="35"/>
      <c r="V548" s="35"/>
      <c r="W548" s="35"/>
      <c r="X548" s="35"/>
      <c r="Y548" s="35"/>
      <c r="Z548" s="35"/>
      <c r="AA548" s="5" t="s">
        <v>24</v>
      </c>
      <c r="AB548" s="5" t="s">
        <v>5993</v>
      </c>
      <c r="AC548" s="34" t="s">
        <v>5994</v>
      </c>
      <c r="AD548" s="21">
        <v>1</v>
      </c>
    </row>
    <row r="549" spans="1:30" x14ac:dyDescent="0.3">
      <c r="A549" s="18" t="str">
        <f t="shared" ref="A549:B549" si="571">IF(AND(ISNUMBER(SEARCH("Yes",C549)),ISNUMBER(SEARCH("Yes",E549)),ISNUMBER(SEARCH("Yes",G549)),ISNUMBER(SEARCH("Yes",I549))),"Yes","No")</f>
        <v>No</v>
      </c>
      <c r="B549" s="18" t="str">
        <f t="shared" si="571"/>
        <v>No</v>
      </c>
      <c r="C549" s="15" t="str">
        <f t="shared" si="527"/>
        <v>No</v>
      </c>
      <c r="D549" s="18" t="str">
        <f t="shared" si="528"/>
        <v>No</v>
      </c>
      <c r="E549" s="18" t="str">
        <f t="shared" si="529"/>
        <v>No</v>
      </c>
      <c r="F549" s="18" t="str">
        <f t="shared" si="530"/>
        <v>No</v>
      </c>
      <c r="G549" s="18" t="str">
        <f t="shared" si="531"/>
        <v>No</v>
      </c>
      <c r="H549" s="18" t="str">
        <f t="shared" si="532"/>
        <v>No</v>
      </c>
      <c r="I549" s="18" t="str">
        <f t="shared" si="533"/>
        <v>Yes</v>
      </c>
      <c r="J549" s="18" t="str">
        <f t="shared" si="534"/>
        <v>Yes</v>
      </c>
      <c r="K549" s="21">
        <v>547</v>
      </c>
      <c r="L549" s="5" t="s">
        <v>1359</v>
      </c>
      <c r="M549" s="5" t="s">
        <v>1360</v>
      </c>
      <c r="N549" s="5" t="s">
        <v>2307</v>
      </c>
      <c r="O549" s="5" t="s">
        <v>152</v>
      </c>
      <c r="P549" s="5" t="s">
        <v>3358</v>
      </c>
      <c r="Q549" s="34" t="s">
        <v>9934</v>
      </c>
      <c r="R549" s="21">
        <v>1</v>
      </c>
      <c r="S549" s="35"/>
      <c r="T549" s="35"/>
      <c r="U549" s="35"/>
      <c r="V549" s="35"/>
      <c r="W549" s="35"/>
      <c r="X549" s="35"/>
      <c r="Y549" s="35"/>
      <c r="Z549" s="35"/>
      <c r="AA549" s="5" t="s">
        <v>2310</v>
      </c>
      <c r="AB549" s="5" t="s">
        <v>9935</v>
      </c>
      <c r="AC549" s="34" t="s">
        <v>9936</v>
      </c>
      <c r="AD549" s="21">
        <v>1</v>
      </c>
    </row>
    <row r="550" spans="1:30" x14ac:dyDescent="0.3">
      <c r="A550" s="18" t="str">
        <f t="shared" ref="A550:B550" si="572">IF(AND(ISNUMBER(SEARCH("Yes",C550)),ISNUMBER(SEARCH("Yes",E550)),ISNUMBER(SEARCH("Yes",G550)),ISNUMBER(SEARCH("Yes",I550))),"Yes","No")</f>
        <v>No</v>
      </c>
      <c r="B550" s="18" t="str">
        <f t="shared" si="572"/>
        <v>No</v>
      </c>
      <c r="C550" s="15" t="str">
        <f t="shared" si="527"/>
        <v>No</v>
      </c>
      <c r="D550" s="18" t="str">
        <f t="shared" si="528"/>
        <v>No</v>
      </c>
      <c r="E550" s="18" t="str">
        <f t="shared" si="529"/>
        <v>No</v>
      </c>
      <c r="F550" s="18" t="str">
        <f t="shared" si="530"/>
        <v>No</v>
      </c>
      <c r="G550" s="18" t="str">
        <f t="shared" si="531"/>
        <v>No</v>
      </c>
      <c r="H550" s="18" t="str">
        <f t="shared" si="532"/>
        <v>No</v>
      </c>
      <c r="I550" s="18" t="str">
        <f t="shared" si="533"/>
        <v>Yes</v>
      </c>
      <c r="J550" s="18" t="str">
        <f t="shared" si="534"/>
        <v>No</v>
      </c>
      <c r="K550" s="21">
        <v>548</v>
      </c>
      <c r="L550" s="5" t="s">
        <v>1361</v>
      </c>
      <c r="M550" s="5" t="s">
        <v>1362</v>
      </c>
      <c r="N550" s="5" t="s">
        <v>2307</v>
      </c>
      <c r="O550" s="5" t="s">
        <v>152</v>
      </c>
      <c r="P550" s="5" t="s">
        <v>2724</v>
      </c>
      <c r="Q550" s="34" t="s">
        <v>4318</v>
      </c>
      <c r="R550" s="21">
        <v>1</v>
      </c>
      <c r="S550" s="35"/>
      <c r="T550" s="35"/>
      <c r="U550" s="35"/>
      <c r="V550" s="35"/>
      <c r="W550" s="35"/>
      <c r="X550" s="35"/>
      <c r="Y550" s="35"/>
      <c r="Z550" s="35"/>
      <c r="AA550" s="5" t="s">
        <v>152</v>
      </c>
      <c r="AB550" s="5" t="s">
        <v>9937</v>
      </c>
      <c r="AC550" s="34" t="s">
        <v>4319</v>
      </c>
      <c r="AD550" s="21">
        <v>1</v>
      </c>
    </row>
    <row r="551" spans="1:30" x14ac:dyDescent="0.3">
      <c r="A551" s="18" t="str">
        <f t="shared" ref="A551:B551" si="573">IF(AND(ISNUMBER(SEARCH("Yes",C551)),ISNUMBER(SEARCH("Yes",E551)),ISNUMBER(SEARCH("Yes",G551)),ISNUMBER(SEARCH("Yes",I551))),"Yes","No")</f>
        <v>No</v>
      </c>
      <c r="B551" s="18" t="str">
        <f t="shared" si="573"/>
        <v>No</v>
      </c>
      <c r="C551" s="15" t="str">
        <f t="shared" si="527"/>
        <v>No</v>
      </c>
      <c r="D551" s="18" t="str">
        <f t="shared" si="528"/>
        <v>No</v>
      </c>
      <c r="E551" s="18" t="str">
        <f t="shared" si="529"/>
        <v>No</v>
      </c>
      <c r="F551" s="18" t="str">
        <f t="shared" si="530"/>
        <v>No</v>
      </c>
      <c r="G551" s="18" t="str">
        <f t="shared" si="531"/>
        <v>No</v>
      </c>
      <c r="H551" s="18" t="str">
        <f t="shared" si="532"/>
        <v>No</v>
      </c>
      <c r="I551" s="18" t="str">
        <f t="shared" si="533"/>
        <v>Yes</v>
      </c>
      <c r="J551" s="18" t="str">
        <f t="shared" si="534"/>
        <v>Yes</v>
      </c>
      <c r="K551" s="21">
        <v>549</v>
      </c>
      <c r="L551" s="5" t="s">
        <v>1363</v>
      </c>
      <c r="M551" s="5" t="s">
        <v>1364</v>
      </c>
      <c r="N551" s="5" t="s">
        <v>2307</v>
      </c>
      <c r="O551" s="5" t="s">
        <v>152</v>
      </c>
      <c r="P551" s="5" t="s">
        <v>9938</v>
      </c>
      <c r="Q551" s="34" t="s">
        <v>9939</v>
      </c>
      <c r="R551" s="21">
        <v>1</v>
      </c>
      <c r="S551" s="35"/>
      <c r="T551" s="35"/>
      <c r="U551" s="35"/>
      <c r="V551" s="35"/>
      <c r="W551" s="35"/>
      <c r="X551" s="35"/>
      <c r="Y551" s="35"/>
      <c r="Z551" s="35"/>
      <c r="AA551" s="5" t="s">
        <v>24</v>
      </c>
      <c r="AB551" s="5" t="s">
        <v>3409</v>
      </c>
      <c r="AC551" s="34" t="s">
        <v>3410</v>
      </c>
      <c r="AD551" s="21">
        <v>1</v>
      </c>
    </row>
    <row r="552" spans="1:30" x14ac:dyDescent="0.3">
      <c r="A552" s="18" t="str">
        <f t="shared" ref="A552:B552" si="574">IF(AND(ISNUMBER(SEARCH("Yes",C552)),ISNUMBER(SEARCH("Yes",E552)),ISNUMBER(SEARCH("Yes",G552)),ISNUMBER(SEARCH("Yes",I552))),"Yes","No")</f>
        <v>No</v>
      </c>
      <c r="B552" s="18" t="str">
        <f t="shared" si="574"/>
        <v>No</v>
      </c>
      <c r="C552" s="15" t="str">
        <f t="shared" si="527"/>
        <v>No</v>
      </c>
      <c r="D552" s="18" t="str">
        <f t="shared" si="528"/>
        <v>No</v>
      </c>
      <c r="E552" s="18" t="str">
        <f t="shared" si="529"/>
        <v>No</v>
      </c>
      <c r="F552" s="18" t="str">
        <f t="shared" si="530"/>
        <v>No</v>
      </c>
      <c r="G552" s="18" t="str">
        <f t="shared" si="531"/>
        <v>No</v>
      </c>
      <c r="H552" s="18" t="str">
        <f t="shared" si="532"/>
        <v>No</v>
      </c>
      <c r="I552" s="18" t="str">
        <f t="shared" si="533"/>
        <v>Yes</v>
      </c>
      <c r="J552" s="18" t="str">
        <f t="shared" si="534"/>
        <v>Yes</v>
      </c>
      <c r="K552" s="21">
        <v>550</v>
      </c>
      <c r="L552" s="5" t="s">
        <v>1365</v>
      </c>
      <c r="M552" s="5" t="s">
        <v>1366</v>
      </c>
      <c r="N552" s="5" t="s">
        <v>2307</v>
      </c>
      <c r="O552" s="5" t="s">
        <v>152</v>
      </c>
      <c r="P552" s="5" t="s">
        <v>4643</v>
      </c>
      <c r="Q552" s="34" t="s">
        <v>9940</v>
      </c>
      <c r="R552" s="21">
        <v>1</v>
      </c>
      <c r="S552" s="35"/>
      <c r="T552" s="35"/>
      <c r="U552" s="35"/>
      <c r="V552" s="35"/>
      <c r="W552" s="35"/>
      <c r="X552" s="35"/>
      <c r="Y552" s="35"/>
      <c r="Z552" s="35"/>
      <c r="AA552" s="5" t="s">
        <v>2310</v>
      </c>
      <c r="AB552" s="5" t="s">
        <v>9941</v>
      </c>
      <c r="AC552" s="34" t="s">
        <v>4324</v>
      </c>
      <c r="AD552" s="21">
        <v>1</v>
      </c>
    </row>
    <row r="553" spans="1:30" x14ac:dyDescent="0.3">
      <c r="A553" s="18" t="str">
        <f t="shared" ref="A553:B553" si="575">IF(AND(ISNUMBER(SEARCH("Yes",C553)),ISNUMBER(SEARCH("Yes",E553)),ISNUMBER(SEARCH("Yes",G553)),ISNUMBER(SEARCH("Yes",I553))),"Yes","No")</f>
        <v>No</v>
      </c>
      <c r="B553" s="18" t="str">
        <f t="shared" si="575"/>
        <v>No</v>
      </c>
      <c r="C553" s="15" t="str">
        <f t="shared" si="527"/>
        <v>No</v>
      </c>
      <c r="D553" s="18" t="str">
        <f t="shared" si="528"/>
        <v>No</v>
      </c>
      <c r="E553" s="18" t="str">
        <f t="shared" si="529"/>
        <v>No</v>
      </c>
      <c r="F553" s="18" t="str">
        <f t="shared" si="530"/>
        <v>No</v>
      </c>
      <c r="G553" s="18" t="str">
        <f t="shared" si="531"/>
        <v>No</v>
      </c>
      <c r="H553" s="18" t="str">
        <f t="shared" si="532"/>
        <v>No</v>
      </c>
      <c r="I553" s="18" t="str">
        <f t="shared" si="533"/>
        <v>Yes</v>
      </c>
      <c r="J553" s="18" t="str">
        <f t="shared" si="534"/>
        <v>Yes</v>
      </c>
      <c r="K553" s="21">
        <v>551</v>
      </c>
      <c r="L553" s="5" t="s">
        <v>1367</v>
      </c>
      <c r="M553" s="5" t="s">
        <v>1368</v>
      </c>
      <c r="N553" s="5" t="s">
        <v>2307</v>
      </c>
      <c r="O553" s="5" t="s">
        <v>152</v>
      </c>
      <c r="P553" s="5" t="s">
        <v>2358</v>
      </c>
      <c r="Q553" s="34" t="s">
        <v>7502</v>
      </c>
      <c r="R553" s="21">
        <v>1</v>
      </c>
      <c r="S553" s="35"/>
      <c r="T553" s="35"/>
      <c r="U553" s="35"/>
      <c r="V553" s="35"/>
      <c r="W553" s="35"/>
      <c r="X553" s="35"/>
      <c r="Y553" s="35"/>
      <c r="Z553" s="35"/>
      <c r="AA553" s="5" t="s">
        <v>2310</v>
      </c>
      <c r="AB553" s="5" t="s">
        <v>9942</v>
      </c>
      <c r="AC553" s="34" t="s">
        <v>9943</v>
      </c>
      <c r="AD553" s="21">
        <v>1</v>
      </c>
    </row>
    <row r="554" spans="1:30" x14ac:dyDescent="0.3">
      <c r="A554" s="18" t="str">
        <f t="shared" ref="A554:B554" si="576">IF(AND(ISNUMBER(SEARCH("Yes",C554)),ISNUMBER(SEARCH("Yes",E554)),ISNUMBER(SEARCH("Yes",G554)),ISNUMBER(SEARCH("Yes",I554))),"Yes","No")</f>
        <v>No</v>
      </c>
      <c r="B554" s="18" t="str">
        <f t="shared" si="576"/>
        <v>No</v>
      </c>
      <c r="C554" s="15" t="str">
        <f t="shared" si="527"/>
        <v>No</v>
      </c>
      <c r="D554" s="18" t="str">
        <f t="shared" si="528"/>
        <v>No</v>
      </c>
      <c r="E554" s="18" t="str">
        <f t="shared" si="529"/>
        <v>No</v>
      </c>
      <c r="F554" s="18" t="str">
        <f t="shared" si="530"/>
        <v>No</v>
      </c>
      <c r="G554" s="18" t="str">
        <f t="shared" si="531"/>
        <v>No</v>
      </c>
      <c r="H554" s="18" t="str">
        <f t="shared" si="532"/>
        <v>No</v>
      </c>
      <c r="I554" s="18" t="str">
        <f t="shared" si="533"/>
        <v>Yes</v>
      </c>
      <c r="J554" s="18" t="str">
        <f t="shared" si="534"/>
        <v>Yes</v>
      </c>
      <c r="K554" s="21">
        <v>552</v>
      </c>
      <c r="L554" s="5" t="s">
        <v>1369</v>
      </c>
      <c r="M554" s="5" t="s">
        <v>1370</v>
      </c>
      <c r="N554" s="5" t="s">
        <v>2307</v>
      </c>
      <c r="O554" s="5" t="s">
        <v>152</v>
      </c>
      <c r="P554" s="5" t="s">
        <v>2325</v>
      </c>
      <c r="Q554" s="34" t="s">
        <v>7504</v>
      </c>
      <c r="R554" s="21">
        <v>1</v>
      </c>
      <c r="S554" s="35"/>
      <c r="T554" s="35"/>
      <c r="U554" s="35"/>
      <c r="V554" s="35"/>
      <c r="W554" s="35"/>
      <c r="X554" s="35"/>
      <c r="Y554" s="35"/>
      <c r="Z554" s="35"/>
      <c r="AA554" s="5" t="s">
        <v>2310</v>
      </c>
      <c r="AB554" s="5" t="s">
        <v>9944</v>
      </c>
      <c r="AC554" s="34" t="s">
        <v>9945</v>
      </c>
      <c r="AD554" s="21">
        <v>1</v>
      </c>
    </row>
    <row r="555" spans="1:30" x14ac:dyDescent="0.3">
      <c r="A555" s="18" t="str">
        <f t="shared" ref="A555:B555" si="577">IF(AND(ISNUMBER(SEARCH("Yes",C555)),ISNUMBER(SEARCH("Yes",E555)),ISNUMBER(SEARCH("Yes",G555)),ISNUMBER(SEARCH("Yes",I555))),"Yes","No")</f>
        <v>No</v>
      </c>
      <c r="B555" s="18" t="str">
        <f t="shared" si="577"/>
        <v>No</v>
      </c>
      <c r="C555" s="15" t="str">
        <f t="shared" si="527"/>
        <v>No</v>
      </c>
      <c r="D555" s="18" t="str">
        <f t="shared" si="528"/>
        <v>No</v>
      </c>
      <c r="E555" s="18" t="str">
        <f t="shared" si="529"/>
        <v>No</v>
      </c>
      <c r="F555" s="18" t="str">
        <f t="shared" si="530"/>
        <v>No</v>
      </c>
      <c r="G555" s="18" t="str">
        <f t="shared" si="531"/>
        <v>No</v>
      </c>
      <c r="H555" s="18" t="str">
        <f t="shared" si="532"/>
        <v>No</v>
      </c>
      <c r="I555" s="18" t="str">
        <f t="shared" si="533"/>
        <v>Yes</v>
      </c>
      <c r="J555" s="18" t="str">
        <f t="shared" si="534"/>
        <v>Yes</v>
      </c>
      <c r="K555" s="21">
        <v>553</v>
      </c>
      <c r="L555" s="5" t="s">
        <v>1371</v>
      </c>
      <c r="M555" s="5" t="s">
        <v>1372</v>
      </c>
      <c r="N555" s="5" t="s">
        <v>2307</v>
      </c>
      <c r="O555" s="5" t="s">
        <v>152</v>
      </c>
      <c r="P555" s="5" t="s">
        <v>2431</v>
      </c>
      <c r="Q555" s="34" t="s">
        <v>7505</v>
      </c>
      <c r="R555" s="21">
        <v>1</v>
      </c>
      <c r="S555" s="35"/>
      <c r="T555" s="35"/>
      <c r="U555" s="35"/>
      <c r="V555" s="35"/>
      <c r="W555" s="35"/>
      <c r="X555" s="35"/>
      <c r="Y555" s="35"/>
      <c r="Z555" s="35"/>
      <c r="AA555" s="5" t="s">
        <v>2310</v>
      </c>
      <c r="AB555" s="5" t="s">
        <v>2595</v>
      </c>
      <c r="AC555" s="34" t="s">
        <v>4131</v>
      </c>
      <c r="AD555" s="21">
        <v>1</v>
      </c>
    </row>
    <row r="556" spans="1:30" x14ac:dyDescent="0.3">
      <c r="A556" s="18" t="str">
        <f t="shared" ref="A556:B556" si="578">IF(AND(ISNUMBER(SEARCH("Yes",C556)),ISNUMBER(SEARCH("Yes",E556)),ISNUMBER(SEARCH("Yes",G556)),ISNUMBER(SEARCH("Yes",I556))),"Yes","No")</f>
        <v>No</v>
      </c>
      <c r="B556" s="18" t="str">
        <f t="shared" si="578"/>
        <v>No</v>
      </c>
      <c r="C556" s="15" t="str">
        <f t="shared" si="527"/>
        <v>No</v>
      </c>
      <c r="D556" s="18" t="str">
        <f t="shared" si="528"/>
        <v>No</v>
      </c>
      <c r="E556" s="18" t="str">
        <f t="shared" si="529"/>
        <v>No</v>
      </c>
      <c r="F556" s="18" t="str">
        <f t="shared" si="530"/>
        <v>No</v>
      </c>
      <c r="G556" s="18" t="str">
        <f t="shared" si="531"/>
        <v>No</v>
      </c>
      <c r="H556" s="18" t="str">
        <f t="shared" si="532"/>
        <v>No</v>
      </c>
      <c r="I556" s="18" t="str">
        <f t="shared" si="533"/>
        <v>Yes</v>
      </c>
      <c r="J556" s="18" t="str">
        <f t="shared" si="534"/>
        <v>Yes</v>
      </c>
      <c r="K556" s="21">
        <v>554</v>
      </c>
      <c r="L556" s="5" t="s">
        <v>1373</v>
      </c>
      <c r="M556" s="5" t="s">
        <v>1374</v>
      </c>
      <c r="N556" s="5" t="s">
        <v>2307</v>
      </c>
      <c r="O556" s="5" t="s">
        <v>152</v>
      </c>
      <c r="P556" s="5" t="s">
        <v>3127</v>
      </c>
      <c r="Q556" s="34" t="s">
        <v>9946</v>
      </c>
      <c r="R556" s="21">
        <v>1</v>
      </c>
      <c r="S556" s="35"/>
      <c r="T556" s="35"/>
      <c r="U556" s="35"/>
      <c r="V556" s="35"/>
      <c r="W556" s="35"/>
      <c r="X556" s="35"/>
      <c r="Y556" s="35"/>
      <c r="Z556" s="35"/>
      <c r="AA556" s="5" t="s">
        <v>2310</v>
      </c>
      <c r="AB556" s="5" t="s">
        <v>2997</v>
      </c>
      <c r="AC556" s="34" t="s">
        <v>9947</v>
      </c>
      <c r="AD556" s="21">
        <v>1</v>
      </c>
    </row>
    <row r="557" spans="1:30" x14ac:dyDescent="0.3">
      <c r="A557" s="18" t="str">
        <f t="shared" ref="A557:B557" si="579">IF(AND(ISNUMBER(SEARCH("Yes",C557)),ISNUMBER(SEARCH("Yes",E557)),ISNUMBER(SEARCH("Yes",G557)),ISNUMBER(SEARCH("Yes",I557))),"Yes","No")</f>
        <v>No</v>
      </c>
      <c r="B557" s="18" t="str">
        <f t="shared" si="579"/>
        <v>No</v>
      </c>
      <c r="C557" s="15" t="str">
        <f t="shared" si="527"/>
        <v>No</v>
      </c>
      <c r="D557" s="18" t="str">
        <f t="shared" si="528"/>
        <v>No</v>
      </c>
      <c r="E557" s="18" t="str">
        <f t="shared" si="529"/>
        <v>No</v>
      </c>
      <c r="F557" s="18" t="str">
        <f t="shared" si="530"/>
        <v>No</v>
      </c>
      <c r="G557" s="18" t="str">
        <f t="shared" si="531"/>
        <v>No</v>
      </c>
      <c r="H557" s="18" t="str">
        <f t="shared" si="532"/>
        <v>No</v>
      </c>
      <c r="I557" s="18" t="str">
        <f t="shared" si="533"/>
        <v>Yes</v>
      </c>
      <c r="J557" s="18" t="str">
        <f t="shared" si="534"/>
        <v>Yes</v>
      </c>
      <c r="K557" s="21">
        <v>555</v>
      </c>
      <c r="L557" s="5" t="s">
        <v>1375</v>
      </c>
      <c r="M557" s="5" t="s">
        <v>1376</v>
      </c>
      <c r="N557" s="5" t="s">
        <v>2307</v>
      </c>
      <c r="O557" s="5" t="s">
        <v>152</v>
      </c>
      <c r="P557" s="5" t="s">
        <v>4263</v>
      </c>
      <c r="Q557" s="34" t="s">
        <v>3654</v>
      </c>
      <c r="R557" s="21">
        <v>1</v>
      </c>
      <c r="S557" s="35"/>
      <c r="T557" s="35"/>
      <c r="U557" s="35"/>
      <c r="V557" s="35"/>
      <c r="W557" s="35"/>
      <c r="X557" s="35"/>
      <c r="Y557" s="35"/>
      <c r="Z557" s="35"/>
      <c r="AA557" s="5" t="s">
        <v>2310</v>
      </c>
      <c r="AB557" s="5" t="s">
        <v>9948</v>
      </c>
      <c r="AC557" s="34" t="s">
        <v>9949</v>
      </c>
      <c r="AD557" s="21">
        <v>1</v>
      </c>
    </row>
    <row r="558" spans="1:30" x14ac:dyDescent="0.3">
      <c r="A558" s="18" t="str">
        <f t="shared" ref="A558:B558" si="580">IF(AND(ISNUMBER(SEARCH("Yes",C558)),ISNUMBER(SEARCH("Yes",E558)),ISNUMBER(SEARCH("Yes",G558)),ISNUMBER(SEARCH("Yes",I558))),"Yes","No")</f>
        <v>No</v>
      </c>
      <c r="B558" s="18" t="str">
        <f t="shared" si="580"/>
        <v>No</v>
      </c>
      <c r="C558" s="15" t="str">
        <f t="shared" si="527"/>
        <v>No</v>
      </c>
      <c r="D558" s="18" t="str">
        <f t="shared" si="528"/>
        <v>No</v>
      </c>
      <c r="E558" s="18" t="str">
        <f t="shared" si="529"/>
        <v>No</v>
      </c>
      <c r="F558" s="18" t="str">
        <f t="shared" si="530"/>
        <v>No</v>
      </c>
      <c r="G558" s="18" t="str">
        <f t="shared" si="531"/>
        <v>No</v>
      </c>
      <c r="H558" s="18" t="str">
        <f t="shared" si="532"/>
        <v>No</v>
      </c>
      <c r="I558" s="18" t="str">
        <f t="shared" si="533"/>
        <v>Yes</v>
      </c>
      <c r="J558" s="18" t="str">
        <f t="shared" si="534"/>
        <v>Yes</v>
      </c>
      <c r="K558" s="21">
        <v>556</v>
      </c>
      <c r="L558" s="5" t="s">
        <v>1377</v>
      </c>
      <c r="M558" s="5" t="s">
        <v>1378</v>
      </c>
      <c r="N558" s="5" t="s">
        <v>2307</v>
      </c>
      <c r="O558" s="5" t="s">
        <v>152</v>
      </c>
      <c r="P558" s="5" t="s">
        <v>2724</v>
      </c>
      <c r="Q558" s="34" t="s">
        <v>9950</v>
      </c>
      <c r="R558" s="21">
        <v>1</v>
      </c>
      <c r="S558" s="35"/>
      <c r="T558" s="35"/>
      <c r="U558" s="35"/>
      <c r="V558" s="35"/>
      <c r="W558" s="35"/>
      <c r="X558" s="35"/>
      <c r="Y558" s="35"/>
      <c r="Z558" s="35"/>
      <c r="AA558" s="5" t="s">
        <v>24</v>
      </c>
      <c r="AB558" s="5" t="s">
        <v>4335</v>
      </c>
      <c r="AC558" s="34" t="s">
        <v>4336</v>
      </c>
      <c r="AD558" s="21">
        <v>1</v>
      </c>
    </row>
    <row r="559" spans="1:30" x14ac:dyDescent="0.3">
      <c r="A559" s="18" t="str">
        <f t="shared" ref="A559:B559" si="581">IF(AND(ISNUMBER(SEARCH("Yes",C559)),ISNUMBER(SEARCH("Yes",E559)),ISNUMBER(SEARCH("Yes",G559)),ISNUMBER(SEARCH("Yes",I559))),"Yes","No")</f>
        <v>No</v>
      </c>
      <c r="B559" s="18" t="str">
        <f t="shared" si="581"/>
        <v>No</v>
      </c>
      <c r="C559" s="15" t="str">
        <f t="shared" si="527"/>
        <v>No</v>
      </c>
      <c r="D559" s="18" t="str">
        <f t="shared" si="528"/>
        <v>No</v>
      </c>
      <c r="E559" s="18" t="str">
        <f t="shared" si="529"/>
        <v>No</v>
      </c>
      <c r="F559" s="18" t="str">
        <f t="shared" si="530"/>
        <v>No</v>
      </c>
      <c r="G559" s="18" t="str">
        <f t="shared" si="531"/>
        <v>No</v>
      </c>
      <c r="H559" s="18" t="str">
        <f t="shared" si="532"/>
        <v>No</v>
      </c>
      <c r="I559" s="18" t="str">
        <f t="shared" si="533"/>
        <v>Yes</v>
      </c>
      <c r="J559" s="18" t="str">
        <f t="shared" si="534"/>
        <v>Yes</v>
      </c>
      <c r="K559" s="21">
        <v>557</v>
      </c>
      <c r="L559" s="5" t="s">
        <v>1379</v>
      </c>
      <c r="M559" s="5" t="s">
        <v>1380</v>
      </c>
      <c r="N559" s="5" t="s">
        <v>2307</v>
      </c>
      <c r="O559" s="5" t="s">
        <v>152</v>
      </c>
      <c r="P559" s="5" t="s">
        <v>3587</v>
      </c>
      <c r="Q559" s="34" t="s">
        <v>9951</v>
      </c>
      <c r="R559" s="21">
        <v>1</v>
      </c>
      <c r="S559" s="35"/>
      <c r="T559" s="35"/>
      <c r="U559" s="35"/>
      <c r="V559" s="35"/>
      <c r="W559" s="35"/>
      <c r="X559" s="35"/>
      <c r="Y559" s="35"/>
      <c r="Z559" s="35"/>
      <c r="AA559" s="5" t="s">
        <v>2310</v>
      </c>
      <c r="AB559" s="5" t="s">
        <v>2348</v>
      </c>
      <c r="AC559" s="34" t="s">
        <v>2349</v>
      </c>
      <c r="AD559" s="21">
        <v>1</v>
      </c>
    </row>
    <row r="560" spans="1:30" x14ac:dyDescent="0.3">
      <c r="A560" s="18" t="str">
        <f t="shared" ref="A560:B560" si="582">IF(AND(ISNUMBER(SEARCH("Yes",C560)),ISNUMBER(SEARCH("Yes",E560)),ISNUMBER(SEARCH("Yes",G560)),ISNUMBER(SEARCH("Yes",I560))),"Yes","No")</f>
        <v>No</v>
      </c>
      <c r="B560" s="18" t="str">
        <f t="shared" si="582"/>
        <v>No</v>
      </c>
      <c r="C560" s="15" t="str">
        <f t="shared" si="527"/>
        <v>No</v>
      </c>
      <c r="D560" s="18" t="str">
        <f t="shared" si="528"/>
        <v>No</v>
      </c>
      <c r="E560" s="18" t="str">
        <f t="shared" si="529"/>
        <v>No</v>
      </c>
      <c r="F560" s="18" t="str">
        <f t="shared" si="530"/>
        <v>No</v>
      </c>
      <c r="G560" s="18" t="str">
        <f t="shared" si="531"/>
        <v>No</v>
      </c>
      <c r="H560" s="18" t="str">
        <f t="shared" si="532"/>
        <v>No</v>
      </c>
      <c r="I560" s="18" t="str">
        <f t="shared" si="533"/>
        <v>Yes</v>
      </c>
      <c r="J560" s="18" t="str">
        <f t="shared" si="534"/>
        <v>Yes</v>
      </c>
      <c r="K560" s="21">
        <v>558</v>
      </c>
      <c r="L560" s="5" t="s">
        <v>1381</v>
      </c>
      <c r="M560" s="5" t="s">
        <v>1382</v>
      </c>
      <c r="N560" s="5" t="s">
        <v>2307</v>
      </c>
      <c r="O560" s="5" t="s">
        <v>152</v>
      </c>
      <c r="P560" s="5" t="s">
        <v>2537</v>
      </c>
      <c r="Q560" s="34" t="s">
        <v>4340</v>
      </c>
      <c r="R560" s="21">
        <v>1</v>
      </c>
      <c r="S560" s="35"/>
      <c r="T560" s="35"/>
      <c r="U560" s="35"/>
      <c r="V560" s="35"/>
      <c r="W560" s="35"/>
      <c r="X560" s="35"/>
      <c r="Y560" s="35"/>
      <c r="Z560" s="35"/>
      <c r="AA560" s="5" t="s">
        <v>2310</v>
      </c>
      <c r="AB560" s="5" t="s">
        <v>9952</v>
      </c>
      <c r="AC560" s="34" t="s">
        <v>9953</v>
      </c>
      <c r="AD560" s="21">
        <v>1</v>
      </c>
    </row>
    <row r="561" spans="1:30" x14ac:dyDescent="0.3">
      <c r="A561" s="18" t="str">
        <f t="shared" ref="A561:B561" si="583">IF(AND(ISNUMBER(SEARCH("Yes",C561)),ISNUMBER(SEARCH("Yes",E561)),ISNUMBER(SEARCH("Yes",G561)),ISNUMBER(SEARCH("Yes",I561))),"Yes","No")</f>
        <v>No</v>
      </c>
      <c r="B561" s="18" t="str">
        <f t="shared" si="583"/>
        <v>No</v>
      </c>
      <c r="C561" s="15" t="str">
        <f t="shared" si="527"/>
        <v>No</v>
      </c>
      <c r="D561" s="18" t="str">
        <f t="shared" si="528"/>
        <v>No</v>
      </c>
      <c r="E561" s="18" t="str">
        <f t="shared" si="529"/>
        <v>No</v>
      </c>
      <c r="F561" s="18" t="str">
        <f t="shared" si="530"/>
        <v>No</v>
      </c>
      <c r="G561" s="18" t="str">
        <f t="shared" si="531"/>
        <v>No</v>
      </c>
      <c r="H561" s="18" t="str">
        <f t="shared" si="532"/>
        <v>No</v>
      </c>
      <c r="I561" s="18" t="str">
        <f t="shared" si="533"/>
        <v>Yes</v>
      </c>
      <c r="J561" s="18" t="str">
        <f t="shared" si="534"/>
        <v>Yes</v>
      </c>
      <c r="K561" s="21">
        <v>559</v>
      </c>
      <c r="L561" s="5" t="s">
        <v>1383</v>
      </c>
      <c r="M561" s="5" t="s">
        <v>1384</v>
      </c>
      <c r="N561" s="5" t="s">
        <v>2307</v>
      </c>
      <c r="O561" s="5" t="s">
        <v>152</v>
      </c>
      <c r="P561" s="5" t="s">
        <v>2427</v>
      </c>
      <c r="Q561" s="34" t="s">
        <v>7488</v>
      </c>
      <c r="R561" s="21">
        <v>1</v>
      </c>
      <c r="S561" s="35"/>
      <c r="T561" s="35"/>
      <c r="U561" s="35"/>
      <c r="V561" s="35"/>
      <c r="W561" s="35"/>
      <c r="X561" s="35"/>
      <c r="Y561" s="35"/>
      <c r="Z561" s="35"/>
      <c r="AA561" s="5" t="s">
        <v>24</v>
      </c>
      <c r="AB561" s="5" t="s">
        <v>7520</v>
      </c>
      <c r="AC561" s="34" t="s">
        <v>7521</v>
      </c>
      <c r="AD561" s="21">
        <v>1</v>
      </c>
    </row>
    <row r="562" spans="1:30" x14ac:dyDescent="0.3">
      <c r="A562" s="18" t="str">
        <f t="shared" ref="A562:B562" si="584">IF(AND(ISNUMBER(SEARCH("Yes",C562)),ISNUMBER(SEARCH("Yes",E562)),ISNUMBER(SEARCH("Yes",G562)),ISNUMBER(SEARCH("Yes",I562))),"Yes","No")</f>
        <v>No</v>
      </c>
      <c r="B562" s="18" t="str">
        <f t="shared" si="584"/>
        <v>Yes</v>
      </c>
      <c r="C562" s="15" t="str">
        <f t="shared" si="527"/>
        <v>Yes</v>
      </c>
      <c r="D562" s="18" t="str">
        <f t="shared" si="528"/>
        <v>Yes</v>
      </c>
      <c r="E562" s="18" t="str">
        <f t="shared" si="529"/>
        <v>Yes</v>
      </c>
      <c r="F562" s="18" t="str">
        <f t="shared" si="530"/>
        <v>Yes</v>
      </c>
      <c r="G562" s="18" t="str">
        <f t="shared" si="531"/>
        <v>No</v>
      </c>
      <c r="H562" s="18" t="str">
        <f t="shared" si="532"/>
        <v>Yes</v>
      </c>
      <c r="I562" s="18" t="str">
        <f t="shared" si="533"/>
        <v>Yes</v>
      </c>
      <c r="J562" s="18" t="str">
        <f t="shared" si="534"/>
        <v>Yes</v>
      </c>
      <c r="K562" s="21">
        <v>560</v>
      </c>
      <c r="L562" s="5" t="s">
        <v>378</v>
      </c>
      <c r="M562" s="5" t="s">
        <v>379</v>
      </c>
      <c r="N562" s="5" t="s">
        <v>2307</v>
      </c>
      <c r="O562" s="5" t="s">
        <v>2310</v>
      </c>
      <c r="P562" s="5" t="s">
        <v>9954</v>
      </c>
      <c r="Q562" s="34" t="s">
        <v>9955</v>
      </c>
      <c r="R562" s="21">
        <v>1</v>
      </c>
      <c r="S562" s="5" t="s">
        <v>2310</v>
      </c>
      <c r="T562" s="5" t="s">
        <v>9956</v>
      </c>
      <c r="U562" s="34" t="s">
        <v>4348</v>
      </c>
      <c r="V562" s="21">
        <v>1</v>
      </c>
      <c r="W562" s="5" t="s">
        <v>152</v>
      </c>
      <c r="X562" s="5" t="s">
        <v>9957</v>
      </c>
      <c r="Y562" s="34" t="s">
        <v>9958</v>
      </c>
      <c r="Z562" s="21">
        <v>1</v>
      </c>
      <c r="AA562" s="5" t="s">
        <v>2310</v>
      </c>
      <c r="AB562" s="5" t="s">
        <v>9959</v>
      </c>
      <c r="AC562" s="34" t="s">
        <v>9960</v>
      </c>
      <c r="AD562" s="21">
        <v>1</v>
      </c>
    </row>
    <row r="563" spans="1:30" x14ac:dyDescent="0.3">
      <c r="A563" s="18" t="str">
        <f t="shared" ref="A563:B563" si="585">IF(AND(ISNUMBER(SEARCH("Yes",C563)),ISNUMBER(SEARCH("Yes",E563)),ISNUMBER(SEARCH("Yes",G563)),ISNUMBER(SEARCH("Yes",I563))),"Yes","No")</f>
        <v>No</v>
      </c>
      <c r="B563" s="18" t="str">
        <f t="shared" si="585"/>
        <v>No</v>
      </c>
      <c r="C563" s="15" t="str">
        <f t="shared" si="527"/>
        <v>No</v>
      </c>
      <c r="D563" s="18" t="str">
        <f t="shared" si="528"/>
        <v>No</v>
      </c>
      <c r="E563" s="18" t="str">
        <f t="shared" si="529"/>
        <v>No</v>
      </c>
      <c r="F563" s="18" t="str">
        <f t="shared" si="530"/>
        <v>No</v>
      </c>
      <c r="G563" s="18" t="str">
        <f t="shared" si="531"/>
        <v>No</v>
      </c>
      <c r="H563" s="18" t="str">
        <f t="shared" si="532"/>
        <v>No</v>
      </c>
      <c r="I563" s="18" t="str">
        <f t="shared" si="533"/>
        <v>Yes</v>
      </c>
      <c r="J563" s="18" t="str">
        <f t="shared" si="534"/>
        <v>Yes</v>
      </c>
      <c r="K563" s="21">
        <v>561</v>
      </c>
      <c r="L563" s="5" t="s">
        <v>1385</v>
      </c>
      <c r="M563" s="5" t="s">
        <v>1386</v>
      </c>
      <c r="N563" s="5" t="s">
        <v>2307</v>
      </c>
      <c r="O563" s="5" t="s">
        <v>152</v>
      </c>
      <c r="P563" s="5" t="s">
        <v>2449</v>
      </c>
      <c r="Q563" s="34" t="s">
        <v>9961</v>
      </c>
      <c r="R563" s="21">
        <v>1</v>
      </c>
      <c r="S563" s="35"/>
      <c r="T563" s="35"/>
      <c r="U563" s="35"/>
      <c r="V563" s="35"/>
      <c r="W563" s="35"/>
      <c r="X563" s="35"/>
      <c r="Y563" s="35"/>
      <c r="Z563" s="35"/>
      <c r="AA563" s="5" t="s">
        <v>2310</v>
      </c>
      <c r="AB563" s="5" t="s">
        <v>9962</v>
      </c>
      <c r="AC563" s="34" t="s">
        <v>9963</v>
      </c>
      <c r="AD563" s="21">
        <v>1</v>
      </c>
    </row>
    <row r="564" spans="1:30" x14ac:dyDescent="0.3">
      <c r="A564" s="18" t="str">
        <f t="shared" ref="A564:B564" si="586">IF(AND(ISNUMBER(SEARCH("Yes",C564)),ISNUMBER(SEARCH("Yes",E564)),ISNUMBER(SEARCH("Yes",G564)),ISNUMBER(SEARCH("Yes",I564))),"Yes","No")</f>
        <v>No</v>
      </c>
      <c r="B564" s="18" t="str">
        <f t="shared" si="586"/>
        <v>No</v>
      </c>
      <c r="C564" s="15" t="str">
        <f t="shared" si="527"/>
        <v>No</v>
      </c>
      <c r="D564" s="18" t="str">
        <f t="shared" si="528"/>
        <v>No</v>
      </c>
      <c r="E564" s="18" t="str">
        <f t="shared" si="529"/>
        <v>No</v>
      </c>
      <c r="F564" s="18" t="str">
        <f t="shared" si="530"/>
        <v>No</v>
      </c>
      <c r="G564" s="18" t="str">
        <f t="shared" si="531"/>
        <v>No</v>
      </c>
      <c r="H564" s="18" t="str">
        <f t="shared" si="532"/>
        <v>No</v>
      </c>
      <c r="I564" s="18" t="str">
        <f t="shared" si="533"/>
        <v>Yes</v>
      </c>
      <c r="J564" s="18" t="str">
        <f t="shared" si="534"/>
        <v>Yes</v>
      </c>
      <c r="K564" s="21">
        <v>562</v>
      </c>
      <c r="L564" s="5" t="s">
        <v>1387</v>
      </c>
      <c r="M564" s="5" t="s">
        <v>1388</v>
      </c>
      <c r="N564" s="5" t="s">
        <v>2307</v>
      </c>
      <c r="O564" s="5" t="s">
        <v>152</v>
      </c>
      <c r="P564" s="5" t="s">
        <v>2664</v>
      </c>
      <c r="Q564" s="34" t="s">
        <v>4356</v>
      </c>
      <c r="R564" s="21">
        <v>1</v>
      </c>
      <c r="S564" s="35"/>
      <c r="T564" s="35"/>
      <c r="U564" s="35"/>
      <c r="V564" s="35"/>
      <c r="W564" s="35"/>
      <c r="X564" s="35"/>
      <c r="Y564" s="35"/>
      <c r="Z564" s="35"/>
      <c r="AA564" s="5" t="s">
        <v>2310</v>
      </c>
      <c r="AB564" s="5" t="s">
        <v>9964</v>
      </c>
      <c r="AC564" s="34" t="s">
        <v>9965</v>
      </c>
      <c r="AD564" s="21">
        <v>1</v>
      </c>
    </row>
    <row r="565" spans="1:30" x14ac:dyDescent="0.3">
      <c r="A565" s="18" t="str">
        <f t="shared" ref="A565:B565" si="587">IF(AND(ISNUMBER(SEARCH("Yes",C565)),ISNUMBER(SEARCH("Yes",E565)),ISNUMBER(SEARCH("Yes",G565)),ISNUMBER(SEARCH("Yes",I565))),"Yes","No")</f>
        <v>Yes</v>
      </c>
      <c r="B565" s="18" t="str">
        <f t="shared" si="587"/>
        <v>Yes</v>
      </c>
      <c r="C565" s="15" t="str">
        <f t="shared" si="527"/>
        <v>Yes</v>
      </c>
      <c r="D565" s="18" t="str">
        <f t="shared" si="528"/>
        <v>Yes</v>
      </c>
      <c r="E565" s="18" t="str">
        <f t="shared" si="529"/>
        <v>Yes</v>
      </c>
      <c r="F565" s="18" t="str">
        <f t="shared" si="530"/>
        <v>Yes</v>
      </c>
      <c r="G565" s="18" t="str">
        <f t="shared" si="531"/>
        <v>Yes</v>
      </c>
      <c r="H565" s="18" t="str">
        <f t="shared" si="532"/>
        <v>Yes</v>
      </c>
      <c r="I565" s="18" t="str">
        <f t="shared" si="533"/>
        <v>Yes</v>
      </c>
      <c r="J565" s="18" t="str">
        <f t="shared" si="534"/>
        <v>Yes</v>
      </c>
      <c r="K565" s="21">
        <v>563</v>
      </c>
      <c r="L565" s="5" t="s">
        <v>317</v>
      </c>
      <c r="M565" s="5" t="s">
        <v>318</v>
      </c>
      <c r="N565" s="5" t="s">
        <v>2307</v>
      </c>
      <c r="O565" s="5" t="s">
        <v>2310</v>
      </c>
      <c r="P565" s="5" t="s">
        <v>9966</v>
      </c>
      <c r="Q565" s="34" t="s">
        <v>9967</v>
      </c>
      <c r="R565" s="21">
        <v>1</v>
      </c>
      <c r="S565" s="5" t="s">
        <v>152</v>
      </c>
      <c r="T565" s="5" t="s">
        <v>9968</v>
      </c>
      <c r="U565" s="34" t="s">
        <v>9969</v>
      </c>
      <c r="V565" s="21">
        <v>1</v>
      </c>
      <c r="W565" s="5" t="s">
        <v>24</v>
      </c>
      <c r="X565" s="5" t="s">
        <v>4363</v>
      </c>
      <c r="Y565" s="34" t="s">
        <v>4364</v>
      </c>
      <c r="Z565" s="21">
        <v>1</v>
      </c>
      <c r="AA565" s="5" t="s">
        <v>2310</v>
      </c>
      <c r="AB565" s="5" t="s">
        <v>2669</v>
      </c>
      <c r="AC565" s="34" t="s">
        <v>2734</v>
      </c>
      <c r="AD565" s="21">
        <v>1</v>
      </c>
    </row>
    <row r="566" spans="1:30" x14ac:dyDescent="0.3">
      <c r="A566" s="18" t="str">
        <f t="shared" ref="A566:B566" si="588">IF(AND(ISNUMBER(SEARCH("Yes",C566)),ISNUMBER(SEARCH("Yes",E566)),ISNUMBER(SEARCH("Yes",G566)),ISNUMBER(SEARCH("Yes",I566))),"Yes","No")</f>
        <v>No</v>
      </c>
      <c r="B566" s="18" t="str">
        <f t="shared" si="588"/>
        <v>No</v>
      </c>
      <c r="C566" s="15" t="str">
        <f t="shared" si="527"/>
        <v>No</v>
      </c>
      <c r="D566" s="18" t="str">
        <f t="shared" si="528"/>
        <v>No</v>
      </c>
      <c r="E566" s="18" t="str">
        <f t="shared" si="529"/>
        <v>No</v>
      </c>
      <c r="F566" s="18" t="str">
        <f t="shared" si="530"/>
        <v>No</v>
      </c>
      <c r="G566" s="18" t="str">
        <f t="shared" si="531"/>
        <v>No</v>
      </c>
      <c r="H566" s="18" t="str">
        <f t="shared" si="532"/>
        <v>No</v>
      </c>
      <c r="I566" s="18" t="str">
        <f t="shared" si="533"/>
        <v>Yes</v>
      </c>
      <c r="J566" s="18" t="str">
        <f t="shared" si="534"/>
        <v>Yes</v>
      </c>
      <c r="K566" s="21">
        <v>564</v>
      </c>
      <c r="L566" s="5" t="s">
        <v>1389</v>
      </c>
      <c r="M566" s="5" t="s">
        <v>1390</v>
      </c>
      <c r="N566" s="5" t="s">
        <v>2307</v>
      </c>
      <c r="O566" s="5" t="s">
        <v>152</v>
      </c>
      <c r="P566" s="5" t="s">
        <v>2664</v>
      </c>
      <c r="Q566" s="34" t="s">
        <v>2650</v>
      </c>
      <c r="R566" s="21">
        <v>1</v>
      </c>
      <c r="S566" s="35"/>
      <c r="T566" s="35"/>
      <c r="U566" s="35"/>
      <c r="V566" s="35"/>
      <c r="W566" s="35"/>
      <c r="X566" s="35"/>
      <c r="Y566" s="35"/>
      <c r="Z566" s="35"/>
      <c r="AA566" s="5" t="s">
        <v>24</v>
      </c>
      <c r="AB566" s="5" t="s">
        <v>3083</v>
      </c>
      <c r="AC566" s="34" t="s">
        <v>2734</v>
      </c>
      <c r="AD566" s="21">
        <v>1</v>
      </c>
    </row>
    <row r="567" spans="1:30" x14ac:dyDescent="0.3">
      <c r="A567" s="18" t="str">
        <f t="shared" ref="A567:B567" si="589">IF(AND(ISNUMBER(SEARCH("Yes",C567)),ISNUMBER(SEARCH("Yes",E567)),ISNUMBER(SEARCH("Yes",G567)),ISNUMBER(SEARCH("Yes",I567))),"Yes","No")</f>
        <v>No</v>
      </c>
      <c r="B567" s="18" t="str">
        <f t="shared" si="589"/>
        <v>No</v>
      </c>
      <c r="C567" s="15" t="str">
        <f t="shared" si="527"/>
        <v>No</v>
      </c>
      <c r="D567" s="18" t="str">
        <f t="shared" si="528"/>
        <v>No</v>
      </c>
      <c r="E567" s="18" t="str">
        <f t="shared" si="529"/>
        <v>No</v>
      </c>
      <c r="F567" s="18" t="str">
        <f t="shared" si="530"/>
        <v>No</v>
      </c>
      <c r="G567" s="18" t="str">
        <f t="shared" si="531"/>
        <v>No</v>
      </c>
      <c r="H567" s="18" t="str">
        <f t="shared" si="532"/>
        <v>No</v>
      </c>
      <c r="I567" s="18" t="str">
        <f t="shared" si="533"/>
        <v>Yes</v>
      </c>
      <c r="J567" s="18" t="str">
        <f t="shared" si="534"/>
        <v>Yes</v>
      </c>
      <c r="K567" s="21">
        <v>565</v>
      </c>
      <c r="L567" s="5" t="s">
        <v>1391</v>
      </c>
      <c r="M567" s="5" t="s">
        <v>1392</v>
      </c>
      <c r="N567" s="5" t="s">
        <v>2307</v>
      </c>
      <c r="O567" s="5" t="s">
        <v>152</v>
      </c>
      <c r="P567" s="5" t="s">
        <v>2836</v>
      </c>
      <c r="Q567" s="34" t="s">
        <v>9970</v>
      </c>
      <c r="R567" s="21">
        <v>1</v>
      </c>
      <c r="S567" s="35"/>
      <c r="T567" s="35"/>
      <c r="U567" s="35"/>
      <c r="V567" s="35"/>
      <c r="W567" s="35"/>
      <c r="X567" s="35"/>
      <c r="Y567" s="35"/>
      <c r="Z567" s="35"/>
      <c r="AA567" s="5" t="s">
        <v>24</v>
      </c>
      <c r="AB567" s="5" t="s">
        <v>9971</v>
      </c>
      <c r="AC567" s="34" t="s">
        <v>9972</v>
      </c>
      <c r="AD567" s="21">
        <v>1</v>
      </c>
    </row>
    <row r="568" spans="1:30" x14ac:dyDescent="0.3">
      <c r="A568" s="18" t="str">
        <f t="shared" ref="A568:B568" si="590">IF(AND(ISNUMBER(SEARCH("Yes",C568)),ISNUMBER(SEARCH("Yes",E568)),ISNUMBER(SEARCH("Yes",G568)),ISNUMBER(SEARCH("Yes",I568))),"Yes","No")</f>
        <v>No</v>
      </c>
      <c r="B568" s="18" t="str">
        <f t="shared" si="590"/>
        <v>No</v>
      </c>
      <c r="C568" s="15" t="str">
        <f t="shared" si="527"/>
        <v>Yes</v>
      </c>
      <c r="D568" s="18" t="str">
        <f t="shared" si="528"/>
        <v>Yes</v>
      </c>
      <c r="E568" s="18" t="str">
        <f t="shared" si="529"/>
        <v>No</v>
      </c>
      <c r="F568" s="18" t="str">
        <f t="shared" si="530"/>
        <v>Yes</v>
      </c>
      <c r="G568" s="18" t="str">
        <f t="shared" si="531"/>
        <v>No</v>
      </c>
      <c r="H568" s="18" t="str">
        <f t="shared" si="532"/>
        <v>No</v>
      </c>
      <c r="I568" s="18" t="str">
        <f t="shared" si="533"/>
        <v>Yes</v>
      </c>
      <c r="J568" s="18" t="str">
        <f t="shared" si="534"/>
        <v>Yes</v>
      </c>
      <c r="K568" s="21">
        <v>566</v>
      </c>
      <c r="L568" s="5" t="s">
        <v>1393</v>
      </c>
      <c r="M568" s="5" t="s">
        <v>1394</v>
      </c>
      <c r="N568" s="5" t="s">
        <v>2307</v>
      </c>
      <c r="O568" s="5" t="s">
        <v>24</v>
      </c>
      <c r="P568" s="5" t="s">
        <v>9973</v>
      </c>
      <c r="Q568" s="34" t="s">
        <v>4372</v>
      </c>
      <c r="R568" s="21">
        <v>1</v>
      </c>
      <c r="S568" s="5" t="s">
        <v>152</v>
      </c>
      <c r="T568" s="5" t="s">
        <v>9974</v>
      </c>
      <c r="U568" s="34" t="s">
        <v>4048</v>
      </c>
      <c r="V568" s="21">
        <v>1</v>
      </c>
      <c r="W568" s="35"/>
      <c r="X568" s="35"/>
      <c r="Y568" s="35"/>
      <c r="Z568" s="35"/>
      <c r="AA568" s="5" t="s">
        <v>2310</v>
      </c>
      <c r="AB568" s="5" t="s">
        <v>9975</v>
      </c>
      <c r="AC568" s="34" t="s">
        <v>9976</v>
      </c>
      <c r="AD568" s="21">
        <v>1</v>
      </c>
    </row>
    <row r="569" spans="1:30" x14ac:dyDescent="0.3">
      <c r="A569" s="18" t="str">
        <f t="shared" ref="A569:B569" si="591">IF(AND(ISNUMBER(SEARCH("Yes",C569)),ISNUMBER(SEARCH("Yes",E569)),ISNUMBER(SEARCH("Yes",G569)),ISNUMBER(SEARCH("Yes",I569))),"Yes","No")</f>
        <v>No</v>
      </c>
      <c r="B569" s="18" t="str">
        <f t="shared" si="591"/>
        <v>No</v>
      </c>
      <c r="C569" s="15" t="str">
        <f t="shared" si="527"/>
        <v>No</v>
      </c>
      <c r="D569" s="18" t="str">
        <f t="shared" si="528"/>
        <v>No</v>
      </c>
      <c r="E569" s="18" t="str">
        <f t="shared" si="529"/>
        <v>No</v>
      </c>
      <c r="F569" s="18" t="str">
        <f t="shared" si="530"/>
        <v>No</v>
      </c>
      <c r="G569" s="18" t="str">
        <f t="shared" si="531"/>
        <v>No</v>
      </c>
      <c r="H569" s="18" t="str">
        <f t="shared" si="532"/>
        <v>No</v>
      </c>
      <c r="I569" s="18" t="str">
        <f t="shared" si="533"/>
        <v>Yes</v>
      </c>
      <c r="J569" s="18" t="str">
        <f t="shared" si="534"/>
        <v>Yes</v>
      </c>
      <c r="K569" s="21">
        <v>567</v>
      </c>
      <c r="L569" s="5" t="s">
        <v>1395</v>
      </c>
      <c r="M569" s="5" t="s">
        <v>1396</v>
      </c>
      <c r="N569" s="5" t="s">
        <v>2307</v>
      </c>
      <c r="O569" s="5" t="s">
        <v>152</v>
      </c>
      <c r="P569" s="5" t="s">
        <v>2667</v>
      </c>
      <c r="Q569" s="34" t="s">
        <v>9977</v>
      </c>
      <c r="R569" s="21">
        <v>1</v>
      </c>
      <c r="S569" s="35"/>
      <c r="T569" s="35"/>
      <c r="U569" s="35"/>
      <c r="V569" s="35"/>
      <c r="W569" s="35"/>
      <c r="X569" s="35"/>
      <c r="Y569" s="35"/>
      <c r="Z569" s="35"/>
      <c r="AA569" s="5" t="s">
        <v>2310</v>
      </c>
      <c r="AB569" s="5" t="s">
        <v>2709</v>
      </c>
      <c r="AC569" s="34" t="s">
        <v>8435</v>
      </c>
      <c r="AD569" s="21">
        <v>1</v>
      </c>
    </row>
    <row r="570" spans="1:30" x14ac:dyDescent="0.3">
      <c r="A570" s="18" t="str">
        <f t="shared" ref="A570:B570" si="592">IF(AND(ISNUMBER(SEARCH("Yes",C570)),ISNUMBER(SEARCH("Yes",E570)),ISNUMBER(SEARCH("Yes",G570)),ISNUMBER(SEARCH("Yes",I570))),"Yes","No")</f>
        <v>No</v>
      </c>
      <c r="B570" s="18" t="str">
        <f t="shared" si="592"/>
        <v>No</v>
      </c>
      <c r="C570" s="15" t="str">
        <f t="shared" si="527"/>
        <v>No</v>
      </c>
      <c r="D570" s="18" t="str">
        <f t="shared" si="528"/>
        <v>No</v>
      </c>
      <c r="E570" s="18" t="str">
        <f t="shared" si="529"/>
        <v>No</v>
      </c>
      <c r="F570" s="18" t="str">
        <f t="shared" si="530"/>
        <v>No</v>
      </c>
      <c r="G570" s="18" t="str">
        <f t="shared" si="531"/>
        <v>No</v>
      </c>
      <c r="H570" s="18" t="str">
        <f t="shared" si="532"/>
        <v>No</v>
      </c>
      <c r="I570" s="18" t="str">
        <f t="shared" si="533"/>
        <v>Yes</v>
      </c>
      <c r="J570" s="18" t="str">
        <f t="shared" si="534"/>
        <v>Yes</v>
      </c>
      <c r="K570" s="21">
        <v>568</v>
      </c>
      <c r="L570" s="5" t="s">
        <v>1397</v>
      </c>
      <c r="M570" s="5" t="s">
        <v>1398</v>
      </c>
      <c r="N570" s="5" t="s">
        <v>2307</v>
      </c>
      <c r="O570" s="5" t="s">
        <v>152</v>
      </c>
      <c r="P570" s="5" t="s">
        <v>2724</v>
      </c>
      <c r="Q570" s="34" t="s">
        <v>4376</v>
      </c>
      <c r="R570" s="21">
        <v>1</v>
      </c>
      <c r="S570" s="35"/>
      <c r="T570" s="35"/>
      <c r="U570" s="35"/>
      <c r="V570" s="35"/>
      <c r="W570" s="35"/>
      <c r="X570" s="35"/>
      <c r="Y570" s="35"/>
      <c r="Z570" s="35"/>
      <c r="AA570" s="5" t="s">
        <v>2310</v>
      </c>
      <c r="AB570" s="5" t="s">
        <v>9978</v>
      </c>
      <c r="AC570" s="34" t="s">
        <v>9979</v>
      </c>
      <c r="AD570" s="21">
        <v>1</v>
      </c>
    </row>
    <row r="571" spans="1:30" x14ac:dyDescent="0.3">
      <c r="A571" s="18" t="str">
        <f t="shared" ref="A571:B571" si="593">IF(AND(ISNUMBER(SEARCH("Yes",C571)),ISNUMBER(SEARCH("Yes",E571)),ISNUMBER(SEARCH("Yes",G571)),ISNUMBER(SEARCH("Yes",I571))),"Yes","No")</f>
        <v>No</v>
      </c>
      <c r="B571" s="18" t="str">
        <f t="shared" si="593"/>
        <v>No</v>
      </c>
      <c r="C571" s="15" t="str">
        <f t="shared" si="527"/>
        <v>No</v>
      </c>
      <c r="D571" s="18" t="str">
        <f t="shared" si="528"/>
        <v>No</v>
      </c>
      <c r="E571" s="18" t="str">
        <f t="shared" si="529"/>
        <v>No</v>
      </c>
      <c r="F571" s="18" t="str">
        <f t="shared" si="530"/>
        <v>No</v>
      </c>
      <c r="G571" s="18" t="str">
        <f t="shared" si="531"/>
        <v>No</v>
      </c>
      <c r="H571" s="18" t="str">
        <f t="shared" si="532"/>
        <v>No</v>
      </c>
      <c r="I571" s="18" t="str">
        <f t="shared" si="533"/>
        <v>Yes</v>
      </c>
      <c r="J571" s="18" t="str">
        <f t="shared" si="534"/>
        <v>Yes</v>
      </c>
      <c r="K571" s="21">
        <v>569</v>
      </c>
      <c r="L571" s="5" t="s">
        <v>1399</v>
      </c>
      <c r="M571" s="5" t="s">
        <v>1400</v>
      </c>
      <c r="N571" s="5" t="s">
        <v>2307</v>
      </c>
      <c r="O571" s="5" t="s">
        <v>152</v>
      </c>
      <c r="P571" s="5" t="s">
        <v>2724</v>
      </c>
      <c r="Q571" s="34" t="s">
        <v>9980</v>
      </c>
      <c r="R571" s="21">
        <v>1</v>
      </c>
      <c r="S571" s="35"/>
      <c r="T571" s="35"/>
      <c r="U571" s="35"/>
      <c r="V571" s="35"/>
      <c r="W571" s="35"/>
      <c r="X571" s="35"/>
      <c r="Y571" s="35"/>
      <c r="Z571" s="35"/>
      <c r="AA571" s="5" t="s">
        <v>2310</v>
      </c>
      <c r="AB571" s="5" t="s">
        <v>9981</v>
      </c>
      <c r="AC571" s="34" t="s">
        <v>9982</v>
      </c>
      <c r="AD571" s="21">
        <v>1</v>
      </c>
    </row>
    <row r="572" spans="1:30" x14ac:dyDescent="0.3">
      <c r="A572" s="18" t="str">
        <f t="shared" ref="A572:B572" si="594">IF(AND(ISNUMBER(SEARCH("Yes",C572)),ISNUMBER(SEARCH("Yes",E572)),ISNUMBER(SEARCH("Yes",G572)),ISNUMBER(SEARCH("Yes",I572))),"Yes","No")</f>
        <v>Yes</v>
      </c>
      <c r="B572" s="18" t="str">
        <f t="shared" si="594"/>
        <v>Yes</v>
      </c>
      <c r="C572" s="15" t="str">
        <f t="shared" si="527"/>
        <v>Yes</v>
      </c>
      <c r="D572" s="18" t="str">
        <f t="shared" si="528"/>
        <v>Yes</v>
      </c>
      <c r="E572" s="18" t="str">
        <f t="shared" si="529"/>
        <v>Yes</v>
      </c>
      <c r="F572" s="18" t="str">
        <f t="shared" si="530"/>
        <v>Yes</v>
      </c>
      <c r="G572" s="18" t="str">
        <f t="shared" si="531"/>
        <v>Yes</v>
      </c>
      <c r="H572" s="18" t="str">
        <f t="shared" si="532"/>
        <v>Yes</v>
      </c>
      <c r="I572" s="18" t="str">
        <f t="shared" si="533"/>
        <v>Yes</v>
      </c>
      <c r="J572" s="18" t="str">
        <f t="shared" si="534"/>
        <v>Yes</v>
      </c>
      <c r="K572" s="21">
        <v>570</v>
      </c>
      <c r="L572" s="5" t="s">
        <v>93</v>
      </c>
      <c r="M572" s="5" t="s">
        <v>28</v>
      </c>
      <c r="N572" s="5" t="s">
        <v>2307</v>
      </c>
      <c r="O572" s="5" t="s">
        <v>24</v>
      </c>
      <c r="P572" s="5" t="s">
        <v>4382</v>
      </c>
      <c r="Q572" s="34" t="s">
        <v>4383</v>
      </c>
      <c r="R572" s="21">
        <v>1</v>
      </c>
      <c r="S572" s="5" t="s">
        <v>2310</v>
      </c>
      <c r="T572" s="5" t="s">
        <v>9983</v>
      </c>
      <c r="U572" s="34" t="s">
        <v>9984</v>
      </c>
      <c r="V572" s="21">
        <v>1</v>
      </c>
      <c r="W572" s="5" t="s">
        <v>2310</v>
      </c>
      <c r="X572" s="5" t="s">
        <v>9985</v>
      </c>
      <c r="Y572" s="34" t="s">
        <v>9986</v>
      </c>
      <c r="Z572" s="21">
        <v>1</v>
      </c>
      <c r="AA572" s="5" t="s">
        <v>2310</v>
      </c>
      <c r="AB572" s="5" t="s">
        <v>5652</v>
      </c>
      <c r="AC572" s="34" t="s">
        <v>9987</v>
      </c>
      <c r="AD572" s="21">
        <v>1</v>
      </c>
    </row>
    <row r="573" spans="1:30" x14ac:dyDescent="0.3">
      <c r="A573" s="18" t="str">
        <f t="shared" ref="A573:B573" si="595">IF(AND(ISNUMBER(SEARCH("Yes",C573)),ISNUMBER(SEARCH("Yes",E573)),ISNUMBER(SEARCH("Yes",G573)),ISNUMBER(SEARCH("Yes",I573))),"Yes","No")</f>
        <v>No</v>
      </c>
      <c r="B573" s="18" t="str">
        <f t="shared" si="595"/>
        <v>No</v>
      </c>
      <c r="C573" s="15" t="str">
        <f t="shared" si="527"/>
        <v>No</v>
      </c>
      <c r="D573" s="18" t="str">
        <f t="shared" si="528"/>
        <v>No</v>
      </c>
      <c r="E573" s="18" t="str">
        <f t="shared" si="529"/>
        <v>No</v>
      </c>
      <c r="F573" s="18" t="str">
        <f t="shared" si="530"/>
        <v>No</v>
      </c>
      <c r="G573" s="18" t="str">
        <f t="shared" si="531"/>
        <v>No</v>
      </c>
      <c r="H573" s="18" t="str">
        <f t="shared" si="532"/>
        <v>No</v>
      </c>
      <c r="I573" s="18" t="str">
        <f t="shared" si="533"/>
        <v>Yes</v>
      </c>
      <c r="J573" s="18" t="str">
        <f t="shared" si="534"/>
        <v>Yes</v>
      </c>
      <c r="K573" s="21">
        <v>571</v>
      </c>
      <c r="L573" s="5" t="s">
        <v>1401</v>
      </c>
      <c r="M573" s="5" t="s">
        <v>1402</v>
      </c>
      <c r="N573" s="5" t="s">
        <v>2307</v>
      </c>
      <c r="O573" s="5" t="s">
        <v>152</v>
      </c>
      <c r="P573" s="5" t="s">
        <v>2412</v>
      </c>
      <c r="Q573" s="34" t="s">
        <v>4697</v>
      </c>
      <c r="R573" s="21">
        <v>1</v>
      </c>
      <c r="S573" s="35"/>
      <c r="T573" s="35"/>
      <c r="U573" s="35"/>
      <c r="V573" s="35"/>
      <c r="W573" s="35"/>
      <c r="X573" s="35"/>
      <c r="Y573" s="35"/>
      <c r="Z573" s="35"/>
      <c r="AA573" s="5" t="s">
        <v>2310</v>
      </c>
      <c r="AB573" s="5" t="s">
        <v>9988</v>
      </c>
      <c r="AC573" s="34" t="s">
        <v>4392</v>
      </c>
      <c r="AD573" s="21">
        <v>1</v>
      </c>
    </row>
    <row r="574" spans="1:30" x14ac:dyDescent="0.3">
      <c r="A574" s="18" t="str">
        <f t="shared" ref="A574:B574" si="596">IF(AND(ISNUMBER(SEARCH("Yes",C574)),ISNUMBER(SEARCH("Yes",E574)),ISNUMBER(SEARCH("Yes",G574)),ISNUMBER(SEARCH("Yes",I574))),"Yes","No")</f>
        <v>No</v>
      </c>
      <c r="B574" s="18" t="str">
        <f t="shared" si="596"/>
        <v>No</v>
      </c>
      <c r="C574" s="15" t="str">
        <f t="shared" si="527"/>
        <v>No</v>
      </c>
      <c r="D574" s="18" t="str">
        <f t="shared" si="528"/>
        <v>No</v>
      </c>
      <c r="E574" s="18" t="str">
        <f t="shared" si="529"/>
        <v>No</v>
      </c>
      <c r="F574" s="18" t="str">
        <f t="shared" si="530"/>
        <v>No</v>
      </c>
      <c r="G574" s="18" t="str">
        <f t="shared" si="531"/>
        <v>No</v>
      </c>
      <c r="H574" s="18" t="str">
        <f t="shared" si="532"/>
        <v>No</v>
      </c>
      <c r="I574" s="18" t="str">
        <f t="shared" si="533"/>
        <v>Yes</v>
      </c>
      <c r="J574" s="18" t="str">
        <f t="shared" si="534"/>
        <v>Yes</v>
      </c>
      <c r="K574" s="21">
        <v>572</v>
      </c>
      <c r="L574" s="5" t="s">
        <v>1403</v>
      </c>
      <c r="M574" s="5" t="s">
        <v>1404</v>
      </c>
      <c r="N574" s="5" t="s">
        <v>2307</v>
      </c>
      <c r="O574" s="5" t="s">
        <v>152</v>
      </c>
      <c r="P574" s="5" t="s">
        <v>2392</v>
      </c>
      <c r="Q574" s="34" t="s">
        <v>9989</v>
      </c>
      <c r="R574" s="21">
        <v>1</v>
      </c>
      <c r="S574" s="35"/>
      <c r="T574" s="35"/>
      <c r="U574" s="35"/>
      <c r="V574" s="35"/>
      <c r="W574" s="35"/>
      <c r="X574" s="35"/>
      <c r="Y574" s="35"/>
      <c r="Z574" s="35"/>
      <c r="AA574" s="5" t="s">
        <v>24</v>
      </c>
      <c r="AB574" s="5" t="s">
        <v>9990</v>
      </c>
      <c r="AC574" s="34" t="s">
        <v>2379</v>
      </c>
      <c r="AD574" s="21">
        <v>1</v>
      </c>
    </row>
    <row r="575" spans="1:30" x14ac:dyDescent="0.3">
      <c r="A575" s="18" t="str">
        <f t="shared" ref="A575:B575" si="597">IF(AND(ISNUMBER(SEARCH("Yes",C575)),ISNUMBER(SEARCH("Yes",E575)),ISNUMBER(SEARCH("Yes",G575)),ISNUMBER(SEARCH("Yes",I575))),"Yes","No")</f>
        <v>No</v>
      </c>
      <c r="B575" s="18" t="str">
        <f t="shared" si="597"/>
        <v>No</v>
      </c>
      <c r="C575" s="15" t="str">
        <f t="shared" si="527"/>
        <v>No</v>
      </c>
      <c r="D575" s="18" t="str">
        <f t="shared" si="528"/>
        <v>No</v>
      </c>
      <c r="E575" s="18" t="str">
        <f t="shared" si="529"/>
        <v>No</v>
      </c>
      <c r="F575" s="18" t="str">
        <f t="shared" si="530"/>
        <v>No</v>
      </c>
      <c r="G575" s="18" t="str">
        <f t="shared" si="531"/>
        <v>No</v>
      </c>
      <c r="H575" s="18" t="str">
        <f t="shared" si="532"/>
        <v>No</v>
      </c>
      <c r="I575" s="18" t="str">
        <f t="shared" si="533"/>
        <v>Yes</v>
      </c>
      <c r="J575" s="18" t="str">
        <f t="shared" si="534"/>
        <v>Yes</v>
      </c>
      <c r="K575" s="21">
        <v>573</v>
      </c>
      <c r="L575" s="5" t="s">
        <v>1405</v>
      </c>
      <c r="M575" s="5" t="s">
        <v>1406</v>
      </c>
      <c r="N575" s="5" t="s">
        <v>2307</v>
      </c>
      <c r="O575" s="5" t="s">
        <v>152</v>
      </c>
      <c r="P575" s="5" t="s">
        <v>2317</v>
      </c>
      <c r="Q575" s="34" t="s">
        <v>4396</v>
      </c>
      <c r="R575" s="21">
        <v>1</v>
      </c>
      <c r="S575" s="35"/>
      <c r="T575" s="35"/>
      <c r="U575" s="35"/>
      <c r="V575" s="35"/>
      <c r="W575" s="35"/>
      <c r="X575" s="35"/>
      <c r="Y575" s="35"/>
      <c r="Z575" s="35"/>
      <c r="AA575" s="5" t="s">
        <v>2310</v>
      </c>
      <c r="AB575" s="5" t="s">
        <v>9991</v>
      </c>
      <c r="AC575" s="34" t="s">
        <v>9992</v>
      </c>
      <c r="AD575" s="21">
        <v>1</v>
      </c>
    </row>
    <row r="576" spans="1:30" x14ac:dyDescent="0.3">
      <c r="A576" s="18" t="str">
        <f t="shared" ref="A576:B576" si="598">IF(AND(ISNUMBER(SEARCH("Yes",C576)),ISNUMBER(SEARCH("Yes",E576)),ISNUMBER(SEARCH("Yes",G576)),ISNUMBER(SEARCH("Yes",I576))),"Yes","No")</f>
        <v>No</v>
      </c>
      <c r="B576" s="18" t="str">
        <f t="shared" si="598"/>
        <v>No</v>
      </c>
      <c r="C576" s="15" t="str">
        <f t="shared" si="527"/>
        <v>No</v>
      </c>
      <c r="D576" s="18" t="str">
        <f t="shared" si="528"/>
        <v>No</v>
      </c>
      <c r="E576" s="18" t="str">
        <f t="shared" si="529"/>
        <v>No</v>
      </c>
      <c r="F576" s="18" t="str">
        <f t="shared" si="530"/>
        <v>No</v>
      </c>
      <c r="G576" s="18" t="str">
        <f t="shared" si="531"/>
        <v>No</v>
      </c>
      <c r="H576" s="18" t="str">
        <f t="shared" si="532"/>
        <v>No</v>
      </c>
      <c r="I576" s="18" t="str">
        <f t="shared" si="533"/>
        <v>Yes</v>
      </c>
      <c r="J576" s="18" t="str">
        <f t="shared" si="534"/>
        <v>Yes</v>
      </c>
      <c r="K576" s="21">
        <v>574</v>
      </c>
      <c r="L576" s="5" t="s">
        <v>1407</v>
      </c>
      <c r="M576" s="5" t="s">
        <v>1408</v>
      </c>
      <c r="N576" s="5" t="s">
        <v>2307</v>
      </c>
      <c r="O576" s="5" t="s">
        <v>152</v>
      </c>
      <c r="P576" s="5" t="s">
        <v>3381</v>
      </c>
      <c r="Q576" s="34" t="s">
        <v>4399</v>
      </c>
      <c r="R576" s="21">
        <v>1</v>
      </c>
      <c r="S576" s="35"/>
      <c r="T576" s="35"/>
      <c r="U576" s="35"/>
      <c r="V576" s="35"/>
      <c r="W576" s="35"/>
      <c r="X576" s="35"/>
      <c r="Y576" s="35"/>
      <c r="Z576" s="35"/>
      <c r="AA576" s="5" t="s">
        <v>2310</v>
      </c>
      <c r="AB576" s="5" t="s">
        <v>9993</v>
      </c>
      <c r="AC576" s="34" t="s">
        <v>9994</v>
      </c>
      <c r="AD576" s="21">
        <v>1</v>
      </c>
    </row>
    <row r="577" spans="1:30" x14ac:dyDescent="0.3">
      <c r="A577" s="18" t="str">
        <f t="shared" ref="A577:B577" si="599">IF(AND(ISNUMBER(SEARCH("Yes",C577)),ISNUMBER(SEARCH("Yes",E577)),ISNUMBER(SEARCH("Yes",G577)),ISNUMBER(SEARCH("Yes",I577))),"Yes","No")</f>
        <v>No</v>
      </c>
      <c r="B577" s="18" t="str">
        <f t="shared" si="599"/>
        <v>No</v>
      </c>
      <c r="C577" s="15" t="str">
        <f t="shared" si="527"/>
        <v>No</v>
      </c>
      <c r="D577" s="18" t="str">
        <f t="shared" si="528"/>
        <v>No</v>
      </c>
      <c r="E577" s="18" t="str">
        <f t="shared" si="529"/>
        <v>No</v>
      </c>
      <c r="F577" s="18" t="str">
        <f t="shared" si="530"/>
        <v>No</v>
      </c>
      <c r="G577" s="18" t="str">
        <f t="shared" si="531"/>
        <v>No</v>
      </c>
      <c r="H577" s="18" t="str">
        <f t="shared" si="532"/>
        <v>No</v>
      </c>
      <c r="I577" s="18" t="str">
        <f t="shared" si="533"/>
        <v>Yes</v>
      </c>
      <c r="J577" s="18" t="str">
        <f t="shared" si="534"/>
        <v>Yes</v>
      </c>
      <c r="K577" s="21">
        <v>575</v>
      </c>
      <c r="L577" s="5" t="s">
        <v>1409</v>
      </c>
      <c r="M577" s="5" t="s">
        <v>1410</v>
      </c>
      <c r="N577" s="5" t="s">
        <v>2307</v>
      </c>
      <c r="O577" s="5" t="s">
        <v>152</v>
      </c>
      <c r="P577" s="5" t="s">
        <v>4402</v>
      </c>
      <c r="Q577" s="34" t="s">
        <v>4403</v>
      </c>
      <c r="R577" s="21">
        <v>1</v>
      </c>
      <c r="S577" s="35"/>
      <c r="T577" s="35"/>
      <c r="U577" s="35"/>
      <c r="V577" s="35"/>
      <c r="W577" s="35"/>
      <c r="X577" s="35"/>
      <c r="Y577" s="35"/>
      <c r="Z577" s="35"/>
      <c r="AA577" s="5" t="s">
        <v>2310</v>
      </c>
      <c r="AB577" s="5" t="s">
        <v>9995</v>
      </c>
      <c r="AC577" s="34" t="s">
        <v>9996</v>
      </c>
      <c r="AD577" s="21">
        <v>1</v>
      </c>
    </row>
    <row r="578" spans="1:30" x14ac:dyDescent="0.3">
      <c r="A578" s="18" t="str">
        <f t="shared" ref="A578:B578" si="600">IF(AND(ISNUMBER(SEARCH("Yes",C578)),ISNUMBER(SEARCH("Yes",E578)),ISNUMBER(SEARCH("Yes",G578)),ISNUMBER(SEARCH("Yes",I578))),"Yes","No")</f>
        <v>No</v>
      </c>
      <c r="B578" s="18" t="str">
        <f t="shared" si="600"/>
        <v>No</v>
      </c>
      <c r="C578" s="15" t="str">
        <f t="shared" si="527"/>
        <v>No</v>
      </c>
      <c r="D578" s="18" t="str">
        <f t="shared" si="528"/>
        <v>No</v>
      </c>
      <c r="E578" s="18" t="str">
        <f t="shared" si="529"/>
        <v>No</v>
      </c>
      <c r="F578" s="18" t="str">
        <f t="shared" si="530"/>
        <v>No</v>
      </c>
      <c r="G578" s="18" t="str">
        <f t="shared" si="531"/>
        <v>No</v>
      </c>
      <c r="H578" s="18" t="str">
        <f t="shared" si="532"/>
        <v>No</v>
      </c>
      <c r="I578" s="18" t="str">
        <f t="shared" si="533"/>
        <v>Yes</v>
      </c>
      <c r="J578" s="18" t="str">
        <f t="shared" si="534"/>
        <v>Yes</v>
      </c>
      <c r="K578" s="21">
        <v>576</v>
      </c>
      <c r="L578" s="5" t="s">
        <v>1411</v>
      </c>
      <c r="M578" s="5" t="s">
        <v>1412</v>
      </c>
      <c r="N578" s="5" t="s">
        <v>2307</v>
      </c>
      <c r="O578" s="5" t="s">
        <v>152</v>
      </c>
      <c r="P578" s="5" t="s">
        <v>7562</v>
      </c>
      <c r="Q578" s="34" t="s">
        <v>7563</v>
      </c>
      <c r="R578" s="21">
        <v>1</v>
      </c>
      <c r="S578" s="35"/>
      <c r="T578" s="35"/>
      <c r="U578" s="35"/>
      <c r="V578" s="35"/>
      <c r="W578" s="35"/>
      <c r="X578" s="35"/>
      <c r="Y578" s="35"/>
      <c r="Z578" s="35"/>
      <c r="AA578" s="5" t="s">
        <v>24</v>
      </c>
      <c r="AB578" s="5" t="s">
        <v>9997</v>
      </c>
      <c r="AC578" s="34" t="s">
        <v>9998</v>
      </c>
      <c r="AD578" s="21">
        <v>1</v>
      </c>
    </row>
    <row r="579" spans="1:30" x14ac:dyDescent="0.3">
      <c r="A579" s="18" t="str">
        <f t="shared" ref="A579:B579" si="601">IF(AND(ISNUMBER(SEARCH("Yes",C579)),ISNUMBER(SEARCH("Yes",E579)),ISNUMBER(SEARCH("Yes",G579)),ISNUMBER(SEARCH("Yes",I579))),"Yes","No")</f>
        <v>No</v>
      </c>
      <c r="B579" s="18" t="str">
        <f t="shared" si="601"/>
        <v>No</v>
      </c>
      <c r="C579" s="15" t="str">
        <f t="shared" si="527"/>
        <v>No</v>
      </c>
      <c r="D579" s="18" t="str">
        <f t="shared" si="528"/>
        <v>No</v>
      </c>
      <c r="E579" s="18" t="str">
        <f t="shared" si="529"/>
        <v>No</v>
      </c>
      <c r="F579" s="18" t="str">
        <f t="shared" si="530"/>
        <v>No</v>
      </c>
      <c r="G579" s="18" t="str">
        <f t="shared" si="531"/>
        <v>No</v>
      </c>
      <c r="H579" s="18" t="str">
        <f t="shared" si="532"/>
        <v>No</v>
      </c>
      <c r="I579" s="18" t="str">
        <f t="shared" si="533"/>
        <v>Yes</v>
      </c>
      <c r="J579" s="18" t="str">
        <f t="shared" si="534"/>
        <v>Yes</v>
      </c>
      <c r="K579" s="21">
        <v>577</v>
      </c>
      <c r="L579" s="5" t="s">
        <v>1413</v>
      </c>
      <c r="M579" s="5" t="s">
        <v>1414</v>
      </c>
      <c r="N579" s="5" t="s">
        <v>2307</v>
      </c>
      <c r="O579" s="5" t="s">
        <v>152</v>
      </c>
      <c r="P579" s="5" t="s">
        <v>2724</v>
      </c>
      <c r="Q579" s="34" t="s">
        <v>9999</v>
      </c>
      <c r="R579" s="21">
        <v>1</v>
      </c>
      <c r="S579" s="35"/>
      <c r="T579" s="35"/>
      <c r="U579" s="35"/>
      <c r="V579" s="35"/>
      <c r="W579" s="35"/>
      <c r="X579" s="35"/>
      <c r="Y579" s="35"/>
      <c r="Z579" s="35"/>
      <c r="AA579" s="5" t="s">
        <v>2310</v>
      </c>
      <c r="AB579" s="5" t="s">
        <v>10000</v>
      </c>
      <c r="AC579" s="34" t="s">
        <v>10001</v>
      </c>
      <c r="AD579" s="21">
        <v>1</v>
      </c>
    </row>
    <row r="580" spans="1:30" x14ac:dyDescent="0.3">
      <c r="A580" s="18" t="str">
        <f t="shared" ref="A580:B580" si="602">IF(AND(ISNUMBER(SEARCH("Yes",C580)),ISNUMBER(SEARCH("Yes",E580)),ISNUMBER(SEARCH("Yes",G580)),ISNUMBER(SEARCH("Yes",I580))),"Yes","No")</f>
        <v>No</v>
      </c>
      <c r="B580" s="18" t="str">
        <f t="shared" si="602"/>
        <v>No</v>
      </c>
      <c r="C580" s="15" t="str">
        <f t="shared" si="527"/>
        <v>No</v>
      </c>
      <c r="D580" s="18" t="str">
        <f t="shared" si="528"/>
        <v>No</v>
      </c>
      <c r="E580" s="18" t="str">
        <f t="shared" si="529"/>
        <v>No</v>
      </c>
      <c r="F580" s="18" t="str">
        <f t="shared" si="530"/>
        <v>No</v>
      </c>
      <c r="G580" s="18" t="str">
        <f t="shared" si="531"/>
        <v>No</v>
      </c>
      <c r="H580" s="18" t="str">
        <f t="shared" si="532"/>
        <v>No</v>
      </c>
      <c r="I580" s="18" t="str">
        <f t="shared" si="533"/>
        <v>No</v>
      </c>
      <c r="J580" s="18" t="str">
        <f t="shared" si="534"/>
        <v>No</v>
      </c>
      <c r="K580" s="21">
        <v>578</v>
      </c>
      <c r="L580" s="5" t="s">
        <v>1415</v>
      </c>
      <c r="M580" s="5" t="s">
        <v>1416</v>
      </c>
      <c r="N580" s="5" t="s">
        <v>2307</v>
      </c>
      <c r="O580" s="5" t="s">
        <v>152</v>
      </c>
      <c r="P580" s="5" t="s">
        <v>2823</v>
      </c>
      <c r="Q580" s="34" t="s">
        <v>2824</v>
      </c>
      <c r="R580" s="21">
        <v>1</v>
      </c>
      <c r="S580" s="35"/>
      <c r="T580" s="35"/>
      <c r="U580" s="35"/>
      <c r="V580" s="35"/>
      <c r="W580" s="35"/>
      <c r="X580" s="35"/>
      <c r="Y580" s="35"/>
      <c r="Z580" s="35"/>
      <c r="AA580" s="5" t="s">
        <v>152</v>
      </c>
      <c r="AB580" s="5" t="s">
        <v>4276</v>
      </c>
      <c r="AC580" s="34" t="s">
        <v>4412</v>
      </c>
      <c r="AD580" s="21">
        <v>1</v>
      </c>
    </row>
    <row r="581" spans="1:30" x14ac:dyDescent="0.3">
      <c r="A581" s="18" t="str">
        <f t="shared" ref="A581:B581" si="603">IF(AND(ISNUMBER(SEARCH("Yes",C581)),ISNUMBER(SEARCH("Yes",E581)),ISNUMBER(SEARCH("Yes",G581)),ISNUMBER(SEARCH("Yes",I581))),"Yes","No")</f>
        <v>No</v>
      </c>
      <c r="B581" s="18" t="str">
        <f t="shared" si="603"/>
        <v>No</v>
      </c>
      <c r="C581" s="15" t="str">
        <f t="shared" si="527"/>
        <v>No</v>
      </c>
      <c r="D581" s="18" t="str">
        <f t="shared" si="528"/>
        <v>No</v>
      </c>
      <c r="E581" s="18" t="str">
        <f t="shared" si="529"/>
        <v>No</v>
      </c>
      <c r="F581" s="18" t="str">
        <f t="shared" si="530"/>
        <v>No</v>
      </c>
      <c r="G581" s="18" t="str">
        <f t="shared" si="531"/>
        <v>No</v>
      </c>
      <c r="H581" s="18" t="str">
        <f t="shared" si="532"/>
        <v>No</v>
      </c>
      <c r="I581" s="18" t="str">
        <f t="shared" si="533"/>
        <v>Yes</v>
      </c>
      <c r="J581" s="18" t="str">
        <f t="shared" si="534"/>
        <v>Yes</v>
      </c>
      <c r="K581" s="21">
        <v>579</v>
      </c>
      <c r="L581" s="5" t="s">
        <v>1417</v>
      </c>
      <c r="M581" s="5" t="s">
        <v>1418</v>
      </c>
      <c r="N581" s="5" t="s">
        <v>2307</v>
      </c>
      <c r="O581" s="5" t="s">
        <v>152</v>
      </c>
      <c r="P581" s="5" t="s">
        <v>2431</v>
      </c>
      <c r="Q581" s="34" t="s">
        <v>4413</v>
      </c>
      <c r="R581" s="21">
        <v>1</v>
      </c>
      <c r="S581" s="35"/>
      <c r="T581" s="35"/>
      <c r="U581" s="35"/>
      <c r="V581" s="35"/>
      <c r="W581" s="35"/>
      <c r="X581" s="35"/>
      <c r="Y581" s="35"/>
      <c r="Z581" s="35"/>
      <c r="AA581" s="5" t="s">
        <v>2310</v>
      </c>
      <c r="AB581" s="5" t="s">
        <v>10002</v>
      </c>
      <c r="AC581" s="34" t="s">
        <v>10003</v>
      </c>
      <c r="AD581" s="21">
        <v>1</v>
      </c>
    </row>
    <row r="582" spans="1:30" x14ac:dyDescent="0.3">
      <c r="A582" s="18" t="str">
        <f t="shared" ref="A582:B582" si="604">IF(AND(ISNUMBER(SEARCH("Yes",C582)),ISNUMBER(SEARCH("Yes",E582)),ISNUMBER(SEARCH("Yes",G582)),ISNUMBER(SEARCH("Yes",I582))),"Yes","No")</f>
        <v>Yes</v>
      </c>
      <c r="B582" s="18" t="str">
        <f t="shared" si="604"/>
        <v>Yes</v>
      </c>
      <c r="C582" s="15" t="str">
        <f t="shared" si="527"/>
        <v>Yes</v>
      </c>
      <c r="D582" s="18" t="str">
        <f t="shared" si="528"/>
        <v>Yes</v>
      </c>
      <c r="E582" s="18" t="str">
        <f t="shared" si="529"/>
        <v>Yes</v>
      </c>
      <c r="F582" s="18" t="str">
        <f t="shared" si="530"/>
        <v>Yes</v>
      </c>
      <c r="G582" s="18" t="str">
        <f t="shared" si="531"/>
        <v>Yes</v>
      </c>
      <c r="H582" s="18" t="str">
        <f t="shared" si="532"/>
        <v>Yes</v>
      </c>
      <c r="I582" s="18" t="str">
        <f t="shared" si="533"/>
        <v>Yes</v>
      </c>
      <c r="J582" s="18" t="str">
        <f t="shared" si="534"/>
        <v>Yes</v>
      </c>
      <c r="K582" s="21">
        <v>580</v>
      </c>
      <c r="L582" s="5" t="s">
        <v>266</v>
      </c>
      <c r="M582" s="5" t="s">
        <v>4416</v>
      </c>
      <c r="N582" s="5" t="s">
        <v>2307</v>
      </c>
      <c r="O582" s="5" t="s">
        <v>2310</v>
      </c>
      <c r="P582" s="5" t="s">
        <v>10004</v>
      </c>
      <c r="Q582" s="34" t="s">
        <v>10005</v>
      </c>
      <c r="R582" s="21">
        <v>1</v>
      </c>
      <c r="S582" s="5" t="s">
        <v>24</v>
      </c>
      <c r="T582" s="5" t="s">
        <v>7572</v>
      </c>
      <c r="U582" s="34" t="s">
        <v>10006</v>
      </c>
      <c r="V582" s="21">
        <v>1</v>
      </c>
      <c r="W582" s="5" t="s">
        <v>2310</v>
      </c>
      <c r="X582" s="5" t="s">
        <v>10007</v>
      </c>
      <c r="Y582" s="34" t="s">
        <v>10008</v>
      </c>
      <c r="Z582" s="21">
        <v>1</v>
      </c>
      <c r="AA582" s="5" t="s">
        <v>2310</v>
      </c>
      <c r="AB582" s="5" t="s">
        <v>7576</v>
      </c>
      <c r="AC582" s="34" t="s">
        <v>10009</v>
      </c>
      <c r="AD582" s="21">
        <v>1</v>
      </c>
    </row>
    <row r="583" spans="1:30" x14ac:dyDescent="0.3">
      <c r="A583" s="18" t="str">
        <f t="shared" ref="A583:B583" si="605">IF(AND(ISNUMBER(SEARCH("Yes",C583)),ISNUMBER(SEARCH("Yes",E583)),ISNUMBER(SEARCH("Yes",G583)),ISNUMBER(SEARCH("Yes",I583))),"Yes","No")</f>
        <v>No</v>
      </c>
      <c r="B583" s="18" t="str">
        <f t="shared" si="605"/>
        <v>No</v>
      </c>
      <c r="C583" s="15" t="str">
        <f t="shared" si="527"/>
        <v>No</v>
      </c>
      <c r="D583" s="18" t="str">
        <f t="shared" si="528"/>
        <v>No</v>
      </c>
      <c r="E583" s="18" t="str">
        <f t="shared" si="529"/>
        <v>No</v>
      </c>
      <c r="F583" s="18" t="str">
        <f t="shared" si="530"/>
        <v>No</v>
      </c>
      <c r="G583" s="18" t="str">
        <f t="shared" si="531"/>
        <v>No</v>
      </c>
      <c r="H583" s="18" t="str">
        <f t="shared" si="532"/>
        <v>No</v>
      </c>
      <c r="I583" s="18" t="str">
        <f t="shared" si="533"/>
        <v>Yes</v>
      </c>
      <c r="J583" s="18" t="str">
        <f t="shared" si="534"/>
        <v>Yes</v>
      </c>
      <c r="K583" s="21">
        <v>581</v>
      </c>
      <c r="L583" s="5" t="s">
        <v>1419</v>
      </c>
      <c r="M583" s="5" t="s">
        <v>1420</v>
      </c>
      <c r="N583" s="5" t="s">
        <v>2307</v>
      </c>
      <c r="O583" s="5" t="s">
        <v>152</v>
      </c>
      <c r="P583" s="5" t="s">
        <v>2724</v>
      </c>
      <c r="Q583" s="34" t="s">
        <v>7578</v>
      </c>
      <c r="R583" s="21">
        <v>1</v>
      </c>
      <c r="S583" s="35"/>
      <c r="T583" s="35"/>
      <c r="U583" s="35"/>
      <c r="V583" s="35"/>
      <c r="W583" s="35"/>
      <c r="X583" s="35"/>
      <c r="Y583" s="35"/>
      <c r="Z583" s="35"/>
      <c r="AA583" s="5" t="s">
        <v>2310</v>
      </c>
      <c r="AB583" s="5" t="s">
        <v>5933</v>
      </c>
      <c r="AC583" s="34" t="s">
        <v>10010</v>
      </c>
      <c r="AD583" s="21">
        <v>1</v>
      </c>
    </row>
    <row r="584" spans="1:30" x14ac:dyDescent="0.3">
      <c r="A584" s="18" t="str">
        <f t="shared" ref="A584:B584" si="606">IF(AND(ISNUMBER(SEARCH("Yes",C584)),ISNUMBER(SEARCH("Yes",E584)),ISNUMBER(SEARCH("Yes",G584)),ISNUMBER(SEARCH("Yes",I584))),"Yes","No")</f>
        <v>No</v>
      </c>
      <c r="B584" s="18" t="str">
        <f t="shared" si="606"/>
        <v>No</v>
      </c>
      <c r="C584" s="15" t="str">
        <f t="shared" si="527"/>
        <v>No</v>
      </c>
      <c r="D584" s="18" t="str">
        <f t="shared" si="528"/>
        <v>No</v>
      </c>
      <c r="E584" s="18" t="str">
        <f t="shared" si="529"/>
        <v>No</v>
      </c>
      <c r="F584" s="18" t="str">
        <f t="shared" si="530"/>
        <v>No</v>
      </c>
      <c r="G584" s="18" t="str">
        <f t="shared" si="531"/>
        <v>No</v>
      </c>
      <c r="H584" s="18" t="str">
        <f t="shared" si="532"/>
        <v>No</v>
      </c>
      <c r="I584" s="18" t="str">
        <f t="shared" si="533"/>
        <v>Yes</v>
      </c>
      <c r="J584" s="18" t="str">
        <f t="shared" si="534"/>
        <v>Yes</v>
      </c>
      <c r="K584" s="21">
        <v>582</v>
      </c>
      <c r="L584" s="5" t="s">
        <v>1421</v>
      </c>
      <c r="M584" s="5" t="s">
        <v>1422</v>
      </c>
      <c r="N584" s="5" t="s">
        <v>2307</v>
      </c>
      <c r="O584" s="5" t="s">
        <v>152</v>
      </c>
      <c r="P584" s="5" t="s">
        <v>4429</v>
      </c>
      <c r="Q584" s="34" t="s">
        <v>5067</v>
      </c>
      <c r="R584" s="21">
        <v>1</v>
      </c>
      <c r="S584" s="35"/>
      <c r="T584" s="35"/>
      <c r="U584" s="35"/>
      <c r="V584" s="35"/>
      <c r="W584" s="35"/>
      <c r="X584" s="35"/>
      <c r="Y584" s="35"/>
      <c r="Z584" s="35"/>
      <c r="AA584" s="5" t="s">
        <v>2310</v>
      </c>
      <c r="AB584" s="5" t="s">
        <v>10011</v>
      </c>
      <c r="AC584" s="34" t="s">
        <v>10012</v>
      </c>
      <c r="AD584" s="21">
        <v>1</v>
      </c>
    </row>
    <row r="585" spans="1:30" x14ac:dyDescent="0.3">
      <c r="A585" s="18" t="str">
        <f t="shared" ref="A585:B585" si="607">IF(AND(ISNUMBER(SEARCH("Yes",C585)),ISNUMBER(SEARCH("Yes",E585)),ISNUMBER(SEARCH("Yes",G585)),ISNUMBER(SEARCH("Yes",I585))),"Yes","No")</f>
        <v>No</v>
      </c>
      <c r="B585" s="18" t="str">
        <f t="shared" si="607"/>
        <v>No</v>
      </c>
      <c r="C585" s="15" t="str">
        <f t="shared" si="527"/>
        <v>No</v>
      </c>
      <c r="D585" s="18" t="str">
        <f t="shared" si="528"/>
        <v>No</v>
      </c>
      <c r="E585" s="18" t="str">
        <f t="shared" si="529"/>
        <v>No</v>
      </c>
      <c r="F585" s="18" t="str">
        <f t="shared" si="530"/>
        <v>No</v>
      </c>
      <c r="G585" s="18" t="str">
        <f t="shared" si="531"/>
        <v>No</v>
      </c>
      <c r="H585" s="18" t="str">
        <f t="shared" si="532"/>
        <v>No</v>
      </c>
      <c r="I585" s="18" t="str">
        <f t="shared" si="533"/>
        <v>Yes</v>
      </c>
      <c r="J585" s="18" t="str">
        <f t="shared" si="534"/>
        <v>Yes</v>
      </c>
      <c r="K585" s="21">
        <v>583</v>
      </c>
      <c r="L585" s="5" t="s">
        <v>1423</v>
      </c>
      <c r="M585" s="5" t="s">
        <v>1424</v>
      </c>
      <c r="N585" s="5" t="s">
        <v>2307</v>
      </c>
      <c r="O585" s="5" t="s">
        <v>152</v>
      </c>
      <c r="P585" s="5" t="s">
        <v>4936</v>
      </c>
      <c r="Q585" s="34" t="s">
        <v>2803</v>
      </c>
      <c r="R585" s="21">
        <v>1</v>
      </c>
      <c r="S585" s="35"/>
      <c r="T585" s="35"/>
      <c r="U585" s="35"/>
      <c r="V585" s="35"/>
      <c r="W585" s="35"/>
      <c r="X585" s="35"/>
      <c r="Y585" s="35"/>
      <c r="Z585" s="35"/>
      <c r="AA585" s="5" t="s">
        <v>24</v>
      </c>
      <c r="AB585" s="5" t="s">
        <v>10013</v>
      </c>
      <c r="AC585" s="34" t="s">
        <v>10014</v>
      </c>
      <c r="AD585" s="21">
        <v>1</v>
      </c>
    </row>
    <row r="586" spans="1:30" x14ac:dyDescent="0.3">
      <c r="A586" s="18" t="str">
        <f t="shared" ref="A586:B586" si="608">IF(AND(ISNUMBER(SEARCH("Yes",C586)),ISNUMBER(SEARCH("Yes",E586)),ISNUMBER(SEARCH("Yes",G586)),ISNUMBER(SEARCH("Yes",I586))),"Yes","No")</f>
        <v>Yes</v>
      </c>
      <c r="B586" s="18" t="str">
        <f t="shared" si="608"/>
        <v>Yes</v>
      </c>
      <c r="C586" s="15" t="str">
        <f t="shared" si="527"/>
        <v>Yes</v>
      </c>
      <c r="D586" s="18" t="str">
        <f t="shared" si="528"/>
        <v>Yes</v>
      </c>
      <c r="E586" s="18" t="str">
        <f t="shared" si="529"/>
        <v>Yes</v>
      </c>
      <c r="F586" s="18" t="str">
        <f t="shared" si="530"/>
        <v>Yes</v>
      </c>
      <c r="G586" s="18" t="str">
        <f t="shared" si="531"/>
        <v>Yes</v>
      </c>
      <c r="H586" s="18" t="str">
        <f t="shared" si="532"/>
        <v>Yes</v>
      </c>
      <c r="I586" s="18" t="str">
        <f t="shared" si="533"/>
        <v>Yes</v>
      </c>
      <c r="J586" s="18" t="str">
        <f t="shared" si="534"/>
        <v>Yes</v>
      </c>
      <c r="K586" s="21">
        <v>584</v>
      </c>
      <c r="L586" s="5" t="s">
        <v>321</v>
      </c>
      <c r="M586" s="5" t="s">
        <v>322</v>
      </c>
      <c r="N586" s="5" t="s">
        <v>2307</v>
      </c>
      <c r="O586" s="5" t="s">
        <v>2310</v>
      </c>
      <c r="P586" s="5" t="s">
        <v>10015</v>
      </c>
      <c r="Q586" s="34" t="s">
        <v>10016</v>
      </c>
      <c r="R586" s="21">
        <v>1</v>
      </c>
      <c r="S586" s="5" t="s">
        <v>24</v>
      </c>
      <c r="T586" s="5" t="s">
        <v>10017</v>
      </c>
      <c r="U586" s="34" t="s">
        <v>10018</v>
      </c>
      <c r="V586" s="21">
        <v>1</v>
      </c>
      <c r="W586" s="5" t="s">
        <v>24</v>
      </c>
      <c r="X586" s="5" t="s">
        <v>10019</v>
      </c>
      <c r="Y586" s="34" t="s">
        <v>10020</v>
      </c>
      <c r="Z586" s="21">
        <v>1</v>
      </c>
      <c r="AA586" s="5" t="s">
        <v>2310</v>
      </c>
      <c r="AB586" s="5" t="s">
        <v>8413</v>
      </c>
      <c r="AC586" s="34" t="s">
        <v>10021</v>
      </c>
      <c r="AD586" s="21">
        <v>1</v>
      </c>
    </row>
    <row r="587" spans="1:30" x14ac:dyDescent="0.3">
      <c r="A587" s="18" t="str">
        <f t="shared" ref="A587:B587" si="609">IF(AND(ISNUMBER(SEARCH("Yes",C587)),ISNUMBER(SEARCH("Yes",E587)),ISNUMBER(SEARCH("Yes",G587)),ISNUMBER(SEARCH("Yes",I587))),"Yes","No")</f>
        <v>No</v>
      </c>
      <c r="B587" s="18" t="str">
        <f t="shared" si="609"/>
        <v>No</v>
      </c>
      <c r="C587" s="15" t="str">
        <f t="shared" si="527"/>
        <v>No</v>
      </c>
      <c r="D587" s="18" t="str">
        <f t="shared" si="528"/>
        <v>No</v>
      </c>
      <c r="E587" s="18" t="str">
        <f t="shared" si="529"/>
        <v>No</v>
      </c>
      <c r="F587" s="18" t="str">
        <f t="shared" si="530"/>
        <v>No</v>
      </c>
      <c r="G587" s="18" t="str">
        <f t="shared" si="531"/>
        <v>No</v>
      </c>
      <c r="H587" s="18" t="str">
        <f t="shared" si="532"/>
        <v>No</v>
      </c>
      <c r="I587" s="18" t="str">
        <f t="shared" si="533"/>
        <v>Yes</v>
      </c>
      <c r="J587" s="18" t="str">
        <f t="shared" si="534"/>
        <v>Yes</v>
      </c>
      <c r="K587" s="21">
        <v>585</v>
      </c>
      <c r="L587" s="5" t="s">
        <v>1425</v>
      </c>
      <c r="M587" s="5" t="s">
        <v>1426</v>
      </c>
      <c r="N587" s="5" t="s">
        <v>2307</v>
      </c>
      <c r="O587" s="5" t="s">
        <v>152</v>
      </c>
      <c r="P587" s="5" t="s">
        <v>2392</v>
      </c>
      <c r="Q587" s="34" t="s">
        <v>10022</v>
      </c>
      <c r="R587" s="21">
        <v>1</v>
      </c>
      <c r="S587" s="35"/>
      <c r="T587" s="35"/>
      <c r="U587" s="35"/>
      <c r="V587" s="35"/>
      <c r="W587" s="35"/>
      <c r="X587" s="35"/>
      <c r="Y587" s="35"/>
      <c r="Z587" s="35"/>
      <c r="AA587" s="5" t="s">
        <v>24</v>
      </c>
      <c r="AB587" s="5" t="s">
        <v>10023</v>
      </c>
      <c r="AC587" s="34" t="s">
        <v>10024</v>
      </c>
      <c r="AD587" s="21">
        <v>1</v>
      </c>
    </row>
    <row r="588" spans="1:30" x14ac:dyDescent="0.3">
      <c r="A588" s="18" t="str">
        <f t="shared" ref="A588:B588" si="610">IF(AND(ISNUMBER(SEARCH("Yes",C588)),ISNUMBER(SEARCH("Yes",E588)),ISNUMBER(SEARCH("Yes",G588)),ISNUMBER(SEARCH("Yes",I588))),"Yes","No")</f>
        <v>No</v>
      </c>
      <c r="B588" s="18" t="str">
        <f t="shared" si="610"/>
        <v>No</v>
      </c>
      <c r="C588" s="15" t="str">
        <f t="shared" si="527"/>
        <v>No</v>
      </c>
      <c r="D588" s="18" t="str">
        <f t="shared" si="528"/>
        <v>No</v>
      </c>
      <c r="E588" s="18" t="str">
        <f t="shared" si="529"/>
        <v>No</v>
      </c>
      <c r="F588" s="18" t="str">
        <f t="shared" si="530"/>
        <v>No</v>
      </c>
      <c r="G588" s="18" t="str">
        <f t="shared" si="531"/>
        <v>No</v>
      </c>
      <c r="H588" s="18" t="str">
        <f t="shared" si="532"/>
        <v>No</v>
      </c>
      <c r="I588" s="18" t="str">
        <f t="shared" si="533"/>
        <v>Yes</v>
      </c>
      <c r="J588" s="18" t="str">
        <f t="shared" si="534"/>
        <v>Yes</v>
      </c>
      <c r="K588" s="21">
        <v>586</v>
      </c>
      <c r="L588" s="5" t="s">
        <v>1427</v>
      </c>
      <c r="M588" s="5" t="s">
        <v>1428</v>
      </c>
      <c r="N588" s="5" t="s">
        <v>2307</v>
      </c>
      <c r="O588" s="5" t="s">
        <v>152</v>
      </c>
      <c r="P588" s="5" t="s">
        <v>4010</v>
      </c>
      <c r="Q588" s="34" t="s">
        <v>4444</v>
      </c>
      <c r="R588" s="21">
        <v>1</v>
      </c>
      <c r="S588" s="35"/>
      <c r="T588" s="35"/>
      <c r="U588" s="35"/>
      <c r="V588" s="35"/>
      <c r="W588" s="35"/>
      <c r="X588" s="35"/>
      <c r="Y588" s="35"/>
      <c r="Z588" s="35"/>
      <c r="AA588" s="5" t="s">
        <v>24</v>
      </c>
      <c r="AB588" s="5" t="s">
        <v>4445</v>
      </c>
      <c r="AC588" s="34" t="s">
        <v>4446</v>
      </c>
      <c r="AD588" s="21">
        <v>1</v>
      </c>
    </row>
    <row r="589" spans="1:30" x14ac:dyDescent="0.3">
      <c r="A589" s="18" t="str">
        <f t="shared" ref="A589:B589" si="611">IF(AND(ISNUMBER(SEARCH("Yes",C589)),ISNUMBER(SEARCH("Yes",E589)),ISNUMBER(SEARCH("Yes",G589)),ISNUMBER(SEARCH("Yes",I589))),"Yes","No")</f>
        <v>No</v>
      </c>
      <c r="B589" s="18" t="str">
        <f t="shared" si="611"/>
        <v>No</v>
      </c>
      <c r="C589" s="15" t="str">
        <f t="shared" si="527"/>
        <v>No</v>
      </c>
      <c r="D589" s="18" t="str">
        <f t="shared" si="528"/>
        <v>No</v>
      </c>
      <c r="E589" s="18" t="str">
        <f t="shared" si="529"/>
        <v>No</v>
      </c>
      <c r="F589" s="18" t="str">
        <f t="shared" si="530"/>
        <v>No</v>
      </c>
      <c r="G589" s="18" t="str">
        <f t="shared" si="531"/>
        <v>No</v>
      </c>
      <c r="H589" s="18" t="str">
        <f t="shared" si="532"/>
        <v>No</v>
      </c>
      <c r="I589" s="18" t="str">
        <f t="shared" si="533"/>
        <v>Yes</v>
      </c>
      <c r="J589" s="18" t="str">
        <f t="shared" si="534"/>
        <v>Yes</v>
      </c>
      <c r="K589" s="21">
        <v>587</v>
      </c>
      <c r="L589" s="5" t="s">
        <v>1429</v>
      </c>
      <c r="M589" s="5" t="s">
        <v>1430</v>
      </c>
      <c r="N589" s="5" t="s">
        <v>2307</v>
      </c>
      <c r="O589" s="5" t="s">
        <v>152</v>
      </c>
      <c r="P589" s="5" t="s">
        <v>2610</v>
      </c>
      <c r="Q589" s="34" t="s">
        <v>2611</v>
      </c>
      <c r="R589" s="21">
        <v>1</v>
      </c>
      <c r="S589" s="35"/>
      <c r="T589" s="35"/>
      <c r="U589" s="35"/>
      <c r="V589" s="35"/>
      <c r="W589" s="35"/>
      <c r="X589" s="35"/>
      <c r="Y589" s="35"/>
      <c r="Z589" s="35"/>
      <c r="AA589" s="5" t="s">
        <v>2310</v>
      </c>
      <c r="AB589" s="5" t="s">
        <v>4037</v>
      </c>
      <c r="AC589" s="34" t="s">
        <v>2391</v>
      </c>
      <c r="AD589" s="21">
        <v>1</v>
      </c>
    </row>
    <row r="590" spans="1:30" x14ac:dyDescent="0.3">
      <c r="A590" s="18" t="str">
        <f t="shared" ref="A590:B590" si="612">IF(AND(ISNUMBER(SEARCH("Yes",C590)),ISNUMBER(SEARCH("Yes",E590)),ISNUMBER(SEARCH("Yes",G590)),ISNUMBER(SEARCH("Yes",I590))),"Yes","No")</f>
        <v>Yes</v>
      </c>
      <c r="B590" s="18" t="str">
        <f t="shared" si="612"/>
        <v>Yes</v>
      </c>
      <c r="C590" s="15" t="str">
        <f t="shared" si="527"/>
        <v>Yes</v>
      </c>
      <c r="D590" s="18" t="str">
        <f t="shared" si="528"/>
        <v>Yes</v>
      </c>
      <c r="E590" s="18" t="str">
        <f t="shared" si="529"/>
        <v>Yes</v>
      </c>
      <c r="F590" s="18" t="str">
        <f t="shared" si="530"/>
        <v>Yes</v>
      </c>
      <c r="G590" s="18" t="str">
        <f t="shared" si="531"/>
        <v>Yes</v>
      </c>
      <c r="H590" s="18" t="str">
        <f t="shared" si="532"/>
        <v>Yes</v>
      </c>
      <c r="I590" s="18" t="str">
        <f t="shared" si="533"/>
        <v>Yes</v>
      </c>
      <c r="J590" s="18" t="str">
        <f t="shared" si="534"/>
        <v>Yes</v>
      </c>
      <c r="K590" s="21">
        <v>588</v>
      </c>
      <c r="L590" s="5" t="s">
        <v>168</v>
      </c>
      <c r="M590" s="5" t="s">
        <v>169</v>
      </c>
      <c r="N590" s="5" t="s">
        <v>2307</v>
      </c>
      <c r="O590" s="5" t="s">
        <v>24</v>
      </c>
      <c r="P590" s="5" t="s">
        <v>3425</v>
      </c>
      <c r="Q590" s="34" t="s">
        <v>4450</v>
      </c>
      <c r="R590" s="21">
        <v>1</v>
      </c>
      <c r="S590" s="5" t="s">
        <v>24</v>
      </c>
      <c r="T590" s="5" t="s">
        <v>4451</v>
      </c>
      <c r="U590" s="34" t="s">
        <v>10025</v>
      </c>
      <c r="V590" s="21">
        <v>1</v>
      </c>
      <c r="W590" s="5" t="s">
        <v>2310</v>
      </c>
      <c r="X590" s="5" t="s">
        <v>4453</v>
      </c>
      <c r="Y590" s="34" t="s">
        <v>4454</v>
      </c>
      <c r="Z590" s="21">
        <v>1</v>
      </c>
      <c r="AA590" s="5" t="s">
        <v>24</v>
      </c>
      <c r="AB590" s="5" t="s">
        <v>6497</v>
      </c>
      <c r="AC590" s="34" t="s">
        <v>6498</v>
      </c>
      <c r="AD590" s="21">
        <v>1</v>
      </c>
    </row>
    <row r="591" spans="1:30" x14ac:dyDescent="0.3">
      <c r="A591" s="18" t="str">
        <f t="shared" ref="A591:B591" si="613">IF(AND(ISNUMBER(SEARCH("Yes",C591)),ISNUMBER(SEARCH("Yes",E591)),ISNUMBER(SEARCH("Yes",G591)),ISNUMBER(SEARCH("Yes",I591))),"Yes","No")</f>
        <v>No</v>
      </c>
      <c r="B591" s="18" t="str">
        <f t="shared" si="613"/>
        <v>No</v>
      </c>
      <c r="C591" s="15" t="str">
        <f t="shared" si="527"/>
        <v>No</v>
      </c>
      <c r="D591" s="18" t="str">
        <f t="shared" si="528"/>
        <v>No</v>
      </c>
      <c r="E591" s="18" t="str">
        <f t="shared" si="529"/>
        <v>No</v>
      </c>
      <c r="F591" s="18" t="str">
        <f t="shared" si="530"/>
        <v>No</v>
      </c>
      <c r="G591" s="18" t="str">
        <f t="shared" si="531"/>
        <v>No</v>
      </c>
      <c r="H591" s="18" t="str">
        <f t="shared" si="532"/>
        <v>No</v>
      </c>
      <c r="I591" s="18" t="str">
        <f t="shared" si="533"/>
        <v>Yes</v>
      </c>
      <c r="J591" s="18" t="str">
        <f t="shared" si="534"/>
        <v>Yes</v>
      </c>
      <c r="K591" s="21">
        <v>589</v>
      </c>
      <c r="L591" s="5" t="s">
        <v>1431</v>
      </c>
      <c r="M591" s="5" t="s">
        <v>1432</v>
      </c>
      <c r="N591" s="5" t="s">
        <v>2307</v>
      </c>
      <c r="O591" s="5" t="s">
        <v>152</v>
      </c>
      <c r="P591" s="5" t="s">
        <v>2346</v>
      </c>
      <c r="Q591" s="34" t="s">
        <v>4455</v>
      </c>
      <c r="R591" s="21">
        <v>1</v>
      </c>
      <c r="S591" s="35"/>
      <c r="T591" s="35"/>
      <c r="U591" s="35"/>
      <c r="V591" s="35"/>
      <c r="W591" s="35"/>
      <c r="X591" s="35"/>
      <c r="Y591" s="35"/>
      <c r="Z591" s="35"/>
      <c r="AA591" s="5" t="s">
        <v>24</v>
      </c>
      <c r="AB591" s="5" t="s">
        <v>10026</v>
      </c>
      <c r="AC591" s="34" t="s">
        <v>10027</v>
      </c>
      <c r="AD591" s="21">
        <v>1</v>
      </c>
    </row>
    <row r="592" spans="1:30" x14ac:dyDescent="0.3">
      <c r="A592" s="18" t="str">
        <f t="shared" ref="A592:B592" si="614">IF(AND(ISNUMBER(SEARCH("Yes",C592)),ISNUMBER(SEARCH("Yes",E592)),ISNUMBER(SEARCH("Yes",G592)),ISNUMBER(SEARCH("Yes",I592))),"Yes","No")</f>
        <v>No</v>
      </c>
      <c r="B592" s="18" t="str">
        <f t="shared" si="614"/>
        <v>No</v>
      </c>
      <c r="C592" s="15" t="str">
        <f t="shared" si="527"/>
        <v>No</v>
      </c>
      <c r="D592" s="18" t="str">
        <f t="shared" si="528"/>
        <v>No</v>
      </c>
      <c r="E592" s="18" t="str">
        <f t="shared" si="529"/>
        <v>No</v>
      </c>
      <c r="F592" s="18" t="str">
        <f t="shared" si="530"/>
        <v>No</v>
      </c>
      <c r="G592" s="18" t="str">
        <f t="shared" si="531"/>
        <v>No</v>
      </c>
      <c r="H592" s="18" t="str">
        <f t="shared" si="532"/>
        <v>No</v>
      </c>
      <c r="I592" s="18" t="str">
        <f t="shared" si="533"/>
        <v>Yes</v>
      </c>
      <c r="J592" s="18" t="str">
        <f t="shared" si="534"/>
        <v>Yes</v>
      </c>
      <c r="K592" s="21">
        <v>590</v>
      </c>
      <c r="L592" s="5" t="s">
        <v>1433</v>
      </c>
      <c r="M592" s="5" t="s">
        <v>1434</v>
      </c>
      <c r="N592" s="5" t="s">
        <v>2307</v>
      </c>
      <c r="O592" s="5" t="s">
        <v>152</v>
      </c>
      <c r="P592" s="5" t="s">
        <v>10028</v>
      </c>
      <c r="Q592" s="34" t="s">
        <v>10029</v>
      </c>
      <c r="R592" s="21">
        <v>1</v>
      </c>
      <c r="S592" s="35"/>
      <c r="T592" s="35"/>
      <c r="U592" s="35"/>
      <c r="V592" s="35"/>
      <c r="W592" s="35"/>
      <c r="X592" s="35"/>
      <c r="Y592" s="35"/>
      <c r="Z592" s="35"/>
      <c r="AA592" s="5" t="s">
        <v>2310</v>
      </c>
      <c r="AB592" s="5" t="s">
        <v>2903</v>
      </c>
      <c r="AC592" s="34" t="s">
        <v>7266</v>
      </c>
      <c r="AD592" s="21">
        <v>1</v>
      </c>
    </row>
    <row r="593" spans="1:30" x14ac:dyDescent="0.3">
      <c r="A593" s="18" t="str">
        <f t="shared" ref="A593:B593" si="615">IF(AND(ISNUMBER(SEARCH("Yes",C593)),ISNUMBER(SEARCH("Yes",E593)),ISNUMBER(SEARCH("Yes",G593)),ISNUMBER(SEARCH("Yes",I593))),"Yes","No")</f>
        <v>No</v>
      </c>
      <c r="B593" s="18" t="str">
        <f t="shared" si="615"/>
        <v>No</v>
      </c>
      <c r="C593" s="15" t="str">
        <f t="shared" si="527"/>
        <v>No</v>
      </c>
      <c r="D593" s="18" t="str">
        <f t="shared" si="528"/>
        <v>No</v>
      </c>
      <c r="E593" s="18" t="str">
        <f t="shared" si="529"/>
        <v>No</v>
      </c>
      <c r="F593" s="18" t="str">
        <f t="shared" si="530"/>
        <v>No</v>
      </c>
      <c r="G593" s="18" t="str">
        <f t="shared" si="531"/>
        <v>No</v>
      </c>
      <c r="H593" s="18" t="str">
        <f t="shared" si="532"/>
        <v>No</v>
      </c>
      <c r="I593" s="18" t="str">
        <f t="shared" si="533"/>
        <v>Yes</v>
      </c>
      <c r="J593" s="18" t="str">
        <f t="shared" si="534"/>
        <v>Yes</v>
      </c>
      <c r="K593" s="21">
        <v>591</v>
      </c>
      <c r="L593" s="5" t="s">
        <v>1435</v>
      </c>
      <c r="M593" s="5" t="s">
        <v>1436</v>
      </c>
      <c r="N593" s="5" t="s">
        <v>2307</v>
      </c>
      <c r="O593" s="5" t="s">
        <v>152</v>
      </c>
      <c r="P593" s="5" t="s">
        <v>2724</v>
      </c>
      <c r="Q593" s="34" t="s">
        <v>4460</v>
      </c>
      <c r="R593" s="21">
        <v>1</v>
      </c>
      <c r="S593" s="35"/>
      <c r="T593" s="35"/>
      <c r="U593" s="35"/>
      <c r="V593" s="35"/>
      <c r="W593" s="35"/>
      <c r="X593" s="35"/>
      <c r="Y593" s="35"/>
      <c r="Z593" s="35"/>
      <c r="AA593" s="5" t="s">
        <v>2310</v>
      </c>
      <c r="AB593" s="5" t="s">
        <v>3944</v>
      </c>
      <c r="AC593" s="34" t="s">
        <v>3539</v>
      </c>
      <c r="AD593" s="21">
        <v>1</v>
      </c>
    </row>
    <row r="594" spans="1:30" x14ac:dyDescent="0.3">
      <c r="A594" s="18" t="str">
        <f t="shared" ref="A594:B594" si="616">IF(AND(ISNUMBER(SEARCH("Yes",C594)),ISNUMBER(SEARCH("Yes",E594)),ISNUMBER(SEARCH("Yes",G594)),ISNUMBER(SEARCH("Yes",I594))),"Yes","No")</f>
        <v>No</v>
      </c>
      <c r="B594" s="18" t="str">
        <f t="shared" si="616"/>
        <v>No</v>
      </c>
      <c r="C594" s="15" t="str">
        <f t="shared" si="527"/>
        <v>No</v>
      </c>
      <c r="D594" s="18" t="str">
        <f t="shared" si="528"/>
        <v>No</v>
      </c>
      <c r="E594" s="18" t="str">
        <f t="shared" si="529"/>
        <v>No</v>
      </c>
      <c r="F594" s="18" t="str">
        <f t="shared" si="530"/>
        <v>No</v>
      </c>
      <c r="G594" s="18" t="str">
        <f t="shared" si="531"/>
        <v>No</v>
      </c>
      <c r="H594" s="18" t="str">
        <f t="shared" si="532"/>
        <v>No</v>
      </c>
      <c r="I594" s="18" t="str">
        <f t="shared" si="533"/>
        <v>Yes</v>
      </c>
      <c r="J594" s="18" t="str">
        <f t="shared" si="534"/>
        <v>Yes</v>
      </c>
      <c r="K594" s="21">
        <v>592</v>
      </c>
      <c r="L594" s="5" t="s">
        <v>1437</v>
      </c>
      <c r="M594" s="5" t="s">
        <v>1438</v>
      </c>
      <c r="N594" s="5" t="s">
        <v>2307</v>
      </c>
      <c r="O594" s="5" t="s">
        <v>152</v>
      </c>
      <c r="P594" s="5" t="s">
        <v>4164</v>
      </c>
      <c r="Q594" s="34" t="s">
        <v>10030</v>
      </c>
      <c r="R594" s="21">
        <v>1</v>
      </c>
      <c r="S594" s="35"/>
      <c r="T594" s="35"/>
      <c r="U594" s="35"/>
      <c r="V594" s="35"/>
      <c r="W594" s="35"/>
      <c r="X594" s="35"/>
      <c r="Y594" s="35"/>
      <c r="Z594" s="35"/>
      <c r="AA594" s="5" t="s">
        <v>24</v>
      </c>
      <c r="AB594" s="5" t="s">
        <v>7607</v>
      </c>
      <c r="AC594" s="34" t="s">
        <v>7608</v>
      </c>
      <c r="AD594" s="21">
        <v>1</v>
      </c>
    </row>
    <row r="595" spans="1:30" x14ac:dyDescent="0.3">
      <c r="A595" s="18" t="str">
        <f t="shared" ref="A595:B595" si="617">IF(AND(ISNUMBER(SEARCH("Yes",C595)),ISNUMBER(SEARCH("Yes",E595)),ISNUMBER(SEARCH("Yes",G595)),ISNUMBER(SEARCH("Yes",I595))),"Yes","No")</f>
        <v>Yes</v>
      </c>
      <c r="B595" s="18" t="str">
        <f t="shared" si="617"/>
        <v>Yes</v>
      </c>
      <c r="C595" s="15" t="str">
        <f t="shared" si="527"/>
        <v>Yes</v>
      </c>
      <c r="D595" s="18" t="str">
        <f t="shared" si="528"/>
        <v>Yes</v>
      </c>
      <c r="E595" s="18" t="str">
        <f t="shared" si="529"/>
        <v>Yes</v>
      </c>
      <c r="F595" s="18" t="str">
        <f t="shared" si="530"/>
        <v>Yes</v>
      </c>
      <c r="G595" s="18" t="str">
        <f t="shared" si="531"/>
        <v>Yes</v>
      </c>
      <c r="H595" s="18" t="str">
        <f t="shared" si="532"/>
        <v>Yes</v>
      </c>
      <c r="I595" s="18" t="str">
        <f t="shared" si="533"/>
        <v>Yes</v>
      </c>
      <c r="J595" s="18" t="str">
        <f t="shared" si="534"/>
        <v>Yes</v>
      </c>
      <c r="K595" s="21">
        <v>593</v>
      </c>
      <c r="L595" s="5" t="s">
        <v>70</v>
      </c>
      <c r="M595" s="5" t="s">
        <v>95</v>
      </c>
      <c r="N595" s="5" t="s">
        <v>2307</v>
      </c>
      <c r="O595" s="5" t="s">
        <v>24</v>
      </c>
      <c r="P595" s="5" t="s">
        <v>4067</v>
      </c>
      <c r="Q595" s="34" t="s">
        <v>4464</v>
      </c>
      <c r="R595" s="21">
        <v>1</v>
      </c>
      <c r="S595" s="5" t="s">
        <v>24</v>
      </c>
      <c r="T595" s="5" t="s">
        <v>4465</v>
      </c>
      <c r="U595" s="34" t="s">
        <v>4466</v>
      </c>
      <c r="V595" s="21">
        <v>1</v>
      </c>
      <c r="W595" s="5" t="s">
        <v>24</v>
      </c>
      <c r="X595" s="5" t="s">
        <v>10031</v>
      </c>
      <c r="Y595" s="34" t="s">
        <v>10032</v>
      </c>
      <c r="Z595" s="21">
        <v>1</v>
      </c>
      <c r="AA595" s="5" t="s">
        <v>24</v>
      </c>
      <c r="AB595" s="5" t="s">
        <v>10033</v>
      </c>
      <c r="AC595" s="34" t="s">
        <v>10034</v>
      </c>
      <c r="AD595" s="21">
        <v>1</v>
      </c>
    </row>
    <row r="596" spans="1:30" x14ac:dyDescent="0.3">
      <c r="A596" s="18" t="str">
        <f t="shared" ref="A596:B596" si="618">IF(AND(ISNUMBER(SEARCH("Yes",C596)),ISNUMBER(SEARCH("Yes",E596)),ISNUMBER(SEARCH("Yes",G596)),ISNUMBER(SEARCH("Yes",I596))),"Yes","No")</f>
        <v>No</v>
      </c>
      <c r="B596" s="18" t="str">
        <f t="shared" si="618"/>
        <v>No</v>
      </c>
      <c r="C596" s="15" t="str">
        <f t="shared" si="527"/>
        <v>No</v>
      </c>
      <c r="D596" s="18" t="str">
        <f t="shared" si="528"/>
        <v>No</v>
      </c>
      <c r="E596" s="18" t="str">
        <f t="shared" si="529"/>
        <v>No</v>
      </c>
      <c r="F596" s="18" t="str">
        <f t="shared" si="530"/>
        <v>No</v>
      </c>
      <c r="G596" s="18" t="str">
        <f t="shared" si="531"/>
        <v>No</v>
      </c>
      <c r="H596" s="18" t="str">
        <f t="shared" si="532"/>
        <v>No</v>
      </c>
      <c r="I596" s="18" t="str">
        <f t="shared" si="533"/>
        <v>Yes</v>
      </c>
      <c r="J596" s="18" t="str">
        <f t="shared" si="534"/>
        <v>Yes</v>
      </c>
      <c r="K596" s="21">
        <v>594</v>
      </c>
      <c r="L596" s="5" t="s">
        <v>1439</v>
      </c>
      <c r="M596" s="5" t="s">
        <v>1440</v>
      </c>
      <c r="N596" s="5" t="s">
        <v>2307</v>
      </c>
      <c r="O596" s="5" t="s">
        <v>152</v>
      </c>
      <c r="P596" s="5" t="s">
        <v>4471</v>
      </c>
      <c r="Q596" s="34" t="s">
        <v>4472</v>
      </c>
      <c r="R596" s="21">
        <v>1</v>
      </c>
      <c r="S596" s="35"/>
      <c r="T596" s="35"/>
      <c r="U596" s="35"/>
      <c r="V596" s="35"/>
      <c r="W596" s="35"/>
      <c r="X596" s="35"/>
      <c r="Y596" s="35"/>
      <c r="Z596" s="35"/>
      <c r="AA596" s="5" t="s">
        <v>24</v>
      </c>
      <c r="AB596" s="5" t="s">
        <v>7929</v>
      </c>
      <c r="AC596" s="34" t="s">
        <v>10035</v>
      </c>
      <c r="AD596" s="21">
        <v>1</v>
      </c>
    </row>
    <row r="597" spans="1:30" x14ac:dyDescent="0.3">
      <c r="A597" s="18" t="str">
        <f t="shared" ref="A597:B597" si="619">IF(AND(ISNUMBER(SEARCH("Yes",C597)),ISNUMBER(SEARCH("Yes",E597)),ISNUMBER(SEARCH("Yes",G597)),ISNUMBER(SEARCH("Yes",I597))),"Yes","No")</f>
        <v>No</v>
      </c>
      <c r="B597" s="18" t="str">
        <f t="shared" si="619"/>
        <v>No</v>
      </c>
      <c r="C597" s="15" t="str">
        <f t="shared" si="527"/>
        <v>No</v>
      </c>
      <c r="D597" s="18" t="str">
        <f t="shared" si="528"/>
        <v>No</v>
      </c>
      <c r="E597" s="18" t="str">
        <f t="shared" si="529"/>
        <v>No</v>
      </c>
      <c r="F597" s="18" t="str">
        <f t="shared" si="530"/>
        <v>No</v>
      </c>
      <c r="G597" s="18" t="str">
        <f t="shared" si="531"/>
        <v>No</v>
      </c>
      <c r="H597" s="18" t="str">
        <f t="shared" si="532"/>
        <v>No</v>
      </c>
      <c r="I597" s="18" t="str">
        <f t="shared" si="533"/>
        <v>Yes</v>
      </c>
      <c r="J597" s="18" t="str">
        <f t="shared" si="534"/>
        <v>Yes</v>
      </c>
      <c r="K597" s="21">
        <v>595</v>
      </c>
      <c r="L597" s="5" t="s">
        <v>1441</v>
      </c>
      <c r="M597" s="5" t="s">
        <v>1442</v>
      </c>
      <c r="N597" s="5" t="s">
        <v>2307</v>
      </c>
      <c r="O597" s="5" t="s">
        <v>152</v>
      </c>
      <c r="P597" s="5" t="s">
        <v>2317</v>
      </c>
      <c r="Q597" s="34" t="s">
        <v>3454</v>
      </c>
      <c r="R597" s="21">
        <v>1</v>
      </c>
      <c r="S597" s="35"/>
      <c r="T597" s="35"/>
      <c r="U597" s="35"/>
      <c r="V597" s="35"/>
      <c r="W597" s="35"/>
      <c r="X597" s="35"/>
      <c r="Y597" s="35"/>
      <c r="Z597" s="35"/>
      <c r="AA597" s="5" t="s">
        <v>2310</v>
      </c>
      <c r="AB597" s="5" t="s">
        <v>3600</v>
      </c>
      <c r="AC597" s="34" t="s">
        <v>2363</v>
      </c>
      <c r="AD597" s="21">
        <v>1</v>
      </c>
    </row>
    <row r="598" spans="1:30" x14ac:dyDescent="0.3">
      <c r="A598" s="18" t="str">
        <f t="shared" ref="A598:B598" si="620">IF(AND(ISNUMBER(SEARCH("Yes",C598)),ISNUMBER(SEARCH("Yes",E598)),ISNUMBER(SEARCH("Yes",G598)),ISNUMBER(SEARCH("Yes",I598))),"Yes","No")</f>
        <v>No</v>
      </c>
      <c r="B598" s="18" t="str">
        <f t="shared" si="620"/>
        <v>No</v>
      </c>
      <c r="C598" s="15" t="str">
        <f t="shared" si="527"/>
        <v>No</v>
      </c>
      <c r="D598" s="18" t="str">
        <f t="shared" si="528"/>
        <v>No</v>
      </c>
      <c r="E598" s="18" t="str">
        <f t="shared" si="529"/>
        <v>No</v>
      </c>
      <c r="F598" s="18" t="str">
        <f t="shared" si="530"/>
        <v>No</v>
      </c>
      <c r="G598" s="18" t="str">
        <f t="shared" si="531"/>
        <v>No</v>
      </c>
      <c r="H598" s="18" t="str">
        <f t="shared" si="532"/>
        <v>No</v>
      </c>
      <c r="I598" s="18" t="str">
        <f t="shared" si="533"/>
        <v>Yes</v>
      </c>
      <c r="J598" s="18" t="str">
        <f t="shared" si="534"/>
        <v>Yes</v>
      </c>
      <c r="K598" s="21">
        <v>596</v>
      </c>
      <c r="L598" s="5" t="s">
        <v>1443</v>
      </c>
      <c r="M598" s="5" t="s">
        <v>1444</v>
      </c>
      <c r="N598" s="5" t="s">
        <v>2307</v>
      </c>
      <c r="O598" s="5" t="s">
        <v>152</v>
      </c>
      <c r="P598" s="5" t="s">
        <v>2427</v>
      </c>
      <c r="Q598" s="34" t="s">
        <v>10036</v>
      </c>
      <c r="R598" s="21">
        <v>1</v>
      </c>
      <c r="S598" s="35"/>
      <c r="T598" s="35"/>
      <c r="U598" s="35"/>
      <c r="V598" s="35"/>
      <c r="W598" s="35"/>
      <c r="X598" s="35"/>
      <c r="Y598" s="35"/>
      <c r="Z598" s="35"/>
      <c r="AA598" s="5" t="s">
        <v>2310</v>
      </c>
      <c r="AB598" s="5" t="s">
        <v>10037</v>
      </c>
      <c r="AC598" s="34" t="s">
        <v>10038</v>
      </c>
      <c r="AD598" s="21">
        <v>1</v>
      </c>
    </row>
    <row r="599" spans="1:30" x14ac:dyDescent="0.3">
      <c r="A599" s="18" t="str">
        <f t="shared" ref="A599:B599" si="621">IF(AND(ISNUMBER(SEARCH("Yes",C599)),ISNUMBER(SEARCH("Yes",E599)),ISNUMBER(SEARCH("Yes",G599)),ISNUMBER(SEARCH("Yes",I599))),"Yes","No")</f>
        <v>No</v>
      </c>
      <c r="B599" s="18" t="str">
        <f t="shared" si="621"/>
        <v>No</v>
      </c>
      <c r="C599" s="15" t="str">
        <f t="shared" si="527"/>
        <v>No</v>
      </c>
      <c r="D599" s="18" t="str">
        <f t="shared" si="528"/>
        <v>No</v>
      </c>
      <c r="E599" s="18" t="str">
        <f t="shared" si="529"/>
        <v>No</v>
      </c>
      <c r="F599" s="18" t="str">
        <f t="shared" si="530"/>
        <v>No</v>
      </c>
      <c r="G599" s="18" t="str">
        <f t="shared" si="531"/>
        <v>No</v>
      </c>
      <c r="H599" s="18" t="str">
        <f t="shared" si="532"/>
        <v>No</v>
      </c>
      <c r="I599" s="18" t="str">
        <f t="shared" si="533"/>
        <v>Yes</v>
      </c>
      <c r="J599" s="18" t="str">
        <f t="shared" si="534"/>
        <v>Yes</v>
      </c>
      <c r="K599" s="21">
        <v>597</v>
      </c>
      <c r="L599" s="5" t="s">
        <v>1445</v>
      </c>
      <c r="M599" s="5" t="s">
        <v>1446</v>
      </c>
      <c r="N599" s="5" t="s">
        <v>2307</v>
      </c>
      <c r="O599" s="5" t="s">
        <v>152</v>
      </c>
      <c r="P599" s="5" t="s">
        <v>2427</v>
      </c>
      <c r="Q599" s="34" t="s">
        <v>7618</v>
      </c>
      <c r="R599" s="21">
        <v>1</v>
      </c>
      <c r="S599" s="35"/>
      <c r="T599" s="35"/>
      <c r="U599" s="35"/>
      <c r="V599" s="35"/>
      <c r="W599" s="35"/>
      <c r="X599" s="35"/>
      <c r="Y599" s="35"/>
      <c r="Z599" s="35"/>
      <c r="AA599" s="5" t="s">
        <v>2310</v>
      </c>
      <c r="AB599" s="5" t="s">
        <v>10039</v>
      </c>
      <c r="AC599" s="34" t="s">
        <v>10040</v>
      </c>
      <c r="AD599" s="21">
        <v>1</v>
      </c>
    </row>
    <row r="600" spans="1:30" x14ac:dyDescent="0.3">
      <c r="A600" s="18" t="str">
        <f t="shared" ref="A600:B600" si="622">IF(AND(ISNUMBER(SEARCH("Yes",C600)),ISNUMBER(SEARCH("Yes",E600)),ISNUMBER(SEARCH("Yes",G600)),ISNUMBER(SEARCH("Yes",I600))),"Yes","No")</f>
        <v>No</v>
      </c>
      <c r="B600" s="18" t="str">
        <f t="shared" si="622"/>
        <v>No</v>
      </c>
      <c r="C600" s="15" t="str">
        <f t="shared" si="527"/>
        <v>No</v>
      </c>
      <c r="D600" s="18" t="str">
        <f t="shared" si="528"/>
        <v>No</v>
      </c>
      <c r="E600" s="18" t="str">
        <f t="shared" si="529"/>
        <v>No</v>
      </c>
      <c r="F600" s="18" t="str">
        <f t="shared" si="530"/>
        <v>No</v>
      </c>
      <c r="G600" s="18" t="str">
        <f t="shared" si="531"/>
        <v>No</v>
      </c>
      <c r="H600" s="18" t="str">
        <f t="shared" si="532"/>
        <v>No</v>
      </c>
      <c r="I600" s="18" t="str">
        <f t="shared" si="533"/>
        <v>Yes</v>
      </c>
      <c r="J600" s="18" t="str">
        <f t="shared" si="534"/>
        <v>Yes</v>
      </c>
      <c r="K600" s="21">
        <v>598</v>
      </c>
      <c r="L600" s="5" t="s">
        <v>1447</v>
      </c>
      <c r="M600" s="5" t="s">
        <v>1448</v>
      </c>
      <c r="N600" s="5" t="s">
        <v>2307</v>
      </c>
      <c r="O600" s="5" t="s">
        <v>152</v>
      </c>
      <c r="P600" s="5" t="s">
        <v>3458</v>
      </c>
      <c r="Q600" s="34" t="s">
        <v>2984</v>
      </c>
      <c r="R600" s="21">
        <v>1</v>
      </c>
      <c r="S600" s="35"/>
      <c r="T600" s="35"/>
      <c r="U600" s="35"/>
      <c r="V600" s="35"/>
      <c r="W600" s="35"/>
      <c r="X600" s="35"/>
      <c r="Y600" s="35"/>
      <c r="Z600" s="35"/>
      <c r="AA600" s="5" t="s">
        <v>24</v>
      </c>
      <c r="AB600" s="5" t="s">
        <v>10041</v>
      </c>
      <c r="AC600" s="34" t="s">
        <v>4481</v>
      </c>
      <c r="AD600" s="21">
        <v>1</v>
      </c>
    </row>
    <row r="601" spans="1:30" x14ac:dyDescent="0.3">
      <c r="A601" s="18" t="str">
        <f t="shared" ref="A601:B601" si="623">IF(AND(ISNUMBER(SEARCH("Yes",C601)),ISNUMBER(SEARCH("Yes",E601)),ISNUMBER(SEARCH("Yes",G601)),ISNUMBER(SEARCH("Yes",I601))),"Yes","No")</f>
        <v>No</v>
      </c>
      <c r="B601" s="18" t="str">
        <f t="shared" si="623"/>
        <v>No</v>
      </c>
      <c r="C601" s="15" t="str">
        <f t="shared" si="527"/>
        <v>No</v>
      </c>
      <c r="D601" s="18" t="str">
        <f t="shared" si="528"/>
        <v>No</v>
      </c>
      <c r="E601" s="18" t="str">
        <f t="shared" si="529"/>
        <v>No</v>
      </c>
      <c r="F601" s="18" t="str">
        <f t="shared" si="530"/>
        <v>No</v>
      </c>
      <c r="G601" s="18" t="str">
        <f t="shared" si="531"/>
        <v>No</v>
      </c>
      <c r="H601" s="18" t="str">
        <f t="shared" si="532"/>
        <v>No</v>
      </c>
      <c r="I601" s="18" t="str">
        <f t="shared" si="533"/>
        <v>Yes</v>
      </c>
      <c r="J601" s="18" t="str">
        <f t="shared" si="534"/>
        <v>Yes</v>
      </c>
      <c r="K601" s="21">
        <v>599</v>
      </c>
      <c r="L601" s="5" t="s">
        <v>1449</v>
      </c>
      <c r="M601" s="5" t="s">
        <v>1450</v>
      </c>
      <c r="N601" s="5" t="s">
        <v>2307</v>
      </c>
      <c r="O601" s="5" t="s">
        <v>152</v>
      </c>
      <c r="P601" s="5" t="s">
        <v>4482</v>
      </c>
      <c r="Q601" s="34" t="s">
        <v>4483</v>
      </c>
      <c r="R601" s="21">
        <v>1</v>
      </c>
      <c r="S601" s="35"/>
      <c r="T601" s="35"/>
      <c r="U601" s="35"/>
      <c r="V601" s="35"/>
      <c r="W601" s="35"/>
      <c r="X601" s="35"/>
      <c r="Y601" s="35"/>
      <c r="Z601" s="35"/>
      <c r="AA601" s="5" t="s">
        <v>24</v>
      </c>
      <c r="AB601" s="5" t="s">
        <v>3083</v>
      </c>
      <c r="AC601" s="34" t="s">
        <v>2734</v>
      </c>
      <c r="AD601" s="21">
        <v>1</v>
      </c>
    </row>
    <row r="602" spans="1:30" x14ac:dyDescent="0.3">
      <c r="A602" s="18" t="str">
        <f t="shared" ref="A602:B602" si="624">IF(AND(ISNUMBER(SEARCH("Yes",C602)),ISNUMBER(SEARCH("Yes",E602)),ISNUMBER(SEARCH("Yes",G602)),ISNUMBER(SEARCH("Yes",I602))),"Yes","No")</f>
        <v>No</v>
      </c>
      <c r="B602" s="18" t="str">
        <f t="shared" si="624"/>
        <v>No</v>
      </c>
      <c r="C602" s="15" t="str">
        <f t="shared" si="527"/>
        <v>No</v>
      </c>
      <c r="D602" s="18" t="str">
        <f t="shared" si="528"/>
        <v>No</v>
      </c>
      <c r="E602" s="18" t="str">
        <f t="shared" si="529"/>
        <v>No</v>
      </c>
      <c r="F602" s="18" t="str">
        <f t="shared" si="530"/>
        <v>No</v>
      </c>
      <c r="G602" s="18" t="str">
        <f t="shared" si="531"/>
        <v>No</v>
      </c>
      <c r="H602" s="18" t="str">
        <f t="shared" si="532"/>
        <v>No</v>
      </c>
      <c r="I602" s="18" t="str">
        <f t="shared" si="533"/>
        <v>Yes</v>
      </c>
      <c r="J602" s="18" t="str">
        <f t="shared" si="534"/>
        <v>No</v>
      </c>
      <c r="K602" s="21">
        <v>600</v>
      </c>
      <c r="L602" s="5" t="s">
        <v>1451</v>
      </c>
      <c r="M602" s="5" t="s">
        <v>1452</v>
      </c>
      <c r="N602" s="5" t="s">
        <v>2307</v>
      </c>
      <c r="O602" s="5" t="s">
        <v>152</v>
      </c>
      <c r="P602" s="5" t="s">
        <v>10042</v>
      </c>
      <c r="Q602" s="34" t="s">
        <v>10043</v>
      </c>
      <c r="R602" s="21">
        <v>1</v>
      </c>
      <c r="S602" s="35"/>
      <c r="T602" s="35"/>
      <c r="U602" s="35"/>
      <c r="V602" s="35"/>
      <c r="W602" s="35"/>
      <c r="X602" s="35"/>
      <c r="Y602" s="35"/>
      <c r="Z602" s="35"/>
      <c r="AA602" s="5" t="s">
        <v>152</v>
      </c>
      <c r="AB602" s="5" t="s">
        <v>2848</v>
      </c>
      <c r="AC602" s="34" t="s">
        <v>4259</v>
      </c>
      <c r="AD602" s="21">
        <v>1</v>
      </c>
    </row>
    <row r="603" spans="1:30" x14ac:dyDescent="0.3">
      <c r="A603" s="18" t="str">
        <f t="shared" ref="A603:B603" si="625">IF(AND(ISNUMBER(SEARCH("Yes",C603)),ISNUMBER(SEARCH("Yes",E603)),ISNUMBER(SEARCH("Yes",G603)),ISNUMBER(SEARCH("Yes",I603))),"Yes","No")</f>
        <v>Yes</v>
      </c>
      <c r="B603" s="18" t="str">
        <f t="shared" si="625"/>
        <v>No</v>
      </c>
      <c r="C603" s="15" t="str">
        <f t="shared" si="527"/>
        <v>Yes</v>
      </c>
      <c r="D603" s="18" t="str">
        <f t="shared" si="528"/>
        <v>No</v>
      </c>
      <c r="E603" s="18" t="str">
        <f t="shared" si="529"/>
        <v>Yes</v>
      </c>
      <c r="F603" s="18" t="str">
        <f t="shared" si="530"/>
        <v>Yes</v>
      </c>
      <c r="G603" s="18" t="str">
        <f t="shared" si="531"/>
        <v>Yes</v>
      </c>
      <c r="H603" s="18" t="str">
        <f t="shared" si="532"/>
        <v>Yes</v>
      </c>
      <c r="I603" s="18" t="str">
        <f t="shared" si="533"/>
        <v>Yes</v>
      </c>
      <c r="J603" s="18" t="str">
        <f t="shared" si="534"/>
        <v>Yes</v>
      </c>
      <c r="K603" s="21">
        <v>601</v>
      </c>
      <c r="L603" s="5" t="s">
        <v>301</v>
      </c>
      <c r="M603" s="5" t="s">
        <v>302</v>
      </c>
      <c r="N603" s="5" t="s">
        <v>2307</v>
      </c>
      <c r="O603" s="5" t="s">
        <v>152</v>
      </c>
      <c r="P603" s="5" t="s">
        <v>7624</v>
      </c>
      <c r="Q603" s="34" t="s">
        <v>10044</v>
      </c>
      <c r="R603" s="21">
        <v>1</v>
      </c>
      <c r="S603" s="5" t="s">
        <v>24</v>
      </c>
      <c r="T603" s="5" t="s">
        <v>10045</v>
      </c>
      <c r="U603" s="34" t="s">
        <v>10046</v>
      </c>
      <c r="V603" s="21">
        <v>1</v>
      </c>
      <c r="W603" s="5" t="s">
        <v>24</v>
      </c>
      <c r="X603" s="5" t="s">
        <v>4491</v>
      </c>
      <c r="Y603" s="34" t="s">
        <v>10047</v>
      </c>
      <c r="Z603" s="21">
        <v>1</v>
      </c>
      <c r="AA603" s="5" t="s">
        <v>24</v>
      </c>
      <c r="AB603" s="5" t="s">
        <v>10048</v>
      </c>
      <c r="AC603" s="34" t="s">
        <v>4494</v>
      </c>
      <c r="AD603" s="21">
        <v>1</v>
      </c>
    </row>
    <row r="604" spans="1:30" x14ac:dyDescent="0.3">
      <c r="A604" s="18" t="str">
        <f t="shared" ref="A604:B604" si="626">IF(AND(ISNUMBER(SEARCH("Yes",C604)),ISNUMBER(SEARCH("Yes",E604)),ISNUMBER(SEARCH("Yes",G604)),ISNUMBER(SEARCH("Yes",I604))),"Yes","No")</f>
        <v>No</v>
      </c>
      <c r="B604" s="18" t="str">
        <f t="shared" si="626"/>
        <v>No</v>
      </c>
      <c r="C604" s="15" t="str">
        <f t="shared" si="527"/>
        <v>No</v>
      </c>
      <c r="D604" s="18" t="str">
        <f t="shared" si="528"/>
        <v>No</v>
      </c>
      <c r="E604" s="18" t="str">
        <f t="shared" si="529"/>
        <v>No</v>
      </c>
      <c r="F604" s="18" t="str">
        <f t="shared" si="530"/>
        <v>No</v>
      </c>
      <c r="G604" s="18" t="str">
        <f t="shared" si="531"/>
        <v>No</v>
      </c>
      <c r="H604" s="18" t="str">
        <f t="shared" si="532"/>
        <v>No</v>
      </c>
      <c r="I604" s="18" t="str">
        <f t="shared" si="533"/>
        <v>Yes</v>
      </c>
      <c r="J604" s="18" t="str">
        <f t="shared" si="534"/>
        <v>Yes</v>
      </c>
      <c r="K604" s="21">
        <v>602</v>
      </c>
      <c r="L604" s="5" t="s">
        <v>1453</v>
      </c>
      <c r="M604" s="5" t="s">
        <v>1454</v>
      </c>
      <c r="N604" s="5" t="s">
        <v>2307</v>
      </c>
      <c r="O604" s="5" t="s">
        <v>152</v>
      </c>
      <c r="P604" s="5" t="s">
        <v>2427</v>
      </c>
      <c r="Q604" s="34" t="s">
        <v>2803</v>
      </c>
      <c r="R604" s="21">
        <v>1</v>
      </c>
      <c r="S604" s="35"/>
      <c r="T604" s="35"/>
      <c r="U604" s="35"/>
      <c r="V604" s="35"/>
      <c r="W604" s="35"/>
      <c r="X604" s="35"/>
      <c r="Y604" s="35"/>
      <c r="Z604" s="35"/>
      <c r="AA604" s="5" t="s">
        <v>2310</v>
      </c>
      <c r="AB604" s="5" t="s">
        <v>2604</v>
      </c>
      <c r="AC604" s="34" t="s">
        <v>10049</v>
      </c>
      <c r="AD604" s="21">
        <v>1</v>
      </c>
    </row>
    <row r="605" spans="1:30" x14ac:dyDescent="0.3">
      <c r="A605" s="18" t="str">
        <f t="shared" ref="A605:B605" si="627">IF(AND(ISNUMBER(SEARCH("Yes",C605)),ISNUMBER(SEARCH("Yes",E605)),ISNUMBER(SEARCH("Yes",G605)),ISNUMBER(SEARCH("Yes",I605))),"Yes","No")</f>
        <v>No</v>
      </c>
      <c r="B605" s="18" t="str">
        <f t="shared" si="627"/>
        <v>Yes</v>
      </c>
      <c r="C605" s="15" t="str">
        <f t="shared" si="527"/>
        <v>Yes</v>
      </c>
      <c r="D605" s="18" t="str">
        <f t="shared" si="528"/>
        <v>Yes</v>
      </c>
      <c r="E605" s="18" t="str">
        <f t="shared" si="529"/>
        <v>Yes</v>
      </c>
      <c r="F605" s="18" t="str">
        <f t="shared" si="530"/>
        <v>Yes</v>
      </c>
      <c r="G605" s="18" t="str">
        <f t="shared" si="531"/>
        <v>No</v>
      </c>
      <c r="H605" s="18" t="str">
        <f t="shared" si="532"/>
        <v>Yes</v>
      </c>
      <c r="I605" s="18" t="str">
        <f t="shared" si="533"/>
        <v>Yes</v>
      </c>
      <c r="J605" s="18" t="str">
        <f t="shared" si="534"/>
        <v>Yes</v>
      </c>
      <c r="K605" s="21">
        <v>603</v>
      </c>
      <c r="L605" s="5" t="s">
        <v>374</v>
      </c>
      <c r="M605" s="5" t="s">
        <v>375</v>
      </c>
      <c r="N605" s="5" t="s">
        <v>2307</v>
      </c>
      <c r="O605" s="5" t="s">
        <v>2310</v>
      </c>
      <c r="P605" s="5" t="s">
        <v>7632</v>
      </c>
      <c r="Q605" s="34" t="s">
        <v>7633</v>
      </c>
      <c r="R605" s="21">
        <v>1</v>
      </c>
      <c r="S605" s="5" t="s">
        <v>24</v>
      </c>
      <c r="T605" s="5" t="s">
        <v>10050</v>
      </c>
      <c r="U605" s="34" t="s">
        <v>4499</v>
      </c>
      <c r="V605" s="21">
        <v>1</v>
      </c>
      <c r="W605" s="5" t="s">
        <v>152</v>
      </c>
      <c r="X605" s="5" t="s">
        <v>10051</v>
      </c>
      <c r="Y605" s="34" t="s">
        <v>10052</v>
      </c>
      <c r="Z605" s="21">
        <v>1</v>
      </c>
      <c r="AA605" s="5" t="s">
        <v>2310</v>
      </c>
      <c r="AB605" s="5" t="s">
        <v>10053</v>
      </c>
      <c r="AC605" s="34" t="s">
        <v>10054</v>
      </c>
      <c r="AD605" s="21">
        <v>1</v>
      </c>
    </row>
    <row r="606" spans="1:30" x14ac:dyDescent="0.3">
      <c r="A606" s="18" t="str">
        <f t="shared" ref="A606:B606" si="628">IF(AND(ISNUMBER(SEARCH("Yes",C606)),ISNUMBER(SEARCH("Yes",E606)),ISNUMBER(SEARCH("Yes",G606)),ISNUMBER(SEARCH("Yes",I606))),"Yes","No")</f>
        <v>No</v>
      </c>
      <c r="B606" s="18" t="str">
        <f t="shared" si="628"/>
        <v>No</v>
      </c>
      <c r="C606" s="15" t="str">
        <f t="shared" si="527"/>
        <v>No</v>
      </c>
      <c r="D606" s="18" t="str">
        <f t="shared" si="528"/>
        <v>No</v>
      </c>
      <c r="E606" s="18" t="str">
        <f t="shared" si="529"/>
        <v>No</v>
      </c>
      <c r="F606" s="18" t="str">
        <f t="shared" si="530"/>
        <v>No</v>
      </c>
      <c r="G606" s="18" t="str">
        <f t="shared" si="531"/>
        <v>No</v>
      </c>
      <c r="H606" s="18" t="str">
        <f t="shared" si="532"/>
        <v>No</v>
      </c>
      <c r="I606" s="18" t="str">
        <f t="shared" si="533"/>
        <v>Yes</v>
      </c>
      <c r="J606" s="18" t="str">
        <f t="shared" si="534"/>
        <v>Yes</v>
      </c>
      <c r="K606" s="21">
        <v>604</v>
      </c>
      <c r="L606" s="5" t="s">
        <v>1455</v>
      </c>
      <c r="M606" s="5" t="s">
        <v>1456</v>
      </c>
      <c r="N606" s="5" t="s">
        <v>2307</v>
      </c>
      <c r="O606" s="5" t="s">
        <v>152</v>
      </c>
      <c r="P606" s="5" t="s">
        <v>2317</v>
      </c>
      <c r="Q606" s="34" t="s">
        <v>7639</v>
      </c>
      <c r="R606" s="21">
        <v>1</v>
      </c>
      <c r="S606" s="35"/>
      <c r="T606" s="35"/>
      <c r="U606" s="35"/>
      <c r="V606" s="35"/>
      <c r="W606" s="35"/>
      <c r="X606" s="35"/>
      <c r="Y606" s="35"/>
      <c r="Z606" s="35"/>
      <c r="AA606" s="5" t="s">
        <v>24</v>
      </c>
      <c r="AB606" s="5" t="s">
        <v>10055</v>
      </c>
      <c r="AC606" s="34" t="s">
        <v>10056</v>
      </c>
      <c r="AD606" s="21">
        <v>1</v>
      </c>
    </row>
    <row r="607" spans="1:30" x14ac:dyDescent="0.3">
      <c r="A607" s="18" t="str">
        <f t="shared" ref="A607:B607" si="629">IF(AND(ISNUMBER(SEARCH("Yes",C607)),ISNUMBER(SEARCH("Yes",E607)),ISNUMBER(SEARCH("Yes",G607)),ISNUMBER(SEARCH("Yes",I607))),"Yes","No")</f>
        <v>Yes</v>
      </c>
      <c r="B607" s="18" t="str">
        <f t="shared" si="629"/>
        <v>Yes</v>
      </c>
      <c r="C607" s="15" t="str">
        <f t="shared" si="527"/>
        <v>Yes</v>
      </c>
      <c r="D607" s="18" t="str">
        <f t="shared" si="528"/>
        <v>Yes</v>
      </c>
      <c r="E607" s="18" t="str">
        <f t="shared" si="529"/>
        <v>Yes</v>
      </c>
      <c r="F607" s="18" t="str">
        <f t="shared" si="530"/>
        <v>Yes</v>
      </c>
      <c r="G607" s="18" t="str">
        <f t="shared" si="531"/>
        <v>Yes</v>
      </c>
      <c r="H607" s="18" t="str">
        <f t="shared" si="532"/>
        <v>Yes</v>
      </c>
      <c r="I607" s="18" t="str">
        <f t="shared" si="533"/>
        <v>Yes</v>
      </c>
      <c r="J607" s="18" t="str">
        <f t="shared" si="534"/>
        <v>Yes</v>
      </c>
      <c r="K607" s="21">
        <v>605</v>
      </c>
      <c r="L607" s="5" t="s">
        <v>96</v>
      </c>
      <c r="M607" s="5" t="s">
        <v>97</v>
      </c>
      <c r="N607" s="5" t="s">
        <v>2307</v>
      </c>
      <c r="O607" s="5" t="s">
        <v>24</v>
      </c>
      <c r="P607" s="5" t="s">
        <v>7641</v>
      </c>
      <c r="Q607" s="34" t="s">
        <v>4508</v>
      </c>
      <c r="R607" s="21">
        <v>1</v>
      </c>
      <c r="S607" s="5" t="s">
        <v>24</v>
      </c>
      <c r="T607" s="5" t="s">
        <v>4509</v>
      </c>
      <c r="U607" s="34" t="s">
        <v>10057</v>
      </c>
      <c r="V607" s="21">
        <v>1</v>
      </c>
      <c r="W607" s="5" t="s">
        <v>24</v>
      </c>
      <c r="X607" s="5" t="s">
        <v>4511</v>
      </c>
      <c r="Y607" s="34" t="s">
        <v>4512</v>
      </c>
      <c r="Z607" s="21">
        <v>1</v>
      </c>
      <c r="AA607" s="5" t="s">
        <v>2310</v>
      </c>
      <c r="AB607" s="5" t="s">
        <v>2422</v>
      </c>
      <c r="AC607" s="34" t="s">
        <v>2723</v>
      </c>
      <c r="AD607" s="21">
        <v>1</v>
      </c>
    </row>
    <row r="608" spans="1:30" x14ac:dyDescent="0.3">
      <c r="A608" s="18" t="str">
        <f t="shared" ref="A608:B608" si="630">IF(AND(ISNUMBER(SEARCH("Yes",C608)),ISNUMBER(SEARCH("Yes",E608)),ISNUMBER(SEARCH("Yes",G608)),ISNUMBER(SEARCH("Yes",I608))),"Yes","No")</f>
        <v>No</v>
      </c>
      <c r="B608" s="18" t="str">
        <f t="shared" si="630"/>
        <v>No</v>
      </c>
      <c r="C608" s="15" t="str">
        <f t="shared" si="527"/>
        <v>No</v>
      </c>
      <c r="D608" s="18" t="str">
        <f t="shared" si="528"/>
        <v>No</v>
      </c>
      <c r="E608" s="18" t="str">
        <f t="shared" si="529"/>
        <v>No</v>
      </c>
      <c r="F608" s="18" t="str">
        <f t="shared" si="530"/>
        <v>No</v>
      </c>
      <c r="G608" s="18" t="str">
        <f t="shared" si="531"/>
        <v>No</v>
      </c>
      <c r="H608" s="18" t="str">
        <f t="shared" si="532"/>
        <v>No</v>
      </c>
      <c r="I608" s="18" t="str">
        <f t="shared" si="533"/>
        <v>Yes</v>
      </c>
      <c r="J608" s="18" t="str">
        <f t="shared" si="534"/>
        <v>Yes</v>
      </c>
      <c r="K608" s="21">
        <v>606</v>
      </c>
      <c r="L608" s="5" t="s">
        <v>1457</v>
      </c>
      <c r="M608" s="5" t="s">
        <v>1458</v>
      </c>
      <c r="N608" s="5" t="s">
        <v>2307</v>
      </c>
      <c r="O608" s="5" t="s">
        <v>152</v>
      </c>
      <c r="P608" s="5" t="s">
        <v>10058</v>
      </c>
      <c r="Q608" s="34" t="s">
        <v>4514</v>
      </c>
      <c r="R608" s="21">
        <v>1</v>
      </c>
      <c r="S608" s="35"/>
      <c r="T608" s="35"/>
      <c r="U608" s="35"/>
      <c r="V608" s="35"/>
      <c r="W608" s="35"/>
      <c r="X608" s="35"/>
      <c r="Y608" s="35"/>
      <c r="Z608" s="35"/>
      <c r="AA608" s="5" t="s">
        <v>2310</v>
      </c>
      <c r="AB608" s="5" t="s">
        <v>4658</v>
      </c>
      <c r="AC608" s="34" t="s">
        <v>10059</v>
      </c>
      <c r="AD608" s="21">
        <v>1</v>
      </c>
    </row>
    <row r="609" spans="1:30" x14ac:dyDescent="0.3">
      <c r="A609" s="18" t="str">
        <f t="shared" ref="A609:B609" si="631">IF(AND(ISNUMBER(SEARCH("Yes",C609)),ISNUMBER(SEARCH("Yes",E609)),ISNUMBER(SEARCH("Yes",G609)),ISNUMBER(SEARCH("Yes",I609))),"Yes","No")</f>
        <v>No</v>
      </c>
      <c r="B609" s="18" t="str">
        <f t="shared" si="631"/>
        <v>No</v>
      </c>
      <c r="C609" s="15" t="str">
        <f t="shared" si="527"/>
        <v>No</v>
      </c>
      <c r="D609" s="18" t="str">
        <f t="shared" si="528"/>
        <v>No</v>
      </c>
      <c r="E609" s="18" t="str">
        <f t="shared" si="529"/>
        <v>No</v>
      </c>
      <c r="F609" s="18" t="str">
        <f t="shared" si="530"/>
        <v>No</v>
      </c>
      <c r="G609" s="18" t="str">
        <f t="shared" si="531"/>
        <v>No</v>
      </c>
      <c r="H609" s="18" t="str">
        <f t="shared" si="532"/>
        <v>No</v>
      </c>
      <c r="I609" s="18" t="str">
        <f t="shared" si="533"/>
        <v>Yes</v>
      </c>
      <c r="J609" s="18" t="str">
        <f t="shared" si="534"/>
        <v>Yes</v>
      </c>
      <c r="K609" s="21">
        <v>607</v>
      </c>
      <c r="L609" s="5" t="s">
        <v>1459</v>
      </c>
      <c r="M609" s="5" t="s">
        <v>1460</v>
      </c>
      <c r="N609" s="5" t="s">
        <v>2307</v>
      </c>
      <c r="O609" s="5" t="s">
        <v>152</v>
      </c>
      <c r="P609" s="5" t="s">
        <v>10060</v>
      </c>
      <c r="Q609" s="34" t="s">
        <v>10061</v>
      </c>
      <c r="R609" s="21">
        <v>1</v>
      </c>
      <c r="S609" s="35"/>
      <c r="T609" s="35"/>
      <c r="U609" s="35"/>
      <c r="V609" s="35"/>
      <c r="W609" s="35"/>
      <c r="X609" s="35"/>
      <c r="Y609" s="35"/>
      <c r="Z609" s="35"/>
      <c r="AA609" s="5" t="s">
        <v>24</v>
      </c>
      <c r="AB609" s="5" t="s">
        <v>2488</v>
      </c>
      <c r="AC609" s="34" t="s">
        <v>10062</v>
      </c>
      <c r="AD609" s="21">
        <v>1</v>
      </c>
    </row>
    <row r="610" spans="1:30" x14ac:dyDescent="0.3">
      <c r="A610" s="18" t="str">
        <f t="shared" ref="A610:B610" si="632">IF(AND(ISNUMBER(SEARCH("Yes",C610)),ISNUMBER(SEARCH("Yes",E610)),ISNUMBER(SEARCH("Yes",G610)),ISNUMBER(SEARCH("Yes",I610))),"Yes","No")</f>
        <v>No</v>
      </c>
      <c r="B610" s="18" t="str">
        <f t="shared" si="632"/>
        <v>No</v>
      </c>
      <c r="C610" s="15" t="str">
        <f t="shared" si="527"/>
        <v>No</v>
      </c>
      <c r="D610" s="18" t="str">
        <f t="shared" si="528"/>
        <v>No</v>
      </c>
      <c r="E610" s="18" t="str">
        <f t="shared" si="529"/>
        <v>No</v>
      </c>
      <c r="F610" s="18" t="str">
        <f t="shared" si="530"/>
        <v>No</v>
      </c>
      <c r="G610" s="18" t="str">
        <f t="shared" si="531"/>
        <v>No</v>
      </c>
      <c r="H610" s="18" t="str">
        <f t="shared" si="532"/>
        <v>No</v>
      </c>
      <c r="I610" s="18" t="str">
        <f t="shared" si="533"/>
        <v>Yes</v>
      </c>
      <c r="J610" s="18" t="str">
        <f t="shared" si="534"/>
        <v>Yes</v>
      </c>
      <c r="K610" s="21">
        <v>608</v>
      </c>
      <c r="L610" s="5" t="s">
        <v>1461</v>
      </c>
      <c r="M610" s="5" t="s">
        <v>1462</v>
      </c>
      <c r="N610" s="5" t="s">
        <v>2307</v>
      </c>
      <c r="O610" s="5" t="s">
        <v>152</v>
      </c>
      <c r="P610" s="5" t="s">
        <v>4519</v>
      </c>
      <c r="Q610" s="34" t="s">
        <v>4520</v>
      </c>
      <c r="R610" s="21">
        <v>1</v>
      </c>
      <c r="S610" s="35"/>
      <c r="T610" s="35"/>
      <c r="U610" s="35"/>
      <c r="V610" s="35"/>
      <c r="W610" s="35"/>
      <c r="X610" s="35"/>
      <c r="Y610" s="35"/>
      <c r="Z610" s="35"/>
      <c r="AA610" s="5" t="s">
        <v>2310</v>
      </c>
      <c r="AB610" s="5" t="s">
        <v>6758</v>
      </c>
      <c r="AC610" s="34" t="s">
        <v>10063</v>
      </c>
      <c r="AD610" s="21">
        <v>1</v>
      </c>
    </row>
    <row r="611" spans="1:30" x14ac:dyDescent="0.3">
      <c r="A611" s="18" t="str">
        <f t="shared" ref="A611:B611" si="633">IF(AND(ISNUMBER(SEARCH("Yes",C611)),ISNUMBER(SEARCH("Yes",E611)),ISNUMBER(SEARCH("Yes",G611)),ISNUMBER(SEARCH("Yes",I611))),"Yes","No")</f>
        <v>No</v>
      </c>
      <c r="B611" s="18" t="str">
        <f t="shared" si="633"/>
        <v>No</v>
      </c>
      <c r="C611" s="15" t="str">
        <f t="shared" si="527"/>
        <v>No</v>
      </c>
      <c r="D611" s="18" t="str">
        <f t="shared" si="528"/>
        <v>No</v>
      </c>
      <c r="E611" s="18" t="str">
        <f t="shared" si="529"/>
        <v>No</v>
      </c>
      <c r="F611" s="18" t="str">
        <f t="shared" si="530"/>
        <v>No</v>
      </c>
      <c r="G611" s="18" t="str">
        <f t="shared" si="531"/>
        <v>No</v>
      </c>
      <c r="H611" s="18" t="str">
        <f t="shared" si="532"/>
        <v>No</v>
      </c>
      <c r="I611" s="18" t="str">
        <f t="shared" si="533"/>
        <v>Yes</v>
      </c>
      <c r="J611" s="18" t="str">
        <f t="shared" si="534"/>
        <v>No</v>
      </c>
      <c r="K611" s="21">
        <v>609</v>
      </c>
      <c r="L611" s="5" t="s">
        <v>1463</v>
      </c>
      <c r="M611" s="5" t="s">
        <v>1464</v>
      </c>
      <c r="N611" s="5" t="s">
        <v>2307</v>
      </c>
      <c r="O611" s="5" t="s">
        <v>152</v>
      </c>
      <c r="P611" s="5" t="s">
        <v>2533</v>
      </c>
      <c r="Q611" s="34" t="s">
        <v>4523</v>
      </c>
      <c r="R611" s="21">
        <v>1</v>
      </c>
      <c r="S611" s="35"/>
      <c r="T611" s="35"/>
      <c r="U611" s="35"/>
      <c r="V611" s="35"/>
      <c r="W611" s="35"/>
      <c r="X611" s="35"/>
      <c r="Y611" s="35"/>
      <c r="Z611" s="35"/>
      <c r="AA611" s="5" t="s">
        <v>152</v>
      </c>
      <c r="AB611" s="5" t="s">
        <v>9937</v>
      </c>
      <c r="AC611" s="34" t="s">
        <v>10064</v>
      </c>
      <c r="AD611" s="21">
        <v>1</v>
      </c>
    </row>
    <row r="612" spans="1:30" x14ac:dyDescent="0.3">
      <c r="A612" s="18" t="str">
        <f t="shared" ref="A612:B612" si="634">IF(AND(ISNUMBER(SEARCH("Yes",C612)),ISNUMBER(SEARCH("Yes",E612)),ISNUMBER(SEARCH("Yes",G612)),ISNUMBER(SEARCH("Yes",I612))),"Yes","No")</f>
        <v>No</v>
      </c>
      <c r="B612" s="18" t="str">
        <f t="shared" si="634"/>
        <v>No</v>
      </c>
      <c r="C612" s="15" t="str">
        <f t="shared" si="527"/>
        <v>No</v>
      </c>
      <c r="D612" s="18" t="str">
        <f t="shared" si="528"/>
        <v>No</v>
      </c>
      <c r="E612" s="18" t="str">
        <f t="shared" si="529"/>
        <v>No</v>
      </c>
      <c r="F612" s="18" t="str">
        <f t="shared" si="530"/>
        <v>No</v>
      </c>
      <c r="G612" s="18" t="str">
        <f t="shared" si="531"/>
        <v>No</v>
      </c>
      <c r="H612" s="18" t="str">
        <f t="shared" si="532"/>
        <v>No</v>
      </c>
      <c r="I612" s="18" t="str">
        <f t="shared" si="533"/>
        <v>Yes</v>
      </c>
      <c r="J612" s="18" t="str">
        <f t="shared" si="534"/>
        <v>Yes</v>
      </c>
      <c r="K612" s="21">
        <v>610</v>
      </c>
      <c r="L612" s="5" t="s">
        <v>1465</v>
      </c>
      <c r="M612" s="5" t="s">
        <v>1466</v>
      </c>
      <c r="N612" s="5" t="s">
        <v>2307</v>
      </c>
      <c r="O612" s="5" t="s">
        <v>152</v>
      </c>
      <c r="P612" s="5" t="s">
        <v>2313</v>
      </c>
      <c r="Q612" s="34" t="s">
        <v>10065</v>
      </c>
      <c r="R612" s="21">
        <v>1</v>
      </c>
      <c r="S612" s="35"/>
      <c r="T612" s="35"/>
      <c r="U612" s="35"/>
      <c r="V612" s="35"/>
      <c r="W612" s="35"/>
      <c r="X612" s="35"/>
      <c r="Y612" s="35"/>
      <c r="Z612" s="35"/>
      <c r="AA612" s="5" t="s">
        <v>24</v>
      </c>
      <c r="AB612" s="5" t="s">
        <v>4060</v>
      </c>
      <c r="AC612" s="34" t="s">
        <v>4951</v>
      </c>
      <c r="AD612" s="21">
        <v>1</v>
      </c>
    </row>
    <row r="613" spans="1:30" x14ac:dyDescent="0.3">
      <c r="A613" s="18" t="str">
        <f t="shared" ref="A613:B613" si="635">IF(AND(ISNUMBER(SEARCH("Yes",C613)),ISNUMBER(SEARCH("Yes",E613)),ISNUMBER(SEARCH("Yes",G613)),ISNUMBER(SEARCH("Yes",I613))),"Yes","No")</f>
        <v>Yes</v>
      </c>
      <c r="B613" s="18" t="str">
        <f t="shared" si="635"/>
        <v>Yes</v>
      </c>
      <c r="C613" s="15" t="str">
        <f t="shared" si="527"/>
        <v>Yes</v>
      </c>
      <c r="D613" s="18" t="str">
        <f t="shared" si="528"/>
        <v>Yes</v>
      </c>
      <c r="E613" s="18" t="str">
        <f t="shared" si="529"/>
        <v>Yes</v>
      </c>
      <c r="F613" s="18" t="str">
        <f t="shared" si="530"/>
        <v>Yes</v>
      </c>
      <c r="G613" s="18" t="str">
        <f t="shared" si="531"/>
        <v>Yes</v>
      </c>
      <c r="H613" s="18" t="str">
        <f t="shared" si="532"/>
        <v>Yes</v>
      </c>
      <c r="I613" s="18" t="str">
        <f t="shared" si="533"/>
        <v>Yes</v>
      </c>
      <c r="J613" s="18" t="str">
        <f t="shared" si="534"/>
        <v>Yes</v>
      </c>
      <c r="K613" s="21">
        <v>611</v>
      </c>
      <c r="L613" s="5" t="s">
        <v>273</v>
      </c>
      <c r="M613" s="5" t="s">
        <v>274</v>
      </c>
      <c r="N613" s="5" t="s">
        <v>2307</v>
      </c>
      <c r="O613" s="5" t="s">
        <v>2310</v>
      </c>
      <c r="P613" s="5" t="s">
        <v>10066</v>
      </c>
      <c r="Q613" s="34" t="s">
        <v>10067</v>
      </c>
      <c r="R613" s="21">
        <v>1</v>
      </c>
      <c r="S613" s="5" t="s">
        <v>2310</v>
      </c>
      <c r="T613" s="5" t="s">
        <v>10068</v>
      </c>
      <c r="U613" s="34" t="s">
        <v>10069</v>
      </c>
      <c r="V613" s="21">
        <v>1</v>
      </c>
      <c r="W613" s="5" t="s">
        <v>24</v>
      </c>
      <c r="X613" s="5" t="s">
        <v>4530</v>
      </c>
      <c r="Y613" s="34" t="s">
        <v>4531</v>
      </c>
      <c r="Z613" s="21">
        <v>1</v>
      </c>
      <c r="AA613" s="5" t="s">
        <v>24</v>
      </c>
      <c r="AB613" s="5" t="s">
        <v>8763</v>
      </c>
      <c r="AC613" s="34" t="s">
        <v>2634</v>
      </c>
      <c r="AD613" s="21">
        <v>1</v>
      </c>
    </row>
    <row r="614" spans="1:30" x14ac:dyDescent="0.3">
      <c r="A614" s="18" t="str">
        <f t="shared" ref="A614:B614" si="636">IF(AND(ISNUMBER(SEARCH("Yes",C614)),ISNUMBER(SEARCH("Yes",E614)),ISNUMBER(SEARCH("Yes",G614)),ISNUMBER(SEARCH("Yes",I614))),"Yes","No")</f>
        <v>No</v>
      </c>
      <c r="B614" s="18" t="str">
        <f t="shared" si="636"/>
        <v>No</v>
      </c>
      <c r="C614" s="15" t="str">
        <f t="shared" si="527"/>
        <v>No</v>
      </c>
      <c r="D614" s="18" t="str">
        <f t="shared" si="528"/>
        <v>No</v>
      </c>
      <c r="E614" s="18" t="str">
        <f t="shared" si="529"/>
        <v>No</v>
      </c>
      <c r="F614" s="18" t="str">
        <f t="shared" si="530"/>
        <v>No</v>
      </c>
      <c r="G614" s="18" t="str">
        <f t="shared" si="531"/>
        <v>No</v>
      </c>
      <c r="H614" s="18" t="str">
        <f t="shared" si="532"/>
        <v>No</v>
      </c>
      <c r="I614" s="18" t="str">
        <f t="shared" si="533"/>
        <v>Yes</v>
      </c>
      <c r="J614" s="18" t="str">
        <f t="shared" si="534"/>
        <v>No</v>
      </c>
      <c r="K614" s="21">
        <v>612</v>
      </c>
      <c r="L614" s="5" t="s">
        <v>1467</v>
      </c>
      <c r="M614" s="5" t="s">
        <v>1468</v>
      </c>
      <c r="N614" s="5" t="s">
        <v>2307</v>
      </c>
      <c r="O614" s="5" t="s">
        <v>152</v>
      </c>
      <c r="P614" s="5" t="s">
        <v>2431</v>
      </c>
      <c r="Q614" s="34" t="s">
        <v>4532</v>
      </c>
      <c r="R614" s="21">
        <v>1</v>
      </c>
      <c r="S614" s="35"/>
      <c r="T614" s="35"/>
      <c r="U614" s="35"/>
      <c r="V614" s="35"/>
      <c r="W614" s="35"/>
      <c r="X614" s="35"/>
      <c r="Y614" s="35"/>
      <c r="Z614" s="35"/>
      <c r="AA614" s="5" t="s">
        <v>152</v>
      </c>
      <c r="AB614" s="5" t="s">
        <v>10070</v>
      </c>
      <c r="AC614" s="34" t="s">
        <v>10071</v>
      </c>
      <c r="AD614" s="21">
        <v>1</v>
      </c>
    </row>
    <row r="615" spans="1:30" x14ac:dyDescent="0.3">
      <c r="A615" s="18" t="str">
        <f t="shared" ref="A615:B615" si="637">IF(AND(ISNUMBER(SEARCH("Yes",C615)),ISNUMBER(SEARCH("Yes",E615)),ISNUMBER(SEARCH("Yes",G615)),ISNUMBER(SEARCH("Yes",I615))),"Yes","No")</f>
        <v>No</v>
      </c>
      <c r="B615" s="18" t="str">
        <f t="shared" si="637"/>
        <v>No</v>
      </c>
      <c r="C615" s="15" t="str">
        <f t="shared" si="527"/>
        <v>No</v>
      </c>
      <c r="D615" s="18" t="str">
        <f t="shared" si="528"/>
        <v>No</v>
      </c>
      <c r="E615" s="18" t="str">
        <f t="shared" si="529"/>
        <v>No</v>
      </c>
      <c r="F615" s="18" t="str">
        <f t="shared" si="530"/>
        <v>No</v>
      </c>
      <c r="G615" s="18" t="str">
        <f t="shared" si="531"/>
        <v>No</v>
      </c>
      <c r="H615" s="18" t="str">
        <f t="shared" si="532"/>
        <v>No</v>
      </c>
      <c r="I615" s="18" t="str">
        <f t="shared" si="533"/>
        <v>Yes</v>
      </c>
      <c r="J615" s="18" t="str">
        <f t="shared" si="534"/>
        <v>Yes</v>
      </c>
      <c r="K615" s="21">
        <v>613</v>
      </c>
      <c r="L615" s="5" t="s">
        <v>1469</v>
      </c>
      <c r="M615" s="5" t="s">
        <v>1470</v>
      </c>
      <c r="N615" s="5" t="s">
        <v>2307</v>
      </c>
      <c r="O615" s="5" t="s">
        <v>152</v>
      </c>
      <c r="P615" s="5" t="s">
        <v>2537</v>
      </c>
      <c r="Q615" s="34" t="s">
        <v>10072</v>
      </c>
      <c r="R615" s="21">
        <v>1</v>
      </c>
      <c r="S615" s="35"/>
      <c r="T615" s="35"/>
      <c r="U615" s="35"/>
      <c r="V615" s="35"/>
      <c r="W615" s="35"/>
      <c r="X615" s="35"/>
      <c r="Y615" s="35"/>
      <c r="Z615" s="35"/>
      <c r="AA615" s="5" t="s">
        <v>2310</v>
      </c>
      <c r="AB615" s="5" t="s">
        <v>9594</v>
      </c>
      <c r="AC615" s="34" t="s">
        <v>9595</v>
      </c>
      <c r="AD615" s="21">
        <v>1</v>
      </c>
    </row>
    <row r="616" spans="1:30" x14ac:dyDescent="0.3">
      <c r="A616" s="18" t="str">
        <f t="shared" ref="A616:B616" si="638">IF(AND(ISNUMBER(SEARCH("Yes",C616)),ISNUMBER(SEARCH("Yes",E616)),ISNUMBER(SEARCH("Yes",G616)),ISNUMBER(SEARCH("Yes",I616))),"Yes","No")</f>
        <v>Yes</v>
      </c>
      <c r="B616" s="18" t="str">
        <f t="shared" si="638"/>
        <v>Yes</v>
      </c>
      <c r="C616" s="15" t="str">
        <f t="shared" si="527"/>
        <v>Yes</v>
      </c>
      <c r="D616" s="18" t="str">
        <f t="shared" si="528"/>
        <v>Yes</v>
      </c>
      <c r="E616" s="18" t="str">
        <f t="shared" si="529"/>
        <v>Yes</v>
      </c>
      <c r="F616" s="18" t="str">
        <f t="shared" si="530"/>
        <v>Yes</v>
      </c>
      <c r="G616" s="18" t="str">
        <f t="shared" si="531"/>
        <v>Yes</v>
      </c>
      <c r="H616" s="18" t="str">
        <f t="shared" si="532"/>
        <v>Yes</v>
      </c>
      <c r="I616" s="18" t="str">
        <f t="shared" si="533"/>
        <v>Yes</v>
      </c>
      <c r="J616" s="18" t="str">
        <f t="shared" si="534"/>
        <v>Yes</v>
      </c>
      <c r="K616" s="21">
        <v>614</v>
      </c>
      <c r="L616" s="5" t="s">
        <v>75</v>
      </c>
      <c r="M616" s="5" t="s">
        <v>98</v>
      </c>
      <c r="N616" s="5" t="s">
        <v>2307</v>
      </c>
      <c r="O616" s="5" t="s">
        <v>24</v>
      </c>
      <c r="P616" s="5" t="s">
        <v>4536</v>
      </c>
      <c r="Q616" s="34" t="s">
        <v>3075</v>
      </c>
      <c r="R616" s="21">
        <v>1</v>
      </c>
      <c r="S616" s="5" t="s">
        <v>24</v>
      </c>
      <c r="T616" s="5" t="s">
        <v>10073</v>
      </c>
      <c r="U616" s="34" t="s">
        <v>10074</v>
      </c>
      <c r="V616" s="21">
        <v>1</v>
      </c>
      <c r="W616" s="5" t="s">
        <v>24</v>
      </c>
      <c r="X616" s="5" t="s">
        <v>10075</v>
      </c>
      <c r="Y616" s="34" t="s">
        <v>10076</v>
      </c>
      <c r="Z616" s="21">
        <v>1</v>
      </c>
      <c r="AA616" s="5" t="s">
        <v>24</v>
      </c>
      <c r="AB616" s="5" t="s">
        <v>4542</v>
      </c>
      <c r="AC616" s="34" t="s">
        <v>4543</v>
      </c>
      <c r="AD616" s="21">
        <v>1</v>
      </c>
    </row>
    <row r="617" spans="1:30" x14ac:dyDescent="0.3">
      <c r="A617" s="18" t="str">
        <f t="shared" ref="A617:B617" si="639">IF(AND(ISNUMBER(SEARCH("Yes",C617)),ISNUMBER(SEARCH("Yes",E617)),ISNUMBER(SEARCH("Yes",G617)),ISNUMBER(SEARCH("Yes",I617))),"Yes","No")</f>
        <v>No</v>
      </c>
      <c r="B617" s="18" t="str">
        <f t="shared" si="639"/>
        <v>No</v>
      </c>
      <c r="C617" s="15" t="str">
        <f t="shared" si="527"/>
        <v>No</v>
      </c>
      <c r="D617" s="18" t="str">
        <f t="shared" si="528"/>
        <v>No</v>
      </c>
      <c r="E617" s="18" t="str">
        <f t="shared" si="529"/>
        <v>No</v>
      </c>
      <c r="F617" s="18" t="str">
        <f t="shared" si="530"/>
        <v>No</v>
      </c>
      <c r="G617" s="18" t="str">
        <f t="shared" si="531"/>
        <v>No</v>
      </c>
      <c r="H617" s="18" t="str">
        <f t="shared" si="532"/>
        <v>No</v>
      </c>
      <c r="I617" s="18" t="str">
        <f t="shared" si="533"/>
        <v>Yes</v>
      </c>
      <c r="J617" s="18" t="str">
        <f t="shared" si="534"/>
        <v>Yes</v>
      </c>
      <c r="K617" s="21">
        <v>615</v>
      </c>
      <c r="L617" s="5" t="s">
        <v>1471</v>
      </c>
      <c r="M617" s="5" t="s">
        <v>1472</v>
      </c>
      <c r="N617" s="5" t="s">
        <v>2307</v>
      </c>
      <c r="O617" s="5" t="s">
        <v>152</v>
      </c>
      <c r="P617" s="5" t="s">
        <v>2649</v>
      </c>
      <c r="Q617" s="34" t="s">
        <v>7659</v>
      </c>
      <c r="R617" s="21">
        <v>1</v>
      </c>
      <c r="S617" s="35"/>
      <c r="T617" s="35"/>
      <c r="U617" s="35"/>
      <c r="V617" s="35"/>
      <c r="W617" s="35"/>
      <c r="X617" s="35"/>
      <c r="Y617" s="35"/>
      <c r="Z617" s="35"/>
      <c r="AA617" s="5" t="s">
        <v>2310</v>
      </c>
      <c r="AB617" s="5" t="s">
        <v>10077</v>
      </c>
      <c r="AC617" s="34" t="s">
        <v>10078</v>
      </c>
      <c r="AD617" s="21">
        <v>1</v>
      </c>
    </row>
    <row r="618" spans="1:30" x14ac:dyDescent="0.3">
      <c r="A618" s="18" t="str">
        <f t="shared" ref="A618:B618" si="640">IF(AND(ISNUMBER(SEARCH("Yes",C618)),ISNUMBER(SEARCH("Yes",E618)),ISNUMBER(SEARCH("Yes",G618)),ISNUMBER(SEARCH("Yes",I618))),"Yes","No")</f>
        <v>No</v>
      </c>
      <c r="B618" s="18" t="str">
        <f t="shared" si="640"/>
        <v>No</v>
      </c>
      <c r="C618" s="15" t="str">
        <f t="shared" si="527"/>
        <v>No</v>
      </c>
      <c r="D618" s="18" t="str">
        <f t="shared" si="528"/>
        <v>No</v>
      </c>
      <c r="E618" s="18" t="str">
        <f t="shared" si="529"/>
        <v>No</v>
      </c>
      <c r="F618" s="18" t="str">
        <f t="shared" si="530"/>
        <v>No</v>
      </c>
      <c r="G618" s="18" t="str">
        <f t="shared" si="531"/>
        <v>No</v>
      </c>
      <c r="H618" s="18" t="str">
        <f t="shared" si="532"/>
        <v>No</v>
      </c>
      <c r="I618" s="18" t="str">
        <f t="shared" si="533"/>
        <v>Yes</v>
      </c>
      <c r="J618" s="18" t="str">
        <f t="shared" si="534"/>
        <v>Yes</v>
      </c>
      <c r="K618" s="21">
        <v>616</v>
      </c>
      <c r="L618" s="5" t="s">
        <v>1473</v>
      </c>
      <c r="M618" s="5" t="s">
        <v>1474</v>
      </c>
      <c r="N618" s="5" t="s">
        <v>2307</v>
      </c>
      <c r="O618" s="5" t="s">
        <v>152</v>
      </c>
      <c r="P618" s="5" t="s">
        <v>2321</v>
      </c>
      <c r="Q618" s="34" t="s">
        <v>10079</v>
      </c>
      <c r="R618" s="21">
        <v>1</v>
      </c>
      <c r="S618" s="35"/>
      <c r="T618" s="35"/>
      <c r="U618" s="35"/>
      <c r="V618" s="35"/>
      <c r="W618" s="35"/>
      <c r="X618" s="35"/>
      <c r="Y618" s="35"/>
      <c r="Z618" s="35"/>
      <c r="AA618" s="5" t="s">
        <v>2310</v>
      </c>
      <c r="AB618" s="5" t="s">
        <v>10080</v>
      </c>
      <c r="AC618" s="34" t="s">
        <v>10081</v>
      </c>
      <c r="AD618" s="21">
        <v>1</v>
      </c>
    </row>
    <row r="619" spans="1:30" x14ac:dyDescent="0.3">
      <c r="A619" s="18" t="str">
        <f t="shared" ref="A619:B619" si="641">IF(AND(ISNUMBER(SEARCH("Yes",C619)),ISNUMBER(SEARCH("Yes",E619)),ISNUMBER(SEARCH("Yes",G619)),ISNUMBER(SEARCH("Yes",I619))),"Yes","No")</f>
        <v>No</v>
      </c>
      <c r="B619" s="18" t="str">
        <f t="shared" si="641"/>
        <v>No</v>
      </c>
      <c r="C619" s="15" t="str">
        <f t="shared" si="527"/>
        <v>No</v>
      </c>
      <c r="D619" s="18" t="str">
        <f t="shared" si="528"/>
        <v>No</v>
      </c>
      <c r="E619" s="18" t="str">
        <f t="shared" si="529"/>
        <v>No</v>
      </c>
      <c r="F619" s="18" t="str">
        <f t="shared" si="530"/>
        <v>No</v>
      </c>
      <c r="G619" s="18" t="str">
        <f t="shared" si="531"/>
        <v>No</v>
      </c>
      <c r="H619" s="18" t="str">
        <f t="shared" si="532"/>
        <v>No</v>
      </c>
      <c r="I619" s="18" t="str">
        <f t="shared" si="533"/>
        <v>Yes</v>
      </c>
      <c r="J619" s="18" t="str">
        <f t="shared" si="534"/>
        <v>Yes</v>
      </c>
      <c r="K619" s="21">
        <v>617</v>
      </c>
      <c r="L619" s="5" t="s">
        <v>1475</v>
      </c>
      <c r="M619" s="5" t="s">
        <v>1476</v>
      </c>
      <c r="N619" s="5" t="s">
        <v>2307</v>
      </c>
      <c r="O619" s="5" t="s">
        <v>152</v>
      </c>
      <c r="P619" s="5" t="s">
        <v>2412</v>
      </c>
      <c r="Q619" s="34" t="s">
        <v>4548</v>
      </c>
      <c r="R619" s="21">
        <v>1</v>
      </c>
      <c r="S619" s="35"/>
      <c r="T619" s="35"/>
      <c r="U619" s="35"/>
      <c r="V619" s="35"/>
      <c r="W619" s="35"/>
      <c r="X619" s="35"/>
      <c r="Y619" s="35"/>
      <c r="Z619" s="35"/>
      <c r="AA619" s="5" t="s">
        <v>24</v>
      </c>
      <c r="AB619" s="5" t="s">
        <v>10082</v>
      </c>
      <c r="AC619" s="34" t="s">
        <v>10083</v>
      </c>
      <c r="AD619" s="21">
        <v>1</v>
      </c>
    </row>
    <row r="620" spans="1:30" x14ac:dyDescent="0.3">
      <c r="A620" s="18" t="str">
        <f t="shared" ref="A620:B620" si="642">IF(AND(ISNUMBER(SEARCH("Yes",C620)),ISNUMBER(SEARCH("Yes",E620)),ISNUMBER(SEARCH("Yes",G620)),ISNUMBER(SEARCH("Yes",I620))),"Yes","No")</f>
        <v>No</v>
      </c>
      <c r="B620" s="18" t="str">
        <f t="shared" si="642"/>
        <v>No</v>
      </c>
      <c r="C620" s="15" t="str">
        <f t="shared" si="527"/>
        <v>No</v>
      </c>
      <c r="D620" s="18" t="str">
        <f t="shared" si="528"/>
        <v>No</v>
      </c>
      <c r="E620" s="18" t="str">
        <f t="shared" si="529"/>
        <v>No</v>
      </c>
      <c r="F620" s="18" t="str">
        <f t="shared" si="530"/>
        <v>No</v>
      </c>
      <c r="G620" s="18" t="str">
        <f t="shared" si="531"/>
        <v>No</v>
      </c>
      <c r="H620" s="18" t="str">
        <f t="shared" si="532"/>
        <v>No</v>
      </c>
      <c r="I620" s="18" t="str">
        <f t="shared" si="533"/>
        <v>Yes</v>
      </c>
      <c r="J620" s="18" t="str">
        <f t="shared" si="534"/>
        <v>Yes</v>
      </c>
      <c r="K620" s="21">
        <v>618</v>
      </c>
      <c r="L620" s="5" t="s">
        <v>1477</v>
      </c>
      <c r="M620" s="5" t="s">
        <v>1478</v>
      </c>
      <c r="N620" s="5" t="s">
        <v>2307</v>
      </c>
      <c r="O620" s="5" t="s">
        <v>152</v>
      </c>
      <c r="P620" s="5" t="s">
        <v>4551</v>
      </c>
      <c r="Q620" s="34" t="s">
        <v>4552</v>
      </c>
      <c r="R620" s="21">
        <v>1</v>
      </c>
      <c r="S620" s="35"/>
      <c r="T620" s="35"/>
      <c r="U620" s="35"/>
      <c r="V620" s="35"/>
      <c r="W620" s="35"/>
      <c r="X620" s="35"/>
      <c r="Y620" s="35"/>
      <c r="Z620" s="35"/>
      <c r="AA620" s="5" t="s">
        <v>2310</v>
      </c>
      <c r="AB620" s="5" t="s">
        <v>4553</v>
      </c>
      <c r="AC620" s="34" t="s">
        <v>4554</v>
      </c>
      <c r="AD620" s="21">
        <v>1</v>
      </c>
    </row>
    <row r="621" spans="1:30" x14ac:dyDescent="0.3">
      <c r="A621" s="18" t="str">
        <f t="shared" ref="A621:B621" si="643">IF(AND(ISNUMBER(SEARCH("Yes",C621)),ISNUMBER(SEARCH("Yes",E621)),ISNUMBER(SEARCH("Yes",G621)),ISNUMBER(SEARCH("Yes",I621))),"Yes","No")</f>
        <v>Yes</v>
      </c>
      <c r="B621" s="18" t="str">
        <f t="shared" si="643"/>
        <v>Yes</v>
      </c>
      <c r="C621" s="15" t="str">
        <f t="shared" si="527"/>
        <v>Yes</v>
      </c>
      <c r="D621" s="18" t="str">
        <f t="shared" si="528"/>
        <v>Yes</v>
      </c>
      <c r="E621" s="18" t="str">
        <f t="shared" si="529"/>
        <v>Yes</v>
      </c>
      <c r="F621" s="18" t="str">
        <f t="shared" si="530"/>
        <v>Yes</v>
      </c>
      <c r="G621" s="18" t="str">
        <f t="shared" si="531"/>
        <v>Yes</v>
      </c>
      <c r="H621" s="18" t="str">
        <f t="shared" si="532"/>
        <v>Yes</v>
      </c>
      <c r="I621" s="18" t="str">
        <f t="shared" si="533"/>
        <v>Yes</v>
      </c>
      <c r="J621" s="18" t="str">
        <f t="shared" si="534"/>
        <v>Yes</v>
      </c>
      <c r="K621" s="21">
        <v>619</v>
      </c>
      <c r="L621" s="5" t="s">
        <v>115</v>
      </c>
      <c r="M621" s="5" t="s">
        <v>312</v>
      </c>
      <c r="N621" s="5" t="s">
        <v>2307</v>
      </c>
      <c r="O621" s="5" t="s">
        <v>2310</v>
      </c>
      <c r="P621" s="5" t="s">
        <v>10084</v>
      </c>
      <c r="Q621" s="34" t="s">
        <v>10085</v>
      </c>
      <c r="R621" s="21">
        <v>1</v>
      </c>
      <c r="S621" s="5" t="s">
        <v>24</v>
      </c>
      <c r="T621" s="5" t="s">
        <v>10086</v>
      </c>
      <c r="U621" s="34" t="s">
        <v>4558</v>
      </c>
      <c r="V621" s="21">
        <v>1</v>
      </c>
      <c r="W621" s="5" t="s">
        <v>24</v>
      </c>
      <c r="X621" s="5" t="s">
        <v>10087</v>
      </c>
      <c r="Y621" s="34" t="s">
        <v>10088</v>
      </c>
      <c r="Z621" s="21">
        <v>1</v>
      </c>
      <c r="AA621" s="5" t="s">
        <v>2310</v>
      </c>
      <c r="AB621" s="5" t="s">
        <v>10089</v>
      </c>
      <c r="AC621" s="34" t="s">
        <v>10090</v>
      </c>
      <c r="AD621" s="21">
        <v>1</v>
      </c>
    </row>
    <row r="622" spans="1:30" x14ac:dyDescent="0.3">
      <c r="A622" s="18" t="str">
        <f t="shared" ref="A622:B622" si="644">IF(AND(ISNUMBER(SEARCH("Yes",C622)),ISNUMBER(SEARCH("Yes",E622)),ISNUMBER(SEARCH("Yes",G622)),ISNUMBER(SEARCH("Yes",I622))),"Yes","No")</f>
        <v>No</v>
      </c>
      <c r="B622" s="18" t="str">
        <f t="shared" si="644"/>
        <v>No</v>
      </c>
      <c r="C622" s="15" t="str">
        <f t="shared" si="527"/>
        <v>No</v>
      </c>
      <c r="D622" s="18" t="str">
        <f t="shared" si="528"/>
        <v>No</v>
      </c>
      <c r="E622" s="18" t="str">
        <f t="shared" si="529"/>
        <v>No</v>
      </c>
      <c r="F622" s="18" t="str">
        <f t="shared" si="530"/>
        <v>No</v>
      </c>
      <c r="G622" s="18" t="str">
        <f t="shared" si="531"/>
        <v>No</v>
      </c>
      <c r="H622" s="18" t="str">
        <f t="shared" si="532"/>
        <v>No</v>
      </c>
      <c r="I622" s="18" t="str">
        <f t="shared" si="533"/>
        <v>Yes</v>
      </c>
      <c r="J622" s="18" t="str">
        <f t="shared" si="534"/>
        <v>Yes</v>
      </c>
      <c r="K622" s="21">
        <v>620</v>
      </c>
      <c r="L622" s="5" t="s">
        <v>1479</v>
      </c>
      <c r="M622" s="5" t="s">
        <v>1480</v>
      </c>
      <c r="N622" s="5" t="s">
        <v>2307</v>
      </c>
      <c r="O622" s="5" t="s">
        <v>152</v>
      </c>
      <c r="P622" s="5" t="s">
        <v>3804</v>
      </c>
      <c r="Q622" s="34" t="s">
        <v>2999</v>
      </c>
      <c r="R622" s="21">
        <v>1</v>
      </c>
      <c r="S622" s="35"/>
      <c r="T622" s="35"/>
      <c r="U622" s="35"/>
      <c r="V622" s="35"/>
      <c r="W622" s="35"/>
      <c r="X622" s="35"/>
      <c r="Y622" s="35"/>
      <c r="Z622" s="35"/>
      <c r="AA622" s="5" t="s">
        <v>2310</v>
      </c>
      <c r="AB622" s="5" t="s">
        <v>2335</v>
      </c>
      <c r="AC622" s="34" t="s">
        <v>10091</v>
      </c>
      <c r="AD622" s="21">
        <v>1</v>
      </c>
    </row>
    <row r="623" spans="1:30" x14ac:dyDescent="0.3">
      <c r="A623" s="18" t="str">
        <f t="shared" ref="A623:B623" si="645">IF(AND(ISNUMBER(SEARCH("Yes",C623)),ISNUMBER(SEARCH("Yes",E623)),ISNUMBER(SEARCH("Yes",G623)),ISNUMBER(SEARCH("Yes",I623))),"Yes","No")</f>
        <v>No</v>
      </c>
      <c r="B623" s="18" t="str">
        <f t="shared" si="645"/>
        <v>No</v>
      </c>
      <c r="C623" s="15" t="str">
        <f t="shared" si="527"/>
        <v>No</v>
      </c>
      <c r="D623" s="18" t="str">
        <f t="shared" si="528"/>
        <v>No</v>
      </c>
      <c r="E623" s="18" t="str">
        <f t="shared" si="529"/>
        <v>No</v>
      </c>
      <c r="F623" s="18" t="str">
        <f t="shared" si="530"/>
        <v>No</v>
      </c>
      <c r="G623" s="18" t="str">
        <f t="shared" si="531"/>
        <v>No</v>
      </c>
      <c r="H623" s="18" t="str">
        <f t="shared" si="532"/>
        <v>No</v>
      </c>
      <c r="I623" s="18" t="str">
        <f t="shared" si="533"/>
        <v>Yes</v>
      </c>
      <c r="J623" s="18" t="str">
        <f t="shared" si="534"/>
        <v>Yes</v>
      </c>
      <c r="K623" s="21">
        <v>621</v>
      </c>
      <c r="L623" s="5" t="s">
        <v>1481</v>
      </c>
      <c r="M623" s="5" t="s">
        <v>1482</v>
      </c>
      <c r="N623" s="5" t="s">
        <v>2307</v>
      </c>
      <c r="O623" s="5" t="s">
        <v>152</v>
      </c>
      <c r="P623" s="5" t="s">
        <v>10092</v>
      </c>
      <c r="Q623" s="34" t="s">
        <v>2909</v>
      </c>
      <c r="R623" s="21">
        <v>1</v>
      </c>
      <c r="S623" s="35"/>
      <c r="T623" s="35"/>
      <c r="U623" s="35"/>
      <c r="V623" s="35"/>
      <c r="W623" s="35"/>
      <c r="X623" s="35"/>
      <c r="Y623" s="35"/>
      <c r="Z623" s="35"/>
      <c r="AA623" s="5" t="s">
        <v>2310</v>
      </c>
      <c r="AB623" s="5" t="s">
        <v>4566</v>
      </c>
      <c r="AC623" s="34" t="s">
        <v>10093</v>
      </c>
      <c r="AD623" s="21">
        <v>1</v>
      </c>
    </row>
    <row r="624" spans="1:30" x14ac:dyDescent="0.3">
      <c r="A624" s="18" t="str">
        <f t="shared" ref="A624:B624" si="646">IF(AND(ISNUMBER(SEARCH("Yes",C624)),ISNUMBER(SEARCH("Yes",E624)),ISNUMBER(SEARCH("Yes",G624)),ISNUMBER(SEARCH("Yes",I624))),"Yes","No")</f>
        <v>No</v>
      </c>
      <c r="B624" s="18" t="str">
        <f t="shared" si="646"/>
        <v>No</v>
      </c>
      <c r="C624" s="15" t="str">
        <f t="shared" si="527"/>
        <v>No</v>
      </c>
      <c r="D624" s="18" t="str">
        <f t="shared" si="528"/>
        <v>No</v>
      </c>
      <c r="E624" s="18" t="str">
        <f t="shared" si="529"/>
        <v>No</v>
      </c>
      <c r="F624" s="18" t="str">
        <f t="shared" si="530"/>
        <v>No</v>
      </c>
      <c r="G624" s="18" t="str">
        <f t="shared" si="531"/>
        <v>No</v>
      </c>
      <c r="H624" s="18" t="str">
        <f t="shared" si="532"/>
        <v>No</v>
      </c>
      <c r="I624" s="18" t="str">
        <f t="shared" si="533"/>
        <v>Yes</v>
      </c>
      <c r="J624" s="18" t="str">
        <f t="shared" si="534"/>
        <v>Yes</v>
      </c>
      <c r="K624" s="21">
        <v>622</v>
      </c>
      <c r="L624" s="5" t="s">
        <v>1483</v>
      </c>
      <c r="M624" s="5" t="s">
        <v>1484</v>
      </c>
      <c r="N624" s="5" t="s">
        <v>2307</v>
      </c>
      <c r="O624" s="5" t="s">
        <v>152</v>
      </c>
      <c r="P624" s="5" t="s">
        <v>4143</v>
      </c>
      <c r="Q624" s="34" t="s">
        <v>10094</v>
      </c>
      <c r="R624" s="21">
        <v>1</v>
      </c>
      <c r="S624" s="35"/>
      <c r="T624" s="35"/>
      <c r="U624" s="35"/>
      <c r="V624" s="35"/>
      <c r="W624" s="35"/>
      <c r="X624" s="35"/>
      <c r="Y624" s="35"/>
      <c r="Z624" s="35"/>
      <c r="AA624" s="5" t="s">
        <v>24</v>
      </c>
      <c r="AB624" s="5" t="s">
        <v>6656</v>
      </c>
      <c r="AC624" s="34" t="s">
        <v>6657</v>
      </c>
      <c r="AD624" s="21">
        <v>1</v>
      </c>
    </row>
    <row r="625" spans="1:30" x14ac:dyDescent="0.3">
      <c r="A625" s="18" t="str">
        <f t="shared" ref="A625:B625" si="647">IF(AND(ISNUMBER(SEARCH("Yes",C625)),ISNUMBER(SEARCH("Yes",E625)),ISNUMBER(SEARCH("Yes",G625)),ISNUMBER(SEARCH("Yes",I625))),"Yes","No")</f>
        <v>No</v>
      </c>
      <c r="B625" s="18" t="str">
        <f t="shared" si="647"/>
        <v>No</v>
      </c>
      <c r="C625" s="15" t="str">
        <f t="shared" si="527"/>
        <v>No</v>
      </c>
      <c r="D625" s="18" t="str">
        <f t="shared" si="528"/>
        <v>No</v>
      </c>
      <c r="E625" s="18" t="str">
        <f t="shared" si="529"/>
        <v>No</v>
      </c>
      <c r="F625" s="18" t="str">
        <f t="shared" si="530"/>
        <v>No</v>
      </c>
      <c r="G625" s="18" t="str">
        <f t="shared" si="531"/>
        <v>No</v>
      </c>
      <c r="H625" s="18" t="str">
        <f t="shared" si="532"/>
        <v>No</v>
      </c>
      <c r="I625" s="18" t="str">
        <f t="shared" si="533"/>
        <v>Yes</v>
      </c>
      <c r="J625" s="18" t="str">
        <f t="shared" si="534"/>
        <v>Yes</v>
      </c>
      <c r="K625" s="21">
        <v>623</v>
      </c>
      <c r="L625" s="5" t="s">
        <v>1485</v>
      </c>
      <c r="M625" s="5" t="s">
        <v>1486</v>
      </c>
      <c r="N625" s="5" t="s">
        <v>2307</v>
      </c>
      <c r="O625" s="5" t="s">
        <v>152</v>
      </c>
      <c r="P625" s="5" t="s">
        <v>4571</v>
      </c>
      <c r="Q625" s="34" t="s">
        <v>4572</v>
      </c>
      <c r="R625" s="21">
        <v>1</v>
      </c>
      <c r="S625" s="35"/>
      <c r="T625" s="35"/>
      <c r="U625" s="35"/>
      <c r="V625" s="35"/>
      <c r="W625" s="35"/>
      <c r="X625" s="35"/>
      <c r="Y625" s="35"/>
      <c r="Z625" s="35"/>
      <c r="AA625" s="5" t="s">
        <v>2310</v>
      </c>
      <c r="AB625" s="5" t="s">
        <v>10095</v>
      </c>
      <c r="AC625" s="34" t="s">
        <v>10096</v>
      </c>
      <c r="AD625" s="21">
        <v>1</v>
      </c>
    </row>
    <row r="626" spans="1:30" x14ac:dyDescent="0.3">
      <c r="A626" s="18" t="str">
        <f t="shared" ref="A626:B626" si="648">IF(AND(ISNUMBER(SEARCH("Yes",C626)),ISNUMBER(SEARCH("Yes",E626)),ISNUMBER(SEARCH("Yes",G626)),ISNUMBER(SEARCH("Yes",I626))),"Yes","No")</f>
        <v>No</v>
      </c>
      <c r="B626" s="18" t="str">
        <f t="shared" si="648"/>
        <v>No</v>
      </c>
      <c r="C626" s="15" t="str">
        <f t="shared" si="527"/>
        <v>No</v>
      </c>
      <c r="D626" s="18" t="str">
        <f t="shared" si="528"/>
        <v>No</v>
      </c>
      <c r="E626" s="18" t="str">
        <f t="shared" si="529"/>
        <v>No</v>
      </c>
      <c r="F626" s="18" t="str">
        <f t="shared" si="530"/>
        <v>No</v>
      </c>
      <c r="G626" s="18" t="str">
        <f t="shared" si="531"/>
        <v>No</v>
      </c>
      <c r="H626" s="18" t="str">
        <f t="shared" si="532"/>
        <v>No</v>
      </c>
      <c r="I626" s="18" t="str">
        <f t="shared" si="533"/>
        <v>Yes</v>
      </c>
      <c r="J626" s="18" t="str">
        <f t="shared" si="534"/>
        <v>Yes</v>
      </c>
      <c r="K626" s="21">
        <v>624</v>
      </c>
      <c r="L626" s="5" t="s">
        <v>1487</v>
      </c>
      <c r="M626" s="5" t="s">
        <v>1488</v>
      </c>
      <c r="N626" s="5" t="s">
        <v>2307</v>
      </c>
      <c r="O626" s="5" t="s">
        <v>152</v>
      </c>
      <c r="P626" s="5" t="s">
        <v>2739</v>
      </c>
      <c r="Q626" s="34" t="s">
        <v>10097</v>
      </c>
      <c r="R626" s="21">
        <v>1</v>
      </c>
      <c r="S626" s="35"/>
      <c r="T626" s="35"/>
      <c r="U626" s="35"/>
      <c r="V626" s="35"/>
      <c r="W626" s="35"/>
      <c r="X626" s="35"/>
      <c r="Y626" s="35"/>
      <c r="Z626" s="35"/>
      <c r="AA626" s="5" t="s">
        <v>2310</v>
      </c>
      <c r="AB626" s="5" t="s">
        <v>4020</v>
      </c>
      <c r="AC626" s="34" t="s">
        <v>2476</v>
      </c>
      <c r="AD626" s="21">
        <v>1</v>
      </c>
    </row>
    <row r="627" spans="1:30" x14ac:dyDescent="0.3">
      <c r="A627" s="18" t="str">
        <f t="shared" ref="A627:B627" si="649">IF(AND(ISNUMBER(SEARCH("Yes",C627)),ISNUMBER(SEARCH("Yes",E627)),ISNUMBER(SEARCH("Yes",G627)),ISNUMBER(SEARCH("Yes",I627))),"Yes","No")</f>
        <v>No</v>
      </c>
      <c r="B627" s="18" t="str">
        <f t="shared" si="649"/>
        <v>Yes</v>
      </c>
      <c r="C627" s="15" t="str">
        <f t="shared" si="527"/>
        <v>Yes</v>
      </c>
      <c r="D627" s="18" t="str">
        <f t="shared" si="528"/>
        <v>Yes</v>
      </c>
      <c r="E627" s="18" t="str">
        <f t="shared" si="529"/>
        <v>Yes</v>
      </c>
      <c r="F627" s="18" t="str">
        <f t="shared" si="530"/>
        <v>Yes</v>
      </c>
      <c r="G627" s="18" t="str">
        <f t="shared" si="531"/>
        <v>No</v>
      </c>
      <c r="H627" s="18" t="str">
        <f t="shared" si="532"/>
        <v>Yes</v>
      </c>
      <c r="I627" s="18" t="str">
        <f t="shared" si="533"/>
        <v>Yes</v>
      </c>
      <c r="J627" s="18" t="str">
        <f t="shared" si="534"/>
        <v>Yes</v>
      </c>
      <c r="K627" s="21">
        <v>625</v>
      </c>
      <c r="L627" s="5" t="s">
        <v>149</v>
      </c>
      <c r="M627" s="5" t="s">
        <v>308</v>
      </c>
      <c r="N627" s="5" t="s">
        <v>2307</v>
      </c>
      <c r="O627" s="5" t="s">
        <v>2310</v>
      </c>
      <c r="P627" s="5" t="s">
        <v>7682</v>
      </c>
      <c r="Q627" s="34" t="s">
        <v>10098</v>
      </c>
      <c r="R627" s="21">
        <v>1</v>
      </c>
      <c r="S627" s="5" t="s">
        <v>24</v>
      </c>
      <c r="T627" s="5" t="s">
        <v>10099</v>
      </c>
      <c r="U627" s="34" t="s">
        <v>10100</v>
      </c>
      <c r="V627" s="21">
        <v>1</v>
      </c>
      <c r="W627" s="5" t="s">
        <v>152</v>
      </c>
      <c r="X627" s="5" t="s">
        <v>10101</v>
      </c>
      <c r="Y627" s="34" t="s">
        <v>10102</v>
      </c>
      <c r="Z627" s="21">
        <v>1</v>
      </c>
      <c r="AA627" s="5" t="s">
        <v>2310</v>
      </c>
      <c r="AB627" s="5" t="s">
        <v>10103</v>
      </c>
      <c r="AC627" s="34" t="s">
        <v>5337</v>
      </c>
      <c r="AD627" s="21">
        <v>1</v>
      </c>
    </row>
    <row r="628" spans="1:30" x14ac:dyDescent="0.3">
      <c r="A628" s="18" t="str">
        <f t="shared" ref="A628:B628" si="650">IF(AND(ISNUMBER(SEARCH("Yes",C628)),ISNUMBER(SEARCH("Yes",E628)),ISNUMBER(SEARCH("Yes",G628)),ISNUMBER(SEARCH("Yes",I628))),"Yes","No")</f>
        <v>No</v>
      </c>
      <c r="B628" s="18" t="str">
        <f t="shared" si="650"/>
        <v>No</v>
      </c>
      <c r="C628" s="15" t="str">
        <f t="shared" si="527"/>
        <v>No</v>
      </c>
      <c r="D628" s="18" t="str">
        <f t="shared" si="528"/>
        <v>No</v>
      </c>
      <c r="E628" s="18" t="str">
        <f t="shared" si="529"/>
        <v>No</v>
      </c>
      <c r="F628" s="18" t="str">
        <f t="shared" si="530"/>
        <v>No</v>
      </c>
      <c r="G628" s="18" t="str">
        <f t="shared" si="531"/>
        <v>No</v>
      </c>
      <c r="H628" s="18" t="str">
        <f t="shared" si="532"/>
        <v>No</v>
      </c>
      <c r="I628" s="18" t="str">
        <f t="shared" si="533"/>
        <v>Yes</v>
      </c>
      <c r="J628" s="18" t="str">
        <f t="shared" si="534"/>
        <v>Yes</v>
      </c>
      <c r="K628" s="21">
        <v>626</v>
      </c>
      <c r="L628" s="5" t="s">
        <v>1489</v>
      </c>
      <c r="M628" s="5" t="s">
        <v>1490</v>
      </c>
      <c r="N628" s="5" t="s">
        <v>2307</v>
      </c>
      <c r="O628" s="5" t="s">
        <v>152</v>
      </c>
      <c r="P628" s="5" t="s">
        <v>2667</v>
      </c>
      <c r="Q628" s="34" t="s">
        <v>4584</v>
      </c>
      <c r="R628" s="21">
        <v>1</v>
      </c>
      <c r="S628" s="35"/>
      <c r="T628" s="35"/>
      <c r="U628" s="35"/>
      <c r="V628" s="35"/>
      <c r="W628" s="35"/>
      <c r="X628" s="35"/>
      <c r="Y628" s="35"/>
      <c r="Z628" s="35"/>
      <c r="AA628" s="5" t="s">
        <v>24</v>
      </c>
      <c r="AB628" s="5" t="s">
        <v>6273</v>
      </c>
      <c r="AC628" s="34" t="s">
        <v>10104</v>
      </c>
      <c r="AD628" s="21">
        <v>1</v>
      </c>
    </row>
    <row r="629" spans="1:30" x14ac:dyDescent="0.3">
      <c r="A629" s="18" t="str">
        <f t="shared" ref="A629:B629" si="651">IF(AND(ISNUMBER(SEARCH("Yes",C629)),ISNUMBER(SEARCH("Yes",E629)),ISNUMBER(SEARCH("Yes",G629)),ISNUMBER(SEARCH("Yes",I629))),"Yes","No")</f>
        <v>Yes</v>
      </c>
      <c r="B629" s="18" t="str">
        <f t="shared" si="651"/>
        <v>Yes</v>
      </c>
      <c r="C629" s="15" t="str">
        <f t="shared" si="527"/>
        <v>Yes</v>
      </c>
      <c r="D629" s="18" t="str">
        <f t="shared" si="528"/>
        <v>Yes</v>
      </c>
      <c r="E629" s="18" t="str">
        <f t="shared" si="529"/>
        <v>Yes</v>
      </c>
      <c r="F629" s="18" t="str">
        <f t="shared" si="530"/>
        <v>Yes</v>
      </c>
      <c r="G629" s="18" t="str">
        <f t="shared" si="531"/>
        <v>Yes</v>
      </c>
      <c r="H629" s="18" t="str">
        <f t="shared" si="532"/>
        <v>Yes</v>
      </c>
      <c r="I629" s="18" t="str">
        <f t="shared" si="533"/>
        <v>Yes</v>
      </c>
      <c r="J629" s="18" t="str">
        <f t="shared" si="534"/>
        <v>Yes</v>
      </c>
      <c r="K629" s="21">
        <v>627</v>
      </c>
      <c r="L629" s="5" t="s">
        <v>187</v>
      </c>
      <c r="M629" s="5" t="s">
        <v>188</v>
      </c>
      <c r="N629" s="5" t="s">
        <v>2307</v>
      </c>
      <c r="O629" s="5" t="s">
        <v>2310</v>
      </c>
      <c r="P629" s="5" t="s">
        <v>7688</v>
      </c>
      <c r="Q629" s="34" t="s">
        <v>7689</v>
      </c>
      <c r="R629" s="21">
        <v>1</v>
      </c>
      <c r="S629" s="5" t="s">
        <v>24</v>
      </c>
      <c r="T629" s="5" t="s">
        <v>4589</v>
      </c>
      <c r="U629" s="34" t="s">
        <v>4590</v>
      </c>
      <c r="V629" s="21">
        <v>1</v>
      </c>
      <c r="W629" s="5" t="s">
        <v>24</v>
      </c>
      <c r="X629" s="5" t="s">
        <v>10105</v>
      </c>
      <c r="Y629" s="34" t="s">
        <v>10106</v>
      </c>
      <c r="Z629" s="21">
        <v>1</v>
      </c>
      <c r="AA629" s="5" t="s">
        <v>2310</v>
      </c>
      <c r="AB629" s="5" t="s">
        <v>3007</v>
      </c>
      <c r="AC629" s="34" t="s">
        <v>5121</v>
      </c>
      <c r="AD629" s="21">
        <v>1</v>
      </c>
    </row>
    <row r="630" spans="1:30" x14ac:dyDescent="0.3">
      <c r="A630" s="18" t="str">
        <f t="shared" ref="A630:B630" si="652">IF(AND(ISNUMBER(SEARCH("Yes",C630)),ISNUMBER(SEARCH("Yes",E630)),ISNUMBER(SEARCH("Yes",G630)),ISNUMBER(SEARCH("Yes",I630))),"Yes","No")</f>
        <v>No</v>
      </c>
      <c r="B630" s="18" t="str">
        <f t="shared" si="652"/>
        <v>No</v>
      </c>
      <c r="C630" s="15" t="str">
        <f t="shared" si="527"/>
        <v>No</v>
      </c>
      <c r="D630" s="18" t="str">
        <f t="shared" si="528"/>
        <v>No</v>
      </c>
      <c r="E630" s="18" t="str">
        <f t="shared" si="529"/>
        <v>No</v>
      </c>
      <c r="F630" s="18" t="str">
        <f t="shared" si="530"/>
        <v>No</v>
      </c>
      <c r="G630" s="18" t="str">
        <f t="shared" si="531"/>
        <v>No</v>
      </c>
      <c r="H630" s="18" t="str">
        <f t="shared" si="532"/>
        <v>No</v>
      </c>
      <c r="I630" s="18" t="str">
        <f t="shared" si="533"/>
        <v>Yes</v>
      </c>
      <c r="J630" s="18" t="str">
        <f t="shared" si="534"/>
        <v>Yes</v>
      </c>
      <c r="K630" s="21">
        <v>628</v>
      </c>
      <c r="L630" s="5" t="s">
        <v>1491</v>
      </c>
      <c r="M630" s="5" t="s">
        <v>1492</v>
      </c>
      <c r="N630" s="5" t="s">
        <v>2307</v>
      </c>
      <c r="O630" s="5" t="s">
        <v>152</v>
      </c>
      <c r="P630" s="5" t="s">
        <v>3166</v>
      </c>
      <c r="Q630" s="34" t="s">
        <v>7692</v>
      </c>
      <c r="R630" s="21">
        <v>1</v>
      </c>
      <c r="S630" s="35"/>
      <c r="T630" s="35"/>
      <c r="U630" s="35"/>
      <c r="V630" s="35"/>
      <c r="W630" s="35"/>
      <c r="X630" s="35"/>
      <c r="Y630" s="35"/>
      <c r="Z630" s="35"/>
      <c r="AA630" s="5" t="s">
        <v>2310</v>
      </c>
      <c r="AB630" s="5" t="s">
        <v>2595</v>
      </c>
      <c r="AC630" s="34" t="s">
        <v>2596</v>
      </c>
      <c r="AD630" s="21">
        <v>1</v>
      </c>
    </row>
    <row r="631" spans="1:30" x14ac:dyDescent="0.3">
      <c r="A631" s="18" t="str">
        <f t="shared" ref="A631:B631" si="653">IF(AND(ISNUMBER(SEARCH("Yes",C631)),ISNUMBER(SEARCH("Yes",E631)),ISNUMBER(SEARCH("Yes",G631)),ISNUMBER(SEARCH("Yes",I631))),"Yes","No")</f>
        <v>No</v>
      </c>
      <c r="B631" s="18" t="str">
        <f t="shared" si="653"/>
        <v>No</v>
      </c>
      <c r="C631" s="15" t="str">
        <f t="shared" si="527"/>
        <v>No</v>
      </c>
      <c r="D631" s="18" t="str">
        <f t="shared" si="528"/>
        <v>No</v>
      </c>
      <c r="E631" s="18" t="str">
        <f t="shared" si="529"/>
        <v>No</v>
      </c>
      <c r="F631" s="18" t="str">
        <f t="shared" si="530"/>
        <v>No</v>
      </c>
      <c r="G631" s="18" t="str">
        <f t="shared" si="531"/>
        <v>No</v>
      </c>
      <c r="H631" s="18" t="str">
        <f t="shared" si="532"/>
        <v>No</v>
      </c>
      <c r="I631" s="18" t="str">
        <f t="shared" si="533"/>
        <v>Yes</v>
      </c>
      <c r="J631" s="18" t="str">
        <f t="shared" si="534"/>
        <v>Yes</v>
      </c>
      <c r="K631" s="21">
        <v>629</v>
      </c>
      <c r="L631" s="5" t="s">
        <v>1493</v>
      </c>
      <c r="M631" s="5" t="s">
        <v>1494</v>
      </c>
      <c r="N631" s="5" t="s">
        <v>2307</v>
      </c>
      <c r="O631" s="5" t="s">
        <v>152</v>
      </c>
      <c r="P631" s="5" t="s">
        <v>2333</v>
      </c>
      <c r="Q631" s="34" t="s">
        <v>2447</v>
      </c>
      <c r="R631" s="21">
        <v>1</v>
      </c>
      <c r="S631" s="35"/>
      <c r="T631" s="35"/>
      <c r="U631" s="35"/>
      <c r="V631" s="35"/>
      <c r="W631" s="35"/>
      <c r="X631" s="35"/>
      <c r="Y631" s="35"/>
      <c r="Z631" s="35"/>
      <c r="AA631" s="5" t="s">
        <v>24</v>
      </c>
      <c r="AB631" s="5" t="s">
        <v>4597</v>
      </c>
      <c r="AC631" s="34" t="s">
        <v>4598</v>
      </c>
      <c r="AD631" s="21">
        <v>1</v>
      </c>
    </row>
    <row r="632" spans="1:30" x14ac:dyDescent="0.3">
      <c r="A632" s="18" t="str">
        <f t="shared" ref="A632:B632" si="654">IF(AND(ISNUMBER(SEARCH("Yes",C632)),ISNUMBER(SEARCH("Yes",E632)),ISNUMBER(SEARCH("Yes",G632)),ISNUMBER(SEARCH("Yes",I632))),"Yes","No")</f>
        <v>No</v>
      </c>
      <c r="B632" s="18" t="str">
        <f t="shared" si="654"/>
        <v>No</v>
      </c>
      <c r="C632" s="15" t="str">
        <f t="shared" si="527"/>
        <v>No</v>
      </c>
      <c r="D632" s="18" t="str">
        <f t="shared" si="528"/>
        <v>No</v>
      </c>
      <c r="E632" s="18" t="str">
        <f t="shared" si="529"/>
        <v>No</v>
      </c>
      <c r="F632" s="18" t="str">
        <f t="shared" si="530"/>
        <v>No</v>
      </c>
      <c r="G632" s="18" t="str">
        <f t="shared" si="531"/>
        <v>No</v>
      </c>
      <c r="H632" s="18" t="str">
        <f t="shared" si="532"/>
        <v>No</v>
      </c>
      <c r="I632" s="18" t="str">
        <f t="shared" si="533"/>
        <v>Yes</v>
      </c>
      <c r="J632" s="18" t="str">
        <f t="shared" si="534"/>
        <v>Yes</v>
      </c>
      <c r="K632" s="21">
        <v>630</v>
      </c>
      <c r="L632" s="5" t="s">
        <v>1495</v>
      </c>
      <c r="M632" s="5" t="s">
        <v>1496</v>
      </c>
      <c r="N632" s="5" t="s">
        <v>2307</v>
      </c>
      <c r="O632" s="5" t="s">
        <v>152</v>
      </c>
      <c r="P632" s="5" t="s">
        <v>2449</v>
      </c>
      <c r="Q632" s="34" t="s">
        <v>4599</v>
      </c>
      <c r="R632" s="21">
        <v>1</v>
      </c>
      <c r="S632" s="35"/>
      <c r="T632" s="35"/>
      <c r="U632" s="35"/>
      <c r="V632" s="35"/>
      <c r="W632" s="35"/>
      <c r="X632" s="35"/>
      <c r="Y632" s="35"/>
      <c r="Z632" s="35"/>
      <c r="AA632" s="5" t="s">
        <v>2310</v>
      </c>
      <c r="AB632" s="5" t="s">
        <v>10107</v>
      </c>
      <c r="AC632" s="34" t="s">
        <v>10108</v>
      </c>
      <c r="AD632" s="21">
        <v>1</v>
      </c>
    </row>
    <row r="633" spans="1:30" x14ac:dyDescent="0.3">
      <c r="A633" s="18" t="str">
        <f t="shared" ref="A633:B633" si="655">IF(AND(ISNUMBER(SEARCH("Yes",C633)),ISNUMBER(SEARCH("Yes",E633)),ISNUMBER(SEARCH("Yes",G633)),ISNUMBER(SEARCH("Yes",I633))),"Yes","No")</f>
        <v>No</v>
      </c>
      <c r="B633" s="18" t="str">
        <f t="shared" si="655"/>
        <v>No</v>
      </c>
      <c r="C633" s="15" t="str">
        <f t="shared" si="527"/>
        <v>No</v>
      </c>
      <c r="D633" s="18" t="str">
        <f t="shared" si="528"/>
        <v>No</v>
      </c>
      <c r="E633" s="18" t="str">
        <f t="shared" si="529"/>
        <v>No</v>
      </c>
      <c r="F633" s="18" t="str">
        <f t="shared" si="530"/>
        <v>No</v>
      </c>
      <c r="G633" s="18" t="str">
        <f t="shared" si="531"/>
        <v>No</v>
      </c>
      <c r="H633" s="18" t="str">
        <f t="shared" si="532"/>
        <v>No</v>
      </c>
      <c r="I633" s="18" t="str">
        <f t="shared" si="533"/>
        <v>Yes</v>
      </c>
      <c r="J633" s="18" t="str">
        <f t="shared" si="534"/>
        <v>Yes</v>
      </c>
      <c r="K633" s="21">
        <v>631</v>
      </c>
      <c r="L633" s="5" t="s">
        <v>1497</v>
      </c>
      <c r="M633" s="5" t="s">
        <v>4602</v>
      </c>
      <c r="N633" s="5" t="s">
        <v>2307</v>
      </c>
      <c r="O633" s="5" t="s">
        <v>152</v>
      </c>
      <c r="P633" s="5" t="s">
        <v>10109</v>
      </c>
      <c r="Q633" s="34" t="s">
        <v>10110</v>
      </c>
      <c r="R633" s="21">
        <v>1</v>
      </c>
      <c r="S633" s="35"/>
      <c r="T633" s="35"/>
      <c r="U633" s="35"/>
      <c r="V633" s="35"/>
      <c r="W633" s="35"/>
      <c r="X633" s="35"/>
      <c r="Y633" s="35"/>
      <c r="Z633" s="35"/>
      <c r="AA633" s="5" t="s">
        <v>24</v>
      </c>
      <c r="AB633" s="5" t="s">
        <v>10111</v>
      </c>
      <c r="AC633" s="34" t="s">
        <v>10112</v>
      </c>
      <c r="AD633" s="21">
        <v>1</v>
      </c>
    </row>
    <row r="634" spans="1:30" x14ac:dyDescent="0.3">
      <c r="A634" s="18" t="str">
        <f t="shared" ref="A634:B634" si="656">IF(AND(ISNUMBER(SEARCH("Yes",C634)),ISNUMBER(SEARCH("Yes",E634)),ISNUMBER(SEARCH("Yes",G634)),ISNUMBER(SEARCH("Yes",I634))),"Yes","No")</f>
        <v>No</v>
      </c>
      <c r="B634" s="18" t="str">
        <f t="shared" si="656"/>
        <v>No</v>
      </c>
      <c r="C634" s="15" t="str">
        <f t="shared" si="527"/>
        <v>Yes</v>
      </c>
      <c r="D634" s="18" t="str">
        <f t="shared" si="528"/>
        <v>Yes</v>
      </c>
      <c r="E634" s="18" t="str">
        <f t="shared" si="529"/>
        <v>No</v>
      </c>
      <c r="F634" s="18" t="str">
        <f t="shared" si="530"/>
        <v>Yes</v>
      </c>
      <c r="G634" s="18" t="str">
        <f t="shared" si="531"/>
        <v>No</v>
      </c>
      <c r="H634" s="18" t="str">
        <f t="shared" si="532"/>
        <v>No</v>
      </c>
      <c r="I634" s="18" t="str">
        <f t="shared" si="533"/>
        <v>Yes</v>
      </c>
      <c r="J634" s="18" t="str">
        <f t="shared" si="534"/>
        <v>Yes</v>
      </c>
      <c r="K634" s="21">
        <v>632</v>
      </c>
      <c r="L634" s="5" t="s">
        <v>1499</v>
      </c>
      <c r="M634" s="5" t="s">
        <v>1500</v>
      </c>
      <c r="N634" s="5" t="s">
        <v>2307</v>
      </c>
      <c r="O634" s="5" t="s">
        <v>2310</v>
      </c>
      <c r="P634" s="5" t="s">
        <v>10113</v>
      </c>
      <c r="Q634" s="34" t="s">
        <v>10114</v>
      </c>
      <c r="R634" s="21">
        <v>1</v>
      </c>
      <c r="S634" s="5" t="s">
        <v>152</v>
      </c>
      <c r="T634" s="5" t="s">
        <v>4609</v>
      </c>
      <c r="U634" s="34" t="s">
        <v>7700</v>
      </c>
      <c r="V634" s="21">
        <v>1</v>
      </c>
      <c r="W634" s="35"/>
      <c r="X634" s="35"/>
      <c r="Y634" s="35"/>
      <c r="Z634" s="35"/>
      <c r="AA634" s="5" t="s">
        <v>2310</v>
      </c>
      <c r="AB634" s="5" t="s">
        <v>10115</v>
      </c>
      <c r="AC634" s="34" t="s">
        <v>10116</v>
      </c>
      <c r="AD634" s="21">
        <v>1</v>
      </c>
    </row>
    <row r="635" spans="1:30" x14ac:dyDescent="0.3">
      <c r="A635" s="18" t="str">
        <f t="shared" ref="A635:B635" si="657">IF(AND(ISNUMBER(SEARCH("Yes",C635)),ISNUMBER(SEARCH("Yes",E635)),ISNUMBER(SEARCH("Yes",G635)),ISNUMBER(SEARCH("Yes",I635))),"Yes","No")</f>
        <v>No</v>
      </c>
      <c r="B635" s="18" t="str">
        <f t="shared" si="657"/>
        <v>No</v>
      </c>
      <c r="C635" s="15" t="str">
        <f t="shared" si="527"/>
        <v>No</v>
      </c>
      <c r="D635" s="18" t="str">
        <f t="shared" si="528"/>
        <v>No</v>
      </c>
      <c r="E635" s="18" t="str">
        <f t="shared" si="529"/>
        <v>No</v>
      </c>
      <c r="F635" s="18" t="str">
        <f t="shared" si="530"/>
        <v>No</v>
      </c>
      <c r="G635" s="18" t="str">
        <f t="shared" si="531"/>
        <v>No</v>
      </c>
      <c r="H635" s="18" t="str">
        <f t="shared" si="532"/>
        <v>No</v>
      </c>
      <c r="I635" s="18" t="str">
        <f t="shared" si="533"/>
        <v>Yes</v>
      </c>
      <c r="J635" s="18" t="str">
        <f t="shared" si="534"/>
        <v>Yes</v>
      </c>
      <c r="K635" s="21">
        <v>633</v>
      </c>
      <c r="L635" s="5" t="s">
        <v>1501</v>
      </c>
      <c r="M635" s="5" t="s">
        <v>1502</v>
      </c>
      <c r="N635" s="5" t="s">
        <v>2307</v>
      </c>
      <c r="O635" s="5" t="s">
        <v>152</v>
      </c>
      <c r="P635" s="5" t="s">
        <v>2533</v>
      </c>
      <c r="Q635" s="34" t="s">
        <v>10117</v>
      </c>
      <c r="R635" s="21">
        <v>1</v>
      </c>
      <c r="S635" s="35"/>
      <c r="T635" s="35"/>
      <c r="U635" s="35"/>
      <c r="V635" s="35"/>
      <c r="W635" s="35"/>
      <c r="X635" s="35"/>
      <c r="Y635" s="35"/>
      <c r="Z635" s="35"/>
      <c r="AA635" s="5" t="s">
        <v>2310</v>
      </c>
      <c r="AB635" s="5" t="s">
        <v>10118</v>
      </c>
      <c r="AC635" s="34" t="s">
        <v>10119</v>
      </c>
      <c r="AD635" s="21">
        <v>1</v>
      </c>
    </row>
    <row r="636" spans="1:30" x14ac:dyDescent="0.3">
      <c r="A636" s="18" t="str">
        <f t="shared" ref="A636:B636" si="658">IF(AND(ISNUMBER(SEARCH("Yes",C636)),ISNUMBER(SEARCH("Yes",E636)),ISNUMBER(SEARCH("Yes",G636)),ISNUMBER(SEARCH("Yes",I636))),"Yes","No")</f>
        <v>Yes</v>
      </c>
      <c r="B636" s="18" t="str">
        <f t="shared" si="658"/>
        <v>Yes</v>
      </c>
      <c r="C636" s="15" t="str">
        <f t="shared" si="527"/>
        <v>Yes</v>
      </c>
      <c r="D636" s="18" t="str">
        <f t="shared" si="528"/>
        <v>Yes</v>
      </c>
      <c r="E636" s="18" t="str">
        <f t="shared" si="529"/>
        <v>Yes</v>
      </c>
      <c r="F636" s="18" t="str">
        <f t="shared" si="530"/>
        <v>Yes</v>
      </c>
      <c r="G636" s="18" t="str">
        <f t="shared" si="531"/>
        <v>Yes</v>
      </c>
      <c r="H636" s="18" t="str">
        <f t="shared" si="532"/>
        <v>Yes</v>
      </c>
      <c r="I636" s="18" t="str">
        <f t="shared" si="533"/>
        <v>Yes</v>
      </c>
      <c r="J636" s="18" t="str">
        <f t="shared" si="534"/>
        <v>Yes</v>
      </c>
      <c r="K636" s="21">
        <v>634</v>
      </c>
      <c r="L636" s="5" t="s">
        <v>100</v>
      </c>
      <c r="M636" s="5" t="s">
        <v>28</v>
      </c>
      <c r="N636" s="5" t="s">
        <v>2307</v>
      </c>
      <c r="O636" s="5" t="s">
        <v>24</v>
      </c>
      <c r="P636" s="5" t="s">
        <v>4616</v>
      </c>
      <c r="Q636" s="34" t="s">
        <v>4617</v>
      </c>
      <c r="R636" s="21">
        <v>1</v>
      </c>
      <c r="S636" s="5" t="s">
        <v>24</v>
      </c>
      <c r="T636" s="5" t="s">
        <v>10120</v>
      </c>
      <c r="U636" s="34" t="s">
        <v>10121</v>
      </c>
      <c r="V636" s="21">
        <v>1</v>
      </c>
      <c r="W636" s="5" t="s">
        <v>24</v>
      </c>
      <c r="X636" s="5" t="s">
        <v>10122</v>
      </c>
      <c r="Y636" s="34" t="s">
        <v>10123</v>
      </c>
      <c r="Z636" s="21">
        <v>1</v>
      </c>
      <c r="AA636" s="5" t="s">
        <v>2310</v>
      </c>
      <c r="AB636" s="5" t="s">
        <v>10124</v>
      </c>
      <c r="AC636" s="34" t="s">
        <v>10125</v>
      </c>
      <c r="AD636" s="21">
        <v>1</v>
      </c>
    </row>
    <row r="637" spans="1:30" x14ac:dyDescent="0.3">
      <c r="A637" s="18" t="str">
        <f t="shared" ref="A637:B637" si="659">IF(AND(ISNUMBER(SEARCH("Yes",C637)),ISNUMBER(SEARCH("Yes",E637)),ISNUMBER(SEARCH("Yes",G637)),ISNUMBER(SEARCH("Yes",I637))),"Yes","No")</f>
        <v>No</v>
      </c>
      <c r="B637" s="18" t="str">
        <f t="shared" si="659"/>
        <v>No</v>
      </c>
      <c r="C637" s="15" t="str">
        <f t="shared" si="527"/>
        <v>No</v>
      </c>
      <c r="D637" s="18" t="str">
        <f t="shared" si="528"/>
        <v>No</v>
      </c>
      <c r="E637" s="18" t="str">
        <f t="shared" si="529"/>
        <v>No</v>
      </c>
      <c r="F637" s="18" t="str">
        <f t="shared" si="530"/>
        <v>No</v>
      </c>
      <c r="G637" s="18" t="str">
        <f t="shared" si="531"/>
        <v>No</v>
      </c>
      <c r="H637" s="18" t="str">
        <f t="shared" si="532"/>
        <v>No</v>
      </c>
      <c r="I637" s="18" t="str">
        <f t="shared" si="533"/>
        <v>Yes</v>
      </c>
      <c r="J637" s="18" t="str">
        <f t="shared" si="534"/>
        <v>Yes</v>
      </c>
      <c r="K637" s="21">
        <v>635</v>
      </c>
      <c r="L637" s="5" t="s">
        <v>1503</v>
      </c>
      <c r="M637" s="5" t="s">
        <v>1504</v>
      </c>
      <c r="N637" s="5" t="s">
        <v>2307</v>
      </c>
      <c r="O637" s="5" t="s">
        <v>152</v>
      </c>
      <c r="P637" s="5" t="s">
        <v>6879</v>
      </c>
      <c r="Q637" s="34" t="s">
        <v>7710</v>
      </c>
      <c r="R637" s="21">
        <v>1</v>
      </c>
      <c r="S637" s="35"/>
      <c r="T637" s="35"/>
      <c r="U637" s="35"/>
      <c r="V637" s="35"/>
      <c r="W637" s="35"/>
      <c r="X637" s="35"/>
      <c r="Y637" s="35"/>
      <c r="Z637" s="35"/>
      <c r="AA637" s="5" t="s">
        <v>2310</v>
      </c>
      <c r="AB637" s="5" t="s">
        <v>10126</v>
      </c>
      <c r="AC637" s="34" t="s">
        <v>10127</v>
      </c>
      <c r="AD637" s="21">
        <v>1</v>
      </c>
    </row>
    <row r="638" spans="1:30" x14ac:dyDescent="0.3">
      <c r="A638" s="18" t="str">
        <f t="shared" ref="A638:B638" si="660">IF(AND(ISNUMBER(SEARCH("Yes",C638)),ISNUMBER(SEARCH("Yes",E638)),ISNUMBER(SEARCH("Yes",G638)),ISNUMBER(SEARCH("Yes",I638))),"Yes","No")</f>
        <v>No</v>
      </c>
      <c r="B638" s="18" t="str">
        <f t="shared" si="660"/>
        <v>No</v>
      </c>
      <c r="C638" s="15" t="str">
        <f t="shared" si="527"/>
        <v>No</v>
      </c>
      <c r="D638" s="18" t="str">
        <f t="shared" si="528"/>
        <v>No</v>
      </c>
      <c r="E638" s="18" t="str">
        <f t="shared" si="529"/>
        <v>No</v>
      </c>
      <c r="F638" s="18" t="str">
        <f t="shared" si="530"/>
        <v>No</v>
      </c>
      <c r="G638" s="18" t="str">
        <f t="shared" si="531"/>
        <v>No</v>
      </c>
      <c r="H638" s="18" t="str">
        <f t="shared" si="532"/>
        <v>No</v>
      </c>
      <c r="I638" s="18" t="str">
        <f t="shared" si="533"/>
        <v>Yes</v>
      </c>
      <c r="J638" s="18" t="str">
        <f t="shared" si="534"/>
        <v>Yes</v>
      </c>
      <c r="K638" s="21">
        <v>636</v>
      </c>
      <c r="L638" s="5" t="s">
        <v>1505</v>
      </c>
      <c r="M638" s="5" t="s">
        <v>1506</v>
      </c>
      <c r="N638" s="5" t="s">
        <v>2307</v>
      </c>
      <c r="O638" s="5" t="s">
        <v>152</v>
      </c>
      <c r="P638" s="5" t="s">
        <v>4143</v>
      </c>
      <c r="Q638" s="34" t="s">
        <v>10128</v>
      </c>
      <c r="R638" s="21">
        <v>1</v>
      </c>
      <c r="S638" s="35"/>
      <c r="T638" s="35"/>
      <c r="U638" s="35"/>
      <c r="V638" s="35"/>
      <c r="W638" s="35"/>
      <c r="X638" s="35"/>
      <c r="Y638" s="35"/>
      <c r="Z638" s="35"/>
      <c r="AA638" s="5" t="s">
        <v>2310</v>
      </c>
      <c r="AB638" s="5" t="s">
        <v>2473</v>
      </c>
      <c r="AC638" s="34" t="s">
        <v>10129</v>
      </c>
      <c r="AD638" s="21">
        <v>1</v>
      </c>
    </row>
    <row r="639" spans="1:30" x14ac:dyDescent="0.3">
      <c r="A639" s="18" t="str">
        <f t="shared" ref="A639:B639" si="661">IF(AND(ISNUMBER(SEARCH("Yes",C639)),ISNUMBER(SEARCH("Yes",E639)),ISNUMBER(SEARCH("Yes",G639)),ISNUMBER(SEARCH("Yes",I639))),"Yes","No")</f>
        <v>No</v>
      </c>
      <c r="B639" s="18" t="str">
        <f t="shared" si="661"/>
        <v>No</v>
      </c>
      <c r="C639" s="15" t="str">
        <f t="shared" si="527"/>
        <v>No</v>
      </c>
      <c r="D639" s="18" t="str">
        <f t="shared" si="528"/>
        <v>No</v>
      </c>
      <c r="E639" s="18" t="str">
        <f t="shared" si="529"/>
        <v>No</v>
      </c>
      <c r="F639" s="18" t="str">
        <f t="shared" si="530"/>
        <v>No</v>
      </c>
      <c r="G639" s="18" t="str">
        <f t="shared" si="531"/>
        <v>No</v>
      </c>
      <c r="H639" s="18" t="str">
        <f t="shared" si="532"/>
        <v>No</v>
      </c>
      <c r="I639" s="18" t="str">
        <f t="shared" si="533"/>
        <v>Yes</v>
      </c>
      <c r="J639" s="18" t="str">
        <f t="shared" si="534"/>
        <v>Yes</v>
      </c>
      <c r="K639" s="21">
        <v>637</v>
      </c>
      <c r="L639" s="5" t="s">
        <v>4630</v>
      </c>
      <c r="M639" s="5" t="s">
        <v>1508</v>
      </c>
      <c r="N639" s="5" t="s">
        <v>2307</v>
      </c>
      <c r="O639" s="5" t="s">
        <v>152</v>
      </c>
      <c r="P639" s="5" t="s">
        <v>2664</v>
      </c>
      <c r="Q639" s="34" t="s">
        <v>10130</v>
      </c>
      <c r="R639" s="21">
        <v>1</v>
      </c>
      <c r="S639" s="35"/>
      <c r="T639" s="35"/>
      <c r="U639" s="35"/>
      <c r="V639" s="35"/>
      <c r="W639" s="35"/>
      <c r="X639" s="35"/>
      <c r="Y639" s="35"/>
      <c r="Z639" s="35"/>
      <c r="AA639" s="5" t="s">
        <v>2310</v>
      </c>
      <c r="AB639" s="5" t="s">
        <v>10131</v>
      </c>
      <c r="AC639" s="34" t="s">
        <v>10132</v>
      </c>
      <c r="AD639" s="21">
        <v>1</v>
      </c>
    </row>
    <row r="640" spans="1:30" x14ac:dyDescent="0.3">
      <c r="A640" s="18" t="str">
        <f t="shared" ref="A640:B640" si="662">IF(AND(ISNUMBER(SEARCH("Yes",C640)),ISNUMBER(SEARCH("Yes",E640)),ISNUMBER(SEARCH("Yes",G640)),ISNUMBER(SEARCH("Yes",I640))),"Yes","No")</f>
        <v>No</v>
      </c>
      <c r="B640" s="18" t="str">
        <f t="shared" si="662"/>
        <v>No</v>
      </c>
      <c r="C640" s="15" t="str">
        <f t="shared" si="527"/>
        <v>No</v>
      </c>
      <c r="D640" s="18" t="str">
        <f t="shared" si="528"/>
        <v>No</v>
      </c>
      <c r="E640" s="18" t="str">
        <f t="shared" si="529"/>
        <v>No</v>
      </c>
      <c r="F640" s="18" t="str">
        <f t="shared" si="530"/>
        <v>No</v>
      </c>
      <c r="G640" s="18" t="str">
        <f t="shared" si="531"/>
        <v>No</v>
      </c>
      <c r="H640" s="18" t="str">
        <f t="shared" si="532"/>
        <v>No</v>
      </c>
      <c r="I640" s="18" t="str">
        <f t="shared" si="533"/>
        <v>Yes</v>
      </c>
      <c r="J640" s="18" t="str">
        <f t="shared" si="534"/>
        <v>Yes</v>
      </c>
      <c r="K640" s="21">
        <v>638</v>
      </c>
      <c r="L640" s="5" t="s">
        <v>1509</v>
      </c>
      <c r="M640" s="5" t="s">
        <v>1510</v>
      </c>
      <c r="N640" s="5" t="s">
        <v>2307</v>
      </c>
      <c r="O640" s="5" t="s">
        <v>152</v>
      </c>
      <c r="P640" s="5" t="s">
        <v>3328</v>
      </c>
      <c r="Q640" s="34" t="s">
        <v>7714</v>
      </c>
      <c r="R640" s="21">
        <v>1</v>
      </c>
      <c r="S640" s="35"/>
      <c r="T640" s="35"/>
      <c r="U640" s="35"/>
      <c r="V640" s="35"/>
      <c r="W640" s="35"/>
      <c r="X640" s="35"/>
      <c r="Y640" s="35"/>
      <c r="Z640" s="35"/>
      <c r="AA640" s="5" t="s">
        <v>2310</v>
      </c>
      <c r="AB640" s="5" t="s">
        <v>2473</v>
      </c>
      <c r="AC640" s="34" t="s">
        <v>4636</v>
      </c>
      <c r="AD640" s="21">
        <v>1</v>
      </c>
    </row>
    <row r="641" spans="1:30" x14ac:dyDescent="0.3">
      <c r="A641" s="18" t="str">
        <f t="shared" ref="A641:B641" si="663">IF(AND(ISNUMBER(SEARCH("Yes",C641)),ISNUMBER(SEARCH("Yes",E641)),ISNUMBER(SEARCH("Yes",G641)),ISNUMBER(SEARCH("Yes",I641))),"Yes","No")</f>
        <v>Yes</v>
      </c>
      <c r="B641" s="18" t="str">
        <f t="shared" si="663"/>
        <v>Yes</v>
      </c>
      <c r="C641" s="15" t="str">
        <f t="shared" si="527"/>
        <v>Yes</v>
      </c>
      <c r="D641" s="18" t="str">
        <f t="shared" si="528"/>
        <v>Yes</v>
      </c>
      <c r="E641" s="18" t="str">
        <f t="shared" si="529"/>
        <v>Yes</v>
      </c>
      <c r="F641" s="18" t="str">
        <f t="shared" si="530"/>
        <v>Yes</v>
      </c>
      <c r="G641" s="18" t="str">
        <f t="shared" si="531"/>
        <v>Yes</v>
      </c>
      <c r="H641" s="18" t="str">
        <f t="shared" si="532"/>
        <v>Yes</v>
      </c>
      <c r="I641" s="18" t="str">
        <f t="shared" si="533"/>
        <v>Yes</v>
      </c>
      <c r="J641" s="18" t="str">
        <f t="shared" si="534"/>
        <v>Yes</v>
      </c>
      <c r="K641" s="21">
        <v>639</v>
      </c>
      <c r="L641" s="5" t="s">
        <v>101</v>
      </c>
      <c r="M641" s="5" t="s">
        <v>102</v>
      </c>
      <c r="N641" s="5" t="s">
        <v>2307</v>
      </c>
      <c r="O641" s="5" t="s">
        <v>2310</v>
      </c>
      <c r="P641" s="5" t="s">
        <v>10133</v>
      </c>
      <c r="Q641" s="34" t="s">
        <v>10134</v>
      </c>
      <c r="R641" s="21">
        <v>1</v>
      </c>
      <c r="S641" s="5" t="s">
        <v>24</v>
      </c>
      <c r="T641" s="5" t="s">
        <v>10135</v>
      </c>
      <c r="U641" s="34" t="s">
        <v>10136</v>
      </c>
      <c r="V641" s="21">
        <v>1</v>
      </c>
      <c r="W641" s="5" t="s">
        <v>24</v>
      </c>
      <c r="X641" s="5" t="s">
        <v>10137</v>
      </c>
      <c r="Y641" s="34" t="s">
        <v>10138</v>
      </c>
      <c r="Z641" s="21">
        <v>1</v>
      </c>
      <c r="AA641" s="5" t="s">
        <v>2310</v>
      </c>
      <c r="AB641" s="5" t="s">
        <v>7722</v>
      </c>
      <c r="AC641" s="34" t="s">
        <v>10139</v>
      </c>
      <c r="AD641" s="21">
        <v>1</v>
      </c>
    </row>
    <row r="642" spans="1:30" x14ac:dyDescent="0.3">
      <c r="A642" s="18" t="str">
        <f t="shared" ref="A642:B642" si="664">IF(AND(ISNUMBER(SEARCH("Yes",C642)),ISNUMBER(SEARCH("Yes",E642)),ISNUMBER(SEARCH("Yes",G642)),ISNUMBER(SEARCH("Yes",I642))),"Yes","No")</f>
        <v>No</v>
      </c>
      <c r="B642" s="18" t="str">
        <f t="shared" si="664"/>
        <v>No</v>
      </c>
      <c r="C642" s="15" t="str">
        <f t="shared" si="527"/>
        <v>No</v>
      </c>
      <c r="D642" s="18" t="str">
        <f t="shared" si="528"/>
        <v>No</v>
      </c>
      <c r="E642" s="18" t="str">
        <f t="shared" si="529"/>
        <v>No</v>
      </c>
      <c r="F642" s="18" t="str">
        <f t="shared" si="530"/>
        <v>No</v>
      </c>
      <c r="G642" s="18" t="str">
        <f t="shared" si="531"/>
        <v>No</v>
      </c>
      <c r="H642" s="18" t="str">
        <f t="shared" si="532"/>
        <v>No</v>
      </c>
      <c r="I642" s="18" t="str">
        <f t="shared" si="533"/>
        <v>Yes</v>
      </c>
      <c r="J642" s="18" t="str">
        <f t="shared" si="534"/>
        <v>Yes</v>
      </c>
      <c r="K642" s="21">
        <v>640</v>
      </c>
      <c r="L642" s="5" t="s">
        <v>1511</v>
      </c>
      <c r="M642" s="5" t="s">
        <v>1512</v>
      </c>
      <c r="N642" s="5" t="s">
        <v>2307</v>
      </c>
      <c r="O642" s="5" t="s">
        <v>152</v>
      </c>
      <c r="P642" s="5" t="s">
        <v>2537</v>
      </c>
      <c r="Q642" s="34" t="s">
        <v>10140</v>
      </c>
      <c r="R642" s="21">
        <v>1</v>
      </c>
      <c r="S642" s="35"/>
      <c r="T642" s="35"/>
      <c r="U642" s="35"/>
      <c r="V642" s="35"/>
      <c r="W642" s="35"/>
      <c r="X642" s="35"/>
      <c r="Y642" s="35"/>
      <c r="Z642" s="35"/>
      <c r="AA642" s="5" t="s">
        <v>2310</v>
      </c>
      <c r="AB642" s="5" t="s">
        <v>2709</v>
      </c>
      <c r="AC642" s="34" t="s">
        <v>2973</v>
      </c>
      <c r="AD642" s="21">
        <v>1</v>
      </c>
    </row>
    <row r="643" spans="1:30" x14ac:dyDescent="0.3">
      <c r="A643" s="18" t="str">
        <f t="shared" ref="A643:B643" si="665">IF(AND(ISNUMBER(SEARCH("Yes",C643)),ISNUMBER(SEARCH("Yes",E643)),ISNUMBER(SEARCH("Yes",G643)),ISNUMBER(SEARCH("Yes",I643))),"Yes","No")</f>
        <v>No</v>
      </c>
      <c r="B643" s="18" t="str">
        <f t="shared" si="665"/>
        <v>No</v>
      </c>
      <c r="C643" s="15" t="str">
        <f t="shared" si="527"/>
        <v>No</v>
      </c>
      <c r="D643" s="18" t="str">
        <f t="shared" si="528"/>
        <v>No</v>
      </c>
      <c r="E643" s="18" t="str">
        <f t="shared" si="529"/>
        <v>No</v>
      </c>
      <c r="F643" s="18" t="str">
        <f t="shared" si="530"/>
        <v>No</v>
      </c>
      <c r="G643" s="18" t="str">
        <f t="shared" si="531"/>
        <v>No</v>
      </c>
      <c r="H643" s="18" t="str">
        <f t="shared" si="532"/>
        <v>No</v>
      </c>
      <c r="I643" s="18" t="str">
        <f t="shared" si="533"/>
        <v>Yes</v>
      </c>
      <c r="J643" s="18" t="str">
        <f t="shared" si="534"/>
        <v>Yes</v>
      </c>
      <c r="K643" s="21">
        <v>641</v>
      </c>
      <c r="L643" s="5" t="s">
        <v>1513</v>
      </c>
      <c r="M643" s="5" t="s">
        <v>1514</v>
      </c>
      <c r="N643" s="5" t="s">
        <v>2307</v>
      </c>
      <c r="O643" s="5" t="s">
        <v>152</v>
      </c>
      <c r="P643" s="5" t="s">
        <v>2317</v>
      </c>
      <c r="Q643" s="34" t="s">
        <v>10141</v>
      </c>
      <c r="R643" s="21">
        <v>1</v>
      </c>
      <c r="S643" s="35"/>
      <c r="T643" s="35"/>
      <c r="U643" s="35"/>
      <c r="V643" s="35"/>
      <c r="W643" s="35"/>
      <c r="X643" s="35"/>
      <c r="Y643" s="35"/>
      <c r="Z643" s="35"/>
      <c r="AA643" s="5" t="s">
        <v>2310</v>
      </c>
      <c r="AB643" s="5" t="s">
        <v>10142</v>
      </c>
      <c r="AC643" s="34" t="s">
        <v>4648</v>
      </c>
      <c r="AD643" s="21">
        <v>1</v>
      </c>
    </row>
    <row r="644" spans="1:30" x14ac:dyDescent="0.3">
      <c r="A644" s="18" t="str">
        <f t="shared" ref="A644:B644" si="666">IF(AND(ISNUMBER(SEARCH("Yes",C644)),ISNUMBER(SEARCH("Yes",E644)),ISNUMBER(SEARCH("Yes",G644)),ISNUMBER(SEARCH("Yes",I644))),"Yes","No")</f>
        <v>No</v>
      </c>
      <c r="B644" s="18" t="str">
        <f t="shared" si="666"/>
        <v>No</v>
      </c>
      <c r="C644" s="15" t="str">
        <f t="shared" si="527"/>
        <v>No</v>
      </c>
      <c r="D644" s="18" t="str">
        <f t="shared" si="528"/>
        <v>No</v>
      </c>
      <c r="E644" s="18" t="str">
        <f t="shared" si="529"/>
        <v>No</v>
      </c>
      <c r="F644" s="18" t="str">
        <f t="shared" si="530"/>
        <v>No</v>
      </c>
      <c r="G644" s="18" t="str">
        <f t="shared" si="531"/>
        <v>No</v>
      </c>
      <c r="H644" s="18" t="str">
        <f t="shared" si="532"/>
        <v>No</v>
      </c>
      <c r="I644" s="18" t="str">
        <f t="shared" si="533"/>
        <v>Yes</v>
      </c>
      <c r="J644" s="18" t="str">
        <f t="shared" si="534"/>
        <v>Yes</v>
      </c>
      <c r="K644" s="21">
        <v>642</v>
      </c>
      <c r="L644" s="5" t="s">
        <v>1515</v>
      </c>
      <c r="M644" s="5" t="s">
        <v>1516</v>
      </c>
      <c r="N644" s="5" t="s">
        <v>2307</v>
      </c>
      <c r="O644" s="5" t="s">
        <v>152</v>
      </c>
      <c r="P644" s="5" t="s">
        <v>10143</v>
      </c>
      <c r="Q644" s="34" t="s">
        <v>4649</v>
      </c>
      <c r="R644" s="21">
        <v>1</v>
      </c>
      <c r="S644" s="35"/>
      <c r="T644" s="35"/>
      <c r="U644" s="35"/>
      <c r="V644" s="35"/>
      <c r="W644" s="35"/>
      <c r="X644" s="35"/>
      <c r="Y644" s="35"/>
      <c r="Z644" s="35"/>
      <c r="AA644" s="5" t="s">
        <v>2310</v>
      </c>
      <c r="AB644" s="5" t="s">
        <v>3707</v>
      </c>
      <c r="AC644" s="34" t="s">
        <v>10144</v>
      </c>
      <c r="AD644" s="21">
        <v>1</v>
      </c>
    </row>
    <row r="645" spans="1:30" x14ac:dyDescent="0.3">
      <c r="A645" s="18" t="str">
        <f t="shared" ref="A645:B645" si="667">IF(AND(ISNUMBER(SEARCH("Yes",C645)),ISNUMBER(SEARCH("Yes",E645)),ISNUMBER(SEARCH("Yes",G645)),ISNUMBER(SEARCH("Yes",I645))),"Yes","No")</f>
        <v>No</v>
      </c>
      <c r="B645" s="18" t="str">
        <f t="shared" si="667"/>
        <v>No</v>
      </c>
      <c r="C645" s="15" t="str">
        <f t="shared" si="527"/>
        <v>No</v>
      </c>
      <c r="D645" s="18" t="str">
        <f t="shared" si="528"/>
        <v>No</v>
      </c>
      <c r="E645" s="18" t="str">
        <f t="shared" si="529"/>
        <v>No</v>
      </c>
      <c r="F645" s="18" t="str">
        <f t="shared" si="530"/>
        <v>No</v>
      </c>
      <c r="G645" s="18" t="str">
        <f t="shared" si="531"/>
        <v>No</v>
      </c>
      <c r="H645" s="18" t="str">
        <f t="shared" si="532"/>
        <v>No</v>
      </c>
      <c r="I645" s="18" t="str">
        <f t="shared" si="533"/>
        <v>Yes</v>
      </c>
      <c r="J645" s="18" t="str">
        <f t="shared" si="534"/>
        <v>Yes</v>
      </c>
      <c r="K645" s="21">
        <v>643</v>
      </c>
      <c r="L645" s="5" t="s">
        <v>1517</v>
      </c>
      <c r="M645" s="5" t="s">
        <v>1518</v>
      </c>
      <c r="N645" s="5" t="s">
        <v>2307</v>
      </c>
      <c r="O645" s="5" t="s">
        <v>152</v>
      </c>
      <c r="P645" s="5" t="s">
        <v>2321</v>
      </c>
      <c r="Q645" s="34" t="s">
        <v>7730</v>
      </c>
      <c r="R645" s="21">
        <v>1</v>
      </c>
      <c r="S645" s="35"/>
      <c r="T645" s="35"/>
      <c r="U645" s="35"/>
      <c r="V645" s="35"/>
      <c r="W645" s="35"/>
      <c r="X645" s="35"/>
      <c r="Y645" s="35"/>
      <c r="Z645" s="35"/>
      <c r="AA645" s="5" t="s">
        <v>2310</v>
      </c>
      <c r="AB645" s="5" t="s">
        <v>7731</v>
      </c>
      <c r="AC645" s="34" t="s">
        <v>7732</v>
      </c>
      <c r="AD645" s="21">
        <v>1</v>
      </c>
    </row>
    <row r="646" spans="1:30" x14ac:dyDescent="0.3">
      <c r="A646" s="18" t="str">
        <f t="shared" ref="A646:B646" si="668">IF(AND(ISNUMBER(SEARCH("Yes",C646)),ISNUMBER(SEARCH("Yes",E646)),ISNUMBER(SEARCH("Yes",G646)),ISNUMBER(SEARCH("Yes",I646))),"Yes","No")</f>
        <v>No</v>
      </c>
      <c r="B646" s="18" t="str">
        <f t="shared" si="668"/>
        <v>No</v>
      </c>
      <c r="C646" s="15" t="str">
        <f t="shared" si="527"/>
        <v>No</v>
      </c>
      <c r="D646" s="18" t="str">
        <f t="shared" si="528"/>
        <v>No</v>
      </c>
      <c r="E646" s="18" t="str">
        <f t="shared" si="529"/>
        <v>No</v>
      </c>
      <c r="F646" s="18" t="str">
        <f t="shared" si="530"/>
        <v>No</v>
      </c>
      <c r="G646" s="18" t="str">
        <f t="shared" si="531"/>
        <v>No</v>
      </c>
      <c r="H646" s="18" t="str">
        <f t="shared" si="532"/>
        <v>No</v>
      </c>
      <c r="I646" s="18" t="str">
        <f t="shared" si="533"/>
        <v>Yes</v>
      </c>
      <c r="J646" s="18" t="str">
        <f t="shared" si="534"/>
        <v>Yes</v>
      </c>
      <c r="K646" s="21">
        <v>644</v>
      </c>
      <c r="L646" s="5" t="s">
        <v>1519</v>
      </c>
      <c r="M646" s="5" t="s">
        <v>1520</v>
      </c>
      <c r="N646" s="5" t="s">
        <v>2307</v>
      </c>
      <c r="O646" s="5" t="s">
        <v>152</v>
      </c>
      <c r="P646" s="5" t="s">
        <v>2350</v>
      </c>
      <c r="Q646" s="34" t="s">
        <v>10145</v>
      </c>
      <c r="R646" s="21">
        <v>1</v>
      </c>
      <c r="S646" s="35"/>
      <c r="T646" s="35"/>
      <c r="U646" s="35"/>
      <c r="V646" s="35"/>
      <c r="W646" s="35"/>
      <c r="X646" s="35"/>
      <c r="Y646" s="35"/>
      <c r="Z646" s="35"/>
      <c r="AA646" s="5" t="s">
        <v>2310</v>
      </c>
      <c r="AB646" s="5" t="s">
        <v>10146</v>
      </c>
      <c r="AC646" s="34" t="s">
        <v>10147</v>
      </c>
      <c r="AD646" s="21">
        <v>1</v>
      </c>
    </row>
    <row r="647" spans="1:30" x14ac:dyDescent="0.3">
      <c r="A647" s="18" t="str">
        <f t="shared" ref="A647:B647" si="669">IF(AND(ISNUMBER(SEARCH("Yes",C647)),ISNUMBER(SEARCH("Yes",E647)),ISNUMBER(SEARCH("Yes",G647)),ISNUMBER(SEARCH("Yes",I647))),"Yes","No")</f>
        <v>No</v>
      </c>
      <c r="B647" s="18" t="str">
        <f t="shared" si="669"/>
        <v>No</v>
      </c>
      <c r="C647" s="15" t="str">
        <f t="shared" si="527"/>
        <v>No</v>
      </c>
      <c r="D647" s="18" t="str">
        <f t="shared" si="528"/>
        <v>No</v>
      </c>
      <c r="E647" s="18" t="str">
        <f t="shared" si="529"/>
        <v>No</v>
      </c>
      <c r="F647" s="18" t="str">
        <f t="shared" si="530"/>
        <v>No</v>
      </c>
      <c r="G647" s="18" t="str">
        <f t="shared" si="531"/>
        <v>No</v>
      </c>
      <c r="H647" s="18" t="str">
        <f t="shared" si="532"/>
        <v>No</v>
      </c>
      <c r="I647" s="18" t="str">
        <f t="shared" si="533"/>
        <v>Yes</v>
      </c>
      <c r="J647" s="18" t="str">
        <f t="shared" si="534"/>
        <v>Yes</v>
      </c>
      <c r="K647" s="21">
        <v>645</v>
      </c>
      <c r="L647" s="5" t="s">
        <v>1521</v>
      </c>
      <c r="M647" s="5" t="s">
        <v>1522</v>
      </c>
      <c r="N647" s="5" t="s">
        <v>2307</v>
      </c>
      <c r="O647" s="5" t="s">
        <v>152</v>
      </c>
      <c r="P647" s="5" t="s">
        <v>10148</v>
      </c>
      <c r="Q647" s="34" t="s">
        <v>2680</v>
      </c>
      <c r="R647" s="21">
        <v>1</v>
      </c>
      <c r="S647" s="35"/>
      <c r="T647" s="35"/>
      <c r="U647" s="35"/>
      <c r="V647" s="35"/>
      <c r="W647" s="35"/>
      <c r="X647" s="35"/>
      <c r="Y647" s="35"/>
      <c r="Z647" s="35"/>
      <c r="AA647" s="5" t="s">
        <v>2310</v>
      </c>
      <c r="AB647" s="5" t="s">
        <v>4658</v>
      </c>
      <c r="AC647" s="34" t="s">
        <v>10149</v>
      </c>
      <c r="AD647" s="21">
        <v>1</v>
      </c>
    </row>
    <row r="648" spans="1:30" x14ac:dyDescent="0.3">
      <c r="A648" s="18" t="str">
        <f t="shared" ref="A648:B648" si="670">IF(AND(ISNUMBER(SEARCH("Yes",C648)),ISNUMBER(SEARCH("Yes",E648)),ISNUMBER(SEARCH("Yes",G648)),ISNUMBER(SEARCH("Yes",I648))),"Yes","No")</f>
        <v>No</v>
      </c>
      <c r="B648" s="18" t="str">
        <f t="shared" si="670"/>
        <v>No</v>
      </c>
      <c r="C648" s="15" t="str">
        <f t="shared" si="527"/>
        <v>No</v>
      </c>
      <c r="D648" s="18" t="str">
        <f t="shared" si="528"/>
        <v>No</v>
      </c>
      <c r="E648" s="18" t="str">
        <f t="shared" si="529"/>
        <v>No</v>
      </c>
      <c r="F648" s="18" t="str">
        <f t="shared" si="530"/>
        <v>No</v>
      </c>
      <c r="G648" s="18" t="str">
        <f t="shared" si="531"/>
        <v>No</v>
      </c>
      <c r="H648" s="18" t="str">
        <f t="shared" si="532"/>
        <v>No</v>
      </c>
      <c r="I648" s="18" t="str">
        <f t="shared" si="533"/>
        <v>Yes</v>
      </c>
      <c r="J648" s="18" t="str">
        <f t="shared" si="534"/>
        <v>Yes</v>
      </c>
      <c r="K648" s="21">
        <v>646</v>
      </c>
      <c r="L648" s="5" t="s">
        <v>1523</v>
      </c>
      <c r="M648" s="5" t="s">
        <v>1524</v>
      </c>
      <c r="N648" s="5" t="s">
        <v>2307</v>
      </c>
      <c r="O648" s="5" t="s">
        <v>152</v>
      </c>
      <c r="P648" s="5" t="s">
        <v>2923</v>
      </c>
      <c r="Q648" s="34" t="s">
        <v>10150</v>
      </c>
      <c r="R648" s="21">
        <v>1</v>
      </c>
      <c r="S648" s="35"/>
      <c r="T648" s="35"/>
      <c r="U648" s="35"/>
      <c r="V648" s="35"/>
      <c r="W648" s="35"/>
      <c r="X648" s="35"/>
      <c r="Y648" s="35"/>
      <c r="Z648" s="35"/>
      <c r="AA648" s="5" t="s">
        <v>24</v>
      </c>
      <c r="AB648" s="5" t="s">
        <v>4661</v>
      </c>
      <c r="AC648" s="34" t="s">
        <v>4662</v>
      </c>
      <c r="AD648" s="21">
        <v>1</v>
      </c>
    </row>
    <row r="649" spans="1:30" x14ac:dyDescent="0.3">
      <c r="A649" s="18" t="str">
        <f t="shared" ref="A649:B649" si="671">IF(AND(ISNUMBER(SEARCH("Yes",C649)),ISNUMBER(SEARCH("Yes",E649)),ISNUMBER(SEARCH("Yes",G649)),ISNUMBER(SEARCH("Yes",I649))),"Yes","No")</f>
        <v>No</v>
      </c>
      <c r="B649" s="18" t="str">
        <f t="shared" si="671"/>
        <v>No</v>
      </c>
      <c r="C649" s="15" t="str">
        <f t="shared" si="527"/>
        <v>No</v>
      </c>
      <c r="D649" s="18" t="str">
        <f t="shared" si="528"/>
        <v>No</v>
      </c>
      <c r="E649" s="18" t="str">
        <f t="shared" si="529"/>
        <v>No</v>
      </c>
      <c r="F649" s="18" t="str">
        <f t="shared" si="530"/>
        <v>No</v>
      </c>
      <c r="G649" s="18" t="str">
        <f t="shared" si="531"/>
        <v>No</v>
      </c>
      <c r="H649" s="18" t="str">
        <f t="shared" si="532"/>
        <v>No</v>
      </c>
      <c r="I649" s="18" t="str">
        <f t="shared" si="533"/>
        <v>Yes</v>
      </c>
      <c r="J649" s="18" t="str">
        <f t="shared" si="534"/>
        <v>Yes</v>
      </c>
      <c r="K649" s="21">
        <v>647</v>
      </c>
      <c r="L649" s="5" t="s">
        <v>1525</v>
      </c>
      <c r="M649" s="5" t="s">
        <v>1526</v>
      </c>
      <c r="N649" s="5" t="s">
        <v>2307</v>
      </c>
      <c r="O649" s="5" t="s">
        <v>152</v>
      </c>
      <c r="P649" s="5" t="s">
        <v>3127</v>
      </c>
      <c r="Q649" s="34" t="s">
        <v>4663</v>
      </c>
      <c r="R649" s="21">
        <v>1</v>
      </c>
      <c r="S649" s="35"/>
      <c r="T649" s="35"/>
      <c r="U649" s="35"/>
      <c r="V649" s="35"/>
      <c r="W649" s="35"/>
      <c r="X649" s="35"/>
      <c r="Y649" s="35"/>
      <c r="Z649" s="35"/>
      <c r="AA649" s="5" t="s">
        <v>2310</v>
      </c>
      <c r="AB649" s="5" t="s">
        <v>10151</v>
      </c>
      <c r="AC649" s="34" t="s">
        <v>10152</v>
      </c>
      <c r="AD649" s="21">
        <v>1</v>
      </c>
    </row>
    <row r="650" spans="1:30" x14ac:dyDescent="0.3">
      <c r="A650" s="18" t="str">
        <f t="shared" ref="A650:B650" si="672">IF(AND(ISNUMBER(SEARCH("Yes",C650)),ISNUMBER(SEARCH("Yes",E650)),ISNUMBER(SEARCH("Yes",G650)),ISNUMBER(SEARCH("Yes",I650))),"Yes","No")</f>
        <v>No</v>
      </c>
      <c r="B650" s="18" t="str">
        <f t="shared" si="672"/>
        <v>No</v>
      </c>
      <c r="C650" s="15" t="str">
        <f t="shared" si="527"/>
        <v>No</v>
      </c>
      <c r="D650" s="18" t="str">
        <f t="shared" si="528"/>
        <v>No</v>
      </c>
      <c r="E650" s="18" t="str">
        <f t="shared" si="529"/>
        <v>No</v>
      </c>
      <c r="F650" s="18" t="str">
        <f t="shared" si="530"/>
        <v>No</v>
      </c>
      <c r="G650" s="18" t="str">
        <f t="shared" si="531"/>
        <v>No</v>
      </c>
      <c r="H650" s="18" t="str">
        <f t="shared" si="532"/>
        <v>No</v>
      </c>
      <c r="I650" s="18" t="str">
        <f t="shared" si="533"/>
        <v>Yes</v>
      </c>
      <c r="J650" s="18" t="str">
        <f t="shared" si="534"/>
        <v>Yes</v>
      </c>
      <c r="K650" s="21">
        <v>648</v>
      </c>
      <c r="L650" s="5" t="s">
        <v>1527</v>
      </c>
      <c r="M650" s="5" t="s">
        <v>1528</v>
      </c>
      <c r="N650" s="5" t="s">
        <v>2307</v>
      </c>
      <c r="O650" s="5" t="s">
        <v>152</v>
      </c>
      <c r="P650" s="5" t="s">
        <v>2333</v>
      </c>
      <c r="Q650" s="34" t="s">
        <v>4667</v>
      </c>
      <c r="R650" s="21">
        <v>1</v>
      </c>
      <c r="S650" s="35"/>
      <c r="T650" s="35"/>
      <c r="U650" s="35"/>
      <c r="V650" s="35"/>
      <c r="W650" s="35"/>
      <c r="X650" s="35"/>
      <c r="Y650" s="35"/>
      <c r="Z650" s="35"/>
      <c r="AA650" s="5" t="s">
        <v>2310</v>
      </c>
      <c r="AB650" s="5" t="s">
        <v>10153</v>
      </c>
      <c r="AC650" s="34" t="s">
        <v>10154</v>
      </c>
      <c r="AD650" s="21">
        <v>1</v>
      </c>
    </row>
    <row r="651" spans="1:30" x14ac:dyDescent="0.3">
      <c r="A651" s="18" t="str">
        <f t="shared" ref="A651:B651" si="673">IF(AND(ISNUMBER(SEARCH("Yes",C651)),ISNUMBER(SEARCH("Yes",E651)),ISNUMBER(SEARCH("Yes",G651)),ISNUMBER(SEARCH("Yes",I651))),"Yes","No")</f>
        <v>No</v>
      </c>
      <c r="B651" s="18" t="str">
        <f t="shared" si="673"/>
        <v>No</v>
      </c>
      <c r="C651" s="15" t="str">
        <f t="shared" si="527"/>
        <v>No</v>
      </c>
      <c r="D651" s="18" t="str">
        <f t="shared" si="528"/>
        <v>No</v>
      </c>
      <c r="E651" s="18" t="str">
        <f t="shared" si="529"/>
        <v>No</v>
      </c>
      <c r="F651" s="18" t="str">
        <f t="shared" si="530"/>
        <v>No</v>
      </c>
      <c r="G651" s="18" t="str">
        <f t="shared" si="531"/>
        <v>No</v>
      </c>
      <c r="H651" s="18" t="str">
        <f t="shared" si="532"/>
        <v>No</v>
      </c>
      <c r="I651" s="18" t="str">
        <f t="shared" si="533"/>
        <v>Yes</v>
      </c>
      <c r="J651" s="18" t="str">
        <f t="shared" si="534"/>
        <v>Yes</v>
      </c>
      <c r="K651" s="21">
        <v>649</v>
      </c>
      <c r="L651" s="5" t="s">
        <v>1529</v>
      </c>
      <c r="M651" s="5" t="s">
        <v>1530</v>
      </c>
      <c r="N651" s="5" t="s">
        <v>2307</v>
      </c>
      <c r="O651" s="5" t="s">
        <v>152</v>
      </c>
      <c r="P651" s="5" t="s">
        <v>2435</v>
      </c>
      <c r="Q651" s="34" t="s">
        <v>10155</v>
      </c>
      <c r="R651" s="21">
        <v>1</v>
      </c>
      <c r="S651" s="35"/>
      <c r="T651" s="35"/>
      <c r="U651" s="35"/>
      <c r="V651" s="35"/>
      <c r="W651" s="35"/>
      <c r="X651" s="35"/>
      <c r="Y651" s="35"/>
      <c r="Z651" s="35"/>
      <c r="AA651" s="5" t="s">
        <v>2310</v>
      </c>
      <c r="AB651" s="5" t="s">
        <v>10156</v>
      </c>
      <c r="AC651" s="34" t="s">
        <v>10157</v>
      </c>
      <c r="AD651" s="21">
        <v>1</v>
      </c>
    </row>
    <row r="652" spans="1:30" x14ac:dyDescent="0.3">
      <c r="A652" s="18" t="str">
        <f t="shared" ref="A652:B652" si="674">IF(AND(ISNUMBER(SEARCH("Yes",C652)),ISNUMBER(SEARCH("Yes",E652)),ISNUMBER(SEARCH("Yes",G652)),ISNUMBER(SEARCH("Yes",I652))),"Yes","No")</f>
        <v>No</v>
      </c>
      <c r="B652" s="18" t="str">
        <f t="shared" si="674"/>
        <v>No</v>
      </c>
      <c r="C652" s="15" t="str">
        <f t="shared" si="527"/>
        <v>No</v>
      </c>
      <c r="D652" s="18" t="str">
        <f t="shared" si="528"/>
        <v>No</v>
      </c>
      <c r="E652" s="18" t="str">
        <f t="shared" si="529"/>
        <v>No</v>
      </c>
      <c r="F652" s="18" t="str">
        <f t="shared" si="530"/>
        <v>No</v>
      </c>
      <c r="G652" s="18" t="str">
        <f t="shared" si="531"/>
        <v>No</v>
      </c>
      <c r="H652" s="18" t="str">
        <f t="shared" si="532"/>
        <v>No</v>
      </c>
      <c r="I652" s="18" t="str">
        <f t="shared" si="533"/>
        <v>Yes</v>
      </c>
      <c r="J652" s="18" t="str">
        <f t="shared" si="534"/>
        <v>Yes</v>
      </c>
      <c r="K652" s="21">
        <v>650</v>
      </c>
      <c r="L652" s="5" t="s">
        <v>1531</v>
      </c>
      <c r="M652" s="5" t="s">
        <v>1532</v>
      </c>
      <c r="N652" s="5" t="s">
        <v>2307</v>
      </c>
      <c r="O652" s="5" t="s">
        <v>152</v>
      </c>
      <c r="P652" s="5" t="s">
        <v>2435</v>
      </c>
      <c r="Q652" s="34" t="s">
        <v>4673</v>
      </c>
      <c r="R652" s="21">
        <v>1</v>
      </c>
      <c r="S652" s="35"/>
      <c r="T652" s="35"/>
      <c r="U652" s="35"/>
      <c r="V652" s="35"/>
      <c r="W652" s="35"/>
      <c r="X652" s="35"/>
      <c r="Y652" s="35"/>
      <c r="Z652" s="35"/>
      <c r="AA652" s="5" t="s">
        <v>24</v>
      </c>
      <c r="AB652" s="5" t="s">
        <v>7216</v>
      </c>
      <c r="AC652" s="34" t="s">
        <v>3194</v>
      </c>
      <c r="AD652" s="21">
        <v>1</v>
      </c>
    </row>
    <row r="653" spans="1:30" x14ac:dyDescent="0.3">
      <c r="A653" s="18" t="str">
        <f t="shared" ref="A653:B653" si="675">IF(AND(ISNUMBER(SEARCH("Yes",C653)),ISNUMBER(SEARCH("Yes",E653)),ISNUMBER(SEARCH("Yes",G653)),ISNUMBER(SEARCH("Yes",I653))),"Yes","No")</f>
        <v>No</v>
      </c>
      <c r="B653" s="18" t="str">
        <f t="shared" si="675"/>
        <v>No</v>
      </c>
      <c r="C653" s="15" t="str">
        <f t="shared" si="527"/>
        <v>No</v>
      </c>
      <c r="D653" s="18" t="str">
        <f t="shared" si="528"/>
        <v>No</v>
      </c>
      <c r="E653" s="18" t="str">
        <f t="shared" si="529"/>
        <v>No</v>
      </c>
      <c r="F653" s="18" t="str">
        <f t="shared" si="530"/>
        <v>No</v>
      </c>
      <c r="G653" s="18" t="str">
        <f t="shared" si="531"/>
        <v>No</v>
      </c>
      <c r="H653" s="18" t="str">
        <f t="shared" si="532"/>
        <v>No</v>
      </c>
      <c r="I653" s="18" t="str">
        <f t="shared" si="533"/>
        <v>Yes</v>
      </c>
      <c r="J653" s="18" t="str">
        <f t="shared" si="534"/>
        <v>Yes</v>
      </c>
      <c r="K653" s="21">
        <v>651</v>
      </c>
      <c r="L653" s="5" t="s">
        <v>1533</v>
      </c>
      <c r="M653" s="5" t="s">
        <v>1534</v>
      </c>
      <c r="N653" s="5" t="s">
        <v>2307</v>
      </c>
      <c r="O653" s="5" t="s">
        <v>152</v>
      </c>
      <c r="P653" s="5" t="s">
        <v>3699</v>
      </c>
      <c r="Q653" s="34" t="s">
        <v>7742</v>
      </c>
      <c r="R653" s="21">
        <v>1</v>
      </c>
      <c r="S653" s="35"/>
      <c r="T653" s="35"/>
      <c r="U653" s="35"/>
      <c r="V653" s="35"/>
      <c r="W653" s="35"/>
      <c r="X653" s="35"/>
      <c r="Y653" s="35"/>
      <c r="Z653" s="35"/>
      <c r="AA653" s="5" t="s">
        <v>24</v>
      </c>
      <c r="AB653" s="5" t="s">
        <v>10158</v>
      </c>
      <c r="AC653" s="34" t="s">
        <v>10159</v>
      </c>
      <c r="AD653" s="21">
        <v>1</v>
      </c>
    </row>
    <row r="654" spans="1:30" x14ac:dyDescent="0.3">
      <c r="A654" s="18" t="str">
        <f t="shared" ref="A654:B654" si="676">IF(AND(ISNUMBER(SEARCH("Yes",C654)),ISNUMBER(SEARCH("Yes",E654)),ISNUMBER(SEARCH("Yes",G654)),ISNUMBER(SEARCH("Yes",I654))),"Yes","No")</f>
        <v>No</v>
      </c>
      <c r="B654" s="18" t="str">
        <f t="shared" si="676"/>
        <v>No</v>
      </c>
      <c r="C654" s="15" t="str">
        <f t="shared" si="527"/>
        <v>No</v>
      </c>
      <c r="D654" s="18" t="str">
        <f t="shared" si="528"/>
        <v>No</v>
      </c>
      <c r="E654" s="18" t="str">
        <f t="shared" si="529"/>
        <v>No</v>
      </c>
      <c r="F654" s="18" t="str">
        <f t="shared" si="530"/>
        <v>No</v>
      </c>
      <c r="G654" s="18" t="str">
        <f t="shared" si="531"/>
        <v>No</v>
      </c>
      <c r="H654" s="18" t="str">
        <f t="shared" si="532"/>
        <v>No</v>
      </c>
      <c r="I654" s="18" t="str">
        <f t="shared" si="533"/>
        <v>Yes</v>
      </c>
      <c r="J654" s="18" t="str">
        <f t="shared" si="534"/>
        <v>Yes</v>
      </c>
      <c r="K654" s="21">
        <v>652</v>
      </c>
      <c r="L654" s="5" t="s">
        <v>1535</v>
      </c>
      <c r="M654" s="5" t="s">
        <v>1536</v>
      </c>
      <c r="N654" s="5" t="s">
        <v>2307</v>
      </c>
      <c r="O654" s="5" t="s">
        <v>152</v>
      </c>
      <c r="P654" s="5" t="s">
        <v>2537</v>
      </c>
      <c r="Q654" s="34" t="s">
        <v>7745</v>
      </c>
      <c r="R654" s="21">
        <v>1</v>
      </c>
      <c r="S654" s="35"/>
      <c r="T654" s="35"/>
      <c r="U654" s="35"/>
      <c r="V654" s="35"/>
      <c r="W654" s="35"/>
      <c r="X654" s="35"/>
      <c r="Y654" s="35"/>
      <c r="Z654" s="35"/>
      <c r="AA654" s="5" t="s">
        <v>2310</v>
      </c>
      <c r="AB654" s="5" t="s">
        <v>2709</v>
      </c>
      <c r="AC654" s="34" t="s">
        <v>8435</v>
      </c>
      <c r="AD654" s="21">
        <v>1</v>
      </c>
    </row>
    <row r="655" spans="1:30" x14ac:dyDescent="0.3">
      <c r="A655" s="18" t="str">
        <f t="shared" ref="A655:B655" si="677">IF(AND(ISNUMBER(SEARCH("Yes",C655)),ISNUMBER(SEARCH("Yes",E655)),ISNUMBER(SEARCH("Yes",G655)),ISNUMBER(SEARCH("Yes",I655))),"Yes","No")</f>
        <v>No</v>
      </c>
      <c r="B655" s="18" t="str">
        <f t="shared" si="677"/>
        <v>No</v>
      </c>
      <c r="C655" s="15" t="str">
        <f t="shared" si="527"/>
        <v>No</v>
      </c>
      <c r="D655" s="18" t="str">
        <f t="shared" si="528"/>
        <v>No</v>
      </c>
      <c r="E655" s="18" t="str">
        <f t="shared" si="529"/>
        <v>No</v>
      </c>
      <c r="F655" s="18" t="str">
        <f t="shared" si="530"/>
        <v>No</v>
      </c>
      <c r="G655" s="18" t="str">
        <f t="shared" si="531"/>
        <v>No</v>
      </c>
      <c r="H655" s="18" t="str">
        <f t="shared" si="532"/>
        <v>No</v>
      </c>
      <c r="I655" s="18" t="str">
        <f t="shared" si="533"/>
        <v>Yes</v>
      </c>
      <c r="J655" s="18" t="str">
        <f t="shared" si="534"/>
        <v>Yes</v>
      </c>
      <c r="K655" s="21">
        <v>653</v>
      </c>
      <c r="L655" s="5" t="s">
        <v>1537</v>
      </c>
      <c r="M655" s="5" t="s">
        <v>1538</v>
      </c>
      <c r="N655" s="5" t="s">
        <v>2307</v>
      </c>
      <c r="O655" s="5" t="s">
        <v>152</v>
      </c>
      <c r="P655" s="5" t="s">
        <v>2431</v>
      </c>
      <c r="Q655" s="34" t="s">
        <v>6618</v>
      </c>
      <c r="R655" s="21">
        <v>1</v>
      </c>
      <c r="S655" s="35"/>
      <c r="T655" s="35"/>
      <c r="U655" s="35"/>
      <c r="V655" s="35"/>
      <c r="W655" s="35"/>
      <c r="X655" s="35"/>
      <c r="Y655" s="35"/>
      <c r="Z655" s="35"/>
      <c r="AA655" s="5" t="s">
        <v>2310</v>
      </c>
      <c r="AB655" s="5" t="s">
        <v>10160</v>
      </c>
      <c r="AC655" s="34" t="s">
        <v>10161</v>
      </c>
      <c r="AD655" s="21">
        <v>1</v>
      </c>
    </row>
    <row r="656" spans="1:30" x14ac:dyDescent="0.3">
      <c r="A656" s="18" t="str">
        <f t="shared" ref="A656:B656" si="678">IF(AND(ISNUMBER(SEARCH("Yes",C656)),ISNUMBER(SEARCH("Yes",E656)),ISNUMBER(SEARCH("Yes",G656)),ISNUMBER(SEARCH("Yes",I656))),"Yes","No")</f>
        <v>No</v>
      </c>
      <c r="B656" s="18" t="str">
        <f t="shared" si="678"/>
        <v>No</v>
      </c>
      <c r="C656" s="15" t="str">
        <f t="shared" si="527"/>
        <v>No</v>
      </c>
      <c r="D656" s="18" t="str">
        <f t="shared" si="528"/>
        <v>No</v>
      </c>
      <c r="E656" s="18" t="str">
        <f t="shared" si="529"/>
        <v>No</v>
      </c>
      <c r="F656" s="18" t="str">
        <f t="shared" si="530"/>
        <v>No</v>
      </c>
      <c r="G656" s="18" t="str">
        <f t="shared" si="531"/>
        <v>No</v>
      </c>
      <c r="H656" s="18" t="str">
        <f t="shared" si="532"/>
        <v>No</v>
      </c>
      <c r="I656" s="18" t="str">
        <f t="shared" si="533"/>
        <v>Yes</v>
      </c>
      <c r="J656" s="18" t="str">
        <f t="shared" si="534"/>
        <v>Yes</v>
      </c>
      <c r="K656" s="21">
        <v>654</v>
      </c>
      <c r="L656" s="5" t="s">
        <v>1539</v>
      </c>
      <c r="M656" s="5" t="s">
        <v>1540</v>
      </c>
      <c r="N656" s="5" t="s">
        <v>2307</v>
      </c>
      <c r="O656" s="5" t="s">
        <v>152</v>
      </c>
      <c r="P656" s="5" t="s">
        <v>10162</v>
      </c>
      <c r="Q656" s="34" t="s">
        <v>10163</v>
      </c>
      <c r="R656" s="21">
        <v>1</v>
      </c>
      <c r="S656" s="35"/>
      <c r="T656" s="35"/>
      <c r="U656" s="35"/>
      <c r="V656" s="35"/>
      <c r="W656" s="35"/>
      <c r="X656" s="35"/>
      <c r="Y656" s="35"/>
      <c r="Z656" s="35"/>
      <c r="AA656" s="5" t="s">
        <v>2310</v>
      </c>
      <c r="AB656" s="5" t="s">
        <v>10164</v>
      </c>
      <c r="AC656" s="34" t="s">
        <v>10165</v>
      </c>
      <c r="AD656" s="21">
        <v>1</v>
      </c>
    </row>
    <row r="657" spans="1:30" x14ac:dyDescent="0.3">
      <c r="A657" s="18" t="str">
        <f t="shared" ref="A657:B657" si="679">IF(AND(ISNUMBER(SEARCH("Yes",C657)),ISNUMBER(SEARCH("Yes",E657)),ISNUMBER(SEARCH("Yes",G657)),ISNUMBER(SEARCH("Yes",I657))),"Yes","No")</f>
        <v>No</v>
      </c>
      <c r="B657" s="18" t="str">
        <f t="shared" si="679"/>
        <v>No</v>
      </c>
      <c r="C657" s="15" t="str">
        <f t="shared" si="527"/>
        <v>No</v>
      </c>
      <c r="D657" s="18" t="str">
        <f t="shared" si="528"/>
        <v>No</v>
      </c>
      <c r="E657" s="18" t="str">
        <f t="shared" si="529"/>
        <v>No</v>
      </c>
      <c r="F657" s="18" t="str">
        <f t="shared" si="530"/>
        <v>No</v>
      </c>
      <c r="G657" s="18" t="str">
        <f t="shared" si="531"/>
        <v>No</v>
      </c>
      <c r="H657" s="18" t="str">
        <f t="shared" si="532"/>
        <v>No</v>
      </c>
      <c r="I657" s="18" t="str">
        <f t="shared" si="533"/>
        <v>Yes</v>
      </c>
      <c r="J657" s="18" t="str">
        <f t="shared" si="534"/>
        <v>Yes</v>
      </c>
      <c r="K657" s="21">
        <v>655</v>
      </c>
      <c r="L657" s="5" t="s">
        <v>1541</v>
      </c>
      <c r="M657" s="5" t="s">
        <v>1542</v>
      </c>
      <c r="N657" s="5" t="s">
        <v>2307</v>
      </c>
      <c r="O657" s="5" t="s">
        <v>152</v>
      </c>
      <c r="P657" s="5" t="s">
        <v>7751</v>
      </c>
      <c r="Q657" s="34" t="s">
        <v>7752</v>
      </c>
      <c r="R657" s="21">
        <v>1</v>
      </c>
      <c r="S657" s="35"/>
      <c r="T657" s="35"/>
      <c r="U657" s="35"/>
      <c r="V657" s="35"/>
      <c r="W657" s="35"/>
      <c r="X657" s="35"/>
      <c r="Y657" s="35"/>
      <c r="Z657" s="35"/>
      <c r="AA657" s="5" t="s">
        <v>2310</v>
      </c>
      <c r="AB657" s="5" t="s">
        <v>2422</v>
      </c>
      <c r="AC657" s="34" t="s">
        <v>2723</v>
      </c>
      <c r="AD657" s="21">
        <v>1</v>
      </c>
    </row>
    <row r="658" spans="1:30" x14ac:dyDescent="0.3">
      <c r="A658" s="18" t="str">
        <f t="shared" ref="A658:B658" si="680">IF(AND(ISNUMBER(SEARCH("Yes",C658)),ISNUMBER(SEARCH("Yes",E658)),ISNUMBER(SEARCH("Yes",G658)),ISNUMBER(SEARCH("Yes",I658))),"Yes","No")</f>
        <v>No</v>
      </c>
      <c r="B658" s="18" t="str">
        <f t="shared" si="680"/>
        <v>No</v>
      </c>
      <c r="C658" s="15" t="str">
        <f t="shared" si="527"/>
        <v>No</v>
      </c>
      <c r="D658" s="18" t="str">
        <f t="shared" si="528"/>
        <v>No</v>
      </c>
      <c r="E658" s="18" t="str">
        <f t="shared" si="529"/>
        <v>No</v>
      </c>
      <c r="F658" s="18" t="str">
        <f t="shared" si="530"/>
        <v>No</v>
      </c>
      <c r="G658" s="18" t="str">
        <f t="shared" si="531"/>
        <v>No</v>
      </c>
      <c r="H658" s="18" t="str">
        <f t="shared" si="532"/>
        <v>No</v>
      </c>
      <c r="I658" s="18" t="str">
        <f t="shared" si="533"/>
        <v>Yes</v>
      </c>
      <c r="J658" s="18" t="str">
        <f t="shared" si="534"/>
        <v>Yes</v>
      </c>
      <c r="K658" s="21">
        <v>656</v>
      </c>
      <c r="L658" s="5" t="s">
        <v>1543</v>
      </c>
      <c r="M658" s="5" t="s">
        <v>1544</v>
      </c>
      <c r="N658" s="5" t="s">
        <v>2307</v>
      </c>
      <c r="O658" s="5" t="s">
        <v>152</v>
      </c>
      <c r="P658" s="5" t="s">
        <v>2317</v>
      </c>
      <c r="Q658" s="34" t="s">
        <v>10166</v>
      </c>
      <c r="R658" s="21">
        <v>1</v>
      </c>
      <c r="S658" s="35"/>
      <c r="T658" s="35"/>
      <c r="U658" s="35"/>
      <c r="V658" s="35"/>
      <c r="W658" s="35"/>
      <c r="X658" s="35"/>
      <c r="Y658" s="35"/>
      <c r="Z658" s="35"/>
      <c r="AA658" s="5" t="s">
        <v>24</v>
      </c>
      <c r="AB658" s="5" t="s">
        <v>10167</v>
      </c>
      <c r="AC658" s="34" t="s">
        <v>10168</v>
      </c>
      <c r="AD658" s="21">
        <v>1</v>
      </c>
    </row>
    <row r="659" spans="1:30" x14ac:dyDescent="0.3">
      <c r="A659" s="18" t="str">
        <f t="shared" ref="A659:B659" si="681">IF(AND(ISNUMBER(SEARCH("Yes",C659)),ISNUMBER(SEARCH("Yes",E659)),ISNUMBER(SEARCH("Yes",G659)),ISNUMBER(SEARCH("Yes",I659))),"Yes","No")</f>
        <v>No</v>
      </c>
      <c r="B659" s="18" t="str">
        <f t="shared" si="681"/>
        <v>No</v>
      </c>
      <c r="C659" s="15" t="str">
        <f t="shared" si="527"/>
        <v>No</v>
      </c>
      <c r="D659" s="18" t="str">
        <f t="shared" si="528"/>
        <v>No</v>
      </c>
      <c r="E659" s="18" t="str">
        <f t="shared" si="529"/>
        <v>No</v>
      </c>
      <c r="F659" s="18" t="str">
        <f t="shared" si="530"/>
        <v>No</v>
      </c>
      <c r="G659" s="18" t="str">
        <f t="shared" si="531"/>
        <v>No</v>
      </c>
      <c r="H659" s="18" t="str">
        <f t="shared" si="532"/>
        <v>No</v>
      </c>
      <c r="I659" s="18" t="str">
        <f t="shared" si="533"/>
        <v>Yes</v>
      </c>
      <c r="J659" s="18" t="str">
        <f t="shared" si="534"/>
        <v>Yes</v>
      </c>
      <c r="K659" s="21">
        <v>657</v>
      </c>
      <c r="L659" s="5" t="s">
        <v>1545</v>
      </c>
      <c r="M659" s="5" t="s">
        <v>1546</v>
      </c>
      <c r="N659" s="5" t="s">
        <v>2307</v>
      </c>
      <c r="O659" s="5" t="s">
        <v>152</v>
      </c>
      <c r="P659" s="5" t="s">
        <v>2667</v>
      </c>
      <c r="Q659" s="34" t="s">
        <v>4690</v>
      </c>
      <c r="R659" s="21">
        <v>1</v>
      </c>
      <c r="S659" s="35"/>
      <c r="T659" s="35"/>
      <c r="U659" s="35"/>
      <c r="V659" s="35"/>
      <c r="W659" s="35"/>
      <c r="X659" s="35"/>
      <c r="Y659" s="35"/>
      <c r="Z659" s="35"/>
      <c r="AA659" s="5" t="s">
        <v>2310</v>
      </c>
      <c r="AB659" s="5" t="s">
        <v>7754</v>
      </c>
      <c r="AC659" s="34" t="s">
        <v>7755</v>
      </c>
      <c r="AD659" s="21">
        <v>1</v>
      </c>
    </row>
    <row r="660" spans="1:30" x14ac:dyDescent="0.3">
      <c r="A660" s="18" t="str">
        <f t="shared" ref="A660:B660" si="682">IF(AND(ISNUMBER(SEARCH("Yes",C660)),ISNUMBER(SEARCH("Yes",E660)),ISNUMBER(SEARCH("Yes",G660)),ISNUMBER(SEARCH("Yes",I660))),"Yes","No")</f>
        <v>No</v>
      </c>
      <c r="B660" s="18" t="str">
        <f t="shared" si="682"/>
        <v>No</v>
      </c>
      <c r="C660" s="15" t="str">
        <f t="shared" si="527"/>
        <v>No</v>
      </c>
      <c r="D660" s="18" t="str">
        <f t="shared" si="528"/>
        <v>No</v>
      </c>
      <c r="E660" s="18" t="str">
        <f t="shared" si="529"/>
        <v>No</v>
      </c>
      <c r="F660" s="18" t="str">
        <f t="shared" si="530"/>
        <v>No</v>
      </c>
      <c r="G660" s="18" t="str">
        <f t="shared" si="531"/>
        <v>No</v>
      </c>
      <c r="H660" s="18" t="str">
        <f t="shared" si="532"/>
        <v>No</v>
      </c>
      <c r="I660" s="18" t="str">
        <f t="shared" si="533"/>
        <v>No</v>
      </c>
      <c r="J660" s="18" t="str">
        <f t="shared" si="534"/>
        <v>No</v>
      </c>
      <c r="K660" s="21">
        <v>658</v>
      </c>
      <c r="L660" s="5" t="s">
        <v>1547</v>
      </c>
      <c r="M660" s="5" t="s">
        <v>1548</v>
      </c>
      <c r="N660" s="5" t="s">
        <v>2307</v>
      </c>
      <c r="O660" s="5" t="s">
        <v>152</v>
      </c>
      <c r="P660" s="5" t="s">
        <v>10169</v>
      </c>
      <c r="Q660" s="34" t="s">
        <v>10170</v>
      </c>
      <c r="R660" s="21">
        <v>1</v>
      </c>
      <c r="S660" s="35"/>
      <c r="T660" s="35"/>
      <c r="U660" s="35"/>
      <c r="V660" s="35"/>
      <c r="W660" s="35"/>
      <c r="X660" s="35"/>
      <c r="Y660" s="35"/>
      <c r="Z660" s="35"/>
      <c r="AA660" s="5" t="s">
        <v>152</v>
      </c>
      <c r="AB660" s="5" t="s">
        <v>7756</v>
      </c>
      <c r="AC660" s="34" t="s">
        <v>10171</v>
      </c>
      <c r="AD660" s="21">
        <v>1</v>
      </c>
    </row>
    <row r="661" spans="1:30" x14ac:dyDescent="0.3">
      <c r="A661" s="18" t="str">
        <f t="shared" ref="A661:B661" si="683">IF(AND(ISNUMBER(SEARCH("Yes",C661)),ISNUMBER(SEARCH("Yes",E661)),ISNUMBER(SEARCH("Yes",G661)),ISNUMBER(SEARCH("Yes",I661))),"Yes","No")</f>
        <v>No</v>
      </c>
      <c r="B661" s="18" t="str">
        <f t="shared" si="683"/>
        <v>No</v>
      </c>
      <c r="C661" s="15" t="str">
        <f t="shared" si="527"/>
        <v>No</v>
      </c>
      <c r="D661" s="18" t="str">
        <f t="shared" si="528"/>
        <v>No</v>
      </c>
      <c r="E661" s="18" t="str">
        <f t="shared" si="529"/>
        <v>No</v>
      </c>
      <c r="F661" s="18" t="str">
        <f t="shared" si="530"/>
        <v>No</v>
      </c>
      <c r="G661" s="18" t="str">
        <f t="shared" si="531"/>
        <v>No</v>
      </c>
      <c r="H661" s="18" t="str">
        <f t="shared" si="532"/>
        <v>No</v>
      </c>
      <c r="I661" s="18" t="str">
        <f t="shared" si="533"/>
        <v>Yes</v>
      </c>
      <c r="J661" s="18" t="str">
        <f t="shared" si="534"/>
        <v>Yes</v>
      </c>
      <c r="K661" s="21">
        <v>659</v>
      </c>
      <c r="L661" s="5" t="s">
        <v>1549</v>
      </c>
      <c r="M661" s="5" t="s">
        <v>1550</v>
      </c>
      <c r="N661" s="5" t="s">
        <v>2307</v>
      </c>
      <c r="O661" s="5" t="s">
        <v>152</v>
      </c>
      <c r="P661" s="5" t="s">
        <v>2412</v>
      </c>
      <c r="Q661" s="34" t="s">
        <v>4697</v>
      </c>
      <c r="R661" s="21">
        <v>1</v>
      </c>
      <c r="S661" s="35"/>
      <c r="T661" s="35"/>
      <c r="U661" s="35"/>
      <c r="V661" s="35"/>
      <c r="W661" s="35"/>
      <c r="X661" s="35"/>
      <c r="Y661" s="35"/>
      <c r="Z661" s="35"/>
      <c r="AA661" s="5" t="s">
        <v>24</v>
      </c>
      <c r="AB661" s="5" t="s">
        <v>2581</v>
      </c>
      <c r="AC661" s="34" t="s">
        <v>10172</v>
      </c>
      <c r="AD661" s="21">
        <v>1</v>
      </c>
    </row>
    <row r="662" spans="1:30" x14ac:dyDescent="0.3">
      <c r="A662" s="18" t="str">
        <f t="shared" ref="A662:B662" si="684">IF(AND(ISNUMBER(SEARCH("Yes",C662)),ISNUMBER(SEARCH("Yes",E662)),ISNUMBER(SEARCH("Yes",G662)),ISNUMBER(SEARCH("Yes",I662))),"Yes","No")</f>
        <v>No</v>
      </c>
      <c r="B662" s="18" t="str">
        <f t="shared" si="684"/>
        <v>No</v>
      </c>
      <c r="C662" s="15" t="str">
        <f t="shared" si="527"/>
        <v>No</v>
      </c>
      <c r="D662" s="18" t="str">
        <f t="shared" si="528"/>
        <v>No</v>
      </c>
      <c r="E662" s="18" t="str">
        <f t="shared" si="529"/>
        <v>No</v>
      </c>
      <c r="F662" s="18" t="str">
        <f t="shared" si="530"/>
        <v>No</v>
      </c>
      <c r="G662" s="18" t="str">
        <f t="shared" si="531"/>
        <v>No</v>
      </c>
      <c r="H662" s="18" t="str">
        <f t="shared" si="532"/>
        <v>No</v>
      </c>
      <c r="I662" s="18" t="str">
        <f t="shared" si="533"/>
        <v>Yes</v>
      </c>
      <c r="J662" s="18" t="str">
        <f t="shared" si="534"/>
        <v>Yes</v>
      </c>
      <c r="K662" s="21">
        <v>660</v>
      </c>
      <c r="L662" s="5" t="s">
        <v>1551</v>
      </c>
      <c r="M662" s="5" t="s">
        <v>1552</v>
      </c>
      <c r="N662" s="5" t="s">
        <v>2307</v>
      </c>
      <c r="O662" s="5" t="s">
        <v>152</v>
      </c>
      <c r="P662" s="5" t="s">
        <v>3166</v>
      </c>
      <c r="Q662" s="34" t="s">
        <v>10173</v>
      </c>
      <c r="R662" s="21">
        <v>1</v>
      </c>
      <c r="S662" s="35"/>
      <c r="T662" s="35"/>
      <c r="U662" s="35"/>
      <c r="V662" s="35"/>
      <c r="W662" s="35"/>
      <c r="X662" s="35"/>
      <c r="Y662" s="35"/>
      <c r="Z662" s="35"/>
      <c r="AA662" s="5" t="s">
        <v>2310</v>
      </c>
      <c r="AB662" s="5" t="s">
        <v>10174</v>
      </c>
      <c r="AC662" s="34" t="s">
        <v>10175</v>
      </c>
      <c r="AD662" s="21">
        <v>1</v>
      </c>
    </row>
    <row r="663" spans="1:30" x14ac:dyDescent="0.3">
      <c r="A663" s="18" t="str">
        <f t="shared" ref="A663:B663" si="685">IF(AND(ISNUMBER(SEARCH("Yes",C663)),ISNUMBER(SEARCH("Yes",E663)),ISNUMBER(SEARCH("Yes",G663)),ISNUMBER(SEARCH("Yes",I663))),"Yes","No")</f>
        <v>Yes</v>
      </c>
      <c r="B663" s="18" t="str">
        <f t="shared" si="685"/>
        <v>Yes</v>
      </c>
      <c r="C663" s="15" t="str">
        <f t="shared" si="527"/>
        <v>Yes</v>
      </c>
      <c r="D663" s="18" t="str">
        <f t="shared" si="528"/>
        <v>Yes</v>
      </c>
      <c r="E663" s="18" t="str">
        <f t="shared" si="529"/>
        <v>Yes</v>
      </c>
      <c r="F663" s="18" t="str">
        <f t="shared" si="530"/>
        <v>Yes</v>
      </c>
      <c r="G663" s="18" t="str">
        <f t="shared" si="531"/>
        <v>Yes</v>
      </c>
      <c r="H663" s="18" t="str">
        <f t="shared" si="532"/>
        <v>Yes</v>
      </c>
      <c r="I663" s="18" t="str">
        <f t="shared" si="533"/>
        <v>Yes</v>
      </c>
      <c r="J663" s="18" t="str">
        <f t="shared" si="534"/>
        <v>Yes</v>
      </c>
      <c r="K663" s="21">
        <v>661</v>
      </c>
      <c r="L663" s="5" t="s">
        <v>104</v>
      </c>
      <c r="M663" s="5" t="s">
        <v>105</v>
      </c>
      <c r="N663" s="5" t="s">
        <v>2307</v>
      </c>
      <c r="O663" s="5" t="s">
        <v>24</v>
      </c>
      <c r="P663" s="5" t="s">
        <v>10176</v>
      </c>
      <c r="Q663" s="34" t="s">
        <v>10177</v>
      </c>
      <c r="R663" s="21">
        <v>1</v>
      </c>
      <c r="S663" s="5" t="s">
        <v>24</v>
      </c>
      <c r="T663" s="5" t="s">
        <v>10178</v>
      </c>
      <c r="U663" s="34" t="s">
        <v>10179</v>
      </c>
      <c r="V663" s="21">
        <v>1</v>
      </c>
      <c r="W663" s="5" t="s">
        <v>24</v>
      </c>
      <c r="X663" s="5" t="s">
        <v>10180</v>
      </c>
      <c r="Y663" s="34" t="s">
        <v>10181</v>
      </c>
      <c r="Z663" s="21">
        <v>1</v>
      </c>
      <c r="AA663" s="5" t="s">
        <v>2310</v>
      </c>
      <c r="AB663" s="5" t="s">
        <v>7898</v>
      </c>
      <c r="AC663" s="34" t="s">
        <v>7899</v>
      </c>
      <c r="AD663" s="21">
        <v>1</v>
      </c>
    </row>
    <row r="664" spans="1:30" x14ac:dyDescent="0.3">
      <c r="A664" s="18" t="str">
        <f t="shared" ref="A664:B664" si="686">IF(AND(ISNUMBER(SEARCH("Yes",C664)),ISNUMBER(SEARCH("Yes",E664)),ISNUMBER(SEARCH("Yes",G664)),ISNUMBER(SEARCH("Yes",I664))),"Yes","No")</f>
        <v>Yes</v>
      </c>
      <c r="B664" s="18" t="str">
        <f t="shared" si="686"/>
        <v>Yes</v>
      </c>
      <c r="C664" s="15" t="str">
        <f t="shared" si="527"/>
        <v>Yes</v>
      </c>
      <c r="D664" s="18" t="str">
        <f t="shared" si="528"/>
        <v>Yes</v>
      </c>
      <c r="E664" s="18" t="str">
        <f t="shared" si="529"/>
        <v>Yes</v>
      </c>
      <c r="F664" s="18" t="str">
        <f t="shared" si="530"/>
        <v>Yes</v>
      </c>
      <c r="G664" s="18" t="str">
        <f t="shared" si="531"/>
        <v>Yes</v>
      </c>
      <c r="H664" s="18" t="str">
        <f t="shared" si="532"/>
        <v>Yes</v>
      </c>
      <c r="I664" s="18" t="str">
        <f t="shared" si="533"/>
        <v>Yes</v>
      </c>
      <c r="J664" s="18" t="str">
        <f t="shared" si="534"/>
        <v>Yes</v>
      </c>
      <c r="K664" s="21">
        <v>662</v>
      </c>
      <c r="L664" s="5" t="s">
        <v>78</v>
      </c>
      <c r="M664" s="5" t="s">
        <v>106</v>
      </c>
      <c r="N664" s="5" t="s">
        <v>2307</v>
      </c>
      <c r="O664" s="5" t="s">
        <v>24</v>
      </c>
      <c r="P664" s="5" t="s">
        <v>4711</v>
      </c>
      <c r="Q664" s="34" t="s">
        <v>4712</v>
      </c>
      <c r="R664" s="21">
        <v>1</v>
      </c>
      <c r="S664" s="5" t="s">
        <v>24</v>
      </c>
      <c r="T664" s="5" t="s">
        <v>10182</v>
      </c>
      <c r="U664" s="34" t="s">
        <v>10183</v>
      </c>
      <c r="V664" s="21">
        <v>1</v>
      </c>
      <c r="W664" s="5" t="s">
        <v>24</v>
      </c>
      <c r="X664" s="5" t="s">
        <v>10184</v>
      </c>
      <c r="Y664" s="34" t="s">
        <v>10185</v>
      </c>
      <c r="Z664" s="21">
        <v>1</v>
      </c>
      <c r="AA664" s="5" t="s">
        <v>2310</v>
      </c>
      <c r="AB664" s="5" t="s">
        <v>10186</v>
      </c>
      <c r="AC664" s="34" t="s">
        <v>10187</v>
      </c>
      <c r="AD664" s="21">
        <v>1</v>
      </c>
    </row>
    <row r="665" spans="1:30" x14ac:dyDescent="0.3">
      <c r="A665" s="18" t="str">
        <f t="shared" ref="A665:B665" si="687">IF(AND(ISNUMBER(SEARCH("Yes",C665)),ISNUMBER(SEARCH("Yes",E665)),ISNUMBER(SEARCH("Yes",G665)),ISNUMBER(SEARCH("Yes",I665))),"Yes","No")</f>
        <v>No</v>
      </c>
      <c r="B665" s="18" t="str">
        <f t="shared" si="687"/>
        <v>No</v>
      </c>
      <c r="C665" s="15" t="str">
        <f t="shared" si="527"/>
        <v>No</v>
      </c>
      <c r="D665" s="18" t="str">
        <f t="shared" si="528"/>
        <v>No</v>
      </c>
      <c r="E665" s="18" t="str">
        <f t="shared" si="529"/>
        <v>No</v>
      </c>
      <c r="F665" s="18" t="str">
        <f t="shared" si="530"/>
        <v>No</v>
      </c>
      <c r="G665" s="18" t="str">
        <f t="shared" si="531"/>
        <v>No</v>
      </c>
      <c r="H665" s="18" t="str">
        <f t="shared" si="532"/>
        <v>No</v>
      </c>
      <c r="I665" s="18" t="str">
        <f t="shared" si="533"/>
        <v>Yes</v>
      </c>
      <c r="J665" s="18" t="str">
        <f t="shared" si="534"/>
        <v>Yes</v>
      </c>
      <c r="K665" s="21">
        <v>663</v>
      </c>
      <c r="L665" s="5" t="s">
        <v>1553</v>
      </c>
      <c r="M665" s="5" t="s">
        <v>1554</v>
      </c>
      <c r="N665" s="5" t="s">
        <v>2307</v>
      </c>
      <c r="O665" s="5" t="s">
        <v>152</v>
      </c>
      <c r="P665" s="5" t="s">
        <v>2427</v>
      </c>
      <c r="Q665" s="34" t="s">
        <v>10188</v>
      </c>
      <c r="R665" s="21">
        <v>1</v>
      </c>
      <c r="S665" s="35"/>
      <c r="T665" s="35"/>
      <c r="U665" s="35"/>
      <c r="V665" s="35"/>
      <c r="W665" s="35"/>
      <c r="X665" s="35"/>
      <c r="Y665" s="35"/>
      <c r="Z665" s="35"/>
      <c r="AA665" s="5" t="s">
        <v>24</v>
      </c>
      <c r="AB665" s="5" t="s">
        <v>3211</v>
      </c>
      <c r="AC665" s="34" t="s">
        <v>10189</v>
      </c>
      <c r="AD665" s="21">
        <v>1</v>
      </c>
    </row>
    <row r="666" spans="1:30" x14ac:dyDescent="0.3">
      <c r="A666" s="18" t="str">
        <f t="shared" ref="A666:B666" si="688">IF(AND(ISNUMBER(SEARCH("Yes",C666)),ISNUMBER(SEARCH("Yes",E666)),ISNUMBER(SEARCH("Yes",G666)),ISNUMBER(SEARCH("Yes",I666))),"Yes","No")</f>
        <v>No</v>
      </c>
      <c r="B666" s="18" t="str">
        <f t="shared" si="688"/>
        <v>No</v>
      </c>
      <c r="C666" s="15" t="str">
        <f t="shared" si="527"/>
        <v>No</v>
      </c>
      <c r="D666" s="18" t="str">
        <f t="shared" si="528"/>
        <v>No</v>
      </c>
      <c r="E666" s="18" t="str">
        <f t="shared" si="529"/>
        <v>No</v>
      </c>
      <c r="F666" s="18" t="str">
        <f t="shared" si="530"/>
        <v>No</v>
      </c>
      <c r="G666" s="18" t="str">
        <f t="shared" si="531"/>
        <v>No</v>
      </c>
      <c r="H666" s="18" t="str">
        <f t="shared" si="532"/>
        <v>No</v>
      </c>
      <c r="I666" s="18" t="str">
        <f t="shared" si="533"/>
        <v>Yes</v>
      </c>
      <c r="J666" s="18" t="str">
        <f t="shared" si="534"/>
        <v>Yes</v>
      </c>
      <c r="K666" s="21">
        <v>664</v>
      </c>
      <c r="L666" s="5" t="s">
        <v>1555</v>
      </c>
      <c r="M666" s="5" t="s">
        <v>1556</v>
      </c>
      <c r="N666" s="5" t="s">
        <v>2307</v>
      </c>
      <c r="O666" s="5" t="s">
        <v>152</v>
      </c>
      <c r="P666" s="5" t="s">
        <v>2431</v>
      </c>
      <c r="Q666" s="34" t="s">
        <v>4721</v>
      </c>
      <c r="R666" s="21">
        <v>1</v>
      </c>
      <c r="S666" s="35"/>
      <c r="T666" s="35"/>
      <c r="U666" s="35"/>
      <c r="V666" s="35"/>
      <c r="W666" s="35"/>
      <c r="X666" s="35"/>
      <c r="Y666" s="35"/>
      <c r="Z666" s="35"/>
      <c r="AA666" s="5" t="s">
        <v>24</v>
      </c>
      <c r="AB666" s="5" t="s">
        <v>4570</v>
      </c>
      <c r="AC666" s="34" t="s">
        <v>2883</v>
      </c>
      <c r="AD666" s="21">
        <v>1</v>
      </c>
    </row>
    <row r="667" spans="1:30" x14ac:dyDescent="0.3">
      <c r="A667" s="18" t="str">
        <f t="shared" ref="A667:B667" si="689">IF(AND(ISNUMBER(SEARCH("Yes",C667)),ISNUMBER(SEARCH("Yes",E667)),ISNUMBER(SEARCH("Yes",G667)),ISNUMBER(SEARCH("Yes",I667))),"Yes","No")</f>
        <v>No</v>
      </c>
      <c r="B667" s="18" t="str">
        <f t="shared" si="689"/>
        <v>No</v>
      </c>
      <c r="C667" s="15" t="str">
        <f t="shared" si="527"/>
        <v>No</v>
      </c>
      <c r="D667" s="18" t="str">
        <f t="shared" si="528"/>
        <v>No</v>
      </c>
      <c r="E667" s="18" t="str">
        <f t="shared" si="529"/>
        <v>No</v>
      </c>
      <c r="F667" s="18" t="str">
        <f t="shared" si="530"/>
        <v>No</v>
      </c>
      <c r="G667" s="18" t="str">
        <f t="shared" si="531"/>
        <v>No</v>
      </c>
      <c r="H667" s="18" t="str">
        <f t="shared" si="532"/>
        <v>No</v>
      </c>
      <c r="I667" s="18" t="str">
        <f t="shared" si="533"/>
        <v>Yes</v>
      </c>
      <c r="J667" s="18" t="str">
        <f t="shared" si="534"/>
        <v>Yes</v>
      </c>
      <c r="K667" s="21">
        <v>665</v>
      </c>
      <c r="L667" s="5" t="s">
        <v>1557</v>
      </c>
      <c r="M667" s="5" t="s">
        <v>1558</v>
      </c>
      <c r="N667" s="5" t="s">
        <v>2307</v>
      </c>
      <c r="O667" s="5" t="s">
        <v>152</v>
      </c>
      <c r="P667" s="5" t="s">
        <v>2325</v>
      </c>
      <c r="Q667" s="34" t="s">
        <v>10190</v>
      </c>
      <c r="R667" s="21">
        <v>1</v>
      </c>
      <c r="S667" s="35"/>
      <c r="T667" s="35"/>
      <c r="U667" s="35"/>
      <c r="V667" s="35"/>
      <c r="W667" s="35"/>
      <c r="X667" s="35"/>
      <c r="Y667" s="35"/>
      <c r="Z667" s="35"/>
      <c r="AA667" s="5" t="s">
        <v>24</v>
      </c>
      <c r="AB667" s="5" t="s">
        <v>4723</v>
      </c>
      <c r="AC667" s="34" t="s">
        <v>4172</v>
      </c>
      <c r="AD667" s="21">
        <v>1</v>
      </c>
    </row>
    <row r="668" spans="1:30" x14ac:dyDescent="0.3">
      <c r="A668" s="18" t="str">
        <f t="shared" ref="A668:B668" si="690">IF(AND(ISNUMBER(SEARCH("Yes",C668)),ISNUMBER(SEARCH("Yes",E668)),ISNUMBER(SEARCH("Yes",G668)),ISNUMBER(SEARCH("Yes",I668))),"Yes","No")</f>
        <v>Yes</v>
      </c>
      <c r="B668" s="18" t="str">
        <f t="shared" si="690"/>
        <v>Yes</v>
      </c>
      <c r="C668" s="15" t="str">
        <f t="shared" si="527"/>
        <v>Yes</v>
      </c>
      <c r="D668" s="18" t="str">
        <f t="shared" si="528"/>
        <v>Yes</v>
      </c>
      <c r="E668" s="18" t="str">
        <f t="shared" si="529"/>
        <v>Yes</v>
      </c>
      <c r="F668" s="18" t="str">
        <f t="shared" si="530"/>
        <v>Yes</v>
      </c>
      <c r="G668" s="18" t="str">
        <f t="shared" si="531"/>
        <v>Yes</v>
      </c>
      <c r="H668" s="18" t="str">
        <f t="shared" si="532"/>
        <v>Yes</v>
      </c>
      <c r="I668" s="18" t="str">
        <f t="shared" si="533"/>
        <v>Yes</v>
      </c>
      <c r="J668" s="18" t="str">
        <f t="shared" si="534"/>
        <v>Yes</v>
      </c>
      <c r="K668" s="21">
        <v>666</v>
      </c>
      <c r="L668" s="5" t="s">
        <v>108</v>
      </c>
      <c r="M668" s="5" t="s">
        <v>109</v>
      </c>
      <c r="N668" s="5" t="s">
        <v>2307</v>
      </c>
      <c r="O668" s="5" t="s">
        <v>24</v>
      </c>
      <c r="P668" s="5" t="s">
        <v>4724</v>
      </c>
      <c r="Q668" s="34" t="s">
        <v>4725</v>
      </c>
      <c r="R668" s="21">
        <v>1</v>
      </c>
      <c r="S668" s="5" t="s">
        <v>2310</v>
      </c>
      <c r="T668" s="5" t="s">
        <v>10191</v>
      </c>
      <c r="U668" s="34" t="s">
        <v>10192</v>
      </c>
      <c r="V668" s="21">
        <v>1</v>
      </c>
      <c r="W668" s="5" t="s">
        <v>2310</v>
      </c>
      <c r="X668" s="5" t="s">
        <v>10193</v>
      </c>
      <c r="Y668" s="34" t="s">
        <v>10194</v>
      </c>
      <c r="Z668" s="21">
        <v>1</v>
      </c>
      <c r="AA668" s="5" t="s">
        <v>24</v>
      </c>
      <c r="AB668" s="5" t="s">
        <v>10195</v>
      </c>
      <c r="AC668" s="34" t="s">
        <v>10196</v>
      </c>
      <c r="AD668" s="21">
        <v>1</v>
      </c>
    </row>
    <row r="669" spans="1:30" x14ac:dyDescent="0.3">
      <c r="A669" s="18" t="str">
        <f t="shared" ref="A669:B669" si="691">IF(AND(ISNUMBER(SEARCH("Yes",C669)),ISNUMBER(SEARCH("Yes",E669)),ISNUMBER(SEARCH("Yes",G669)),ISNUMBER(SEARCH("Yes",I669))),"Yes","No")</f>
        <v>No</v>
      </c>
      <c r="B669" s="18" t="str">
        <f t="shared" si="691"/>
        <v>No</v>
      </c>
      <c r="C669" s="15" t="str">
        <f t="shared" si="527"/>
        <v>No</v>
      </c>
      <c r="D669" s="18" t="str">
        <f t="shared" si="528"/>
        <v>No</v>
      </c>
      <c r="E669" s="18" t="str">
        <f t="shared" si="529"/>
        <v>No</v>
      </c>
      <c r="F669" s="18" t="str">
        <f t="shared" si="530"/>
        <v>No</v>
      </c>
      <c r="G669" s="18" t="str">
        <f t="shared" si="531"/>
        <v>No</v>
      </c>
      <c r="H669" s="18" t="str">
        <f t="shared" si="532"/>
        <v>No</v>
      </c>
      <c r="I669" s="18" t="str">
        <f t="shared" si="533"/>
        <v>Yes</v>
      </c>
      <c r="J669" s="18" t="str">
        <f t="shared" si="534"/>
        <v>Yes</v>
      </c>
      <c r="K669" s="21">
        <v>667</v>
      </c>
      <c r="L669" s="5" t="s">
        <v>1559</v>
      </c>
      <c r="M669" s="5" t="s">
        <v>1560</v>
      </c>
      <c r="N669" s="5" t="s">
        <v>2307</v>
      </c>
      <c r="O669" s="5" t="s">
        <v>152</v>
      </c>
      <c r="P669" s="5" t="s">
        <v>3328</v>
      </c>
      <c r="Q669" s="34" t="s">
        <v>4731</v>
      </c>
      <c r="R669" s="21">
        <v>1</v>
      </c>
      <c r="S669" s="35"/>
      <c r="T669" s="35"/>
      <c r="U669" s="35"/>
      <c r="V669" s="35"/>
      <c r="W669" s="35"/>
      <c r="X669" s="35"/>
      <c r="Y669" s="35"/>
      <c r="Z669" s="35"/>
      <c r="AA669" s="5" t="s">
        <v>2310</v>
      </c>
      <c r="AB669" s="5" t="s">
        <v>2473</v>
      </c>
      <c r="AC669" s="34" t="s">
        <v>10197</v>
      </c>
      <c r="AD669" s="21">
        <v>1</v>
      </c>
    </row>
    <row r="670" spans="1:30" x14ac:dyDescent="0.3">
      <c r="A670" s="18" t="str">
        <f t="shared" ref="A670:B670" si="692">IF(AND(ISNUMBER(SEARCH("Yes",C670)),ISNUMBER(SEARCH("Yes",E670)),ISNUMBER(SEARCH("Yes",G670)),ISNUMBER(SEARCH("Yes",I670))),"Yes","No")</f>
        <v>No</v>
      </c>
      <c r="B670" s="18" t="str">
        <f t="shared" si="692"/>
        <v>No</v>
      </c>
      <c r="C670" s="15" t="str">
        <f t="shared" si="527"/>
        <v>No</v>
      </c>
      <c r="D670" s="18" t="str">
        <f t="shared" si="528"/>
        <v>No</v>
      </c>
      <c r="E670" s="18" t="str">
        <f t="shared" si="529"/>
        <v>No</v>
      </c>
      <c r="F670" s="18" t="str">
        <f t="shared" si="530"/>
        <v>No</v>
      </c>
      <c r="G670" s="18" t="str">
        <f t="shared" si="531"/>
        <v>No</v>
      </c>
      <c r="H670" s="18" t="str">
        <f t="shared" si="532"/>
        <v>No</v>
      </c>
      <c r="I670" s="18" t="str">
        <f t="shared" si="533"/>
        <v>Yes</v>
      </c>
      <c r="J670" s="18" t="str">
        <f t="shared" si="534"/>
        <v>Yes</v>
      </c>
      <c r="K670" s="21">
        <v>668</v>
      </c>
      <c r="L670" s="5" t="s">
        <v>1561</v>
      </c>
      <c r="M670" s="5" t="s">
        <v>1562</v>
      </c>
      <c r="N670" s="5" t="s">
        <v>2307</v>
      </c>
      <c r="O670" s="5" t="s">
        <v>152</v>
      </c>
      <c r="P670" s="5" t="s">
        <v>2392</v>
      </c>
      <c r="Q670" s="34" t="s">
        <v>10198</v>
      </c>
      <c r="R670" s="21">
        <v>1</v>
      </c>
      <c r="S670" s="35"/>
      <c r="T670" s="35"/>
      <c r="U670" s="35"/>
      <c r="V670" s="35"/>
      <c r="W670" s="35"/>
      <c r="X670" s="35"/>
      <c r="Y670" s="35"/>
      <c r="Z670" s="35"/>
      <c r="AA670" s="5" t="s">
        <v>24</v>
      </c>
      <c r="AB670" s="5" t="s">
        <v>4736</v>
      </c>
      <c r="AC670" s="34" t="s">
        <v>4737</v>
      </c>
      <c r="AD670" s="21">
        <v>1</v>
      </c>
    </row>
    <row r="671" spans="1:30" x14ac:dyDescent="0.3">
      <c r="A671" s="18" t="str">
        <f t="shared" ref="A671:B671" si="693">IF(AND(ISNUMBER(SEARCH("Yes",C671)),ISNUMBER(SEARCH("Yes",E671)),ISNUMBER(SEARCH("Yes",G671)),ISNUMBER(SEARCH("Yes",I671))),"Yes","No")</f>
        <v>No</v>
      </c>
      <c r="B671" s="18" t="str">
        <f t="shared" si="693"/>
        <v>No</v>
      </c>
      <c r="C671" s="15" t="str">
        <f t="shared" si="527"/>
        <v>No</v>
      </c>
      <c r="D671" s="18" t="str">
        <f t="shared" si="528"/>
        <v>No</v>
      </c>
      <c r="E671" s="18" t="str">
        <f t="shared" si="529"/>
        <v>No</v>
      </c>
      <c r="F671" s="18" t="str">
        <f t="shared" si="530"/>
        <v>No</v>
      </c>
      <c r="G671" s="18" t="str">
        <f t="shared" si="531"/>
        <v>No</v>
      </c>
      <c r="H671" s="18" t="str">
        <f t="shared" si="532"/>
        <v>No</v>
      </c>
      <c r="I671" s="18" t="str">
        <f t="shared" si="533"/>
        <v>Yes</v>
      </c>
      <c r="J671" s="18" t="str">
        <f t="shared" si="534"/>
        <v>Yes</v>
      </c>
      <c r="K671" s="21">
        <v>669</v>
      </c>
      <c r="L671" s="5" t="s">
        <v>1563</v>
      </c>
      <c r="M671" s="5" t="s">
        <v>1564</v>
      </c>
      <c r="N671" s="5" t="s">
        <v>2307</v>
      </c>
      <c r="O671" s="5" t="s">
        <v>152</v>
      </c>
      <c r="P671" s="5" t="s">
        <v>10199</v>
      </c>
      <c r="Q671" s="34" t="s">
        <v>10200</v>
      </c>
      <c r="R671" s="21">
        <v>1</v>
      </c>
      <c r="S671" s="35"/>
      <c r="T671" s="35"/>
      <c r="U671" s="35"/>
      <c r="V671" s="35"/>
      <c r="W671" s="35"/>
      <c r="X671" s="35"/>
      <c r="Y671" s="35"/>
      <c r="Z671" s="35"/>
      <c r="AA671" s="5" t="s">
        <v>2310</v>
      </c>
      <c r="AB671" s="5" t="s">
        <v>4739</v>
      </c>
      <c r="AC671" s="34" t="s">
        <v>4740</v>
      </c>
      <c r="AD671" s="21">
        <v>1</v>
      </c>
    </row>
    <row r="672" spans="1:30" x14ac:dyDescent="0.3">
      <c r="A672" s="18" t="str">
        <f t="shared" ref="A672:B672" si="694">IF(AND(ISNUMBER(SEARCH("Yes",C672)),ISNUMBER(SEARCH("Yes",E672)),ISNUMBER(SEARCH("Yes",G672)),ISNUMBER(SEARCH("Yes",I672))),"Yes","No")</f>
        <v>No</v>
      </c>
      <c r="B672" s="18" t="str">
        <f t="shared" si="694"/>
        <v>No</v>
      </c>
      <c r="C672" s="15" t="str">
        <f t="shared" si="527"/>
        <v>No</v>
      </c>
      <c r="D672" s="18" t="str">
        <f t="shared" si="528"/>
        <v>No</v>
      </c>
      <c r="E672" s="18" t="str">
        <f t="shared" si="529"/>
        <v>No</v>
      </c>
      <c r="F672" s="18" t="str">
        <f t="shared" si="530"/>
        <v>No</v>
      </c>
      <c r="G672" s="18" t="str">
        <f t="shared" si="531"/>
        <v>No</v>
      </c>
      <c r="H672" s="18" t="str">
        <f t="shared" si="532"/>
        <v>No</v>
      </c>
      <c r="I672" s="18" t="str">
        <f t="shared" si="533"/>
        <v>Yes</v>
      </c>
      <c r="J672" s="18" t="str">
        <f t="shared" si="534"/>
        <v>Yes</v>
      </c>
      <c r="K672" s="21">
        <v>670</v>
      </c>
      <c r="L672" s="5" t="s">
        <v>1565</v>
      </c>
      <c r="M672" s="5" t="s">
        <v>28</v>
      </c>
      <c r="N672" s="5" t="s">
        <v>2307</v>
      </c>
      <c r="O672" s="5" t="s">
        <v>152</v>
      </c>
      <c r="P672" s="5" t="s">
        <v>10201</v>
      </c>
      <c r="Q672" s="34" t="s">
        <v>10202</v>
      </c>
      <c r="R672" s="21">
        <v>1</v>
      </c>
      <c r="S672" s="35"/>
      <c r="T672" s="35"/>
      <c r="U672" s="35"/>
      <c r="V672" s="35"/>
      <c r="W672" s="35"/>
      <c r="X672" s="35"/>
      <c r="Y672" s="35"/>
      <c r="Z672" s="35"/>
      <c r="AA672" s="5" t="s">
        <v>2310</v>
      </c>
      <c r="AB672" s="5" t="s">
        <v>10203</v>
      </c>
      <c r="AC672" s="34" t="s">
        <v>10204</v>
      </c>
      <c r="AD672" s="21">
        <v>1</v>
      </c>
    </row>
    <row r="673" spans="1:30" x14ac:dyDescent="0.3">
      <c r="A673" s="18" t="str">
        <f t="shared" ref="A673:B673" si="695">IF(AND(ISNUMBER(SEARCH("Yes",C673)),ISNUMBER(SEARCH("Yes",E673)),ISNUMBER(SEARCH("Yes",G673)),ISNUMBER(SEARCH("Yes",I673))),"Yes","No")</f>
        <v>No</v>
      </c>
      <c r="B673" s="18" t="str">
        <f t="shared" si="695"/>
        <v>No</v>
      </c>
      <c r="C673" s="15" t="str">
        <f t="shared" si="527"/>
        <v>No</v>
      </c>
      <c r="D673" s="18" t="str">
        <f t="shared" si="528"/>
        <v>No</v>
      </c>
      <c r="E673" s="18" t="str">
        <f t="shared" si="529"/>
        <v>No</v>
      </c>
      <c r="F673" s="18" t="str">
        <f t="shared" si="530"/>
        <v>No</v>
      </c>
      <c r="G673" s="18" t="str">
        <f t="shared" si="531"/>
        <v>No</v>
      </c>
      <c r="H673" s="18" t="str">
        <f t="shared" si="532"/>
        <v>No</v>
      </c>
      <c r="I673" s="18" t="str">
        <f t="shared" si="533"/>
        <v>Yes</v>
      </c>
      <c r="J673" s="18" t="str">
        <f t="shared" si="534"/>
        <v>Yes</v>
      </c>
      <c r="K673" s="21">
        <v>671</v>
      </c>
      <c r="L673" s="5" t="s">
        <v>1566</v>
      </c>
      <c r="M673" s="5" t="s">
        <v>1567</v>
      </c>
      <c r="N673" s="5" t="s">
        <v>2307</v>
      </c>
      <c r="O673" s="5" t="s">
        <v>152</v>
      </c>
      <c r="P673" s="5" t="s">
        <v>9341</v>
      </c>
      <c r="Q673" s="34" t="s">
        <v>9342</v>
      </c>
      <c r="R673" s="21">
        <v>1</v>
      </c>
      <c r="S673" s="35"/>
      <c r="T673" s="35"/>
      <c r="U673" s="35"/>
      <c r="V673" s="35"/>
      <c r="W673" s="35"/>
      <c r="X673" s="35"/>
      <c r="Y673" s="35"/>
      <c r="Z673" s="35"/>
      <c r="AA673" s="5" t="s">
        <v>24</v>
      </c>
      <c r="AB673" s="5" t="s">
        <v>3080</v>
      </c>
      <c r="AC673" s="34" t="s">
        <v>8385</v>
      </c>
      <c r="AD673" s="21">
        <v>1</v>
      </c>
    </row>
    <row r="674" spans="1:30" x14ac:dyDescent="0.3">
      <c r="A674" s="18" t="str">
        <f t="shared" ref="A674:B674" si="696">IF(AND(ISNUMBER(SEARCH("Yes",C674)),ISNUMBER(SEARCH("Yes",E674)),ISNUMBER(SEARCH("Yes",G674)),ISNUMBER(SEARCH("Yes",I674))),"Yes","No")</f>
        <v>No</v>
      </c>
      <c r="B674" s="18" t="str">
        <f t="shared" si="696"/>
        <v>No</v>
      </c>
      <c r="C674" s="15" t="str">
        <f t="shared" si="527"/>
        <v>No</v>
      </c>
      <c r="D674" s="18" t="str">
        <f t="shared" si="528"/>
        <v>No</v>
      </c>
      <c r="E674" s="18" t="str">
        <f t="shared" si="529"/>
        <v>No</v>
      </c>
      <c r="F674" s="18" t="str">
        <f t="shared" si="530"/>
        <v>No</v>
      </c>
      <c r="G674" s="18" t="str">
        <f t="shared" si="531"/>
        <v>No</v>
      </c>
      <c r="H674" s="18" t="str">
        <f t="shared" si="532"/>
        <v>No</v>
      </c>
      <c r="I674" s="18" t="str">
        <f t="shared" si="533"/>
        <v>Yes</v>
      </c>
      <c r="J674" s="18" t="str">
        <f t="shared" si="534"/>
        <v>Yes</v>
      </c>
      <c r="K674" s="21">
        <v>672</v>
      </c>
      <c r="L674" s="5" t="s">
        <v>1568</v>
      </c>
      <c r="M674" s="5" t="s">
        <v>1569</v>
      </c>
      <c r="N674" s="5" t="s">
        <v>2307</v>
      </c>
      <c r="O674" s="5" t="s">
        <v>152</v>
      </c>
      <c r="P674" s="5" t="s">
        <v>3358</v>
      </c>
      <c r="Q674" s="34" t="s">
        <v>10205</v>
      </c>
      <c r="R674" s="21">
        <v>1</v>
      </c>
      <c r="S674" s="35"/>
      <c r="T674" s="35"/>
      <c r="U674" s="35"/>
      <c r="V674" s="35"/>
      <c r="W674" s="35"/>
      <c r="X674" s="35"/>
      <c r="Y674" s="35"/>
      <c r="Z674" s="35"/>
      <c r="AA674" s="5" t="s">
        <v>24</v>
      </c>
      <c r="AB674" s="5" t="s">
        <v>10206</v>
      </c>
      <c r="AC674" s="34" t="s">
        <v>10207</v>
      </c>
      <c r="AD674" s="21">
        <v>1</v>
      </c>
    </row>
    <row r="675" spans="1:30" x14ac:dyDescent="0.3">
      <c r="A675" s="18" t="str">
        <f t="shared" ref="A675:B675" si="697">IF(AND(ISNUMBER(SEARCH("Yes",C675)),ISNUMBER(SEARCH("Yes",E675)),ISNUMBER(SEARCH("Yes",G675)),ISNUMBER(SEARCH("Yes",I675))),"Yes","No")</f>
        <v>No</v>
      </c>
      <c r="B675" s="18" t="str">
        <f t="shared" si="697"/>
        <v>No</v>
      </c>
      <c r="C675" s="15" t="str">
        <f t="shared" si="527"/>
        <v>No</v>
      </c>
      <c r="D675" s="18" t="str">
        <f t="shared" si="528"/>
        <v>No</v>
      </c>
      <c r="E675" s="18" t="str">
        <f t="shared" si="529"/>
        <v>No</v>
      </c>
      <c r="F675" s="18" t="str">
        <f t="shared" si="530"/>
        <v>No</v>
      </c>
      <c r="G675" s="18" t="str">
        <f t="shared" si="531"/>
        <v>No</v>
      </c>
      <c r="H675" s="18" t="str">
        <f t="shared" si="532"/>
        <v>No</v>
      </c>
      <c r="I675" s="18" t="str">
        <f t="shared" si="533"/>
        <v>Yes</v>
      </c>
      <c r="J675" s="18" t="str">
        <f t="shared" si="534"/>
        <v>Yes</v>
      </c>
      <c r="K675" s="21">
        <v>673</v>
      </c>
      <c r="L675" s="5" t="s">
        <v>1570</v>
      </c>
      <c r="M675" s="5" t="s">
        <v>1571</v>
      </c>
      <c r="N675" s="5" t="s">
        <v>2307</v>
      </c>
      <c r="O675" s="5" t="s">
        <v>152</v>
      </c>
      <c r="P675" s="5" t="s">
        <v>2333</v>
      </c>
      <c r="Q675" s="34" t="s">
        <v>10208</v>
      </c>
      <c r="R675" s="21">
        <v>1</v>
      </c>
      <c r="S675" s="35"/>
      <c r="T675" s="35"/>
      <c r="U675" s="35"/>
      <c r="V675" s="35"/>
      <c r="W675" s="35"/>
      <c r="X675" s="35"/>
      <c r="Y675" s="35"/>
      <c r="Z675" s="35"/>
      <c r="AA675" s="5" t="s">
        <v>24</v>
      </c>
      <c r="AB675" s="5" t="s">
        <v>7790</v>
      </c>
      <c r="AC675" s="34" t="s">
        <v>7791</v>
      </c>
      <c r="AD675" s="21">
        <v>1</v>
      </c>
    </row>
    <row r="676" spans="1:30" x14ac:dyDescent="0.3">
      <c r="A676" s="18" t="str">
        <f t="shared" ref="A676:B676" si="698">IF(AND(ISNUMBER(SEARCH("Yes",C676)),ISNUMBER(SEARCH("Yes",E676)),ISNUMBER(SEARCH("Yes",G676)),ISNUMBER(SEARCH("Yes",I676))),"Yes","No")</f>
        <v>No</v>
      </c>
      <c r="B676" s="18" t="str">
        <f t="shared" si="698"/>
        <v>No</v>
      </c>
      <c r="C676" s="15" t="str">
        <f t="shared" si="527"/>
        <v>No</v>
      </c>
      <c r="D676" s="18" t="str">
        <f t="shared" si="528"/>
        <v>No</v>
      </c>
      <c r="E676" s="18" t="str">
        <f t="shared" si="529"/>
        <v>No</v>
      </c>
      <c r="F676" s="18" t="str">
        <f t="shared" si="530"/>
        <v>No</v>
      </c>
      <c r="G676" s="18" t="str">
        <f t="shared" si="531"/>
        <v>No</v>
      </c>
      <c r="H676" s="18" t="str">
        <f t="shared" si="532"/>
        <v>No</v>
      </c>
      <c r="I676" s="18" t="str">
        <f t="shared" si="533"/>
        <v>Yes</v>
      </c>
      <c r="J676" s="18" t="str">
        <f t="shared" si="534"/>
        <v>Yes</v>
      </c>
      <c r="K676" s="21">
        <v>674</v>
      </c>
      <c r="L676" s="5" t="s">
        <v>1572</v>
      </c>
      <c r="M676" s="5" t="s">
        <v>1573</v>
      </c>
      <c r="N676" s="5" t="s">
        <v>2307</v>
      </c>
      <c r="O676" s="5" t="s">
        <v>152</v>
      </c>
      <c r="P676" s="5" t="s">
        <v>2431</v>
      </c>
      <c r="Q676" s="34" t="s">
        <v>10209</v>
      </c>
      <c r="R676" s="21">
        <v>1</v>
      </c>
      <c r="S676" s="35"/>
      <c r="T676" s="35"/>
      <c r="U676" s="35"/>
      <c r="V676" s="35"/>
      <c r="W676" s="35"/>
      <c r="X676" s="35"/>
      <c r="Y676" s="35"/>
      <c r="Z676" s="35"/>
      <c r="AA676" s="5" t="s">
        <v>2310</v>
      </c>
      <c r="AB676" s="5" t="s">
        <v>2915</v>
      </c>
      <c r="AC676" s="34" t="s">
        <v>8435</v>
      </c>
      <c r="AD676" s="21">
        <v>1</v>
      </c>
    </row>
    <row r="677" spans="1:30" x14ac:dyDescent="0.3">
      <c r="A677" s="18" t="str">
        <f t="shared" ref="A677:B677" si="699">IF(AND(ISNUMBER(SEARCH("Yes",C677)),ISNUMBER(SEARCH("Yes",E677)),ISNUMBER(SEARCH("Yes",G677)),ISNUMBER(SEARCH("Yes",I677))),"Yes","No")</f>
        <v>No</v>
      </c>
      <c r="B677" s="18" t="str">
        <f t="shared" si="699"/>
        <v>No</v>
      </c>
      <c r="C677" s="15" t="str">
        <f t="shared" si="527"/>
        <v>No</v>
      </c>
      <c r="D677" s="18" t="str">
        <f t="shared" si="528"/>
        <v>No</v>
      </c>
      <c r="E677" s="18" t="str">
        <f t="shared" si="529"/>
        <v>No</v>
      </c>
      <c r="F677" s="18" t="str">
        <f t="shared" si="530"/>
        <v>No</v>
      </c>
      <c r="G677" s="18" t="str">
        <f t="shared" si="531"/>
        <v>No</v>
      </c>
      <c r="H677" s="18" t="str">
        <f t="shared" si="532"/>
        <v>No</v>
      </c>
      <c r="I677" s="18" t="str">
        <f t="shared" si="533"/>
        <v>Yes</v>
      </c>
      <c r="J677" s="18" t="str">
        <f t="shared" si="534"/>
        <v>Yes</v>
      </c>
      <c r="K677" s="21">
        <v>675</v>
      </c>
      <c r="L677" s="5" t="s">
        <v>1574</v>
      </c>
      <c r="M677" s="5" t="s">
        <v>1575</v>
      </c>
      <c r="N677" s="5" t="s">
        <v>2307</v>
      </c>
      <c r="O677" s="5" t="s">
        <v>152</v>
      </c>
      <c r="P677" s="5" t="s">
        <v>3381</v>
      </c>
      <c r="Q677" s="34" t="s">
        <v>10210</v>
      </c>
      <c r="R677" s="21">
        <v>1</v>
      </c>
      <c r="S677" s="35"/>
      <c r="T677" s="35"/>
      <c r="U677" s="35"/>
      <c r="V677" s="35"/>
      <c r="W677" s="35"/>
      <c r="X677" s="35"/>
      <c r="Y677" s="35"/>
      <c r="Z677" s="35"/>
      <c r="AA677" s="5" t="s">
        <v>2310</v>
      </c>
      <c r="AB677" s="5" t="s">
        <v>4756</v>
      </c>
      <c r="AC677" s="34" t="s">
        <v>4757</v>
      </c>
      <c r="AD677" s="21">
        <v>1</v>
      </c>
    </row>
    <row r="678" spans="1:30" x14ac:dyDescent="0.3">
      <c r="A678" s="18" t="str">
        <f t="shared" ref="A678:B678" si="700">IF(AND(ISNUMBER(SEARCH("Yes",C678)),ISNUMBER(SEARCH("Yes",E678)),ISNUMBER(SEARCH("Yes",G678)),ISNUMBER(SEARCH("Yes",I678))),"Yes","No")</f>
        <v>No</v>
      </c>
      <c r="B678" s="18" t="str">
        <f t="shared" si="700"/>
        <v>No</v>
      </c>
      <c r="C678" s="15" t="str">
        <f t="shared" si="527"/>
        <v>No</v>
      </c>
      <c r="D678" s="18" t="str">
        <f t="shared" si="528"/>
        <v>No</v>
      </c>
      <c r="E678" s="18" t="str">
        <f t="shared" si="529"/>
        <v>No</v>
      </c>
      <c r="F678" s="18" t="str">
        <f t="shared" si="530"/>
        <v>No</v>
      </c>
      <c r="G678" s="18" t="str">
        <f t="shared" si="531"/>
        <v>No</v>
      </c>
      <c r="H678" s="18" t="str">
        <f t="shared" si="532"/>
        <v>No</v>
      </c>
      <c r="I678" s="18" t="str">
        <f t="shared" si="533"/>
        <v>Yes</v>
      </c>
      <c r="J678" s="18" t="str">
        <f t="shared" si="534"/>
        <v>Yes</v>
      </c>
      <c r="K678" s="21">
        <v>676</v>
      </c>
      <c r="L678" s="5" t="s">
        <v>1576</v>
      </c>
      <c r="M678" s="5" t="s">
        <v>1577</v>
      </c>
      <c r="N678" s="5" t="s">
        <v>2307</v>
      </c>
      <c r="O678" s="5" t="s">
        <v>152</v>
      </c>
      <c r="P678" s="5" t="s">
        <v>3626</v>
      </c>
      <c r="Q678" s="34" t="s">
        <v>10211</v>
      </c>
      <c r="R678" s="21">
        <v>1</v>
      </c>
      <c r="S678" s="35"/>
      <c r="T678" s="35"/>
      <c r="U678" s="35"/>
      <c r="V678" s="35"/>
      <c r="W678" s="35"/>
      <c r="X678" s="35"/>
      <c r="Y678" s="35"/>
      <c r="Z678" s="35"/>
      <c r="AA678" s="5" t="s">
        <v>24</v>
      </c>
      <c r="AB678" s="5" t="s">
        <v>4759</v>
      </c>
      <c r="AC678" s="34" t="s">
        <v>10212</v>
      </c>
      <c r="AD678" s="21">
        <v>1</v>
      </c>
    </row>
    <row r="679" spans="1:30" x14ac:dyDescent="0.3">
      <c r="A679" s="18" t="str">
        <f t="shared" ref="A679:B679" si="701">IF(AND(ISNUMBER(SEARCH("Yes",C679)),ISNUMBER(SEARCH("Yes",E679)),ISNUMBER(SEARCH("Yes",G679)),ISNUMBER(SEARCH("Yes",I679))),"Yes","No")</f>
        <v>No</v>
      </c>
      <c r="B679" s="18" t="str">
        <f t="shared" si="701"/>
        <v>No</v>
      </c>
      <c r="C679" s="15" t="str">
        <f t="shared" si="527"/>
        <v>No</v>
      </c>
      <c r="D679" s="18" t="str">
        <f t="shared" si="528"/>
        <v>No</v>
      </c>
      <c r="E679" s="18" t="str">
        <f t="shared" si="529"/>
        <v>No</v>
      </c>
      <c r="F679" s="18" t="str">
        <f t="shared" si="530"/>
        <v>No</v>
      </c>
      <c r="G679" s="18" t="str">
        <f t="shared" si="531"/>
        <v>No</v>
      </c>
      <c r="H679" s="18" t="str">
        <f t="shared" si="532"/>
        <v>No</v>
      </c>
      <c r="I679" s="18" t="str">
        <f t="shared" si="533"/>
        <v>Yes</v>
      </c>
      <c r="J679" s="18" t="str">
        <f t="shared" si="534"/>
        <v>Yes</v>
      </c>
      <c r="K679" s="21">
        <v>677</v>
      </c>
      <c r="L679" s="5" t="s">
        <v>1578</v>
      </c>
      <c r="M679" s="5" t="s">
        <v>1579</v>
      </c>
      <c r="N679" s="5" t="s">
        <v>2307</v>
      </c>
      <c r="O679" s="5" t="s">
        <v>152</v>
      </c>
      <c r="P679" s="5" t="s">
        <v>2545</v>
      </c>
      <c r="Q679" s="34" t="s">
        <v>10213</v>
      </c>
      <c r="R679" s="21">
        <v>1</v>
      </c>
      <c r="S679" s="35"/>
      <c r="T679" s="35"/>
      <c r="U679" s="35"/>
      <c r="V679" s="35"/>
      <c r="W679" s="35"/>
      <c r="X679" s="35"/>
      <c r="Y679" s="35"/>
      <c r="Z679" s="35"/>
      <c r="AA679" s="5" t="s">
        <v>24</v>
      </c>
      <c r="AB679" s="5" t="s">
        <v>10214</v>
      </c>
      <c r="AC679" s="34" t="s">
        <v>2734</v>
      </c>
      <c r="AD679" s="21">
        <v>1</v>
      </c>
    </row>
    <row r="680" spans="1:30" x14ac:dyDescent="0.3">
      <c r="A680" s="18" t="str">
        <f t="shared" ref="A680:B680" si="702">IF(AND(ISNUMBER(SEARCH("Yes",C680)),ISNUMBER(SEARCH("Yes",E680)),ISNUMBER(SEARCH("Yes",G680)),ISNUMBER(SEARCH("Yes",I680))),"Yes","No")</f>
        <v>No</v>
      </c>
      <c r="B680" s="18" t="str">
        <f t="shared" si="702"/>
        <v>No</v>
      </c>
      <c r="C680" s="15" t="str">
        <f t="shared" si="527"/>
        <v>No</v>
      </c>
      <c r="D680" s="18" t="str">
        <f t="shared" si="528"/>
        <v>No</v>
      </c>
      <c r="E680" s="18" t="str">
        <f t="shared" si="529"/>
        <v>No</v>
      </c>
      <c r="F680" s="18" t="str">
        <f t="shared" si="530"/>
        <v>No</v>
      </c>
      <c r="G680" s="18" t="str">
        <f t="shared" si="531"/>
        <v>No</v>
      </c>
      <c r="H680" s="18" t="str">
        <f t="shared" si="532"/>
        <v>No</v>
      </c>
      <c r="I680" s="18" t="str">
        <f t="shared" si="533"/>
        <v>Yes</v>
      </c>
      <c r="J680" s="18" t="str">
        <f t="shared" si="534"/>
        <v>Yes</v>
      </c>
      <c r="K680" s="21">
        <v>678</v>
      </c>
      <c r="L680" s="5" t="s">
        <v>1580</v>
      </c>
      <c r="M680" s="5" t="s">
        <v>1581</v>
      </c>
      <c r="N680" s="5" t="s">
        <v>2307</v>
      </c>
      <c r="O680" s="5" t="s">
        <v>152</v>
      </c>
      <c r="P680" s="5" t="s">
        <v>2724</v>
      </c>
      <c r="Q680" s="34" t="s">
        <v>4763</v>
      </c>
      <c r="R680" s="21">
        <v>1</v>
      </c>
      <c r="S680" s="35"/>
      <c r="T680" s="35"/>
      <c r="U680" s="35"/>
      <c r="V680" s="35"/>
      <c r="W680" s="35"/>
      <c r="X680" s="35"/>
      <c r="Y680" s="35"/>
      <c r="Z680" s="35"/>
      <c r="AA680" s="5" t="s">
        <v>2310</v>
      </c>
      <c r="AB680" s="5" t="s">
        <v>10215</v>
      </c>
      <c r="AC680" s="34" t="s">
        <v>10216</v>
      </c>
      <c r="AD680" s="21">
        <v>1</v>
      </c>
    </row>
    <row r="681" spans="1:30" x14ac:dyDescent="0.3">
      <c r="A681" s="18" t="str">
        <f t="shared" ref="A681:B681" si="703">IF(AND(ISNUMBER(SEARCH("Yes",C681)),ISNUMBER(SEARCH("Yes",E681)),ISNUMBER(SEARCH("Yes",G681)),ISNUMBER(SEARCH("Yes",I681))),"Yes","No")</f>
        <v>No</v>
      </c>
      <c r="B681" s="18" t="str">
        <f t="shared" si="703"/>
        <v>No</v>
      </c>
      <c r="C681" s="15" t="str">
        <f t="shared" si="527"/>
        <v>No</v>
      </c>
      <c r="D681" s="18" t="str">
        <f t="shared" si="528"/>
        <v>No</v>
      </c>
      <c r="E681" s="18" t="str">
        <f t="shared" si="529"/>
        <v>No</v>
      </c>
      <c r="F681" s="18" t="str">
        <f t="shared" si="530"/>
        <v>No</v>
      </c>
      <c r="G681" s="18" t="str">
        <f t="shared" si="531"/>
        <v>No</v>
      </c>
      <c r="H681" s="18" t="str">
        <f t="shared" si="532"/>
        <v>No</v>
      </c>
      <c r="I681" s="18" t="str">
        <f t="shared" si="533"/>
        <v>Yes</v>
      </c>
      <c r="J681" s="18" t="str">
        <f t="shared" si="534"/>
        <v>Yes</v>
      </c>
      <c r="K681" s="21">
        <v>679</v>
      </c>
      <c r="L681" s="5" t="s">
        <v>1582</v>
      </c>
      <c r="M681" s="5" t="s">
        <v>1583</v>
      </c>
      <c r="N681" s="5" t="s">
        <v>2307</v>
      </c>
      <c r="O681" s="5" t="s">
        <v>152</v>
      </c>
      <c r="P681" s="5" t="s">
        <v>4765</v>
      </c>
      <c r="Q681" s="34" t="s">
        <v>10217</v>
      </c>
      <c r="R681" s="21">
        <v>1</v>
      </c>
      <c r="S681" s="35"/>
      <c r="T681" s="35"/>
      <c r="U681" s="35"/>
      <c r="V681" s="35"/>
      <c r="W681" s="35"/>
      <c r="X681" s="35"/>
      <c r="Y681" s="35"/>
      <c r="Z681" s="35"/>
      <c r="AA681" s="5" t="s">
        <v>24</v>
      </c>
      <c r="AB681" s="5" t="s">
        <v>3787</v>
      </c>
      <c r="AC681" s="34" t="s">
        <v>3335</v>
      </c>
      <c r="AD681" s="21">
        <v>1</v>
      </c>
    </row>
    <row r="682" spans="1:30" x14ac:dyDescent="0.3">
      <c r="A682" s="18" t="str">
        <f t="shared" ref="A682:B682" si="704">IF(AND(ISNUMBER(SEARCH("Yes",C682)),ISNUMBER(SEARCH("Yes",E682)),ISNUMBER(SEARCH("Yes",G682)),ISNUMBER(SEARCH("Yes",I682))),"Yes","No")</f>
        <v>No</v>
      </c>
      <c r="B682" s="18" t="str">
        <f t="shared" si="704"/>
        <v>No</v>
      </c>
      <c r="C682" s="15" t="str">
        <f t="shared" si="527"/>
        <v>No</v>
      </c>
      <c r="D682" s="18" t="str">
        <f t="shared" si="528"/>
        <v>No</v>
      </c>
      <c r="E682" s="18" t="str">
        <f t="shared" si="529"/>
        <v>No</v>
      </c>
      <c r="F682" s="18" t="str">
        <f t="shared" si="530"/>
        <v>No</v>
      </c>
      <c r="G682" s="18" t="str">
        <f t="shared" si="531"/>
        <v>No</v>
      </c>
      <c r="H682" s="18" t="str">
        <f t="shared" si="532"/>
        <v>No</v>
      </c>
      <c r="I682" s="18" t="str">
        <f t="shared" si="533"/>
        <v>Yes</v>
      </c>
      <c r="J682" s="18" t="str">
        <f t="shared" si="534"/>
        <v>Yes</v>
      </c>
      <c r="K682" s="21">
        <v>680</v>
      </c>
      <c r="L682" s="5" t="s">
        <v>1584</v>
      </c>
      <c r="M682" s="5" t="s">
        <v>1585</v>
      </c>
      <c r="N682" s="5" t="s">
        <v>2307</v>
      </c>
      <c r="O682" s="5" t="s">
        <v>152</v>
      </c>
      <c r="P682" s="5" t="s">
        <v>2449</v>
      </c>
      <c r="Q682" s="34" t="s">
        <v>4767</v>
      </c>
      <c r="R682" s="21">
        <v>1</v>
      </c>
      <c r="S682" s="35"/>
      <c r="T682" s="35"/>
      <c r="U682" s="35"/>
      <c r="V682" s="35"/>
      <c r="W682" s="35"/>
      <c r="X682" s="35"/>
      <c r="Y682" s="35"/>
      <c r="Z682" s="35"/>
      <c r="AA682" s="5" t="s">
        <v>24</v>
      </c>
      <c r="AB682" s="5" t="s">
        <v>10218</v>
      </c>
      <c r="AC682" s="34" t="s">
        <v>10219</v>
      </c>
      <c r="AD682" s="21">
        <v>1</v>
      </c>
    </row>
    <row r="683" spans="1:30" x14ac:dyDescent="0.3">
      <c r="A683" s="18" t="str">
        <f t="shared" ref="A683:B683" si="705">IF(AND(ISNUMBER(SEARCH("Yes",C683)),ISNUMBER(SEARCH("Yes",E683)),ISNUMBER(SEARCH("Yes",G683)),ISNUMBER(SEARCH("Yes",I683))),"Yes","No")</f>
        <v>No</v>
      </c>
      <c r="B683" s="18" t="str">
        <f t="shared" si="705"/>
        <v>No</v>
      </c>
      <c r="C683" s="15" t="str">
        <f t="shared" si="527"/>
        <v>No</v>
      </c>
      <c r="D683" s="18" t="str">
        <f t="shared" si="528"/>
        <v>No</v>
      </c>
      <c r="E683" s="18" t="str">
        <f t="shared" si="529"/>
        <v>No</v>
      </c>
      <c r="F683" s="18" t="str">
        <f t="shared" si="530"/>
        <v>Yes</v>
      </c>
      <c r="G683" s="18" t="str">
        <f t="shared" si="531"/>
        <v>No</v>
      </c>
      <c r="H683" s="18" t="str">
        <f t="shared" si="532"/>
        <v>No</v>
      </c>
      <c r="I683" s="18" t="str">
        <f t="shared" si="533"/>
        <v>Yes</v>
      </c>
      <c r="J683" s="18" t="str">
        <f t="shared" si="534"/>
        <v>No</v>
      </c>
      <c r="K683" s="21">
        <v>681</v>
      </c>
      <c r="L683" s="5" t="s">
        <v>1586</v>
      </c>
      <c r="M683" s="5" t="s">
        <v>1587</v>
      </c>
      <c r="N683" s="5" t="s">
        <v>2307</v>
      </c>
      <c r="O683" s="5" t="s">
        <v>152</v>
      </c>
      <c r="P683" s="5" t="s">
        <v>2435</v>
      </c>
      <c r="Q683" s="34" t="s">
        <v>10220</v>
      </c>
      <c r="R683" s="21">
        <v>1</v>
      </c>
      <c r="S683" s="5" t="s">
        <v>152</v>
      </c>
      <c r="T683" s="5" t="s">
        <v>10221</v>
      </c>
      <c r="U683" s="34" t="s">
        <v>10222</v>
      </c>
      <c r="V683" s="21">
        <v>1</v>
      </c>
      <c r="W683" s="35"/>
      <c r="X683" s="35"/>
      <c r="Y683" s="35"/>
      <c r="Z683" s="35"/>
      <c r="AA683" s="5" t="s">
        <v>152</v>
      </c>
      <c r="AB683" s="5" t="s">
        <v>2931</v>
      </c>
      <c r="AC683" s="34" t="s">
        <v>10223</v>
      </c>
      <c r="AD683" s="21">
        <v>1</v>
      </c>
    </row>
    <row r="684" spans="1:30" x14ac:dyDescent="0.3">
      <c r="A684" s="18" t="str">
        <f t="shared" ref="A684:B684" si="706">IF(AND(ISNUMBER(SEARCH("Yes",C684)),ISNUMBER(SEARCH("Yes",E684)),ISNUMBER(SEARCH("Yes",G684)),ISNUMBER(SEARCH("Yes",I684))),"Yes","No")</f>
        <v>No</v>
      </c>
      <c r="B684" s="18" t="str">
        <f t="shared" si="706"/>
        <v>No</v>
      </c>
      <c r="C684" s="15" t="str">
        <f t="shared" si="527"/>
        <v>No</v>
      </c>
      <c r="D684" s="18" t="str">
        <f t="shared" si="528"/>
        <v>No</v>
      </c>
      <c r="E684" s="18" t="str">
        <f t="shared" si="529"/>
        <v>No</v>
      </c>
      <c r="F684" s="18" t="str">
        <f t="shared" si="530"/>
        <v>No</v>
      </c>
      <c r="G684" s="18" t="str">
        <f t="shared" si="531"/>
        <v>No</v>
      </c>
      <c r="H684" s="18" t="str">
        <f t="shared" si="532"/>
        <v>No</v>
      </c>
      <c r="I684" s="18" t="str">
        <f t="shared" si="533"/>
        <v>Yes</v>
      </c>
      <c r="J684" s="18" t="str">
        <f t="shared" si="534"/>
        <v>Yes</v>
      </c>
      <c r="K684" s="21">
        <v>682</v>
      </c>
      <c r="L684" s="5" t="s">
        <v>1588</v>
      </c>
      <c r="M684" s="5" t="s">
        <v>1589</v>
      </c>
      <c r="N684" s="5" t="s">
        <v>2307</v>
      </c>
      <c r="O684" s="5" t="s">
        <v>152</v>
      </c>
      <c r="P684" s="5" t="s">
        <v>2537</v>
      </c>
      <c r="Q684" s="34" t="s">
        <v>4774</v>
      </c>
      <c r="R684" s="21">
        <v>1</v>
      </c>
      <c r="S684" s="35"/>
      <c r="T684" s="35"/>
      <c r="U684" s="35"/>
      <c r="V684" s="35"/>
      <c r="W684" s="35"/>
      <c r="X684" s="35"/>
      <c r="Y684" s="35"/>
      <c r="Z684" s="35"/>
      <c r="AA684" s="5" t="s">
        <v>2310</v>
      </c>
      <c r="AB684" s="5" t="s">
        <v>2595</v>
      </c>
      <c r="AC684" s="34" t="s">
        <v>2641</v>
      </c>
      <c r="AD684" s="21">
        <v>1</v>
      </c>
    </row>
    <row r="685" spans="1:30" x14ac:dyDescent="0.3">
      <c r="A685" s="18" t="str">
        <f t="shared" ref="A685:B685" si="707">IF(AND(ISNUMBER(SEARCH("Yes",C685)),ISNUMBER(SEARCH("Yes",E685)),ISNUMBER(SEARCH("Yes",G685)),ISNUMBER(SEARCH("Yes",I685))),"Yes","No")</f>
        <v>No</v>
      </c>
      <c r="B685" s="18" t="str">
        <f t="shared" si="707"/>
        <v>No</v>
      </c>
      <c r="C685" s="15" t="str">
        <f t="shared" si="527"/>
        <v>No</v>
      </c>
      <c r="D685" s="18" t="str">
        <f t="shared" si="528"/>
        <v>No</v>
      </c>
      <c r="E685" s="18" t="str">
        <f t="shared" si="529"/>
        <v>No</v>
      </c>
      <c r="F685" s="18" t="str">
        <f t="shared" si="530"/>
        <v>No</v>
      </c>
      <c r="G685" s="18" t="str">
        <f t="shared" si="531"/>
        <v>No</v>
      </c>
      <c r="H685" s="18" t="str">
        <f t="shared" si="532"/>
        <v>No</v>
      </c>
      <c r="I685" s="18" t="str">
        <f t="shared" si="533"/>
        <v>Yes</v>
      </c>
      <c r="J685" s="18" t="str">
        <f t="shared" si="534"/>
        <v>Yes</v>
      </c>
      <c r="K685" s="21">
        <v>683</v>
      </c>
      <c r="L685" s="5" t="s">
        <v>1590</v>
      </c>
      <c r="M685" s="5" t="s">
        <v>1591</v>
      </c>
      <c r="N685" s="5" t="s">
        <v>2307</v>
      </c>
      <c r="O685" s="5" t="s">
        <v>152</v>
      </c>
      <c r="P685" s="5" t="s">
        <v>10224</v>
      </c>
      <c r="Q685" s="34" t="s">
        <v>3654</v>
      </c>
      <c r="R685" s="21">
        <v>1</v>
      </c>
      <c r="S685" s="35"/>
      <c r="T685" s="35"/>
      <c r="U685" s="35"/>
      <c r="V685" s="35"/>
      <c r="W685" s="35"/>
      <c r="X685" s="35"/>
      <c r="Y685" s="35"/>
      <c r="Z685" s="35"/>
      <c r="AA685" s="5" t="s">
        <v>2310</v>
      </c>
      <c r="AB685" s="5" t="s">
        <v>2997</v>
      </c>
      <c r="AC685" s="34" t="s">
        <v>3241</v>
      </c>
      <c r="AD685" s="21">
        <v>1</v>
      </c>
    </row>
    <row r="686" spans="1:30" x14ac:dyDescent="0.3">
      <c r="A686" s="18" t="str">
        <f t="shared" ref="A686:B686" si="708">IF(AND(ISNUMBER(SEARCH("Yes",C686)),ISNUMBER(SEARCH("Yes",E686)),ISNUMBER(SEARCH("Yes",G686)),ISNUMBER(SEARCH("Yes",I686))),"Yes","No")</f>
        <v>No</v>
      </c>
      <c r="B686" s="18" t="str">
        <f t="shared" si="708"/>
        <v>No</v>
      </c>
      <c r="C686" s="15" t="str">
        <f t="shared" si="527"/>
        <v>No</v>
      </c>
      <c r="D686" s="18" t="str">
        <f t="shared" si="528"/>
        <v>No</v>
      </c>
      <c r="E686" s="18" t="str">
        <f t="shared" si="529"/>
        <v>No</v>
      </c>
      <c r="F686" s="18" t="str">
        <f t="shared" si="530"/>
        <v>No</v>
      </c>
      <c r="G686" s="18" t="str">
        <f t="shared" si="531"/>
        <v>No</v>
      </c>
      <c r="H686" s="18" t="str">
        <f t="shared" si="532"/>
        <v>No</v>
      </c>
      <c r="I686" s="18" t="str">
        <f t="shared" si="533"/>
        <v>Yes</v>
      </c>
      <c r="J686" s="18" t="str">
        <f t="shared" si="534"/>
        <v>Yes</v>
      </c>
      <c r="K686" s="21">
        <v>684</v>
      </c>
      <c r="L686" s="5" t="s">
        <v>1592</v>
      </c>
      <c r="M686" s="5" t="s">
        <v>1593</v>
      </c>
      <c r="N686" s="5" t="s">
        <v>2307</v>
      </c>
      <c r="O686" s="5" t="s">
        <v>152</v>
      </c>
      <c r="P686" s="5" t="s">
        <v>10225</v>
      </c>
      <c r="Q686" s="34" t="s">
        <v>10226</v>
      </c>
      <c r="R686" s="21">
        <v>1</v>
      </c>
      <c r="S686" s="35"/>
      <c r="T686" s="35"/>
      <c r="U686" s="35"/>
      <c r="V686" s="35"/>
      <c r="W686" s="35"/>
      <c r="X686" s="35"/>
      <c r="Y686" s="35"/>
      <c r="Z686" s="35"/>
      <c r="AA686" s="5" t="s">
        <v>2310</v>
      </c>
      <c r="AB686" s="5" t="s">
        <v>2422</v>
      </c>
      <c r="AC686" s="34" t="s">
        <v>2471</v>
      </c>
      <c r="AD686" s="21">
        <v>1</v>
      </c>
    </row>
    <row r="687" spans="1:30" x14ac:dyDescent="0.3">
      <c r="A687" s="18" t="str">
        <f t="shared" ref="A687:B687" si="709">IF(AND(ISNUMBER(SEARCH("Yes",C687)),ISNUMBER(SEARCH("Yes",E687)),ISNUMBER(SEARCH("Yes",G687)),ISNUMBER(SEARCH("Yes",I687))),"Yes","No")</f>
        <v>No</v>
      </c>
      <c r="B687" s="18" t="str">
        <f t="shared" si="709"/>
        <v>Yes</v>
      </c>
      <c r="C687" s="15" t="str">
        <f t="shared" si="527"/>
        <v>Yes</v>
      </c>
      <c r="D687" s="18" t="str">
        <f t="shared" si="528"/>
        <v>Yes</v>
      </c>
      <c r="E687" s="18" t="str">
        <f t="shared" si="529"/>
        <v>Yes</v>
      </c>
      <c r="F687" s="18" t="str">
        <f t="shared" si="530"/>
        <v>Yes</v>
      </c>
      <c r="G687" s="18" t="str">
        <f t="shared" si="531"/>
        <v>No</v>
      </c>
      <c r="H687" s="18" t="str">
        <f t="shared" si="532"/>
        <v>Yes</v>
      </c>
      <c r="I687" s="18" t="str">
        <f t="shared" si="533"/>
        <v>Yes</v>
      </c>
      <c r="J687" s="18" t="str">
        <f t="shared" si="534"/>
        <v>Yes</v>
      </c>
      <c r="K687" s="21">
        <v>685</v>
      </c>
      <c r="L687" s="5" t="s">
        <v>64</v>
      </c>
      <c r="M687" s="5" t="s">
        <v>357</v>
      </c>
      <c r="N687" s="5" t="s">
        <v>2307</v>
      </c>
      <c r="O687" s="5" t="s">
        <v>24</v>
      </c>
      <c r="P687" s="5" t="s">
        <v>7812</v>
      </c>
      <c r="Q687" s="34" t="s">
        <v>7813</v>
      </c>
      <c r="R687" s="21">
        <v>1</v>
      </c>
      <c r="S687" s="5" t="s">
        <v>2310</v>
      </c>
      <c r="T687" s="5" t="s">
        <v>10227</v>
      </c>
      <c r="U687" s="34" t="s">
        <v>10228</v>
      </c>
      <c r="V687" s="21">
        <v>1</v>
      </c>
      <c r="W687" s="5" t="s">
        <v>152</v>
      </c>
      <c r="X687" s="5" t="s">
        <v>10229</v>
      </c>
      <c r="Y687" s="34" t="s">
        <v>4788</v>
      </c>
      <c r="Z687" s="21">
        <v>1</v>
      </c>
      <c r="AA687" s="5" t="s">
        <v>2310</v>
      </c>
      <c r="AB687" s="5" t="s">
        <v>10230</v>
      </c>
      <c r="AC687" s="34" t="s">
        <v>10231</v>
      </c>
      <c r="AD687" s="21">
        <v>1</v>
      </c>
    </row>
    <row r="688" spans="1:30" x14ac:dyDescent="0.3">
      <c r="A688" s="18" t="str">
        <f t="shared" ref="A688:B688" si="710">IF(AND(ISNUMBER(SEARCH("Yes",C688)),ISNUMBER(SEARCH("Yes",E688)),ISNUMBER(SEARCH("Yes",G688)),ISNUMBER(SEARCH("Yes",I688))),"Yes","No")</f>
        <v>No</v>
      </c>
      <c r="B688" s="18" t="str">
        <f t="shared" si="710"/>
        <v>Yes</v>
      </c>
      <c r="C688" s="15" t="str">
        <f t="shared" si="527"/>
        <v>Yes</v>
      </c>
      <c r="D688" s="18" t="str">
        <f t="shared" si="528"/>
        <v>Yes</v>
      </c>
      <c r="E688" s="18" t="str">
        <f t="shared" si="529"/>
        <v>Yes</v>
      </c>
      <c r="F688" s="18" t="str">
        <f t="shared" si="530"/>
        <v>Yes</v>
      </c>
      <c r="G688" s="18" t="str">
        <f t="shared" si="531"/>
        <v>No</v>
      </c>
      <c r="H688" s="18" t="str">
        <f t="shared" si="532"/>
        <v>Yes</v>
      </c>
      <c r="I688" s="18" t="str">
        <f t="shared" si="533"/>
        <v>Yes</v>
      </c>
      <c r="J688" s="18" t="str">
        <f t="shared" si="534"/>
        <v>Yes</v>
      </c>
      <c r="K688" s="21">
        <v>686</v>
      </c>
      <c r="L688" s="5" t="s">
        <v>285</v>
      </c>
      <c r="M688" s="5" t="s">
        <v>358</v>
      </c>
      <c r="N688" s="5" t="s">
        <v>2307</v>
      </c>
      <c r="O688" s="5" t="s">
        <v>24</v>
      </c>
      <c r="P688" s="5" t="s">
        <v>4711</v>
      </c>
      <c r="Q688" s="34" t="s">
        <v>10232</v>
      </c>
      <c r="R688" s="21">
        <v>1</v>
      </c>
      <c r="S688" s="5" t="s">
        <v>24</v>
      </c>
      <c r="T688" s="5" t="s">
        <v>10233</v>
      </c>
      <c r="U688" s="34" t="s">
        <v>10234</v>
      </c>
      <c r="V688" s="21">
        <v>1</v>
      </c>
      <c r="W688" s="5" t="s">
        <v>152</v>
      </c>
      <c r="X688" s="5" t="s">
        <v>10235</v>
      </c>
      <c r="Y688" s="34" t="s">
        <v>10236</v>
      </c>
      <c r="Z688" s="21">
        <v>1</v>
      </c>
      <c r="AA688" s="5" t="s">
        <v>24</v>
      </c>
      <c r="AB688" s="5" t="s">
        <v>6302</v>
      </c>
      <c r="AC688" s="34" t="s">
        <v>6303</v>
      </c>
      <c r="AD688" s="21">
        <v>1</v>
      </c>
    </row>
    <row r="689" spans="1:30" x14ac:dyDescent="0.3">
      <c r="A689" s="18" t="str">
        <f t="shared" ref="A689:B689" si="711">IF(AND(ISNUMBER(SEARCH("Yes",C689)),ISNUMBER(SEARCH("Yes",E689)),ISNUMBER(SEARCH("Yes",G689)),ISNUMBER(SEARCH("Yes",I689))),"Yes","No")</f>
        <v>No</v>
      </c>
      <c r="B689" s="18" t="str">
        <f t="shared" si="711"/>
        <v>No</v>
      </c>
      <c r="C689" s="15" t="str">
        <f t="shared" si="527"/>
        <v>No</v>
      </c>
      <c r="D689" s="18" t="str">
        <f t="shared" si="528"/>
        <v>No</v>
      </c>
      <c r="E689" s="18" t="str">
        <f t="shared" si="529"/>
        <v>No</v>
      </c>
      <c r="F689" s="18" t="str">
        <f t="shared" si="530"/>
        <v>No</v>
      </c>
      <c r="G689" s="18" t="str">
        <f t="shared" si="531"/>
        <v>No</v>
      </c>
      <c r="H689" s="18" t="str">
        <f t="shared" si="532"/>
        <v>No</v>
      </c>
      <c r="I689" s="18" t="str">
        <f t="shared" si="533"/>
        <v>No</v>
      </c>
      <c r="J689" s="18" t="str">
        <f t="shared" si="534"/>
        <v>Yes</v>
      </c>
      <c r="K689" s="21">
        <v>687</v>
      </c>
      <c r="L689" s="5" t="s">
        <v>1594</v>
      </c>
      <c r="M689" s="5" t="s">
        <v>1595</v>
      </c>
      <c r="N689" s="5" t="s">
        <v>2307</v>
      </c>
      <c r="O689" s="5" t="s">
        <v>152</v>
      </c>
      <c r="P689" s="5" t="s">
        <v>8961</v>
      </c>
      <c r="Q689" s="34" t="s">
        <v>10237</v>
      </c>
      <c r="R689" s="21">
        <v>1</v>
      </c>
      <c r="S689" s="35"/>
      <c r="T689" s="35"/>
      <c r="U689" s="35"/>
      <c r="V689" s="35"/>
      <c r="W689" s="35"/>
      <c r="X689" s="35"/>
      <c r="Y689" s="35"/>
      <c r="Z689" s="35"/>
      <c r="AA689" s="5" t="s">
        <v>2310</v>
      </c>
      <c r="AB689" s="5" t="s">
        <v>10238</v>
      </c>
      <c r="AC689" s="34" t="s">
        <v>10239</v>
      </c>
      <c r="AD689" s="21">
        <v>1</v>
      </c>
    </row>
    <row r="690" spans="1:30" x14ac:dyDescent="0.3">
      <c r="A690" s="18" t="str">
        <f t="shared" ref="A690:B690" si="712">IF(AND(ISNUMBER(SEARCH("Yes",C690)),ISNUMBER(SEARCH("Yes",E690)),ISNUMBER(SEARCH("Yes",G690)),ISNUMBER(SEARCH("Yes",I690))),"Yes","No")</f>
        <v>No</v>
      </c>
      <c r="B690" s="18" t="str">
        <f t="shared" si="712"/>
        <v>No</v>
      </c>
      <c r="C690" s="15" t="str">
        <f t="shared" si="527"/>
        <v>No</v>
      </c>
      <c r="D690" s="18" t="str">
        <f t="shared" si="528"/>
        <v>No</v>
      </c>
      <c r="E690" s="18" t="str">
        <f t="shared" si="529"/>
        <v>No</v>
      </c>
      <c r="F690" s="18" t="str">
        <f t="shared" si="530"/>
        <v>No</v>
      </c>
      <c r="G690" s="18" t="str">
        <f t="shared" si="531"/>
        <v>No</v>
      </c>
      <c r="H690" s="18" t="str">
        <f t="shared" si="532"/>
        <v>No</v>
      </c>
      <c r="I690" s="18" t="str">
        <f t="shared" si="533"/>
        <v>Yes</v>
      </c>
      <c r="J690" s="18" t="str">
        <f t="shared" si="534"/>
        <v>Yes</v>
      </c>
      <c r="K690" s="21">
        <v>688</v>
      </c>
      <c r="L690" s="5" t="s">
        <v>1596</v>
      </c>
      <c r="M690" s="5" t="s">
        <v>1597</v>
      </c>
      <c r="N690" s="5" t="s">
        <v>2307</v>
      </c>
      <c r="O690" s="5" t="s">
        <v>152</v>
      </c>
      <c r="P690" s="5" t="s">
        <v>2427</v>
      </c>
      <c r="Q690" s="34" t="s">
        <v>7827</v>
      </c>
      <c r="R690" s="21">
        <v>1</v>
      </c>
      <c r="S690" s="35"/>
      <c r="T690" s="35"/>
      <c r="U690" s="35"/>
      <c r="V690" s="35"/>
      <c r="W690" s="35"/>
      <c r="X690" s="35"/>
      <c r="Y690" s="35"/>
      <c r="Z690" s="35"/>
      <c r="AA690" s="5" t="s">
        <v>2310</v>
      </c>
      <c r="AB690" s="5" t="s">
        <v>10240</v>
      </c>
      <c r="AC690" s="34" t="s">
        <v>3125</v>
      </c>
      <c r="AD690" s="21">
        <v>1</v>
      </c>
    </row>
    <row r="691" spans="1:30" x14ac:dyDescent="0.3">
      <c r="A691" s="18" t="str">
        <f t="shared" ref="A691:B691" si="713">IF(AND(ISNUMBER(SEARCH("Yes",C691)),ISNUMBER(SEARCH("Yes",E691)),ISNUMBER(SEARCH("Yes",G691)),ISNUMBER(SEARCH("Yes",I691))),"Yes","No")</f>
        <v>No</v>
      </c>
      <c r="B691" s="18" t="str">
        <f t="shared" si="713"/>
        <v>No</v>
      </c>
      <c r="C691" s="15" t="str">
        <f t="shared" si="527"/>
        <v>No</v>
      </c>
      <c r="D691" s="18" t="str">
        <f t="shared" si="528"/>
        <v>No</v>
      </c>
      <c r="E691" s="18" t="str">
        <f t="shared" si="529"/>
        <v>No</v>
      </c>
      <c r="F691" s="18" t="str">
        <f t="shared" si="530"/>
        <v>No</v>
      </c>
      <c r="G691" s="18" t="str">
        <f t="shared" si="531"/>
        <v>No</v>
      </c>
      <c r="H691" s="18" t="str">
        <f t="shared" si="532"/>
        <v>No</v>
      </c>
      <c r="I691" s="18" t="str">
        <f t="shared" si="533"/>
        <v>Yes</v>
      </c>
      <c r="J691" s="18" t="str">
        <f t="shared" si="534"/>
        <v>Yes</v>
      </c>
      <c r="K691" s="21">
        <v>689</v>
      </c>
      <c r="L691" s="5" t="s">
        <v>1598</v>
      </c>
      <c r="M691" s="5" t="s">
        <v>1599</v>
      </c>
      <c r="N691" s="5" t="s">
        <v>2307</v>
      </c>
      <c r="O691" s="5" t="s">
        <v>152</v>
      </c>
      <c r="P691" s="5" t="s">
        <v>4804</v>
      </c>
      <c r="Q691" s="34" t="s">
        <v>7830</v>
      </c>
      <c r="R691" s="21">
        <v>1</v>
      </c>
      <c r="S691" s="35"/>
      <c r="T691" s="35"/>
      <c r="U691" s="35"/>
      <c r="V691" s="35"/>
      <c r="W691" s="35"/>
      <c r="X691" s="35"/>
      <c r="Y691" s="35"/>
      <c r="Z691" s="35"/>
      <c r="AA691" s="5" t="s">
        <v>2310</v>
      </c>
      <c r="AB691" s="5" t="s">
        <v>10241</v>
      </c>
      <c r="AC691" s="34" t="s">
        <v>10242</v>
      </c>
      <c r="AD691" s="21">
        <v>1</v>
      </c>
    </row>
    <row r="692" spans="1:30" x14ac:dyDescent="0.3">
      <c r="A692" s="18" t="str">
        <f t="shared" ref="A692:B692" si="714">IF(AND(ISNUMBER(SEARCH("Yes",C692)),ISNUMBER(SEARCH("Yes",E692)),ISNUMBER(SEARCH("Yes",G692)),ISNUMBER(SEARCH("Yes",I692))),"Yes","No")</f>
        <v>No</v>
      </c>
      <c r="B692" s="18" t="str">
        <f t="shared" si="714"/>
        <v>No</v>
      </c>
      <c r="C692" s="15" t="str">
        <f t="shared" si="527"/>
        <v>No</v>
      </c>
      <c r="D692" s="18" t="str">
        <f t="shared" si="528"/>
        <v>No</v>
      </c>
      <c r="E692" s="18" t="str">
        <f t="shared" si="529"/>
        <v>No</v>
      </c>
      <c r="F692" s="18" t="str">
        <f t="shared" si="530"/>
        <v>No</v>
      </c>
      <c r="G692" s="18" t="str">
        <f t="shared" si="531"/>
        <v>No</v>
      </c>
      <c r="H692" s="18" t="str">
        <f t="shared" si="532"/>
        <v>No</v>
      </c>
      <c r="I692" s="18" t="str">
        <f t="shared" si="533"/>
        <v>Yes</v>
      </c>
      <c r="J692" s="18" t="str">
        <f t="shared" si="534"/>
        <v>Yes</v>
      </c>
      <c r="K692" s="21">
        <v>690</v>
      </c>
      <c r="L692" s="5" t="s">
        <v>1600</v>
      </c>
      <c r="M692" s="5" t="s">
        <v>1601</v>
      </c>
      <c r="N692" s="5" t="s">
        <v>2307</v>
      </c>
      <c r="O692" s="5" t="s">
        <v>152</v>
      </c>
      <c r="P692" s="5" t="s">
        <v>2317</v>
      </c>
      <c r="Q692" s="34" t="s">
        <v>2597</v>
      </c>
      <c r="R692" s="21">
        <v>1</v>
      </c>
      <c r="S692" s="35"/>
      <c r="T692" s="35"/>
      <c r="U692" s="35"/>
      <c r="V692" s="35"/>
      <c r="W692" s="35"/>
      <c r="X692" s="35"/>
      <c r="Y692" s="35"/>
      <c r="Z692" s="35"/>
      <c r="AA692" s="5" t="s">
        <v>2310</v>
      </c>
      <c r="AB692" s="5" t="s">
        <v>2669</v>
      </c>
      <c r="AC692" s="34" t="s">
        <v>3357</v>
      </c>
      <c r="AD692" s="21">
        <v>1</v>
      </c>
    </row>
    <row r="693" spans="1:30" x14ac:dyDescent="0.3">
      <c r="A693" s="18" t="str">
        <f t="shared" ref="A693:B693" si="715">IF(AND(ISNUMBER(SEARCH("Yes",C693)),ISNUMBER(SEARCH("Yes",E693)),ISNUMBER(SEARCH("Yes",G693)),ISNUMBER(SEARCH("Yes",I693))),"Yes","No")</f>
        <v>No</v>
      </c>
      <c r="B693" s="18" t="str">
        <f t="shared" si="715"/>
        <v>No</v>
      </c>
      <c r="C693" s="15" t="str">
        <f t="shared" si="527"/>
        <v>No</v>
      </c>
      <c r="D693" s="18" t="str">
        <f t="shared" si="528"/>
        <v>No</v>
      </c>
      <c r="E693" s="18" t="str">
        <f t="shared" si="529"/>
        <v>No</v>
      </c>
      <c r="F693" s="18" t="str">
        <f t="shared" si="530"/>
        <v>No</v>
      </c>
      <c r="G693" s="18" t="str">
        <f t="shared" si="531"/>
        <v>No</v>
      </c>
      <c r="H693" s="18" t="str">
        <f t="shared" si="532"/>
        <v>No</v>
      </c>
      <c r="I693" s="18" t="str">
        <f t="shared" si="533"/>
        <v>Yes</v>
      </c>
      <c r="J693" s="18" t="str">
        <f t="shared" si="534"/>
        <v>No</v>
      </c>
      <c r="K693" s="21">
        <v>691</v>
      </c>
      <c r="L693" s="5" t="s">
        <v>1602</v>
      </c>
      <c r="M693" s="5" t="s">
        <v>1603</v>
      </c>
      <c r="N693" s="5" t="s">
        <v>2307</v>
      </c>
      <c r="O693" s="5" t="s">
        <v>152</v>
      </c>
      <c r="P693" s="5" t="s">
        <v>2333</v>
      </c>
      <c r="Q693" s="34" t="s">
        <v>7833</v>
      </c>
      <c r="R693" s="21">
        <v>1</v>
      </c>
      <c r="S693" s="35"/>
      <c r="T693" s="35"/>
      <c r="U693" s="35"/>
      <c r="V693" s="35"/>
      <c r="W693" s="35"/>
      <c r="X693" s="35"/>
      <c r="Y693" s="35"/>
      <c r="Z693" s="35"/>
      <c r="AA693" s="5" t="s">
        <v>152</v>
      </c>
      <c r="AB693" s="5" t="s">
        <v>10243</v>
      </c>
      <c r="AC693" s="34" t="s">
        <v>10244</v>
      </c>
      <c r="AD693" s="21">
        <v>1</v>
      </c>
    </row>
    <row r="694" spans="1:30" x14ac:dyDescent="0.3">
      <c r="A694" s="18" t="str">
        <f t="shared" ref="A694:B694" si="716">IF(AND(ISNUMBER(SEARCH("Yes",C694)),ISNUMBER(SEARCH("Yes",E694)),ISNUMBER(SEARCH("Yes",G694)),ISNUMBER(SEARCH("Yes",I694))),"Yes","No")</f>
        <v>No</v>
      </c>
      <c r="B694" s="18" t="str">
        <f t="shared" si="716"/>
        <v>No</v>
      </c>
      <c r="C694" s="15" t="str">
        <f t="shared" si="527"/>
        <v>No</v>
      </c>
      <c r="D694" s="18" t="str">
        <f t="shared" si="528"/>
        <v>No</v>
      </c>
      <c r="E694" s="18" t="str">
        <f t="shared" si="529"/>
        <v>No</v>
      </c>
      <c r="F694" s="18" t="str">
        <f t="shared" si="530"/>
        <v>No</v>
      </c>
      <c r="G694" s="18" t="str">
        <f t="shared" si="531"/>
        <v>No</v>
      </c>
      <c r="H694" s="18" t="str">
        <f t="shared" si="532"/>
        <v>No</v>
      </c>
      <c r="I694" s="18" t="str">
        <f t="shared" si="533"/>
        <v>Yes</v>
      </c>
      <c r="J694" s="18" t="str">
        <f t="shared" si="534"/>
        <v>Yes</v>
      </c>
      <c r="K694" s="21">
        <v>692</v>
      </c>
      <c r="L694" s="5" t="s">
        <v>1604</v>
      </c>
      <c r="M694" s="5" t="s">
        <v>1605</v>
      </c>
      <c r="N694" s="5" t="s">
        <v>2307</v>
      </c>
      <c r="O694" s="5" t="s">
        <v>152</v>
      </c>
      <c r="P694" s="5" t="s">
        <v>2724</v>
      </c>
      <c r="Q694" s="34" t="s">
        <v>4815</v>
      </c>
      <c r="R694" s="21">
        <v>1</v>
      </c>
      <c r="S694" s="35"/>
      <c r="T694" s="35"/>
      <c r="U694" s="35"/>
      <c r="V694" s="35"/>
      <c r="W694" s="35"/>
      <c r="X694" s="35"/>
      <c r="Y694" s="35"/>
      <c r="Z694" s="35"/>
      <c r="AA694" s="5" t="s">
        <v>2310</v>
      </c>
      <c r="AB694" s="5" t="s">
        <v>2422</v>
      </c>
      <c r="AC694" s="34" t="s">
        <v>2471</v>
      </c>
      <c r="AD694" s="21">
        <v>1</v>
      </c>
    </row>
    <row r="695" spans="1:30" x14ac:dyDescent="0.3">
      <c r="A695" s="18" t="str">
        <f t="shared" ref="A695:B695" si="717">IF(AND(ISNUMBER(SEARCH("Yes",C695)),ISNUMBER(SEARCH("Yes",E695)),ISNUMBER(SEARCH("Yes",G695)),ISNUMBER(SEARCH("Yes",I695))),"Yes","No")</f>
        <v>No</v>
      </c>
      <c r="B695" s="18" t="str">
        <f t="shared" si="717"/>
        <v>No</v>
      </c>
      <c r="C695" s="15" t="str">
        <f t="shared" si="527"/>
        <v>No</v>
      </c>
      <c r="D695" s="18" t="str">
        <f t="shared" si="528"/>
        <v>No</v>
      </c>
      <c r="E695" s="18" t="str">
        <f t="shared" si="529"/>
        <v>No</v>
      </c>
      <c r="F695" s="18" t="str">
        <f t="shared" si="530"/>
        <v>No</v>
      </c>
      <c r="G695" s="18" t="str">
        <f t="shared" si="531"/>
        <v>No</v>
      </c>
      <c r="H695" s="18" t="str">
        <f t="shared" si="532"/>
        <v>No</v>
      </c>
      <c r="I695" s="18" t="str">
        <f t="shared" si="533"/>
        <v>Yes</v>
      </c>
      <c r="J695" s="18" t="str">
        <f t="shared" si="534"/>
        <v>Yes</v>
      </c>
      <c r="K695" s="21">
        <v>693</v>
      </c>
      <c r="L695" s="5" t="s">
        <v>1606</v>
      </c>
      <c r="M695" s="5" t="s">
        <v>1607</v>
      </c>
      <c r="N695" s="5" t="s">
        <v>2307</v>
      </c>
      <c r="O695" s="5" t="s">
        <v>152</v>
      </c>
      <c r="P695" s="5" t="s">
        <v>2537</v>
      </c>
      <c r="Q695" s="34" t="s">
        <v>4816</v>
      </c>
      <c r="R695" s="21">
        <v>1</v>
      </c>
      <c r="S695" s="35"/>
      <c r="T695" s="35"/>
      <c r="U695" s="35"/>
      <c r="V695" s="35"/>
      <c r="W695" s="35"/>
      <c r="X695" s="35"/>
      <c r="Y695" s="35"/>
      <c r="Z695" s="35"/>
      <c r="AA695" s="5" t="s">
        <v>2310</v>
      </c>
      <c r="AB695" s="5" t="s">
        <v>10245</v>
      </c>
      <c r="AC695" s="34" t="s">
        <v>10246</v>
      </c>
      <c r="AD695" s="21">
        <v>1</v>
      </c>
    </row>
    <row r="696" spans="1:30" x14ac:dyDescent="0.3">
      <c r="A696" s="18" t="str">
        <f t="shared" ref="A696:B696" si="718">IF(AND(ISNUMBER(SEARCH("Yes",C696)),ISNUMBER(SEARCH("Yes",E696)),ISNUMBER(SEARCH("Yes",G696)),ISNUMBER(SEARCH("Yes",I696))),"Yes","No")</f>
        <v>No</v>
      </c>
      <c r="B696" s="18" t="str">
        <f t="shared" si="718"/>
        <v>No</v>
      </c>
      <c r="C696" s="15" t="str">
        <f t="shared" si="527"/>
        <v>No</v>
      </c>
      <c r="D696" s="18" t="str">
        <f t="shared" si="528"/>
        <v>No</v>
      </c>
      <c r="E696" s="18" t="str">
        <f t="shared" si="529"/>
        <v>No</v>
      </c>
      <c r="F696" s="18" t="str">
        <f t="shared" si="530"/>
        <v>No</v>
      </c>
      <c r="G696" s="18" t="str">
        <f t="shared" si="531"/>
        <v>No</v>
      </c>
      <c r="H696" s="18" t="str">
        <f t="shared" si="532"/>
        <v>No</v>
      </c>
      <c r="I696" s="18" t="str">
        <f t="shared" si="533"/>
        <v>Yes</v>
      </c>
      <c r="J696" s="18" t="str">
        <f t="shared" si="534"/>
        <v>No</v>
      </c>
      <c r="K696" s="21">
        <v>694</v>
      </c>
      <c r="L696" s="5" t="s">
        <v>1608</v>
      </c>
      <c r="M696" s="5" t="s">
        <v>1609</v>
      </c>
      <c r="N696" s="5" t="s">
        <v>2307</v>
      </c>
      <c r="O696" s="5" t="s">
        <v>152</v>
      </c>
      <c r="P696" s="5" t="s">
        <v>2346</v>
      </c>
      <c r="Q696" s="34" t="s">
        <v>7837</v>
      </c>
      <c r="R696" s="21">
        <v>1</v>
      </c>
      <c r="S696" s="35"/>
      <c r="T696" s="35"/>
      <c r="U696" s="35"/>
      <c r="V696" s="35"/>
      <c r="W696" s="35"/>
      <c r="X696" s="35"/>
      <c r="Y696" s="35"/>
      <c r="Z696" s="35"/>
      <c r="AA696" s="5" t="s">
        <v>152</v>
      </c>
      <c r="AB696" s="5" t="s">
        <v>10247</v>
      </c>
      <c r="AC696" s="34" t="s">
        <v>4819</v>
      </c>
      <c r="AD696" s="21">
        <v>1</v>
      </c>
    </row>
    <row r="697" spans="1:30" x14ac:dyDescent="0.3">
      <c r="A697" s="18" t="str">
        <f t="shared" ref="A697:B697" si="719">IF(AND(ISNUMBER(SEARCH("Yes",C697)),ISNUMBER(SEARCH("Yes",E697)),ISNUMBER(SEARCH("Yes",G697)),ISNUMBER(SEARCH("Yes",I697))),"Yes","No")</f>
        <v>No</v>
      </c>
      <c r="B697" s="18" t="str">
        <f t="shared" si="719"/>
        <v>No</v>
      </c>
      <c r="C697" s="15" t="str">
        <f t="shared" si="527"/>
        <v>No</v>
      </c>
      <c r="D697" s="18" t="str">
        <f t="shared" si="528"/>
        <v>No</v>
      </c>
      <c r="E697" s="18" t="str">
        <f t="shared" si="529"/>
        <v>No</v>
      </c>
      <c r="F697" s="18" t="str">
        <f t="shared" si="530"/>
        <v>No</v>
      </c>
      <c r="G697" s="18" t="str">
        <f t="shared" si="531"/>
        <v>No</v>
      </c>
      <c r="H697" s="18" t="str">
        <f t="shared" si="532"/>
        <v>No</v>
      </c>
      <c r="I697" s="18" t="str">
        <f t="shared" si="533"/>
        <v>Yes</v>
      </c>
      <c r="J697" s="18" t="str">
        <f t="shared" si="534"/>
        <v>Yes</v>
      </c>
      <c r="K697" s="21">
        <v>695</v>
      </c>
      <c r="L697" s="5" t="s">
        <v>1610</v>
      </c>
      <c r="M697" s="5" t="s">
        <v>1611</v>
      </c>
      <c r="N697" s="5" t="s">
        <v>2307</v>
      </c>
      <c r="O697" s="5" t="s">
        <v>152</v>
      </c>
      <c r="P697" s="5" t="s">
        <v>4820</v>
      </c>
      <c r="Q697" s="34" t="s">
        <v>4821</v>
      </c>
      <c r="R697" s="21">
        <v>1</v>
      </c>
      <c r="S697" s="35"/>
      <c r="T697" s="35"/>
      <c r="U697" s="35"/>
      <c r="V697" s="35"/>
      <c r="W697" s="35"/>
      <c r="X697" s="35"/>
      <c r="Y697" s="35"/>
      <c r="Z697" s="35"/>
      <c r="AA697" s="5" t="s">
        <v>2310</v>
      </c>
      <c r="AB697" s="5" t="s">
        <v>10248</v>
      </c>
      <c r="AC697" s="34" t="s">
        <v>10249</v>
      </c>
      <c r="AD697" s="21">
        <v>1</v>
      </c>
    </row>
    <row r="698" spans="1:30" x14ac:dyDescent="0.3">
      <c r="A698" s="18" t="str">
        <f t="shared" ref="A698:B698" si="720">IF(AND(ISNUMBER(SEARCH("Yes",C698)),ISNUMBER(SEARCH("Yes",E698)),ISNUMBER(SEARCH("Yes",G698)),ISNUMBER(SEARCH("Yes",I698))),"Yes","No")</f>
        <v>No</v>
      </c>
      <c r="B698" s="18" t="str">
        <f t="shared" si="720"/>
        <v>No</v>
      </c>
      <c r="C698" s="15" t="str">
        <f t="shared" si="527"/>
        <v>No</v>
      </c>
      <c r="D698" s="18" t="str">
        <f t="shared" si="528"/>
        <v>No</v>
      </c>
      <c r="E698" s="18" t="str">
        <f t="shared" si="529"/>
        <v>No</v>
      </c>
      <c r="F698" s="18" t="str">
        <f t="shared" si="530"/>
        <v>No</v>
      </c>
      <c r="G698" s="18" t="str">
        <f t="shared" si="531"/>
        <v>No</v>
      </c>
      <c r="H698" s="18" t="str">
        <f t="shared" si="532"/>
        <v>No</v>
      </c>
      <c r="I698" s="18" t="str">
        <f t="shared" si="533"/>
        <v>Yes</v>
      </c>
      <c r="J698" s="18" t="str">
        <f t="shared" si="534"/>
        <v>Yes</v>
      </c>
      <c r="K698" s="21">
        <v>696</v>
      </c>
      <c r="L698" s="5" t="s">
        <v>1612</v>
      </c>
      <c r="M698" s="5" t="s">
        <v>1613</v>
      </c>
      <c r="N698" s="5" t="s">
        <v>2307</v>
      </c>
      <c r="O698" s="5" t="s">
        <v>152</v>
      </c>
      <c r="P698" s="5" t="s">
        <v>2435</v>
      </c>
      <c r="Q698" s="34" t="s">
        <v>4824</v>
      </c>
      <c r="R698" s="21">
        <v>1</v>
      </c>
      <c r="S698" s="35"/>
      <c r="T698" s="35"/>
      <c r="U698" s="35"/>
      <c r="V698" s="35"/>
      <c r="W698" s="35"/>
      <c r="X698" s="35"/>
      <c r="Y698" s="35"/>
      <c r="Z698" s="35"/>
      <c r="AA698" s="5" t="s">
        <v>24</v>
      </c>
      <c r="AB698" s="5" t="s">
        <v>7840</v>
      </c>
      <c r="AC698" s="34" t="s">
        <v>7841</v>
      </c>
      <c r="AD698" s="21">
        <v>1</v>
      </c>
    </row>
    <row r="699" spans="1:30" x14ac:dyDescent="0.3">
      <c r="A699" s="18" t="str">
        <f t="shared" ref="A699:B699" si="721">IF(AND(ISNUMBER(SEARCH("Yes",C699)),ISNUMBER(SEARCH("Yes",E699)),ISNUMBER(SEARCH("Yes",G699)),ISNUMBER(SEARCH("Yes",I699))),"Yes","No")</f>
        <v>No</v>
      </c>
      <c r="B699" s="18" t="str">
        <f t="shared" si="721"/>
        <v>No</v>
      </c>
      <c r="C699" s="15" t="str">
        <f t="shared" si="527"/>
        <v>No</v>
      </c>
      <c r="D699" s="18" t="str">
        <f t="shared" si="528"/>
        <v>No</v>
      </c>
      <c r="E699" s="18" t="str">
        <f t="shared" si="529"/>
        <v>No</v>
      </c>
      <c r="F699" s="18" t="str">
        <f t="shared" si="530"/>
        <v>No</v>
      </c>
      <c r="G699" s="18" t="str">
        <f t="shared" si="531"/>
        <v>No</v>
      </c>
      <c r="H699" s="18" t="str">
        <f t="shared" si="532"/>
        <v>No</v>
      </c>
      <c r="I699" s="18" t="str">
        <f t="shared" si="533"/>
        <v>Yes</v>
      </c>
      <c r="J699" s="18" t="str">
        <f t="shared" si="534"/>
        <v>Yes</v>
      </c>
      <c r="K699" s="21">
        <v>697</v>
      </c>
      <c r="L699" s="5" t="s">
        <v>1614</v>
      </c>
      <c r="M699" s="5" t="s">
        <v>1615</v>
      </c>
      <c r="N699" s="5" t="s">
        <v>2307</v>
      </c>
      <c r="O699" s="5" t="s">
        <v>152</v>
      </c>
      <c r="P699" s="5" t="s">
        <v>2317</v>
      </c>
      <c r="Q699" s="34" t="s">
        <v>2597</v>
      </c>
      <c r="R699" s="21">
        <v>1</v>
      </c>
      <c r="S699" s="35"/>
      <c r="T699" s="35"/>
      <c r="U699" s="35"/>
      <c r="V699" s="35"/>
      <c r="W699" s="35"/>
      <c r="X699" s="35"/>
      <c r="Y699" s="35"/>
      <c r="Z699" s="35"/>
      <c r="AA699" s="5" t="s">
        <v>2310</v>
      </c>
      <c r="AB699" s="5" t="s">
        <v>10250</v>
      </c>
      <c r="AC699" s="34" t="s">
        <v>10251</v>
      </c>
      <c r="AD699" s="21">
        <v>1</v>
      </c>
    </row>
    <row r="700" spans="1:30" x14ac:dyDescent="0.3">
      <c r="A700" s="18" t="str">
        <f t="shared" ref="A700:B700" si="722">IF(AND(ISNUMBER(SEARCH("Yes",C700)),ISNUMBER(SEARCH("Yes",E700)),ISNUMBER(SEARCH("Yes",G700)),ISNUMBER(SEARCH("Yes",I700))),"Yes","No")</f>
        <v>Yes</v>
      </c>
      <c r="B700" s="18" t="str">
        <f t="shared" si="722"/>
        <v>Yes</v>
      </c>
      <c r="C700" s="15" t="str">
        <f t="shared" si="527"/>
        <v>Yes</v>
      </c>
      <c r="D700" s="18" t="str">
        <f t="shared" si="528"/>
        <v>Yes</v>
      </c>
      <c r="E700" s="18" t="str">
        <f t="shared" si="529"/>
        <v>Yes</v>
      </c>
      <c r="F700" s="18" t="str">
        <f t="shared" si="530"/>
        <v>Yes</v>
      </c>
      <c r="G700" s="18" t="str">
        <f t="shared" si="531"/>
        <v>Yes</v>
      </c>
      <c r="H700" s="18" t="str">
        <f t="shared" si="532"/>
        <v>Yes</v>
      </c>
      <c r="I700" s="18" t="str">
        <f t="shared" si="533"/>
        <v>Yes</v>
      </c>
      <c r="J700" s="18" t="str">
        <f t="shared" si="534"/>
        <v>Yes</v>
      </c>
      <c r="K700" s="21">
        <v>698</v>
      </c>
      <c r="L700" s="5" t="s">
        <v>212</v>
      </c>
      <c r="M700" s="5" t="s">
        <v>213</v>
      </c>
      <c r="N700" s="5" t="s">
        <v>2307</v>
      </c>
      <c r="O700" s="5" t="s">
        <v>2310</v>
      </c>
      <c r="P700" s="5" t="s">
        <v>10252</v>
      </c>
      <c r="Q700" s="34" t="s">
        <v>10253</v>
      </c>
      <c r="R700" s="21">
        <v>1</v>
      </c>
      <c r="S700" s="5" t="s">
        <v>24</v>
      </c>
      <c r="T700" s="5" t="s">
        <v>4831</v>
      </c>
      <c r="U700" s="34" t="s">
        <v>4832</v>
      </c>
      <c r="V700" s="21">
        <v>1</v>
      </c>
      <c r="W700" s="5" t="s">
        <v>24</v>
      </c>
      <c r="X700" s="5" t="s">
        <v>10254</v>
      </c>
      <c r="Y700" s="34" t="s">
        <v>10255</v>
      </c>
      <c r="Z700" s="21">
        <v>1</v>
      </c>
      <c r="AA700" s="5" t="s">
        <v>24</v>
      </c>
      <c r="AB700" s="5" t="s">
        <v>10256</v>
      </c>
      <c r="AC700" s="34" t="s">
        <v>10257</v>
      </c>
      <c r="AD700" s="21">
        <v>1</v>
      </c>
    </row>
    <row r="701" spans="1:30" x14ac:dyDescent="0.3">
      <c r="A701" s="18" t="str">
        <f t="shared" ref="A701:B701" si="723">IF(AND(ISNUMBER(SEARCH("Yes",C701)),ISNUMBER(SEARCH("Yes",E701)),ISNUMBER(SEARCH("Yes",G701)),ISNUMBER(SEARCH("Yes",I701))),"Yes","No")</f>
        <v>Yes</v>
      </c>
      <c r="B701" s="18" t="str">
        <f t="shared" si="723"/>
        <v>Yes</v>
      </c>
      <c r="C701" s="15" t="str">
        <f t="shared" si="527"/>
        <v>Yes</v>
      </c>
      <c r="D701" s="18" t="str">
        <f t="shared" si="528"/>
        <v>Yes</v>
      </c>
      <c r="E701" s="18" t="str">
        <f t="shared" si="529"/>
        <v>Yes</v>
      </c>
      <c r="F701" s="18" t="str">
        <f t="shared" si="530"/>
        <v>Yes</v>
      </c>
      <c r="G701" s="18" t="str">
        <f t="shared" si="531"/>
        <v>Yes</v>
      </c>
      <c r="H701" s="18" t="str">
        <f t="shared" si="532"/>
        <v>Yes</v>
      </c>
      <c r="I701" s="18" t="str">
        <f t="shared" si="533"/>
        <v>Yes</v>
      </c>
      <c r="J701" s="18" t="str">
        <f t="shared" si="534"/>
        <v>Yes</v>
      </c>
      <c r="K701" s="21">
        <v>699</v>
      </c>
      <c r="L701" s="5" t="s">
        <v>110</v>
      </c>
      <c r="M701" s="5" t="s">
        <v>111</v>
      </c>
      <c r="N701" s="5" t="s">
        <v>2307</v>
      </c>
      <c r="O701" s="5" t="s">
        <v>24</v>
      </c>
      <c r="P701" s="5" t="s">
        <v>10258</v>
      </c>
      <c r="Q701" s="34" t="s">
        <v>10259</v>
      </c>
      <c r="R701" s="21">
        <v>1</v>
      </c>
      <c r="S701" s="5" t="s">
        <v>24</v>
      </c>
      <c r="T701" s="5" t="s">
        <v>10260</v>
      </c>
      <c r="U701" s="34" t="s">
        <v>10261</v>
      </c>
      <c r="V701" s="21">
        <v>1</v>
      </c>
      <c r="W701" s="5" t="s">
        <v>24</v>
      </c>
      <c r="X701" s="5" t="s">
        <v>10262</v>
      </c>
      <c r="Y701" s="34" t="s">
        <v>10263</v>
      </c>
      <c r="Z701" s="21">
        <v>1</v>
      </c>
      <c r="AA701" s="5" t="s">
        <v>2310</v>
      </c>
      <c r="AB701" s="5" t="s">
        <v>2422</v>
      </c>
      <c r="AC701" s="34" t="s">
        <v>3241</v>
      </c>
      <c r="AD701" s="21">
        <v>1</v>
      </c>
    </row>
    <row r="702" spans="1:30" x14ac:dyDescent="0.3">
      <c r="A702" s="18" t="str">
        <f t="shared" ref="A702:B702" si="724">IF(AND(ISNUMBER(SEARCH("Yes",C702)),ISNUMBER(SEARCH("Yes",E702)),ISNUMBER(SEARCH("Yes",G702)),ISNUMBER(SEARCH("Yes",I702))),"Yes","No")</f>
        <v>Yes</v>
      </c>
      <c r="B702" s="18" t="str">
        <f t="shared" si="724"/>
        <v>Yes</v>
      </c>
      <c r="C702" s="15" t="str">
        <f t="shared" si="527"/>
        <v>Yes</v>
      </c>
      <c r="D702" s="18" t="str">
        <f t="shared" si="528"/>
        <v>Yes</v>
      </c>
      <c r="E702" s="18" t="str">
        <f t="shared" si="529"/>
        <v>Yes</v>
      </c>
      <c r="F702" s="18" t="str">
        <f t="shared" si="530"/>
        <v>Yes</v>
      </c>
      <c r="G702" s="18" t="str">
        <f t="shared" si="531"/>
        <v>Yes</v>
      </c>
      <c r="H702" s="18" t="str">
        <f t="shared" si="532"/>
        <v>Yes</v>
      </c>
      <c r="I702" s="18" t="str">
        <f t="shared" si="533"/>
        <v>Yes</v>
      </c>
      <c r="J702" s="18" t="str">
        <f t="shared" si="534"/>
        <v>Yes</v>
      </c>
      <c r="K702" s="21">
        <v>700</v>
      </c>
      <c r="L702" s="5" t="s">
        <v>113</v>
      </c>
      <c r="M702" s="5" t="s">
        <v>114</v>
      </c>
      <c r="N702" s="5" t="s">
        <v>2307</v>
      </c>
      <c r="O702" s="5" t="s">
        <v>24</v>
      </c>
      <c r="P702" s="5" t="s">
        <v>4842</v>
      </c>
      <c r="Q702" s="34" t="s">
        <v>4843</v>
      </c>
      <c r="R702" s="21">
        <v>1</v>
      </c>
      <c r="S702" s="5" t="s">
        <v>2310</v>
      </c>
      <c r="T702" s="5" t="s">
        <v>10264</v>
      </c>
      <c r="U702" s="34" t="s">
        <v>4845</v>
      </c>
      <c r="V702" s="21">
        <v>1</v>
      </c>
      <c r="W702" s="5" t="s">
        <v>152</v>
      </c>
      <c r="X702" s="5" t="s">
        <v>10265</v>
      </c>
      <c r="Y702" s="34" t="s">
        <v>10266</v>
      </c>
      <c r="Z702" s="21">
        <v>1</v>
      </c>
      <c r="AA702" s="5" t="s">
        <v>24</v>
      </c>
      <c r="AB702" s="5" t="s">
        <v>4848</v>
      </c>
      <c r="AC702" s="34" t="s">
        <v>3335</v>
      </c>
      <c r="AD702" s="21">
        <v>1</v>
      </c>
    </row>
    <row r="703" spans="1:30" x14ac:dyDescent="0.3">
      <c r="A703" s="18" t="str">
        <f t="shared" ref="A703:B703" si="725">IF(AND(ISNUMBER(SEARCH("Yes",C703)),ISNUMBER(SEARCH("Yes",E703)),ISNUMBER(SEARCH("Yes",G703)),ISNUMBER(SEARCH("Yes",I703))),"Yes","No")</f>
        <v>No</v>
      </c>
      <c r="B703" s="18" t="str">
        <f t="shared" si="725"/>
        <v>No</v>
      </c>
      <c r="C703" s="15" t="str">
        <f t="shared" si="527"/>
        <v>No</v>
      </c>
      <c r="D703" s="18" t="str">
        <f t="shared" si="528"/>
        <v>No</v>
      </c>
      <c r="E703" s="18" t="str">
        <f t="shared" si="529"/>
        <v>No</v>
      </c>
      <c r="F703" s="18" t="str">
        <f t="shared" si="530"/>
        <v>No</v>
      </c>
      <c r="G703" s="18" t="str">
        <f t="shared" si="531"/>
        <v>No</v>
      </c>
      <c r="H703" s="18" t="str">
        <f t="shared" si="532"/>
        <v>No</v>
      </c>
      <c r="I703" s="18" t="str">
        <f t="shared" si="533"/>
        <v>Yes</v>
      </c>
      <c r="J703" s="18" t="str">
        <f t="shared" si="534"/>
        <v>No</v>
      </c>
      <c r="K703" s="21">
        <v>701</v>
      </c>
      <c r="L703" s="5" t="s">
        <v>1616</v>
      </c>
      <c r="M703" s="5" t="s">
        <v>1617</v>
      </c>
      <c r="N703" s="5" t="s">
        <v>2307</v>
      </c>
      <c r="O703" s="5" t="s">
        <v>152</v>
      </c>
      <c r="P703" s="5" t="s">
        <v>3381</v>
      </c>
      <c r="Q703" s="34" t="s">
        <v>4849</v>
      </c>
      <c r="R703" s="21">
        <v>1</v>
      </c>
      <c r="S703" s="35"/>
      <c r="T703" s="35"/>
      <c r="U703" s="35"/>
      <c r="V703" s="35"/>
      <c r="W703" s="35"/>
      <c r="X703" s="35"/>
      <c r="Y703" s="35"/>
      <c r="Z703" s="35"/>
      <c r="AA703" s="5" t="s">
        <v>152</v>
      </c>
      <c r="AB703" s="5" t="s">
        <v>4850</v>
      </c>
      <c r="AC703" s="34" t="s">
        <v>3241</v>
      </c>
      <c r="AD703" s="21">
        <v>1</v>
      </c>
    </row>
    <row r="704" spans="1:30" x14ac:dyDescent="0.3">
      <c r="A704" s="18" t="str">
        <f t="shared" ref="A704:B704" si="726">IF(AND(ISNUMBER(SEARCH("Yes",C704)),ISNUMBER(SEARCH("Yes",E704)),ISNUMBER(SEARCH("Yes",G704)),ISNUMBER(SEARCH("Yes",I704))),"Yes","No")</f>
        <v>No</v>
      </c>
      <c r="B704" s="18" t="str">
        <f t="shared" si="726"/>
        <v>Yes</v>
      </c>
      <c r="C704" s="15" t="str">
        <f t="shared" si="527"/>
        <v>Yes</v>
      </c>
      <c r="D704" s="18" t="str">
        <f t="shared" si="528"/>
        <v>Yes</v>
      </c>
      <c r="E704" s="18" t="str">
        <f t="shared" si="529"/>
        <v>Yes</v>
      </c>
      <c r="F704" s="18" t="str">
        <f t="shared" si="530"/>
        <v>Yes</v>
      </c>
      <c r="G704" s="18" t="str">
        <f t="shared" si="531"/>
        <v>No</v>
      </c>
      <c r="H704" s="18" t="str">
        <f t="shared" si="532"/>
        <v>Yes</v>
      </c>
      <c r="I704" s="18" t="str">
        <f t="shared" si="533"/>
        <v>Yes</v>
      </c>
      <c r="J704" s="18" t="str">
        <f t="shared" si="534"/>
        <v>Yes</v>
      </c>
      <c r="K704" s="21">
        <v>702</v>
      </c>
      <c r="L704" s="5" t="s">
        <v>58</v>
      </c>
      <c r="M704" s="5" t="s">
        <v>359</v>
      </c>
      <c r="N704" s="5" t="s">
        <v>2307</v>
      </c>
      <c r="O704" s="5" t="s">
        <v>24</v>
      </c>
      <c r="P704" s="5" t="s">
        <v>4851</v>
      </c>
      <c r="Q704" s="34" t="s">
        <v>4852</v>
      </c>
      <c r="R704" s="21">
        <v>1</v>
      </c>
      <c r="S704" s="5" t="s">
        <v>2310</v>
      </c>
      <c r="T704" s="5" t="s">
        <v>10267</v>
      </c>
      <c r="U704" s="34" t="s">
        <v>10268</v>
      </c>
      <c r="V704" s="21">
        <v>1</v>
      </c>
      <c r="W704" s="5" t="s">
        <v>152</v>
      </c>
      <c r="X704" s="5" t="s">
        <v>4855</v>
      </c>
      <c r="Y704" s="34" t="s">
        <v>4856</v>
      </c>
      <c r="Z704" s="21">
        <v>1</v>
      </c>
      <c r="AA704" s="5" t="s">
        <v>2310</v>
      </c>
      <c r="AB704" s="5" t="s">
        <v>10269</v>
      </c>
      <c r="AC704" s="34" t="s">
        <v>10270</v>
      </c>
      <c r="AD704" s="21">
        <v>1</v>
      </c>
    </row>
    <row r="705" spans="1:30" x14ac:dyDescent="0.3">
      <c r="A705" s="18" t="str">
        <f t="shared" ref="A705:B705" si="727">IF(AND(ISNUMBER(SEARCH("Yes",C705)),ISNUMBER(SEARCH("Yes",E705)),ISNUMBER(SEARCH("Yes",G705)),ISNUMBER(SEARCH("Yes",I705))),"Yes","No")</f>
        <v>Yes</v>
      </c>
      <c r="B705" s="18" t="str">
        <f t="shared" si="727"/>
        <v>Yes</v>
      </c>
      <c r="C705" s="15" t="str">
        <f t="shared" si="527"/>
        <v>Yes</v>
      </c>
      <c r="D705" s="18" t="str">
        <f t="shared" si="528"/>
        <v>Yes</v>
      </c>
      <c r="E705" s="18" t="str">
        <f t="shared" si="529"/>
        <v>Yes</v>
      </c>
      <c r="F705" s="18" t="str">
        <f t="shared" si="530"/>
        <v>Yes</v>
      </c>
      <c r="G705" s="18" t="str">
        <f t="shared" si="531"/>
        <v>Yes</v>
      </c>
      <c r="H705" s="18" t="str">
        <f t="shared" si="532"/>
        <v>Yes</v>
      </c>
      <c r="I705" s="18" t="str">
        <f t="shared" si="533"/>
        <v>Yes</v>
      </c>
      <c r="J705" s="18" t="str">
        <f t="shared" si="534"/>
        <v>Yes</v>
      </c>
      <c r="K705" s="21">
        <v>703</v>
      </c>
      <c r="L705" s="5" t="s">
        <v>200</v>
      </c>
      <c r="M705" s="5" t="s">
        <v>201</v>
      </c>
      <c r="N705" s="5" t="s">
        <v>2307</v>
      </c>
      <c r="O705" s="5" t="s">
        <v>2310</v>
      </c>
      <c r="P705" s="5" t="s">
        <v>4859</v>
      </c>
      <c r="Q705" s="34" t="s">
        <v>4860</v>
      </c>
      <c r="R705" s="21">
        <v>1</v>
      </c>
      <c r="S705" s="5" t="s">
        <v>24</v>
      </c>
      <c r="T705" s="5" t="s">
        <v>7858</v>
      </c>
      <c r="U705" s="34" t="s">
        <v>7859</v>
      </c>
      <c r="V705" s="21">
        <v>1</v>
      </c>
      <c r="W705" s="5" t="s">
        <v>2310</v>
      </c>
      <c r="X705" s="5" t="s">
        <v>10271</v>
      </c>
      <c r="Y705" s="34" t="s">
        <v>10272</v>
      </c>
      <c r="Z705" s="21">
        <v>1</v>
      </c>
      <c r="AA705" s="5" t="s">
        <v>24</v>
      </c>
      <c r="AB705" s="5" t="s">
        <v>3197</v>
      </c>
      <c r="AC705" s="34" t="s">
        <v>4865</v>
      </c>
      <c r="AD705" s="21">
        <v>1</v>
      </c>
    </row>
    <row r="706" spans="1:30" x14ac:dyDescent="0.3">
      <c r="A706" s="18" t="str">
        <f t="shared" ref="A706:B706" si="728">IF(AND(ISNUMBER(SEARCH("Yes",C706)),ISNUMBER(SEARCH("Yes",E706)),ISNUMBER(SEARCH("Yes",G706)),ISNUMBER(SEARCH("Yes",I706))),"Yes","No")</f>
        <v>No</v>
      </c>
      <c r="B706" s="18" t="str">
        <f t="shared" si="728"/>
        <v>No</v>
      </c>
      <c r="C706" s="15" t="str">
        <f t="shared" si="527"/>
        <v>No</v>
      </c>
      <c r="D706" s="18" t="str">
        <f t="shared" si="528"/>
        <v>No</v>
      </c>
      <c r="E706" s="18" t="str">
        <f t="shared" si="529"/>
        <v>No</v>
      </c>
      <c r="F706" s="18" t="str">
        <f t="shared" si="530"/>
        <v>No</v>
      </c>
      <c r="G706" s="18" t="str">
        <f t="shared" si="531"/>
        <v>No</v>
      </c>
      <c r="H706" s="18" t="str">
        <f t="shared" si="532"/>
        <v>No</v>
      </c>
      <c r="I706" s="18" t="str">
        <f t="shared" si="533"/>
        <v>Yes</v>
      </c>
      <c r="J706" s="18" t="str">
        <f t="shared" si="534"/>
        <v>Yes</v>
      </c>
      <c r="K706" s="21">
        <v>704</v>
      </c>
      <c r="L706" s="5" t="s">
        <v>1618</v>
      </c>
      <c r="M706" s="5" t="s">
        <v>1619</v>
      </c>
      <c r="N706" s="5" t="s">
        <v>2307</v>
      </c>
      <c r="O706" s="5" t="s">
        <v>152</v>
      </c>
      <c r="P706" s="5" t="s">
        <v>2724</v>
      </c>
      <c r="Q706" s="34" t="s">
        <v>10273</v>
      </c>
      <c r="R706" s="21">
        <v>1</v>
      </c>
      <c r="S706" s="35"/>
      <c r="T706" s="35"/>
      <c r="U706" s="35"/>
      <c r="V706" s="35"/>
      <c r="W706" s="35"/>
      <c r="X706" s="35"/>
      <c r="Y706" s="35"/>
      <c r="Z706" s="35"/>
      <c r="AA706" s="5" t="s">
        <v>2310</v>
      </c>
      <c r="AB706" s="5" t="s">
        <v>2473</v>
      </c>
      <c r="AC706" s="34" t="s">
        <v>10274</v>
      </c>
      <c r="AD706" s="21">
        <v>1</v>
      </c>
    </row>
    <row r="707" spans="1:30" x14ac:dyDescent="0.3">
      <c r="A707" s="18" t="str">
        <f t="shared" ref="A707:B707" si="729">IF(AND(ISNUMBER(SEARCH("Yes",C707)),ISNUMBER(SEARCH("Yes",E707)),ISNUMBER(SEARCH("Yes",G707)),ISNUMBER(SEARCH("Yes",I707))),"Yes","No")</f>
        <v>No</v>
      </c>
      <c r="B707" s="18" t="str">
        <f t="shared" si="729"/>
        <v>No</v>
      </c>
      <c r="C707" s="15" t="str">
        <f t="shared" si="527"/>
        <v>No</v>
      </c>
      <c r="D707" s="18" t="str">
        <f t="shared" si="528"/>
        <v>No</v>
      </c>
      <c r="E707" s="18" t="str">
        <f t="shared" si="529"/>
        <v>No</v>
      </c>
      <c r="F707" s="18" t="str">
        <f t="shared" si="530"/>
        <v>No</v>
      </c>
      <c r="G707" s="18" t="str">
        <f t="shared" si="531"/>
        <v>No</v>
      </c>
      <c r="H707" s="18" t="str">
        <f t="shared" si="532"/>
        <v>No</v>
      </c>
      <c r="I707" s="18" t="str">
        <f t="shared" si="533"/>
        <v>Yes</v>
      </c>
      <c r="J707" s="18" t="str">
        <f t="shared" si="534"/>
        <v>Yes</v>
      </c>
      <c r="K707" s="21">
        <v>705</v>
      </c>
      <c r="L707" s="5" t="s">
        <v>1620</v>
      </c>
      <c r="M707" s="5" t="s">
        <v>1621</v>
      </c>
      <c r="N707" s="5" t="s">
        <v>2307</v>
      </c>
      <c r="O707" s="5" t="s">
        <v>152</v>
      </c>
      <c r="P707" s="5" t="s">
        <v>2333</v>
      </c>
      <c r="Q707" s="34" t="s">
        <v>9376</v>
      </c>
      <c r="R707" s="21">
        <v>1</v>
      </c>
      <c r="S707" s="35"/>
      <c r="T707" s="35"/>
      <c r="U707" s="35"/>
      <c r="V707" s="35"/>
      <c r="W707" s="35"/>
      <c r="X707" s="35"/>
      <c r="Y707" s="35"/>
      <c r="Z707" s="35"/>
      <c r="AA707" s="5" t="s">
        <v>2310</v>
      </c>
      <c r="AB707" s="5" t="s">
        <v>10275</v>
      </c>
      <c r="AC707" s="34" t="s">
        <v>10276</v>
      </c>
      <c r="AD707" s="21">
        <v>1</v>
      </c>
    </row>
    <row r="708" spans="1:30" x14ac:dyDescent="0.3">
      <c r="A708" s="18" t="str">
        <f t="shared" ref="A708:B708" si="730">IF(AND(ISNUMBER(SEARCH("Yes",C708)),ISNUMBER(SEARCH("Yes",E708)),ISNUMBER(SEARCH("Yes",G708)),ISNUMBER(SEARCH("Yes",I708))),"Yes","No")</f>
        <v>No</v>
      </c>
      <c r="B708" s="18" t="str">
        <f t="shared" si="730"/>
        <v>No</v>
      </c>
      <c r="C708" s="15" t="str">
        <f t="shared" si="527"/>
        <v>No</v>
      </c>
      <c r="D708" s="18" t="str">
        <f t="shared" si="528"/>
        <v>No</v>
      </c>
      <c r="E708" s="18" t="str">
        <f t="shared" si="529"/>
        <v>No</v>
      </c>
      <c r="F708" s="18" t="str">
        <f t="shared" si="530"/>
        <v>No</v>
      </c>
      <c r="G708" s="18" t="str">
        <f t="shared" si="531"/>
        <v>No</v>
      </c>
      <c r="H708" s="18" t="str">
        <f t="shared" si="532"/>
        <v>No</v>
      </c>
      <c r="I708" s="18" t="str">
        <f t="shared" si="533"/>
        <v>Yes</v>
      </c>
      <c r="J708" s="18" t="str">
        <f t="shared" si="534"/>
        <v>No</v>
      </c>
      <c r="K708" s="21">
        <v>706</v>
      </c>
      <c r="L708" s="5" t="s">
        <v>1622</v>
      </c>
      <c r="M708" s="5" t="s">
        <v>1623</v>
      </c>
      <c r="N708" s="5" t="s">
        <v>2307</v>
      </c>
      <c r="O708" s="5" t="s">
        <v>152</v>
      </c>
      <c r="P708" s="5" t="s">
        <v>2537</v>
      </c>
      <c r="Q708" s="34" t="s">
        <v>10277</v>
      </c>
      <c r="R708" s="21">
        <v>1</v>
      </c>
      <c r="S708" s="35"/>
      <c r="T708" s="35"/>
      <c r="U708" s="35"/>
      <c r="V708" s="35"/>
      <c r="W708" s="35"/>
      <c r="X708" s="35"/>
      <c r="Y708" s="35"/>
      <c r="Z708" s="35"/>
      <c r="AA708" s="5" t="s">
        <v>152</v>
      </c>
      <c r="AB708" s="5" t="s">
        <v>2335</v>
      </c>
      <c r="AC708" s="34" t="s">
        <v>4433</v>
      </c>
      <c r="AD708" s="21">
        <v>1</v>
      </c>
    </row>
    <row r="709" spans="1:30" x14ac:dyDescent="0.3">
      <c r="A709" s="18" t="str">
        <f t="shared" ref="A709:B709" si="731">IF(AND(ISNUMBER(SEARCH("Yes",C709)),ISNUMBER(SEARCH("Yes",E709)),ISNUMBER(SEARCH("Yes",G709)),ISNUMBER(SEARCH("Yes",I709))),"Yes","No")</f>
        <v>No</v>
      </c>
      <c r="B709" s="18" t="str">
        <f t="shared" si="731"/>
        <v>No</v>
      </c>
      <c r="C709" s="15" t="str">
        <f t="shared" si="527"/>
        <v>No</v>
      </c>
      <c r="D709" s="18" t="str">
        <f t="shared" si="528"/>
        <v>No</v>
      </c>
      <c r="E709" s="18" t="str">
        <f t="shared" si="529"/>
        <v>No</v>
      </c>
      <c r="F709" s="18" t="str">
        <f t="shared" si="530"/>
        <v>No</v>
      </c>
      <c r="G709" s="18" t="str">
        <f t="shared" si="531"/>
        <v>No</v>
      </c>
      <c r="H709" s="18" t="str">
        <f t="shared" si="532"/>
        <v>No</v>
      </c>
      <c r="I709" s="18" t="str">
        <f t="shared" si="533"/>
        <v>Yes</v>
      </c>
      <c r="J709" s="18" t="str">
        <f t="shared" si="534"/>
        <v>Yes</v>
      </c>
      <c r="K709" s="21">
        <v>707</v>
      </c>
      <c r="L709" s="5" t="s">
        <v>1624</v>
      </c>
      <c r="M709" s="5" t="s">
        <v>1625</v>
      </c>
      <c r="N709" s="5" t="s">
        <v>2307</v>
      </c>
      <c r="O709" s="5" t="s">
        <v>152</v>
      </c>
      <c r="P709" s="5" t="s">
        <v>3226</v>
      </c>
      <c r="Q709" s="34" t="s">
        <v>10278</v>
      </c>
      <c r="R709" s="21">
        <v>1</v>
      </c>
      <c r="S709" s="35"/>
      <c r="T709" s="35"/>
      <c r="U709" s="35"/>
      <c r="V709" s="35"/>
      <c r="W709" s="35"/>
      <c r="X709" s="35"/>
      <c r="Y709" s="35"/>
      <c r="Z709" s="35"/>
      <c r="AA709" s="5" t="s">
        <v>24</v>
      </c>
      <c r="AB709" s="5" t="s">
        <v>7871</v>
      </c>
      <c r="AC709" s="34" t="s">
        <v>10279</v>
      </c>
      <c r="AD709" s="21">
        <v>1</v>
      </c>
    </row>
    <row r="710" spans="1:30" x14ac:dyDescent="0.3">
      <c r="A710" s="18" t="str">
        <f t="shared" ref="A710:B710" si="732">IF(AND(ISNUMBER(SEARCH("Yes",C710)),ISNUMBER(SEARCH("Yes",E710)),ISNUMBER(SEARCH("Yes",G710)),ISNUMBER(SEARCH("Yes",I710))),"Yes","No")</f>
        <v>Yes</v>
      </c>
      <c r="B710" s="18" t="str">
        <f t="shared" si="732"/>
        <v>Yes</v>
      </c>
      <c r="C710" s="15" t="str">
        <f t="shared" si="527"/>
        <v>Yes</v>
      </c>
      <c r="D710" s="18" t="str">
        <f t="shared" si="528"/>
        <v>Yes</v>
      </c>
      <c r="E710" s="18" t="str">
        <f t="shared" si="529"/>
        <v>Yes</v>
      </c>
      <c r="F710" s="18" t="str">
        <f t="shared" si="530"/>
        <v>Yes</v>
      </c>
      <c r="G710" s="18" t="str">
        <f t="shared" si="531"/>
        <v>Yes</v>
      </c>
      <c r="H710" s="18" t="str">
        <f t="shared" si="532"/>
        <v>Yes</v>
      </c>
      <c r="I710" s="18" t="str">
        <f t="shared" si="533"/>
        <v>Yes</v>
      </c>
      <c r="J710" s="18" t="str">
        <f t="shared" si="534"/>
        <v>Yes</v>
      </c>
      <c r="K710" s="21">
        <v>708</v>
      </c>
      <c r="L710" s="5" t="s">
        <v>116</v>
      </c>
      <c r="M710" s="5" t="s">
        <v>117</v>
      </c>
      <c r="N710" s="5" t="s">
        <v>2307</v>
      </c>
      <c r="O710" s="5" t="s">
        <v>24</v>
      </c>
      <c r="P710" s="5" t="s">
        <v>10280</v>
      </c>
      <c r="Q710" s="34" t="s">
        <v>10281</v>
      </c>
      <c r="R710" s="21">
        <v>1</v>
      </c>
      <c r="S710" s="5" t="s">
        <v>24</v>
      </c>
      <c r="T710" s="5" t="s">
        <v>10282</v>
      </c>
      <c r="U710" s="34" t="s">
        <v>10283</v>
      </c>
      <c r="V710" s="21">
        <v>1</v>
      </c>
      <c r="W710" s="5" t="s">
        <v>24</v>
      </c>
      <c r="X710" s="5" t="s">
        <v>10284</v>
      </c>
      <c r="Y710" s="34" t="s">
        <v>10285</v>
      </c>
      <c r="Z710" s="21">
        <v>1</v>
      </c>
      <c r="AA710" s="5" t="s">
        <v>2310</v>
      </c>
      <c r="AB710" s="5" t="s">
        <v>10286</v>
      </c>
      <c r="AC710" s="34" t="s">
        <v>10287</v>
      </c>
      <c r="AD710" s="21">
        <v>1</v>
      </c>
    </row>
    <row r="711" spans="1:30" x14ac:dyDescent="0.3">
      <c r="A711" s="18" t="str">
        <f t="shared" ref="A711:B711" si="733">IF(AND(ISNUMBER(SEARCH("Yes",C711)),ISNUMBER(SEARCH("Yes",E711)),ISNUMBER(SEARCH("Yes",G711)),ISNUMBER(SEARCH("Yes",I711))),"Yes","No")</f>
        <v>No</v>
      </c>
      <c r="B711" s="18" t="str">
        <f t="shared" si="733"/>
        <v>No</v>
      </c>
      <c r="C711" s="15" t="str">
        <f t="shared" si="527"/>
        <v>No</v>
      </c>
      <c r="D711" s="18" t="str">
        <f t="shared" si="528"/>
        <v>No</v>
      </c>
      <c r="E711" s="18" t="str">
        <f t="shared" si="529"/>
        <v>No</v>
      </c>
      <c r="F711" s="18" t="str">
        <f t="shared" si="530"/>
        <v>No</v>
      </c>
      <c r="G711" s="18" t="str">
        <f t="shared" si="531"/>
        <v>No</v>
      </c>
      <c r="H711" s="18" t="str">
        <f t="shared" si="532"/>
        <v>No</v>
      </c>
      <c r="I711" s="18" t="str">
        <f t="shared" si="533"/>
        <v>Yes</v>
      </c>
      <c r="J711" s="18" t="str">
        <f t="shared" si="534"/>
        <v>Yes</v>
      </c>
      <c r="K711" s="21">
        <v>709</v>
      </c>
      <c r="L711" s="5" t="s">
        <v>1626</v>
      </c>
      <c r="M711" s="5" t="s">
        <v>28</v>
      </c>
      <c r="N711" s="5" t="s">
        <v>2307</v>
      </c>
      <c r="O711" s="5" t="s">
        <v>152</v>
      </c>
      <c r="P711" s="5" t="s">
        <v>10201</v>
      </c>
      <c r="Q711" s="34" t="s">
        <v>10288</v>
      </c>
      <c r="R711" s="21">
        <v>1</v>
      </c>
      <c r="S711" s="35"/>
      <c r="T711" s="35"/>
      <c r="U711" s="35"/>
      <c r="V711" s="35"/>
      <c r="W711" s="35"/>
      <c r="X711" s="35"/>
      <c r="Y711" s="35"/>
      <c r="Z711" s="35"/>
      <c r="AA711" s="5" t="s">
        <v>2310</v>
      </c>
      <c r="AB711" s="5" t="s">
        <v>2370</v>
      </c>
      <c r="AC711" s="34" t="s">
        <v>10289</v>
      </c>
      <c r="AD711" s="21">
        <v>1</v>
      </c>
    </row>
    <row r="712" spans="1:30" x14ac:dyDescent="0.3">
      <c r="A712" s="18" t="str">
        <f t="shared" ref="A712:B712" si="734">IF(AND(ISNUMBER(SEARCH("Yes",C712)),ISNUMBER(SEARCH("Yes",E712)),ISNUMBER(SEARCH("Yes",G712)),ISNUMBER(SEARCH("Yes",I712))),"Yes","No")</f>
        <v>No</v>
      </c>
      <c r="B712" s="18" t="str">
        <f t="shared" si="734"/>
        <v>No</v>
      </c>
      <c r="C712" s="15" t="str">
        <f t="shared" si="527"/>
        <v>No</v>
      </c>
      <c r="D712" s="18" t="str">
        <f t="shared" si="528"/>
        <v>No</v>
      </c>
      <c r="E712" s="18" t="str">
        <f t="shared" si="529"/>
        <v>No</v>
      </c>
      <c r="F712" s="18" t="str">
        <f t="shared" si="530"/>
        <v>No</v>
      </c>
      <c r="G712" s="18" t="str">
        <f t="shared" si="531"/>
        <v>No</v>
      </c>
      <c r="H712" s="18" t="str">
        <f t="shared" si="532"/>
        <v>No</v>
      </c>
      <c r="I712" s="18" t="str">
        <f t="shared" si="533"/>
        <v>Yes</v>
      </c>
      <c r="J712" s="18" t="str">
        <f t="shared" si="534"/>
        <v>Yes</v>
      </c>
      <c r="K712" s="21">
        <v>710</v>
      </c>
      <c r="L712" s="5" t="s">
        <v>1627</v>
      </c>
      <c r="M712" s="5" t="s">
        <v>1628</v>
      </c>
      <c r="N712" s="5" t="s">
        <v>2307</v>
      </c>
      <c r="O712" s="5" t="s">
        <v>152</v>
      </c>
      <c r="P712" s="5" t="s">
        <v>8229</v>
      </c>
      <c r="Q712" s="34" t="s">
        <v>5524</v>
      </c>
      <c r="R712" s="21">
        <v>1</v>
      </c>
      <c r="S712" s="35"/>
      <c r="T712" s="35"/>
      <c r="U712" s="35"/>
      <c r="V712" s="35"/>
      <c r="W712" s="35"/>
      <c r="X712" s="35"/>
      <c r="Y712" s="35"/>
      <c r="Z712" s="35"/>
      <c r="AA712" s="5" t="s">
        <v>24</v>
      </c>
      <c r="AB712" s="5" t="s">
        <v>7885</v>
      </c>
      <c r="AC712" s="34" t="s">
        <v>7886</v>
      </c>
      <c r="AD712" s="21">
        <v>1</v>
      </c>
    </row>
    <row r="713" spans="1:30" x14ac:dyDescent="0.3">
      <c r="A713" s="18" t="str">
        <f t="shared" ref="A713:B713" si="735">IF(AND(ISNUMBER(SEARCH("Yes",C713)),ISNUMBER(SEARCH("Yes",E713)),ISNUMBER(SEARCH("Yes",G713)),ISNUMBER(SEARCH("Yes",I713))),"Yes","No")</f>
        <v>No</v>
      </c>
      <c r="B713" s="18" t="str">
        <f t="shared" si="735"/>
        <v>No</v>
      </c>
      <c r="C713" s="15" t="str">
        <f t="shared" si="527"/>
        <v>No</v>
      </c>
      <c r="D713" s="18" t="str">
        <f t="shared" si="528"/>
        <v>No</v>
      </c>
      <c r="E713" s="18" t="str">
        <f t="shared" si="529"/>
        <v>No</v>
      </c>
      <c r="F713" s="18" t="str">
        <f t="shared" si="530"/>
        <v>No</v>
      </c>
      <c r="G713" s="18" t="str">
        <f t="shared" si="531"/>
        <v>No</v>
      </c>
      <c r="H713" s="18" t="str">
        <f t="shared" si="532"/>
        <v>No</v>
      </c>
      <c r="I713" s="18" t="str">
        <f t="shared" si="533"/>
        <v>Yes</v>
      </c>
      <c r="J713" s="18" t="str">
        <f t="shared" si="534"/>
        <v>Yes</v>
      </c>
      <c r="K713" s="21">
        <v>711</v>
      </c>
      <c r="L713" s="5" t="s">
        <v>1629</v>
      </c>
      <c r="M713" s="5" t="s">
        <v>1630</v>
      </c>
      <c r="N713" s="5" t="s">
        <v>2307</v>
      </c>
      <c r="O713" s="5" t="s">
        <v>152</v>
      </c>
      <c r="P713" s="5" t="s">
        <v>2664</v>
      </c>
      <c r="Q713" s="34" t="s">
        <v>3152</v>
      </c>
      <c r="R713" s="21">
        <v>1</v>
      </c>
      <c r="S713" s="35"/>
      <c r="T713" s="35"/>
      <c r="U713" s="35"/>
      <c r="V713" s="35"/>
      <c r="W713" s="35"/>
      <c r="X713" s="35"/>
      <c r="Y713" s="35"/>
      <c r="Z713" s="35"/>
      <c r="AA713" s="5" t="s">
        <v>2310</v>
      </c>
      <c r="AB713" s="5" t="s">
        <v>2422</v>
      </c>
      <c r="AC713" s="34" t="s">
        <v>2471</v>
      </c>
      <c r="AD713" s="21">
        <v>1</v>
      </c>
    </row>
    <row r="714" spans="1:30" x14ac:dyDescent="0.3">
      <c r="A714" s="18" t="str">
        <f t="shared" ref="A714:B714" si="736">IF(AND(ISNUMBER(SEARCH("Yes",C714)),ISNUMBER(SEARCH("Yes",E714)),ISNUMBER(SEARCH("Yes",G714)),ISNUMBER(SEARCH("Yes",I714))),"Yes","No")</f>
        <v>No</v>
      </c>
      <c r="B714" s="18" t="str">
        <f t="shared" si="736"/>
        <v>No</v>
      </c>
      <c r="C714" s="15" t="str">
        <f t="shared" si="527"/>
        <v>No</v>
      </c>
      <c r="D714" s="18" t="str">
        <f t="shared" si="528"/>
        <v>No</v>
      </c>
      <c r="E714" s="18" t="str">
        <f t="shared" si="529"/>
        <v>No</v>
      </c>
      <c r="F714" s="18" t="str">
        <f t="shared" si="530"/>
        <v>No</v>
      </c>
      <c r="G714" s="18" t="str">
        <f t="shared" si="531"/>
        <v>No</v>
      </c>
      <c r="H714" s="18" t="str">
        <f t="shared" si="532"/>
        <v>No</v>
      </c>
      <c r="I714" s="18" t="str">
        <f t="shared" si="533"/>
        <v>Yes</v>
      </c>
      <c r="J714" s="18" t="str">
        <f t="shared" si="534"/>
        <v>Yes</v>
      </c>
      <c r="K714" s="21">
        <v>712</v>
      </c>
      <c r="L714" s="5" t="s">
        <v>1631</v>
      </c>
      <c r="M714" s="5" t="s">
        <v>1632</v>
      </c>
      <c r="N714" s="5" t="s">
        <v>2307</v>
      </c>
      <c r="O714" s="5" t="s">
        <v>152</v>
      </c>
      <c r="P714" s="5" t="s">
        <v>2325</v>
      </c>
      <c r="Q714" s="34" t="s">
        <v>10290</v>
      </c>
      <c r="R714" s="21">
        <v>1</v>
      </c>
      <c r="S714" s="35"/>
      <c r="T714" s="35"/>
      <c r="U714" s="35"/>
      <c r="V714" s="35"/>
      <c r="W714" s="35"/>
      <c r="X714" s="35"/>
      <c r="Y714" s="35"/>
      <c r="Z714" s="35"/>
      <c r="AA714" s="5" t="s">
        <v>2310</v>
      </c>
      <c r="AB714" s="5" t="s">
        <v>2335</v>
      </c>
      <c r="AC714" s="34" t="s">
        <v>10291</v>
      </c>
      <c r="AD714" s="21">
        <v>1</v>
      </c>
    </row>
    <row r="715" spans="1:30" x14ac:dyDescent="0.3">
      <c r="A715" s="18" t="str">
        <f t="shared" ref="A715:B715" si="737">IF(AND(ISNUMBER(SEARCH("Yes",C715)),ISNUMBER(SEARCH("Yes",E715)),ISNUMBER(SEARCH("Yes",G715)),ISNUMBER(SEARCH("Yes",I715))),"Yes","No")</f>
        <v>No</v>
      </c>
      <c r="B715" s="18" t="str">
        <f t="shared" si="737"/>
        <v>No</v>
      </c>
      <c r="C715" s="15" t="str">
        <f t="shared" si="527"/>
        <v>No</v>
      </c>
      <c r="D715" s="18" t="str">
        <f t="shared" si="528"/>
        <v>No</v>
      </c>
      <c r="E715" s="18" t="str">
        <f t="shared" si="529"/>
        <v>No</v>
      </c>
      <c r="F715" s="18" t="str">
        <f t="shared" si="530"/>
        <v>No</v>
      </c>
      <c r="G715" s="18" t="str">
        <f t="shared" si="531"/>
        <v>No</v>
      </c>
      <c r="H715" s="18" t="str">
        <f t="shared" si="532"/>
        <v>No</v>
      </c>
      <c r="I715" s="18" t="str">
        <f t="shared" si="533"/>
        <v>Yes</v>
      </c>
      <c r="J715" s="18" t="str">
        <f t="shared" si="534"/>
        <v>Yes</v>
      </c>
      <c r="K715" s="21">
        <v>713</v>
      </c>
      <c r="L715" s="5" t="s">
        <v>1633</v>
      </c>
      <c r="M715" s="5" t="s">
        <v>1634</v>
      </c>
      <c r="N715" s="5" t="s">
        <v>2307</v>
      </c>
      <c r="O715" s="5" t="s">
        <v>152</v>
      </c>
      <c r="P715" s="5" t="s">
        <v>10224</v>
      </c>
      <c r="Q715" s="34" t="s">
        <v>3643</v>
      </c>
      <c r="R715" s="21">
        <v>1</v>
      </c>
      <c r="S715" s="35"/>
      <c r="T715" s="35"/>
      <c r="U715" s="35"/>
      <c r="V715" s="35"/>
      <c r="W715" s="35"/>
      <c r="X715" s="35"/>
      <c r="Y715" s="35"/>
      <c r="Z715" s="35"/>
      <c r="AA715" s="5" t="s">
        <v>2310</v>
      </c>
      <c r="AB715" s="5" t="s">
        <v>10292</v>
      </c>
      <c r="AC715" s="34" t="s">
        <v>10293</v>
      </c>
      <c r="AD715" s="21">
        <v>1</v>
      </c>
    </row>
    <row r="716" spans="1:30" x14ac:dyDescent="0.3">
      <c r="A716" s="18" t="str">
        <f t="shared" ref="A716:B716" si="738">IF(AND(ISNUMBER(SEARCH("Yes",C716)),ISNUMBER(SEARCH("Yes",E716)),ISNUMBER(SEARCH("Yes",G716)),ISNUMBER(SEARCH("Yes",I716))),"Yes","No")</f>
        <v>No</v>
      </c>
      <c r="B716" s="18" t="str">
        <f t="shared" si="738"/>
        <v>No</v>
      </c>
      <c r="C716" s="15" t="str">
        <f t="shared" si="527"/>
        <v>No</v>
      </c>
      <c r="D716" s="18" t="str">
        <f t="shared" si="528"/>
        <v>No</v>
      </c>
      <c r="E716" s="18" t="str">
        <f t="shared" si="529"/>
        <v>No</v>
      </c>
      <c r="F716" s="18" t="str">
        <f t="shared" si="530"/>
        <v>No</v>
      </c>
      <c r="G716" s="18" t="str">
        <f t="shared" si="531"/>
        <v>No</v>
      </c>
      <c r="H716" s="18" t="str">
        <f t="shared" si="532"/>
        <v>No</v>
      </c>
      <c r="I716" s="18" t="str">
        <f t="shared" si="533"/>
        <v>Yes</v>
      </c>
      <c r="J716" s="18" t="str">
        <f t="shared" si="534"/>
        <v>No</v>
      </c>
      <c r="K716" s="21">
        <v>714</v>
      </c>
      <c r="L716" s="5" t="s">
        <v>1635</v>
      </c>
      <c r="M716" s="5" t="s">
        <v>1636</v>
      </c>
      <c r="N716" s="5" t="s">
        <v>2307</v>
      </c>
      <c r="O716" s="5" t="s">
        <v>152</v>
      </c>
      <c r="P716" s="5" t="s">
        <v>10294</v>
      </c>
      <c r="Q716" s="34" t="s">
        <v>4893</v>
      </c>
      <c r="R716" s="21">
        <v>1</v>
      </c>
      <c r="S716" s="35"/>
      <c r="T716" s="35"/>
      <c r="U716" s="35"/>
      <c r="V716" s="35"/>
      <c r="W716" s="35"/>
      <c r="X716" s="35"/>
      <c r="Y716" s="35"/>
      <c r="Z716" s="35"/>
      <c r="AA716" s="5" t="s">
        <v>152</v>
      </c>
      <c r="AB716" s="5" t="s">
        <v>5514</v>
      </c>
      <c r="AC716" s="34" t="s">
        <v>10295</v>
      </c>
      <c r="AD716" s="21">
        <v>1</v>
      </c>
    </row>
    <row r="717" spans="1:30" x14ac:dyDescent="0.3">
      <c r="A717" s="18" t="str">
        <f t="shared" ref="A717:B717" si="739">IF(AND(ISNUMBER(SEARCH("Yes",C717)),ISNUMBER(SEARCH("Yes",E717)),ISNUMBER(SEARCH("Yes",G717)),ISNUMBER(SEARCH("Yes",I717))),"Yes","No")</f>
        <v>No</v>
      </c>
      <c r="B717" s="18" t="str">
        <f t="shared" si="739"/>
        <v>No</v>
      </c>
      <c r="C717" s="15" t="str">
        <f t="shared" si="527"/>
        <v>No</v>
      </c>
      <c r="D717" s="18" t="str">
        <f t="shared" si="528"/>
        <v>No</v>
      </c>
      <c r="E717" s="18" t="str">
        <f t="shared" si="529"/>
        <v>No</v>
      </c>
      <c r="F717" s="18" t="str">
        <f t="shared" si="530"/>
        <v>No</v>
      </c>
      <c r="G717" s="18" t="str">
        <f t="shared" si="531"/>
        <v>No</v>
      </c>
      <c r="H717" s="18" t="str">
        <f t="shared" si="532"/>
        <v>No</v>
      </c>
      <c r="I717" s="18" t="str">
        <f t="shared" si="533"/>
        <v>Yes</v>
      </c>
      <c r="J717" s="18" t="str">
        <f t="shared" si="534"/>
        <v>Yes</v>
      </c>
      <c r="K717" s="21">
        <v>715</v>
      </c>
      <c r="L717" s="5" t="s">
        <v>1637</v>
      </c>
      <c r="M717" s="5" t="s">
        <v>1638</v>
      </c>
      <c r="N717" s="5" t="s">
        <v>2307</v>
      </c>
      <c r="O717" s="5" t="s">
        <v>152</v>
      </c>
      <c r="P717" s="5" t="s">
        <v>2325</v>
      </c>
      <c r="Q717" s="34" t="s">
        <v>7470</v>
      </c>
      <c r="R717" s="21">
        <v>1</v>
      </c>
      <c r="S717" s="35"/>
      <c r="T717" s="35"/>
      <c r="U717" s="35"/>
      <c r="V717" s="35"/>
      <c r="W717" s="35"/>
      <c r="X717" s="35"/>
      <c r="Y717" s="35"/>
      <c r="Z717" s="35"/>
      <c r="AA717" s="5" t="s">
        <v>2310</v>
      </c>
      <c r="AB717" s="5" t="s">
        <v>10296</v>
      </c>
      <c r="AC717" s="34" t="s">
        <v>10297</v>
      </c>
      <c r="AD717" s="21">
        <v>1</v>
      </c>
    </row>
    <row r="718" spans="1:30" x14ac:dyDescent="0.3">
      <c r="A718" s="18" t="str">
        <f t="shared" ref="A718:B718" si="740">IF(AND(ISNUMBER(SEARCH("Yes",C718)),ISNUMBER(SEARCH("Yes",E718)),ISNUMBER(SEARCH("Yes",G718)),ISNUMBER(SEARCH("Yes",I718))),"Yes","No")</f>
        <v>No</v>
      </c>
      <c r="B718" s="18" t="str">
        <f t="shared" si="740"/>
        <v>No</v>
      </c>
      <c r="C718" s="15" t="str">
        <f t="shared" si="527"/>
        <v>No</v>
      </c>
      <c r="D718" s="18" t="str">
        <f t="shared" si="528"/>
        <v>No</v>
      </c>
      <c r="E718" s="18" t="str">
        <f t="shared" si="529"/>
        <v>No</v>
      </c>
      <c r="F718" s="18" t="str">
        <f t="shared" si="530"/>
        <v>No</v>
      </c>
      <c r="G718" s="18" t="str">
        <f t="shared" si="531"/>
        <v>No</v>
      </c>
      <c r="H718" s="18" t="str">
        <f t="shared" si="532"/>
        <v>No</v>
      </c>
      <c r="I718" s="18" t="str">
        <f t="shared" si="533"/>
        <v>Yes</v>
      </c>
      <c r="J718" s="18" t="str">
        <f t="shared" si="534"/>
        <v>Yes</v>
      </c>
      <c r="K718" s="21">
        <v>716</v>
      </c>
      <c r="L718" s="5" t="s">
        <v>1639</v>
      </c>
      <c r="M718" s="5" t="s">
        <v>1640</v>
      </c>
      <c r="N718" s="5" t="s">
        <v>2307</v>
      </c>
      <c r="O718" s="5" t="s">
        <v>152</v>
      </c>
      <c r="P718" s="5" t="s">
        <v>2435</v>
      </c>
      <c r="Q718" s="34" t="s">
        <v>4899</v>
      </c>
      <c r="R718" s="21">
        <v>1</v>
      </c>
      <c r="S718" s="35"/>
      <c r="T718" s="35"/>
      <c r="U718" s="35"/>
      <c r="V718" s="35"/>
      <c r="W718" s="35"/>
      <c r="X718" s="35"/>
      <c r="Y718" s="35"/>
      <c r="Z718" s="35"/>
      <c r="AA718" s="5" t="s">
        <v>24</v>
      </c>
      <c r="AB718" s="5" t="s">
        <v>7895</v>
      </c>
      <c r="AC718" s="34" t="s">
        <v>7896</v>
      </c>
      <c r="AD718" s="21">
        <v>1</v>
      </c>
    </row>
    <row r="719" spans="1:30" x14ac:dyDescent="0.3">
      <c r="A719" s="18" t="str">
        <f t="shared" ref="A719:B719" si="741">IF(AND(ISNUMBER(SEARCH("Yes",C719)),ISNUMBER(SEARCH("Yes",E719)),ISNUMBER(SEARCH("Yes",G719)),ISNUMBER(SEARCH("Yes",I719))),"Yes","No")</f>
        <v>No</v>
      </c>
      <c r="B719" s="18" t="str">
        <f t="shared" si="741"/>
        <v>No</v>
      </c>
      <c r="C719" s="15" t="str">
        <f t="shared" si="527"/>
        <v>No</v>
      </c>
      <c r="D719" s="18" t="str">
        <f t="shared" si="528"/>
        <v>No</v>
      </c>
      <c r="E719" s="18" t="str">
        <f t="shared" si="529"/>
        <v>No</v>
      </c>
      <c r="F719" s="18" t="str">
        <f t="shared" si="530"/>
        <v>No</v>
      </c>
      <c r="G719" s="18" t="str">
        <f t="shared" si="531"/>
        <v>No</v>
      </c>
      <c r="H719" s="18" t="str">
        <f t="shared" si="532"/>
        <v>No</v>
      </c>
      <c r="I719" s="18" t="str">
        <f t="shared" si="533"/>
        <v>Yes</v>
      </c>
      <c r="J719" s="18" t="str">
        <f t="shared" si="534"/>
        <v>Yes</v>
      </c>
      <c r="K719" s="21">
        <v>717</v>
      </c>
      <c r="L719" s="5" t="s">
        <v>1641</v>
      </c>
      <c r="M719" s="5" t="s">
        <v>1642</v>
      </c>
      <c r="N719" s="5" t="s">
        <v>2307</v>
      </c>
      <c r="O719" s="5" t="s">
        <v>152</v>
      </c>
      <c r="P719" s="5" t="s">
        <v>2329</v>
      </c>
      <c r="Q719" s="34" t="s">
        <v>10298</v>
      </c>
      <c r="R719" s="21">
        <v>1</v>
      </c>
      <c r="S719" s="35"/>
      <c r="T719" s="35"/>
      <c r="U719" s="35"/>
      <c r="V719" s="35"/>
      <c r="W719" s="35"/>
      <c r="X719" s="35"/>
      <c r="Y719" s="35"/>
      <c r="Z719" s="35"/>
      <c r="AA719" s="5" t="s">
        <v>2310</v>
      </c>
      <c r="AB719" s="5" t="s">
        <v>7898</v>
      </c>
      <c r="AC719" s="34" t="s">
        <v>7899</v>
      </c>
      <c r="AD719" s="21">
        <v>1</v>
      </c>
    </row>
    <row r="720" spans="1:30" x14ac:dyDescent="0.3">
      <c r="A720" s="18" t="str">
        <f t="shared" ref="A720:B720" si="742">IF(AND(ISNUMBER(SEARCH("Yes",C720)),ISNUMBER(SEARCH("Yes",E720)),ISNUMBER(SEARCH("Yes",G720)),ISNUMBER(SEARCH("Yes",I720))),"Yes","No")</f>
        <v>No</v>
      </c>
      <c r="B720" s="18" t="str">
        <f t="shared" si="742"/>
        <v>No</v>
      </c>
      <c r="C720" s="15" t="str">
        <f t="shared" si="527"/>
        <v>No</v>
      </c>
      <c r="D720" s="18" t="str">
        <f t="shared" si="528"/>
        <v>No</v>
      </c>
      <c r="E720" s="18" t="str">
        <f t="shared" si="529"/>
        <v>No</v>
      </c>
      <c r="F720" s="18" t="str">
        <f t="shared" si="530"/>
        <v>No</v>
      </c>
      <c r="G720" s="18" t="str">
        <f t="shared" si="531"/>
        <v>No</v>
      </c>
      <c r="H720" s="18" t="str">
        <f t="shared" si="532"/>
        <v>No</v>
      </c>
      <c r="I720" s="18" t="str">
        <f t="shared" si="533"/>
        <v>Yes</v>
      </c>
      <c r="J720" s="18" t="str">
        <f t="shared" si="534"/>
        <v>Yes</v>
      </c>
      <c r="K720" s="21">
        <v>718</v>
      </c>
      <c r="L720" s="5" t="s">
        <v>1643</v>
      </c>
      <c r="M720" s="5" t="s">
        <v>4906</v>
      </c>
      <c r="N720" s="5" t="s">
        <v>2307</v>
      </c>
      <c r="O720" s="5" t="s">
        <v>152</v>
      </c>
      <c r="P720" s="5" t="s">
        <v>2431</v>
      </c>
      <c r="Q720" s="34" t="s">
        <v>7900</v>
      </c>
      <c r="R720" s="21">
        <v>1</v>
      </c>
      <c r="S720" s="35"/>
      <c r="T720" s="35"/>
      <c r="U720" s="35"/>
      <c r="V720" s="35"/>
      <c r="W720" s="35"/>
      <c r="X720" s="35"/>
      <c r="Y720" s="35"/>
      <c r="Z720" s="35"/>
      <c r="AA720" s="5" t="s">
        <v>2310</v>
      </c>
      <c r="AB720" s="5" t="s">
        <v>10299</v>
      </c>
      <c r="AC720" s="34" t="s">
        <v>10300</v>
      </c>
      <c r="AD720" s="21">
        <v>1</v>
      </c>
    </row>
    <row r="721" spans="1:30" x14ac:dyDescent="0.3">
      <c r="A721" s="18" t="str">
        <f t="shared" ref="A721:B721" si="743">IF(AND(ISNUMBER(SEARCH("Yes",C721)),ISNUMBER(SEARCH("Yes",E721)),ISNUMBER(SEARCH("Yes",G721)),ISNUMBER(SEARCH("Yes",I721))),"Yes","No")</f>
        <v>No</v>
      </c>
      <c r="B721" s="18" t="str">
        <f t="shared" si="743"/>
        <v>No</v>
      </c>
      <c r="C721" s="15" t="str">
        <f t="shared" si="527"/>
        <v>No</v>
      </c>
      <c r="D721" s="18" t="str">
        <f t="shared" si="528"/>
        <v>No</v>
      </c>
      <c r="E721" s="18" t="str">
        <f t="shared" si="529"/>
        <v>No</v>
      </c>
      <c r="F721" s="18" t="str">
        <f t="shared" si="530"/>
        <v>No</v>
      </c>
      <c r="G721" s="18" t="str">
        <f t="shared" si="531"/>
        <v>No</v>
      </c>
      <c r="H721" s="18" t="str">
        <f t="shared" si="532"/>
        <v>No</v>
      </c>
      <c r="I721" s="18" t="str">
        <f t="shared" si="533"/>
        <v>Yes</v>
      </c>
      <c r="J721" s="18" t="str">
        <f t="shared" si="534"/>
        <v>Yes</v>
      </c>
      <c r="K721" s="21">
        <v>719</v>
      </c>
      <c r="L721" s="5" t="s">
        <v>1645</v>
      </c>
      <c r="M721" s="5" t="s">
        <v>1646</v>
      </c>
      <c r="N721" s="5" t="s">
        <v>2307</v>
      </c>
      <c r="O721" s="5" t="s">
        <v>152</v>
      </c>
      <c r="P721" s="5" t="s">
        <v>4910</v>
      </c>
      <c r="Q721" s="34" t="s">
        <v>4911</v>
      </c>
      <c r="R721" s="21">
        <v>1</v>
      </c>
      <c r="S721" s="35"/>
      <c r="T721" s="35"/>
      <c r="U721" s="35"/>
      <c r="V721" s="35"/>
      <c r="W721" s="35"/>
      <c r="X721" s="35"/>
      <c r="Y721" s="35"/>
      <c r="Z721" s="35"/>
      <c r="AA721" s="5" t="s">
        <v>2310</v>
      </c>
      <c r="AB721" s="5" t="s">
        <v>10301</v>
      </c>
      <c r="AC721" s="34" t="s">
        <v>10302</v>
      </c>
      <c r="AD721" s="21">
        <v>1</v>
      </c>
    </row>
    <row r="722" spans="1:30" x14ac:dyDescent="0.3">
      <c r="A722" s="18" t="str">
        <f t="shared" ref="A722:B722" si="744">IF(AND(ISNUMBER(SEARCH("Yes",C722)),ISNUMBER(SEARCH("Yes",E722)),ISNUMBER(SEARCH("Yes",G722)),ISNUMBER(SEARCH("Yes",I722))),"Yes","No")</f>
        <v>No</v>
      </c>
      <c r="B722" s="18" t="str">
        <f t="shared" si="744"/>
        <v>No</v>
      </c>
      <c r="C722" s="15" t="str">
        <f t="shared" si="527"/>
        <v>No</v>
      </c>
      <c r="D722" s="18" t="str">
        <f t="shared" si="528"/>
        <v>No</v>
      </c>
      <c r="E722" s="18" t="str">
        <f t="shared" si="529"/>
        <v>No</v>
      </c>
      <c r="F722" s="18" t="str">
        <f t="shared" si="530"/>
        <v>No</v>
      </c>
      <c r="G722" s="18" t="str">
        <f t="shared" si="531"/>
        <v>No</v>
      </c>
      <c r="H722" s="18" t="str">
        <f t="shared" si="532"/>
        <v>No</v>
      </c>
      <c r="I722" s="18" t="str">
        <f t="shared" si="533"/>
        <v>Yes</v>
      </c>
      <c r="J722" s="18" t="str">
        <f t="shared" si="534"/>
        <v>Yes</v>
      </c>
      <c r="K722" s="21">
        <v>720</v>
      </c>
      <c r="L722" s="5" t="s">
        <v>1647</v>
      </c>
      <c r="M722" s="5" t="s">
        <v>1648</v>
      </c>
      <c r="N722" s="5" t="s">
        <v>2307</v>
      </c>
      <c r="O722" s="5" t="s">
        <v>152</v>
      </c>
      <c r="P722" s="5" t="s">
        <v>7905</v>
      </c>
      <c r="Q722" s="34" t="s">
        <v>7906</v>
      </c>
      <c r="R722" s="21">
        <v>1</v>
      </c>
      <c r="S722" s="35"/>
      <c r="T722" s="35"/>
      <c r="U722" s="35"/>
      <c r="V722" s="35"/>
      <c r="W722" s="35"/>
      <c r="X722" s="35"/>
      <c r="Y722" s="35"/>
      <c r="Z722" s="35"/>
      <c r="AA722" s="5" t="s">
        <v>2310</v>
      </c>
      <c r="AB722" s="5" t="s">
        <v>10303</v>
      </c>
      <c r="AC722" s="34" t="s">
        <v>3511</v>
      </c>
      <c r="AD722" s="21">
        <v>1</v>
      </c>
    </row>
    <row r="723" spans="1:30" x14ac:dyDescent="0.3">
      <c r="A723" s="18" t="str">
        <f t="shared" ref="A723:B723" si="745">IF(AND(ISNUMBER(SEARCH("Yes",C723)),ISNUMBER(SEARCH("Yes",E723)),ISNUMBER(SEARCH("Yes",G723)),ISNUMBER(SEARCH("Yes",I723))),"Yes","No")</f>
        <v>No</v>
      </c>
      <c r="B723" s="18" t="str">
        <f t="shared" si="745"/>
        <v>No</v>
      </c>
      <c r="C723" s="15" t="str">
        <f t="shared" si="527"/>
        <v>Yes</v>
      </c>
      <c r="D723" s="18" t="str">
        <f t="shared" si="528"/>
        <v>No</v>
      </c>
      <c r="E723" s="18" t="str">
        <f t="shared" si="529"/>
        <v>Yes</v>
      </c>
      <c r="F723" s="18" t="str">
        <f t="shared" si="530"/>
        <v>Yes</v>
      </c>
      <c r="G723" s="18" t="str">
        <f t="shared" si="531"/>
        <v>No</v>
      </c>
      <c r="H723" s="18" t="str">
        <f t="shared" si="532"/>
        <v>Yes</v>
      </c>
      <c r="I723" s="18" t="str">
        <f t="shared" si="533"/>
        <v>Yes</v>
      </c>
      <c r="J723" s="18" t="str">
        <f t="shared" si="534"/>
        <v>Yes</v>
      </c>
      <c r="K723" s="21">
        <v>721</v>
      </c>
      <c r="L723" s="5" t="s">
        <v>294</v>
      </c>
      <c r="M723" s="5" t="s">
        <v>28</v>
      </c>
      <c r="N723" s="5" t="s">
        <v>2307</v>
      </c>
      <c r="O723" s="5" t="s">
        <v>152</v>
      </c>
      <c r="P723" s="5" t="s">
        <v>8844</v>
      </c>
      <c r="Q723" s="34" t="s">
        <v>4918</v>
      </c>
      <c r="R723" s="21">
        <v>1</v>
      </c>
      <c r="S723" s="5" t="s">
        <v>24</v>
      </c>
      <c r="T723" s="5" t="s">
        <v>4919</v>
      </c>
      <c r="U723" s="34" t="s">
        <v>4920</v>
      </c>
      <c r="V723" s="21">
        <v>1</v>
      </c>
      <c r="W723" s="5" t="s">
        <v>152</v>
      </c>
      <c r="X723" s="5" t="s">
        <v>4921</v>
      </c>
      <c r="Y723" s="34" t="s">
        <v>4922</v>
      </c>
      <c r="Z723" s="21">
        <v>1</v>
      </c>
      <c r="AA723" s="5" t="s">
        <v>2310</v>
      </c>
      <c r="AB723" s="5" t="s">
        <v>4923</v>
      </c>
      <c r="AC723" s="34" t="s">
        <v>4924</v>
      </c>
      <c r="AD723" s="21">
        <v>1</v>
      </c>
    </row>
    <row r="724" spans="1:30" x14ac:dyDescent="0.3">
      <c r="A724" s="18" t="str">
        <f t="shared" ref="A724:B724" si="746">IF(AND(ISNUMBER(SEARCH("Yes",C724)),ISNUMBER(SEARCH("Yes",E724)),ISNUMBER(SEARCH("Yes",G724)),ISNUMBER(SEARCH("Yes",I724))),"Yes","No")</f>
        <v>No</v>
      </c>
      <c r="B724" s="18" t="str">
        <f t="shared" si="746"/>
        <v>No</v>
      </c>
      <c r="C724" s="15" t="str">
        <f t="shared" si="527"/>
        <v>No</v>
      </c>
      <c r="D724" s="18" t="str">
        <f t="shared" si="528"/>
        <v>No</v>
      </c>
      <c r="E724" s="18" t="str">
        <f t="shared" si="529"/>
        <v>No</v>
      </c>
      <c r="F724" s="18" t="str">
        <f t="shared" si="530"/>
        <v>No</v>
      </c>
      <c r="G724" s="18" t="str">
        <f t="shared" si="531"/>
        <v>No</v>
      </c>
      <c r="H724" s="18" t="str">
        <f t="shared" si="532"/>
        <v>No</v>
      </c>
      <c r="I724" s="18" t="str">
        <f t="shared" si="533"/>
        <v>Yes</v>
      </c>
      <c r="J724" s="18" t="str">
        <f t="shared" si="534"/>
        <v>Yes</v>
      </c>
      <c r="K724" s="21">
        <v>722</v>
      </c>
      <c r="L724" s="5" t="s">
        <v>1649</v>
      </c>
      <c r="M724" s="5" t="s">
        <v>4925</v>
      </c>
      <c r="N724" s="5" t="s">
        <v>2307</v>
      </c>
      <c r="O724" s="5" t="s">
        <v>152</v>
      </c>
      <c r="P724" s="5" t="s">
        <v>3653</v>
      </c>
      <c r="Q724" s="34" t="s">
        <v>3654</v>
      </c>
      <c r="R724" s="21">
        <v>1</v>
      </c>
      <c r="S724" s="35"/>
      <c r="T724" s="35"/>
      <c r="U724" s="35"/>
      <c r="V724" s="35"/>
      <c r="W724" s="35"/>
      <c r="X724" s="35"/>
      <c r="Y724" s="35"/>
      <c r="Z724" s="35"/>
      <c r="AA724" s="5" t="s">
        <v>24</v>
      </c>
      <c r="AB724" s="5" t="s">
        <v>10304</v>
      </c>
      <c r="AC724" s="34" t="s">
        <v>2456</v>
      </c>
      <c r="AD724" s="21">
        <v>1</v>
      </c>
    </row>
    <row r="725" spans="1:30" x14ac:dyDescent="0.3">
      <c r="A725" s="18" t="str">
        <f t="shared" ref="A725:B725" si="747">IF(AND(ISNUMBER(SEARCH("Yes",C725)),ISNUMBER(SEARCH("Yes",E725)),ISNUMBER(SEARCH("Yes",G725)),ISNUMBER(SEARCH("Yes",I725))),"Yes","No")</f>
        <v>No</v>
      </c>
      <c r="B725" s="18" t="str">
        <f t="shared" si="747"/>
        <v>No</v>
      </c>
      <c r="C725" s="15" t="str">
        <f t="shared" si="527"/>
        <v>No</v>
      </c>
      <c r="D725" s="18" t="str">
        <f t="shared" si="528"/>
        <v>No</v>
      </c>
      <c r="E725" s="18" t="str">
        <f t="shared" si="529"/>
        <v>No</v>
      </c>
      <c r="F725" s="18" t="str">
        <f t="shared" si="530"/>
        <v>No</v>
      </c>
      <c r="G725" s="18" t="str">
        <f t="shared" si="531"/>
        <v>No</v>
      </c>
      <c r="H725" s="18" t="str">
        <f t="shared" si="532"/>
        <v>No</v>
      </c>
      <c r="I725" s="18" t="str">
        <f t="shared" si="533"/>
        <v>Yes</v>
      </c>
      <c r="J725" s="18" t="str">
        <f t="shared" si="534"/>
        <v>Yes</v>
      </c>
      <c r="K725" s="21">
        <v>723</v>
      </c>
      <c r="L725" s="5" t="s">
        <v>1651</v>
      </c>
      <c r="M725" s="5" t="s">
        <v>1652</v>
      </c>
      <c r="N725" s="5" t="s">
        <v>2307</v>
      </c>
      <c r="O725" s="5" t="s">
        <v>152</v>
      </c>
      <c r="P725" s="5" t="s">
        <v>2664</v>
      </c>
      <c r="Q725" s="34" t="s">
        <v>10305</v>
      </c>
      <c r="R725" s="21">
        <v>1</v>
      </c>
      <c r="S725" s="35"/>
      <c r="T725" s="35"/>
      <c r="U725" s="35"/>
      <c r="V725" s="35"/>
      <c r="W725" s="35"/>
      <c r="X725" s="35"/>
      <c r="Y725" s="35"/>
      <c r="Z725" s="35"/>
      <c r="AA725" s="5" t="s">
        <v>24</v>
      </c>
      <c r="AB725" s="5" t="s">
        <v>5401</v>
      </c>
      <c r="AC725" s="34" t="s">
        <v>10306</v>
      </c>
      <c r="AD725" s="21">
        <v>1</v>
      </c>
    </row>
    <row r="726" spans="1:30" x14ac:dyDescent="0.3">
      <c r="A726" s="18" t="str">
        <f t="shared" ref="A726:B726" si="748">IF(AND(ISNUMBER(SEARCH("Yes",C726)),ISNUMBER(SEARCH("Yes",E726)),ISNUMBER(SEARCH("Yes",G726)),ISNUMBER(SEARCH("Yes",I726))),"Yes","No")</f>
        <v>No</v>
      </c>
      <c r="B726" s="18" t="str">
        <f t="shared" si="748"/>
        <v>No</v>
      </c>
      <c r="C726" s="15" t="str">
        <f t="shared" si="527"/>
        <v>No</v>
      </c>
      <c r="D726" s="18" t="str">
        <f t="shared" si="528"/>
        <v>No</v>
      </c>
      <c r="E726" s="18" t="str">
        <f t="shared" si="529"/>
        <v>No</v>
      </c>
      <c r="F726" s="18" t="str">
        <f t="shared" si="530"/>
        <v>No</v>
      </c>
      <c r="G726" s="18" t="str">
        <f t="shared" si="531"/>
        <v>No</v>
      </c>
      <c r="H726" s="18" t="str">
        <f t="shared" si="532"/>
        <v>No</v>
      </c>
      <c r="I726" s="18" t="str">
        <f t="shared" si="533"/>
        <v>Yes</v>
      </c>
      <c r="J726" s="18" t="str">
        <f t="shared" si="534"/>
        <v>Yes</v>
      </c>
      <c r="K726" s="21">
        <v>724</v>
      </c>
      <c r="L726" s="5" t="s">
        <v>1653</v>
      </c>
      <c r="M726" s="5" t="s">
        <v>1654</v>
      </c>
      <c r="N726" s="5" t="s">
        <v>2307</v>
      </c>
      <c r="O726" s="5" t="s">
        <v>152</v>
      </c>
      <c r="P726" s="5" t="s">
        <v>10307</v>
      </c>
      <c r="Q726" s="34" t="s">
        <v>10308</v>
      </c>
      <c r="R726" s="21">
        <v>1</v>
      </c>
      <c r="S726" s="35"/>
      <c r="T726" s="35"/>
      <c r="U726" s="35"/>
      <c r="V726" s="35"/>
      <c r="W726" s="35"/>
      <c r="X726" s="35"/>
      <c r="Y726" s="35"/>
      <c r="Z726" s="35"/>
      <c r="AA726" s="5" t="s">
        <v>24</v>
      </c>
      <c r="AB726" s="5" t="s">
        <v>10309</v>
      </c>
      <c r="AC726" s="34" t="s">
        <v>4931</v>
      </c>
      <c r="AD726" s="21">
        <v>1</v>
      </c>
    </row>
    <row r="727" spans="1:30" x14ac:dyDescent="0.3">
      <c r="A727" s="18" t="str">
        <f t="shared" ref="A727:B727" si="749">IF(AND(ISNUMBER(SEARCH("Yes",C727)),ISNUMBER(SEARCH("Yes",E727)),ISNUMBER(SEARCH("Yes",G727)),ISNUMBER(SEARCH("Yes",I727))),"Yes","No")</f>
        <v>No</v>
      </c>
      <c r="B727" s="18" t="str">
        <f t="shared" si="749"/>
        <v>No</v>
      </c>
      <c r="C727" s="15" t="str">
        <f t="shared" si="527"/>
        <v>No</v>
      </c>
      <c r="D727" s="18" t="str">
        <f t="shared" si="528"/>
        <v>No</v>
      </c>
      <c r="E727" s="18" t="str">
        <f t="shared" si="529"/>
        <v>No</v>
      </c>
      <c r="F727" s="18" t="str">
        <f t="shared" si="530"/>
        <v>No</v>
      </c>
      <c r="G727" s="18" t="str">
        <f t="shared" si="531"/>
        <v>No</v>
      </c>
      <c r="H727" s="18" t="str">
        <f t="shared" si="532"/>
        <v>No</v>
      </c>
      <c r="I727" s="18" t="str">
        <f t="shared" si="533"/>
        <v>Yes</v>
      </c>
      <c r="J727" s="18" t="str">
        <f t="shared" si="534"/>
        <v>Yes</v>
      </c>
      <c r="K727" s="21">
        <v>725</v>
      </c>
      <c r="L727" s="5" t="s">
        <v>1655</v>
      </c>
      <c r="M727" s="5" t="s">
        <v>1656</v>
      </c>
      <c r="N727" s="5" t="s">
        <v>2307</v>
      </c>
      <c r="O727" s="5" t="s">
        <v>152</v>
      </c>
      <c r="P727" s="5" t="s">
        <v>2449</v>
      </c>
      <c r="Q727" s="34" t="s">
        <v>10310</v>
      </c>
      <c r="R727" s="21">
        <v>1</v>
      </c>
      <c r="S727" s="35"/>
      <c r="T727" s="35"/>
      <c r="U727" s="35"/>
      <c r="V727" s="35"/>
      <c r="W727" s="35"/>
      <c r="X727" s="35"/>
      <c r="Y727" s="35"/>
      <c r="Z727" s="35"/>
      <c r="AA727" s="5" t="s">
        <v>2310</v>
      </c>
      <c r="AB727" s="5" t="s">
        <v>10311</v>
      </c>
      <c r="AC727" s="34" t="s">
        <v>10312</v>
      </c>
      <c r="AD727" s="21">
        <v>1</v>
      </c>
    </row>
    <row r="728" spans="1:30" x14ac:dyDescent="0.3">
      <c r="A728" s="18" t="str">
        <f t="shared" ref="A728:B728" si="750">IF(AND(ISNUMBER(SEARCH("Yes",C728)),ISNUMBER(SEARCH("Yes",E728)),ISNUMBER(SEARCH("Yes",G728)),ISNUMBER(SEARCH("Yes",I728))),"Yes","No")</f>
        <v>No</v>
      </c>
      <c r="B728" s="18" t="str">
        <f t="shared" si="750"/>
        <v>No</v>
      </c>
      <c r="C728" s="15" t="str">
        <f t="shared" si="527"/>
        <v>No</v>
      </c>
      <c r="D728" s="18" t="str">
        <f t="shared" si="528"/>
        <v>No</v>
      </c>
      <c r="E728" s="18" t="str">
        <f t="shared" si="529"/>
        <v>No</v>
      </c>
      <c r="F728" s="18" t="str">
        <f t="shared" si="530"/>
        <v>No</v>
      </c>
      <c r="G728" s="18" t="str">
        <f t="shared" si="531"/>
        <v>No</v>
      </c>
      <c r="H728" s="18" t="str">
        <f t="shared" si="532"/>
        <v>No</v>
      </c>
      <c r="I728" s="18" t="str">
        <f t="shared" si="533"/>
        <v>Yes</v>
      </c>
      <c r="J728" s="18" t="str">
        <f t="shared" si="534"/>
        <v>Yes</v>
      </c>
      <c r="K728" s="21">
        <v>726</v>
      </c>
      <c r="L728" s="5" t="s">
        <v>1657</v>
      </c>
      <c r="M728" s="5" t="s">
        <v>1658</v>
      </c>
      <c r="N728" s="5" t="s">
        <v>2307</v>
      </c>
      <c r="O728" s="5" t="s">
        <v>152</v>
      </c>
      <c r="P728" s="5" t="s">
        <v>10313</v>
      </c>
      <c r="Q728" s="34" t="s">
        <v>4937</v>
      </c>
      <c r="R728" s="21">
        <v>1</v>
      </c>
      <c r="S728" s="35"/>
      <c r="T728" s="35"/>
      <c r="U728" s="35"/>
      <c r="V728" s="35"/>
      <c r="W728" s="35"/>
      <c r="X728" s="35"/>
      <c r="Y728" s="35"/>
      <c r="Z728" s="35"/>
      <c r="AA728" s="5" t="s">
        <v>2310</v>
      </c>
      <c r="AB728" s="5" t="s">
        <v>10314</v>
      </c>
      <c r="AC728" s="34" t="s">
        <v>10315</v>
      </c>
      <c r="AD728" s="21">
        <v>1</v>
      </c>
    </row>
    <row r="729" spans="1:30" x14ac:dyDescent="0.3">
      <c r="A729" s="18" t="str">
        <f t="shared" ref="A729:B729" si="751">IF(AND(ISNUMBER(SEARCH("Yes",C729)),ISNUMBER(SEARCH("Yes",E729)),ISNUMBER(SEARCH("Yes",G729)),ISNUMBER(SEARCH("Yes",I729))),"Yes","No")</f>
        <v>No</v>
      </c>
      <c r="B729" s="18" t="str">
        <f t="shared" si="751"/>
        <v>No</v>
      </c>
      <c r="C729" s="15" t="str">
        <f t="shared" si="527"/>
        <v>Yes</v>
      </c>
      <c r="D729" s="18" t="str">
        <f t="shared" si="528"/>
        <v>Yes</v>
      </c>
      <c r="E729" s="18" t="str">
        <f t="shared" si="529"/>
        <v>Yes</v>
      </c>
      <c r="F729" s="18" t="str">
        <f t="shared" si="530"/>
        <v>Yes</v>
      </c>
      <c r="G729" s="18" t="str">
        <f t="shared" si="531"/>
        <v>No</v>
      </c>
      <c r="H729" s="18" t="str">
        <f t="shared" si="532"/>
        <v>Yes</v>
      </c>
      <c r="I729" s="18" t="str">
        <f t="shared" si="533"/>
        <v>Yes</v>
      </c>
      <c r="J729" s="18" t="str">
        <f t="shared" si="534"/>
        <v>No</v>
      </c>
      <c r="K729" s="21">
        <v>727</v>
      </c>
      <c r="L729" s="5" t="s">
        <v>385</v>
      </c>
      <c r="M729" s="5" t="s">
        <v>386</v>
      </c>
      <c r="N729" s="5" t="s">
        <v>2307</v>
      </c>
      <c r="O729" s="5" t="s">
        <v>2310</v>
      </c>
      <c r="P729" s="5" t="s">
        <v>10316</v>
      </c>
      <c r="Q729" s="34" t="s">
        <v>7923</v>
      </c>
      <c r="R729" s="21">
        <v>1</v>
      </c>
      <c r="S729" s="5" t="s">
        <v>24</v>
      </c>
      <c r="T729" s="5" t="s">
        <v>10317</v>
      </c>
      <c r="U729" s="34" t="s">
        <v>4941</v>
      </c>
      <c r="V729" s="21">
        <v>1</v>
      </c>
      <c r="W729" s="5" t="s">
        <v>152</v>
      </c>
      <c r="X729" s="5" t="s">
        <v>10318</v>
      </c>
      <c r="Y729" s="34" t="s">
        <v>10319</v>
      </c>
      <c r="Z729" s="21">
        <v>1</v>
      </c>
      <c r="AA729" s="5" t="s">
        <v>152</v>
      </c>
      <c r="AB729" s="5" t="s">
        <v>2931</v>
      </c>
      <c r="AC729" s="34" t="s">
        <v>4945</v>
      </c>
      <c r="AD729" s="21">
        <v>1</v>
      </c>
    </row>
    <row r="730" spans="1:30" x14ac:dyDescent="0.3">
      <c r="A730" s="18" t="str">
        <f t="shared" ref="A730:B730" si="752">IF(AND(ISNUMBER(SEARCH("Yes",C730)),ISNUMBER(SEARCH("Yes",E730)),ISNUMBER(SEARCH("Yes",G730)),ISNUMBER(SEARCH("Yes",I730))),"Yes","No")</f>
        <v>No</v>
      </c>
      <c r="B730" s="18" t="str">
        <f t="shared" si="752"/>
        <v>No</v>
      </c>
      <c r="C730" s="15" t="str">
        <f t="shared" si="527"/>
        <v>No</v>
      </c>
      <c r="D730" s="18" t="str">
        <f t="shared" si="528"/>
        <v>No</v>
      </c>
      <c r="E730" s="18" t="str">
        <f t="shared" si="529"/>
        <v>No</v>
      </c>
      <c r="F730" s="18" t="str">
        <f t="shared" si="530"/>
        <v>No</v>
      </c>
      <c r="G730" s="18" t="str">
        <f t="shared" si="531"/>
        <v>No</v>
      </c>
      <c r="H730" s="18" t="str">
        <f t="shared" si="532"/>
        <v>No</v>
      </c>
      <c r="I730" s="18" t="str">
        <f t="shared" si="533"/>
        <v>Yes</v>
      </c>
      <c r="J730" s="18" t="str">
        <f t="shared" si="534"/>
        <v>Yes</v>
      </c>
      <c r="K730" s="21">
        <v>728</v>
      </c>
      <c r="L730" s="5" t="s">
        <v>1659</v>
      </c>
      <c r="M730" s="5" t="s">
        <v>1660</v>
      </c>
      <c r="N730" s="5" t="s">
        <v>2307</v>
      </c>
      <c r="O730" s="5" t="s">
        <v>152</v>
      </c>
      <c r="P730" s="5" t="s">
        <v>2392</v>
      </c>
      <c r="Q730" s="34" t="s">
        <v>10320</v>
      </c>
      <c r="R730" s="21">
        <v>1</v>
      </c>
      <c r="S730" s="35"/>
      <c r="T730" s="35"/>
      <c r="U730" s="35"/>
      <c r="V730" s="35"/>
      <c r="W730" s="35"/>
      <c r="X730" s="35"/>
      <c r="Y730" s="35"/>
      <c r="Z730" s="35"/>
      <c r="AA730" s="5" t="s">
        <v>2310</v>
      </c>
      <c r="AB730" s="5" t="s">
        <v>10321</v>
      </c>
      <c r="AC730" s="34" t="s">
        <v>10322</v>
      </c>
      <c r="AD730" s="21">
        <v>1</v>
      </c>
    </row>
    <row r="731" spans="1:30" x14ac:dyDescent="0.3">
      <c r="A731" s="18" t="str">
        <f t="shared" ref="A731:B731" si="753">IF(AND(ISNUMBER(SEARCH("Yes",C731)),ISNUMBER(SEARCH("Yes",E731)),ISNUMBER(SEARCH("Yes",G731)),ISNUMBER(SEARCH("Yes",I731))),"Yes","No")</f>
        <v>No</v>
      </c>
      <c r="B731" s="18" t="str">
        <f t="shared" si="753"/>
        <v>No</v>
      </c>
      <c r="C731" s="15" t="str">
        <f t="shared" si="527"/>
        <v>No</v>
      </c>
      <c r="D731" s="18" t="str">
        <f t="shared" si="528"/>
        <v>No</v>
      </c>
      <c r="E731" s="18" t="str">
        <f t="shared" si="529"/>
        <v>No</v>
      </c>
      <c r="F731" s="18" t="str">
        <f t="shared" si="530"/>
        <v>No</v>
      </c>
      <c r="G731" s="18" t="str">
        <f t="shared" si="531"/>
        <v>No</v>
      </c>
      <c r="H731" s="18" t="str">
        <f t="shared" si="532"/>
        <v>No</v>
      </c>
      <c r="I731" s="18" t="str">
        <f t="shared" si="533"/>
        <v>Yes</v>
      </c>
      <c r="J731" s="18" t="str">
        <f t="shared" si="534"/>
        <v>Yes</v>
      </c>
      <c r="K731" s="21">
        <v>729</v>
      </c>
      <c r="L731" s="5" t="s">
        <v>1661</v>
      </c>
      <c r="M731" s="5" t="s">
        <v>1662</v>
      </c>
      <c r="N731" s="5" t="s">
        <v>2307</v>
      </c>
      <c r="O731" s="5" t="s">
        <v>152</v>
      </c>
      <c r="P731" s="5" t="s">
        <v>2724</v>
      </c>
      <c r="Q731" s="34" t="s">
        <v>10323</v>
      </c>
      <c r="R731" s="21">
        <v>1</v>
      </c>
      <c r="S731" s="35"/>
      <c r="T731" s="35"/>
      <c r="U731" s="35"/>
      <c r="V731" s="35"/>
      <c r="W731" s="35"/>
      <c r="X731" s="35"/>
      <c r="Y731" s="35"/>
      <c r="Z731" s="35"/>
      <c r="AA731" s="5" t="s">
        <v>24</v>
      </c>
      <c r="AB731" s="5" t="s">
        <v>4950</v>
      </c>
      <c r="AC731" s="34" t="s">
        <v>4951</v>
      </c>
      <c r="AD731" s="21">
        <v>1</v>
      </c>
    </row>
    <row r="732" spans="1:30" x14ac:dyDescent="0.3">
      <c r="A732" s="18" t="str">
        <f t="shared" ref="A732:B732" si="754">IF(AND(ISNUMBER(SEARCH("Yes",C732)),ISNUMBER(SEARCH("Yes",E732)),ISNUMBER(SEARCH("Yes",G732)),ISNUMBER(SEARCH("Yes",I732))),"Yes","No")</f>
        <v>No</v>
      </c>
      <c r="B732" s="18" t="str">
        <f t="shared" si="754"/>
        <v>No</v>
      </c>
      <c r="C732" s="15" t="str">
        <f t="shared" si="527"/>
        <v>No</v>
      </c>
      <c r="D732" s="18" t="str">
        <f t="shared" si="528"/>
        <v>No</v>
      </c>
      <c r="E732" s="18" t="str">
        <f t="shared" si="529"/>
        <v>No</v>
      </c>
      <c r="F732" s="18" t="str">
        <f t="shared" si="530"/>
        <v>No</v>
      </c>
      <c r="G732" s="18" t="str">
        <f t="shared" si="531"/>
        <v>No</v>
      </c>
      <c r="H732" s="18" t="str">
        <f t="shared" si="532"/>
        <v>No</v>
      </c>
      <c r="I732" s="18" t="str">
        <f t="shared" si="533"/>
        <v>Yes</v>
      </c>
      <c r="J732" s="18" t="str">
        <f t="shared" si="534"/>
        <v>Yes</v>
      </c>
      <c r="K732" s="21">
        <v>730</v>
      </c>
      <c r="L732" s="5" t="s">
        <v>26</v>
      </c>
      <c r="M732" s="5" t="s">
        <v>415</v>
      </c>
      <c r="N732" s="5" t="s">
        <v>2307</v>
      </c>
      <c r="O732" s="5" t="s">
        <v>152</v>
      </c>
      <c r="P732" s="5" t="s">
        <v>10324</v>
      </c>
      <c r="Q732" s="34" t="s">
        <v>10325</v>
      </c>
      <c r="R732" s="21">
        <v>1</v>
      </c>
      <c r="S732" s="35"/>
      <c r="T732" s="35"/>
      <c r="U732" s="35"/>
      <c r="V732" s="35"/>
      <c r="W732" s="35"/>
      <c r="X732" s="35"/>
      <c r="Y732" s="35"/>
      <c r="Z732" s="35"/>
      <c r="AA732" s="5" t="s">
        <v>24</v>
      </c>
      <c r="AB732" s="5" t="s">
        <v>10326</v>
      </c>
      <c r="AC732" s="34" t="s">
        <v>10327</v>
      </c>
      <c r="AD732" s="21">
        <v>1</v>
      </c>
    </row>
    <row r="733" spans="1:30" x14ac:dyDescent="0.3">
      <c r="A733" s="18" t="str">
        <f t="shared" ref="A733:B733" si="755">IF(AND(ISNUMBER(SEARCH("Yes",C733)),ISNUMBER(SEARCH("Yes",E733)),ISNUMBER(SEARCH("Yes",G733)),ISNUMBER(SEARCH("Yes",I733))),"Yes","No")</f>
        <v>Yes</v>
      </c>
      <c r="B733" s="18" t="str">
        <f t="shared" si="755"/>
        <v>Yes</v>
      </c>
      <c r="C733" s="15" t="str">
        <f t="shared" si="527"/>
        <v>Yes</v>
      </c>
      <c r="D733" s="18" t="str">
        <f t="shared" si="528"/>
        <v>Yes</v>
      </c>
      <c r="E733" s="18" t="str">
        <f t="shared" si="529"/>
        <v>Yes</v>
      </c>
      <c r="F733" s="18" t="str">
        <f t="shared" si="530"/>
        <v>Yes</v>
      </c>
      <c r="G733" s="18" t="str">
        <f t="shared" si="531"/>
        <v>Yes</v>
      </c>
      <c r="H733" s="18" t="str">
        <f t="shared" si="532"/>
        <v>Yes</v>
      </c>
      <c r="I733" s="18" t="str">
        <f t="shared" si="533"/>
        <v>Yes</v>
      </c>
      <c r="J733" s="18" t="str">
        <f t="shared" si="534"/>
        <v>Yes</v>
      </c>
      <c r="K733" s="21">
        <v>731</v>
      </c>
      <c r="L733" s="5" t="s">
        <v>118</v>
      </c>
      <c r="M733" s="5" t="s">
        <v>119</v>
      </c>
      <c r="N733" s="5" t="s">
        <v>2307</v>
      </c>
      <c r="O733" s="5" t="s">
        <v>24</v>
      </c>
      <c r="P733" s="5" t="s">
        <v>7934</v>
      </c>
      <c r="Q733" s="34" t="s">
        <v>7935</v>
      </c>
      <c r="R733" s="21">
        <v>1</v>
      </c>
      <c r="S733" s="5" t="s">
        <v>24</v>
      </c>
      <c r="T733" s="5" t="s">
        <v>4954</v>
      </c>
      <c r="U733" s="34" t="s">
        <v>4955</v>
      </c>
      <c r="V733" s="21">
        <v>1</v>
      </c>
      <c r="W733" s="5" t="s">
        <v>2310</v>
      </c>
      <c r="X733" s="5" t="s">
        <v>10328</v>
      </c>
      <c r="Y733" s="34" t="s">
        <v>10329</v>
      </c>
      <c r="Z733" s="21">
        <v>1</v>
      </c>
      <c r="AA733" s="5" t="s">
        <v>24</v>
      </c>
      <c r="AB733" s="5" t="s">
        <v>6273</v>
      </c>
      <c r="AC733" s="34" t="s">
        <v>10330</v>
      </c>
      <c r="AD733" s="21">
        <v>1</v>
      </c>
    </row>
    <row r="734" spans="1:30" x14ac:dyDescent="0.3">
      <c r="A734" s="18" t="str">
        <f t="shared" ref="A734:B734" si="756">IF(AND(ISNUMBER(SEARCH("Yes",C734)),ISNUMBER(SEARCH("Yes",E734)),ISNUMBER(SEARCH("Yes",G734)),ISNUMBER(SEARCH("Yes",I734))),"Yes","No")</f>
        <v>No</v>
      </c>
      <c r="B734" s="18" t="str">
        <f t="shared" si="756"/>
        <v>No</v>
      </c>
      <c r="C734" s="15" t="str">
        <f t="shared" si="527"/>
        <v>No</v>
      </c>
      <c r="D734" s="18" t="str">
        <f t="shared" si="528"/>
        <v>No</v>
      </c>
      <c r="E734" s="18" t="str">
        <f t="shared" si="529"/>
        <v>No</v>
      </c>
      <c r="F734" s="18" t="str">
        <f t="shared" si="530"/>
        <v>No</v>
      </c>
      <c r="G734" s="18" t="str">
        <f t="shared" si="531"/>
        <v>No</v>
      </c>
      <c r="H734" s="18" t="str">
        <f t="shared" si="532"/>
        <v>No</v>
      </c>
      <c r="I734" s="18" t="str">
        <f t="shared" si="533"/>
        <v>Yes</v>
      </c>
      <c r="J734" s="18" t="str">
        <f t="shared" si="534"/>
        <v>Yes</v>
      </c>
      <c r="K734" s="21">
        <v>732</v>
      </c>
      <c r="L734" s="5" t="s">
        <v>1663</v>
      </c>
      <c r="M734" s="5" t="s">
        <v>1664</v>
      </c>
      <c r="N734" s="5" t="s">
        <v>2307</v>
      </c>
      <c r="O734" s="5" t="s">
        <v>152</v>
      </c>
      <c r="P734" s="5" t="s">
        <v>2545</v>
      </c>
      <c r="Q734" s="34" t="s">
        <v>10331</v>
      </c>
      <c r="R734" s="21">
        <v>1</v>
      </c>
      <c r="S734" s="35"/>
      <c r="T734" s="35"/>
      <c r="U734" s="35"/>
      <c r="V734" s="35"/>
      <c r="W734" s="35"/>
      <c r="X734" s="35"/>
      <c r="Y734" s="35"/>
      <c r="Z734" s="35"/>
      <c r="AA734" s="5" t="s">
        <v>2310</v>
      </c>
      <c r="AB734" s="5" t="s">
        <v>2547</v>
      </c>
      <c r="AC734" s="34" t="s">
        <v>2548</v>
      </c>
      <c r="AD734" s="21">
        <v>1</v>
      </c>
    </row>
    <row r="735" spans="1:30" x14ac:dyDescent="0.3">
      <c r="A735" s="18" t="str">
        <f t="shared" ref="A735:B735" si="757">IF(AND(ISNUMBER(SEARCH("Yes",C735)),ISNUMBER(SEARCH("Yes",E735)),ISNUMBER(SEARCH("Yes",G735)),ISNUMBER(SEARCH("Yes",I735))),"Yes","No")</f>
        <v>No</v>
      </c>
      <c r="B735" s="18" t="str">
        <f t="shared" si="757"/>
        <v>No</v>
      </c>
      <c r="C735" s="15" t="str">
        <f t="shared" si="527"/>
        <v>No</v>
      </c>
      <c r="D735" s="18" t="str">
        <f t="shared" si="528"/>
        <v>No</v>
      </c>
      <c r="E735" s="18" t="str">
        <f t="shared" si="529"/>
        <v>No</v>
      </c>
      <c r="F735" s="18" t="str">
        <f t="shared" si="530"/>
        <v>No</v>
      </c>
      <c r="G735" s="18" t="str">
        <f t="shared" si="531"/>
        <v>No</v>
      </c>
      <c r="H735" s="18" t="str">
        <f t="shared" si="532"/>
        <v>No</v>
      </c>
      <c r="I735" s="18" t="str">
        <f t="shared" si="533"/>
        <v>Yes</v>
      </c>
      <c r="J735" s="18" t="str">
        <f t="shared" si="534"/>
        <v>Yes</v>
      </c>
      <c r="K735" s="21">
        <v>733</v>
      </c>
      <c r="L735" s="5" t="s">
        <v>1665</v>
      </c>
      <c r="M735" s="5" t="s">
        <v>1666</v>
      </c>
      <c r="N735" s="5" t="s">
        <v>2307</v>
      </c>
      <c r="O735" s="5" t="s">
        <v>152</v>
      </c>
      <c r="P735" s="5" t="s">
        <v>2667</v>
      </c>
      <c r="Q735" s="34" t="s">
        <v>7942</v>
      </c>
      <c r="R735" s="21">
        <v>1</v>
      </c>
      <c r="S735" s="35"/>
      <c r="T735" s="35"/>
      <c r="U735" s="35"/>
      <c r="V735" s="35"/>
      <c r="W735" s="35"/>
      <c r="X735" s="35"/>
      <c r="Y735" s="35"/>
      <c r="Z735" s="35"/>
      <c r="AA735" s="5" t="s">
        <v>2310</v>
      </c>
      <c r="AB735" s="5" t="s">
        <v>4965</v>
      </c>
      <c r="AC735" s="34" t="s">
        <v>4966</v>
      </c>
      <c r="AD735" s="21">
        <v>1</v>
      </c>
    </row>
    <row r="736" spans="1:30" x14ac:dyDescent="0.3">
      <c r="A736" s="18" t="str">
        <f t="shared" ref="A736:B736" si="758">IF(AND(ISNUMBER(SEARCH("Yes",C736)),ISNUMBER(SEARCH("Yes",E736)),ISNUMBER(SEARCH("Yes",G736)),ISNUMBER(SEARCH("Yes",I736))),"Yes","No")</f>
        <v>No</v>
      </c>
      <c r="B736" s="18" t="str">
        <f t="shared" si="758"/>
        <v>No</v>
      </c>
      <c r="C736" s="15" t="str">
        <f t="shared" si="527"/>
        <v>No</v>
      </c>
      <c r="D736" s="18" t="str">
        <f t="shared" si="528"/>
        <v>No</v>
      </c>
      <c r="E736" s="18" t="str">
        <f t="shared" si="529"/>
        <v>No</v>
      </c>
      <c r="F736" s="18" t="str">
        <f t="shared" si="530"/>
        <v>No</v>
      </c>
      <c r="G736" s="18" t="str">
        <f t="shared" si="531"/>
        <v>No</v>
      </c>
      <c r="H736" s="18" t="str">
        <f t="shared" si="532"/>
        <v>No</v>
      </c>
      <c r="I736" s="18" t="str">
        <f t="shared" si="533"/>
        <v>Yes</v>
      </c>
      <c r="J736" s="18" t="str">
        <f t="shared" si="534"/>
        <v>Yes</v>
      </c>
      <c r="K736" s="21">
        <v>734</v>
      </c>
      <c r="L736" s="5" t="s">
        <v>1667</v>
      </c>
      <c r="M736" s="5" t="s">
        <v>1668</v>
      </c>
      <c r="N736" s="5" t="s">
        <v>2307</v>
      </c>
      <c r="O736" s="5" t="s">
        <v>152</v>
      </c>
      <c r="P736" s="5" t="s">
        <v>2724</v>
      </c>
      <c r="Q736" s="34" t="s">
        <v>10332</v>
      </c>
      <c r="R736" s="21">
        <v>1</v>
      </c>
      <c r="S736" s="35"/>
      <c r="T736" s="35"/>
      <c r="U736" s="35"/>
      <c r="V736" s="35"/>
      <c r="W736" s="35"/>
      <c r="X736" s="35"/>
      <c r="Y736" s="35"/>
      <c r="Z736" s="35"/>
      <c r="AA736" s="5" t="s">
        <v>2310</v>
      </c>
      <c r="AB736" s="5" t="s">
        <v>10333</v>
      </c>
      <c r="AC736" s="34" t="s">
        <v>10334</v>
      </c>
      <c r="AD736" s="21">
        <v>1</v>
      </c>
    </row>
    <row r="737" spans="1:30" x14ac:dyDescent="0.3">
      <c r="A737" s="18" t="str">
        <f t="shared" ref="A737:B737" si="759">IF(AND(ISNUMBER(SEARCH("Yes",C737)),ISNUMBER(SEARCH("Yes",E737)),ISNUMBER(SEARCH("Yes",G737)),ISNUMBER(SEARCH("Yes",I737))),"Yes","No")</f>
        <v>Yes</v>
      </c>
      <c r="B737" s="18" t="str">
        <f t="shared" si="759"/>
        <v>Yes</v>
      </c>
      <c r="C737" s="15" t="str">
        <f t="shared" si="527"/>
        <v>Yes</v>
      </c>
      <c r="D737" s="18" t="str">
        <f t="shared" si="528"/>
        <v>Yes</v>
      </c>
      <c r="E737" s="18" t="str">
        <f t="shared" si="529"/>
        <v>Yes</v>
      </c>
      <c r="F737" s="18" t="str">
        <f t="shared" si="530"/>
        <v>Yes</v>
      </c>
      <c r="G737" s="18" t="str">
        <f t="shared" si="531"/>
        <v>Yes</v>
      </c>
      <c r="H737" s="18" t="str">
        <f t="shared" si="532"/>
        <v>Yes</v>
      </c>
      <c r="I737" s="18" t="str">
        <f t="shared" si="533"/>
        <v>Yes</v>
      </c>
      <c r="J737" s="18" t="str">
        <f t="shared" si="534"/>
        <v>Yes</v>
      </c>
      <c r="K737" s="21">
        <v>735</v>
      </c>
      <c r="L737" s="5" t="s">
        <v>204</v>
      </c>
      <c r="M737" s="5" t="s">
        <v>205</v>
      </c>
      <c r="N737" s="5" t="s">
        <v>2307</v>
      </c>
      <c r="O737" s="5" t="s">
        <v>24</v>
      </c>
      <c r="P737" s="5" t="s">
        <v>10335</v>
      </c>
      <c r="Q737" s="34" t="s">
        <v>4971</v>
      </c>
      <c r="R737" s="21">
        <v>1</v>
      </c>
      <c r="S737" s="5" t="s">
        <v>2310</v>
      </c>
      <c r="T737" s="5" t="s">
        <v>10336</v>
      </c>
      <c r="U737" s="34" t="s">
        <v>10337</v>
      </c>
      <c r="V737" s="21">
        <v>1</v>
      </c>
      <c r="W737" s="5" t="s">
        <v>2310</v>
      </c>
      <c r="X737" s="5" t="s">
        <v>10338</v>
      </c>
      <c r="Y737" s="34" t="s">
        <v>10339</v>
      </c>
      <c r="Z737" s="21">
        <v>1</v>
      </c>
      <c r="AA737" s="5" t="s">
        <v>24</v>
      </c>
      <c r="AB737" s="5" t="s">
        <v>3132</v>
      </c>
      <c r="AC737" s="34" t="s">
        <v>3133</v>
      </c>
      <c r="AD737" s="21">
        <v>1</v>
      </c>
    </row>
    <row r="738" spans="1:30" x14ac:dyDescent="0.3">
      <c r="A738" s="18" t="str">
        <f t="shared" ref="A738:B738" si="760">IF(AND(ISNUMBER(SEARCH("Yes",C738)),ISNUMBER(SEARCH("Yes",E738)),ISNUMBER(SEARCH("Yes",G738)),ISNUMBER(SEARCH("Yes",I738))),"Yes","No")</f>
        <v>No</v>
      </c>
      <c r="B738" s="18" t="str">
        <f t="shared" si="760"/>
        <v>No</v>
      </c>
      <c r="C738" s="15" t="str">
        <f t="shared" si="527"/>
        <v>No</v>
      </c>
      <c r="D738" s="18" t="str">
        <f t="shared" si="528"/>
        <v>No</v>
      </c>
      <c r="E738" s="18" t="str">
        <f t="shared" si="529"/>
        <v>No</v>
      </c>
      <c r="F738" s="18" t="str">
        <f t="shared" si="530"/>
        <v>No</v>
      </c>
      <c r="G738" s="18" t="str">
        <f t="shared" si="531"/>
        <v>No</v>
      </c>
      <c r="H738" s="18" t="str">
        <f t="shared" si="532"/>
        <v>No</v>
      </c>
      <c r="I738" s="18" t="str">
        <f t="shared" si="533"/>
        <v>Yes</v>
      </c>
      <c r="J738" s="18" t="str">
        <f t="shared" si="534"/>
        <v>Yes</v>
      </c>
      <c r="K738" s="21">
        <v>736</v>
      </c>
      <c r="L738" s="5" t="s">
        <v>1669</v>
      </c>
      <c r="M738" s="5" t="s">
        <v>1670</v>
      </c>
      <c r="N738" s="5" t="s">
        <v>2307</v>
      </c>
      <c r="O738" s="5" t="s">
        <v>152</v>
      </c>
      <c r="P738" s="5" t="s">
        <v>2313</v>
      </c>
      <c r="Q738" s="34" t="s">
        <v>10340</v>
      </c>
      <c r="R738" s="21">
        <v>1</v>
      </c>
      <c r="S738" s="35"/>
      <c r="T738" s="35"/>
      <c r="U738" s="35"/>
      <c r="V738" s="35"/>
      <c r="W738" s="35"/>
      <c r="X738" s="35"/>
      <c r="Y738" s="35"/>
      <c r="Z738" s="35"/>
      <c r="AA738" s="5" t="s">
        <v>2310</v>
      </c>
      <c r="AB738" s="5" t="s">
        <v>10341</v>
      </c>
      <c r="AC738" s="34" t="s">
        <v>10149</v>
      </c>
      <c r="AD738" s="21">
        <v>1</v>
      </c>
    </row>
    <row r="739" spans="1:30" x14ac:dyDescent="0.3">
      <c r="A739" s="18" t="str">
        <f t="shared" ref="A739:B739" si="761">IF(AND(ISNUMBER(SEARCH("Yes",C739)),ISNUMBER(SEARCH("Yes",E739)),ISNUMBER(SEARCH("Yes",G739)),ISNUMBER(SEARCH("Yes",I739))),"Yes","No")</f>
        <v>No</v>
      </c>
      <c r="B739" s="18" t="str">
        <f t="shared" si="761"/>
        <v>No</v>
      </c>
      <c r="C739" s="15" t="str">
        <f t="shared" si="527"/>
        <v>No</v>
      </c>
      <c r="D739" s="18" t="str">
        <f t="shared" si="528"/>
        <v>No</v>
      </c>
      <c r="E739" s="18" t="str">
        <f t="shared" si="529"/>
        <v>No</v>
      </c>
      <c r="F739" s="18" t="str">
        <f t="shared" si="530"/>
        <v>No</v>
      </c>
      <c r="G739" s="18" t="str">
        <f t="shared" si="531"/>
        <v>No</v>
      </c>
      <c r="H739" s="18" t="str">
        <f t="shared" si="532"/>
        <v>No</v>
      </c>
      <c r="I739" s="18" t="str">
        <f t="shared" si="533"/>
        <v>Yes</v>
      </c>
      <c r="J739" s="18" t="str">
        <f t="shared" si="534"/>
        <v>Yes</v>
      </c>
      <c r="K739" s="21">
        <v>737</v>
      </c>
      <c r="L739" s="5" t="s">
        <v>251</v>
      </c>
      <c r="M739" s="5" t="s">
        <v>432</v>
      </c>
      <c r="N739" s="5" t="s">
        <v>2307</v>
      </c>
      <c r="O739" s="5" t="s">
        <v>152</v>
      </c>
      <c r="P739" s="5" t="s">
        <v>2388</v>
      </c>
      <c r="Q739" s="34" t="s">
        <v>2389</v>
      </c>
      <c r="R739" s="21">
        <v>1</v>
      </c>
      <c r="S739" s="35"/>
      <c r="T739" s="35"/>
      <c r="U739" s="35"/>
      <c r="V739" s="35"/>
      <c r="W739" s="35"/>
      <c r="X739" s="35"/>
      <c r="Y739" s="35"/>
      <c r="Z739" s="35"/>
      <c r="AA739" s="5" t="s">
        <v>2310</v>
      </c>
      <c r="AB739" s="5" t="s">
        <v>7957</v>
      </c>
      <c r="AC739" s="34" t="s">
        <v>7958</v>
      </c>
      <c r="AD739" s="21">
        <v>1</v>
      </c>
    </row>
    <row r="740" spans="1:30" x14ac:dyDescent="0.3">
      <c r="A740" s="18" t="str">
        <f t="shared" ref="A740:B740" si="762">IF(AND(ISNUMBER(SEARCH("Yes",C740)),ISNUMBER(SEARCH("Yes",E740)),ISNUMBER(SEARCH("Yes",G740)),ISNUMBER(SEARCH("Yes",I740))),"Yes","No")</f>
        <v>No</v>
      </c>
      <c r="B740" s="18" t="str">
        <f t="shared" si="762"/>
        <v>No</v>
      </c>
      <c r="C740" s="15" t="str">
        <f t="shared" si="527"/>
        <v>No</v>
      </c>
      <c r="D740" s="18" t="str">
        <f t="shared" si="528"/>
        <v>No</v>
      </c>
      <c r="E740" s="18" t="str">
        <f t="shared" si="529"/>
        <v>No</v>
      </c>
      <c r="F740" s="18" t="str">
        <f t="shared" si="530"/>
        <v>No</v>
      </c>
      <c r="G740" s="18" t="str">
        <f t="shared" si="531"/>
        <v>No</v>
      </c>
      <c r="H740" s="18" t="str">
        <f t="shared" si="532"/>
        <v>No</v>
      </c>
      <c r="I740" s="18" t="str">
        <f t="shared" si="533"/>
        <v>Yes</v>
      </c>
      <c r="J740" s="18" t="str">
        <f t="shared" si="534"/>
        <v>Yes</v>
      </c>
      <c r="K740" s="21">
        <v>738</v>
      </c>
      <c r="L740" s="5" t="s">
        <v>1671</v>
      </c>
      <c r="M740" s="5" t="s">
        <v>1672</v>
      </c>
      <c r="N740" s="5" t="s">
        <v>2307</v>
      </c>
      <c r="O740" s="5" t="s">
        <v>152</v>
      </c>
      <c r="P740" s="5" t="s">
        <v>4980</v>
      </c>
      <c r="Q740" s="34" t="s">
        <v>4981</v>
      </c>
      <c r="R740" s="21">
        <v>1</v>
      </c>
      <c r="S740" s="35"/>
      <c r="T740" s="35"/>
      <c r="U740" s="35"/>
      <c r="V740" s="35"/>
      <c r="W740" s="35"/>
      <c r="X740" s="35"/>
      <c r="Y740" s="35"/>
      <c r="Z740" s="35"/>
      <c r="AA740" s="5" t="s">
        <v>2310</v>
      </c>
      <c r="AB740" s="5" t="s">
        <v>2422</v>
      </c>
      <c r="AC740" s="34" t="s">
        <v>2723</v>
      </c>
      <c r="AD740" s="21">
        <v>1</v>
      </c>
    </row>
    <row r="741" spans="1:30" x14ac:dyDescent="0.3">
      <c r="A741" s="18" t="str">
        <f t="shared" ref="A741:B741" si="763">IF(AND(ISNUMBER(SEARCH("Yes",C741)),ISNUMBER(SEARCH("Yes",E741)),ISNUMBER(SEARCH("Yes",G741)),ISNUMBER(SEARCH("Yes",I741))),"Yes","No")</f>
        <v>No</v>
      </c>
      <c r="B741" s="18" t="str">
        <f t="shared" si="763"/>
        <v>No</v>
      </c>
      <c r="C741" s="15" t="str">
        <f t="shared" si="527"/>
        <v>No</v>
      </c>
      <c r="D741" s="18" t="str">
        <f t="shared" si="528"/>
        <v>No</v>
      </c>
      <c r="E741" s="18" t="str">
        <f t="shared" si="529"/>
        <v>No</v>
      </c>
      <c r="F741" s="18" t="str">
        <f t="shared" si="530"/>
        <v>No</v>
      </c>
      <c r="G741" s="18" t="str">
        <f t="shared" si="531"/>
        <v>No</v>
      </c>
      <c r="H741" s="18" t="str">
        <f t="shared" si="532"/>
        <v>No</v>
      </c>
      <c r="I741" s="18" t="str">
        <f t="shared" si="533"/>
        <v>Yes</v>
      </c>
      <c r="J741" s="18" t="str">
        <f t="shared" si="534"/>
        <v>Yes</v>
      </c>
      <c r="K741" s="21">
        <v>739</v>
      </c>
      <c r="L741" s="5" t="s">
        <v>1673</v>
      </c>
      <c r="M741" s="5" t="s">
        <v>1674</v>
      </c>
      <c r="N741" s="5" t="s">
        <v>2307</v>
      </c>
      <c r="O741" s="5" t="s">
        <v>152</v>
      </c>
      <c r="P741" s="5" t="s">
        <v>3328</v>
      </c>
      <c r="Q741" s="34" t="s">
        <v>10342</v>
      </c>
      <c r="R741" s="21">
        <v>1</v>
      </c>
      <c r="S741" s="35"/>
      <c r="T741" s="35"/>
      <c r="U741" s="35"/>
      <c r="V741" s="35"/>
      <c r="W741" s="35"/>
      <c r="X741" s="35"/>
      <c r="Y741" s="35"/>
      <c r="Z741" s="35"/>
      <c r="AA741" s="5" t="s">
        <v>2310</v>
      </c>
      <c r="AB741" s="5" t="s">
        <v>2473</v>
      </c>
      <c r="AC741" s="34" t="s">
        <v>4257</v>
      </c>
      <c r="AD741" s="21">
        <v>1</v>
      </c>
    </row>
    <row r="742" spans="1:30" x14ac:dyDescent="0.3">
      <c r="A742" s="18" t="str">
        <f t="shared" ref="A742:B742" si="764">IF(AND(ISNUMBER(SEARCH("Yes",C742)),ISNUMBER(SEARCH("Yes",E742)),ISNUMBER(SEARCH("Yes",G742)),ISNUMBER(SEARCH("Yes",I742))),"Yes","No")</f>
        <v>No</v>
      </c>
      <c r="B742" s="18" t="str">
        <f t="shared" si="764"/>
        <v>No</v>
      </c>
      <c r="C742" s="15" t="str">
        <f t="shared" si="527"/>
        <v>No</v>
      </c>
      <c r="D742" s="18" t="str">
        <f t="shared" si="528"/>
        <v>No</v>
      </c>
      <c r="E742" s="18" t="str">
        <f t="shared" si="529"/>
        <v>No</v>
      </c>
      <c r="F742" s="18" t="str">
        <f t="shared" si="530"/>
        <v>No</v>
      </c>
      <c r="G742" s="18" t="str">
        <f t="shared" si="531"/>
        <v>No</v>
      </c>
      <c r="H742" s="18" t="str">
        <f t="shared" si="532"/>
        <v>No</v>
      </c>
      <c r="I742" s="18" t="str">
        <f t="shared" si="533"/>
        <v>Yes</v>
      </c>
      <c r="J742" s="18" t="str">
        <f t="shared" si="534"/>
        <v>Yes</v>
      </c>
      <c r="K742" s="21">
        <v>740</v>
      </c>
      <c r="L742" s="5" t="s">
        <v>1675</v>
      </c>
      <c r="M742" s="5" t="s">
        <v>1676</v>
      </c>
      <c r="N742" s="5" t="s">
        <v>2307</v>
      </c>
      <c r="O742" s="5" t="s">
        <v>152</v>
      </c>
      <c r="P742" s="5" t="s">
        <v>2533</v>
      </c>
      <c r="Q742" s="34" t="s">
        <v>10343</v>
      </c>
      <c r="R742" s="21">
        <v>1</v>
      </c>
      <c r="S742" s="35"/>
      <c r="T742" s="35"/>
      <c r="U742" s="35"/>
      <c r="V742" s="35"/>
      <c r="W742" s="35"/>
      <c r="X742" s="35"/>
      <c r="Y742" s="35"/>
      <c r="Z742" s="35"/>
      <c r="AA742" s="5" t="s">
        <v>2310</v>
      </c>
      <c r="AB742" s="5" t="s">
        <v>10344</v>
      </c>
      <c r="AC742" s="34" t="s">
        <v>10345</v>
      </c>
      <c r="AD742" s="21">
        <v>1</v>
      </c>
    </row>
    <row r="743" spans="1:30" x14ac:dyDescent="0.3">
      <c r="A743" s="18" t="str">
        <f t="shared" ref="A743:B743" si="765">IF(AND(ISNUMBER(SEARCH("Yes",C743)),ISNUMBER(SEARCH("Yes",E743)),ISNUMBER(SEARCH("Yes",G743)),ISNUMBER(SEARCH("Yes",I743))),"Yes","No")</f>
        <v>No</v>
      </c>
      <c r="B743" s="18" t="str">
        <f t="shared" si="765"/>
        <v>No</v>
      </c>
      <c r="C743" s="15" t="str">
        <f t="shared" si="527"/>
        <v>No</v>
      </c>
      <c r="D743" s="18" t="str">
        <f t="shared" si="528"/>
        <v>No</v>
      </c>
      <c r="E743" s="18" t="str">
        <f t="shared" si="529"/>
        <v>No</v>
      </c>
      <c r="F743" s="18" t="str">
        <f t="shared" si="530"/>
        <v>No</v>
      </c>
      <c r="G743" s="18" t="str">
        <f t="shared" si="531"/>
        <v>No</v>
      </c>
      <c r="H743" s="18" t="str">
        <f t="shared" si="532"/>
        <v>No</v>
      </c>
      <c r="I743" s="18" t="str">
        <f t="shared" si="533"/>
        <v>Yes</v>
      </c>
      <c r="J743" s="18" t="str">
        <f t="shared" si="534"/>
        <v>Yes</v>
      </c>
      <c r="K743" s="21">
        <v>741</v>
      </c>
      <c r="L743" s="5" t="s">
        <v>1677</v>
      </c>
      <c r="M743" s="5" t="s">
        <v>1678</v>
      </c>
      <c r="N743" s="5" t="s">
        <v>2307</v>
      </c>
      <c r="O743" s="5" t="s">
        <v>152</v>
      </c>
      <c r="P743" s="5" t="s">
        <v>8995</v>
      </c>
      <c r="Q743" s="34" t="s">
        <v>10346</v>
      </c>
      <c r="R743" s="21">
        <v>1</v>
      </c>
      <c r="S743" s="35"/>
      <c r="T743" s="35"/>
      <c r="U743" s="35"/>
      <c r="V743" s="35"/>
      <c r="W743" s="35"/>
      <c r="X743" s="35"/>
      <c r="Y743" s="35"/>
      <c r="Z743" s="35"/>
      <c r="AA743" s="5" t="s">
        <v>24</v>
      </c>
      <c r="AB743" s="5" t="s">
        <v>7965</v>
      </c>
      <c r="AC743" s="34" t="s">
        <v>7966</v>
      </c>
      <c r="AD743" s="21">
        <v>1</v>
      </c>
    </row>
    <row r="744" spans="1:30" x14ac:dyDescent="0.3">
      <c r="A744" s="18" t="str">
        <f t="shared" ref="A744:B744" si="766">IF(AND(ISNUMBER(SEARCH("Yes",C744)),ISNUMBER(SEARCH("Yes",E744)),ISNUMBER(SEARCH("Yes",G744)),ISNUMBER(SEARCH("Yes",I744))),"Yes","No")</f>
        <v>No</v>
      </c>
      <c r="B744" s="18" t="str">
        <f t="shared" si="766"/>
        <v>No</v>
      </c>
      <c r="C744" s="15" t="str">
        <f t="shared" si="527"/>
        <v>No</v>
      </c>
      <c r="D744" s="18" t="str">
        <f t="shared" si="528"/>
        <v>No</v>
      </c>
      <c r="E744" s="18" t="str">
        <f t="shared" si="529"/>
        <v>No</v>
      </c>
      <c r="F744" s="18" t="str">
        <f t="shared" si="530"/>
        <v>No</v>
      </c>
      <c r="G744" s="18" t="str">
        <f t="shared" si="531"/>
        <v>No</v>
      </c>
      <c r="H744" s="18" t="str">
        <f t="shared" si="532"/>
        <v>No</v>
      </c>
      <c r="I744" s="18" t="str">
        <f t="shared" si="533"/>
        <v>Yes</v>
      </c>
      <c r="J744" s="18" t="str">
        <f t="shared" si="534"/>
        <v>Yes</v>
      </c>
      <c r="K744" s="21">
        <v>742</v>
      </c>
      <c r="L744" s="5" t="s">
        <v>1679</v>
      </c>
      <c r="M744" s="5" t="s">
        <v>1680</v>
      </c>
      <c r="N744" s="5" t="s">
        <v>2307</v>
      </c>
      <c r="O744" s="5" t="s">
        <v>152</v>
      </c>
      <c r="P744" s="5" t="s">
        <v>2321</v>
      </c>
      <c r="Q744" s="34" t="s">
        <v>10347</v>
      </c>
      <c r="R744" s="21">
        <v>1</v>
      </c>
      <c r="S744" s="35"/>
      <c r="T744" s="35"/>
      <c r="U744" s="35"/>
      <c r="V744" s="35"/>
      <c r="W744" s="35"/>
      <c r="X744" s="35"/>
      <c r="Y744" s="35"/>
      <c r="Z744" s="35"/>
      <c r="AA744" s="5" t="s">
        <v>2310</v>
      </c>
      <c r="AB744" s="5" t="s">
        <v>10348</v>
      </c>
      <c r="AC744" s="34" t="s">
        <v>10349</v>
      </c>
      <c r="AD744" s="21">
        <v>1</v>
      </c>
    </row>
    <row r="745" spans="1:30" x14ac:dyDescent="0.3">
      <c r="A745" s="18" t="str">
        <f t="shared" ref="A745:B745" si="767">IF(AND(ISNUMBER(SEARCH("Yes",C745)),ISNUMBER(SEARCH("Yes",E745)),ISNUMBER(SEARCH("Yes",G745)),ISNUMBER(SEARCH("Yes",I745))),"Yes","No")</f>
        <v>Yes</v>
      </c>
      <c r="B745" s="18" t="str">
        <f t="shared" si="767"/>
        <v>Yes</v>
      </c>
      <c r="C745" s="15" t="str">
        <f t="shared" si="527"/>
        <v>Yes</v>
      </c>
      <c r="D745" s="18" t="str">
        <f t="shared" si="528"/>
        <v>Yes</v>
      </c>
      <c r="E745" s="18" t="str">
        <f t="shared" si="529"/>
        <v>Yes</v>
      </c>
      <c r="F745" s="18" t="str">
        <f t="shared" si="530"/>
        <v>Yes</v>
      </c>
      <c r="G745" s="18" t="str">
        <f t="shared" si="531"/>
        <v>Yes</v>
      </c>
      <c r="H745" s="18" t="str">
        <f t="shared" si="532"/>
        <v>Yes</v>
      </c>
      <c r="I745" s="18" t="str">
        <f t="shared" si="533"/>
        <v>Yes</v>
      </c>
      <c r="J745" s="18" t="str">
        <f t="shared" si="534"/>
        <v>Yes</v>
      </c>
      <c r="K745" s="21">
        <v>743</v>
      </c>
      <c r="L745" s="5" t="s">
        <v>107</v>
      </c>
      <c r="M745" s="5" t="s">
        <v>121</v>
      </c>
      <c r="N745" s="5" t="s">
        <v>2307</v>
      </c>
      <c r="O745" s="5" t="s">
        <v>24</v>
      </c>
      <c r="P745" s="5" t="s">
        <v>7968</v>
      </c>
      <c r="Q745" s="34" t="s">
        <v>7969</v>
      </c>
      <c r="R745" s="21">
        <v>1</v>
      </c>
      <c r="S745" s="5" t="s">
        <v>2310</v>
      </c>
      <c r="T745" s="5" t="s">
        <v>10350</v>
      </c>
      <c r="U745" s="34" t="s">
        <v>7971</v>
      </c>
      <c r="V745" s="21">
        <v>1</v>
      </c>
      <c r="W745" s="5" t="s">
        <v>2310</v>
      </c>
      <c r="X745" s="5" t="s">
        <v>7972</v>
      </c>
      <c r="Y745" s="34" t="s">
        <v>7973</v>
      </c>
      <c r="Z745" s="21">
        <v>1</v>
      </c>
      <c r="AA745" s="5" t="s">
        <v>2310</v>
      </c>
      <c r="AB745" s="5" t="s">
        <v>2422</v>
      </c>
      <c r="AC745" s="34" t="s">
        <v>3241</v>
      </c>
      <c r="AD745" s="21">
        <v>1</v>
      </c>
    </row>
    <row r="746" spans="1:30" x14ac:dyDescent="0.3">
      <c r="A746" s="18" t="str">
        <f t="shared" ref="A746:B746" si="768">IF(AND(ISNUMBER(SEARCH("Yes",C746)),ISNUMBER(SEARCH("Yes",E746)),ISNUMBER(SEARCH("Yes",G746)),ISNUMBER(SEARCH("Yes",I746))),"Yes","No")</f>
        <v>No</v>
      </c>
      <c r="B746" s="18" t="str">
        <f t="shared" si="768"/>
        <v>No</v>
      </c>
      <c r="C746" s="15" t="str">
        <f t="shared" si="527"/>
        <v>No</v>
      </c>
      <c r="D746" s="18" t="str">
        <f t="shared" si="528"/>
        <v>No</v>
      </c>
      <c r="E746" s="18" t="str">
        <f t="shared" si="529"/>
        <v>No</v>
      </c>
      <c r="F746" s="18" t="str">
        <f t="shared" si="530"/>
        <v>No</v>
      </c>
      <c r="G746" s="18" t="str">
        <f t="shared" si="531"/>
        <v>No</v>
      </c>
      <c r="H746" s="18" t="str">
        <f t="shared" si="532"/>
        <v>No</v>
      </c>
      <c r="I746" s="18" t="str">
        <f t="shared" si="533"/>
        <v>Yes</v>
      </c>
      <c r="J746" s="18" t="str">
        <f t="shared" si="534"/>
        <v>Yes</v>
      </c>
      <c r="K746" s="21">
        <v>744</v>
      </c>
      <c r="L746" s="5" t="s">
        <v>1681</v>
      </c>
      <c r="M746" s="5" t="s">
        <v>1682</v>
      </c>
      <c r="N746" s="5" t="s">
        <v>2307</v>
      </c>
      <c r="O746" s="5" t="s">
        <v>152</v>
      </c>
      <c r="P746" s="5" t="s">
        <v>2435</v>
      </c>
      <c r="Q746" s="34" t="s">
        <v>7974</v>
      </c>
      <c r="R746" s="21">
        <v>1</v>
      </c>
      <c r="S746" s="35"/>
      <c r="T746" s="35"/>
      <c r="U746" s="35"/>
      <c r="V746" s="35"/>
      <c r="W746" s="35"/>
      <c r="X746" s="35"/>
      <c r="Y746" s="35"/>
      <c r="Z746" s="35"/>
      <c r="AA746" s="5" t="s">
        <v>2310</v>
      </c>
      <c r="AB746" s="5" t="s">
        <v>10351</v>
      </c>
      <c r="AC746" s="34" t="s">
        <v>10352</v>
      </c>
      <c r="AD746" s="21">
        <v>1</v>
      </c>
    </row>
    <row r="747" spans="1:30" x14ac:dyDescent="0.3">
      <c r="A747" s="18" t="str">
        <f t="shared" ref="A747:B747" si="769">IF(AND(ISNUMBER(SEARCH("Yes",C747)),ISNUMBER(SEARCH("Yes",E747)),ISNUMBER(SEARCH("Yes",G747)),ISNUMBER(SEARCH("Yes",I747))),"Yes","No")</f>
        <v>No</v>
      </c>
      <c r="B747" s="18" t="str">
        <f t="shared" si="769"/>
        <v>No</v>
      </c>
      <c r="C747" s="15" t="str">
        <f t="shared" si="527"/>
        <v>No</v>
      </c>
      <c r="D747" s="18" t="str">
        <f t="shared" si="528"/>
        <v>No</v>
      </c>
      <c r="E747" s="18" t="str">
        <f t="shared" si="529"/>
        <v>No</v>
      </c>
      <c r="F747" s="18" t="str">
        <f t="shared" si="530"/>
        <v>No</v>
      </c>
      <c r="G747" s="18" t="str">
        <f t="shared" si="531"/>
        <v>No</v>
      </c>
      <c r="H747" s="18" t="str">
        <f t="shared" si="532"/>
        <v>No</v>
      </c>
      <c r="I747" s="18" t="str">
        <f t="shared" si="533"/>
        <v>Yes</v>
      </c>
      <c r="J747" s="18" t="str">
        <f t="shared" si="534"/>
        <v>Yes</v>
      </c>
      <c r="K747" s="21">
        <v>745</v>
      </c>
      <c r="L747" s="5" t="s">
        <v>1683</v>
      </c>
      <c r="M747" s="5" t="s">
        <v>1684</v>
      </c>
      <c r="N747" s="5" t="s">
        <v>2307</v>
      </c>
      <c r="O747" s="5" t="s">
        <v>152</v>
      </c>
      <c r="P747" s="5" t="s">
        <v>2346</v>
      </c>
      <c r="Q747" s="34" t="s">
        <v>5001</v>
      </c>
      <c r="R747" s="21">
        <v>1</v>
      </c>
      <c r="S747" s="35"/>
      <c r="T747" s="35"/>
      <c r="U747" s="35"/>
      <c r="V747" s="35"/>
      <c r="W747" s="35"/>
      <c r="X747" s="35"/>
      <c r="Y747" s="35"/>
      <c r="Z747" s="35"/>
      <c r="AA747" s="5" t="s">
        <v>2310</v>
      </c>
      <c r="AB747" s="5" t="s">
        <v>10353</v>
      </c>
      <c r="AC747" s="34" t="s">
        <v>10354</v>
      </c>
      <c r="AD747" s="21">
        <v>1</v>
      </c>
    </row>
    <row r="748" spans="1:30" x14ac:dyDescent="0.3">
      <c r="A748" s="18" t="str">
        <f t="shared" ref="A748:B748" si="770">IF(AND(ISNUMBER(SEARCH("Yes",C748)),ISNUMBER(SEARCH("Yes",E748)),ISNUMBER(SEARCH("Yes",G748)),ISNUMBER(SEARCH("Yes",I748))),"Yes","No")</f>
        <v>No</v>
      </c>
      <c r="B748" s="18" t="str">
        <f t="shared" si="770"/>
        <v>No</v>
      </c>
      <c r="C748" s="15" t="str">
        <f t="shared" si="527"/>
        <v>No</v>
      </c>
      <c r="D748" s="18" t="str">
        <f t="shared" si="528"/>
        <v>No</v>
      </c>
      <c r="E748" s="18" t="str">
        <f t="shared" si="529"/>
        <v>No</v>
      </c>
      <c r="F748" s="18" t="str">
        <f t="shared" si="530"/>
        <v>No</v>
      </c>
      <c r="G748" s="18" t="str">
        <f t="shared" si="531"/>
        <v>No</v>
      </c>
      <c r="H748" s="18" t="str">
        <f t="shared" si="532"/>
        <v>No</v>
      </c>
      <c r="I748" s="18" t="str">
        <f t="shared" si="533"/>
        <v>No</v>
      </c>
      <c r="J748" s="18" t="str">
        <f t="shared" si="534"/>
        <v>No</v>
      </c>
      <c r="K748" s="21">
        <v>746</v>
      </c>
      <c r="L748" s="5" t="s">
        <v>1685</v>
      </c>
      <c r="M748" s="5" t="s">
        <v>1686</v>
      </c>
      <c r="N748" s="5" t="s">
        <v>2307</v>
      </c>
      <c r="O748" s="5" t="s">
        <v>152</v>
      </c>
      <c r="P748" s="5" t="s">
        <v>2667</v>
      </c>
      <c r="Q748" s="34" t="s">
        <v>5004</v>
      </c>
      <c r="R748" s="21">
        <v>1</v>
      </c>
      <c r="S748" s="35"/>
      <c r="T748" s="35"/>
      <c r="U748" s="35"/>
      <c r="V748" s="35"/>
      <c r="W748" s="35"/>
      <c r="X748" s="35"/>
      <c r="Y748" s="35"/>
      <c r="Z748" s="35"/>
      <c r="AA748" s="5" t="s">
        <v>152</v>
      </c>
      <c r="AB748" s="5" t="s">
        <v>10355</v>
      </c>
      <c r="AC748" s="34" t="s">
        <v>10356</v>
      </c>
      <c r="AD748" s="21">
        <v>1</v>
      </c>
    </row>
    <row r="749" spans="1:30" x14ac:dyDescent="0.3">
      <c r="A749" s="18" t="str">
        <f t="shared" ref="A749:B749" si="771">IF(AND(ISNUMBER(SEARCH("Yes",C749)),ISNUMBER(SEARCH("Yes",E749)),ISNUMBER(SEARCH("Yes",G749)),ISNUMBER(SEARCH("Yes",I749))),"Yes","No")</f>
        <v>No</v>
      </c>
      <c r="B749" s="18" t="str">
        <f t="shared" si="771"/>
        <v>No</v>
      </c>
      <c r="C749" s="15" t="str">
        <f t="shared" si="527"/>
        <v>No</v>
      </c>
      <c r="D749" s="18" t="str">
        <f t="shared" si="528"/>
        <v>No</v>
      </c>
      <c r="E749" s="18" t="str">
        <f t="shared" si="529"/>
        <v>No</v>
      </c>
      <c r="F749" s="18" t="str">
        <f t="shared" si="530"/>
        <v>No</v>
      </c>
      <c r="G749" s="18" t="str">
        <f t="shared" si="531"/>
        <v>No</v>
      </c>
      <c r="H749" s="18" t="str">
        <f t="shared" si="532"/>
        <v>No</v>
      </c>
      <c r="I749" s="18" t="str">
        <f t="shared" si="533"/>
        <v>Yes</v>
      </c>
      <c r="J749" s="18" t="str">
        <f t="shared" si="534"/>
        <v>Yes</v>
      </c>
      <c r="K749" s="21">
        <v>747</v>
      </c>
      <c r="L749" s="5" t="s">
        <v>1687</v>
      </c>
      <c r="M749" s="5" t="s">
        <v>1688</v>
      </c>
      <c r="N749" s="5" t="s">
        <v>2307</v>
      </c>
      <c r="O749" s="5" t="s">
        <v>152</v>
      </c>
      <c r="P749" s="5" t="s">
        <v>3157</v>
      </c>
      <c r="Q749" s="34" t="s">
        <v>7981</v>
      </c>
      <c r="R749" s="21">
        <v>1</v>
      </c>
      <c r="S749" s="35"/>
      <c r="T749" s="35"/>
      <c r="U749" s="35"/>
      <c r="V749" s="35"/>
      <c r="W749" s="35"/>
      <c r="X749" s="35"/>
      <c r="Y749" s="35"/>
      <c r="Z749" s="35"/>
      <c r="AA749" s="5" t="s">
        <v>24</v>
      </c>
      <c r="AB749" s="5" t="s">
        <v>10357</v>
      </c>
      <c r="AC749" s="34" t="s">
        <v>10358</v>
      </c>
      <c r="AD749" s="21">
        <v>1</v>
      </c>
    </row>
    <row r="750" spans="1:30" x14ac:dyDescent="0.3">
      <c r="A750" s="18" t="str">
        <f t="shared" ref="A750:B750" si="772">IF(AND(ISNUMBER(SEARCH("Yes",C750)),ISNUMBER(SEARCH("Yes",E750)),ISNUMBER(SEARCH("Yes",G750)),ISNUMBER(SEARCH("Yes",I750))),"Yes","No")</f>
        <v>No</v>
      </c>
      <c r="B750" s="18" t="str">
        <f t="shared" si="772"/>
        <v>No</v>
      </c>
      <c r="C750" s="15" t="str">
        <f t="shared" si="527"/>
        <v>No</v>
      </c>
      <c r="D750" s="18" t="str">
        <f t="shared" si="528"/>
        <v>No</v>
      </c>
      <c r="E750" s="18" t="str">
        <f t="shared" si="529"/>
        <v>No</v>
      </c>
      <c r="F750" s="18" t="str">
        <f t="shared" si="530"/>
        <v>No</v>
      </c>
      <c r="G750" s="18" t="str">
        <f t="shared" si="531"/>
        <v>No</v>
      </c>
      <c r="H750" s="18" t="str">
        <f t="shared" si="532"/>
        <v>No</v>
      </c>
      <c r="I750" s="18" t="str">
        <f t="shared" si="533"/>
        <v>Yes</v>
      </c>
      <c r="J750" s="18" t="str">
        <f t="shared" si="534"/>
        <v>Yes</v>
      </c>
      <c r="K750" s="21">
        <v>748</v>
      </c>
      <c r="L750" s="5" t="s">
        <v>1689</v>
      </c>
      <c r="M750" s="5" t="s">
        <v>1690</v>
      </c>
      <c r="N750" s="5" t="s">
        <v>2307</v>
      </c>
      <c r="O750" s="5" t="s">
        <v>152</v>
      </c>
      <c r="P750" s="5" t="s">
        <v>2724</v>
      </c>
      <c r="Q750" s="34" t="s">
        <v>5010</v>
      </c>
      <c r="R750" s="21">
        <v>1</v>
      </c>
      <c r="S750" s="35"/>
      <c r="T750" s="35"/>
      <c r="U750" s="35"/>
      <c r="V750" s="35"/>
      <c r="W750" s="35"/>
      <c r="X750" s="35"/>
      <c r="Y750" s="35"/>
      <c r="Z750" s="35"/>
      <c r="AA750" s="5" t="s">
        <v>2310</v>
      </c>
      <c r="AB750" s="5" t="s">
        <v>10359</v>
      </c>
      <c r="AC750" s="34" t="s">
        <v>10360</v>
      </c>
      <c r="AD750" s="21">
        <v>1</v>
      </c>
    </row>
    <row r="751" spans="1:30" x14ac:dyDescent="0.3">
      <c r="A751" s="18" t="str">
        <f t="shared" ref="A751:B751" si="773">IF(AND(ISNUMBER(SEARCH("Yes",C751)),ISNUMBER(SEARCH("Yes",E751)),ISNUMBER(SEARCH("Yes",G751)),ISNUMBER(SEARCH("Yes",I751))),"Yes","No")</f>
        <v>No</v>
      </c>
      <c r="B751" s="18" t="str">
        <f t="shared" si="773"/>
        <v>No</v>
      </c>
      <c r="C751" s="15" t="str">
        <f t="shared" si="527"/>
        <v>No</v>
      </c>
      <c r="D751" s="18" t="str">
        <f t="shared" si="528"/>
        <v>No</v>
      </c>
      <c r="E751" s="18" t="str">
        <f t="shared" si="529"/>
        <v>Yes</v>
      </c>
      <c r="F751" s="18" t="str">
        <f t="shared" si="530"/>
        <v>Yes</v>
      </c>
      <c r="G751" s="18" t="str">
        <f t="shared" si="531"/>
        <v>Yes</v>
      </c>
      <c r="H751" s="18" t="str">
        <f t="shared" si="532"/>
        <v>Yes</v>
      </c>
      <c r="I751" s="18" t="str">
        <f t="shared" si="533"/>
        <v>Yes</v>
      </c>
      <c r="J751" s="18" t="str">
        <f t="shared" si="534"/>
        <v>Yes</v>
      </c>
      <c r="K751" s="21">
        <v>749</v>
      </c>
      <c r="L751" s="5" t="s">
        <v>391</v>
      </c>
      <c r="M751" s="5" t="s">
        <v>392</v>
      </c>
      <c r="N751" s="5" t="s">
        <v>2307</v>
      </c>
      <c r="O751" s="5" t="s">
        <v>152</v>
      </c>
      <c r="P751" s="5" t="s">
        <v>2649</v>
      </c>
      <c r="Q751" s="34" t="s">
        <v>2650</v>
      </c>
      <c r="R751" s="21">
        <v>1</v>
      </c>
      <c r="S751" s="5" t="s">
        <v>24</v>
      </c>
      <c r="T751" s="5" t="s">
        <v>10361</v>
      </c>
      <c r="U751" s="34" t="s">
        <v>10362</v>
      </c>
      <c r="V751" s="21">
        <v>1</v>
      </c>
      <c r="W751" s="5" t="s">
        <v>2310</v>
      </c>
      <c r="X751" s="5" t="s">
        <v>10363</v>
      </c>
      <c r="Y751" s="34" t="s">
        <v>10364</v>
      </c>
      <c r="Z751" s="21">
        <v>1</v>
      </c>
      <c r="AA751" s="5" t="s">
        <v>2310</v>
      </c>
      <c r="AB751" s="5" t="s">
        <v>2595</v>
      </c>
      <c r="AC751" s="34" t="s">
        <v>4131</v>
      </c>
      <c r="AD751" s="21">
        <v>1</v>
      </c>
    </row>
    <row r="752" spans="1:30" x14ac:dyDescent="0.3">
      <c r="A752" s="18" t="str">
        <f t="shared" ref="A752:B752" si="774">IF(AND(ISNUMBER(SEARCH("Yes",C752)),ISNUMBER(SEARCH("Yes",E752)),ISNUMBER(SEARCH("Yes",G752)),ISNUMBER(SEARCH("Yes",I752))),"Yes","No")</f>
        <v>No</v>
      </c>
      <c r="B752" s="18" t="str">
        <f t="shared" si="774"/>
        <v>No</v>
      </c>
      <c r="C752" s="15" t="str">
        <f t="shared" si="527"/>
        <v>No</v>
      </c>
      <c r="D752" s="18" t="str">
        <f t="shared" si="528"/>
        <v>No</v>
      </c>
      <c r="E752" s="18" t="str">
        <f t="shared" si="529"/>
        <v>No</v>
      </c>
      <c r="F752" s="18" t="str">
        <f t="shared" si="530"/>
        <v>No</v>
      </c>
      <c r="G752" s="18" t="str">
        <f t="shared" si="531"/>
        <v>No</v>
      </c>
      <c r="H752" s="18" t="str">
        <f t="shared" si="532"/>
        <v>No</v>
      </c>
      <c r="I752" s="18" t="str">
        <f t="shared" si="533"/>
        <v>Yes</v>
      </c>
      <c r="J752" s="18" t="str">
        <f t="shared" si="534"/>
        <v>Yes</v>
      </c>
      <c r="K752" s="21">
        <v>750</v>
      </c>
      <c r="L752" s="5" t="s">
        <v>1691</v>
      </c>
      <c r="M752" s="5" t="s">
        <v>1692</v>
      </c>
      <c r="N752" s="5" t="s">
        <v>2307</v>
      </c>
      <c r="O752" s="5" t="s">
        <v>152</v>
      </c>
      <c r="P752" s="5" t="s">
        <v>3308</v>
      </c>
      <c r="Q752" s="34" t="s">
        <v>7367</v>
      </c>
      <c r="R752" s="21">
        <v>1</v>
      </c>
      <c r="S752" s="35"/>
      <c r="T752" s="35"/>
      <c r="U752" s="35"/>
      <c r="V752" s="35"/>
      <c r="W752" s="35"/>
      <c r="X752" s="35"/>
      <c r="Y752" s="35"/>
      <c r="Z752" s="35"/>
      <c r="AA752" s="5" t="s">
        <v>2310</v>
      </c>
      <c r="AB752" s="5" t="s">
        <v>2422</v>
      </c>
      <c r="AC752" s="34" t="s">
        <v>2471</v>
      </c>
      <c r="AD752" s="21">
        <v>1</v>
      </c>
    </row>
    <row r="753" spans="1:30" x14ac:dyDescent="0.3">
      <c r="A753" s="18" t="str">
        <f t="shared" ref="A753:B753" si="775">IF(AND(ISNUMBER(SEARCH("Yes",C753)),ISNUMBER(SEARCH("Yes",E753)),ISNUMBER(SEARCH("Yes",G753)),ISNUMBER(SEARCH("Yes",I753))),"Yes","No")</f>
        <v>No</v>
      </c>
      <c r="B753" s="18" t="str">
        <f t="shared" si="775"/>
        <v>No</v>
      </c>
      <c r="C753" s="15" t="str">
        <f t="shared" si="527"/>
        <v>No</v>
      </c>
      <c r="D753" s="18" t="str">
        <f t="shared" si="528"/>
        <v>No</v>
      </c>
      <c r="E753" s="18" t="str">
        <f t="shared" si="529"/>
        <v>No</v>
      </c>
      <c r="F753" s="18" t="str">
        <f t="shared" si="530"/>
        <v>No</v>
      </c>
      <c r="G753" s="18" t="str">
        <f t="shared" si="531"/>
        <v>No</v>
      </c>
      <c r="H753" s="18" t="str">
        <f t="shared" si="532"/>
        <v>No</v>
      </c>
      <c r="I753" s="18" t="str">
        <f t="shared" si="533"/>
        <v>Yes</v>
      </c>
      <c r="J753" s="18" t="str">
        <f t="shared" si="534"/>
        <v>Yes</v>
      </c>
      <c r="K753" s="21">
        <v>751</v>
      </c>
      <c r="L753" s="5" t="s">
        <v>1693</v>
      </c>
      <c r="M753" s="5" t="s">
        <v>1694</v>
      </c>
      <c r="N753" s="5" t="s">
        <v>2307</v>
      </c>
      <c r="O753" s="5" t="s">
        <v>152</v>
      </c>
      <c r="P753" s="5" t="s">
        <v>2427</v>
      </c>
      <c r="Q753" s="34" t="s">
        <v>10365</v>
      </c>
      <c r="R753" s="21">
        <v>1</v>
      </c>
      <c r="S753" s="35"/>
      <c r="T753" s="35"/>
      <c r="U753" s="35"/>
      <c r="V753" s="35"/>
      <c r="W753" s="35"/>
      <c r="X753" s="35"/>
      <c r="Y753" s="35"/>
      <c r="Z753" s="35"/>
      <c r="AA753" s="5" t="s">
        <v>24</v>
      </c>
      <c r="AB753" s="5" t="s">
        <v>7992</v>
      </c>
      <c r="AC753" s="34" t="s">
        <v>2379</v>
      </c>
      <c r="AD753" s="21">
        <v>1</v>
      </c>
    </row>
    <row r="754" spans="1:30" x14ac:dyDescent="0.3">
      <c r="A754" s="18" t="str">
        <f t="shared" ref="A754:B754" si="776">IF(AND(ISNUMBER(SEARCH("Yes",C754)),ISNUMBER(SEARCH("Yes",E754)),ISNUMBER(SEARCH("Yes",G754)),ISNUMBER(SEARCH("Yes",I754))),"Yes","No")</f>
        <v>No</v>
      </c>
      <c r="B754" s="18" t="str">
        <f t="shared" si="776"/>
        <v>No</v>
      </c>
      <c r="C754" s="15" t="str">
        <f t="shared" si="527"/>
        <v>No</v>
      </c>
      <c r="D754" s="18" t="str">
        <f t="shared" si="528"/>
        <v>No</v>
      </c>
      <c r="E754" s="18" t="str">
        <f t="shared" si="529"/>
        <v>No</v>
      </c>
      <c r="F754" s="18" t="str">
        <f t="shared" si="530"/>
        <v>No</v>
      </c>
      <c r="G754" s="18" t="str">
        <f t="shared" si="531"/>
        <v>No</v>
      </c>
      <c r="H754" s="18" t="str">
        <f t="shared" si="532"/>
        <v>No</v>
      </c>
      <c r="I754" s="18" t="str">
        <f t="shared" si="533"/>
        <v>Yes</v>
      </c>
      <c r="J754" s="18" t="str">
        <f t="shared" si="534"/>
        <v>Yes</v>
      </c>
      <c r="K754" s="21">
        <v>752</v>
      </c>
      <c r="L754" s="5" t="s">
        <v>1695</v>
      </c>
      <c r="M754" s="5" t="s">
        <v>1696</v>
      </c>
      <c r="N754" s="5" t="s">
        <v>2307</v>
      </c>
      <c r="O754" s="5" t="s">
        <v>152</v>
      </c>
      <c r="P754" s="5" t="s">
        <v>2664</v>
      </c>
      <c r="Q754" s="34" t="s">
        <v>10366</v>
      </c>
      <c r="R754" s="21">
        <v>1</v>
      </c>
      <c r="S754" s="35"/>
      <c r="T754" s="35"/>
      <c r="U754" s="35"/>
      <c r="V754" s="35"/>
      <c r="W754" s="35"/>
      <c r="X754" s="35"/>
      <c r="Y754" s="35"/>
      <c r="Z754" s="35"/>
      <c r="AA754" s="5" t="s">
        <v>2310</v>
      </c>
      <c r="AB754" s="5" t="s">
        <v>5026</v>
      </c>
      <c r="AC754" s="34" t="s">
        <v>5027</v>
      </c>
      <c r="AD754" s="21">
        <v>1</v>
      </c>
    </row>
    <row r="755" spans="1:30" x14ac:dyDescent="0.3">
      <c r="A755" s="18" t="str">
        <f t="shared" ref="A755:B755" si="777">IF(AND(ISNUMBER(SEARCH("Yes",C755)),ISNUMBER(SEARCH("Yes",E755)),ISNUMBER(SEARCH("Yes",G755)),ISNUMBER(SEARCH("Yes",I755))),"Yes","No")</f>
        <v>No</v>
      </c>
      <c r="B755" s="18" t="str">
        <f t="shared" si="777"/>
        <v>No</v>
      </c>
      <c r="C755" s="15" t="str">
        <f t="shared" si="527"/>
        <v>No</v>
      </c>
      <c r="D755" s="18" t="str">
        <f t="shared" si="528"/>
        <v>No</v>
      </c>
      <c r="E755" s="18" t="str">
        <f t="shared" si="529"/>
        <v>No</v>
      </c>
      <c r="F755" s="18" t="str">
        <f t="shared" si="530"/>
        <v>No</v>
      </c>
      <c r="G755" s="18" t="str">
        <f t="shared" si="531"/>
        <v>No</v>
      </c>
      <c r="H755" s="18" t="str">
        <f t="shared" si="532"/>
        <v>No</v>
      </c>
      <c r="I755" s="18" t="str">
        <f t="shared" si="533"/>
        <v>Yes</v>
      </c>
      <c r="J755" s="18" t="str">
        <f t="shared" si="534"/>
        <v>Yes</v>
      </c>
      <c r="K755" s="21">
        <v>753</v>
      </c>
      <c r="L755" s="5" t="s">
        <v>1697</v>
      </c>
      <c r="M755" s="5" t="s">
        <v>1698</v>
      </c>
      <c r="N755" s="5" t="s">
        <v>2307</v>
      </c>
      <c r="O755" s="5" t="s">
        <v>152</v>
      </c>
      <c r="P755" s="5" t="s">
        <v>5028</v>
      </c>
      <c r="Q755" s="34" t="s">
        <v>5029</v>
      </c>
      <c r="R755" s="21">
        <v>1</v>
      </c>
      <c r="S755" s="35"/>
      <c r="T755" s="35"/>
      <c r="U755" s="35"/>
      <c r="V755" s="35"/>
      <c r="W755" s="35"/>
      <c r="X755" s="35"/>
      <c r="Y755" s="35"/>
      <c r="Z755" s="35"/>
      <c r="AA755" s="5" t="s">
        <v>2310</v>
      </c>
      <c r="AB755" s="5" t="s">
        <v>2422</v>
      </c>
      <c r="AC755" s="34" t="s">
        <v>2723</v>
      </c>
      <c r="AD755" s="21">
        <v>1</v>
      </c>
    </row>
    <row r="756" spans="1:30" x14ac:dyDescent="0.3">
      <c r="A756" s="18" t="str">
        <f t="shared" ref="A756:B756" si="778">IF(AND(ISNUMBER(SEARCH("Yes",C756)),ISNUMBER(SEARCH("Yes",E756)),ISNUMBER(SEARCH("Yes",G756)),ISNUMBER(SEARCH("Yes",I756))),"Yes","No")</f>
        <v>No</v>
      </c>
      <c r="B756" s="18" t="str">
        <f t="shared" si="778"/>
        <v>No</v>
      </c>
      <c r="C756" s="15" t="str">
        <f t="shared" si="527"/>
        <v>No</v>
      </c>
      <c r="D756" s="18" t="str">
        <f t="shared" si="528"/>
        <v>No</v>
      </c>
      <c r="E756" s="18" t="str">
        <f t="shared" si="529"/>
        <v>No</v>
      </c>
      <c r="F756" s="18" t="str">
        <f t="shared" si="530"/>
        <v>No</v>
      </c>
      <c r="G756" s="18" t="str">
        <f t="shared" si="531"/>
        <v>No</v>
      </c>
      <c r="H756" s="18" t="str">
        <f t="shared" si="532"/>
        <v>No</v>
      </c>
      <c r="I756" s="18" t="str">
        <f t="shared" si="533"/>
        <v>Yes</v>
      </c>
      <c r="J756" s="18" t="str">
        <f t="shared" si="534"/>
        <v>Yes</v>
      </c>
      <c r="K756" s="21">
        <v>754</v>
      </c>
      <c r="L756" s="5" t="s">
        <v>1699</v>
      </c>
      <c r="M756" s="5" t="s">
        <v>1700</v>
      </c>
      <c r="N756" s="5" t="s">
        <v>2307</v>
      </c>
      <c r="O756" s="5" t="s">
        <v>152</v>
      </c>
      <c r="P756" s="5" t="s">
        <v>2321</v>
      </c>
      <c r="Q756" s="34" t="s">
        <v>2597</v>
      </c>
      <c r="R756" s="21">
        <v>1</v>
      </c>
      <c r="S756" s="35"/>
      <c r="T756" s="35"/>
      <c r="U756" s="35"/>
      <c r="V756" s="35"/>
      <c r="W756" s="35"/>
      <c r="X756" s="35"/>
      <c r="Y756" s="35"/>
      <c r="Z756" s="35"/>
      <c r="AA756" s="5" t="s">
        <v>24</v>
      </c>
      <c r="AB756" s="5" t="s">
        <v>7997</v>
      </c>
      <c r="AC756" s="34" t="s">
        <v>7998</v>
      </c>
      <c r="AD756" s="21">
        <v>1</v>
      </c>
    </row>
    <row r="757" spans="1:30" x14ac:dyDescent="0.3">
      <c r="A757" s="18" t="str">
        <f t="shared" ref="A757:B757" si="779">IF(AND(ISNUMBER(SEARCH("Yes",C757)),ISNUMBER(SEARCH("Yes",E757)),ISNUMBER(SEARCH("Yes",G757)),ISNUMBER(SEARCH("Yes",I757))),"Yes","No")</f>
        <v>No</v>
      </c>
      <c r="B757" s="18" t="str">
        <f t="shared" si="779"/>
        <v>No</v>
      </c>
      <c r="C757" s="15" t="str">
        <f t="shared" si="527"/>
        <v>No</v>
      </c>
      <c r="D757" s="18" t="str">
        <f t="shared" si="528"/>
        <v>No</v>
      </c>
      <c r="E757" s="18" t="str">
        <f t="shared" si="529"/>
        <v>No</v>
      </c>
      <c r="F757" s="18" t="str">
        <f t="shared" si="530"/>
        <v>No</v>
      </c>
      <c r="G757" s="18" t="str">
        <f t="shared" si="531"/>
        <v>No</v>
      </c>
      <c r="H757" s="18" t="str">
        <f t="shared" si="532"/>
        <v>No</v>
      </c>
      <c r="I757" s="18" t="str">
        <f t="shared" si="533"/>
        <v>Yes</v>
      </c>
      <c r="J757" s="18" t="str">
        <f t="shared" si="534"/>
        <v>Yes</v>
      </c>
      <c r="K757" s="21">
        <v>755</v>
      </c>
      <c r="L757" s="5" t="s">
        <v>1701</v>
      </c>
      <c r="M757" s="5" t="s">
        <v>1702</v>
      </c>
      <c r="N757" s="5" t="s">
        <v>2307</v>
      </c>
      <c r="O757" s="5" t="s">
        <v>152</v>
      </c>
      <c r="P757" s="5" t="s">
        <v>2333</v>
      </c>
      <c r="Q757" s="34" t="s">
        <v>10367</v>
      </c>
      <c r="R757" s="21">
        <v>1</v>
      </c>
      <c r="S757" s="35"/>
      <c r="T757" s="35"/>
      <c r="U757" s="35"/>
      <c r="V757" s="35"/>
      <c r="W757" s="35"/>
      <c r="X757" s="35"/>
      <c r="Y757" s="35"/>
      <c r="Z757" s="35"/>
      <c r="AA757" s="5" t="s">
        <v>2310</v>
      </c>
      <c r="AB757" s="5" t="s">
        <v>2669</v>
      </c>
      <c r="AC757" s="34" t="s">
        <v>3357</v>
      </c>
      <c r="AD757" s="21">
        <v>1</v>
      </c>
    </row>
    <row r="758" spans="1:30" x14ac:dyDescent="0.3">
      <c r="A758" s="18" t="str">
        <f t="shared" ref="A758:B758" si="780">IF(AND(ISNUMBER(SEARCH("Yes",C758)),ISNUMBER(SEARCH("Yes",E758)),ISNUMBER(SEARCH("Yes",G758)),ISNUMBER(SEARCH("Yes",I758))),"Yes","No")</f>
        <v>No</v>
      </c>
      <c r="B758" s="18" t="str">
        <f t="shared" si="780"/>
        <v>No</v>
      </c>
      <c r="C758" s="15" t="str">
        <f t="shared" si="527"/>
        <v>No</v>
      </c>
      <c r="D758" s="18" t="str">
        <f t="shared" si="528"/>
        <v>No</v>
      </c>
      <c r="E758" s="18" t="str">
        <f t="shared" si="529"/>
        <v>No</v>
      </c>
      <c r="F758" s="18" t="str">
        <f t="shared" si="530"/>
        <v>No</v>
      </c>
      <c r="G758" s="18" t="str">
        <f t="shared" si="531"/>
        <v>No</v>
      </c>
      <c r="H758" s="18" t="str">
        <f t="shared" si="532"/>
        <v>No</v>
      </c>
      <c r="I758" s="18" t="str">
        <f t="shared" si="533"/>
        <v>Yes</v>
      </c>
      <c r="J758" s="18" t="str">
        <f t="shared" si="534"/>
        <v>Yes</v>
      </c>
      <c r="K758" s="21">
        <v>756</v>
      </c>
      <c r="L758" s="5" t="s">
        <v>1703</v>
      </c>
      <c r="M758" s="5" t="s">
        <v>1704</v>
      </c>
      <c r="N758" s="5" t="s">
        <v>2307</v>
      </c>
      <c r="O758" s="5" t="s">
        <v>152</v>
      </c>
      <c r="P758" s="5" t="s">
        <v>2412</v>
      </c>
      <c r="Q758" s="34" t="s">
        <v>10368</v>
      </c>
      <c r="R758" s="21">
        <v>1</v>
      </c>
      <c r="S758" s="35"/>
      <c r="T758" s="35"/>
      <c r="U758" s="35"/>
      <c r="V758" s="35"/>
      <c r="W758" s="35"/>
      <c r="X758" s="35"/>
      <c r="Y758" s="35"/>
      <c r="Z758" s="35"/>
      <c r="AA758" s="5" t="s">
        <v>2310</v>
      </c>
      <c r="AB758" s="5" t="s">
        <v>2422</v>
      </c>
      <c r="AC758" s="34" t="s">
        <v>2471</v>
      </c>
      <c r="AD758" s="21">
        <v>1</v>
      </c>
    </row>
    <row r="759" spans="1:30" x14ac:dyDescent="0.3">
      <c r="A759" s="18" t="str">
        <f t="shared" ref="A759:B759" si="781">IF(AND(ISNUMBER(SEARCH("Yes",C759)),ISNUMBER(SEARCH("Yes",E759)),ISNUMBER(SEARCH("Yes",G759)),ISNUMBER(SEARCH("Yes",I759))),"Yes","No")</f>
        <v>No</v>
      </c>
      <c r="B759" s="18" t="str">
        <f t="shared" si="781"/>
        <v>No</v>
      </c>
      <c r="C759" s="15" t="str">
        <f t="shared" si="527"/>
        <v>No</v>
      </c>
      <c r="D759" s="18" t="str">
        <f t="shared" si="528"/>
        <v>No</v>
      </c>
      <c r="E759" s="18" t="str">
        <f t="shared" si="529"/>
        <v>No</v>
      </c>
      <c r="F759" s="18" t="str">
        <f t="shared" si="530"/>
        <v>No</v>
      </c>
      <c r="G759" s="18" t="str">
        <f t="shared" si="531"/>
        <v>No</v>
      </c>
      <c r="H759" s="18" t="str">
        <f t="shared" si="532"/>
        <v>No</v>
      </c>
      <c r="I759" s="18" t="str">
        <f t="shared" si="533"/>
        <v>Yes</v>
      </c>
      <c r="J759" s="18" t="str">
        <f t="shared" si="534"/>
        <v>Yes</v>
      </c>
      <c r="K759" s="21">
        <v>757</v>
      </c>
      <c r="L759" s="5" t="s">
        <v>1705</v>
      </c>
      <c r="M759" s="5" t="s">
        <v>1706</v>
      </c>
      <c r="N759" s="5" t="s">
        <v>2307</v>
      </c>
      <c r="O759" s="5" t="s">
        <v>152</v>
      </c>
      <c r="P759" s="5" t="s">
        <v>2431</v>
      </c>
      <c r="Q759" s="34" t="s">
        <v>10369</v>
      </c>
      <c r="R759" s="21">
        <v>1</v>
      </c>
      <c r="S759" s="35"/>
      <c r="T759" s="35"/>
      <c r="U759" s="35"/>
      <c r="V759" s="35"/>
      <c r="W759" s="35"/>
      <c r="X759" s="35"/>
      <c r="Y759" s="35"/>
      <c r="Z759" s="35"/>
      <c r="AA759" s="5" t="s">
        <v>2310</v>
      </c>
      <c r="AB759" s="5" t="s">
        <v>10370</v>
      </c>
      <c r="AC759" s="34" t="s">
        <v>10371</v>
      </c>
      <c r="AD759" s="21">
        <v>1</v>
      </c>
    </row>
    <row r="760" spans="1:30" x14ac:dyDescent="0.3">
      <c r="A760" s="18" t="str">
        <f t="shared" ref="A760:B760" si="782">IF(AND(ISNUMBER(SEARCH("Yes",C760)),ISNUMBER(SEARCH("Yes",E760)),ISNUMBER(SEARCH("Yes",G760)),ISNUMBER(SEARCH("Yes",I760))),"Yes","No")</f>
        <v>No</v>
      </c>
      <c r="B760" s="18" t="str">
        <f t="shared" si="782"/>
        <v>No</v>
      </c>
      <c r="C760" s="15" t="str">
        <f t="shared" si="527"/>
        <v>No</v>
      </c>
      <c r="D760" s="18" t="str">
        <f t="shared" si="528"/>
        <v>No</v>
      </c>
      <c r="E760" s="18" t="str">
        <f t="shared" si="529"/>
        <v>No</v>
      </c>
      <c r="F760" s="18" t="str">
        <f t="shared" si="530"/>
        <v>No</v>
      </c>
      <c r="G760" s="18" t="str">
        <f t="shared" si="531"/>
        <v>No</v>
      </c>
      <c r="H760" s="18" t="str">
        <f t="shared" si="532"/>
        <v>No</v>
      </c>
      <c r="I760" s="18" t="str">
        <f t="shared" si="533"/>
        <v>Yes</v>
      </c>
      <c r="J760" s="18" t="str">
        <f t="shared" si="534"/>
        <v>Yes</v>
      </c>
      <c r="K760" s="21">
        <v>758</v>
      </c>
      <c r="L760" s="5" t="s">
        <v>1707</v>
      </c>
      <c r="M760" s="5" t="s">
        <v>1708</v>
      </c>
      <c r="N760" s="5" t="s">
        <v>2307</v>
      </c>
      <c r="O760" s="5" t="s">
        <v>152</v>
      </c>
      <c r="P760" s="5" t="s">
        <v>2435</v>
      </c>
      <c r="Q760" s="34" t="s">
        <v>5037</v>
      </c>
      <c r="R760" s="21">
        <v>1</v>
      </c>
      <c r="S760" s="35"/>
      <c r="T760" s="35"/>
      <c r="U760" s="35"/>
      <c r="V760" s="35"/>
      <c r="W760" s="35"/>
      <c r="X760" s="35"/>
      <c r="Y760" s="35"/>
      <c r="Z760" s="35"/>
      <c r="AA760" s="5" t="s">
        <v>2310</v>
      </c>
      <c r="AB760" s="5" t="s">
        <v>8052</v>
      </c>
      <c r="AC760" s="34" t="s">
        <v>8004</v>
      </c>
      <c r="AD760" s="21">
        <v>1</v>
      </c>
    </row>
    <row r="761" spans="1:30" x14ac:dyDescent="0.3">
      <c r="A761" s="18" t="str">
        <f t="shared" ref="A761:B761" si="783">IF(AND(ISNUMBER(SEARCH("Yes",C761)),ISNUMBER(SEARCH("Yes",E761)),ISNUMBER(SEARCH("Yes",G761)),ISNUMBER(SEARCH("Yes",I761))),"Yes","No")</f>
        <v>No</v>
      </c>
      <c r="B761" s="18" t="str">
        <f t="shared" si="783"/>
        <v>No</v>
      </c>
      <c r="C761" s="15" t="str">
        <f t="shared" si="527"/>
        <v>No</v>
      </c>
      <c r="D761" s="18" t="str">
        <f t="shared" si="528"/>
        <v>No</v>
      </c>
      <c r="E761" s="18" t="str">
        <f t="shared" si="529"/>
        <v>No</v>
      </c>
      <c r="F761" s="18" t="str">
        <f t="shared" si="530"/>
        <v>No</v>
      </c>
      <c r="G761" s="18" t="str">
        <f t="shared" si="531"/>
        <v>No</v>
      </c>
      <c r="H761" s="18" t="str">
        <f t="shared" si="532"/>
        <v>No</v>
      </c>
      <c r="I761" s="18" t="str">
        <f t="shared" si="533"/>
        <v>Yes</v>
      </c>
      <c r="J761" s="18" t="str">
        <f t="shared" si="534"/>
        <v>Yes</v>
      </c>
      <c r="K761" s="21">
        <v>759</v>
      </c>
      <c r="L761" s="5" t="s">
        <v>1709</v>
      </c>
      <c r="M761" s="5" t="s">
        <v>1710</v>
      </c>
      <c r="N761" s="5" t="s">
        <v>2307</v>
      </c>
      <c r="O761" s="5" t="s">
        <v>152</v>
      </c>
      <c r="P761" s="5" t="s">
        <v>2724</v>
      </c>
      <c r="Q761" s="34" t="s">
        <v>8005</v>
      </c>
      <c r="R761" s="21">
        <v>1</v>
      </c>
      <c r="S761" s="35"/>
      <c r="T761" s="35"/>
      <c r="U761" s="35"/>
      <c r="V761" s="35"/>
      <c r="W761" s="35"/>
      <c r="X761" s="35"/>
      <c r="Y761" s="35"/>
      <c r="Z761" s="35"/>
      <c r="AA761" s="5" t="s">
        <v>2310</v>
      </c>
      <c r="AB761" s="5" t="s">
        <v>5041</v>
      </c>
      <c r="AC761" s="34" t="s">
        <v>10372</v>
      </c>
      <c r="AD761" s="21">
        <v>1</v>
      </c>
    </row>
    <row r="762" spans="1:30" x14ac:dyDescent="0.3">
      <c r="A762" s="18" t="str">
        <f t="shared" ref="A762:B762" si="784">IF(AND(ISNUMBER(SEARCH("Yes",C762)),ISNUMBER(SEARCH("Yes",E762)),ISNUMBER(SEARCH("Yes",G762)),ISNUMBER(SEARCH("Yes",I762))),"Yes","No")</f>
        <v>No</v>
      </c>
      <c r="B762" s="18" t="str">
        <f t="shared" si="784"/>
        <v>No</v>
      </c>
      <c r="C762" s="15" t="str">
        <f t="shared" si="527"/>
        <v>No</v>
      </c>
      <c r="D762" s="18" t="str">
        <f t="shared" si="528"/>
        <v>No</v>
      </c>
      <c r="E762" s="18" t="str">
        <f t="shared" si="529"/>
        <v>No</v>
      </c>
      <c r="F762" s="18" t="str">
        <f t="shared" si="530"/>
        <v>No</v>
      </c>
      <c r="G762" s="18" t="str">
        <f t="shared" si="531"/>
        <v>No</v>
      </c>
      <c r="H762" s="18" t="str">
        <f t="shared" si="532"/>
        <v>No</v>
      </c>
      <c r="I762" s="18" t="str">
        <f t="shared" si="533"/>
        <v>Yes</v>
      </c>
      <c r="J762" s="18" t="str">
        <f t="shared" si="534"/>
        <v>Yes</v>
      </c>
      <c r="K762" s="21">
        <v>760</v>
      </c>
      <c r="L762" s="5" t="s">
        <v>1711</v>
      </c>
      <c r="M762" s="5" t="s">
        <v>1712</v>
      </c>
      <c r="N762" s="5" t="s">
        <v>2307</v>
      </c>
      <c r="O762" s="5" t="s">
        <v>152</v>
      </c>
      <c r="P762" s="5" t="s">
        <v>2724</v>
      </c>
      <c r="Q762" s="34" t="s">
        <v>10373</v>
      </c>
      <c r="R762" s="21">
        <v>1</v>
      </c>
      <c r="S762" s="35"/>
      <c r="T762" s="35"/>
      <c r="U762" s="35"/>
      <c r="V762" s="35"/>
      <c r="W762" s="35"/>
      <c r="X762" s="35"/>
      <c r="Y762" s="35"/>
      <c r="Z762" s="35"/>
      <c r="AA762" s="5" t="s">
        <v>24</v>
      </c>
      <c r="AB762" s="5" t="s">
        <v>10374</v>
      </c>
      <c r="AC762" s="34" t="s">
        <v>10375</v>
      </c>
      <c r="AD762" s="21">
        <v>1</v>
      </c>
    </row>
    <row r="763" spans="1:30" x14ac:dyDescent="0.3">
      <c r="A763" s="18" t="str">
        <f t="shared" ref="A763:B763" si="785">IF(AND(ISNUMBER(SEARCH("Yes",C763)),ISNUMBER(SEARCH("Yes",E763)),ISNUMBER(SEARCH("Yes",G763)),ISNUMBER(SEARCH("Yes",I763))),"Yes","No")</f>
        <v>No</v>
      </c>
      <c r="B763" s="18" t="str">
        <f t="shared" si="785"/>
        <v>No</v>
      </c>
      <c r="C763" s="15" t="str">
        <f t="shared" si="527"/>
        <v>No</v>
      </c>
      <c r="D763" s="18" t="str">
        <f t="shared" si="528"/>
        <v>No</v>
      </c>
      <c r="E763" s="18" t="str">
        <f t="shared" si="529"/>
        <v>No</v>
      </c>
      <c r="F763" s="18" t="str">
        <f t="shared" si="530"/>
        <v>No</v>
      </c>
      <c r="G763" s="18" t="str">
        <f t="shared" si="531"/>
        <v>No</v>
      </c>
      <c r="H763" s="18" t="str">
        <f t="shared" si="532"/>
        <v>No</v>
      </c>
      <c r="I763" s="18" t="str">
        <f t="shared" si="533"/>
        <v>Yes</v>
      </c>
      <c r="J763" s="18" t="str">
        <f t="shared" si="534"/>
        <v>Yes</v>
      </c>
      <c r="K763" s="21">
        <v>761</v>
      </c>
      <c r="L763" s="5" t="s">
        <v>1713</v>
      </c>
      <c r="M763" s="5" t="s">
        <v>1714</v>
      </c>
      <c r="N763" s="5" t="s">
        <v>2307</v>
      </c>
      <c r="O763" s="5" t="s">
        <v>152</v>
      </c>
      <c r="P763" s="5" t="s">
        <v>5461</v>
      </c>
      <c r="Q763" s="34" t="s">
        <v>10376</v>
      </c>
      <c r="R763" s="21">
        <v>1</v>
      </c>
      <c r="S763" s="35"/>
      <c r="T763" s="35"/>
      <c r="U763" s="35"/>
      <c r="V763" s="35"/>
      <c r="W763" s="35"/>
      <c r="X763" s="35"/>
      <c r="Y763" s="35"/>
      <c r="Z763" s="35"/>
      <c r="AA763" s="5" t="s">
        <v>2310</v>
      </c>
      <c r="AB763" s="5" t="s">
        <v>3944</v>
      </c>
      <c r="AC763" s="34" t="s">
        <v>3539</v>
      </c>
      <c r="AD763" s="21">
        <v>1</v>
      </c>
    </row>
    <row r="764" spans="1:30" x14ac:dyDescent="0.3">
      <c r="A764" s="18" t="str">
        <f t="shared" ref="A764:B764" si="786">IF(AND(ISNUMBER(SEARCH("Yes",C764)),ISNUMBER(SEARCH("Yes",E764)),ISNUMBER(SEARCH("Yes",G764)),ISNUMBER(SEARCH("Yes",I764))),"Yes","No")</f>
        <v>No</v>
      </c>
      <c r="B764" s="18" t="str">
        <f t="shared" si="786"/>
        <v>No</v>
      </c>
      <c r="C764" s="15" t="str">
        <f t="shared" si="527"/>
        <v>No</v>
      </c>
      <c r="D764" s="18" t="str">
        <f t="shared" si="528"/>
        <v>No</v>
      </c>
      <c r="E764" s="18" t="str">
        <f t="shared" si="529"/>
        <v>No</v>
      </c>
      <c r="F764" s="18" t="str">
        <f t="shared" si="530"/>
        <v>No</v>
      </c>
      <c r="G764" s="18" t="str">
        <f t="shared" si="531"/>
        <v>No</v>
      </c>
      <c r="H764" s="18" t="str">
        <f t="shared" si="532"/>
        <v>No</v>
      </c>
      <c r="I764" s="18" t="str">
        <f t="shared" si="533"/>
        <v>Yes</v>
      </c>
      <c r="J764" s="18" t="str">
        <f t="shared" si="534"/>
        <v>Yes</v>
      </c>
      <c r="K764" s="21">
        <v>762</v>
      </c>
      <c r="L764" s="5" t="s">
        <v>1715</v>
      </c>
      <c r="M764" s="5" t="s">
        <v>1716</v>
      </c>
      <c r="N764" s="5" t="s">
        <v>2307</v>
      </c>
      <c r="O764" s="5" t="s">
        <v>152</v>
      </c>
      <c r="P764" s="5" t="s">
        <v>9920</v>
      </c>
      <c r="Q764" s="34" t="s">
        <v>2803</v>
      </c>
      <c r="R764" s="21">
        <v>1</v>
      </c>
      <c r="S764" s="35"/>
      <c r="T764" s="35"/>
      <c r="U764" s="35"/>
      <c r="V764" s="35"/>
      <c r="W764" s="35"/>
      <c r="X764" s="35"/>
      <c r="Y764" s="35"/>
      <c r="Z764" s="35"/>
      <c r="AA764" s="5" t="s">
        <v>2310</v>
      </c>
      <c r="AB764" s="5" t="s">
        <v>10377</v>
      </c>
      <c r="AC764" s="34" t="s">
        <v>2471</v>
      </c>
      <c r="AD764" s="21">
        <v>1</v>
      </c>
    </row>
    <row r="765" spans="1:30" x14ac:dyDescent="0.3">
      <c r="A765" s="18" t="str">
        <f t="shared" ref="A765:B765" si="787">IF(AND(ISNUMBER(SEARCH("Yes",C765)),ISNUMBER(SEARCH("Yes",E765)),ISNUMBER(SEARCH("Yes",G765)),ISNUMBER(SEARCH("Yes",I765))),"Yes","No")</f>
        <v>No</v>
      </c>
      <c r="B765" s="18" t="str">
        <f t="shared" si="787"/>
        <v>No</v>
      </c>
      <c r="C765" s="15" t="str">
        <f t="shared" si="527"/>
        <v>No</v>
      </c>
      <c r="D765" s="18" t="str">
        <f t="shared" si="528"/>
        <v>No</v>
      </c>
      <c r="E765" s="18" t="str">
        <f t="shared" si="529"/>
        <v>No</v>
      </c>
      <c r="F765" s="18" t="str">
        <f t="shared" si="530"/>
        <v>No</v>
      </c>
      <c r="G765" s="18" t="str">
        <f t="shared" si="531"/>
        <v>No</v>
      </c>
      <c r="H765" s="18" t="str">
        <f t="shared" si="532"/>
        <v>No</v>
      </c>
      <c r="I765" s="18" t="str">
        <f t="shared" si="533"/>
        <v>Yes</v>
      </c>
      <c r="J765" s="18" t="str">
        <f t="shared" si="534"/>
        <v>Yes</v>
      </c>
      <c r="K765" s="21">
        <v>763</v>
      </c>
      <c r="L765" s="5" t="s">
        <v>1717</v>
      </c>
      <c r="M765" s="5" t="s">
        <v>1718</v>
      </c>
      <c r="N765" s="5" t="s">
        <v>2307</v>
      </c>
      <c r="O765" s="5" t="s">
        <v>152</v>
      </c>
      <c r="P765" s="5" t="s">
        <v>2427</v>
      </c>
      <c r="Q765" s="34" t="s">
        <v>10378</v>
      </c>
      <c r="R765" s="21">
        <v>1</v>
      </c>
      <c r="S765" s="35"/>
      <c r="T765" s="35"/>
      <c r="U765" s="35"/>
      <c r="V765" s="35"/>
      <c r="W765" s="35"/>
      <c r="X765" s="35"/>
      <c r="Y765" s="35"/>
      <c r="Z765" s="35"/>
      <c r="AA765" s="5" t="s">
        <v>24</v>
      </c>
      <c r="AB765" s="5" t="s">
        <v>10379</v>
      </c>
      <c r="AC765" s="34" t="s">
        <v>10380</v>
      </c>
      <c r="AD765" s="21">
        <v>1</v>
      </c>
    </row>
    <row r="766" spans="1:30" x14ac:dyDescent="0.3">
      <c r="A766" s="18" t="str">
        <f t="shared" ref="A766:B766" si="788">IF(AND(ISNUMBER(SEARCH("Yes",C766)),ISNUMBER(SEARCH("Yes",E766)),ISNUMBER(SEARCH("Yes",G766)),ISNUMBER(SEARCH("Yes",I766))),"Yes","No")</f>
        <v>No</v>
      </c>
      <c r="B766" s="18" t="str">
        <f t="shared" si="788"/>
        <v>No</v>
      </c>
      <c r="C766" s="15" t="str">
        <f t="shared" si="527"/>
        <v>No</v>
      </c>
      <c r="D766" s="18" t="str">
        <f t="shared" si="528"/>
        <v>No</v>
      </c>
      <c r="E766" s="18" t="str">
        <f t="shared" si="529"/>
        <v>No</v>
      </c>
      <c r="F766" s="18" t="str">
        <f t="shared" si="530"/>
        <v>No</v>
      </c>
      <c r="G766" s="18" t="str">
        <f t="shared" si="531"/>
        <v>No</v>
      </c>
      <c r="H766" s="18" t="str">
        <f t="shared" si="532"/>
        <v>No</v>
      </c>
      <c r="I766" s="18" t="str">
        <f t="shared" si="533"/>
        <v>Yes</v>
      </c>
      <c r="J766" s="18" t="str">
        <f t="shared" si="534"/>
        <v>Yes</v>
      </c>
      <c r="K766" s="21">
        <v>764</v>
      </c>
      <c r="L766" s="5" t="s">
        <v>1719</v>
      </c>
      <c r="M766" s="5" t="s">
        <v>1720</v>
      </c>
      <c r="N766" s="5" t="s">
        <v>2307</v>
      </c>
      <c r="O766" s="5" t="s">
        <v>152</v>
      </c>
      <c r="P766" s="5" t="s">
        <v>6896</v>
      </c>
      <c r="Q766" s="34" t="s">
        <v>10381</v>
      </c>
      <c r="R766" s="21">
        <v>1</v>
      </c>
      <c r="S766" s="35"/>
      <c r="T766" s="35"/>
      <c r="U766" s="35"/>
      <c r="V766" s="35"/>
      <c r="W766" s="35"/>
      <c r="X766" s="35"/>
      <c r="Y766" s="35"/>
      <c r="Z766" s="35"/>
      <c r="AA766" s="5" t="s">
        <v>24</v>
      </c>
      <c r="AB766" s="5" t="s">
        <v>6604</v>
      </c>
      <c r="AC766" s="34" t="s">
        <v>5053</v>
      </c>
      <c r="AD766" s="21">
        <v>1</v>
      </c>
    </row>
    <row r="767" spans="1:30" x14ac:dyDescent="0.3">
      <c r="A767" s="18" t="str">
        <f t="shared" ref="A767:B767" si="789">IF(AND(ISNUMBER(SEARCH("Yes",C767)),ISNUMBER(SEARCH("Yes",E767)),ISNUMBER(SEARCH("Yes",G767)),ISNUMBER(SEARCH("Yes",I767))),"Yes","No")</f>
        <v>No</v>
      </c>
      <c r="B767" s="18" t="str">
        <f t="shared" si="789"/>
        <v>No</v>
      </c>
      <c r="C767" s="15" t="str">
        <f t="shared" ref="C767:C1021" si="790">IF(ISNUMBER(SEARCH("No;",Q767)),"No","Yes")</f>
        <v>No</v>
      </c>
      <c r="D767" s="18" t="str">
        <f t="shared" ref="D767:D1021" si="791">IF(ISNUMBER(SEARCH("No",O767)),"No","Yes")</f>
        <v>No</v>
      </c>
      <c r="E767" s="18" t="str">
        <f t="shared" ref="E767:E1021" si="792">IF(ISNUMBER(SEARCH("No;",U767)),"No",IF(ISBLANK(U767),"No","Yes"))</f>
        <v>No</v>
      </c>
      <c r="F767" s="18" t="str">
        <f t="shared" ref="F767:F1021" si="793">IF(ISNUMBER(SEARCH("No;",S767)),"No",IF(ISBLANK(S767),"No","Yes"))</f>
        <v>No</v>
      </c>
      <c r="G767" s="18" t="str">
        <f t="shared" ref="G767:G1021" si="794">IF(ISNUMBER(SEARCH("No;",Y767)),"No",IF(ISBLANK(Y767),"No","Yes"))</f>
        <v>No</v>
      </c>
      <c r="H767" s="18" t="str">
        <f t="shared" ref="H767:H1021" si="795">IF(ISNUMBER(SEARCH("No;",W767)),"No",IF(ISBLANK(W767),"No","Yes"))</f>
        <v>No</v>
      </c>
      <c r="I767" s="18" t="str">
        <f t="shared" ref="I767:I1021" si="796">IF(ISNUMBER(SEARCH("No;",AC767)),"No",IF(ISBLANK(AC767),"No","Yes"))</f>
        <v>Yes</v>
      </c>
      <c r="J767" s="18" t="str">
        <f t="shared" ref="J767:J1021" si="797">IF(ISNUMBER(SEARCH("No",AA767)),"No",IF(ISBLANK(AA767),"No","Yes"))</f>
        <v>Yes</v>
      </c>
      <c r="K767" s="21">
        <v>765</v>
      </c>
      <c r="L767" s="5" t="s">
        <v>1721</v>
      </c>
      <c r="M767" s="5" t="s">
        <v>1722</v>
      </c>
      <c r="N767" s="5" t="s">
        <v>2307</v>
      </c>
      <c r="O767" s="5" t="s">
        <v>152</v>
      </c>
      <c r="P767" s="5" t="s">
        <v>2313</v>
      </c>
      <c r="Q767" s="34" t="s">
        <v>5054</v>
      </c>
      <c r="R767" s="21">
        <v>1</v>
      </c>
      <c r="S767" s="35"/>
      <c r="T767" s="35"/>
      <c r="U767" s="35"/>
      <c r="V767" s="35"/>
      <c r="W767" s="35"/>
      <c r="X767" s="35"/>
      <c r="Y767" s="35"/>
      <c r="Z767" s="35"/>
      <c r="AA767" s="5" t="s">
        <v>2310</v>
      </c>
      <c r="AB767" s="5" t="s">
        <v>2997</v>
      </c>
      <c r="AC767" s="34" t="s">
        <v>10382</v>
      </c>
      <c r="AD767" s="21">
        <v>1</v>
      </c>
    </row>
    <row r="768" spans="1:30" x14ac:dyDescent="0.3">
      <c r="A768" s="18" t="str">
        <f t="shared" ref="A768:B768" si="798">IF(AND(ISNUMBER(SEARCH("Yes",C768)),ISNUMBER(SEARCH("Yes",E768)),ISNUMBER(SEARCH("Yes",G768)),ISNUMBER(SEARCH("Yes",I768))),"Yes","No")</f>
        <v>Yes</v>
      </c>
      <c r="B768" s="18" t="str">
        <f t="shared" si="798"/>
        <v>Yes</v>
      </c>
      <c r="C768" s="15" t="str">
        <f t="shared" si="790"/>
        <v>Yes</v>
      </c>
      <c r="D768" s="18" t="str">
        <f t="shared" si="791"/>
        <v>Yes</v>
      </c>
      <c r="E768" s="18" t="str">
        <f t="shared" si="792"/>
        <v>Yes</v>
      </c>
      <c r="F768" s="18" t="str">
        <f t="shared" si="793"/>
        <v>Yes</v>
      </c>
      <c r="G768" s="18" t="str">
        <f t="shared" si="794"/>
        <v>Yes</v>
      </c>
      <c r="H768" s="18" t="str">
        <f t="shared" si="795"/>
        <v>Yes</v>
      </c>
      <c r="I768" s="18" t="str">
        <f t="shared" si="796"/>
        <v>Yes</v>
      </c>
      <c r="J768" s="18" t="str">
        <f t="shared" si="797"/>
        <v>Yes</v>
      </c>
      <c r="K768" s="21">
        <v>766</v>
      </c>
      <c r="L768" s="5" t="s">
        <v>122</v>
      </c>
      <c r="M768" s="5" t="s">
        <v>123</v>
      </c>
      <c r="N768" s="5" t="s">
        <v>2307</v>
      </c>
      <c r="O768" s="5" t="s">
        <v>24</v>
      </c>
      <c r="P768" s="5" t="s">
        <v>8018</v>
      </c>
      <c r="Q768" s="34" t="s">
        <v>5058</v>
      </c>
      <c r="R768" s="21">
        <v>1</v>
      </c>
      <c r="S768" s="5" t="s">
        <v>24</v>
      </c>
      <c r="T768" s="5" t="s">
        <v>10383</v>
      </c>
      <c r="U768" s="34" t="s">
        <v>10384</v>
      </c>
      <c r="V768" s="21">
        <v>1</v>
      </c>
      <c r="W768" s="5" t="s">
        <v>24</v>
      </c>
      <c r="X768" s="5" t="s">
        <v>10385</v>
      </c>
      <c r="Y768" s="34" t="s">
        <v>8022</v>
      </c>
      <c r="Z768" s="21">
        <v>1</v>
      </c>
      <c r="AA768" s="5" t="s">
        <v>24</v>
      </c>
      <c r="AB768" s="5" t="s">
        <v>10386</v>
      </c>
      <c r="AC768" s="34" t="s">
        <v>10387</v>
      </c>
      <c r="AD768" s="21">
        <v>1</v>
      </c>
    </row>
    <row r="769" spans="1:30" x14ac:dyDescent="0.3">
      <c r="A769" s="18" t="str">
        <f t="shared" ref="A769:B769" si="799">IF(AND(ISNUMBER(SEARCH("Yes",C769)),ISNUMBER(SEARCH("Yes",E769)),ISNUMBER(SEARCH("Yes",G769)),ISNUMBER(SEARCH("Yes",I769))),"Yes","No")</f>
        <v>No</v>
      </c>
      <c r="B769" s="18" t="str">
        <f t="shared" si="799"/>
        <v>No</v>
      </c>
      <c r="C769" s="15" t="str">
        <f t="shared" si="790"/>
        <v>No</v>
      </c>
      <c r="D769" s="18" t="str">
        <f t="shared" si="791"/>
        <v>No</v>
      </c>
      <c r="E769" s="18" t="str">
        <f t="shared" si="792"/>
        <v>No</v>
      </c>
      <c r="F769" s="18" t="str">
        <f t="shared" si="793"/>
        <v>No</v>
      </c>
      <c r="G769" s="18" t="str">
        <f t="shared" si="794"/>
        <v>No</v>
      </c>
      <c r="H769" s="18" t="str">
        <f t="shared" si="795"/>
        <v>No</v>
      </c>
      <c r="I769" s="18" t="str">
        <f t="shared" si="796"/>
        <v>Yes</v>
      </c>
      <c r="J769" s="18" t="str">
        <f t="shared" si="797"/>
        <v>Yes</v>
      </c>
      <c r="K769" s="21">
        <v>767</v>
      </c>
      <c r="L769" s="5" t="s">
        <v>1723</v>
      </c>
      <c r="M769" s="5" t="s">
        <v>1724</v>
      </c>
      <c r="N769" s="5" t="s">
        <v>2307</v>
      </c>
      <c r="O769" s="5" t="s">
        <v>152</v>
      </c>
      <c r="P769" s="5" t="s">
        <v>5065</v>
      </c>
      <c r="Q769" s="34" t="s">
        <v>5066</v>
      </c>
      <c r="R769" s="21">
        <v>1</v>
      </c>
      <c r="S769" s="35"/>
      <c r="T769" s="35"/>
      <c r="U769" s="35"/>
      <c r="V769" s="35"/>
      <c r="W769" s="35"/>
      <c r="X769" s="35"/>
      <c r="Y769" s="35"/>
      <c r="Z769" s="35"/>
      <c r="AA769" s="5" t="s">
        <v>2310</v>
      </c>
      <c r="AB769" s="5" t="s">
        <v>2422</v>
      </c>
      <c r="AC769" s="34" t="s">
        <v>2471</v>
      </c>
      <c r="AD769" s="21">
        <v>1</v>
      </c>
    </row>
    <row r="770" spans="1:30" x14ac:dyDescent="0.3">
      <c r="A770" s="18" t="str">
        <f t="shared" ref="A770:B770" si="800">IF(AND(ISNUMBER(SEARCH("Yes",C770)),ISNUMBER(SEARCH("Yes",E770)),ISNUMBER(SEARCH("Yes",G770)),ISNUMBER(SEARCH("Yes",I770))),"Yes","No")</f>
        <v>No</v>
      </c>
      <c r="B770" s="18" t="str">
        <f t="shared" si="800"/>
        <v>No</v>
      </c>
      <c r="C770" s="15" t="str">
        <f t="shared" si="790"/>
        <v>No</v>
      </c>
      <c r="D770" s="18" t="str">
        <f t="shared" si="791"/>
        <v>No</v>
      </c>
      <c r="E770" s="18" t="str">
        <f t="shared" si="792"/>
        <v>No</v>
      </c>
      <c r="F770" s="18" t="str">
        <f t="shared" si="793"/>
        <v>No</v>
      </c>
      <c r="G770" s="18" t="str">
        <f t="shared" si="794"/>
        <v>No</v>
      </c>
      <c r="H770" s="18" t="str">
        <f t="shared" si="795"/>
        <v>No</v>
      </c>
      <c r="I770" s="18" t="str">
        <f t="shared" si="796"/>
        <v>Yes</v>
      </c>
      <c r="J770" s="18" t="str">
        <f t="shared" si="797"/>
        <v>Yes</v>
      </c>
      <c r="K770" s="21">
        <v>768</v>
      </c>
      <c r="L770" s="5" t="s">
        <v>1725</v>
      </c>
      <c r="M770" s="5" t="s">
        <v>1726</v>
      </c>
      <c r="N770" s="5" t="s">
        <v>2307</v>
      </c>
      <c r="O770" s="5" t="s">
        <v>152</v>
      </c>
      <c r="P770" s="5" t="s">
        <v>10388</v>
      </c>
      <c r="Q770" s="34" t="s">
        <v>10389</v>
      </c>
      <c r="R770" s="21">
        <v>1</v>
      </c>
      <c r="S770" s="35"/>
      <c r="T770" s="35"/>
      <c r="U770" s="35"/>
      <c r="V770" s="35"/>
      <c r="W770" s="35"/>
      <c r="X770" s="35"/>
      <c r="Y770" s="35"/>
      <c r="Z770" s="35"/>
      <c r="AA770" s="5" t="s">
        <v>24</v>
      </c>
      <c r="AB770" s="5" t="s">
        <v>10390</v>
      </c>
      <c r="AC770" s="34" t="s">
        <v>5069</v>
      </c>
      <c r="AD770" s="21">
        <v>1</v>
      </c>
    </row>
    <row r="771" spans="1:30" x14ac:dyDescent="0.3">
      <c r="A771" s="18" t="str">
        <f t="shared" ref="A771:B771" si="801">IF(AND(ISNUMBER(SEARCH("Yes",C771)),ISNUMBER(SEARCH("Yes",E771)),ISNUMBER(SEARCH("Yes",G771)),ISNUMBER(SEARCH("Yes",I771))),"Yes","No")</f>
        <v>No</v>
      </c>
      <c r="B771" s="18" t="str">
        <f t="shared" si="801"/>
        <v>No</v>
      </c>
      <c r="C771" s="15" t="str">
        <f t="shared" si="790"/>
        <v>No</v>
      </c>
      <c r="D771" s="18" t="str">
        <f t="shared" si="791"/>
        <v>No</v>
      </c>
      <c r="E771" s="18" t="str">
        <f t="shared" si="792"/>
        <v>No</v>
      </c>
      <c r="F771" s="18" t="str">
        <f t="shared" si="793"/>
        <v>No</v>
      </c>
      <c r="G771" s="18" t="str">
        <f t="shared" si="794"/>
        <v>No</v>
      </c>
      <c r="H771" s="18" t="str">
        <f t="shared" si="795"/>
        <v>No</v>
      </c>
      <c r="I771" s="18" t="str">
        <f t="shared" si="796"/>
        <v>Yes</v>
      </c>
      <c r="J771" s="18" t="str">
        <f t="shared" si="797"/>
        <v>Yes</v>
      </c>
      <c r="K771" s="21">
        <v>769</v>
      </c>
      <c r="L771" s="5" t="s">
        <v>1727</v>
      </c>
      <c r="M771" s="5" t="s">
        <v>1728</v>
      </c>
      <c r="N771" s="5" t="s">
        <v>2307</v>
      </c>
      <c r="O771" s="5" t="s">
        <v>152</v>
      </c>
      <c r="P771" s="5" t="s">
        <v>3113</v>
      </c>
      <c r="Q771" s="34" t="s">
        <v>2603</v>
      </c>
      <c r="R771" s="21">
        <v>1</v>
      </c>
      <c r="S771" s="35"/>
      <c r="T771" s="35"/>
      <c r="U771" s="35"/>
      <c r="V771" s="35"/>
      <c r="W771" s="35"/>
      <c r="X771" s="35"/>
      <c r="Y771" s="35"/>
      <c r="Z771" s="35"/>
      <c r="AA771" s="5" t="s">
        <v>2310</v>
      </c>
      <c r="AB771" s="5" t="s">
        <v>10391</v>
      </c>
      <c r="AC771" s="34" t="s">
        <v>10392</v>
      </c>
      <c r="AD771" s="21">
        <v>1</v>
      </c>
    </row>
    <row r="772" spans="1:30" x14ac:dyDescent="0.3">
      <c r="A772" s="18" t="str">
        <f t="shared" ref="A772:B772" si="802">IF(AND(ISNUMBER(SEARCH("Yes",C772)),ISNUMBER(SEARCH("Yes",E772)),ISNUMBER(SEARCH("Yes",G772)),ISNUMBER(SEARCH("Yes",I772))),"Yes","No")</f>
        <v>No</v>
      </c>
      <c r="B772" s="18" t="str">
        <f t="shared" si="802"/>
        <v>No</v>
      </c>
      <c r="C772" s="15" t="str">
        <f t="shared" si="790"/>
        <v>No</v>
      </c>
      <c r="D772" s="18" t="str">
        <f t="shared" si="791"/>
        <v>No</v>
      </c>
      <c r="E772" s="18" t="str">
        <f t="shared" si="792"/>
        <v>No</v>
      </c>
      <c r="F772" s="18" t="str">
        <f t="shared" si="793"/>
        <v>No</v>
      </c>
      <c r="G772" s="18" t="str">
        <f t="shared" si="794"/>
        <v>No</v>
      </c>
      <c r="H772" s="18" t="str">
        <f t="shared" si="795"/>
        <v>No</v>
      </c>
      <c r="I772" s="18" t="str">
        <f t="shared" si="796"/>
        <v>Yes</v>
      </c>
      <c r="J772" s="18" t="str">
        <f t="shared" si="797"/>
        <v>Yes</v>
      </c>
      <c r="K772" s="21">
        <v>770</v>
      </c>
      <c r="L772" s="36" t="s">
        <v>5074</v>
      </c>
      <c r="M772" s="5" t="s">
        <v>1730</v>
      </c>
      <c r="N772" s="5" t="s">
        <v>2307</v>
      </c>
      <c r="O772" s="5" t="s">
        <v>152</v>
      </c>
      <c r="P772" s="5" t="s">
        <v>2533</v>
      </c>
      <c r="Q772" s="34" t="s">
        <v>5075</v>
      </c>
      <c r="R772" s="21">
        <v>1</v>
      </c>
      <c r="S772" s="35"/>
      <c r="T772" s="35"/>
      <c r="U772" s="35"/>
      <c r="V772" s="35"/>
      <c r="W772" s="35"/>
      <c r="X772" s="35"/>
      <c r="Y772" s="35"/>
      <c r="Z772" s="35"/>
      <c r="AA772" s="5" t="s">
        <v>24</v>
      </c>
      <c r="AB772" s="5" t="s">
        <v>10393</v>
      </c>
      <c r="AC772" s="34" t="s">
        <v>10394</v>
      </c>
      <c r="AD772" s="21">
        <v>1</v>
      </c>
    </row>
    <row r="773" spans="1:30" x14ac:dyDescent="0.3">
      <c r="A773" s="18" t="str">
        <f t="shared" ref="A773:B773" si="803">IF(AND(ISNUMBER(SEARCH("Yes",C773)),ISNUMBER(SEARCH("Yes",E773)),ISNUMBER(SEARCH("Yes",G773)),ISNUMBER(SEARCH("Yes",I773))),"Yes","No")</f>
        <v>No</v>
      </c>
      <c r="B773" s="18" t="str">
        <f t="shared" si="803"/>
        <v>No</v>
      </c>
      <c r="C773" s="15" t="str">
        <f t="shared" si="790"/>
        <v>No</v>
      </c>
      <c r="D773" s="18" t="str">
        <f t="shared" si="791"/>
        <v>No</v>
      </c>
      <c r="E773" s="18" t="str">
        <f t="shared" si="792"/>
        <v>No</v>
      </c>
      <c r="F773" s="18" t="str">
        <f t="shared" si="793"/>
        <v>No</v>
      </c>
      <c r="G773" s="18" t="str">
        <f t="shared" si="794"/>
        <v>No</v>
      </c>
      <c r="H773" s="18" t="str">
        <f t="shared" si="795"/>
        <v>No</v>
      </c>
      <c r="I773" s="18" t="str">
        <f t="shared" si="796"/>
        <v>Yes</v>
      </c>
      <c r="J773" s="18" t="str">
        <f t="shared" si="797"/>
        <v>Yes</v>
      </c>
      <c r="K773" s="21">
        <v>771</v>
      </c>
      <c r="L773" s="5" t="s">
        <v>1731</v>
      </c>
      <c r="M773" s="5" t="s">
        <v>1732</v>
      </c>
      <c r="N773" s="5" t="s">
        <v>2307</v>
      </c>
      <c r="O773" s="5" t="s">
        <v>152</v>
      </c>
      <c r="P773" s="5" t="s">
        <v>8032</v>
      </c>
      <c r="Q773" s="34" t="s">
        <v>10395</v>
      </c>
      <c r="R773" s="21">
        <v>1</v>
      </c>
      <c r="S773" s="35"/>
      <c r="T773" s="35"/>
      <c r="U773" s="35"/>
      <c r="V773" s="35"/>
      <c r="W773" s="35"/>
      <c r="X773" s="35"/>
      <c r="Y773" s="35"/>
      <c r="Z773" s="35"/>
      <c r="AA773" s="5" t="s">
        <v>2310</v>
      </c>
      <c r="AB773" s="5" t="s">
        <v>2595</v>
      </c>
      <c r="AC773" s="34" t="s">
        <v>4131</v>
      </c>
      <c r="AD773" s="21">
        <v>1</v>
      </c>
    </row>
    <row r="774" spans="1:30" x14ac:dyDescent="0.3">
      <c r="A774" s="18" t="str">
        <f t="shared" ref="A774:B774" si="804">IF(AND(ISNUMBER(SEARCH("Yes",C774)),ISNUMBER(SEARCH("Yes",E774)),ISNUMBER(SEARCH("Yes",G774)),ISNUMBER(SEARCH("Yes",I774))),"Yes","No")</f>
        <v>No</v>
      </c>
      <c r="B774" s="18" t="str">
        <f t="shared" si="804"/>
        <v>No</v>
      </c>
      <c r="C774" s="15" t="str">
        <f t="shared" si="790"/>
        <v>No</v>
      </c>
      <c r="D774" s="18" t="str">
        <f t="shared" si="791"/>
        <v>No</v>
      </c>
      <c r="E774" s="18" t="str">
        <f t="shared" si="792"/>
        <v>No</v>
      </c>
      <c r="F774" s="18" t="str">
        <f t="shared" si="793"/>
        <v>No</v>
      </c>
      <c r="G774" s="18" t="str">
        <f t="shared" si="794"/>
        <v>No</v>
      </c>
      <c r="H774" s="18" t="str">
        <f t="shared" si="795"/>
        <v>No</v>
      </c>
      <c r="I774" s="18" t="str">
        <f t="shared" si="796"/>
        <v>Yes</v>
      </c>
      <c r="J774" s="18" t="str">
        <f t="shared" si="797"/>
        <v>Yes</v>
      </c>
      <c r="K774" s="21">
        <v>772</v>
      </c>
      <c r="L774" s="5" t="s">
        <v>1733</v>
      </c>
      <c r="M774" s="5" t="s">
        <v>1734</v>
      </c>
      <c r="N774" s="5" t="s">
        <v>2307</v>
      </c>
      <c r="O774" s="5" t="s">
        <v>152</v>
      </c>
      <c r="P774" s="5" t="s">
        <v>2427</v>
      </c>
      <c r="Q774" s="34" t="s">
        <v>10396</v>
      </c>
      <c r="R774" s="21">
        <v>1</v>
      </c>
      <c r="S774" s="35"/>
      <c r="T774" s="35"/>
      <c r="U774" s="35"/>
      <c r="V774" s="35"/>
      <c r="W774" s="35"/>
      <c r="X774" s="35"/>
      <c r="Y774" s="35"/>
      <c r="Z774" s="35"/>
      <c r="AA774" s="5" t="s">
        <v>2310</v>
      </c>
      <c r="AB774" s="5" t="s">
        <v>5083</v>
      </c>
      <c r="AC774" s="34" t="s">
        <v>5084</v>
      </c>
      <c r="AD774" s="21">
        <v>1</v>
      </c>
    </row>
    <row r="775" spans="1:30" x14ac:dyDescent="0.3">
      <c r="A775" s="18" t="str">
        <f t="shared" ref="A775:B775" si="805">IF(AND(ISNUMBER(SEARCH("Yes",C775)),ISNUMBER(SEARCH("Yes",E775)),ISNUMBER(SEARCH("Yes",G775)),ISNUMBER(SEARCH("Yes",I775))),"Yes","No")</f>
        <v>No</v>
      </c>
      <c r="B775" s="18" t="str">
        <f t="shared" si="805"/>
        <v>No</v>
      </c>
      <c r="C775" s="15" t="str">
        <f t="shared" si="790"/>
        <v>No</v>
      </c>
      <c r="D775" s="18" t="str">
        <f t="shared" si="791"/>
        <v>No</v>
      </c>
      <c r="E775" s="18" t="str">
        <f t="shared" si="792"/>
        <v>No</v>
      </c>
      <c r="F775" s="18" t="str">
        <f t="shared" si="793"/>
        <v>No</v>
      </c>
      <c r="G775" s="18" t="str">
        <f t="shared" si="794"/>
        <v>No</v>
      </c>
      <c r="H775" s="18" t="str">
        <f t="shared" si="795"/>
        <v>No</v>
      </c>
      <c r="I775" s="18" t="str">
        <f t="shared" si="796"/>
        <v>Yes</v>
      </c>
      <c r="J775" s="18" t="str">
        <f t="shared" si="797"/>
        <v>Yes</v>
      </c>
      <c r="K775" s="21">
        <v>773</v>
      </c>
      <c r="L775" s="5" t="s">
        <v>1735</v>
      </c>
      <c r="M775" s="5" t="s">
        <v>1736</v>
      </c>
      <c r="N775" s="5" t="s">
        <v>2307</v>
      </c>
      <c r="O775" s="5" t="s">
        <v>152</v>
      </c>
      <c r="P775" s="5" t="s">
        <v>2325</v>
      </c>
      <c r="Q775" s="34" t="s">
        <v>10397</v>
      </c>
      <c r="R775" s="21">
        <v>1</v>
      </c>
      <c r="S775" s="35"/>
      <c r="T775" s="35"/>
      <c r="U775" s="35"/>
      <c r="V775" s="35"/>
      <c r="W775" s="35"/>
      <c r="X775" s="35"/>
      <c r="Y775" s="35"/>
      <c r="Z775" s="35"/>
      <c r="AA775" s="5" t="s">
        <v>2310</v>
      </c>
      <c r="AB775" s="5" t="s">
        <v>5086</v>
      </c>
      <c r="AC775" s="34" t="s">
        <v>5087</v>
      </c>
      <c r="AD775" s="21">
        <v>1</v>
      </c>
    </row>
    <row r="776" spans="1:30" x14ac:dyDescent="0.3">
      <c r="A776" s="18" t="str">
        <f t="shared" ref="A776:B776" si="806">IF(AND(ISNUMBER(SEARCH("Yes",C776)),ISNUMBER(SEARCH("Yes",E776)),ISNUMBER(SEARCH("Yes",G776)),ISNUMBER(SEARCH("Yes",I776))),"Yes","No")</f>
        <v>No</v>
      </c>
      <c r="B776" s="18" t="str">
        <f t="shared" si="806"/>
        <v>No</v>
      </c>
      <c r="C776" s="15" t="str">
        <f t="shared" si="790"/>
        <v>No</v>
      </c>
      <c r="D776" s="18" t="str">
        <f t="shared" si="791"/>
        <v>No</v>
      </c>
      <c r="E776" s="18" t="str">
        <f t="shared" si="792"/>
        <v>No</v>
      </c>
      <c r="F776" s="18" t="str">
        <f t="shared" si="793"/>
        <v>No</v>
      </c>
      <c r="G776" s="18" t="str">
        <f t="shared" si="794"/>
        <v>No</v>
      </c>
      <c r="H776" s="18" t="str">
        <f t="shared" si="795"/>
        <v>No</v>
      </c>
      <c r="I776" s="18" t="str">
        <f t="shared" si="796"/>
        <v>Yes</v>
      </c>
      <c r="J776" s="18" t="str">
        <f t="shared" si="797"/>
        <v>Yes</v>
      </c>
      <c r="K776" s="21">
        <v>774</v>
      </c>
      <c r="L776" s="5" t="s">
        <v>1737</v>
      </c>
      <c r="M776" s="5" t="s">
        <v>1738</v>
      </c>
      <c r="N776" s="5" t="s">
        <v>2307</v>
      </c>
      <c r="O776" s="5" t="s">
        <v>152</v>
      </c>
      <c r="P776" s="5" t="s">
        <v>2537</v>
      </c>
      <c r="Q776" s="34" t="s">
        <v>5088</v>
      </c>
      <c r="R776" s="21">
        <v>1</v>
      </c>
      <c r="S776" s="35"/>
      <c r="T776" s="35"/>
      <c r="U776" s="35"/>
      <c r="V776" s="35"/>
      <c r="W776" s="35"/>
      <c r="X776" s="35"/>
      <c r="Y776" s="35"/>
      <c r="Z776" s="35"/>
      <c r="AA776" s="5" t="s">
        <v>2310</v>
      </c>
      <c r="AB776" s="5" t="s">
        <v>2422</v>
      </c>
      <c r="AC776" s="34" t="s">
        <v>3241</v>
      </c>
      <c r="AD776" s="21">
        <v>1</v>
      </c>
    </row>
    <row r="777" spans="1:30" x14ac:dyDescent="0.3">
      <c r="A777" s="18" t="str">
        <f t="shared" ref="A777:B777" si="807">IF(AND(ISNUMBER(SEARCH("Yes",C777)),ISNUMBER(SEARCH("Yes",E777)),ISNUMBER(SEARCH("Yes",G777)),ISNUMBER(SEARCH("Yes",I777))),"Yes","No")</f>
        <v>No</v>
      </c>
      <c r="B777" s="18" t="str">
        <f t="shared" si="807"/>
        <v>No</v>
      </c>
      <c r="C777" s="15" t="str">
        <f t="shared" si="790"/>
        <v>No</v>
      </c>
      <c r="D777" s="18" t="str">
        <f t="shared" si="791"/>
        <v>No</v>
      </c>
      <c r="E777" s="18" t="str">
        <f t="shared" si="792"/>
        <v>No</v>
      </c>
      <c r="F777" s="18" t="str">
        <f t="shared" si="793"/>
        <v>No</v>
      </c>
      <c r="G777" s="18" t="str">
        <f t="shared" si="794"/>
        <v>No</v>
      </c>
      <c r="H777" s="18" t="str">
        <f t="shared" si="795"/>
        <v>No</v>
      </c>
      <c r="I777" s="18" t="str">
        <f t="shared" si="796"/>
        <v>Yes</v>
      </c>
      <c r="J777" s="18" t="str">
        <f t="shared" si="797"/>
        <v>Yes</v>
      </c>
      <c r="K777" s="21">
        <v>775</v>
      </c>
      <c r="L777" s="5" t="s">
        <v>1739</v>
      </c>
      <c r="M777" s="5" t="s">
        <v>1740</v>
      </c>
      <c r="N777" s="5" t="s">
        <v>2307</v>
      </c>
      <c r="O777" s="5" t="s">
        <v>152</v>
      </c>
      <c r="P777" s="5" t="s">
        <v>2446</v>
      </c>
      <c r="Q777" s="34" t="s">
        <v>2447</v>
      </c>
      <c r="R777" s="21">
        <v>1</v>
      </c>
      <c r="S777" s="35"/>
      <c r="T777" s="35"/>
      <c r="U777" s="35"/>
      <c r="V777" s="35"/>
      <c r="W777" s="35"/>
      <c r="X777" s="35"/>
      <c r="Y777" s="35"/>
      <c r="Z777" s="35"/>
      <c r="AA777" s="5" t="s">
        <v>24</v>
      </c>
      <c r="AB777" s="5" t="s">
        <v>4848</v>
      </c>
      <c r="AC777" s="34" t="s">
        <v>3335</v>
      </c>
      <c r="AD777" s="21">
        <v>1</v>
      </c>
    </row>
    <row r="778" spans="1:30" x14ac:dyDescent="0.3">
      <c r="A778" s="18" t="str">
        <f t="shared" ref="A778:B778" si="808">IF(AND(ISNUMBER(SEARCH("Yes",C778)),ISNUMBER(SEARCH("Yes",E778)),ISNUMBER(SEARCH("Yes",G778)),ISNUMBER(SEARCH("Yes",I778))),"Yes","No")</f>
        <v>No</v>
      </c>
      <c r="B778" s="18" t="str">
        <f t="shared" si="808"/>
        <v>No</v>
      </c>
      <c r="C778" s="15" t="str">
        <f t="shared" si="790"/>
        <v>No</v>
      </c>
      <c r="D778" s="18" t="str">
        <f t="shared" si="791"/>
        <v>No</v>
      </c>
      <c r="E778" s="18" t="str">
        <f t="shared" si="792"/>
        <v>No</v>
      </c>
      <c r="F778" s="18" t="str">
        <f t="shared" si="793"/>
        <v>No</v>
      </c>
      <c r="G778" s="18" t="str">
        <f t="shared" si="794"/>
        <v>No</v>
      </c>
      <c r="H778" s="18" t="str">
        <f t="shared" si="795"/>
        <v>No</v>
      </c>
      <c r="I778" s="18" t="str">
        <f t="shared" si="796"/>
        <v>Yes</v>
      </c>
      <c r="J778" s="18" t="str">
        <f t="shared" si="797"/>
        <v>No</v>
      </c>
      <c r="K778" s="21">
        <v>776</v>
      </c>
      <c r="L778" s="5" t="s">
        <v>1741</v>
      </c>
      <c r="M778" s="5" t="s">
        <v>1742</v>
      </c>
      <c r="N778" s="5" t="s">
        <v>2307</v>
      </c>
      <c r="O778" s="5" t="s">
        <v>152</v>
      </c>
      <c r="P778" s="5" t="s">
        <v>2412</v>
      </c>
      <c r="Q778" s="34" t="s">
        <v>10398</v>
      </c>
      <c r="R778" s="21">
        <v>1</v>
      </c>
      <c r="S778" s="35"/>
      <c r="T778" s="35"/>
      <c r="U778" s="35"/>
      <c r="V778" s="35"/>
      <c r="W778" s="35"/>
      <c r="X778" s="35"/>
      <c r="Y778" s="35"/>
      <c r="Z778" s="35"/>
      <c r="AA778" s="5" t="s">
        <v>152</v>
      </c>
      <c r="AB778" s="5" t="s">
        <v>10399</v>
      </c>
      <c r="AC778" s="34" t="s">
        <v>10400</v>
      </c>
      <c r="AD778" s="21">
        <v>1</v>
      </c>
    </row>
    <row r="779" spans="1:30" x14ac:dyDescent="0.3">
      <c r="A779" s="18" t="str">
        <f t="shared" ref="A779:B779" si="809">IF(AND(ISNUMBER(SEARCH("Yes",C779)),ISNUMBER(SEARCH("Yes",E779)),ISNUMBER(SEARCH("Yes",G779)),ISNUMBER(SEARCH("Yes",I779))),"Yes","No")</f>
        <v>Yes</v>
      </c>
      <c r="B779" s="18" t="str">
        <f t="shared" si="809"/>
        <v>Yes</v>
      </c>
      <c r="C779" s="15" t="str">
        <f t="shared" si="790"/>
        <v>Yes</v>
      </c>
      <c r="D779" s="18" t="str">
        <f t="shared" si="791"/>
        <v>Yes</v>
      </c>
      <c r="E779" s="18" t="str">
        <f t="shared" si="792"/>
        <v>Yes</v>
      </c>
      <c r="F779" s="18" t="str">
        <f t="shared" si="793"/>
        <v>Yes</v>
      </c>
      <c r="G779" s="18" t="str">
        <f t="shared" si="794"/>
        <v>Yes</v>
      </c>
      <c r="H779" s="18" t="str">
        <f t="shared" si="795"/>
        <v>Yes</v>
      </c>
      <c r="I779" s="18" t="str">
        <f t="shared" si="796"/>
        <v>Yes</v>
      </c>
      <c r="J779" s="18" t="str">
        <f t="shared" si="797"/>
        <v>Yes</v>
      </c>
      <c r="K779" s="21">
        <v>777</v>
      </c>
      <c r="L779" s="5" t="s">
        <v>192</v>
      </c>
      <c r="M779" s="5" t="s">
        <v>193</v>
      </c>
      <c r="N779" s="5" t="s">
        <v>2307</v>
      </c>
      <c r="O779" s="5" t="s">
        <v>24</v>
      </c>
      <c r="P779" s="5" t="s">
        <v>5094</v>
      </c>
      <c r="Q779" s="34" t="s">
        <v>10401</v>
      </c>
      <c r="R779" s="21">
        <v>1</v>
      </c>
      <c r="S779" s="5" t="s">
        <v>24</v>
      </c>
      <c r="T779" s="5" t="s">
        <v>10402</v>
      </c>
      <c r="U779" s="34" t="s">
        <v>10403</v>
      </c>
      <c r="V779" s="21">
        <v>1</v>
      </c>
      <c r="W779" s="5" t="s">
        <v>24</v>
      </c>
      <c r="X779" s="5" t="s">
        <v>8048</v>
      </c>
      <c r="Y779" s="34" t="s">
        <v>8049</v>
      </c>
      <c r="Z779" s="21">
        <v>1</v>
      </c>
      <c r="AA779" s="5" t="s">
        <v>24</v>
      </c>
      <c r="AB779" s="5" t="s">
        <v>10404</v>
      </c>
      <c r="AC779" s="34" t="s">
        <v>2776</v>
      </c>
      <c r="AD779" s="21">
        <v>1</v>
      </c>
    </row>
    <row r="780" spans="1:30" x14ac:dyDescent="0.3">
      <c r="A780" s="18" t="str">
        <f t="shared" ref="A780:B780" si="810">IF(AND(ISNUMBER(SEARCH("Yes",C780)),ISNUMBER(SEARCH("Yes",E780)),ISNUMBER(SEARCH("Yes",G780)),ISNUMBER(SEARCH("Yes",I780))),"Yes","No")</f>
        <v>No</v>
      </c>
      <c r="B780" s="18" t="str">
        <f t="shared" si="810"/>
        <v>No</v>
      </c>
      <c r="C780" s="15" t="str">
        <f t="shared" si="790"/>
        <v>No</v>
      </c>
      <c r="D780" s="18" t="str">
        <f t="shared" si="791"/>
        <v>No</v>
      </c>
      <c r="E780" s="18" t="str">
        <f t="shared" si="792"/>
        <v>No</v>
      </c>
      <c r="F780" s="18" t="str">
        <f t="shared" si="793"/>
        <v>No</v>
      </c>
      <c r="G780" s="18" t="str">
        <f t="shared" si="794"/>
        <v>No</v>
      </c>
      <c r="H780" s="18" t="str">
        <f t="shared" si="795"/>
        <v>No</v>
      </c>
      <c r="I780" s="18" t="str">
        <f t="shared" si="796"/>
        <v>Yes</v>
      </c>
      <c r="J780" s="18" t="str">
        <f t="shared" si="797"/>
        <v>Yes</v>
      </c>
      <c r="K780" s="21">
        <v>778</v>
      </c>
      <c r="L780" s="5" t="s">
        <v>1743</v>
      </c>
      <c r="M780" s="5" t="s">
        <v>1744</v>
      </c>
      <c r="N780" s="5" t="s">
        <v>2307</v>
      </c>
      <c r="O780" s="5" t="s">
        <v>152</v>
      </c>
      <c r="P780" s="5" t="s">
        <v>10405</v>
      </c>
      <c r="Q780" s="34" t="s">
        <v>5102</v>
      </c>
      <c r="R780" s="21">
        <v>1</v>
      </c>
      <c r="S780" s="35"/>
      <c r="T780" s="35"/>
      <c r="U780" s="35"/>
      <c r="V780" s="35"/>
      <c r="W780" s="35"/>
      <c r="X780" s="35"/>
      <c r="Y780" s="35"/>
      <c r="Z780" s="35"/>
      <c r="AA780" s="5" t="s">
        <v>2310</v>
      </c>
      <c r="AB780" s="5" t="s">
        <v>4020</v>
      </c>
      <c r="AC780" s="34" t="s">
        <v>2476</v>
      </c>
      <c r="AD780" s="21">
        <v>1</v>
      </c>
    </row>
    <row r="781" spans="1:30" x14ac:dyDescent="0.3">
      <c r="A781" s="18" t="str">
        <f t="shared" ref="A781:B781" si="811">IF(AND(ISNUMBER(SEARCH("Yes",C781)),ISNUMBER(SEARCH("Yes",E781)),ISNUMBER(SEARCH("Yes",G781)),ISNUMBER(SEARCH("Yes",I781))),"Yes","No")</f>
        <v>No</v>
      </c>
      <c r="B781" s="18" t="str">
        <f t="shared" si="811"/>
        <v>No</v>
      </c>
      <c r="C781" s="15" t="str">
        <f t="shared" si="790"/>
        <v>Yes</v>
      </c>
      <c r="D781" s="18" t="str">
        <f t="shared" si="791"/>
        <v>Yes</v>
      </c>
      <c r="E781" s="18" t="str">
        <f t="shared" si="792"/>
        <v>No</v>
      </c>
      <c r="F781" s="18" t="str">
        <f t="shared" si="793"/>
        <v>Yes</v>
      </c>
      <c r="G781" s="18" t="str">
        <f t="shared" si="794"/>
        <v>No</v>
      </c>
      <c r="H781" s="18" t="str">
        <f t="shared" si="795"/>
        <v>No</v>
      </c>
      <c r="I781" s="18" t="str">
        <f t="shared" si="796"/>
        <v>Yes</v>
      </c>
      <c r="J781" s="18" t="str">
        <f t="shared" si="797"/>
        <v>Yes</v>
      </c>
      <c r="K781" s="21">
        <v>779</v>
      </c>
      <c r="L781" s="5" t="s">
        <v>1745</v>
      </c>
      <c r="M781" s="5" t="s">
        <v>1746</v>
      </c>
      <c r="N781" s="5" t="s">
        <v>2307</v>
      </c>
      <c r="O781" s="5" t="s">
        <v>2310</v>
      </c>
      <c r="P781" s="5" t="s">
        <v>10406</v>
      </c>
      <c r="Q781" s="34" t="s">
        <v>10407</v>
      </c>
      <c r="R781" s="21">
        <v>1</v>
      </c>
      <c r="S781" s="5" t="s">
        <v>152</v>
      </c>
      <c r="T781" s="5" t="s">
        <v>10408</v>
      </c>
      <c r="U781" s="34" t="s">
        <v>10409</v>
      </c>
      <c r="V781" s="21">
        <v>1</v>
      </c>
      <c r="W781" s="35"/>
      <c r="X781" s="35"/>
      <c r="Y781" s="35"/>
      <c r="Z781" s="35"/>
      <c r="AA781" s="5" t="s">
        <v>2310</v>
      </c>
      <c r="AB781" s="5" t="s">
        <v>10410</v>
      </c>
      <c r="AC781" s="34" t="s">
        <v>10411</v>
      </c>
      <c r="AD781" s="21">
        <v>1</v>
      </c>
    </row>
    <row r="782" spans="1:30" x14ac:dyDescent="0.3">
      <c r="A782" s="18" t="str">
        <f t="shared" ref="A782:B782" si="812">IF(AND(ISNUMBER(SEARCH("Yes",C782)),ISNUMBER(SEARCH("Yes",E782)),ISNUMBER(SEARCH("Yes",G782)),ISNUMBER(SEARCH("Yes",I782))),"Yes","No")</f>
        <v>No</v>
      </c>
      <c r="B782" s="18" t="str">
        <f t="shared" si="812"/>
        <v>No</v>
      </c>
      <c r="C782" s="15" t="str">
        <f t="shared" si="790"/>
        <v>No</v>
      </c>
      <c r="D782" s="18" t="str">
        <f t="shared" si="791"/>
        <v>No</v>
      </c>
      <c r="E782" s="18" t="str">
        <f t="shared" si="792"/>
        <v>No</v>
      </c>
      <c r="F782" s="18" t="str">
        <f t="shared" si="793"/>
        <v>No</v>
      </c>
      <c r="G782" s="18" t="str">
        <f t="shared" si="794"/>
        <v>No</v>
      </c>
      <c r="H782" s="18" t="str">
        <f t="shared" si="795"/>
        <v>No</v>
      </c>
      <c r="I782" s="18" t="str">
        <f t="shared" si="796"/>
        <v>Yes</v>
      </c>
      <c r="J782" s="18" t="str">
        <f t="shared" si="797"/>
        <v>Yes</v>
      </c>
      <c r="K782" s="21">
        <v>780</v>
      </c>
      <c r="L782" s="5" t="s">
        <v>1747</v>
      </c>
      <c r="M782" s="5" t="s">
        <v>1748</v>
      </c>
      <c r="N782" s="5" t="s">
        <v>2307</v>
      </c>
      <c r="O782" s="5" t="s">
        <v>152</v>
      </c>
      <c r="P782" s="5" t="s">
        <v>2461</v>
      </c>
      <c r="Q782" s="34" t="s">
        <v>5109</v>
      </c>
      <c r="R782" s="21">
        <v>1</v>
      </c>
      <c r="S782" s="35"/>
      <c r="T782" s="35"/>
      <c r="U782" s="35"/>
      <c r="V782" s="35"/>
      <c r="W782" s="35"/>
      <c r="X782" s="35"/>
      <c r="Y782" s="35"/>
      <c r="Z782" s="35"/>
      <c r="AA782" s="5" t="s">
        <v>2310</v>
      </c>
      <c r="AB782" s="5" t="s">
        <v>2422</v>
      </c>
      <c r="AC782" s="34" t="s">
        <v>8242</v>
      </c>
      <c r="AD782" s="21">
        <v>1</v>
      </c>
    </row>
    <row r="783" spans="1:30" x14ac:dyDescent="0.3">
      <c r="A783" s="18" t="str">
        <f t="shared" ref="A783:B783" si="813">IF(AND(ISNUMBER(SEARCH("Yes",C783)),ISNUMBER(SEARCH("Yes",E783)),ISNUMBER(SEARCH("Yes",G783)),ISNUMBER(SEARCH("Yes",I783))),"Yes","No")</f>
        <v>No</v>
      </c>
      <c r="B783" s="18" t="str">
        <f t="shared" si="813"/>
        <v>No</v>
      </c>
      <c r="C783" s="15" t="str">
        <f t="shared" si="790"/>
        <v>No</v>
      </c>
      <c r="D783" s="18" t="str">
        <f t="shared" si="791"/>
        <v>No</v>
      </c>
      <c r="E783" s="18" t="str">
        <f t="shared" si="792"/>
        <v>No</v>
      </c>
      <c r="F783" s="18" t="str">
        <f t="shared" si="793"/>
        <v>No</v>
      </c>
      <c r="G783" s="18" t="str">
        <f t="shared" si="794"/>
        <v>No</v>
      </c>
      <c r="H783" s="18" t="str">
        <f t="shared" si="795"/>
        <v>No</v>
      </c>
      <c r="I783" s="18" t="str">
        <f t="shared" si="796"/>
        <v>Yes</v>
      </c>
      <c r="J783" s="18" t="str">
        <f t="shared" si="797"/>
        <v>Yes</v>
      </c>
      <c r="K783" s="21">
        <v>781</v>
      </c>
      <c r="L783" s="5" t="s">
        <v>1749</v>
      </c>
      <c r="M783" s="5" t="s">
        <v>1750</v>
      </c>
      <c r="N783" s="5" t="s">
        <v>2307</v>
      </c>
      <c r="O783" s="5" t="s">
        <v>152</v>
      </c>
      <c r="P783" s="5" t="s">
        <v>2388</v>
      </c>
      <c r="Q783" s="34" t="s">
        <v>2389</v>
      </c>
      <c r="R783" s="21">
        <v>1</v>
      </c>
      <c r="S783" s="35"/>
      <c r="T783" s="35"/>
      <c r="U783" s="35"/>
      <c r="V783" s="35"/>
      <c r="W783" s="35"/>
      <c r="X783" s="35"/>
      <c r="Y783" s="35"/>
      <c r="Z783" s="35"/>
      <c r="AA783" s="5" t="s">
        <v>24</v>
      </c>
      <c r="AB783" s="5" t="s">
        <v>3197</v>
      </c>
      <c r="AC783" s="34" t="s">
        <v>10412</v>
      </c>
      <c r="AD783" s="21">
        <v>1</v>
      </c>
    </row>
    <row r="784" spans="1:30" x14ac:dyDescent="0.3">
      <c r="A784" s="18" t="str">
        <f t="shared" ref="A784:B784" si="814">IF(AND(ISNUMBER(SEARCH("Yes",C784)),ISNUMBER(SEARCH("Yes",E784)),ISNUMBER(SEARCH("Yes",G784)),ISNUMBER(SEARCH("Yes",I784))),"Yes","No")</f>
        <v>Yes</v>
      </c>
      <c r="B784" s="18" t="str">
        <f t="shared" si="814"/>
        <v>Yes</v>
      </c>
      <c r="C784" s="15" t="str">
        <f t="shared" si="790"/>
        <v>Yes</v>
      </c>
      <c r="D784" s="18" t="str">
        <f t="shared" si="791"/>
        <v>Yes</v>
      </c>
      <c r="E784" s="18" t="str">
        <f t="shared" si="792"/>
        <v>Yes</v>
      </c>
      <c r="F784" s="18" t="str">
        <f t="shared" si="793"/>
        <v>Yes</v>
      </c>
      <c r="G784" s="18" t="str">
        <f t="shared" si="794"/>
        <v>Yes</v>
      </c>
      <c r="H784" s="18" t="str">
        <f t="shared" si="795"/>
        <v>Yes</v>
      </c>
      <c r="I784" s="18" t="str">
        <f t="shared" si="796"/>
        <v>Yes</v>
      </c>
      <c r="J784" s="18" t="str">
        <f t="shared" si="797"/>
        <v>Yes</v>
      </c>
      <c r="K784" s="21">
        <v>782</v>
      </c>
      <c r="L784" s="5" t="s">
        <v>179</v>
      </c>
      <c r="M784" s="5" t="s">
        <v>180</v>
      </c>
      <c r="N784" s="5" t="s">
        <v>2307</v>
      </c>
      <c r="O784" s="5" t="s">
        <v>24</v>
      </c>
      <c r="P784" s="5" t="s">
        <v>10413</v>
      </c>
      <c r="Q784" s="34" t="s">
        <v>5112</v>
      </c>
      <c r="R784" s="21">
        <v>1</v>
      </c>
      <c r="S784" s="5" t="s">
        <v>24</v>
      </c>
      <c r="T784" s="5" t="s">
        <v>10414</v>
      </c>
      <c r="U784" s="34" t="s">
        <v>5114</v>
      </c>
      <c r="V784" s="21">
        <v>1</v>
      </c>
      <c r="W784" s="5" t="s">
        <v>24</v>
      </c>
      <c r="X784" s="5" t="s">
        <v>5115</v>
      </c>
      <c r="Y784" s="34" t="s">
        <v>10415</v>
      </c>
      <c r="Z784" s="21">
        <v>1</v>
      </c>
      <c r="AA784" s="5" t="s">
        <v>24</v>
      </c>
      <c r="AB784" s="5" t="s">
        <v>10416</v>
      </c>
      <c r="AC784" s="34" t="s">
        <v>10417</v>
      </c>
      <c r="AD784" s="21">
        <v>1</v>
      </c>
    </row>
    <row r="785" spans="1:30" x14ac:dyDescent="0.3">
      <c r="A785" s="18" t="str">
        <f t="shared" ref="A785:B785" si="815">IF(AND(ISNUMBER(SEARCH("Yes",C785)),ISNUMBER(SEARCH("Yes",E785)),ISNUMBER(SEARCH("Yes",G785)),ISNUMBER(SEARCH("Yes",I785))),"Yes","No")</f>
        <v>No</v>
      </c>
      <c r="B785" s="18" t="str">
        <f t="shared" si="815"/>
        <v>No</v>
      </c>
      <c r="C785" s="15" t="str">
        <f t="shared" si="790"/>
        <v>No</v>
      </c>
      <c r="D785" s="18" t="str">
        <f t="shared" si="791"/>
        <v>No</v>
      </c>
      <c r="E785" s="18" t="str">
        <f t="shared" si="792"/>
        <v>No</v>
      </c>
      <c r="F785" s="18" t="str">
        <f t="shared" si="793"/>
        <v>No</v>
      </c>
      <c r="G785" s="18" t="str">
        <f t="shared" si="794"/>
        <v>No</v>
      </c>
      <c r="H785" s="18" t="str">
        <f t="shared" si="795"/>
        <v>No</v>
      </c>
      <c r="I785" s="18" t="str">
        <f t="shared" si="796"/>
        <v>Yes</v>
      </c>
      <c r="J785" s="18" t="str">
        <f t="shared" si="797"/>
        <v>Yes</v>
      </c>
      <c r="K785" s="21">
        <v>783</v>
      </c>
      <c r="L785" s="5" t="s">
        <v>1751</v>
      </c>
      <c r="M785" s="5" t="s">
        <v>1752</v>
      </c>
      <c r="N785" s="5" t="s">
        <v>2307</v>
      </c>
      <c r="O785" s="5" t="s">
        <v>152</v>
      </c>
      <c r="P785" s="5" t="s">
        <v>2317</v>
      </c>
      <c r="Q785" s="34" t="s">
        <v>2597</v>
      </c>
      <c r="R785" s="21">
        <v>1</v>
      </c>
      <c r="S785" s="35"/>
      <c r="T785" s="35"/>
      <c r="U785" s="35"/>
      <c r="V785" s="35"/>
      <c r="W785" s="35"/>
      <c r="X785" s="35"/>
      <c r="Y785" s="35"/>
      <c r="Z785" s="35"/>
      <c r="AA785" s="5" t="s">
        <v>2310</v>
      </c>
      <c r="AB785" s="5" t="s">
        <v>10418</v>
      </c>
      <c r="AC785" s="34" t="s">
        <v>10419</v>
      </c>
      <c r="AD785" s="21">
        <v>1</v>
      </c>
    </row>
    <row r="786" spans="1:30" x14ac:dyDescent="0.3">
      <c r="A786" s="18" t="str">
        <f t="shared" ref="A786:B786" si="816">IF(AND(ISNUMBER(SEARCH("Yes",C786)),ISNUMBER(SEARCH("Yes",E786)),ISNUMBER(SEARCH("Yes",G786)),ISNUMBER(SEARCH("Yes",I786))),"Yes","No")</f>
        <v>No</v>
      </c>
      <c r="B786" s="18" t="str">
        <f t="shared" si="816"/>
        <v>No</v>
      </c>
      <c r="C786" s="15" t="str">
        <f t="shared" si="790"/>
        <v>No</v>
      </c>
      <c r="D786" s="18" t="str">
        <f t="shared" si="791"/>
        <v>No</v>
      </c>
      <c r="E786" s="18" t="str">
        <f t="shared" si="792"/>
        <v>No</v>
      </c>
      <c r="F786" s="18" t="str">
        <f t="shared" si="793"/>
        <v>No</v>
      </c>
      <c r="G786" s="18" t="str">
        <f t="shared" si="794"/>
        <v>No</v>
      </c>
      <c r="H786" s="18" t="str">
        <f t="shared" si="795"/>
        <v>No</v>
      </c>
      <c r="I786" s="18" t="str">
        <f t="shared" si="796"/>
        <v>Yes</v>
      </c>
      <c r="J786" s="18" t="str">
        <f t="shared" si="797"/>
        <v>Yes</v>
      </c>
      <c r="K786" s="21">
        <v>784</v>
      </c>
      <c r="L786" s="5" t="s">
        <v>1753</v>
      </c>
      <c r="M786" s="5" t="s">
        <v>1754</v>
      </c>
      <c r="N786" s="5" t="s">
        <v>2307</v>
      </c>
      <c r="O786" s="5" t="s">
        <v>152</v>
      </c>
      <c r="P786" s="5" t="s">
        <v>8067</v>
      </c>
      <c r="Q786" s="34" t="s">
        <v>8068</v>
      </c>
      <c r="R786" s="21">
        <v>1</v>
      </c>
      <c r="S786" s="35"/>
      <c r="T786" s="35"/>
      <c r="U786" s="35"/>
      <c r="V786" s="35"/>
      <c r="W786" s="35"/>
      <c r="X786" s="35"/>
      <c r="Y786" s="35"/>
      <c r="Z786" s="35"/>
      <c r="AA786" s="5" t="s">
        <v>2310</v>
      </c>
      <c r="AB786" s="5" t="s">
        <v>2915</v>
      </c>
      <c r="AC786" s="34" t="s">
        <v>2973</v>
      </c>
      <c r="AD786" s="21">
        <v>1</v>
      </c>
    </row>
    <row r="787" spans="1:30" x14ac:dyDescent="0.3">
      <c r="A787" s="18" t="str">
        <f t="shared" ref="A787:B787" si="817">IF(AND(ISNUMBER(SEARCH("Yes",C787)),ISNUMBER(SEARCH("Yes",E787)),ISNUMBER(SEARCH("Yes",G787)),ISNUMBER(SEARCH("Yes",I787))),"Yes","No")</f>
        <v>No</v>
      </c>
      <c r="B787" s="18" t="str">
        <f t="shared" si="817"/>
        <v>No</v>
      </c>
      <c r="C787" s="15" t="str">
        <f t="shared" si="790"/>
        <v>No</v>
      </c>
      <c r="D787" s="18" t="str">
        <f t="shared" si="791"/>
        <v>No</v>
      </c>
      <c r="E787" s="18" t="str">
        <f t="shared" si="792"/>
        <v>No</v>
      </c>
      <c r="F787" s="18" t="str">
        <f t="shared" si="793"/>
        <v>No</v>
      </c>
      <c r="G787" s="18" t="str">
        <f t="shared" si="794"/>
        <v>No</v>
      </c>
      <c r="H787" s="18" t="str">
        <f t="shared" si="795"/>
        <v>No</v>
      </c>
      <c r="I787" s="18" t="str">
        <f t="shared" si="796"/>
        <v>Yes</v>
      </c>
      <c r="J787" s="18" t="str">
        <f t="shared" si="797"/>
        <v>Yes</v>
      </c>
      <c r="K787" s="21">
        <v>785</v>
      </c>
      <c r="L787" s="5" t="s">
        <v>1755</v>
      </c>
      <c r="M787" s="5" t="s">
        <v>1756</v>
      </c>
      <c r="N787" s="5" t="s">
        <v>2307</v>
      </c>
      <c r="O787" s="5" t="s">
        <v>152</v>
      </c>
      <c r="P787" s="5" t="s">
        <v>3940</v>
      </c>
      <c r="Q787" s="34" t="s">
        <v>5276</v>
      </c>
      <c r="R787" s="21">
        <v>1</v>
      </c>
      <c r="S787" s="35"/>
      <c r="T787" s="35"/>
      <c r="U787" s="35"/>
      <c r="V787" s="35"/>
      <c r="W787" s="35"/>
      <c r="X787" s="35"/>
      <c r="Y787" s="35"/>
      <c r="Z787" s="35"/>
      <c r="AA787" s="5" t="s">
        <v>24</v>
      </c>
      <c r="AB787" s="5" t="s">
        <v>10420</v>
      </c>
      <c r="AC787" s="34" t="s">
        <v>10421</v>
      </c>
      <c r="AD787" s="21">
        <v>1</v>
      </c>
    </row>
    <row r="788" spans="1:30" x14ac:dyDescent="0.3">
      <c r="A788" s="18" t="str">
        <f t="shared" ref="A788:B788" si="818">IF(AND(ISNUMBER(SEARCH("Yes",C788)),ISNUMBER(SEARCH("Yes",E788)),ISNUMBER(SEARCH("Yes",G788)),ISNUMBER(SEARCH("Yes",I788))),"Yes","No")</f>
        <v>No</v>
      </c>
      <c r="B788" s="18" t="str">
        <f t="shared" si="818"/>
        <v>No</v>
      </c>
      <c r="C788" s="15" t="str">
        <f t="shared" si="790"/>
        <v>No</v>
      </c>
      <c r="D788" s="18" t="str">
        <f t="shared" si="791"/>
        <v>No</v>
      </c>
      <c r="E788" s="18" t="str">
        <f t="shared" si="792"/>
        <v>No</v>
      </c>
      <c r="F788" s="18" t="str">
        <f t="shared" si="793"/>
        <v>No</v>
      </c>
      <c r="G788" s="18" t="str">
        <f t="shared" si="794"/>
        <v>No</v>
      </c>
      <c r="H788" s="18" t="str">
        <f t="shared" si="795"/>
        <v>No</v>
      </c>
      <c r="I788" s="18" t="str">
        <f t="shared" si="796"/>
        <v>Yes</v>
      </c>
      <c r="J788" s="18" t="str">
        <f t="shared" si="797"/>
        <v>Yes</v>
      </c>
      <c r="K788" s="21">
        <v>786</v>
      </c>
      <c r="L788" s="5" t="s">
        <v>1757</v>
      </c>
      <c r="M788" s="5" t="s">
        <v>1758</v>
      </c>
      <c r="N788" s="5" t="s">
        <v>2307</v>
      </c>
      <c r="O788" s="5" t="s">
        <v>152</v>
      </c>
      <c r="P788" s="5" t="s">
        <v>3880</v>
      </c>
      <c r="Q788" s="34" t="s">
        <v>8074</v>
      </c>
      <c r="R788" s="21">
        <v>1</v>
      </c>
      <c r="S788" s="35"/>
      <c r="T788" s="35"/>
      <c r="U788" s="35"/>
      <c r="V788" s="35"/>
      <c r="W788" s="35"/>
      <c r="X788" s="35"/>
      <c r="Y788" s="35"/>
      <c r="Z788" s="35"/>
      <c r="AA788" s="5" t="s">
        <v>24</v>
      </c>
      <c r="AB788" s="5" t="s">
        <v>10422</v>
      </c>
      <c r="AC788" s="34" t="s">
        <v>10423</v>
      </c>
      <c r="AD788" s="21">
        <v>1</v>
      </c>
    </row>
    <row r="789" spans="1:30" x14ac:dyDescent="0.3">
      <c r="A789" s="18" t="str">
        <f t="shared" ref="A789:B789" si="819">IF(AND(ISNUMBER(SEARCH("Yes",C789)),ISNUMBER(SEARCH("Yes",E789)),ISNUMBER(SEARCH("Yes",G789)),ISNUMBER(SEARCH("Yes",I789))),"Yes","No")</f>
        <v>No</v>
      </c>
      <c r="B789" s="18" t="str">
        <f t="shared" si="819"/>
        <v>No</v>
      </c>
      <c r="C789" s="15" t="str">
        <f t="shared" si="790"/>
        <v>No</v>
      </c>
      <c r="D789" s="18" t="str">
        <f t="shared" si="791"/>
        <v>No</v>
      </c>
      <c r="E789" s="18" t="str">
        <f t="shared" si="792"/>
        <v>No</v>
      </c>
      <c r="F789" s="18" t="str">
        <f t="shared" si="793"/>
        <v>No</v>
      </c>
      <c r="G789" s="18" t="str">
        <f t="shared" si="794"/>
        <v>No</v>
      </c>
      <c r="H789" s="18" t="str">
        <f t="shared" si="795"/>
        <v>No</v>
      </c>
      <c r="I789" s="18" t="str">
        <f t="shared" si="796"/>
        <v>Yes</v>
      </c>
      <c r="J789" s="18" t="str">
        <f t="shared" si="797"/>
        <v>Yes</v>
      </c>
      <c r="K789" s="21">
        <v>787</v>
      </c>
      <c r="L789" s="5" t="s">
        <v>1759</v>
      </c>
      <c r="M789" s="5" t="s">
        <v>1760</v>
      </c>
      <c r="N789" s="5" t="s">
        <v>2307</v>
      </c>
      <c r="O789" s="5" t="s">
        <v>152</v>
      </c>
      <c r="P789" s="5" t="s">
        <v>8077</v>
      </c>
      <c r="Q789" s="34" t="s">
        <v>8078</v>
      </c>
      <c r="R789" s="21">
        <v>1</v>
      </c>
      <c r="S789" s="35"/>
      <c r="T789" s="35"/>
      <c r="U789" s="35"/>
      <c r="V789" s="35"/>
      <c r="W789" s="35"/>
      <c r="X789" s="35"/>
      <c r="Y789" s="35"/>
      <c r="Z789" s="35"/>
      <c r="AA789" s="5" t="s">
        <v>24</v>
      </c>
      <c r="AB789" s="5" t="s">
        <v>8079</v>
      </c>
      <c r="AC789" s="34" t="s">
        <v>8080</v>
      </c>
      <c r="AD789" s="21">
        <v>1</v>
      </c>
    </row>
    <row r="790" spans="1:30" x14ac:dyDescent="0.3">
      <c r="A790" s="18" t="str">
        <f t="shared" ref="A790:B790" si="820">IF(AND(ISNUMBER(SEARCH("Yes",C790)),ISNUMBER(SEARCH("Yes",E790)),ISNUMBER(SEARCH("Yes",G790)),ISNUMBER(SEARCH("Yes",I790))),"Yes","No")</f>
        <v>No</v>
      </c>
      <c r="B790" s="18" t="str">
        <f t="shared" si="820"/>
        <v>No</v>
      </c>
      <c r="C790" s="15" t="str">
        <f t="shared" si="790"/>
        <v>No</v>
      </c>
      <c r="D790" s="18" t="str">
        <f t="shared" si="791"/>
        <v>No</v>
      </c>
      <c r="E790" s="18" t="str">
        <f t="shared" si="792"/>
        <v>No</v>
      </c>
      <c r="F790" s="18" t="str">
        <f t="shared" si="793"/>
        <v>No</v>
      </c>
      <c r="G790" s="18" t="str">
        <f t="shared" si="794"/>
        <v>No</v>
      </c>
      <c r="H790" s="18" t="str">
        <f t="shared" si="795"/>
        <v>No</v>
      </c>
      <c r="I790" s="18" t="str">
        <f t="shared" si="796"/>
        <v>Yes</v>
      </c>
      <c r="J790" s="18" t="str">
        <f t="shared" si="797"/>
        <v>Yes</v>
      </c>
      <c r="K790" s="21">
        <v>788</v>
      </c>
      <c r="L790" s="5" t="s">
        <v>1761</v>
      </c>
      <c r="M790" s="5" t="s">
        <v>5133</v>
      </c>
      <c r="N790" s="5" t="s">
        <v>2307</v>
      </c>
      <c r="O790" s="5" t="s">
        <v>152</v>
      </c>
      <c r="P790" s="5" t="s">
        <v>5134</v>
      </c>
      <c r="Q790" s="34" t="s">
        <v>5135</v>
      </c>
      <c r="R790" s="21">
        <v>1</v>
      </c>
      <c r="S790" s="35"/>
      <c r="T790" s="35"/>
      <c r="U790" s="35"/>
      <c r="V790" s="35"/>
      <c r="W790" s="35"/>
      <c r="X790" s="35"/>
      <c r="Y790" s="35"/>
      <c r="Z790" s="35"/>
      <c r="AA790" s="5" t="s">
        <v>24</v>
      </c>
      <c r="AB790" s="5" t="s">
        <v>10424</v>
      </c>
      <c r="AC790" s="34" t="s">
        <v>10425</v>
      </c>
      <c r="AD790" s="21">
        <v>1</v>
      </c>
    </row>
    <row r="791" spans="1:30" x14ac:dyDescent="0.3">
      <c r="A791" s="18" t="str">
        <f t="shared" ref="A791:B791" si="821">IF(AND(ISNUMBER(SEARCH("Yes",C791)),ISNUMBER(SEARCH("Yes",E791)),ISNUMBER(SEARCH("Yes",G791)),ISNUMBER(SEARCH("Yes",I791))),"Yes","No")</f>
        <v>No</v>
      </c>
      <c r="B791" s="18" t="str">
        <f t="shared" si="821"/>
        <v>No</v>
      </c>
      <c r="C791" s="15" t="str">
        <f t="shared" si="790"/>
        <v>No</v>
      </c>
      <c r="D791" s="18" t="str">
        <f t="shared" si="791"/>
        <v>No</v>
      </c>
      <c r="E791" s="18" t="str">
        <f t="shared" si="792"/>
        <v>No</v>
      </c>
      <c r="F791" s="18" t="str">
        <f t="shared" si="793"/>
        <v>No</v>
      </c>
      <c r="G791" s="18" t="str">
        <f t="shared" si="794"/>
        <v>No</v>
      </c>
      <c r="H791" s="18" t="str">
        <f t="shared" si="795"/>
        <v>No</v>
      </c>
      <c r="I791" s="18" t="str">
        <f t="shared" si="796"/>
        <v>Yes</v>
      </c>
      <c r="J791" s="18" t="str">
        <f t="shared" si="797"/>
        <v>No</v>
      </c>
      <c r="K791" s="21">
        <v>789</v>
      </c>
      <c r="L791" s="5" t="s">
        <v>1763</v>
      </c>
      <c r="M791" s="5" t="s">
        <v>1764</v>
      </c>
      <c r="N791" s="5" t="s">
        <v>2307</v>
      </c>
      <c r="O791" s="5" t="s">
        <v>152</v>
      </c>
      <c r="P791" s="5" t="s">
        <v>3157</v>
      </c>
      <c r="Q791" s="34" t="s">
        <v>10426</v>
      </c>
      <c r="R791" s="21">
        <v>1</v>
      </c>
      <c r="S791" s="35"/>
      <c r="T791" s="35"/>
      <c r="U791" s="35"/>
      <c r="V791" s="35"/>
      <c r="W791" s="35"/>
      <c r="X791" s="35"/>
      <c r="Y791" s="35"/>
      <c r="Z791" s="35"/>
      <c r="AA791" s="5" t="s">
        <v>152</v>
      </c>
      <c r="AB791" s="5" t="s">
        <v>5038</v>
      </c>
      <c r="AC791" s="34" t="s">
        <v>5139</v>
      </c>
      <c r="AD791" s="21">
        <v>1</v>
      </c>
    </row>
    <row r="792" spans="1:30" x14ac:dyDescent="0.3">
      <c r="A792" s="18" t="str">
        <f t="shared" ref="A792:B792" si="822">IF(AND(ISNUMBER(SEARCH("Yes",C792)),ISNUMBER(SEARCH("Yes",E792)),ISNUMBER(SEARCH("Yes",G792)),ISNUMBER(SEARCH("Yes",I792))),"Yes","No")</f>
        <v>No</v>
      </c>
      <c r="B792" s="18" t="str">
        <f t="shared" si="822"/>
        <v>No</v>
      </c>
      <c r="C792" s="15" t="str">
        <f t="shared" si="790"/>
        <v>No</v>
      </c>
      <c r="D792" s="18" t="str">
        <f t="shared" si="791"/>
        <v>No</v>
      </c>
      <c r="E792" s="18" t="str">
        <f t="shared" si="792"/>
        <v>No</v>
      </c>
      <c r="F792" s="18" t="str">
        <f t="shared" si="793"/>
        <v>No</v>
      </c>
      <c r="G792" s="18" t="str">
        <f t="shared" si="794"/>
        <v>No</v>
      </c>
      <c r="H792" s="18" t="str">
        <f t="shared" si="795"/>
        <v>No</v>
      </c>
      <c r="I792" s="18" t="str">
        <f t="shared" si="796"/>
        <v>Yes</v>
      </c>
      <c r="J792" s="18" t="str">
        <f t="shared" si="797"/>
        <v>Yes</v>
      </c>
      <c r="K792" s="21">
        <v>790</v>
      </c>
      <c r="L792" s="5" t="s">
        <v>1765</v>
      </c>
      <c r="M792" s="5" t="s">
        <v>1766</v>
      </c>
      <c r="N792" s="5" t="s">
        <v>2307</v>
      </c>
      <c r="O792" s="5" t="s">
        <v>152</v>
      </c>
      <c r="P792" s="5" t="s">
        <v>2435</v>
      </c>
      <c r="Q792" s="34" t="s">
        <v>10427</v>
      </c>
      <c r="R792" s="21">
        <v>1</v>
      </c>
      <c r="S792" s="35"/>
      <c r="T792" s="35"/>
      <c r="U792" s="35"/>
      <c r="V792" s="35"/>
      <c r="W792" s="35"/>
      <c r="X792" s="35"/>
      <c r="Y792" s="35"/>
      <c r="Z792" s="35"/>
      <c r="AA792" s="5" t="s">
        <v>24</v>
      </c>
      <c r="AB792" s="5" t="s">
        <v>10428</v>
      </c>
      <c r="AC792" s="34" t="s">
        <v>5142</v>
      </c>
      <c r="AD792" s="21">
        <v>1</v>
      </c>
    </row>
    <row r="793" spans="1:30" x14ac:dyDescent="0.3">
      <c r="A793" s="18" t="str">
        <f t="shared" ref="A793:B793" si="823">IF(AND(ISNUMBER(SEARCH("Yes",C793)),ISNUMBER(SEARCH("Yes",E793)),ISNUMBER(SEARCH("Yes",G793)),ISNUMBER(SEARCH("Yes",I793))),"Yes","No")</f>
        <v>No</v>
      </c>
      <c r="B793" s="18" t="str">
        <f t="shared" si="823"/>
        <v>No</v>
      </c>
      <c r="C793" s="15" t="str">
        <f t="shared" si="790"/>
        <v>No</v>
      </c>
      <c r="D793" s="18" t="str">
        <f t="shared" si="791"/>
        <v>No</v>
      </c>
      <c r="E793" s="18" t="str">
        <f t="shared" si="792"/>
        <v>No</v>
      </c>
      <c r="F793" s="18" t="str">
        <f t="shared" si="793"/>
        <v>No</v>
      </c>
      <c r="G793" s="18" t="str">
        <f t="shared" si="794"/>
        <v>No</v>
      </c>
      <c r="H793" s="18" t="str">
        <f t="shared" si="795"/>
        <v>No</v>
      </c>
      <c r="I793" s="18" t="str">
        <f t="shared" si="796"/>
        <v>Yes</v>
      </c>
      <c r="J793" s="18" t="str">
        <f t="shared" si="797"/>
        <v>Yes</v>
      </c>
      <c r="K793" s="21">
        <v>791</v>
      </c>
      <c r="L793" s="5" t="s">
        <v>1767</v>
      </c>
      <c r="M793" s="5" t="s">
        <v>1768</v>
      </c>
      <c r="N793" s="5" t="s">
        <v>2307</v>
      </c>
      <c r="O793" s="5" t="s">
        <v>152</v>
      </c>
      <c r="P793" s="5" t="s">
        <v>2860</v>
      </c>
      <c r="Q793" s="34" t="s">
        <v>8086</v>
      </c>
      <c r="R793" s="21">
        <v>1</v>
      </c>
      <c r="S793" s="35"/>
      <c r="T793" s="35"/>
      <c r="U793" s="35"/>
      <c r="V793" s="35"/>
      <c r="W793" s="35"/>
      <c r="X793" s="35"/>
      <c r="Y793" s="35"/>
      <c r="Z793" s="35"/>
      <c r="AA793" s="5" t="s">
        <v>2310</v>
      </c>
      <c r="AB793" s="5" t="s">
        <v>5878</v>
      </c>
      <c r="AC793" s="34" t="s">
        <v>4286</v>
      </c>
      <c r="AD793" s="21">
        <v>1</v>
      </c>
    </row>
    <row r="794" spans="1:30" x14ac:dyDescent="0.3">
      <c r="A794" s="18" t="str">
        <f t="shared" ref="A794:B794" si="824">IF(AND(ISNUMBER(SEARCH("Yes",C794)),ISNUMBER(SEARCH("Yes",E794)),ISNUMBER(SEARCH("Yes",G794)),ISNUMBER(SEARCH("Yes",I794))),"Yes","No")</f>
        <v>No</v>
      </c>
      <c r="B794" s="18" t="str">
        <f t="shared" si="824"/>
        <v>No</v>
      </c>
      <c r="C794" s="15" t="str">
        <f t="shared" si="790"/>
        <v>No</v>
      </c>
      <c r="D794" s="18" t="str">
        <f t="shared" si="791"/>
        <v>No</v>
      </c>
      <c r="E794" s="18" t="str">
        <f t="shared" si="792"/>
        <v>No</v>
      </c>
      <c r="F794" s="18" t="str">
        <f t="shared" si="793"/>
        <v>No</v>
      </c>
      <c r="G794" s="18" t="str">
        <f t="shared" si="794"/>
        <v>No</v>
      </c>
      <c r="H794" s="18" t="str">
        <f t="shared" si="795"/>
        <v>No</v>
      </c>
      <c r="I794" s="18" t="str">
        <f t="shared" si="796"/>
        <v>Yes</v>
      </c>
      <c r="J794" s="18" t="str">
        <f t="shared" si="797"/>
        <v>No</v>
      </c>
      <c r="K794" s="21">
        <v>792</v>
      </c>
      <c r="L794" s="5" t="s">
        <v>1769</v>
      </c>
      <c r="M794" s="5" t="s">
        <v>1770</v>
      </c>
      <c r="N794" s="5" t="s">
        <v>2307</v>
      </c>
      <c r="O794" s="5" t="s">
        <v>152</v>
      </c>
      <c r="P794" s="5" t="s">
        <v>2392</v>
      </c>
      <c r="Q794" s="34" t="s">
        <v>5144</v>
      </c>
      <c r="R794" s="21">
        <v>1</v>
      </c>
      <c r="S794" s="35"/>
      <c r="T794" s="35"/>
      <c r="U794" s="35"/>
      <c r="V794" s="35"/>
      <c r="W794" s="35"/>
      <c r="X794" s="35"/>
      <c r="Y794" s="35"/>
      <c r="Z794" s="35"/>
      <c r="AA794" s="5" t="s">
        <v>152</v>
      </c>
      <c r="AB794" s="5" t="s">
        <v>5145</v>
      </c>
      <c r="AC794" s="34" t="s">
        <v>10429</v>
      </c>
      <c r="AD794" s="21">
        <v>1</v>
      </c>
    </row>
    <row r="795" spans="1:30" x14ac:dyDescent="0.3">
      <c r="A795" s="18" t="str">
        <f t="shared" ref="A795:B795" si="825">IF(AND(ISNUMBER(SEARCH("Yes",C795)),ISNUMBER(SEARCH("Yes",E795)),ISNUMBER(SEARCH("Yes",G795)),ISNUMBER(SEARCH("Yes",I795))),"Yes","No")</f>
        <v>No</v>
      </c>
      <c r="B795" s="18" t="str">
        <f t="shared" si="825"/>
        <v>No</v>
      </c>
      <c r="C795" s="15" t="str">
        <f t="shared" si="790"/>
        <v>No</v>
      </c>
      <c r="D795" s="18" t="str">
        <f t="shared" si="791"/>
        <v>No</v>
      </c>
      <c r="E795" s="18" t="str">
        <f t="shared" si="792"/>
        <v>No</v>
      </c>
      <c r="F795" s="18" t="str">
        <f t="shared" si="793"/>
        <v>No</v>
      </c>
      <c r="G795" s="18" t="str">
        <f t="shared" si="794"/>
        <v>No</v>
      </c>
      <c r="H795" s="18" t="str">
        <f t="shared" si="795"/>
        <v>No</v>
      </c>
      <c r="I795" s="18" t="str">
        <f t="shared" si="796"/>
        <v>Yes</v>
      </c>
      <c r="J795" s="18" t="str">
        <f t="shared" si="797"/>
        <v>Yes</v>
      </c>
      <c r="K795" s="21">
        <v>793</v>
      </c>
      <c r="L795" s="5" t="s">
        <v>1771</v>
      </c>
      <c r="M795" s="5" t="s">
        <v>1772</v>
      </c>
      <c r="N795" s="5" t="s">
        <v>2307</v>
      </c>
      <c r="O795" s="5" t="s">
        <v>152</v>
      </c>
      <c r="P795" s="5" t="s">
        <v>2667</v>
      </c>
      <c r="Q795" s="34" t="s">
        <v>5147</v>
      </c>
      <c r="R795" s="21">
        <v>1</v>
      </c>
      <c r="S795" s="35"/>
      <c r="T795" s="35"/>
      <c r="U795" s="35"/>
      <c r="V795" s="35"/>
      <c r="W795" s="35"/>
      <c r="X795" s="35"/>
      <c r="Y795" s="35"/>
      <c r="Z795" s="35"/>
      <c r="AA795" s="5" t="s">
        <v>2310</v>
      </c>
      <c r="AB795" s="5" t="s">
        <v>5148</v>
      </c>
      <c r="AC795" s="34" t="s">
        <v>5149</v>
      </c>
      <c r="AD795" s="21">
        <v>1</v>
      </c>
    </row>
    <row r="796" spans="1:30" x14ac:dyDescent="0.3">
      <c r="A796" s="18" t="str">
        <f t="shared" ref="A796:B796" si="826">IF(AND(ISNUMBER(SEARCH("Yes",C796)),ISNUMBER(SEARCH("Yes",E796)),ISNUMBER(SEARCH("Yes",G796)),ISNUMBER(SEARCH("Yes",I796))),"Yes","No")</f>
        <v>No</v>
      </c>
      <c r="B796" s="18" t="str">
        <f t="shared" si="826"/>
        <v>No</v>
      </c>
      <c r="C796" s="15" t="str">
        <f t="shared" si="790"/>
        <v>No</v>
      </c>
      <c r="D796" s="18" t="str">
        <f t="shared" si="791"/>
        <v>No</v>
      </c>
      <c r="E796" s="18" t="str">
        <f t="shared" si="792"/>
        <v>No</v>
      </c>
      <c r="F796" s="18" t="str">
        <f t="shared" si="793"/>
        <v>No</v>
      </c>
      <c r="G796" s="18" t="str">
        <f t="shared" si="794"/>
        <v>No</v>
      </c>
      <c r="H796" s="18" t="str">
        <f t="shared" si="795"/>
        <v>No</v>
      </c>
      <c r="I796" s="18" t="str">
        <f t="shared" si="796"/>
        <v>Yes</v>
      </c>
      <c r="J796" s="18" t="str">
        <f t="shared" si="797"/>
        <v>Yes</v>
      </c>
      <c r="K796" s="21">
        <v>794</v>
      </c>
      <c r="L796" s="5" t="s">
        <v>216</v>
      </c>
      <c r="M796" s="5" t="s">
        <v>434</v>
      </c>
      <c r="N796" s="5" t="s">
        <v>2307</v>
      </c>
      <c r="O796" s="5" t="s">
        <v>152</v>
      </c>
      <c r="P796" s="5" t="s">
        <v>2664</v>
      </c>
      <c r="Q796" s="34" t="s">
        <v>2587</v>
      </c>
      <c r="R796" s="21">
        <v>1</v>
      </c>
      <c r="S796" s="35"/>
      <c r="T796" s="35"/>
      <c r="U796" s="35"/>
      <c r="V796" s="35"/>
      <c r="W796" s="35"/>
      <c r="X796" s="35"/>
      <c r="Y796" s="35"/>
      <c r="Z796" s="35"/>
      <c r="AA796" s="5" t="s">
        <v>2310</v>
      </c>
      <c r="AB796" s="5" t="s">
        <v>10430</v>
      </c>
      <c r="AC796" s="34" t="s">
        <v>10431</v>
      </c>
      <c r="AD796" s="21">
        <v>1</v>
      </c>
    </row>
    <row r="797" spans="1:30" x14ac:dyDescent="0.3">
      <c r="A797" s="18" t="str">
        <f t="shared" ref="A797:B797" si="827">IF(AND(ISNUMBER(SEARCH("Yes",C797)),ISNUMBER(SEARCH("Yes",E797)),ISNUMBER(SEARCH("Yes",G797)),ISNUMBER(SEARCH("Yes",I797))),"Yes","No")</f>
        <v>No</v>
      </c>
      <c r="B797" s="18" t="str">
        <f t="shared" si="827"/>
        <v>No</v>
      </c>
      <c r="C797" s="15" t="str">
        <f t="shared" si="790"/>
        <v>No</v>
      </c>
      <c r="D797" s="18" t="str">
        <f t="shared" si="791"/>
        <v>No</v>
      </c>
      <c r="E797" s="18" t="str">
        <f t="shared" si="792"/>
        <v>No</v>
      </c>
      <c r="F797" s="18" t="str">
        <f t="shared" si="793"/>
        <v>No</v>
      </c>
      <c r="G797" s="18" t="str">
        <f t="shared" si="794"/>
        <v>No</v>
      </c>
      <c r="H797" s="18" t="str">
        <f t="shared" si="795"/>
        <v>No</v>
      </c>
      <c r="I797" s="18" t="str">
        <f t="shared" si="796"/>
        <v>Yes</v>
      </c>
      <c r="J797" s="18" t="str">
        <f t="shared" si="797"/>
        <v>Yes</v>
      </c>
      <c r="K797" s="21">
        <v>795</v>
      </c>
      <c r="L797" s="5" t="s">
        <v>1773</v>
      </c>
      <c r="M797" s="5" t="s">
        <v>1774</v>
      </c>
      <c r="N797" s="5" t="s">
        <v>2307</v>
      </c>
      <c r="O797" s="5" t="s">
        <v>152</v>
      </c>
      <c r="P797" s="5" t="s">
        <v>2435</v>
      </c>
      <c r="Q797" s="34" t="s">
        <v>5152</v>
      </c>
      <c r="R797" s="21">
        <v>1</v>
      </c>
      <c r="S797" s="35"/>
      <c r="T797" s="35"/>
      <c r="U797" s="35"/>
      <c r="V797" s="35"/>
      <c r="W797" s="35"/>
      <c r="X797" s="35"/>
      <c r="Y797" s="35"/>
      <c r="Z797" s="35"/>
      <c r="AA797" s="5" t="s">
        <v>24</v>
      </c>
      <c r="AB797" s="5" t="s">
        <v>3787</v>
      </c>
      <c r="AC797" s="34" t="s">
        <v>3335</v>
      </c>
      <c r="AD797" s="21">
        <v>1</v>
      </c>
    </row>
    <row r="798" spans="1:30" x14ac:dyDescent="0.3">
      <c r="A798" s="18" t="str">
        <f t="shared" ref="A798:B798" si="828">IF(AND(ISNUMBER(SEARCH("Yes",C798)),ISNUMBER(SEARCH("Yes",E798)),ISNUMBER(SEARCH("Yes",G798)),ISNUMBER(SEARCH("Yes",I798))),"Yes","No")</f>
        <v>No</v>
      </c>
      <c r="B798" s="18" t="str">
        <f t="shared" si="828"/>
        <v>No</v>
      </c>
      <c r="C798" s="15" t="str">
        <f t="shared" si="790"/>
        <v>No</v>
      </c>
      <c r="D798" s="18" t="str">
        <f t="shared" si="791"/>
        <v>No</v>
      </c>
      <c r="E798" s="18" t="str">
        <f t="shared" si="792"/>
        <v>No</v>
      </c>
      <c r="F798" s="18" t="str">
        <f t="shared" si="793"/>
        <v>No</v>
      </c>
      <c r="G798" s="18" t="str">
        <f t="shared" si="794"/>
        <v>No</v>
      </c>
      <c r="H798" s="18" t="str">
        <f t="shared" si="795"/>
        <v>No</v>
      </c>
      <c r="I798" s="18" t="str">
        <f t="shared" si="796"/>
        <v>Yes</v>
      </c>
      <c r="J798" s="18" t="str">
        <f t="shared" si="797"/>
        <v>Yes</v>
      </c>
      <c r="K798" s="21">
        <v>796</v>
      </c>
      <c r="L798" s="5" t="s">
        <v>1775</v>
      </c>
      <c r="M798" s="5" t="s">
        <v>1776</v>
      </c>
      <c r="N798" s="5" t="s">
        <v>2307</v>
      </c>
      <c r="O798" s="5" t="s">
        <v>152</v>
      </c>
      <c r="P798" s="5" t="s">
        <v>2333</v>
      </c>
      <c r="Q798" s="34" t="s">
        <v>6215</v>
      </c>
      <c r="R798" s="21">
        <v>1</v>
      </c>
      <c r="S798" s="35"/>
      <c r="T798" s="35"/>
      <c r="U798" s="35"/>
      <c r="V798" s="35"/>
      <c r="W798" s="35"/>
      <c r="X798" s="35"/>
      <c r="Y798" s="35"/>
      <c r="Z798" s="35"/>
      <c r="AA798" s="5" t="s">
        <v>2310</v>
      </c>
      <c r="AB798" s="5" t="s">
        <v>2669</v>
      </c>
      <c r="AC798" s="34" t="s">
        <v>2734</v>
      </c>
      <c r="AD798" s="21">
        <v>1</v>
      </c>
    </row>
    <row r="799" spans="1:30" x14ac:dyDescent="0.3">
      <c r="A799" s="18" t="str">
        <f t="shared" ref="A799:B799" si="829">IF(AND(ISNUMBER(SEARCH("Yes",C799)),ISNUMBER(SEARCH("Yes",E799)),ISNUMBER(SEARCH("Yes",G799)),ISNUMBER(SEARCH("Yes",I799))),"Yes","No")</f>
        <v>No</v>
      </c>
      <c r="B799" s="18" t="str">
        <f t="shared" si="829"/>
        <v>No</v>
      </c>
      <c r="C799" s="15" t="str">
        <f t="shared" si="790"/>
        <v>No</v>
      </c>
      <c r="D799" s="18" t="str">
        <f t="shared" si="791"/>
        <v>No</v>
      </c>
      <c r="E799" s="18" t="str">
        <f t="shared" si="792"/>
        <v>No</v>
      </c>
      <c r="F799" s="18" t="str">
        <f t="shared" si="793"/>
        <v>No</v>
      </c>
      <c r="G799" s="18" t="str">
        <f t="shared" si="794"/>
        <v>No</v>
      </c>
      <c r="H799" s="18" t="str">
        <f t="shared" si="795"/>
        <v>No</v>
      </c>
      <c r="I799" s="18" t="str">
        <f t="shared" si="796"/>
        <v>Yes</v>
      </c>
      <c r="J799" s="18" t="str">
        <f t="shared" si="797"/>
        <v>Yes</v>
      </c>
      <c r="K799" s="21">
        <v>797</v>
      </c>
      <c r="L799" s="5" t="s">
        <v>1777</v>
      </c>
      <c r="M799" s="5" t="s">
        <v>1778</v>
      </c>
      <c r="N799" s="5" t="s">
        <v>2307</v>
      </c>
      <c r="O799" s="5" t="s">
        <v>152</v>
      </c>
      <c r="P799" s="5" t="s">
        <v>5156</v>
      </c>
      <c r="Q799" s="34" t="s">
        <v>5157</v>
      </c>
      <c r="R799" s="21">
        <v>1</v>
      </c>
      <c r="S799" s="35"/>
      <c r="T799" s="35"/>
      <c r="U799" s="35"/>
      <c r="V799" s="35"/>
      <c r="W799" s="35"/>
      <c r="X799" s="35"/>
      <c r="Y799" s="35"/>
      <c r="Z799" s="35"/>
      <c r="AA799" s="5" t="s">
        <v>2310</v>
      </c>
      <c r="AB799" s="5" t="s">
        <v>10432</v>
      </c>
      <c r="AC799" s="34" t="s">
        <v>4230</v>
      </c>
      <c r="AD799" s="21">
        <v>1</v>
      </c>
    </row>
    <row r="800" spans="1:30" x14ac:dyDescent="0.3">
      <c r="A800" s="18" t="str">
        <f t="shared" ref="A800:B800" si="830">IF(AND(ISNUMBER(SEARCH("Yes",C800)),ISNUMBER(SEARCH("Yes",E800)),ISNUMBER(SEARCH("Yes",G800)),ISNUMBER(SEARCH("Yes",I800))),"Yes","No")</f>
        <v>No</v>
      </c>
      <c r="B800" s="18" t="str">
        <f t="shared" si="830"/>
        <v>No</v>
      </c>
      <c r="C800" s="15" t="str">
        <f t="shared" si="790"/>
        <v>No</v>
      </c>
      <c r="D800" s="18" t="str">
        <f t="shared" si="791"/>
        <v>No</v>
      </c>
      <c r="E800" s="18" t="str">
        <f t="shared" si="792"/>
        <v>No</v>
      </c>
      <c r="F800" s="18" t="str">
        <f t="shared" si="793"/>
        <v>No</v>
      </c>
      <c r="G800" s="18" t="str">
        <f t="shared" si="794"/>
        <v>No</v>
      </c>
      <c r="H800" s="18" t="str">
        <f t="shared" si="795"/>
        <v>No</v>
      </c>
      <c r="I800" s="18" t="str">
        <f t="shared" si="796"/>
        <v>Yes</v>
      </c>
      <c r="J800" s="18" t="str">
        <f t="shared" si="797"/>
        <v>Yes</v>
      </c>
      <c r="K800" s="21">
        <v>798</v>
      </c>
      <c r="L800" s="5" t="s">
        <v>1779</v>
      </c>
      <c r="M800" s="5" t="s">
        <v>1780</v>
      </c>
      <c r="N800" s="5" t="s">
        <v>2307</v>
      </c>
      <c r="O800" s="5" t="s">
        <v>152</v>
      </c>
      <c r="P800" s="5" t="s">
        <v>2392</v>
      </c>
      <c r="Q800" s="34" t="s">
        <v>8097</v>
      </c>
      <c r="R800" s="21">
        <v>1</v>
      </c>
      <c r="S800" s="35"/>
      <c r="T800" s="35"/>
      <c r="U800" s="35"/>
      <c r="V800" s="35"/>
      <c r="W800" s="35"/>
      <c r="X800" s="35"/>
      <c r="Y800" s="35"/>
      <c r="Z800" s="35"/>
      <c r="AA800" s="5" t="s">
        <v>24</v>
      </c>
      <c r="AB800" s="5" t="s">
        <v>3197</v>
      </c>
      <c r="AC800" s="34" t="s">
        <v>5160</v>
      </c>
      <c r="AD800" s="21">
        <v>1</v>
      </c>
    </row>
    <row r="801" spans="1:30" x14ac:dyDescent="0.3">
      <c r="A801" s="18" t="str">
        <f t="shared" ref="A801:B801" si="831">IF(AND(ISNUMBER(SEARCH("Yes",C801)),ISNUMBER(SEARCH("Yes",E801)),ISNUMBER(SEARCH("Yes",G801)),ISNUMBER(SEARCH("Yes",I801))),"Yes","No")</f>
        <v>No</v>
      </c>
      <c r="B801" s="18" t="str">
        <f t="shared" si="831"/>
        <v>No</v>
      </c>
      <c r="C801" s="15" t="str">
        <f t="shared" si="790"/>
        <v>No</v>
      </c>
      <c r="D801" s="18" t="str">
        <f t="shared" si="791"/>
        <v>No</v>
      </c>
      <c r="E801" s="18" t="str">
        <f t="shared" si="792"/>
        <v>No</v>
      </c>
      <c r="F801" s="18" t="str">
        <f t="shared" si="793"/>
        <v>No</v>
      </c>
      <c r="G801" s="18" t="str">
        <f t="shared" si="794"/>
        <v>No</v>
      </c>
      <c r="H801" s="18" t="str">
        <f t="shared" si="795"/>
        <v>No</v>
      </c>
      <c r="I801" s="18" t="str">
        <f t="shared" si="796"/>
        <v>Yes</v>
      </c>
      <c r="J801" s="18" t="str">
        <f t="shared" si="797"/>
        <v>Yes</v>
      </c>
      <c r="K801" s="21">
        <v>799</v>
      </c>
      <c r="L801" s="5" t="s">
        <v>1781</v>
      </c>
      <c r="M801" s="5" t="s">
        <v>1782</v>
      </c>
      <c r="N801" s="5" t="s">
        <v>2307</v>
      </c>
      <c r="O801" s="5" t="s">
        <v>152</v>
      </c>
      <c r="P801" s="5" t="s">
        <v>2724</v>
      </c>
      <c r="Q801" s="34" t="s">
        <v>10433</v>
      </c>
      <c r="R801" s="21">
        <v>1</v>
      </c>
      <c r="S801" s="35"/>
      <c r="T801" s="35"/>
      <c r="U801" s="35"/>
      <c r="V801" s="35"/>
      <c r="W801" s="35"/>
      <c r="X801" s="35"/>
      <c r="Y801" s="35"/>
      <c r="Z801" s="35"/>
      <c r="AA801" s="5" t="s">
        <v>2310</v>
      </c>
      <c r="AB801" s="5" t="s">
        <v>10434</v>
      </c>
      <c r="AC801" s="34" t="s">
        <v>10435</v>
      </c>
      <c r="AD801" s="21">
        <v>1</v>
      </c>
    </row>
    <row r="802" spans="1:30" x14ac:dyDescent="0.3">
      <c r="A802" s="18" t="str">
        <f t="shared" ref="A802:B802" si="832">IF(AND(ISNUMBER(SEARCH("Yes",C802)),ISNUMBER(SEARCH("Yes",E802)),ISNUMBER(SEARCH("Yes",G802)),ISNUMBER(SEARCH("Yes",I802))),"Yes","No")</f>
        <v>No</v>
      </c>
      <c r="B802" s="18" t="str">
        <f t="shared" si="832"/>
        <v>No</v>
      </c>
      <c r="C802" s="15" t="str">
        <f t="shared" si="790"/>
        <v>No</v>
      </c>
      <c r="D802" s="18" t="str">
        <f t="shared" si="791"/>
        <v>No</v>
      </c>
      <c r="E802" s="18" t="str">
        <f t="shared" si="792"/>
        <v>No</v>
      </c>
      <c r="F802" s="18" t="str">
        <f t="shared" si="793"/>
        <v>No</v>
      </c>
      <c r="G802" s="18" t="str">
        <f t="shared" si="794"/>
        <v>No</v>
      </c>
      <c r="H802" s="18" t="str">
        <f t="shared" si="795"/>
        <v>No</v>
      </c>
      <c r="I802" s="18" t="str">
        <f t="shared" si="796"/>
        <v>Yes</v>
      </c>
      <c r="J802" s="18" t="str">
        <f t="shared" si="797"/>
        <v>Yes</v>
      </c>
      <c r="K802" s="21">
        <v>800</v>
      </c>
      <c r="L802" s="5" t="s">
        <v>1783</v>
      </c>
      <c r="M802" s="5" t="s">
        <v>5165</v>
      </c>
      <c r="N802" s="5" t="s">
        <v>2307</v>
      </c>
      <c r="O802" s="5" t="s">
        <v>152</v>
      </c>
      <c r="P802" s="5" t="s">
        <v>2333</v>
      </c>
      <c r="Q802" s="34" t="s">
        <v>5167</v>
      </c>
      <c r="R802" s="21">
        <v>1</v>
      </c>
      <c r="S802" s="35"/>
      <c r="T802" s="35"/>
      <c r="U802" s="35"/>
      <c r="V802" s="35"/>
      <c r="W802" s="35"/>
      <c r="X802" s="35"/>
      <c r="Y802" s="35"/>
      <c r="Z802" s="35"/>
      <c r="AA802" s="5" t="s">
        <v>2310</v>
      </c>
      <c r="AB802" s="5" t="s">
        <v>5168</v>
      </c>
      <c r="AC802" s="34" t="s">
        <v>5169</v>
      </c>
      <c r="AD802" s="21">
        <v>1</v>
      </c>
    </row>
    <row r="803" spans="1:30" x14ac:dyDescent="0.3">
      <c r="A803" s="18" t="str">
        <f t="shared" ref="A803:B803" si="833">IF(AND(ISNUMBER(SEARCH("Yes",C803)),ISNUMBER(SEARCH("Yes",E803)),ISNUMBER(SEARCH("Yes",G803)),ISNUMBER(SEARCH("Yes",I803))),"Yes","No")</f>
        <v>No</v>
      </c>
      <c r="B803" s="18" t="str">
        <f t="shared" si="833"/>
        <v>No</v>
      </c>
      <c r="C803" s="15" t="str">
        <f t="shared" si="790"/>
        <v>No</v>
      </c>
      <c r="D803" s="18" t="str">
        <f t="shared" si="791"/>
        <v>No</v>
      </c>
      <c r="E803" s="18" t="str">
        <f t="shared" si="792"/>
        <v>No</v>
      </c>
      <c r="F803" s="18" t="str">
        <f t="shared" si="793"/>
        <v>No</v>
      </c>
      <c r="G803" s="18" t="str">
        <f t="shared" si="794"/>
        <v>No</v>
      </c>
      <c r="H803" s="18" t="str">
        <f t="shared" si="795"/>
        <v>No</v>
      </c>
      <c r="I803" s="18" t="str">
        <f t="shared" si="796"/>
        <v>Yes</v>
      </c>
      <c r="J803" s="18" t="str">
        <f t="shared" si="797"/>
        <v>Yes</v>
      </c>
      <c r="K803" s="21">
        <v>801</v>
      </c>
      <c r="L803" s="5" t="s">
        <v>1785</v>
      </c>
      <c r="M803" s="5" t="s">
        <v>1786</v>
      </c>
      <c r="N803" s="5" t="s">
        <v>2307</v>
      </c>
      <c r="O803" s="5" t="s">
        <v>152</v>
      </c>
      <c r="P803" s="5" t="s">
        <v>2431</v>
      </c>
      <c r="Q803" s="34" t="s">
        <v>5170</v>
      </c>
      <c r="R803" s="21">
        <v>1</v>
      </c>
      <c r="S803" s="35"/>
      <c r="T803" s="35"/>
      <c r="U803" s="35"/>
      <c r="V803" s="35"/>
      <c r="W803" s="35"/>
      <c r="X803" s="35"/>
      <c r="Y803" s="35"/>
      <c r="Z803" s="35"/>
      <c r="AA803" s="5" t="s">
        <v>2310</v>
      </c>
      <c r="AB803" s="5" t="s">
        <v>2658</v>
      </c>
      <c r="AC803" s="34" t="s">
        <v>10436</v>
      </c>
      <c r="AD803" s="21">
        <v>1</v>
      </c>
    </row>
    <row r="804" spans="1:30" x14ac:dyDescent="0.3">
      <c r="A804" s="18" t="str">
        <f t="shared" ref="A804:B804" si="834">IF(AND(ISNUMBER(SEARCH("Yes",C804)),ISNUMBER(SEARCH("Yes",E804)),ISNUMBER(SEARCH("Yes",G804)),ISNUMBER(SEARCH("Yes",I804))),"Yes","No")</f>
        <v>No</v>
      </c>
      <c r="B804" s="18" t="str">
        <f t="shared" si="834"/>
        <v>No</v>
      </c>
      <c r="C804" s="15" t="str">
        <f t="shared" si="790"/>
        <v>No</v>
      </c>
      <c r="D804" s="18" t="str">
        <f t="shared" si="791"/>
        <v>No</v>
      </c>
      <c r="E804" s="18" t="str">
        <f t="shared" si="792"/>
        <v>No</v>
      </c>
      <c r="F804" s="18" t="str">
        <f t="shared" si="793"/>
        <v>No</v>
      </c>
      <c r="G804" s="18" t="str">
        <f t="shared" si="794"/>
        <v>No</v>
      </c>
      <c r="H804" s="18" t="str">
        <f t="shared" si="795"/>
        <v>No</v>
      </c>
      <c r="I804" s="18" t="str">
        <f t="shared" si="796"/>
        <v>Yes</v>
      </c>
      <c r="J804" s="18" t="str">
        <f t="shared" si="797"/>
        <v>Yes</v>
      </c>
      <c r="K804" s="21">
        <v>802</v>
      </c>
      <c r="L804" s="5" t="s">
        <v>1787</v>
      </c>
      <c r="M804" s="5" t="s">
        <v>1788</v>
      </c>
      <c r="N804" s="5" t="s">
        <v>2307</v>
      </c>
      <c r="O804" s="5" t="s">
        <v>152</v>
      </c>
      <c r="P804" s="5" t="s">
        <v>2739</v>
      </c>
      <c r="Q804" s="34" t="s">
        <v>10437</v>
      </c>
      <c r="R804" s="21">
        <v>1</v>
      </c>
      <c r="S804" s="35"/>
      <c r="T804" s="35"/>
      <c r="U804" s="35"/>
      <c r="V804" s="35"/>
      <c r="W804" s="35"/>
      <c r="X804" s="35"/>
      <c r="Y804" s="35"/>
      <c r="Z804" s="35"/>
      <c r="AA804" s="5" t="s">
        <v>24</v>
      </c>
      <c r="AB804" s="5" t="s">
        <v>10438</v>
      </c>
      <c r="AC804" s="34" t="s">
        <v>10439</v>
      </c>
      <c r="AD804" s="21">
        <v>1</v>
      </c>
    </row>
    <row r="805" spans="1:30" x14ac:dyDescent="0.3">
      <c r="A805" s="18" t="str">
        <f t="shared" ref="A805:B805" si="835">IF(AND(ISNUMBER(SEARCH("Yes",C805)),ISNUMBER(SEARCH("Yes",E805)),ISNUMBER(SEARCH("Yes",G805)),ISNUMBER(SEARCH("Yes",I805))),"Yes","No")</f>
        <v>No</v>
      </c>
      <c r="B805" s="18" t="str">
        <f t="shared" si="835"/>
        <v>No</v>
      </c>
      <c r="C805" s="15" t="str">
        <f t="shared" si="790"/>
        <v>No</v>
      </c>
      <c r="D805" s="18" t="str">
        <f t="shared" si="791"/>
        <v>No</v>
      </c>
      <c r="E805" s="18" t="str">
        <f t="shared" si="792"/>
        <v>No</v>
      </c>
      <c r="F805" s="18" t="str">
        <f t="shared" si="793"/>
        <v>No</v>
      </c>
      <c r="G805" s="18" t="str">
        <f t="shared" si="794"/>
        <v>No</v>
      </c>
      <c r="H805" s="18" t="str">
        <f t="shared" si="795"/>
        <v>No</v>
      </c>
      <c r="I805" s="18" t="str">
        <f t="shared" si="796"/>
        <v>Yes</v>
      </c>
      <c r="J805" s="18" t="str">
        <f t="shared" si="797"/>
        <v>Yes</v>
      </c>
      <c r="K805" s="21">
        <v>803</v>
      </c>
      <c r="L805" s="5" t="s">
        <v>1789</v>
      </c>
      <c r="M805" s="5" t="s">
        <v>1790</v>
      </c>
      <c r="N805" s="5" t="s">
        <v>2307</v>
      </c>
      <c r="O805" s="5" t="s">
        <v>152</v>
      </c>
      <c r="P805" s="5" t="s">
        <v>2431</v>
      </c>
      <c r="Q805" s="34" t="s">
        <v>10440</v>
      </c>
      <c r="R805" s="21">
        <v>1</v>
      </c>
      <c r="S805" s="35"/>
      <c r="T805" s="35"/>
      <c r="U805" s="35"/>
      <c r="V805" s="35"/>
      <c r="W805" s="35"/>
      <c r="X805" s="35"/>
      <c r="Y805" s="35"/>
      <c r="Z805" s="35"/>
      <c r="AA805" s="5" t="s">
        <v>2310</v>
      </c>
      <c r="AB805" s="5" t="s">
        <v>10441</v>
      </c>
      <c r="AC805" s="34" t="s">
        <v>10442</v>
      </c>
      <c r="AD805" s="21">
        <v>1</v>
      </c>
    </row>
    <row r="806" spans="1:30" x14ac:dyDescent="0.3">
      <c r="A806" s="18" t="str">
        <f t="shared" ref="A806:B806" si="836">IF(AND(ISNUMBER(SEARCH("Yes",C806)),ISNUMBER(SEARCH("Yes",E806)),ISNUMBER(SEARCH("Yes",G806)),ISNUMBER(SEARCH("Yes",I806))),"Yes","No")</f>
        <v>No</v>
      </c>
      <c r="B806" s="18" t="str">
        <f t="shared" si="836"/>
        <v>No</v>
      </c>
      <c r="C806" s="15" t="str">
        <f t="shared" si="790"/>
        <v>No</v>
      </c>
      <c r="D806" s="18" t="str">
        <f t="shared" si="791"/>
        <v>No</v>
      </c>
      <c r="E806" s="18" t="str">
        <f t="shared" si="792"/>
        <v>No</v>
      </c>
      <c r="F806" s="18" t="str">
        <f t="shared" si="793"/>
        <v>No</v>
      </c>
      <c r="G806" s="18" t="str">
        <f t="shared" si="794"/>
        <v>No</v>
      </c>
      <c r="H806" s="18" t="str">
        <f t="shared" si="795"/>
        <v>No</v>
      </c>
      <c r="I806" s="18" t="str">
        <f t="shared" si="796"/>
        <v>Yes</v>
      </c>
      <c r="J806" s="18" t="str">
        <f t="shared" si="797"/>
        <v>Yes</v>
      </c>
      <c r="K806" s="21">
        <v>804</v>
      </c>
      <c r="L806" s="5" t="s">
        <v>1791</v>
      </c>
      <c r="M806" s="5" t="s">
        <v>1792</v>
      </c>
      <c r="N806" s="5" t="s">
        <v>2307</v>
      </c>
      <c r="O806" s="5" t="s">
        <v>152</v>
      </c>
      <c r="P806" s="5" t="s">
        <v>2321</v>
      </c>
      <c r="Q806" s="34" t="s">
        <v>8111</v>
      </c>
      <c r="R806" s="21">
        <v>1</v>
      </c>
      <c r="S806" s="35"/>
      <c r="T806" s="35"/>
      <c r="U806" s="35"/>
      <c r="V806" s="35"/>
      <c r="W806" s="35"/>
      <c r="X806" s="35"/>
      <c r="Y806" s="35"/>
      <c r="Z806" s="35"/>
      <c r="AA806" s="5" t="s">
        <v>2310</v>
      </c>
      <c r="AB806" s="5" t="s">
        <v>10443</v>
      </c>
      <c r="AC806" s="34" t="s">
        <v>10444</v>
      </c>
      <c r="AD806" s="21">
        <v>1</v>
      </c>
    </row>
    <row r="807" spans="1:30" x14ac:dyDescent="0.3">
      <c r="A807" s="18" t="str">
        <f t="shared" ref="A807:B807" si="837">IF(AND(ISNUMBER(SEARCH("Yes",C807)),ISNUMBER(SEARCH("Yes",E807)),ISNUMBER(SEARCH("Yes",G807)),ISNUMBER(SEARCH("Yes",I807))),"Yes","No")</f>
        <v>No</v>
      </c>
      <c r="B807" s="18" t="str">
        <f t="shared" si="837"/>
        <v>No</v>
      </c>
      <c r="C807" s="15" t="str">
        <f t="shared" si="790"/>
        <v>No</v>
      </c>
      <c r="D807" s="18" t="str">
        <f t="shared" si="791"/>
        <v>No</v>
      </c>
      <c r="E807" s="18" t="str">
        <f t="shared" si="792"/>
        <v>No</v>
      </c>
      <c r="F807" s="18" t="str">
        <f t="shared" si="793"/>
        <v>No</v>
      </c>
      <c r="G807" s="18" t="str">
        <f t="shared" si="794"/>
        <v>No</v>
      </c>
      <c r="H807" s="18" t="str">
        <f t="shared" si="795"/>
        <v>No</v>
      </c>
      <c r="I807" s="18" t="str">
        <f t="shared" si="796"/>
        <v>Yes</v>
      </c>
      <c r="J807" s="18" t="str">
        <f t="shared" si="797"/>
        <v>Yes</v>
      </c>
      <c r="K807" s="21">
        <v>805</v>
      </c>
      <c r="L807" s="5" t="s">
        <v>1793</v>
      </c>
      <c r="M807" s="5" t="s">
        <v>1794</v>
      </c>
      <c r="N807" s="5" t="s">
        <v>2307</v>
      </c>
      <c r="O807" s="5" t="s">
        <v>152</v>
      </c>
      <c r="P807" s="5" t="s">
        <v>2333</v>
      </c>
      <c r="Q807" s="34" t="s">
        <v>5182</v>
      </c>
      <c r="R807" s="21">
        <v>1</v>
      </c>
      <c r="S807" s="35"/>
      <c r="T807" s="35"/>
      <c r="U807" s="35"/>
      <c r="V807" s="35"/>
      <c r="W807" s="35"/>
      <c r="X807" s="35"/>
      <c r="Y807" s="35"/>
      <c r="Z807" s="35"/>
      <c r="AA807" s="5" t="s">
        <v>2310</v>
      </c>
      <c r="AB807" s="5" t="s">
        <v>10445</v>
      </c>
      <c r="AC807" s="34" t="s">
        <v>10446</v>
      </c>
      <c r="AD807" s="21">
        <v>1</v>
      </c>
    </row>
    <row r="808" spans="1:30" x14ac:dyDescent="0.3">
      <c r="A808" s="18" t="str">
        <f t="shared" ref="A808:B808" si="838">IF(AND(ISNUMBER(SEARCH("Yes",C808)),ISNUMBER(SEARCH("Yes",E808)),ISNUMBER(SEARCH("Yes",G808)),ISNUMBER(SEARCH("Yes",I808))),"Yes","No")</f>
        <v>No</v>
      </c>
      <c r="B808" s="18" t="str">
        <f t="shared" si="838"/>
        <v>No</v>
      </c>
      <c r="C808" s="15" t="str">
        <f t="shared" si="790"/>
        <v>No</v>
      </c>
      <c r="D808" s="18" t="str">
        <f t="shared" si="791"/>
        <v>No</v>
      </c>
      <c r="E808" s="18" t="str">
        <f t="shared" si="792"/>
        <v>No</v>
      </c>
      <c r="F808" s="18" t="str">
        <f t="shared" si="793"/>
        <v>No</v>
      </c>
      <c r="G808" s="18" t="str">
        <f t="shared" si="794"/>
        <v>No</v>
      </c>
      <c r="H808" s="18" t="str">
        <f t="shared" si="795"/>
        <v>No</v>
      </c>
      <c r="I808" s="18" t="str">
        <f t="shared" si="796"/>
        <v>Yes</v>
      </c>
      <c r="J808" s="18" t="str">
        <f t="shared" si="797"/>
        <v>Yes</v>
      </c>
      <c r="K808" s="21">
        <v>806</v>
      </c>
      <c r="L808" s="5" t="s">
        <v>1795</v>
      </c>
      <c r="M808" s="5" t="s">
        <v>1796</v>
      </c>
      <c r="N808" s="5" t="s">
        <v>2307</v>
      </c>
      <c r="O808" s="5" t="s">
        <v>152</v>
      </c>
      <c r="P808" s="5" t="s">
        <v>2431</v>
      </c>
      <c r="Q808" s="34" t="s">
        <v>10447</v>
      </c>
      <c r="R808" s="21">
        <v>1</v>
      </c>
      <c r="S808" s="35"/>
      <c r="T808" s="35"/>
      <c r="U808" s="35"/>
      <c r="V808" s="35"/>
      <c r="W808" s="35"/>
      <c r="X808" s="35"/>
      <c r="Y808" s="35"/>
      <c r="Z808" s="35"/>
      <c r="AA808" s="5" t="s">
        <v>24</v>
      </c>
      <c r="AB808" s="5" t="s">
        <v>10448</v>
      </c>
      <c r="AC808" s="34" t="s">
        <v>10449</v>
      </c>
      <c r="AD808" s="21">
        <v>1</v>
      </c>
    </row>
    <row r="809" spans="1:30" x14ac:dyDescent="0.3">
      <c r="A809" s="18" t="str">
        <f t="shared" ref="A809:B809" si="839">IF(AND(ISNUMBER(SEARCH("Yes",C809)),ISNUMBER(SEARCH("Yes",E809)),ISNUMBER(SEARCH("Yes",G809)),ISNUMBER(SEARCH("Yes",I809))),"Yes","No")</f>
        <v>No</v>
      </c>
      <c r="B809" s="18" t="str">
        <f t="shared" si="839"/>
        <v>No</v>
      </c>
      <c r="C809" s="15" t="str">
        <f t="shared" si="790"/>
        <v>No</v>
      </c>
      <c r="D809" s="18" t="str">
        <f t="shared" si="791"/>
        <v>No</v>
      </c>
      <c r="E809" s="18" t="str">
        <f t="shared" si="792"/>
        <v>No</v>
      </c>
      <c r="F809" s="18" t="str">
        <f t="shared" si="793"/>
        <v>No</v>
      </c>
      <c r="G809" s="18" t="str">
        <f t="shared" si="794"/>
        <v>No</v>
      </c>
      <c r="H809" s="18" t="str">
        <f t="shared" si="795"/>
        <v>No</v>
      </c>
      <c r="I809" s="18" t="str">
        <f t="shared" si="796"/>
        <v>Yes</v>
      </c>
      <c r="J809" s="18" t="str">
        <f t="shared" si="797"/>
        <v>Yes</v>
      </c>
      <c r="K809" s="21">
        <v>807</v>
      </c>
      <c r="L809" s="5" t="s">
        <v>1797</v>
      </c>
      <c r="M809" s="5" t="s">
        <v>1798</v>
      </c>
      <c r="N809" s="5" t="s">
        <v>2307</v>
      </c>
      <c r="O809" s="5" t="s">
        <v>152</v>
      </c>
      <c r="P809" s="5" t="s">
        <v>3055</v>
      </c>
      <c r="Q809" s="34" t="s">
        <v>10450</v>
      </c>
      <c r="R809" s="21">
        <v>1</v>
      </c>
      <c r="S809" s="35"/>
      <c r="T809" s="35"/>
      <c r="U809" s="35"/>
      <c r="V809" s="35"/>
      <c r="W809" s="35"/>
      <c r="X809" s="35"/>
      <c r="Y809" s="35"/>
      <c r="Z809" s="35"/>
      <c r="AA809" s="5" t="s">
        <v>2310</v>
      </c>
      <c r="AB809" s="5" t="s">
        <v>10451</v>
      </c>
      <c r="AC809" s="34" t="s">
        <v>10452</v>
      </c>
      <c r="AD809" s="21">
        <v>1</v>
      </c>
    </row>
    <row r="810" spans="1:30" x14ac:dyDescent="0.3">
      <c r="A810" s="18" t="str">
        <f t="shared" ref="A810:B810" si="840">IF(AND(ISNUMBER(SEARCH("Yes",C810)),ISNUMBER(SEARCH("Yes",E810)),ISNUMBER(SEARCH("Yes",G810)),ISNUMBER(SEARCH("Yes",I810))),"Yes","No")</f>
        <v>No</v>
      </c>
      <c r="B810" s="18" t="str">
        <f t="shared" si="840"/>
        <v>No</v>
      </c>
      <c r="C810" s="15" t="str">
        <f t="shared" si="790"/>
        <v>No</v>
      </c>
      <c r="D810" s="18" t="str">
        <f t="shared" si="791"/>
        <v>No</v>
      </c>
      <c r="E810" s="18" t="str">
        <f t="shared" si="792"/>
        <v>No</v>
      </c>
      <c r="F810" s="18" t="str">
        <f t="shared" si="793"/>
        <v>No</v>
      </c>
      <c r="G810" s="18" t="str">
        <f t="shared" si="794"/>
        <v>No</v>
      </c>
      <c r="H810" s="18" t="str">
        <f t="shared" si="795"/>
        <v>No</v>
      </c>
      <c r="I810" s="18" t="str">
        <f t="shared" si="796"/>
        <v>Yes</v>
      </c>
      <c r="J810" s="18" t="str">
        <f t="shared" si="797"/>
        <v>Yes</v>
      </c>
      <c r="K810" s="21">
        <v>808</v>
      </c>
      <c r="L810" s="5" t="s">
        <v>1799</v>
      </c>
      <c r="M810" s="5" t="s">
        <v>1800</v>
      </c>
      <c r="N810" s="5" t="s">
        <v>2307</v>
      </c>
      <c r="O810" s="5" t="s">
        <v>152</v>
      </c>
      <c r="P810" s="5" t="s">
        <v>2449</v>
      </c>
      <c r="Q810" s="34" t="s">
        <v>10453</v>
      </c>
      <c r="R810" s="21">
        <v>1</v>
      </c>
      <c r="S810" s="35"/>
      <c r="T810" s="35"/>
      <c r="U810" s="35"/>
      <c r="V810" s="35"/>
      <c r="W810" s="35"/>
      <c r="X810" s="35"/>
      <c r="Y810" s="35"/>
      <c r="Z810" s="35"/>
      <c r="AA810" s="5" t="s">
        <v>2310</v>
      </c>
      <c r="AB810" s="5" t="s">
        <v>5190</v>
      </c>
      <c r="AC810" s="34" t="s">
        <v>5191</v>
      </c>
      <c r="AD810" s="21">
        <v>1</v>
      </c>
    </row>
    <row r="811" spans="1:30" x14ac:dyDescent="0.3">
      <c r="A811" s="18" t="str">
        <f t="shared" ref="A811:B811" si="841">IF(AND(ISNUMBER(SEARCH("Yes",C811)),ISNUMBER(SEARCH("Yes",E811)),ISNUMBER(SEARCH("Yes",G811)),ISNUMBER(SEARCH("Yes",I811))),"Yes","No")</f>
        <v>No</v>
      </c>
      <c r="B811" s="18" t="str">
        <f t="shared" si="841"/>
        <v>No</v>
      </c>
      <c r="C811" s="15" t="str">
        <f t="shared" si="790"/>
        <v>No</v>
      </c>
      <c r="D811" s="18" t="str">
        <f t="shared" si="791"/>
        <v>No</v>
      </c>
      <c r="E811" s="18" t="str">
        <f t="shared" si="792"/>
        <v>Yes</v>
      </c>
      <c r="F811" s="18" t="str">
        <f t="shared" si="793"/>
        <v>Yes</v>
      </c>
      <c r="G811" s="18" t="str">
        <f t="shared" si="794"/>
        <v>No</v>
      </c>
      <c r="H811" s="18" t="str">
        <f t="shared" si="795"/>
        <v>Yes</v>
      </c>
      <c r="I811" s="18" t="str">
        <f t="shared" si="796"/>
        <v>Yes</v>
      </c>
      <c r="J811" s="18" t="str">
        <f t="shared" si="797"/>
        <v>Yes</v>
      </c>
      <c r="K811" s="21">
        <v>809</v>
      </c>
      <c r="L811" s="5" t="s">
        <v>401</v>
      </c>
      <c r="M811" s="5" t="s">
        <v>402</v>
      </c>
      <c r="N811" s="5" t="s">
        <v>2307</v>
      </c>
      <c r="O811" s="5" t="s">
        <v>152</v>
      </c>
      <c r="P811" s="5" t="s">
        <v>10454</v>
      </c>
      <c r="Q811" s="34" t="s">
        <v>10455</v>
      </c>
      <c r="R811" s="21">
        <v>1</v>
      </c>
      <c r="S811" s="5" t="s">
        <v>24</v>
      </c>
      <c r="T811" s="5" t="s">
        <v>5194</v>
      </c>
      <c r="U811" s="34" t="s">
        <v>5195</v>
      </c>
      <c r="V811" s="21">
        <v>1</v>
      </c>
      <c r="W811" s="5" t="s">
        <v>152</v>
      </c>
      <c r="X811" s="5" t="s">
        <v>10456</v>
      </c>
      <c r="Y811" s="34" t="s">
        <v>10457</v>
      </c>
      <c r="Z811" s="21">
        <v>1</v>
      </c>
      <c r="AA811" s="5" t="s">
        <v>2310</v>
      </c>
      <c r="AB811" s="5" t="s">
        <v>10458</v>
      </c>
      <c r="AC811" s="34" t="s">
        <v>10459</v>
      </c>
      <c r="AD811" s="21">
        <v>1</v>
      </c>
    </row>
    <row r="812" spans="1:30" x14ac:dyDescent="0.3">
      <c r="A812" s="18" t="str">
        <f t="shared" ref="A812:B812" si="842">IF(AND(ISNUMBER(SEARCH("Yes",C812)),ISNUMBER(SEARCH("Yes",E812)),ISNUMBER(SEARCH("Yes",G812)),ISNUMBER(SEARCH("Yes",I812))),"Yes","No")</f>
        <v>No</v>
      </c>
      <c r="B812" s="18" t="str">
        <f t="shared" si="842"/>
        <v>No</v>
      </c>
      <c r="C812" s="15" t="str">
        <f t="shared" si="790"/>
        <v>No</v>
      </c>
      <c r="D812" s="18" t="str">
        <f t="shared" si="791"/>
        <v>No</v>
      </c>
      <c r="E812" s="18" t="str">
        <f t="shared" si="792"/>
        <v>No</v>
      </c>
      <c r="F812" s="18" t="str">
        <f t="shared" si="793"/>
        <v>No</v>
      </c>
      <c r="G812" s="18" t="str">
        <f t="shared" si="794"/>
        <v>No</v>
      </c>
      <c r="H812" s="18" t="str">
        <f t="shared" si="795"/>
        <v>No</v>
      </c>
      <c r="I812" s="18" t="str">
        <f t="shared" si="796"/>
        <v>Yes</v>
      </c>
      <c r="J812" s="18" t="str">
        <f t="shared" si="797"/>
        <v>Yes</v>
      </c>
      <c r="K812" s="21">
        <v>810</v>
      </c>
      <c r="L812" s="5" t="s">
        <v>1801</v>
      </c>
      <c r="M812" s="5" t="s">
        <v>1802</v>
      </c>
      <c r="N812" s="5" t="s">
        <v>2307</v>
      </c>
      <c r="O812" s="5" t="s">
        <v>152</v>
      </c>
      <c r="P812" s="5" t="s">
        <v>2913</v>
      </c>
      <c r="Q812" s="34" t="s">
        <v>10460</v>
      </c>
      <c r="R812" s="21">
        <v>1</v>
      </c>
      <c r="S812" s="35"/>
      <c r="T812" s="35"/>
      <c r="U812" s="35"/>
      <c r="V812" s="35"/>
      <c r="W812" s="35"/>
      <c r="X812" s="35"/>
      <c r="Y812" s="35"/>
      <c r="Z812" s="35"/>
      <c r="AA812" s="5" t="s">
        <v>2310</v>
      </c>
      <c r="AB812" s="5" t="s">
        <v>2669</v>
      </c>
      <c r="AC812" s="34" t="s">
        <v>3357</v>
      </c>
      <c r="AD812" s="21">
        <v>1</v>
      </c>
    </row>
    <row r="813" spans="1:30" x14ac:dyDescent="0.3">
      <c r="A813" s="18" t="str">
        <f t="shared" ref="A813:B813" si="843">IF(AND(ISNUMBER(SEARCH("Yes",C813)),ISNUMBER(SEARCH("Yes",E813)),ISNUMBER(SEARCH("Yes",G813)),ISNUMBER(SEARCH("Yes",I813))),"Yes","No")</f>
        <v>No</v>
      </c>
      <c r="B813" s="18" t="str">
        <f t="shared" si="843"/>
        <v>No</v>
      </c>
      <c r="C813" s="15" t="str">
        <f t="shared" si="790"/>
        <v>No</v>
      </c>
      <c r="D813" s="18" t="str">
        <f t="shared" si="791"/>
        <v>No</v>
      </c>
      <c r="E813" s="18" t="str">
        <f t="shared" si="792"/>
        <v>No</v>
      </c>
      <c r="F813" s="18" t="str">
        <f t="shared" si="793"/>
        <v>No</v>
      </c>
      <c r="G813" s="18" t="str">
        <f t="shared" si="794"/>
        <v>No</v>
      </c>
      <c r="H813" s="18" t="str">
        <f t="shared" si="795"/>
        <v>No</v>
      </c>
      <c r="I813" s="18" t="str">
        <f t="shared" si="796"/>
        <v>Yes</v>
      </c>
      <c r="J813" s="18" t="str">
        <f t="shared" si="797"/>
        <v>Yes</v>
      </c>
      <c r="K813" s="21">
        <v>811</v>
      </c>
      <c r="L813" s="5" t="s">
        <v>1803</v>
      </c>
      <c r="M813" s="5" t="s">
        <v>1804</v>
      </c>
      <c r="N813" s="5" t="s">
        <v>2307</v>
      </c>
      <c r="O813" s="5" t="s">
        <v>152</v>
      </c>
      <c r="P813" s="5" t="s">
        <v>2313</v>
      </c>
      <c r="Q813" s="34" t="s">
        <v>10461</v>
      </c>
      <c r="R813" s="21">
        <v>1</v>
      </c>
      <c r="S813" s="35"/>
      <c r="T813" s="35"/>
      <c r="U813" s="35"/>
      <c r="V813" s="35"/>
      <c r="W813" s="35"/>
      <c r="X813" s="35"/>
      <c r="Y813" s="35"/>
      <c r="Z813" s="35"/>
      <c r="AA813" s="5" t="s">
        <v>2310</v>
      </c>
      <c r="AB813" s="5" t="s">
        <v>3918</v>
      </c>
      <c r="AC813" s="34" t="s">
        <v>2723</v>
      </c>
      <c r="AD813" s="21">
        <v>1</v>
      </c>
    </row>
    <row r="814" spans="1:30" x14ac:dyDescent="0.3">
      <c r="A814" s="18" t="str">
        <f t="shared" ref="A814:B814" si="844">IF(AND(ISNUMBER(SEARCH("Yes",C814)),ISNUMBER(SEARCH("Yes",E814)),ISNUMBER(SEARCH("Yes",G814)),ISNUMBER(SEARCH("Yes",I814))),"Yes","No")</f>
        <v>No</v>
      </c>
      <c r="B814" s="18" t="str">
        <f t="shared" si="844"/>
        <v>No</v>
      </c>
      <c r="C814" s="15" t="str">
        <f t="shared" si="790"/>
        <v>No</v>
      </c>
      <c r="D814" s="18" t="str">
        <f t="shared" si="791"/>
        <v>No</v>
      </c>
      <c r="E814" s="18" t="str">
        <f t="shared" si="792"/>
        <v>No</v>
      </c>
      <c r="F814" s="18" t="str">
        <f t="shared" si="793"/>
        <v>No</v>
      </c>
      <c r="G814" s="18" t="str">
        <f t="shared" si="794"/>
        <v>No</v>
      </c>
      <c r="H814" s="18" t="str">
        <f t="shared" si="795"/>
        <v>No</v>
      </c>
      <c r="I814" s="18" t="str">
        <f t="shared" si="796"/>
        <v>Yes</v>
      </c>
      <c r="J814" s="18" t="str">
        <f t="shared" si="797"/>
        <v>Yes</v>
      </c>
      <c r="K814" s="21">
        <v>812</v>
      </c>
      <c r="L814" s="5" t="s">
        <v>1805</v>
      </c>
      <c r="M814" s="5" t="s">
        <v>5205</v>
      </c>
      <c r="N814" s="5" t="s">
        <v>2307</v>
      </c>
      <c r="O814" s="5" t="s">
        <v>152</v>
      </c>
      <c r="P814" s="5" t="s">
        <v>2533</v>
      </c>
      <c r="Q814" s="34" t="s">
        <v>10462</v>
      </c>
      <c r="R814" s="21">
        <v>1</v>
      </c>
      <c r="S814" s="35"/>
      <c r="T814" s="35"/>
      <c r="U814" s="35"/>
      <c r="V814" s="35"/>
      <c r="W814" s="35"/>
      <c r="X814" s="35"/>
      <c r="Y814" s="35"/>
      <c r="Z814" s="35"/>
      <c r="AA814" s="5" t="s">
        <v>2310</v>
      </c>
      <c r="AB814" s="5" t="s">
        <v>10463</v>
      </c>
      <c r="AC814" s="34" t="s">
        <v>10464</v>
      </c>
      <c r="AD814" s="21">
        <v>1</v>
      </c>
    </row>
    <row r="815" spans="1:30" x14ac:dyDescent="0.3">
      <c r="A815" s="18" t="str">
        <f t="shared" ref="A815:B815" si="845">IF(AND(ISNUMBER(SEARCH("Yes",C815)),ISNUMBER(SEARCH("Yes",E815)),ISNUMBER(SEARCH("Yes",G815)),ISNUMBER(SEARCH("Yes",I815))),"Yes","No")</f>
        <v>No</v>
      </c>
      <c r="B815" s="18" t="str">
        <f t="shared" si="845"/>
        <v>No</v>
      </c>
      <c r="C815" s="15" t="str">
        <f t="shared" si="790"/>
        <v>No</v>
      </c>
      <c r="D815" s="18" t="str">
        <f t="shared" si="791"/>
        <v>No</v>
      </c>
      <c r="E815" s="18" t="str">
        <f t="shared" si="792"/>
        <v>No</v>
      </c>
      <c r="F815" s="18" t="str">
        <f t="shared" si="793"/>
        <v>No</v>
      </c>
      <c r="G815" s="18" t="str">
        <f t="shared" si="794"/>
        <v>No</v>
      </c>
      <c r="H815" s="18" t="str">
        <f t="shared" si="795"/>
        <v>No</v>
      </c>
      <c r="I815" s="18" t="str">
        <f t="shared" si="796"/>
        <v>Yes</v>
      </c>
      <c r="J815" s="18" t="str">
        <f t="shared" si="797"/>
        <v>Yes</v>
      </c>
      <c r="K815" s="21">
        <v>813</v>
      </c>
      <c r="L815" s="5" t="s">
        <v>1807</v>
      </c>
      <c r="M815" s="5" t="s">
        <v>1808</v>
      </c>
      <c r="N815" s="5" t="s">
        <v>2307</v>
      </c>
      <c r="O815" s="5" t="s">
        <v>152</v>
      </c>
      <c r="P815" s="5" t="s">
        <v>2427</v>
      </c>
      <c r="Q815" s="34" t="s">
        <v>10465</v>
      </c>
      <c r="R815" s="21">
        <v>1</v>
      </c>
      <c r="S815" s="35"/>
      <c r="T815" s="35"/>
      <c r="U815" s="35"/>
      <c r="V815" s="35"/>
      <c r="W815" s="35"/>
      <c r="X815" s="35"/>
      <c r="Y815" s="35"/>
      <c r="Z815" s="35"/>
      <c r="AA815" s="5" t="s">
        <v>2310</v>
      </c>
      <c r="AB815" s="5" t="s">
        <v>10466</v>
      </c>
      <c r="AC815" s="34" t="s">
        <v>10467</v>
      </c>
      <c r="AD815" s="21">
        <v>1</v>
      </c>
    </row>
    <row r="816" spans="1:30" x14ac:dyDescent="0.3">
      <c r="A816" s="18" t="str">
        <f t="shared" ref="A816:B816" si="846">IF(AND(ISNUMBER(SEARCH("Yes",C816)),ISNUMBER(SEARCH("Yes",E816)),ISNUMBER(SEARCH("Yes",G816)),ISNUMBER(SEARCH("Yes",I816))),"Yes","No")</f>
        <v>No</v>
      </c>
      <c r="B816" s="18" t="str">
        <f t="shared" si="846"/>
        <v>No</v>
      </c>
      <c r="C816" s="15" t="str">
        <f t="shared" si="790"/>
        <v>No</v>
      </c>
      <c r="D816" s="18" t="str">
        <f t="shared" si="791"/>
        <v>No</v>
      </c>
      <c r="E816" s="18" t="str">
        <f t="shared" si="792"/>
        <v>No</v>
      </c>
      <c r="F816" s="18" t="str">
        <f t="shared" si="793"/>
        <v>No</v>
      </c>
      <c r="G816" s="18" t="str">
        <f t="shared" si="794"/>
        <v>No</v>
      </c>
      <c r="H816" s="18" t="str">
        <f t="shared" si="795"/>
        <v>No</v>
      </c>
      <c r="I816" s="18" t="str">
        <f t="shared" si="796"/>
        <v>Yes</v>
      </c>
      <c r="J816" s="18" t="str">
        <f t="shared" si="797"/>
        <v>Yes</v>
      </c>
      <c r="K816" s="21">
        <v>814</v>
      </c>
      <c r="L816" s="5" t="s">
        <v>1809</v>
      </c>
      <c r="M816" s="5" t="s">
        <v>1810</v>
      </c>
      <c r="N816" s="5" t="s">
        <v>2307</v>
      </c>
      <c r="O816" s="5" t="s">
        <v>152</v>
      </c>
      <c r="P816" s="5" t="s">
        <v>2449</v>
      </c>
      <c r="Q816" s="34" t="s">
        <v>3695</v>
      </c>
      <c r="R816" s="21">
        <v>1</v>
      </c>
      <c r="S816" s="35"/>
      <c r="T816" s="35"/>
      <c r="U816" s="35"/>
      <c r="V816" s="35"/>
      <c r="W816" s="35"/>
      <c r="X816" s="35"/>
      <c r="Y816" s="35"/>
      <c r="Z816" s="35"/>
      <c r="AA816" s="5" t="s">
        <v>2310</v>
      </c>
      <c r="AB816" s="5" t="s">
        <v>10468</v>
      </c>
      <c r="AC816" s="34" t="s">
        <v>10469</v>
      </c>
      <c r="AD816" s="21">
        <v>1</v>
      </c>
    </row>
    <row r="817" spans="1:30" x14ac:dyDescent="0.3">
      <c r="A817" s="18" t="str">
        <f t="shared" ref="A817:B817" si="847">IF(AND(ISNUMBER(SEARCH("Yes",C817)),ISNUMBER(SEARCH("Yes",E817)),ISNUMBER(SEARCH("Yes",G817)),ISNUMBER(SEARCH("Yes",I817))),"Yes","No")</f>
        <v>Yes</v>
      </c>
      <c r="B817" s="18" t="str">
        <f t="shared" si="847"/>
        <v>Yes</v>
      </c>
      <c r="C817" s="15" t="str">
        <f t="shared" si="790"/>
        <v>Yes</v>
      </c>
      <c r="D817" s="18" t="str">
        <f t="shared" si="791"/>
        <v>Yes</v>
      </c>
      <c r="E817" s="18" t="str">
        <f t="shared" si="792"/>
        <v>Yes</v>
      </c>
      <c r="F817" s="18" t="str">
        <f t="shared" si="793"/>
        <v>Yes</v>
      </c>
      <c r="G817" s="18" t="str">
        <f t="shared" si="794"/>
        <v>Yes</v>
      </c>
      <c r="H817" s="18" t="str">
        <f t="shared" si="795"/>
        <v>Yes</v>
      </c>
      <c r="I817" s="18" t="str">
        <f t="shared" si="796"/>
        <v>Yes</v>
      </c>
      <c r="J817" s="18" t="str">
        <f t="shared" si="797"/>
        <v>Yes</v>
      </c>
      <c r="K817" s="21">
        <v>815</v>
      </c>
      <c r="L817" s="5" t="s">
        <v>146</v>
      </c>
      <c r="M817" s="5" t="s">
        <v>283</v>
      </c>
      <c r="N817" s="5" t="s">
        <v>2307</v>
      </c>
      <c r="O817" s="5" t="s">
        <v>2310</v>
      </c>
      <c r="P817" s="5" t="s">
        <v>10470</v>
      </c>
      <c r="Q817" s="34" t="s">
        <v>10471</v>
      </c>
      <c r="R817" s="21">
        <v>1</v>
      </c>
      <c r="S817" s="5" t="s">
        <v>2310</v>
      </c>
      <c r="T817" s="5" t="s">
        <v>8135</v>
      </c>
      <c r="U817" s="34" t="s">
        <v>8136</v>
      </c>
      <c r="V817" s="21">
        <v>1</v>
      </c>
      <c r="W817" s="5" t="s">
        <v>2310</v>
      </c>
      <c r="X817" s="5" t="s">
        <v>10472</v>
      </c>
      <c r="Y817" s="34" t="s">
        <v>10473</v>
      </c>
      <c r="Z817" s="21">
        <v>1</v>
      </c>
      <c r="AA817" s="5" t="s">
        <v>2310</v>
      </c>
      <c r="AB817" s="5" t="s">
        <v>3263</v>
      </c>
      <c r="AC817" s="34" t="s">
        <v>10474</v>
      </c>
      <c r="AD817" s="21">
        <v>1</v>
      </c>
    </row>
    <row r="818" spans="1:30" x14ac:dyDescent="0.3">
      <c r="A818" s="18" t="str">
        <f t="shared" ref="A818:B818" si="848">IF(AND(ISNUMBER(SEARCH("Yes",C818)),ISNUMBER(SEARCH("Yes",E818)),ISNUMBER(SEARCH("Yes",G818)),ISNUMBER(SEARCH("Yes",I818))),"Yes","No")</f>
        <v>No</v>
      </c>
      <c r="B818" s="18" t="str">
        <f t="shared" si="848"/>
        <v>No</v>
      </c>
      <c r="C818" s="15" t="str">
        <f t="shared" si="790"/>
        <v>No</v>
      </c>
      <c r="D818" s="18" t="str">
        <f t="shared" si="791"/>
        <v>No</v>
      </c>
      <c r="E818" s="18" t="str">
        <f t="shared" si="792"/>
        <v>No</v>
      </c>
      <c r="F818" s="18" t="str">
        <f t="shared" si="793"/>
        <v>No</v>
      </c>
      <c r="G818" s="18" t="str">
        <f t="shared" si="794"/>
        <v>No</v>
      </c>
      <c r="H818" s="18" t="str">
        <f t="shared" si="795"/>
        <v>No</v>
      </c>
      <c r="I818" s="18" t="str">
        <f t="shared" si="796"/>
        <v>Yes</v>
      </c>
      <c r="J818" s="18" t="str">
        <f t="shared" si="797"/>
        <v>Yes</v>
      </c>
      <c r="K818" s="21">
        <v>816</v>
      </c>
      <c r="L818" s="5" t="s">
        <v>1811</v>
      </c>
      <c r="M818" s="5" t="s">
        <v>1812</v>
      </c>
      <c r="N818" s="5" t="s">
        <v>2307</v>
      </c>
      <c r="O818" s="5" t="s">
        <v>152</v>
      </c>
      <c r="P818" s="5" t="s">
        <v>4902</v>
      </c>
      <c r="Q818" s="34" t="s">
        <v>10475</v>
      </c>
      <c r="R818" s="21">
        <v>1</v>
      </c>
      <c r="S818" s="35"/>
      <c r="T818" s="35"/>
      <c r="U818" s="35"/>
      <c r="V818" s="35"/>
      <c r="W818" s="35"/>
      <c r="X818" s="35"/>
      <c r="Y818" s="35"/>
      <c r="Z818" s="35"/>
      <c r="AA818" s="5" t="s">
        <v>24</v>
      </c>
      <c r="AB818" s="5" t="s">
        <v>3326</v>
      </c>
      <c r="AC818" s="34" t="s">
        <v>3831</v>
      </c>
      <c r="AD818" s="21">
        <v>1</v>
      </c>
    </row>
    <row r="819" spans="1:30" x14ac:dyDescent="0.3">
      <c r="A819" s="18" t="str">
        <f t="shared" ref="A819:B819" si="849">IF(AND(ISNUMBER(SEARCH("Yes",C819)),ISNUMBER(SEARCH("Yes",E819)),ISNUMBER(SEARCH("Yes",G819)),ISNUMBER(SEARCH("Yes",I819))),"Yes","No")</f>
        <v>No</v>
      </c>
      <c r="B819" s="18" t="str">
        <f t="shared" si="849"/>
        <v>No</v>
      </c>
      <c r="C819" s="15" t="str">
        <f t="shared" si="790"/>
        <v>No</v>
      </c>
      <c r="D819" s="18" t="str">
        <f t="shared" si="791"/>
        <v>No</v>
      </c>
      <c r="E819" s="18" t="str">
        <f t="shared" si="792"/>
        <v>No</v>
      </c>
      <c r="F819" s="18" t="str">
        <f t="shared" si="793"/>
        <v>No</v>
      </c>
      <c r="G819" s="18" t="str">
        <f t="shared" si="794"/>
        <v>No</v>
      </c>
      <c r="H819" s="18" t="str">
        <f t="shared" si="795"/>
        <v>No</v>
      </c>
      <c r="I819" s="18" t="str">
        <f t="shared" si="796"/>
        <v>Yes</v>
      </c>
      <c r="J819" s="18" t="str">
        <f t="shared" si="797"/>
        <v>No</v>
      </c>
      <c r="K819" s="21">
        <v>817</v>
      </c>
      <c r="L819" s="5" t="s">
        <v>1813</v>
      </c>
      <c r="M819" s="5" t="s">
        <v>1814</v>
      </c>
      <c r="N819" s="5" t="s">
        <v>2307</v>
      </c>
      <c r="O819" s="5" t="s">
        <v>152</v>
      </c>
      <c r="P819" s="5" t="s">
        <v>2431</v>
      </c>
      <c r="Q819" s="34" t="s">
        <v>10476</v>
      </c>
      <c r="R819" s="21">
        <v>1</v>
      </c>
      <c r="S819" s="35"/>
      <c r="T819" s="35"/>
      <c r="U819" s="35"/>
      <c r="V819" s="35"/>
      <c r="W819" s="35"/>
      <c r="X819" s="35"/>
      <c r="Y819" s="35"/>
      <c r="Z819" s="35"/>
      <c r="AA819" s="5" t="s">
        <v>152</v>
      </c>
      <c r="AB819" s="5" t="s">
        <v>10477</v>
      </c>
      <c r="AC819" s="34" t="s">
        <v>10478</v>
      </c>
      <c r="AD819" s="21">
        <v>1</v>
      </c>
    </row>
    <row r="820" spans="1:30" x14ac:dyDescent="0.3">
      <c r="A820" s="18" t="str">
        <f t="shared" ref="A820:B820" si="850">IF(AND(ISNUMBER(SEARCH("Yes",C820)),ISNUMBER(SEARCH("Yes",E820)),ISNUMBER(SEARCH("Yes",G820)),ISNUMBER(SEARCH("Yes",I820))),"Yes","No")</f>
        <v>No</v>
      </c>
      <c r="B820" s="18" t="str">
        <f t="shared" si="850"/>
        <v>No</v>
      </c>
      <c r="C820" s="15" t="str">
        <f t="shared" si="790"/>
        <v>No</v>
      </c>
      <c r="D820" s="18" t="str">
        <f t="shared" si="791"/>
        <v>No</v>
      </c>
      <c r="E820" s="18" t="str">
        <f t="shared" si="792"/>
        <v>No</v>
      </c>
      <c r="F820" s="18" t="str">
        <f t="shared" si="793"/>
        <v>No</v>
      </c>
      <c r="G820" s="18" t="str">
        <f t="shared" si="794"/>
        <v>No</v>
      </c>
      <c r="H820" s="18" t="str">
        <f t="shared" si="795"/>
        <v>No</v>
      </c>
      <c r="I820" s="18" t="str">
        <f t="shared" si="796"/>
        <v>Yes</v>
      </c>
      <c r="J820" s="18" t="str">
        <f t="shared" si="797"/>
        <v>Yes</v>
      </c>
      <c r="K820" s="21">
        <v>818</v>
      </c>
      <c r="L820" s="5" t="s">
        <v>1815</v>
      </c>
      <c r="M820" s="5" t="s">
        <v>1816</v>
      </c>
      <c r="N820" s="5" t="s">
        <v>2307</v>
      </c>
      <c r="O820" s="5" t="s">
        <v>152</v>
      </c>
      <c r="P820" s="5" t="s">
        <v>2724</v>
      </c>
      <c r="Q820" s="34" t="s">
        <v>10479</v>
      </c>
      <c r="R820" s="21">
        <v>1</v>
      </c>
      <c r="S820" s="35"/>
      <c r="T820" s="35"/>
      <c r="U820" s="35"/>
      <c r="V820" s="35"/>
      <c r="W820" s="35"/>
      <c r="X820" s="35"/>
      <c r="Y820" s="35"/>
      <c r="Z820" s="35"/>
      <c r="AA820" s="5" t="s">
        <v>2310</v>
      </c>
      <c r="AB820" s="5" t="s">
        <v>10480</v>
      </c>
      <c r="AC820" s="34" t="s">
        <v>10481</v>
      </c>
      <c r="AD820" s="21">
        <v>1</v>
      </c>
    </row>
    <row r="821" spans="1:30" x14ac:dyDescent="0.3">
      <c r="A821" s="18" t="str">
        <f t="shared" ref="A821:B821" si="851">IF(AND(ISNUMBER(SEARCH("Yes",C821)),ISNUMBER(SEARCH("Yes",E821)),ISNUMBER(SEARCH("Yes",G821)),ISNUMBER(SEARCH("Yes",I821))),"Yes","No")</f>
        <v>No</v>
      </c>
      <c r="B821" s="18" t="str">
        <f t="shared" si="851"/>
        <v>No</v>
      </c>
      <c r="C821" s="15" t="str">
        <f t="shared" si="790"/>
        <v>No</v>
      </c>
      <c r="D821" s="18" t="str">
        <f t="shared" si="791"/>
        <v>No</v>
      </c>
      <c r="E821" s="18" t="str">
        <f t="shared" si="792"/>
        <v>No</v>
      </c>
      <c r="F821" s="18" t="str">
        <f t="shared" si="793"/>
        <v>No</v>
      </c>
      <c r="G821" s="18" t="str">
        <f t="shared" si="794"/>
        <v>No</v>
      </c>
      <c r="H821" s="18" t="str">
        <f t="shared" si="795"/>
        <v>No</v>
      </c>
      <c r="I821" s="18" t="str">
        <f t="shared" si="796"/>
        <v>Yes</v>
      </c>
      <c r="J821" s="18" t="str">
        <f t="shared" si="797"/>
        <v>Yes</v>
      </c>
      <c r="K821" s="21">
        <v>819</v>
      </c>
      <c r="L821" s="5" t="s">
        <v>1817</v>
      </c>
      <c r="M821" s="5" t="s">
        <v>1818</v>
      </c>
      <c r="N821" s="5" t="s">
        <v>2307</v>
      </c>
      <c r="O821" s="5" t="s">
        <v>152</v>
      </c>
      <c r="P821" s="5" t="s">
        <v>10482</v>
      </c>
      <c r="Q821" s="34" t="s">
        <v>10483</v>
      </c>
      <c r="R821" s="21">
        <v>1</v>
      </c>
      <c r="S821" s="35"/>
      <c r="T821" s="35"/>
      <c r="U821" s="35"/>
      <c r="V821" s="35"/>
      <c r="W821" s="35"/>
      <c r="X821" s="35"/>
      <c r="Y821" s="35"/>
      <c r="Z821" s="35"/>
      <c r="AA821" s="5" t="s">
        <v>24</v>
      </c>
      <c r="AB821" s="5" t="s">
        <v>5230</v>
      </c>
      <c r="AC821" s="34" t="s">
        <v>5231</v>
      </c>
      <c r="AD821" s="21">
        <v>1</v>
      </c>
    </row>
    <row r="822" spans="1:30" x14ac:dyDescent="0.3">
      <c r="A822" s="18" t="str">
        <f t="shared" ref="A822:B822" si="852">IF(AND(ISNUMBER(SEARCH("Yes",C822)),ISNUMBER(SEARCH("Yes",E822)),ISNUMBER(SEARCH("Yes",G822)),ISNUMBER(SEARCH("Yes",I822))),"Yes","No")</f>
        <v>No</v>
      </c>
      <c r="B822" s="18" t="str">
        <f t="shared" si="852"/>
        <v>No</v>
      </c>
      <c r="C822" s="15" t="str">
        <f t="shared" si="790"/>
        <v>No</v>
      </c>
      <c r="D822" s="18" t="str">
        <f t="shared" si="791"/>
        <v>No</v>
      </c>
      <c r="E822" s="18" t="str">
        <f t="shared" si="792"/>
        <v>No</v>
      </c>
      <c r="F822" s="18" t="str">
        <f t="shared" si="793"/>
        <v>No</v>
      </c>
      <c r="G822" s="18" t="str">
        <f t="shared" si="794"/>
        <v>No</v>
      </c>
      <c r="H822" s="18" t="str">
        <f t="shared" si="795"/>
        <v>No</v>
      </c>
      <c r="I822" s="18" t="str">
        <f t="shared" si="796"/>
        <v>Yes</v>
      </c>
      <c r="J822" s="18" t="str">
        <f t="shared" si="797"/>
        <v>Yes</v>
      </c>
      <c r="K822" s="21">
        <v>820</v>
      </c>
      <c r="L822" s="5" t="s">
        <v>1819</v>
      </c>
      <c r="M822" s="5" t="s">
        <v>1820</v>
      </c>
      <c r="N822" s="5" t="s">
        <v>2307</v>
      </c>
      <c r="O822" s="5" t="s">
        <v>152</v>
      </c>
      <c r="P822" s="5" t="s">
        <v>2724</v>
      </c>
      <c r="Q822" s="34" t="s">
        <v>10484</v>
      </c>
      <c r="R822" s="21">
        <v>1</v>
      </c>
      <c r="S822" s="35"/>
      <c r="T822" s="35"/>
      <c r="U822" s="35"/>
      <c r="V822" s="35"/>
      <c r="W822" s="35"/>
      <c r="X822" s="35"/>
      <c r="Y822" s="35"/>
      <c r="Z822" s="35"/>
      <c r="AA822" s="5" t="s">
        <v>24</v>
      </c>
      <c r="AB822" s="5" t="s">
        <v>8152</v>
      </c>
      <c r="AC822" s="34" t="s">
        <v>8153</v>
      </c>
      <c r="AD822" s="21">
        <v>1</v>
      </c>
    </row>
    <row r="823" spans="1:30" x14ac:dyDescent="0.3">
      <c r="A823" s="18" t="str">
        <f t="shared" ref="A823:B823" si="853">IF(AND(ISNUMBER(SEARCH("Yes",C823)),ISNUMBER(SEARCH("Yes",E823)),ISNUMBER(SEARCH("Yes",G823)),ISNUMBER(SEARCH("Yes",I823))),"Yes","No")</f>
        <v>No</v>
      </c>
      <c r="B823" s="18" t="str">
        <f t="shared" si="853"/>
        <v>No</v>
      </c>
      <c r="C823" s="15" t="str">
        <f t="shared" si="790"/>
        <v>No</v>
      </c>
      <c r="D823" s="18" t="str">
        <f t="shared" si="791"/>
        <v>No</v>
      </c>
      <c r="E823" s="18" t="str">
        <f t="shared" si="792"/>
        <v>No</v>
      </c>
      <c r="F823" s="18" t="str">
        <f t="shared" si="793"/>
        <v>No</v>
      </c>
      <c r="G823" s="18" t="str">
        <f t="shared" si="794"/>
        <v>No</v>
      </c>
      <c r="H823" s="18" t="str">
        <f t="shared" si="795"/>
        <v>No</v>
      </c>
      <c r="I823" s="18" t="str">
        <f t="shared" si="796"/>
        <v>Yes</v>
      </c>
      <c r="J823" s="18" t="str">
        <f t="shared" si="797"/>
        <v>Yes</v>
      </c>
      <c r="K823" s="21">
        <v>821</v>
      </c>
      <c r="L823" s="5" t="s">
        <v>1821</v>
      </c>
      <c r="M823" s="5" t="s">
        <v>1822</v>
      </c>
      <c r="N823" s="5" t="s">
        <v>2307</v>
      </c>
      <c r="O823" s="5" t="s">
        <v>152</v>
      </c>
      <c r="P823" s="5" t="s">
        <v>2537</v>
      </c>
      <c r="Q823" s="34" t="s">
        <v>5236</v>
      </c>
      <c r="R823" s="21">
        <v>1</v>
      </c>
      <c r="S823" s="35"/>
      <c r="T823" s="35"/>
      <c r="U823" s="35"/>
      <c r="V823" s="35"/>
      <c r="W823" s="35"/>
      <c r="X823" s="35"/>
      <c r="Y823" s="35"/>
      <c r="Z823" s="35"/>
      <c r="AA823" s="5" t="s">
        <v>2310</v>
      </c>
      <c r="AB823" s="5" t="s">
        <v>3918</v>
      </c>
      <c r="AC823" s="34" t="s">
        <v>2723</v>
      </c>
      <c r="AD823" s="21">
        <v>1</v>
      </c>
    </row>
    <row r="824" spans="1:30" x14ac:dyDescent="0.3">
      <c r="A824" s="18" t="str">
        <f t="shared" ref="A824:B824" si="854">IF(AND(ISNUMBER(SEARCH("Yes",C824)),ISNUMBER(SEARCH("Yes",E824)),ISNUMBER(SEARCH("Yes",G824)),ISNUMBER(SEARCH("Yes",I824))),"Yes","No")</f>
        <v>No</v>
      </c>
      <c r="B824" s="18" t="str">
        <f t="shared" si="854"/>
        <v>No</v>
      </c>
      <c r="C824" s="15" t="str">
        <f t="shared" si="790"/>
        <v>No</v>
      </c>
      <c r="D824" s="18" t="str">
        <f t="shared" si="791"/>
        <v>No</v>
      </c>
      <c r="E824" s="18" t="str">
        <f t="shared" si="792"/>
        <v>No</v>
      </c>
      <c r="F824" s="18" t="str">
        <f t="shared" si="793"/>
        <v>No</v>
      </c>
      <c r="G824" s="18" t="str">
        <f t="shared" si="794"/>
        <v>No</v>
      </c>
      <c r="H824" s="18" t="str">
        <f t="shared" si="795"/>
        <v>No</v>
      </c>
      <c r="I824" s="18" t="str">
        <f t="shared" si="796"/>
        <v>Yes</v>
      </c>
      <c r="J824" s="18" t="str">
        <f t="shared" si="797"/>
        <v>Yes</v>
      </c>
      <c r="K824" s="21">
        <v>822</v>
      </c>
      <c r="L824" s="5" t="s">
        <v>1823</v>
      </c>
      <c r="M824" s="5" t="s">
        <v>1824</v>
      </c>
      <c r="N824" s="5" t="s">
        <v>2307</v>
      </c>
      <c r="O824" s="5" t="s">
        <v>152</v>
      </c>
      <c r="P824" s="5" t="s">
        <v>2431</v>
      </c>
      <c r="Q824" s="34" t="s">
        <v>10485</v>
      </c>
      <c r="R824" s="21">
        <v>1</v>
      </c>
      <c r="S824" s="35"/>
      <c r="T824" s="35"/>
      <c r="U824" s="35"/>
      <c r="V824" s="35"/>
      <c r="W824" s="35"/>
      <c r="X824" s="35"/>
      <c r="Y824" s="35"/>
      <c r="Z824" s="35"/>
      <c r="AA824" s="5" t="s">
        <v>2310</v>
      </c>
      <c r="AB824" s="5" t="s">
        <v>5238</v>
      </c>
      <c r="AC824" s="34" t="s">
        <v>8157</v>
      </c>
      <c r="AD824" s="21">
        <v>1</v>
      </c>
    </row>
    <row r="825" spans="1:30" x14ac:dyDescent="0.3">
      <c r="A825" s="18" t="str">
        <f t="shared" ref="A825:B825" si="855">IF(AND(ISNUMBER(SEARCH("Yes",C825)),ISNUMBER(SEARCH("Yes",E825)),ISNUMBER(SEARCH("Yes",G825)),ISNUMBER(SEARCH("Yes",I825))),"Yes","No")</f>
        <v>Yes</v>
      </c>
      <c r="B825" s="18" t="str">
        <f t="shared" si="855"/>
        <v>Yes</v>
      </c>
      <c r="C825" s="15" t="str">
        <f t="shared" si="790"/>
        <v>Yes</v>
      </c>
      <c r="D825" s="18" t="str">
        <f t="shared" si="791"/>
        <v>Yes</v>
      </c>
      <c r="E825" s="18" t="str">
        <f t="shared" si="792"/>
        <v>Yes</v>
      </c>
      <c r="F825" s="18" t="str">
        <f t="shared" si="793"/>
        <v>Yes</v>
      </c>
      <c r="G825" s="18" t="str">
        <f t="shared" si="794"/>
        <v>Yes</v>
      </c>
      <c r="H825" s="18" t="str">
        <f t="shared" si="795"/>
        <v>Yes</v>
      </c>
      <c r="I825" s="18" t="str">
        <f t="shared" si="796"/>
        <v>Yes</v>
      </c>
      <c r="J825" s="18" t="str">
        <f t="shared" si="797"/>
        <v>Yes</v>
      </c>
      <c r="K825" s="21">
        <v>823</v>
      </c>
      <c r="L825" s="5" t="s">
        <v>237</v>
      </c>
      <c r="M825" s="5" t="s">
        <v>238</v>
      </c>
      <c r="N825" s="5" t="s">
        <v>2307</v>
      </c>
      <c r="O825" s="5" t="s">
        <v>24</v>
      </c>
      <c r="P825" s="5" t="s">
        <v>8158</v>
      </c>
      <c r="Q825" s="34" t="s">
        <v>5241</v>
      </c>
      <c r="R825" s="21">
        <v>1</v>
      </c>
      <c r="S825" s="5" t="s">
        <v>24</v>
      </c>
      <c r="T825" s="5" t="s">
        <v>5242</v>
      </c>
      <c r="U825" s="34" t="s">
        <v>5243</v>
      </c>
      <c r="V825" s="21">
        <v>1</v>
      </c>
      <c r="W825" s="5" t="s">
        <v>24</v>
      </c>
      <c r="X825" s="5" t="s">
        <v>10486</v>
      </c>
      <c r="Y825" s="34" t="s">
        <v>10487</v>
      </c>
      <c r="Z825" s="21">
        <v>1</v>
      </c>
      <c r="AA825" s="5" t="s">
        <v>2310</v>
      </c>
      <c r="AB825" s="5" t="s">
        <v>8161</v>
      </c>
      <c r="AC825" s="34" t="s">
        <v>8162</v>
      </c>
      <c r="AD825" s="21">
        <v>1</v>
      </c>
    </row>
    <row r="826" spans="1:30" x14ac:dyDescent="0.3">
      <c r="A826" s="18" t="str">
        <f t="shared" ref="A826:B826" si="856">IF(AND(ISNUMBER(SEARCH("Yes",C826)),ISNUMBER(SEARCH("Yes",E826)),ISNUMBER(SEARCH("Yes",G826)),ISNUMBER(SEARCH("Yes",I826))),"Yes","No")</f>
        <v>No</v>
      </c>
      <c r="B826" s="18" t="str">
        <f t="shared" si="856"/>
        <v>No</v>
      </c>
      <c r="C826" s="15" t="str">
        <f t="shared" si="790"/>
        <v>No</v>
      </c>
      <c r="D826" s="18" t="str">
        <f t="shared" si="791"/>
        <v>No</v>
      </c>
      <c r="E826" s="18" t="str">
        <f t="shared" si="792"/>
        <v>No</v>
      </c>
      <c r="F826" s="18" t="str">
        <f t="shared" si="793"/>
        <v>No</v>
      </c>
      <c r="G826" s="18" t="str">
        <f t="shared" si="794"/>
        <v>No</v>
      </c>
      <c r="H826" s="18" t="str">
        <f t="shared" si="795"/>
        <v>No</v>
      </c>
      <c r="I826" s="18" t="str">
        <f t="shared" si="796"/>
        <v>Yes</v>
      </c>
      <c r="J826" s="18" t="str">
        <f t="shared" si="797"/>
        <v>Yes</v>
      </c>
      <c r="K826" s="21">
        <v>824</v>
      </c>
      <c r="L826" s="5" t="s">
        <v>1825</v>
      </c>
      <c r="M826" s="5" t="s">
        <v>1826</v>
      </c>
      <c r="N826" s="5" t="s">
        <v>2307</v>
      </c>
      <c r="O826" s="5" t="s">
        <v>152</v>
      </c>
      <c r="P826" s="5" t="s">
        <v>2739</v>
      </c>
      <c r="Q826" s="34" t="s">
        <v>10488</v>
      </c>
      <c r="R826" s="21">
        <v>1</v>
      </c>
      <c r="S826" s="35"/>
      <c r="T826" s="35"/>
      <c r="U826" s="35"/>
      <c r="V826" s="35"/>
      <c r="W826" s="35"/>
      <c r="X826" s="35"/>
      <c r="Y826" s="35"/>
      <c r="Z826" s="35"/>
      <c r="AA826" s="5" t="s">
        <v>2310</v>
      </c>
      <c r="AB826" s="5" t="s">
        <v>6898</v>
      </c>
      <c r="AC826" s="34" t="s">
        <v>7064</v>
      </c>
      <c r="AD826" s="21">
        <v>1</v>
      </c>
    </row>
    <row r="827" spans="1:30" x14ac:dyDescent="0.3">
      <c r="A827" s="18" t="str">
        <f t="shared" ref="A827:B827" si="857">IF(AND(ISNUMBER(SEARCH("Yes",C827)),ISNUMBER(SEARCH("Yes",E827)),ISNUMBER(SEARCH("Yes",G827)),ISNUMBER(SEARCH("Yes",I827))),"Yes","No")</f>
        <v>No</v>
      </c>
      <c r="B827" s="18" t="str">
        <f t="shared" si="857"/>
        <v>No</v>
      </c>
      <c r="C827" s="15" t="str">
        <f t="shared" si="790"/>
        <v>No</v>
      </c>
      <c r="D827" s="18" t="str">
        <f t="shared" si="791"/>
        <v>No</v>
      </c>
      <c r="E827" s="18" t="str">
        <f t="shared" si="792"/>
        <v>No</v>
      </c>
      <c r="F827" s="18" t="str">
        <f t="shared" si="793"/>
        <v>No</v>
      </c>
      <c r="G827" s="18" t="str">
        <f t="shared" si="794"/>
        <v>No</v>
      </c>
      <c r="H827" s="18" t="str">
        <f t="shared" si="795"/>
        <v>No</v>
      </c>
      <c r="I827" s="18" t="str">
        <f t="shared" si="796"/>
        <v>Yes</v>
      </c>
      <c r="J827" s="18" t="str">
        <f t="shared" si="797"/>
        <v>Yes</v>
      </c>
      <c r="K827" s="21">
        <v>825</v>
      </c>
      <c r="L827" s="5" t="s">
        <v>5250</v>
      </c>
      <c r="M827" s="5" t="s">
        <v>1828</v>
      </c>
      <c r="N827" s="5" t="s">
        <v>2307</v>
      </c>
      <c r="O827" s="5" t="s">
        <v>152</v>
      </c>
      <c r="P827" s="5" t="s">
        <v>2461</v>
      </c>
      <c r="Q827" s="34" t="s">
        <v>10489</v>
      </c>
      <c r="R827" s="21">
        <v>1</v>
      </c>
      <c r="S827" s="35"/>
      <c r="T827" s="35"/>
      <c r="U827" s="35"/>
      <c r="V827" s="35"/>
      <c r="W827" s="35"/>
      <c r="X827" s="35"/>
      <c r="Y827" s="35"/>
      <c r="Z827" s="35"/>
      <c r="AA827" s="5" t="s">
        <v>2310</v>
      </c>
      <c r="AB827" s="5" t="s">
        <v>10490</v>
      </c>
      <c r="AC827" s="34" t="s">
        <v>10491</v>
      </c>
      <c r="AD827" s="21">
        <v>1</v>
      </c>
    </row>
    <row r="828" spans="1:30" x14ac:dyDescent="0.3">
      <c r="A828" s="18" t="str">
        <f t="shared" ref="A828:B828" si="858">IF(AND(ISNUMBER(SEARCH("Yes",C828)),ISNUMBER(SEARCH("Yes",E828)),ISNUMBER(SEARCH("Yes",G828)),ISNUMBER(SEARCH("Yes",I828))),"Yes","No")</f>
        <v>Yes</v>
      </c>
      <c r="B828" s="18" t="str">
        <f t="shared" si="858"/>
        <v>Yes</v>
      </c>
      <c r="C828" s="15" t="str">
        <f t="shared" si="790"/>
        <v>Yes</v>
      </c>
      <c r="D828" s="18" t="str">
        <f t="shared" si="791"/>
        <v>Yes</v>
      </c>
      <c r="E828" s="18" t="str">
        <f t="shared" si="792"/>
        <v>Yes</v>
      </c>
      <c r="F828" s="18" t="str">
        <f t="shared" si="793"/>
        <v>Yes</v>
      </c>
      <c r="G828" s="18" t="str">
        <f t="shared" si="794"/>
        <v>Yes</v>
      </c>
      <c r="H828" s="18" t="str">
        <f t="shared" si="795"/>
        <v>Yes</v>
      </c>
      <c r="I828" s="18" t="str">
        <f t="shared" si="796"/>
        <v>Yes</v>
      </c>
      <c r="J828" s="18" t="str">
        <f t="shared" si="797"/>
        <v>Yes</v>
      </c>
      <c r="K828" s="21">
        <v>826</v>
      </c>
      <c r="L828" s="5" t="s">
        <v>124</v>
      </c>
      <c r="M828" s="5" t="s">
        <v>125</v>
      </c>
      <c r="N828" s="5" t="s">
        <v>2307</v>
      </c>
      <c r="O828" s="5" t="s">
        <v>24</v>
      </c>
      <c r="P828" s="5" t="s">
        <v>5254</v>
      </c>
      <c r="Q828" s="34" t="s">
        <v>10492</v>
      </c>
      <c r="R828" s="21">
        <v>1</v>
      </c>
      <c r="S828" s="5" t="s">
        <v>2310</v>
      </c>
      <c r="T828" s="5" t="s">
        <v>5256</v>
      </c>
      <c r="U828" s="34" t="s">
        <v>5257</v>
      </c>
      <c r="V828" s="21">
        <v>1</v>
      </c>
      <c r="W828" s="5" t="s">
        <v>2310</v>
      </c>
      <c r="X828" s="5" t="s">
        <v>10493</v>
      </c>
      <c r="Y828" s="34" t="s">
        <v>10494</v>
      </c>
      <c r="Z828" s="21">
        <v>1</v>
      </c>
      <c r="AA828" s="5" t="s">
        <v>2310</v>
      </c>
      <c r="AB828" s="5" t="s">
        <v>6916</v>
      </c>
      <c r="AC828" s="34" t="s">
        <v>6505</v>
      </c>
      <c r="AD828" s="21">
        <v>1</v>
      </c>
    </row>
    <row r="829" spans="1:30" x14ac:dyDescent="0.3">
      <c r="A829" s="18" t="str">
        <f t="shared" ref="A829:B829" si="859">IF(AND(ISNUMBER(SEARCH("Yes",C829)),ISNUMBER(SEARCH("Yes",E829)),ISNUMBER(SEARCH("Yes",G829)),ISNUMBER(SEARCH("Yes",I829))),"Yes","No")</f>
        <v>No</v>
      </c>
      <c r="B829" s="18" t="str">
        <f t="shared" si="859"/>
        <v>No</v>
      </c>
      <c r="C829" s="15" t="str">
        <f t="shared" si="790"/>
        <v>No</v>
      </c>
      <c r="D829" s="18" t="str">
        <f t="shared" si="791"/>
        <v>No</v>
      </c>
      <c r="E829" s="18" t="str">
        <f t="shared" si="792"/>
        <v>No</v>
      </c>
      <c r="F829" s="18" t="str">
        <f t="shared" si="793"/>
        <v>No</v>
      </c>
      <c r="G829" s="18" t="str">
        <f t="shared" si="794"/>
        <v>No</v>
      </c>
      <c r="H829" s="18" t="str">
        <f t="shared" si="795"/>
        <v>No</v>
      </c>
      <c r="I829" s="18" t="str">
        <f t="shared" si="796"/>
        <v>Yes</v>
      </c>
      <c r="J829" s="18" t="str">
        <f t="shared" si="797"/>
        <v>Yes</v>
      </c>
      <c r="K829" s="21">
        <v>827</v>
      </c>
      <c r="L829" s="5" t="s">
        <v>1829</v>
      </c>
      <c r="M829" s="5" t="s">
        <v>1830</v>
      </c>
      <c r="N829" s="5" t="s">
        <v>2307</v>
      </c>
      <c r="O829" s="5" t="s">
        <v>152</v>
      </c>
      <c r="P829" s="5" t="s">
        <v>2412</v>
      </c>
      <c r="Q829" s="34" t="s">
        <v>5262</v>
      </c>
      <c r="R829" s="21">
        <v>1</v>
      </c>
      <c r="S829" s="35"/>
      <c r="T829" s="35"/>
      <c r="U829" s="35"/>
      <c r="V829" s="35"/>
      <c r="W829" s="35"/>
      <c r="X829" s="35"/>
      <c r="Y829" s="35"/>
      <c r="Z829" s="35"/>
      <c r="AA829" s="5" t="s">
        <v>2310</v>
      </c>
      <c r="AB829" s="5" t="s">
        <v>5263</v>
      </c>
      <c r="AC829" s="34" t="s">
        <v>5264</v>
      </c>
      <c r="AD829" s="21">
        <v>1</v>
      </c>
    </row>
    <row r="830" spans="1:30" x14ac:dyDescent="0.3">
      <c r="A830" s="18" t="str">
        <f t="shared" ref="A830:B830" si="860">IF(AND(ISNUMBER(SEARCH("Yes",C830)),ISNUMBER(SEARCH("Yes",E830)),ISNUMBER(SEARCH("Yes",G830)),ISNUMBER(SEARCH("Yes",I830))),"Yes","No")</f>
        <v>Yes</v>
      </c>
      <c r="B830" s="18" t="str">
        <f t="shared" si="860"/>
        <v>Yes</v>
      </c>
      <c r="C830" s="15" t="str">
        <f t="shared" si="790"/>
        <v>Yes</v>
      </c>
      <c r="D830" s="18" t="str">
        <f t="shared" si="791"/>
        <v>Yes</v>
      </c>
      <c r="E830" s="18" t="str">
        <f t="shared" si="792"/>
        <v>Yes</v>
      </c>
      <c r="F830" s="18" t="str">
        <f t="shared" si="793"/>
        <v>Yes</v>
      </c>
      <c r="G830" s="18" t="str">
        <f t="shared" si="794"/>
        <v>Yes</v>
      </c>
      <c r="H830" s="18" t="str">
        <f t="shared" si="795"/>
        <v>Yes</v>
      </c>
      <c r="I830" s="18" t="str">
        <f t="shared" si="796"/>
        <v>Yes</v>
      </c>
      <c r="J830" s="18" t="str">
        <f t="shared" si="797"/>
        <v>Yes</v>
      </c>
      <c r="K830" s="21">
        <v>828</v>
      </c>
      <c r="L830" s="5" t="s">
        <v>53</v>
      </c>
      <c r="M830" s="5" t="s">
        <v>126</v>
      </c>
      <c r="N830" s="5" t="s">
        <v>2307</v>
      </c>
      <c r="O830" s="5" t="s">
        <v>2310</v>
      </c>
      <c r="P830" s="5" t="s">
        <v>10495</v>
      </c>
      <c r="Q830" s="34" t="s">
        <v>10496</v>
      </c>
      <c r="R830" s="21">
        <v>1</v>
      </c>
      <c r="S830" s="5" t="s">
        <v>24</v>
      </c>
      <c r="T830" s="5" t="s">
        <v>10497</v>
      </c>
      <c r="U830" s="34" t="s">
        <v>10498</v>
      </c>
      <c r="V830" s="21">
        <v>1</v>
      </c>
      <c r="W830" s="5" t="s">
        <v>24</v>
      </c>
      <c r="X830" s="5" t="s">
        <v>8176</v>
      </c>
      <c r="Y830" s="34" t="s">
        <v>10499</v>
      </c>
      <c r="Z830" s="21">
        <v>1</v>
      </c>
      <c r="AA830" s="5" t="s">
        <v>24</v>
      </c>
      <c r="AB830" s="5" t="s">
        <v>5271</v>
      </c>
      <c r="AC830" s="34" t="s">
        <v>5272</v>
      </c>
      <c r="AD830" s="21">
        <v>1</v>
      </c>
    </row>
    <row r="831" spans="1:30" x14ac:dyDescent="0.3">
      <c r="A831" s="18" t="str">
        <f t="shared" ref="A831:B831" si="861">IF(AND(ISNUMBER(SEARCH("Yes",C831)),ISNUMBER(SEARCH("Yes",E831)),ISNUMBER(SEARCH("Yes",G831)),ISNUMBER(SEARCH("Yes",I831))),"Yes","No")</f>
        <v>No</v>
      </c>
      <c r="B831" s="18" t="str">
        <f t="shared" si="861"/>
        <v>No</v>
      </c>
      <c r="C831" s="15" t="str">
        <f t="shared" si="790"/>
        <v>No</v>
      </c>
      <c r="D831" s="18" t="str">
        <f t="shared" si="791"/>
        <v>No</v>
      </c>
      <c r="E831" s="18" t="str">
        <f t="shared" si="792"/>
        <v>No</v>
      </c>
      <c r="F831" s="18" t="str">
        <f t="shared" si="793"/>
        <v>No</v>
      </c>
      <c r="G831" s="18" t="str">
        <f t="shared" si="794"/>
        <v>No</v>
      </c>
      <c r="H831" s="18" t="str">
        <f t="shared" si="795"/>
        <v>No</v>
      </c>
      <c r="I831" s="18" t="str">
        <f t="shared" si="796"/>
        <v>Yes</v>
      </c>
      <c r="J831" s="18" t="str">
        <f t="shared" si="797"/>
        <v>Yes</v>
      </c>
      <c r="K831" s="21">
        <v>829</v>
      </c>
      <c r="L831" s="5" t="s">
        <v>1831</v>
      </c>
      <c r="M831" s="5" t="s">
        <v>1832</v>
      </c>
      <c r="N831" s="5" t="s">
        <v>2307</v>
      </c>
      <c r="O831" s="5" t="s">
        <v>152</v>
      </c>
      <c r="P831" s="5" t="s">
        <v>2358</v>
      </c>
      <c r="Q831" s="34" t="s">
        <v>8545</v>
      </c>
      <c r="R831" s="21">
        <v>1</v>
      </c>
      <c r="S831" s="35"/>
      <c r="T831" s="35"/>
      <c r="U831" s="35"/>
      <c r="V831" s="35"/>
      <c r="W831" s="35"/>
      <c r="X831" s="35"/>
      <c r="Y831" s="35"/>
      <c r="Z831" s="35"/>
      <c r="AA831" s="5" t="s">
        <v>2310</v>
      </c>
      <c r="AB831" s="5" t="s">
        <v>10500</v>
      </c>
      <c r="AC831" s="34" t="s">
        <v>10501</v>
      </c>
      <c r="AD831" s="21">
        <v>1</v>
      </c>
    </row>
    <row r="832" spans="1:30" x14ac:dyDescent="0.3">
      <c r="A832" s="18" t="str">
        <f t="shared" ref="A832:B832" si="862">IF(AND(ISNUMBER(SEARCH("Yes",C832)),ISNUMBER(SEARCH("Yes",E832)),ISNUMBER(SEARCH("Yes",G832)),ISNUMBER(SEARCH("Yes",I832))),"Yes","No")</f>
        <v>No</v>
      </c>
      <c r="B832" s="18" t="str">
        <f t="shared" si="862"/>
        <v>No</v>
      </c>
      <c r="C832" s="15" t="str">
        <f t="shared" si="790"/>
        <v>No</v>
      </c>
      <c r="D832" s="18" t="str">
        <f t="shared" si="791"/>
        <v>No</v>
      </c>
      <c r="E832" s="18" t="str">
        <f t="shared" si="792"/>
        <v>No</v>
      </c>
      <c r="F832" s="18" t="str">
        <f t="shared" si="793"/>
        <v>No</v>
      </c>
      <c r="G832" s="18" t="str">
        <f t="shared" si="794"/>
        <v>No</v>
      </c>
      <c r="H832" s="18" t="str">
        <f t="shared" si="795"/>
        <v>No</v>
      </c>
      <c r="I832" s="18" t="str">
        <f t="shared" si="796"/>
        <v>Yes</v>
      </c>
      <c r="J832" s="18" t="str">
        <f t="shared" si="797"/>
        <v>Yes</v>
      </c>
      <c r="K832" s="21">
        <v>830</v>
      </c>
      <c r="L832" s="5" t="s">
        <v>1833</v>
      </c>
      <c r="M832" s="5" t="s">
        <v>1834</v>
      </c>
      <c r="N832" s="5" t="s">
        <v>2307</v>
      </c>
      <c r="O832" s="5" t="s">
        <v>152</v>
      </c>
      <c r="P832" s="5" t="s">
        <v>2533</v>
      </c>
      <c r="Q832" s="34" t="s">
        <v>10502</v>
      </c>
      <c r="R832" s="21">
        <v>1</v>
      </c>
      <c r="S832" s="35"/>
      <c r="T832" s="35"/>
      <c r="U832" s="35"/>
      <c r="V832" s="35"/>
      <c r="W832" s="35"/>
      <c r="X832" s="35"/>
      <c r="Y832" s="35"/>
      <c r="Z832" s="35"/>
      <c r="AA832" s="5" t="s">
        <v>2310</v>
      </c>
      <c r="AB832" s="5" t="s">
        <v>2422</v>
      </c>
      <c r="AC832" s="34" t="s">
        <v>2723</v>
      </c>
      <c r="AD832" s="21">
        <v>1</v>
      </c>
    </row>
    <row r="833" spans="1:30" x14ac:dyDescent="0.3">
      <c r="A833" s="18" t="str">
        <f t="shared" ref="A833:B833" si="863">IF(AND(ISNUMBER(SEARCH("Yes",C833)),ISNUMBER(SEARCH("Yes",E833)),ISNUMBER(SEARCH("Yes",G833)),ISNUMBER(SEARCH("Yes",I833))),"Yes","No")</f>
        <v>No</v>
      </c>
      <c r="B833" s="18" t="str">
        <f t="shared" si="863"/>
        <v>No</v>
      </c>
      <c r="C833" s="15" t="str">
        <f t="shared" si="790"/>
        <v>No</v>
      </c>
      <c r="D833" s="18" t="str">
        <f t="shared" si="791"/>
        <v>No</v>
      </c>
      <c r="E833" s="18" t="str">
        <f t="shared" si="792"/>
        <v>No</v>
      </c>
      <c r="F833" s="18" t="str">
        <f t="shared" si="793"/>
        <v>No</v>
      </c>
      <c r="G833" s="18" t="str">
        <f t="shared" si="794"/>
        <v>No</v>
      </c>
      <c r="H833" s="18" t="str">
        <f t="shared" si="795"/>
        <v>No</v>
      </c>
      <c r="I833" s="18" t="str">
        <f t="shared" si="796"/>
        <v>Yes</v>
      </c>
      <c r="J833" s="18" t="str">
        <f t="shared" si="797"/>
        <v>Yes</v>
      </c>
      <c r="K833" s="21">
        <v>831</v>
      </c>
      <c r="L833" s="5" t="s">
        <v>1835</v>
      </c>
      <c r="M833" s="5" t="s">
        <v>1836</v>
      </c>
      <c r="N833" s="5" t="s">
        <v>2307</v>
      </c>
      <c r="O833" s="5" t="s">
        <v>152</v>
      </c>
      <c r="P833" s="5" t="s">
        <v>2660</v>
      </c>
      <c r="Q833" s="34" t="s">
        <v>3152</v>
      </c>
      <c r="R833" s="21">
        <v>1</v>
      </c>
      <c r="S833" s="35"/>
      <c r="T833" s="35"/>
      <c r="U833" s="35"/>
      <c r="V833" s="35"/>
      <c r="W833" s="35"/>
      <c r="X833" s="35"/>
      <c r="Y833" s="35"/>
      <c r="Z833" s="35"/>
      <c r="AA833" s="5" t="s">
        <v>2310</v>
      </c>
      <c r="AB833" s="5" t="s">
        <v>10503</v>
      </c>
      <c r="AC833" s="34" t="s">
        <v>10504</v>
      </c>
      <c r="AD833" s="21">
        <v>1</v>
      </c>
    </row>
    <row r="834" spans="1:30" x14ac:dyDescent="0.3">
      <c r="A834" s="18" t="str">
        <f t="shared" ref="A834:B834" si="864">IF(AND(ISNUMBER(SEARCH("Yes",C834)),ISNUMBER(SEARCH("Yes",E834)),ISNUMBER(SEARCH("Yes",G834)),ISNUMBER(SEARCH("Yes",I834))),"Yes","No")</f>
        <v>No</v>
      </c>
      <c r="B834" s="18" t="str">
        <f t="shared" si="864"/>
        <v>No</v>
      </c>
      <c r="C834" s="15" t="str">
        <f t="shared" si="790"/>
        <v>No</v>
      </c>
      <c r="D834" s="18" t="str">
        <f t="shared" si="791"/>
        <v>No</v>
      </c>
      <c r="E834" s="18" t="str">
        <f t="shared" si="792"/>
        <v>No</v>
      </c>
      <c r="F834" s="18" t="str">
        <f t="shared" si="793"/>
        <v>No</v>
      </c>
      <c r="G834" s="18" t="str">
        <f t="shared" si="794"/>
        <v>No</v>
      </c>
      <c r="H834" s="18" t="str">
        <f t="shared" si="795"/>
        <v>No</v>
      </c>
      <c r="I834" s="18" t="str">
        <f t="shared" si="796"/>
        <v>Yes</v>
      </c>
      <c r="J834" s="18" t="str">
        <f t="shared" si="797"/>
        <v>Yes</v>
      </c>
      <c r="K834" s="21">
        <v>832</v>
      </c>
      <c r="L834" s="5" t="s">
        <v>1837</v>
      </c>
      <c r="M834" s="5" t="s">
        <v>1838</v>
      </c>
      <c r="N834" s="5" t="s">
        <v>2307</v>
      </c>
      <c r="O834" s="5" t="s">
        <v>152</v>
      </c>
      <c r="P834" s="5" t="s">
        <v>2333</v>
      </c>
      <c r="Q834" s="34" t="s">
        <v>6618</v>
      </c>
      <c r="R834" s="21">
        <v>1</v>
      </c>
      <c r="S834" s="35"/>
      <c r="T834" s="35"/>
      <c r="U834" s="35"/>
      <c r="V834" s="35"/>
      <c r="W834" s="35"/>
      <c r="X834" s="35"/>
      <c r="Y834" s="35"/>
      <c r="Z834" s="35"/>
      <c r="AA834" s="5" t="s">
        <v>24</v>
      </c>
      <c r="AB834" s="5" t="s">
        <v>10505</v>
      </c>
      <c r="AC834" s="34" t="s">
        <v>10506</v>
      </c>
      <c r="AD834" s="21">
        <v>1</v>
      </c>
    </row>
    <row r="835" spans="1:30" x14ac:dyDescent="0.3">
      <c r="A835" s="18" t="str">
        <f t="shared" ref="A835:B835" si="865">IF(AND(ISNUMBER(SEARCH("Yes",C835)),ISNUMBER(SEARCH("Yes",E835)),ISNUMBER(SEARCH("Yes",G835)),ISNUMBER(SEARCH("Yes",I835))),"Yes","No")</f>
        <v>No</v>
      </c>
      <c r="B835" s="18" t="str">
        <f t="shared" si="865"/>
        <v>No</v>
      </c>
      <c r="C835" s="15" t="str">
        <f t="shared" si="790"/>
        <v>No</v>
      </c>
      <c r="D835" s="18" t="str">
        <f t="shared" si="791"/>
        <v>No</v>
      </c>
      <c r="E835" s="18" t="str">
        <f t="shared" si="792"/>
        <v>No</v>
      </c>
      <c r="F835" s="18" t="str">
        <f t="shared" si="793"/>
        <v>No</v>
      </c>
      <c r="G835" s="18" t="str">
        <f t="shared" si="794"/>
        <v>No</v>
      </c>
      <c r="H835" s="18" t="str">
        <f t="shared" si="795"/>
        <v>No</v>
      </c>
      <c r="I835" s="18" t="str">
        <f t="shared" si="796"/>
        <v>Yes</v>
      </c>
      <c r="J835" s="18" t="str">
        <f t="shared" si="797"/>
        <v>Yes</v>
      </c>
      <c r="K835" s="21">
        <v>833</v>
      </c>
      <c r="L835" s="5" t="s">
        <v>1839</v>
      </c>
      <c r="M835" s="5" t="s">
        <v>1840</v>
      </c>
      <c r="N835" s="5" t="s">
        <v>2307</v>
      </c>
      <c r="O835" s="5" t="s">
        <v>152</v>
      </c>
      <c r="P835" s="5" t="s">
        <v>2333</v>
      </c>
      <c r="Q835" s="34" t="s">
        <v>5280</v>
      </c>
      <c r="R835" s="21">
        <v>1</v>
      </c>
      <c r="S835" s="35"/>
      <c r="T835" s="35"/>
      <c r="U835" s="35"/>
      <c r="V835" s="35"/>
      <c r="W835" s="35"/>
      <c r="X835" s="35"/>
      <c r="Y835" s="35"/>
      <c r="Z835" s="35"/>
      <c r="AA835" s="5" t="s">
        <v>2310</v>
      </c>
      <c r="AB835" s="5" t="s">
        <v>3124</v>
      </c>
      <c r="AC835" s="34" t="s">
        <v>3125</v>
      </c>
      <c r="AD835" s="21">
        <v>1</v>
      </c>
    </row>
    <row r="836" spans="1:30" x14ac:dyDescent="0.3">
      <c r="A836" s="18" t="str">
        <f t="shared" ref="A836:B836" si="866">IF(AND(ISNUMBER(SEARCH("Yes",C836)),ISNUMBER(SEARCH("Yes",E836)),ISNUMBER(SEARCH("Yes",G836)),ISNUMBER(SEARCH("Yes",I836))),"Yes","No")</f>
        <v>Yes</v>
      </c>
      <c r="B836" s="18" t="str">
        <f t="shared" si="866"/>
        <v>Yes</v>
      </c>
      <c r="C836" s="15" t="str">
        <f t="shared" si="790"/>
        <v>Yes</v>
      </c>
      <c r="D836" s="18" t="str">
        <f t="shared" si="791"/>
        <v>Yes</v>
      </c>
      <c r="E836" s="18" t="str">
        <f t="shared" si="792"/>
        <v>Yes</v>
      </c>
      <c r="F836" s="18" t="str">
        <f t="shared" si="793"/>
        <v>Yes</v>
      </c>
      <c r="G836" s="18" t="str">
        <f t="shared" si="794"/>
        <v>Yes</v>
      </c>
      <c r="H836" s="18" t="str">
        <f t="shared" si="795"/>
        <v>Yes</v>
      </c>
      <c r="I836" s="18" t="str">
        <f t="shared" si="796"/>
        <v>Yes</v>
      </c>
      <c r="J836" s="18" t="str">
        <f t="shared" si="797"/>
        <v>Yes</v>
      </c>
      <c r="K836" s="21">
        <v>834</v>
      </c>
      <c r="L836" s="5" t="s">
        <v>94</v>
      </c>
      <c r="M836" s="5" t="s">
        <v>28</v>
      </c>
      <c r="N836" s="5" t="s">
        <v>2307</v>
      </c>
      <c r="O836" s="5" t="s">
        <v>2310</v>
      </c>
      <c r="P836" s="5" t="s">
        <v>10507</v>
      </c>
      <c r="Q836" s="34" t="s">
        <v>10508</v>
      </c>
      <c r="R836" s="21">
        <v>1</v>
      </c>
      <c r="S836" s="5" t="s">
        <v>24</v>
      </c>
      <c r="T836" s="5" t="s">
        <v>10509</v>
      </c>
      <c r="U836" s="34" t="s">
        <v>10510</v>
      </c>
      <c r="V836" s="21">
        <v>1</v>
      </c>
      <c r="W836" s="5" t="s">
        <v>24</v>
      </c>
      <c r="X836" s="5" t="s">
        <v>8191</v>
      </c>
      <c r="Y836" s="34" t="s">
        <v>8192</v>
      </c>
      <c r="Z836" s="21">
        <v>1</v>
      </c>
      <c r="AA836" s="5" t="s">
        <v>2310</v>
      </c>
      <c r="AB836" s="5" t="s">
        <v>10511</v>
      </c>
      <c r="AC836" s="34" t="s">
        <v>10512</v>
      </c>
      <c r="AD836" s="21">
        <v>1</v>
      </c>
    </row>
    <row r="837" spans="1:30" x14ac:dyDescent="0.3">
      <c r="A837" s="18" t="str">
        <f t="shared" ref="A837:B837" si="867">IF(AND(ISNUMBER(SEARCH("Yes",C837)),ISNUMBER(SEARCH("Yes",E837)),ISNUMBER(SEARCH("Yes",G837)),ISNUMBER(SEARCH("Yes",I837))),"Yes","No")</f>
        <v>No</v>
      </c>
      <c r="B837" s="18" t="str">
        <f t="shared" si="867"/>
        <v>No</v>
      </c>
      <c r="C837" s="15" t="str">
        <f t="shared" si="790"/>
        <v>No</v>
      </c>
      <c r="D837" s="18" t="str">
        <f t="shared" si="791"/>
        <v>No</v>
      </c>
      <c r="E837" s="18" t="str">
        <f t="shared" si="792"/>
        <v>No</v>
      </c>
      <c r="F837" s="18" t="str">
        <f t="shared" si="793"/>
        <v>No</v>
      </c>
      <c r="G837" s="18" t="str">
        <f t="shared" si="794"/>
        <v>No</v>
      </c>
      <c r="H837" s="18" t="str">
        <f t="shared" si="795"/>
        <v>No</v>
      </c>
      <c r="I837" s="18" t="str">
        <f t="shared" si="796"/>
        <v>Yes</v>
      </c>
      <c r="J837" s="18" t="str">
        <f t="shared" si="797"/>
        <v>Yes</v>
      </c>
      <c r="K837" s="21">
        <v>835</v>
      </c>
      <c r="L837" s="5" t="s">
        <v>1841</v>
      </c>
      <c r="M837" s="5" t="s">
        <v>1842</v>
      </c>
      <c r="N837" s="5" t="s">
        <v>2307</v>
      </c>
      <c r="O837" s="5" t="s">
        <v>152</v>
      </c>
      <c r="P837" s="5" t="s">
        <v>8193</v>
      </c>
      <c r="Q837" s="34" t="s">
        <v>8194</v>
      </c>
      <c r="R837" s="21">
        <v>1</v>
      </c>
      <c r="S837" s="35"/>
      <c r="T837" s="35"/>
      <c r="U837" s="35"/>
      <c r="V837" s="35"/>
      <c r="W837" s="35"/>
      <c r="X837" s="35"/>
      <c r="Y837" s="35"/>
      <c r="Z837" s="35"/>
      <c r="AA837" s="5" t="s">
        <v>24</v>
      </c>
      <c r="AB837" s="5" t="s">
        <v>4848</v>
      </c>
      <c r="AC837" s="34" t="s">
        <v>3335</v>
      </c>
      <c r="AD837" s="21">
        <v>1</v>
      </c>
    </row>
    <row r="838" spans="1:30" x14ac:dyDescent="0.3">
      <c r="A838" s="18" t="str">
        <f t="shared" ref="A838:B838" si="868">IF(AND(ISNUMBER(SEARCH("Yes",C838)),ISNUMBER(SEARCH("Yes",E838)),ISNUMBER(SEARCH("Yes",G838)),ISNUMBER(SEARCH("Yes",I838))),"Yes","No")</f>
        <v>No</v>
      </c>
      <c r="B838" s="18" t="str">
        <f t="shared" si="868"/>
        <v>No</v>
      </c>
      <c r="C838" s="15" t="str">
        <f t="shared" si="790"/>
        <v>No</v>
      </c>
      <c r="D838" s="18" t="str">
        <f t="shared" si="791"/>
        <v>No</v>
      </c>
      <c r="E838" s="18" t="str">
        <f t="shared" si="792"/>
        <v>No</v>
      </c>
      <c r="F838" s="18" t="str">
        <f t="shared" si="793"/>
        <v>No</v>
      </c>
      <c r="G838" s="18" t="str">
        <f t="shared" si="794"/>
        <v>No</v>
      </c>
      <c r="H838" s="18" t="str">
        <f t="shared" si="795"/>
        <v>No</v>
      </c>
      <c r="I838" s="18" t="str">
        <f t="shared" si="796"/>
        <v>Yes</v>
      </c>
      <c r="J838" s="18" t="str">
        <f t="shared" si="797"/>
        <v>Yes</v>
      </c>
      <c r="K838" s="21">
        <v>836</v>
      </c>
      <c r="L838" s="5" t="s">
        <v>1843</v>
      </c>
      <c r="M838" s="5" t="s">
        <v>1844</v>
      </c>
      <c r="N838" s="5" t="s">
        <v>2307</v>
      </c>
      <c r="O838" s="5" t="s">
        <v>152</v>
      </c>
      <c r="P838" s="5" t="s">
        <v>2346</v>
      </c>
      <c r="Q838" s="34" t="s">
        <v>5293</v>
      </c>
      <c r="R838" s="21">
        <v>1</v>
      </c>
      <c r="S838" s="35"/>
      <c r="T838" s="35"/>
      <c r="U838" s="35"/>
      <c r="V838" s="35"/>
      <c r="W838" s="35"/>
      <c r="X838" s="35"/>
      <c r="Y838" s="35"/>
      <c r="Z838" s="35"/>
      <c r="AA838" s="5" t="s">
        <v>2310</v>
      </c>
      <c r="AB838" s="5" t="s">
        <v>2422</v>
      </c>
      <c r="AC838" s="34" t="s">
        <v>3241</v>
      </c>
      <c r="AD838" s="21">
        <v>1</v>
      </c>
    </row>
    <row r="839" spans="1:30" x14ac:dyDescent="0.3">
      <c r="A839" s="18" t="str">
        <f t="shared" ref="A839:B839" si="869">IF(AND(ISNUMBER(SEARCH("Yes",C839)),ISNUMBER(SEARCH("Yes",E839)),ISNUMBER(SEARCH("Yes",G839)),ISNUMBER(SEARCH("Yes",I839))),"Yes","No")</f>
        <v>No</v>
      </c>
      <c r="B839" s="18" t="str">
        <f t="shared" si="869"/>
        <v>No</v>
      </c>
      <c r="C839" s="15" t="str">
        <f t="shared" si="790"/>
        <v>No</v>
      </c>
      <c r="D839" s="18" t="str">
        <f t="shared" si="791"/>
        <v>No</v>
      </c>
      <c r="E839" s="18" t="str">
        <f t="shared" si="792"/>
        <v>No</v>
      </c>
      <c r="F839" s="18" t="str">
        <f t="shared" si="793"/>
        <v>No</v>
      </c>
      <c r="G839" s="18" t="str">
        <f t="shared" si="794"/>
        <v>No</v>
      </c>
      <c r="H839" s="18" t="str">
        <f t="shared" si="795"/>
        <v>No</v>
      </c>
      <c r="I839" s="18" t="str">
        <f t="shared" si="796"/>
        <v>Yes</v>
      </c>
      <c r="J839" s="18" t="str">
        <f t="shared" si="797"/>
        <v>Yes</v>
      </c>
      <c r="K839" s="21">
        <v>837</v>
      </c>
      <c r="L839" s="5" t="s">
        <v>1845</v>
      </c>
      <c r="M839" s="5" t="s">
        <v>1846</v>
      </c>
      <c r="N839" s="5" t="s">
        <v>2307</v>
      </c>
      <c r="O839" s="5" t="s">
        <v>152</v>
      </c>
      <c r="P839" s="5" t="s">
        <v>2667</v>
      </c>
      <c r="Q839" s="34" t="s">
        <v>8197</v>
      </c>
      <c r="R839" s="21">
        <v>1</v>
      </c>
      <c r="S839" s="35"/>
      <c r="T839" s="35"/>
      <c r="U839" s="35"/>
      <c r="V839" s="35"/>
      <c r="W839" s="35"/>
      <c r="X839" s="35"/>
      <c r="Y839" s="35"/>
      <c r="Z839" s="35"/>
      <c r="AA839" s="5" t="s">
        <v>2310</v>
      </c>
      <c r="AB839" s="5" t="s">
        <v>10513</v>
      </c>
      <c r="AC839" s="34" t="s">
        <v>10514</v>
      </c>
      <c r="AD839" s="21">
        <v>1</v>
      </c>
    </row>
    <row r="840" spans="1:30" x14ac:dyDescent="0.3">
      <c r="A840" s="18" t="str">
        <f t="shared" ref="A840:B840" si="870">IF(AND(ISNUMBER(SEARCH("Yes",C840)),ISNUMBER(SEARCH("Yes",E840)),ISNUMBER(SEARCH("Yes",G840)),ISNUMBER(SEARCH("Yes",I840))),"Yes","No")</f>
        <v>No</v>
      </c>
      <c r="B840" s="18" t="str">
        <f t="shared" si="870"/>
        <v>No</v>
      </c>
      <c r="C840" s="15" t="str">
        <f t="shared" si="790"/>
        <v>No</v>
      </c>
      <c r="D840" s="18" t="str">
        <f t="shared" si="791"/>
        <v>No</v>
      </c>
      <c r="E840" s="18" t="str">
        <f t="shared" si="792"/>
        <v>No</v>
      </c>
      <c r="F840" s="18" t="str">
        <f t="shared" si="793"/>
        <v>No</v>
      </c>
      <c r="G840" s="18" t="str">
        <f t="shared" si="794"/>
        <v>No</v>
      </c>
      <c r="H840" s="18" t="str">
        <f t="shared" si="795"/>
        <v>No</v>
      </c>
      <c r="I840" s="18" t="str">
        <f t="shared" si="796"/>
        <v>Yes</v>
      </c>
      <c r="J840" s="18" t="str">
        <f t="shared" si="797"/>
        <v>Yes</v>
      </c>
      <c r="K840" s="21">
        <v>838</v>
      </c>
      <c r="L840" s="5" t="s">
        <v>1847</v>
      </c>
      <c r="M840" s="5" t="s">
        <v>1848</v>
      </c>
      <c r="N840" s="5" t="s">
        <v>2307</v>
      </c>
      <c r="O840" s="5" t="s">
        <v>152</v>
      </c>
      <c r="P840" s="5" t="s">
        <v>2321</v>
      </c>
      <c r="Q840" s="34" t="s">
        <v>10515</v>
      </c>
      <c r="R840" s="21">
        <v>1</v>
      </c>
      <c r="S840" s="35"/>
      <c r="T840" s="35"/>
      <c r="U840" s="35"/>
      <c r="V840" s="35"/>
      <c r="W840" s="35"/>
      <c r="X840" s="35"/>
      <c r="Y840" s="35"/>
      <c r="Z840" s="35"/>
      <c r="AA840" s="5" t="s">
        <v>2310</v>
      </c>
      <c r="AB840" s="5" t="s">
        <v>10516</v>
      </c>
      <c r="AC840" s="34" t="s">
        <v>10517</v>
      </c>
      <c r="AD840" s="21">
        <v>1</v>
      </c>
    </row>
    <row r="841" spans="1:30" x14ac:dyDescent="0.3">
      <c r="A841" s="18" t="str">
        <f t="shared" ref="A841:B841" si="871">IF(AND(ISNUMBER(SEARCH("Yes",C841)),ISNUMBER(SEARCH("Yes",E841)),ISNUMBER(SEARCH("Yes",G841)),ISNUMBER(SEARCH("Yes",I841))),"Yes","No")</f>
        <v>No</v>
      </c>
      <c r="B841" s="18" t="str">
        <f t="shared" si="871"/>
        <v>No</v>
      </c>
      <c r="C841" s="15" t="str">
        <f t="shared" si="790"/>
        <v>No</v>
      </c>
      <c r="D841" s="18" t="str">
        <f t="shared" si="791"/>
        <v>No</v>
      </c>
      <c r="E841" s="18" t="str">
        <f t="shared" si="792"/>
        <v>No</v>
      </c>
      <c r="F841" s="18" t="str">
        <f t="shared" si="793"/>
        <v>No</v>
      </c>
      <c r="G841" s="18" t="str">
        <f t="shared" si="794"/>
        <v>No</v>
      </c>
      <c r="H841" s="18" t="str">
        <f t="shared" si="795"/>
        <v>No</v>
      </c>
      <c r="I841" s="18" t="str">
        <f t="shared" si="796"/>
        <v>Yes</v>
      </c>
      <c r="J841" s="18" t="str">
        <f t="shared" si="797"/>
        <v>Yes</v>
      </c>
      <c r="K841" s="21">
        <v>839</v>
      </c>
      <c r="L841" s="5" t="s">
        <v>1849</v>
      </c>
      <c r="M841" s="5" t="s">
        <v>1850</v>
      </c>
      <c r="N841" s="5" t="s">
        <v>2307</v>
      </c>
      <c r="O841" s="5" t="s">
        <v>152</v>
      </c>
      <c r="P841" s="5" t="s">
        <v>2412</v>
      </c>
      <c r="Q841" s="34" t="s">
        <v>2413</v>
      </c>
      <c r="R841" s="21">
        <v>1</v>
      </c>
      <c r="S841" s="35"/>
      <c r="T841" s="35"/>
      <c r="U841" s="35"/>
      <c r="V841" s="35"/>
      <c r="W841" s="35"/>
      <c r="X841" s="35"/>
      <c r="Y841" s="35"/>
      <c r="Z841" s="35"/>
      <c r="AA841" s="5" t="s">
        <v>2310</v>
      </c>
      <c r="AB841" s="5" t="s">
        <v>10518</v>
      </c>
      <c r="AC841" s="34" t="s">
        <v>10519</v>
      </c>
      <c r="AD841" s="21">
        <v>1</v>
      </c>
    </row>
    <row r="842" spans="1:30" x14ac:dyDescent="0.3">
      <c r="A842" s="18" t="str">
        <f t="shared" ref="A842:B842" si="872">IF(AND(ISNUMBER(SEARCH("Yes",C842)),ISNUMBER(SEARCH("Yes",E842)),ISNUMBER(SEARCH("Yes",G842)),ISNUMBER(SEARCH("Yes",I842))),"Yes","No")</f>
        <v>No</v>
      </c>
      <c r="B842" s="18" t="str">
        <f t="shared" si="872"/>
        <v>No</v>
      </c>
      <c r="C842" s="15" t="str">
        <f t="shared" si="790"/>
        <v>No</v>
      </c>
      <c r="D842" s="18" t="str">
        <f t="shared" si="791"/>
        <v>No</v>
      </c>
      <c r="E842" s="18" t="str">
        <f t="shared" si="792"/>
        <v>No</v>
      </c>
      <c r="F842" s="18" t="str">
        <f t="shared" si="793"/>
        <v>No</v>
      </c>
      <c r="G842" s="18" t="str">
        <f t="shared" si="794"/>
        <v>No</v>
      </c>
      <c r="H842" s="18" t="str">
        <f t="shared" si="795"/>
        <v>No</v>
      </c>
      <c r="I842" s="18" t="str">
        <f t="shared" si="796"/>
        <v>Yes</v>
      </c>
      <c r="J842" s="18" t="str">
        <f t="shared" si="797"/>
        <v>Yes</v>
      </c>
      <c r="K842" s="21">
        <v>840</v>
      </c>
      <c r="L842" s="5" t="s">
        <v>1851</v>
      </c>
      <c r="M842" s="5" t="s">
        <v>1852</v>
      </c>
      <c r="N842" s="5" t="s">
        <v>2307</v>
      </c>
      <c r="O842" s="5" t="s">
        <v>152</v>
      </c>
      <c r="P842" s="5" t="s">
        <v>3127</v>
      </c>
      <c r="Q842" s="34" t="s">
        <v>8204</v>
      </c>
      <c r="R842" s="21">
        <v>1</v>
      </c>
      <c r="S842" s="35"/>
      <c r="T842" s="35"/>
      <c r="U842" s="35"/>
      <c r="V842" s="35"/>
      <c r="W842" s="35"/>
      <c r="X842" s="35"/>
      <c r="Y842" s="35"/>
      <c r="Z842" s="35"/>
      <c r="AA842" s="5" t="s">
        <v>24</v>
      </c>
      <c r="AB842" s="5" t="s">
        <v>3890</v>
      </c>
      <c r="AC842" s="34" t="s">
        <v>10520</v>
      </c>
      <c r="AD842" s="21">
        <v>1</v>
      </c>
    </row>
    <row r="843" spans="1:30" x14ac:dyDescent="0.3">
      <c r="A843" s="18" t="str">
        <f t="shared" ref="A843:B843" si="873">IF(AND(ISNUMBER(SEARCH("Yes",C843)),ISNUMBER(SEARCH("Yes",E843)),ISNUMBER(SEARCH("Yes",G843)),ISNUMBER(SEARCH("Yes",I843))),"Yes","No")</f>
        <v>No</v>
      </c>
      <c r="B843" s="18" t="str">
        <f t="shared" si="873"/>
        <v>No</v>
      </c>
      <c r="C843" s="15" t="str">
        <f t="shared" si="790"/>
        <v>No</v>
      </c>
      <c r="D843" s="18" t="str">
        <f t="shared" si="791"/>
        <v>No</v>
      </c>
      <c r="E843" s="18" t="str">
        <f t="shared" si="792"/>
        <v>No</v>
      </c>
      <c r="F843" s="18" t="str">
        <f t="shared" si="793"/>
        <v>No</v>
      </c>
      <c r="G843" s="18" t="str">
        <f t="shared" si="794"/>
        <v>No</v>
      </c>
      <c r="H843" s="18" t="str">
        <f t="shared" si="795"/>
        <v>No</v>
      </c>
      <c r="I843" s="18" t="str">
        <f t="shared" si="796"/>
        <v>Yes</v>
      </c>
      <c r="J843" s="18" t="str">
        <f t="shared" si="797"/>
        <v>Yes</v>
      </c>
      <c r="K843" s="21">
        <v>841</v>
      </c>
      <c r="L843" s="5" t="s">
        <v>1853</v>
      </c>
      <c r="M843" s="5" t="s">
        <v>1854</v>
      </c>
      <c r="N843" s="5" t="s">
        <v>2307</v>
      </c>
      <c r="O843" s="5" t="s">
        <v>152</v>
      </c>
      <c r="P843" s="5" t="s">
        <v>10521</v>
      </c>
      <c r="Q843" s="34" t="s">
        <v>5123</v>
      </c>
      <c r="R843" s="21">
        <v>1</v>
      </c>
      <c r="S843" s="35"/>
      <c r="T843" s="35"/>
      <c r="U843" s="35"/>
      <c r="V843" s="35"/>
      <c r="W843" s="35"/>
      <c r="X843" s="35"/>
      <c r="Y843" s="35"/>
      <c r="Z843" s="35"/>
      <c r="AA843" s="5" t="s">
        <v>24</v>
      </c>
      <c r="AB843" s="5" t="s">
        <v>10522</v>
      </c>
      <c r="AC843" s="34" t="s">
        <v>8208</v>
      </c>
      <c r="AD843" s="21">
        <v>1</v>
      </c>
    </row>
    <row r="844" spans="1:30" x14ac:dyDescent="0.3">
      <c r="A844" s="18" t="str">
        <f t="shared" ref="A844:B844" si="874">IF(AND(ISNUMBER(SEARCH("Yes",C844)),ISNUMBER(SEARCH("Yes",E844)),ISNUMBER(SEARCH("Yes",G844)),ISNUMBER(SEARCH("Yes",I844))),"Yes","No")</f>
        <v>No</v>
      </c>
      <c r="B844" s="18" t="str">
        <f t="shared" si="874"/>
        <v>No</v>
      </c>
      <c r="C844" s="15" t="str">
        <f t="shared" si="790"/>
        <v>No</v>
      </c>
      <c r="D844" s="18" t="str">
        <f t="shared" si="791"/>
        <v>No</v>
      </c>
      <c r="E844" s="18" t="str">
        <f t="shared" si="792"/>
        <v>No</v>
      </c>
      <c r="F844" s="18" t="str">
        <f t="shared" si="793"/>
        <v>No</v>
      </c>
      <c r="G844" s="18" t="str">
        <f t="shared" si="794"/>
        <v>No</v>
      </c>
      <c r="H844" s="18" t="str">
        <f t="shared" si="795"/>
        <v>No</v>
      </c>
      <c r="I844" s="18" t="str">
        <f t="shared" si="796"/>
        <v>Yes</v>
      </c>
      <c r="J844" s="18" t="str">
        <f t="shared" si="797"/>
        <v>No</v>
      </c>
      <c r="K844" s="21">
        <v>842</v>
      </c>
      <c r="L844" s="5" t="s">
        <v>1855</v>
      </c>
      <c r="M844" s="5" t="s">
        <v>1856</v>
      </c>
      <c r="N844" s="5" t="s">
        <v>2307</v>
      </c>
      <c r="O844" s="5" t="s">
        <v>152</v>
      </c>
      <c r="P844" s="5" t="s">
        <v>4164</v>
      </c>
      <c r="Q844" s="34" t="s">
        <v>8209</v>
      </c>
      <c r="R844" s="21">
        <v>1</v>
      </c>
      <c r="S844" s="35"/>
      <c r="T844" s="35"/>
      <c r="U844" s="35"/>
      <c r="V844" s="35"/>
      <c r="W844" s="35"/>
      <c r="X844" s="35"/>
      <c r="Y844" s="35"/>
      <c r="Z844" s="35"/>
      <c r="AA844" s="5" t="s">
        <v>152</v>
      </c>
      <c r="AB844" s="5" t="s">
        <v>10523</v>
      </c>
      <c r="AC844" s="34" t="s">
        <v>10524</v>
      </c>
      <c r="AD844" s="21">
        <v>1</v>
      </c>
    </row>
    <row r="845" spans="1:30" x14ac:dyDescent="0.3">
      <c r="A845" s="18" t="str">
        <f t="shared" ref="A845:B845" si="875">IF(AND(ISNUMBER(SEARCH("Yes",C845)),ISNUMBER(SEARCH("Yes",E845)),ISNUMBER(SEARCH("Yes",G845)),ISNUMBER(SEARCH("Yes",I845))),"Yes","No")</f>
        <v>No</v>
      </c>
      <c r="B845" s="18" t="str">
        <f t="shared" si="875"/>
        <v>No</v>
      </c>
      <c r="C845" s="15" t="str">
        <f t="shared" si="790"/>
        <v>No</v>
      </c>
      <c r="D845" s="18" t="str">
        <f t="shared" si="791"/>
        <v>No</v>
      </c>
      <c r="E845" s="18" t="str">
        <f t="shared" si="792"/>
        <v>No</v>
      </c>
      <c r="F845" s="18" t="str">
        <f t="shared" si="793"/>
        <v>No</v>
      </c>
      <c r="G845" s="18" t="str">
        <f t="shared" si="794"/>
        <v>No</v>
      </c>
      <c r="H845" s="18" t="str">
        <f t="shared" si="795"/>
        <v>No</v>
      </c>
      <c r="I845" s="18" t="str">
        <f t="shared" si="796"/>
        <v>Yes</v>
      </c>
      <c r="J845" s="18" t="str">
        <f t="shared" si="797"/>
        <v>Yes</v>
      </c>
      <c r="K845" s="21">
        <v>843</v>
      </c>
      <c r="L845" s="5" t="s">
        <v>1857</v>
      </c>
      <c r="M845" s="5" t="s">
        <v>1858</v>
      </c>
      <c r="N845" s="5" t="s">
        <v>2307</v>
      </c>
      <c r="O845" s="5" t="s">
        <v>152</v>
      </c>
      <c r="P845" s="5" t="s">
        <v>3055</v>
      </c>
      <c r="Q845" s="34" t="s">
        <v>3210</v>
      </c>
      <c r="R845" s="21">
        <v>1</v>
      </c>
      <c r="S845" s="35"/>
      <c r="T845" s="35"/>
      <c r="U845" s="35"/>
      <c r="V845" s="35"/>
      <c r="W845" s="35"/>
      <c r="X845" s="35"/>
      <c r="Y845" s="35"/>
      <c r="Z845" s="35"/>
      <c r="AA845" s="5" t="s">
        <v>2310</v>
      </c>
      <c r="AB845" s="5" t="s">
        <v>5878</v>
      </c>
      <c r="AC845" s="34" t="s">
        <v>4286</v>
      </c>
      <c r="AD845" s="21">
        <v>1</v>
      </c>
    </row>
    <row r="846" spans="1:30" x14ac:dyDescent="0.3">
      <c r="A846" s="18" t="str">
        <f t="shared" ref="A846:B846" si="876">IF(AND(ISNUMBER(SEARCH("Yes",C846)),ISNUMBER(SEARCH("Yes",E846)),ISNUMBER(SEARCH("Yes",G846)),ISNUMBER(SEARCH("Yes",I846))),"Yes","No")</f>
        <v>No</v>
      </c>
      <c r="B846" s="18" t="str">
        <f t="shared" si="876"/>
        <v>No</v>
      </c>
      <c r="C846" s="15" t="str">
        <f t="shared" si="790"/>
        <v>No</v>
      </c>
      <c r="D846" s="18" t="str">
        <f t="shared" si="791"/>
        <v>No</v>
      </c>
      <c r="E846" s="18" t="str">
        <f t="shared" si="792"/>
        <v>Yes</v>
      </c>
      <c r="F846" s="18" t="str">
        <f t="shared" si="793"/>
        <v>Yes</v>
      </c>
      <c r="G846" s="18" t="str">
        <f t="shared" si="794"/>
        <v>Yes</v>
      </c>
      <c r="H846" s="18" t="str">
        <f t="shared" si="795"/>
        <v>Yes</v>
      </c>
      <c r="I846" s="18" t="str">
        <f t="shared" si="796"/>
        <v>Yes</v>
      </c>
      <c r="J846" s="18" t="str">
        <f t="shared" si="797"/>
        <v>Yes</v>
      </c>
      <c r="K846" s="21">
        <v>844</v>
      </c>
      <c r="L846" s="5" t="s">
        <v>323</v>
      </c>
      <c r="M846" s="5" t="s">
        <v>324</v>
      </c>
      <c r="N846" s="5" t="s">
        <v>2307</v>
      </c>
      <c r="O846" s="5" t="s">
        <v>152</v>
      </c>
      <c r="P846" s="5" t="s">
        <v>2649</v>
      </c>
      <c r="Q846" s="34" t="s">
        <v>10525</v>
      </c>
      <c r="R846" s="21">
        <v>1</v>
      </c>
      <c r="S846" s="5" t="s">
        <v>24</v>
      </c>
      <c r="T846" s="5" t="s">
        <v>10526</v>
      </c>
      <c r="U846" s="34" t="s">
        <v>8216</v>
      </c>
      <c r="V846" s="21">
        <v>1</v>
      </c>
      <c r="W846" s="5" t="s">
        <v>24</v>
      </c>
      <c r="X846" s="5" t="s">
        <v>10527</v>
      </c>
      <c r="Y846" s="34" t="s">
        <v>10528</v>
      </c>
      <c r="Z846" s="21">
        <v>1</v>
      </c>
      <c r="AA846" s="5" t="s">
        <v>2310</v>
      </c>
      <c r="AB846" s="5" t="s">
        <v>10529</v>
      </c>
      <c r="AC846" s="34" t="s">
        <v>10530</v>
      </c>
      <c r="AD846" s="21">
        <v>1</v>
      </c>
    </row>
    <row r="847" spans="1:30" x14ac:dyDescent="0.3">
      <c r="A847" s="18" t="str">
        <f t="shared" ref="A847:B847" si="877">IF(AND(ISNUMBER(SEARCH("Yes",C847)),ISNUMBER(SEARCH("Yes",E847)),ISNUMBER(SEARCH("Yes",G847)),ISNUMBER(SEARCH("Yes",I847))),"Yes","No")</f>
        <v>Yes</v>
      </c>
      <c r="B847" s="18" t="str">
        <f t="shared" si="877"/>
        <v>No</v>
      </c>
      <c r="C847" s="15" t="str">
        <f t="shared" si="790"/>
        <v>Yes</v>
      </c>
      <c r="D847" s="18" t="str">
        <f t="shared" si="791"/>
        <v>No</v>
      </c>
      <c r="E847" s="18" t="str">
        <f t="shared" si="792"/>
        <v>Yes</v>
      </c>
      <c r="F847" s="18" t="str">
        <f t="shared" si="793"/>
        <v>Yes</v>
      </c>
      <c r="G847" s="18" t="str">
        <f t="shared" si="794"/>
        <v>Yes</v>
      </c>
      <c r="H847" s="18" t="str">
        <f t="shared" si="795"/>
        <v>Yes</v>
      </c>
      <c r="I847" s="18" t="str">
        <f t="shared" si="796"/>
        <v>Yes</v>
      </c>
      <c r="J847" s="18" t="str">
        <f t="shared" si="797"/>
        <v>Yes</v>
      </c>
      <c r="K847" s="21">
        <v>845</v>
      </c>
      <c r="L847" s="5" t="s">
        <v>303</v>
      </c>
      <c r="M847" s="5" t="s">
        <v>304</v>
      </c>
      <c r="N847" s="5" t="s">
        <v>2307</v>
      </c>
      <c r="O847" s="5" t="s">
        <v>152</v>
      </c>
      <c r="P847" s="5" t="s">
        <v>10531</v>
      </c>
      <c r="Q847" s="34" t="s">
        <v>10532</v>
      </c>
      <c r="R847" s="21">
        <v>1</v>
      </c>
      <c r="S847" s="5" t="s">
        <v>24</v>
      </c>
      <c r="T847" s="5" t="s">
        <v>10533</v>
      </c>
      <c r="U847" s="34" t="s">
        <v>10534</v>
      </c>
      <c r="V847" s="21">
        <v>1</v>
      </c>
      <c r="W847" s="5" t="s">
        <v>2310</v>
      </c>
      <c r="X847" s="5" t="s">
        <v>10535</v>
      </c>
      <c r="Y847" s="34" t="s">
        <v>10536</v>
      </c>
      <c r="Z847" s="21">
        <v>1</v>
      </c>
      <c r="AA847" s="5" t="s">
        <v>24</v>
      </c>
      <c r="AB847" s="5" t="s">
        <v>10537</v>
      </c>
      <c r="AC847" s="34" t="s">
        <v>10538</v>
      </c>
      <c r="AD847" s="21">
        <v>1</v>
      </c>
    </row>
    <row r="848" spans="1:30" x14ac:dyDescent="0.3">
      <c r="A848" s="18" t="str">
        <f t="shared" ref="A848:B848" si="878">IF(AND(ISNUMBER(SEARCH("Yes",C848)),ISNUMBER(SEARCH("Yes",E848)),ISNUMBER(SEARCH("Yes",G848)),ISNUMBER(SEARCH("Yes",I848))),"Yes","No")</f>
        <v>No</v>
      </c>
      <c r="B848" s="18" t="str">
        <f t="shared" si="878"/>
        <v>No</v>
      </c>
      <c r="C848" s="15" t="str">
        <f t="shared" si="790"/>
        <v>No</v>
      </c>
      <c r="D848" s="18" t="str">
        <f t="shared" si="791"/>
        <v>No</v>
      </c>
      <c r="E848" s="18" t="str">
        <f t="shared" si="792"/>
        <v>No</v>
      </c>
      <c r="F848" s="18" t="str">
        <f t="shared" si="793"/>
        <v>No</v>
      </c>
      <c r="G848" s="18" t="str">
        <f t="shared" si="794"/>
        <v>No</v>
      </c>
      <c r="H848" s="18" t="str">
        <f t="shared" si="795"/>
        <v>No</v>
      </c>
      <c r="I848" s="18" t="str">
        <f t="shared" si="796"/>
        <v>Yes</v>
      </c>
      <c r="J848" s="18" t="str">
        <f t="shared" si="797"/>
        <v>Yes</v>
      </c>
      <c r="K848" s="21">
        <v>846</v>
      </c>
      <c r="L848" s="5" t="s">
        <v>1859</v>
      </c>
      <c r="M848" s="5" t="s">
        <v>1860</v>
      </c>
      <c r="N848" s="5" t="s">
        <v>2307</v>
      </c>
      <c r="O848" s="5" t="s">
        <v>152</v>
      </c>
      <c r="P848" s="5" t="s">
        <v>2724</v>
      </c>
      <c r="Q848" s="34" t="s">
        <v>10539</v>
      </c>
      <c r="R848" s="21">
        <v>1</v>
      </c>
      <c r="S848" s="35"/>
      <c r="T848" s="35"/>
      <c r="U848" s="35"/>
      <c r="V848" s="35"/>
      <c r="W848" s="35"/>
      <c r="X848" s="35"/>
      <c r="Y848" s="35"/>
      <c r="Z848" s="35"/>
      <c r="AA848" s="5" t="s">
        <v>24</v>
      </c>
      <c r="AB848" s="5" t="s">
        <v>10540</v>
      </c>
      <c r="AC848" s="34" t="s">
        <v>4172</v>
      </c>
      <c r="AD848" s="21">
        <v>1</v>
      </c>
    </row>
    <row r="849" spans="1:30" x14ac:dyDescent="0.3">
      <c r="A849" s="18" t="str">
        <f t="shared" ref="A849:B849" si="879">IF(AND(ISNUMBER(SEARCH("Yes",C849)),ISNUMBER(SEARCH("Yes",E849)),ISNUMBER(SEARCH("Yes",G849)),ISNUMBER(SEARCH("Yes",I849))),"Yes","No")</f>
        <v>No</v>
      </c>
      <c r="B849" s="18" t="str">
        <f t="shared" si="879"/>
        <v>No</v>
      </c>
      <c r="C849" s="15" t="str">
        <f t="shared" si="790"/>
        <v>No</v>
      </c>
      <c r="D849" s="18" t="str">
        <f t="shared" si="791"/>
        <v>No</v>
      </c>
      <c r="E849" s="18" t="str">
        <f t="shared" si="792"/>
        <v>No</v>
      </c>
      <c r="F849" s="18" t="str">
        <f t="shared" si="793"/>
        <v>No</v>
      </c>
      <c r="G849" s="18" t="str">
        <f t="shared" si="794"/>
        <v>No</v>
      </c>
      <c r="H849" s="18" t="str">
        <f t="shared" si="795"/>
        <v>No</v>
      </c>
      <c r="I849" s="18" t="str">
        <f t="shared" si="796"/>
        <v>Yes</v>
      </c>
      <c r="J849" s="18" t="str">
        <f t="shared" si="797"/>
        <v>Yes</v>
      </c>
      <c r="K849" s="21">
        <v>847</v>
      </c>
      <c r="L849" s="5" t="s">
        <v>1861</v>
      </c>
      <c r="M849" s="5" t="s">
        <v>1862</v>
      </c>
      <c r="N849" s="5" t="s">
        <v>2307</v>
      </c>
      <c r="O849" s="5" t="s">
        <v>152</v>
      </c>
      <c r="P849" s="5" t="s">
        <v>2724</v>
      </c>
      <c r="Q849" s="34" t="s">
        <v>8227</v>
      </c>
      <c r="R849" s="21">
        <v>1</v>
      </c>
      <c r="S849" s="35"/>
      <c r="T849" s="35"/>
      <c r="U849" s="35"/>
      <c r="V849" s="35"/>
      <c r="W849" s="35"/>
      <c r="X849" s="35"/>
      <c r="Y849" s="35"/>
      <c r="Z849" s="35"/>
      <c r="AA849" s="5" t="s">
        <v>2310</v>
      </c>
      <c r="AB849" s="5" t="s">
        <v>10541</v>
      </c>
      <c r="AC849" s="34" t="s">
        <v>3125</v>
      </c>
      <c r="AD849" s="21">
        <v>1</v>
      </c>
    </row>
    <row r="850" spans="1:30" x14ac:dyDescent="0.3">
      <c r="A850" s="18" t="str">
        <f t="shared" ref="A850:B850" si="880">IF(AND(ISNUMBER(SEARCH("Yes",C850)),ISNUMBER(SEARCH("Yes",E850)),ISNUMBER(SEARCH("Yes",G850)),ISNUMBER(SEARCH("Yes",I850))),"Yes","No")</f>
        <v>No</v>
      </c>
      <c r="B850" s="18" t="str">
        <f t="shared" si="880"/>
        <v>No</v>
      </c>
      <c r="C850" s="15" t="str">
        <f t="shared" si="790"/>
        <v>No</v>
      </c>
      <c r="D850" s="18" t="str">
        <f t="shared" si="791"/>
        <v>No</v>
      </c>
      <c r="E850" s="18" t="str">
        <f t="shared" si="792"/>
        <v>No</v>
      </c>
      <c r="F850" s="18" t="str">
        <f t="shared" si="793"/>
        <v>No</v>
      </c>
      <c r="G850" s="18" t="str">
        <f t="shared" si="794"/>
        <v>No</v>
      </c>
      <c r="H850" s="18" t="str">
        <f t="shared" si="795"/>
        <v>No</v>
      </c>
      <c r="I850" s="18" t="str">
        <f t="shared" si="796"/>
        <v>Yes</v>
      </c>
      <c r="J850" s="18" t="str">
        <f t="shared" si="797"/>
        <v>Yes</v>
      </c>
      <c r="K850" s="21">
        <v>848</v>
      </c>
      <c r="L850" s="5" t="s">
        <v>1863</v>
      </c>
      <c r="M850" s="5" t="s">
        <v>1864</v>
      </c>
      <c r="N850" s="5" t="s">
        <v>2307</v>
      </c>
      <c r="O850" s="5" t="s">
        <v>152</v>
      </c>
      <c r="P850" s="5" t="s">
        <v>10542</v>
      </c>
      <c r="Q850" s="34" t="s">
        <v>10543</v>
      </c>
      <c r="R850" s="21">
        <v>1</v>
      </c>
      <c r="S850" s="35"/>
      <c r="T850" s="35"/>
      <c r="U850" s="35"/>
      <c r="V850" s="35"/>
      <c r="W850" s="35"/>
      <c r="X850" s="35"/>
      <c r="Y850" s="35"/>
      <c r="Z850" s="35"/>
      <c r="AA850" s="5" t="s">
        <v>2310</v>
      </c>
      <c r="AB850" s="5" t="s">
        <v>10544</v>
      </c>
      <c r="AC850" s="34" t="s">
        <v>10545</v>
      </c>
      <c r="AD850" s="21">
        <v>1</v>
      </c>
    </row>
    <row r="851" spans="1:30" x14ac:dyDescent="0.3">
      <c r="A851" s="18" t="str">
        <f t="shared" ref="A851:B851" si="881">IF(AND(ISNUMBER(SEARCH("Yes",C851)),ISNUMBER(SEARCH("Yes",E851)),ISNUMBER(SEARCH("Yes",G851)),ISNUMBER(SEARCH("Yes",I851))),"Yes","No")</f>
        <v>No</v>
      </c>
      <c r="B851" s="18" t="str">
        <f t="shared" si="881"/>
        <v>No</v>
      </c>
      <c r="C851" s="15" t="str">
        <f t="shared" si="790"/>
        <v>No</v>
      </c>
      <c r="D851" s="18" t="str">
        <f t="shared" si="791"/>
        <v>No</v>
      </c>
      <c r="E851" s="18" t="str">
        <f t="shared" si="792"/>
        <v>No</v>
      </c>
      <c r="F851" s="18" t="str">
        <f t="shared" si="793"/>
        <v>No</v>
      </c>
      <c r="G851" s="18" t="str">
        <f t="shared" si="794"/>
        <v>No</v>
      </c>
      <c r="H851" s="18" t="str">
        <f t="shared" si="795"/>
        <v>No</v>
      </c>
      <c r="I851" s="18" t="str">
        <f t="shared" si="796"/>
        <v>Yes</v>
      </c>
      <c r="J851" s="18" t="str">
        <f t="shared" si="797"/>
        <v>No</v>
      </c>
      <c r="K851" s="21">
        <v>849</v>
      </c>
      <c r="L851" s="5" t="s">
        <v>1865</v>
      </c>
      <c r="M851" s="5" t="s">
        <v>5329</v>
      </c>
      <c r="N851" s="5" t="s">
        <v>2307</v>
      </c>
      <c r="O851" s="5" t="s">
        <v>152</v>
      </c>
      <c r="P851" s="5" t="s">
        <v>2461</v>
      </c>
      <c r="Q851" s="34" t="s">
        <v>10546</v>
      </c>
      <c r="R851" s="21">
        <v>1</v>
      </c>
      <c r="S851" s="35"/>
      <c r="T851" s="35"/>
      <c r="U851" s="35"/>
      <c r="V851" s="35"/>
      <c r="W851" s="35"/>
      <c r="X851" s="35"/>
      <c r="Y851" s="35"/>
      <c r="Z851" s="35"/>
      <c r="AA851" s="5" t="s">
        <v>152</v>
      </c>
      <c r="AB851" s="5" t="s">
        <v>2931</v>
      </c>
      <c r="AC851" s="34" t="s">
        <v>10547</v>
      </c>
      <c r="AD851" s="21">
        <v>1</v>
      </c>
    </row>
    <row r="852" spans="1:30" x14ac:dyDescent="0.3">
      <c r="A852" s="18" t="str">
        <f t="shared" ref="A852:B852" si="882">IF(AND(ISNUMBER(SEARCH("Yes",C852)),ISNUMBER(SEARCH("Yes",E852)),ISNUMBER(SEARCH("Yes",G852)),ISNUMBER(SEARCH("Yes",I852))),"Yes","No")</f>
        <v>No</v>
      </c>
      <c r="B852" s="18" t="str">
        <f t="shared" si="882"/>
        <v>No</v>
      </c>
      <c r="C852" s="15" t="str">
        <f t="shared" si="790"/>
        <v>No</v>
      </c>
      <c r="D852" s="18" t="str">
        <f t="shared" si="791"/>
        <v>No</v>
      </c>
      <c r="E852" s="18" t="str">
        <f t="shared" si="792"/>
        <v>No</v>
      </c>
      <c r="F852" s="18" t="str">
        <f t="shared" si="793"/>
        <v>No</v>
      </c>
      <c r="G852" s="18" t="str">
        <f t="shared" si="794"/>
        <v>No</v>
      </c>
      <c r="H852" s="18" t="str">
        <f t="shared" si="795"/>
        <v>No</v>
      </c>
      <c r="I852" s="18" t="str">
        <f t="shared" si="796"/>
        <v>Yes</v>
      </c>
      <c r="J852" s="18" t="str">
        <f t="shared" si="797"/>
        <v>No</v>
      </c>
      <c r="K852" s="21">
        <v>850</v>
      </c>
      <c r="L852" s="5" t="s">
        <v>1867</v>
      </c>
      <c r="M852" s="5" t="s">
        <v>1868</v>
      </c>
      <c r="N852" s="5" t="s">
        <v>2307</v>
      </c>
      <c r="O852" s="5" t="s">
        <v>152</v>
      </c>
      <c r="P852" s="5" t="s">
        <v>2664</v>
      </c>
      <c r="Q852" s="34" t="s">
        <v>10548</v>
      </c>
      <c r="R852" s="21">
        <v>1</v>
      </c>
      <c r="S852" s="35"/>
      <c r="T852" s="35"/>
      <c r="U852" s="35"/>
      <c r="V852" s="35"/>
      <c r="W852" s="35"/>
      <c r="X852" s="35"/>
      <c r="Y852" s="35"/>
      <c r="Z852" s="35"/>
      <c r="AA852" s="5" t="s">
        <v>152</v>
      </c>
      <c r="AB852" s="5" t="s">
        <v>5334</v>
      </c>
      <c r="AC852" s="34" t="s">
        <v>5335</v>
      </c>
      <c r="AD852" s="21">
        <v>1</v>
      </c>
    </row>
    <row r="853" spans="1:30" x14ac:dyDescent="0.3">
      <c r="A853" s="18" t="str">
        <f t="shared" ref="A853:B853" si="883">IF(AND(ISNUMBER(SEARCH("Yes",C853)),ISNUMBER(SEARCH("Yes",E853)),ISNUMBER(SEARCH("Yes",G853)),ISNUMBER(SEARCH("Yes",I853))),"Yes","No")</f>
        <v>No</v>
      </c>
      <c r="B853" s="18" t="str">
        <f t="shared" si="883"/>
        <v>No</v>
      </c>
      <c r="C853" s="15" t="str">
        <f t="shared" si="790"/>
        <v>No</v>
      </c>
      <c r="D853" s="18" t="str">
        <f t="shared" si="791"/>
        <v>No</v>
      </c>
      <c r="E853" s="18" t="str">
        <f t="shared" si="792"/>
        <v>No</v>
      </c>
      <c r="F853" s="18" t="str">
        <f t="shared" si="793"/>
        <v>No</v>
      </c>
      <c r="G853" s="18" t="str">
        <f t="shared" si="794"/>
        <v>No</v>
      </c>
      <c r="H853" s="18" t="str">
        <f t="shared" si="795"/>
        <v>No</v>
      </c>
      <c r="I853" s="18" t="str">
        <f t="shared" si="796"/>
        <v>Yes</v>
      </c>
      <c r="J853" s="18" t="str">
        <f t="shared" si="797"/>
        <v>Yes</v>
      </c>
      <c r="K853" s="21">
        <v>851</v>
      </c>
      <c r="L853" s="5" t="s">
        <v>1869</v>
      </c>
      <c r="M853" s="5" t="s">
        <v>1870</v>
      </c>
      <c r="N853" s="5" t="s">
        <v>2307</v>
      </c>
      <c r="O853" s="5" t="s">
        <v>152</v>
      </c>
      <c r="P853" s="5" t="s">
        <v>2412</v>
      </c>
      <c r="Q853" s="34" t="s">
        <v>5262</v>
      </c>
      <c r="R853" s="21">
        <v>1</v>
      </c>
      <c r="S853" s="35"/>
      <c r="T853" s="35"/>
      <c r="U853" s="35"/>
      <c r="V853" s="35"/>
      <c r="W853" s="35"/>
      <c r="X853" s="35"/>
      <c r="Y853" s="35"/>
      <c r="Z853" s="35"/>
      <c r="AA853" s="5" t="s">
        <v>24</v>
      </c>
      <c r="AB853" s="5" t="s">
        <v>10549</v>
      </c>
      <c r="AC853" s="34" t="s">
        <v>10550</v>
      </c>
      <c r="AD853" s="21">
        <v>1</v>
      </c>
    </row>
    <row r="854" spans="1:30" x14ac:dyDescent="0.3">
      <c r="A854" s="18" t="str">
        <f t="shared" ref="A854:B854" si="884">IF(AND(ISNUMBER(SEARCH("Yes",C854)),ISNUMBER(SEARCH("Yes",E854)),ISNUMBER(SEARCH("Yes",G854)),ISNUMBER(SEARCH("Yes",I854))),"Yes","No")</f>
        <v>No</v>
      </c>
      <c r="B854" s="18" t="str">
        <f t="shared" si="884"/>
        <v>No</v>
      </c>
      <c r="C854" s="15" t="str">
        <f t="shared" si="790"/>
        <v>No</v>
      </c>
      <c r="D854" s="18" t="str">
        <f t="shared" si="791"/>
        <v>No</v>
      </c>
      <c r="E854" s="18" t="str">
        <f t="shared" si="792"/>
        <v>No</v>
      </c>
      <c r="F854" s="18" t="str">
        <f t="shared" si="793"/>
        <v>No</v>
      </c>
      <c r="G854" s="18" t="str">
        <f t="shared" si="794"/>
        <v>No</v>
      </c>
      <c r="H854" s="18" t="str">
        <f t="shared" si="795"/>
        <v>No</v>
      </c>
      <c r="I854" s="18" t="str">
        <f t="shared" si="796"/>
        <v>Yes</v>
      </c>
      <c r="J854" s="18" t="str">
        <f t="shared" si="797"/>
        <v>Yes</v>
      </c>
      <c r="K854" s="21">
        <v>852</v>
      </c>
      <c r="L854" s="5" t="s">
        <v>1871</v>
      </c>
      <c r="M854" s="5" t="s">
        <v>1872</v>
      </c>
      <c r="N854" s="5" t="s">
        <v>2307</v>
      </c>
      <c r="O854" s="5" t="s">
        <v>152</v>
      </c>
      <c r="P854" s="5" t="s">
        <v>5338</v>
      </c>
      <c r="Q854" s="34" t="s">
        <v>5339</v>
      </c>
      <c r="R854" s="21">
        <v>1</v>
      </c>
      <c r="S854" s="35"/>
      <c r="T854" s="35"/>
      <c r="U854" s="35"/>
      <c r="V854" s="35"/>
      <c r="W854" s="35"/>
      <c r="X854" s="35"/>
      <c r="Y854" s="35"/>
      <c r="Z854" s="35"/>
      <c r="AA854" s="5" t="s">
        <v>2310</v>
      </c>
      <c r="AB854" s="5" t="s">
        <v>2473</v>
      </c>
      <c r="AC854" s="34" t="s">
        <v>5341</v>
      </c>
      <c r="AD854" s="21">
        <v>1</v>
      </c>
    </row>
    <row r="855" spans="1:30" x14ac:dyDescent="0.3">
      <c r="A855" s="18" t="str">
        <f t="shared" ref="A855:B855" si="885">IF(AND(ISNUMBER(SEARCH("Yes",C855)),ISNUMBER(SEARCH("Yes",E855)),ISNUMBER(SEARCH("Yes",G855)),ISNUMBER(SEARCH("Yes",I855))),"Yes","No")</f>
        <v>No</v>
      </c>
      <c r="B855" s="18" t="str">
        <f t="shared" si="885"/>
        <v>No</v>
      </c>
      <c r="C855" s="15" t="str">
        <f t="shared" si="790"/>
        <v>No</v>
      </c>
      <c r="D855" s="18" t="str">
        <f t="shared" si="791"/>
        <v>No</v>
      </c>
      <c r="E855" s="18" t="str">
        <f t="shared" si="792"/>
        <v>No</v>
      </c>
      <c r="F855" s="18" t="str">
        <f t="shared" si="793"/>
        <v>No</v>
      </c>
      <c r="G855" s="18" t="str">
        <f t="shared" si="794"/>
        <v>No</v>
      </c>
      <c r="H855" s="18" t="str">
        <f t="shared" si="795"/>
        <v>No</v>
      </c>
      <c r="I855" s="18" t="str">
        <f t="shared" si="796"/>
        <v>Yes</v>
      </c>
      <c r="J855" s="18" t="str">
        <f t="shared" si="797"/>
        <v>Yes</v>
      </c>
      <c r="K855" s="21">
        <v>853</v>
      </c>
      <c r="L855" s="5" t="s">
        <v>1873</v>
      </c>
      <c r="M855" s="5" t="s">
        <v>1874</v>
      </c>
      <c r="N855" s="5" t="s">
        <v>2307</v>
      </c>
      <c r="O855" s="5" t="s">
        <v>152</v>
      </c>
      <c r="P855" s="5" t="s">
        <v>3587</v>
      </c>
      <c r="Q855" s="34" t="s">
        <v>10551</v>
      </c>
      <c r="R855" s="21">
        <v>1</v>
      </c>
      <c r="S855" s="35"/>
      <c r="T855" s="35"/>
      <c r="U855" s="35"/>
      <c r="V855" s="35"/>
      <c r="W855" s="35"/>
      <c r="X855" s="35"/>
      <c r="Y855" s="35"/>
      <c r="Z855" s="35"/>
      <c r="AA855" s="5" t="s">
        <v>24</v>
      </c>
      <c r="AB855" s="5" t="s">
        <v>5342</v>
      </c>
      <c r="AC855" s="34" t="s">
        <v>5343</v>
      </c>
      <c r="AD855" s="21">
        <v>1</v>
      </c>
    </row>
    <row r="856" spans="1:30" x14ac:dyDescent="0.3">
      <c r="A856" s="18" t="str">
        <f t="shared" ref="A856:B856" si="886">IF(AND(ISNUMBER(SEARCH("Yes",C856)),ISNUMBER(SEARCH("Yes",E856)),ISNUMBER(SEARCH("Yes",G856)),ISNUMBER(SEARCH("Yes",I856))),"Yes","No")</f>
        <v>No</v>
      </c>
      <c r="B856" s="18" t="str">
        <f t="shared" si="886"/>
        <v>No</v>
      </c>
      <c r="C856" s="15" t="str">
        <f t="shared" si="790"/>
        <v>No</v>
      </c>
      <c r="D856" s="18" t="str">
        <f t="shared" si="791"/>
        <v>No</v>
      </c>
      <c r="E856" s="18" t="str">
        <f t="shared" si="792"/>
        <v>No</v>
      </c>
      <c r="F856" s="18" t="str">
        <f t="shared" si="793"/>
        <v>No</v>
      </c>
      <c r="G856" s="18" t="str">
        <f t="shared" si="794"/>
        <v>No</v>
      </c>
      <c r="H856" s="18" t="str">
        <f t="shared" si="795"/>
        <v>No</v>
      </c>
      <c r="I856" s="18" t="str">
        <f t="shared" si="796"/>
        <v>Yes</v>
      </c>
      <c r="J856" s="18" t="str">
        <f t="shared" si="797"/>
        <v>Yes</v>
      </c>
      <c r="K856" s="21">
        <v>854</v>
      </c>
      <c r="L856" s="5" t="s">
        <v>1875</v>
      </c>
      <c r="M856" s="5" t="s">
        <v>1876</v>
      </c>
      <c r="N856" s="5" t="s">
        <v>2307</v>
      </c>
      <c r="O856" s="5" t="s">
        <v>152</v>
      </c>
      <c r="P856" s="5" t="s">
        <v>3381</v>
      </c>
      <c r="Q856" s="34" t="s">
        <v>10552</v>
      </c>
      <c r="R856" s="21">
        <v>1</v>
      </c>
      <c r="S856" s="35"/>
      <c r="T856" s="35"/>
      <c r="U856" s="35"/>
      <c r="V856" s="35"/>
      <c r="W856" s="35"/>
      <c r="X856" s="35"/>
      <c r="Y856" s="35"/>
      <c r="Z856" s="35"/>
      <c r="AA856" s="5" t="s">
        <v>2310</v>
      </c>
      <c r="AB856" s="5" t="s">
        <v>2422</v>
      </c>
      <c r="AC856" s="34" t="s">
        <v>2723</v>
      </c>
      <c r="AD856" s="21">
        <v>1</v>
      </c>
    </row>
    <row r="857" spans="1:30" x14ac:dyDescent="0.3">
      <c r="A857" s="18" t="str">
        <f t="shared" ref="A857:B857" si="887">IF(AND(ISNUMBER(SEARCH("Yes",C857)),ISNUMBER(SEARCH("Yes",E857)),ISNUMBER(SEARCH("Yes",G857)),ISNUMBER(SEARCH("Yes",I857))),"Yes","No")</f>
        <v>No</v>
      </c>
      <c r="B857" s="18" t="str">
        <f t="shared" si="887"/>
        <v>No</v>
      </c>
      <c r="C857" s="15" t="str">
        <f t="shared" si="790"/>
        <v>No</v>
      </c>
      <c r="D857" s="18" t="str">
        <f t="shared" si="791"/>
        <v>No</v>
      </c>
      <c r="E857" s="18" t="str">
        <f t="shared" si="792"/>
        <v>No</v>
      </c>
      <c r="F857" s="18" t="str">
        <f t="shared" si="793"/>
        <v>No</v>
      </c>
      <c r="G857" s="18" t="str">
        <f t="shared" si="794"/>
        <v>No</v>
      </c>
      <c r="H857" s="18" t="str">
        <f t="shared" si="795"/>
        <v>No</v>
      </c>
      <c r="I857" s="18" t="str">
        <f t="shared" si="796"/>
        <v>Yes</v>
      </c>
      <c r="J857" s="18" t="str">
        <f t="shared" si="797"/>
        <v>Yes</v>
      </c>
      <c r="K857" s="21">
        <v>855</v>
      </c>
      <c r="L857" s="5" t="s">
        <v>1877</v>
      </c>
      <c r="M857" s="5" t="s">
        <v>1878</v>
      </c>
      <c r="N857" s="5" t="s">
        <v>2307</v>
      </c>
      <c r="O857" s="5" t="s">
        <v>152</v>
      </c>
      <c r="P857" s="5" t="s">
        <v>8243</v>
      </c>
      <c r="Q857" s="34" t="s">
        <v>8244</v>
      </c>
      <c r="R857" s="21">
        <v>1</v>
      </c>
      <c r="S857" s="35"/>
      <c r="T857" s="35"/>
      <c r="U857" s="35"/>
      <c r="V857" s="35"/>
      <c r="W857" s="35"/>
      <c r="X857" s="35"/>
      <c r="Y857" s="35"/>
      <c r="Z857" s="35"/>
      <c r="AA857" s="5" t="s">
        <v>24</v>
      </c>
      <c r="AB857" s="5" t="s">
        <v>10553</v>
      </c>
      <c r="AC857" s="34" t="s">
        <v>10554</v>
      </c>
      <c r="AD857" s="21">
        <v>1</v>
      </c>
    </row>
    <row r="858" spans="1:30" x14ac:dyDescent="0.3">
      <c r="A858" s="18" t="str">
        <f t="shared" ref="A858:B858" si="888">IF(AND(ISNUMBER(SEARCH("Yes",C858)),ISNUMBER(SEARCH("Yes",E858)),ISNUMBER(SEARCH("Yes",G858)),ISNUMBER(SEARCH("Yes",I858))),"Yes","No")</f>
        <v>No</v>
      </c>
      <c r="B858" s="18" t="str">
        <f t="shared" si="888"/>
        <v>No</v>
      </c>
      <c r="C858" s="15" t="str">
        <f t="shared" si="790"/>
        <v>No</v>
      </c>
      <c r="D858" s="18" t="str">
        <f t="shared" si="791"/>
        <v>No</v>
      </c>
      <c r="E858" s="18" t="str">
        <f t="shared" si="792"/>
        <v>No</v>
      </c>
      <c r="F858" s="18" t="str">
        <f t="shared" si="793"/>
        <v>No</v>
      </c>
      <c r="G858" s="18" t="str">
        <f t="shared" si="794"/>
        <v>No</v>
      </c>
      <c r="H858" s="18" t="str">
        <f t="shared" si="795"/>
        <v>No</v>
      </c>
      <c r="I858" s="18" t="str">
        <f t="shared" si="796"/>
        <v>Yes</v>
      </c>
      <c r="J858" s="18" t="str">
        <f t="shared" si="797"/>
        <v>Yes</v>
      </c>
      <c r="K858" s="21">
        <v>856</v>
      </c>
      <c r="L858" s="5" t="s">
        <v>1879</v>
      </c>
      <c r="M858" s="5" t="s">
        <v>1880</v>
      </c>
      <c r="N858" s="5" t="s">
        <v>2307</v>
      </c>
      <c r="O858" s="5" t="s">
        <v>152</v>
      </c>
      <c r="P858" s="5" t="s">
        <v>2724</v>
      </c>
      <c r="Q858" s="34" t="s">
        <v>10555</v>
      </c>
      <c r="R858" s="21">
        <v>1</v>
      </c>
      <c r="S858" s="35"/>
      <c r="T858" s="35"/>
      <c r="U858" s="35"/>
      <c r="V858" s="35"/>
      <c r="W858" s="35"/>
      <c r="X858" s="35"/>
      <c r="Y858" s="35"/>
      <c r="Z858" s="35"/>
      <c r="AA858" s="5" t="s">
        <v>2310</v>
      </c>
      <c r="AB858" s="5" t="s">
        <v>4253</v>
      </c>
      <c r="AC858" s="34" t="s">
        <v>10556</v>
      </c>
      <c r="AD858" s="21">
        <v>1</v>
      </c>
    </row>
    <row r="859" spans="1:30" x14ac:dyDescent="0.3">
      <c r="A859" s="18" t="str">
        <f t="shared" ref="A859:B859" si="889">IF(AND(ISNUMBER(SEARCH("Yes",C859)),ISNUMBER(SEARCH("Yes",E859)),ISNUMBER(SEARCH("Yes",G859)),ISNUMBER(SEARCH("Yes",I859))),"Yes","No")</f>
        <v>No</v>
      </c>
      <c r="B859" s="18" t="str">
        <f t="shared" si="889"/>
        <v>No</v>
      </c>
      <c r="C859" s="15" t="str">
        <f t="shared" si="790"/>
        <v>No</v>
      </c>
      <c r="D859" s="18" t="str">
        <f t="shared" si="791"/>
        <v>No</v>
      </c>
      <c r="E859" s="18" t="str">
        <f t="shared" si="792"/>
        <v>No</v>
      </c>
      <c r="F859" s="18" t="str">
        <f t="shared" si="793"/>
        <v>No</v>
      </c>
      <c r="G859" s="18" t="str">
        <f t="shared" si="794"/>
        <v>No</v>
      </c>
      <c r="H859" s="18" t="str">
        <f t="shared" si="795"/>
        <v>No</v>
      </c>
      <c r="I859" s="18" t="str">
        <f t="shared" si="796"/>
        <v>Yes</v>
      </c>
      <c r="J859" s="18" t="str">
        <f t="shared" si="797"/>
        <v>Yes</v>
      </c>
      <c r="K859" s="21">
        <v>857</v>
      </c>
      <c r="L859" s="5" t="s">
        <v>1881</v>
      </c>
      <c r="M859" s="5" t="s">
        <v>1882</v>
      </c>
      <c r="N859" s="5" t="s">
        <v>2307</v>
      </c>
      <c r="O859" s="5" t="s">
        <v>152</v>
      </c>
      <c r="P859" s="5" t="s">
        <v>2333</v>
      </c>
      <c r="Q859" s="34" t="s">
        <v>5352</v>
      </c>
      <c r="R859" s="21">
        <v>1</v>
      </c>
      <c r="S859" s="35"/>
      <c r="T859" s="35"/>
      <c r="U859" s="35"/>
      <c r="V859" s="35"/>
      <c r="W859" s="35"/>
      <c r="X859" s="35"/>
      <c r="Y859" s="35"/>
      <c r="Z859" s="35"/>
      <c r="AA859" s="5" t="s">
        <v>2310</v>
      </c>
      <c r="AB859" s="5" t="s">
        <v>10557</v>
      </c>
      <c r="AC859" s="34" t="s">
        <v>10558</v>
      </c>
      <c r="AD859" s="21">
        <v>1</v>
      </c>
    </row>
    <row r="860" spans="1:30" x14ac:dyDescent="0.3">
      <c r="A860" s="18" t="str">
        <f t="shared" ref="A860:B860" si="890">IF(AND(ISNUMBER(SEARCH("Yes",C860)),ISNUMBER(SEARCH("Yes",E860)),ISNUMBER(SEARCH("Yes",G860)),ISNUMBER(SEARCH("Yes",I860))),"Yes","No")</f>
        <v>No</v>
      </c>
      <c r="B860" s="18" t="str">
        <f t="shared" si="890"/>
        <v>No</v>
      </c>
      <c r="C860" s="15" t="str">
        <f t="shared" si="790"/>
        <v>No</v>
      </c>
      <c r="D860" s="18" t="str">
        <f t="shared" si="791"/>
        <v>No</v>
      </c>
      <c r="E860" s="18" t="str">
        <f t="shared" si="792"/>
        <v>No</v>
      </c>
      <c r="F860" s="18" t="str">
        <f t="shared" si="793"/>
        <v>No</v>
      </c>
      <c r="G860" s="18" t="str">
        <f t="shared" si="794"/>
        <v>No</v>
      </c>
      <c r="H860" s="18" t="str">
        <f t="shared" si="795"/>
        <v>No</v>
      </c>
      <c r="I860" s="18" t="str">
        <f t="shared" si="796"/>
        <v>Yes</v>
      </c>
      <c r="J860" s="18" t="str">
        <f t="shared" si="797"/>
        <v>Yes</v>
      </c>
      <c r="K860" s="21">
        <v>858</v>
      </c>
      <c r="L860" s="5" t="s">
        <v>1883</v>
      </c>
      <c r="M860" s="5" t="s">
        <v>5355</v>
      </c>
      <c r="N860" s="5" t="s">
        <v>2307</v>
      </c>
      <c r="O860" s="5" t="s">
        <v>152</v>
      </c>
      <c r="P860" s="5" t="s">
        <v>2435</v>
      </c>
      <c r="Q860" s="34" t="s">
        <v>5356</v>
      </c>
      <c r="R860" s="21">
        <v>1</v>
      </c>
      <c r="S860" s="35"/>
      <c r="T860" s="35"/>
      <c r="U860" s="35"/>
      <c r="V860" s="35"/>
      <c r="W860" s="35"/>
      <c r="X860" s="35"/>
      <c r="Y860" s="35"/>
      <c r="Z860" s="35"/>
      <c r="AA860" s="5" t="s">
        <v>2310</v>
      </c>
      <c r="AB860" s="5" t="s">
        <v>2669</v>
      </c>
      <c r="AC860" s="34" t="s">
        <v>3357</v>
      </c>
      <c r="AD860" s="21">
        <v>1</v>
      </c>
    </row>
    <row r="861" spans="1:30" x14ac:dyDescent="0.3">
      <c r="A861" s="18" t="str">
        <f t="shared" ref="A861:B861" si="891">IF(AND(ISNUMBER(SEARCH("Yes",C861)),ISNUMBER(SEARCH("Yes",E861)),ISNUMBER(SEARCH("Yes",G861)),ISNUMBER(SEARCH("Yes",I861))),"Yes","No")</f>
        <v>No</v>
      </c>
      <c r="B861" s="18" t="str">
        <f t="shared" si="891"/>
        <v>No</v>
      </c>
      <c r="C861" s="15" t="str">
        <f t="shared" si="790"/>
        <v>No</v>
      </c>
      <c r="D861" s="18" t="str">
        <f t="shared" si="791"/>
        <v>No</v>
      </c>
      <c r="E861" s="18" t="str">
        <f t="shared" si="792"/>
        <v>No</v>
      </c>
      <c r="F861" s="18" t="str">
        <f t="shared" si="793"/>
        <v>No</v>
      </c>
      <c r="G861" s="18" t="str">
        <f t="shared" si="794"/>
        <v>No</v>
      </c>
      <c r="H861" s="18" t="str">
        <f t="shared" si="795"/>
        <v>No</v>
      </c>
      <c r="I861" s="18" t="str">
        <f t="shared" si="796"/>
        <v>Yes</v>
      </c>
      <c r="J861" s="18" t="str">
        <f t="shared" si="797"/>
        <v>Yes</v>
      </c>
      <c r="K861" s="21">
        <v>859</v>
      </c>
      <c r="L861" s="5" t="s">
        <v>282</v>
      </c>
      <c r="M861" s="5" t="s">
        <v>435</v>
      </c>
      <c r="N861" s="5" t="s">
        <v>2307</v>
      </c>
      <c r="O861" s="5" t="s">
        <v>152</v>
      </c>
      <c r="P861" s="5" t="s">
        <v>2392</v>
      </c>
      <c r="Q861" s="34" t="s">
        <v>10559</v>
      </c>
      <c r="R861" s="21">
        <v>1</v>
      </c>
      <c r="S861" s="35"/>
      <c r="T861" s="35"/>
      <c r="U861" s="35"/>
      <c r="V861" s="35"/>
      <c r="W861" s="35"/>
      <c r="X861" s="35"/>
      <c r="Y861" s="35"/>
      <c r="Z861" s="35"/>
      <c r="AA861" s="5" t="s">
        <v>2310</v>
      </c>
      <c r="AB861" s="5" t="s">
        <v>10560</v>
      </c>
      <c r="AC861" s="34" t="s">
        <v>10561</v>
      </c>
      <c r="AD861" s="21">
        <v>1</v>
      </c>
    </row>
    <row r="862" spans="1:30" x14ac:dyDescent="0.3">
      <c r="A862" s="18" t="str">
        <f t="shared" ref="A862:B862" si="892">IF(AND(ISNUMBER(SEARCH("Yes",C862)),ISNUMBER(SEARCH("Yes",E862)),ISNUMBER(SEARCH("Yes",G862)),ISNUMBER(SEARCH("Yes",I862))),"Yes","No")</f>
        <v>No</v>
      </c>
      <c r="B862" s="18" t="str">
        <f t="shared" si="892"/>
        <v>No</v>
      </c>
      <c r="C862" s="15" t="str">
        <f t="shared" si="790"/>
        <v>No</v>
      </c>
      <c r="D862" s="18" t="str">
        <f t="shared" si="791"/>
        <v>No</v>
      </c>
      <c r="E862" s="18" t="str">
        <f t="shared" si="792"/>
        <v>No</v>
      </c>
      <c r="F862" s="18" t="str">
        <f t="shared" si="793"/>
        <v>No</v>
      </c>
      <c r="G862" s="18" t="str">
        <f t="shared" si="794"/>
        <v>No</v>
      </c>
      <c r="H862" s="18" t="str">
        <f t="shared" si="795"/>
        <v>No</v>
      </c>
      <c r="I862" s="18" t="str">
        <f t="shared" si="796"/>
        <v>Yes</v>
      </c>
      <c r="J862" s="18" t="str">
        <f t="shared" si="797"/>
        <v>Yes</v>
      </c>
      <c r="K862" s="21">
        <v>860</v>
      </c>
      <c r="L862" s="5" t="s">
        <v>1885</v>
      </c>
      <c r="M862" s="5" t="s">
        <v>1886</v>
      </c>
      <c r="N862" s="5" t="s">
        <v>2307</v>
      </c>
      <c r="O862" s="5" t="s">
        <v>152</v>
      </c>
      <c r="P862" s="5" t="s">
        <v>3604</v>
      </c>
      <c r="Q862" s="34" t="s">
        <v>10562</v>
      </c>
      <c r="R862" s="21">
        <v>1</v>
      </c>
      <c r="S862" s="35"/>
      <c r="T862" s="35"/>
      <c r="U862" s="35"/>
      <c r="V862" s="35"/>
      <c r="W862" s="35"/>
      <c r="X862" s="35"/>
      <c r="Y862" s="35"/>
      <c r="Z862" s="35"/>
      <c r="AA862" s="5" t="s">
        <v>24</v>
      </c>
      <c r="AB862" s="5" t="s">
        <v>3197</v>
      </c>
      <c r="AC862" s="34" t="s">
        <v>8251</v>
      </c>
      <c r="AD862" s="21">
        <v>1</v>
      </c>
    </row>
    <row r="863" spans="1:30" x14ac:dyDescent="0.3">
      <c r="A863" s="18" t="str">
        <f t="shared" ref="A863:B863" si="893">IF(AND(ISNUMBER(SEARCH("Yes",C863)),ISNUMBER(SEARCH("Yes",E863)),ISNUMBER(SEARCH("Yes",G863)),ISNUMBER(SEARCH("Yes",I863))),"Yes","No")</f>
        <v>Yes</v>
      </c>
      <c r="B863" s="18" t="str">
        <f t="shared" si="893"/>
        <v>Yes</v>
      </c>
      <c r="C863" s="15" t="str">
        <f t="shared" si="790"/>
        <v>Yes</v>
      </c>
      <c r="D863" s="18" t="str">
        <f t="shared" si="791"/>
        <v>Yes</v>
      </c>
      <c r="E863" s="18" t="str">
        <f t="shared" si="792"/>
        <v>Yes</v>
      </c>
      <c r="F863" s="18" t="str">
        <f t="shared" si="793"/>
        <v>Yes</v>
      </c>
      <c r="G863" s="18" t="str">
        <f t="shared" si="794"/>
        <v>Yes</v>
      </c>
      <c r="H863" s="18" t="str">
        <f t="shared" si="795"/>
        <v>Yes</v>
      </c>
      <c r="I863" s="18" t="str">
        <f t="shared" si="796"/>
        <v>Yes</v>
      </c>
      <c r="J863" s="18" t="str">
        <f t="shared" si="797"/>
        <v>Yes</v>
      </c>
      <c r="K863" s="21">
        <v>861</v>
      </c>
      <c r="L863" s="5" t="s">
        <v>184</v>
      </c>
      <c r="M863" s="5" t="s">
        <v>185</v>
      </c>
      <c r="N863" s="5" t="s">
        <v>2307</v>
      </c>
      <c r="O863" s="5" t="s">
        <v>24</v>
      </c>
      <c r="P863" s="5" t="s">
        <v>5363</v>
      </c>
      <c r="Q863" s="34" t="s">
        <v>5364</v>
      </c>
      <c r="R863" s="21">
        <v>1</v>
      </c>
      <c r="S863" s="5" t="s">
        <v>24</v>
      </c>
      <c r="T863" s="5" t="s">
        <v>10563</v>
      </c>
      <c r="U863" s="34" t="s">
        <v>10564</v>
      </c>
      <c r="V863" s="21">
        <v>1</v>
      </c>
      <c r="W863" s="5" t="s">
        <v>2310</v>
      </c>
      <c r="X863" s="5" t="s">
        <v>5367</v>
      </c>
      <c r="Y863" s="34" t="s">
        <v>5368</v>
      </c>
      <c r="Z863" s="21">
        <v>1</v>
      </c>
      <c r="AA863" s="5" t="s">
        <v>2310</v>
      </c>
      <c r="AB863" s="5" t="s">
        <v>10565</v>
      </c>
      <c r="AC863" s="34" t="s">
        <v>10566</v>
      </c>
      <c r="AD863" s="21">
        <v>1</v>
      </c>
    </row>
    <row r="864" spans="1:30" x14ac:dyDescent="0.3">
      <c r="A864" s="18" t="str">
        <f t="shared" ref="A864:B864" si="894">IF(AND(ISNUMBER(SEARCH("Yes",C864)),ISNUMBER(SEARCH("Yes",E864)),ISNUMBER(SEARCH("Yes",G864)),ISNUMBER(SEARCH("Yes",I864))),"Yes","No")</f>
        <v>No</v>
      </c>
      <c r="B864" s="18" t="str">
        <f t="shared" si="894"/>
        <v>No</v>
      </c>
      <c r="C864" s="15" t="str">
        <f t="shared" si="790"/>
        <v>No</v>
      </c>
      <c r="D864" s="18" t="str">
        <f t="shared" si="791"/>
        <v>No</v>
      </c>
      <c r="E864" s="18" t="str">
        <f t="shared" si="792"/>
        <v>No</v>
      </c>
      <c r="F864" s="18" t="str">
        <f t="shared" si="793"/>
        <v>No</v>
      </c>
      <c r="G864" s="18" t="str">
        <f t="shared" si="794"/>
        <v>No</v>
      </c>
      <c r="H864" s="18" t="str">
        <f t="shared" si="795"/>
        <v>No</v>
      </c>
      <c r="I864" s="18" t="str">
        <f t="shared" si="796"/>
        <v>Yes</v>
      </c>
      <c r="J864" s="18" t="str">
        <f t="shared" si="797"/>
        <v>Yes</v>
      </c>
      <c r="K864" s="21">
        <v>862</v>
      </c>
      <c r="L864" s="5" t="s">
        <v>1887</v>
      </c>
      <c r="M864" s="5" t="s">
        <v>1888</v>
      </c>
      <c r="N864" s="5" t="s">
        <v>2307</v>
      </c>
      <c r="O864" s="5" t="s">
        <v>152</v>
      </c>
      <c r="P864" s="5" t="s">
        <v>2333</v>
      </c>
      <c r="Q864" s="34" t="s">
        <v>5369</v>
      </c>
      <c r="R864" s="21">
        <v>1</v>
      </c>
      <c r="S864" s="35"/>
      <c r="T864" s="35"/>
      <c r="U864" s="35"/>
      <c r="V864" s="35"/>
      <c r="W864" s="35"/>
      <c r="X864" s="35"/>
      <c r="Y864" s="35"/>
      <c r="Z864" s="35"/>
      <c r="AA864" s="5" t="s">
        <v>2310</v>
      </c>
      <c r="AB864" s="5" t="s">
        <v>10567</v>
      </c>
      <c r="AC864" s="34" t="s">
        <v>8258</v>
      </c>
      <c r="AD864" s="21">
        <v>1</v>
      </c>
    </row>
    <row r="865" spans="1:30" x14ac:dyDescent="0.3">
      <c r="A865" s="18" t="str">
        <f t="shared" ref="A865:B865" si="895">IF(AND(ISNUMBER(SEARCH("Yes",C865)),ISNUMBER(SEARCH("Yes",E865)),ISNUMBER(SEARCH("Yes",G865)),ISNUMBER(SEARCH("Yes",I865))),"Yes","No")</f>
        <v>No</v>
      </c>
      <c r="B865" s="18" t="str">
        <f t="shared" si="895"/>
        <v>No</v>
      </c>
      <c r="C865" s="15" t="str">
        <f t="shared" si="790"/>
        <v>No</v>
      </c>
      <c r="D865" s="18" t="str">
        <f t="shared" si="791"/>
        <v>No</v>
      </c>
      <c r="E865" s="18" t="str">
        <f t="shared" si="792"/>
        <v>No</v>
      </c>
      <c r="F865" s="18" t="str">
        <f t="shared" si="793"/>
        <v>No</v>
      </c>
      <c r="G865" s="18" t="str">
        <f t="shared" si="794"/>
        <v>No</v>
      </c>
      <c r="H865" s="18" t="str">
        <f t="shared" si="795"/>
        <v>No</v>
      </c>
      <c r="I865" s="18" t="str">
        <f t="shared" si="796"/>
        <v>Yes</v>
      </c>
      <c r="J865" s="18" t="str">
        <f t="shared" si="797"/>
        <v>Yes</v>
      </c>
      <c r="K865" s="21">
        <v>863</v>
      </c>
      <c r="L865" s="5" t="s">
        <v>1889</v>
      </c>
      <c r="M865" s="5" t="s">
        <v>1890</v>
      </c>
      <c r="N865" s="5" t="s">
        <v>2307</v>
      </c>
      <c r="O865" s="5" t="s">
        <v>152</v>
      </c>
      <c r="P865" s="5" t="s">
        <v>2317</v>
      </c>
      <c r="Q865" s="34" t="s">
        <v>10568</v>
      </c>
      <c r="R865" s="21">
        <v>1</v>
      </c>
      <c r="S865" s="35"/>
      <c r="T865" s="35"/>
      <c r="U865" s="35"/>
      <c r="V865" s="35"/>
      <c r="W865" s="35"/>
      <c r="X865" s="35"/>
      <c r="Y865" s="35"/>
      <c r="Z865" s="35"/>
      <c r="AA865" s="5" t="s">
        <v>2310</v>
      </c>
      <c r="AB865" s="5" t="s">
        <v>8261</v>
      </c>
      <c r="AC865" s="34" t="s">
        <v>5372</v>
      </c>
      <c r="AD865" s="21">
        <v>1</v>
      </c>
    </row>
    <row r="866" spans="1:30" x14ac:dyDescent="0.3">
      <c r="A866" s="18" t="str">
        <f t="shared" ref="A866:B866" si="896">IF(AND(ISNUMBER(SEARCH("Yes",C866)),ISNUMBER(SEARCH("Yes",E866)),ISNUMBER(SEARCH("Yes",G866)),ISNUMBER(SEARCH("Yes",I866))),"Yes","No")</f>
        <v>No</v>
      </c>
      <c r="B866" s="18" t="str">
        <f t="shared" si="896"/>
        <v>No</v>
      </c>
      <c r="C866" s="15" t="str">
        <f t="shared" si="790"/>
        <v>No</v>
      </c>
      <c r="D866" s="18" t="str">
        <f t="shared" si="791"/>
        <v>No</v>
      </c>
      <c r="E866" s="18" t="str">
        <f t="shared" si="792"/>
        <v>Yes</v>
      </c>
      <c r="F866" s="18" t="str">
        <f t="shared" si="793"/>
        <v>Yes</v>
      </c>
      <c r="G866" s="18" t="str">
        <f t="shared" si="794"/>
        <v>Yes</v>
      </c>
      <c r="H866" s="18" t="str">
        <f t="shared" si="795"/>
        <v>Yes</v>
      </c>
      <c r="I866" s="18" t="str">
        <f t="shared" si="796"/>
        <v>Yes</v>
      </c>
      <c r="J866" s="18" t="str">
        <f t="shared" si="797"/>
        <v>Yes</v>
      </c>
      <c r="K866" s="21">
        <v>864</v>
      </c>
      <c r="L866" s="5" t="s">
        <v>339</v>
      </c>
      <c r="M866" s="5" t="s">
        <v>340</v>
      </c>
      <c r="N866" s="5" t="s">
        <v>2307</v>
      </c>
      <c r="O866" s="5" t="s">
        <v>152</v>
      </c>
      <c r="P866" s="5" t="s">
        <v>2449</v>
      </c>
      <c r="Q866" s="34" t="s">
        <v>5373</v>
      </c>
      <c r="R866" s="21">
        <v>1</v>
      </c>
      <c r="S866" s="5" t="s">
        <v>24</v>
      </c>
      <c r="T866" s="5" t="s">
        <v>10569</v>
      </c>
      <c r="U866" s="34" t="s">
        <v>10570</v>
      </c>
      <c r="V866" s="21">
        <v>1</v>
      </c>
      <c r="W866" s="5" t="s">
        <v>24</v>
      </c>
      <c r="X866" s="5" t="s">
        <v>10571</v>
      </c>
      <c r="Y866" s="34" t="s">
        <v>10572</v>
      </c>
      <c r="Z866" s="21">
        <v>1</v>
      </c>
      <c r="AA866" s="5" t="s">
        <v>2310</v>
      </c>
      <c r="AB866" s="5" t="s">
        <v>4020</v>
      </c>
      <c r="AC866" s="34" t="s">
        <v>2723</v>
      </c>
      <c r="AD866" s="21">
        <v>1</v>
      </c>
    </row>
    <row r="867" spans="1:30" x14ac:dyDescent="0.3">
      <c r="A867" s="18" t="str">
        <f t="shared" ref="A867:B867" si="897">IF(AND(ISNUMBER(SEARCH("Yes",C867)),ISNUMBER(SEARCH("Yes",E867)),ISNUMBER(SEARCH("Yes",G867)),ISNUMBER(SEARCH("Yes",I867))),"Yes","No")</f>
        <v>No</v>
      </c>
      <c r="B867" s="18" t="str">
        <f t="shared" si="897"/>
        <v>No</v>
      </c>
      <c r="C867" s="15" t="str">
        <f t="shared" si="790"/>
        <v>Yes</v>
      </c>
      <c r="D867" s="18" t="str">
        <f t="shared" si="791"/>
        <v>No</v>
      </c>
      <c r="E867" s="18" t="str">
        <f t="shared" si="792"/>
        <v>Yes</v>
      </c>
      <c r="F867" s="18" t="str">
        <f t="shared" si="793"/>
        <v>Yes</v>
      </c>
      <c r="G867" s="18" t="str">
        <f t="shared" si="794"/>
        <v>No</v>
      </c>
      <c r="H867" s="18" t="str">
        <f t="shared" si="795"/>
        <v>Yes</v>
      </c>
      <c r="I867" s="18" t="str">
        <f t="shared" si="796"/>
        <v>Yes</v>
      </c>
      <c r="J867" s="18" t="str">
        <f t="shared" si="797"/>
        <v>Yes</v>
      </c>
      <c r="K867" s="21">
        <v>865</v>
      </c>
      <c r="L867" s="5" t="s">
        <v>29</v>
      </c>
      <c r="M867" s="5" t="s">
        <v>384</v>
      </c>
      <c r="N867" s="5" t="s">
        <v>2307</v>
      </c>
      <c r="O867" s="5" t="s">
        <v>152</v>
      </c>
      <c r="P867" s="5" t="s">
        <v>3055</v>
      </c>
      <c r="Q867" s="34" t="s">
        <v>5378</v>
      </c>
      <c r="R867" s="21">
        <v>1</v>
      </c>
      <c r="S867" s="5" t="s">
        <v>24</v>
      </c>
      <c r="T867" s="5" t="s">
        <v>10573</v>
      </c>
      <c r="U867" s="34" t="s">
        <v>10574</v>
      </c>
      <c r="V867" s="21">
        <v>1</v>
      </c>
      <c r="W867" s="5" t="s">
        <v>152</v>
      </c>
      <c r="X867" s="5" t="s">
        <v>10575</v>
      </c>
      <c r="Y867" s="34" t="s">
        <v>10576</v>
      </c>
      <c r="Z867" s="21">
        <v>1</v>
      </c>
      <c r="AA867" s="5" t="s">
        <v>2310</v>
      </c>
      <c r="AB867" s="5" t="s">
        <v>2422</v>
      </c>
      <c r="AC867" s="34" t="s">
        <v>3241</v>
      </c>
      <c r="AD867" s="21">
        <v>1</v>
      </c>
    </row>
    <row r="868" spans="1:30" x14ac:dyDescent="0.3">
      <c r="A868" s="18" t="str">
        <f t="shared" ref="A868:B868" si="898">IF(AND(ISNUMBER(SEARCH("Yes",C868)),ISNUMBER(SEARCH("Yes",E868)),ISNUMBER(SEARCH("Yes",G868)),ISNUMBER(SEARCH("Yes",I868))),"Yes","No")</f>
        <v>No</v>
      </c>
      <c r="B868" s="18" t="str">
        <f t="shared" si="898"/>
        <v>No</v>
      </c>
      <c r="C868" s="15" t="str">
        <f t="shared" si="790"/>
        <v>No</v>
      </c>
      <c r="D868" s="18" t="str">
        <f t="shared" si="791"/>
        <v>No</v>
      </c>
      <c r="E868" s="18" t="str">
        <f t="shared" si="792"/>
        <v>No</v>
      </c>
      <c r="F868" s="18" t="str">
        <f t="shared" si="793"/>
        <v>No</v>
      </c>
      <c r="G868" s="18" t="str">
        <f t="shared" si="794"/>
        <v>No</v>
      </c>
      <c r="H868" s="18" t="str">
        <f t="shared" si="795"/>
        <v>No</v>
      </c>
      <c r="I868" s="18" t="str">
        <f t="shared" si="796"/>
        <v>Yes</v>
      </c>
      <c r="J868" s="18" t="str">
        <f t="shared" si="797"/>
        <v>No</v>
      </c>
      <c r="K868" s="21">
        <v>866</v>
      </c>
      <c r="L868" s="5" t="s">
        <v>1891</v>
      </c>
      <c r="M868" s="5" t="s">
        <v>1892</v>
      </c>
      <c r="N868" s="5" t="s">
        <v>2307</v>
      </c>
      <c r="O868" s="5" t="s">
        <v>152</v>
      </c>
      <c r="P868" s="5" t="s">
        <v>10577</v>
      </c>
      <c r="Q868" s="34" t="s">
        <v>5384</v>
      </c>
      <c r="R868" s="21">
        <v>1</v>
      </c>
      <c r="S868" s="35"/>
      <c r="T868" s="35"/>
      <c r="U868" s="35"/>
      <c r="V868" s="35"/>
      <c r="W868" s="35"/>
      <c r="X868" s="35"/>
      <c r="Y868" s="35"/>
      <c r="Z868" s="35"/>
      <c r="AA868" s="5" t="s">
        <v>152</v>
      </c>
      <c r="AB868" s="5" t="s">
        <v>10578</v>
      </c>
      <c r="AC868" s="34" t="s">
        <v>3345</v>
      </c>
      <c r="AD868" s="21">
        <v>1</v>
      </c>
    </row>
    <row r="869" spans="1:30" x14ac:dyDescent="0.3">
      <c r="A869" s="18" t="str">
        <f t="shared" ref="A869:B869" si="899">IF(AND(ISNUMBER(SEARCH("Yes",C869)),ISNUMBER(SEARCH("Yes",E869)),ISNUMBER(SEARCH("Yes",G869)),ISNUMBER(SEARCH("Yes",I869))),"Yes","No")</f>
        <v>No</v>
      </c>
      <c r="B869" s="18" t="str">
        <f t="shared" si="899"/>
        <v>No</v>
      </c>
      <c r="C869" s="15" t="str">
        <f t="shared" si="790"/>
        <v>No</v>
      </c>
      <c r="D869" s="18" t="str">
        <f t="shared" si="791"/>
        <v>No</v>
      </c>
      <c r="E869" s="18" t="str">
        <f t="shared" si="792"/>
        <v>No</v>
      </c>
      <c r="F869" s="18" t="str">
        <f t="shared" si="793"/>
        <v>No</v>
      </c>
      <c r="G869" s="18" t="str">
        <f t="shared" si="794"/>
        <v>No</v>
      </c>
      <c r="H869" s="18" t="str">
        <f t="shared" si="795"/>
        <v>No</v>
      </c>
      <c r="I869" s="18" t="str">
        <f t="shared" si="796"/>
        <v>Yes</v>
      </c>
      <c r="J869" s="18" t="str">
        <f t="shared" si="797"/>
        <v>Yes</v>
      </c>
      <c r="K869" s="21">
        <v>867</v>
      </c>
      <c r="L869" s="5" t="s">
        <v>1893</v>
      </c>
      <c r="M869" s="5" t="s">
        <v>1894</v>
      </c>
      <c r="N869" s="5" t="s">
        <v>2307</v>
      </c>
      <c r="O869" s="5" t="s">
        <v>152</v>
      </c>
      <c r="P869" s="5" t="s">
        <v>2333</v>
      </c>
      <c r="Q869" s="34" t="s">
        <v>8274</v>
      </c>
      <c r="R869" s="21">
        <v>1</v>
      </c>
      <c r="S869" s="35"/>
      <c r="T869" s="35"/>
      <c r="U869" s="35"/>
      <c r="V869" s="35"/>
      <c r="W869" s="35"/>
      <c r="X869" s="35"/>
      <c r="Y869" s="35"/>
      <c r="Z869" s="35"/>
      <c r="AA869" s="5" t="s">
        <v>2310</v>
      </c>
      <c r="AB869" s="5" t="s">
        <v>2422</v>
      </c>
      <c r="AC869" s="34" t="s">
        <v>2471</v>
      </c>
      <c r="AD869" s="21">
        <v>1</v>
      </c>
    </row>
    <row r="870" spans="1:30" x14ac:dyDescent="0.3">
      <c r="A870" s="18" t="str">
        <f t="shared" ref="A870:B870" si="900">IF(AND(ISNUMBER(SEARCH("Yes",C870)),ISNUMBER(SEARCH("Yes",E870)),ISNUMBER(SEARCH("Yes",G870)),ISNUMBER(SEARCH("Yes",I870))),"Yes","No")</f>
        <v>No</v>
      </c>
      <c r="B870" s="18" t="str">
        <f t="shared" si="900"/>
        <v>No</v>
      </c>
      <c r="C870" s="15" t="str">
        <f t="shared" si="790"/>
        <v>No</v>
      </c>
      <c r="D870" s="18" t="str">
        <f t="shared" si="791"/>
        <v>No</v>
      </c>
      <c r="E870" s="18" t="str">
        <f t="shared" si="792"/>
        <v>No</v>
      </c>
      <c r="F870" s="18" t="str">
        <f t="shared" si="793"/>
        <v>No</v>
      </c>
      <c r="G870" s="18" t="str">
        <f t="shared" si="794"/>
        <v>No</v>
      </c>
      <c r="H870" s="18" t="str">
        <f t="shared" si="795"/>
        <v>No</v>
      </c>
      <c r="I870" s="18" t="str">
        <f t="shared" si="796"/>
        <v>Yes</v>
      </c>
      <c r="J870" s="18" t="str">
        <f t="shared" si="797"/>
        <v>No</v>
      </c>
      <c r="K870" s="21">
        <v>868</v>
      </c>
      <c r="L870" s="5" t="s">
        <v>1895</v>
      </c>
      <c r="M870" s="5" t="s">
        <v>1896</v>
      </c>
      <c r="N870" s="5" t="s">
        <v>2307</v>
      </c>
      <c r="O870" s="5" t="s">
        <v>152</v>
      </c>
      <c r="P870" s="5" t="s">
        <v>2461</v>
      </c>
      <c r="Q870" s="34" t="s">
        <v>10579</v>
      </c>
      <c r="R870" s="21">
        <v>1</v>
      </c>
      <c r="S870" s="35"/>
      <c r="T870" s="35"/>
      <c r="U870" s="35"/>
      <c r="V870" s="35"/>
      <c r="W870" s="35"/>
      <c r="X870" s="35"/>
      <c r="Y870" s="35"/>
      <c r="Z870" s="35"/>
      <c r="AA870" s="5" t="s">
        <v>152</v>
      </c>
      <c r="AB870" s="5" t="s">
        <v>10580</v>
      </c>
      <c r="AC870" s="34" t="s">
        <v>10581</v>
      </c>
      <c r="AD870" s="21">
        <v>1</v>
      </c>
    </row>
    <row r="871" spans="1:30" x14ac:dyDescent="0.3">
      <c r="A871" s="18" t="str">
        <f t="shared" ref="A871:B871" si="901">IF(AND(ISNUMBER(SEARCH("Yes",C871)),ISNUMBER(SEARCH("Yes",E871)),ISNUMBER(SEARCH("Yes",G871)),ISNUMBER(SEARCH("Yes",I871))),"Yes","No")</f>
        <v>No</v>
      </c>
      <c r="B871" s="18" t="str">
        <f t="shared" si="901"/>
        <v>No</v>
      </c>
      <c r="C871" s="15" t="str">
        <f t="shared" si="790"/>
        <v>No</v>
      </c>
      <c r="D871" s="18" t="str">
        <f t="shared" si="791"/>
        <v>No</v>
      </c>
      <c r="E871" s="18" t="str">
        <f t="shared" si="792"/>
        <v>No</v>
      </c>
      <c r="F871" s="18" t="str">
        <f t="shared" si="793"/>
        <v>No</v>
      </c>
      <c r="G871" s="18" t="str">
        <f t="shared" si="794"/>
        <v>No</v>
      </c>
      <c r="H871" s="18" t="str">
        <f t="shared" si="795"/>
        <v>No</v>
      </c>
      <c r="I871" s="18" t="str">
        <f t="shared" si="796"/>
        <v>Yes</v>
      </c>
      <c r="J871" s="18" t="str">
        <f t="shared" si="797"/>
        <v>Yes</v>
      </c>
      <c r="K871" s="21">
        <v>869</v>
      </c>
      <c r="L871" s="5" t="s">
        <v>1897</v>
      </c>
      <c r="M871" s="5" t="s">
        <v>1898</v>
      </c>
      <c r="N871" s="5" t="s">
        <v>2307</v>
      </c>
      <c r="O871" s="5" t="s">
        <v>152</v>
      </c>
      <c r="P871" s="5" t="s">
        <v>2313</v>
      </c>
      <c r="Q871" s="34" t="s">
        <v>5390</v>
      </c>
      <c r="R871" s="21">
        <v>1</v>
      </c>
      <c r="S871" s="35"/>
      <c r="T871" s="35"/>
      <c r="U871" s="35"/>
      <c r="V871" s="35"/>
      <c r="W871" s="35"/>
      <c r="X871" s="35"/>
      <c r="Y871" s="35"/>
      <c r="Z871" s="35"/>
      <c r="AA871" s="5" t="s">
        <v>24</v>
      </c>
      <c r="AB871" s="5" t="s">
        <v>3409</v>
      </c>
      <c r="AC871" s="34" t="s">
        <v>3410</v>
      </c>
      <c r="AD871" s="21">
        <v>1</v>
      </c>
    </row>
    <row r="872" spans="1:30" x14ac:dyDescent="0.3">
      <c r="A872" s="18" t="str">
        <f t="shared" ref="A872:B872" si="902">IF(AND(ISNUMBER(SEARCH("Yes",C872)),ISNUMBER(SEARCH("Yes",E872)),ISNUMBER(SEARCH("Yes",G872)),ISNUMBER(SEARCH("Yes",I872))),"Yes","No")</f>
        <v>No</v>
      </c>
      <c r="B872" s="18" t="str">
        <f t="shared" si="902"/>
        <v>No</v>
      </c>
      <c r="C872" s="15" t="str">
        <f t="shared" si="790"/>
        <v>No</v>
      </c>
      <c r="D872" s="18" t="str">
        <f t="shared" si="791"/>
        <v>No</v>
      </c>
      <c r="E872" s="18" t="str">
        <f t="shared" si="792"/>
        <v>No</v>
      </c>
      <c r="F872" s="18" t="str">
        <f t="shared" si="793"/>
        <v>No</v>
      </c>
      <c r="G872" s="18" t="str">
        <f t="shared" si="794"/>
        <v>No</v>
      </c>
      <c r="H872" s="18" t="str">
        <f t="shared" si="795"/>
        <v>No</v>
      </c>
      <c r="I872" s="18" t="str">
        <f t="shared" si="796"/>
        <v>Yes</v>
      </c>
      <c r="J872" s="18" t="str">
        <f t="shared" si="797"/>
        <v>Yes</v>
      </c>
      <c r="K872" s="21">
        <v>870</v>
      </c>
      <c r="L872" s="5" t="s">
        <v>1899</v>
      </c>
      <c r="M872" s="5" t="s">
        <v>28</v>
      </c>
      <c r="N872" s="5" t="s">
        <v>2307</v>
      </c>
      <c r="O872" s="5" t="s">
        <v>152</v>
      </c>
      <c r="P872" s="5" t="s">
        <v>5393</v>
      </c>
      <c r="Q872" s="34" t="s">
        <v>2894</v>
      </c>
      <c r="R872" s="21">
        <v>1</v>
      </c>
      <c r="S872" s="35"/>
      <c r="T872" s="35"/>
      <c r="U872" s="35"/>
      <c r="V872" s="35"/>
      <c r="W872" s="35"/>
      <c r="X872" s="35"/>
      <c r="Y872" s="35"/>
      <c r="Z872" s="35"/>
      <c r="AA872" s="5" t="s">
        <v>2310</v>
      </c>
      <c r="AB872" s="5" t="s">
        <v>10582</v>
      </c>
      <c r="AC872" s="34" t="s">
        <v>5395</v>
      </c>
      <c r="AD872" s="21">
        <v>1</v>
      </c>
    </row>
    <row r="873" spans="1:30" x14ac:dyDescent="0.3">
      <c r="A873" s="18" t="str">
        <f t="shared" ref="A873:B873" si="903">IF(AND(ISNUMBER(SEARCH("Yes",C873)),ISNUMBER(SEARCH("Yes",E873)),ISNUMBER(SEARCH("Yes",G873)),ISNUMBER(SEARCH("Yes",I873))),"Yes","No")</f>
        <v>No</v>
      </c>
      <c r="B873" s="18" t="str">
        <f t="shared" si="903"/>
        <v>No</v>
      </c>
      <c r="C873" s="15" t="str">
        <f t="shared" si="790"/>
        <v>No</v>
      </c>
      <c r="D873" s="18" t="str">
        <f t="shared" si="791"/>
        <v>No</v>
      </c>
      <c r="E873" s="18" t="str">
        <f t="shared" si="792"/>
        <v>No</v>
      </c>
      <c r="F873" s="18" t="str">
        <f t="shared" si="793"/>
        <v>No</v>
      </c>
      <c r="G873" s="18" t="str">
        <f t="shared" si="794"/>
        <v>No</v>
      </c>
      <c r="H873" s="18" t="str">
        <f t="shared" si="795"/>
        <v>No</v>
      </c>
      <c r="I873" s="18" t="str">
        <f t="shared" si="796"/>
        <v>Yes</v>
      </c>
      <c r="J873" s="18" t="str">
        <f t="shared" si="797"/>
        <v>Yes</v>
      </c>
      <c r="K873" s="21">
        <v>871</v>
      </c>
      <c r="L873" s="5" t="s">
        <v>1900</v>
      </c>
      <c r="M873" s="5" t="s">
        <v>1901</v>
      </c>
      <c r="N873" s="5" t="s">
        <v>2307</v>
      </c>
      <c r="O873" s="5" t="s">
        <v>152</v>
      </c>
      <c r="P873" s="5" t="s">
        <v>4734</v>
      </c>
      <c r="Q873" s="34" t="s">
        <v>5396</v>
      </c>
      <c r="R873" s="21">
        <v>1</v>
      </c>
      <c r="S873" s="35"/>
      <c r="T873" s="35"/>
      <c r="U873" s="35"/>
      <c r="V873" s="35"/>
      <c r="W873" s="35"/>
      <c r="X873" s="35"/>
      <c r="Y873" s="35"/>
      <c r="Z873" s="35"/>
      <c r="AA873" s="5" t="s">
        <v>2310</v>
      </c>
      <c r="AB873" s="5" t="s">
        <v>2335</v>
      </c>
      <c r="AC873" s="34" t="s">
        <v>10583</v>
      </c>
      <c r="AD873" s="21">
        <v>1</v>
      </c>
    </row>
    <row r="874" spans="1:30" x14ac:dyDescent="0.3">
      <c r="A874" s="18" t="str">
        <f t="shared" ref="A874:B874" si="904">IF(AND(ISNUMBER(SEARCH("Yes",C874)),ISNUMBER(SEARCH("Yes",E874)),ISNUMBER(SEARCH("Yes",G874)),ISNUMBER(SEARCH("Yes",I874))),"Yes","No")</f>
        <v>No</v>
      </c>
      <c r="B874" s="18" t="str">
        <f t="shared" si="904"/>
        <v>No</v>
      </c>
      <c r="C874" s="15" t="str">
        <f t="shared" si="790"/>
        <v>No</v>
      </c>
      <c r="D874" s="18" t="str">
        <f t="shared" si="791"/>
        <v>No</v>
      </c>
      <c r="E874" s="18" t="str">
        <f t="shared" si="792"/>
        <v>No</v>
      </c>
      <c r="F874" s="18" t="str">
        <f t="shared" si="793"/>
        <v>No</v>
      </c>
      <c r="G874" s="18" t="str">
        <f t="shared" si="794"/>
        <v>No</v>
      </c>
      <c r="H874" s="18" t="str">
        <f t="shared" si="795"/>
        <v>No</v>
      </c>
      <c r="I874" s="18" t="str">
        <f t="shared" si="796"/>
        <v>Yes</v>
      </c>
      <c r="J874" s="18" t="str">
        <f t="shared" si="797"/>
        <v>Yes</v>
      </c>
      <c r="K874" s="21">
        <v>872</v>
      </c>
      <c r="L874" s="5" t="s">
        <v>1902</v>
      </c>
      <c r="M874" s="5" t="s">
        <v>1903</v>
      </c>
      <c r="N874" s="5" t="s">
        <v>2307</v>
      </c>
      <c r="O874" s="5" t="s">
        <v>152</v>
      </c>
      <c r="P874" s="5" t="s">
        <v>5397</v>
      </c>
      <c r="Q874" s="34" t="s">
        <v>5398</v>
      </c>
      <c r="R874" s="21">
        <v>1</v>
      </c>
      <c r="S874" s="35"/>
      <c r="T874" s="35"/>
      <c r="U874" s="35"/>
      <c r="V874" s="35"/>
      <c r="W874" s="35"/>
      <c r="X874" s="35"/>
      <c r="Y874" s="35"/>
      <c r="Z874" s="35"/>
      <c r="AA874" s="5" t="s">
        <v>2310</v>
      </c>
      <c r="AB874" s="5" t="s">
        <v>2386</v>
      </c>
      <c r="AC874" s="34" t="s">
        <v>10584</v>
      </c>
      <c r="AD874" s="21">
        <v>1</v>
      </c>
    </row>
    <row r="875" spans="1:30" x14ac:dyDescent="0.3">
      <c r="A875" s="18" t="str">
        <f t="shared" ref="A875:B875" si="905">IF(AND(ISNUMBER(SEARCH("Yes",C875)),ISNUMBER(SEARCH("Yes",E875)),ISNUMBER(SEARCH("Yes",G875)),ISNUMBER(SEARCH("Yes",I875))),"Yes","No")</f>
        <v>No</v>
      </c>
      <c r="B875" s="18" t="str">
        <f t="shared" si="905"/>
        <v>No</v>
      </c>
      <c r="C875" s="15" t="str">
        <f t="shared" si="790"/>
        <v>No</v>
      </c>
      <c r="D875" s="18" t="str">
        <f t="shared" si="791"/>
        <v>No</v>
      </c>
      <c r="E875" s="18" t="str">
        <f t="shared" si="792"/>
        <v>No</v>
      </c>
      <c r="F875" s="18" t="str">
        <f t="shared" si="793"/>
        <v>No</v>
      </c>
      <c r="G875" s="18" t="str">
        <f t="shared" si="794"/>
        <v>No</v>
      </c>
      <c r="H875" s="18" t="str">
        <f t="shared" si="795"/>
        <v>No</v>
      </c>
      <c r="I875" s="18" t="str">
        <f t="shared" si="796"/>
        <v>Yes</v>
      </c>
      <c r="J875" s="18" t="str">
        <f t="shared" si="797"/>
        <v>Yes</v>
      </c>
      <c r="K875" s="21">
        <v>873</v>
      </c>
      <c r="L875" s="5" t="s">
        <v>1904</v>
      </c>
      <c r="M875" s="5" t="s">
        <v>1905</v>
      </c>
      <c r="N875" s="5" t="s">
        <v>2307</v>
      </c>
      <c r="O875" s="5" t="s">
        <v>152</v>
      </c>
      <c r="P875" s="5" t="s">
        <v>2321</v>
      </c>
      <c r="Q875" s="34" t="s">
        <v>5399</v>
      </c>
      <c r="R875" s="21">
        <v>1</v>
      </c>
      <c r="S875" s="35"/>
      <c r="T875" s="35"/>
      <c r="U875" s="35"/>
      <c r="V875" s="35"/>
      <c r="W875" s="35"/>
      <c r="X875" s="35"/>
      <c r="Y875" s="35"/>
      <c r="Z875" s="35"/>
      <c r="AA875" s="5" t="s">
        <v>2310</v>
      </c>
      <c r="AB875" s="5" t="s">
        <v>10585</v>
      </c>
      <c r="AC875" s="34" t="s">
        <v>5400</v>
      </c>
      <c r="AD875" s="21">
        <v>1</v>
      </c>
    </row>
    <row r="876" spans="1:30" x14ac:dyDescent="0.3">
      <c r="A876" s="18" t="str">
        <f t="shared" ref="A876:B876" si="906">IF(AND(ISNUMBER(SEARCH("Yes",C876)),ISNUMBER(SEARCH("Yes",E876)),ISNUMBER(SEARCH("Yes",G876)),ISNUMBER(SEARCH("Yes",I876))),"Yes","No")</f>
        <v>No</v>
      </c>
      <c r="B876" s="18" t="str">
        <f t="shared" si="906"/>
        <v>No</v>
      </c>
      <c r="C876" s="15" t="str">
        <f t="shared" si="790"/>
        <v>No</v>
      </c>
      <c r="D876" s="18" t="str">
        <f t="shared" si="791"/>
        <v>No</v>
      </c>
      <c r="E876" s="18" t="str">
        <f t="shared" si="792"/>
        <v>No</v>
      </c>
      <c r="F876" s="18" t="str">
        <f t="shared" si="793"/>
        <v>No</v>
      </c>
      <c r="G876" s="18" t="str">
        <f t="shared" si="794"/>
        <v>No</v>
      </c>
      <c r="H876" s="18" t="str">
        <f t="shared" si="795"/>
        <v>No</v>
      </c>
      <c r="I876" s="18" t="str">
        <f t="shared" si="796"/>
        <v>Yes</v>
      </c>
      <c r="J876" s="18" t="str">
        <f t="shared" si="797"/>
        <v>Yes</v>
      </c>
      <c r="K876" s="21">
        <v>874</v>
      </c>
      <c r="L876" s="5" t="s">
        <v>1906</v>
      </c>
      <c r="M876" s="5" t="s">
        <v>1907</v>
      </c>
      <c r="N876" s="5" t="s">
        <v>2307</v>
      </c>
      <c r="O876" s="5" t="s">
        <v>152</v>
      </c>
      <c r="P876" s="5" t="s">
        <v>2667</v>
      </c>
      <c r="Q876" s="34" t="s">
        <v>10586</v>
      </c>
      <c r="R876" s="21">
        <v>1</v>
      </c>
      <c r="S876" s="35"/>
      <c r="T876" s="35"/>
      <c r="U876" s="35"/>
      <c r="V876" s="35"/>
      <c r="W876" s="35"/>
      <c r="X876" s="35"/>
      <c r="Y876" s="35"/>
      <c r="Z876" s="35"/>
      <c r="AA876" s="5" t="s">
        <v>24</v>
      </c>
      <c r="AB876" s="5" t="s">
        <v>9017</v>
      </c>
      <c r="AC876" s="34" t="s">
        <v>4948</v>
      </c>
      <c r="AD876" s="21">
        <v>1</v>
      </c>
    </row>
    <row r="877" spans="1:30" x14ac:dyDescent="0.3">
      <c r="A877" s="18" t="str">
        <f t="shared" ref="A877:B877" si="907">IF(AND(ISNUMBER(SEARCH("Yes",C877)),ISNUMBER(SEARCH("Yes",E877)),ISNUMBER(SEARCH("Yes",G877)),ISNUMBER(SEARCH("Yes",I877))),"Yes","No")</f>
        <v>No</v>
      </c>
      <c r="B877" s="18" t="str">
        <f t="shared" si="907"/>
        <v>No</v>
      </c>
      <c r="C877" s="15" t="str">
        <f t="shared" si="790"/>
        <v>No</v>
      </c>
      <c r="D877" s="18" t="str">
        <f t="shared" si="791"/>
        <v>No</v>
      </c>
      <c r="E877" s="18" t="str">
        <f t="shared" si="792"/>
        <v>No</v>
      </c>
      <c r="F877" s="18" t="str">
        <f t="shared" si="793"/>
        <v>No</v>
      </c>
      <c r="G877" s="18" t="str">
        <f t="shared" si="794"/>
        <v>No</v>
      </c>
      <c r="H877" s="18" t="str">
        <f t="shared" si="795"/>
        <v>No</v>
      </c>
      <c r="I877" s="18" t="str">
        <f t="shared" si="796"/>
        <v>Yes</v>
      </c>
      <c r="J877" s="18" t="str">
        <f t="shared" si="797"/>
        <v>Yes</v>
      </c>
      <c r="K877" s="21">
        <v>875</v>
      </c>
      <c r="L877" s="36" t="s">
        <v>5402</v>
      </c>
      <c r="M877" s="5" t="s">
        <v>1909</v>
      </c>
      <c r="N877" s="5" t="s">
        <v>2307</v>
      </c>
      <c r="O877" s="5" t="s">
        <v>152</v>
      </c>
      <c r="P877" s="5" t="s">
        <v>3231</v>
      </c>
      <c r="Q877" s="34" t="s">
        <v>5403</v>
      </c>
      <c r="R877" s="21">
        <v>1</v>
      </c>
      <c r="S877" s="35"/>
      <c r="T877" s="35"/>
      <c r="U877" s="35"/>
      <c r="V877" s="35"/>
      <c r="W877" s="35"/>
      <c r="X877" s="35"/>
      <c r="Y877" s="35"/>
      <c r="Z877" s="35"/>
      <c r="AA877" s="5" t="s">
        <v>24</v>
      </c>
      <c r="AB877" s="5" t="s">
        <v>4710</v>
      </c>
      <c r="AC877" s="34" t="s">
        <v>2734</v>
      </c>
      <c r="AD877" s="21">
        <v>1</v>
      </c>
    </row>
    <row r="878" spans="1:30" x14ac:dyDescent="0.3">
      <c r="A878" s="18" t="str">
        <f t="shared" ref="A878:B878" si="908">IF(AND(ISNUMBER(SEARCH("Yes",C878)),ISNUMBER(SEARCH("Yes",E878)),ISNUMBER(SEARCH("Yes",G878)),ISNUMBER(SEARCH("Yes",I878))),"Yes","No")</f>
        <v>No</v>
      </c>
      <c r="B878" s="18" t="str">
        <f t="shared" si="908"/>
        <v>No</v>
      </c>
      <c r="C878" s="15" t="str">
        <f t="shared" si="790"/>
        <v>No</v>
      </c>
      <c r="D878" s="18" t="str">
        <f t="shared" si="791"/>
        <v>No</v>
      </c>
      <c r="E878" s="18" t="str">
        <f t="shared" si="792"/>
        <v>No</v>
      </c>
      <c r="F878" s="18" t="str">
        <f t="shared" si="793"/>
        <v>No</v>
      </c>
      <c r="G878" s="18" t="str">
        <f t="shared" si="794"/>
        <v>No</v>
      </c>
      <c r="H878" s="18" t="str">
        <f t="shared" si="795"/>
        <v>No</v>
      </c>
      <c r="I878" s="18" t="str">
        <f t="shared" si="796"/>
        <v>Yes</v>
      </c>
      <c r="J878" s="18" t="str">
        <f t="shared" si="797"/>
        <v>Yes</v>
      </c>
      <c r="K878" s="21">
        <v>876</v>
      </c>
      <c r="L878" s="5" t="s">
        <v>1910</v>
      </c>
      <c r="M878" s="5" t="s">
        <v>1911</v>
      </c>
      <c r="N878" s="5" t="s">
        <v>2307</v>
      </c>
      <c r="O878" s="5" t="s">
        <v>152</v>
      </c>
      <c r="P878" s="5" t="s">
        <v>2317</v>
      </c>
      <c r="Q878" s="34" t="s">
        <v>10587</v>
      </c>
      <c r="R878" s="21">
        <v>1</v>
      </c>
      <c r="S878" s="35"/>
      <c r="T878" s="35"/>
      <c r="U878" s="35"/>
      <c r="V878" s="35"/>
      <c r="W878" s="35"/>
      <c r="X878" s="35"/>
      <c r="Y878" s="35"/>
      <c r="Z878" s="35"/>
      <c r="AA878" s="5" t="s">
        <v>2310</v>
      </c>
      <c r="AB878" s="5" t="s">
        <v>10588</v>
      </c>
      <c r="AC878" s="34" t="s">
        <v>10589</v>
      </c>
      <c r="AD878" s="21">
        <v>1</v>
      </c>
    </row>
    <row r="879" spans="1:30" x14ac:dyDescent="0.3">
      <c r="A879" s="18" t="str">
        <f t="shared" ref="A879:B879" si="909">IF(AND(ISNUMBER(SEARCH("Yes",C879)),ISNUMBER(SEARCH("Yes",E879)),ISNUMBER(SEARCH("Yes",G879)),ISNUMBER(SEARCH("Yes",I879))),"Yes","No")</f>
        <v>No</v>
      </c>
      <c r="B879" s="18" t="str">
        <f t="shared" si="909"/>
        <v>No</v>
      </c>
      <c r="C879" s="15" t="str">
        <f t="shared" si="790"/>
        <v>No</v>
      </c>
      <c r="D879" s="18" t="str">
        <f t="shared" si="791"/>
        <v>No</v>
      </c>
      <c r="E879" s="18" t="str">
        <f t="shared" si="792"/>
        <v>No</v>
      </c>
      <c r="F879" s="18" t="str">
        <f t="shared" si="793"/>
        <v>No</v>
      </c>
      <c r="G879" s="18" t="str">
        <f t="shared" si="794"/>
        <v>No</v>
      </c>
      <c r="H879" s="18" t="str">
        <f t="shared" si="795"/>
        <v>No</v>
      </c>
      <c r="I879" s="18" t="str">
        <f t="shared" si="796"/>
        <v>Yes</v>
      </c>
      <c r="J879" s="18" t="str">
        <f t="shared" si="797"/>
        <v>Yes</v>
      </c>
      <c r="K879" s="21">
        <v>877</v>
      </c>
      <c r="L879" s="5" t="s">
        <v>1912</v>
      </c>
      <c r="M879" s="5" t="s">
        <v>1913</v>
      </c>
      <c r="N879" s="5" t="s">
        <v>2307</v>
      </c>
      <c r="O879" s="5" t="s">
        <v>152</v>
      </c>
      <c r="P879" s="5" t="s">
        <v>3206</v>
      </c>
      <c r="Q879" s="34" t="s">
        <v>3038</v>
      </c>
      <c r="R879" s="21">
        <v>1</v>
      </c>
      <c r="S879" s="35"/>
      <c r="T879" s="35"/>
      <c r="U879" s="35"/>
      <c r="V879" s="35"/>
      <c r="W879" s="35"/>
      <c r="X879" s="35"/>
      <c r="Y879" s="35"/>
      <c r="Z879" s="35"/>
      <c r="AA879" s="5" t="s">
        <v>24</v>
      </c>
      <c r="AB879" s="5" t="s">
        <v>8288</v>
      </c>
      <c r="AC879" s="34" t="s">
        <v>4208</v>
      </c>
      <c r="AD879" s="21">
        <v>1</v>
      </c>
    </row>
    <row r="880" spans="1:30" x14ac:dyDescent="0.3">
      <c r="A880" s="18" t="str">
        <f t="shared" ref="A880:B880" si="910">IF(AND(ISNUMBER(SEARCH("Yes",C880)),ISNUMBER(SEARCH("Yes",E880)),ISNUMBER(SEARCH("Yes",G880)),ISNUMBER(SEARCH("Yes",I880))),"Yes","No")</f>
        <v>No</v>
      </c>
      <c r="B880" s="18" t="str">
        <f t="shared" si="910"/>
        <v>No</v>
      </c>
      <c r="C880" s="15" t="str">
        <f t="shared" si="790"/>
        <v>No</v>
      </c>
      <c r="D880" s="18" t="str">
        <f t="shared" si="791"/>
        <v>No</v>
      </c>
      <c r="E880" s="18" t="str">
        <f t="shared" si="792"/>
        <v>No</v>
      </c>
      <c r="F880" s="18" t="str">
        <f t="shared" si="793"/>
        <v>No</v>
      </c>
      <c r="G880" s="18" t="str">
        <f t="shared" si="794"/>
        <v>No</v>
      </c>
      <c r="H880" s="18" t="str">
        <f t="shared" si="795"/>
        <v>No</v>
      </c>
      <c r="I880" s="18" t="str">
        <f t="shared" si="796"/>
        <v>Yes</v>
      </c>
      <c r="J880" s="18" t="str">
        <f t="shared" si="797"/>
        <v>Yes</v>
      </c>
      <c r="K880" s="21">
        <v>878</v>
      </c>
      <c r="L880" s="5" t="s">
        <v>1914</v>
      </c>
      <c r="M880" s="5" t="s">
        <v>1915</v>
      </c>
      <c r="N880" s="5" t="s">
        <v>2307</v>
      </c>
      <c r="O880" s="5" t="s">
        <v>152</v>
      </c>
      <c r="P880" s="5" t="s">
        <v>3226</v>
      </c>
      <c r="Q880" s="34" t="s">
        <v>5411</v>
      </c>
      <c r="R880" s="21">
        <v>1</v>
      </c>
      <c r="S880" s="35"/>
      <c r="T880" s="35"/>
      <c r="U880" s="35"/>
      <c r="V880" s="35"/>
      <c r="W880" s="35"/>
      <c r="X880" s="35"/>
      <c r="Y880" s="35"/>
      <c r="Z880" s="35"/>
      <c r="AA880" s="5" t="s">
        <v>24</v>
      </c>
      <c r="AB880" s="5" t="s">
        <v>10590</v>
      </c>
      <c r="AC880" s="34" t="s">
        <v>10591</v>
      </c>
      <c r="AD880" s="21">
        <v>1</v>
      </c>
    </row>
    <row r="881" spans="1:30" x14ac:dyDescent="0.3">
      <c r="A881" s="18" t="str">
        <f t="shared" ref="A881:B881" si="911">IF(AND(ISNUMBER(SEARCH("Yes",C881)),ISNUMBER(SEARCH("Yes",E881)),ISNUMBER(SEARCH("Yes",G881)),ISNUMBER(SEARCH("Yes",I881))),"Yes","No")</f>
        <v>No</v>
      </c>
      <c r="B881" s="18" t="str">
        <f t="shared" si="911"/>
        <v>No</v>
      </c>
      <c r="C881" s="15" t="str">
        <f t="shared" si="790"/>
        <v>No</v>
      </c>
      <c r="D881" s="18" t="str">
        <f t="shared" si="791"/>
        <v>No</v>
      </c>
      <c r="E881" s="18" t="str">
        <f t="shared" si="792"/>
        <v>No</v>
      </c>
      <c r="F881" s="18" t="str">
        <f t="shared" si="793"/>
        <v>No</v>
      </c>
      <c r="G881" s="18" t="str">
        <f t="shared" si="794"/>
        <v>No</v>
      </c>
      <c r="H881" s="18" t="str">
        <f t="shared" si="795"/>
        <v>No</v>
      </c>
      <c r="I881" s="18" t="str">
        <f t="shared" si="796"/>
        <v>Yes</v>
      </c>
      <c r="J881" s="18" t="str">
        <f t="shared" si="797"/>
        <v>Yes</v>
      </c>
      <c r="K881" s="21">
        <v>879</v>
      </c>
      <c r="L881" s="5" t="s">
        <v>1916</v>
      </c>
      <c r="M881" s="5" t="s">
        <v>1917</v>
      </c>
      <c r="N881" s="5" t="s">
        <v>2307</v>
      </c>
      <c r="O881" s="5" t="s">
        <v>152</v>
      </c>
      <c r="P881" s="5" t="s">
        <v>2431</v>
      </c>
      <c r="Q881" s="34" t="s">
        <v>5414</v>
      </c>
      <c r="R881" s="21">
        <v>1</v>
      </c>
      <c r="S881" s="35"/>
      <c r="T881" s="35"/>
      <c r="U881" s="35"/>
      <c r="V881" s="35"/>
      <c r="W881" s="35"/>
      <c r="X881" s="35"/>
      <c r="Y881" s="35"/>
      <c r="Z881" s="35"/>
      <c r="AA881" s="5" t="s">
        <v>2310</v>
      </c>
      <c r="AB881" s="5" t="s">
        <v>10592</v>
      </c>
      <c r="AC881" s="34" t="s">
        <v>10593</v>
      </c>
      <c r="AD881" s="21">
        <v>1</v>
      </c>
    </row>
    <row r="882" spans="1:30" x14ac:dyDescent="0.3">
      <c r="A882" s="18" t="str">
        <f t="shared" ref="A882:B882" si="912">IF(AND(ISNUMBER(SEARCH("Yes",C882)),ISNUMBER(SEARCH("Yes",E882)),ISNUMBER(SEARCH("Yes",G882)),ISNUMBER(SEARCH("Yes",I882))),"Yes","No")</f>
        <v>Yes</v>
      </c>
      <c r="B882" s="18" t="str">
        <f t="shared" si="912"/>
        <v>No</v>
      </c>
      <c r="C882" s="15" t="str">
        <f t="shared" si="790"/>
        <v>Yes</v>
      </c>
      <c r="D882" s="18" t="str">
        <f t="shared" si="791"/>
        <v>Yes</v>
      </c>
      <c r="E882" s="18" t="str">
        <f t="shared" si="792"/>
        <v>Yes</v>
      </c>
      <c r="F882" s="18" t="str">
        <f t="shared" si="793"/>
        <v>Yes</v>
      </c>
      <c r="G882" s="18" t="str">
        <f t="shared" si="794"/>
        <v>Yes</v>
      </c>
      <c r="H882" s="18" t="str">
        <f t="shared" si="795"/>
        <v>Yes</v>
      </c>
      <c r="I882" s="18" t="str">
        <f t="shared" si="796"/>
        <v>Yes</v>
      </c>
      <c r="J882" s="18" t="str">
        <f t="shared" si="797"/>
        <v>No</v>
      </c>
      <c r="K882" s="21">
        <v>880</v>
      </c>
      <c r="L882" s="5" t="s">
        <v>257</v>
      </c>
      <c r="M882" s="5" t="s">
        <v>5417</v>
      </c>
      <c r="N882" s="5" t="s">
        <v>2307</v>
      </c>
      <c r="O882" s="5" t="s">
        <v>24</v>
      </c>
      <c r="P882" s="5" t="s">
        <v>8292</v>
      </c>
      <c r="Q882" s="34" t="s">
        <v>8293</v>
      </c>
      <c r="R882" s="21">
        <v>1</v>
      </c>
      <c r="S882" s="5" t="s">
        <v>24</v>
      </c>
      <c r="T882" s="5" t="s">
        <v>10594</v>
      </c>
      <c r="U882" s="34" t="s">
        <v>10595</v>
      </c>
      <c r="V882" s="21">
        <v>1</v>
      </c>
      <c r="W882" s="5" t="s">
        <v>24</v>
      </c>
      <c r="X882" s="5" t="s">
        <v>10596</v>
      </c>
      <c r="Y882" s="34" t="s">
        <v>10597</v>
      </c>
      <c r="Z882" s="21">
        <v>1</v>
      </c>
      <c r="AA882" s="5" t="s">
        <v>152</v>
      </c>
      <c r="AB882" s="5" t="s">
        <v>10598</v>
      </c>
      <c r="AC882" s="34" t="s">
        <v>4463</v>
      </c>
      <c r="AD882" s="21">
        <v>1</v>
      </c>
    </row>
    <row r="883" spans="1:30" x14ac:dyDescent="0.3">
      <c r="A883" s="18" t="str">
        <f t="shared" ref="A883:B883" si="913">IF(AND(ISNUMBER(SEARCH("Yes",C883)),ISNUMBER(SEARCH("Yes",E883)),ISNUMBER(SEARCH("Yes",G883)),ISNUMBER(SEARCH("Yes",I883))),"Yes","No")</f>
        <v>No</v>
      </c>
      <c r="B883" s="18" t="str">
        <f t="shared" si="913"/>
        <v>No</v>
      </c>
      <c r="C883" s="15" t="str">
        <f t="shared" si="790"/>
        <v>No</v>
      </c>
      <c r="D883" s="18" t="str">
        <f t="shared" si="791"/>
        <v>No</v>
      </c>
      <c r="E883" s="18" t="str">
        <f t="shared" si="792"/>
        <v>No</v>
      </c>
      <c r="F883" s="18" t="str">
        <f t="shared" si="793"/>
        <v>No</v>
      </c>
      <c r="G883" s="18" t="str">
        <f t="shared" si="794"/>
        <v>No</v>
      </c>
      <c r="H883" s="18" t="str">
        <f t="shared" si="795"/>
        <v>No</v>
      </c>
      <c r="I883" s="18" t="str">
        <f t="shared" si="796"/>
        <v>Yes</v>
      </c>
      <c r="J883" s="18" t="str">
        <f t="shared" si="797"/>
        <v>Yes</v>
      </c>
      <c r="K883" s="21">
        <v>881</v>
      </c>
      <c r="L883" s="5" t="s">
        <v>1918</v>
      </c>
      <c r="M883" s="5" t="s">
        <v>1919</v>
      </c>
      <c r="N883" s="5" t="s">
        <v>2307</v>
      </c>
      <c r="O883" s="5" t="s">
        <v>152</v>
      </c>
      <c r="P883" s="5" t="s">
        <v>10599</v>
      </c>
      <c r="Q883" s="34" t="s">
        <v>10600</v>
      </c>
      <c r="R883" s="21">
        <v>1</v>
      </c>
      <c r="S883" s="35"/>
      <c r="T883" s="35"/>
      <c r="U883" s="35"/>
      <c r="V883" s="35"/>
      <c r="W883" s="35"/>
      <c r="X883" s="35"/>
      <c r="Y883" s="35"/>
      <c r="Z883" s="35"/>
      <c r="AA883" s="5" t="s">
        <v>24</v>
      </c>
      <c r="AB883" s="5" t="s">
        <v>2741</v>
      </c>
      <c r="AC883" s="34" t="s">
        <v>5428</v>
      </c>
      <c r="AD883" s="21">
        <v>1</v>
      </c>
    </row>
    <row r="884" spans="1:30" x14ac:dyDescent="0.3">
      <c r="A884" s="18" t="str">
        <f t="shared" ref="A884:B884" si="914">IF(AND(ISNUMBER(SEARCH("Yes",C884)),ISNUMBER(SEARCH("Yes",E884)),ISNUMBER(SEARCH("Yes",G884)),ISNUMBER(SEARCH("Yes",I884))),"Yes","No")</f>
        <v>No</v>
      </c>
      <c r="B884" s="18" t="str">
        <f t="shared" si="914"/>
        <v>No</v>
      </c>
      <c r="C884" s="15" t="str">
        <f t="shared" si="790"/>
        <v>No</v>
      </c>
      <c r="D884" s="18" t="str">
        <f t="shared" si="791"/>
        <v>No</v>
      </c>
      <c r="E884" s="18" t="str">
        <f t="shared" si="792"/>
        <v>No</v>
      </c>
      <c r="F884" s="18" t="str">
        <f t="shared" si="793"/>
        <v>No</v>
      </c>
      <c r="G884" s="18" t="str">
        <f t="shared" si="794"/>
        <v>No</v>
      </c>
      <c r="H884" s="18" t="str">
        <f t="shared" si="795"/>
        <v>No</v>
      </c>
      <c r="I884" s="18" t="str">
        <f t="shared" si="796"/>
        <v>Yes</v>
      </c>
      <c r="J884" s="18" t="str">
        <f t="shared" si="797"/>
        <v>Yes</v>
      </c>
      <c r="K884" s="21">
        <v>882</v>
      </c>
      <c r="L884" s="5" t="s">
        <v>1920</v>
      </c>
      <c r="M884" s="5" t="s">
        <v>1921</v>
      </c>
      <c r="N884" s="5" t="s">
        <v>2307</v>
      </c>
      <c r="O884" s="5" t="s">
        <v>152</v>
      </c>
      <c r="P884" s="5" t="s">
        <v>10601</v>
      </c>
      <c r="Q884" s="34" t="s">
        <v>2824</v>
      </c>
      <c r="R884" s="21">
        <v>1</v>
      </c>
      <c r="S884" s="35"/>
      <c r="T884" s="35"/>
      <c r="U884" s="35"/>
      <c r="V884" s="35"/>
      <c r="W884" s="35"/>
      <c r="X884" s="35"/>
      <c r="Y884" s="35"/>
      <c r="Z884" s="35"/>
      <c r="AA884" s="5" t="s">
        <v>2310</v>
      </c>
      <c r="AB884" s="5" t="s">
        <v>10602</v>
      </c>
      <c r="AC884" s="34" t="s">
        <v>10603</v>
      </c>
      <c r="AD884" s="21">
        <v>1</v>
      </c>
    </row>
    <row r="885" spans="1:30" x14ac:dyDescent="0.3">
      <c r="A885" s="18" t="str">
        <f t="shared" ref="A885:B885" si="915">IF(AND(ISNUMBER(SEARCH("Yes",C885)),ISNUMBER(SEARCH("Yes",E885)),ISNUMBER(SEARCH("Yes",G885)),ISNUMBER(SEARCH("Yes",I885))),"Yes","No")</f>
        <v>Yes</v>
      </c>
      <c r="B885" s="18" t="str">
        <f t="shared" si="915"/>
        <v>No</v>
      </c>
      <c r="C885" s="15" t="str">
        <f t="shared" si="790"/>
        <v>Yes</v>
      </c>
      <c r="D885" s="18" t="str">
        <f t="shared" si="791"/>
        <v>No</v>
      </c>
      <c r="E885" s="18" t="str">
        <f t="shared" si="792"/>
        <v>Yes</v>
      </c>
      <c r="F885" s="18" t="str">
        <f t="shared" si="793"/>
        <v>Yes</v>
      </c>
      <c r="G885" s="18" t="str">
        <f t="shared" si="794"/>
        <v>Yes</v>
      </c>
      <c r="H885" s="18" t="str">
        <f t="shared" si="795"/>
        <v>Yes</v>
      </c>
      <c r="I885" s="18" t="str">
        <f t="shared" si="796"/>
        <v>Yes</v>
      </c>
      <c r="J885" s="18" t="str">
        <f t="shared" si="797"/>
        <v>Yes</v>
      </c>
      <c r="K885" s="21">
        <v>883</v>
      </c>
      <c r="L885" s="5" t="s">
        <v>325</v>
      </c>
      <c r="M885" s="5" t="s">
        <v>326</v>
      </c>
      <c r="N885" s="5" t="s">
        <v>2307</v>
      </c>
      <c r="O885" s="5" t="s">
        <v>152</v>
      </c>
      <c r="P885" s="5" t="s">
        <v>10604</v>
      </c>
      <c r="Q885" s="34" t="s">
        <v>10605</v>
      </c>
      <c r="R885" s="21">
        <v>1</v>
      </c>
      <c r="S885" s="5" t="s">
        <v>24</v>
      </c>
      <c r="T885" s="5" t="s">
        <v>10606</v>
      </c>
      <c r="U885" s="34" t="s">
        <v>10607</v>
      </c>
      <c r="V885" s="21">
        <v>1</v>
      </c>
      <c r="W885" s="5" t="s">
        <v>2310</v>
      </c>
      <c r="X885" s="5" t="s">
        <v>8308</v>
      </c>
      <c r="Y885" s="34" t="s">
        <v>8309</v>
      </c>
      <c r="Z885" s="21">
        <v>1</v>
      </c>
      <c r="AA885" s="5" t="s">
        <v>24</v>
      </c>
      <c r="AB885" s="5" t="s">
        <v>10608</v>
      </c>
      <c r="AC885" s="34" t="s">
        <v>2776</v>
      </c>
      <c r="AD885" s="21">
        <v>1</v>
      </c>
    </row>
    <row r="886" spans="1:30" x14ac:dyDescent="0.3">
      <c r="A886" s="18" t="str">
        <f t="shared" ref="A886:B886" si="916">IF(AND(ISNUMBER(SEARCH("Yes",C886)),ISNUMBER(SEARCH("Yes",E886)),ISNUMBER(SEARCH("Yes",G886)),ISNUMBER(SEARCH("Yes",I886))),"Yes","No")</f>
        <v>No</v>
      </c>
      <c r="B886" s="18" t="str">
        <f t="shared" si="916"/>
        <v>No</v>
      </c>
      <c r="C886" s="15" t="str">
        <f t="shared" si="790"/>
        <v>No</v>
      </c>
      <c r="D886" s="18" t="str">
        <f t="shared" si="791"/>
        <v>No</v>
      </c>
      <c r="E886" s="18" t="str">
        <f t="shared" si="792"/>
        <v>No</v>
      </c>
      <c r="F886" s="18" t="str">
        <f t="shared" si="793"/>
        <v>No</v>
      </c>
      <c r="G886" s="18" t="str">
        <f t="shared" si="794"/>
        <v>No</v>
      </c>
      <c r="H886" s="18" t="str">
        <f t="shared" si="795"/>
        <v>No</v>
      </c>
      <c r="I886" s="18" t="str">
        <f t="shared" si="796"/>
        <v>Yes</v>
      </c>
      <c r="J886" s="18" t="str">
        <f t="shared" si="797"/>
        <v>No</v>
      </c>
      <c r="K886" s="21">
        <v>884</v>
      </c>
      <c r="L886" s="5" t="s">
        <v>1922</v>
      </c>
      <c r="M886" s="5" t="s">
        <v>1923</v>
      </c>
      <c r="N886" s="5" t="s">
        <v>2307</v>
      </c>
      <c r="O886" s="5" t="s">
        <v>152</v>
      </c>
      <c r="P886" s="5" t="s">
        <v>2350</v>
      </c>
      <c r="Q886" s="34" t="s">
        <v>10609</v>
      </c>
      <c r="R886" s="21">
        <v>1</v>
      </c>
      <c r="S886" s="35"/>
      <c r="T886" s="35"/>
      <c r="U886" s="35"/>
      <c r="V886" s="35"/>
      <c r="W886" s="35"/>
      <c r="X886" s="35"/>
      <c r="Y886" s="35"/>
      <c r="Z886" s="35"/>
      <c r="AA886" s="5" t="s">
        <v>152</v>
      </c>
      <c r="AB886" s="5" t="s">
        <v>10610</v>
      </c>
      <c r="AC886" s="34" t="s">
        <v>5441</v>
      </c>
      <c r="AD886" s="21">
        <v>1</v>
      </c>
    </row>
    <row r="887" spans="1:30" x14ac:dyDescent="0.3">
      <c r="A887" s="18" t="str">
        <f t="shared" ref="A887:B887" si="917">IF(AND(ISNUMBER(SEARCH("Yes",C887)),ISNUMBER(SEARCH("Yes",E887)),ISNUMBER(SEARCH("Yes",G887)),ISNUMBER(SEARCH("Yes",I887))),"Yes","No")</f>
        <v>Yes</v>
      </c>
      <c r="B887" s="18" t="str">
        <f t="shared" si="917"/>
        <v>No</v>
      </c>
      <c r="C887" s="15" t="str">
        <f t="shared" si="790"/>
        <v>Yes</v>
      </c>
      <c r="D887" s="18" t="str">
        <f t="shared" si="791"/>
        <v>No</v>
      </c>
      <c r="E887" s="18" t="str">
        <f t="shared" si="792"/>
        <v>Yes</v>
      </c>
      <c r="F887" s="18" t="str">
        <f t="shared" si="793"/>
        <v>Yes</v>
      </c>
      <c r="G887" s="18" t="str">
        <f t="shared" si="794"/>
        <v>Yes</v>
      </c>
      <c r="H887" s="18" t="str">
        <f t="shared" si="795"/>
        <v>Yes</v>
      </c>
      <c r="I887" s="18" t="str">
        <f t="shared" si="796"/>
        <v>Yes</v>
      </c>
      <c r="J887" s="18" t="str">
        <f t="shared" si="797"/>
        <v>Yes</v>
      </c>
      <c r="K887" s="21">
        <v>885</v>
      </c>
      <c r="L887" s="5" t="s">
        <v>351</v>
      </c>
      <c r="M887" s="5" t="s">
        <v>352</v>
      </c>
      <c r="N887" s="5" t="s">
        <v>2307</v>
      </c>
      <c r="O887" s="5" t="s">
        <v>152</v>
      </c>
      <c r="P887" s="5" t="s">
        <v>2449</v>
      </c>
      <c r="Q887" s="34" t="s">
        <v>10611</v>
      </c>
      <c r="R887" s="21">
        <v>1</v>
      </c>
      <c r="S887" s="5" t="s">
        <v>2310</v>
      </c>
      <c r="T887" s="5" t="s">
        <v>10612</v>
      </c>
      <c r="U887" s="34" t="s">
        <v>10613</v>
      </c>
      <c r="V887" s="21">
        <v>1</v>
      </c>
      <c r="W887" s="5" t="s">
        <v>2310</v>
      </c>
      <c r="X887" s="5" t="s">
        <v>10614</v>
      </c>
      <c r="Y887" s="34" t="s">
        <v>10615</v>
      </c>
      <c r="Z887" s="21">
        <v>1</v>
      </c>
      <c r="AA887" s="5" t="s">
        <v>2310</v>
      </c>
      <c r="AB887" s="5" t="s">
        <v>2473</v>
      </c>
      <c r="AC887" s="34" t="s">
        <v>10616</v>
      </c>
      <c r="AD887" s="21">
        <v>1</v>
      </c>
    </row>
    <row r="888" spans="1:30" x14ac:dyDescent="0.3">
      <c r="A888" s="18" t="str">
        <f t="shared" ref="A888:B888" si="918">IF(AND(ISNUMBER(SEARCH("Yes",C888)),ISNUMBER(SEARCH("Yes",E888)),ISNUMBER(SEARCH("Yes",G888)),ISNUMBER(SEARCH("Yes",I888))),"Yes","No")</f>
        <v>No</v>
      </c>
      <c r="B888" s="18" t="str">
        <f t="shared" si="918"/>
        <v>No</v>
      </c>
      <c r="C888" s="15" t="str">
        <f t="shared" si="790"/>
        <v>No</v>
      </c>
      <c r="D888" s="18" t="str">
        <f t="shared" si="791"/>
        <v>No</v>
      </c>
      <c r="E888" s="18" t="str">
        <f t="shared" si="792"/>
        <v>No</v>
      </c>
      <c r="F888" s="18" t="str">
        <f t="shared" si="793"/>
        <v>No</v>
      </c>
      <c r="G888" s="18" t="str">
        <f t="shared" si="794"/>
        <v>No</v>
      </c>
      <c r="H888" s="18" t="str">
        <f t="shared" si="795"/>
        <v>No</v>
      </c>
      <c r="I888" s="18" t="str">
        <f t="shared" si="796"/>
        <v>Yes</v>
      </c>
      <c r="J888" s="18" t="str">
        <f t="shared" si="797"/>
        <v>Yes</v>
      </c>
      <c r="K888" s="21">
        <v>886</v>
      </c>
      <c r="L888" s="5" t="s">
        <v>1924</v>
      </c>
      <c r="M888" s="5" t="s">
        <v>1925</v>
      </c>
      <c r="N888" s="5" t="s">
        <v>2307</v>
      </c>
      <c r="O888" s="5" t="s">
        <v>152</v>
      </c>
      <c r="P888" s="5" t="s">
        <v>2412</v>
      </c>
      <c r="Q888" s="34" t="s">
        <v>8319</v>
      </c>
      <c r="R888" s="21">
        <v>1</v>
      </c>
      <c r="S888" s="35"/>
      <c r="T888" s="35"/>
      <c r="U888" s="35"/>
      <c r="V888" s="35"/>
      <c r="W888" s="35"/>
      <c r="X888" s="35"/>
      <c r="Y888" s="35"/>
      <c r="Z888" s="35"/>
      <c r="AA888" s="5" t="s">
        <v>2310</v>
      </c>
      <c r="AB888" s="5" t="s">
        <v>6318</v>
      </c>
      <c r="AC888" s="34" t="s">
        <v>10617</v>
      </c>
      <c r="AD888" s="21">
        <v>1</v>
      </c>
    </row>
    <row r="889" spans="1:30" x14ac:dyDescent="0.3">
      <c r="A889" s="18" t="str">
        <f t="shared" ref="A889:B889" si="919">IF(AND(ISNUMBER(SEARCH("Yes",C889)),ISNUMBER(SEARCH("Yes",E889)),ISNUMBER(SEARCH("Yes",G889)),ISNUMBER(SEARCH("Yes",I889))),"Yes","No")</f>
        <v>Yes</v>
      </c>
      <c r="B889" s="18" t="str">
        <f t="shared" si="919"/>
        <v>Yes</v>
      </c>
      <c r="C889" s="15" t="str">
        <f t="shared" si="790"/>
        <v>Yes</v>
      </c>
      <c r="D889" s="18" t="str">
        <f t="shared" si="791"/>
        <v>Yes</v>
      </c>
      <c r="E889" s="18" t="str">
        <f t="shared" si="792"/>
        <v>Yes</v>
      </c>
      <c r="F889" s="18" t="str">
        <f t="shared" si="793"/>
        <v>Yes</v>
      </c>
      <c r="G889" s="18" t="str">
        <f t="shared" si="794"/>
        <v>Yes</v>
      </c>
      <c r="H889" s="18" t="str">
        <f t="shared" si="795"/>
        <v>Yes</v>
      </c>
      <c r="I889" s="18" t="str">
        <f t="shared" si="796"/>
        <v>Yes</v>
      </c>
      <c r="J889" s="18" t="str">
        <f t="shared" si="797"/>
        <v>Yes</v>
      </c>
      <c r="K889" s="21">
        <v>887</v>
      </c>
      <c r="L889" s="5" t="s">
        <v>208</v>
      </c>
      <c r="M889" s="5" t="s">
        <v>5452</v>
      </c>
      <c r="N889" s="5" t="s">
        <v>2307</v>
      </c>
      <c r="O889" s="5" t="s">
        <v>2310</v>
      </c>
      <c r="P889" s="5" t="s">
        <v>8321</v>
      </c>
      <c r="Q889" s="34" t="s">
        <v>8322</v>
      </c>
      <c r="R889" s="21">
        <v>1</v>
      </c>
      <c r="S889" s="5" t="s">
        <v>24</v>
      </c>
      <c r="T889" s="5" t="s">
        <v>10618</v>
      </c>
      <c r="U889" s="34" t="s">
        <v>10619</v>
      </c>
      <c r="V889" s="21">
        <v>1</v>
      </c>
      <c r="W889" s="5" t="s">
        <v>24</v>
      </c>
      <c r="X889" s="5" t="s">
        <v>5457</v>
      </c>
      <c r="Y889" s="34" t="s">
        <v>5458</v>
      </c>
      <c r="Z889" s="21">
        <v>1</v>
      </c>
      <c r="AA889" s="5" t="s">
        <v>24</v>
      </c>
      <c r="AB889" s="5" t="s">
        <v>10620</v>
      </c>
      <c r="AC889" s="34" t="s">
        <v>2585</v>
      </c>
      <c r="AD889" s="21">
        <v>1</v>
      </c>
    </row>
    <row r="890" spans="1:30" x14ac:dyDescent="0.3">
      <c r="A890" s="18" t="str">
        <f t="shared" ref="A890:B890" si="920">IF(AND(ISNUMBER(SEARCH("Yes",C890)),ISNUMBER(SEARCH("Yes",E890)),ISNUMBER(SEARCH("Yes",G890)),ISNUMBER(SEARCH("Yes",I890))),"Yes","No")</f>
        <v>No</v>
      </c>
      <c r="B890" s="18" t="str">
        <f t="shared" si="920"/>
        <v>No</v>
      </c>
      <c r="C890" s="15" t="str">
        <f t="shared" si="790"/>
        <v>No</v>
      </c>
      <c r="D890" s="18" t="str">
        <f t="shared" si="791"/>
        <v>No</v>
      </c>
      <c r="E890" s="18" t="str">
        <f t="shared" si="792"/>
        <v>No</v>
      </c>
      <c r="F890" s="18" t="str">
        <f t="shared" si="793"/>
        <v>No</v>
      </c>
      <c r="G890" s="18" t="str">
        <f t="shared" si="794"/>
        <v>No</v>
      </c>
      <c r="H890" s="18" t="str">
        <f t="shared" si="795"/>
        <v>No</v>
      </c>
      <c r="I890" s="18" t="str">
        <f t="shared" si="796"/>
        <v>Yes</v>
      </c>
      <c r="J890" s="18" t="str">
        <f t="shared" si="797"/>
        <v>Yes</v>
      </c>
      <c r="K890" s="21">
        <v>888</v>
      </c>
      <c r="L890" s="5" t="s">
        <v>1926</v>
      </c>
      <c r="M890" s="5" t="s">
        <v>1927</v>
      </c>
      <c r="N890" s="5" t="s">
        <v>2307</v>
      </c>
      <c r="O890" s="5" t="s">
        <v>152</v>
      </c>
      <c r="P890" s="5" t="s">
        <v>2392</v>
      </c>
      <c r="Q890" s="34" t="s">
        <v>10621</v>
      </c>
      <c r="R890" s="21">
        <v>1</v>
      </c>
      <c r="S890" s="35"/>
      <c r="T890" s="35"/>
      <c r="U890" s="35"/>
      <c r="V890" s="35"/>
      <c r="W890" s="35"/>
      <c r="X890" s="35"/>
      <c r="Y890" s="35"/>
      <c r="Z890" s="35"/>
      <c r="AA890" s="5" t="s">
        <v>2310</v>
      </c>
      <c r="AB890" s="5" t="s">
        <v>10622</v>
      </c>
      <c r="AC890" s="34" t="s">
        <v>10623</v>
      </c>
      <c r="AD890" s="21">
        <v>1</v>
      </c>
    </row>
    <row r="891" spans="1:30" x14ac:dyDescent="0.3">
      <c r="A891" s="18" t="str">
        <f t="shared" ref="A891:B891" si="921">IF(AND(ISNUMBER(SEARCH("Yes",C891)),ISNUMBER(SEARCH("Yes",E891)),ISNUMBER(SEARCH("Yes",G891)),ISNUMBER(SEARCH("Yes",I891))),"Yes","No")</f>
        <v>No</v>
      </c>
      <c r="B891" s="18" t="str">
        <f t="shared" si="921"/>
        <v>No</v>
      </c>
      <c r="C891" s="15" t="str">
        <f t="shared" si="790"/>
        <v>No</v>
      </c>
      <c r="D891" s="18" t="str">
        <f t="shared" si="791"/>
        <v>No</v>
      </c>
      <c r="E891" s="18" t="str">
        <f t="shared" si="792"/>
        <v>No</v>
      </c>
      <c r="F891" s="18" t="str">
        <f t="shared" si="793"/>
        <v>No</v>
      </c>
      <c r="G891" s="18" t="str">
        <f t="shared" si="794"/>
        <v>No</v>
      </c>
      <c r="H891" s="18" t="str">
        <f t="shared" si="795"/>
        <v>No</v>
      </c>
      <c r="I891" s="18" t="str">
        <f t="shared" si="796"/>
        <v>Yes</v>
      </c>
      <c r="J891" s="18" t="str">
        <f t="shared" si="797"/>
        <v>Yes</v>
      </c>
      <c r="K891" s="21">
        <v>889</v>
      </c>
      <c r="L891" s="5" t="s">
        <v>1928</v>
      </c>
      <c r="M891" s="5" t="s">
        <v>1929</v>
      </c>
      <c r="N891" s="5" t="s">
        <v>2307</v>
      </c>
      <c r="O891" s="5" t="s">
        <v>152</v>
      </c>
      <c r="P891" s="5" t="s">
        <v>4677</v>
      </c>
      <c r="Q891" s="34" t="s">
        <v>10624</v>
      </c>
      <c r="R891" s="21">
        <v>1</v>
      </c>
      <c r="S891" s="35"/>
      <c r="T891" s="35"/>
      <c r="U891" s="35"/>
      <c r="V891" s="35"/>
      <c r="W891" s="35"/>
      <c r="X891" s="35"/>
      <c r="Y891" s="35"/>
      <c r="Z891" s="35"/>
      <c r="AA891" s="5" t="s">
        <v>2310</v>
      </c>
      <c r="AB891" s="5" t="s">
        <v>10625</v>
      </c>
      <c r="AC891" s="34" t="s">
        <v>10626</v>
      </c>
      <c r="AD891" s="21">
        <v>1</v>
      </c>
    </row>
    <row r="892" spans="1:30" x14ac:dyDescent="0.3">
      <c r="A892" s="18" t="str">
        <f t="shared" ref="A892:B892" si="922">IF(AND(ISNUMBER(SEARCH("Yes",C892)),ISNUMBER(SEARCH("Yes",E892)),ISNUMBER(SEARCH("Yes",G892)),ISNUMBER(SEARCH("Yes",I892))),"Yes","No")</f>
        <v>No</v>
      </c>
      <c r="B892" s="18" t="str">
        <f t="shared" si="922"/>
        <v>No</v>
      </c>
      <c r="C892" s="15" t="str">
        <f t="shared" si="790"/>
        <v>Yes</v>
      </c>
      <c r="D892" s="18" t="str">
        <f t="shared" si="791"/>
        <v>No</v>
      </c>
      <c r="E892" s="18" t="str">
        <f t="shared" si="792"/>
        <v>Yes</v>
      </c>
      <c r="F892" s="18" t="str">
        <f t="shared" si="793"/>
        <v>Yes</v>
      </c>
      <c r="G892" s="18" t="str">
        <f t="shared" si="794"/>
        <v>No</v>
      </c>
      <c r="H892" s="18" t="str">
        <f t="shared" si="795"/>
        <v>Yes</v>
      </c>
      <c r="I892" s="18" t="str">
        <f t="shared" si="796"/>
        <v>Yes</v>
      </c>
      <c r="J892" s="18" t="str">
        <f t="shared" si="797"/>
        <v>Yes</v>
      </c>
      <c r="K892" s="21">
        <v>890</v>
      </c>
      <c r="L892" s="5" t="s">
        <v>388</v>
      </c>
      <c r="M892" s="5" t="s">
        <v>389</v>
      </c>
      <c r="N892" s="5" t="s">
        <v>2307</v>
      </c>
      <c r="O892" s="5" t="s">
        <v>152</v>
      </c>
      <c r="P892" s="5" t="s">
        <v>3892</v>
      </c>
      <c r="Q892" s="34" t="s">
        <v>10627</v>
      </c>
      <c r="R892" s="21">
        <v>1</v>
      </c>
      <c r="S892" s="5" t="s">
        <v>24</v>
      </c>
      <c r="T892" s="5" t="s">
        <v>10628</v>
      </c>
      <c r="U892" s="34" t="s">
        <v>10629</v>
      </c>
      <c r="V892" s="21">
        <v>1</v>
      </c>
      <c r="W892" s="5" t="s">
        <v>152</v>
      </c>
      <c r="X892" s="5" t="s">
        <v>8338</v>
      </c>
      <c r="Y892" s="34" t="s">
        <v>8339</v>
      </c>
      <c r="Z892" s="21">
        <v>1</v>
      </c>
      <c r="AA892" s="5" t="s">
        <v>2310</v>
      </c>
      <c r="AB892" s="5" t="s">
        <v>10630</v>
      </c>
      <c r="AC892" s="34" t="s">
        <v>10631</v>
      </c>
      <c r="AD892" s="21">
        <v>1</v>
      </c>
    </row>
    <row r="893" spans="1:30" x14ac:dyDescent="0.3">
      <c r="A893" s="18" t="str">
        <f t="shared" ref="A893:B893" si="923">IF(AND(ISNUMBER(SEARCH("Yes",C893)),ISNUMBER(SEARCH("Yes",E893)),ISNUMBER(SEARCH("Yes",G893)),ISNUMBER(SEARCH("Yes",I893))),"Yes","No")</f>
        <v>No</v>
      </c>
      <c r="B893" s="18" t="str">
        <f t="shared" si="923"/>
        <v>No</v>
      </c>
      <c r="C893" s="15" t="str">
        <f t="shared" si="790"/>
        <v>No</v>
      </c>
      <c r="D893" s="18" t="str">
        <f t="shared" si="791"/>
        <v>No</v>
      </c>
      <c r="E893" s="18" t="str">
        <f t="shared" si="792"/>
        <v>No</v>
      </c>
      <c r="F893" s="18" t="str">
        <f t="shared" si="793"/>
        <v>No</v>
      </c>
      <c r="G893" s="18" t="str">
        <f t="shared" si="794"/>
        <v>No</v>
      </c>
      <c r="H893" s="18" t="str">
        <f t="shared" si="795"/>
        <v>No</v>
      </c>
      <c r="I893" s="18" t="str">
        <f t="shared" si="796"/>
        <v>Yes</v>
      </c>
      <c r="J893" s="18" t="str">
        <f t="shared" si="797"/>
        <v>Yes</v>
      </c>
      <c r="K893" s="21">
        <v>891</v>
      </c>
      <c r="L893" s="5" t="s">
        <v>1930</v>
      </c>
      <c r="M893" s="5" t="s">
        <v>1931</v>
      </c>
      <c r="N893" s="5" t="s">
        <v>2307</v>
      </c>
      <c r="O893" s="5" t="s">
        <v>152</v>
      </c>
      <c r="P893" s="5" t="s">
        <v>2333</v>
      </c>
      <c r="Q893" s="34" t="s">
        <v>5477</v>
      </c>
      <c r="R893" s="21">
        <v>1</v>
      </c>
      <c r="S893" s="35"/>
      <c r="T893" s="35"/>
      <c r="U893" s="35"/>
      <c r="V893" s="35"/>
      <c r="W893" s="35"/>
      <c r="X893" s="35"/>
      <c r="Y893" s="35"/>
      <c r="Z893" s="35"/>
      <c r="AA893" s="5" t="s">
        <v>2310</v>
      </c>
      <c r="AB893" s="5" t="s">
        <v>9157</v>
      </c>
      <c r="AC893" s="34" t="s">
        <v>3953</v>
      </c>
      <c r="AD893" s="21">
        <v>1</v>
      </c>
    </row>
    <row r="894" spans="1:30" x14ac:dyDescent="0.3">
      <c r="A894" s="18" t="str">
        <f t="shared" ref="A894:B894" si="924">IF(AND(ISNUMBER(SEARCH("Yes",C894)),ISNUMBER(SEARCH("Yes",E894)),ISNUMBER(SEARCH("Yes",G894)),ISNUMBER(SEARCH("Yes",I894))),"Yes","No")</f>
        <v>No</v>
      </c>
      <c r="B894" s="18" t="str">
        <f t="shared" si="924"/>
        <v>No</v>
      </c>
      <c r="C894" s="15" t="str">
        <f t="shared" si="790"/>
        <v>No</v>
      </c>
      <c r="D894" s="18" t="str">
        <f t="shared" si="791"/>
        <v>No</v>
      </c>
      <c r="E894" s="18" t="str">
        <f t="shared" si="792"/>
        <v>No</v>
      </c>
      <c r="F894" s="18" t="str">
        <f t="shared" si="793"/>
        <v>No</v>
      </c>
      <c r="G894" s="18" t="str">
        <f t="shared" si="794"/>
        <v>No</v>
      </c>
      <c r="H894" s="18" t="str">
        <f t="shared" si="795"/>
        <v>No</v>
      </c>
      <c r="I894" s="18" t="str">
        <f t="shared" si="796"/>
        <v>Yes</v>
      </c>
      <c r="J894" s="18" t="str">
        <f t="shared" si="797"/>
        <v>Yes</v>
      </c>
      <c r="K894" s="21">
        <v>892</v>
      </c>
      <c r="L894" s="5" t="s">
        <v>1932</v>
      </c>
      <c r="M894" s="5" t="s">
        <v>1933</v>
      </c>
      <c r="N894" s="5" t="s">
        <v>2307</v>
      </c>
      <c r="O894" s="5" t="s">
        <v>152</v>
      </c>
      <c r="P894" s="5" t="s">
        <v>5397</v>
      </c>
      <c r="Q894" s="34" t="s">
        <v>5480</v>
      </c>
      <c r="R894" s="21">
        <v>1</v>
      </c>
      <c r="S894" s="35"/>
      <c r="T894" s="35"/>
      <c r="U894" s="35"/>
      <c r="V894" s="35"/>
      <c r="W894" s="35"/>
      <c r="X894" s="35"/>
      <c r="Y894" s="35"/>
      <c r="Z894" s="35"/>
      <c r="AA894" s="5" t="s">
        <v>2310</v>
      </c>
      <c r="AB894" s="5" t="s">
        <v>8344</v>
      </c>
      <c r="AC894" s="34" t="s">
        <v>8345</v>
      </c>
      <c r="AD894" s="21">
        <v>1</v>
      </c>
    </row>
    <row r="895" spans="1:30" x14ac:dyDescent="0.3">
      <c r="A895" s="18" t="str">
        <f t="shared" ref="A895:B895" si="925">IF(AND(ISNUMBER(SEARCH("Yes",C895)),ISNUMBER(SEARCH("Yes",E895)),ISNUMBER(SEARCH("Yes",G895)),ISNUMBER(SEARCH("Yes",I895))),"Yes","No")</f>
        <v>No</v>
      </c>
      <c r="B895" s="18" t="str">
        <f t="shared" si="925"/>
        <v>No</v>
      </c>
      <c r="C895" s="15" t="str">
        <f t="shared" si="790"/>
        <v>No</v>
      </c>
      <c r="D895" s="18" t="str">
        <f t="shared" si="791"/>
        <v>No</v>
      </c>
      <c r="E895" s="18" t="str">
        <f t="shared" si="792"/>
        <v>No</v>
      </c>
      <c r="F895" s="18" t="str">
        <f t="shared" si="793"/>
        <v>No</v>
      </c>
      <c r="G895" s="18" t="str">
        <f t="shared" si="794"/>
        <v>No</v>
      </c>
      <c r="H895" s="18" t="str">
        <f t="shared" si="795"/>
        <v>No</v>
      </c>
      <c r="I895" s="18" t="str">
        <f t="shared" si="796"/>
        <v>Yes</v>
      </c>
      <c r="J895" s="18" t="str">
        <f t="shared" si="797"/>
        <v>Yes</v>
      </c>
      <c r="K895" s="21">
        <v>893</v>
      </c>
      <c r="L895" s="5" t="s">
        <v>1934</v>
      </c>
      <c r="M895" s="5" t="s">
        <v>1935</v>
      </c>
      <c r="N895" s="5" t="s">
        <v>2307</v>
      </c>
      <c r="O895" s="5" t="s">
        <v>152</v>
      </c>
      <c r="P895" s="5" t="s">
        <v>2664</v>
      </c>
      <c r="Q895" s="34" t="s">
        <v>5482</v>
      </c>
      <c r="R895" s="21">
        <v>1</v>
      </c>
      <c r="S895" s="35"/>
      <c r="T895" s="35"/>
      <c r="U895" s="35"/>
      <c r="V895" s="35"/>
      <c r="W895" s="35"/>
      <c r="X895" s="35"/>
      <c r="Y895" s="35"/>
      <c r="Z895" s="35"/>
      <c r="AA895" s="5" t="s">
        <v>2310</v>
      </c>
      <c r="AB895" s="5" t="s">
        <v>5483</v>
      </c>
      <c r="AC895" s="34" t="s">
        <v>5484</v>
      </c>
      <c r="AD895" s="21">
        <v>1</v>
      </c>
    </row>
    <row r="896" spans="1:30" x14ac:dyDescent="0.3">
      <c r="A896" s="18" t="str">
        <f t="shared" ref="A896:B896" si="926">IF(AND(ISNUMBER(SEARCH("Yes",C896)),ISNUMBER(SEARCH("Yes",E896)),ISNUMBER(SEARCH("Yes",G896)),ISNUMBER(SEARCH("Yes",I896))),"Yes","No")</f>
        <v>No</v>
      </c>
      <c r="B896" s="18" t="str">
        <f t="shared" si="926"/>
        <v>No</v>
      </c>
      <c r="C896" s="15" t="str">
        <f t="shared" si="790"/>
        <v>No</v>
      </c>
      <c r="D896" s="18" t="str">
        <f t="shared" si="791"/>
        <v>No</v>
      </c>
      <c r="E896" s="18" t="str">
        <f t="shared" si="792"/>
        <v>No</v>
      </c>
      <c r="F896" s="18" t="str">
        <f t="shared" si="793"/>
        <v>No</v>
      </c>
      <c r="G896" s="18" t="str">
        <f t="shared" si="794"/>
        <v>No</v>
      </c>
      <c r="H896" s="18" t="str">
        <f t="shared" si="795"/>
        <v>No</v>
      </c>
      <c r="I896" s="18" t="str">
        <f t="shared" si="796"/>
        <v>Yes</v>
      </c>
      <c r="J896" s="18" t="str">
        <f t="shared" si="797"/>
        <v>Yes</v>
      </c>
      <c r="K896" s="21">
        <v>894</v>
      </c>
      <c r="L896" s="5" t="s">
        <v>1936</v>
      </c>
      <c r="M896" s="5" t="s">
        <v>1937</v>
      </c>
      <c r="N896" s="5" t="s">
        <v>2307</v>
      </c>
      <c r="O896" s="5" t="s">
        <v>152</v>
      </c>
      <c r="P896" s="5" t="s">
        <v>2392</v>
      </c>
      <c r="Q896" s="34" t="s">
        <v>3152</v>
      </c>
      <c r="R896" s="21">
        <v>1</v>
      </c>
      <c r="S896" s="35"/>
      <c r="T896" s="35"/>
      <c r="U896" s="35"/>
      <c r="V896" s="35"/>
      <c r="W896" s="35"/>
      <c r="X896" s="35"/>
      <c r="Y896" s="35"/>
      <c r="Z896" s="35"/>
      <c r="AA896" s="5" t="s">
        <v>24</v>
      </c>
      <c r="AB896" s="5" t="s">
        <v>9017</v>
      </c>
      <c r="AC896" s="34" t="s">
        <v>5485</v>
      </c>
      <c r="AD896" s="21">
        <v>1</v>
      </c>
    </row>
    <row r="897" spans="1:30" x14ac:dyDescent="0.3">
      <c r="A897" s="18" t="str">
        <f t="shared" ref="A897:B897" si="927">IF(AND(ISNUMBER(SEARCH("Yes",C897)),ISNUMBER(SEARCH("Yes",E897)),ISNUMBER(SEARCH("Yes",G897)),ISNUMBER(SEARCH("Yes",I897))),"Yes","No")</f>
        <v>No</v>
      </c>
      <c r="B897" s="18" t="str">
        <f t="shared" si="927"/>
        <v>No</v>
      </c>
      <c r="C897" s="15" t="str">
        <f t="shared" si="790"/>
        <v>No</v>
      </c>
      <c r="D897" s="18" t="str">
        <f t="shared" si="791"/>
        <v>No</v>
      </c>
      <c r="E897" s="18" t="str">
        <f t="shared" si="792"/>
        <v>No</v>
      </c>
      <c r="F897" s="18" t="str">
        <f t="shared" si="793"/>
        <v>No</v>
      </c>
      <c r="G897" s="18" t="str">
        <f t="shared" si="794"/>
        <v>No</v>
      </c>
      <c r="H897" s="18" t="str">
        <f t="shared" si="795"/>
        <v>No</v>
      </c>
      <c r="I897" s="18" t="str">
        <f t="shared" si="796"/>
        <v>Yes</v>
      </c>
      <c r="J897" s="18" t="str">
        <f t="shared" si="797"/>
        <v>Yes</v>
      </c>
      <c r="K897" s="21">
        <v>895</v>
      </c>
      <c r="L897" s="5" t="s">
        <v>1938</v>
      </c>
      <c r="M897" s="5" t="s">
        <v>1939</v>
      </c>
      <c r="N897" s="5" t="s">
        <v>2307</v>
      </c>
      <c r="O897" s="5" t="s">
        <v>152</v>
      </c>
      <c r="P897" s="5" t="s">
        <v>5486</v>
      </c>
      <c r="Q897" s="34" t="s">
        <v>10632</v>
      </c>
      <c r="R897" s="21">
        <v>1</v>
      </c>
      <c r="S897" s="35"/>
      <c r="T897" s="35"/>
      <c r="U897" s="35"/>
      <c r="V897" s="35"/>
      <c r="W897" s="35"/>
      <c r="X897" s="35"/>
      <c r="Y897" s="35"/>
      <c r="Z897" s="35"/>
      <c r="AA897" s="5" t="s">
        <v>24</v>
      </c>
      <c r="AB897" s="5" t="s">
        <v>10633</v>
      </c>
      <c r="AC897" s="34" t="s">
        <v>10634</v>
      </c>
      <c r="AD897" s="21">
        <v>1</v>
      </c>
    </row>
    <row r="898" spans="1:30" x14ac:dyDescent="0.3">
      <c r="A898" s="18" t="str">
        <f t="shared" ref="A898:B898" si="928">IF(AND(ISNUMBER(SEARCH("Yes",C898)),ISNUMBER(SEARCH("Yes",E898)),ISNUMBER(SEARCH("Yes",G898)),ISNUMBER(SEARCH("Yes",I898))),"Yes","No")</f>
        <v>No</v>
      </c>
      <c r="B898" s="18" t="str">
        <f t="shared" si="928"/>
        <v>No</v>
      </c>
      <c r="C898" s="15" t="str">
        <f t="shared" si="790"/>
        <v>No</v>
      </c>
      <c r="D898" s="18" t="str">
        <f t="shared" si="791"/>
        <v>No</v>
      </c>
      <c r="E898" s="18" t="str">
        <f t="shared" si="792"/>
        <v>No</v>
      </c>
      <c r="F898" s="18" t="str">
        <f t="shared" si="793"/>
        <v>No</v>
      </c>
      <c r="G898" s="18" t="str">
        <f t="shared" si="794"/>
        <v>No</v>
      </c>
      <c r="H898" s="18" t="str">
        <f t="shared" si="795"/>
        <v>No</v>
      </c>
      <c r="I898" s="18" t="str">
        <f t="shared" si="796"/>
        <v>Yes</v>
      </c>
      <c r="J898" s="18" t="str">
        <f t="shared" si="797"/>
        <v>Yes</v>
      </c>
      <c r="K898" s="21">
        <v>896</v>
      </c>
      <c r="L898" s="5" t="s">
        <v>1940</v>
      </c>
      <c r="M898" s="5" t="s">
        <v>1941</v>
      </c>
      <c r="N898" s="5" t="s">
        <v>2307</v>
      </c>
      <c r="O898" s="5" t="s">
        <v>152</v>
      </c>
      <c r="P898" s="5" t="s">
        <v>2664</v>
      </c>
      <c r="Q898" s="34" t="s">
        <v>5490</v>
      </c>
      <c r="R898" s="21">
        <v>1</v>
      </c>
      <c r="S898" s="35"/>
      <c r="T898" s="35"/>
      <c r="U898" s="35"/>
      <c r="V898" s="35"/>
      <c r="W898" s="35"/>
      <c r="X898" s="35"/>
      <c r="Y898" s="35"/>
      <c r="Z898" s="35"/>
      <c r="AA898" s="5" t="s">
        <v>2310</v>
      </c>
      <c r="AB898" s="5" t="s">
        <v>10635</v>
      </c>
      <c r="AC898" s="34" t="s">
        <v>5492</v>
      </c>
      <c r="AD898" s="21">
        <v>1</v>
      </c>
    </row>
    <row r="899" spans="1:30" x14ac:dyDescent="0.3">
      <c r="A899" s="18" t="str">
        <f t="shared" ref="A899:B899" si="929">IF(AND(ISNUMBER(SEARCH("Yes",C899)),ISNUMBER(SEARCH("Yes",E899)),ISNUMBER(SEARCH("Yes",G899)),ISNUMBER(SEARCH("Yes",I899))),"Yes","No")</f>
        <v>No</v>
      </c>
      <c r="B899" s="18" t="str">
        <f t="shared" si="929"/>
        <v>No</v>
      </c>
      <c r="C899" s="15" t="str">
        <f t="shared" si="790"/>
        <v>No</v>
      </c>
      <c r="D899" s="18" t="str">
        <f t="shared" si="791"/>
        <v>No</v>
      </c>
      <c r="E899" s="18" t="str">
        <f t="shared" si="792"/>
        <v>No</v>
      </c>
      <c r="F899" s="18" t="str">
        <f t="shared" si="793"/>
        <v>No</v>
      </c>
      <c r="G899" s="18" t="str">
        <f t="shared" si="794"/>
        <v>No</v>
      </c>
      <c r="H899" s="18" t="str">
        <f t="shared" si="795"/>
        <v>No</v>
      </c>
      <c r="I899" s="18" t="str">
        <f t="shared" si="796"/>
        <v>Yes</v>
      </c>
      <c r="J899" s="18" t="str">
        <f t="shared" si="797"/>
        <v>Yes</v>
      </c>
      <c r="K899" s="21">
        <v>897</v>
      </c>
      <c r="L899" s="5" t="s">
        <v>81</v>
      </c>
      <c r="M899" s="5" t="s">
        <v>417</v>
      </c>
      <c r="N899" s="5" t="s">
        <v>2307</v>
      </c>
      <c r="O899" s="5" t="s">
        <v>152</v>
      </c>
      <c r="P899" s="5" t="s">
        <v>2649</v>
      </c>
      <c r="Q899" s="34" t="s">
        <v>5493</v>
      </c>
      <c r="R899" s="21">
        <v>1</v>
      </c>
      <c r="S899" s="35"/>
      <c r="T899" s="35"/>
      <c r="U899" s="35"/>
      <c r="V899" s="35"/>
      <c r="W899" s="35"/>
      <c r="X899" s="35"/>
      <c r="Y899" s="35"/>
      <c r="Z899" s="35"/>
      <c r="AA899" s="5" t="s">
        <v>24</v>
      </c>
      <c r="AB899" s="5" t="s">
        <v>3211</v>
      </c>
      <c r="AC899" s="34" t="s">
        <v>10636</v>
      </c>
      <c r="AD899" s="21">
        <v>1</v>
      </c>
    </row>
    <row r="900" spans="1:30" x14ac:dyDescent="0.3">
      <c r="A900" s="18" t="str">
        <f t="shared" ref="A900:B900" si="930">IF(AND(ISNUMBER(SEARCH("Yes",C900)),ISNUMBER(SEARCH("Yes",E900)),ISNUMBER(SEARCH("Yes",G900)),ISNUMBER(SEARCH("Yes",I900))),"Yes","No")</f>
        <v>No</v>
      </c>
      <c r="B900" s="18" t="str">
        <f t="shared" si="930"/>
        <v>No</v>
      </c>
      <c r="C900" s="15" t="str">
        <f t="shared" si="790"/>
        <v>No</v>
      </c>
      <c r="D900" s="18" t="str">
        <f t="shared" si="791"/>
        <v>No</v>
      </c>
      <c r="E900" s="18" t="str">
        <f t="shared" si="792"/>
        <v>No</v>
      </c>
      <c r="F900" s="18" t="str">
        <f t="shared" si="793"/>
        <v>No</v>
      </c>
      <c r="G900" s="18" t="str">
        <f t="shared" si="794"/>
        <v>No</v>
      </c>
      <c r="H900" s="18" t="str">
        <f t="shared" si="795"/>
        <v>No</v>
      </c>
      <c r="I900" s="18" t="str">
        <f t="shared" si="796"/>
        <v>Yes</v>
      </c>
      <c r="J900" s="18" t="str">
        <f t="shared" si="797"/>
        <v>Yes</v>
      </c>
      <c r="K900" s="21">
        <v>898</v>
      </c>
      <c r="L900" s="5" t="s">
        <v>1942</v>
      </c>
      <c r="M900" s="5" t="s">
        <v>1943</v>
      </c>
      <c r="N900" s="5" t="s">
        <v>2307</v>
      </c>
      <c r="O900" s="5" t="s">
        <v>152</v>
      </c>
      <c r="P900" s="5" t="s">
        <v>2427</v>
      </c>
      <c r="Q900" s="34" t="s">
        <v>10637</v>
      </c>
      <c r="R900" s="21">
        <v>1</v>
      </c>
      <c r="S900" s="35"/>
      <c r="T900" s="35"/>
      <c r="U900" s="35"/>
      <c r="V900" s="35"/>
      <c r="W900" s="35"/>
      <c r="X900" s="35"/>
      <c r="Y900" s="35"/>
      <c r="Z900" s="35"/>
      <c r="AA900" s="5" t="s">
        <v>24</v>
      </c>
      <c r="AB900" s="5" t="s">
        <v>2729</v>
      </c>
      <c r="AC900" s="34" t="s">
        <v>5451</v>
      </c>
      <c r="AD900" s="21">
        <v>1</v>
      </c>
    </row>
    <row r="901" spans="1:30" x14ac:dyDescent="0.3">
      <c r="A901" s="18" t="str">
        <f t="shared" ref="A901:B901" si="931">IF(AND(ISNUMBER(SEARCH("Yes",C901)),ISNUMBER(SEARCH("Yes",E901)),ISNUMBER(SEARCH("Yes",G901)),ISNUMBER(SEARCH("Yes",I901))),"Yes","No")</f>
        <v>No</v>
      </c>
      <c r="B901" s="18" t="str">
        <f t="shared" si="931"/>
        <v>Yes</v>
      </c>
      <c r="C901" s="15" t="str">
        <f t="shared" si="790"/>
        <v>No</v>
      </c>
      <c r="D901" s="18" t="str">
        <f t="shared" si="791"/>
        <v>Yes</v>
      </c>
      <c r="E901" s="18" t="str">
        <f t="shared" si="792"/>
        <v>Yes</v>
      </c>
      <c r="F901" s="18" t="str">
        <f t="shared" si="793"/>
        <v>Yes</v>
      </c>
      <c r="G901" s="18" t="str">
        <f t="shared" si="794"/>
        <v>Yes</v>
      </c>
      <c r="H901" s="18" t="str">
        <f t="shared" si="795"/>
        <v>Yes</v>
      </c>
      <c r="I901" s="18" t="str">
        <f t="shared" si="796"/>
        <v>Yes</v>
      </c>
      <c r="J901" s="18" t="str">
        <f t="shared" si="797"/>
        <v>Yes</v>
      </c>
      <c r="K901" s="21">
        <v>899</v>
      </c>
      <c r="L901" s="5" t="s">
        <v>393</v>
      </c>
      <c r="M901" s="5" t="s">
        <v>394</v>
      </c>
      <c r="N901" s="5" t="s">
        <v>2307</v>
      </c>
      <c r="O901" s="5" t="s">
        <v>2310</v>
      </c>
      <c r="P901" s="5" t="s">
        <v>10638</v>
      </c>
      <c r="Q901" s="34" t="s">
        <v>10639</v>
      </c>
      <c r="R901" s="21">
        <v>1</v>
      </c>
      <c r="S901" s="5" t="s">
        <v>24</v>
      </c>
      <c r="T901" s="5" t="s">
        <v>5497</v>
      </c>
      <c r="U901" s="34" t="s">
        <v>5498</v>
      </c>
      <c r="V901" s="21">
        <v>1</v>
      </c>
      <c r="W901" s="5" t="s">
        <v>24</v>
      </c>
      <c r="X901" s="5" t="s">
        <v>10640</v>
      </c>
      <c r="Y901" s="34" t="s">
        <v>10641</v>
      </c>
      <c r="Z901" s="21">
        <v>1</v>
      </c>
      <c r="AA901" s="5" t="s">
        <v>24</v>
      </c>
      <c r="AB901" s="5" t="s">
        <v>10642</v>
      </c>
      <c r="AC901" s="34" t="s">
        <v>10643</v>
      </c>
      <c r="AD901" s="21">
        <v>1</v>
      </c>
    </row>
    <row r="902" spans="1:30" x14ac:dyDescent="0.3">
      <c r="A902" s="18" t="str">
        <f t="shared" ref="A902:B902" si="932">IF(AND(ISNUMBER(SEARCH("Yes",C902)),ISNUMBER(SEARCH("Yes",E902)),ISNUMBER(SEARCH("Yes",G902)),ISNUMBER(SEARCH("Yes",I902))),"Yes","No")</f>
        <v>Yes</v>
      </c>
      <c r="B902" s="18" t="str">
        <f t="shared" si="932"/>
        <v>Yes</v>
      </c>
      <c r="C902" s="15" t="str">
        <f t="shared" si="790"/>
        <v>Yes</v>
      </c>
      <c r="D902" s="18" t="str">
        <f t="shared" si="791"/>
        <v>Yes</v>
      </c>
      <c r="E902" s="18" t="str">
        <f t="shared" si="792"/>
        <v>Yes</v>
      </c>
      <c r="F902" s="18" t="str">
        <f t="shared" si="793"/>
        <v>Yes</v>
      </c>
      <c r="G902" s="18" t="str">
        <f t="shared" si="794"/>
        <v>Yes</v>
      </c>
      <c r="H902" s="18" t="str">
        <f t="shared" si="795"/>
        <v>Yes</v>
      </c>
      <c r="I902" s="18" t="str">
        <f t="shared" si="796"/>
        <v>Yes</v>
      </c>
      <c r="J902" s="18" t="str">
        <f t="shared" si="797"/>
        <v>Yes</v>
      </c>
      <c r="K902" s="21">
        <v>900</v>
      </c>
      <c r="L902" s="5" t="s">
        <v>84</v>
      </c>
      <c r="M902" s="5" t="s">
        <v>130</v>
      </c>
      <c r="N902" s="5" t="s">
        <v>2307</v>
      </c>
      <c r="O902" s="5" t="s">
        <v>24</v>
      </c>
      <c r="P902" s="5" t="s">
        <v>3711</v>
      </c>
      <c r="Q902" s="34" t="s">
        <v>10644</v>
      </c>
      <c r="R902" s="21">
        <v>1</v>
      </c>
      <c r="S902" s="5" t="s">
        <v>24</v>
      </c>
      <c r="T902" s="5" t="s">
        <v>10645</v>
      </c>
      <c r="U902" s="34" t="s">
        <v>10646</v>
      </c>
      <c r="V902" s="21">
        <v>1</v>
      </c>
      <c r="W902" s="5" t="s">
        <v>24</v>
      </c>
      <c r="X902" s="5" t="s">
        <v>10647</v>
      </c>
      <c r="Y902" s="34" t="s">
        <v>10648</v>
      </c>
      <c r="Z902" s="21">
        <v>1</v>
      </c>
      <c r="AA902" s="5" t="s">
        <v>2310</v>
      </c>
      <c r="AB902" s="5" t="s">
        <v>2997</v>
      </c>
      <c r="AC902" s="34" t="s">
        <v>3241</v>
      </c>
      <c r="AD902" s="21">
        <v>1</v>
      </c>
    </row>
    <row r="903" spans="1:30" x14ac:dyDescent="0.3">
      <c r="A903" s="18" t="str">
        <f t="shared" ref="A903:B903" si="933">IF(AND(ISNUMBER(SEARCH("Yes",C903)),ISNUMBER(SEARCH("Yes",E903)),ISNUMBER(SEARCH("Yes",G903)),ISNUMBER(SEARCH("Yes",I903))),"Yes","No")</f>
        <v>No</v>
      </c>
      <c r="B903" s="18" t="str">
        <f t="shared" si="933"/>
        <v>No</v>
      </c>
      <c r="C903" s="15" t="str">
        <f t="shared" si="790"/>
        <v>No</v>
      </c>
      <c r="D903" s="18" t="str">
        <f t="shared" si="791"/>
        <v>No</v>
      </c>
      <c r="E903" s="18" t="str">
        <f t="shared" si="792"/>
        <v>No</v>
      </c>
      <c r="F903" s="18" t="str">
        <f t="shared" si="793"/>
        <v>No</v>
      </c>
      <c r="G903" s="18" t="str">
        <f t="shared" si="794"/>
        <v>No</v>
      </c>
      <c r="H903" s="18" t="str">
        <f t="shared" si="795"/>
        <v>No</v>
      </c>
      <c r="I903" s="18" t="str">
        <f t="shared" si="796"/>
        <v>Yes</v>
      </c>
      <c r="J903" s="18" t="str">
        <f t="shared" si="797"/>
        <v>Yes</v>
      </c>
      <c r="K903" s="21">
        <v>901</v>
      </c>
      <c r="L903" s="5" t="s">
        <v>1944</v>
      </c>
      <c r="M903" s="5" t="s">
        <v>1945</v>
      </c>
      <c r="N903" s="5" t="s">
        <v>2307</v>
      </c>
      <c r="O903" s="5" t="s">
        <v>152</v>
      </c>
      <c r="P903" s="5" t="s">
        <v>4568</v>
      </c>
      <c r="Q903" s="34" t="s">
        <v>10649</v>
      </c>
      <c r="R903" s="21">
        <v>1</v>
      </c>
      <c r="S903" s="35"/>
      <c r="T903" s="35"/>
      <c r="U903" s="35"/>
      <c r="V903" s="35"/>
      <c r="W903" s="35"/>
      <c r="X903" s="35"/>
      <c r="Y903" s="35"/>
      <c r="Z903" s="35"/>
      <c r="AA903" s="5" t="s">
        <v>24</v>
      </c>
      <c r="AB903" s="5" t="s">
        <v>10650</v>
      </c>
      <c r="AC903" s="34" t="s">
        <v>10651</v>
      </c>
      <c r="AD903" s="21">
        <v>1</v>
      </c>
    </row>
    <row r="904" spans="1:30" x14ac:dyDescent="0.3">
      <c r="A904" s="18" t="str">
        <f t="shared" ref="A904:B904" si="934">IF(AND(ISNUMBER(SEARCH("Yes",C904)),ISNUMBER(SEARCH("Yes",E904)),ISNUMBER(SEARCH("Yes",G904)),ISNUMBER(SEARCH("Yes",I904))),"Yes","No")</f>
        <v>No</v>
      </c>
      <c r="B904" s="18" t="str">
        <f t="shared" si="934"/>
        <v>No</v>
      </c>
      <c r="C904" s="15" t="str">
        <f t="shared" si="790"/>
        <v>No</v>
      </c>
      <c r="D904" s="18" t="str">
        <f t="shared" si="791"/>
        <v>No</v>
      </c>
      <c r="E904" s="18" t="str">
        <f t="shared" si="792"/>
        <v>No</v>
      </c>
      <c r="F904" s="18" t="str">
        <f t="shared" si="793"/>
        <v>No</v>
      </c>
      <c r="G904" s="18" t="str">
        <f t="shared" si="794"/>
        <v>No</v>
      </c>
      <c r="H904" s="18" t="str">
        <f t="shared" si="795"/>
        <v>No</v>
      </c>
      <c r="I904" s="18" t="str">
        <f t="shared" si="796"/>
        <v>Yes</v>
      </c>
      <c r="J904" s="18" t="str">
        <f t="shared" si="797"/>
        <v>No</v>
      </c>
      <c r="K904" s="21">
        <v>902</v>
      </c>
      <c r="L904" s="5" t="s">
        <v>1946</v>
      </c>
      <c r="M904" s="5" t="s">
        <v>1947</v>
      </c>
      <c r="N904" s="5" t="s">
        <v>2307</v>
      </c>
      <c r="O904" s="5" t="s">
        <v>152</v>
      </c>
      <c r="P904" s="5" t="s">
        <v>2435</v>
      </c>
      <c r="Q904" s="34" t="s">
        <v>8367</v>
      </c>
      <c r="R904" s="21">
        <v>1</v>
      </c>
      <c r="S904" s="35"/>
      <c r="T904" s="35"/>
      <c r="U904" s="35"/>
      <c r="V904" s="35"/>
      <c r="W904" s="35"/>
      <c r="X904" s="35"/>
      <c r="Y904" s="35"/>
      <c r="Z904" s="35"/>
      <c r="AA904" s="5" t="s">
        <v>152</v>
      </c>
      <c r="AB904" s="5" t="s">
        <v>10652</v>
      </c>
      <c r="AC904" s="34" t="s">
        <v>10653</v>
      </c>
      <c r="AD904" s="21">
        <v>1</v>
      </c>
    </row>
    <row r="905" spans="1:30" x14ac:dyDescent="0.3">
      <c r="A905" s="18" t="str">
        <f t="shared" ref="A905:B905" si="935">IF(AND(ISNUMBER(SEARCH("Yes",C905)),ISNUMBER(SEARCH("Yes",E905)),ISNUMBER(SEARCH("Yes",G905)),ISNUMBER(SEARCH("Yes",I905))),"Yes","No")</f>
        <v>No</v>
      </c>
      <c r="B905" s="18" t="str">
        <f t="shared" si="935"/>
        <v>No</v>
      </c>
      <c r="C905" s="15" t="str">
        <f t="shared" si="790"/>
        <v>No</v>
      </c>
      <c r="D905" s="18" t="str">
        <f t="shared" si="791"/>
        <v>No</v>
      </c>
      <c r="E905" s="18" t="str">
        <f t="shared" si="792"/>
        <v>No</v>
      </c>
      <c r="F905" s="18" t="str">
        <f t="shared" si="793"/>
        <v>No</v>
      </c>
      <c r="G905" s="18" t="str">
        <f t="shared" si="794"/>
        <v>No</v>
      </c>
      <c r="H905" s="18" t="str">
        <f t="shared" si="795"/>
        <v>No</v>
      </c>
      <c r="I905" s="18" t="str">
        <f t="shared" si="796"/>
        <v>Yes</v>
      </c>
      <c r="J905" s="18" t="str">
        <f t="shared" si="797"/>
        <v>No</v>
      </c>
      <c r="K905" s="21">
        <v>903</v>
      </c>
      <c r="L905" s="5" t="s">
        <v>1948</v>
      </c>
      <c r="M905" s="5" t="s">
        <v>1949</v>
      </c>
      <c r="N905" s="5" t="s">
        <v>2307</v>
      </c>
      <c r="O905" s="5" t="s">
        <v>152</v>
      </c>
      <c r="P905" s="5" t="s">
        <v>2313</v>
      </c>
      <c r="Q905" s="34" t="s">
        <v>10654</v>
      </c>
      <c r="R905" s="21">
        <v>1</v>
      </c>
      <c r="S905" s="35"/>
      <c r="T905" s="35"/>
      <c r="U905" s="35"/>
      <c r="V905" s="35"/>
      <c r="W905" s="35"/>
      <c r="X905" s="35"/>
      <c r="Y905" s="35"/>
      <c r="Z905" s="35"/>
      <c r="AA905" s="5" t="s">
        <v>152</v>
      </c>
      <c r="AB905" s="5" t="s">
        <v>10655</v>
      </c>
      <c r="AC905" s="34" t="s">
        <v>10656</v>
      </c>
      <c r="AD905" s="21">
        <v>1</v>
      </c>
    </row>
    <row r="906" spans="1:30" x14ac:dyDescent="0.3">
      <c r="A906" s="18" t="str">
        <f t="shared" ref="A906:B906" si="936">IF(AND(ISNUMBER(SEARCH("Yes",C906)),ISNUMBER(SEARCH("Yes",E906)),ISNUMBER(SEARCH("Yes",G906)),ISNUMBER(SEARCH("Yes",I906))),"Yes","No")</f>
        <v>No</v>
      </c>
      <c r="B906" s="18" t="str">
        <f t="shared" si="936"/>
        <v>No</v>
      </c>
      <c r="C906" s="15" t="str">
        <f t="shared" si="790"/>
        <v>No</v>
      </c>
      <c r="D906" s="18" t="str">
        <f t="shared" si="791"/>
        <v>No</v>
      </c>
      <c r="E906" s="18" t="str">
        <f t="shared" si="792"/>
        <v>No</v>
      </c>
      <c r="F906" s="18" t="str">
        <f t="shared" si="793"/>
        <v>No</v>
      </c>
      <c r="G906" s="18" t="str">
        <f t="shared" si="794"/>
        <v>No</v>
      </c>
      <c r="H906" s="18" t="str">
        <f t="shared" si="795"/>
        <v>No</v>
      </c>
      <c r="I906" s="18" t="str">
        <f t="shared" si="796"/>
        <v>Yes</v>
      </c>
      <c r="J906" s="18" t="str">
        <f t="shared" si="797"/>
        <v>Yes</v>
      </c>
      <c r="K906" s="21">
        <v>904</v>
      </c>
      <c r="L906" s="5" t="s">
        <v>1950</v>
      </c>
      <c r="M906" s="5" t="s">
        <v>1951</v>
      </c>
      <c r="N906" s="5" t="s">
        <v>2307</v>
      </c>
      <c r="O906" s="5" t="s">
        <v>152</v>
      </c>
      <c r="P906" s="5" t="s">
        <v>10657</v>
      </c>
      <c r="Q906" s="34" t="s">
        <v>5517</v>
      </c>
      <c r="R906" s="21">
        <v>1</v>
      </c>
      <c r="S906" s="35"/>
      <c r="T906" s="35"/>
      <c r="U906" s="35"/>
      <c r="V906" s="35"/>
      <c r="W906" s="35"/>
      <c r="X906" s="35"/>
      <c r="Y906" s="35"/>
      <c r="Z906" s="35"/>
      <c r="AA906" s="5" t="s">
        <v>2310</v>
      </c>
      <c r="AB906" s="5" t="s">
        <v>2473</v>
      </c>
      <c r="AC906" s="34" t="s">
        <v>4257</v>
      </c>
      <c r="AD906" s="21">
        <v>1</v>
      </c>
    </row>
    <row r="907" spans="1:30" x14ac:dyDescent="0.3">
      <c r="A907" s="18" t="str">
        <f t="shared" ref="A907:B907" si="937">IF(AND(ISNUMBER(SEARCH("Yes",C907)),ISNUMBER(SEARCH("Yes",E907)),ISNUMBER(SEARCH("Yes",G907)),ISNUMBER(SEARCH("Yes",I907))),"Yes","No")</f>
        <v>No</v>
      </c>
      <c r="B907" s="18" t="str">
        <f t="shared" si="937"/>
        <v>No</v>
      </c>
      <c r="C907" s="15" t="str">
        <f t="shared" si="790"/>
        <v>No</v>
      </c>
      <c r="D907" s="18" t="str">
        <f t="shared" si="791"/>
        <v>No</v>
      </c>
      <c r="E907" s="18" t="str">
        <f t="shared" si="792"/>
        <v>No</v>
      </c>
      <c r="F907" s="18" t="str">
        <f t="shared" si="793"/>
        <v>No</v>
      </c>
      <c r="G907" s="18" t="str">
        <f t="shared" si="794"/>
        <v>No</v>
      </c>
      <c r="H907" s="18" t="str">
        <f t="shared" si="795"/>
        <v>No</v>
      </c>
      <c r="I907" s="18" t="str">
        <f t="shared" si="796"/>
        <v>Yes</v>
      </c>
      <c r="J907" s="18" t="str">
        <f t="shared" si="797"/>
        <v>Yes</v>
      </c>
      <c r="K907" s="21">
        <v>905</v>
      </c>
      <c r="L907" s="5" t="s">
        <v>1952</v>
      </c>
      <c r="M907" s="5" t="s">
        <v>1953</v>
      </c>
      <c r="N907" s="5" t="s">
        <v>2307</v>
      </c>
      <c r="O907" s="5" t="s">
        <v>152</v>
      </c>
      <c r="P907" s="5" t="s">
        <v>8374</v>
      </c>
      <c r="Q907" s="34" t="s">
        <v>5519</v>
      </c>
      <c r="R907" s="21">
        <v>1</v>
      </c>
      <c r="S907" s="35"/>
      <c r="T907" s="35"/>
      <c r="U907" s="35"/>
      <c r="V907" s="35"/>
      <c r="W907" s="35"/>
      <c r="X907" s="35"/>
      <c r="Y907" s="35"/>
      <c r="Z907" s="35"/>
      <c r="AA907" s="5" t="s">
        <v>24</v>
      </c>
      <c r="AB907" s="5" t="s">
        <v>3197</v>
      </c>
      <c r="AC907" s="34" t="s">
        <v>5520</v>
      </c>
      <c r="AD907" s="21">
        <v>1</v>
      </c>
    </row>
    <row r="908" spans="1:30" x14ac:dyDescent="0.3">
      <c r="A908" s="18" t="str">
        <f t="shared" ref="A908:B908" si="938">IF(AND(ISNUMBER(SEARCH("Yes",C908)),ISNUMBER(SEARCH("Yes",E908)),ISNUMBER(SEARCH("Yes",G908)),ISNUMBER(SEARCH("Yes",I908))),"Yes","No")</f>
        <v>No</v>
      </c>
      <c r="B908" s="18" t="str">
        <f t="shared" si="938"/>
        <v>No</v>
      </c>
      <c r="C908" s="15" t="str">
        <f t="shared" si="790"/>
        <v>No</v>
      </c>
      <c r="D908" s="18" t="str">
        <f t="shared" si="791"/>
        <v>No</v>
      </c>
      <c r="E908" s="18" t="str">
        <f t="shared" si="792"/>
        <v>No</v>
      </c>
      <c r="F908" s="18" t="str">
        <f t="shared" si="793"/>
        <v>No</v>
      </c>
      <c r="G908" s="18" t="str">
        <f t="shared" si="794"/>
        <v>No</v>
      </c>
      <c r="H908" s="18" t="str">
        <f t="shared" si="795"/>
        <v>No</v>
      </c>
      <c r="I908" s="18" t="str">
        <f t="shared" si="796"/>
        <v>Yes</v>
      </c>
      <c r="J908" s="18" t="str">
        <f t="shared" si="797"/>
        <v>No</v>
      </c>
      <c r="K908" s="21">
        <v>906</v>
      </c>
      <c r="L908" s="5" t="s">
        <v>1954</v>
      </c>
      <c r="M908" s="5" t="s">
        <v>1955</v>
      </c>
      <c r="N908" s="5" t="s">
        <v>2307</v>
      </c>
      <c r="O908" s="5" t="s">
        <v>152</v>
      </c>
      <c r="P908" s="5" t="s">
        <v>2533</v>
      </c>
      <c r="Q908" s="34" t="s">
        <v>10658</v>
      </c>
      <c r="R908" s="21">
        <v>1</v>
      </c>
      <c r="S908" s="35"/>
      <c r="T908" s="35"/>
      <c r="U908" s="35"/>
      <c r="V908" s="35"/>
      <c r="W908" s="35"/>
      <c r="X908" s="35"/>
      <c r="Y908" s="35"/>
      <c r="Z908" s="35"/>
      <c r="AA908" s="5" t="s">
        <v>152</v>
      </c>
      <c r="AB908" s="5" t="s">
        <v>10659</v>
      </c>
      <c r="AC908" s="34" t="s">
        <v>10660</v>
      </c>
      <c r="AD908" s="21">
        <v>1</v>
      </c>
    </row>
    <row r="909" spans="1:30" x14ac:dyDescent="0.3">
      <c r="A909" s="18" t="str">
        <f t="shared" ref="A909:B909" si="939">IF(AND(ISNUMBER(SEARCH("Yes",C909)),ISNUMBER(SEARCH("Yes",E909)),ISNUMBER(SEARCH("Yes",G909)),ISNUMBER(SEARCH("Yes",I909))),"Yes","No")</f>
        <v>No</v>
      </c>
      <c r="B909" s="18" t="str">
        <f t="shared" si="939"/>
        <v>No</v>
      </c>
      <c r="C909" s="15" t="str">
        <f t="shared" si="790"/>
        <v>No</v>
      </c>
      <c r="D909" s="18" t="str">
        <f t="shared" si="791"/>
        <v>No</v>
      </c>
      <c r="E909" s="18" t="str">
        <f t="shared" si="792"/>
        <v>No</v>
      </c>
      <c r="F909" s="18" t="str">
        <f t="shared" si="793"/>
        <v>No</v>
      </c>
      <c r="G909" s="18" t="str">
        <f t="shared" si="794"/>
        <v>No</v>
      </c>
      <c r="H909" s="18" t="str">
        <f t="shared" si="795"/>
        <v>No</v>
      </c>
      <c r="I909" s="18" t="str">
        <f t="shared" si="796"/>
        <v>Yes</v>
      </c>
      <c r="J909" s="18" t="str">
        <f t="shared" si="797"/>
        <v>Yes</v>
      </c>
      <c r="K909" s="21">
        <v>907</v>
      </c>
      <c r="L909" s="5" t="s">
        <v>1956</v>
      </c>
      <c r="M909" s="5" t="s">
        <v>1957</v>
      </c>
      <c r="N909" s="5" t="s">
        <v>2307</v>
      </c>
      <c r="O909" s="5" t="s">
        <v>152</v>
      </c>
      <c r="P909" s="5" t="s">
        <v>2333</v>
      </c>
      <c r="Q909" s="34" t="s">
        <v>2803</v>
      </c>
      <c r="R909" s="21">
        <v>1</v>
      </c>
      <c r="S909" s="35"/>
      <c r="T909" s="35"/>
      <c r="U909" s="35"/>
      <c r="V909" s="35"/>
      <c r="W909" s="35"/>
      <c r="X909" s="35"/>
      <c r="Y909" s="35"/>
      <c r="Z909" s="35"/>
      <c r="AA909" s="5" t="s">
        <v>2310</v>
      </c>
      <c r="AB909" s="5" t="s">
        <v>4668</v>
      </c>
      <c r="AC909" s="34" t="s">
        <v>10661</v>
      </c>
      <c r="AD909" s="21">
        <v>1</v>
      </c>
    </row>
    <row r="910" spans="1:30" x14ac:dyDescent="0.3">
      <c r="A910" s="18" t="str">
        <f t="shared" ref="A910:B910" si="940">IF(AND(ISNUMBER(SEARCH("Yes",C910)),ISNUMBER(SEARCH("Yes",E910)),ISNUMBER(SEARCH("Yes",G910)),ISNUMBER(SEARCH("Yes",I910))),"Yes","No")</f>
        <v>No</v>
      </c>
      <c r="B910" s="18" t="str">
        <f t="shared" si="940"/>
        <v>Yes</v>
      </c>
      <c r="C910" s="15" t="str">
        <f t="shared" si="790"/>
        <v>Yes</v>
      </c>
      <c r="D910" s="18" t="str">
        <f t="shared" si="791"/>
        <v>Yes</v>
      </c>
      <c r="E910" s="18" t="str">
        <f t="shared" si="792"/>
        <v>Yes</v>
      </c>
      <c r="F910" s="18" t="str">
        <f t="shared" si="793"/>
        <v>Yes</v>
      </c>
      <c r="G910" s="18" t="str">
        <f t="shared" si="794"/>
        <v>No</v>
      </c>
      <c r="H910" s="18" t="str">
        <f t="shared" si="795"/>
        <v>Yes</v>
      </c>
      <c r="I910" s="18" t="str">
        <f t="shared" si="796"/>
        <v>Yes</v>
      </c>
      <c r="J910" s="18" t="str">
        <f t="shared" si="797"/>
        <v>Yes</v>
      </c>
      <c r="K910" s="21">
        <v>908</v>
      </c>
      <c r="L910" s="5" t="s">
        <v>170</v>
      </c>
      <c r="M910" s="5" t="s">
        <v>370</v>
      </c>
      <c r="N910" s="5" t="s">
        <v>2307</v>
      </c>
      <c r="O910" s="5" t="s">
        <v>2310</v>
      </c>
      <c r="P910" s="5" t="s">
        <v>10662</v>
      </c>
      <c r="Q910" s="34" t="s">
        <v>10663</v>
      </c>
      <c r="R910" s="21">
        <v>1</v>
      </c>
      <c r="S910" s="5" t="s">
        <v>24</v>
      </c>
      <c r="T910" s="5" t="s">
        <v>10664</v>
      </c>
      <c r="U910" s="34" t="s">
        <v>10665</v>
      </c>
      <c r="V910" s="21">
        <v>1</v>
      </c>
      <c r="W910" s="5" t="s">
        <v>152</v>
      </c>
      <c r="X910" s="5" t="s">
        <v>5530</v>
      </c>
      <c r="Y910" s="34" t="s">
        <v>5531</v>
      </c>
      <c r="Z910" s="21">
        <v>1</v>
      </c>
      <c r="AA910" s="5" t="s">
        <v>24</v>
      </c>
      <c r="AB910" s="5" t="s">
        <v>8083</v>
      </c>
      <c r="AC910" s="34" t="s">
        <v>10666</v>
      </c>
      <c r="AD910" s="21">
        <v>1</v>
      </c>
    </row>
    <row r="911" spans="1:30" x14ac:dyDescent="0.3">
      <c r="A911" s="18" t="str">
        <f t="shared" ref="A911:B911" si="941">IF(AND(ISNUMBER(SEARCH("Yes",C911)),ISNUMBER(SEARCH("Yes",E911)),ISNUMBER(SEARCH("Yes",G911)),ISNUMBER(SEARCH("Yes",I911))),"Yes","No")</f>
        <v>No</v>
      </c>
      <c r="B911" s="18" t="str">
        <f t="shared" si="941"/>
        <v>No</v>
      </c>
      <c r="C911" s="15" t="str">
        <f t="shared" si="790"/>
        <v>No</v>
      </c>
      <c r="D911" s="18" t="str">
        <f t="shared" si="791"/>
        <v>No</v>
      </c>
      <c r="E911" s="18" t="str">
        <f t="shared" si="792"/>
        <v>No</v>
      </c>
      <c r="F911" s="18" t="str">
        <f t="shared" si="793"/>
        <v>No</v>
      </c>
      <c r="G911" s="18" t="str">
        <f t="shared" si="794"/>
        <v>No</v>
      </c>
      <c r="H911" s="18" t="str">
        <f t="shared" si="795"/>
        <v>No</v>
      </c>
      <c r="I911" s="18" t="str">
        <f t="shared" si="796"/>
        <v>Yes</v>
      </c>
      <c r="J911" s="18" t="str">
        <f t="shared" si="797"/>
        <v>Yes</v>
      </c>
      <c r="K911" s="21">
        <v>909</v>
      </c>
      <c r="L911" s="5" t="s">
        <v>1958</v>
      </c>
      <c r="M911" s="5" t="s">
        <v>1959</v>
      </c>
      <c r="N911" s="5" t="s">
        <v>2307</v>
      </c>
      <c r="O911" s="5" t="s">
        <v>152</v>
      </c>
      <c r="P911" s="5" t="s">
        <v>10667</v>
      </c>
      <c r="Q911" s="34" t="s">
        <v>10668</v>
      </c>
      <c r="R911" s="21">
        <v>1</v>
      </c>
      <c r="S911" s="35"/>
      <c r="T911" s="35"/>
      <c r="U911" s="35"/>
      <c r="V911" s="35"/>
      <c r="W911" s="35"/>
      <c r="X911" s="35"/>
      <c r="Y911" s="35"/>
      <c r="Z911" s="35"/>
      <c r="AA911" s="5" t="s">
        <v>24</v>
      </c>
      <c r="AB911" s="5" t="s">
        <v>4848</v>
      </c>
      <c r="AC911" s="34" t="s">
        <v>3335</v>
      </c>
      <c r="AD911" s="21">
        <v>1</v>
      </c>
    </row>
    <row r="912" spans="1:30" x14ac:dyDescent="0.3">
      <c r="A912" s="18" t="str">
        <f t="shared" ref="A912:B912" si="942">IF(AND(ISNUMBER(SEARCH("Yes",C912)),ISNUMBER(SEARCH("Yes",E912)),ISNUMBER(SEARCH("Yes",G912)),ISNUMBER(SEARCH("Yes",I912))),"Yes","No")</f>
        <v>No</v>
      </c>
      <c r="B912" s="18" t="str">
        <f t="shared" si="942"/>
        <v>No</v>
      </c>
      <c r="C912" s="15" t="str">
        <f t="shared" si="790"/>
        <v>No</v>
      </c>
      <c r="D912" s="18" t="str">
        <f t="shared" si="791"/>
        <v>No</v>
      </c>
      <c r="E912" s="18" t="str">
        <f t="shared" si="792"/>
        <v>No</v>
      </c>
      <c r="F912" s="18" t="str">
        <f t="shared" si="793"/>
        <v>No</v>
      </c>
      <c r="G912" s="18" t="str">
        <f t="shared" si="794"/>
        <v>No</v>
      </c>
      <c r="H912" s="18" t="str">
        <f t="shared" si="795"/>
        <v>No</v>
      </c>
      <c r="I912" s="18" t="str">
        <f t="shared" si="796"/>
        <v>Yes</v>
      </c>
      <c r="J912" s="18" t="str">
        <f t="shared" si="797"/>
        <v>Yes</v>
      </c>
      <c r="K912" s="21">
        <v>910</v>
      </c>
      <c r="L912" s="5" t="s">
        <v>1960</v>
      </c>
      <c r="M912" s="5" t="s">
        <v>1961</v>
      </c>
      <c r="N912" s="5" t="s">
        <v>2307</v>
      </c>
      <c r="O912" s="5" t="s">
        <v>152</v>
      </c>
      <c r="P912" s="5" t="s">
        <v>10669</v>
      </c>
      <c r="Q912" s="34" t="s">
        <v>8386</v>
      </c>
      <c r="R912" s="21">
        <v>1</v>
      </c>
      <c r="S912" s="35"/>
      <c r="T912" s="35"/>
      <c r="U912" s="35"/>
      <c r="V912" s="35"/>
      <c r="W912" s="35"/>
      <c r="X912" s="35"/>
      <c r="Y912" s="35"/>
      <c r="Z912" s="35"/>
      <c r="AA912" s="5" t="s">
        <v>2310</v>
      </c>
      <c r="AB912" s="5" t="s">
        <v>2868</v>
      </c>
      <c r="AC912" s="34" t="s">
        <v>10670</v>
      </c>
      <c r="AD912" s="21">
        <v>1</v>
      </c>
    </row>
    <row r="913" spans="1:30" x14ac:dyDescent="0.3">
      <c r="A913" s="18" t="str">
        <f t="shared" ref="A913:B913" si="943">IF(AND(ISNUMBER(SEARCH("Yes",C913)),ISNUMBER(SEARCH("Yes",E913)),ISNUMBER(SEARCH("Yes",G913)),ISNUMBER(SEARCH("Yes",I913))),"Yes","No")</f>
        <v>No</v>
      </c>
      <c r="B913" s="18" t="str">
        <f t="shared" si="943"/>
        <v>No</v>
      </c>
      <c r="C913" s="15" t="str">
        <f t="shared" si="790"/>
        <v>No</v>
      </c>
      <c r="D913" s="18" t="str">
        <f t="shared" si="791"/>
        <v>No</v>
      </c>
      <c r="E913" s="18" t="str">
        <f t="shared" si="792"/>
        <v>No</v>
      </c>
      <c r="F913" s="18" t="str">
        <f t="shared" si="793"/>
        <v>No</v>
      </c>
      <c r="G913" s="18" t="str">
        <f t="shared" si="794"/>
        <v>No</v>
      </c>
      <c r="H913" s="18" t="str">
        <f t="shared" si="795"/>
        <v>No</v>
      </c>
      <c r="I913" s="18" t="str">
        <f t="shared" si="796"/>
        <v>Yes</v>
      </c>
      <c r="J913" s="18" t="str">
        <f t="shared" si="797"/>
        <v>Yes</v>
      </c>
      <c r="K913" s="21">
        <v>911</v>
      </c>
      <c r="L913" s="5" t="s">
        <v>1962</v>
      </c>
      <c r="M913" s="5" t="s">
        <v>1963</v>
      </c>
      <c r="N913" s="5" t="s">
        <v>2307</v>
      </c>
      <c r="O913" s="5" t="s">
        <v>152</v>
      </c>
      <c r="P913" s="5" t="s">
        <v>2724</v>
      </c>
      <c r="Q913" s="34" t="s">
        <v>10671</v>
      </c>
      <c r="R913" s="21">
        <v>1</v>
      </c>
      <c r="S913" s="35"/>
      <c r="T913" s="35"/>
      <c r="U913" s="35"/>
      <c r="V913" s="35"/>
      <c r="W913" s="35"/>
      <c r="X913" s="35"/>
      <c r="Y913" s="35"/>
      <c r="Z913" s="35"/>
      <c r="AA913" s="5" t="s">
        <v>2310</v>
      </c>
      <c r="AB913" s="5" t="s">
        <v>10672</v>
      </c>
      <c r="AC913" s="34" t="s">
        <v>10673</v>
      </c>
      <c r="AD913" s="21">
        <v>1</v>
      </c>
    </row>
    <row r="914" spans="1:30" x14ac:dyDescent="0.3">
      <c r="A914" s="18" t="str">
        <f t="shared" ref="A914:B914" si="944">IF(AND(ISNUMBER(SEARCH("Yes",C914)),ISNUMBER(SEARCH("Yes",E914)),ISNUMBER(SEARCH("Yes",G914)),ISNUMBER(SEARCH("Yes",I914))),"Yes","No")</f>
        <v>No</v>
      </c>
      <c r="B914" s="18" t="str">
        <f t="shared" si="944"/>
        <v>No</v>
      </c>
      <c r="C914" s="15" t="str">
        <f t="shared" si="790"/>
        <v>No</v>
      </c>
      <c r="D914" s="18" t="str">
        <f t="shared" si="791"/>
        <v>No</v>
      </c>
      <c r="E914" s="18" t="str">
        <f t="shared" si="792"/>
        <v>No</v>
      </c>
      <c r="F914" s="18" t="str">
        <f t="shared" si="793"/>
        <v>No</v>
      </c>
      <c r="G914" s="18" t="str">
        <f t="shared" si="794"/>
        <v>No</v>
      </c>
      <c r="H914" s="18" t="str">
        <f t="shared" si="795"/>
        <v>No</v>
      </c>
      <c r="I914" s="18" t="str">
        <f t="shared" si="796"/>
        <v>Yes</v>
      </c>
      <c r="J914" s="18" t="str">
        <f t="shared" si="797"/>
        <v>Yes</v>
      </c>
      <c r="K914" s="21">
        <v>912</v>
      </c>
      <c r="L914" s="5" t="s">
        <v>1964</v>
      </c>
      <c r="M914" s="5" t="s">
        <v>1965</v>
      </c>
      <c r="N914" s="5" t="s">
        <v>2307</v>
      </c>
      <c r="O914" s="5" t="s">
        <v>152</v>
      </c>
      <c r="P914" s="5" t="s">
        <v>2431</v>
      </c>
      <c r="Q914" s="34" t="s">
        <v>5543</v>
      </c>
      <c r="R914" s="21">
        <v>1</v>
      </c>
      <c r="S914" s="35"/>
      <c r="T914" s="35"/>
      <c r="U914" s="35"/>
      <c r="V914" s="35"/>
      <c r="W914" s="35"/>
      <c r="X914" s="35"/>
      <c r="Y914" s="35"/>
      <c r="Z914" s="35"/>
      <c r="AA914" s="5" t="s">
        <v>2310</v>
      </c>
      <c r="AB914" s="5" t="s">
        <v>2335</v>
      </c>
      <c r="AC914" s="34" t="s">
        <v>2599</v>
      </c>
      <c r="AD914" s="21">
        <v>1</v>
      </c>
    </row>
    <row r="915" spans="1:30" x14ac:dyDescent="0.3">
      <c r="A915" s="18" t="str">
        <f t="shared" ref="A915:B915" si="945">IF(AND(ISNUMBER(SEARCH("Yes",C915)),ISNUMBER(SEARCH("Yes",E915)),ISNUMBER(SEARCH("Yes",G915)),ISNUMBER(SEARCH("Yes",I915))),"Yes","No")</f>
        <v>No</v>
      </c>
      <c r="B915" s="18" t="str">
        <f t="shared" si="945"/>
        <v>No</v>
      </c>
      <c r="C915" s="15" t="str">
        <f t="shared" si="790"/>
        <v>No</v>
      </c>
      <c r="D915" s="18" t="str">
        <f t="shared" si="791"/>
        <v>No</v>
      </c>
      <c r="E915" s="18" t="str">
        <f t="shared" si="792"/>
        <v>No</v>
      </c>
      <c r="F915" s="18" t="str">
        <f t="shared" si="793"/>
        <v>No</v>
      </c>
      <c r="G915" s="18" t="str">
        <f t="shared" si="794"/>
        <v>No</v>
      </c>
      <c r="H915" s="18" t="str">
        <f t="shared" si="795"/>
        <v>No</v>
      </c>
      <c r="I915" s="18" t="str">
        <f t="shared" si="796"/>
        <v>Yes</v>
      </c>
      <c r="J915" s="18" t="str">
        <f t="shared" si="797"/>
        <v>Yes</v>
      </c>
      <c r="K915" s="21">
        <v>913</v>
      </c>
      <c r="L915" s="5" t="s">
        <v>1966</v>
      </c>
      <c r="M915" s="5" t="s">
        <v>1967</v>
      </c>
      <c r="N915" s="5" t="s">
        <v>2307</v>
      </c>
      <c r="O915" s="5" t="s">
        <v>152</v>
      </c>
      <c r="P915" s="5" t="s">
        <v>2333</v>
      </c>
      <c r="Q915" s="34" t="s">
        <v>5544</v>
      </c>
      <c r="R915" s="21">
        <v>1</v>
      </c>
      <c r="S915" s="35"/>
      <c r="T915" s="35"/>
      <c r="U915" s="35"/>
      <c r="V915" s="35"/>
      <c r="W915" s="35"/>
      <c r="X915" s="35"/>
      <c r="Y915" s="35"/>
      <c r="Z915" s="35"/>
      <c r="AA915" s="5" t="s">
        <v>2310</v>
      </c>
      <c r="AB915" s="5" t="s">
        <v>2335</v>
      </c>
      <c r="AC915" s="34" t="s">
        <v>10674</v>
      </c>
      <c r="AD915" s="21">
        <v>1</v>
      </c>
    </row>
    <row r="916" spans="1:30" x14ac:dyDescent="0.3">
      <c r="A916" s="18" t="str">
        <f t="shared" ref="A916:B916" si="946">IF(AND(ISNUMBER(SEARCH("Yes",C916)),ISNUMBER(SEARCH("Yes",E916)),ISNUMBER(SEARCH("Yes",G916)),ISNUMBER(SEARCH("Yes",I916))),"Yes","No")</f>
        <v>Yes</v>
      </c>
      <c r="B916" s="18" t="str">
        <f t="shared" si="946"/>
        <v>Yes</v>
      </c>
      <c r="C916" s="15" t="str">
        <f t="shared" si="790"/>
        <v>Yes</v>
      </c>
      <c r="D916" s="18" t="str">
        <f t="shared" si="791"/>
        <v>Yes</v>
      </c>
      <c r="E916" s="18" t="str">
        <f t="shared" si="792"/>
        <v>Yes</v>
      </c>
      <c r="F916" s="18" t="str">
        <f t="shared" si="793"/>
        <v>Yes</v>
      </c>
      <c r="G916" s="18" t="str">
        <f t="shared" si="794"/>
        <v>Yes</v>
      </c>
      <c r="H916" s="18" t="str">
        <f t="shared" si="795"/>
        <v>Yes</v>
      </c>
      <c r="I916" s="18" t="str">
        <f t="shared" si="796"/>
        <v>Yes</v>
      </c>
      <c r="J916" s="18" t="str">
        <f t="shared" si="797"/>
        <v>Yes</v>
      </c>
      <c r="K916" s="21">
        <v>914</v>
      </c>
      <c r="L916" s="5" t="s">
        <v>171</v>
      </c>
      <c r="M916" s="5" t="s">
        <v>172</v>
      </c>
      <c r="N916" s="5" t="s">
        <v>2307</v>
      </c>
      <c r="O916" s="5" t="s">
        <v>24</v>
      </c>
      <c r="P916" s="5" t="s">
        <v>10675</v>
      </c>
      <c r="Q916" s="34" t="s">
        <v>10676</v>
      </c>
      <c r="R916" s="21">
        <v>1</v>
      </c>
      <c r="S916" s="5" t="s">
        <v>24</v>
      </c>
      <c r="T916" s="5" t="s">
        <v>10677</v>
      </c>
      <c r="U916" s="34" t="s">
        <v>10678</v>
      </c>
      <c r="V916" s="21">
        <v>1</v>
      </c>
      <c r="W916" s="5" t="s">
        <v>24</v>
      </c>
      <c r="X916" s="5" t="s">
        <v>8392</v>
      </c>
      <c r="Y916" s="34" t="s">
        <v>8393</v>
      </c>
      <c r="Z916" s="21">
        <v>1</v>
      </c>
      <c r="AA916" s="5" t="s">
        <v>24</v>
      </c>
      <c r="AB916" s="5" t="s">
        <v>10679</v>
      </c>
      <c r="AC916" s="34" t="s">
        <v>2734</v>
      </c>
      <c r="AD916" s="21">
        <v>1</v>
      </c>
    </row>
    <row r="917" spans="1:30" x14ac:dyDescent="0.3">
      <c r="A917" s="18" t="str">
        <f t="shared" ref="A917:B917" si="947">IF(AND(ISNUMBER(SEARCH("Yes",C917)),ISNUMBER(SEARCH("Yes",E917)),ISNUMBER(SEARCH("Yes",G917)),ISNUMBER(SEARCH("Yes",I917))),"Yes","No")</f>
        <v>No</v>
      </c>
      <c r="B917" s="18" t="str">
        <f t="shared" si="947"/>
        <v>No</v>
      </c>
      <c r="C917" s="15" t="str">
        <f t="shared" si="790"/>
        <v>No</v>
      </c>
      <c r="D917" s="18" t="str">
        <f t="shared" si="791"/>
        <v>No</v>
      </c>
      <c r="E917" s="18" t="str">
        <f t="shared" si="792"/>
        <v>No</v>
      </c>
      <c r="F917" s="18" t="str">
        <f t="shared" si="793"/>
        <v>No</v>
      </c>
      <c r="G917" s="18" t="str">
        <f t="shared" si="794"/>
        <v>No</v>
      </c>
      <c r="H917" s="18" t="str">
        <f t="shared" si="795"/>
        <v>No</v>
      </c>
      <c r="I917" s="18" t="str">
        <f t="shared" si="796"/>
        <v>Yes</v>
      </c>
      <c r="J917" s="18" t="str">
        <f t="shared" si="797"/>
        <v>Yes</v>
      </c>
      <c r="K917" s="21">
        <v>915</v>
      </c>
      <c r="L917" s="5" t="s">
        <v>1968</v>
      </c>
      <c r="M917" s="5" t="s">
        <v>1969</v>
      </c>
      <c r="N917" s="5" t="s">
        <v>2307</v>
      </c>
      <c r="O917" s="5" t="s">
        <v>152</v>
      </c>
      <c r="P917" s="5" t="s">
        <v>10680</v>
      </c>
      <c r="Q917" s="34" t="s">
        <v>8396</v>
      </c>
      <c r="R917" s="21">
        <v>1</v>
      </c>
      <c r="S917" s="35"/>
      <c r="T917" s="35"/>
      <c r="U917" s="35"/>
      <c r="V917" s="35"/>
      <c r="W917" s="35"/>
      <c r="X917" s="35"/>
      <c r="Y917" s="35"/>
      <c r="Z917" s="35"/>
      <c r="AA917" s="5" t="s">
        <v>2310</v>
      </c>
      <c r="AB917" s="5" t="s">
        <v>10681</v>
      </c>
      <c r="AC917" s="34" t="s">
        <v>10682</v>
      </c>
      <c r="AD917" s="21">
        <v>1</v>
      </c>
    </row>
    <row r="918" spans="1:30" x14ac:dyDescent="0.3">
      <c r="A918" s="18" t="str">
        <f t="shared" ref="A918:B918" si="948">IF(AND(ISNUMBER(SEARCH("Yes",C918)),ISNUMBER(SEARCH("Yes",E918)),ISNUMBER(SEARCH("Yes",G918)),ISNUMBER(SEARCH("Yes",I918))),"Yes","No")</f>
        <v>No</v>
      </c>
      <c r="B918" s="18" t="str">
        <f t="shared" si="948"/>
        <v>No</v>
      </c>
      <c r="C918" s="15" t="str">
        <f t="shared" si="790"/>
        <v>No</v>
      </c>
      <c r="D918" s="18" t="str">
        <f t="shared" si="791"/>
        <v>No</v>
      </c>
      <c r="E918" s="18" t="str">
        <f t="shared" si="792"/>
        <v>No</v>
      </c>
      <c r="F918" s="18" t="str">
        <f t="shared" si="793"/>
        <v>No</v>
      </c>
      <c r="G918" s="18" t="str">
        <f t="shared" si="794"/>
        <v>No</v>
      </c>
      <c r="H918" s="18" t="str">
        <f t="shared" si="795"/>
        <v>No</v>
      </c>
      <c r="I918" s="18" t="str">
        <f t="shared" si="796"/>
        <v>Yes</v>
      </c>
      <c r="J918" s="18" t="str">
        <f t="shared" si="797"/>
        <v>Yes</v>
      </c>
      <c r="K918" s="21">
        <v>916</v>
      </c>
      <c r="L918" s="5" t="s">
        <v>1970</v>
      </c>
      <c r="M918" s="5" t="s">
        <v>5559</v>
      </c>
      <c r="N918" s="5" t="s">
        <v>2307</v>
      </c>
      <c r="O918" s="5" t="s">
        <v>152</v>
      </c>
      <c r="P918" s="5" t="s">
        <v>3604</v>
      </c>
      <c r="Q918" s="34" t="s">
        <v>10683</v>
      </c>
      <c r="R918" s="21">
        <v>1</v>
      </c>
      <c r="S918" s="35"/>
      <c r="T918" s="35"/>
      <c r="U918" s="35"/>
      <c r="V918" s="35"/>
      <c r="W918" s="35"/>
      <c r="X918" s="35"/>
      <c r="Y918" s="35"/>
      <c r="Z918" s="35"/>
      <c r="AA918" s="5" t="s">
        <v>24</v>
      </c>
      <c r="AB918" s="5" t="s">
        <v>10684</v>
      </c>
      <c r="AC918" s="34" t="s">
        <v>10685</v>
      </c>
      <c r="AD918" s="21">
        <v>1</v>
      </c>
    </row>
    <row r="919" spans="1:30" x14ac:dyDescent="0.3">
      <c r="A919" s="18" t="str">
        <f t="shared" ref="A919:B919" si="949">IF(AND(ISNUMBER(SEARCH("Yes",C919)),ISNUMBER(SEARCH("Yes",E919)),ISNUMBER(SEARCH("Yes",G919)),ISNUMBER(SEARCH("Yes",I919))),"Yes","No")</f>
        <v>No</v>
      </c>
      <c r="B919" s="18" t="str">
        <f t="shared" si="949"/>
        <v>No</v>
      </c>
      <c r="C919" s="15" t="str">
        <f t="shared" si="790"/>
        <v>No</v>
      </c>
      <c r="D919" s="18" t="str">
        <f t="shared" si="791"/>
        <v>No</v>
      </c>
      <c r="E919" s="18" t="str">
        <f t="shared" si="792"/>
        <v>No</v>
      </c>
      <c r="F919" s="18" t="str">
        <f t="shared" si="793"/>
        <v>No</v>
      </c>
      <c r="G919" s="18" t="str">
        <f t="shared" si="794"/>
        <v>No</v>
      </c>
      <c r="H919" s="18" t="str">
        <f t="shared" si="795"/>
        <v>No</v>
      </c>
      <c r="I919" s="18" t="str">
        <f t="shared" si="796"/>
        <v>Yes</v>
      </c>
      <c r="J919" s="18" t="str">
        <f t="shared" si="797"/>
        <v>Yes</v>
      </c>
      <c r="K919" s="21">
        <v>917</v>
      </c>
      <c r="L919" s="5" t="s">
        <v>1972</v>
      </c>
      <c r="M919" s="5" t="s">
        <v>1973</v>
      </c>
      <c r="N919" s="5" t="s">
        <v>2307</v>
      </c>
      <c r="O919" s="5" t="s">
        <v>152</v>
      </c>
      <c r="P919" s="5" t="s">
        <v>2533</v>
      </c>
      <c r="Q919" s="34" t="s">
        <v>10686</v>
      </c>
      <c r="R919" s="21">
        <v>1</v>
      </c>
      <c r="S919" s="35"/>
      <c r="T919" s="35"/>
      <c r="U919" s="35"/>
      <c r="V919" s="35"/>
      <c r="W919" s="35"/>
      <c r="X919" s="35"/>
      <c r="Y919" s="35"/>
      <c r="Z919" s="35"/>
      <c r="AA919" s="5" t="s">
        <v>2310</v>
      </c>
      <c r="AB919" s="5" t="s">
        <v>8610</v>
      </c>
      <c r="AC919" s="34" t="s">
        <v>8611</v>
      </c>
      <c r="AD919" s="21">
        <v>1</v>
      </c>
    </row>
    <row r="920" spans="1:30" x14ac:dyDescent="0.3">
      <c r="A920" s="18" t="str">
        <f t="shared" ref="A920:B920" si="950">IF(AND(ISNUMBER(SEARCH("Yes",C920)),ISNUMBER(SEARCH("Yes",E920)),ISNUMBER(SEARCH("Yes",G920)),ISNUMBER(SEARCH("Yes",I920))),"Yes","No")</f>
        <v>No</v>
      </c>
      <c r="B920" s="18" t="str">
        <f t="shared" si="950"/>
        <v>No</v>
      </c>
      <c r="C920" s="15" t="str">
        <f t="shared" si="790"/>
        <v>No</v>
      </c>
      <c r="D920" s="18" t="str">
        <f t="shared" si="791"/>
        <v>No</v>
      </c>
      <c r="E920" s="18" t="str">
        <f t="shared" si="792"/>
        <v>No</v>
      </c>
      <c r="F920" s="18" t="str">
        <f t="shared" si="793"/>
        <v>No</v>
      </c>
      <c r="G920" s="18" t="str">
        <f t="shared" si="794"/>
        <v>No</v>
      </c>
      <c r="H920" s="18" t="str">
        <f t="shared" si="795"/>
        <v>No</v>
      </c>
      <c r="I920" s="18" t="str">
        <f t="shared" si="796"/>
        <v>Yes</v>
      </c>
      <c r="J920" s="18" t="str">
        <f t="shared" si="797"/>
        <v>No</v>
      </c>
      <c r="K920" s="21">
        <v>918</v>
      </c>
      <c r="L920" s="5" t="s">
        <v>1974</v>
      </c>
      <c r="M920" s="5" t="s">
        <v>1975</v>
      </c>
      <c r="N920" s="5" t="s">
        <v>2307</v>
      </c>
      <c r="O920" s="5" t="s">
        <v>152</v>
      </c>
      <c r="P920" s="5" t="s">
        <v>10687</v>
      </c>
      <c r="Q920" s="34" t="s">
        <v>10688</v>
      </c>
      <c r="R920" s="21">
        <v>1</v>
      </c>
      <c r="S920" s="35"/>
      <c r="T920" s="35"/>
      <c r="U920" s="35"/>
      <c r="V920" s="35"/>
      <c r="W920" s="35"/>
      <c r="X920" s="35"/>
      <c r="Y920" s="35"/>
      <c r="Z920" s="35"/>
      <c r="AA920" s="5" t="s">
        <v>152</v>
      </c>
      <c r="AB920" s="5" t="s">
        <v>10689</v>
      </c>
      <c r="AC920" s="34" t="s">
        <v>10690</v>
      </c>
      <c r="AD920" s="21">
        <v>1</v>
      </c>
    </row>
    <row r="921" spans="1:30" x14ac:dyDescent="0.3">
      <c r="A921" s="18" t="str">
        <f t="shared" ref="A921:B921" si="951">IF(AND(ISNUMBER(SEARCH("Yes",C921)),ISNUMBER(SEARCH("Yes",E921)),ISNUMBER(SEARCH("Yes",G921)),ISNUMBER(SEARCH("Yes",I921))),"Yes","No")</f>
        <v>No</v>
      </c>
      <c r="B921" s="18" t="str">
        <f t="shared" si="951"/>
        <v>No</v>
      </c>
      <c r="C921" s="15" t="str">
        <f t="shared" si="790"/>
        <v>No</v>
      </c>
      <c r="D921" s="18" t="str">
        <f t="shared" si="791"/>
        <v>No</v>
      </c>
      <c r="E921" s="18" t="str">
        <f t="shared" si="792"/>
        <v>No</v>
      </c>
      <c r="F921" s="18" t="str">
        <f t="shared" si="793"/>
        <v>No</v>
      </c>
      <c r="G921" s="18" t="str">
        <f t="shared" si="794"/>
        <v>No</v>
      </c>
      <c r="H921" s="18" t="str">
        <f t="shared" si="795"/>
        <v>No</v>
      </c>
      <c r="I921" s="18" t="str">
        <f t="shared" si="796"/>
        <v>Yes</v>
      </c>
      <c r="J921" s="18" t="str">
        <f t="shared" si="797"/>
        <v>Yes</v>
      </c>
      <c r="K921" s="21">
        <v>919</v>
      </c>
      <c r="L921" s="5" t="s">
        <v>1976</v>
      </c>
      <c r="M921" s="5" t="s">
        <v>1977</v>
      </c>
      <c r="N921" s="5" t="s">
        <v>2307</v>
      </c>
      <c r="O921" s="5" t="s">
        <v>152</v>
      </c>
      <c r="P921" s="5" t="s">
        <v>5046</v>
      </c>
      <c r="Q921" s="34" t="s">
        <v>2803</v>
      </c>
      <c r="R921" s="21">
        <v>1</v>
      </c>
      <c r="S921" s="35"/>
      <c r="T921" s="35"/>
      <c r="U921" s="35"/>
      <c r="V921" s="35"/>
      <c r="W921" s="35"/>
      <c r="X921" s="35"/>
      <c r="Y921" s="35"/>
      <c r="Z921" s="35"/>
      <c r="AA921" s="5" t="s">
        <v>2310</v>
      </c>
      <c r="AB921" s="5" t="s">
        <v>2595</v>
      </c>
      <c r="AC921" s="34" t="s">
        <v>5568</v>
      </c>
      <c r="AD921" s="21">
        <v>1</v>
      </c>
    </row>
    <row r="922" spans="1:30" x14ac:dyDescent="0.3">
      <c r="A922" s="18" t="str">
        <f t="shared" ref="A922:B922" si="952">IF(AND(ISNUMBER(SEARCH("Yes",C922)),ISNUMBER(SEARCH("Yes",E922)),ISNUMBER(SEARCH("Yes",G922)),ISNUMBER(SEARCH("Yes",I922))),"Yes","No")</f>
        <v>No</v>
      </c>
      <c r="B922" s="18" t="str">
        <f t="shared" si="952"/>
        <v>No</v>
      </c>
      <c r="C922" s="15" t="str">
        <f t="shared" si="790"/>
        <v>Yes</v>
      </c>
      <c r="D922" s="18" t="str">
        <f t="shared" si="791"/>
        <v>Yes</v>
      </c>
      <c r="E922" s="18" t="str">
        <f t="shared" si="792"/>
        <v>No</v>
      </c>
      <c r="F922" s="18" t="str">
        <f t="shared" si="793"/>
        <v>Yes</v>
      </c>
      <c r="G922" s="18" t="str">
        <f t="shared" si="794"/>
        <v>No</v>
      </c>
      <c r="H922" s="18" t="str">
        <f t="shared" si="795"/>
        <v>No</v>
      </c>
      <c r="I922" s="18" t="str">
        <f t="shared" si="796"/>
        <v>Yes</v>
      </c>
      <c r="J922" s="18" t="str">
        <f t="shared" si="797"/>
        <v>Yes</v>
      </c>
      <c r="K922" s="21">
        <v>920</v>
      </c>
      <c r="L922" s="5" t="s">
        <v>1978</v>
      </c>
      <c r="M922" s="5" t="s">
        <v>1979</v>
      </c>
      <c r="N922" s="5" t="s">
        <v>2307</v>
      </c>
      <c r="O922" s="5" t="s">
        <v>24</v>
      </c>
      <c r="P922" s="5" t="s">
        <v>5669</v>
      </c>
      <c r="Q922" s="34" t="s">
        <v>5570</v>
      </c>
      <c r="R922" s="21">
        <v>1</v>
      </c>
      <c r="S922" s="5" t="s">
        <v>152</v>
      </c>
      <c r="T922" s="5" t="s">
        <v>5571</v>
      </c>
      <c r="U922" s="34" t="s">
        <v>10691</v>
      </c>
      <c r="V922" s="21">
        <v>1</v>
      </c>
      <c r="W922" s="35"/>
      <c r="X922" s="35"/>
      <c r="Y922" s="35"/>
      <c r="Z922" s="35"/>
      <c r="AA922" s="5" t="s">
        <v>2310</v>
      </c>
      <c r="AB922" s="5" t="s">
        <v>10692</v>
      </c>
      <c r="AC922" s="34" t="s">
        <v>5574</v>
      </c>
      <c r="AD922" s="21">
        <v>1</v>
      </c>
    </row>
    <row r="923" spans="1:30" x14ac:dyDescent="0.3">
      <c r="A923" s="18" t="str">
        <f t="shared" ref="A923:B923" si="953">IF(AND(ISNUMBER(SEARCH("Yes",C923)),ISNUMBER(SEARCH("Yes",E923)),ISNUMBER(SEARCH("Yes",G923)),ISNUMBER(SEARCH("Yes",I923))),"Yes","No")</f>
        <v>No</v>
      </c>
      <c r="B923" s="18" t="str">
        <f t="shared" si="953"/>
        <v>No</v>
      </c>
      <c r="C923" s="15" t="str">
        <f t="shared" si="790"/>
        <v>No</v>
      </c>
      <c r="D923" s="18" t="str">
        <f t="shared" si="791"/>
        <v>No</v>
      </c>
      <c r="E923" s="18" t="str">
        <f t="shared" si="792"/>
        <v>No</v>
      </c>
      <c r="F923" s="18" t="str">
        <f t="shared" si="793"/>
        <v>No</v>
      </c>
      <c r="G923" s="18" t="str">
        <f t="shared" si="794"/>
        <v>No</v>
      </c>
      <c r="H923" s="18" t="str">
        <f t="shared" si="795"/>
        <v>No</v>
      </c>
      <c r="I923" s="18" t="str">
        <f t="shared" si="796"/>
        <v>Yes</v>
      </c>
      <c r="J923" s="18" t="str">
        <f t="shared" si="797"/>
        <v>Yes</v>
      </c>
      <c r="K923" s="21">
        <v>921</v>
      </c>
      <c r="L923" s="5" t="s">
        <v>1980</v>
      </c>
      <c r="M923" s="5" t="s">
        <v>1981</v>
      </c>
      <c r="N923" s="5" t="s">
        <v>2307</v>
      </c>
      <c r="O923" s="5" t="s">
        <v>152</v>
      </c>
      <c r="P923" s="5" t="s">
        <v>2358</v>
      </c>
      <c r="Q923" s="34" t="s">
        <v>5575</v>
      </c>
      <c r="R923" s="21">
        <v>1</v>
      </c>
      <c r="S923" s="35"/>
      <c r="T923" s="35"/>
      <c r="U923" s="35"/>
      <c r="V923" s="35"/>
      <c r="W923" s="35"/>
      <c r="X923" s="35"/>
      <c r="Y923" s="35"/>
      <c r="Z923" s="35"/>
      <c r="AA923" s="5" t="s">
        <v>2310</v>
      </c>
      <c r="AB923" s="5" t="s">
        <v>3254</v>
      </c>
      <c r="AC923" s="34" t="s">
        <v>10693</v>
      </c>
      <c r="AD923" s="21">
        <v>1</v>
      </c>
    </row>
    <row r="924" spans="1:30" x14ac:dyDescent="0.3">
      <c r="A924" s="18" t="str">
        <f t="shared" ref="A924:B924" si="954">IF(AND(ISNUMBER(SEARCH("Yes",C924)),ISNUMBER(SEARCH("Yes",E924)),ISNUMBER(SEARCH("Yes",G924)),ISNUMBER(SEARCH("Yes",I924))),"Yes","No")</f>
        <v>No</v>
      </c>
      <c r="B924" s="18" t="str">
        <f t="shared" si="954"/>
        <v>No</v>
      </c>
      <c r="C924" s="15" t="str">
        <f t="shared" si="790"/>
        <v>No</v>
      </c>
      <c r="D924" s="18" t="str">
        <f t="shared" si="791"/>
        <v>No</v>
      </c>
      <c r="E924" s="18" t="str">
        <f t="shared" si="792"/>
        <v>No</v>
      </c>
      <c r="F924" s="18" t="str">
        <f t="shared" si="793"/>
        <v>No</v>
      </c>
      <c r="G924" s="18" t="str">
        <f t="shared" si="794"/>
        <v>No</v>
      </c>
      <c r="H924" s="18" t="str">
        <f t="shared" si="795"/>
        <v>No</v>
      </c>
      <c r="I924" s="18" t="str">
        <f t="shared" si="796"/>
        <v>Yes</v>
      </c>
      <c r="J924" s="18" t="str">
        <f t="shared" si="797"/>
        <v>Yes</v>
      </c>
      <c r="K924" s="21">
        <v>922</v>
      </c>
      <c r="L924" s="5" t="s">
        <v>1982</v>
      </c>
      <c r="M924" s="5" t="s">
        <v>1983</v>
      </c>
      <c r="N924" s="5" t="s">
        <v>2307</v>
      </c>
      <c r="O924" s="5" t="s">
        <v>152</v>
      </c>
      <c r="P924" s="5" t="s">
        <v>5046</v>
      </c>
      <c r="Q924" s="34" t="s">
        <v>8410</v>
      </c>
      <c r="R924" s="21">
        <v>1</v>
      </c>
      <c r="S924" s="35"/>
      <c r="T924" s="35"/>
      <c r="U924" s="35"/>
      <c r="V924" s="35"/>
      <c r="W924" s="35"/>
      <c r="X924" s="35"/>
      <c r="Y924" s="35"/>
      <c r="Z924" s="35"/>
      <c r="AA924" s="5" t="s">
        <v>24</v>
      </c>
      <c r="AB924" s="5" t="s">
        <v>5579</v>
      </c>
      <c r="AC924" s="34" t="s">
        <v>10694</v>
      </c>
      <c r="AD924" s="21">
        <v>1</v>
      </c>
    </row>
    <row r="925" spans="1:30" x14ac:dyDescent="0.3">
      <c r="A925" s="18" t="str">
        <f t="shared" ref="A925:B925" si="955">IF(AND(ISNUMBER(SEARCH("Yes",C925)),ISNUMBER(SEARCH("Yes",E925)),ISNUMBER(SEARCH("Yes",G925)),ISNUMBER(SEARCH("Yes",I925))),"Yes","No")</f>
        <v>No</v>
      </c>
      <c r="B925" s="18" t="str">
        <f t="shared" si="955"/>
        <v>No</v>
      </c>
      <c r="C925" s="15" t="str">
        <f t="shared" si="790"/>
        <v>No</v>
      </c>
      <c r="D925" s="18" t="str">
        <f t="shared" si="791"/>
        <v>No</v>
      </c>
      <c r="E925" s="18" t="str">
        <f t="shared" si="792"/>
        <v>No</v>
      </c>
      <c r="F925" s="18" t="str">
        <f t="shared" si="793"/>
        <v>No</v>
      </c>
      <c r="G925" s="18" t="str">
        <f t="shared" si="794"/>
        <v>No</v>
      </c>
      <c r="H925" s="18" t="str">
        <f t="shared" si="795"/>
        <v>No</v>
      </c>
      <c r="I925" s="18" t="str">
        <f t="shared" si="796"/>
        <v>Yes</v>
      </c>
      <c r="J925" s="18" t="str">
        <f t="shared" si="797"/>
        <v>Yes</v>
      </c>
      <c r="K925" s="21">
        <v>923</v>
      </c>
      <c r="L925" s="5" t="s">
        <v>1984</v>
      </c>
      <c r="M925" s="5" t="s">
        <v>1985</v>
      </c>
      <c r="N925" s="5" t="s">
        <v>2307</v>
      </c>
      <c r="O925" s="5" t="s">
        <v>152</v>
      </c>
      <c r="P925" s="5" t="s">
        <v>7655</v>
      </c>
      <c r="Q925" s="34" t="s">
        <v>10695</v>
      </c>
      <c r="R925" s="21">
        <v>1</v>
      </c>
      <c r="S925" s="35"/>
      <c r="T925" s="35"/>
      <c r="U925" s="35"/>
      <c r="V925" s="35"/>
      <c r="W925" s="35"/>
      <c r="X925" s="35"/>
      <c r="Y925" s="35"/>
      <c r="Z925" s="35"/>
      <c r="AA925" s="5" t="s">
        <v>2310</v>
      </c>
      <c r="AB925" s="5" t="s">
        <v>10696</v>
      </c>
      <c r="AC925" s="34" t="s">
        <v>10697</v>
      </c>
      <c r="AD925" s="21">
        <v>1</v>
      </c>
    </row>
    <row r="926" spans="1:30" x14ac:dyDescent="0.3">
      <c r="A926" s="18" t="str">
        <f t="shared" ref="A926:B926" si="956">IF(AND(ISNUMBER(SEARCH("Yes",C926)),ISNUMBER(SEARCH("Yes",E926)),ISNUMBER(SEARCH("Yes",G926)),ISNUMBER(SEARCH("Yes",I926))),"Yes","No")</f>
        <v>No</v>
      </c>
      <c r="B926" s="18" t="str">
        <f t="shared" si="956"/>
        <v>No</v>
      </c>
      <c r="C926" s="15" t="str">
        <f t="shared" si="790"/>
        <v>No</v>
      </c>
      <c r="D926" s="18" t="str">
        <f t="shared" si="791"/>
        <v>No</v>
      </c>
      <c r="E926" s="18" t="str">
        <f t="shared" si="792"/>
        <v>No</v>
      </c>
      <c r="F926" s="18" t="str">
        <f t="shared" si="793"/>
        <v>No</v>
      </c>
      <c r="G926" s="18" t="str">
        <f t="shared" si="794"/>
        <v>No</v>
      </c>
      <c r="H926" s="18" t="str">
        <f t="shared" si="795"/>
        <v>No</v>
      </c>
      <c r="I926" s="18" t="str">
        <f t="shared" si="796"/>
        <v>Yes</v>
      </c>
      <c r="J926" s="18" t="str">
        <f t="shared" si="797"/>
        <v>Yes</v>
      </c>
      <c r="K926" s="21">
        <v>924</v>
      </c>
      <c r="L926" s="5" t="s">
        <v>1986</v>
      </c>
      <c r="M926" s="5" t="s">
        <v>1987</v>
      </c>
      <c r="N926" s="5" t="s">
        <v>2307</v>
      </c>
      <c r="O926" s="5" t="s">
        <v>152</v>
      </c>
      <c r="P926" s="5" t="s">
        <v>4568</v>
      </c>
      <c r="Q926" s="34" t="s">
        <v>5585</v>
      </c>
      <c r="R926" s="21">
        <v>1</v>
      </c>
      <c r="S926" s="35"/>
      <c r="T926" s="35"/>
      <c r="U926" s="35"/>
      <c r="V926" s="35"/>
      <c r="W926" s="35"/>
      <c r="X926" s="35"/>
      <c r="Y926" s="35"/>
      <c r="Z926" s="35"/>
      <c r="AA926" s="5" t="s">
        <v>2310</v>
      </c>
      <c r="AB926" s="5" t="s">
        <v>2709</v>
      </c>
      <c r="AC926" s="34" t="s">
        <v>2973</v>
      </c>
      <c r="AD926" s="21">
        <v>1</v>
      </c>
    </row>
    <row r="927" spans="1:30" x14ac:dyDescent="0.3">
      <c r="A927" s="18" t="str">
        <f t="shared" ref="A927:B927" si="957">IF(AND(ISNUMBER(SEARCH("Yes",C927)),ISNUMBER(SEARCH("Yes",E927)),ISNUMBER(SEARCH("Yes",G927)),ISNUMBER(SEARCH("Yes",I927))),"Yes","No")</f>
        <v>No</v>
      </c>
      <c r="B927" s="18" t="str">
        <f t="shared" si="957"/>
        <v>No</v>
      </c>
      <c r="C927" s="15" t="str">
        <f t="shared" si="790"/>
        <v>No</v>
      </c>
      <c r="D927" s="18" t="str">
        <f t="shared" si="791"/>
        <v>No</v>
      </c>
      <c r="E927" s="18" t="str">
        <f t="shared" si="792"/>
        <v>No</v>
      </c>
      <c r="F927" s="18" t="str">
        <f t="shared" si="793"/>
        <v>No</v>
      </c>
      <c r="G927" s="18" t="str">
        <f t="shared" si="794"/>
        <v>No</v>
      </c>
      <c r="H927" s="18" t="str">
        <f t="shared" si="795"/>
        <v>No</v>
      </c>
      <c r="I927" s="18" t="str">
        <f t="shared" si="796"/>
        <v>Yes</v>
      </c>
      <c r="J927" s="18" t="str">
        <f t="shared" si="797"/>
        <v>No</v>
      </c>
      <c r="K927" s="21">
        <v>925</v>
      </c>
      <c r="L927" s="5" t="s">
        <v>1988</v>
      </c>
      <c r="M927" s="5" t="s">
        <v>1989</v>
      </c>
      <c r="N927" s="5" t="s">
        <v>2307</v>
      </c>
      <c r="O927" s="5" t="s">
        <v>152</v>
      </c>
      <c r="P927" s="5" t="s">
        <v>4143</v>
      </c>
      <c r="Q927" s="34" t="s">
        <v>5586</v>
      </c>
      <c r="R927" s="21">
        <v>1</v>
      </c>
      <c r="S927" s="35"/>
      <c r="T927" s="35"/>
      <c r="U927" s="35"/>
      <c r="V927" s="35"/>
      <c r="W927" s="35"/>
      <c r="X927" s="35"/>
      <c r="Y927" s="35"/>
      <c r="Z927" s="35"/>
      <c r="AA927" s="5" t="s">
        <v>152</v>
      </c>
      <c r="AB927" s="5" t="s">
        <v>10698</v>
      </c>
      <c r="AC927" s="34" t="s">
        <v>10699</v>
      </c>
      <c r="AD927" s="21">
        <v>1</v>
      </c>
    </row>
    <row r="928" spans="1:30" x14ac:dyDescent="0.3">
      <c r="A928" s="18" t="str">
        <f t="shared" ref="A928:B928" si="958">IF(AND(ISNUMBER(SEARCH("Yes",C928)),ISNUMBER(SEARCH("Yes",E928)),ISNUMBER(SEARCH("Yes",G928)),ISNUMBER(SEARCH("Yes",I928))),"Yes","No")</f>
        <v>No</v>
      </c>
      <c r="B928" s="18" t="str">
        <f t="shared" si="958"/>
        <v>No</v>
      </c>
      <c r="C928" s="15" t="str">
        <f t="shared" si="790"/>
        <v>No</v>
      </c>
      <c r="D928" s="18" t="str">
        <f t="shared" si="791"/>
        <v>No</v>
      </c>
      <c r="E928" s="18" t="str">
        <f t="shared" si="792"/>
        <v>No</v>
      </c>
      <c r="F928" s="18" t="str">
        <f t="shared" si="793"/>
        <v>No</v>
      </c>
      <c r="G928" s="18" t="str">
        <f t="shared" si="794"/>
        <v>No</v>
      </c>
      <c r="H928" s="18" t="str">
        <f t="shared" si="795"/>
        <v>No</v>
      </c>
      <c r="I928" s="18" t="str">
        <f t="shared" si="796"/>
        <v>Yes</v>
      </c>
      <c r="J928" s="18" t="str">
        <f t="shared" si="797"/>
        <v>Yes</v>
      </c>
      <c r="K928" s="21">
        <v>926</v>
      </c>
      <c r="L928" s="5" t="s">
        <v>1990</v>
      </c>
      <c r="M928" s="5" t="s">
        <v>1991</v>
      </c>
      <c r="N928" s="5" t="s">
        <v>2307</v>
      </c>
      <c r="O928" s="5" t="s">
        <v>152</v>
      </c>
      <c r="P928" s="5" t="s">
        <v>3195</v>
      </c>
      <c r="Q928" s="34" t="s">
        <v>10700</v>
      </c>
      <c r="R928" s="21">
        <v>1</v>
      </c>
      <c r="S928" s="35"/>
      <c r="T928" s="35"/>
      <c r="U928" s="35"/>
      <c r="V928" s="35"/>
      <c r="W928" s="35"/>
      <c r="X928" s="35"/>
      <c r="Y928" s="35"/>
      <c r="Z928" s="35"/>
      <c r="AA928" s="5" t="s">
        <v>2310</v>
      </c>
      <c r="AB928" s="5" t="s">
        <v>10701</v>
      </c>
      <c r="AC928" s="34" t="s">
        <v>5591</v>
      </c>
      <c r="AD928" s="21">
        <v>1</v>
      </c>
    </row>
    <row r="929" spans="1:30" x14ac:dyDescent="0.3">
      <c r="A929" s="18" t="str">
        <f t="shared" ref="A929:B929" si="959">IF(AND(ISNUMBER(SEARCH("Yes",C929)),ISNUMBER(SEARCH("Yes",E929)),ISNUMBER(SEARCH("Yes",G929)),ISNUMBER(SEARCH("Yes",I929))),"Yes","No")</f>
        <v>No</v>
      </c>
      <c r="B929" s="18" t="str">
        <f t="shared" si="959"/>
        <v>No</v>
      </c>
      <c r="C929" s="15" t="str">
        <f t="shared" si="790"/>
        <v>No</v>
      </c>
      <c r="D929" s="18" t="str">
        <f t="shared" si="791"/>
        <v>No</v>
      </c>
      <c r="E929" s="18" t="str">
        <f t="shared" si="792"/>
        <v>No</v>
      </c>
      <c r="F929" s="18" t="str">
        <f t="shared" si="793"/>
        <v>No</v>
      </c>
      <c r="G929" s="18" t="str">
        <f t="shared" si="794"/>
        <v>No</v>
      </c>
      <c r="H929" s="18" t="str">
        <f t="shared" si="795"/>
        <v>No</v>
      </c>
      <c r="I929" s="18" t="str">
        <f t="shared" si="796"/>
        <v>Yes</v>
      </c>
      <c r="J929" s="18" t="str">
        <f t="shared" si="797"/>
        <v>Yes</v>
      </c>
      <c r="K929" s="21">
        <v>927</v>
      </c>
      <c r="L929" s="5" t="s">
        <v>1992</v>
      </c>
      <c r="M929" s="5" t="s">
        <v>1993</v>
      </c>
      <c r="N929" s="5" t="s">
        <v>2307</v>
      </c>
      <c r="O929" s="5" t="s">
        <v>152</v>
      </c>
      <c r="P929" s="5" t="s">
        <v>4634</v>
      </c>
      <c r="Q929" s="34" t="s">
        <v>10702</v>
      </c>
      <c r="R929" s="21">
        <v>1</v>
      </c>
      <c r="S929" s="35"/>
      <c r="T929" s="35"/>
      <c r="U929" s="35"/>
      <c r="V929" s="35"/>
      <c r="W929" s="35"/>
      <c r="X929" s="35"/>
      <c r="Y929" s="35"/>
      <c r="Z929" s="35"/>
      <c r="AA929" s="5" t="s">
        <v>24</v>
      </c>
      <c r="AB929" s="5" t="s">
        <v>4445</v>
      </c>
      <c r="AC929" s="34" t="s">
        <v>10703</v>
      </c>
      <c r="AD929" s="21">
        <v>1</v>
      </c>
    </row>
    <row r="930" spans="1:30" x14ac:dyDescent="0.3">
      <c r="A930" s="18" t="str">
        <f t="shared" ref="A930:B930" si="960">IF(AND(ISNUMBER(SEARCH("Yes",C930)),ISNUMBER(SEARCH("Yes",E930)),ISNUMBER(SEARCH("Yes",G930)),ISNUMBER(SEARCH("Yes",I930))),"Yes","No")</f>
        <v>No</v>
      </c>
      <c r="B930" s="18" t="str">
        <f t="shared" si="960"/>
        <v>No</v>
      </c>
      <c r="C930" s="15" t="str">
        <f t="shared" si="790"/>
        <v>No</v>
      </c>
      <c r="D930" s="18" t="str">
        <f t="shared" si="791"/>
        <v>No</v>
      </c>
      <c r="E930" s="18" t="str">
        <f t="shared" si="792"/>
        <v>No</v>
      </c>
      <c r="F930" s="18" t="str">
        <f t="shared" si="793"/>
        <v>No</v>
      </c>
      <c r="G930" s="18" t="str">
        <f t="shared" si="794"/>
        <v>No</v>
      </c>
      <c r="H930" s="18" t="str">
        <f t="shared" si="795"/>
        <v>No</v>
      </c>
      <c r="I930" s="18" t="str">
        <f t="shared" si="796"/>
        <v>Yes</v>
      </c>
      <c r="J930" s="18" t="str">
        <f t="shared" si="797"/>
        <v>Yes</v>
      </c>
      <c r="K930" s="21">
        <v>928</v>
      </c>
      <c r="L930" s="5" t="s">
        <v>1994</v>
      </c>
      <c r="M930" s="5" t="s">
        <v>1995</v>
      </c>
      <c r="N930" s="5" t="s">
        <v>2307</v>
      </c>
      <c r="O930" s="5" t="s">
        <v>152</v>
      </c>
      <c r="P930" s="5" t="s">
        <v>2724</v>
      </c>
      <c r="Q930" s="34" t="s">
        <v>5592</v>
      </c>
      <c r="R930" s="21">
        <v>1</v>
      </c>
      <c r="S930" s="35"/>
      <c r="T930" s="35"/>
      <c r="U930" s="35"/>
      <c r="V930" s="35"/>
      <c r="W930" s="35"/>
      <c r="X930" s="35"/>
      <c r="Y930" s="35"/>
      <c r="Z930" s="35"/>
      <c r="AA930" s="5" t="s">
        <v>2310</v>
      </c>
      <c r="AB930" s="5" t="s">
        <v>3007</v>
      </c>
      <c r="AC930" s="34" t="s">
        <v>3008</v>
      </c>
      <c r="AD930" s="21">
        <v>1</v>
      </c>
    </row>
    <row r="931" spans="1:30" x14ac:dyDescent="0.3">
      <c r="A931" s="18" t="str">
        <f t="shared" ref="A931:B931" si="961">IF(AND(ISNUMBER(SEARCH("Yes",C931)),ISNUMBER(SEARCH("Yes",E931)),ISNUMBER(SEARCH("Yes",G931)),ISNUMBER(SEARCH("Yes",I931))),"Yes","No")</f>
        <v>Yes</v>
      </c>
      <c r="B931" s="18" t="str">
        <f t="shared" si="961"/>
        <v>Yes</v>
      </c>
      <c r="C931" s="15" t="str">
        <f t="shared" si="790"/>
        <v>Yes</v>
      </c>
      <c r="D931" s="18" t="str">
        <f t="shared" si="791"/>
        <v>Yes</v>
      </c>
      <c r="E931" s="18" t="str">
        <f t="shared" si="792"/>
        <v>Yes</v>
      </c>
      <c r="F931" s="18" t="str">
        <f t="shared" si="793"/>
        <v>Yes</v>
      </c>
      <c r="G931" s="18" t="str">
        <f t="shared" si="794"/>
        <v>Yes</v>
      </c>
      <c r="H931" s="18" t="str">
        <f t="shared" si="795"/>
        <v>Yes</v>
      </c>
      <c r="I931" s="18" t="str">
        <f t="shared" si="796"/>
        <v>Yes</v>
      </c>
      <c r="J931" s="18" t="str">
        <f t="shared" si="797"/>
        <v>Yes</v>
      </c>
      <c r="K931" s="21">
        <v>929</v>
      </c>
      <c r="L931" s="5" t="s">
        <v>56</v>
      </c>
      <c r="M931" s="5" t="s">
        <v>313</v>
      </c>
      <c r="N931" s="5" t="s">
        <v>2307</v>
      </c>
      <c r="O931" s="5" t="s">
        <v>2310</v>
      </c>
      <c r="P931" s="5" t="s">
        <v>10704</v>
      </c>
      <c r="Q931" s="34" t="s">
        <v>10705</v>
      </c>
      <c r="R931" s="21">
        <v>1</v>
      </c>
      <c r="S931" s="5" t="s">
        <v>24</v>
      </c>
      <c r="T931" s="5" t="s">
        <v>5595</v>
      </c>
      <c r="U931" s="34" t="s">
        <v>10706</v>
      </c>
      <c r="V931" s="21">
        <v>1</v>
      </c>
      <c r="W931" s="5" t="s">
        <v>24</v>
      </c>
      <c r="X931" s="5" t="s">
        <v>5597</v>
      </c>
      <c r="Y931" s="34" t="s">
        <v>5598</v>
      </c>
      <c r="Z931" s="21">
        <v>1</v>
      </c>
      <c r="AA931" s="5" t="s">
        <v>24</v>
      </c>
      <c r="AB931" s="5" t="s">
        <v>10707</v>
      </c>
      <c r="AC931" s="34" t="s">
        <v>10708</v>
      </c>
      <c r="AD931" s="21">
        <v>1</v>
      </c>
    </row>
    <row r="932" spans="1:30" x14ac:dyDescent="0.3">
      <c r="A932" s="18" t="str">
        <f t="shared" ref="A932:B932" si="962">IF(AND(ISNUMBER(SEARCH("Yes",C932)),ISNUMBER(SEARCH("Yes",E932)),ISNUMBER(SEARCH("Yes",G932)),ISNUMBER(SEARCH("Yes",I932))),"Yes","No")</f>
        <v>No</v>
      </c>
      <c r="B932" s="18" t="str">
        <f t="shared" si="962"/>
        <v>No</v>
      </c>
      <c r="C932" s="15" t="str">
        <f t="shared" si="790"/>
        <v>No</v>
      </c>
      <c r="D932" s="18" t="str">
        <f t="shared" si="791"/>
        <v>No</v>
      </c>
      <c r="E932" s="18" t="str">
        <f t="shared" si="792"/>
        <v>No</v>
      </c>
      <c r="F932" s="18" t="str">
        <f t="shared" si="793"/>
        <v>No</v>
      </c>
      <c r="G932" s="18" t="str">
        <f t="shared" si="794"/>
        <v>No</v>
      </c>
      <c r="H932" s="18" t="str">
        <f t="shared" si="795"/>
        <v>No</v>
      </c>
      <c r="I932" s="18" t="str">
        <f t="shared" si="796"/>
        <v>Yes</v>
      </c>
      <c r="J932" s="18" t="str">
        <f t="shared" si="797"/>
        <v>Yes</v>
      </c>
      <c r="K932" s="21">
        <v>930</v>
      </c>
      <c r="L932" s="5" t="s">
        <v>1996</v>
      </c>
      <c r="M932" s="5" t="s">
        <v>1997</v>
      </c>
      <c r="N932" s="5" t="s">
        <v>2307</v>
      </c>
      <c r="O932" s="5" t="s">
        <v>152</v>
      </c>
      <c r="P932" s="5" t="s">
        <v>2761</v>
      </c>
      <c r="Q932" s="34" t="s">
        <v>10709</v>
      </c>
      <c r="R932" s="21">
        <v>1</v>
      </c>
      <c r="S932" s="35"/>
      <c r="T932" s="35"/>
      <c r="U932" s="35"/>
      <c r="V932" s="35"/>
      <c r="W932" s="35"/>
      <c r="X932" s="35"/>
      <c r="Y932" s="35"/>
      <c r="Z932" s="35"/>
      <c r="AA932" s="5" t="s">
        <v>24</v>
      </c>
      <c r="AB932" s="5" t="s">
        <v>10710</v>
      </c>
      <c r="AC932" s="34" t="s">
        <v>10711</v>
      </c>
      <c r="AD932" s="21">
        <v>1</v>
      </c>
    </row>
    <row r="933" spans="1:30" x14ac:dyDescent="0.3">
      <c r="A933" s="18" t="str">
        <f t="shared" ref="A933:B933" si="963">IF(AND(ISNUMBER(SEARCH("Yes",C933)),ISNUMBER(SEARCH("Yes",E933)),ISNUMBER(SEARCH("Yes",G933)),ISNUMBER(SEARCH("Yes",I933))),"Yes","No")</f>
        <v>No</v>
      </c>
      <c r="B933" s="18" t="str">
        <f t="shared" si="963"/>
        <v>No</v>
      </c>
      <c r="C933" s="15" t="str">
        <f t="shared" si="790"/>
        <v>No</v>
      </c>
      <c r="D933" s="18" t="str">
        <f t="shared" si="791"/>
        <v>No</v>
      </c>
      <c r="E933" s="18" t="str">
        <f t="shared" si="792"/>
        <v>No</v>
      </c>
      <c r="F933" s="18" t="str">
        <f t="shared" si="793"/>
        <v>No</v>
      </c>
      <c r="G933" s="18" t="str">
        <f t="shared" si="794"/>
        <v>No</v>
      </c>
      <c r="H933" s="18" t="str">
        <f t="shared" si="795"/>
        <v>No</v>
      </c>
      <c r="I933" s="18" t="str">
        <f t="shared" si="796"/>
        <v>Yes</v>
      </c>
      <c r="J933" s="18" t="str">
        <f t="shared" si="797"/>
        <v>Yes</v>
      </c>
      <c r="K933" s="21">
        <v>931</v>
      </c>
      <c r="L933" s="5" t="s">
        <v>1998</v>
      </c>
      <c r="M933" s="5" t="s">
        <v>1999</v>
      </c>
      <c r="N933" s="5" t="s">
        <v>2307</v>
      </c>
      <c r="O933" s="5" t="s">
        <v>152</v>
      </c>
      <c r="P933" s="5" t="s">
        <v>2724</v>
      </c>
      <c r="Q933" s="34" t="s">
        <v>8427</v>
      </c>
      <c r="R933" s="21">
        <v>1</v>
      </c>
      <c r="S933" s="35"/>
      <c r="T933" s="35"/>
      <c r="U933" s="35"/>
      <c r="V933" s="35"/>
      <c r="W933" s="35"/>
      <c r="X933" s="35"/>
      <c r="Y933" s="35"/>
      <c r="Z933" s="35"/>
      <c r="AA933" s="5" t="s">
        <v>24</v>
      </c>
      <c r="AB933" s="5" t="s">
        <v>3211</v>
      </c>
      <c r="AC933" s="34" t="s">
        <v>10712</v>
      </c>
      <c r="AD933" s="21">
        <v>1</v>
      </c>
    </row>
    <row r="934" spans="1:30" x14ac:dyDescent="0.3">
      <c r="A934" s="18" t="str">
        <f t="shared" ref="A934:B934" si="964">IF(AND(ISNUMBER(SEARCH("Yes",C934)),ISNUMBER(SEARCH("Yes",E934)),ISNUMBER(SEARCH("Yes",G934)),ISNUMBER(SEARCH("Yes",I934))),"Yes","No")</f>
        <v>No</v>
      </c>
      <c r="B934" s="18" t="str">
        <f t="shared" si="964"/>
        <v>No</v>
      </c>
      <c r="C934" s="15" t="str">
        <f t="shared" si="790"/>
        <v>No</v>
      </c>
      <c r="D934" s="18" t="str">
        <f t="shared" si="791"/>
        <v>No</v>
      </c>
      <c r="E934" s="18" t="str">
        <f t="shared" si="792"/>
        <v>No</v>
      </c>
      <c r="F934" s="18" t="str">
        <f t="shared" si="793"/>
        <v>No</v>
      </c>
      <c r="G934" s="18" t="str">
        <f t="shared" si="794"/>
        <v>No</v>
      </c>
      <c r="H934" s="18" t="str">
        <f t="shared" si="795"/>
        <v>No</v>
      </c>
      <c r="I934" s="18" t="str">
        <f t="shared" si="796"/>
        <v>Yes</v>
      </c>
      <c r="J934" s="18" t="str">
        <f t="shared" si="797"/>
        <v>Yes</v>
      </c>
      <c r="K934" s="21">
        <v>932</v>
      </c>
      <c r="L934" s="5" t="s">
        <v>2000</v>
      </c>
      <c r="M934" s="5" t="s">
        <v>2001</v>
      </c>
      <c r="N934" s="5" t="s">
        <v>2307</v>
      </c>
      <c r="O934" s="5" t="s">
        <v>152</v>
      </c>
      <c r="P934" s="5" t="s">
        <v>2431</v>
      </c>
      <c r="Q934" s="34" t="s">
        <v>5605</v>
      </c>
      <c r="R934" s="21">
        <v>1</v>
      </c>
      <c r="S934" s="35"/>
      <c r="T934" s="35"/>
      <c r="U934" s="35"/>
      <c r="V934" s="35"/>
      <c r="W934" s="35"/>
      <c r="X934" s="35"/>
      <c r="Y934" s="35"/>
      <c r="Z934" s="35"/>
      <c r="AA934" s="5" t="s">
        <v>2310</v>
      </c>
      <c r="AB934" s="5" t="s">
        <v>10713</v>
      </c>
      <c r="AC934" s="34" t="s">
        <v>5607</v>
      </c>
      <c r="AD934" s="21">
        <v>1</v>
      </c>
    </row>
    <row r="935" spans="1:30" x14ac:dyDescent="0.3">
      <c r="A935" s="18" t="str">
        <f t="shared" ref="A935:B935" si="965">IF(AND(ISNUMBER(SEARCH("Yes",C935)),ISNUMBER(SEARCH("Yes",E935)),ISNUMBER(SEARCH("Yes",G935)),ISNUMBER(SEARCH("Yes",I935))),"Yes","No")</f>
        <v>No</v>
      </c>
      <c r="B935" s="18" t="str">
        <f t="shared" si="965"/>
        <v>No</v>
      </c>
      <c r="C935" s="15" t="str">
        <f t="shared" si="790"/>
        <v>No</v>
      </c>
      <c r="D935" s="18" t="str">
        <f t="shared" si="791"/>
        <v>No</v>
      </c>
      <c r="E935" s="18" t="str">
        <f t="shared" si="792"/>
        <v>No</v>
      </c>
      <c r="F935" s="18" t="str">
        <f t="shared" si="793"/>
        <v>No</v>
      </c>
      <c r="G935" s="18" t="str">
        <f t="shared" si="794"/>
        <v>No</v>
      </c>
      <c r="H935" s="18" t="str">
        <f t="shared" si="795"/>
        <v>No</v>
      </c>
      <c r="I935" s="18" t="str">
        <f t="shared" si="796"/>
        <v>Yes</v>
      </c>
      <c r="J935" s="18" t="str">
        <f t="shared" si="797"/>
        <v>Yes</v>
      </c>
      <c r="K935" s="21">
        <v>933</v>
      </c>
      <c r="L935" s="5" t="s">
        <v>2002</v>
      </c>
      <c r="M935" s="5" t="s">
        <v>2003</v>
      </c>
      <c r="N935" s="5" t="s">
        <v>2307</v>
      </c>
      <c r="O935" s="5" t="s">
        <v>152</v>
      </c>
      <c r="P935" s="5" t="s">
        <v>5608</v>
      </c>
      <c r="Q935" s="34" t="s">
        <v>5609</v>
      </c>
      <c r="R935" s="21">
        <v>1</v>
      </c>
      <c r="S935" s="35"/>
      <c r="T935" s="35"/>
      <c r="U935" s="35"/>
      <c r="V935" s="35"/>
      <c r="W935" s="35"/>
      <c r="X935" s="35"/>
      <c r="Y935" s="35"/>
      <c r="Z935" s="35"/>
      <c r="AA935" s="5" t="s">
        <v>2310</v>
      </c>
      <c r="AB935" s="5" t="s">
        <v>2915</v>
      </c>
      <c r="AC935" s="34" t="s">
        <v>2973</v>
      </c>
      <c r="AD935" s="21">
        <v>1</v>
      </c>
    </row>
    <row r="936" spans="1:30" x14ac:dyDescent="0.3">
      <c r="A936" s="18" t="str">
        <f t="shared" ref="A936:B936" si="966">IF(AND(ISNUMBER(SEARCH("Yes",C936)),ISNUMBER(SEARCH("Yes",E936)),ISNUMBER(SEARCH("Yes",G936)),ISNUMBER(SEARCH("Yes",I936))),"Yes","No")</f>
        <v>No</v>
      </c>
      <c r="B936" s="18" t="str">
        <f t="shared" si="966"/>
        <v>No</v>
      </c>
      <c r="C936" s="15" t="str">
        <f t="shared" si="790"/>
        <v>No</v>
      </c>
      <c r="D936" s="18" t="str">
        <f t="shared" si="791"/>
        <v>No</v>
      </c>
      <c r="E936" s="18" t="str">
        <f t="shared" si="792"/>
        <v>No</v>
      </c>
      <c r="F936" s="18" t="str">
        <f t="shared" si="793"/>
        <v>No</v>
      </c>
      <c r="G936" s="18" t="str">
        <f t="shared" si="794"/>
        <v>No</v>
      </c>
      <c r="H936" s="18" t="str">
        <f t="shared" si="795"/>
        <v>No</v>
      </c>
      <c r="I936" s="18" t="str">
        <f t="shared" si="796"/>
        <v>Yes</v>
      </c>
      <c r="J936" s="18" t="str">
        <f t="shared" si="797"/>
        <v>Yes</v>
      </c>
      <c r="K936" s="21">
        <v>934</v>
      </c>
      <c r="L936" s="5" t="s">
        <v>2004</v>
      </c>
      <c r="M936" s="5" t="s">
        <v>2005</v>
      </c>
      <c r="N936" s="5" t="s">
        <v>2307</v>
      </c>
      <c r="O936" s="5" t="s">
        <v>152</v>
      </c>
      <c r="P936" s="5" t="s">
        <v>2392</v>
      </c>
      <c r="Q936" s="34" t="s">
        <v>5610</v>
      </c>
      <c r="R936" s="21">
        <v>1</v>
      </c>
      <c r="S936" s="35"/>
      <c r="T936" s="35"/>
      <c r="U936" s="35"/>
      <c r="V936" s="35"/>
      <c r="W936" s="35"/>
      <c r="X936" s="35"/>
      <c r="Y936" s="35"/>
      <c r="Z936" s="35"/>
      <c r="AA936" s="5" t="s">
        <v>24</v>
      </c>
      <c r="AB936" s="5" t="s">
        <v>3431</v>
      </c>
      <c r="AC936" s="34" t="s">
        <v>10714</v>
      </c>
      <c r="AD936" s="21">
        <v>1</v>
      </c>
    </row>
    <row r="937" spans="1:30" x14ac:dyDescent="0.3">
      <c r="A937" s="18" t="str">
        <f t="shared" ref="A937:B937" si="967">IF(AND(ISNUMBER(SEARCH("Yes",C937)),ISNUMBER(SEARCH("Yes",E937)),ISNUMBER(SEARCH("Yes",G937)),ISNUMBER(SEARCH("Yes",I937))),"Yes","No")</f>
        <v>No</v>
      </c>
      <c r="B937" s="18" t="str">
        <f t="shared" si="967"/>
        <v>No</v>
      </c>
      <c r="C937" s="15" t="str">
        <f t="shared" si="790"/>
        <v>No</v>
      </c>
      <c r="D937" s="18" t="str">
        <f t="shared" si="791"/>
        <v>No</v>
      </c>
      <c r="E937" s="18" t="str">
        <f t="shared" si="792"/>
        <v>No</v>
      </c>
      <c r="F937" s="18" t="str">
        <f t="shared" si="793"/>
        <v>No</v>
      </c>
      <c r="G937" s="18" t="str">
        <f t="shared" si="794"/>
        <v>No</v>
      </c>
      <c r="H937" s="18" t="str">
        <f t="shared" si="795"/>
        <v>No</v>
      </c>
      <c r="I937" s="18" t="str">
        <f t="shared" si="796"/>
        <v>Yes</v>
      </c>
      <c r="J937" s="18" t="str">
        <f t="shared" si="797"/>
        <v>Yes</v>
      </c>
      <c r="K937" s="21">
        <v>935</v>
      </c>
      <c r="L937" s="5" t="s">
        <v>2006</v>
      </c>
      <c r="M937" s="5" t="s">
        <v>2007</v>
      </c>
      <c r="N937" s="5" t="s">
        <v>2307</v>
      </c>
      <c r="O937" s="5" t="s">
        <v>152</v>
      </c>
      <c r="P937" s="5" t="s">
        <v>5612</v>
      </c>
      <c r="Q937" s="34" t="s">
        <v>5613</v>
      </c>
      <c r="R937" s="21">
        <v>1</v>
      </c>
      <c r="S937" s="35"/>
      <c r="T937" s="35"/>
      <c r="U937" s="35"/>
      <c r="V937" s="35"/>
      <c r="W937" s="35"/>
      <c r="X937" s="35"/>
      <c r="Y937" s="35"/>
      <c r="Z937" s="35"/>
      <c r="AA937" s="5" t="s">
        <v>2310</v>
      </c>
      <c r="AB937" s="5" t="s">
        <v>2997</v>
      </c>
      <c r="AC937" s="34" t="s">
        <v>2723</v>
      </c>
      <c r="AD937" s="21">
        <v>1</v>
      </c>
    </row>
    <row r="938" spans="1:30" x14ac:dyDescent="0.3">
      <c r="A938" s="18" t="str">
        <f t="shared" ref="A938:B938" si="968">IF(AND(ISNUMBER(SEARCH("Yes",C938)),ISNUMBER(SEARCH("Yes",E938)),ISNUMBER(SEARCH("Yes",G938)),ISNUMBER(SEARCH("Yes",I938))),"Yes","No")</f>
        <v>No</v>
      </c>
      <c r="B938" s="18" t="str">
        <f t="shared" si="968"/>
        <v>No</v>
      </c>
      <c r="C938" s="15" t="str">
        <f t="shared" si="790"/>
        <v>No</v>
      </c>
      <c r="D938" s="18" t="str">
        <f t="shared" si="791"/>
        <v>No</v>
      </c>
      <c r="E938" s="18" t="str">
        <f t="shared" si="792"/>
        <v>No</v>
      </c>
      <c r="F938" s="18" t="str">
        <f t="shared" si="793"/>
        <v>No</v>
      </c>
      <c r="G938" s="18" t="str">
        <f t="shared" si="794"/>
        <v>No</v>
      </c>
      <c r="H938" s="18" t="str">
        <f t="shared" si="795"/>
        <v>No</v>
      </c>
      <c r="I938" s="18" t="str">
        <f t="shared" si="796"/>
        <v>Yes</v>
      </c>
      <c r="J938" s="18" t="str">
        <f t="shared" si="797"/>
        <v>Yes</v>
      </c>
      <c r="K938" s="21">
        <v>936</v>
      </c>
      <c r="L938" s="5" t="s">
        <v>2008</v>
      </c>
      <c r="M938" s="5" t="s">
        <v>2009</v>
      </c>
      <c r="N938" s="5" t="s">
        <v>2307</v>
      </c>
      <c r="O938" s="5" t="s">
        <v>152</v>
      </c>
      <c r="P938" s="5" t="s">
        <v>2333</v>
      </c>
      <c r="Q938" s="34" t="s">
        <v>10715</v>
      </c>
      <c r="R938" s="21">
        <v>1</v>
      </c>
      <c r="S938" s="35"/>
      <c r="T938" s="35"/>
      <c r="U938" s="35"/>
      <c r="V938" s="35"/>
      <c r="W938" s="35"/>
      <c r="X938" s="35"/>
      <c r="Y938" s="35"/>
      <c r="Z938" s="35"/>
      <c r="AA938" s="5" t="s">
        <v>2310</v>
      </c>
      <c r="AB938" s="5" t="s">
        <v>2335</v>
      </c>
      <c r="AC938" s="34" t="s">
        <v>10716</v>
      </c>
      <c r="AD938" s="21">
        <v>1</v>
      </c>
    </row>
    <row r="939" spans="1:30" x14ac:dyDescent="0.3">
      <c r="A939" s="18" t="str">
        <f t="shared" ref="A939:B939" si="969">IF(AND(ISNUMBER(SEARCH("Yes",C939)),ISNUMBER(SEARCH("Yes",E939)),ISNUMBER(SEARCH("Yes",G939)),ISNUMBER(SEARCH("Yes",I939))),"Yes","No")</f>
        <v>No</v>
      </c>
      <c r="B939" s="18" t="str">
        <f t="shared" si="969"/>
        <v>No</v>
      </c>
      <c r="C939" s="15" t="str">
        <f t="shared" si="790"/>
        <v>No</v>
      </c>
      <c r="D939" s="18" t="str">
        <f t="shared" si="791"/>
        <v>No</v>
      </c>
      <c r="E939" s="18" t="str">
        <f t="shared" si="792"/>
        <v>No</v>
      </c>
      <c r="F939" s="18" t="str">
        <f t="shared" si="793"/>
        <v>No</v>
      </c>
      <c r="G939" s="18" t="str">
        <f t="shared" si="794"/>
        <v>No</v>
      </c>
      <c r="H939" s="18" t="str">
        <f t="shared" si="795"/>
        <v>No</v>
      </c>
      <c r="I939" s="18" t="str">
        <f t="shared" si="796"/>
        <v>No</v>
      </c>
      <c r="J939" s="18" t="str">
        <f t="shared" si="797"/>
        <v>No</v>
      </c>
      <c r="K939" s="21">
        <v>937</v>
      </c>
      <c r="L939" s="5" t="s">
        <v>2010</v>
      </c>
      <c r="M939" s="5" t="s">
        <v>2011</v>
      </c>
      <c r="N939" s="5" t="s">
        <v>2307</v>
      </c>
      <c r="O939" s="5" t="s">
        <v>152</v>
      </c>
      <c r="P939" s="5" t="s">
        <v>5618</v>
      </c>
      <c r="Q939" s="34" t="s">
        <v>2999</v>
      </c>
      <c r="R939" s="21">
        <v>1</v>
      </c>
      <c r="S939" s="35"/>
      <c r="T939" s="35"/>
      <c r="U939" s="35"/>
      <c r="V939" s="35"/>
      <c r="W939" s="35"/>
      <c r="X939" s="35"/>
      <c r="Y939" s="35"/>
      <c r="Z939" s="35"/>
      <c r="AA939" s="5" t="s">
        <v>152</v>
      </c>
      <c r="AB939" s="5" t="s">
        <v>8436</v>
      </c>
      <c r="AC939" s="34" t="s">
        <v>8437</v>
      </c>
      <c r="AD939" s="21">
        <v>1</v>
      </c>
    </row>
    <row r="940" spans="1:30" x14ac:dyDescent="0.3">
      <c r="A940" s="18" t="str">
        <f t="shared" ref="A940:B940" si="970">IF(AND(ISNUMBER(SEARCH("Yes",C940)),ISNUMBER(SEARCH("Yes",E940)),ISNUMBER(SEARCH("Yes",G940)),ISNUMBER(SEARCH("Yes",I940))),"Yes","No")</f>
        <v>No</v>
      </c>
      <c r="B940" s="18" t="str">
        <f t="shared" si="970"/>
        <v>No</v>
      </c>
      <c r="C940" s="15" t="str">
        <f t="shared" si="790"/>
        <v>No</v>
      </c>
      <c r="D940" s="18" t="str">
        <f t="shared" si="791"/>
        <v>No</v>
      </c>
      <c r="E940" s="18" t="str">
        <f t="shared" si="792"/>
        <v>No</v>
      </c>
      <c r="F940" s="18" t="str">
        <f t="shared" si="793"/>
        <v>No</v>
      </c>
      <c r="G940" s="18" t="str">
        <f t="shared" si="794"/>
        <v>No</v>
      </c>
      <c r="H940" s="18" t="str">
        <f t="shared" si="795"/>
        <v>No</v>
      </c>
      <c r="I940" s="18" t="str">
        <f t="shared" si="796"/>
        <v>Yes</v>
      </c>
      <c r="J940" s="18" t="str">
        <f t="shared" si="797"/>
        <v>Yes</v>
      </c>
      <c r="K940" s="21">
        <v>938</v>
      </c>
      <c r="L940" s="5" t="s">
        <v>2012</v>
      </c>
      <c r="M940" s="5" t="s">
        <v>28</v>
      </c>
      <c r="N940" s="5" t="s">
        <v>2307</v>
      </c>
      <c r="O940" s="5" t="s">
        <v>152</v>
      </c>
      <c r="P940" s="5" t="s">
        <v>10717</v>
      </c>
      <c r="Q940" s="34" t="s">
        <v>5621</v>
      </c>
      <c r="R940" s="21">
        <v>1</v>
      </c>
      <c r="S940" s="35"/>
      <c r="T940" s="35"/>
      <c r="U940" s="35"/>
      <c r="V940" s="35"/>
      <c r="W940" s="35"/>
      <c r="X940" s="35"/>
      <c r="Y940" s="35"/>
      <c r="Z940" s="35"/>
      <c r="AA940" s="5" t="s">
        <v>2310</v>
      </c>
      <c r="AB940" s="5" t="s">
        <v>10511</v>
      </c>
      <c r="AC940" s="34" t="s">
        <v>10718</v>
      </c>
      <c r="AD940" s="21">
        <v>1</v>
      </c>
    </row>
    <row r="941" spans="1:30" x14ac:dyDescent="0.3">
      <c r="A941" s="18" t="str">
        <f t="shared" ref="A941:B941" si="971">IF(AND(ISNUMBER(SEARCH("Yes",C941)),ISNUMBER(SEARCH("Yes",E941)),ISNUMBER(SEARCH("Yes",G941)),ISNUMBER(SEARCH("Yes",I941))),"Yes","No")</f>
        <v>No</v>
      </c>
      <c r="B941" s="18" t="str">
        <f t="shared" si="971"/>
        <v>No</v>
      </c>
      <c r="C941" s="15" t="str">
        <f t="shared" si="790"/>
        <v>No</v>
      </c>
      <c r="D941" s="18" t="str">
        <f t="shared" si="791"/>
        <v>No</v>
      </c>
      <c r="E941" s="18" t="str">
        <f t="shared" si="792"/>
        <v>No</v>
      </c>
      <c r="F941" s="18" t="str">
        <f t="shared" si="793"/>
        <v>No</v>
      </c>
      <c r="G941" s="18" t="str">
        <f t="shared" si="794"/>
        <v>No</v>
      </c>
      <c r="H941" s="18" t="str">
        <f t="shared" si="795"/>
        <v>No</v>
      </c>
      <c r="I941" s="18" t="str">
        <f t="shared" si="796"/>
        <v>Yes</v>
      </c>
      <c r="J941" s="18" t="str">
        <f t="shared" si="797"/>
        <v>Yes</v>
      </c>
      <c r="K941" s="21">
        <v>939</v>
      </c>
      <c r="L941" s="5" t="s">
        <v>2013</v>
      </c>
      <c r="M941" s="5" t="s">
        <v>2014</v>
      </c>
      <c r="N941" s="5" t="s">
        <v>2307</v>
      </c>
      <c r="O941" s="5" t="s">
        <v>152</v>
      </c>
      <c r="P941" s="5" t="s">
        <v>10719</v>
      </c>
      <c r="Q941" s="34" t="s">
        <v>10720</v>
      </c>
      <c r="R941" s="21">
        <v>1</v>
      </c>
      <c r="S941" s="35"/>
      <c r="T941" s="35"/>
      <c r="U941" s="35"/>
      <c r="V941" s="35"/>
      <c r="W941" s="35"/>
      <c r="X941" s="35"/>
      <c r="Y941" s="35"/>
      <c r="Z941" s="35"/>
      <c r="AA941" s="5" t="s">
        <v>2310</v>
      </c>
      <c r="AB941" s="5" t="s">
        <v>10721</v>
      </c>
      <c r="AC941" s="34" t="s">
        <v>10722</v>
      </c>
      <c r="AD941" s="21">
        <v>1</v>
      </c>
    </row>
    <row r="942" spans="1:30" x14ac:dyDescent="0.3">
      <c r="A942" s="18" t="str">
        <f t="shared" ref="A942:B942" si="972">IF(AND(ISNUMBER(SEARCH("Yes",C942)),ISNUMBER(SEARCH("Yes",E942)),ISNUMBER(SEARCH("Yes",G942)),ISNUMBER(SEARCH("Yes",I942))),"Yes","No")</f>
        <v>No</v>
      </c>
      <c r="B942" s="18" t="str">
        <f t="shared" si="972"/>
        <v>No</v>
      </c>
      <c r="C942" s="15" t="str">
        <f t="shared" si="790"/>
        <v>No</v>
      </c>
      <c r="D942" s="18" t="str">
        <f t="shared" si="791"/>
        <v>No</v>
      </c>
      <c r="E942" s="18" t="str">
        <f t="shared" si="792"/>
        <v>No</v>
      </c>
      <c r="F942" s="18" t="str">
        <f t="shared" si="793"/>
        <v>No</v>
      </c>
      <c r="G942" s="18" t="str">
        <f t="shared" si="794"/>
        <v>No</v>
      </c>
      <c r="H942" s="18" t="str">
        <f t="shared" si="795"/>
        <v>No</v>
      </c>
      <c r="I942" s="18" t="str">
        <f t="shared" si="796"/>
        <v>Yes</v>
      </c>
      <c r="J942" s="18" t="str">
        <f t="shared" si="797"/>
        <v>Yes</v>
      </c>
      <c r="K942" s="21">
        <v>940</v>
      </c>
      <c r="L942" s="5" t="s">
        <v>2015</v>
      </c>
      <c r="M942" s="5" t="s">
        <v>2016</v>
      </c>
      <c r="N942" s="5" t="s">
        <v>2307</v>
      </c>
      <c r="O942" s="5" t="s">
        <v>152</v>
      </c>
      <c r="P942" s="5" t="s">
        <v>2724</v>
      </c>
      <c r="Q942" s="34" t="s">
        <v>10723</v>
      </c>
      <c r="R942" s="21">
        <v>1</v>
      </c>
      <c r="S942" s="35"/>
      <c r="T942" s="35"/>
      <c r="U942" s="35"/>
      <c r="V942" s="35"/>
      <c r="W942" s="35"/>
      <c r="X942" s="35"/>
      <c r="Y942" s="35"/>
      <c r="Z942" s="35"/>
      <c r="AA942" s="5" t="s">
        <v>2310</v>
      </c>
      <c r="AB942" s="5" t="s">
        <v>10724</v>
      </c>
      <c r="AC942" s="34" t="s">
        <v>10725</v>
      </c>
      <c r="AD942" s="21">
        <v>1</v>
      </c>
    </row>
    <row r="943" spans="1:30" x14ac:dyDescent="0.3">
      <c r="A943" s="18" t="str">
        <f t="shared" ref="A943:B943" si="973">IF(AND(ISNUMBER(SEARCH("Yes",C943)),ISNUMBER(SEARCH("Yes",E943)),ISNUMBER(SEARCH("Yes",G943)),ISNUMBER(SEARCH("Yes",I943))),"Yes","No")</f>
        <v>No</v>
      </c>
      <c r="B943" s="18" t="str">
        <f t="shared" si="973"/>
        <v>No</v>
      </c>
      <c r="C943" s="15" t="str">
        <f t="shared" si="790"/>
        <v>No</v>
      </c>
      <c r="D943" s="18" t="str">
        <f t="shared" si="791"/>
        <v>No</v>
      </c>
      <c r="E943" s="18" t="str">
        <f t="shared" si="792"/>
        <v>No</v>
      </c>
      <c r="F943" s="18" t="str">
        <f t="shared" si="793"/>
        <v>No</v>
      </c>
      <c r="G943" s="18" t="str">
        <f t="shared" si="794"/>
        <v>No</v>
      </c>
      <c r="H943" s="18" t="str">
        <f t="shared" si="795"/>
        <v>No</v>
      </c>
      <c r="I943" s="18" t="str">
        <f t="shared" si="796"/>
        <v>Yes</v>
      </c>
      <c r="J943" s="18" t="str">
        <f t="shared" si="797"/>
        <v>Yes</v>
      </c>
      <c r="K943" s="21">
        <v>941</v>
      </c>
      <c r="L943" s="5" t="s">
        <v>2017</v>
      </c>
      <c r="M943" s="5" t="s">
        <v>2018</v>
      </c>
      <c r="N943" s="5" t="s">
        <v>2307</v>
      </c>
      <c r="O943" s="5" t="s">
        <v>152</v>
      </c>
      <c r="P943" s="5" t="s">
        <v>10726</v>
      </c>
      <c r="Q943" s="34" t="s">
        <v>10727</v>
      </c>
      <c r="R943" s="21">
        <v>1</v>
      </c>
      <c r="S943" s="35"/>
      <c r="T943" s="35"/>
      <c r="U943" s="35"/>
      <c r="V943" s="35"/>
      <c r="W943" s="35"/>
      <c r="X943" s="35"/>
      <c r="Y943" s="35"/>
      <c r="Z943" s="35"/>
      <c r="AA943" s="5" t="s">
        <v>24</v>
      </c>
      <c r="AB943" s="5" t="s">
        <v>5993</v>
      </c>
      <c r="AC943" s="34" t="s">
        <v>5994</v>
      </c>
      <c r="AD943" s="21">
        <v>1</v>
      </c>
    </row>
    <row r="944" spans="1:30" x14ac:dyDescent="0.3">
      <c r="A944" s="18" t="str">
        <f t="shared" ref="A944:B944" si="974">IF(AND(ISNUMBER(SEARCH("Yes",C944)),ISNUMBER(SEARCH("Yes",E944)),ISNUMBER(SEARCH("Yes",G944)),ISNUMBER(SEARCH("Yes",I944))),"Yes","No")</f>
        <v>No</v>
      </c>
      <c r="B944" s="18" t="str">
        <f t="shared" si="974"/>
        <v>No</v>
      </c>
      <c r="C944" s="15" t="str">
        <f t="shared" si="790"/>
        <v>No</v>
      </c>
      <c r="D944" s="18" t="str">
        <f t="shared" si="791"/>
        <v>No</v>
      </c>
      <c r="E944" s="18" t="str">
        <f t="shared" si="792"/>
        <v>No</v>
      </c>
      <c r="F944" s="18" t="str">
        <f t="shared" si="793"/>
        <v>No</v>
      </c>
      <c r="G944" s="18" t="str">
        <f t="shared" si="794"/>
        <v>No</v>
      </c>
      <c r="H944" s="18" t="str">
        <f t="shared" si="795"/>
        <v>No</v>
      </c>
      <c r="I944" s="18" t="str">
        <f t="shared" si="796"/>
        <v>Yes</v>
      </c>
      <c r="J944" s="18" t="str">
        <f t="shared" si="797"/>
        <v>Yes</v>
      </c>
      <c r="K944" s="21">
        <v>942</v>
      </c>
      <c r="L944" s="5" t="s">
        <v>2019</v>
      </c>
      <c r="M944" s="5" t="s">
        <v>2020</v>
      </c>
      <c r="N944" s="5" t="s">
        <v>2307</v>
      </c>
      <c r="O944" s="5" t="s">
        <v>152</v>
      </c>
      <c r="P944" s="5" t="s">
        <v>5633</v>
      </c>
      <c r="Q944" s="34" t="s">
        <v>5634</v>
      </c>
      <c r="R944" s="21">
        <v>1</v>
      </c>
      <c r="S944" s="35"/>
      <c r="T944" s="35"/>
      <c r="U944" s="35"/>
      <c r="V944" s="35"/>
      <c r="W944" s="35"/>
      <c r="X944" s="35"/>
      <c r="Y944" s="35"/>
      <c r="Z944" s="35"/>
      <c r="AA944" s="5" t="s">
        <v>2310</v>
      </c>
      <c r="AB944" s="5" t="s">
        <v>10728</v>
      </c>
      <c r="AC944" s="34" t="s">
        <v>8446</v>
      </c>
      <c r="AD944" s="21">
        <v>1</v>
      </c>
    </row>
    <row r="945" spans="1:30" x14ac:dyDescent="0.3">
      <c r="A945" s="18" t="str">
        <f t="shared" ref="A945:B945" si="975">IF(AND(ISNUMBER(SEARCH("Yes",C945)),ISNUMBER(SEARCH("Yes",E945)),ISNUMBER(SEARCH("Yes",G945)),ISNUMBER(SEARCH("Yes",I945))),"Yes","No")</f>
        <v>No</v>
      </c>
      <c r="B945" s="18" t="str">
        <f t="shared" si="975"/>
        <v>No</v>
      </c>
      <c r="C945" s="15" t="str">
        <f t="shared" si="790"/>
        <v>Yes</v>
      </c>
      <c r="D945" s="18" t="str">
        <f t="shared" si="791"/>
        <v>Yes</v>
      </c>
      <c r="E945" s="18" t="str">
        <f t="shared" si="792"/>
        <v>Yes</v>
      </c>
      <c r="F945" s="18" t="str">
        <f t="shared" si="793"/>
        <v>Yes</v>
      </c>
      <c r="G945" s="18" t="str">
        <f t="shared" si="794"/>
        <v>No</v>
      </c>
      <c r="H945" s="18" t="str">
        <f t="shared" si="795"/>
        <v>Yes</v>
      </c>
      <c r="I945" s="18" t="str">
        <f t="shared" si="796"/>
        <v>No</v>
      </c>
      <c r="J945" s="18" t="str">
        <f t="shared" si="797"/>
        <v>No</v>
      </c>
      <c r="K945" s="21">
        <v>943</v>
      </c>
      <c r="L945" s="5" t="s">
        <v>343</v>
      </c>
      <c r="M945" s="5" t="s">
        <v>344</v>
      </c>
      <c r="N945" s="5" t="s">
        <v>2307</v>
      </c>
      <c r="O945" s="5" t="s">
        <v>24</v>
      </c>
      <c r="P945" s="5" t="s">
        <v>5637</v>
      </c>
      <c r="Q945" s="34" t="s">
        <v>5638</v>
      </c>
      <c r="R945" s="21">
        <v>1</v>
      </c>
      <c r="S945" s="5" t="s">
        <v>2310</v>
      </c>
      <c r="T945" s="5" t="s">
        <v>10729</v>
      </c>
      <c r="U945" s="34" t="s">
        <v>10730</v>
      </c>
      <c r="V945" s="21">
        <v>1</v>
      </c>
      <c r="W945" s="5" t="s">
        <v>152</v>
      </c>
      <c r="X945" s="5" t="s">
        <v>10731</v>
      </c>
      <c r="Y945" s="34" t="s">
        <v>10732</v>
      </c>
      <c r="Z945" s="21">
        <v>1</v>
      </c>
      <c r="AA945" s="5" t="s">
        <v>152</v>
      </c>
      <c r="AB945" s="5" t="s">
        <v>5643</v>
      </c>
      <c r="AC945" s="34" t="s">
        <v>5644</v>
      </c>
      <c r="AD945" s="21">
        <v>1</v>
      </c>
    </row>
    <row r="946" spans="1:30" x14ac:dyDescent="0.3">
      <c r="A946" s="18" t="str">
        <f t="shared" ref="A946:B946" si="976">IF(AND(ISNUMBER(SEARCH("Yes",C946)),ISNUMBER(SEARCH("Yes",E946)),ISNUMBER(SEARCH("Yes",G946)),ISNUMBER(SEARCH("Yes",I946))),"Yes","No")</f>
        <v>No</v>
      </c>
      <c r="B946" s="18" t="str">
        <f t="shared" si="976"/>
        <v>No</v>
      </c>
      <c r="C946" s="15" t="str">
        <f t="shared" si="790"/>
        <v>No</v>
      </c>
      <c r="D946" s="18" t="str">
        <f t="shared" si="791"/>
        <v>No</v>
      </c>
      <c r="E946" s="18" t="str">
        <f t="shared" si="792"/>
        <v>No</v>
      </c>
      <c r="F946" s="18" t="str">
        <f t="shared" si="793"/>
        <v>No</v>
      </c>
      <c r="G946" s="18" t="str">
        <f t="shared" si="794"/>
        <v>No</v>
      </c>
      <c r="H946" s="18" t="str">
        <f t="shared" si="795"/>
        <v>No</v>
      </c>
      <c r="I946" s="18" t="str">
        <f t="shared" si="796"/>
        <v>Yes</v>
      </c>
      <c r="J946" s="18" t="str">
        <f t="shared" si="797"/>
        <v>Yes</v>
      </c>
      <c r="K946" s="21">
        <v>944</v>
      </c>
      <c r="L946" s="5" t="s">
        <v>2021</v>
      </c>
      <c r="M946" s="5" t="s">
        <v>2022</v>
      </c>
      <c r="N946" s="5" t="s">
        <v>2307</v>
      </c>
      <c r="O946" s="5" t="s">
        <v>152</v>
      </c>
      <c r="P946" s="5" t="s">
        <v>2412</v>
      </c>
      <c r="Q946" s="34" t="s">
        <v>5067</v>
      </c>
      <c r="R946" s="21">
        <v>1</v>
      </c>
      <c r="S946" s="35"/>
      <c r="T946" s="35"/>
      <c r="U946" s="35"/>
      <c r="V946" s="35"/>
      <c r="W946" s="35"/>
      <c r="X946" s="35"/>
      <c r="Y946" s="35"/>
      <c r="Z946" s="35"/>
      <c r="AA946" s="5" t="s">
        <v>2310</v>
      </c>
      <c r="AB946" s="5" t="s">
        <v>2997</v>
      </c>
      <c r="AC946" s="34" t="s">
        <v>3241</v>
      </c>
      <c r="AD946" s="21">
        <v>1</v>
      </c>
    </row>
    <row r="947" spans="1:30" x14ac:dyDescent="0.3">
      <c r="A947" s="18" t="str">
        <f t="shared" ref="A947:B947" si="977">IF(AND(ISNUMBER(SEARCH("Yes",C947)),ISNUMBER(SEARCH("Yes",E947)),ISNUMBER(SEARCH("Yes",G947)),ISNUMBER(SEARCH("Yes",I947))),"Yes","No")</f>
        <v>Yes</v>
      </c>
      <c r="B947" s="18" t="str">
        <f t="shared" si="977"/>
        <v>Yes</v>
      </c>
      <c r="C947" s="15" t="str">
        <f t="shared" si="790"/>
        <v>Yes</v>
      </c>
      <c r="D947" s="18" t="str">
        <f t="shared" si="791"/>
        <v>Yes</v>
      </c>
      <c r="E947" s="18" t="str">
        <f t="shared" si="792"/>
        <v>Yes</v>
      </c>
      <c r="F947" s="18" t="str">
        <f t="shared" si="793"/>
        <v>Yes</v>
      </c>
      <c r="G947" s="18" t="str">
        <f t="shared" si="794"/>
        <v>Yes</v>
      </c>
      <c r="H947" s="18" t="str">
        <f t="shared" si="795"/>
        <v>Yes</v>
      </c>
      <c r="I947" s="18" t="str">
        <f t="shared" si="796"/>
        <v>Yes</v>
      </c>
      <c r="J947" s="18" t="str">
        <f t="shared" si="797"/>
        <v>Yes</v>
      </c>
      <c r="K947" s="21">
        <v>945</v>
      </c>
      <c r="L947" s="5" t="s">
        <v>174</v>
      </c>
      <c r="M947" s="5" t="s">
        <v>28</v>
      </c>
      <c r="N947" s="5" t="s">
        <v>2307</v>
      </c>
      <c r="O947" s="5" t="s">
        <v>2310</v>
      </c>
      <c r="P947" s="5" t="s">
        <v>10733</v>
      </c>
      <c r="Q947" s="34" t="s">
        <v>10734</v>
      </c>
      <c r="R947" s="21">
        <v>1</v>
      </c>
      <c r="S947" s="5" t="s">
        <v>24</v>
      </c>
      <c r="T947" s="5" t="s">
        <v>10735</v>
      </c>
      <c r="U947" s="34" t="s">
        <v>10736</v>
      </c>
      <c r="V947" s="21">
        <v>1</v>
      </c>
      <c r="W947" s="5" t="s">
        <v>24</v>
      </c>
      <c r="X947" s="5" t="s">
        <v>8457</v>
      </c>
      <c r="Y947" s="34" t="s">
        <v>8458</v>
      </c>
      <c r="Z947" s="21">
        <v>1</v>
      </c>
      <c r="AA947" s="5" t="s">
        <v>2310</v>
      </c>
      <c r="AB947" s="5" t="s">
        <v>10737</v>
      </c>
      <c r="AC947" s="34" t="s">
        <v>10738</v>
      </c>
      <c r="AD947" s="21">
        <v>1</v>
      </c>
    </row>
    <row r="948" spans="1:30" x14ac:dyDescent="0.3">
      <c r="A948" s="18" t="str">
        <f t="shared" ref="A948:B948" si="978">IF(AND(ISNUMBER(SEARCH("Yes",C948)),ISNUMBER(SEARCH("Yes",E948)),ISNUMBER(SEARCH("Yes",G948)),ISNUMBER(SEARCH("Yes",I948))),"Yes","No")</f>
        <v>No</v>
      </c>
      <c r="B948" s="18" t="str">
        <f t="shared" si="978"/>
        <v>No</v>
      </c>
      <c r="C948" s="15" t="str">
        <f t="shared" si="790"/>
        <v>No</v>
      </c>
      <c r="D948" s="18" t="str">
        <f t="shared" si="791"/>
        <v>No</v>
      </c>
      <c r="E948" s="18" t="str">
        <f t="shared" si="792"/>
        <v>No</v>
      </c>
      <c r="F948" s="18" t="str">
        <f t="shared" si="793"/>
        <v>No</v>
      </c>
      <c r="G948" s="18" t="str">
        <f t="shared" si="794"/>
        <v>No</v>
      </c>
      <c r="H948" s="18" t="str">
        <f t="shared" si="795"/>
        <v>No</v>
      </c>
      <c r="I948" s="18" t="str">
        <f t="shared" si="796"/>
        <v>Yes</v>
      </c>
      <c r="J948" s="18" t="str">
        <f t="shared" si="797"/>
        <v>Yes</v>
      </c>
      <c r="K948" s="21">
        <v>946</v>
      </c>
      <c r="L948" s="5" t="s">
        <v>2023</v>
      </c>
      <c r="M948" s="5" t="s">
        <v>2024</v>
      </c>
      <c r="N948" s="5" t="s">
        <v>2307</v>
      </c>
      <c r="O948" s="5" t="s">
        <v>152</v>
      </c>
      <c r="P948" s="5" t="s">
        <v>10739</v>
      </c>
      <c r="Q948" s="34" t="s">
        <v>8460</v>
      </c>
      <c r="R948" s="21">
        <v>1</v>
      </c>
      <c r="S948" s="35"/>
      <c r="T948" s="35"/>
      <c r="U948" s="35"/>
      <c r="V948" s="35"/>
      <c r="W948" s="35"/>
      <c r="X948" s="35"/>
      <c r="Y948" s="35"/>
      <c r="Z948" s="35"/>
      <c r="AA948" s="5" t="s">
        <v>2310</v>
      </c>
      <c r="AB948" s="5" t="s">
        <v>10740</v>
      </c>
      <c r="AC948" s="34" t="s">
        <v>10741</v>
      </c>
      <c r="AD948" s="21">
        <v>1</v>
      </c>
    </row>
    <row r="949" spans="1:30" x14ac:dyDescent="0.3">
      <c r="A949" s="18" t="str">
        <f t="shared" ref="A949:B949" si="979">IF(AND(ISNUMBER(SEARCH("Yes",C949)),ISNUMBER(SEARCH("Yes",E949)),ISNUMBER(SEARCH("Yes",G949)),ISNUMBER(SEARCH("Yes",I949))),"Yes","No")</f>
        <v>No</v>
      </c>
      <c r="B949" s="18" t="str">
        <f t="shared" si="979"/>
        <v>No</v>
      </c>
      <c r="C949" s="15" t="str">
        <f t="shared" si="790"/>
        <v>No</v>
      </c>
      <c r="D949" s="18" t="str">
        <f t="shared" si="791"/>
        <v>No</v>
      </c>
      <c r="E949" s="18" t="str">
        <f t="shared" si="792"/>
        <v>No</v>
      </c>
      <c r="F949" s="18" t="str">
        <f t="shared" si="793"/>
        <v>No</v>
      </c>
      <c r="G949" s="18" t="str">
        <f t="shared" si="794"/>
        <v>No</v>
      </c>
      <c r="H949" s="18" t="str">
        <f t="shared" si="795"/>
        <v>No</v>
      </c>
      <c r="I949" s="18" t="str">
        <f t="shared" si="796"/>
        <v>Yes</v>
      </c>
      <c r="J949" s="18" t="str">
        <f t="shared" si="797"/>
        <v>Yes</v>
      </c>
      <c r="K949" s="21">
        <v>947</v>
      </c>
      <c r="L949" s="5" t="s">
        <v>2025</v>
      </c>
      <c r="M949" s="5" t="s">
        <v>2026</v>
      </c>
      <c r="N949" s="5" t="s">
        <v>2307</v>
      </c>
      <c r="O949" s="5" t="s">
        <v>152</v>
      </c>
      <c r="P949" s="5" t="s">
        <v>2431</v>
      </c>
      <c r="Q949" s="34" t="s">
        <v>5657</v>
      </c>
      <c r="R949" s="21">
        <v>1</v>
      </c>
      <c r="S949" s="35"/>
      <c r="T949" s="35"/>
      <c r="U949" s="35"/>
      <c r="V949" s="35"/>
      <c r="W949" s="35"/>
      <c r="X949" s="35"/>
      <c r="Y949" s="35"/>
      <c r="Z949" s="35"/>
      <c r="AA949" s="5" t="s">
        <v>2310</v>
      </c>
      <c r="AB949" s="5" t="s">
        <v>10742</v>
      </c>
      <c r="AC949" s="34" t="s">
        <v>10743</v>
      </c>
      <c r="AD949" s="21">
        <v>1</v>
      </c>
    </row>
    <row r="950" spans="1:30" x14ac:dyDescent="0.3">
      <c r="A950" s="18" t="str">
        <f t="shared" ref="A950:B950" si="980">IF(AND(ISNUMBER(SEARCH("Yes",C950)),ISNUMBER(SEARCH("Yes",E950)),ISNUMBER(SEARCH("Yes",G950)),ISNUMBER(SEARCH("Yes",I950))),"Yes","No")</f>
        <v>No</v>
      </c>
      <c r="B950" s="18" t="str">
        <f t="shared" si="980"/>
        <v>No</v>
      </c>
      <c r="C950" s="15" t="str">
        <f t="shared" si="790"/>
        <v>No</v>
      </c>
      <c r="D950" s="18" t="str">
        <f t="shared" si="791"/>
        <v>No</v>
      </c>
      <c r="E950" s="18" t="str">
        <f t="shared" si="792"/>
        <v>No</v>
      </c>
      <c r="F950" s="18" t="str">
        <f t="shared" si="793"/>
        <v>No</v>
      </c>
      <c r="G950" s="18" t="str">
        <f t="shared" si="794"/>
        <v>No</v>
      </c>
      <c r="H950" s="18" t="str">
        <f t="shared" si="795"/>
        <v>No</v>
      </c>
      <c r="I950" s="18" t="str">
        <f t="shared" si="796"/>
        <v>Yes</v>
      </c>
      <c r="J950" s="18" t="str">
        <f t="shared" si="797"/>
        <v>Yes</v>
      </c>
      <c r="K950" s="21">
        <v>948</v>
      </c>
      <c r="L950" s="5" t="s">
        <v>2027</v>
      </c>
      <c r="M950" s="5" t="s">
        <v>2028</v>
      </c>
      <c r="N950" s="5" t="s">
        <v>2307</v>
      </c>
      <c r="O950" s="5" t="s">
        <v>152</v>
      </c>
      <c r="P950" s="5" t="s">
        <v>8465</v>
      </c>
      <c r="Q950" s="34" t="s">
        <v>8466</v>
      </c>
      <c r="R950" s="21">
        <v>1</v>
      </c>
      <c r="S950" s="35"/>
      <c r="T950" s="35"/>
      <c r="U950" s="35"/>
      <c r="V950" s="35"/>
      <c r="W950" s="35"/>
      <c r="X950" s="35"/>
      <c r="Y950" s="35"/>
      <c r="Z950" s="35"/>
      <c r="AA950" s="5" t="s">
        <v>2310</v>
      </c>
      <c r="AB950" s="5" t="s">
        <v>7596</v>
      </c>
      <c r="AC950" s="34" t="s">
        <v>10744</v>
      </c>
      <c r="AD950" s="21">
        <v>1</v>
      </c>
    </row>
    <row r="951" spans="1:30" x14ac:dyDescent="0.3">
      <c r="A951" s="18" t="str">
        <f t="shared" ref="A951:B951" si="981">IF(AND(ISNUMBER(SEARCH("Yes",C951)),ISNUMBER(SEARCH("Yes",E951)),ISNUMBER(SEARCH("Yes",G951)),ISNUMBER(SEARCH("Yes",I951))),"Yes","No")</f>
        <v>No</v>
      </c>
      <c r="B951" s="18" t="str">
        <f t="shared" si="981"/>
        <v>No</v>
      </c>
      <c r="C951" s="15" t="str">
        <f t="shared" si="790"/>
        <v>No</v>
      </c>
      <c r="D951" s="18" t="str">
        <f t="shared" si="791"/>
        <v>No</v>
      </c>
      <c r="E951" s="18" t="str">
        <f t="shared" si="792"/>
        <v>No</v>
      </c>
      <c r="F951" s="18" t="str">
        <f t="shared" si="793"/>
        <v>No</v>
      </c>
      <c r="G951" s="18" t="str">
        <f t="shared" si="794"/>
        <v>No</v>
      </c>
      <c r="H951" s="18" t="str">
        <f t="shared" si="795"/>
        <v>No</v>
      </c>
      <c r="I951" s="18" t="str">
        <f t="shared" si="796"/>
        <v>Yes</v>
      </c>
      <c r="J951" s="18" t="str">
        <f t="shared" si="797"/>
        <v>Yes</v>
      </c>
      <c r="K951" s="21">
        <v>949</v>
      </c>
      <c r="L951" s="5" t="s">
        <v>2029</v>
      </c>
      <c r="M951" s="5" t="s">
        <v>2030</v>
      </c>
      <c r="N951" s="5" t="s">
        <v>2307</v>
      </c>
      <c r="O951" s="5" t="s">
        <v>152</v>
      </c>
      <c r="P951" s="5" t="s">
        <v>2537</v>
      </c>
      <c r="Q951" s="34" t="s">
        <v>8467</v>
      </c>
      <c r="R951" s="21">
        <v>1</v>
      </c>
      <c r="S951" s="35"/>
      <c r="T951" s="35"/>
      <c r="U951" s="35"/>
      <c r="V951" s="35"/>
      <c r="W951" s="35"/>
      <c r="X951" s="35"/>
      <c r="Y951" s="35"/>
      <c r="Z951" s="35"/>
      <c r="AA951" s="5" t="s">
        <v>2310</v>
      </c>
      <c r="AB951" s="5" t="s">
        <v>5660</v>
      </c>
      <c r="AC951" s="34" t="s">
        <v>5661</v>
      </c>
      <c r="AD951" s="21">
        <v>1</v>
      </c>
    </row>
    <row r="952" spans="1:30" x14ac:dyDescent="0.3">
      <c r="A952" s="18" t="str">
        <f t="shared" ref="A952:B952" si="982">IF(AND(ISNUMBER(SEARCH("Yes",C952)),ISNUMBER(SEARCH("Yes",E952)),ISNUMBER(SEARCH("Yes",G952)),ISNUMBER(SEARCH("Yes",I952))),"Yes","No")</f>
        <v>No</v>
      </c>
      <c r="B952" s="18" t="str">
        <f t="shared" si="982"/>
        <v>No</v>
      </c>
      <c r="C952" s="15" t="str">
        <f t="shared" si="790"/>
        <v>No</v>
      </c>
      <c r="D952" s="18" t="str">
        <f t="shared" si="791"/>
        <v>No</v>
      </c>
      <c r="E952" s="18" t="str">
        <f t="shared" si="792"/>
        <v>No</v>
      </c>
      <c r="F952" s="18" t="str">
        <f t="shared" si="793"/>
        <v>No</v>
      </c>
      <c r="G952" s="18" t="str">
        <f t="shared" si="794"/>
        <v>No</v>
      </c>
      <c r="H952" s="18" t="str">
        <f t="shared" si="795"/>
        <v>No</v>
      </c>
      <c r="I952" s="18" t="str">
        <f t="shared" si="796"/>
        <v>Yes</v>
      </c>
      <c r="J952" s="18" t="str">
        <f t="shared" si="797"/>
        <v>Yes</v>
      </c>
      <c r="K952" s="21">
        <v>950</v>
      </c>
      <c r="L952" s="5" t="s">
        <v>2031</v>
      </c>
      <c r="M952" s="5" t="s">
        <v>2032</v>
      </c>
      <c r="N952" s="5" t="s">
        <v>2307</v>
      </c>
      <c r="O952" s="5" t="s">
        <v>152</v>
      </c>
      <c r="P952" s="5" t="s">
        <v>2346</v>
      </c>
      <c r="Q952" s="34" t="s">
        <v>5662</v>
      </c>
      <c r="R952" s="21">
        <v>1</v>
      </c>
      <c r="S952" s="35"/>
      <c r="T952" s="35"/>
      <c r="U952" s="35"/>
      <c r="V952" s="35"/>
      <c r="W952" s="35"/>
      <c r="X952" s="35"/>
      <c r="Y952" s="35"/>
      <c r="Z952" s="35"/>
      <c r="AA952" s="5" t="s">
        <v>2310</v>
      </c>
      <c r="AB952" s="5" t="s">
        <v>2386</v>
      </c>
      <c r="AC952" s="34" t="s">
        <v>3898</v>
      </c>
      <c r="AD952" s="21">
        <v>1</v>
      </c>
    </row>
    <row r="953" spans="1:30" x14ac:dyDescent="0.3">
      <c r="A953" s="18" t="str">
        <f t="shared" ref="A953:B953" si="983">IF(AND(ISNUMBER(SEARCH("Yes",C953)),ISNUMBER(SEARCH("Yes",E953)),ISNUMBER(SEARCH("Yes",G953)),ISNUMBER(SEARCH("Yes",I953))),"Yes","No")</f>
        <v>No</v>
      </c>
      <c r="B953" s="18" t="str">
        <f t="shared" si="983"/>
        <v>No</v>
      </c>
      <c r="C953" s="15" t="str">
        <f t="shared" si="790"/>
        <v>No</v>
      </c>
      <c r="D953" s="18" t="str">
        <f t="shared" si="791"/>
        <v>No</v>
      </c>
      <c r="E953" s="18" t="str">
        <f t="shared" si="792"/>
        <v>No</v>
      </c>
      <c r="F953" s="18" t="str">
        <f t="shared" si="793"/>
        <v>No</v>
      </c>
      <c r="G953" s="18" t="str">
        <f t="shared" si="794"/>
        <v>No</v>
      </c>
      <c r="H953" s="18" t="str">
        <f t="shared" si="795"/>
        <v>No</v>
      </c>
      <c r="I953" s="18" t="str">
        <f t="shared" si="796"/>
        <v>Yes</v>
      </c>
      <c r="J953" s="18" t="str">
        <f t="shared" si="797"/>
        <v>No</v>
      </c>
      <c r="K953" s="21">
        <v>951</v>
      </c>
      <c r="L953" s="5" t="s">
        <v>2033</v>
      </c>
      <c r="M953" s="5" t="s">
        <v>2034</v>
      </c>
      <c r="N953" s="5" t="s">
        <v>2307</v>
      </c>
      <c r="O953" s="5" t="s">
        <v>152</v>
      </c>
      <c r="P953" s="5" t="s">
        <v>7376</v>
      </c>
      <c r="Q953" s="34" t="s">
        <v>10745</v>
      </c>
      <c r="R953" s="21">
        <v>1</v>
      </c>
      <c r="S953" s="35"/>
      <c r="T953" s="35"/>
      <c r="U953" s="35"/>
      <c r="V953" s="35"/>
      <c r="W953" s="35"/>
      <c r="X953" s="35"/>
      <c r="Y953" s="35"/>
      <c r="Z953" s="35"/>
      <c r="AA953" s="5" t="s">
        <v>152</v>
      </c>
      <c r="AB953" s="5" t="s">
        <v>3069</v>
      </c>
      <c r="AC953" s="34" t="s">
        <v>10746</v>
      </c>
      <c r="AD953" s="21">
        <v>1</v>
      </c>
    </row>
    <row r="954" spans="1:30" x14ac:dyDescent="0.3">
      <c r="A954" s="18" t="str">
        <f t="shared" ref="A954:B954" si="984">IF(AND(ISNUMBER(SEARCH("Yes",C954)),ISNUMBER(SEARCH("Yes",E954)),ISNUMBER(SEARCH("Yes",G954)),ISNUMBER(SEARCH("Yes",I954))),"Yes","No")</f>
        <v>No</v>
      </c>
      <c r="B954" s="18" t="str">
        <f t="shared" si="984"/>
        <v>No</v>
      </c>
      <c r="C954" s="15" t="str">
        <f t="shared" si="790"/>
        <v>No</v>
      </c>
      <c r="D954" s="18" t="str">
        <f t="shared" si="791"/>
        <v>No</v>
      </c>
      <c r="E954" s="18" t="str">
        <f t="shared" si="792"/>
        <v>No</v>
      </c>
      <c r="F954" s="18" t="str">
        <f t="shared" si="793"/>
        <v>No</v>
      </c>
      <c r="G954" s="18" t="str">
        <f t="shared" si="794"/>
        <v>No</v>
      </c>
      <c r="H954" s="18" t="str">
        <f t="shared" si="795"/>
        <v>No</v>
      </c>
      <c r="I954" s="18" t="str">
        <f t="shared" si="796"/>
        <v>Yes</v>
      </c>
      <c r="J954" s="18" t="str">
        <f t="shared" si="797"/>
        <v>Yes</v>
      </c>
      <c r="K954" s="21">
        <v>952</v>
      </c>
      <c r="L954" s="5" t="s">
        <v>2035</v>
      </c>
      <c r="M954" s="5" t="s">
        <v>2036</v>
      </c>
      <c r="N954" s="5" t="s">
        <v>2307</v>
      </c>
      <c r="O954" s="5" t="s">
        <v>152</v>
      </c>
      <c r="P954" s="5" t="s">
        <v>2435</v>
      </c>
      <c r="Q954" s="34" t="s">
        <v>8474</v>
      </c>
      <c r="R954" s="21">
        <v>1</v>
      </c>
      <c r="S954" s="35"/>
      <c r="T954" s="35"/>
      <c r="U954" s="35"/>
      <c r="V954" s="35"/>
      <c r="W954" s="35"/>
      <c r="X954" s="35"/>
      <c r="Y954" s="35"/>
      <c r="Z954" s="35"/>
      <c r="AA954" s="5" t="s">
        <v>2310</v>
      </c>
      <c r="AB954" s="5" t="s">
        <v>2422</v>
      </c>
      <c r="AC954" s="34" t="s">
        <v>2471</v>
      </c>
      <c r="AD954" s="21">
        <v>1</v>
      </c>
    </row>
    <row r="955" spans="1:30" x14ac:dyDescent="0.3">
      <c r="A955" s="18" t="str">
        <f t="shared" ref="A955:B955" si="985">IF(AND(ISNUMBER(SEARCH("Yes",C955)),ISNUMBER(SEARCH("Yes",E955)),ISNUMBER(SEARCH("Yes",G955)),ISNUMBER(SEARCH("Yes",I955))),"Yes","No")</f>
        <v>Yes</v>
      </c>
      <c r="B955" s="18" t="str">
        <f t="shared" si="985"/>
        <v>Yes</v>
      </c>
      <c r="C955" s="15" t="str">
        <f t="shared" si="790"/>
        <v>Yes</v>
      </c>
      <c r="D955" s="18" t="str">
        <f t="shared" si="791"/>
        <v>Yes</v>
      </c>
      <c r="E955" s="18" t="str">
        <f t="shared" si="792"/>
        <v>Yes</v>
      </c>
      <c r="F955" s="18" t="str">
        <f t="shared" si="793"/>
        <v>Yes</v>
      </c>
      <c r="G955" s="18" t="str">
        <f t="shared" si="794"/>
        <v>Yes</v>
      </c>
      <c r="H955" s="18" t="str">
        <f t="shared" si="795"/>
        <v>Yes</v>
      </c>
      <c r="I955" s="18" t="str">
        <f t="shared" si="796"/>
        <v>Yes</v>
      </c>
      <c r="J955" s="18" t="str">
        <f t="shared" si="797"/>
        <v>Yes</v>
      </c>
      <c r="K955" s="21">
        <v>953</v>
      </c>
      <c r="L955" s="5" t="s">
        <v>131</v>
      </c>
      <c r="M955" s="5" t="s">
        <v>132</v>
      </c>
      <c r="N955" s="5" t="s">
        <v>2307</v>
      </c>
      <c r="O955" s="5" t="s">
        <v>24</v>
      </c>
      <c r="P955" s="5" t="s">
        <v>10747</v>
      </c>
      <c r="Q955" s="34" t="s">
        <v>5570</v>
      </c>
      <c r="R955" s="21">
        <v>1</v>
      </c>
      <c r="S955" s="5" t="s">
        <v>24</v>
      </c>
      <c r="T955" s="5" t="s">
        <v>10748</v>
      </c>
      <c r="U955" s="34" t="s">
        <v>10749</v>
      </c>
      <c r="V955" s="21">
        <v>1</v>
      </c>
      <c r="W955" s="5" t="s">
        <v>24</v>
      </c>
      <c r="X955" s="5" t="s">
        <v>8477</v>
      </c>
      <c r="Y955" s="34" t="s">
        <v>8478</v>
      </c>
      <c r="Z955" s="21">
        <v>1</v>
      </c>
      <c r="AA955" s="5" t="s">
        <v>24</v>
      </c>
      <c r="AB955" s="5" t="s">
        <v>10750</v>
      </c>
      <c r="AC955" s="34" t="s">
        <v>10751</v>
      </c>
      <c r="AD955" s="21">
        <v>1</v>
      </c>
    </row>
    <row r="956" spans="1:30" x14ac:dyDescent="0.3">
      <c r="A956" s="18" t="str">
        <f t="shared" ref="A956:B956" si="986">IF(AND(ISNUMBER(SEARCH("Yes",C956)),ISNUMBER(SEARCH("Yes",E956)),ISNUMBER(SEARCH("Yes",G956)),ISNUMBER(SEARCH("Yes",I956))),"Yes","No")</f>
        <v>No</v>
      </c>
      <c r="B956" s="18" t="str">
        <f t="shared" si="986"/>
        <v>No</v>
      </c>
      <c r="C956" s="15" t="str">
        <f t="shared" si="790"/>
        <v>No</v>
      </c>
      <c r="D956" s="18" t="str">
        <f t="shared" si="791"/>
        <v>No</v>
      </c>
      <c r="E956" s="18" t="str">
        <f t="shared" si="792"/>
        <v>No</v>
      </c>
      <c r="F956" s="18" t="str">
        <f t="shared" si="793"/>
        <v>No</v>
      </c>
      <c r="G956" s="18" t="str">
        <f t="shared" si="794"/>
        <v>No</v>
      </c>
      <c r="H956" s="18" t="str">
        <f t="shared" si="795"/>
        <v>No</v>
      </c>
      <c r="I956" s="18" t="str">
        <f t="shared" si="796"/>
        <v>Yes</v>
      </c>
      <c r="J956" s="18" t="str">
        <f t="shared" si="797"/>
        <v>Yes</v>
      </c>
      <c r="K956" s="21">
        <v>954</v>
      </c>
      <c r="L956" s="5" t="s">
        <v>2037</v>
      </c>
      <c r="M956" s="5" t="s">
        <v>2038</v>
      </c>
      <c r="N956" s="5" t="s">
        <v>2307</v>
      </c>
      <c r="O956" s="5" t="s">
        <v>152</v>
      </c>
      <c r="P956" s="5" t="s">
        <v>2317</v>
      </c>
      <c r="Q956" s="34" t="s">
        <v>5676</v>
      </c>
      <c r="R956" s="21">
        <v>1</v>
      </c>
      <c r="S956" s="35"/>
      <c r="T956" s="35"/>
      <c r="U956" s="35"/>
      <c r="V956" s="35"/>
      <c r="W956" s="35"/>
      <c r="X956" s="35"/>
      <c r="Y956" s="35"/>
      <c r="Z956" s="35"/>
      <c r="AA956" s="5" t="s">
        <v>24</v>
      </c>
      <c r="AB956" s="5" t="s">
        <v>7446</v>
      </c>
      <c r="AC956" s="34" t="s">
        <v>2776</v>
      </c>
      <c r="AD956" s="21">
        <v>1</v>
      </c>
    </row>
    <row r="957" spans="1:30" x14ac:dyDescent="0.3">
      <c r="A957" s="18" t="str">
        <f t="shared" ref="A957:B957" si="987">IF(AND(ISNUMBER(SEARCH("Yes",C957)),ISNUMBER(SEARCH("Yes",E957)),ISNUMBER(SEARCH("Yes",G957)),ISNUMBER(SEARCH("Yes",I957))),"Yes","No")</f>
        <v>No</v>
      </c>
      <c r="B957" s="18" t="str">
        <f t="shared" si="987"/>
        <v>No</v>
      </c>
      <c r="C957" s="15" t="str">
        <f t="shared" si="790"/>
        <v>No</v>
      </c>
      <c r="D957" s="18" t="str">
        <f t="shared" si="791"/>
        <v>No</v>
      </c>
      <c r="E957" s="18" t="str">
        <f t="shared" si="792"/>
        <v>No</v>
      </c>
      <c r="F957" s="18" t="str">
        <f t="shared" si="793"/>
        <v>No</v>
      </c>
      <c r="G957" s="18" t="str">
        <f t="shared" si="794"/>
        <v>No</v>
      </c>
      <c r="H957" s="18" t="str">
        <f t="shared" si="795"/>
        <v>No</v>
      </c>
      <c r="I957" s="18" t="str">
        <f t="shared" si="796"/>
        <v>Yes</v>
      </c>
      <c r="J957" s="18" t="str">
        <f t="shared" si="797"/>
        <v>Yes</v>
      </c>
      <c r="K957" s="21">
        <v>955</v>
      </c>
      <c r="L957" s="5" t="s">
        <v>2039</v>
      </c>
      <c r="M957" s="5" t="s">
        <v>2040</v>
      </c>
      <c r="N957" s="5" t="s">
        <v>2307</v>
      </c>
      <c r="O957" s="5" t="s">
        <v>152</v>
      </c>
      <c r="P957" s="5" t="s">
        <v>2667</v>
      </c>
      <c r="Q957" s="34" t="s">
        <v>5677</v>
      </c>
      <c r="R957" s="21">
        <v>1</v>
      </c>
      <c r="S957" s="35"/>
      <c r="T957" s="35"/>
      <c r="U957" s="35"/>
      <c r="V957" s="35"/>
      <c r="W957" s="35"/>
      <c r="X957" s="35"/>
      <c r="Y957" s="35"/>
      <c r="Z957" s="35"/>
      <c r="AA957" s="5" t="s">
        <v>24</v>
      </c>
      <c r="AB957" s="5" t="s">
        <v>10752</v>
      </c>
      <c r="AC957" s="34" t="s">
        <v>10753</v>
      </c>
      <c r="AD957" s="21">
        <v>1</v>
      </c>
    </row>
    <row r="958" spans="1:30" x14ac:dyDescent="0.3">
      <c r="A958" s="18" t="str">
        <f t="shared" ref="A958:B958" si="988">IF(AND(ISNUMBER(SEARCH("Yes",C958)),ISNUMBER(SEARCH("Yes",E958)),ISNUMBER(SEARCH("Yes",G958)),ISNUMBER(SEARCH("Yes",I958))),"Yes","No")</f>
        <v>No</v>
      </c>
      <c r="B958" s="18" t="str">
        <f t="shared" si="988"/>
        <v>No</v>
      </c>
      <c r="C958" s="15" t="str">
        <f t="shared" si="790"/>
        <v>No</v>
      </c>
      <c r="D958" s="18" t="str">
        <f t="shared" si="791"/>
        <v>No</v>
      </c>
      <c r="E958" s="18" t="str">
        <f t="shared" si="792"/>
        <v>No</v>
      </c>
      <c r="F958" s="18" t="str">
        <f t="shared" si="793"/>
        <v>No</v>
      </c>
      <c r="G958" s="18" t="str">
        <f t="shared" si="794"/>
        <v>No</v>
      </c>
      <c r="H958" s="18" t="str">
        <f t="shared" si="795"/>
        <v>No</v>
      </c>
      <c r="I958" s="18" t="str">
        <f t="shared" si="796"/>
        <v>Yes</v>
      </c>
      <c r="J958" s="18" t="str">
        <f t="shared" si="797"/>
        <v>Yes</v>
      </c>
      <c r="K958" s="21">
        <v>956</v>
      </c>
      <c r="L958" s="5" t="s">
        <v>2041</v>
      </c>
      <c r="M958" s="5" t="s">
        <v>2042</v>
      </c>
      <c r="N958" s="5" t="s">
        <v>2307</v>
      </c>
      <c r="O958" s="5" t="s">
        <v>152</v>
      </c>
      <c r="P958" s="5" t="s">
        <v>2431</v>
      </c>
      <c r="Q958" s="34" t="s">
        <v>10754</v>
      </c>
      <c r="R958" s="21">
        <v>1</v>
      </c>
      <c r="S958" s="35"/>
      <c r="T958" s="35"/>
      <c r="U958" s="35"/>
      <c r="V958" s="35"/>
      <c r="W958" s="35"/>
      <c r="X958" s="35"/>
      <c r="Y958" s="35"/>
      <c r="Z958" s="35"/>
      <c r="AA958" s="5" t="s">
        <v>2310</v>
      </c>
      <c r="AB958" s="5" t="s">
        <v>2422</v>
      </c>
      <c r="AC958" s="34" t="s">
        <v>2471</v>
      </c>
      <c r="AD958" s="21">
        <v>1</v>
      </c>
    </row>
    <row r="959" spans="1:30" x14ac:dyDescent="0.3">
      <c r="A959" s="18" t="str">
        <f t="shared" ref="A959:B959" si="989">IF(AND(ISNUMBER(SEARCH("Yes",C959)),ISNUMBER(SEARCH("Yes",E959)),ISNUMBER(SEARCH("Yes",G959)),ISNUMBER(SEARCH("Yes",I959))),"Yes","No")</f>
        <v>No</v>
      </c>
      <c r="B959" s="18" t="str">
        <f t="shared" si="989"/>
        <v>No</v>
      </c>
      <c r="C959" s="15" t="str">
        <f t="shared" si="790"/>
        <v>No</v>
      </c>
      <c r="D959" s="18" t="str">
        <f t="shared" si="791"/>
        <v>No</v>
      </c>
      <c r="E959" s="18" t="str">
        <f t="shared" si="792"/>
        <v>No</v>
      </c>
      <c r="F959" s="18" t="str">
        <f t="shared" si="793"/>
        <v>No</v>
      </c>
      <c r="G959" s="18" t="str">
        <f t="shared" si="794"/>
        <v>No</v>
      </c>
      <c r="H959" s="18" t="str">
        <f t="shared" si="795"/>
        <v>No</v>
      </c>
      <c r="I959" s="18" t="str">
        <f t="shared" si="796"/>
        <v>Yes</v>
      </c>
      <c r="J959" s="18" t="str">
        <f t="shared" si="797"/>
        <v>Yes</v>
      </c>
      <c r="K959" s="21">
        <v>957</v>
      </c>
      <c r="L959" s="5" t="s">
        <v>2043</v>
      </c>
      <c r="M959" s="5" t="s">
        <v>2044</v>
      </c>
      <c r="N959" s="5" t="s">
        <v>2307</v>
      </c>
      <c r="O959" s="5" t="s">
        <v>152</v>
      </c>
      <c r="P959" s="5" t="s">
        <v>3082</v>
      </c>
      <c r="Q959" s="34" t="s">
        <v>8486</v>
      </c>
      <c r="R959" s="21">
        <v>1</v>
      </c>
      <c r="S959" s="35"/>
      <c r="T959" s="35"/>
      <c r="U959" s="35"/>
      <c r="V959" s="35"/>
      <c r="W959" s="35"/>
      <c r="X959" s="35"/>
      <c r="Y959" s="35"/>
      <c r="Z959" s="35"/>
      <c r="AA959" s="5" t="s">
        <v>24</v>
      </c>
      <c r="AB959" s="5" t="s">
        <v>4691</v>
      </c>
      <c r="AC959" s="34" t="s">
        <v>7808</v>
      </c>
      <c r="AD959" s="21">
        <v>1</v>
      </c>
    </row>
    <row r="960" spans="1:30" x14ac:dyDescent="0.3">
      <c r="A960" s="18" t="str">
        <f t="shared" ref="A960:B960" si="990">IF(AND(ISNUMBER(SEARCH("Yes",C960)),ISNUMBER(SEARCH("Yes",E960)),ISNUMBER(SEARCH("Yes",G960)),ISNUMBER(SEARCH("Yes",I960))),"Yes","No")</f>
        <v>No</v>
      </c>
      <c r="B960" s="18" t="str">
        <f t="shared" si="990"/>
        <v>No</v>
      </c>
      <c r="C960" s="15" t="str">
        <f t="shared" si="790"/>
        <v>No</v>
      </c>
      <c r="D960" s="18" t="str">
        <f t="shared" si="791"/>
        <v>No</v>
      </c>
      <c r="E960" s="18" t="str">
        <f t="shared" si="792"/>
        <v>No</v>
      </c>
      <c r="F960" s="18" t="str">
        <f t="shared" si="793"/>
        <v>No</v>
      </c>
      <c r="G960" s="18" t="str">
        <f t="shared" si="794"/>
        <v>No</v>
      </c>
      <c r="H960" s="18" t="str">
        <f t="shared" si="795"/>
        <v>No</v>
      </c>
      <c r="I960" s="18" t="str">
        <f t="shared" si="796"/>
        <v>Yes</v>
      </c>
      <c r="J960" s="18" t="str">
        <f t="shared" si="797"/>
        <v>Yes</v>
      </c>
      <c r="K960" s="21">
        <v>958</v>
      </c>
      <c r="L960" s="5" t="s">
        <v>2045</v>
      </c>
      <c r="M960" s="5" t="s">
        <v>5685</v>
      </c>
      <c r="N960" s="5" t="s">
        <v>2307</v>
      </c>
      <c r="O960" s="5" t="s">
        <v>152</v>
      </c>
      <c r="P960" s="5" t="s">
        <v>3127</v>
      </c>
      <c r="Q960" s="34" t="s">
        <v>8487</v>
      </c>
      <c r="R960" s="21">
        <v>1</v>
      </c>
      <c r="S960" s="35"/>
      <c r="T960" s="35"/>
      <c r="U960" s="35"/>
      <c r="V960" s="35"/>
      <c r="W960" s="35"/>
      <c r="X960" s="35"/>
      <c r="Y960" s="35"/>
      <c r="Z960" s="35"/>
      <c r="AA960" s="5" t="s">
        <v>2310</v>
      </c>
      <c r="AB960" s="5" t="s">
        <v>2669</v>
      </c>
      <c r="AC960" s="34" t="s">
        <v>2734</v>
      </c>
      <c r="AD960" s="21">
        <v>1</v>
      </c>
    </row>
    <row r="961" spans="1:30" x14ac:dyDescent="0.3">
      <c r="A961" s="18" t="str">
        <f t="shared" ref="A961:B961" si="991">IF(AND(ISNUMBER(SEARCH("Yes",C961)),ISNUMBER(SEARCH("Yes",E961)),ISNUMBER(SEARCH("Yes",G961)),ISNUMBER(SEARCH("Yes",I961))),"Yes","No")</f>
        <v>Yes</v>
      </c>
      <c r="B961" s="18" t="str">
        <f t="shared" si="991"/>
        <v>Yes</v>
      </c>
      <c r="C961" s="15" t="str">
        <f t="shared" si="790"/>
        <v>Yes</v>
      </c>
      <c r="D961" s="18" t="str">
        <f t="shared" si="791"/>
        <v>Yes</v>
      </c>
      <c r="E961" s="18" t="str">
        <f t="shared" si="792"/>
        <v>Yes</v>
      </c>
      <c r="F961" s="18" t="str">
        <f t="shared" si="793"/>
        <v>Yes</v>
      </c>
      <c r="G961" s="18" t="str">
        <f t="shared" si="794"/>
        <v>Yes</v>
      </c>
      <c r="H961" s="18" t="str">
        <f t="shared" si="795"/>
        <v>Yes</v>
      </c>
      <c r="I961" s="18" t="str">
        <f t="shared" si="796"/>
        <v>Yes</v>
      </c>
      <c r="J961" s="18" t="str">
        <f t="shared" si="797"/>
        <v>Yes</v>
      </c>
      <c r="K961" s="21">
        <v>959</v>
      </c>
      <c r="L961" s="5" t="s">
        <v>252</v>
      </c>
      <c r="M961" s="5" t="s">
        <v>253</v>
      </c>
      <c r="N961" s="5" t="s">
        <v>2307</v>
      </c>
      <c r="O961" s="5" t="s">
        <v>2310</v>
      </c>
      <c r="P961" s="5" t="s">
        <v>10755</v>
      </c>
      <c r="Q961" s="34" t="s">
        <v>10756</v>
      </c>
      <c r="R961" s="21">
        <v>1</v>
      </c>
      <c r="S961" s="5" t="s">
        <v>24</v>
      </c>
      <c r="T961" s="5" t="s">
        <v>5689</v>
      </c>
      <c r="U961" s="34" t="s">
        <v>5690</v>
      </c>
      <c r="V961" s="21">
        <v>1</v>
      </c>
      <c r="W961" s="5" t="s">
        <v>2310</v>
      </c>
      <c r="X961" s="5" t="s">
        <v>5691</v>
      </c>
      <c r="Y961" s="34" t="s">
        <v>5692</v>
      </c>
      <c r="Z961" s="21">
        <v>1</v>
      </c>
      <c r="AA961" s="5" t="s">
        <v>24</v>
      </c>
      <c r="AB961" s="5" t="s">
        <v>5291</v>
      </c>
      <c r="AC961" s="34" t="s">
        <v>5292</v>
      </c>
      <c r="AD961" s="21">
        <v>1</v>
      </c>
    </row>
    <row r="962" spans="1:30" x14ac:dyDescent="0.3">
      <c r="A962" s="18" t="str">
        <f t="shared" ref="A962:B962" si="992">IF(AND(ISNUMBER(SEARCH("Yes",C962)),ISNUMBER(SEARCH("Yes",E962)),ISNUMBER(SEARCH("Yes",G962)),ISNUMBER(SEARCH("Yes",I962))),"Yes","No")</f>
        <v>No</v>
      </c>
      <c r="B962" s="18" t="str">
        <f t="shared" si="992"/>
        <v>No</v>
      </c>
      <c r="C962" s="15" t="str">
        <f t="shared" si="790"/>
        <v>No</v>
      </c>
      <c r="D962" s="18" t="str">
        <f t="shared" si="791"/>
        <v>No</v>
      </c>
      <c r="E962" s="18" t="str">
        <f t="shared" si="792"/>
        <v>No</v>
      </c>
      <c r="F962" s="18" t="str">
        <f t="shared" si="793"/>
        <v>No</v>
      </c>
      <c r="G962" s="18" t="str">
        <f t="shared" si="794"/>
        <v>No</v>
      </c>
      <c r="H962" s="18" t="str">
        <f t="shared" si="795"/>
        <v>No</v>
      </c>
      <c r="I962" s="18" t="str">
        <f t="shared" si="796"/>
        <v>Yes</v>
      </c>
      <c r="J962" s="18" t="str">
        <f t="shared" si="797"/>
        <v>Yes</v>
      </c>
      <c r="K962" s="21">
        <v>960</v>
      </c>
      <c r="L962" s="5" t="s">
        <v>2047</v>
      </c>
      <c r="M962" s="5" t="s">
        <v>2048</v>
      </c>
      <c r="N962" s="5" t="s">
        <v>2307</v>
      </c>
      <c r="O962" s="5" t="s">
        <v>152</v>
      </c>
      <c r="P962" s="5" t="s">
        <v>2333</v>
      </c>
      <c r="Q962" s="34" t="s">
        <v>8494</v>
      </c>
      <c r="R962" s="21">
        <v>1</v>
      </c>
      <c r="S962" s="35"/>
      <c r="T962" s="35"/>
      <c r="U962" s="35"/>
      <c r="V962" s="35"/>
      <c r="W962" s="35"/>
      <c r="X962" s="35"/>
      <c r="Y962" s="35"/>
      <c r="Z962" s="35"/>
      <c r="AA962" s="5" t="s">
        <v>2310</v>
      </c>
      <c r="AB962" s="5" t="s">
        <v>10757</v>
      </c>
      <c r="AC962" s="34" t="s">
        <v>10758</v>
      </c>
      <c r="AD962" s="21">
        <v>1</v>
      </c>
    </row>
    <row r="963" spans="1:30" x14ac:dyDescent="0.3">
      <c r="A963" s="18" t="str">
        <f t="shared" ref="A963:B963" si="993">IF(AND(ISNUMBER(SEARCH("Yes",C963)),ISNUMBER(SEARCH("Yes",E963)),ISNUMBER(SEARCH("Yes",G963)),ISNUMBER(SEARCH("Yes",I963))),"Yes","No")</f>
        <v>No</v>
      </c>
      <c r="B963" s="18" t="str">
        <f t="shared" si="993"/>
        <v>No</v>
      </c>
      <c r="C963" s="15" t="str">
        <f t="shared" si="790"/>
        <v>No</v>
      </c>
      <c r="D963" s="18" t="str">
        <f t="shared" si="791"/>
        <v>No</v>
      </c>
      <c r="E963" s="18" t="str">
        <f t="shared" si="792"/>
        <v>No</v>
      </c>
      <c r="F963" s="18" t="str">
        <f t="shared" si="793"/>
        <v>No</v>
      </c>
      <c r="G963" s="18" t="str">
        <f t="shared" si="794"/>
        <v>No</v>
      </c>
      <c r="H963" s="18" t="str">
        <f t="shared" si="795"/>
        <v>No</v>
      </c>
      <c r="I963" s="18" t="str">
        <f t="shared" si="796"/>
        <v>Yes</v>
      </c>
      <c r="J963" s="18" t="str">
        <f t="shared" si="797"/>
        <v>Yes</v>
      </c>
      <c r="K963" s="21">
        <v>961</v>
      </c>
      <c r="L963" s="5" t="s">
        <v>2049</v>
      </c>
      <c r="M963" s="5" t="s">
        <v>2050</v>
      </c>
      <c r="N963" s="5" t="s">
        <v>2307</v>
      </c>
      <c r="O963" s="5" t="s">
        <v>152</v>
      </c>
      <c r="P963" s="5" t="s">
        <v>2449</v>
      </c>
      <c r="Q963" s="34" t="s">
        <v>8495</v>
      </c>
      <c r="R963" s="21">
        <v>1</v>
      </c>
      <c r="S963" s="35"/>
      <c r="T963" s="35"/>
      <c r="U963" s="35"/>
      <c r="V963" s="35"/>
      <c r="W963" s="35"/>
      <c r="X963" s="35"/>
      <c r="Y963" s="35"/>
      <c r="Z963" s="35"/>
      <c r="AA963" s="5" t="s">
        <v>24</v>
      </c>
      <c r="AB963" s="5" t="s">
        <v>3451</v>
      </c>
      <c r="AC963" s="34" t="s">
        <v>10759</v>
      </c>
      <c r="AD963" s="21">
        <v>1</v>
      </c>
    </row>
    <row r="964" spans="1:30" x14ac:dyDescent="0.3">
      <c r="A964" s="18" t="str">
        <f t="shared" ref="A964:B964" si="994">IF(AND(ISNUMBER(SEARCH("Yes",C964)),ISNUMBER(SEARCH("Yes",E964)),ISNUMBER(SEARCH("Yes",G964)),ISNUMBER(SEARCH("Yes",I964))),"Yes","No")</f>
        <v>No</v>
      </c>
      <c r="B964" s="18" t="str">
        <f t="shared" si="994"/>
        <v>No</v>
      </c>
      <c r="C964" s="15" t="str">
        <f t="shared" si="790"/>
        <v>No</v>
      </c>
      <c r="D964" s="18" t="str">
        <f t="shared" si="791"/>
        <v>No</v>
      </c>
      <c r="E964" s="18" t="str">
        <f t="shared" si="792"/>
        <v>No</v>
      </c>
      <c r="F964" s="18" t="str">
        <f t="shared" si="793"/>
        <v>No</v>
      </c>
      <c r="G964" s="18" t="str">
        <f t="shared" si="794"/>
        <v>No</v>
      </c>
      <c r="H964" s="18" t="str">
        <f t="shared" si="795"/>
        <v>No</v>
      </c>
      <c r="I964" s="18" t="str">
        <f t="shared" si="796"/>
        <v>Yes</v>
      </c>
      <c r="J964" s="18" t="str">
        <f t="shared" si="797"/>
        <v>Yes</v>
      </c>
      <c r="K964" s="21">
        <v>962</v>
      </c>
      <c r="L964" s="5" t="s">
        <v>2051</v>
      </c>
      <c r="M964" s="5" t="s">
        <v>2052</v>
      </c>
      <c r="N964" s="5" t="s">
        <v>2307</v>
      </c>
      <c r="O964" s="5" t="s">
        <v>152</v>
      </c>
      <c r="P964" s="5" t="s">
        <v>2649</v>
      </c>
      <c r="Q964" s="34" t="s">
        <v>10760</v>
      </c>
      <c r="R964" s="21">
        <v>1</v>
      </c>
      <c r="S964" s="35"/>
      <c r="T964" s="35"/>
      <c r="U964" s="35"/>
      <c r="V964" s="35"/>
      <c r="W964" s="35"/>
      <c r="X964" s="35"/>
      <c r="Y964" s="35"/>
      <c r="Z964" s="35"/>
      <c r="AA964" s="5" t="s">
        <v>2310</v>
      </c>
      <c r="AB964" s="5" t="s">
        <v>10761</v>
      </c>
      <c r="AC964" s="34" t="s">
        <v>10762</v>
      </c>
      <c r="AD964" s="21">
        <v>1</v>
      </c>
    </row>
    <row r="965" spans="1:30" x14ac:dyDescent="0.3">
      <c r="A965" s="18" t="str">
        <f t="shared" ref="A965:B965" si="995">IF(AND(ISNUMBER(SEARCH("Yes",C965)),ISNUMBER(SEARCH("Yes",E965)),ISNUMBER(SEARCH("Yes",G965)),ISNUMBER(SEARCH("Yes",I965))),"Yes","No")</f>
        <v>No</v>
      </c>
      <c r="B965" s="18" t="str">
        <f t="shared" si="995"/>
        <v>No</v>
      </c>
      <c r="C965" s="15" t="str">
        <f t="shared" si="790"/>
        <v>No</v>
      </c>
      <c r="D965" s="18" t="str">
        <f t="shared" si="791"/>
        <v>No</v>
      </c>
      <c r="E965" s="18" t="str">
        <f t="shared" si="792"/>
        <v>No</v>
      </c>
      <c r="F965" s="18" t="str">
        <f t="shared" si="793"/>
        <v>No</v>
      </c>
      <c r="G965" s="18" t="str">
        <f t="shared" si="794"/>
        <v>No</v>
      </c>
      <c r="H965" s="18" t="str">
        <f t="shared" si="795"/>
        <v>No</v>
      </c>
      <c r="I965" s="18" t="str">
        <f t="shared" si="796"/>
        <v>Yes</v>
      </c>
      <c r="J965" s="18" t="str">
        <f t="shared" si="797"/>
        <v>Yes</v>
      </c>
      <c r="K965" s="21">
        <v>963</v>
      </c>
      <c r="L965" s="5" t="s">
        <v>2053</v>
      </c>
      <c r="M965" s="5" t="s">
        <v>2054</v>
      </c>
      <c r="N965" s="5" t="s">
        <v>2307</v>
      </c>
      <c r="O965" s="5" t="s">
        <v>152</v>
      </c>
      <c r="P965" s="5" t="s">
        <v>10763</v>
      </c>
      <c r="Q965" s="34" t="s">
        <v>10764</v>
      </c>
      <c r="R965" s="21">
        <v>1</v>
      </c>
      <c r="S965" s="35"/>
      <c r="T965" s="35"/>
      <c r="U965" s="35"/>
      <c r="V965" s="35"/>
      <c r="W965" s="35"/>
      <c r="X965" s="35"/>
      <c r="Y965" s="35"/>
      <c r="Z965" s="35"/>
      <c r="AA965" s="5" t="s">
        <v>2310</v>
      </c>
      <c r="AB965" s="5" t="s">
        <v>10765</v>
      </c>
      <c r="AC965" s="34" t="s">
        <v>10766</v>
      </c>
      <c r="AD965" s="21">
        <v>1</v>
      </c>
    </row>
    <row r="966" spans="1:30" x14ac:dyDescent="0.3">
      <c r="A966" s="18" t="str">
        <f t="shared" ref="A966:B966" si="996">IF(AND(ISNUMBER(SEARCH("Yes",C966)),ISNUMBER(SEARCH("Yes",E966)),ISNUMBER(SEARCH("Yes",G966)),ISNUMBER(SEARCH("Yes",I966))),"Yes","No")</f>
        <v>No</v>
      </c>
      <c r="B966" s="18" t="str">
        <f t="shared" si="996"/>
        <v>No</v>
      </c>
      <c r="C966" s="15" t="str">
        <f t="shared" si="790"/>
        <v>No</v>
      </c>
      <c r="D966" s="18" t="str">
        <f t="shared" si="791"/>
        <v>No</v>
      </c>
      <c r="E966" s="18" t="str">
        <f t="shared" si="792"/>
        <v>No</v>
      </c>
      <c r="F966" s="18" t="str">
        <f t="shared" si="793"/>
        <v>No</v>
      </c>
      <c r="G966" s="18" t="str">
        <f t="shared" si="794"/>
        <v>No</v>
      </c>
      <c r="H966" s="18" t="str">
        <f t="shared" si="795"/>
        <v>No</v>
      </c>
      <c r="I966" s="18" t="str">
        <f t="shared" si="796"/>
        <v>Yes</v>
      </c>
      <c r="J966" s="18" t="str">
        <f t="shared" si="797"/>
        <v>Yes</v>
      </c>
      <c r="K966" s="21">
        <v>964</v>
      </c>
      <c r="L966" s="5" t="s">
        <v>2055</v>
      </c>
      <c r="M966" s="5" t="s">
        <v>2056</v>
      </c>
      <c r="N966" s="5" t="s">
        <v>2307</v>
      </c>
      <c r="O966" s="5" t="s">
        <v>152</v>
      </c>
      <c r="P966" s="5" t="s">
        <v>2435</v>
      </c>
      <c r="Q966" s="34" t="s">
        <v>8503</v>
      </c>
      <c r="R966" s="21">
        <v>1</v>
      </c>
      <c r="S966" s="35"/>
      <c r="T966" s="35"/>
      <c r="U966" s="35"/>
      <c r="V966" s="35"/>
      <c r="W966" s="35"/>
      <c r="X966" s="35"/>
      <c r="Y966" s="35"/>
      <c r="Z966" s="35"/>
      <c r="AA966" s="5" t="s">
        <v>24</v>
      </c>
      <c r="AB966" s="5" t="s">
        <v>10767</v>
      </c>
      <c r="AC966" s="34" t="s">
        <v>10768</v>
      </c>
      <c r="AD966" s="21">
        <v>1</v>
      </c>
    </row>
    <row r="967" spans="1:30" x14ac:dyDescent="0.3">
      <c r="A967" s="18" t="str">
        <f t="shared" ref="A967:B967" si="997">IF(AND(ISNUMBER(SEARCH("Yes",C967)),ISNUMBER(SEARCH("Yes",E967)),ISNUMBER(SEARCH("Yes",G967)),ISNUMBER(SEARCH("Yes",I967))),"Yes","No")</f>
        <v>No</v>
      </c>
      <c r="B967" s="18" t="str">
        <f t="shared" si="997"/>
        <v>No</v>
      </c>
      <c r="C967" s="15" t="str">
        <f t="shared" si="790"/>
        <v>No</v>
      </c>
      <c r="D967" s="18" t="str">
        <f t="shared" si="791"/>
        <v>No</v>
      </c>
      <c r="E967" s="18" t="str">
        <f t="shared" si="792"/>
        <v>No</v>
      </c>
      <c r="F967" s="18" t="str">
        <f t="shared" si="793"/>
        <v>No</v>
      </c>
      <c r="G967" s="18" t="str">
        <f t="shared" si="794"/>
        <v>No</v>
      </c>
      <c r="H967" s="18" t="str">
        <f t="shared" si="795"/>
        <v>No</v>
      </c>
      <c r="I967" s="18" t="str">
        <f t="shared" si="796"/>
        <v>Yes</v>
      </c>
      <c r="J967" s="18" t="str">
        <f t="shared" si="797"/>
        <v>Yes</v>
      </c>
      <c r="K967" s="21">
        <v>965</v>
      </c>
      <c r="L967" s="5" t="s">
        <v>2057</v>
      </c>
      <c r="M967" s="5" t="s">
        <v>2058</v>
      </c>
      <c r="N967" s="5" t="s">
        <v>2307</v>
      </c>
      <c r="O967" s="5" t="s">
        <v>152</v>
      </c>
      <c r="P967" s="5" t="s">
        <v>10769</v>
      </c>
      <c r="Q967" s="34" t="s">
        <v>5709</v>
      </c>
      <c r="R967" s="21">
        <v>1</v>
      </c>
      <c r="S967" s="35"/>
      <c r="T967" s="35"/>
      <c r="U967" s="35"/>
      <c r="V967" s="35"/>
      <c r="W967" s="35"/>
      <c r="X967" s="35"/>
      <c r="Y967" s="35"/>
      <c r="Z967" s="35"/>
      <c r="AA967" s="5" t="s">
        <v>2310</v>
      </c>
      <c r="AB967" s="5" t="s">
        <v>10770</v>
      </c>
      <c r="AC967" s="34" t="s">
        <v>10771</v>
      </c>
      <c r="AD967" s="21">
        <v>1</v>
      </c>
    </row>
    <row r="968" spans="1:30" x14ac:dyDescent="0.3">
      <c r="A968" s="18" t="str">
        <f t="shared" ref="A968:B968" si="998">IF(AND(ISNUMBER(SEARCH("Yes",C968)),ISNUMBER(SEARCH("Yes",E968)),ISNUMBER(SEARCH("Yes",G968)),ISNUMBER(SEARCH("Yes",I968))),"Yes","No")</f>
        <v>No</v>
      </c>
      <c r="B968" s="18" t="str">
        <f t="shared" si="998"/>
        <v>No</v>
      </c>
      <c r="C968" s="15" t="str">
        <f t="shared" si="790"/>
        <v>No</v>
      </c>
      <c r="D968" s="18" t="str">
        <f t="shared" si="791"/>
        <v>No</v>
      </c>
      <c r="E968" s="18" t="str">
        <f t="shared" si="792"/>
        <v>No</v>
      </c>
      <c r="F968" s="18" t="str">
        <f t="shared" si="793"/>
        <v>No</v>
      </c>
      <c r="G968" s="18" t="str">
        <f t="shared" si="794"/>
        <v>No</v>
      </c>
      <c r="H968" s="18" t="str">
        <f t="shared" si="795"/>
        <v>No</v>
      </c>
      <c r="I968" s="18" t="str">
        <f t="shared" si="796"/>
        <v>Yes</v>
      </c>
      <c r="J968" s="18" t="str">
        <f t="shared" si="797"/>
        <v>Yes</v>
      </c>
      <c r="K968" s="21">
        <v>966</v>
      </c>
      <c r="L968" s="5" t="s">
        <v>2059</v>
      </c>
      <c r="M968" s="5" t="s">
        <v>2060</v>
      </c>
      <c r="N968" s="5" t="s">
        <v>2307</v>
      </c>
      <c r="O968" s="5" t="s">
        <v>152</v>
      </c>
      <c r="P968" s="5" t="s">
        <v>3437</v>
      </c>
      <c r="Q968" s="34" t="s">
        <v>5712</v>
      </c>
      <c r="R968" s="21">
        <v>1</v>
      </c>
      <c r="S968" s="35"/>
      <c r="T968" s="35"/>
      <c r="U968" s="35"/>
      <c r="V968" s="35"/>
      <c r="W968" s="35"/>
      <c r="X968" s="35"/>
      <c r="Y968" s="35"/>
      <c r="Z968" s="35"/>
      <c r="AA968" s="5" t="s">
        <v>2310</v>
      </c>
      <c r="AB968" s="5" t="s">
        <v>2386</v>
      </c>
      <c r="AC968" s="34" t="s">
        <v>8435</v>
      </c>
      <c r="AD968" s="21">
        <v>1</v>
      </c>
    </row>
    <row r="969" spans="1:30" x14ac:dyDescent="0.3">
      <c r="A969" s="18" t="str">
        <f t="shared" ref="A969:B969" si="999">IF(AND(ISNUMBER(SEARCH("Yes",C969)),ISNUMBER(SEARCH("Yes",E969)),ISNUMBER(SEARCH("Yes",G969)),ISNUMBER(SEARCH("Yes",I969))),"Yes","No")</f>
        <v>No</v>
      </c>
      <c r="B969" s="18" t="str">
        <f t="shared" si="999"/>
        <v>No</v>
      </c>
      <c r="C969" s="15" t="str">
        <f t="shared" si="790"/>
        <v>No</v>
      </c>
      <c r="D969" s="18" t="str">
        <f t="shared" si="791"/>
        <v>No</v>
      </c>
      <c r="E969" s="18" t="str">
        <f t="shared" si="792"/>
        <v>No</v>
      </c>
      <c r="F969" s="18" t="str">
        <f t="shared" si="793"/>
        <v>No</v>
      </c>
      <c r="G969" s="18" t="str">
        <f t="shared" si="794"/>
        <v>No</v>
      </c>
      <c r="H969" s="18" t="str">
        <f t="shared" si="795"/>
        <v>No</v>
      </c>
      <c r="I969" s="18" t="str">
        <f t="shared" si="796"/>
        <v>Yes</v>
      </c>
      <c r="J969" s="18" t="str">
        <f t="shared" si="797"/>
        <v>Yes</v>
      </c>
      <c r="K969" s="21">
        <v>967</v>
      </c>
      <c r="L969" s="5" t="s">
        <v>2061</v>
      </c>
      <c r="M969" s="5" t="s">
        <v>2062</v>
      </c>
      <c r="N969" s="5" t="s">
        <v>2307</v>
      </c>
      <c r="O969" s="5" t="s">
        <v>152</v>
      </c>
      <c r="P969" s="5" t="s">
        <v>3328</v>
      </c>
      <c r="Q969" s="34" t="s">
        <v>4514</v>
      </c>
      <c r="R969" s="21">
        <v>1</v>
      </c>
      <c r="S969" s="35"/>
      <c r="T969" s="35"/>
      <c r="U969" s="35"/>
      <c r="V969" s="35"/>
      <c r="W969" s="35"/>
      <c r="X969" s="35"/>
      <c r="Y969" s="35"/>
      <c r="Z969" s="35"/>
      <c r="AA969" s="5" t="s">
        <v>2310</v>
      </c>
      <c r="AB969" s="5" t="s">
        <v>2335</v>
      </c>
      <c r="AC969" s="34" t="s">
        <v>10772</v>
      </c>
      <c r="AD969" s="21">
        <v>1</v>
      </c>
    </row>
    <row r="970" spans="1:30" x14ac:dyDescent="0.3">
      <c r="A970" s="18" t="str">
        <f t="shared" ref="A970:B970" si="1000">IF(AND(ISNUMBER(SEARCH("Yes",C970)),ISNUMBER(SEARCH("Yes",E970)),ISNUMBER(SEARCH("Yes",G970)),ISNUMBER(SEARCH("Yes",I970))),"Yes","No")</f>
        <v>Yes</v>
      </c>
      <c r="B970" s="18" t="str">
        <f t="shared" si="1000"/>
        <v>Yes</v>
      </c>
      <c r="C970" s="15" t="str">
        <f t="shared" si="790"/>
        <v>Yes</v>
      </c>
      <c r="D970" s="18" t="str">
        <f t="shared" si="791"/>
        <v>Yes</v>
      </c>
      <c r="E970" s="18" t="str">
        <f t="shared" si="792"/>
        <v>Yes</v>
      </c>
      <c r="F970" s="18" t="str">
        <f t="shared" si="793"/>
        <v>Yes</v>
      </c>
      <c r="G970" s="18" t="str">
        <f t="shared" si="794"/>
        <v>Yes</v>
      </c>
      <c r="H970" s="18" t="str">
        <f t="shared" si="795"/>
        <v>Yes</v>
      </c>
      <c r="I970" s="18" t="str">
        <f t="shared" si="796"/>
        <v>Yes</v>
      </c>
      <c r="J970" s="18" t="str">
        <f t="shared" si="797"/>
        <v>Yes</v>
      </c>
      <c r="K970" s="21">
        <v>968</v>
      </c>
      <c r="L970" s="5" t="s">
        <v>61</v>
      </c>
      <c r="M970" s="5" t="s">
        <v>133</v>
      </c>
      <c r="N970" s="5" t="s">
        <v>2307</v>
      </c>
      <c r="O970" s="5" t="s">
        <v>24</v>
      </c>
      <c r="P970" s="5" t="s">
        <v>8508</v>
      </c>
      <c r="Q970" s="34" t="s">
        <v>8509</v>
      </c>
      <c r="R970" s="21">
        <v>1</v>
      </c>
      <c r="S970" s="5" t="s">
        <v>24</v>
      </c>
      <c r="T970" s="5" t="s">
        <v>10773</v>
      </c>
      <c r="U970" s="34" t="s">
        <v>10774</v>
      </c>
      <c r="V970" s="21">
        <v>1</v>
      </c>
      <c r="W970" s="5" t="s">
        <v>2310</v>
      </c>
      <c r="X970" s="5" t="s">
        <v>10775</v>
      </c>
      <c r="Y970" s="34" t="s">
        <v>10776</v>
      </c>
      <c r="Z970" s="21">
        <v>1</v>
      </c>
      <c r="AA970" s="5" t="s">
        <v>24</v>
      </c>
      <c r="AB970" s="5" t="s">
        <v>7446</v>
      </c>
      <c r="AC970" s="34" t="s">
        <v>10777</v>
      </c>
      <c r="AD970" s="21">
        <v>1</v>
      </c>
    </row>
    <row r="971" spans="1:30" x14ac:dyDescent="0.3">
      <c r="A971" s="18" t="str">
        <f t="shared" ref="A971:B971" si="1001">IF(AND(ISNUMBER(SEARCH("Yes",C971)),ISNUMBER(SEARCH("Yes",E971)),ISNUMBER(SEARCH("Yes",G971)),ISNUMBER(SEARCH("Yes",I971))),"Yes","No")</f>
        <v>Yes</v>
      </c>
      <c r="B971" s="18" t="str">
        <f t="shared" si="1001"/>
        <v>Yes</v>
      </c>
      <c r="C971" s="15" t="str">
        <f t="shared" si="790"/>
        <v>Yes</v>
      </c>
      <c r="D971" s="18" t="str">
        <f t="shared" si="791"/>
        <v>Yes</v>
      </c>
      <c r="E971" s="18" t="str">
        <f t="shared" si="792"/>
        <v>Yes</v>
      </c>
      <c r="F971" s="18" t="str">
        <f t="shared" si="793"/>
        <v>Yes</v>
      </c>
      <c r="G971" s="18" t="str">
        <f t="shared" si="794"/>
        <v>Yes</v>
      </c>
      <c r="H971" s="18" t="str">
        <f t="shared" si="795"/>
        <v>Yes</v>
      </c>
      <c r="I971" s="18" t="str">
        <f t="shared" si="796"/>
        <v>Yes</v>
      </c>
      <c r="J971" s="18" t="str">
        <f t="shared" si="797"/>
        <v>Yes</v>
      </c>
      <c r="K971" s="21">
        <v>969</v>
      </c>
      <c r="L971" s="5" t="s">
        <v>134</v>
      </c>
      <c r="M971" s="5" t="s">
        <v>135</v>
      </c>
      <c r="N971" s="5" t="s">
        <v>2307</v>
      </c>
      <c r="O971" s="5" t="s">
        <v>2310</v>
      </c>
      <c r="P971" s="5" t="s">
        <v>10778</v>
      </c>
      <c r="Q971" s="34" t="s">
        <v>10779</v>
      </c>
      <c r="R971" s="21">
        <v>1</v>
      </c>
      <c r="S971" s="5" t="s">
        <v>24</v>
      </c>
      <c r="T971" s="5" t="s">
        <v>10780</v>
      </c>
      <c r="U971" s="34" t="s">
        <v>8517</v>
      </c>
      <c r="V971" s="21">
        <v>1</v>
      </c>
      <c r="W971" s="5" t="s">
        <v>24</v>
      </c>
      <c r="X971" s="5" t="s">
        <v>5724</v>
      </c>
      <c r="Y971" s="34" t="s">
        <v>5725</v>
      </c>
      <c r="Z971" s="21">
        <v>1</v>
      </c>
      <c r="AA971" s="5" t="s">
        <v>2310</v>
      </c>
      <c r="AB971" s="5" t="s">
        <v>2348</v>
      </c>
      <c r="AC971" s="34" t="s">
        <v>2349</v>
      </c>
      <c r="AD971" s="21">
        <v>1</v>
      </c>
    </row>
    <row r="972" spans="1:30" x14ac:dyDescent="0.3">
      <c r="A972" s="18" t="str">
        <f t="shared" ref="A972:B972" si="1002">IF(AND(ISNUMBER(SEARCH("Yes",C972)),ISNUMBER(SEARCH("Yes",E972)),ISNUMBER(SEARCH("Yes",G972)),ISNUMBER(SEARCH("Yes",I972))),"Yes","No")</f>
        <v>No</v>
      </c>
      <c r="B972" s="18" t="str">
        <f t="shared" si="1002"/>
        <v>No</v>
      </c>
      <c r="C972" s="15" t="str">
        <f t="shared" si="790"/>
        <v>No</v>
      </c>
      <c r="D972" s="18" t="str">
        <f t="shared" si="791"/>
        <v>No</v>
      </c>
      <c r="E972" s="18" t="str">
        <f t="shared" si="792"/>
        <v>No</v>
      </c>
      <c r="F972" s="18" t="str">
        <f t="shared" si="793"/>
        <v>No</v>
      </c>
      <c r="G972" s="18" t="str">
        <f t="shared" si="794"/>
        <v>No</v>
      </c>
      <c r="H972" s="18" t="str">
        <f t="shared" si="795"/>
        <v>No</v>
      </c>
      <c r="I972" s="18" t="str">
        <f t="shared" si="796"/>
        <v>Yes</v>
      </c>
      <c r="J972" s="18" t="str">
        <f t="shared" si="797"/>
        <v>Yes</v>
      </c>
      <c r="K972" s="21">
        <v>970</v>
      </c>
      <c r="L972" s="5" t="s">
        <v>38</v>
      </c>
      <c r="M972" s="5" t="s">
        <v>437</v>
      </c>
      <c r="N972" s="5" t="s">
        <v>2307</v>
      </c>
      <c r="O972" s="5" t="s">
        <v>152</v>
      </c>
      <c r="P972" s="5" t="s">
        <v>5726</v>
      </c>
      <c r="Q972" s="34" t="s">
        <v>5727</v>
      </c>
      <c r="R972" s="21">
        <v>1</v>
      </c>
      <c r="S972" s="35"/>
      <c r="T972" s="35"/>
      <c r="U972" s="35"/>
      <c r="V972" s="35"/>
      <c r="W972" s="35"/>
      <c r="X972" s="35"/>
      <c r="Y972" s="35"/>
      <c r="Z972" s="35"/>
      <c r="AA972" s="5" t="s">
        <v>24</v>
      </c>
      <c r="AB972" s="5" t="s">
        <v>5728</v>
      </c>
      <c r="AC972" s="34" t="s">
        <v>8520</v>
      </c>
      <c r="AD972" s="21">
        <v>1</v>
      </c>
    </row>
    <row r="973" spans="1:30" x14ac:dyDescent="0.3">
      <c r="A973" s="18" t="str">
        <f t="shared" ref="A973:B973" si="1003">IF(AND(ISNUMBER(SEARCH("Yes",C973)),ISNUMBER(SEARCH("Yes",E973)),ISNUMBER(SEARCH("Yes",G973)),ISNUMBER(SEARCH("Yes",I973))),"Yes","No")</f>
        <v>No</v>
      </c>
      <c r="B973" s="18" t="str">
        <f t="shared" si="1003"/>
        <v>No</v>
      </c>
      <c r="C973" s="15" t="str">
        <f t="shared" si="790"/>
        <v>No</v>
      </c>
      <c r="D973" s="18" t="str">
        <f t="shared" si="791"/>
        <v>No</v>
      </c>
      <c r="E973" s="18" t="str">
        <f t="shared" si="792"/>
        <v>No</v>
      </c>
      <c r="F973" s="18" t="str">
        <f t="shared" si="793"/>
        <v>No</v>
      </c>
      <c r="G973" s="18" t="str">
        <f t="shared" si="794"/>
        <v>No</v>
      </c>
      <c r="H973" s="18" t="str">
        <f t="shared" si="795"/>
        <v>No</v>
      </c>
      <c r="I973" s="18" t="str">
        <f t="shared" si="796"/>
        <v>Yes</v>
      </c>
      <c r="J973" s="18" t="str">
        <f t="shared" si="797"/>
        <v>Yes</v>
      </c>
      <c r="K973" s="21">
        <v>971</v>
      </c>
      <c r="L973" s="5" t="s">
        <v>2063</v>
      </c>
      <c r="M973" s="5" t="s">
        <v>2064</v>
      </c>
      <c r="N973" s="5" t="s">
        <v>2307</v>
      </c>
      <c r="O973" s="5" t="s">
        <v>152</v>
      </c>
      <c r="P973" s="5" t="s">
        <v>3804</v>
      </c>
      <c r="Q973" s="34" t="s">
        <v>10781</v>
      </c>
      <c r="R973" s="21">
        <v>1</v>
      </c>
      <c r="S973" s="35"/>
      <c r="T973" s="35"/>
      <c r="U973" s="35"/>
      <c r="V973" s="35"/>
      <c r="W973" s="35"/>
      <c r="X973" s="35"/>
      <c r="Y973" s="35"/>
      <c r="Z973" s="35"/>
      <c r="AA973" s="5" t="s">
        <v>24</v>
      </c>
      <c r="AB973" s="5" t="s">
        <v>3211</v>
      </c>
      <c r="AC973" s="34" t="s">
        <v>5732</v>
      </c>
      <c r="AD973" s="21">
        <v>1</v>
      </c>
    </row>
    <row r="974" spans="1:30" x14ac:dyDescent="0.3">
      <c r="A974" s="18" t="str">
        <f t="shared" ref="A974:B974" si="1004">IF(AND(ISNUMBER(SEARCH("Yes",C974)),ISNUMBER(SEARCH("Yes",E974)),ISNUMBER(SEARCH("Yes",G974)),ISNUMBER(SEARCH("Yes",I974))),"Yes","No")</f>
        <v>Yes</v>
      </c>
      <c r="B974" s="18" t="str">
        <f t="shared" si="1004"/>
        <v>Yes</v>
      </c>
      <c r="C974" s="15" t="str">
        <f t="shared" si="790"/>
        <v>Yes</v>
      </c>
      <c r="D974" s="18" t="str">
        <f t="shared" si="791"/>
        <v>Yes</v>
      </c>
      <c r="E974" s="18" t="str">
        <f t="shared" si="792"/>
        <v>Yes</v>
      </c>
      <c r="F974" s="18" t="str">
        <f t="shared" si="793"/>
        <v>Yes</v>
      </c>
      <c r="G974" s="18" t="str">
        <f t="shared" si="794"/>
        <v>Yes</v>
      </c>
      <c r="H974" s="18" t="str">
        <f t="shared" si="795"/>
        <v>Yes</v>
      </c>
      <c r="I974" s="18" t="str">
        <f t="shared" si="796"/>
        <v>Yes</v>
      </c>
      <c r="J974" s="18" t="str">
        <f t="shared" si="797"/>
        <v>Yes</v>
      </c>
      <c r="K974" s="21">
        <v>972</v>
      </c>
      <c r="L974" s="5" t="s">
        <v>137</v>
      </c>
      <c r="M974" s="5" t="s">
        <v>138</v>
      </c>
      <c r="N974" s="5" t="s">
        <v>2307</v>
      </c>
      <c r="O974" s="5" t="s">
        <v>24</v>
      </c>
      <c r="P974" s="5" t="s">
        <v>10782</v>
      </c>
      <c r="Q974" s="34" t="s">
        <v>8523</v>
      </c>
      <c r="R974" s="21">
        <v>1</v>
      </c>
      <c r="S974" s="5" t="s">
        <v>24</v>
      </c>
      <c r="T974" s="5" t="s">
        <v>10783</v>
      </c>
      <c r="U974" s="34" t="s">
        <v>10784</v>
      </c>
      <c r="V974" s="21">
        <v>1</v>
      </c>
      <c r="W974" s="5" t="s">
        <v>24</v>
      </c>
      <c r="X974" s="5" t="s">
        <v>10785</v>
      </c>
      <c r="Y974" s="34" t="s">
        <v>10786</v>
      </c>
      <c r="Z974" s="21">
        <v>1</v>
      </c>
      <c r="AA974" s="5" t="s">
        <v>2310</v>
      </c>
      <c r="AB974" s="5" t="s">
        <v>6530</v>
      </c>
      <c r="AC974" s="34" t="s">
        <v>10787</v>
      </c>
      <c r="AD974" s="21">
        <v>1</v>
      </c>
    </row>
    <row r="975" spans="1:30" x14ac:dyDescent="0.3">
      <c r="A975" s="18" t="str">
        <f t="shared" ref="A975:B975" si="1005">IF(AND(ISNUMBER(SEARCH("Yes",C975)),ISNUMBER(SEARCH("Yes",E975)),ISNUMBER(SEARCH("Yes",G975)),ISNUMBER(SEARCH("Yes",I975))),"Yes","No")</f>
        <v>No</v>
      </c>
      <c r="B975" s="18" t="str">
        <f t="shared" si="1005"/>
        <v>No</v>
      </c>
      <c r="C975" s="15" t="str">
        <f t="shared" si="790"/>
        <v>No</v>
      </c>
      <c r="D975" s="18" t="str">
        <f t="shared" si="791"/>
        <v>No</v>
      </c>
      <c r="E975" s="18" t="str">
        <f t="shared" si="792"/>
        <v>No</v>
      </c>
      <c r="F975" s="18" t="str">
        <f t="shared" si="793"/>
        <v>No</v>
      </c>
      <c r="G975" s="18" t="str">
        <f t="shared" si="794"/>
        <v>No</v>
      </c>
      <c r="H975" s="18" t="str">
        <f t="shared" si="795"/>
        <v>No</v>
      </c>
      <c r="I975" s="18" t="str">
        <f t="shared" si="796"/>
        <v>Yes</v>
      </c>
      <c r="J975" s="18" t="str">
        <f t="shared" si="797"/>
        <v>Yes</v>
      </c>
      <c r="K975" s="21">
        <v>973</v>
      </c>
      <c r="L975" s="5" t="s">
        <v>2065</v>
      </c>
      <c r="M975" s="5" t="s">
        <v>2066</v>
      </c>
      <c r="N975" s="5" t="s">
        <v>2307</v>
      </c>
      <c r="O975" s="5" t="s">
        <v>152</v>
      </c>
      <c r="P975" s="5" t="s">
        <v>10788</v>
      </c>
      <c r="Q975" s="34" t="s">
        <v>5741</v>
      </c>
      <c r="R975" s="21">
        <v>1</v>
      </c>
      <c r="S975" s="35"/>
      <c r="T975" s="35"/>
      <c r="U975" s="35"/>
      <c r="V975" s="35"/>
      <c r="W975" s="35"/>
      <c r="X975" s="35"/>
      <c r="Y975" s="35"/>
      <c r="Z975" s="35"/>
      <c r="AA975" s="5" t="s">
        <v>2310</v>
      </c>
      <c r="AB975" s="5" t="s">
        <v>6526</v>
      </c>
      <c r="AC975" s="34" t="s">
        <v>8530</v>
      </c>
      <c r="AD975" s="21">
        <v>1</v>
      </c>
    </row>
    <row r="976" spans="1:30" x14ac:dyDescent="0.3">
      <c r="A976" s="18" t="str">
        <f t="shared" ref="A976:B976" si="1006">IF(AND(ISNUMBER(SEARCH("Yes",C976)),ISNUMBER(SEARCH("Yes",E976)),ISNUMBER(SEARCH("Yes",G976)),ISNUMBER(SEARCH("Yes",I976))),"Yes","No")</f>
        <v>No</v>
      </c>
      <c r="B976" s="18" t="str">
        <f t="shared" si="1006"/>
        <v>No</v>
      </c>
      <c r="C976" s="15" t="str">
        <f t="shared" si="790"/>
        <v>No</v>
      </c>
      <c r="D976" s="18" t="str">
        <f t="shared" si="791"/>
        <v>No</v>
      </c>
      <c r="E976" s="18" t="str">
        <f t="shared" si="792"/>
        <v>No</v>
      </c>
      <c r="F976" s="18" t="str">
        <f t="shared" si="793"/>
        <v>No</v>
      </c>
      <c r="G976" s="18" t="str">
        <f t="shared" si="794"/>
        <v>No</v>
      </c>
      <c r="H976" s="18" t="str">
        <f t="shared" si="795"/>
        <v>No</v>
      </c>
      <c r="I976" s="18" t="str">
        <f t="shared" si="796"/>
        <v>Yes</v>
      </c>
      <c r="J976" s="18" t="str">
        <f t="shared" si="797"/>
        <v>Yes</v>
      </c>
      <c r="K976" s="21">
        <v>974</v>
      </c>
      <c r="L976" s="5" t="s">
        <v>2067</v>
      </c>
      <c r="M976" s="5" t="s">
        <v>2068</v>
      </c>
      <c r="N976" s="5" t="s">
        <v>2307</v>
      </c>
      <c r="O976" s="5" t="s">
        <v>152</v>
      </c>
      <c r="P976" s="5" t="s">
        <v>2724</v>
      </c>
      <c r="Q976" s="34" t="s">
        <v>10789</v>
      </c>
      <c r="R976" s="21">
        <v>1</v>
      </c>
      <c r="S976" s="35"/>
      <c r="T976" s="35"/>
      <c r="U976" s="35"/>
      <c r="V976" s="35"/>
      <c r="W976" s="35"/>
      <c r="X976" s="35"/>
      <c r="Y976" s="35"/>
      <c r="Z976" s="35"/>
      <c r="AA976" s="5" t="s">
        <v>24</v>
      </c>
      <c r="AB976" s="5" t="s">
        <v>10790</v>
      </c>
      <c r="AC976" s="34" t="s">
        <v>2776</v>
      </c>
      <c r="AD976" s="21">
        <v>1</v>
      </c>
    </row>
    <row r="977" spans="1:30" x14ac:dyDescent="0.3">
      <c r="A977" s="18" t="str">
        <f t="shared" ref="A977:B977" si="1007">IF(AND(ISNUMBER(SEARCH("Yes",C977)),ISNUMBER(SEARCH("Yes",E977)),ISNUMBER(SEARCH("Yes",G977)),ISNUMBER(SEARCH("Yes",I977))),"Yes","No")</f>
        <v>No</v>
      </c>
      <c r="B977" s="18" t="str">
        <f t="shared" si="1007"/>
        <v>No</v>
      </c>
      <c r="C977" s="15" t="str">
        <f t="shared" si="790"/>
        <v>No</v>
      </c>
      <c r="D977" s="18" t="str">
        <f t="shared" si="791"/>
        <v>No</v>
      </c>
      <c r="E977" s="18" t="str">
        <f t="shared" si="792"/>
        <v>No</v>
      </c>
      <c r="F977" s="18" t="str">
        <f t="shared" si="793"/>
        <v>No</v>
      </c>
      <c r="G977" s="18" t="str">
        <f t="shared" si="794"/>
        <v>No</v>
      </c>
      <c r="H977" s="18" t="str">
        <f t="shared" si="795"/>
        <v>No</v>
      </c>
      <c r="I977" s="18" t="str">
        <f t="shared" si="796"/>
        <v>Yes</v>
      </c>
      <c r="J977" s="18" t="str">
        <f t="shared" si="797"/>
        <v>Yes</v>
      </c>
      <c r="K977" s="21">
        <v>975</v>
      </c>
      <c r="L977" s="5" t="s">
        <v>2069</v>
      </c>
      <c r="M977" s="5" t="s">
        <v>2070</v>
      </c>
      <c r="N977" s="5" t="s">
        <v>2307</v>
      </c>
      <c r="O977" s="5" t="s">
        <v>152</v>
      </c>
      <c r="P977" s="5" t="s">
        <v>2333</v>
      </c>
      <c r="Q977" s="34" t="s">
        <v>8531</v>
      </c>
      <c r="R977" s="21">
        <v>1</v>
      </c>
      <c r="S977" s="35"/>
      <c r="T977" s="35"/>
      <c r="U977" s="35"/>
      <c r="V977" s="35"/>
      <c r="W977" s="35"/>
      <c r="X977" s="35"/>
      <c r="Y977" s="35"/>
      <c r="Z977" s="35"/>
      <c r="AA977" s="5" t="s">
        <v>2310</v>
      </c>
      <c r="AB977" s="5" t="s">
        <v>10791</v>
      </c>
      <c r="AC977" s="34" t="s">
        <v>10792</v>
      </c>
      <c r="AD977" s="21">
        <v>1</v>
      </c>
    </row>
    <row r="978" spans="1:30" x14ac:dyDescent="0.3">
      <c r="A978" s="18" t="str">
        <f t="shared" ref="A978:B978" si="1008">IF(AND(ISNUMBER(SEARCH("Yes",C978)),ISNUMBER(SEARCH("Yes",E978)),ISNUMBER(SEARCH("Yes",G978)),ISNUMBER(SEARCH("Yes",I978))),"Yes","No")</f>
        <v>No</v>
      </c>
      <c r="B978" s="18" t="str">
        <f t="shared" si="1008"/>
        <v>No</v>
      </c>
      <c r="C978" s="15" t="str">
        <f t="shared" si="790"/>
        <v>No</v>
      </c>
      <c r="D978" s="18" t="str">
        <f t="shared" si="791"/>
        <v>No</v>
      </c>
      <c r="E978" s="18" t="str">
        <f t="shared" si="792"/>
        <v>No</v>
      </c>
      <c r="F978" s="18" t="str">
        <f t="shared" si="793"/>
        <v>No</v>
      </c>
      <c r="G978" s="18" t="str">
        <f t="shared" si="794"/>
        <v>No</v>
      </c>
      <c r="H978" s="18" t="str">
        <f t="shared" si="795"/>
        <v>No</v>
      </c>
      <c r="I978" s="18" t="str">
        <f t="shared" si="796"/>
        <v>Yes</v>
      </c>
      <c r="J978" s="18" t="str">
        <f t="shared" si="797"/>
        <v>Yes</v>
      </c>
      <c r="K978" s="21">
        <v>976</v>
      </c>
      <c r="L978" s="5" t="s">
        <v>2071</v>
      </c>
      <c r="M978" s="5" t="s">
        <v>2072</v>
      </c>
      <c r="N978" s="5" t="s">
        <v>2307</v>
      </c>
      <c r="O978" s="5" t="s">
        <v>152</v>
      </c>
      <c r="P978" s="5" t="s">
        <v>2545</v>
      </c>
      <c r="Q978" s="34" t="s">
        <v>10793</v>
      </c>
      <c r="R978" s="21">
        <v>1</v>
      </c>
      <c r="S978" s="35"/>
      <c r="T978" s="35"/>
      <c r="U978" s="35"/>
      <c r="V978" s="35"/>
      <c r="W978" s="35"/>
      <c r="X978" s="35"/>
      <c r="Y978" s="35"/>
      <c r="Z978" s="35"/>
      <c r="AA978" s="5" t="s">
        <v>24</v>
      </c>
      <c r="AB978" s="5" t="s">
        <v>10794</v>
      </c>
      <c r="AC978" s="34" t="s">
        <v>10795</v>
      </c>
      <c r="AD978" s="21">
        <v>1</v>
      </c>
    </row>
    <row r="979" spans="1:30" x14ac:dyDescent="0.3">
      <c r="A979" s="18" t="str">
        <f t="shared" ref="A979:B979" si="1009">IF(AND(ISNUMBER(SEARCH("Yes",C979)),ISNUMBER(SEARCH("Yes",E979)),ISNUMBER(SEARCH("Yes",G979)),ISNUMBER(SEARCH("Yes",I979))),"Yes","No")</f>
        <v>No</v>
      </c>
      <c r="B979" s="18" t="str">
        <f t="shared" si="1009"/>
        <v>No</v>
      </c>
      <c r="C979" s="15" t="str">
        <f t="shared" si="790"/>
        <v>No</v>
      </c>
      <c r="D979" s="18" t="str">
        <f t="shared" si="791"/>
        <v>No</v>
      </c>
      <c r="E979" s="18" t="str">
        <f t="shared" si="792"/>
        <v>No</v>
      </c>
      <c r="F979" s="18" t="str">
        <f t="shared" si="793"/>
        <v>No</v>
      </c>
      <c r="G979" s="18" t="str">
        <f t="shared" si="794"/>
        <v>No</v>
      </c>
      <c r="H979" s="18" t="str">
        <f t="shared" si="795"/>
        <v>No</v>
      </c>
      <c r="I979" s="18" t="str">
        <f t="shared" si="796"/>
        <v>Yes</v>
      </c>
      <c r="J979" s="18" t="str">
        <f t="shared" si="797"/>
        <v>Yes</v>
      </c>
      <c r="K979" s="21">
        <v>977</v>
      </c>
      <c r="L979" s="5" t="s">
        <v>2073</v>
      </c>
      <c r="M979" s="5" t="s">
        <v>2074</v>
      </c>
      <c r="N979" s="5" t="s">
        <v>2307</v>
      </c>
      <c r="O979" s="5" t="s">
        <v>152</v>
      </c>
      <c r="P979" s="5" t="s">
        <v>10796</v>
      </c>
      <c r="Q979" s="34" t="s">
        <v>10797</v>
      </c>
      <c r="R979" s="21">
        <v>1</v>
      </c>
      <c r="S979" s="35"/>
      <c r="T979" s="35"/>
      <c r="U979" s="35"/>
      <c r="V979" s="35"/>
      <c r="W979" s="35"/>
      <c r="X979" s="35"/>
      <c r="Y979" s="35"/>
      <c r="Z979" s="35"/>
      <c r="AA979" s="5" t="s">
        <v>2310</v>
      </c>
      <c r="AB979" s="5" t="s">
        <v>2473</v>
      </c>
      <c r="AC979" s="34" t="s">
        <v>10798</v>
      </c>
      <c r="AD979" s="21">
        <v>1</v>
      </c>
    </row>
    <row r="980" spans="1:30" x14ac:dyDescent="0.3">
      <c r="A980" s="18" t="str">
        <f t="shared" ref="A980:B980" si="1010">IF(AND(ISNUMBER(SEARCH("Yes",C980)),ISNUMBER(SEARCH("Yes",E980)),ISNUMBER(SEARCH("Yes",G980)),ISNUMBER(SEARCH("Yes",I980))),"Yes","No")</f>
        <v>No</v>
      </c>
      <c r="B980" s="18" t="str">
        <f t="shared" si="1010"/>
        <v>No</v>
      </c>
      <c r="C980" s="15" t="str">
        <f t="shared" si="790"/>
        <v>No</v>
      </c>
      <c r="D980" s="18" t="str">
        <f t="shared" si="791"/>
        <v>No</v>
      </c>
      <c r="E980" s="18" t="str">
        <f t="shared" si="792"/>
        <v>No</v>
      </c>
      <c r="F980" s="18" t="str">
        <f t="shared" si="793"/>
        <v>No</v>
      </c>
      <c r="G980" s="18" t="str">
        <f t="shared" si="794"/>
        <v>No</v>
      </c>
      <c r="H980" s="18" t="str">
        <f t="shared" si="795"/>
        <v>No</v>
      </c>
      <c r="I980" s="18" t="str">
        <f t="shared" si="796"/>
        <v>Yes</v>
      </c>
      <c r="J980" s="18" t="str">
        <f t="shared" si="797"/>
        <v>Yes</v>
      </c>
      <c r="K980" s="21">
        <v>978</v>
      </c>
      <c r="L980" s="5" t="s">
        <v>2075</v>
      </c>
      <c r="M980" s="5" t="s">
        <v>2076</v>
      </c>
      <c r="N980" s="5" t="s">
        <v>2307</v>
      </c>
      <c r="O980" s="5" t="s">
        <v>152</v>
      </c>
      <c r="P980" s="5" t="s">
        <v>2346</v>
      </c>
      <c r="Q980" s="34" t="s">
        <v>10799</v>
      </c>
      <c r="R980" s="21">
        <v>1</v>
      </c>
      <c r="S980" s="35"/>
      <c r="T980" s="35"/>
      <c r="U980" s="35"/>
      <c r="V980" s="35"/>
      <c r="W980" s="35"/>
      <c r="X980" s="35"/>
      <c r="Y980" s="35"/>
      <c r="Z980" s="35"/>
      <c r="AA980" s="5" t="s">
        <v>2310</v>
      </c>
      <c r="AB980" s="5" t="s">
        <v>10800</v>
      </c>
      <c r="AC980" s="34" t="s">
        <v>10801</v>
      </c>
      <c r="AD980" s="21">
        <v>1</v>
      </c>
    </row>
    <row r="981" spans="1:30" x14ac:dyDescent="0.3">
      <c r="A981" s="18" t="str">
        <f t="shared" ref="A981:B981" si="1011">IF(AND(ISNUMBER(SEARCH("Yes",C981)),ISNUMBER(SEARCH("Yes",E981)),ISNUMBER(SEARCH("Yes",G981)),ISNUMBER(SEARCH("Yes",I981))),"Yes","No")</f>
        <v>No</v>
      </c>
      <c r="B981" s="18" t="str">
        <f t="shared" si="1011"/>
        <v>No</v>
      </c>
      <c r="C981" s="15" t="str">
        <f t="shared" si="790"/>
        <v>No</v>
      </c>
      <c r="D981" s="18" t="str">
        <f t="shared" si="791"/>
        <v>No</v>
      </c>
      <c r="E981" s="18" t="str">
        <f t="shared" si="792"/>
        <v>No</v>
      </c>
      <c r="F981" s="18" t="str">
        <f t="shared" si="793"/>
        <v>No</v>
      </c>
      <c r="G981" s="18" t="str">
        <f t="shared" si="794"/>
        <v>No</v>
      </c>
      <c r="H981" s="18" t="str">
        <f t="shared" si="795"/>
        <v>No</v>
      </c>
      <c r="I981" s="18" t="str">
        <f t="shared" si="796"/>
        <v>Yes</v>
      </c>
      <c r="J981" s="18" t="str">
        <f t="shared" si="797"/>
        <v>Yes</v>
      </c>
      <c r="K981" s="21">
        <v>979</v>
      </c>
      <c r="L981" s="5" t="s">
        <v>2077</v>
      </c>
      <c r="M981" s="5" t="s">
        <v>2078</v>
      </c>
      <c r="N981" s="5" t="s">
        <v>2307</v>
      </c>
      <c r="O981" s="5" t="s">
        <v>152</v>
      </c>
      <c r="P981" s="5" t="s">
        <v>2333</v>
      </c>
      <c r="Q981" s="34" t="s">
        <v>5757</v>
      </c>
      <c r="R981" s="21">
        <v>1</v>
      </c>
      <c r="S981" s="35"/>
      <c r="T981" s="35"/>
      <c r="U981" s="35"/>
      <c r="V981" s="35"/>
      <c r="W981" s="35"/>
      <c r="X981" s="35"/>
      <c r="Y981" s="35"/>
      <c r="Z981" s="35"/>
      <c r="AA981" s="5" t="s">
        <v>24</v>
      </c>
      <c r="AB981" s="5" t="s">
        <v>6273</v>
      </c>
      <c r="AC981" s="34" t="s">
        <v>10802</v>
      </c>
      <c r="AD981" s="21">
        <v>1</v>
      </c>
    </row>
    <row r="982" spans="1:30" x14ac:dyDescent="0.3">
      <c r="A982" s="18" t="str">
        <f t="shared" ref="A982:B982" si="1012">IF(AND(ISNUMBER(SEARCH("Yes",C982)),ISNUMBER(SEARCH("Yes",E982)),ISNUMBER(SEARCH("Yes",G982)),ISNUMBER(SEARCH("Yes",I982))),"Yes","No")</f>
        <v>No</v>
      </c>
      <c r="B982" s="18" t="str">
        <f t="shared" si="1012"/>
        <v>No</v>
      </c>
      <c r="C982" s="15" t="str">
        <f t="shared" si="790"/>
        <v>No</v>
      </c>
      <c r="D982" s="18" t="str">
        <f t="shared" si="791"/>
        <v>No</v>
      </c>
      <c r="E982" s="18" t="str">
        <f t="shared" si="792"/>
        <v>No</v>
      </c>
      <c r="F982" s="18" t="str">
        <f t="shared" si="793"/>
        <v>No</v>
      </c>
      <c r="G982" s="18" t="str">
        <f t="shared" si="794"/>
        <v>No</v>
      </c>
      <c r="H982" s="18" t="str">
        <f t="shared" si="795"/>
        <v>No</v>
      </c>
      <c r="I982" s="18" t="str">
        <f t="shared" si="796"/>
        <v>Yes</v>
      </c>
      <c r="J982" s="18" t="str">
        <f t="shared" si="797"/>
        <v>Yes</v>
      </c>
      <c r="K982" s="21">
        <v>980</v>
      </c>
      <c r="L982" s="5" t="s">
        <v>2079</v>
      </c>
      <c r="M982" s="5" t="s">
        <v>2080</v>
      </c>
      <c r="N982" s="5" t="s">
        <v>2307</v>
      </c>
      <c r="O982" s="5" t="s">
        <v>152</v>
      </c>
      <c r="P982" s="5" t="s">
        <v>2431</v>
      </c>
      <c r="Q982" s="34" t="s">
        <v>5758</v>
      </c>
      <c r="R982" s="21">
        <v>1</v>
      </c>
      <c r="S982" s="35"/>
      <c r="T982" s="35"/>
      <c r="U982" s="35"/>
      <c r="V982" s="35"/>
      <c r="W982" s="35"/>
      <c r="X982" s="35"/>
      <c r="Y982" s="35"/>
      <c r="Z982" s="35"/>
      <c r="AA982" s="5" t="s">
        <v>2310</v>
      </c>
      <c r="AB982" s="5" t="s">
        <v>5759</v>
      </c>
      <c r="AC982" s="34" t="s">
        <v>5760</v>
      </c>
      <c r="AD982" s="21">
        <v>1</v>
      </c>
    </row>
    <row r="983" spans="1:30" x14ac:dyDescent="0.3">
      <c r="A983" s="18" t="str">
        <f t="shared" ref="A983:B983" si="1013">IF(AND(ISNUMBER(SEARCH("Yes",C983)),ISNUMBER(SEARCH("Yes",E983)),ISNUMBER(SEARCH("Yes",G983)),ISNUMBER(SEARCH("Yes",I983))),"Yes","No")</f>
        <v>No</v>
      </c>
      <c r="B983" s="18" t="str">
        <f t="shared" si="1013"/>
        <v>No</v>
      </c>
      <c r="C983" s="15" t="str">
        <f t="shared" si="790"/>
        <v>No</v>
      </c>
      <c r="D983" s="18" t="str">
        <f t="shared" si="791"/>
        <v>No</v>
      </c>
      <c r="E983" s="18" t="str">
        <f t="shared" si="792"/>
        <v>No</v>
      </c>
      <c r="F983" s="18" t="str">
        <f t="shared" si="793"/>
        <v>No</v>
      </c>
      <c r="G983" s="18" t="str">
        <f t="shared" si="794"/>
        <v>No</v>
      </c>
      <c r="H983" s="18" t="str">
        <f t="shared" si="795"/>
        <v>No</v>
      </c>
      <c r="I983" s="18" t="str">
        <f t="shared" si="796"/>
        <v>Yes</v>
      </c>
      <c r="J983" s="18" t="str">
        <f t="shared" si="797"/>
        <v>Yes</v>
      </c>
      <c r="K983" s="21">
        <v>981</v>
      </c>
      <c r="L983" s="5" t="s">
        <v>2081</v>
      </c>
      <c r="M983" s="5" t="s">
        <v>2082</v>
      </c>
      <c r="N983" s="5" t="s">
        <v>2307</v>
      </c>
      <c r="O983" s="5" t="s">
        <v>152</v>
      </c>
      <c r="P983" s="5" t="s">
        <v>2724</v>
      </c>
      <c r="Q983" s="34" t="s">
        <v>5761</v>
      </c>
      <c r="R983" s="21">
        <v>1</v>
      </c>
      <c r="S983" s="35"/>
      <c r="T983" s="35"/>
      <c r="U983" s="35"/>
      <c r="V983" s="35"/>
      <c r="W983" s="35"/>
      <c r="X983" s="35"/>
      <c r="Y983" s="35"/>
      <c r="Z983" s="35"/>
      <c r="AA983" s="5" t="s">
        <v>2310</v>
      </c>
      <c r="AB983" s="5" t="s">
        <v>2669</v>
      </c>
      <c r="AC983" s="34" t="s">
        <v>2734</v>
      </c>
      <c r="AD983" s="21">
        <v>1</v>
      </c>
    </row>
    <row r="984" spans="1:30" x14ac:dyDescent="0.3">
      <c r="A984" s="18" t="str">
        <f t="shared" ref="A984:B984" si="1014">IF(AND(ISNUMBER(SEARCH("Yes",C984)),ISNUMBER(SEARCH("Yes",E984)),ISNUMBER(SEARCH("Yes",G984)),ISNUMBER(SEARCH("Yes",I984))),"Yes","No")</f>
        <v>No</v>
      </c>
      <c r="B984" s="18" t="str">
        <f t="shared" si="1014"/>
        <v>No</v>
      </c>
      <c r="C984" s="15" t="str">
        <f t="shared" si="790"/>
        <v>No</v>
      </c>
      <c r="D984" s="18" t="str">
        <f t="shared" si="791"/>
        <v>No</v>
      </c>
      <c r="E984" s="18" t="str">
        <f t="shared" si="792"/>
        <v>No</v>
      </c>
      <c r="F984" s="18" t="str">
        <f t="shared" si="793"/>
        <v>No</v>
      </c>
      <c r="G984" s="18" t="str">
        <f t="shared" si="794"/>
        <v>No</v>
      </c>
      <c r="H984" s="18" t="str">
        <f t="shared" si="795"/>
        <v>No</v>
      </c>
      <c r="I984" s="18" t="str">
        <f t="shared" si="796"/>
        <v>Yes</v>
      </c>
      <c r="J984" s="18" t="str">
        <f t="shared" si="797"/>
        <v>Yes</v>
      </c>
      <c r="K984" s="21">
        <v>982</v>
      </c>
      <c r="L984" s="5" t="s">
        <v>2083</v>
      </c>
      <c r="M984" s="5" t="s">
        <v>2084</v>
      </c>
      <c r="N984" s="5" t="s">
        <v>2307</v>
      </c>
      <c r="O984" s="5" t="s">
        <v>152</v>
      </c>
      <c r="P984" s="5" t="s">
        <v>2358</v>
      </c>
      <c r="Q984" s="34" t="s">
        <v>8545</v>
      </c>
      <c r="R984" s="21">
        <v>1</v>
      </c>
      <c r="S984" s="35"/>
      <c r="T984" s="35"/>
      <c r="U984" s="35"/>
      <c r="V984" s="35"/>
      <c r="W984" s="35"/>
      <c r="X984" s="35"/>
      <c r="Y984" s="35"/>
      <c r="Z984" s="35"/>
      <c r="AA984" s="5" t="s">
        <v>24</v>
      </c>
      <c r="AB984" s="5" t="s">
        <v>10803</v>
      </c>
      <c r="AC984" s="34" t="s">
        <v>10804</v>
      </c>
      <c r="AD984" s="21">
        <v>1</v>
      </c>
    </row>
    <row r="985" spans="1:30" x14ac:dyDescent="0.3">
      <c r="A985" s="18" t="str">
        <f t="shared" ref="A985:B985" si="1015">IF(AND(ISNUMBER(SEARCH("Yes",C985)),ISNUMBER(SEARCH("Yes",E985)),ISNUMBER(SEARCH("Yes",G985)),ISNUMBER(SEARCH("Yes",I985))),"Yes","No")</f>
        <v>No</v>
      </c>
      <c r="B985" s="18" t="str">
        <f t="shared" si="1015"/>
        <v>No</v>
      </c>
      <c r="C985" s="15" t="str">
        <f t="shared" si="790"/>
        <v>No</v>
      </c>
      <c r="D985" s="18" t="str">
        <f t="shared" si="791"/>
        <v>No</v>
      </c>
      <c r="E985" s="18" t="str">
        <f t="shared" si="792"/>
        <v>No</v>
      </c>
      <c r="F985" s="18" t="str">
        <f t="shared" si="793"/>
        <v>No</v>
      </c>
      <c r="G985" s="18" t="str">
        <f t="shared" si="794"/>
        <v>No</v>
      </c>
      <c r="H985" s="18" t="str">
        <f t="shared" si="795"/>
        <v>No</v>
      </c>
      <c r="I985" s="18" t="str">
        <f t="shared" si="796"/>
        <v>Yes</v>
      </c>
      <c r="J985" s="18" t="str">
        <f t="shared" si="797"/>
        <v>Yes</v>
      </c>
      <c r="K985" s="21">
        <v>983</v>
      </c>
      <c r="L985" s="5" t="s">
        <v>2085</v>
      </c>
      <c r="M985" s="5" t="s">
        <v>2086</v>
      </c>
      <c r="N985" s="5" t="s">
        <v>2307</v>
      </c>
      <c r="O985" s="5" t="s">
        <v>152</v>
      </c>
      <c r="P985" s="5" t="s">
        <v>2449</v>
      </c>
      <c r="Q985" s="34" t="s">
        <v>10805</v>
      </c>
      <c r="R985" s="21">
        <v>1</v>
      </c>
      <c r="S985" s="35"/>
      <c r="T985" s="35"/>
      <c r="U985" s="35"/>
      <c r="V985" s="35"/>
      <c r="W985" s="35"/>
      <c r="X985" s="35"/>
      <c r="Y985" s="35"/>
      <c r="Z985" s="35"/>
      <c r="AA985" s="5" t="s">
        <v>2310</v>
      </c>
      <c r="AB985" s="5" t="s">
        <v>10806</v>
      </c>
      <c r="AC985" s="34" t="s">
        <v>10807</v>
      </c>
      <c r="AD985" s="21">
        <v>1</v>
      </c>
    </row>
    <row r="986" spans="1:30" x14ac:dyDescent="0.3">
      <c r="A986" s="18" t="str">
        <f t="shared" ref="A986:B986" si="1016">IF(AND(ISNUMBER(SEARCH("Yes",C986)),ISNUMBER(SEARCH("Yes",E986)),ISNUMBER(SEARCH("Yes",G986)),ISNUMBER(SEARCH("Yes",I986))),"Yes","No")</f>
        <v>No</v>
      </c>
      <c r="B986" s="18" t="str">
        <f t="shared" si="1016"/>
        <v>No</v>
      </c>
      <c r="C986" s="15" t="str">
        <f t="shared" si="790"/>
        <v>No</v>
      </c>
      <c r="D986" s="18" t="str">
        <f t="shared" si="791"/>
        <v>No</v>
      </c>
      <c r="E986" s="18" t="str">
        <f t="shared" si="792"/>
        <v>No</v>
      </c>
      <c r="F986" s="18" t="str">
        <f t="shared" si="793"/>
        <v>No</v>
      </c>
      <c r="G986" s="18" t="str">
        <f t="shared" si="794"/>
        <v>No</v>
      </c>
      <c r="H986" s="18" t="str">
        <f t="shared" si="795"/>
        <v>No</v>
      </c>
      <c r="I986" s="18" t="str">
        <f t="shared" si="796"/>
        <v>Yes</v>
      </c>
      <c r="J986" s="18" t="str">
        <f t="shared" si="797"/>
        <v>Yes</v>
      </c>
      <c r="K986" s="21">
        <v>984</v>
      </c>
      <c r="L986" s="5" t="s">
        <v>2087</v>
      </c>
      <c r="M986" s="5" t="s">
        <v>2088</v>
      </c>
      <c r="N986" s="5" t="s">
        <v>2307</v>
      </c>
      <c r="O986" s="5" t="s">
        <v>152</v>
      </c>
      <c r="P986" s="5" t="s">
        <v>2724</v>
      </c>
      <c r="Q986" s="34" t="s">
        <v>8548</v>
      </c>
      <c r="R986" s="21">
        <v>1</v>
      </c>
      <c r="S986" s="35"/>
      <c r="T986" s="35"/>
      <c r="U986" s="35"/>
      <c r="V986" s="35"/>
      <c r="W986" s="35"/>
      <c r="X986" s="35"/>
      <c r="Y986" s="35"/>
      <c r="Z986" s="35"/>
      <c r="AA986" s="5" t="s">
        <v>2310</v>
      </c>
      <c r="AB986" s="5" t="s">
        <v>2335</v>
      </c>
      <c r="AC986" s="34" t="s">
        <v>2986</v>
      </c>
      <c r="AD986" s="21">
        <v>1</v>
      </c>
    </row>
    <row r="987" spans="1:30" x14ac:dyDescent="0.3">
      <c r="A987" s="18" t="str">
        <f t="shared" ref="A987:B987" si="1017">IF(AND(ISNUMBER(SEARCH("Yes",C987)),ISNUMBER(SEARCH("Yes",E987)),ISNUMBER(SEARCH("Yes",G987)),ISNUMBER(SEARCH("Yes",I987))),"Yes","No")</f>
        <v>No</v>
      </c>
      <c r="B987" s="18" t="str">
        <f t="shared" si="1017"/>
        <v>No</v>
      </c>
      <c r="C987" s="15" t="str">
        <f t="shared" si="790"/>
        <v>No</v>
      </c>
      <c r="D987" s="18" t="str">
        <f t="shared" si="791"/>
        <v>No</v>
      </c>
      <c r="E987" s="18" t="str">
        <f t="shared" si="792"/>
        <v>No</v>
      </c>
      <c r="F987" s="18" t="str">
        <f t="shared" si="793"/>
        <v>No</v>
      </c>
      <c r="G987" s="18" t="str">
        <f t="shared" si="794"/>
        <v>No</v>
      </c>
      <c r="H987" s="18" t="str">
        <f t="shared" si="795"/>
        <v>No</v>
      </c>
      <c r="I987" s="18" t="str">
        <f t="shared" si="796"/>
        <v>Yes</v>
      </c>
      <c r="J987" s="18" t="str">
        <f t="shared" si="797"/>
        <v>Yes</v>
      </c>
      <c r="K987" s="21">
        <v>985</v>
      </c>
      <c r="L987" s="5" t="s">
        <v>2089</v>
      </c>
      <c r="M987" s="5" t="s">
        <v>2090</v>
      </c>
      <c r="N987" s="5" t="s">
        <v>2307</v>
      </c>
      <c r="O987" s="5" t="s">
        <v>152</v>
      </c>
      <c r="P987" s="5" t="s">
        <v>10808</v>
      </c>
      <c r="Q987" s="34" t="s">
        <v>10809</v>
      </c>
      <c r="R987" s="21">
        <v>1</v>
      </c>
      <c r="S987" s="35"/>
      <c r="T987" s="35"/>
      <c r="U987" s="35"/>
      <c r="V987" s="35"/>
      <c r="W987" s="35"/>
      <c r="X987" s="35"/>
      <c r="Y987" s="35"/>
      <c r="Z987" s="35"/>
      <c r="AA987" s="5" t="s">
        <v>24</v>
      </c>
      <c r="AB987" s="5" t="s">
        <v>10810</v>
      </c>
      <c r="AC987" s="34" t="s">
        <v>3042</v>
      </c>
      <c r="AD987" s="21">
        <v>1</v>
      </c>
    </row>
    <row r="988" spans="1:30" x14ac:dyDescent="0.3">
      <c r="A988" s="18" t="str">
        <f t="shared" ref="A988:B988" si="1018">IF(AND(ISNUMBER(SEARCH("Yes",C988)),ISNUMBER(SEARCH("Yes",E988)),ISNUMBER(SEARCH("Yes",G988)),ISNUMBER(SEARCH("Yes",I988))),"Yes","No")</f>
        <v>No</v>
      </c>
      <c r="B988" s="18" t="str">
        <f t="shared" si="1018"/>
        <v>No</v>
      </c>
      <c r="C988" s="15" t="str">
        <f t="shared" si="790"/>
        <v>No</v>
      </c>
      <c r="D988" s="18" t="str">
        <f t="shared" si="791"/>
        <v>No</v>
      </c>
      <c r="E988" s="18" t="str">
        <f t="shared" si="792"/>
        <v>Yes</v>
      </c>
      <c r="F988" s="18" t="str">
        <f t="shared" si="793"/>
        <v>Yes</v>
      </c>
      <c r="G988" s="18" t="str">
        <f t="shared" si="794"/>
        <v>Yes</v>
      </c>
      <c r="H988" s="18" t="str">
        <f t="shared" si="795"/>
        <v>Yes</v>
      </c>
      <c r="I988" s="18" t="str">
        <f t="shared" si="796"/>
        <v>Yes</v>
      </c>
      <c r="J988" s="18" t="str">
        <f t="shared" si="797"/>
        <v>Yes</v>
      </c>
      <c r="K988" s="21">
        <v>986</v>
      </c>
      <c r="L988" s="5" t="s">
        <v>159</v>
      </c>
      <c r="M988" s="5" t="s">
        <v>28</v>
      </c>
      <c r="N988" s="5" t="s">
        <v>2307</v>
      </c>
      <c r="O988" s="5" t="s">
        <v>152</v>
      </c>
      <c r="P988" s="5" t="s">
        <v>10811</v>
      </c>
      <c r="Q988" s="34" t="s">
        <v>10812</v>
      </c>
      <c r="R988" s="21">
        <v>1</v>
      </c>
      <c r="S988" s="5" t="s">
        <v>24</v>
      </c>
      <c r="T988" s="5" t="s">
        <v>10813</v>
      </c>
      <c r="U988" s="34" t="s">
        <v>5779</v>
      </c>
      <c r="V988" s="21">
        <v>1</v>
      </c>
      <c r="W988" s="5" t="s">
        <v>24</v>
      </c>
      <c r="X988" s="5" t="s">
        <v>10814</v>
      </c>
      <c r="Y988" s="34" t="s">
        <v>10815</v>
      </c>
      <c r="Z988" s="21">
        <v>1</v>
      </c>
      <c r="AA988" s="5" t="s">
        <v>2310</v>
      </c>
      <c r="AB988" s="5" t="s">
        <v>8558</v>
      </c>
      <c r="AC988" s="34" t="s">
        <v>5783</v>
      </c>
      <c r="AD988" s="21">
        <v>1</v>
      </c>
    </row>
    <row r="989" spans="1:30" x14ac:dyDescent="0.3">
      <c r="A989" s="18" t="str">
        <f t="shared" ref="A989:B989" si="1019">IF(AND(ISNUMBER(SEARCH("Yes",C989)),ISNUMBER(SEARCH("Yes",E989)),ISNUMBER(SEARCH("Yes",G989)),ISNUMBER(SEARCH("Yes",I989))),"Yes","No")</f>
        <v>No</v>
      </c>
      <c r="B989" s="18" t="str">
        <f t="shared" si="1019"/>
        <v>No</v>
      </c>
      <c r="C989" s="15" t="str">
        <f t="shared" si="790"/>
        <v>No</v>
      </c>
      <c r="D989" s="18" t="str">
        <f t="shared" si="791"/>
        <v>No</v>
      </c>
      <c r="E989" s="18" t="str">
        <f t="shared" si="792"/>
        <v>No</v>
      </c>
      <c r="F989" s="18" t="str">
        <f t="shared" si="793"/>
        <v>No</v>
      </c>
      <c r="G989" s="18" t="str">
        <f t="shared" si="794"/>
        <v>No</v>
      </c>
      <c r="H989" s="18" t="str">
        <f t="shared" si="795"/>
        <v>No</v>
      </c>
      <c r="I989" s="18" t="str">
        <f t="shared" si="796"/>
        <v>Yes</v>
      </c>
      <c r="J989" s="18" t="str">
        <f t="shared" si="797"/>
        <v>Yes</v>
      </c>
      <c r="K989" s="21">
        <v>987</v>
      </c>
      <c r="L989" s="5" t="s">
        <v>2091</v>
      </c>
      <c r="M989" s="5" t="s">
        <v>2092</v>
      </c>
      <c r="N989" s="5" t="s">
        <v>2307</v>
      </c>
      <c r="O989" s="5" t="s">
        <v>152</v>
      </c>
      <c r="P989" s="5" t="s">
        <v>2667</v>
      </c>
      <c r="Q989" s="34" t="s">
        <v>5784</v>
      </c>
      <c r="R989" s="21">
        <v>1</v>
      </c>
      <c r="S989" s="35"/>
      <c r="T989" s="35"/>
      <c r="U989" s="35"/>
      <c r="V989" s="35"/>
      <c r="W989" s="35"/>
      <c r="X989" s="35"/>
      <c r="Y989" s="35"/>
      <c r="Z989" s="35"/>
      <c r="AA989" s="5" t="s">
        <v>24</v>
      </c>
      <c r="AB989" s="5" t="s">
        <v>10816</v>
      </c>
      <c r="AC989" s="34" t="s">
        <v>10817</v>
      </c>
      <c r="AD989" s="21">
        <v>1</v>
      </c>
    </row>
    <row r="990" spans="1:30" x14ac:dyDescent="0.3">
      <c r="A990" s="18" t="str">
        <f t="shared" ref="A990:B990" si="1020">IF(AND(ISNUMBER(SEARCH("Yes",C990)),ISNUMBER(SEARCH("Yes",E990)),ISNUMBER(SEARCH("Yes",G990)),ISNUMBER(SEARCH("Yes",I990))),"Yes","No")</f>
        <v>No</v>
      </c>
      <c r="B990" s="18" t="str">
        <f t="shared" si="1020"/>
        <v>Yes</v>
      </c>
      <c r="C990" s="15" t="str">
        <f t="shared" si="790"/>
        <v>Yes</v>
      </c>
      <c r="D990" s="18" t="str">
        <f t="shared" si="791"/>
        <v>Yes</v>
      </c>
      <c r="E990" s="18" t="str">
        <f t="shared" si="792"/>
        <v>Yes</v>
      </c>
      <c r="F990" s="18" t="str">
        <f t="shared" si="793"/>
        <v>Yes</v>
      </c>
      <c r="G990" s="18" t="str">
        <f t="shared" si="794"/>
        <v>No</v>
      </c>
      <c r="H990" s="18" t="str">
        <f t="shared" si="795"/>
        <v>Yes</v>
      </c>
      <c r="I990" s="18" t="str">
        <f t="shared" si="796"/>
        <v>Yes</v>
      </c>
      <c r="J990" s="18" t="str">
        <f t="shared" si="797"/>
        <v>Yes</v>
      </c>
      <c r="K990" s="21">
        <v>988</v>
      </c>
      <c r="L990" s="5" t="s">
        <v>211</v>
      </c>
      <c r="M990" s="5" t="s">
        <v>334</v>
      </c>
      <c r="N990" s="5" t="s">
        <v>2307</v>
      </c>
      <c r="O990" s="5" t="s">
        <v>24</v>
      </c>
      <c r="P990" s="5" t="s">
        <v>5547</v>
      </c>
      <c r="Q990" s="34" t="s">
        <v>5787</v>
      </c>
      <c r="R990" s="21">
        <v>1</v>
      </c>
      <c r="S990" s="5" t="s">
        <v>24</v>
      </c>
      <c r="T990" s="5" t="s">
        <v>10818</v>
      </c>
      <c r="U990" s="34" t="s">
        <v>10819</v>
      </c>
      <c r="V990" s="21">
        <v>1</v>
      </c>
      <c r="W990" s="5" t="s">
        <v>2310</v>
      </c>
      <c r="X990" s="5" t="s">
        <v>10820</v>
      </c>
      <c r="Y990" s="34" t="s">
        <v>10821</v>
      </c>
      <c r="Z990" s="21">
        <v>1</v>
      </c>
      <c r="AA990" s="5" t="s">
        <v>2310</v>
      </c>
      <c r="AB990" s="5" t="s">
        <v>3944</v>
      </c>
      <c r="AC990" s="34" t="s">
        <v>3539</v>
      </c>
      <c r="AD990" s="21">
        <v>1</v>
      </c>
    </row>
    <row r="991" spans="1:30" x14ac:dyDescent="0.3">
      <c r="A991" s="18" t="str">
        <f t="shared" ref="A991:B991" si="1021">IF(AND(ISNUMBER(SEARCH("Yes",C991)),ISNUMBER(SEARCH("Yes",E991)),ISNUMBER(SEARCH("Yes",G991)),ISNUMBER(SEARCH("Yes",I991))),"Yes","No")</f>
        <v>No</v>
      </c>
      <c r="B991" s="18" t="str">
        <f t="shared" si="1021"/>
        <v>No</v>
      </c>
      <c r="C991" s="15" t="str">
        <f t="shared" si="790"/>
        <v>No</v>
      </c>
      <c r="D991" s="18" t="str">
        <f t="shared" si="791"/>
        <v>No</v>
      </c>
      <c r="E991" s="18" t="str">
        <f t="shared" si="792"/>
        <v>No</v>
      </c>
      <c r="F991" s="18" t="str">
        <f t="shared" si="793"/>
        <v>No</v>
      </c>
      <c r="G991" s="18" t="str">
        <f t="shared" si="794"/>
        <v>No</v>
      </c>
      <c r="H991" s="18" t="str">
        <f t="shared" si="795"/>
        <v>No</v>
      </c>
      <c r="I991" s="18" t="str">
        <f t="shared" si="796"/>
        <v>No</v>
      </c>
      <c r="J991" s="18" t="str">
        <f t="shared" si="797"/>
        <v>No</v>
      </c>
      <c r="K991" s="21">
        <v>989</v>
      </c>
      <c r="L991" s="5" t="s">
        <v>2093</v>
      </c>
      <c r="M991" s="5" t="s">
        <v>2094</v>
      </c>
      <c r="N991" s="5" t="s">
        <v>2307</v>
      </c>
      <c r="O991" s="5" t="s">
        <v>152</v>
      </c>
      <c r="P991" s="5" t="s">
        <v>2431</v>
      </c>
      <c r="Q991" s="34" t="s">
        <v>10822</v>
      </c>
      <c r="R991" s="21">
        <v>1</v>
      </c>
      <c r="S991" s="35"/>
      <c r="T991" s="35"/>
      <c r="U991" s="35"/>
      <c r="V991" s="35"/>
      <c r="W991" s="35"/>
      <c r="X991" s="35"/>
      <c r="Y991" s="35"/>
      <c r="Z991" s="35"/>
      <c r="AA991" s="5" t="s">
        <v>152</v>
      </c>
      <c r="AB991" s="5" t="s">
        <v>5793</v>
      </c>
      <c r="AC991" s="34" t="s">
        <v>5794</v>
      </c>
      <c r="AD991" s="21">
        <v>1</v>
      </c>
    </row>
    <row r="992" spans="1:30" x14ac:dyDescent="0.3">
      <c r="A992" s="18" t="str">
        <f t="shared" ref="A992:B992" si="1022">IF(AND(ISNUMBER(SEARCH("Yes",C992)),ISNUMBER(SEARCH("Yes",E992)),ISNUMBER(SEARCH("Yes",G992)),ISNUMBER(SEARCH("Yes",I992))),"Yes","No")</f>
        <v>No</v>
      </c>
      <c r="B992" s="18" t="str">
        <f t="shared" si="1022"/>
        <v>No</v>
      </c>
      <c r="C992" s="15" t="str">
        <f t="shared" si="790"/>
        <v>No</v>
      </c>
      <c r="D992" s="18" t="str">
        <f t="shared" si="791"/>
        <v>No</v>
      </c>
      <c r="E992" s="18" t="str">
        <f t="shared" si="792"/>
        <v>No</v>
      </c>
      <c r="F992" s="18" t="str">
        <f t="shared" si="793"/>
        <v>No</v>
      </c>
      <c r="G992" s="18" t="str">
        <f t="shared" si="794"/>
        <v>No</v>
      </c>
      <c r="H992" s="18" t="str">
        <f t="shared" si="795"/>
        <v>No</v>
      </c>
      <c r="I992" s="18" t="str">
        <f t="shared" si="796"/>
        <v>Yes</v>
      </c>
      <c r="J992" s="18" t="str">
        <f t="shared" si="797"/>
        <v>Yes</v>
      </c>
      <c r="K992" s="21">
        <v>990</v>
      </c>
      <c r="L992" s="5" t="s">
        <v>2095</v>
      </c>
      <c r="M992" s="5" t="s">
        <v>2096</v>
      </c>
      <c r="N992" s="5" t="s">
        <v>2307</v>
      </c>
      <c r="O992" s="5" t="s">
        <v>152</v>
      </c>
      <c r="P992" s="5" t="s">
        <v>5795</v>
      </c>
      <c r="Q992" s="34" t="s">
        <v>5796</v>
      </c>
      <c r="R992" s="21">
        <v>1</v>
      </c>
      <c r="S992" s="35"/>
      <c r="T992" s="35"/>
      <c r="U992" s="35"/>
      <c r="V992" s="35"/>
      <c r="W992" s="35"/>
      <c r="X992" s="35"/>
      <c r="Y992" s="35"/>
      <c r="Z992" s="35"/>
      <c r="AA992" s="5" t="s">
        <v>2310</v>
      </c>
      <c r="AB992" s="5" t="s">
        <v>10823</v>
      </c>
      <c r="AC992" s="34" t="s">
        <v>10824</v>
      </c>
      <c r="AD992" s="21">
        <v>1</v>
      </c>
    </row>
    <row r="993" spans="1:30" x14ac:dyDescent="0.3">
      <c r="A993" s="18" t="str">
        <f t="shared" ref="A993:B993" si="1023">IF(AND(ISNUMBER(SEARCH("Yes",C993)),ISNUMBER(SEARCH("Yes",E993)),ISNUMBER(SEARCH("Yes",G993)),ISNUMBER(SEARCH("Yes",I993))),"Yes","No")</f>
        <v>No</v>
      </c>
      <c r="B993" s="18" t="str">
        <f t="shared" si="1023"/>
        <v>No</v>
      </c>
      <c r="C993" s="15" t="str">
        <f t="shared" si="790"/>
        <v>No</v>
      </c>
      <c r="D993" s="18" t="str">
        <f t="shared" si="791"/>
        <v>No</v>
      </c>
      <c r="E993" s="18" t="str">
        <f t="shared" si="792"/>
        <v>No</v>
      </c>
      <c r="F993" s="18" t="str">
        <f t="shared" si="793"/>
        <v>No</v>
      </c>
      <c r="G993" s="18" t="str">
        <f t="shared" si="794"/>
        <v>No</v>
      </c>
      <c r="H993" s="18" t="str">
        <f t="shared" si="795"/>
        <v>No</v>
      </c>
      <c r="I993" s="18" t="str">
        <f t="shared" si="796"/>
        <v>Yes</v>
      </c>
      <c r="J993" s="18" t="str">
        <f t="shared" si="797"/>
        <v>Yes</v>
      </c>
      <c r="K993" s="21">
        <v>991</v>
      </c>
      <c r="L993" s="5" t="s">
        <v>2097</v>
      </c>
      <c r="M993" s="5" t="s">
        <v>2098</v>
      </c>
      <c r="N993" s="5" t="s">
        <v>2307</v>
      </c>
      <c r="O993" s="5" t="s">
        <v>152</v>
      </c>
      <c r="P993" s="5" t="s">
        <v>10825</v>
      </c>
      <c r="Q993" s="34" t="s">
        <v>10826</v>
      </c>
      <c r="R993" s="21">
        <v>1</v>
      </c>
      <c r="S993" s="35"/>
      <c r="T993" s="35"/>
      <c r="U993" s="35"/>
      <c r="V993" s="35"/>
      <c r="W993" s="35"/>
      <c r="X993" s="35"/>
      <c r="Y993" s="35"/>
      <c r="Z993" s="35"/>
      <c r="AA993" s="5" t="s">
        <v>2310</v>
      </c>
      <c r="AB993" s="5" t="s">
        <v>4397</v>
      </c>
      <c r="AC993" s="34" t="s">
        <v>10827</v>
      </c>
      <c r="AD993" s="21">
        <v>1</v>
      </c>
    </row>
    <row r="994" spans="1:30" x14ac:dyDescent="0.3">
      <c r="A994" s="18" t="str">
        <f t="shared" ref="A994:B994" si="1024">IF(AND(ISNUMBER(SEARCH("Yes",C994)),ISNUMBER(SEARCH("Yes",E994)),ISNUMBER(SEARCH("Yes",G994)),ISNUMBER(SEARCH("Yes",I994))),"Yes","No")</f>
        <v>No</v>
      </c>
      <c r="B994" s="18" t="str">
        <f t="shared" si="1024"/>
        <v>No</v>
      </c>
      <c r="C994" s="15" t="str">
        <f t="shared" si="790"/>
        <v>No</v>
      </c>
      <c r="D994" s="18" t="str">
        <f t="shared" si="791"/>
        <v>No</v>
      </c>
      <c r="E994" s="18" t="str">
        <f t="shared" si="792"/>
        <v>No</v>
      </c>
      <c r="F994" s="18" t="str">
        <f t="shared" si="793"/>
        <v>No</v>
      </c>
      <c r="G994" s="18" t="str">
        <f t="shared" si="794"/>
        <v>No</v>
      </c>
      <c r="H994" s="18" t="str">
        <f t="shared" si="795"/>
        <v>No</v>
      </c>
      <c r="I994" s="18" t="str">
        <f t="shared" si="796"/>
        <v>Yes</v>
      </c>
      <c r="J994" s="18" t="str">
        <f t="shared" si="797"/>
        <v>Yes</v>
      </c>
      <c r="K994" s="21">
        <v>992</v>
      </c>
      <c r="L994" s="5" t="s">
        <v>2099</v>
      </c>
      <c r="M994" s="5" t="s">
        <v>2100</v>
      </c>
      <c r="N994" s="5" t="s">
        <v>2307</v>
      </c>
      <c r="O994" s="5" t="s">
        <v>152</v>
      </c>
      <c r="P994" s="5" t="s">
        <v>2392</v>
      </c>
      <c r="Q994" s="34" t="s">
        <v>8574</v>
      </c>
      <c r="R994" s="21">
        <v>1</v>
      </c>
      <c r="S994" s="35"/>
      <c r="T994" s="35"/>
      <c r="U994" s="35"/>
      <c r="V994" s="35"/>
      <c r="W994" s="35"/>
      <c r="X994" s="35"/>
      <c r="Y994" s="35"/>
      <c r="Z994" s="35"/>
      <c r="AA994" s="5" t="s">
        <v>2310</v>
      </c>
      <c r="AB994" s="5" t="s">
        <v>8575</v>
      </c>
      <c r="AC994" s="34" t="s">
        <v>8576</v>
      </c>
      <c r="AD994" s="21">
        <v>1</v>
      </c>
    </row>
    <row r="995" spans="1:30" x14ac:dyDescent="0.3">
      <c r="A995" s="18" t="str">
        <f t="shared" ref="A995:B995" si="1025">IF(AND(ISNUMBER(SEARCH("Yes",C995)),ISNUMBER(SEARCH("Yes",E995)),ISNUMBER(SEARCH("Yes",G995)),ISNUMBER(SEARCH("Yes",I995))),"Yes","No")</f>
        <v>No</v>
      </c>
      <c r="B995" s="18" t="str">
        <f t="shared" si="1025"/>
        <v>No</v>
      </c>
      <c r="C995" s="15" t="str">
        <f t="shared" si="790"/>
        <v>No</v>
      </c>
      <c r="D995" s="18" t="str">
        <f t="shared" si="791"/>
        <v>No</v>
      </c>
      <c r="E995" s="18" t="str">
        <f t="shared" si="792"/>
        <v>No</v>
      </c>
      <c r="F995" s="18" t="str">
        <f t="shared" si="793"/>
        <v>No</v>
      </c>
      <c r="G995" s="18" t="str">
        <f t="shared" si="794"/>
        <v>No</v>
      </c>
      <c r="H995" s="18" t="str">
        <f t="shared" si="795"/>
        <v>No</v>
      </c>
      <c r="I995" s="18" t="str">
        <f t="shared" si="796"/>
        <v>Yes</v>
      </c>
      <c r="J995" s="18" t="str">
        <f t="shared" si="797"/>
        <v>Yes</v>
      </c>
      <c r="K995" s="21">
        <v>993</v>
      </c>
      <c r="L995" s="5" t="s">
        <v>2101</v>
      </c>
      <c r="M995" s="5" t="s">
        <v>2102</v>
      </c>
      <c r="N995" s="5" t="s">
        <v>2307</v>
      </c>
      <c r="O995" s="5" t="s">
        <v>152</v>
      </c>
      <c r="P995" s="5" t="s">
        <v>10828</v>
      </c>
      <c r="Q995" s="34" t="s">
        <v>10829</v>
      </c>
      <c r="R995" s="21">
        <v>1</v>
      </c>
      <c r="S995" s="35"/>
      <c r="T995" s="35"/>
      <c r="U995" s="35"/>
      <c r="V995" s="35"/>
      <c r="W995" s="35"/>
      <c r="X995" s="35"/>
      <c r="Y995" s="35"/>
      <c r="Z995" s="35"/>
      <c r="AA995" s="5" t="s">
        <v>2310</v>
      </c>
      <c r="AB995" s="5" t="s">
        <v>2386</v>
      </c>
      <c r="AC995" s="34" t="s">
        <v>5663</v>
      </c>
      <c r="AD995" s="21">
        <v>1</v>
      </c>
    </row>
    <row r="996" spans="1:30" x14ac:dyDescent="0.3">
      <c r="A996" s="18" t="str">
        <f t="shared" ref="A996:B996" si="1026">IF(AND(ISNUMBER(SEARCH("Yes",C996)),ISNUMBER(SEARCH("Yes",E996)),ISNUMBER(SEARCH("Yes",G996)),ISNUMBER(SEARCH("Yes",I996))),"Yes","No")</f>
        <v>No</v>
      </c>
      <c r="B996" s="18" t="str">
        <f t="shared" si="1026"/>
        <v>Yes</v>
      </c>
      <c r="C996" s="15" t="str">
        <f t="shared" si="790"/>
        <v>Yes</v>
      </c>
      <c r="D996" s="18" t="str">
        <f t="shared" si="791"/>
        <v>Yes</v>
      </c>
      <c r="E996" s="18" t="str">
        <f t="shared" si="792"/>
        <v>Yes</v>
      </c>
      <c r="F996" s="18" t="str">
        <f t="shared" si="793"/>
        <v>Yes</v>
      </c>
      <c r="G996" s="18" t="str">
        <f t="shared" si="794"/>
        <v>No</v>
      </c>
      <c r="H996" s="18" t="str">
        <f t="shared" si="795"/>
        <v>Yes</v>
      </c>
      <c r="I996" s="18" t="str">
        <f t="shared" si="796"/>
        <v>Yes</v>
      </c>
      <c r="J996" s="18" t="str">
        <f t="shared" si="797"/>
        <v>Yes</v>
      </c>
      <c r="K996" s="21">
        <v>994</v>
      </c>
      <c r="L996" s="5" t="s">
        <v>143</v>
      </c>
      <c r="M996" s="5" t="s">
        <v>360</v>
      </c>
      <c r="N996" s="5" t="s">
        <v>2307</v>
      </c>
      <c r="O996" s="5" t="s">
        <v>24</v>
      </c>
      <c r="P996" s="5" t="s">
        <v>10830</v>
      </c>
      <c r="Q996" s="34" t="s">
        <v>10831</v>
      </c>
      <c r="R996" s="21">
        <v>1</v>
      </c>
      <c r="S996" s="5" t="s">
        <v>24</v>
      </c>
      <c r="T996" s="5" t="s">
        <v>10832</v>
      </c>
      <c r="U996" s="34" t="s">
        <v>10833</v>
      </c>
      <c r="V996" s="21">
        <v>1</v>
      </c>
      <c r="W996" s="5" t="s">
        <v>152</v>
      </c>
      <c r="X996" s="5" t="s">
        <v>10834</v>
      </c>
      <c r="Y996" s="34" t="s">
        <v>10835</v>
      </c>
      <c r="Z996" s="21">
        <v>1</v>
      </c>
      <c r="AA996" s="5" t="s">
        <v>2310</v>
      </c>
      <c r="AB996" s="5" t="s">
        <v>10836</v>
      </c>
      <c r="AC996" s="34" t="s">
        <v>10837</v>
      </c>
      <c r="AD996" s="21">
        <v>1</v>
      </c>
    </row>
    <row r="997" spans="1:30" x14ac:dyDescent="0.3">
      <c r="A997" s="18" t="str">
        <f t="shared" ref="A997:B997" si="1027">IF(AND(ISNUMBER(SEARCH("Yes",C997)),ISNUMBER(SEARCH("Yes",E997)),ISNUMBER(SEARCH("Yes",G997)),ISNUMBER(SEARCH("Yes",I997))),"Yes","No")</f>
        <v>No</v>
      </c>
      <c r="B997" s="18" t="str">
        <f t="shared" si="1027"/>
        <v>No</v>
      </c>
      <c r="C997" s="15" t="str">
        <f t="shared" si="790"/>
        <v>No</v>
      </c>
      <c r="D997" s="18" t="str">
        <f t="shared" si="791"/>
        <v>No</v>
      </c>
      <c r="E997" s="18" t="str">
        <f t="shared" si="792"/>
        <v>No</v>
      </c>
      <c r="F997" s="18" t="str">
        <f t="shared" si="793"/>
        <v>No</v>
      </c>
      <c r="G997" s="18" t="str">
        <f t="shared" si="794"/>
        <v>No</v>
      </c>
      <c r="H997" s="18" t="str">
        <f t="shared" si="795"/>
        <v>No</v>
      </c>
      <c r="I997" s="18" t="str">
        <f t="shared" si="796"/>
        <v>Yes</v>
      </c>
      <c r="J997" s="18" t="str">
        <f t="shared" si="797"/>
        <v>Yes</v>
      </c>
      <c r="K997" s="21">
        <v>995</v>
      </c>
      <c r="L997" s="5" t="s">
        <v>2103</v>
      </c>
      <c r="M997" s="5" t="s">
        <v>2104</v>
      </c>
      <c r="N997" s="5" t="s">
        <v>2307</v>
      </c>
      <c r="O997" s="5" t="s">
        <v>152</v>
      </c>
      <c r="P997" s="5" t="s">
        <v>2667</v>
      </c>
      <c r="Q997" s="34" t="s">
        <v>8584</v>
      </c>
      <c r="R997" s="21">
        <v>1</v>
      </c>
      <c r="S997" s="35"/>
      <c r="T997" s="35"/>
      <c r="U997" s="35"/>
      <c r="V997" s="35"/>
      <c r="W997" s="35"/>
      <c r="X997" s="35"/>
      <c r="Y997" s="35"/>
      <c r="Z997" s="35"/>
      <c r="AA997" s="5" t="s">
        <v>2310</v>
      </c>
      <c r="AB997" s="5" t="s">
        <v>10838</v>
      </c>
      <c r="AC997" s="34" t="s">
        <v>10839</v>
      </c>
      <c r="AD997" s="21">
        <v>1</v>
      </c>
    </row>
    <row r="998" spans="1:30" x14ac:dyDescent="0.3">
      <c r="A998" s="18" t="str">
        <f t="shared" ref="A998:B998" si="1028">IF(AND(ISNUMBER(SEARCH("Yes",C998)),ISNUMBER(SEARCH("Yes",E998)),ISNUMBER(SEARCH("Yes",G998)),ISNUMBER(SEARCH("Yes",I998))),"Yes","No")</f>
        <v>Yes</v>
      </c>
      <c r="B998" s="18" t="str">
        <f t="shared" si="1028"/>
        <v>No</v>
      </c>
      <c r="C998" s="15" t="str">
        <f t="shared" si="790"/>
        <v>Yes</v>
      </c>
      <c r="D998" s="18" t="str">
        <f t="shared" si="791"/>
        <v>No</v>
      </c>
      <c r="E998" s="18" t="str">
        <f t="shared" si="792"/>
        <v>Yes</v>
      </c>
      <c r="F998" s="18" t="str">
        <f t="shared" si="793"/>
        <v>Yes</v>
      </c>
      <c r="G998" s="18" t="str">
        <f t="shared" si="794"/>
        <v>Yes</v>
      </c>
      <c r="H998" s="18" t="str">
        <f t="shared" si="795"/>
        <v>Yes</v>
      </c>
      <c r="I998" s="18" t="str">
        <f t="shared" si="796"/>
        <v>Yes</v>
      </c>
      <c r="J998" s="18" t="str">
        <f t="shared" si="797"/>
        <v>Yes</v>
      </c>
      <c r="K998" s="21">
        <v>996</v>
      </c>
      <c r="L998" s="5" t="s">
        <v>269</v>
      </c>
      <c r="M998" s="5" t="s">
        <v>329</v>
      </c>
      <c r="N998" s="5" t="s">
        <v>2307</v>
      </c>
      <c r="O998" s="5" t="s">
        <v>152</v>
      </c>
      <c r="P998" s="5" t="s">
        <v>2392</v>
      </c>
      <c r="Q998" s="34" t="s">
        <v>10840</v>
      </c>
      <c r="R998" s="21">
        <v>1</v>
      </c>
      <c r="S998" s="5" t="s">
        <v>2310</v>
      </c>
      <c r="T998" s="5" t="s">
        <v>10841</v>
      </c>
      <c r="U998" s="34" t="s">
        <v>10842</v>
      </c>
      <c r="V998" s="21">
        <v>1</v>
      </c>
      <c r="W998" s="5" t="s">
        <v>24</v>
      </c>
      <c r="X998" s="5" t="s">
        <v>10843</v>
      </c>
      <c r="Y998" s="34" t="s">
        <v>10844</v>
      </c>
      <c r="Z998" s="21">
        <v>1</v>
      </c>
      <c r="AA998" s="5" t="s">
        <v>24</v>
      </c>
      <c r="AB998" s="5" t="s">
        <v>10845</v>
      </c>
      <c r="AC998" s="34" t="s">
        <v>10846</v>
      </c>
      <c r="AD998" s="21">
        <v>1</v>
      </c>
    </row>
    <row r="999" spans="1:30" x14ac:dyDescent="0.3">
      <c r="A999" s="18" t="str">
        <f t="shared" ref="A999:B999" si="1029">IF(AND(ISNUMBER(SEARCH("Yes",C999)),ISNUMBER(SEARCH("Yes",E999)),ISNUMBER(SEARCH("Yes",G999)),ISNUMBER(SEARCH("Yes",I999))),"Yes","No")</f>
        <v>No</v>
      </c>
      <c r="B999" s="18" t="str">
        <f t="shared" si="1029"/>
        <v>No</v>
      </c>
      <c r="C999" s="15" t="str">
        <f t="shared" si="790"/>
        <v>No</v>
      </c>
      <c r="D999" s="18" t="str">
        <f t="shared" si="791"/>
        <v>No</v>
      </c>
      <c r="E999" s="18" t="str">
        <f t="shared" si="792"/>
        <v>No</v>
      </c>
      <c r="F999" s="18" t="str">
        <f t="shared" si="793"/>
        <v>No</v>
      </c>
      <c r="G999" s="18" t="str">
        <f t="shared" si="794"/>
        <v>No</v>
      </c>
      <c r="H999" s="18" t="str">
        <f t="shared" si="795"/>
        <v>No</v>
      </c>
      <c r="I999" s="18" t="str">
        <f t="shared" si="796"/>
        <v>Yes</v>
      </c>
      <c r="J999" s="18" t="str">
        <f t="shared" si="797"/>
        <v>Yes</v>
      </c>
      <c r="K999" s="21">
        <v>997</v>
      </c>
      <c r="L999" s="5" t="s">
        <v>2105</v>
      </c>
      <c r="M999" s="5" t="s">
        <v>2106</v>
      </c>
      <c r="N999" s="5" t="s">
        <v>2307</v>
      </c>
      <c r="O999" s="5" t="s">
        <v>152</v>
      </c>
      <c r="P999" s="5" t="s">
        <v>2724</v>
      </c>
      <c r="Q999" s="34" t="s">
        <v>5822</v>
      </c>
      <c r="R999" s="21">
        <v>1</v>
      </c>
      <c r="S999" s="35"/>
      <c r="T999" s="35"/>
      <c r="U999" s="35"/>
      <c r="V999" s="35"/>
      <c r="W999" s="35"/>
      <c r="X999" s="35"/>
      <c r="Y999" s="35"/>
      <c r="Z999" s="35"/>
      <c r="AA999" s="5" t="s">
        <v>2310</v>
      </c>
      <c r="AB999" s="5" t="s">
        <v>8003</v>
      </c>
      <c r="AC999" s="34" t="s">
        <v>8004</v>
      </c>
      <c r="AD999" s="21">
        <v>1</v>
      </c>
    </row>
    <row r="1000" spans="1:30" x14ac:dyDescent="0.3">
      <c r="A1000" s="18" t="str">
        <f t="shared" ref="A1000:B1000" si="1030">IF(AND(ISNUMBER(SEARCH("Yes",C1000)),ISNUMBER(SEARCH("Yes",E1000)),ISNUMBER(SEARCH("Yes",G1000)),ISNUMBER(SEARCH("Yes",I1000))),"Yes","No")</f>
        <v>No</v>
      </c>
      <c r="B1000" s="18" t="str">
        <f t="shared" si="1030"/>
        <v>No</v>
      </c>
      <c r="C1000" s="15" t="str">
        <f t="shared" si="790"/>
        <v>No</v>
      </c>
      <c r="D1000" s="18" t="str">
        <f t="shared" si="791"/>
        <v>No</v>
      </c>
      <c r="E1000" s="18" t="str">
        <f t="shared" si="792"/>
        <v>No</v>
      </c>
      <c r="F1000" s="18" t="str">
        <f t="shared" si="793"/>
        <v>No</v>
      </c>
      <c r="G1000" s="18" t="str">
        <f t="shared" si="794"/>
        <v>No</v>
      </c>
      <c r="H1000" s="18" t="str">
        <f t="shared" si="795"/>
        <v>No</v>
      </c>
      <c r="I1000" s="18" t="str">
        <f t="shared" si="796"/>
        <v>Yes</v>
      </c>
      <c r="J1000" s="18" t="str">
        <f t="shared" si="797"/>
        <v>Yes</v>
      </c>
      <c r="K1000" s="21">
        <v>998</v>
      </c>
      <c r="L1000" s="5" t="s">
        <v>2107</v>
      </c>
      <c r="M1000" s="5" t="s">
        <v>2108</v>
      </c>
      <c r="N1000" s="5" t="s">
        <v>2307</v>
      </c>
      <c r="O1000" s="5" t="s">
        <v>152</v>
      </c>
      <c r="P1000" s="5" t="s">
        <v>2427</v>
      </c>
      <c r="Q1000" s="34" t="s">
        <v>5824</v>
      </c>
      <c r="R1000" s="21">
        <v>1</v>
      </c>
      <c r="S1000" s="35"/>
      <c r="T1000" s="35"/>
      <c r="U1000" s="35"/>
      <c r="V1000" s="35"/>
      <c r="W1000" s="35"/>
      <c r="X1000" s="35"/>
      <c r="Y1000" s="35"/>
      <c r="Z1000" s="35"/>
      <c r="AA1000" s="5" t="s">
        <v>24</v>
      </c>
      <c r="AB1000" s="5" t="s">
        <v>10847</v>
      </c>
      <c r="AC1000" s="34" t="s">
        <v>10848</v>
      </c>
      <c r="AD1000" s="21">
        <v>1</v>
      </c>
    </row>
    <row r="1001" spans="1:30" x14ac:dyDescent="0.3">
      <c r="A1001" s="18" t="str">
        <f t="shared" ref="A1001:B1001" si="1031">IF(AND(ISNUMBER(SEARCH("Yes",C1001)),ISNUMBER(SEARCH("Yes",E1001)),ISNUMBER(SEARCH("Yes",G1001)),ISNUMBER(SEARCH("Yes",I1001))),"Yes","No")</f>
        <v>No</v>
      </c>
      <c r="B1001" s="18" t="str">
        <f t="shared" si="1031"/>
        <v>No</v>
      </c>
      <c r="C1001" s="15" t="str">
        <f t="shared" si="790"/>
        <v>No</v>
      </c>
      <c r="D1001" s="18" t="str">
        <f t="shared" si="791"/>
        <v>No</v>
      </c>
      <c r="E1001" s="18" t="str">
        <f t="shared" si="792"/>
        <v>No</v>
      </c>
      <c r="F1001" s="18" t="str">
        <f t="shared" si="793"/>
        <v>No</v>
      </c>
      <c r="G1001" s="18" t="str">
        <f t="shared" si="794"/>
        <v>No</v>
      </c>
      <c r="H1001" s="18" t="str">
        <f t="shared" si="795"/>
        <v>No</v>
      </c>
      <c r="I1001" s="18" t="str">
        <f t="shared" si="796"/>
        <v>Yes</v>
      </c>
      <c r="J1001" s="18" t="str">
        <f t="shared" si="797"/>
        <v>Yes</v>
      </c>
      <c r="K1001" s="21">
        <v>999</v>
      </c>
      <c r="L1001" s="5" t="s">
        <v>2109</v>
      </c>
      <c r="M1001" s="5" t="s">
        <v>2110</v>
      </c>
      <c r="N1001" s="5" t="s">
        <v>2307</v>
      </c>
      <c r="O1001" s="5" t="s">
        <v>152</v>
      </c>
      <c r="P1001" s="5" t="s">
        <v>2667</v>
      </c>
      <c r="Q1001" s="34" t="s">
        <v>8594</v>
      </c>
      <c r="R1001" s="21">
        <v>1</v>
      </c>
      <c r="S1001" s="35"/>
      <c r="T1001" s="35"/>
      <c r="U1001" s="35"/>
      <c r="V1001" s="35"/>
      <c r="W1001" s="35"/>
      <c r="X1001" s="35"/>
      <c r="Y1001" s="35"/>
      <c r="Z1001" s="35"/>
      <c r="AA1001" s="5" t="s">
        <v>2310</v>
      </c>
      <c r="AB1001" s="5" t="s">
        <v>10849</v>
      </c>
      <c r="AC1001" s="34" t="s">
        <v>10850</v>
      </c>
      <c r="AD1001" s="21">
        <v>1</v>
      </c>
    </row>
    <row r="1002" spans="1:30" x14ac:dyDescent="0.3">
      <c r="A1002" s="18" t="str">
        <f t="shared" ref="A1002:B1002" si="1032">IF(AND(ISNUMBER(SEARCH("Yes",C1002)),ISNUMBER(SEARCH("Yes",E1002)),ISNUMBER(SEARCH("Yes",G1002)),ISNUMBER(SEARCH("Yes",I1002))),"Yes","No")</f>
        <v>No</v>
      </c>
      <c r="B1002" s="18" t="str">
        <f t="shared" si="1032"/>
        <v>No</v>
      </c>
      <c r="C1002" s="15" t="str">
        <f t="shared" si="790"/>
        <v>No</v>
      </c>
      <c r="D1002" s="18" t="str">
        <f t="shared" si="791"/>
        <v>No</v>
      </c>
      <c r="E1002" s="18" t="str">
        <f t="shared" si="792"/>
        <v>No</v>
      </c>
      <c r="F1002" s="18" t="str">
        <f t="shared" si="793"/>
        <v>No</v>
      </c>
      <c r="G1002" s="18" t="str">
        <f t="shared" si="794"/>
        <v>No</v>
      </c>
      <c r="H1002" s="18" t="str">
        <f t="shared" si="795"/>
        <v>No</v>
      </c>
      <c r="I1002" s="18" t="str">
        <f t="shared" si="796"/>
        <v>Yes</v>
      </c>
      <c r="J1002" s="18" t="str">
        <f t="shared" si="797"/>
        <v>Yes</v>
      </c>
      <c r="K1002" s="21">
        <v>1000</v>
      </c>
      <c r="L1002" s="5" t="s">
        <v>2111</v>
      </c>
      <c r="M1002" s="5" t="s">
        <v>2112</v>
      </c>
      <c r="N1002" s="5" t="s">
        <v>2307</v>
      </c>
      <c r="O1002" s="5" t="s">
        <v>152</v>
      </c>
      <c r="P1002" s="5" t="s">
        <v>2533</v>
      </c>
      <c r="Q1002" s="34" t="s">
        <v>10851</v>
      </c>
      <c r="R1002" s="21">
        <v>1</v>
      </c>
      <c r="S1002" s="35"/>
      <c r="T1002" s="35"/>
      <c r="U1002" s="35"/>
      <c r="V1002" s="35"/>
      <c r="W1002" s="35"/>
      <c r="X1002" s="35"/>
      <c r="Y1002" s="35"/>
      <c r="Z1002" s="35"/>
      <c r="AA1002" s="5" t="s">
        <v>24</v>
      </c>
      <c r="AB1002" s="5" t="s">
        <v>10852</v>
      </c>
      <c r="AC1002" s="34" t="s">
        <v>10853</v>
      </c>
      <c r="AD1002" s="21">
        <v>1</v>
      </c>
    </row>
    <row r="1003" spans="1:30" x14ac:dyDescent="0.3">
      <c r="A1003" s="18" t="str">
        <f t="shared" ref="A1003:B1003" si="1033">IF(AND(ISNUMBER(SEARCH("Yes",C1003)),ISNUMBER(SEARCH("Yes",E1003)),ISNUMBER(SEARCH("Yes",G1003)),ISNUMBER(SEARCH("Yes",I1003))),"Yes","No")</f>
        <v>No</v>
      </c>
      <c r="B1003" s="18" t="str">
        <f t="shared" si="1033"/>
        <v>No</v>
      </c>
      <c r="C1003" s="15" t="str">
        <f t="shared" si="790"/>
        <v>No</v>
      </c>
      <c r="D1003" s="18" t="str">
        <f t="shared" si="791"/>
        <v>No</v>
      </c>
      <c r="E1003" s="18" t="str">
        <f t="shared" si="792"/>
        <v>No</v>
      </c>
      <c r="F1003" s="18" t="str">
        <f t="shared" si="793"/>
        <v>No</v>
      </c>
      <c r="G1003" s="18" t="str">
        <f t="shared" si="794"/>
        <v>No</v>
      </c>
      <c r="H1003" s="18" t="str">
        <f t="shared" si="795"/>
        <v>No</v>
      </c>
      <c r="I1003" s="18" t="str">
        <f t="shared" si="796"/>
        <v>Yes</v>
      </c>
      <c r="J1003" s="18" t="str">
        <f t="shared" si="797"/>
        <v>Yes</v>
      </c>
      <c r="K1003" s="21">
        <v>1001</v>
      </c>
      <c r="L1003" s="5" t="s">
        <v>2113</v>
      </c>
      <c r="M1003" s="5" t="s">
        <v>2114</v>
      </c>
      <c r="N1003" s="5" t="s">
        <v>2307</v>
      </c>
      <c r="O1003" s="5" t="s">
        <v>152</v>
      </c>
      <c r="P1003" s="5" t="s">
        <v>5831</v>
      </c>
      <c r="Q1003" s="34" t="s">
        <v>5832</v>
      </c>
      <c r="R1003" s="21">
        <v>1</v>
      </c>
      <c r="S1003" s="35"/>
      <c r="T1003" s="35"/>
      <c r="U1003" s="35"/>
      <c r="V1003" s="35"/>
      <c r="W1003" s="35"/>
      <c r="X1003" s="35"/>
      <c r="Y1003" s="35"/>
      <c r="Z1003" s="35"/>
      <c r="AA1003" s="5" t="s">
        <v>24</v>
      </c>
      <c r="AB1003" s="5" t="s">
        <v>10854</v>
      </c>
      <c r="AC1003" s="34" t="s">
        <v>10855</v>
      </c>
      <c r="AD1003" s="21">
        <v>1</v>
      </c>
    </row>
    <row r="1004" spans="1:30" x14ac:dyDescent="0.3">
      <c r="A1004" s="18" t="str">
        <f t="shared" ref="A1004:B1004" si="1034">IF(AND(ISNUMBER(SEARCH("Yes",C1004)),ISNUMBER(SEARCH("Yes",E1004)),ISNUMBER(SEARCH("Yes",G1004)),ISNUMBER(SEARCH("Yes",I1004))),"Yes","No")</f>
        <v>No</v>
      </c>
      <c r="B1004" s="18" t="str">
        <f t="shared" si="1034"/>
        <v>No</v>
      </c>
      <c r="C1004" s="15" t="str">
        <f t="shared" si="790"/>
        <v>No</v>
      </c>
      <c r="D1004" s="18" t="str">
        <f t="shared" si="791"/>
        <v>No</v>
      </c>
      <c r="E1004" s="18" t="str">
        <f t="shared" si="792"/>
        <v>No</v>
      </c>
      <c r="F1004" s="18" t="str">
        <f t="shared" si="793"/>
        <v>No</v>
      </c>
      <c r="G1004" s="18" t="str">
        <f t="shared" si="794"/>
        <v>No</v>
      </c>
      <c r="H1004" s="18" t="str">
        <f t="shared" si="795"/>
        <v>No</v>
      </c>
      <c r="I1004" s="18" t="str">
        <f t="shared" si="796"/>
        <v>Yes</v>
      </c>
      <c r="J1004" s="18" t="str">
        <f t="shared" si="797"/>
        <v>Yes</v>
      </c>
      <c r="K1004" s="21">
        <v>1002</v>
      </c>
      <c r="L1004" s="5" t="s">
        <v>2115</v>
      </c>
      <c r="M1004" s="5" t="s">
        <v>2116</v>
      </c>
      <c r="N1004" s="5" t="s">
        <v>2307</v>
      </c>
      <c r="O1004" s="5" t="s">
        <v>152</v>
      </c>
      <c r="P1004" s="5" t="s">
        <v>2431</v>
      </c>
      <c r="Q1004" s="34" t="s">
        <v>10856</v>
      </c>
      <c r="R1004" s="21">
        <v>1</v>
      </c>
      <c r="S1004" s="35"/>
      <c r="T1004" s="35"/>
      <c r="U1004" s="35"/>
      <c r="V1004" s="35"/>
      <c r="W1004" s="35"/>
      <c r="X1004" s="35"/>
      <c r="Y1004" s="35"/>
      <c r="Z1004" s="35"/>
      <c r="AA1004" s="5" t="s">
        <v>2310</v>
      </c>
      <c r="AB1004" s="5" t="s">
        <v>10857</v>
      </c>
      <c r="AC1004" s="34" t="s">
        <v>10858</v>
      </c>
      <c r="AD1004" s="21">
        <v>1</v>
      </c>
    </row>
    <row r="1005" spans="1:30" x14ac:dyDescent="0.3">
      <c r="A1005" s="18" t="str">
        <f t="shared" ref="A1005:B1005" si="1035">IF(AND(ISNUMBER(SEARCH("Yes",C1005)),ISNUMBER(SEARCH("Yes",E1005)),ISNUMBER(SEARCH("Yes",G1005)),ISNUMBER(SEARCH("Yes",I1005))),"Yes","No")</f>
        <v>No</v>
      </c>
      <c r="B1005" s="18" t="str">
        <f t="shared" si="1035"/>
        <v>No</v>
      </c>
      <c r="C1005" s="15" t="str">
        <f t="shared" si="790"/>
        <v>No</v>
      </c>
      <c r="D1005" s="18" t="str">
        <f t="shared" si="791"/>
        <v>No</v>
      </c>
      <c r="E1005" s="18" t="str">
        <f t="shared" si="792"/>
        <v>No</v>
      </c>
      <c r="F1005" s="18" t="str">
        <f t="shared" si="793"/>
        <v>No</v>
      </c>
      <c r="G1005" s="18" t="str">
        <f t="shared" si="794"/>
        <v>No</v>
      </c>
      <c r="H1005" s="18" t="str">
        <f t="shared" si="795"/>
        <v>No</v>
      </c>
      <c r="I1005" s="18" t="str">
        <f t="shared" si="796"/>
        <v>Yes</v>
      </c>
      <c r="J1005" s="18" t="str">
        <f t="shared" si="797"/>
        <v>Yes</v>
      </c>
      <c r="K1005" s="21">
        <v>1003</v>
      </c>
      <c r="L1005" s="5" t="s">
        <v>2117</v>
      </c>
      <c r="M1005" s="5" t="s">
        <v>2118</v>
      </c>
      <c r="N1005" s="5" t="s">
        <v>2307</v>
      </c>
      <c r="O1005" s="5" t="s">
        <v>152</v>
      </c>
      <c r="P1005" s="5" t="s">
        <v>8604</v>
      </c>
      <c r="Q1005" s="34" t="s">
        <v>10859</v>
      </c>
      <c r="R1005" s="21">
        <v>1</v>
      </c>
      <c r="S1005" s="35"/>
      <c r="T1005" s="35"/>
      <c r="U1005" s="35"/>
      <c r="V1005" s="35"/>
      <c r="W1005" s="35"/>
      <c r="X1005" s="35"/>
      <c r="Y1005" s="35"/>
      <c r="Z1005" s="35"/>
      <c r="AA1005" s="5" t="s">
        <v>2310</v>
      </c>
      <c r="AB1005" s="5" t="s">
        <v>2422</v>
      </c>
      <c r="AC1005" s="34" t="s">
        <v>2471</v>
      </c>
      <c r="AD1005" s="21">
        <v>1</v>
      </c>
    </row>
    <row r="1006" spans="1:30" x14ac:dyDescent="0.3">
      <c r="A1006" s="18" t="str">
        <f t="shared" ref="A1006:B1006" si="1036">IF(AND(ISNUMBER(SEARCH("Yes",C1006)),ISNUMBER(SEARCH("Yes",E1006)),ISNUMBER(SEARCH("Yes",G1006)),ISNUMBER(SEARCH("Yes",I1006))),"Yes","No")</f>
        <v>No</v>
      </c>
      <c r="B1006" s="18" t="str">
        <f t="shared" si="1036"/>
        <v>No</v>
      </c>
      <c r="C1006" s="15" t="str">
        <f t="shared" si="790"/>
        <v>No</v>
      </c>
      <c r="D1006" s="18" t="str">
        <f t="shared" si="791"/>
        <v>No</v>
      </c>
      <c r="E1006" s="18" t="str">
        <f t="shared" si="792"/>
        <v>No</v>
      </c>
      <c r="F1006" s="18" t="str">
        <f t="shared" si="793"/>
        <v>No</v>
      </c>
      <c r="G1006" s="18" t="str">
        <f t="shared" si="794"/>
        <v>No</v>
      </c>
      <c r="H1006" s="18" t="str">
        <f t="shared" si="795"/>
        <v>No</v>
      </c>
      <c r="I1006" s="18" t="str">
        <f t="shared" si="796"/>
        <v>Yes</v>
      </c>
      <c r="J1006" s="18" t="str">
        <f t="shared" si="797"/>
        <v>Yes</v>
      </c>
      <c r="K1006" s="21">
        <v>1004</v>
      </c>
      <c r="L1006" s="5" t="s">
        <v>2119</v>
      </c>
      <c r="M1006" s="5" t="s">
        <v>2120</v>
      </c>
      <c r="N1006" s="5" t="s">
        <v>2307</v>
      </c>
      <c r="O1006" s="5" t="s">
        <v>152</v>
      </c>
      <c r="P1006" s="5" t="s">
        <v>2667</v>
      </c>
      <c r="Q1006" s="34" t="s">
        <v>10860</v>
      </c>
      <c r="R1006" s="21">
        <v>1</v>
      </c>
      <c r="S1006" s="35"/>
      <c r="T1006" s="35"/>
      <c r="U1006" s="35"/>
      <c r="V1006" s="35"/>
      <c r="W1006" s="35"/>
      <c r="X1006" s="35"/>
      <c r="Y1006" s="35"/>
      <c r="Z1006" s="35"/>
      <c r="AA1006" s="5" t="s">
        <v>2310</v>
      </c>
      <c r="AB1006" s="5" t="s">
        <v>10861</v>
      </c>
      <c r="AC1006" s="34" t="s">
        <v>4172</v>
      </c>
      <c r="AD1006" s="21">
        <v>1</v>
      </c>
    </row>
    <row r="1007" spans="1:30" x14ac:dyDescent="0.3">
      <c r="A1007" s="18" t="str">
        <f t="shared" ref="A1007:B1007" si="1037">IF(AND(ISNUMBER(SEARCH("Yes",C1007)),ISNUMBER(SEARCH("Yes",E1007)),ISNUMBER(SEARCH("Yes",G1007)),ISNUMBER(SEARCH("Yes",I1007))),"Yes","No")</f>
        <v>No</v>
      </c>
      <c r="B1007" s="18" t="str">
        <f t="shared" si="1037"/>
        <v>No</v>
      </c>
      <c r="C1007" s="15" t="str">
        <f t="shared" si="790"/>
        <v>No</v>
      </c>
      <c r="D1007" s="18" t="str">
        <f t="shared" si="791"/>
        <v>No</v>
      </c>
      <c r="E1007" s="18" t="str">
        <f t="shared" si="792"/>
        <v>No</v>
      </c>
      <c r="F1007" s="18" t="str">
        <f t="shared" si="793"/>
        <v>No</v>
      </c>
      <c r="G1007" s="18" t="str">
        <f t="shared" si="794"/>
        <v>No</v>
      </c>
      <c r="H1007" s="18" t="str">
        <f t="shared" si="795"/>
        <v>No</v>
      </c>
      <c r="I1007" s="18" t="str">
        <f t="shared" si="796"/>
        <v>Yes</v>
      </c>
      <c r="J1007" s="18" t="str">
        <f t="shared" si="797"/>
        <v>Yes</v>
      </c>
      <c r="K1007" s="21">
        <v>1005</v>
      </c>
      <c r="L1007" s="5" t="s">
        <v>2121</v>
      </c>
      <c r="M1007" s="5" t="s">
        <v>2122</v>
      </c>
      <c r="N1007" s="5" t="s">
        <v>2307</v>
      </c>
      <c r="O1007" s="5" t="s">
        <v>152</v>
      </c>
      <c r="P1007" s="5" t="s">
        <v>2431</v>
      </c>
      <c r="Q1007" s="34" t="s">
        <v>8607</v>
      </c>
      <c r="R1007" s="21">
        <v>1</v>
      </c>
      <c r="S1007" s="35"/>
      <c r="T1007" s="35"/>
      <c r="U1007" s="35"/>
      <c r="V1007" s="35"/>
      <c r="W1007" s="35"/>
      <c r="X1007" s="35"/>
      <c r="Y1007" s="35"/>
      <c r="Z1007" s="35"/>
      <c r="AA1007" s="5" t="s">
        <v>2310</v>
      </c>
      <c r="AB1007" s="5" t="s">
        <v>2547</v>
      </c>
      <c r="AC1007" s="34" t="s">
        <v>2548</v>
      </c>
      <c r="AD1007" s="21">
        <v>1</v>
      </c>
    </row>
    <row r="1008" spans="1:30" x14ac:dyDescent="0.3">
      <c r="A1008" s="18" t="str">
        <f t="shared" ref="A1008:B1008" si="1038">IF(AND(ISNUMBER(SEARCH("Yes",C1008)),ISNUMBER(SEARCH("Yes",E1008)),ISNUMBER(SEARCH("Yes",G1008)),ISNUMBER(SEARCH("Yes",I1008))),"Yes","No")</f>
        <v>No</v>
      </c>
      <c r="B1008" s="18" t="str">
        <f t="shared" si="1038"/>
        <v>No</v>
      </c>
      <c r="C1008" s="15" t="str">
        <f t="shared" si="790"/>
        <v>No</v>
      </c>
      <c r="D1008" s="18" t="str">
        <f t="shared" si="791"/>
        <v>No</v>
      </c>
      <c r="E1008" s="18" t="str">
        <f t="shared" si="792"/>
        <v>No</v>
      </c>
      <c r="F1008" s="18" t="str">
        <f t="shared" si="793"/>
        <v>No</v>
      </c>
      <c r="G1008" s="18" t="str">
        <f t="shared" si="794"/>
        <v>No</v>
      </c>
      <c r="H1008" s="18" t="str">
        <f t="shared" si="795"/>
        <v>No</v>
      </c>
      <c r="I1008" s="18" t="str">
        <f t="shared" si="796"/>
        <v>Yes</v>
      </c>
      <c r="J1008" s="18" t="str">
        <f t="shared" si="797"/>
        <v>Yes</v>
      </c>
      <c r="K1008" s="21">
        <v>1006</v>
      </c>
      <c r="L1008" s="5" t="s">
        <v>2123</v>
      </c>
      <c r="M1008" s="5" t="s">
        <v>2124</v>
      </c>
      <c r="N1008" s="5" t="s">
        <v>2307</v>
      </c>
      <c r="O1008" s="5" t="s">
        <v>152</v>
      </c>
      <c r="P1008" s="5" t="s">
        <v>2461</v>
      </c>
      <c r="Q1008" s="34" t="s">
        <v>5844</v>
      </c>
      <c r="R1008" s="21">
        <v>1</v>
      </c>
      <c r="S1008" s="35"/>
      <c r="T1008" s="35"/>
      <c r="U1008" s="35"/>
      <c r="V1008" s="35"/>
      <c r="W1008" s="35"/>
      <c r="X1008" s="35"/>
      <c r="Y1008" s="35"/>
      <c r="Z1008" s="35"/>
      <c r="AA1008" s="5" t="s">
        <v>2310</v>
      </c>
      <c r="AB1008" s="5" t="s">
        <v>2749</v>
      </c>
      <c r="AC1008" s="34" t="s">
        <v>2750</v>
      </c>
      <c r="AD1008" s="21">
        <v>1</v>
      </c>
    </row>
    <row r="1009" spans="1:30" x14ac:dyDescent="0.3">
      <c r="A1009" s="18" t="str">
        <f t="shared" ref="A1009:B1009" si="1039">IF(AND(ISNUMBER(SEARCH("Yes",C1009)),ISNUMBER(SEARCH("Yes",E1009)),ISNUMBER(SEARCH("Yes",G1009)),ISNUMBER(SEARCH("Yes",I1009))),"Yes","No")</f>
        <v>No</v>
      </c>
      <c r="B1009" s="18" t="str">
        <f t="shared" si="1039"/>
        <v>No</v>
      </c>
      <c r="C1009" s="15" t="str">
        <f t="shared" si="790"/>
        <v>No</v>
      </c>
      <c r="D1009" s="18" t="str">
        <f t="shared" si="791"/>
        <v>No</v>
      </c>
      <c r="E1009" s="18" t="str">
        <f t="shared" si="792"/>
        <v>No</v>
      </c>
      <c r="F1009" s="18" t="str">
        <f t="shared" si="793"/>
        <v>No</v>
      </c>
      <c r="G1009" s="18" t="str">
        <f t="shared" si="794"/>
        <v>No</v>
      </c>
      <c r="H1009" s="18" t="str">
        <f t="shared" si="795"/>
        <v>No</v>
      </c>
      <c r="I1009" s="18" t="str">
        <f t="shared" si="796"/>
        <v>Yes</v>
      </c>
      <c r="J1009" s="18" t="str">
        <f t="shared" si="797"/>
        <v>Yes</v>
      </c>
      <c r="K1009" s="21">
        <v>1007</v>
      </c>
      <c r="L1009" s="5" t="s">
        <v>2125</v>
      </c>
      <c r="M1009" s="5" t="s">
        <v>2126</v>
      </c>
      <c r="N1009" s="5" t="s">
        <v>2307</v>
      </c>
      <c r="O1009" s="5" t="s">
        <v>152</v>
      </c>
      <c r="P1009" s="5" t="s">
        <v>2313</v>
      </c>
      <c r="Q1009" s="34" t="s">
        <v>8612</v>
      </c>
      <c r="R1009" s="21">
        <v>1</v>
      </c>
      <c r="S1009" s="35"/>
      <c r="T1009" s="35"/>
      <c r="U1009" s="35"/>
      <c r="V1009" s="35"/>
      <c r="W1009" s="35"/>
      <c r="X1009" s="35"/>
      <c r="Y1009" s="35"/>
      <c r="Z1009" s="35"/>
      <c r="AA1009" s="5" t="s">
        <v>2310</v>
      </c>
      <c r="AB1009" s="5" t="s">
        <v>2422</v>
      </c>
      <c r="AC1009" s="34" t="s">
        <v>2723</v>
      </c>
      <c r="AD1009" s="21">
        <v>1</v>
      </c>
    </row>
    <row r="1010" spans="1:30" x14ac:dyDescent="0.3">
      <c r="A1010" s="18" t="str">
        <f t="shared" ref="A1010:B1010" si="1040">IF(AND(ISNUMBER(SEARCH("Yes",C1010)),ISNUMBER(SEARCH("Yes",E1010)),ISNUMBER(SEARCH("Yes",G1010)),ISNUMBER(SEARCH("Yes",I1010))),"Yes","No")</f>
        <v>No</v>
      </c>
      <c r="B1010" s="18" t="str">
        <f t="shared" si="1040"/>
        <v>No</v>
      </c>
      <c r="C1010" s="15" t="str">
        <f t="shared" si="790"/>
        <v>No</v>
      </c>
      <c r="D1010" s="18" t="str">
        <f t="shared" si="791"/>
        <v>No</v>
      </c>
      <c r="E1010" s="18" t="str">
        <f t="shared" si="792"/>
        <v>No</v>
      </c>
      <c r="F1010" s="18" t="str">
        <f t="shared" si="793"/>
        <v>No</v>
      </c>
      <c r="G1010" s="18" t="str">
        <f t="shared" si="794"/>
        <v>No</v>
      </c>
      <c r="H1010" s="18" t="str">
        <f t="shared" si="795"/>
        <v>No</v>
      </c>
      <c r="I1010" s="18" t="str">
        <f t="shared" si="796"/>
        <v>Yes</v>
      </c>
      <c r="J1010" s="18" t="str">
        <f t="shared" si="797"/>
        <v>Yes</v>
      </c>
      <c r="K1010" s="21">
        <v>1008</v>
      </c>
      <c r="L1010" s="5" t="s">
        <v>2127</v>
      </c>
      <c r="M1010" s="5" t="s">
        <v>2128</v>
      </c>
      <c r="N1010" s="5" t="s">
        <v>2307</v>
      </c>
      <c r="O1010" s="5" t="s">
        <v>152</v>
      </c>
      <c r="P1010" s="5" t="s">
        <v>10862</v>
      </c>
      <c r="Q1010" s="34" t="s">
        <v>10863</v>
      </c>
      <c r="R1010" s="21">
        <v>1</v>
      </c>
      <c r="S1010" s="35"/>
      <c r="T1010" s="35"/>
      <c r="U1010" s="35"/>
      <c r="V1010" s="35"/>
      <c r="W1010" s="35"/>
      <c r="X1010" s="35"/>
      <c r="Y1010" s="35"/>
      <c r="Z1010" s="35"/>
      <c r="AA1010" s="5" t="s">
        <v>2310</v>
      </c>
      <c r="AB1010" s="5" t="s">
        <v>5848</v>
      </c>
      <c r="AC1010" s="34" t="s">
        <v>5849</v>
      </c>
      <c r="AD1010" s="21">
        <v>1</v>
      </c>
    </row>
    <row r="1011" spans="1:30" x14ac:dyDescent="0.3">
      <c r="A1011" s="18" t="str">
        <f t="shared" ref="A1011:B1011" si="1041">IF(AND(ISNUMBER(SEARCH("Yes",C1011)),ISNUMBER(SEARCH("Yes",E1011)),ISNUMBER(SEARCH("Yes",G1011)),ISNUMBER(SEARCH("Yes",I1011))),"Yes","No")</f>
        <v>No</v>
      </c>
      <c r="B1011" s="18" t="str">
        <f t="shared" si="1041"/>
        <v>No</v>
      </c>
      <c r="C1011" s="15" t="str">
        <f t="shared" si="790"/>
        <v>No</v>
      </c>
      <c r="D1011" s="18" t="str">
        <f t="shared" si="791"/>
        <v>No</v>
      </c>
      <c r="E1011" s="18" t="str">
        <f t="shared" si="792"/>
        <v>No</v>
      </c>
      <c r="F1011" s="18" t="str">
        <f t="shared" si="793"/>
        <v>No</v>
      </c>
      <c r="G1011" s="18" t="str">
        <f t="shared" si="794"/>
        <v>No</v>
      </c>
      <c r="H1011" s="18" t="str">
        <f t="shared" si="795"/>
        <v>No</v>
      </c>
      <c r="I1011" s="18" t="str">
        <f t="shared" si="796"/>
        <v>No</v>
      </c>
      <c r="J1011" s="18" t="str">
        <f t="shared" si="797"/>
        <v>No</v>
      </c>
      <c r="K1011" s="21">
        <v>1009</v>
      </c>
      <c r="L1011" s="5" t="s">
        <v>2129</v>
      </c>
      <c r="M1011" s="5" t="s">
        <v>2130</v>
      </c>
      <c r="N1011" s="5" t="s">
        <v>2307</v>
      </c>
      <c r="O1011" s="5" t="s">
        <v>152</v>
      </c>
      <c r="P1011" s="5" t="s">
        <v>2388</v>
      </c>
      <c r="Q1011" s="34" t="s">
        <v>8614</v>
      </c>
      <c r="R1011" s="21">
        <v>1</v>
      </c>
      <c r="S1011" s="35"/>
      <c r="T1011" s="35"/>
      <c r="U1011" s="35"/>
      <c r="V1011" s="35"/>
      <c r="W1011" s="35"/>
      <c r="X1011" s="35"/>
      <c r="Y1011" s="35"/>
      <c r="Z1011" s="35"/>
      <c r="AA1011" s="5" t="s">
        <v>152</v>
      </c>
      <c r="AB1011" s="5" t="s">
        <v>10864</v>
      </c>
      <c r="AC1011" s="34" t="s">
        <v>5853</v>
      </c>
      <c r="AD1011" s="21">
        <v>1</v>
      </c>
    </row>
    <row r="1012" spans="1:30" x14ac:dyDescent="0.3">
      <c r="A1012" s="18" t="str">
        <f t="shared" ref="A1012:B1012" si="1042">IF(AND(ISNUMBER(SEARCH("Yes",C1012)),ISNUMBER(SEARCH("Yes",E1012)),ISNUMBER(SEARCH("Yes",G1012)),ISNUMBER(SEARCH("Yes",I1012))),"Yes","No")</f>
        <v>No</v>
      </c>
      <c r="B1012" s="18" t="str">
        <f t="shared" si="1042"/>
        <v>No</v>
      </c>
      <c r="C1012" s="15" t="str">
        <f t="shared" si="790"/>
        <v>No</v>
      </c>
      <c r="D1012" s="18" t="str">
        <f t="shared" si="791"/>
        <v>No</v>
      </c>
      <c r="E1012" s="18" t="str">
        <f t="shared" si="792"/>
        <v>No</v>
      </c>
      <c r="F1012" s="18" t="str">
        <f t="shared" si="793"/>
        <v>No</v>
      </c>
      <c r="G1012" s="18" t="str">
        <f t="shared" si="794"/>
        <v>No</v>
      </c>
      <c r="H1012" s="18" t="str">
        <f t="shared" si="795"/>
        <v>No</v>
      </c>
      <c r="I1012" s="18" t="str">
        <f t="shared" si="796"/>
        <v>Yes</v>
      </c>
      <c r="J1012" s="18" t="str">
        <f t="shared" si="797"/>
        <v>Yes</v>
      </c>
      <c r="K1012" s="21">
        <v>1010</v>
      </c>
      <c r="L1012" s="5" t="s">
        <v>2131</v>
      </c>
      <c r="M1012" s="5" t="s">
        <v>2132</v>
      </c>
      <c r="N1012" s="5" t="s">
        <v>2307</v>
      </c>
      <c r="O1012" s="5" t="s">
        <v>152</v>
      </c>
      <c r="P1012" s="5" t="s">
        <v>2664</v>
      </c>
      <c r="Q1012" s="34" t="s">
        <v>8617</v>
      </c>
      <c r="R1012" s="21">
        <v>1</v>
      </c>
      <c r="S1012" s="35"/>
      <c r="T1012" s="35"/>
      <c r="U1012" s="35"/>
      <c r="V1012" s="35"/>
      <c r="W1012" s="35"/>
      <c r="X1012" s="35"/>
      <c r="Y1012" s="35"/>
      <c r="Z1012" s="35"/>
      <c r="AA1012" s="5" t="s">
        <v>24</v>
      </c>
      <c r="AB1012" s="5" t="s">
        <v>8618</v>
      </c>
      <c r="AC1012" s="34" t="s">
        <v>8619</v>
      </c>
      <c r="AD1012" s="21">
        <v>1</v>
      </c>
    </row>
    <row r="1013" spans="1:30" x14ac:dyDescent="0.3">
      <c r="A1013" s="18" t="str">
        <f t="shared" ref="A1013:B1013" si="1043">IF(AND(ISNUMBER(SEARCH("Yes",C1013)),ISNUMBER(SEARCH("Yes",E1013)),ISNUMBER(SEARCH("Yes",G1013)),ISNUMBER(SEARCH("Yes",I1013))),"Yes","No")</f>
        <v>No</v>
      </c>
      <c r="B1013" s="18" t="str">
        <f t="shared" si="1043"/>
        <v>No</v>
      </c>
      <c r="C1013" s="15" t="str">
        <f t="shared" si="790"/>
        <v>No</v>
      </c>
      <c r="D1013" s="18" t="str">
        <f t="shared" si="791"/>
        <v>No</v>
      </c>
      <c r="E1013" s="18" t="str">
        <f t="shared" si="792"/>
        <v>No</v>
      </c>
      <c r="F1013" s="18" t="str">
        <f t="shared" si="793"/>
        <v>No</v>
      </c>
      <c r="G1013" s="18" t="str">
        <f t="shared" si="794"/>
        <v>No</v>
      </c>
      <c r="H1013" s="18" t="str">
        <f t="shared" si="795"/>
        <v>No</v>
      </c>
      <c r="I1013" s="18" t="str">
        <f t="shared" si="796"/>
        <v>Yes</v>
      </c>
      <c r="J1013" s="18" t="str">
        <f t="shared" si="797"/>
        <v>No</v>
      </c>
      <c r="K1013" s="21">
        <v>1011</v>
      </c>
      <c r="L1013" s="5" t="s">
        <v>2133</v>
      </c>
      <c r="M1013" s="5" t="s">
        <v>2134</v>
      </c>
      <c r="N1013" s="5" t="s">
        <v>2307</v>
      </c>
      <c r="O1013" s="5" t="s">
        <v>152</v>
      </c>
      <c r="P1013" s="5" t="s">
        <v>2346</v>
      </c>
      <c r="Q1013" s="34" t="s">
        <v>5856</v>
      </c>
      <c r="R1013" s="21">
        <v>1</v>
      </c>
      <c r="S1013" s="35"/>
      <c r="T1013" s="35"/>
      <c r="U1013" s="35"/>
      <c r="V1013" s="35"/>
      <c r="W1013" s="35"/>
      <c r="X1013" s="35"/>
      <c r="Y1013" s="35"/>
      <c r="Z1013" s="35"/>
      <c r="AA1013" s="5" t="s">
        <v>152</v>
      </c>
      <c r="AB1013" s="5" t="s">
        <v>2335</v>
      </c>
      <c r="AC1013" s="34" t="s">
        <v>10865</v>
      </c>
      <c r="AD1013" s="21">
        <v>1</v>
      </c>
    </row>
    <row r="1014" spans="1:30" x14ac:dyDescent="0.3">
      <c r="A1014" s="18" t="str">
        <f t="shared" ref="A1014:B1014" si="1044">IF(AND(ISNUMBER(SEARCH("Yes",C1014)),ISNUMBER(SEARCH("Yes",E1014)),ISNUMBER(SEARCH("Yes",G1014)),ISNUMBER(SEARCH("Yes",I1014))),"Yes","No")</f>
        <v>No</v>
      </c>
      <c r="B1014" s="18" t="str">
        <f t="shared" si="1044"/>
        <v>No</v>
      </c>
      <c r="C1014" s="15" t="str">
        <f t="shared" si="790"/>
        <v>No</v>
      </c>
      <c r="D1014" s="18" t="str">
        <f t="shared" si="791"/>
        <v>No</v>
      </c>
      <c r="E1014" s="18" t="str">
        <f t="shared" si="792"/>
        <v>No</v>
      </c>
      <c r="F1014" s="18" t="str">
        <f t="shared" si="793"/>
        <v>No</v>
      </c>
      <c r="G1014" s="18" t="str">
        <f t="shared" si="794"/>
        <v>No</v>
      </c>
      <c r="H1014" s="18" t="str">
        <f t="shared" si="795"/>
        <v>No</v>
      </c>
      <c r="I1014" s="18" t="str">
        <f t="shared" si="796"/>
        <v>No</v>
      </c>
      <c r="J1014" s="18" t="str">
        <f t="shared" si="797"/>
        <v>No</v>
      </c>
      <c r="K1014" s="21">
        <v>1012</v>
      </c>
      <c r="L1014" s="5" t="s">
        <v>2135</v>
      </c>
      <c r="M1014" s="5" t="s">
        <v>2136</v>
      </c>
      <c r="N1014" s="5" t="s">
        <v>2307</v>
      </c>
      <c r="O1014" s="5" t="s">
        <v>152</v>
      </c>
      <c r="P1014" s="5" t="s">
        <v>2333</v>
      </c>
      <c r="Q1014" s="34" t="s">
        <v>10866</v>
      </c>
      <c r="R1014" s="21">
        <v>1</v>
      </c>
      <c r="S1014" s="35"/>
      <c r="T1014" s="35"/>
      <c r="U1014" s="35"/>
      <c r="V1014" s="35"/>
      <c r="W1014" s="35"/>
      <c r="X1014" s="35"/>
      <c r="Y1014" s="35"/>
      <c r="Z1014" s="35"/>
      <c r="AA1014" s="5" t="s">
        <v>152</v>
      </c>
      <c r="AB1014" s="5" t="s">
        <v>10867</v>
      </c>
      <c r="AC1014" s="34" t="s">
        <v>10868</v>
      </c>
      <c r="AD1014" s="21">
        <v>1</v>
      </c>
    </row>
    <row r="1015" spans="1:30" x14ac:dyDescent="0.3">
      <c r="A1015" s="18" t="str">
        <f t="shared" ref="A1015:B1015" si="1045">IF(AND(ISNUMBER(SEARCH("Yes",C1015)),ISNUMBER(SEARCH("Yes",E1015)),ISNUMBER(SEARCH("Yes",G1015)),ISNUMBER(SEARCH("Yes",I1015))),"Yes","No")</f>
        <v>No</v>
      </c>
      <c r="B1015" s="18" t="str">
        <f t="shared" si="1045"/>
        <v>No</v>
      </c>
      <c r="C1015" s="15" t="str">
        <f t="shared" si="790"/>
        <v>No</v>
      </c>
      <c r="D1015" s="18" t="str">
        <f t="shared" si="791"/>
        <v>No</v>
      </c>
      <c r="E1015" s="18" t="str">
        <f t="shared" si="792"/>
        <v>No</v>
      </c>
      <c r="F1015" s="18" t="str">
        <f t="shared" si="793"/>
        <v>No</v>
      </c>
      <c r="G1015" s="18" t="str">
        <f t="shared" si="794"/>
        <v>No</v>
      </c>
      <c r="H1015" s="18" t="str">
        <f t="shared" si="795"/>
        <v>No</v>
      </c>
      <c r="I1015" s="18" t="str">
        <f t="shared" si="796"/>
        <v>Yes</v>
      </c>
      <c r="J1015" s="18" t="str">
        <f t="shared" si="797"/>
        <v>Yes</v>
      </c>
      <c r="K1015" s="21">
        <v>1013</v>
      </c>
      <c r="L1015" s="5" t="s">
        <v>2137</v>
      </c>
      <c r="M1015" s="5" t="s">
        <v>2138</v>
      </c>
      <c r="N1015" s="5" t="s">
        <v>2307</v>
      </c>
      <c r="O1015" s="5" t="s">
        <v>152</v>
      </c>
      <c r="P1015" s="5" t="s">
        <v>10869</v>
      </c>
      <c r="Q1015" s="34" t="s">
        <v>10870</v>
      </c>
      <c r="R1015" s="21">
        <v>1</v>
      </c>
      <c r="S1015" s="35"/>
      <c r="T1015" s="35"/>
      <c r="U1015" s="35"/>
      <c r="V1015" s="35"/>
      <c r="W1015" s="35"/>
      <c r="X1015" s="35"/>
      <c r="Y1015" s="35"/>
      <c r="Z1015" s="35"/>
      <c r="AA1015" s="5" t="s">
        <v>2310</v>
      </c>
      <c r="AB1015" s="5" t="s">
        <v>5863</v>
      </c>
      <c r="AC1015" s="34" t="s">
        <v>5864</v>
      </c>
      <c r="AD1015" s="21">
        <v>1</v>
      </c>
    </row>
    <row r="1016" spans="1:30" x14ac:dyDescent="0.3">
      <c r="A1016" s="18" t="str">
        <f t="shared" ref="A1016:B1016" si="1046">IF(AND(ISNUMBER(SEARCH("Yes",C1016)),ISNUMBER(SEARCH("Yes",E1016)),ISNUMBER(SEARCH("Yes",G1016)),ISNUMBER(SEARCH("Yes",I1016))),"Yes","No")</f>
        <v>No</v>
      </c>
      <c r="B1016" s="18" t="str">
        <f t="shared" si="1046"/>
        <v>No</v>
      </c>
      <c r="C1016" s="15" t="str">
        <f t="shared" si="790"/>
        <v>No</v>
      </c>
      <c r="D1016" s="18" t="str">
        <f t="shared" si="791"/>
        <v>No</v>
      </c>
      <c r="E1016" s="18" t="str">
        <f t="shared" si="792"/>
        <v>No</v>
      </c>
      <c r="F1016" s="18" t="str">
        <f t="shared" si="793"/>
        <v>No</v>
      </c>
      <c r="G1016" s="18" t="str">
        <f t="shared" si="794"/>
        <v>No</v>
      </c>
      <c r="H1016" s="18" t="str">
        <f t="shared" si="795"/>
        <v>No</v>
      </c>
      <c r="I1016" s="18" t="str">
        <f t="shared" si="796"/>
        <v>Yes</v>
      </c>
      <c r="J1016" s="18" t="str">
        <f t="shared" si="797"/>
        <v>Yes</v>
      </c>
      <c r="K1016" s="21">
        <v>1014</v>
      </c>
      <c r="L1016" s="5" t="s">
        <v>2139</v>
      </c>
      <c r="M1016" s="5" t="s">
        <v>2140</v>
      </c>
      <c r="N1016" s="5" t="s">
        <v>2307</v>
      </c>
      <c r="O1016" s="5" t="s">
        <v>152</v>
      </c>
      <c r="P1016" s="5" t="s">
        <v>2435</v>
      </c>
      <c r="Q1016" s="34" t="s">
        <v>2587</v>
      </c>
      <c r="R1016" s="21">
        <v>1</v>
      </c>
      <c r="S1016" s="35"/>
      <c r="T1016" s="35"/>
      <c r="U1016" s="35"/>
      <c r="V1016" s="35"/>
      <c r="W1016" s="35"/>
      <c r="X1016" s="35"/>
      <c r="Y1016" s="35"/>
      <c r="Z1016" s="35"/>
      <c r="AA1016" s="5" t="s">
        <v>2310</v>
      </c>
      <c r="AB1016" s="5" t="s">
        <v>5865</v>
      </c>
      <c r="AC1016" s="34" t="s">
        <v>5866</v>
      </c>
      <c r="AD1016" s="21">
        <v>1</v>
      </c>
    </row>
    <row r="1017" spans="1:30" x14ac:dyDescent="0.3">
      <c r="A1017" s="18" t="str">
        <f t="shared" ref="A1017:B1017" si="1047">IF(AND(ISNUMBER(SEARCH("Yes",C1017)),ISNUMBER(SEARCH("Yes",E1017)),ISNUMBER(SEARCH("Yes",G1017)),ISNUMBER(SEARCH("Yes",I1017))),"Yes","No")</f>
        <v>No</v>
      </c>
      <c r="B1017" s="18" t="str">
        <f t="shared" si="1047"/>
        <v>No</v>
      </c>
      <c r="C1017" s="15" t="str">
        <f t="shared" si="790"/>
        <v>No</v>
      </c>
      <c r="D1017" s="18" t="str">
        <f t="shared" si="791"/>
        <v>No</v>
      </c>
      <c r="E1017" s="18" t="str">
        <f t="shared" si="792"/>
        <v>No</v>
      </c>
      <c r="F1017" s="18" t="str">
        <f t="shared" si="793"/>
        <v>No</v>
      </c>
      <c r="G1017" s="18" t="str">
        <f t="shared" si="794"/>
        <v>No</v>
      </c>
      <c r="H1017" s="18" t="str">
        <f t="shared" si="795"/>
        <v>No</v>
      </c>
      <c r="I1017" s="18" t="str">
        <f t="shared" si="796"/>
        <v>Yes</v>
      </c>
      <c r="J1017" s="18" t="str">
        <f t="shared" si="797"/>
        <v>Yes</v>
      </c>
      <c r="K1017" s="21">
        <v>1015</v>
      </c>
      <c r="L1017" s="5" t="s">
        <v>2141</v>
      </c>
      <c r="M1017" s="5" t="s">
        <v>2142</v>
      </c>
      <c r="N1017" s="5" t="s">
        <v>2307</v>
      </c>
      <c r="O1017" s="5" t="s">
        <v>152</v>
      </c>
      <c r="P1017" s="5" t="s">
        <v>2724</v>
      </c>
      <c r="Q1017" s="34" t="s">
        <v>10871</v>
      </c>
      <c r="R1017" s="21">
        <v>1</v>
      </c>
      <c r="S1017" s="35"/>
      <c r="T1017" s="35"/>
      <c r="U1017" s="35"/>
      <c r="V1017" s="35"/>
      <c r="W1017" s="35"/>
      <c r="X1017" s="35"/>
      <c r="Y1017" s="35"/>
      <c r="Z1017" s="35"/>
      <c r="AA1017" s="5" t="s">
        <v>2310</v>
      </c>
      <c r="AB1017" s="5" t="s">
        <v>5868</v>
      </c>
      <c r="AC1017" s="34" t="s">
        <v>5869</v>
      </c>
      <c r="AD1017" s="21">
        <v>1</v>
      </c>
    </row>
    <row r="1018" spans="1:30" x14ac:dyDescent="0.3">
      <c r="A1018" s="18" t="str">
        <f t="shared" ref="A1018:B1018" si="1048">IF(AND(ISNUMBER(SEARCH("Yes",C1018)),ISNUMBER(SEARCH("Yes",E1018)),ISNUMBER(SEARCH("Yes",G1018)),ISNUMBER(SEARCH("Yes",I1018))),"Yes","No")</f>
        <v>No</v>
      </c>
      <c r="B1018" s="18" t="str">
        <f t="shared" si="1048"/>
        <v>No</v>
      </c>
      <c r="C1018" s="15" t="str">
        <f t="shared" si="790"/>
        <v>No</v>
      </c>
      <c r="D1018" s="18" t="str">
        <f t="shared" si="791"/>
        <v>No</v>
      </c>
      <c r="E1018" s="18" t="str">
        <f t="shared" si="792"/>
        <v>No</v>
      </c>
      <c r="F1018" s="18" t="str">
        <f t="shared" si="793"/>
        <v>No</v>
      </c>
      <c r="G1018" s="18" t="str">
        <f t="shared" si="794"/>
        <v>No</v>
      </c>
      <c r="H1018" s="18" t="str">
        <f t="shared" si="795"/>
        <v>No</v>
      </c>
      <c r="I1018" s="18" t="str">
        <f t="shared" si="796"/>
        <v>Yes</v>
      </c>
      <c r="J1018" s="18" t="str">
        <f t="shared" si="797"/>
        <v>Yes</v>
      </c>
      <c r="K1018" s="21">
        <v>1016</v>
      </c>
      <c r="L1018" s="5" t="s">
        <v>2143</v>
      </c>
      <c r="M1018" s="5" t="s">
        <v>2144</v>
      </c>
      <c r="N1018" s="5" t="s">
        <v>2307</v>
      </c>
      <c r="O1018" s="5" t="s">
        <v>152</v>
      </c>
      <c r="P1018" s="5" t="s">
        <v>5699</v>
      </c>
      <c r="Q1018" s="34" t="s">
        <v>2318</v>
      </c>
      <c r="R1018" s="21">
        <v>1</v>
      </c>
      <c r="S1018" s="35"/>
      <c r="T1018" s="35"/>
      <c r="U1018" s="35"/>
      <c r="V1018" s="35"/>
      <c r="W1018" s="35"/>
      <c r="X1018" s="35"/>
      <c r="Y1018" s="35"/>
      <c r="Z1018" s="35"/>
      <c r="AA1018" s="5" t="s">
        <v>24</v>
      </c>
      <c r="AB1018" s="5" t="s">
        <v>4265</v>
      </c>
      <c r="AC1018" s="34" t="s">
        <v>8627</v>
      </c>
      <c r="AD1018" s="21">
        <v>1</v>
      </c>
    </row>
    <row r="1019" spans="1:30" x14ac:dyDescent="0.3">
      <c r="A1019" s="18" t="str">
        <f t="shared" ref="A1019:B1019" si="1049">IF(AND(ISNUMBER(SEARCH("Yes",C1019)),ISNUMBER(SEARCH("Yes",E1019)),ISNUMBER(SEARCH("Yes",G1019)),ISNUMBER(SEARCH("Yes",I1019))),"Yes","No")</f>
        <v>Yes</v>
      </c>
      <c r="B1019" s="18" t="str">
        <f t="shared" si="1049"/>
        <v>Yes</v>
      </c>
      <c r="C1019" s="15" t="str">
        <f t="shared" si="790"/>
        <v>Yes</v>
      </c>
      <c r="D1019" s="18" t="str">
        <f t="shared" si="791"/>
        <v>Yes</v>
      </c>
      <c r="E1019" s="18" t="str">
        <f t="shared" si="792"/>
        <v>Yes</v>
      </c>
      <c r="F1019" s="18" t="str">
        <f t="shared" si="793"/>
        <v>Yes</v>
      </c>
      <c r="G1019" s="18" t="str">
        <f t="shared" si="794"/>
        <v>Yes</v>
      </c>
      <c r="H1019" s="18" t="str">
        <f t="shared" si="795"/>
        <v>Yes</v>
      </c>
      <c r="I1019" s="18" t="str">
        <f t="shared" si="796"/>
        <v>Yes</v>
      </c>
      <c r="J1019" s="18" t="str">
        <f t="shared" si="797"/>
        <v>Yes</v>
      </c>
      <c r="K1019" s="21">
        <v>1017</v>
      </c>
      <c r="L1019" s="5" t="s">
        <v>139</v>
      </c>
      <c r="M1019" s="5" t="s">
        <v>140</v>
      </c>
      <c r="N1019" s="5" t="s">
        <v>2307</v>
      </c>
      <c r="O1019" s="5" t="s">
        <v>24</v>
      </c>
      <c r="P1019" s="5" t="s">
        <v>10872</v>
      </c>
      <c r="Q1019" s="34" t="s">
        <v>5872</v>
      </c>
      <c r="R1019" s="21">
        <v>1</v>
      </c>
      <c r="S1019" s="5" t="s">
        <v>24</v>
      </c>
      <c r="T1019" s="5" t="s">
        <v>10873</v>
      </c>
      <c r="U1019" s="34" t="s">
        <v>10874</v>
      </c>
      <c r="V1019" s="21">
        <v>1</v>
      </c>
      <c r="W1019" s="5" t="s">
        <v>24</v>
      </c>
      <c r="X1019" s="5" t="s">
        <v>10875</v>
      </c>
      <c r="Y1019" s="34" t="s">
        <v>10876</v>
      </c>
      <c r="Z1019" s="21">
        <v>1</v>
      </c>
      <c r="AA1019" s="5" t="s">
        <v>2310</v>
      </c>
      <c r="AB1019" s="5" t="s">
        <v>10877</v>
      </c>
      <c r="AC1019" s="34" t="s">
        <v>10878</v>
      </c>
      <c r="AD1019" s="21">
        <v>1</v>
      </c>
    </row>
    <row r="1020" spans="1:30" x14ac:dyDescent="0.3">
      <c r="A1020" s="18" t="str">
        <f t="shared" ref="A1020:B1020" si="1050">IF(AND(ISNUMBER(SEARCH("Yes",C1020)),ISNUMBER(SEARCH("Yes",E1020)),ISNUMBER(SEARCH("Yes",G1020)),ISNUMBER(SEARCH("Yes",I1020))),"Yes","No")</f>
        <v>No</v>
      </c>
      <c r="B1020" s="18" t="str">
        <f t="shared" si="1050"/>
        <v>No</v>
      </c>
      <c r="C1020" s="15" t="str">
        <f t="shared" si="790"/>
        <v>No</v>
      </c>
      <c r="D1020" s="18" t="str">
        <f t="shared" si="791"/>
        <v>No</v>
      </c>
      <c r="E1020" s="18" t="str">
        <f t="shared" si="792"/>
        <v>No</v>
      </c>
      <c r="F1020" s="18" t="str">
        <f t="shared" si="793"/>
        <v>No</v>
      </c>
      <c r="G1020" s="18" t="str">
        <f t="shared" si="794"/>
        <v>No</v>
      </c>
      <c r="H1020" s="18" t="str">
        <f t="shared" si="795"/>
        <v>No</v>
      </c>
      <c r="I1020" s="18" t="str">
        <f t="shared" si="796"/>
        <v>Yes</v>
      </c>
      <c r="J1020" s="18" t="str">
        <f t="shared" si="797"/>
        <v>Yes</v>
      </c>
      <c r="K1020" s="21">
        <v>1018</v>
      </c>
      <c r="L1020" s="5" t="s">
        <v>2145</v>
      </c>
      <c r="M1020" s="5" t="s">
        <v>2146</v>
      </c>
      <c r="N1020" s="5" t="s">
        <v>2307</v>
      </c>
      <c r="O1020" s="5" t="s">
        <v>152</v>
      </c>
      <c r="P1020" s="5" t="s">
        <v>9018</v>
      </c>
      <c r="Q1020" s="34" t="s">
        <v>6389</v>
      </c>
      <c r="R1020" s="21">
        <v>1</v>
      </c>
      <c r="S1020" s="35"/>
      <c r="T1020" s="35"/>
      <c r="U1020" s="35"/>
      <c r="V1020" s="35"/>
      <c r="W1020" s="35"/>
      <c r="X1020" s="35"/>
      <c r="Y1020" s="35"/>
      <c r="Z1020" s="35"/>
      <c r="AA1020" s="5" t="s">
        <v>24</v>
      </c>
      <c r="AB1020" s="5" t="s">
        <v>10879</v>
      </c>
      <c r="AC1020" s="34" t="s">
        <v>10880</v>
      </c>
      <c r="AD1020" s="21">
        <v>1</v>
      </c>
    </row>
    <row r="1021" spans="1:30" x14ac:dyDescent="0.3">
      <c r="A1021" s="18" t="str">
        <f t="shared" ref="A1021:B1021" si="1051">IF(AND(ISNUMBER(SEARCH("Yes",C1021)),ISNUMBER(SEARCH("Yes",E1021)),ISNUMBER(SEARCH("Yes",G1021)),ISNUMBER(SEARCH("Yes",I1021))),"Yes","No")</f>
        <v>No</v>
      </c>
      <c r="B1021" s="18" t="str">
        <f t="shared" si="1051"/>
        <v>No</v>
      </c>
      <c r="C1021" s="15" t="str">
        <f t="shared" si="790"/>
        <v>No</v>
      </c>
      <c r="D1021" s="18" t="str">
        <f t="shared" si="791"/>
        <v>No</v>
      </c>
      <c r="E1021" s="18" t="str">
        <f t="shared" si="792"/>
        <v>No</v>
      </c>
      <c r="F1021" s="18" t="str">
        <f t="shared" si="793"/>
        <v>No</v>
      </c>
      <c r="G1021" s="18" t="str">
        <f t="shared" si="794"/>
        <v>No</v>
      </c>
      <c r="H1021" s="18" t="str">
        <f t="shared" si="795"/>
        <v>No</v>
      </c>
      <c r="I1021" s="18" t="str">
        <f t="shared" si="796"/>
        <v>Yes</v>
      </c>
      <c r="J1021" s="18" t="str">
        <f t="shared" si="797"/>
        <v>Yes</v>
      </c>
      <c r="K1021" s="21">
        <v>1019</v>
      </c>
      <c r="L1021" s="5" t="s">
        <v>2147</v>
      </c>
      <c r="M1021" s="5" t="s">
        <v>2148</v>
      </c>
      <c r="N1021" s="5" t="s">
        <v>2307</v>
      </c>
      <c r="O1021" s="5" t="s">
        <v>152</v>
      </c>
      <c r="P1021" s="5" t="s">
        <v>2537</v>
      </c>
      <c r="Q1021" s="34" t="s">
        <v>10881</v>
      </c>
      <c r="R1021" s="21">
        <v>1</v>
      </c>
      <c r="S1021" s="35"/>
      <c r="T1021" s="35"/>
      <c r="U1021" s="35"/>
      <c r="V1021" s="35"/>
      <c r="W1021" s="35"/>
      <c r="X1021" s="35"/>
      <c r="Y1021" s="35"/>
      <c r="Z1021" s="35"/>
      <c r="AA1021" s="5" t="s">
        <v>2310</v>
      </c>
      <c r="AB1021" s="5" t="s">
        <v>2323</v>
      </c>
      <c r="AC1021" s="34" t="s">
        <v>2476</v>
      </c>
      <c r="AD1021" s="21">
        <v>1</v>
      </c>
    </row>
    <row r="1022" spans="1:30" x14ac:dyDescent="0.3">
      <c r="A1022" s="18" t="str">
        <f t="shared" ref="A1022:B1022" si="1052">IF(AND(ISNUMBER(SEARCH("Yes",C1022)),ISNUMBER(SEARCH("Yes",E1022)),ISNUMBER(SEARCH("Yes",G1022)),ISNUMBER(SEARCH("Yes",I1022))),"Yes","No")</f>
        <v>No</v>
      </c>
      <c r="B1022" s="18" t="str">
        <f t="shared" si="1052"/>
        <v>No</v>
      </c>
      <c r="C1022" s="15" t="str">
        <f t="shared" ref="C1022:C1099" si="1053">IF(ISNUMBER(SEARCH("No;",Q1022)),"No","Yes")</f>
        <v>No</v>
      </c>
      <c r="D1022" s="18" t="str">
        <f t="shared" ref="D1022:D1099" si="1054">IF(ISNUMBER(SEARCH("No",O1022)),"No","Yes")</f>
        <v>No</v>
      </c>
      <c r="E1022" s="18" t="str">
        <f t="shared" ref="E1022:E1099" si="1055">IF(ISNUMBER(SEARCH("No;",U1022)),"No",IF(ISBLANK(U1022),"No","Yes"))</f>
        <v>No</v>
      </c>
      <c r="F1022" s="18" t="str">
        <f t="shared" ref="F1022:F1099" si="1056">IF(ISNUMBER(SEARCH("No;",S1022)),"No",IF(ISBLANK(S1022),"No","Yes"))</f>
        <v>No</v>
      </c>
      <c r="G1022" s="18" t="str">
        <f t="shared" ref="G1022:G1099" si="1057">IF(ISNUMBER(SEARCH("No;",Y1022)),"No",IF(ISBLANK(Y1022),"No","Yes"))</f>
        <v>No</v>
      </c>
      <c r="H1022" s="18" t="str">
        <f t="shared" ref="H1022:H1099" si="1058">IF(ISNUMBER(SEARCH("No;",W1022)),"No",IF(ISBLANK(W1022),"No","Yes"))</f>
        <v>No</v>
      </c>
      <c r="I1022" s="18" t="str">
        <f t="shared" ref="I1022:I1099" si="1059">IF(ISNUMBER(SEARCH("No;",AC1022)),"No",IF(ISBLANK(AC1022),"No","Yes"))</f>
        <v>Yes</v>
      </c>
      <c r="J1022" s="18" t="str">
        <f t="shared" ref="J1022:J1099" si="1060">IF(ISNUMBER(SEARCH("No",AA1022)),"No",IF(ISBLANK(AA1022),"No","Yes"))</f>
        <v>Yes</v>
      </c>
      <c r="K1022" s="21">
        <v>1020</v>
      </c>
      <c r="L1022" s="5" t="s">
        <v>2149</v>
      </c>
      <c r="M1022" s="5" t="s">
        <v>2150</v>
      </c>
      <c r="N1022" s="5" t="s">
        <v>2307</v>
      </c>
      <c r="O1022" s="5" t="s">
        <v>152</v>
      </c>
      <c r="P1022" s="5" t="s">
        <v>5046</v>
      </c>
      <c r="Q1022" s="34" t="s">
        <v>5880</v>
      </c>
      <c r="R1022" s="21">
        <v>1</v>
      </c>
      <c r="S1022" s="35"/>
      <c r="T1022" s="35"/>
      <c r="U1022" s="35"/>
      <c r="V1022" s="35"/>
      <c r="W1022" s="35"/>
      <c r="X1022" s="35"/>
      <c r="Y1022" s="35"/>
      <c r="Z1022" s="35"/>
      <c r="AA1022" s="5" t="s">
        <v>2310</v>
      </c>
      <c r="AB1022" s="5" t="s">
        <v>10882</v>
      </c>
      <c r="AC1022" s="34" t="s">
        <v>10883</v>
      </c>
      <c r="AD1022" s="21">
        <v>1</v>
      </c>
    </row>
    <row r="1023" spans="1:30" x14ac:dyDescent="0.3">
      <c r="A1023" s="18" t="str">
        <f t="shared" ref="A1023:B1023" si="1061">IF(AND(ISNUMBER(SEARCH("Yes",C1023)),ISNUMBER(SEARCH("Yes",E1023)),ISNUMBER(SEARCH("Yes",G1023)),ISNUMBER(SEARCH("Yes",I1023))),"Yes","No")</f>
        <v>No</v>
      </c>
      <c r="B1023" s="18" t="str">
        <f t="shared" si="1061"/>
        <v>No</v>
      </c>
      <c r="C1023" s="15" t="str">
        <f t="shared" si="1053"/>
        <v>No</v>
      </c>
      <c r="D1023" s="18" t="str">
        <f t="shared" si="1054"/>
        <v>No</v>
      </c>
      <c r="E1023" s="18" t="str">
        <f t="shared" si="1055"/>
        <v>No</v>
      </c>
      <c r="F1023" s="18" t="str">
        <f t="shared" si="1056"/>
        <v>No</v>
      </c>
      <c r="G1023" s="18" t="str">
        <f t="shared" si="1057"/>
        <v>No</v>
      </c>
      <c r="H1023" s="18" t="str">
        <f t="shared" si="1058"/>
        <v>No</v>
      </c>
      <c r="I1023" s="18" t="str">
        <f t="shared" si="1059"/>
        <v>Yes</v>
      </c>
      <c r="J1023" s="18" t="str">
        <f t="shared" si="1060"/>
        <v>Yes</v>
      </c>
      <c r="K1023" s="21">
        <v>1021</v>
      </c>
      <c r="L1023" s="5" t="s">
        <v>2151</v>
      </c>
      <c r="M1023" s="5" t="s">
        <v>2152</v>
      </c>
      <c r="N1023" s="5" t="s">
        <v>2307</v>
      </c>
      <c r="O1023" s="5" t="s">
        <v>152</v>
      </c>
      <c r="P1023" s="5" t="s">
        <v>2431</v>
      </c>
      <c r="Q1023" s="34" t="s">
        <v>10884</v>
      </c>
      <c r="R1023" s="21">
        <v>1</v>
      </c>
      <c r="S1023" s="35"/>
      <c r="T1023" s="35"/>
      <c r="U1023" s="35"/>
      <c r="V1023" s="35"/>
      <c r="W1023" s="35"/>
      <c r="X1023" s="35"/>
      <c r="Y1023" s="35"/>
      <c r="Z1023" s="35"/>
      <c r="AA1023" s="5" t="s">
        <v>2310</v>
      </c>
      <c r="AB1023" s="5" t="s">
        <v>4658</v>
      </c>
      <c r="AC1023" s="34" t="s">
        <v>10885</v>
      </c>
      <c r="AD1023" s="21">
        <v>1</v>
      </c>
    </row>
    <row r="1024" spans="1:30" x14ac:dyDescent="0.3">
      <c r="A1024" s="18" t="str">
        <f t="shared" ref="A1024:B1024" si="1062">IF(AND(ISNUMBER(SEARCH("Yes",C1024)),ISNUMBER(SEARCH("Yes",E1024)),ISNUMBER(SEARCH("Yes",G1024)),ISNUMBER(SEARCH("Yes",I1024))),"Yes","No")</f>
        <v>No</v>
      </c>
      <c r="B1024" s="18" t="str">
        <f t="shared" si="1062"/>
        <v>No</v>
      </c>
      <c r="C1024" s="15" t="str">
        <f t="shared" si="1053"/>
        <v>No</v>
      </c>
      <c r="D1024" s="18" t="str">
        <f t="shared" si="1054"/>
        <v>No</v>
      </c>
      <c r="E1024" s="18" t="str">
        <f t="shared" si="1055"/>
        <v>No</v>
      </c>
      <c r="F1024" s="18" t="str">
        <f t="shared" si="1056"/>
        <v>No</v>
      </c>
      <c r="G1024" s="18" t="str">
        <f t="shared" si="1057"/>
        <v>No</v>
      </c>
      <c r="H1024" s="18" t="str">
        <f t="shared" si="1058"/>
        <v>No</v>
      </c>
      <c r="I1024" s="18" t="str">
        <f t="shared" si="1059"/>
        <v>Yes</v>
      </c>
      <c r="J1024" s="18" t="str">
        <f t="shared" si="1060"/>
        <v>Yes</v>
      </c>
      <c r="K1024" s="21">
        <v>1022</v>
      </c>
      <c r="L1024" s="5" t="s">
        <v>2153</v>
      </c>
      <c r="M1024" s="5" t="s">
        <v>2154</v>
      </c>
      <c r="N1024" s="5" t="s">
        <v>2307</v>
      </c>
      <c r="O1024" s="5" t="s">
        <v>152</v>
      </c>
      <c r="P1024" s="5" t="s">
        <v>2427</v>
      </c>
      <c r="Q1024" s="34" t="s">
        <v>5886</v>
      </c>
      <c r="R1024" s="21">
        <v>1</v>
      </c>
      <c r="S1024" s="35"/>
      <c r="T1024" s="35"/>
      <c r="U1024" s="35"/>
      <c r="V1024" s="35"/>
      <c r="W1024" s="35"/>
      <c r="X1024" s="35"/>
      <c r="Y1024" s="35"/>
      <c r="Z1024" s="35"/>
      <c r="AA1024" s="5" t="s">
        <v>2310</v>
      </c>
      <c r="AB1024" s="5" t="s">
        <v>5887</v>
      </c>
      <c r="AC1024" s="34" t="s">
        <v>5888</v>
      </c>
      <c r="AD1024" s="21">
        <v>1</v>
      </c>
    </row>
    <row r="1025" spans="1:30" x14ac:dyDescent="0.3">
      <c r="A1025" s="18" t="str">
        <f t="shared" ref="A1025:B1025" si="1063">IF(AND(ISNUMBER(SEARCH("Yes",C1025)),ISNUMBER(SEARCH("Yes",E1025)),ISNUMBER(SEARCH("Yes",G1025)),ISNUMBER(SEARCH("Yes",I1025))),"Yes","No")</f>
        <v>No</v>
      </c>
      <c r="B1025" s="18" t="str">
        <f t="shared" si="1063"/>
        <v>No</v>
      </c>
      <c r="C1025" s="15" t="str">
        <f t="shared" si="1053"/>
        <v>No</v>
      </c>
      <c r="D1025" s="18" t="str">
        <f t="shared" si="1054"/>
        <v>No</v>
      </c>
      <c r="E1025" s="18" t="str">
        <f t="shared" si="1055"/>
        <v>No</v>
      </c>
      <c r="F1025" s="18" t="str">
        <f t="shared" si="1056"/>
        <v>No</v>
      </c>
      <c r="G1025" s="18" t="str">
        <f t="shared" si="1057"/>
        <v>No</v>
      </c>
      <c r="H1025" s="18" t="str">
        <f t="shared" si="1058"/>
        <v>No</v>
      </c>
      <c r="I1025" s="18" t="str">
        <f t="shared" si="1059"/>
        <v>Yes</v>
      </c>
      <c r="J1025" s="18" t="str">
        <f t="shared" si="1060"/>
        <v>Yes</v>
      </c>
      <c r="K1025" s="21">
        <v>1023</v>
      </c>
      <c r="L1025" s="5" t="s">
        <v>2155</v>
      </c>
      <c r="M1025" s="5" t="s">
        <v>2156</v>
      </c>
      <c r="N1025" s="5" t="s">
        <v>2307</v>
      </c>
      <c r="O1025" s="5" t="s">
        <v>152</v>
      </c>
      <c r="P1025" s="5" t="s">
        <v>2724</v>
      </c>
      <c r="Q1025" s="34" t="s">
        <v>10886</v>
      </c>
      <c r="R1025" s="21">
        <v>1</v>
      </c>
      <c r="S1025" s="35"/>
      <c r="T1025" s="35"/>
      <c r="U1025" s="35"/>
      <c r="V1025" s="35"/>
      <c r="W1025" s="35"/>
      <c r="X1025" s="35"/>
      <c r="Y1025" s="35"/>
      <c r="Z1025" s="35"/>
      <c r="AA1025" s="5" t="s">
        <v>2310</v>
      </c>
      <c r="AB1025" s="5" t="s">
        <v>10887</v>
      </c>
      <c r="AC1025" s="34" t="s">
        <v>10888</v>
      </c>
      <c r="AD1025" s="21">
        <v>1</v>
      </c>
    </row>
    <row r="1026" spans="1:30" x14ac:dyDescent="0.3">
      <c r="A1026" s="18" t="str">
        <f t="shared" ref="A1026:B1026" si="1064">IF(AND(ISNUMBER(SEARCH("Yes",C1026)),ISNUMBER(SEARCH("Yes",E1026)),ISNUMBER(SEARCH("Yes",G1026)),ISNUMBER(SEARCH("Yes",I1026))),"Yes","No")</f>
        <v>No</v>
      </c>
      <c r="B1026" s="18" t="str">
        <f t="shared" si="1064"/>
        <v>No</v>
      </c>
      <c r="C1026" s="15" t="str">
        <f t="shared" si="1053"/>
        <v>No</v>
      </c>
      <c r="D1026" s="18" t="str">
        <f t="shared" si="1054"/>
        <v>No</v>
      </c>
      <c r="E1026" s="18" t="str">
        <f t="shared" si="1055"/>
        <v>No</v>
      </c>
      <c r="F1026" s="18" t="str">
        <f t="shared" si="1056"/>
        <v>No</v>
      </c>
      <c r="G1026" s="18" t="str">
        <f t="shared" si="1057"/>
        <v>No</v>
      </c>
      <c r="H1026" s="18" t="str">
        <f t="shared" si="1058"/>
        <v>No</v>
      </c>
      <c r="I1026" s="18" t="str">
        <f t="shared" si="1059"/>
        <v>Yes</v>
      </c>
      <c r="J1026" s="18" t="str">
        <f t="shared" si="1060"/>
        <v>Yes</v>
      </c>
      <c r="K1026" s="21">
        <v>1024</v>
      </c>
      <c r="L1026" s="5" t="s">
        <v>2157</v>
      </c>
      <c r="M1026" s="5" t="s">
        <v>2158</v>
      </c>
      <c r="N1026" s="5" t="s">
        <v>2307</v>
      </c>
      <c r="O1026" s="5" t="s">
        <v>152</v>
      </c>
      <c r="P1026" s="5" t="s">
        <v>3381</v>
      </c>
      <c r="Q1026" s="34" t="s">
        <v>8644</v>
      </c>
      <c r="R1026" s="21">
        <v>1</v>
      </c>
      <c r="S1026" s="35"/>
      <c r="T1026" s="35"/>
      <c r="U1026" s="35"/>
      <c r="V1026" s="35"/>
      <c r="W1026" s="35"/>
      <c r="X1026" s="35"/>
      <c r="Y1026" s="35"/>
      <c r="Z1026" s="35"/>
      <c r="AA1026" s="5" t="s">
        <v>2310</v>
      </c>
      <c r="AB1026" s="5" t="s">
        <v>10889</v>
      </c>
      <c r="AC1026" s="34" t="s">
        <v>10890</v>
      </c>
      <c r="AD1026" s="21">
        <v>1</v>
      </c>
    </row>
    <row r="1027" spans="1:30" x14ac:dyDescent="0.3">
      <c r="A1027" s="18" t="str">
        <f t="shared" ref="A1027:B1027" si="1065">IF(AND(ISNUMBER(SEARCH("Yes",C1027)),ISNUMBER(SEARCH("Yes",E1027)),ISNUMBER(SEARCH("Yes",G1027)),ISNUMBER(SEARCH("Yes",I1027))),"Yes","No")</f>
        <v>No</v>
      </c>
      <c r="B1027" s="18" t="str">
        <f t="shared" si="1065"/>
        <v>No</v>
      </c>
      <c r="C1027" s="15" t="str">
        <f t="shared" si="1053"/>
        <v>No</v>
      </c>
      <c r="D1027" s="18" t="str">
        <f t="shared" si="1054"/>
        <v>No</v>
      </c>
      <c r="E1027" s="18" t="str">
        <f t="shared" si="1055"/>
        <v>No</v>
      </c>
      <c r="F1027" s="18" t="str">
        <f t="shared" si="1056"/>
        <v>No</v>
      </c>
      <c r="G1027" s="18" t="str">
        <f t="shared" si="1057"/>
        <v>No</v>
      </c>
      <c r="H1027" s="18" t="str">
        <f t="shared" si="1058"/>
        <v>No</v>
      </c>
      <c r="I1027" s="18" t="str">
        <f t="shared" si="1059"/>
        <v>Yes</v>
      </c>
      <c r="J1027" s="18" t="str">
        <f t="shared" si="1060"/>
        <v>Yes</v>
      </c>
      <c r="K1027" s="21">
        <v>1025</v>
      </c>
      <c r="L1027" s="5" t="s">
        <v>2159</v>
      </c>
      <c r="M1027" s="5" t="s">
        <v>2160</v>
      </c>
      <c r="N1027" s="5" t="s">
        <v>2307</v>
      </c>
      <c r="O1027" s="5" t="s">
        <v>152</v>
      </c>
      <c r="P1027" s="5" t="s">
        <v>5895</v>
      </c>
      <c r="Q1027" s="34" t="s">
        <v>4486</v>
      </c>
      <c r="R1027" s="21">
        <v>1</v>
      </c>
      <c r="S1027" s="35"/>
      <c r="T1027" s="35"/>
      <c r="U1027" s="35"/>
      <c r="V1027" s="35"/>
      <c r="W1027" s="35"/>
      <c r="X1027" s="35"/>
      <c r="Y1027" s="35"/>
      <c r="Z1027" s="35"/>
      <c r="AA1027" s="5" t="s">
        <v>2310</v>
      </c>
      <c r="AB1027" s="5" t="s">
        <v>10891</v>
      </c>
      <c r="AC1027" s="34" t="s">
        <v>10892</v>
      </c>
      <c r="AD1027" s="21">
        <v>1</v>
      </c>
    </row>
    <row r="1028" spans="1:30" x14ac:dyDescent="0.3">
      <c r="A1028" s="18" t="str">
        <f t="shared" ref="A1028:B1028" si="1066">IF(AND(ISNUMBER(SEARCH("Yes",C1028)),ISNUMBER(SEARCH("Yes",E1028)),ISNUMBER(SEARCH("Yes",G1028)),ISNUMBER(SEARCH("Yes",I1028))),"Yes","No")</f>
        <v>No</v>
      </c>
      <c r="B1028" s="18" t="str">
        <f t="shared" si="1066"/>
        <v>No</v>
      </c>
      <c r="C1028" s="15" t="str">
        <f t="shared" si="1053"/>
        <v>No</v>
      </c>
      <c r="D1028" s="18" t="str">
        <f t="shared" si="1054"/>
        <v>No</v>
      </c>
      <c r="E1028" s="18" t="str">
        <f t="shared" si="1055"/>
        <v>No</v>
      </c>
      <c r="F1028" s="18" t="str">
        <f t="shared" si="1056"/>
        <v>No</v>
      </c>
      <c r="G1028" s="18" t="str">
        <f t="shared" si="1057"/>
        <v>No</v>
      </c>
      <c r="H1028" s="18" t="str">
        <f t="shared" si="1058"/>
        <v>No</v>
      </c>
      <c r="I1028" s="18" t="str">
        <f t="shared" si="1059"/>
        <v>Yes</v>
      </c>
      <c r="J1028" s="18" t="str">
        <f t="shared" si="1060"/>
        <v>Yes</v>
      </c>
      <c r="K1028" s="21">
        <v>1026</v>
      </c>
      <c r="L1028" s="5" t="s">
        <v>2161</v>
      </c>
      <c r="M1028" s="5" t="s">
        <v>2162</v>
      </c>
      <c r="N1028" s="5" t="s">
        <v>2307</v>
      </c>
      <c r="O1028" s="5" t="s">
        <v>152</v>
      </c>
      <c r="P1028" s="5" t="s">
        <v>5898</v>
      </c>
      <c r="Q1028" s="34" t="s">
        <v>5899</v>
      </c>
      <c r="R1028" s="21">
        <v>1</v>
      </c>
      <c r="S1028" s="35"/>
      <c r="T1028" s="35"/>
      <c r="U1028" s="35"/>
      <c r="V1028" s="35"/>
      <c r="W1028" s="35"/>
      <c r="X1028" s="35"/>
      <c r="Y1028" s="35"/>
      <c r="Z1028" s="35"/>
      <c r="AA1028" s="5" t="s">
        <v>2310</v>
      </c>
      <c r="AB1028" s="5" t="s">
        <v>5900</v>
      </c>
      <c r="AC1028" s="34" t="s">
        <v>5901</v>
      </c>
      <c r="AD1028" s="21">
        <v>1</v>
      </c>
    </row>
    <row r="1029" spans="1:30" x14ac:dyDescent="0.3">
      <c r="A1029" s="18" t="str">
        <f t="shared" ref="A1029:B1029" si="1067">IF(AND(ISNUMBER(SEARCH("Yes",C1029)),ISNUMBER(SEARCH("Yes",E1029)),ISNUMBER(SEARCH("Yes",G1029)),ISNUMBER(SEARCH("Yes",I1029))),"Yes","No")</f>
        <v>No</v>
      </c>
      <c r="B1029" s="18" t="str">
        <f t="shared" si="1067"/>
        <v>No</v>
      </c>
      <c r="C1029" s="15" t="str">
        <f t="shared" si="1053"/>
        <v>No</v>
      </c>
      <c r="D1029" s="18" t="str">
        <f t="shared" si="1054"/>
        <v>No</v>
      </c>
      <c r="E1029" s="18" t="str">
        <f t="shared" si="1055"/>
        <v>No</v>
      </c>
      <c r="F1029" s="18" t="str">
        <f t="shared" si="1056"/>
        <v>No</v>
      </c>
      <c r="G1029" s="18" t="str">
        <f t="shared" si="1057"/>
        <v>No</v>
      </c>
      <c r="H1029" s="18" t="str">
        <f t="shared" si="1058"/>
        <v>No</v>
      </c>
      <c r="I1029" s="18" t="str">
        <f t="shared" si="1059"/>
        <v>Yes</v>
      </c>
      <c r="J1029" s="18" t="str">
        <f t="shared" si="1060"/>
        <v>Yes</v>
      </c>
      <c r="K1029" s="21">
        <v>1027</v>
      </c>
      <c r="L1029" s="5" t="s">
        <v>2163</v>
      </c>
      <c r="M1029" s="5" t="s">
        <v>2164</v>
      </c>
      <c r="N1029" s="5" t="s">
        <v>2307</v>
      </c>
      <c r="O1029" s="5" t="s">
        <v>152</v>
      </c>
      <c r="P1029" s="5" t="s">
        <v>5902</v>
      </c>
      <c r="Q1029" s="34" t="s">
        <v>5903</v>
      </c>
      <c r="R1029" s="21">
        <v>1</v>
      </c>
      <c r="S1029" s="35"/>
      <c r="T1029" s="35"/>
      <c r="U1029" s="35"/>
      <c r="V1029" s="35"/>
      <c r="W1029" s="35"/>
      <c r="X1029" s="35"/>
      <c r="Y1029" s="35"/>
      <c r="Z1029" s="35"/>
      <c r="AA1029" s="5" t="s">
        <v>2310</v>
      </c>
      <c r="AB1029" s="5" t="s">
        <v>10893</v>
      </c>
      <c r="AC1029" s="34" t="s">
        <v>10894</v>
      </c>
      <c r="AD1029" s="21">
        <v>1</v>
      </c>
    </row>
    <row r="1030" spans="1:30" x14ac:dyDescent="0.3">
      <c r="A1030" s="18" t="str">
        <f t="shared" ref="A1030:B1030" si="1068">IF(AND(ISNUMBER(SEARCH("Yes",C1030)),ISNUMBER(SEARCH("Yes",E1030)),ISNUMBER(SEARCH("Yes",G1030)),ISNUMBER(SEARCH("Yes",I1030))),"Yes","No")</f>
        <v>No</v>
      </c>
      <c r="B1030" s="18" t="str">
        <f t="shared" si="1068"/>
        <v>No</v>
      </c>
      <c r="C1030" s="15" t="str">
        <f t="shared" si="1053"/>
        <v>No</v>
      </c>
      <c r="D1030" s="18" t="str">
        <f t="shared" si="1054"/>
        <v>No</v>
      </c>
      <c r="E1030" s="18" t="str">
        <f t="shared" si="1055"/>
        <v>No</v>
      </c>
      <c r="F1030" s="18" t="str">
        <f t="shared" si="1056"/>
        <v>No</v>
      </c>
      <c r="G1030" s="18" t="str">
        <f t="shared" si="1057"/>
        <v>No</v>
      </c>
      <c r="H1030" s="18" t="str">
        <f t="shared" si="1058"/>
        <v>No</v>
      </c>
      <c r="I1030" s="18" t="str">
        <f t="shared" si="1059"/>
        <v>Yes</v>
      </c>
      <c r="J1030" s="18" t="str">
        <f t="shared" si="1060"/>
        <v>Yes</v>
      </c>
      <c r="K1030" s="21">
        <v>1028</v>
      </c>
      <c r="L1030" s="5" t="s">
        <v>2165</v>
      </c>
      <c r="M1030" s="5" t="s">
        <v>5904</v>
      </c>
      <c r="N1030" s="5" t="s">
        <v>2307</v>
      </c>
      <c r="O1030" s="5" t="s">
        <v>152</v>
      </c>
      <c r="P1030" s="5" t="s">
        <v>10895</v>
      </c>
      <c r="Q1030" s="34" t="s">
        <v>10896</v>
      </c>
      <c r="R1030" s="21">
        <v>1</v>
      </c>
      <c r="S1030" s="35"/>
      <c r="T1030" s="35"/>
      <c r="U1030" s="35"/>
      <c r="V1030" s="35"/>
      <c r="W1030" s="35"/>
      <c r="X1030" s="35"/>
      <c r="Y1030" s="35"/>
      <c r="Z1030" s="35"/>
      <c r="AA1030" s="5" t="s">
        <v>2310</v>
      </c>
      <c r="AB1030" s="5" t="s">
        <v>10897</v>
      </c>
      <c r="AC1030" s="34" t="s">
        <v>10898</v>
      </c>
      <c r="AD1030" s="21">
        <v>1</v>
      </c>
    </row>
    <row r="1031" spans="1:30" x14ac:dyDescent="0.3">
      <c r="A1031" s="18" t="str">
        <f t="shared" ref="A1031:B1031" si="1069">IF(AND(ISNUMBER(SEARCH("Yes",C1031)),ISNUMBER(SEARCH("Yes",E1031)),ISNUMBER(SEARCH("Yes",G1031)),ISNUMBER(SEARCH("Yes",I1031))),"Yes","No")</f>
        <v>No</v>
      </c>
      <c r="B1031" s="18" t="str">
        <f t="shared" si="1069"/>
        <v>No</v>
      </c>
      <c r="C1031" s="15" t="str">
        <f t="shared" si="1053"/>
        <v>No</v>
      </c>
      <c r="D1031" s="18" t="str">
        <f t="shared" si="1054"/>
        <v>No</v>
      </c>
      <c r="E1031" s="18" t="str">
        <f t="shared" si="1055"/>
        <v>No</v>
      </c>
      <c r="F1031" s="18" t="str">
        <f t="shared" si="1056"/>
        <v>No</v>
      </c>
      <c r="G1031" s="18" t="str">
        <f t="shared" si="1057"/>
        <v>No</v>
      </c>
      <c r="H1031" s="18" t="str">
        <f t="shared" si="1058"/>
        <v>No</v>
      </c>
      <c r="I1031" s="18" t="str">
        <f t="shared" si="1059"/>
        <v>Yes</v>
      </c>
      <c r="J1031" s="18" t="str">
        <f t="shared" si="1060"/>
        <v>Yes</v>
      </c>
      <c r="K1031" s="21">
        <v>1029</v>
      </c>
      <c r="L1031" s="5" t="s">
        <v>2167</v>
      </c>
      <c r="M1031" s="5" t="s">
        <v>2168</v>
      </c>
      <c r="N1031" s="5" t="s">
        <v>2307</v>
      </c>
      <c r="O1031" s="5" t="s">
        <v>152</v>
      </c>
      <c r="P1031" s="5" t="s">
        <v>2724</v>
      </c>
      <c r="Q1031" s="34" t="s">
        <v>5906</v>
      </c>
      <c r="R1031" s="21">
        <v>1</v>
      </c>
      <c r="S1031" s="35"/>
      <c r="T1031" s="35"/>
      <c r="U1031" s="35"/>
      <c r="V1031" s="35"/>
      <c r="W1031" s="35"/>
      <c r="X1031" s="35"/>
      <c r="Y1031" s="35"/>
      <c r="Z1031" s="35"/>
      <c r="AA1031" s="5" t="s">
        <v>2310</v>
      </c>
      <c r="AB1031" s="5" t="s">
        <v>10899</v>
      </c>
      <c r="AC1031" s="34" t="s">
        <v>5908</v>
      </c>
      <c r="AD1031" s="21">
        <v>1</v>
      </c>
    </row>
    <row r="1032" spans="1:30" x14ac:dyDescent="0.3">
      <c r="A1032" s="18" t="str">
        <f t="shared" ref="A1032:B1032" si="1070">IF(AND(ISNUMBER(SEARCH("Yes",C1032)),ISNUMBER(SEARCH("Yes",E1032)),ISNUMBER(SEARCH("Yes",G1032)),ISNUMBER(SEARCH("Yes",I1032))),"Yes","No")</f>
        <v>No</v>
      </c>
      <c r="B1032" s="18" t="str">
        <f t="shared" si="1070"/>
        <v>No</v>
      </c>
      <c r="C1032" s="15" t="str">
        <f t="shared" si="1053"/>
        <v>No</v>
      </c>
      <c r="D1032" s="18" t="str">
        <f t="shared" si="1054"/>
        <v>No</v>
      </c>
      <c r="E1032" s="18" t="str">
        <f t="shared" si="1055"/>
        <v>No</v>
      </c>
      <c r="F1032" s="18" t="str">
        <f t="shared" si="1056"/>
        <v>No</v>
      </c>
      <c r="G1032" s="18" t="str">
        <f t="shared" si="1057"/>
        <v>No</v>
      </c>
      <c r="H1032" s="18" t="str">
        <f t="shared" si="1058"/>
        <v>No</v>
      </c>
      <c r="I1032" s="18" t="str">
        <f t="shared" si="1059"/>
        <v>Yes</v>
      </c>
      <c r="J1032" s="18" t="str">
        <f t="shared" si="1060"/>
        <v>Yes</v>
      </c>
      <c r="K1032" s="21">
        <v>1030</v>
      </c>
      <c r="L1032" s="5" t="s">
        <v>2169</v>
      </c>
      <c r="M1032" s="5" t="s">
        <v>2170</v>
      </c>
      <c r="N1032" s="5" t="s">
        <v>2307</v>
      </c>
      <c r="O1032" s="5" t="s">
        <v>152</v>
      </c>
      <c r="P1032" s="5" t="s">
        <v>5909</v>
      </c>
      <c r="Q1032" s="34" t="s">
        <v>5910</v>
      </c>
      <c r="R1032" s="21">
        <v>1</v>
      </c>
      <c r="S1032" s="35"/>
      <c r="T1032" s="35"/>
      <c r="U1032" s="35"/>
      <c r="V1032" s="35"/>
      <c r="W1032" s="35"/>
      <c r="X1032" s="35"/>
      <c r="Y1032" s="35"/>
      <c r="Z1032" s="35"/>
      <c r="AA1032" s="5" t="s">
        <v>24</v>
      </c>
      <c r="AB1032" s="5" t="s">
        <v>3326</v>
      </c>
      <c r="AC1032" s="34" t="s">
        <v>3247</v>
      </c>
      <c r="AD1032" s="21">
        <v>1</v>
      </c>
    </row>
    <row r="1033" spans="1:30" x14ac:dyDescent="0.3">
      <c r="A1033" s="18" t="str">
        <f t="shared" ref="A1033:B1033" si="1071">IF(AND(ISNUMBER(SEARCH("Yes",C1033)),ISNUMBER(SEARCH("Yes",E1033)),ISNUMBER(SEARCH("Yes",G1033)),ISNUMBER(SEARCH("Yes",I1033))),"Yes","No")</f>
        <v>No</v>
      </c>
      <c r="B1033" s="18" t="str">
        <f t="shared" si="1071"/>
        <v>No</v>
      </c>
      <c r="C1033" s="15" t="str">
        <f t="shared" si="1053"/>
        <v>No</v>
      </c>
      <c r="D1033" s="18" t="str">
        <f t="shared" si="1054"/>
        <v>No</v>
      </c>
      <c r="E1033" s="18" t="str">
        <f t="shared" si="1055"/>
        <v>No</v>
      </c>
      <c r="F1033" s="18" t="str">
        <f t="shared" si="1056"/>
        <v>No</v>
      </c>
      <c r="G1033" s="18" t="str">
        <f t="shared" si="1057"/>
        <v>No</v>
      </c>
      <c r="H1033" s="18" t="str">
        <f t="shared" si="1058"/>
        <v>No</v>
      </c>
      <c r="I1033" s="18" t="str">
        <f t="shared" si="1059"/>
        <v>Yes</v>
      </c>
      <c r="J1033" s="18" t="str">
        <f t="shared" si="1060"/>
        <v>Yes</v>
      </c>
      <c r="K1033" s="21">
        <v>1031</v>
      </c>
      <c r="L1033" s="5" t="s">
        <v>2171</v>
      </c>
      <c r="M1033" s="5" t="s">
        <v>2172</v>
      </c>
      <c r="N1033" s="5" t="s">
        <v>2307</v>
      </c>
      <c r="O1033" s="5" t="s">
        <v>152</v>
      </c>
      <c r="P1033" s="5" t="s">
        <v>2923</v>
      </c>
      <c r="Q1033" s="34" t="s">
        <v>5911</v>
      </c>
      <c r="R1033" s="21">
        <v>1</v>
      </c>
      <c r="S1033" s="35"/>
      <c r="T1033" s="35"/>
      <c r="U1033" s="35"/>
      <c r="V1033" s="35"/>
      <c r="W1033" s="35"/>
      <c r="X1033" s="35"/>
      <c r="Y1033" s="35"/>
      <c r="Z1033" s="35"/>
      <c r="AA1033" s="5" t="s">
        <v>24</v>
      </c>
      <c r="AB1033" s="5" t="s">
        <v>10900</v>
      </c>
      <c r="AC1033" s="34" t="s">
        <v>10901</v>
      </c>
      <c r="AD1033" s="21">
        <v>1</v>
      </c>
    </row>
    <row r="1034" spans="1:30" x14ac:dyDescent="0.3">
      <c r="A1034" s="18" t="str">
        <f t="shared" ref="A1034:B1034" si="1072">IF(AND(ISNUMBER(SEARCH("Yes",C1034)),ISNUMBER(SEARCH("Yes",E1034)),ISNUMBER(SEARCH("Yes",G1034)),ISNUMBER(SEARCH("Yes",I1034))),"Yes","No")</f>
        <v>No</v>
      </c>
      <c r="B1034" s="18" t="str">
        <f t="shared" si="1072"/>
        <v>No</v>
      </c>
      <c r="C1034" s="15" t="str">
        <f t="shared" si="1053"/>
        <v>No</v>
      </c>
      <c r="D1034" s="18" t="str">
        <f t="shared" si="1054"/>
        <v>No</v>
      </c>
      <c r="E1034" s="18" t="str">
        <f t="shared" si="1055"/>
        <v>No</v>
      </c>
      <c r="F1034" s="18" t="str">
        <f t="shared" si="1056"/>
        <v>No</v>
      </c>
      <c r="G1034" s="18" t="str">
        <f t="shared" si="1057"/>
        <v>No</v>
      </c>
      <c r="H1034" s="18" t="str">
        <f t="shared" si="1058"/>
        <v>No</v>
      </c>
      <c r="I1034" s="18" t="str">
        <f t="shared" si="1059"/>
        <v>Yes</v>
      </c>
      <c r="J1034" s="18" t="str">
        <f t="shared" si="1060"/>
        <v>Yes</v>
      </c>
      <c r="K1034" s="21">
        <v>1032</v>
      </c>
      <c r="L1034" s="5" t="s">
        <v>2173</v>
      </c>
      <c r="M1034" s="5" t="s">
        <v>2174</v>
      </c>
      <c r="N1034" s="5" t="s">
        <v>2307</v>
      </c>
      <c r="O1034" s="5" t="s">
        <v>152</v>
      </c>
      <c r="P1034" s="5" t="s">
        <v>2724</v>
      </c>
      <c r="Q1034" s="34" t="s">
        <v>5914</v>
      </c>
      <c r="R1034" s="21">
        <v>1</v>
      </c>
      <c r="S1034" s="35"/>
      <c r="T1034" s="35"/>
      <c r="U1034" s="35"/>
      <c r="V1034" s="35"/>
      <c r="W1034" s="35"/>
      <c r="X1034" s="35"/>
      <c r="Y1034" s="35"/>
      <c r="Z1034" s="35"/>
      <c r="AA1034" s="5" t="s">
        <v>2310</v>
      </c>
      <c r="AB1034" s="5" t="s">
        <v>10902</v>
      </c>
      <c r="AC1034" s="34" t="s">
        <v>10903</v>
      </c>
      <c r="AD1034" s="21">
        <v>1</v>
      </c>
    </row>
    <row r="1035" spans="1:30" x14ac:dyDescent="0.3">
      <c r="A1035" s="18" t="str">
        <f t="shared" ref="A1035:B1035" si="1073">IF(AND(ISNUMBER(SEARCH("Yes",C1035)),ISNUMBER(SEARCH("Yes",E1035)),ISNUMBER(SEARCH("Yes",G1035)),ISNUMBER(SEARCH("Yes",I1035))),"Yes","No")</f>
        <v>Yes</v>
      </c>
      <c r="B1035" s="18" t="str">
        <f t="shared" si="1073"/>
        <v>Yes</v>
      </c>
      <c r="C1035" s="15" t="str">
        <f t="shared" si="1053"/>
        <v>Yes</v>
      </c>
      <c r="D1035" s="18" t="str">
        <f t="shared" si="1054"/>
        <v>Yes</v>
      </c>
      <c r="E1035" s="18" t="str">
        <f t="shared" si="1055"/>
        <v>Yes</v>
      </c>
      <c r="F1035" s="18" t="str">
        <f t="shared" si="1056"/>
        <v>Yes</v>
      </c>
      <c r="G1035" s="18" t="str">
        <f t="shared" si="1057"/>
        <v>Yes</v>
      </c>
      <c r="H1035" s="18" t="str">
        <f t="shared" si="1058"/>
        <v>Yes</v>
      </c>
      <c r="I1035" s="18" t="str">
        <f t="shared" si="1059"/>
        <v>Yes</v>
      </c>
      <c r="J1035" s="18" t="str">
        <f t="shared" si="1060"/>
        <v>Yes</v>
      </c>
      <c r="K1035" s="21">
        <v>1033</v>
      </c>
      <c r="L1035" s="5" t="s">
        <v>254</v>
      </c>
      <c r="M1035" s="5" t="s">
        <v>255</v>
      </c>
      <c r="N1035" s="5" t="s">
        <v>2307</v>
      </c>
      <c r="O1035" s="5" t="s">
        <v>2310</v>
      </c>
      <c r="P1035" s="5" t="s">
        <v>10904</v>
      </c>
      <c r="Q1035" s="34" t="s">
        <v>10905</v>
      </c>
      <c r="R1035" s="21">
        <v>1</v>
      </c>
      <c r="S1035" s="5" t="s">
        <v>24</v>
      </c>
      <c r="T1035" s="5" t="s">
        <v>5920</v>
      </c>
      <c r="U1035" s="34" t="s">
        <v>10906</v>
      </c>
      <c r="V1035" s="21">
        <v>1</v>
      </c>
      <c r="W1035" s="5" t="s">
        <v>24</v>
      </c>
      <c r="X1035" s="5" t="s">
        <v>8660</v>
      </c>
      <c r="Y1035" s="34" t="s">
        <v>10907</v>
      </c>
      <c r="Z1035" s="21">
        <v>1</v>
      </c>
      <c r="AA1035" s="5" t="s">
        <v>24</v>
      </c>
      <c r="AB1035" s="5" t="s">
        <v>3833</v>
      </c>
      <c r="AC1035" s="34" t="s">
        <v>9601</v>
      </c>
      <c r="AD1035" s="21">
        <v>1</v>
      </c>
    </row>
    <row r="1036" spans="1:30" x14ac:dyDescent="0.3">
      <c r="A1036" s="18" t="str">
        <f t="shared" ref="A1036:B1036" si="1074">IF(AND(ISNUMBER(SEARCH("Yes",C1036)),ISNUMBER(SEARCH("Yes",E1036)),ISNUMBER(SEARCH("Yes",G1036)),ISNUMBER(SEARCH("Yes",I1036))),"Yes","No")</f>
        <v>No</v>
      </c>
      <c r="B1036" s="18" t="str">
        <f t="shared" si="1074"/>
        <v>No</v>
      </c>
      <c r="C1036" s="15" t="str">
        <f t="shared" si="1053"/>
        <v>No</v>
      </c>
      <c r="D1036" s="18" t="str">
        <f t="shared" si="1054"/>
        <v>No</v>
      </c>
      <c r="E1036" s="18" t="str">
        <f t="shared" si="1055"/>
        <v>No</v>
      </c>
      <c r="F1036" s="18" t="str">
        <f t="shared" si="1056"/>
        <v>No</v>
      </c>
      <c r="G1036" s="18" t="str">
        <f t="shared" si="1057"/>
        <v>No</v>
      </c>
      <c r="H1036" s="18" t="str">
        <f t="shared" si="1058"/>
        <v>No</v>
      </c>
      <c r="I1036" s="18" t="str">
        <f t="shared" si="1059"/>
        <v>Yes</v>
      </c>
      <c r="J1036" s="18" t="str">
        <f t="shared" si="1060"/>
        <v>Yes</v>
      </c>
      <c r="K1036" s="21">
        <v>1034</v>
      </c>
      <c r="L1036" s="5" t="s">
        <v>2175</v>
      </c>
      <c r="M1036" s="5" t="s">
        <v>2176</v>
      </c>
      <c r="N1036" s="5" t="s">
        <v>2307</v>
      </c>
      <c r="O1036" s="5" t="s">
        <v>152</v>
      </c>
      <c r="P1036" s="5" t="s">
        <v>5923</v>
      </c>
      <c r="Q1036" s="34" t="s">
        <v>5924</v>
      </c>
      <c r="R1036" s="21">
        <v>1</v>
      </c>
      <c r="S1036" s="35"/>
      <c r="T1036" s="35"/>
      <c r="U1036" s="35"/>
      <c r="V1036" s="35"/>
      <c r="W1036" s="35"/>
      <c r="X1036" s="35"/>
      <c r="Y1036" s="35"/>
      <c r="Z1036" s="35"/>
      <c r="AA1036" s="5" t="s">
        <v>2310</v>
      </c>
      <c r="AB1036" s="5" t="s">
        <v>10314</v>
      </c>
      <c r="AC1036" s="34" t="s">
        <v>10315</v>
      </c>
      <c r="AD1036" s="21">
        <v>1</v>
      </c>
    </row>
    <row r="1037" spans="1:30" x14ac:dyDescent="0.3">
      <c r="A1037" s="18" t="str">
        <f t="shared" ref="A1037:B1037" si="1075">IF(AND(ISNUMBER(SEARCH("Yes",C1037)),ISNUMBER(SEARCH("Yes",E1037)),ISNUMBER(SEARCH("Yes",G1037)),ISNUMBER(SEARCH("Yes",I1037))),"Yes","No")</f>
        <v>No</v>
      </c>
      <c r="B1037" s="18" t="str">
        <f t="shared" si="1075"/>
        <v>No</v>
      </c>
      <c r="C1037" s="15" t="str">
        <f t="shared" si="1053"/>
        <v>No</v>
      </c>
      <c r="D1037" s="18" t="str">
        <f t="shared" si="1054"/>
        <v>No</v>
      </c>
      <c r="E1037" s="18" t="str">
        <f t="shared" si="1055"/>
        <v>No</v>
      </c>
      <c r="F1037" s="18" t="str">
        <f t="shared" si="1056"/>
        <v>No</v>
      </c>
      <c r="G1037" s="18" t="str">
        <f t="shared" si="1057"/>
        <v>No</v>
      </c>
      <c r="H1037" s="18" t="str">
        <f t="shared" si="1058"/>
        <v>No</v>
      </c>
      <c r="I1037" s="18" t="str">
        <f t="shared" si="1059"/>
        <v>Yes</v>
      </c>
      <c r="J1037" s="18" t="str">
        <f t="shared" si="1060"/>
        <v>Yes</v>
      </c>
      <c r="K1037" s="21">
        <v>1035</v>
      </c>
      <c r="L1037" s="22"/>
      <c r="M1037" s="5" t="s">
        <v>2177</v>
      </c>
      <c r="N1037" s="5" t="s">
        <v>2307</v>
      </c>
      <c r="O1037" s="5" t="s">
        <v>152</v>
      </c>
      <c r="P1037" s="5" t="s">
        <v>5927</v>
      </c>
      <c r="Q1037" s="34" t="s">
        <v>5928</v>
      </c>
      <c r="R1037" s="21">
        <v>1</v>
      </c>
      <c r="S1037" s="35"/>
      <c r="T1037" s="35"/>
      <c r="U1037" s="35"/>
      <c r="V1037" s="35"/>
      <c r="W1037" s="35"/>
      <c r="X1037" s="35"/>
      <c r="Y1037" s="35"/>
      <c r="Z1037" s="35"/>
      <c r="AA1037" s="5" t="s">
        <v>2310</v>
      </c>
      <c r="AB1037" s="5" t="s">
        <v>10451</v>
      </c>
      <c r="AC1037" s="34" t="s">
        <v>10908</v>
      </c>
      <c r="AD1037" s="21">
        <v>1</v>
      </c>
    </row>
    <row r="1038" spans="1:30" x14ac:dyDescent="0.3">
      <c r="A1038" s="18" t="str">
        <f t="shared" ref="A1038:B1038" si="1076">IF(AND(ISNUMBER(SEARCH("Yes",C1038)),ISNUMBER(SEARCH("Yes",E1038)),ISNUMBER(SEARCH("Yes",G1038)),ISNUMBER(SEARCH("Yes",I1038))),"Yes","No")</f>
        <v>No</v>
      </c>
      <c r="B1038" s="18" t="str">
        <f t="shared" si="1076"/>
        <v>No</v>
      </c>
      <c r="C1038" s="15" t="str">
        <f t="shared" si="1053"/>
        <v>No</v>
      </c>
      <c r="D1038" s="18" t="str">
        <f t="shared" si="1054"/>
        <v>No</v>
      </c>
      <c r="E1038" s="18" t="str">
        <f t="shared" si="1055"/>
        <v>No</v>
      </c>
      <c r="F1038" s="18" t="str">
        <f t="shared" si="1056"/>
        <v>No</v>
      </c>
      <c r="G1038" s="18" t="str">
        <f t="shared" si="1057"/>
        <v>No</v>
      </c>
      <c r="H1038" s="18" t="str">
        <f t="shared" si="1058"/>
        <v>No</v>
      </c>
      <c r="I1038" s="18" t="str">
        <f t="shared" si="1059"/>
        <v>Yes</v>
      </c>
      <c r="J1038" s="18" t="str">
        <f t="shared" si="1060"/>
        <v>Yes</v>
      </c>
      <c r="K1038" s="21">
        <v>1036</v>
      </c>
      <c r="L1038" s="5" t="s">
        <v>2178</v>
      </c>
      <c r="M1038" s="5" t="s">
        <v>2179</v>
      </c>
      <c r="N1038" s="5" t="s">
        <v>2307</v>
      </c>
      <c r="O1038" s="5" t="s">
        <v>152</v>
      </c>
      <c r="P1038" s="5" t="s">
        <v>2392</v>
      </c>
      <c r="Q1038" s="34" t="s">
        <v>10909</v>
      </c>
      <c r="R1038" s="21">
        <v>1</v>
      </c>
      <c r="S1038" s="35"/>
      <c r="T1038" s="35"/>
      <c r="U1038" s="35"/>
      <c r="V1038" s="35"/>
      <c r="W1038" s="35"/>
      <c r="X1038" s="35"/>
      <c r="Y1038" s="35"/>
      <c r="Z1038" s="35"/>
      <c r="AA1038" s="5" t="s">
        <v>2310</v>
      </c>
      <c r="AB1038" s="5" t="s">
        <v>10910</v>
      </c>
      <c r="AC1038" s="34" t="s">
        <v>10911</v>
      </c>
      <c r="AD1038" s="21">
        <v>1</v>
      </c>
    </row>
    <row r="1039" spans="1:30" x14ac:dyDescent="0.3">
      <c r="A1039" s="18" t="str">
        <f t="shared" ref="A1039:B1039" si="1077">IF(AND(ISNUMBER(SEARCH("Yes",C1039)),ISNUMBER(SEARCH("Yes",E1039)),ISNUMBER(SEARCH("Yes",G1039)),ISNUMBER(SEARCH("Yes",I1039))),"Yes","No")</f>
        <v>No</v>
      </c>
      <c r="B1039" s="18" t="str">
        <f t="shared" si="1077"/>
        <v>No</v>
      </c>
      <c r="C1039" s="15" t="str">
        <f t="shared" si="1053"/>
        <v>No</v>
      </c>
      <c r="D1039" s="18" t="str">
        <f t="shared" si="1054"/>
        <v>No</v>
      </c>
      <c r="E1039" s="18" t="str">
        <f t="shared" si="1055"/>
        <v>No</v>
      </c>
      <c r="F1039" s="18" t="str">
        <f t="shared" si="1056"/>
        <v>No</v>
      </c>
      <c r="G1039" s="18" t="str">
        <f t="shared" si="1057"/>
        <v>No</v>
      </c>
      <c r="H1039" s="18" t="str">
        <f t="shared" si="1058"/>
        <v>No</v>
      </c>
      <c r="I1039" s="18" t="str">
        <f t="shared" si="1059"/>
        <v>Yes</v>
      </c>
      <c r="J1039" s="18" t="str">
        <f t="shared" si="1060"/>
        <v>Yes</v>
      </c>
      <c r="K1039" s="21">
        <v>1037</v>
      </c>
      <c r="L1039" s="5" t="s">
        <v>2180</v>
      </c>
      <c r="M1039" s="5" t="s">
        <v>2181</v>
      </c>
      <c r="N1039" s="5" t="s">
        <v>2307</v>
      </c>
      <c r="O1039" s="5" t="s">
        <v>152</v>
      </c>
      <c r="P1039" s="5" t="s">
        <v>2664</v>
      </c>
      <c r="Q1039" s="34" t="s">
        <v>5932</v>
      </c>
      <c r="R1039" s="21">
        <v>1</v>
      </c>
      <c r="S1039" s="35"/>
      <c r="T1039" s="35"/>
      <c r="U1039" s="35"/>
      <c r="V1039" s="35"/>
      <c r="W1039" s="35"/>
      <c r="X1039" s="35"/>
      <c r="Y1039" s="35"/>
      <c r="Z1039" s="35"/>
      <c r="AA1039" s="5" t="s">
        <v>2310</v>
      </c>
      <c r="AB1039" s="5" t="s">
        <v>8668</v>
      </c>
      <c r="AC1039" s="34" t="s">
        <v>8669</v>
      </c>
      <c r="AD1039" s="21">
        <v>1</v>
      </c>
    </row>
    <row r="1040" spans="1:30" x14ac:dyDescent="0.3">
      <c r="A1040" s="18" t="str">
        <f t="shared" ref="A1040:B1040" si="1078">IF(AND(ISNUMBER(SEARCH("Yes",C1040)),ISNUMBER(SEARCH("Yes",E1040)),ISNUMBER(SEARCH("Yes",G1040)),ISNUMBER(SEARCH("Yes",I1040))),"Yes","No")</f>
        <v>No</v>
      </c>
      <c r="B1040" s="18" t="str">
        <f t="shared" si="1078"/>
        <v>No</v>
      </c>
      <c r="C1040" s="15" t="str">
        <f t="shared" si="1053"/>
        <v>No</v>
      </c>
      <c r="D1040" s="18" t="str">
        <f t="shared" si="1054"/>
        <v>No</v>
      </c>
      <c r="E1040" s="18" t="str">
        <f t="shared" si="1055"/>
        <v>No</v>
      </c>
      <c r="F1040" s="18" t="str">
        <f t="shared" si="1056"/>
        <v>No</v>
      </c>
      <c r="G1040" s="18" t="str">
        <f t="shared" si="1057"/>
        <v>No</v>
      </c>
      <c r="H1040" s="18" t="str">
        <f t="shared" si="1058"/>
        <v>No</v>
      </c>
      <c r="I1040" s="18" t="str">
        <f t="shared" si="1059"/>
        <v>Yes</v>
      </c>
      <c r="J1040" s="18" t="str">
        <f t="shared" si="1060"/>
        <v>Yes</v>
      </c>
      <c r="K1040" s="21">
        <v>1038</v>
      </c>
      <c r="L1040" s="5" t="s">
        <v>2182</v>
      </c>
      <c r="M1040" s="5" t="s">
        <v>2183</v>
      </c>
      <c r="N1040" s="5" t="s">
        <v>2307</v>
      </c>
      <c r="O1040" s="5" t="s">
        <v>152</v>
      </c>
      <c r="P1040" s="5" t="s">
        <v>2724</v>
      </c>
      <c r="Q1040" s="34" t="s">
        <v>10912</v>
      </c>
      <c r="R1040" s="21">
        <v>1</v>
      </c>
      <c r="S1040" s="35"/>
      <c r="T1040" s="35"/>
      <c r="U1040" s="35"/>
      <c r="V1040" s="35"/>
      <c r="W1040" s="35"/>
      <c r="X1040" s="35"/>
      <c r="Y1040" s="35"/>
      <c r="Z1040" s="35"/>
      <c r="AA1040" s="5" t="s">
        <v>2310</v>
      </c>
      <c r="AB1040" s="5" t="s">
        <v>10913</v>
      </c>
      <c r="AC1040" s="34" t="s">
        <v>10914</v>
      </c>
      <c r="AD1040" s="21">
        <v>1</v>
      </c>
    </row>
    <row r="1041" spans="1:30" x14ac:dyDescent="0.3">
      <c r="A1041" s="18" t="str">
        <f t="shared" ref="A1041:B1041" si="1079">IF(AND(ISNUMBER(SEARCH("Yes",C1041)),ISNUMBER(SEARCH("Yes",E1041)),ISNUMBER(SEARCH("Yes",G1041)),ISNUMBER(SEARCH("Yes",I1041))),"Yes","No")</f>
        <v>No</v>
      </c>
      <c r="B1041" s="18" t="str">
        <f t="shared" si="1079"/>
        <v>No</v>
      </c>
      <c r="C1041" s="15" t="str">
        <f t="shared" si="1053"/>
        <v>No</v>
      </c>
      <c r="D1041" s="18" t="str">
        <f t="shared" si="1054"/>
        <v>No</v>
      </c>
      <c r="E1041" s="18" t="str">
        <f t="shared" si="1055"/>
        <v>No</v>
      </c>
      <c r="F1041" s="18" t="str">
        <f t="shared" si="1056"/>
        <v>No</v>
      </c>
      <c r="G1041" s="18" t="str">
        <f t="shared" si="1057"/>
        <v>No</v>
      </c>
      <c r="H1041" s="18" t="str">
        <f t="shared" si="1058"/>
        <v>No</v>
      </c>
      <c r="I1041" s="18" t="str">
        <f t="shared" si="1059"/>
        <v>Yes</v>
      </c>
      <c r="J1041" s="18" t="str">
        <f t="shared" si="1060"/>
        <v>Yes</v>
      </c>
      <c r="K1041" s="21">
        <v>1039</v>
      </c>
      <c r="L1041" s="5" t="s">
        <v>2184</v>
      </c>
      <c r="M1041" s="5" t="s">
        <v>2185</v>
      </c>
      <c r="N1041" s="5" t="s">
        <v>2307</v>
      </c>
      <c r="O1041" s="5" t="s">
        <v>152</v>
      </c>
      <c r="P1041" s="5" t="s">
        <v>5338</v>
      </c>
      <c r="Q1041" s="34" t="s">
        <v>5938</v>
      </c>
      <c r="R1041" s="21">
        <v>1</v>
      </c>
      <c r="S1041" s="35"/>
      <c r="T1041" s="35"/>
      <c r="U1041" s="35"/>
      <c r="V1041" s="35"/>
      <c r="W1041" s="35"/>
      <c r="X1041" s="35"/>
      <c r="Y1041" s="35"/>
      <c r="Z1041" s="35"/>
      <c r="AA1041" s="5" t="s">
        <v>24</v>
      </c>
      <c r="AB1041" s="5" t="s">
        <v>2455</v>
      </c>
      <c r="AC1041" s="34" t="s">
        <v>2456</v>
      </c>
      <c r="AD1041" s="21">
        <v>1</v>
      </c>
    </row>
    <row r="1042" spans="1:30" x14ac:dyDescent="0.3">
      <c r="A1042" s="18" t="str">
        <f t="shared" ref="A1042:B1042" si="1080">IF(AND(ISNUMBER(SEARCH("Yes",C1042)),ISNUMBER(SEARCH("Yes",E1042)),ISNUMBER(SEARCH("Yes",G1042)),ISNUMBER(SEARCH("Yes",I1042))),"Yes","No")</f>
        <v>No</v>
      </c>
      <c r="B1042" s="18" t="str">
        <f t="shared" si="1080"/>
        <v>No</v>
      </c>
      <c r="C1042" s="15" t="str">
        <f t="shared" si="1053"/>
        <v>No</v>
      </c>
      <c r="D1042" s="18" t="str">
        <f t="shared" si="1054"/>
        <v>No</v>
      </c>
      <c r="E1042" s="18" t="str">
        <f t="shared" si="1055"/>
        <v>No</v>
      </c>
      <c r="F1042" s="18" t="str">
        <f t="shared" si="1056"/>
        <v>No</v>
      </c>
      <c r="G1042" s="18" t="str">
        <f t="shared" si="1057"/>
        <v>No</v>
      </c>
      <c r="H1042" s="18" t="str">
        <f t="shared" si="1058"/>
        <v>No</v>
      </c>
      <c r="I1042" s="18" t="str">
        <f t="shared" si="1059"/>
        <v>Yes</v>
      </c>
      <c r="J1042" s="18" t="str">
        <f t="shared" si="1060"/>
        <v>Yes</v>
      </c>
      <c r="K1042" s="21">
        <v>1040</v>
      </c>
      <c r="L1042" s="5" t="s">
        <v>2186</v>
      </c>
      <c r="M1042" s="5" t="s">
        <v>2187</v>
      </c>
      <c r="N1042" s="5" t="s">
        <v>2307</v>
      </c>
      <c r="O1042" s="5" t="s">
        <v>152</v>
      </c>
      <c r="P1042" s="5" t="s">
        <v>2537</v>
      </c>
      <c r="Q1042" s="34" t="s">
        <v>5940</v>
      </c>
      <c r="R1042" s="21">
        <v>1</v>
      </c>
      <c r="S1042" s="35"/>
      <c r="T1042" s="35"/>
      <c r="U1042" s="35"/>
      <c r="V1042" s="35"/>
      <c r="W1042" s="35"/>
      <c r="X1042" s="35"/>
      <c r="Y1042" s="35"/>
      <c r="Z1042" s="35"/>
      <c r="AA1042" s="5" t="s">
        <v>2310</v>
      </c>
      <c r="AB1042" s="5" t="s">
        <v>8677</v>
      </c>
      <c r="AC1042" s="34" t="s">
        <v>2349</v>
      </c>
      <c r="AD1042" s="21">
        <v>1</v>
      </c>
    </row>
    <row r="1043" spans="1:30" x14ac:dyDescent="0.3">
      <c r="A1043" s="18" t="str">
        <f t="shared" ref="A1043:B1043" si="1081">IF(AND(ISNUMBER(SEARCH("Yes",C1043)),ISNUMBER(SEARCH("Yes",E1043)),ISNUMBER(SEARCH("Yes",G1043)),ISNUMBER(SEARCH("Yes",I1043))),"Yes","No")</f>
        <v>No</v>
      </c>
      <c r="B1043" s="18" t="str">
        <f t="shared" si="1081"/>
        <v>No</v>
      </c>
      <c r="C1043" s="15" t="str">
        <f t="shared" si="1053"/>
        <v>No</v>
      </c>
      <c r="D1043" s="18" t="str">
        <f t="shared" si="1054"/>
        <v>No</v>
      </c>
      <c r="E1043" s="18" t="str">
        <f t="shared" si="1055"/>
        <v>No</v>
      </c>
      <c r="F1043" s="18" t="str">
        <f t="shared" si="1056"/>
        <v>No</v>
      </c>
      <c r="G1043" s="18" t="str">
        <f t="shared" si="1057"/>
        <v>No</v>
      </c>
      <c r="H1043" s="18" t="str">
        <f t="shared" si="1058"/>
        <v>No</v>
      </c>
      <c r="I1043" s="18" t="str">
        <f t="shared" si="1059"/>
        <v>Yes</v>
      </c>
      <c r="J1043" s="18" t="str">
        <f t="shared" si="1060"/>
        <v>Yes</v>
      </c>
      <c r="K1043" s="21">
        <v>1041</v>
      </c>
      <c r="L1043" s="5" t="s">
        <v>2188</v>
      </c>
      <c r="M1043" s="5" t="s">
        <v>2189</v>
      </c>
      <c r="N1043" s="5" t="s">
        <v>2307</v>
      </c>
      <c r="O1043" s="5" t="s">
        <v>152</v>
      </c>
      <c r="P1043" s="5" t="s">
        <v>2533</v>
      </c>
      <c r="Q1043" s="34" t="s">
        <v>10915</v>
      </c>
      <c r="R1043" s="21">
        <v>1</v>
      </c>
      <c r="S1043" s="35"/>
      <c r="T1043" s="35"/>
      <c r="U1043" s="35"/>
      <c r="V1043" s="35"/>
      <c r="W1043" s="35"/>
      <c r="X1043" s="35"/>
      <c r="Y1043" s="35"/>
      <c r="Z1043" s="35"/>
      <c r="AA1043" s="5" t="s">
        <v>24</v>
      </c>
      <c r="AB1043" s="5" t="s">
        <v>10916</v>
      </c>
      <c r="AC1043" s="34" t="s">
        <v>2986</v>
      </c>
      <c r="AD1043" s="21">
        <v>1</v>
      </c>
    </row>
    <row r="1044" spans="1:30" x14ac:dyDescent="0.3">
      <c r="A1044" s="18" t="str">
        <f t="shared" ref="A1044:B1044" si="1082">IF(AND(ISNUMBER(SEARCH("Yes",C1044)),ISNUMBER(SEARCH("Yes",E1044)),ISNUMBER(SEARCH("Yes",G1044)),ISNUMBER(SEARCH("Yes",I1044))),"Yes","No")</f>
        <v>No</v>
      </c>
      <c r="B1044" s="18" t="str">
        <f t="shared" si="1082"/>
        <v>No</v>
      </c>
      <c r="C1044" s="15" t="str">
        <f t="shared" si="1053"/>
        <v>No</v>
      </c>
      <c r="D1044" s="18" t="str">
        <f t="shared" si="1054"/>
        <v>No</v>
      </c>
      <c r="E1044" s="18" t="str">
        <f t="shared" si="1055"/>
        <v>No</v>
      </c>
      <c r="F1044" s="18" t="str">
        <f t="shared" si="1056"/>
        <v>No</v>
      </c>
      <c r="G1044" s="18" t="str">
        <f t="shared" si="1057"/>
        <v>No</v>
      </c>
      <c r="H1044" s="18" t="str">
        <f t="shared" si="1058"/>
        <v>No</v>
      </c>
      <c r="I1044" s="18" t="str">
        <f t="shared" si="1059"/>
        <v>Yes</v>
      </c>
      <c r="J1044" s="18" t="str">
        <f t="shared" si="1060"/>
        <v>Yes</v>
      </c>
      <c r="K1044" s="21">
        <v>1042</v>
      </c>
      <c r="L1044" s="5" t="s">
        <v>2190</v>
      </c>
      <c r="M1044" s="5" t="s">
        <v>2191</v>
      </c>
      <c r="N1044" s="5" t="s">
        <v>2307</v>
      </c>
      <c r="O1044" s="5" t="s">
        <v>152</v>
      </c>
      <c r="P1044" s="5" t="s">
        <v>10917</v>
      </c>
      <c r="Q1044" s="34" t="s">
        <v>5945</v>
      </c>
      <c r="R1044" s="21">
        <v>1</v>
      </c>
      <c r="S1044" s="35"/>
      <c r="T1044" s="35"/>
      <c r="U1044" s="35"/>
      <c r="V1044" s="35"/>
      <c r="W1044" s="35"/>
      <c r="X1044" s="35"/>
      <c r="Y1044" s="35"/>
      <c r="Z1044" s="35"/>
      <c r="AA1044" s="5" t="s">
        <v>24</v>
      </c>
      <c r="AB1044" s="5" t="s">
        <v>10918</v>
      </c>
      <c r="AC1044" s="34" t="s">
        <v>10919</v>
      </c>
      <c r="AD1044" s="21">
        <v>1</v>
      </c>
    </row>
    <row r="1045" spans="1:30" x14ac:dyDescent="0.3">
      <c r="A1045" s="18" t="str">
        <f t="shared" ref="A1045:B1045" si="1083">IF(AND(ISNUMBER(SEARCH("Yes",C1045)),ISNUMBER(SEARCH("Yes",E1045)),ISNUMBER(SEARCH("Yes",G1045)),ISNUMBER(SEARCH("Yes",I1045))),"Yes","No")</f>
        <v>No</v>
      </c>
      <c r="B1045" s="18" t="str">
        <f t="shared" si="1083"/>
        <v>No</v>
      </c>
      <c r="C1045" s="15" t="str">
        <f t="shared" si="1053"/>
        <v>No</v>
      </c>
      <c r="D1045" s="18" t="str">
        <f t="shared" si="1054"/>
        <v>No</v>
      </c>
      <c r="E1045" s="18" t="str">
        <f t="shared" si="1055"/>
        <v>No</v>
      </c>
      <c r="F1045" s="18" t="str">
        <f t="shared" si="1056"/>
        <v>No</v>
      </c>
      <c r="G1045" s="18" t="str">
        <f t="shared" si="1057"/>
        <v>No</v>
      </c>
      <c r="H1045" s="18" t="str">
        <f t="shared" si="1058"/>
        <v>No</v>
      </c>
      <c r="I1045" s="18" t="str">
        <f t="shared" si="1059"/>
        <v>Yes</v>
      </c>
      <c r="J1045" s="18" t="str">
        <f t="shared" si="1060"/>
        <v>Yes</v>
      </c>
      <c r="K1045" s="21">
        <v>1043</v>
      </c>
      <c r="L1045" s="5" t="s">
        <v>2192</v>
      </c>
      <c r="M1045" s="5" t="s">
        <v>2193</v>
      </c>
      <c r="N1045" s="5" t="s">
        <v>2307</v>
      </c>
      <c r="O1045" s="5" t="s">
        <v>152</v>
      </c>
      <c r="P1045" s="5" t="s">
        <v>2664</v>
      </c>
      <c r="Q1045" s="34" t="s">
        <v>8678</v>
      </c>
      <c r="R1045" s="21">
        <v>1</v>
      </c>
      <c r="S1045" s="35"/>
      <c r="T1045" s="35"/>
      <c r="U1045" s="35"/>
      <c r="V1045" s="35"/>
      <c r="W1045" s="35"/>
      <c r="X1045" s="35"/>
      <c r="Y1045" s="35"/>
      <c r="Z1045" s="35"/>
      <c r="AA1045" s="5" t="s">
        <v>24</v>
      </c>
      <c r="AB1045" s="5" t="s">
        <v>10920</v>
      </c>
      <c r="AC1045" s="34" t="s">
        <v>10921</v>
      </c>
      <c r="AD1045" s="21">
        <v>1</v>
      </c>
    </row>
    <row r="1046" spans="1:30" x14ac:dyDescent="0.3">
      <c r="A1046" s="18" t="str">
        <f t="shared" ref="A1046:B1046" si="1084">IF(AND(ISNUMBER(SEARCH("Yes",C1046)),ISNUMBER(SEARCH("Yes",E1046)),ISNUMBER(SEARCH("Yes",G1046)),ISNUMBER(SEARCH("Yes",I1046))),"Yes","No")</f>
        <v>No</v>
      </c>
      <c r="B1046" s="18" t="str">
        <f t="shared" si="1084"/>
        <v>No</v>
      </c>
      <c r="C1046" s="15" t="str">
        <f t="shared" si="1053"/>
        <v>No</v>
      </c>
      <c r="D1046" s="18" t="str">
        <f t="shared" si="1054"/>
        <v>No</v>
      </c>
      <c r="E1046" s="18" t="str">
        <f t="shared" si="1055"/>
        <v>No</v>
      </c>
      <c r="F1046" s="18" t="str">
        <f t="shared" si="1056"/>
        <v>No</v>
      </c>
      <c r="G1046" s="18" t="str">
        <f t="shared" si="1057"/>
        <v>No</v>
      </c>
      <c r="H1046" s="18" t="str">
        <f t="shared" si="1058"/>
        <v>No</v>
      </c>
      <c r="I1046" s="18" t="str">
        <f t="shared" si="1059"/>
        <v>Yes</v>
      </c>
      <c r="J1046" s="18" t="str">
        <f t="shared" si="1060"/>
        <v>Yes</v>
      </c>
      <c r="K1046" s="21">
        <v>1044</v>
      </c>
      <c r="L1046" s="5" t="s">
        <v>2194</v>
      </c>
      <c r="M1046" s="5" t="s">
        <v>2195</v>
      </c>
      <c r="N1046" s="5" t="s">
        <v>2307</v>
      </c>
      <c r="O1046" s="5" t="s">
        <v>152</v>
      </c>
      <c r="P1046" s="5" t="s">
        <v>2313</v>
      </c>
      <c r="Q1046" s="34" t="s">
        <v>10922</v>
      </c>
      <c r="R1046" s="21">
        <v>1</v>
      </c>
      <c r="S1046" s="35"/>
      <c r="T1046" s="35"/>
      <c r="U1046" s="35"/>
      <c r="V1046" s="35"/>
      <c r="W1046" s="35"/>
      <c r="X1046" s="35"/>
      <c r="Y1046" s="35"/>
      <c r="Z1046" s="35"/>
      <c r="AA1046" s="5" t="s">
        <v>2310</v>
      </c>
      <c r="AB1046" s="5" t="s">
        <v>10923</v>
      </c>
      <c r="AC1046" s="34" t="s">
        <v>10924</v>
      </c>
      <c r="AD1046" s="21">
        <v>1</v>
      </c>
    </row>
    <row r="1047" spans="1:30" x14ac:dyDescent="0.3">
      <c r="A1047" s="18" t="str">
        <f t="shared" ref="A1047:B1047" si="1085">IF(AND(ISNUMBER(SEARCH("Yes",C1047)),ISNUMBER(SEARCH("Yes",E1047)),ISNUMBER(SEARCH("Yes",G1047)),ISNUMBER(SEARCH("Yes",I1047))),"Yes","No")</f>
        <v>No</v>
      </c>
      <c r="B1047" s="18" t="str">
        <f t="shared" si="1085"/>
        <v>No</v>
      </c>
      <c r="C1047" s="15" t="str">
        <f t="shared" si="1053"/>
        <v>No</v>
      </c>
      <c r="D1047" s="18" t="str">
        <f t="shared" si="1054"/>
        <v>No</v>
      </c>
      <c r="E1047" s="18" t="str">
        <f t="shared" si="1055"/>
        <v>No</v>
      </c>
      <c r="F1047" s="18" t="str">
        <f t="shared" si="1056"/>
        <v>No</v>
      </c>
      <c r="G1047" s="18" t="str">
        <f t="shared" si="1057"/>
        <v>No</v>
      </c>
      <c r="H1047" s="18" t="str">
        <f t="shared" si="1058"/>
        <v>No</v>
      </c>
      <c r="I1047" s="18" t="str">
        <f t="shared" si="1059"/>
        <v>Yes</v>
      </c>
      <c r="J1047" s="18" t="str">
        <f t="shared" si="1060"/>
        <v>Yes</v>
      </c>
      <c r="K1047" s="21">
        <v>1045</v>
      </c>
      <c r="L1047" s="5" t="s">
        <v>2196</v>
      </c>
      <c r="M1047" s="5" t="s">
        <v>2197</v>
      </c>
      <c r="N1047" s="5" t="s">
        <v>2307</v>
      </c>
      <c r="O1047" s="5" t="s">
        <v>152</v>
      </c>
      <c r="P1047" s="5" t="s">
        <v>8685</v>
      </c>
      <c r="Q1047" s="34" t="s">
        <v>10925</v>
      </c>
      <c r="R1047" s="21">
        <v>1</v>
      </c>
      <c r="S1047" s="35"/>
      <c r="T1047" s="35"/>
      <c r="U1047" s="35"/>
      <c r="V1047" s="35"/>
      <c r="W1047" s="35"/>
      <c r="X1047" s="35"/>
      <c r="Y1047" s="35"/>
      <c r="Z1047" s="35"/>
      <c r="AA1047" s="5" t="s">
        <v>24</v>
      </c>
      <c r="AB1047" s="5" t="s">
        <v>10926</v>
      </c>
      <c r="AC1047" s="34" t="s">
        <v>10927</v>
      </c>
      <c r="AD1047" s="21">
        <v>1</v>
      </c>
    </row>
    <row r="1048" spans="1:30" x14ac:dyDescent="0.3">
      <c r="A1048" s="18" t="str">
        <f t="shared" ref="A1048:B1048" si="1086">IF(AND(ISNUMBER(SEARCH("Yes",C1048)),ISNUMBER(SEARCH("Yes",E1048)),ISNUMBER(SEARCH("Yes",G1048)),ISNUMBER(SEARCH("Yes",I1048))),"Yes","No")</f>
        <v>No</v>
      </c>
      <c r="B1048" s="18" t="str">
        <f t="shared" si="1086"/>
        <v>No</v>
      </c>
      <c r="C1048" s="15" t="str">
        <f t="shared" si="1053"/>
        <v>No</v>
      </c>
      <c r="D1048" s="18" t="str">
        <f t="shared" si="1054"/>
        <v>No</v>
      </c>
      <c r="E1048" s="18" t="str">
        <f t="shared" si="1055"/>
        <v>No</v>
      </c>
      <c r="F1048" s="18" t="str">
        <f t="shared" si="1056"/>
        <v>No</v>
      </c>
      <c r="G1048" s="18" t="str">
        <f t="shared" si="1057"/>
        <v>No</v>
      </c>
      <c r="H1048" s="18" t="str">
        <f t="shared" si="1058"/>
        <v>No</v>
      </c>
      <c r="I1048" s="18" t="str">
        <f t="shared" si="1059"/>
        <v>Yes</v>
      </c>
      <c r="J1048" s="18" t="str">
        <f t="shared" si="1060"/>
        <v>Yes</v>
      </c>
      <c r="K1048" s="21">
        <v>1046</v>
      </c>
      <c r="L1048" s="5" t="s">
        <v>2198</v>
      </c>
      <c r="M1048" s="5" t="s">
        <v>2199</v>
      </c>
      <c r="N1048" s="5" t="s">
        <v>2307</v>
      </c>
      <c r="O1048" s="5" t="s">
        <v>152</v>
      </c>
      <c r="P1048" s="5" t="s">
        <v>2724</v>
      </c>
      <c r="Q1048" s="34" t="s">
        <v>10928</v>
      </c>
      <c r="R1048" s="21">
        <v>1</v>
      </c>
      <c r="S1048" s="35"/>
      <c r="T1048" s="35"/>
      <c r="U1048" s="35"/>
      <c r="V1048" s="35"/>
      <c r="W1048" s="35"/>
      <c r="X1048" s="35"/>
      <c r="Y1048" s="35"/>
      <c r="Z1048" s="35"/>
      <c r="AA1048" s="5" t="s">
        <v>2310</v>
      </c>
      <c r="AB1048" s="5" t="s">
        <v>10929</v>
      </c>
      <c r="AC1048" s="34" t="s">
        <v>10930</v>
      </c>
      <c r="AD1048" s="21">
        <v>1</v>
      </c>
    </row>
    <row r="1049" spans="1:30" x14ac:dyDescent="0.3">
      <c r="A1049" s="18" t="str">
        <f t="shared" ref="A1049:B1049" si="1087">IF(AND(ISNUMBER(SEARCH("Yes",C1049)),ISNUMBER(SEARCH("Yes",E1049)),ISNUMBER(SEARCH("Yes",G1049)),ISNUMBER(SEARCH("Yes",I1049))),"Yes","No")</f>
        <v>No</v>
      </c>
      <c r="B1049" s="18" t="str">
        <f t="shared" si="1087"/>
        <v>No</v>
      </c>
      <c r="C1049" s="15" t="str">
        <f t="shared" si="1053"/>
        <v>No</v>
      </c>
      <c r="D1049" s="18" t="str">
        <f t="shared" si="1054"/>
        <v>No</v>
      </c>
      <c r="E1049" s="18" t="str">
        <f t="shared" si="1055"/>
        <v>No</v>
      </c>
      <c r="F1049" s="18" t="str">
        <f t="shared" si="1056"/>
        <v>No</v>
      </c>
      <c r="G1049" s="18" t="str">
        <f t="shared" si="1057"/>
        <v>No</v>
      </c>
      <c r="H1049" s="18" t="str">
        <f t="shared" si="1058"/>
        <v>No</v>
      </c>
      <c r="I1049" s="18" t="str">
        <f t="shared" si="1059"/>
        <v>Yes</v>
      </c>
      <c r="J1049" s="18" t="str">
        <f t="shared" si="1060"/>
        <v>Yes</v>
      </c>
      <c r="K1049" s="21">
        <v>1047</v>
      </c>
      <c r="L1049" s="5" t="s">
        <v>2200</v>
      </c>
      <c r="M1049" s="5" t="s">
        <v>2201</v>
      </c>
      <c r="N1049" s="5" t="s">
        <v>2307</v>
      </c>
      <c r="O1049" s="5" t="s">
        <v>152</v>
      </c>
      <c r="P1049" s="5" t="s">
        <v>3604</v>
      </c>
      <c r="Q1049" s="34" t="s">
        <v>10931</v>
      </c>
      <c r="R1049" s="21">
        <v>1</v>
      </c>
      <c r="S1049" s="35"/>
      <c r="T1049" s="35"/>
      <c r="U1049" s="35"/>
      <c r="V1049" s="35"/>
      <c r="W1049" s="35"/>
      <c r="X1049" s="35"/>
      <c r="Y1049" s="35"/>
      <c r="Z1049" s="35"/>
      <c r="AA1049" s="5" t="s">
        <v>2310</v>
      </c>
      <c r="AB1049" s="5" t="s">
        <v>5959</v>
      </c>
      <c r="AC1049" s="34" t="s">
        <v>2750</v>
      </c>
      <c r="AD1049" s="21">
        <v>1</v>
      </c>
    </row>
    <row r="1050" spans="1:30" x14ac:dyDescent="0.3">
      <c r="A1050" s="18" t="str">
        <f t="shared" ref="A1050:B1050" si="1088">IF(AND(ISNUMBER(SEARCH("Yes",C1050)),ISNUMBER(SEARCH("Yes",E1050)),ISNUMBER(SEARCH("Yes",G1050)),ISNUMBER(SEARCH("Yes",I1050))),"Yes","No")</f>
        <v>No</v>
      </c>
      <c r="B1050" s="18" t="str">
        <f t="shared" si="1088"/>
        <v>No</v>
      </c>
      <c r="C1050" s="15" t="str">
        <f t="shared" si="1053"/>
        <v>No</v>
      </c>
      <c r="D1050" s="18" t="str">
        <f t="shared" si="1054"/>
        <v>No</v>
      </c>
      <c r="E1050" s="18" t="str">
        <f t="shared" si="1055"/>
        <v>No</v>
      </c>
      <c r="F1050" s="18" t="str">
        <f t="shared" si="1056"/>
        <v>No</v>
      </c>
      <c r="G1050" s="18" t="str">
        <f t="shared" si="1057"/>
        <v>No</v>
      </c>
      <c r="H1050" s="18" t="str">
        <f t="shared" si="1058"/>
        <v>No</v>
      </c>
      <c r="I1050" s="18" t="str">
        <f t="shared" si="1059"/>
        <v>Yes</v>
      </c>
      <c r="J1050" s="18" t="str">
        <f t="shared" si="1060"/>
        <v>Yes</v>
      </c>
      <c r="K1050" s="21">
        <v>1048</v>
      </c>
      <c r="L1050" s="5" t="s">
        <v>2202</v>
      </c>
      <c r="M1050" s="5" t="s">
        <v>2203</v>
      </c>
      <c r="N1050" s="5" t="s">
        <v>2307</v>
      </c>
      <c r="O1050" s="5" t="s">
        <v>152</v>
      </c>
      <c r="P1050" s="5" t="s">
        <v>3381</v>
      </c>
      <c r="Q1050" s="34" t="s">
        <v>10932</v>
      </c>
      <c r="R1050" s="21">
        <v>1</v>
      </c>
      <c r="S1050" s="35"/>
      <c r="T1050" s="35"/>
      <c r="U1050" s="35"/>
      <c r="V1050" s="35"/>
      <c r="W1050" s="35"/>
      <c r="X1050" s="35"/>
      <c r="Y1050" s="35"/>
      <c r="Z1050" s="35"/>
      <c r="AA1050" s="5" t="s">
        <v>2310</v>
      </c>
      <c r="AB1050" s="5" t="s">
        <v>2925</v>
      </c>
      <c r="AC1050" s="34" t="s">
        <v>5962</v>
      </c>
      <c r="AD1050" s="21">
        <v>1</v>
      </c>
    </row>
    <row r="1051" spans="1:30" x14ac:dyDescent="0.3">
      <c r="A1051" s="18" t="str">
        <f t="shared" ref="A1051:B1051" si="1089">IF(AND(ISNUMBER(SEARCH("Yes",C1051)),ISNUMBER(SEARCH("Yes",E1051)),ISNUMBER(SEARCH("Yes",G1051)),ISNUMBER(SEARCH("Yes",I1051))),"Yes","No")</f>
        <v>No</v>
      </c>
      <c r="B1051" s="18" t="str">
        <f t="shared" si="1089"/>
        <v>No</v>
      </c>
      <c r="C1051" s="15" t="str">
        <f t="shared" si="1053"/>
        <v>No</v>
      </c>
      <c r="D1051" s="18" t="str">
        <f t="shared" si="1054"/>
        <v>No</v>
      </c>
      <c r="E1051" s="18" t="str">
        <f t="shared" si="1055"/>
        <v>No</v>
      </c>
      <c r="F1051" s="18" t="str">
        <f t="shared" si="1056"/>
        <v>No</v>
      </c>
      <c r="G1051" s="18" t="str">
        <f t="shared" si="1057"/>
        <v>No</v>
      </c>
      <c r="H1051" s="18" t="str">
        <f t="shared" si="1058"/>
        <v>No</v>
      </c>
      <c r="I1051" s="18" t="str">
        <f t="shared" si="1059"/>
        <v>Yes</v>
      </c>
      <c r="J1051" s="18" t="str">
        <f t="shared" si="1060"/>
        <v>Yes</v>
      </c>
      <c r="K1051" s="21">
        <v>1049</v>
      </c>
      <c r="L1051" s="5" t="s">
        <v>2204</v>
      </c>
      <c r="M1051" s="5" t="s">
        <v>2205</v>
      </c>
      <c r="N1051" s="5" t="s">
        <v>2307</v>
      </c>
      <c r="O1051" s="5" t="s">
        <v>152</v>
      </c>
      <c r="P1051" s="5" t="s">
        <v>9208</v>
      </c>
      <c r="Q1051" s="34" t="s">
        <v>10933</v>
      </c>
      <c r="R1051" s="21">
        <v>1</v>
      </c>
      <c r="S1051" s="35"/>
      <c r="T1051" s="35"/>
      <c r="U1051" s="35"/>
      <c r="V1051" s="35"/>
      <c r="W1051" s="35"/>
      <c r="X1051" s="35"/>
      <c r="Y1051" s="35"/>
      <c r="Z1051" s="35"/>
      <c r="AA1051" s="5" t="s">
        <v>2310</v>
      </c>
      <c r="AB1051" s="5" t="s">
        <v>5964</v>
      </c>
      <c r="AC1051" s="34" t="s">
        <v>5965</v>
      </c>
      <c r="AD1051" s="21">
        <v>1</v>
      </c>
    </row>
    <row r="1052" spans="1:30" x14ac:dyDescent="0.3">
      <c r="A1052" s="18" t="str">
        <f t="shared" ref="A1052:B1052" si="1090">IF(AND(ISNUMBER(SEARCH("Yes",C1052)),ISNUMBER(SEARCH("Yes",E1052)),ISNUMBER(SEARCH("Yes",G1052)),ISNUMBER(SEARCH("Yes",I1052))),"Yes","No")</f>
        <v>No</v>
      </c>
      <c r="B1052" s="18" t="str">
        <f t="shared" si="1090"/>
        <v>No</v>
      </c>
      <c r="C1052" s="15" t="str">
        <f t="shared" si="1053"/>
        <v>No</v>
      </c>
      <c r="D1052" s="18" t="str">
        <f t="shared" si="1054"/>
        <v>No</v>
      </c>
      <c r="E1052" s="18" t="str">
        <f t="shared" si="1055"/>
        <v>No</v>
      </c>
      <c r="F1052" s="18" t="str">
        <f t="shared" si="1056"/>
        <v>No</v>
      </c>
      <c r="G1052" s="18" t="str">
        <f t="shared" si="1057"/>
        <v>No</v>
      </c>
      <c r="H1052" s="18" t="str">
        <f t="shared" si="1058"/>
        <v>No</v>
      </c>
      <c r="I1052" s="18" t="str">
        <f t="shared" si="1059"/>
        <v>Yes</v>
      </c>
      <c r="J1052" s="18" t="str">
        <f t="shared" si="1060"/>
        <v>No</v>
      </c>
      <c r="K1052" s="21">
        <v>1050</v>
      </c>
      <c r="L1052" s="5" t="s">
        <v>2206</v>
      </c>
      <c r="M1052" s="5" t="s">
        <v>2207</v>
      </c>
      <c r="N1052" s="5" t="s">
        <v>2307</v>
      </c>
      <c r="O1052" s="5" t="s">
        <v>152</v>
      </c>
      <c r="P1052" s="5" t="s">
        <v>3113</v>
      </c>
      <c r="Q1052" s="34" t="s">
        <v>5966</v>
      </c>
      <c r="R1052" s="21">
        <v>1</v>
      </c>
      <c r="S1052" s="35"/>
      <c r="T1052" s="35"/>
      <c r="U1052" s="35"/>
      <c r="V1052" s="35"/>
      <c r="W1052" s="35"/>
      <c r="X1052" s="35"/>
      <c r="Y1052" s="35"/>
      <c r="Z1052" s="35"/>
      <c r="AA1052" s="5" t="s">
        <v>152</v>
      </c>
      <c r="AB1052" s="5" t="s">
        <v>2931</v>
      </c>
      <c r="AC1052" s="34" t="s">
        <v>7654</v>
      </c>
      <c r="AD1052" s="21">
        <v>1</v>
      </c>
    </row>
    <row r="1053" spans="1:30" x14ac:dyDescent="0.3">
      <c r="A1053" s="18" t="str">
        <f t="shared" ref="A1053:B1053" si="1091">IF(AND(ISNUMBER(SEARCH("Yes",C1053)),ISNUMBER(SEARCH("Yes",E1053)),ISNUMBER(SEARCH("Yes",G1053)),ISNUMBER(SEARCH("Yes",I1053))),"Yes","No")</f>
        <v>No</v>
      </c>
      <c r="B1053" s="18" t="str">
        <f t="shared" si="1091"/>
        <v>No</v>
      </c>
      <c r="C1053" s="15" t="str">
        <f t="shared" si="1053"/>
        <v>No</v>
      </c>
      <c r="D1053" s="18" t="str">
        <f t="shared" si="1054"/>
        <v>No</v>
      </c>
      <c r="E1053" s="18" t="str">
        <f t="shared" si="1055"/>
        <v>No</v>
      </c>
      <c r="F1053" s="18" t="str">
        <f t="shared" si="1056"/>
        <v>No</v>
      </c>
      <c r="G1053" s="18" t="str">
        <f t="shared" si="1057"/>
        <v>No</v>
      </c>
      <c r="H1053" s="18" t="str">
        <f t="shared" si="1058"/>
        <v>No</v>
      </c>
      <c r="I1053" s="18" t="str">
        <f t="shared" si="1059"/>
        <v>Yes</v>
      </c>
      <c r="J1053" s="18" t="str">
        <f t="shared" si="1060"/>
        <v>Yes</v>
      </c>
      <c r="K1053" s="21">
        <v>1051</v>
      </c>
      <c r="L1053" s="5" t="s">
        <v>2208</v>
      </c>
      <c r="M1053" s="5" t="s">
        <v>2209</v>
      </c>
      <c r="N1053" s="5" t="s">
        <v>2307</v>
      </c>
      <c r="O1053" s="5" t="s">
        <v>152</v>
      </c>
      <c r="P1053" s="5" t="s">
        <v>10934</v>
      </c>
      <c r="Q1053" s="34" t="s">
        <v>8695</v>
      </c>
      <c r="R1053" s="21">
        <v>1</v>
      </c>
      <c r="S1053" s="35"/>
      <c r="T1053" s="35"/>
      <c r="U1053" s="35"/>
      <c r="V1053" s="35"/>
      <c r="W1053" s="35"/>
      <c r="X1053" s="35"/>
      <c r="Y1053" s="35"/>
      <c r="Z1053" s="35"/>
      <c r="AA1053" s="5" t="s">
        <v>2310</v>
      </c>
      <c r="AB1053" s="5" t="s">
        <v>10935</v>
      </c>
      <c r="AC1053" s="34" t="s">
        <v>8696</v>
      </c>
      <c r="AD1053" s="21">
        <v>1</v>
      </c>
    </row>
    <row r="1054" spans="1:30" x14ac:dyDescent="0.3">
      <c r="A1054" s="18" t="str">
        <f t="shared" ref="A1054:B1054" si="1092">IF(AND(ISNUMBER(SEARCH("Yes",C1054)),ISNUMBER(SEARCH("Yes",E1054)),ISNUMBER(SEARCH("Yes",G1054)),ISNUMBER(SEARCH("Yes",I1054))),"Yes","No")</f>
        <v>Yes</v>
      </c>
      <c r="B1054" s="18" t="str">
        <f t="shared" si="1092"/>
        <v>Yes</v>
      </c>
      <c r="C1054" s="15" t="str">
        <f t="shared" si="1053"/>
        <v>Yes</v>
      </c>
      <c r="D1054" s="18" t="str">
        <f t="shared" si="1054"/>
        <v>Yes</v>
      </c>
      <c r="E1054" s="18" t="str">
        <f t="shared" si="1055"/>
        <v>Yes</v>
      </c>
      <c r="F1054" s="18" t="str">
        <f t="shared" si="1056"/>
        <v>Yes</v>
      </c>
      <c r="G1054" s="18" t="str">
        <f t="shared" si="1057"/>
        <v>Yes</v>
      </c>
      <c r="H1054" s="18" t="str">
        <f t="shared" si="1058"/>
        <v>Yes</v>
      </c>
      <c r="I1054" s="18" t="str">
        <f t="shared" si="1059"/>
        <v>Yes</v>
      </c>
      <c r="J1054" s="18" t="str">
        <f t="shared" si="1060"/>
        <v>Yes</v>
      </c>
      <c r="K1054" s="21">
        <v>1052</v>
      </c>
      <c r="L1054" s="5" t="s">
        <v>141</v>
      </c>
      <c r="M1054" s="5" t="s">
        <v>142</v>
      </c>
      <c r="N1054" s="5" t="s">
        <v>2307</v>
      </c>
      <c r="O1054" s="5" t="s">
        <v>24</v>
      </c>
      <c r="P1054" s="5" t="s">
        <v>10936</v>
      </c>
      <c r="Q1054" s="34" t="s">
        <v>10937</v>
      </c>
      <c r="R1054" s="21">
        <v>1</v>
      </c>
      <c r="S1054" s="5" t="s">
        <v>24</v>
      </c>
      <c r="T1054" s="5" t="s">
        <v>10938</v>
      </c>
      <c r="U1054" s="34" t="s">
        <v>5975</v>
      </c>
      <c r="V1054" s="21">
        <v>1</v>
      </c>
      <c r="W1054" s="5" t="s">
        <v>24</v>
      </c>
      <c r="X1054" s="5" t="s">
        <v>10939</v>
      </c>
      <c r="Y1054" s="34" t="s">
        <v>10940</v>
      </c>
      <c r="Z1054" s="21">
        <v>1</v>
      </c>
      <c r="AA1054" s="5" t="s">
        <v>2310</v>
      </c>
      <c r="AB1054" s="5" t="s">
        <v>5978</v>
      </c>
      <c r="AC1054" s="34" t="s">
        <v>10941</v>
      </c>
      <c r="AD1054" s="21">
        <v>1</v>
      </c>
    </row>
    <row r="1055" spans="1:30" x14ac:dyDescent="0.3">
      <c r="A1055" s="18" t="str">
        <f t="shared" ref="A1055:B1055" si="1093">IF(AND(ISNUMBER(SEARCH("Yes",C1055)),ISNUMBER(SEARCH("Yes",E1055)),ISNUMBER(SEARCH("Yes",G1055)),ISNUMBER(SEARCH("Yes",I1055))),"Yes","No")</f>
        <v>No</v>
      </c>
      <c r="B1055" s="18" t="str">
        <f t="shared" si="1093"/>
        <v>No</v>
      </c>
      <c r="C1055" s="15" t="str">
        <f t="shared" si="1053"/>
        <v>No</v>
      </c>
      <c r="D1055" s="18" t="str">
        <f t="shared" si="1054"/>
        <v>No</v>
      </c>
      <c r="E1055" s="18" t="str">
        <f t="shared" si="1055"/>
        <v>No</v>
      </c>
      <c r="F1055" s="18" t="str">
        <f t="shared" si="1056"/>
        <v>No</v>
      </c>
      <c r="G1055" s="18" t="str">
        <f t="shared" si="1057"/>
        <v>No</v>
      </c>
      <c r="H1055" s="18" t="str">
        <f t="shared" si="1058"/>
        <v>No</v>
      </c>
      <c r="I1055" s="18" t="str">
        <f t="shared" si="1059"/>
        <v>No</v>
      </c>
      <c r="J1055" s="18" t="str">
        <f t="shared" si="1060"/>
        <v>No</v>
      </c>
      <c r="K1055" s="21">
        <v>1053</v>
      </c>
      <c r="L1055" s="5" t="s">
        <v>2210</v>
      </c>
      <c r="M1055" s="5" t="s">
        <v>2211</v>
      </c>
      <c r="N1055" s="5" t="s">
        <v>2307</v>
      </c>
      <c r="O1055" s="5" t="s">
        <v>152</v>
      </c>
      <c r="P1055" s="5" t="s">
        <v>6252</v>
      </c>
      <c r="Q1055" s="34" t="s">
        <v>6253</v>
      </c>
      <c r="R1055" s="21">
        <v>1</v>
      </c>
      <c r="S1055" s="35"/>
      <c r="T1055" s="35"/>
      <c r="U1055" s="35"/>
      <c r="V1055" s="35"/>
      <c r="W1055" s="35"/>
      <c r="X1055" s="35"/>
      <c r="Y1055" s="35"/>
      <c r="Z1055" s="35"/>
      <c r="AA1055" s="5" t="s">
        <v>152</v>
      </c>
      <c r="AB1055" s="5" t="s">
        <v>5619</v>
      </c>
      <c r="AC1055" s="34" t="s">
        <v>10942</v>
      </c>
      <c r="AD1055" s="21">
        <v>1</v>
      </c>
    </row>
    <row r="1056" spans="1:30" x14ac:dyDescent="0.3">
      <c r="A1056" s="18" t="str">
        <f t="shared" ref="A1056:B1056" si="1094">IF(AND(ISNUMBER(SEARCH("Yes",C1056)),ISNUMBER(SEARCH("Yes",E1056)),ISNUMBER(SEARCH("Yes",G1056)),ISNUMBER(SEARCH("Yes",I1056))),"Yes","No")</f>
        <v>No</v>
      </c>
      <c r="B1056" s="18" t="str">
        <f t="shared" si="1094"/>
        <v>No</v>
      </c>
      <c r="C1056" s="15" t="str">
        <f t="shared" si="1053"/>
        <v>No</v>
      </c>
      <c r="D1056" s="18" t="str">
        <f t="shared" si="1054"/>
        <v>No</v>
      </c>
      <c r="E1056" s="18" t="str">
        <f t="shared" si="1055"/>
        <v>No</v>
      </c>
      <c r="F1056" s="18" t="str">
        <f t="shared" si="1056"/>
        <v>No</v>
      </c>
      <c r="G1056" s="18" t="str">
        <f t="shared" si="1057"/>
        <v>No</v>
      </c>
      <c r="H1056" s="18" t="str">
        <f t="shared" si="1058"/>
        <v>No</v>
      </c>
      <c r="I1056" s="18" t="str">
        <f t="shared" si="1059"/>
        <v>Yes</v>
      </c>
      <c r="J1056" s="18" t="str">
        <f t="shared" si="1060"/>
        <v>No</v>
      </c>
      <c r="K1056" s="21">
        <v>1054</v>
      </c>
      <c r="L1056" s="5" t="s">
        <v>2212</v>
      </c>
      <c r="M1056" s="5" t="s">
        <v>2213</v>
      </c>
      <c r="N1056" s="5" t="s">
        <v>2307</v>
      </c>
      <c r="O1056" s="5" t="s">
        <v>152</v>
      </c>
      <c r="P1056" s="5" t="s">
        <v>2325</v>
      </c>
      <c r="Q1056" s="34" t="s">
        <v>5982</v>
      </c>
      <c r="R1056" s="21">
        <v>1</v>
      </c>
      <c r="S1056" s="35"/>
      <c r="T1056" s="35"/>
      <c r="U1056" s="35"/>
      <c r="V1056" s="35"/>
      <c r="W1056" s="35"/>
      <c r="X1056" s="35"/>
      <c r="Y1056" s="35"/>
      <c r="Z1056" s="35"/>
      <c r="AA1056" s="5" t="s">
        <v>152</v>
      </c>
      <c r="AB1056" s="5" t="s">
        <v>10943</v>
      </c>
      <c r="AC1056" s="34" t="s">
        <v>10944</v>
      </c>
      <c r="AD1056" s="21">
        <v>1</v>
      </c>
    </row>
    <row r="1057" spans="1:30" x14ac:dyDescent="0.3">
      <c r="A1057" s="18" t="str">
        <f t="shared" ref="A1057:B1057" si="1095">IF(AND(ISNUMBER(SEARCH("Yes",C1057)),ISNUMBER(SEARCH("Yes",E1057)),ISNUMBER(SEARCH("Yes",G1057)),ISNUMBER(SEARCH("Yes",I1057))),"Yes","No")</f>
        <v>No</v>
      </c>
      <c r="B1057" s="18" t="str">
        <f t="shared" si="1095"/>
        <v>No</v>
      </c>
      <c r="C1057" s="15" t="str">
        <f t="shared" si="1053"/>
        <v>No</v>
      </c>
      <c r="D1057" s="18" t="str">
        <f t="shared" si="1054"/>
        <v>No</v>
      </c>
      <c r="E1057" s="18" t="str">
        <f t="shared" si="1055"/>
        <v>No</v>
      </c>
      <c r="F1057" s="18" t="str">
        <f t="shared" si="1056"/>
        <v>No</v>
      </c>
      <c r="G1057" s="18" t="str">
        <f t="shared" si="1057"/>
        <v>No</v>
      </c>
      <c r="H1057" s="18" t="str">
        <f t="shared" si="1058"/>
        <v>No</v>
      </c>
      <c r="I1057" s="18" t="str">
        <f t="shared" si="1059"/>
        <v>Yes</v>
      </c>
      <c r="J1057" s="18" t="str">
        <f t="shared" si="1060"/>
        <v>Yes</v>
      </c>
      <c r="K1057" s="21">
        <v>1055</v>
      </c>
      <c r="L1057" s="5" t="s">
        <v>2214</v>
      </c>
      <c r="M1057" s="5" t="s">
        <v>2215</v>
      </c>
      <c r="N1057" s="5" t="s">
        <v>2307</v>
      </c>
      <c r="O1057" s="5" t="s">
        <v>152</v>
      </c>
      <c r="P1057" s="5" t="s">
        <v>2321</v>
      </c>
      <c r="Q1057" s="34" t="s">
        <v>10945</v>
      </c>
      <c r="R1057" s="21">
        <v>1</v>
      </c>
      <c r="S1057" s="35"/>
      <c r="T1057" s="35"/>
      <c r="U1057" s="35"/>
      <c r="V1057" s="35"/>
      <c r="W1057" s="35"/>
      <c r="X1057" s="35"/>
      <c r="Y1057" s="35"/>
      <c r="Z1057" s="35"/>
      <c r="AA1057" s="5" t="s">
        <v>2310</v>
      </c>
      <c r="AB1057" s="5" t="s">
        <v>10946</v>
      </c>
      <c r="AC1057" s="34" t="s">
        <v>10947</v>
      </c>
      <c r="AD1057" s="21">
        <v>1</v>
      </c>
    </row>
    <row r="1058" spans="1:30" x14ac:dyDescent="0.3">
      <c r="A1058" s="18" t="str">
        <f t="shared" ref="A1058:B1058" si="1096">IF(AND(ISNUMBER(SEARCH("Yes",C1058)),ISNUMBER(SEARCH("Yes",E1058)),ISNUMBER(SEARCH("Yes",G1058)),ISNUMBER(SEARCH("Yes",I1058))),"Yes","No")</f>
        <v>Yes</v>
      </c>
      <c r="B1058" s="18" t="str">
        <f t="shared" si="1096"/>
        <v>Yes</v>
      </c>
      <c r="C1058" s="15" t="str">
        <f t="shared" si="1053"/>
        <v>Yes</v>
      </c>
      <c r="D1058" s="18" t="str">
        <f t="shared" si="1054"/>
        <v>Yes</v>
      </c>
      <c r="E1058" s="18" t="str">
        <f t="shared" si="1055"/>
        <v>Yes</v>
      </c>
      <c r="F1058" s="18" t="str">
        <f t="shared" si="1056"/>
        <v>Yes</v>
      </c>
      <c r="G1058" s="18" t="str">
        <f t="shared" si="1057"/>
        <v>Yes</v>
      </c>
      <c r="H1058" s="18" t="str">
        <f t="shared" si="1058"/>
        <v>Yes</v>
      </c>
      <c r="I1058" s="18" t="str">
        <f t="shared" si="1059"/>
        <v>Yes</v>
      </c>
      <c r="J1058" s="18" t="str">
        <f t="shared" si="1060"/>
        <v>Yes</v>
      </c>
      <c r="K1058" s="21">
        <v>1056</v>
      </c>
      <c r="L1058" s="5" t="s">
        <v>144</v>
      </c>
      <c r="M1058" s="5" t="s">
        <v>145</v>
      </c>
      <c r="N1058" s="5" t="s">
        <v>2307</v>
      </c>
      <c r="O1058" s="5" t="s">
        <v>24</v>
      </c>
      <c r="P1058" s="5" t="s">
        <v>10948</v>
      </c>
      <c r="Q1058" s="34" t="s">
        <v>10949</v>
      </c>
      <c r="R1058" s="21">
        <v>1</v>
      </c>
      <c r="S1058" s="5" t="s">
        <v>2310</v>
      </c>
      <c r="T1058" s="5" t="s">
        <v>10950</v>
      </c>
      <c r="U1058" s="34" t="s">
        <v>10951</v>
      </c>
      <c r="V1058" s="21">
        <v>1</v>
      </c>
      <c r="W1058" s="5" t="s">
        <v>2310</v>
      </c>
      <c r="X1058" s="5" t="s">
        <v>8715</v>
      </c>
      <c r="Y1058" s="34" t="s">
        <v>8716</v>
      </c>
      <c r="Z1058" s="21">
        <v>1</v>
      </c>
      <c r="AA1058" s="5" t="s">
        <v>24</v>
      </c>
      <c r="AB1058" s="5" t="s">
        <v>10952</v>
      </c>
      <c r="AC1058" s="34" t="s">
        <v>10953</v>
      </c>
      <c r="AD1058" s="21">
        <v>1</v>
      </c>
    </row>
    <row r="1059" spans="1:30" x14ac:dyDescent="0.3">
      <c r="A1059" s="18" t="str">
        <f t="shared" ref="A1059:B1059" si="1097">IF(AND(ISNUMBER(SEARCH("Yes",C1059)),ISNUMBER(SEARCH("Yes",E1059)),ISNUMBER(SEARCH("Yes",G1059)),ISNUMBER(SEARCH("Yes",I1059))),"Yes","No")</f>
        <v>No</v>
      </c>
      <c r="B1059" s="18" t="str">
        <f t="shared" si="1097"/>
        <v>No</v>
      </c>
      <c r="C1059" s="15" t="str">
        <f t="shared" si="1053"/>
        <v>No</v>
      </c>
      <c r="D1059" s="18" t="str">
        <f t="shared" si="1054"/>
        <v>No</v>
      </c>
      <c r="E1059" s="18" t="str">
        <f t="shared" si="1055"/>
        <v>No</v>
      </c>
      <c r="F1059" s="18" t="str">
        <f t="shared" si="1056"/>
        <v>No</v>
      </c>
      <c r="G1059" s="18" t="str">
        <f t="shared" si="1057"/>
        <v>No</v>
      </c>
      <c r="H1059" s="18" t="str">
        <f t="shared" si="1058"/>
        <v>No</v>
      </c>
      <c r="I1059" s="18" t="str">
        <f t="shared" si="1059"/>
        <v>Yes</v>
      </c>
      <c r="J1059" s="18" t="str">
        <f t="shared" si="1060"/>
        <v>Yes</v>
      </c>
      <c r="K1059" s="21">
        <v>1057</v>
      </c>
      <c r="L1059" s="5" t="s">
        <v>2216</v>
      </c>
      <c r="M1059" s="5" t="s">
        <v>2217</v>
      </c>
      <c r="N1059" s="5" t="s">
        <v>2307</v>
      </c>
      <c r="O1059" s="5" t="s">
        <v>152</v>
      </c>
      <c r="P1059" s="5" t="s">
        <v>2537</v>
      </c>
      <c r="Q1059" s="34" t="s">
        <v>10954</v>
      </c>
      <c r="R1059" s="21">
        <v>1</v>
      </c>
      <c r="S1059" s="35"/>
      <c r="T1059" s="35"/>
      <c r="U1059" s="35"/>
      <c r="V1059" s="35"/>
      <c r="W1059" s="35"/>
      <c r="X1059" s="35"/>
      <c r="Y1059" s="35"/>
      <c r="Z1059" s="35"/>
      <c r="AA1059" s="5" t="s">
        <v>2310</v>
      </c>
      <c r="AB1059" s="5" t="s">
        <v>10955</v>
      </c>
      <c r="AC1059" s="34" t="s">
        <v>10956</v>
      </c>
      <c r="AD1059" s="21">
        <v>1</v>
      </c>
    </row>
    <row r="1060" spans="1:30" x14ac:dyDescent="0.3">
      <c r="A1060" s="18" t="str">
        <f t="shared" ref="A1060:B1060" si="1098">IF(AND(ISNUMBER(SEARCH("Yes",C1060)),ISNUMBER(SEARCH("Yes",E1060)),ISNUMBER(SEARCH("Yes",G1060)),ISNUMBER(SEARCH("Yes",I1060))),"Yes","No")</f>
        <v>No</v>
      </c>
      <c r="B1060" s="18" t="str">
        <f t="shared" si="1098"/>
        <v>No</v>
      </c>
      <c r="C1060" s="15" t="str">
        <f t="shared" si="1053"/>
        <v>No</v>
      </c>
      <c r="D1060" s="18" t="str">
        <f t="shared" si="1054"/>
        <v>No</v>
      </c>
      <c r="E1060" s="18" t="str">
        <f t="shared" si="1055"/>
        <v>No</v>
      </c>
      <c r="F1060" s="18" t="str">
        <f t="shared" si="1056"/>
        <v>No</v>
      </c>
      <c r="G1060" s="18" t="str">
        <f t="shared" si="1057"/>
        <v>No</v>
      </c>
      <c r="H1060" s="18" t="str">
        <f t="shared" si="1058"/>
        <v>No</v>
      </c>
      <c r="I1060" s="18" t="str">
        <f t="shared" si="1059"/>
        <v>Yes</v>
      </c>
      <c r="J1060" s="18" t="str">
        <f t="shared" si="1060"/>
        <v>Yes</v>
      </c>
      <c r="K1060" s="21">
        <v>1058</v>
      </c>
      <c r="L1060" s="5" t="s">
        <v>2218</v>
      </c>
      <c r="M1060" s="5" t="s">
        <v>2219</v>
      </c>
      <c r="N1060" s="5" t="s">
        <v>2307</v>
      </c>
      <c r="O1060" s="5" t="s">
        <v>152</v>
      </c>
      <c r="P1060" s="5" t="s">
        <v>3650</v>
      </c>
      <c r="Q1060" s="34" t="s">
        <v>10957</v>
      </c>
      <c r="R1060" s="21">
        <v>1</v>
      </c>
      <c r="S1060" s="35"/>
      <c r="T1060" s="35"/>
      <c r="U1060" s="35"/>
      <c r="V1060" s="35"/>
      <c r="W1060" s="35"/>
      <c r="X1060" s="35"/>
      <c r="Y1060" s="35"/>
      <c r="Z1060" s="35"/>
      <c r="AA1060" s="5" t="s">
        <v>24</v>
      </c>
      <c r="AB1060" s="5" t="s">
        <v>5998</v>
      </c>
      <c r="AC1060" s="34" t="s">
        <v>10958</v>
      </c>
      <c r="AD1060" s="21">
        <v>1</v>
      </c>
    </row>
    <row r="1061" spans="1:30" x14ac:dyDescent="0.3">
      <c r="A1061" s="18" t="str">
        <f t="shared" ref="A1061:B1061" si="1099">IF(AND(ISNUMBER(SEARCH("Yes",C1061)),ISNUMBER(SEARCH("Yes",E1061)),ISNUMBER(SEARCH("Yes",G1061)),ISNUMBER(SEARCH("Yes",I1061))),"Yes","No")</f>
        <v>No</v>
      </c>
      <c r="B1061" s="18" t="str">
        <f t="shared" si="1099"/>
        <v>No</v>
      </c>
      <c r="C1061" s="15" t="str">
        <f t="shared" si="1053"/>
        <v>No</v>
      </c>
      <c r="D1061" s="18" t="str">
        <f t="shared" si="1054"/>
        <v>No</v>
      </c>
      <c r="E1061" s="18" t="str">
        <f t="shared" si="1055"/>
        <v>No</v>
      </c>
      <c r="F1061" s="18" t="str">
        <f t="shared" si="1056"/>
        <v>No</v>
      </c>
      <c r="G1061" s="18" t="str">
        <f t="shared" si="1057"/>
        <v>No</v>
      </c>
      <c r="H1061" s="18" t="str">
        <f t="shared" si="1058"/>
        <v>No</v>
      </c>
      <c r="I1061" s="18" t="str">
        <f t="shared" si="1059"/>
        <v>Yes</v>
      </c>
      <c r="J1061" s="18" t="str">
        <f t="shared" si="1060"/>
        <v>Yes</v>
      </c>
      <c r="K1061" s="21">
        <v>1059</v>
      </c>
      <c r="L1061" s="5" t="s">
        <v>2220</v>
      </c>
      <c r="M1061" s="5" t="s">
        <v>2221</v>
      </c>
      <c r="N1061" s="5" t="s">
        <v>2307</v>
      </c>
      <c r="O1061" s="5" t="s">
        <v>152</v>
      </c>
      <c r="P1061" s="5" t="s">
        <v>4643</v>
      </c>
      <c r="Q1061" s="34" t="s">
        <v>5248</v>
      </c>
      <c r="R1061" s="21">
        <v>1</v>
      </c>
      <c r="S1061" s="35"/>
      <c r="T1061" s="35"/>
      <c r="U1061" s="35"/>
      <c r="V1061" s="35"/>
      <c r="W1061" s="35"/>
      <c r="X1061" s="35"/>
      <c r="Y1061" s="35"/>
      <c r="Z1061" s="35"/>
      <c r="AA1061" s="5" t="s">
        <v>2310</v>
      </c>
      <c r="AB1061" s="5" t="s">
        <v>2422</v>
      </c>
      <c r="AC1061" s="34" t="s">
        <v>2471</v>
      </c>
      <c r="AD1061" s="21">
        <v>1</v>
      </c>
    </row>
    <row r="1062" spans="1:30" x14ac:dyDescent="0.3">
      <c r="A1062" s="18" t="str">
        <f t="shared" ref="A1062:B1062" si="1100">IF(AND(ISNUMBER(SEARCH("Yes",C1062)),ISNUMBER(SEARCH("Yes",E1062)),ISNUMBER(SEARCH("Yes",G1062)),ISNUMBER(SEARCH("Yes",I1062))),"Yes","No")</f>
        <v>No</v>
      </c>
      <c r="B1062" s="18" t="str">
        <f t="shared" si="1100"/>
        <v>No</v>
      </c>
      <c r="C1062" s="15" t="str">
        <f t="shared" si="1053"/>
        <v>No</v>
      </c>
      <c r="D1062" s="18" t="str">
        <f t="shared" si="1054"/>
        <v>No</v>
      </c>
      <c r="E1062" s="18" t="str">
        <f t="shared" si="1055"/>
        <v>No</v>
      </c>
      <c r="F1062" s="18" t="str">
        <f t="shared" si="1056"/>
        <v>No</v>
      </c>
      <c r="G1062" s="18" t="str">
        <f t="shared" si="1057"/>
        <v>No</v>
      </c>
      <c r="H1062" s="18" t="str">
        <f t="shared" si="1058"/>
        <v>No</v>
      </c>
      <c r="I1062" s="18" t="str">
        <f t="shared" si="1059"/>
        <v>Yes</v>
      </c>
      <c r="J1062" s="18" t="str">
        <f t="shared" si="1060"/>
        <v>Yes</v>
      </c>
      <c r="K1062" s="21">
        <v>1060</v>
      </c>
      <c r="L1062" s="5" t="s">
        <v>2222</v>
      </c>
      <c r="M1062" s="5" t="s">
        <v>2223</v>
      </c>
      <c r="N1062" s="5" t="s">
        <v>2307</v>
      </c>
      <c r="O1062" s="5" t="s">
        <v>152</v>
      </c>
      <c r="P1062" s="5" t="s">
        <v>6002</v>
      </c>
      <c r="Q1062" s="34" t="s">
        <v>6003</v>
      </c>
      <c r="R1062" s="21">
        <v>1</v>
      </c>
      <c r="S1062" s="35"/>
      <c r="T1062" s="35"/>
      <c r="U1062" s="35"/>
      <c r="V1062" s="35"/>
      <c r="W1062" s="35"/>
      <c r="X1062" s="35"/>
      <c r="Y1062" s="35"/>
      <c r="Z1062" s="35"/>
      <c r="AA1062" s="5" t="s">
        <v>24</v>
      </c>
      <c r="AB1062" s="5" t="s">
        <v>5158</v>
      </c>
      <c r="AC1062" s="34" t="s">
        <v>4013</v>
      </c>
      <c r="AD1062" s="21">
        <v>1</v>
      </c>
    </row>
    <row r="1063" spans="1:30" x14ac:dyDescent="0.3">
      <c r="A1063" s="18" t="str">
        <f t="shared" ref="A1063:B1063" si="1101">IF(AND(ISNUMBER(SEARCH("Yes",C1063)),ISNUMBER(SEARCH("Yes",E1063)),ISNUMBER(SEARCH("Yes",G1063)),ISNUMBER(SEARCH("Yes",I1063))),"Yes","No")</f>
        <v>No</v>
      </c>
      <c r="B1063" s="18" t="str">
        <f t="shared" si="1101"/>
        <v>No</v>
      </c>
      <c r="C1063" s="15" t="str">
        <f t="shared" si="1053"/>
        <v>No</v>
      </c>
      <c r="D1063" s="18" t="str">
        <f t="shared" si="1054"/>
        <v>No</v>
      </c>
      <c r="E1063" s="18" t="str">
        <f t="shared" si="1055"/>
        <v>No</v>
      </c>
      <c r="F1063" s="18" t="str">
        <f t="shared" si="1056"/>
        <v>No</v>
      </c>
      <c r="G1063" s="18" t="str">
        <f t="shared" si="1057"/>
        <v>No</v>
      </c>
      <c r="H1063" s="18" t="str">
        <f t="shared" si="1058"/>
        <v>No</v>
      </c>
      <c r="I1063" s="18" t="str">
        <f t="shared" si="1059"/>
        <v>Yes</v>
      </c>
      <c r="J1063" s="18" t="str">
        <f t="shared" si="1060"/>
        <v>Yes</v>
      </c>
      <c r="K1063" s="21">
        <v>1061</v>
      </c>
      <c r="L1063" s="5" t="s">
        <v>2224</v>
      </c>
      <c r="M1063" s="5" t="s">
        <v>2225</v>
      </c>
      <c r="N1063" s="5" t="s">
        <v>2307</v>
      </c>
      <c r="O1063" s="5" t="s">
        <v>152</v>
      </c>
      <c r="P1063" s="5" t="s">
        <v>3437</v>
      </c>
      <c r="Q1063" s="34" t="s">
        <v>6004</v>
      </c>
      <c r="R1063" s="21">
        <v>1</v>
      </c>
      <c r="S1063" s="35"/>
      <c r="T1063" s="35"/>
      <c r="U1063" s="35"/>
      <c r="V1063" s="35"/>
      <c r="W1063" s="35"/>
      <c r="X1063" s="35"/>
      <c r="Y1063" s="35"/>
      <c r="Z1063" s="35"/>
      <c r="AA1063" s="5" t="s">
        <v>2310</v>
      </c>
      <c r="AB1063" s="5" t="s">
        <v>10959</v>
      </c>
      <c r="AC1063" s="34" t="s">
        <v>10960</v>
      </c>
      <c r="AD1063" s="21">
        <v>1</v>
      </c>
    </row>
    <row r="1064" spans="1:30" x14ac:dyDescent="0.3">
      <c r="A1064" s="18" t="str">
        <f t="shared" ref="A1064:B1064" si="1102">IF(AND(ISNUMBER(SEARCH("Yes",C1064)),ISNUMBER(SEARCH("Yes",E1064)),ISNUMBER(SEARCH("Yes",G1064)),ISNUMBER(SEARCH("Yes",I1064))),"Yes","No")</f>
        <v>No</v>
      </c>
      <c r="B1064" s="18" t="str">
        <f t="shared" si="1102"/>
        <v>No</v>
      </c>
      <c r="C1064" s="15" t="str">
        <f t="shared" si="1053"/>
        <v>No</v>
      </c>
      <c r="D1064" s="18" t="str">
        <f t="shared" si="1054"/>
        <v>No</v>
      </c>
      <c r="E1064" s="18" t="str">
        <f t="shared" si="1055"/>
        <v>No</v>
      </c>
      <c r="F1064" s="18" t="str">
        <f t="shared" si="1056"/>
        <v>No</v>
      </c>
      <c r="G1064" s="18" t="str">
        <f t="shared" si="1057"/>
        <v>No</v>
      </c>
      <c r="H1064" s="18" t="str">
        <f t="shared" si="1058"/>
        <v>No</v>
      </c>
      <c r="I1064" s="18" t="str">
        <f t="shared" si="1059"/>
        <v>Yes</v>
      </c>
      <c r="J1064" s="18" t="str">
        <f t="shared" si="1060"/>
        <v>Yes</v>
      </c>
      <c r="K1064" s="21">
        <v>1062</v>
      </c>
      <c r="L1064" s="5" t="s">
        <v>2226</v>
      </c>
      <c r="M1064" s="5" t="s">
        <v>2227</v>
      </c>
      <c r="N1064" s="5" t="s">
        <v>2307</v>
      </c>
      <c r="O1064" s="5" t="s">
        <v>152</v>
      </c>
      <c r="P1064" s="5" t="s">
        <v>2664</v>
      </c>
      <c r="Q1064" s="34" t="s">
        <v>10961</v>
      </c>
      <c r="R1064" s="21">
        <v>1</v>
      </c>
      <c r="S1064" s="35"/>
      <c r="T1064" s="35"/>
      <c r="U1064" s="35"/>
      <c r="V1064" s="35"/>
      <c r="W1064" s="35"/>
      <c r="X1064" s="35"/>
      <c r="Y1064" s="35"/>
      <c r="Z1064" s="35"/>
      <c r="AA1064" s="5" t="s">
        <v>2310</v>
      </c>
      <c r="AB1064" s="5" t="s">
        <v>10962</v>
      </c>
      <c r="AC1064" s="34" t="s">
        <v>10963</v>
      </c>
      <c r="AD1064" s="21">
        <v>1</v>
      </c>
    </row>
    <row r="1065" spans="1:30" x14ac:dyDescent="0.3">
      <c r="A1065" s="18" t="str">
        <f t="shared" ref="A1065:B1065" si="1103">IF(AND(ISNUMBER(SEARCH("Yes",C1065)),ISNUMBER(SEARCH("Yes",E1065)),ISNUMBER(SEARCH("Yes",G1065)),ISNUMBER(SEARCH("Yes",I1065))),"Yes","No")</f>
        <v>No</v>
      </c>
      <c r="B1065" s="18" t="str">
        <f t="shared" si="1103"/>
        <v>No</v>
      </c>
      <c r="C1065" s="15" t="str">
        <f t="shared" si="1053"/>
        <v>No</v>
      </c>
      <c r="D1065" s="18" t="str">
        <f t="shared" si="1054"/>
        <v>No</v>
      </c>
      <c r="E1065" s="18" t="str">
        <f t="shared" si="1055"/>
        <v>No</v>
      </c>
      <c r="F1065" s="18" t="str">
        <f t="shared" si="1056"/>
        <v>No</v>
      </c>
      <c r="G1065" s="18" t="str">
        <f t="shared" si="1057"/>
        <v>No</v>
      </c>
      <c r="H1065" s="18" t="str">
        <f t="shared" si="1058"/>
        <v>No</v>
      </c>
      <c r="I1065" s="18" t="str">
        <f t="shared" si="1059"/>
        <v>Yes</v>
      </c>
      <c r="J1065" s="18" t="str">
        <f t="shared" si="1060"/>
        <v>No</v>
      </c>
      <c r="K1065" s="21">
        <v>1063</v>
      </c>
      <c r="L1065" s="5" t="s">
        <v>2228</v>
      </c>
      <c r="M1065" s="5" t="s">
        <v>2229</v>
      </c>
      <c r="N1065" s="5" t="s">
        <v>2307</v>
      </c>
      <c r="O1065" s="5" t="s">
        <v>152</v>
      </c>
      <c r="P1065" s="5" t="s">
        <v>10964</v>
      </c>
      <c r="Q1065" s="34" t="s">
        <v>10965</v>
      </c>
      <c r="R1065" s="21">
        <v>1</v>
      </c>
      <c r="S1065" s="35"/>
      <c r="T1065" s="35"/>
      <c r="U1065" s="35"/>
      <c r="V1065" s="35"/>
      <c r="W1065" s="35"/>
      <c r="X1065" s="35"/>
      <c r="Y1065" s="35"/>
      <c r="Z1065" s="35"/>
      <c r="AA1065" s="5" t="s">
        <v>152</v>
      </c>
      <c r="AB1065" s="5" t="s">
        <v>10966</v>
      </c>
      <c r="AC1065" s="34" t="s">
        <v>6013</v>
      </c>
      <c r="AD1065" s="21">
        <v>1</v>
      </c>
    </row>
    <row r="1066" spans="1:30" x14ac:dyDescent="0.3">
      <c r="A1066" s="18" t="str">
        <f t="shared" ref="A1066:B1066" si="1104">IF(AND(ISNUMBER(SEARCH("Yes",C1066)),ISNUMBER(SEARCH("Yes",E1066)),ISNUMBER(SEARCH("Yes",G1066)),ISNUMBER(SEARCH("Yes",I1066))),"Yes","No")</f>
        <v>No</v>
      </c>
      <c r="B1066" s="18" t="str">
        <f t="shared" si="1104"/>
        <v>No</v>
      </c>
      <c r="C1066" s="15" t="str">
        <f t="shared" si="1053"/>
        <v>No</v>
      </c>
      <c r="D1066" s="18" t="str">
        <f t="shared" si="1054"/>
        <v>No</v>
      </c>
      <c r="E1066" s="18" t="str">
        <f t="shared" si="1055"/>
        <v>No</v>
      </c>
      <c r="F1066" s="18" t="str">
        <f t="shared" si="1056"/>
        <v>No</v>
      </c>
      <c r="G1066" s="18" t="str">
        <f t="shared" si="1057"/>
        <v>No</v>
      </c>
      <c r="H1066" s="18" t="str">
        <f t="shared" si="1058"/>
        <v>No</v>
      </c>
      <c r="I1066" s="18" t="str">
        <f t="shared" si="1059"/>
        <v>Yes</v>
      </c>
      <c r="J1066" s="18" t="str">
        <f t="shared" si="1060"/>
        <v>Yes</v>
      </c>
      <c r="K1066" s="21">
        <v>1064</v>
      </c>
      <c r="L1066" s="5" t="s">
        <v>2230</v>
      </c>
      <c r="M1066" s="5" t="s">
        <v>2231</v>
      </c>
      <c r="N1066" s="5" t="s">
        <v>2307</v>
      </c>
      <c r="O1066" s="5" t="s">
        <v>152</v>
      </c>
      <c r="P1066" s="5" t="s">
        <v>2333</v>
      </c>
      <c r="Q1066" s="34" t="s">
        <v>10967</v>
      </c>
      <c r="R1066" s="21">
        <v>1</v>
      </c>
      <c r="S1066" s="35"/>
      <c r="T1066" s="35"/>
      <c r="U1066" s="35"/>
      <c r="V1066" s="35"/>
      <c r="W1066" s="35"/>
      <c r="X1066" s="35"/>
      <c r="Y1066" s="35"/>
      <c r="Z1066" s="35"/>
      <c r="AA1066" s="5" t="s">
        <v>24</v>
      </c>
      <c r="AB1066" s="5" t="s">
        <v>6016</v>
      </c>
      <c r="AC1066" s="34" t="s">
        <v>10968</v>
      </c>
      <c r="AD1066" s="21">
        <v>1</v>
      </c>
    </row>
    <row r="1067" spans="1:30" x14ac:dyDescent="0.3">
      <c r="A1067" s="18" t="str">
        <f t="shared" ref="A1067:B1067" si="1105">IF(AND(ISNUMBER(SEARCH("Yes",C1067)),ISNUMBER(SEARCH("Yes",E1067)),ISNUMBER(SEARCH("Yes",G1067)),ISNUMBER(SEARCH("Yes",I1067))),"Yes","No")</f>
        <v>No</v>
      </c>
      <c r="B1067" s="18" t="str">
        <f t="shared" si="1105"/>
        <v>Yes</v>
      </c>
      <c r="C1067" s="15" t="str">
        <f t="shared" si="1053"/>
        <v>No</v>
      </c>
      <c r="D1067" s="18" t="str">
        <f t="shared" si="1054"/>
        <v>Yes</v>
      </c>
      <c r="E1067" s="18" t="str">
        <f t="shared" si="1055"/>
        <v>Yes</v>
      </c>
      <c r="F1067" s="18" t="str">
        <f t="shared" si="1056"/>
        <v>Yes</v>
      </c>
      <c r="G1067" s="18" t="str">
        <f t="shared" si="1057"/>
        <v>Yes</v>
      </c>
      <c r="H1067" s="18" t="str">
        <f t="shared" si="1058"/>
        <v>Yes</v>
      </c>
      <c r="I1067" s="18" t="str">
        <f t="shared" si="1059"/>
        <v>Yes</v>
      </c>
      <c r="J1067" s="18" t="str">
        <f t="shared" si="1060"/>
        <v>Yes</v>
      </c>
      <c r="K1067" s="21">
        <v>1065</v>
      </c>
      <c r="L1067" s="5" t="s">
        <v>395</v>
      </c>
      <c r="M1067" s="5" t="s">
        <v>396</v>
      </c>
      <c r="N1067" s="5" t="s">
        <v>2307</v>
      </c>
      <c r="O1067" s="5" t="s">
        <v>2310</v>
      </c>
      <c r="P1067" s="5" t="s">
        <v>10969</v>
      </c>
      <c r="Q1067" s="34" t="s">
        <v>10970</v>
      </c>
      <c r="R1067" s="21">
        <v>1</v>
      </c>
      <c r="S1067" s="5" t="s">
        <v>152</v>
      </c>
      <c r="T1067" s="5" t="s">
        <v>10971</v>
      </c>
      <c r="U1067" s="34" t="s">
        <v>10972</v>
      </c>
      <c r="V1067" s="21">
        <v>1</v>
      </c>
      <c r="W1067" s="5" t="s">
        <v>24</v>
      </c>
      <c r="X1067" s="5" t="s">
        <v>6021</v>
      </c>
      <c r="Y1067" s="34" t="s">
        <v>10973</v>
      </c>
      <c r="Z1067" s="21">
        <v>1</v>
      </c>
      <c r="AA1067" s="5" t="s">
        <v>2310</v>
      </c>
      <c r="AB1067" s="5" t="s">
        <v>2390</v>
      </c>
      <c r="AC1067" s="34" t="s">
        <v>2391</v>
      </c>
      <c r="AD1067" s="21">
        <v>1</v>
      </c>
    </row>
    <row r="1068" spans="1:30" x14ac:dyDescent="0.3">
      <c r="A1068" s="18" t="str">
        <f t="shared" ref="A1068:B1068" si="1106">IF(AND(ISNUMBER(SEARCH("Yes",C1068)),ISNUMBER(SEARCH("Yes",E1068)),ISNUMBER(SEARCH("Yes",G1068)),ISNUMBER(SEARCH("Yes",I1068))),"Yes","No")</f>
        <v>No</v>
      </c>
      <c r="B1068" s="18" t="str">
        <f t="shared" si="1106"/>
        <v>Yes</v>
      </c>
      <c r="C1068" s="15" t="str">
        <f t="shared" si="1053"/>
        <v>Yes</v>
      </c>
      <c r="D1068" s="18" t="str">
        <f t="shared" si="1054"/>
        <v>Yes</v>
      </c>
      <c r="E1068" s="18" t="str">
        <f t="shared" si="1055"/>
        <v>Yes</v>
      </c>
      <c r="F1068" s="18" t="str">
        <f t="shared" si="1056"/>
        <v>Yes</v>
      </c>
      <c r="G1068" s="18" t="str">
        <f t="shared" si="1057"/>
        <v>No</v>
      </c>
      <c r="H1068" s="18" t="str">
        <f t="shared" si="1058"/>
        <v>Yes</v>
      </c>
      <c r="I1068" s="18" t="str">
        <f t="shared" si="1059"/>
        <v>Yes</v>
      </c>
      <c r="J1068" s="18" t="str">
        <f t="shared" si="1060"/>
        <v>Yes</v>
      </c>
      <c r="K1068" s="21">
        <v>1066</v>
      </c>
      <c r="L1068" s="5" t="s">
        <v>367</v>
      </c>
      <c r="M1068" s="5" t="s">
        <v>6024</v>
      </c>
      <c r="N1068" s="5" t="s">
        <v>2307</v>
      </c>
      <c r="O1068" s="5" t="s">
        <v>24</v>
      </c>
      <c r="P1068" s="5" t="s">
        <v>10974</v>
      </c>
      <c r="Q1068" s="34" t="s">
        <v>10975</v>
      </c>
      <c r="R1068" s="21">
        <v>1</v>
      </c>
      <c r="S1068" s="5" t="s">
        <v>24</v>
      </c>
      <c r="T1068" s="5" t="s">
        <v>10976</v>
      </c>
      <c r="U1068" s="34" t="s">
        <v>10977</v>
      </c>
      <c r="V1068" s="21">
        <v>1</v>
      </c>
      <c r="W1068" s="5" t="s">
        <v>152</v>
      </c>
      <c r="X1068" s="5" t="s">
        <v>10978</v>
      </c>
      <c r="Y1068" s="34" t="s">
        <v>10979</v>
      </c>
      <c r="Z1068" s="21">
        <v>1</v>
      </c>
      <c r="AA1068" s="5" t="s">
        <v>24</v>
      </c>
      <c r="AB1068" s="5" t="s">
        <v>4775</v>
      </c>
      <c r="AC1068" s="34" t="s">
        <v>6498</v>
      </c>
      <c r="AD1068" s="21">
        <v>1</v>
      </c>
    </row>
    <row r="1069" spans="1:30" x14ac:dyDescent="0.3">
      <c r="A1069" s="18" t="str">
        <f t="shared" ref="A1069:B1069" si="1107">IF(AND(ISNUMBER(SEARCH("Yes",C1069)),ISNUMBER(SEARCH("Yes",E1069)),ISNUMBER(SEARCH("Yes",G1069)),ISNUMBER(SEARCH("Yes",I1069))),"Yes","No")</f>
        <v>No</v>
      </c>
      <c r="B1069" s="18" t="str">
        <f t="shared" si="1107"/>
        <v>No</v>
      </c>
      <c r="C1069" s="15" t="str">
        <f t="shared" si="1053"/>
        <v>No</v>
      </c>
      <c r="D1069" s="18" t="str">
        <f t="shared" si="1054"/>
        <v>No</v>
      </c>
      <c r="E1069" s="18" t="str">
        <f t="shared" si="1055"/>
        <v>No</v>
      </c>
      <c r="F1069" s="18" t="str">
        <f t="shared" si="1056"/>
        <v>No</v>
      </c>
      <c r="G1069" s="18" t="str">
        <f t="shared" si="1057"/>
        <v>No</v>
      </c>
      <c r="H1069" s="18" t="str">
        <f t="shared" si="1058"/>
        <v>No</v>
      </c>
      <c r="I1069" s="18" t="str">
        <f t="shared" si="1059"/>
        <v>Yes</v>
      </c>
      <c r="J1069" s="18" t="str">
        <f t="shared" si="1060"/>
        <v>Yes</v>
      </c>
      <c r="K1069" s="21">
        <v>1067</v>
      </c>
      <c r="L1069" s="5" t="s">
        <v>2232</v>
      </c>
      <c r="M1069" s="5" t="s">
        <v>2233</v>
      </c>
      <c r="N1069" s="5" t="s">
        <v>2307</v>
      </c>
      <c r="O1069" s="5" t="s">
        <v>152</v>
      </c>
      <c r="P1069" s="5" t="s">
        <v>10980</v>
      </c>
      <c r="Q1069" s="34" t="s">
        <v>10981</v>
      </c>
      <c r="R1069" s="21">
        <v>1</v>
      </c>
      <c r="S1069" s="35"/>
      <c r="T1069" s="35"/>
      <c r="U1069" s="35"/>
      <c r="V1069" s="35"/>
      <c r="W1069" s="35"/>
      <c r="X1069" s="35"/>
      <c r="Y1069" s="35"/>
      <c r="Z1069" s="35"/>
      <c r="AA1069" s="5" t="s">
        <v>2310</v>
      </c>
      <c r="AB1069" s="5" t="s">
        <v>2335</v>
      </c>
      <c r="AC1069" s="34" t="s">
        <v>2599</v>
      </c>
      <c r="AD1069" s="21">
        <v>1</v>
      </c>
    </row>
    <row r="1070" spans="1:30" x14ac:dyDescent="0.3">
      <c r="A1070" s="18" t="str">
        <f t="shared" ref="A1070:B1070" si="1108">IF(AND(ISNUMBER(SEARCH("Yes",C1070)),ISNUMBER(SEARCH("Yes",E1070)),ISNUMBER(SEARCH("Yes",G1070)),ISNUMBER(SEARCH("Yes",I1070))),"Yes","No")</f>
        <v>No</v>
      </c>
      <c r="B1070" s="18" t="str">
        <f t="shared" si="1108"/>
        <v>No</v>
      </c>
      <c r="C1070" s="15" t="str">
        <f t="shared" si="1053"/>
        <v>No</v>
      </c>
      <c r="D1070" s="18" t="str">
        <f t="shared" si="1054"/>
        <v>No</v>
      </c>
      <c r="E1070" s="18" t="str">
        <f t="shared" si="1055"/>
        <v>No</v>
      </c>
      <c r="F1070" s="18" t="str">
        <f t="shared" si="1056"/>
        <v>No</v>
      </c>
      <c r="G1070" s="18" t="str">
        <f t="shared" si="1057"/>
        <v>No</v>
      </c>
      <c r="H1070" s="18" t="str">
        <f t="shared" si="1058"/>
        <v>No</v>
      </c>
      <c r="I1070" s="18" t="str">
        <f t="shared" si="1059"/>
        <v>Yes</v>
      </c>
      <c r="J1070" s="18" t="str">
        <f t="shared" si="1060"/>
        <v>Yes</v>
      </c>
      <c r="K1070" s="21">
        <v>1068</v>
      </c>
      <c r="L1070" s="5" t="s">
        <v>2234</v>
      </c>
      <c r="M1070" s="5" t="s">
        <v>2235</v>
      </c>
      <c r="N1070" s="5" t="s">
        <v>2307</v>
      </c>
      <c r="O1070" s="5" t="s">
        <v>152</v>
      </c>
      <c r="P1070" s="5" t="s">
        <v>2724</v>
      </c>
      <c r="Q1070" s="34" t="s">
        <v>10982</v>
      </c>
      <c r="R1070" s="21">
        <v>1</v>
      </c>
      <c r="S1070" s="35"/>
      <c r="T1070" s="35"/>
      <c r="U1070" s="35"/>
      <c r="V1070" s="35"/>
      <c r="W1070" s="35"/>
      <c r="X1070" s="35"/>
      <c r="Y1070" s="35"/>
      <c r="Z1070" s="35"/>
      <c r="AA1070" s="5" t="s">
        <v>2310</v>
      </c>
      <c r="AB1070" s="5" t="s">
        <v>6033</v>
      </c>
      <c r="AC1070" s="34" t="s">
        <v>10983</v>
      </c>
      <c r="AD1070" s="21">
        <v>1</v>
      </c>
    </row>
    <row r="1071" spans="1:30" x14ac:dyDescent="0.3">
      <c r="A1071" s="18" t="str">
        <f t="shared" ref="A1071:B1071" si="1109">IF(AND(ISNUMBER(SEARCH("Yes",C1071)),ISNUMBER(SEARCH("Yes",E1071)),ISNUMBER(SEARCH("Yes",G1071)),ISNUMBER(SEARCH("Yes",I1071))),"Yes","No")</f>
        <v>No</v>
      </c>
      <c r="B1071" s="18" t="str">
        <f t="shared" si="1109"/>
        <v>No</v>
      </c>
      <c r="C1071" s="15" t="str">
        <f t="shared" si="1053"/>
        <v>No</v>
      </c>
      <c r="D1071" s="18" t="str">
        <f t="shared" si="1054"/>
        <v>No</v>
      </c>
      <c r="E1071" s="18" t="str">
        <f t="shared" si="1055"/>
        <v>No</v>
      </c>
      <c r="F1071" s="18" t="str">
        <f t="shared" si="1056"/>
        <v>No</v>
      </c>
      <c r="G1071" s="18" t="str">
        <f t="shared" si="1057"/>
        <v>No</v>
      </c>
      <c r="H1071" s="18" t="str">
        <f t="shared" si="1058"/>
        <v>No</v>
      </c>
      <c r="I1071" s="18" t="str">
        <f t="shared" si="1059"/>
        <v>Yes</v>
      </c>
      <c r="J1071" s="18" t="str">
        <f t="shared" si="1060"/>
        <v>Yes</v>
      </c>
      <c r="K1071" s="21">
        <v>1069</v>
      </c>
      <c r="L1071" s="5" t="s">
        <v>2236</v>
      </c>
      <c r="M1071" s="5" t="s">
        <v>2237</v>
      </c>
      <c r="N1071" s="5" t="s">
        <v>2307</v>
      </c>
      <c r="O1071" s="5" t="s">
        <v>152</v>
      </c>
      <c r="P1071" s="5" t="s">
        <v>2724</v>
      </c>
      <c r="Q1071" s="34" t="s">
        <v>10984</v>
      </c>
      <c r="R1071" s="21">
        <v>1</v>
      </c>
      <c r="S1071" s="35"/>
      <c r="T1071" s="35"/>
      <c r="U1071" s="35"/>
      <c r="V1071" s="35"/>
      <c r="W1071" s="35"/>
      <c r="X1071" s="35"/>
      <c r="Y1071" s="35"/>
      <c r="Z1071" s="35"/>
      <c r="AA1071" s="5" t="s">
        <v>2310</v>
      </c>
      <c r="AB1071" s="5" t="s">
        <v>10985</v>
      </c>
      <c r="AC1071" s="34" t="s">
        <v>10986</v>
      </c>
      <c r="AD1071" s="21">
        <v>1</v>
      </c>
    </row>
    <row r="1072" spans="1:30" x14ac:dyDescent="0.3">
      <c r="A1072" s="18" t="str">
        <f t="shared" ref="A1072:B1072" si="1110">IF(AND(ISNUMBER(SEARCH("Yes",C1072)),ISNUMBER(SEARCH("Yes",E1072)),ISNUMBER(SEARCH("Yes",G1072)),ISNUMBER(SEARCH("Yes",I1072))),"Yes","No")</f>
        <v>Yes</v>
      </c>
      <c r="B1072" s="18" t="str">
        <f t="shared" si="1110"/>
        <v>Yes</v>
      </c>
      <c r="C1072" s="15" t="str">
        <f t="shared" si="1053"/>
        <v>Yes</v>
      </c>
      <c r="D1072" s="18" t="str">
        <f t="shared" si="1054"/>
        <v>Yes</v>
      </c>
      <c r="E1072" s="18" t="str">
        <f t="shared" si="1055"/>
        <v>Yes</v>
      </c>
      <c r="F1072" s="18" t="str">
        <f t="shared" si="1056"/>
        <v>Yes</v>
      </c>
      <c r="G1072" s="18" t="str">
        <f t="shared" si="1057"/>
        <v>Yes</v>
      </c>
      <c r="H1072" s="18" t="str">
        <f t="shared" si="1058"/>
        <v>Yes</v>
      </c>
      <c r="I1072" s="18" t="str">
        <f t="shared" si="1059"/>
        <v>Yes</v>
      </c>
      <c r="J1072" s="18" t="str">
        <f t="shared" si="1060"/>
        <v>Yes</v>
      </c>
      <c r="K1072" s="21">
        <v>1070</v>
      </c>
      <c r="L1072" s="5" t="s">
        <v>260</v>
      </c>
      <c r="M1072" s="5" t="s">
        <v>6038</v>
      </c>
      <c r="N1072" s="5" t="s">
        <v>2307</v>
      </c>
      <c r="O1072" s="5" t="s">
        <v>24</v>
      </c>
      <c r="P1072" s="5" t="s">
        <v>3403</v>
      </c>
      <c r="Q1072" s="34" t="s">
        <v>10987</v>
      </c>
      <c r="R1072" s="21">
        <v>1</v>
      </c>
      <c r="S1072" s="5" t="s">
        <v>24</v>
      </c>
      <c r="T1072" s="5" t="s">
        <v>6040</v>
      </c>
      <c r="U1072" s="34" t="s">
        <v>8748</v>
      </c>
      <c r="V1072" s="21">
        <v>1</v>
      </c>
      <c r="W1072" s="5" t="s">
        <v>2310</v>
      </c>
      <c r="X1072" s="5" t="s">
        <v>10988</v>
      </c>
      <c r="Y1072" s="34" t="s">
        <v>10989</v>
      </c>
      <c r="Z1072" s="21">
        <v>1</v>
      </c>
      <c r="AA1072" s="5" t="s">
        <v>24</v>
      </c>
      <c r="AB1072" s="5" t="s">
        <v>10990</v>
      </c>
      <c r="AC1072" s="34" t="s">
        <v>10991</v>
      </c>
      <c r="AD1072" s="21">
        <v>1</v>
      </c>
    </row>
    <row r="1073" spans="1:30" x14ac:dyDescent="0.3">
      <c r="A1073" s="18" t="str">
        <f t="shared" ref="A1073:B1073" si="1111">IF(AND(ISNUMBER(SEARCH("Yes",C1073)),ISNUMBER(SEARCH("Yes",E1073)),ISNUMBER(SEARCH("Yes",G1073)),ISNUMBER(SEARCH("Yes",I1073))),"Yes","No")</f>
        <v>No</v>
      </c>
      <c r="B1073" s="18" t="str">
        <f t="shared" si="1111"/>
        <v>No</v>
      </c>
      <c r="C1073" s="15" t="str">
        <f t="shared" si="1053"/>
        <v>No</v>
      </c>
      <c r="D1073" s="18" t="str">
        <f t="shared" si="1054"/>
        <v>No</v>
      </c>
      <c r="E1073" s="18" t="str">
        <f t="shared" si="1055"/>
        <v>No</v>
      </c>
      <c r="F1073" s="18" t="str">
        <f t="shared" si="1056"/>
        <v>No</v>
      </c>
      <c r="G1073" s="18" t="str">
        <f t="shared" si="1057"/>
        <v>No</v>
      </c>
      <c r="H1073" s="18" t="str">
        <f t="shared" si="1058"/>
        <v>No</v>
      </c>
      <c r="I1073" s="18" t="str">
        <f t="shared" si="1059"/>
        <v>Yes</v>
      </c>
      <c r="J1073" s="18" t="str">
        <f t="shared" si="1060"/>
        <v>Yes</v>
      </c>
      <c r="K1073" s="21">
        <v>1071</v>
      </c>
      <c r="L1073" s="5" t="s">
        <v>2238</v>
      </c>
      <c r="M1073" s="5" t="s">
        <v>2239</v>
      </c>
      <c r="N1073" s="5" t="s">
        <v>2307</v>
      </c>
      <c r="O1073" s="5" t="s">
        <v>152</v>
      </c>
      <c r="P1073" s="5" t="s">
        <v>9134</v>
      </c>
      <c r="Q1073" s="34" t="s">
        <v>6046</v>
      </c>
      <c r="R1073" s="21">
        <v>1</v>
      </c>
      <c r="S1073" s="35"/>
      <c r="T1073" s="35"/>
      <c r="U1073" s="35"/>
      <c r="V1073" s="35"/>
      <c r="W1073" s="35"/>
      <c r="X1073" s="35"/>
      <c r="Y1073" s="35"/>
      <c r="Z1073" s="35"/>
      <c r="AA1073" s="5" t="s">
        <v>24</v>
      </c>
      <c r="AB1073" s="5" t="s">
        <v>10992</v>
      </c>
      <c r="AC1073" s="34" t="s">
        <v>10993</v>
      </c>
      <c r="AD1073" s="21">
        <v>1</v>
      </c>
    </row>
    <row r="1074" spans="1:30" x14ac:dyDescent="0.3">
      <c r="A1074" s="18" t="str">
        <f t="shared" ref="A1074:B1074" si="1112">IF(AND(ISNUMBER(SEARCH("Yes",C1074)),ISNUMBER(SEARCH("Yes",E1074)),ISNUMBER(SEARCH("Yes",G1074)),ISNUMBER(SEARCH("Yes",I1074))),"Yes","No")</f>
        <v>No</v>
      </c>
      <c r="B1074" s="18" t="str">
        <f t="shared" si="1112"/>
        <v>No</v>
      </c>
      <c r="C1074" s="15" t="str">
        <f t="shared" si="1053"/>
        <v>No</v>
      </c>
      <c r="D1074" s="18" t="str">
        <f t="shared" si="1054"/>
        <v>No</v>
      </c>
      <c r="E1074" s="18" t="str">
        <f t="shared" si="1055"/>
        <v>No</v>
      </c>
      <c r="F1074" s="18" t="str">
        <f t="shared" si="1056"/>
        <v>No</v>
      </c>
      <c r="G1074" s="18" t="str">
        <f t="shared" si="1057"/>
        <v>No</v>
      </c>
      <c r="H1074" s="18" t="str">
        <f t="shared" si="1058"/>
        <v>No</v>
      </c>
      <c r="I1074" s="18" t="str">
        <f t="shared" si="1059"/>
        <v>Yes</v>
      </c>
      <c r="J1074" s="18" t="str">
        <f t="shared" si="1060"/>
        <v>Yes</v>
      </c>
      <c r="K1074" s="21">
        <v>1072</v>
      </c>
      <c r="L1074" s="5" t="s">
        <v>2240</v>
      </c>
      <c r="M1074" s="5" t="s">
        <v>2241</v>
      </c>
      <c r="N1074" s="5" t="s">
        <v>2307</v>
      </c>
      <c r="O1074" s="5" t="s">
        <v>152</v>
      </c>
      <c r="P1074" s="5" t="s">
        <v>2317</v>
      </c>
      <c r="Q1074" s="34" t="s">
        <v>10994</v>
      </c>
      <c r="R1074" s="21">
        <v>1</v>
      </c>
      <c r="S1074" s="35"/>
      <c r="T1074" s="35"/>
      <c r="U1074" s="35"/>
      <c r="V1074" s="35"/>
      <c r="W1074" s="35"/>
      <c r="X1074" s="35"/>
      <c r="Y1074" s="35"/>
      <c r="Z1074" s="35"/>
      <c r="AA1074" s="5" t="s">
        <v>24</v>
      </c>
      <c r="AB1074" s="5" t="s">
        <v>3794</v>
      </c>
      <c r="AC1074" s="34" t="s">
        <v>3795</v>
      </c>
      <c r="AD1074" s="21">
        <v>1</v>
      </c>
    </row>
    <row r="1075" spans="1:30" x14ac:dyDescent="0.3">
      <c r="A1075" s="18" t="str">
        <f t="shared" ref="A1075:B1075" si="1113">IF(AND(ISNUMBER(SEARCH("Yes",C1075)),ISNUMBER(SEARCH("Yes",E1075)),ISNUMBER(SEARCH("Yes",G1075)),ISNUMBER(SEARCH("Yes",I1075))),"Yes","No")</f>
        <v>No</v>
      </c>
      <c r="B1075" s="18" t="str">
        <f t="shared" si="1113"/>
        <v>No</v>
      </c>
      <c r="C1075" s="15" t="str">
        <f t="shared" si="1053"/>
        <v>No</v>
      </c>
      <c r="D1075" s="18" t="str">
        <f t="shared" si="1054"/>
        <v>No</v>
      </c>
      <c r="E1075" s="18" t="str">
        <f t="shared" si="1055"/>
        <v>No</v>
      </c>
      <c r="F1075" s="18" t="str">
        <f t="shared" si="1056"/>
        <v>Yes</v>
      </c>
      <c r="G1075" s="18" t="str">
        <f t="shared" si="1057"/>
        <v>No</v>
      </c>
      <c r="H1075" s="18" t="str">
        <f t="shared" si="1058"/>
        <v>No</v>
      </c>
      <c r="I1075" s="18" t="str">
        <f t="shared" si="1059"/>
        <v>No</v>
      </c>
      <c r="J1075" s="18" t="str">
        <f t="shared" si="1060"/>
        <v>No</v>
      </c>
      <c r="K1075" s="21">
        <v>1073</v>
      </c>
      <c r="L1075" s="5" t="s">
        <v>2242</v>
      </c>
      <c r="M1075" s="5" t="s">
        <v>2243</v>
      </c>
      <c r="N1075" s="5" t="s">
        <v>2307</v>
      </c>
      <c r="O1075" s="5" t="s">
        <v>152</v>
      </c>
      <c r="P1075" s="5" t="s">
        <v>8753</v>
      </c>
      <c r="Q1075" s="34" t="s">
        <v>8754</v>
      </c>
      <c r="R1075" s="21">
        <v>1</v>
      </c>
      <c r="S1075" s="5" t="s">
        <v>152</v>
      </c>
      <c r="T1075" s="5" t="s">
        <v>10995</v>
      </c>
      <c r="U1075" s="34" t="s">
        <v>8756</v>
      </c>
      <c r="V1075" s="21">
        <v>1</v>
      </c>
      <c r="W1075" s="35"/>
      <c r="X1075" s="35"/>
      <c r="Y1075" s="35"/>
      <c r="Z1075" s="35"/>
      <c r="AA1075" s="5" t="s">
        <v>152</v>
      </c>
      <c r="AB1075" s="5" t="s">
        <v>6055</v>
      </c>
      <c r="AC1075" s="34" t="s">
        <v>6056</v>
      </c>
      <c r="AD1075" s="21">
        <v>1</v>
      </c>
    </row>
    <row r="1076" spans="1:30" x14ac:dyDescent="0.3">
      <c r="A1076" s="18" t="str">
        <f t="shared" ref="A1076:B1076" si="1114">IF(AND(ISNUMBER(SEARCH("Yes",C1076)),ISNUMBER(SEARCH("Yes",E1076)),ISNUMBER(SEARCH("Yes",G1076)),ISNUMBER(SEARCH("Yes",I1076))),"Yes","No")</f>
        <v>No</v>
      </c>
      <c r="B1076" s="18" t="str">
        <f t="shared" si="1114"/>
        <v>No</v>
      </c>
      <c r="C1076" s="15" t="str">
        <f t="shared" si="1053"/>
        <v>No</v>
      </c>
      <c r="D1076" s="18" t="str">
        <f t="shared" si="1054"/>
        <v>No</v>
      </c>
      <c r="E1076" s="18" t="str">
        <f t="shared" si="1055"/>
        <v>No</v>
      </c>
      <c r="F1076" s="18" t="str">
        <f t="shared" si="1056"/>
        <v>No</v>
      </c>
      <c r="G1076" s="18" t="str">
        <f t="shared" si="1057"/>
        <v>No</v>
      </c>
      <c r="H1076" s="18" t="str">
        <f t="shared" si="1058"/>
        <v>No</v>
      </c>
      <c r="I1076" s="18" t="str">
        <f t="shared" si="1059"/>
        <v>Yes</v>
      </c>
      <c r="J1076" s="18" t="str">
        <f t="shared" si="1060"/>
        <v>Yes</v>
      </c>
      <c r="K1076" s="21">
        <v>1074</v>
      </c>
      <c r="L1076" s="5" t="s">
        <v>2244</v>
      </c>
      <c r="M1076" s="5" t="s">
        <v>2245</v>
      </c>
      <c r="N1076" s="5" t="s">
        <v>2307</v>
      </c>
      <c r="O1076" s="5" t="s">
        <v>152</v>
      </c>
      <c r="P1076" s="5" t="s">
        <v>10996</v>
      </c>
      <c r="Q1076" s="34" t="s">
        <v>10997</v>
      </c>
      <c r="R1076" s="21">
        <v>1</v>
      </c>
      <c r="S1076" s="35"/>
      <c r="T1076" s="35"/>
      <c r="U1076" s="35"/>
      <c r="V1076" s="35"/>
      <c r="W1076" s="35"/>
      <c r="X1076" s="35"/>
      <c r="Y1076" s="35"/>
      <c r="Z1076" s="35"/>
      <c r="AA1076" s="5" t="s">
        <v>2310</v>
      </c>
      <c r="AB1076" s="5" t="s">
        <v>10998</v>
      </c>
      <c r="AC1076" s="34" t="s">
        <v>10999</v>
      </c>
      <c r="AD1076" s="21">
        <v>1</v>
      </c>
    </row>
    <row r="1077" spans="1:30" x14ac:dyDescent="0.3">
      <c r="A1077" s="18" t="str">
        <f t="shared" ref="A1077:B1077" si="1115">IF(AND(ISNUMBER(SEARCH("Yes",C1077)),ISNUMBER(SEARCH("Yes",E1077)),ISNUMBER(SEARCH("Yes",G1077)),ISNUMBER(SEARCH("Yes",I1077))),"Yes","No")</f>
        <v>No</v>
      </c>
      <c r="B1077" s="18" t="str">
        <f t="shared" si="1115"/>
        <v>No</v>
      </c>
      <c r="C1077" s="15" t="str">
        <f t="shared" si="1053"/>
        <v>No</v>
      </c>
      <c r="D1077" s="18" t="str">
        <f t="shared" si="1054"/>
        <v>No</v>
      </c>
      <c r="E1077" s="18" t="str">
        <f t="shared" si="1055"/>
        <v>No</v>
      </c>
      <c r="F1077" s="18" t="str">
        <f t="shared" si="1056"/>
        <v>No</v>
      </c>
      <c r="G1077" s="18" t="str">
        <f t="shared" si="1057"/>
        <v>No</v>
      </c>
      <c r="H1077" s="18" t="str">
        <f t="shared" si="1058"/>
        <v>No</v>
      </c>
      <c r="I1077" s="18" t="str">
        <f t="shared" si="1059"/>
        <v>Yes</v>
      </c>
      <c r="J1077" s="18" t="str">
        <f t="shared" si="1060"/>
        <v>Yes</v>
      </c>
      <c r="K1077" s="21">
        <v>1075</v>
      </c>
      <c r="L1077" s="5" t="s">
        <v>2246</v>
      </c>
      <c r="M1077" s="5" t="s">
        <v>2247</v>
      </c>
      <c r="N1077" s="5" t="s">
        <v>2307</v>
      </c>
      <c r="O1077" s="5" t="s">
        <v>152</v>
      </c>
      <c r="P1077" s="5" t="s">
        <v>2333</v>
      </c>
      <c r="Q1077" s="34" t="s">
        <v>11000</v>
      </c>
      <c r="R1077" s="21">
        <v>1</v>
      </c>
      <c r="S1077" s="35"/>
      <c r="T1077" s="35"/>
      <c r="U1077" s="35"/>
      <c r="V1077" s="35"/>
      <c r="W1077" s="35"/>
      <c r="X1077" s="35"/>
      <c r="Y1077" s="35"/>
      <c r="Z1077" s="35"/>
      <c r="AA1077" s="5" t="s">
        <v>24</v>
      </c>
      <c r="AB1077" s="5" t="s">
        <v>4691</v>
      </c>
      <c r="AC1077" s="34" t="s">
        <v>4692</v>
      </c>
      <c r="AD1077" s="21">
        <v>1</v>
      </c>
    </row>
    <row r="1078" spans="1:30" x14ac:dyDescent="0.3">
      <c r="A1078" s="18" t="str">
        <f t="shared" ref="A1078:B1078" si="1116">IF(AND(ISNUMBER(SEARCH("Yes",C1078)),ISNUMBER(SEARCH("Yes",E1078)),ISNUMBER(SEARCH("Yes",G1078)),ISNUMBER(SEARCH("Yes",I1078))),"Yes","No")</f>
        <v>No</v>
      </c>
      <c r="B1078" s="18" t="str">
        <f t="shared" si="1116"/>
        <v>No</v>
      </c>
      <c r="C1078" s="15" t="str">
        <f t="shared" si="1053"/>
        <v>No</v>
      </c>
      <c r="D1078" s="18" t="str">
        <f t="shared" si="1054"/>
        <v>No</v>
      </c>
      <c r="E1078" s="18" t="str">
        <f t="shared" si="1055"/>
        <v>No</v>
      </c>
      <c r="F1078" s="18" t="str">
        <f t="shared" si="1056"/>
        <v>No</v>
      </c>
      <c r="G1078" s="18" t="str">
        <f t="shared" si="1057"/>
        <v>No</v>
      </c>
      <c r="H1078" s="18" t="str">
        <f t="shared" si="1058"/>
        <v>No</v>
      </c>
      <c r="I1078" s="18" t="str">
        <f t="shared" si="1059"/>
        <v>Yes</v>
      </c>
      <c r="J1078" s="18" t="str">
        <f t="shared" si="1060"/>
        <v>Yes</v>
      </c>
      <c r="K1078" s="21">
        <v>1076</v>
      </c>
      <c r="L1078" s="5" t="s">
        <v>2248</v>
      </c>
      <c r="M1078" s="5" t="s">
        <v>2249</v>
      </c>
      <c r="N1078" s="5" t="s">
        <v>2307</v>
      </c>
      <c r="O1078" s="5" t="s">
        <v>152</v>
      </c>
      <c r="P1078" s="5" t="s">
        <v>2333</v>
      </c>
      <c r="Q1078" s="34" t="s">
        <v>6059</v>
      </c>
      <c r="R1078" s="21">
        <v>1</v>
      </c>
      <c r="S1078" s="35"/>
      <c r="T1078" s="35"/>
      <c r="U1078" s="35"/>
      <c r="V1078" s="35"/>
      <c r="W1078" s="35"/>
      <c r="X1078" s="35"/>
      <c r="Y1078" s="35"/>
      <c r="Z1078" s="35"/>
      <c r="AA1078" s="5" t="s">
        <v>2310</v>
      </c>
      <c r="AB1078" s="5" t="s">
        <v>11001</v>
      </c>
      <c r="AC1078" s="34" t="s">
        <v>2471</v>
      </c>
      <c r="AD1078" s="21">
        <v>1</v>
      </c>
    </row>
    <row r="1079" spans="1:30" x14ac:dyDescent="0.3">
      <c r="A1079" s="18" t="str">
        <f t="shared" ref="A1079:B1079" si="1117">IF(AND(ISNUMBER(SEARCH("Yes",C1079)),ISNUMBER(SEARCH("Yes",E1079)),ISNUMBER(SEARCH("Yes",G1079)),ISNUMBER(SEARCH("Yes",I1079))),"Yes","No")</f>
        <v>No</v>
      </c>
      <c r="B1079" s="18" t="str">
        <f t="shared" si="1117"/>
        <v>No</v>
      </c>
      <c r="C1079" s="15" t="str">
        <f t="shared" si="1053"/>
        <v>No</v>
      </c>
      <c r="D1079" s="18" t="str">
        <f t="shared" si="1054"/>
        <v>No</v>
      </c>
      <c r="E1079" s="18" t="str">
        <f t="shared" si="1055"/>
        <v>No</v>
      </c>
      <c r="F1079" s="18" t="str">
        <f t="shared" si="1056"/>
        <v>No</v>
      </c>
      <c r="G1079" s="18" t="str">
        <f t="shared" si="1057"/>
        <v>No</v>
      </c>
      <c r="H1079" s="18" t="str">
        <f t="shared" si="1058"/>
        <v>No</v>
      </c>
      <c r="I1079" s="18" t="str">
        <f t="shared" si="1059"/>
        <v>Yes</v>
      </c>
      <c r="J1079" s="18" t="str">
        <f t="shared" si="1060"/>
        <v>Yes</v>
      </c>
      <c r="K1079" s="21">
        <v>1077</v>
      </c>
      <c r="L1079" s="5" t="s">
        <v>2250</v>
      </c>
      <c r="M1079" s="5" t="s">
        <v>2251</v>
      </c>
      <c r="N1079" s="5" t="s">
        <v>2307</v>
      </c>
      <c r="O1079" s="5" t="s">
        <v>152</v>
      </c>
      <c r="P1079" s="5" t="s">
        <v>2431</v>
      </c>
      <c r="Q1079" s="34" t="s">
        <v>11002</v>
      </c>
      <c r="R1079" s="21">
        <v>1</v>
      </c>
      <c r="S1079" s="35"/>
      <c r="T1079" s="35"/>
      <c r="U1079" s="35"/>
      <c r="V1079" s="35"/>
      <c r="W1079" s="35"/>
      <c r="X1079" s="35"/>
      <c r="Y1079" s="35"/>
      <c r="Z1079" s="35"/>
      <c r="AA1079" s="5" t="s">
        <v>24</v>
      </c>
      <c r="AB1079" s="5" t="s">
        <v>11003</v>
      </c>
      <c r="AC1079" s="34" t="s">
        <v>11004</v>
      </c>
      <c r="AD1079" s="21">
        <v>1</v>
      </c>
    </row>
    <row r="1080" spans="1:30" x14ac:dyDescent="0.3">
      <c r="A1080" s="18" t="str">
        <f t="shared" ref="A1080:B1080" si="1118">IF(AND(ISNUMBER(SEARCH("Yes",C1080)),ISNUMBER(SEARCH("Yes",E1080)),ISNUMBER(SEARCH("Yes",G1080)),ISNUMBER(SEARCH("Yes",I1080))),"Yes","No")</f>
        <v>No</v>
      </c>
      <c r="B1080" s="18" t="str">
        <f t="shared" si="1118"/>
        <v>No</v>
      </c>
      <c r="C1080" s="15" t="str">
        <f t="shared" si="1053"/>
        <v>No</v>
      </c>
      <c r="D1080" s="18" t="str">
        <f t="shared" si="1054"/>
        <v>No</v>
      </c>
      <c r="E1080" s="18" t="str">
        <f t="shared" si="1055"/>
        <v>No</v>
      </c>
      <c r="F1080" s="18" t="str">
        <f t="shared" si="1056"/>
        <v>No</v>
      </c>
      <c r="G1080" s="18" t="str">
        <f t="shared" si="1057"/>
        <v>No</v>
      </c>
      <c r="H1080" s="18" t="str">
        <f t="shared" si="1058"/>
        <v>No</v>
      </c>
      <c r="I1080" s="18" t="str">
        <f t="shared" si="1059"/>
        <v>Yes</v>
      </c>
      <c r="J1080" s="18" t="str">
        <f t="shared" si="1060"/>
        <v>Yes</v>
      </c>
      <c r="K1080" s="21">
        <v>1078</v>
      </c>
      <c r="L1080" s="5" t="s">
        <v>2252</v>
      </c>
      <c r="M1080" s="5" t="s">
        <v>2253</v>
      </c>
      <c r="N1080" s="5" t="s">
        <v>2307</v>
      </c>
      <c r="O1080" s="5" t="s">
        <v>152</v>
      </c>
      <c r="P1080" s="5" t="s">
        <v>2435</v>
      </c>
      <c r="Q1080" s="34" t="s">
        <v>11005</v>
      </c>
      <c r="R1080" s="21">
        <v>1</v>
      </c>
      <c r="S1080" s="35"/>
      <c r="T1080" s="35"/>
      <c r="U1080" s="35"/>
      <c r="V1080" s="35"/>
      <c r="W1080" s="35"/>
      <c r="X1080" s="35"/>
      <c r="Y1080" s="35"/>
      <c r="Z1080" s="35"/>
      <c r="AA1080" s="5" t="s">
        <v>2310</v>
      </c>
      <c r="AB1080" s="5" t="s">
        <v>2598</v>
      </c>
      <c r="AC1080" s="34" t="s">
        <v>2599</v>
      </c>
      <c r="AD1080" s="21">
        <v>1</v>
      </c>
    </row>
    <row r="1081" spans="1:30" x14ac:dyDescent="0.3">
      <c r="A1081" s="18" t="str">
        <f t="shared" ref="A1081:B1081" si="1119">IF(AND(ISNUMBER(SEARCH("Yes",C1081)),ISNUMBER(SEARCH("Yes",E1081)),ISNUMBER(SEARCH("Yes",G1081)),ISNUMBER(SEARCH("Yes",I1081))),"Yes","No")</f>
        <v>No</v>
      </c>
      <c r="B1081" s="18" t="str">
        <f t="shared" si="1119"/>
        <v>No</v>
      </c>
      <c r="C1081" s="15" t="str">
        <f t="shared" si="1053"/>
        <v>No</v>
      </c>
      <c r="D1081" s="18" t="str">
        <f t="shared" si="1054"/>
        <v>No</v>
      </c>
      <c r="E1081" s="18" t="str">
        <f t="shared" si="1055"/>
        <v>No</v>
      </c>
      <c r="F1081" s="18" t="str">
        <f t="shared" si="1056"/>
        <v>No</v>
      </c>
      <c r="G1081" s="18" t="str">
        <f t="shared" si="1057"/>
        <v>No</v>
      </c>
      <c r="H1081" s="18" t="str">
        <f t="shared" si="1058"/>
        <v>No</v>
      </c>
      <c r="I1081" s="18" t="str">
        <f t="shared" si="1059"/>
        <v>Yes</v>
      </c>
      <c r="J1081" s="18" t="str">
        <f t="shared" si="1060"/>
        <v>Yes</v>
      </c>
      <c r="K1081" s="21">
        <v>1079</v>
      </c>
      <c r="L1081" s="5" t="s">
        <v>2254</v>
      </c>
      <c r="M1081" s="5" t="s">
        <v>2255</v>
      </c>
      <c r="N1081" s="5" t="s">
        <v>2307</v>
      </c>
      <c r="O1081" s="5" t="s">
        <v>152</v>
      </c>
      <c r="P1081" s="5" t="s">
        <v>6065</v>
      </c>
      <c r="Q1081" s="34" t="s">
        <v>6066</v>
      </c>
      <c r="R1081" s="21">
        <v>1</v>
      </c>
      <c r="S1081" s="35"/>
      <c r="T1081" s="35"/>
      <c r="U1081" s="35"/>
      <c r="V1081" s="35"/>
      <c r="W1081" s="35"/>
      <c r="X1081" s="35"/>
      <c r="Y1081" s="35"/>
      <c r="Z1081" s="35"/>
      <c r="AA1081" s="5" t="s">
        <v>2310</v>
      </c>
      <c r="AB1081" s="5" t="s">
        <v>2323</v>
      </c>
      <c r="AC1081" s="34" t="s">
        <v>9797</v>
      </c>
      <c r="AD1081" s="21">
        <v>1</v>
      </c>
    </row>
    <row r="1082" spans="1:30" x14ac:dyDescent="0.3">
      <c r="A1082" s="18" t="str">
        <f t="shared" ref="A1082:B1082" si="1120">IF(AND(ISNUMBER(SEARCH("Yes",C1082)),ISNUMBER(SEARCH("Yes",E1082)),ISNUMBER(SEARCH("Yes",G1082)),ISNUMBER(SEARCH("Yes",I1082))),"Yes","No")</f>
        <v>No</v>
      </c>
      <c r="B1082" s="18" t="str">
        <f t="shared" si="1120"/>
        <v>No</v>
      </c>
      <c r="C1082" s="15" t="str">
        <f t="shared" si="1053"/>
        <v>No</v>
      </c>
      <c r="D1082" s="18" t="str">
        <f t="shared" si="1054"/>
        <v>No</v>
      </c>
      <c r="E1082" s="18" t="str">
        <f t="shared" si="1055"/>
        <v>No</v>
      </c>
      <c r="F1082" s="18" t="str">
        <f t="shared" si="1056"/>
        <v>No</v>
      </c>
      <c r="G1082" s="18" t="str">
        <f t="shared" si="1057"/>
        <v>No</v>
      </c>
      <c r="H1082" s="18" t="str">
        <f t="shared" si="1058"/>
        <v>No</v>
      </c>
      <c r="I1082" s="18" t="str">
        <f t="shared" si="1059"/>
        <v>Yes</v>
      </c>
      <c r="J1082" s="18" t="str">
        <f t="shared" si="1060"/>
        <v>Yes</v>
      </c>
      <c r="K1082" s="21">
        <v>1080</v>
      </c>
      <c r="L1082" s="5" t="s">
        <v>2256</v>
      </c>
      <c r="M1082" s="5" t="s">
        <v>2257</v>
      </c>
      <c r="N1082" s="5" t="s">
        <v>2307</v>
      </c>
      <c r="O1082" s="5" t="s">
        <v>152</v>
      </c>
      <c r="P1082" s="5" t="s">
        <v>2435</v>
      </c>
      <c r="Q1082" s="34" t="s">
        <v>6067</v>
      </c>
      <c r="R1082" s="21">
        <v>1</v>
      </c>
      <c r="S1082" s="35"/>
      <c r="T1082" s="35"/>
      <c r="U1082" s="35"/>
      <c r="V1082" s="35"/>
      <c r="W1082" s="35"/>
      <c r="X1082" s="35"/>
      <c r="Y1082" s="35"/>
      <c r="Z1082" s="35"/>
      <c r="AA1082" s="5" t="s">
        <v>2310</v>
      </c>
      <c r="AB1082" s="5" t="s">
        <v>11006</v>
      </c>
      <c r="AC1082" s="34" t="s">
        <v>10127</v>
      </c>
      <c r="AD1082" s="21">
        <v>1</v>
      </c>
    </row>
    <row r="1083" spans="1:30" x14ac:dyDescent="0.3">
      <c r="A1083" s="18" t="str">
        <f t="shared" ref="A1083:B1083" si="1121">IF(AND(ISNUMBER(SEARCH("Yes",C1083)),ISNUMBER(SEARCH("Yes",E1083)),ISNUMBER(SEARCH("Yes",G1083)),ISNUMBER(SEARCH("Yes",I1083))),"Yes","No")</f>
        <v>Yes</v>
      </c>
      <c r="B1083" s="18" t="str">
        <f t="shared" si="1121"/>
        <v>Yes</v>
      </c>
      <c r="C1083" s="15" t="str">
        <f t="shared" si="1053"/>
        <v>Yes</v>
      </c>
      <c r="D1083" s="18" t="str">
        <f t="shared" si="1054"/>
        <v>Yes</v>
      </c>
      <c r="E1083" s="18" t="str">
        <f t="shared" si="1055"/>
        <v>Yes</v>
      </c>
      <c r="F1083" s="18" t="str">
        <f t="shared" si="1056"/>
        <v>Yes</v>
      </c>
      <c r="G1083" s="18" t="str">
        <f t="shared" si="1057"/>
        <v>Yes</v>
      </c>
      <c r="H1083" s="18" t="str">
        <f t="shared" si="1058"/>
        <v>Yes</v>
      </c>
      <c r="I1083" s="18" t="str">
        <f t="shared" si="1059"/>
        <v>Yes</v>
      </c>
      <c r="J1083" s="18" t="str">
        <f t="shared" si="1060"/>
        <v>Yes</v>
      </c>
      <c r="K1083" s="21">
        <v>1081</v>
      </c>
      <c r="L1083" s="5" t="s">
        <v>241</v>
      </c>
      <c r="M1083" s="5" t="s">
        <v>242</v>
      </c>
      <c r="N1083" s="5" t="s">
        <v>2307</v>
      </c>
      <c r="O1083" s="5" t="s">
        <v>24</v>
      </c>
      <c r="P1083" s="5" t="s">
        <v>8764</v>
      </c>
      <c r="Q1083" s="34" t="s">
        <v>11007</v>
      </c>
      <c r="R1083" s="21">
        <v>1</v>
      </c>
      <c r="S1083" s="5" t="s">
        <v>2310</v>
      </c>
      <c r="T1083" s="5" t="s">
        <v>6070</v>
      </c>
      <c r="U1083" s="34" t="s">
        <v>11008</v>
      </c>
      <c r="V1083" s="21">
        <v>1</v>
      </c>
      <c r="W1083" s="5" t="s">
        <v>2310</v>
      </c>
      <c r="X1083" s="5" t="s">
        <v>11009</v>
      </c>
      <c r="Y1083" s="34" t="s">
        <v>11010</v>
      </c>
      <c r="Z1083" s="21">
        <v>1</v>
      </c>
      <c r="AA1083" s="5" t="s">
        <v>2310</v>
      </c>
      <c r="AB1083" s="5" t="s">
        <v>6074</v>
      </c>
      <c r="AC1083" s="34" t="s">
        <v>11011</v>
      </c>
      <c r="AD1083" s="21">
        <v>1</v>
      </c>
    </row>
    <row r="1084" spans="1:30" x14ac:dyDescent="0.3">
      <c r="A1084" s="18" t="str">
        <f t="shared" ref="A1084:B1084" si="1122">IF(AND(ISNUMBER(SEARCH("Yes",C1084)),ISNUMBER(SEARCH("Yes",E1084)),ISNUMBER(SEARCH("Yes",G1084)),ISNUMBER(SEARCH("Yes",I1084))),"Yes","No")</f>
        <v>Yes</v>
      </c>
      <c r="B1084" s="18" t="str">
        <f t="shared" si="1122"/>
        <v>Yes</v>
      </c>
      <c r="C1084" s="15" t="str">
        <f t="shared" si="1053"/>
        <v>Yes</v>
      </c>
      <c r="D1084" s="18" t="str">
        <f t="shared" si="1054"/>
        <v>Yes</v>
      </c>
      <c r="E1084" s="18" t="str">
        <f t="shared" si="1055"/>
        <v>Yes</v>
      </c>
      <c r="F1084" s="18" t="str">
        <f t="shared" si="1056"/>
        <v>Yes</v>
      </c>
      <c r="G1084" s="18" t="str">
        <f t="shared" si="1057"/>
        <v>Yes</v>
      </c>
      <c r="H1084" s="18" t="str">
        <f t="shared" si="1058"/>
        <v>Yes</v>
      </c>
      <c r="I1084" s="18" t="str">
        <f t="shared" si="1059"/>
        <v>Yes</v>
      </c>
      <c r="J1084" s="18" t="str">
        <f t="shared" si="1060"/>
        <v>Yes</v>
      </c>
      <c r="K1084" s="21">
        <v>1082</v>
      </c>
      <c r="L1084" s="5" t="s">
        <v>315</v>
      </c>
      <c r="M1084" s="5" t="s">
        <v>316</v>
      </c>
      <c r="N1084" s="5" t="s">
        <v>2307</v>
      </c>
      <c r="O1084" s="5" t="s">
        <v>2310</v>
      </c>
      <c r="P1084" s="5" t="s">
        <v>11012</v>
      </c>
      <c r="Q1084" s="34" t="s">
        <v>11013</v>
      </c>
      <c r="R1084" s="21">
        <v>1</v>
      </c>
      <c r="S1084" s="5" t="s">
        <v>2310</v>
      </c>
      <c r="T1084" s="5" t="s">
        <v>11014</v>
      </c>
      <c r="U1084" s="34" t="s">
        <v>11015</v>
      </c>
      <c r="V1084" s="21">
        <v>1</v>
      </c>
      <c r="W1084" s="5" t="s">
        <v>24</v>
      </c>
      <c r="X1084" s="5" t="s">
        <v>11016</v>
      </c>
      <c r="Y1084" s="34" t="s">
        <v>6081</v>
      </c>
      <c r="Z1084" s="21">
        <v>1</v>
      </c>
      <c r="AA1084" s="5" t="s">
        <v>2310</v>
      </c>
      <c r="AB1084" s="5" t="s">
        <v>11017</v>
      </c>
      <c r="AC1084" s="34" t="s">
        <v>11018</v>
      </c>
      <c r="AD1084" s="21">
        <v>1</v>
      </c>
    </row>
    <row r="1085" spans="1:30" x14ac:dyDescent="0.3">
      <c r="A1085" s="18" t="str">
        <f t="shared" ref="A1085:B1085" si="1123">IF(AND(ISNUMBER(SEARCH("Yes",C1085)),ISNUMBER(SEARCH("Yes",E1085)),ISNUMBER(SEARCH("Yes",G1085)),ISNUMBER(SEARCH("Yes",I1085))),"Yes","No")</f>
        <v>No</v>
      </c>
      <c r="B1085" s="18" t="str">
        <f t="shared" si="1123"/>
        <v>No</v>
      </c>
      <c r="C1085" s="15" t="str">
        <f t="shared" si="1053"/>
        <v>No</v>
      </c>
      <c r="D1085" s="18" t="str">
        <f t="shared" si="1054"/>
        <v>No</v>
      </c>
      <c r="E1085" s="18" t="str">
        <f t="shared" si="1055"/>
        <v>No</v>
      </c>
      <c r="F1085" s="18" t="str">
        <f t="shared" si="1056"/>
        <v>No</v>
      </c>
      <c r="G1085" s="18" t="str">
        <f t="shared" si="1057"/>
        <v>No</v>
      </c>
      <c r="H1085" s="18" t="str">
        <f t="shared" si="1058"/>
        <v>No</v>
      </c>
      <c r="I1085" s="18" t="str">
        <f t="shared" si="1059"/>
        <v>Yes</v>
      </c>
      <c r="J1085" s="18" t="str">
        <f t="shared" si="1060"/>
        <v>Yes</v>
      </c>
      <c r="K1085" s="21">
        <v>1083</v>
      </c>
      <c r="L1085" s="5" t="s">
        <v>2258</v>
      </c>
      <c r="M1085" s="5" t="s">
        <v>2259</v>
      </c>
      <c r="N1085" s="5" t="s">
        <v>2307</v>
      </c>
      <c r="O1085" s="5" t="s">
        <v>152</v>
      </c>
      <c r="P1085" s="5" t="s">
        <v>6082</v>
      </c>
      <c r="Q1085" s="34" t="s">
        <v>6083</v>
      </c>
      <c r="R1085" s="21">
        <v>1</v>
      </c>
      <c r="S1085" s="35"/>
      <c r="T1085" s="35"/>
      <c r="U1085" s="35"/>
      <c r="V1085" s="35"/>
      <c r="W1085" s="35"/>
      <c r="X1085" s="35"/>
      <c r="Y1085" s="35"/>
      <c r="Z1085" s="35"/>
      <c r="AA1085" s="5" t="s">
        <v>24</v>
      </c>
      <c r="AB1085" s="5" t="s">
        <v>11019</v>
      </c>
      <c r="AC1085" s="34" t="s">
        <v>11020</v>
      </c>
      <c r="AD1085" s="21">
        <v>1</v>
      </c>
    </row>
    <row r="1086" spans="1:30" x14ac:dyDescent="0.3">
      <c r="A1086" s="18" t="str">
        <f t="shared" ref="A1086:B1086" si="1124">IF(AND(ISNUMBER(SEARCH("Yes",C1086)),ISNUMBER(SEARCH("Yes",E1086)),ISNUMBER(SEARCH("Yes",G1086)),ISNUMBER(SEARCH("Yes",I1086))),"Yes","No")</f>
        <v>No</v>
      </c>
      <c r="B1086" s="18" t="str">
        <f t="shared" si="1124"/>
        <v>No</v>
      </c>
      <c r="C1086" s="15" t="str">
        <f t="shared" si="1053"/>
        <v>No</v>
      </c>
      <c r="D1086" s="18" t="str">
        <f t="shared" si="1054"/>
        <v>No</v>
      </c>
      <c r="E1086" s="18" t="str">
        <f t="shared" si="1055"/>
        <v>No</v>
      </c>
      <c r="F1086" s="18" t="str">
        <f t="shared" si="1056"/>
        <v>No</v>
      </c>
      <c r="G1086" s="18" t="str">
        <f t="shared" si="1057"/>
        <v>No</v>
      </c>
      <c r="H1086" s="18" t="str">
        <f t="shared" si="1058"/>
        <v>No</v>
      </c>
      <c r="I1086" s="18" t="str">
        <f t="shared" si="1059"/>
        <v>Yes</v>
      </c>
      <c r="J1086" s="18" t="str">
        <f t="shared" si="1060"/>
        <v>Yes</v>
      </c>
      <c r="K1086" s="21">
        <v>1084</v>
      </c>
      <c r="L1086" s="5" t="s">
        <v>2260</v>
      </c>
      <c r="M1086" s="5" t="s">
        <v>2261</v>
      </c>
      <c r="N1086" s="5" t="s">
        <v>2307</v>
      </c>
      <c r="O1086" s="5" t="s">
        <v>152</v>
      </c>
      <c r="P1086" s="5" t="s">
        <v>2664</v>
      </c>
      <c r="Q1086" s="34" t="s">
        <v>11021</v>
      </c>
      <c r="R1086" s="21">
        <v>1</v>
      </c>
      <c r="S1086" s="35"/>
      <c r="T1086" s="35"/>
      <c r="U1086" s="35"/>
      <c r="V1086" s="35"/>
      <c r="W1086" s="35"/>
      <c r="X1086" s="35"/>
      <c r="Y1086" s="35"/>
      <c r="Z1086" s="35"/>
      <c r="AA1086" s="5" t="s">
        <v>2310</v>
      </c>
      <c r="AB1086" s="5" t="s">
        <v>4968</v>
      </c>
      <c r="AC1086" s="34" t="s">
        <v>11022</v>
      </c>
      <c r="AD1086" s="21">
        <v>1</v>
      </c>
    </row>
    <row r="1087" spans="1:30" x14ac:dyDescent="0.3">
      <c r="A1087" s="18" t="str">
        <f t="shared" ref="A1087:B1087" si="1125">IF(AND(ISNUMBER(SEARCH("Yes",C1087)),ISNUMBER(SEARCH("Yes",E1087)),ISNUMBER(SEARCH("Yes",G1087)),ISNUMBER(SEARCH("Yes",I1087))),"Yes","No")</f>
        <v>Yes</v>
      </c>
      <c r="B1087" s="18" t="str">
        <f t="shared" si="1125"/>
        <v>Yes</v>
      </c>
      <c r="C1087" s="15" t="str">
        <f t="shared" si="1053"/>
        <v>Yes</v>
      </c>
      <c r="D1087" s="18" t="str">
        <f t="shared" si="1054"/>
        <v>Yes</v>
      </c>
      <c r="E1087" s="18" t="str">
        <f t="shared" si="1055"/>
        <v>Yes</v>
      </c>
      <c r="F1087" s="18" t="str">
        <f t="shared" si="1056"/>
        <v>Yes</v>
      </c>
      <c r="G1087" s="18" t="str">
        <f t="shared" si="1057"/>
        <v>Yes</v>
      </c>
      <c r="H1087" s="18" t="str">
        <f t="shared" si="1058"/>
        <v>Yes</v>
      </c>
      <c r="I1087" s="18" t="str">
        <f t="shared" si="1059"/>
        <v>Yes</v>
      </c>
      <c r="J1087" s="18" t="str">
        <f t="shared" si="1060"/>
        <v>Yes</v>
      </c>
      <c r="K1087" s="21">
        <v>1085</v>
      </c>
      <c r="L1087" s="5" t="s">
        <v>41</v>
      </c>
      <c r="M1087" s="5" t="s">
        <v>147</v>
      </c>
      <c r="N1087" s="5" t="s">
        <v>2307</v>
      </c>
      <c r="O1087" s="5" t="s">
        <v>24</v>
      </c>
      <c r="P1087" s="5" t="s">
        <v>8781</v>
      </c>
      <c r="Q1087" s="34" t="s">
        <v>2381</v>
      </c>
      <c r="R1087" s="21">
        <v>1</v>
      </c>
      <c r="S1087" s="5" t="s">
        <v>24</v>
      </c>
      <c r="T1087" s="5" t="s">
        <v>11023</v>
      </c>
      <c r="U1087" s="34" t="s">
        <v>11024</v>
      </c>
      <c r="V1087" s="21">
        <v>1</v>
      </c>
      <c r="W1087" s="5" t="s">
        <v>24</v>
      </c>
      <c r="X1087" s="5" t="s">
        <v>11025</v>
      </c>
      <c r="Y1087" s="34" t="s">
        <v>11026</v>
      </c>
      <c r="Z1087" s="21">
        <v>1</v>
      </c>
      <c r="AA1087" s="5" t="s">
        <v>24</v>
      </c>
      <c r="AB1087" s="5" t="s">
        <v>11027</v>
      </c>
      <c r="AC1087" s="34" t="s">
        <v>11028</v>
      </c>
      <c r="AD1087" s="21">
        <v>1</v>
      </c>
    </row>
    <row r="1088" spans="1:30" x14ac:dyDescent="0.3">
      <c r="A1088" s="18" t="str">
        <f t="shared" ref="A1088:B1088" si="1126">IF(AND(ISNUMBER(SEARCH("Yes",C1088)),ISNUMBER(SEARCH("Yes",E1088)),ISNUMBER(SEARCH("Yes",G1088)),ISNUMBER(SEARCH("Yes",I1088))),"Yes","No")</f>
        <v>No</v>
      </c>
      <c r="B1088" s="18" t="str">
        <f t="shared" si="1126"/>
        <v>No</v>
      </c>
      <c r="C1088" s="15" t="str">
        <f t="shared" si="1053"/>
        <v>No</v>
      </c>
      <c r="D1088" s="18" t="str">
        <f t="shared" si="1054"/>
        <v>No</v>
      </c>
      <c r="E1088" s="18" t="str">
        <f t="shared" si="1055"/>
        <v>No</v>
      </c>
      <c r="F1088" s="18" t="str">
        <f t="shared" si="1056"/>
        <v>No</v>
      </c>
      <c r="G1088" s="18" t="str">
        <f t="shared" si="1057"/>
        <v>No</v>
      </c>
      <c r="H1088" s="18" t="str">
        <f t="shared" si="1058"/>
        <v>No</v>
      </c>
      <c r="I1088" s="18" t="str">
        <f t="shared" si="1059"/>
        <v>Yes</v>
      </c>
      <c r="J1088" s="18" t="str">
        <f t="shared" si="1060"/>
        <v>Yes</v>
      </c>
      <c r="K1088" s="21">
        <v>1086</v>
      </c>
      <c r="L1088" s="5" t="s">
        <v>2262</v>
      </c>
      <c r="M1088" s="5" t="s">
        <v>2263</v>
      </c>
      <c r="N1088" s="5" t="s">
        <v>2307</v>
      </c>
      <c r="O1088" s="5" t="s">
        <v>152</v>
      </c>
      <c r="P1088" s="5" t="s">
        <v>2724</v>
      </c>
      <c r="Q1088" s="34" t="s">
        <v>6095</v>
      </c>
      <c r="R1088" s="21">
        <v>1</v>
      </c>
      <c r="S1088" s="35"/>
      <c r="T1088" s="35"/>
      <c r="U1088" s="35"/>
      <c r="V1088" s="35"/>
      <c r="W1088" s="35"/>
      <c r="X1088" s="35"/>
      <c r="Y1088" s="35"/>
      <c r="Z1088" s="35"/>
      <c r="AA1088" s="5" t="s">
        <v>2310</v>
      </c>
      <c r="AB1088" s="5" t="s">
        <v>2473</v>
      </c>
      <c r="AC1088" s="34" t="s">
        <v>3511</v>
      </c>
      <c r="AD1088" s="21">
        <v>1</v>
      </c>
    </row>
    <row r="1089" spans="1:30" x14ac:dyDescent="0.3">
      <c r="A1089" s="18" t="str">
        <f t="shared" ref="A1089:B1089" si="1127">IF(AND(ISNUMBER(SEARCH("Yes",C1089)),ISNUMBER(SEARCH("Yes",E1089)),ISNUMBER(SEARCH("Yes",G1089)),ISNUMBER(SEARCH("Yes",I1089))),"Yes","No")</f>
        <v>No</v>
      </c>
      <c r="B1089" s="18" t="str">
        <f t="shared" si="1127"/>
        <v>No</v>
      </c>
      <c r="C1089" s="15" t="str">
        <f t="shared" si="1053"/>
        <v>No</v>
      </c>
      <c r="D1089" s="18" t="str">
        <f t="shared" si="1054"/>
        <v>No</v>
      </c>
      <c r="E1089" s="18" t="str">
        <f t="shared" si="1055"/>
        <v>No</v>
      </c>
      <c r="F1089" s="18" t="str">
        <f t="shared" si="1056"/>
        <v>No</v>
      </c>
      <c r="G1089" s="18" t="str">
        <f t="shared" si="1057"/>
        <v>No</v>
      </c>
      <c r="H1089" s="18" t="str">
        <f t="shared" si="1058"/>
        <v>No</v>
      </c>
      <c r="I1089" s="18" t="str">
        <f t="shared" si="1059"/>
        <v>Yes</v>
      </c>
      <c r="J1089" s="18" t="str">
        <f t="shared" si="1060"/>
        <v>Yes</v>
      </c>
      <c r="K1089" s="21">
        <v>1087</v>
      </c>
      <c r="L1089" s="5" t="s">
        <v>2264</v>
      </c>
      <c r="M1089" s="5" t="s">
        <v>2265</v>
      </c>
      <c r="N1089" s="5" t="s">
        <v>2307</v>
      </c>
      <c r="O1089" s="5" t="s">
        <v>152</v>
      </c>
      <c r="P1089" s="5" t="s">
        <v>6098</v>
      </c>
      <c r="Q1089" s="34" t="s">
        <v>3062</v>
      </c>
      <c r="R1089" s="21">
        <v>1</v>
      </c>
      <c r="S1089" s="35"/>
      <c r="T1089" s="35"/>
      <c r="U1089" s="35"/>
      <c r="V1089" s="35"/>
      <c r="W1089" s="35"/>
      <c r="X1089" s="35"/>
      <c r="Y1089" s="35"/>
      <c r="Z1089" s="35"/>
      <c r="AA1089" s="5" t="s">
        <v>2310</v>
      </c>
      <c r="AB1089" s="5" t="s">
        <v>11029</v>
      </c>
      <c r="AC1089" s="34" t="s">
        <v>11030</v>
      </c>
      <c r="AD1089" s="21">
        <v>1</v>
      </c>
    </row>
    <row r="1090" spans="1:30" x14ac:dyDescent="0.3">
      <c r="A1090" s="18" t="str">
        <f t="shared" ref="A1090:B1090" si="1128">IF(AND(ISNUMBER(SEARCH("Yes",C1090)),ISNUMBER(SEARCH("Yes",E1090)),ISNUMBER(SEARCH("Yes",G1090)),ISNUMBER(SEARCH("Yes",I1090))),"Yes","No")</f>
        <v>No</v>
      </c>
      <c r="B1090" s="18" t="str">
        <f t="shared" si="1128"/>
        <v>No</v>
      </c>
      <c r="C1090" s="15" t="str">
        <f t="shared" si="1053"/>
        <v>No</v>
      </c>
      <c r="D1090" s="18" t="str">
        <f t="shared" si="1054"/>
        <v>No</v>
      </c>
      <c r="E1090" s="18" t="str">
        <f t="shared" si="1055"/>
        <v>No</v>
      </c>
      <c r="F1090" s="18" t="str">
        <f t="shared" si="1056"/>
        <v>No</v>
      </c>
      <c r="G1090" s="18" t="str">
        <f t="shared" si="1057"/>
        <v>No</v>
      </c>
      <c r="H1090" s="18" t="str">
        <f t="shared" si="1058"/>
        <v>No</v>
      </c>
      <c r="I1090" s="18" t="str">
        <f t="shared" si="1059"/>
        <v>Yes</v>
      </c>
      <c r="J1090" s="18" t="str">
        <f t="shared" si="1060"/>
        <v>Yes</v>
      </c>
      <c r="K1090" s="21">
        <v>1088</v>
      </c>
      <c r="L1090" s="5" t="s">
        <v>2266</v>
      </c>
      <c r="M1090" s="5" t="s">
        <v>2267</v>
      </c>
      <c r="N1090" s="5" t="s">
        <v>2307</v>
      </c>
      <c r="O1090" s="5" t="s">
        <v>152</v>
      </c>
      <c r="P1090" s="5" t="s">
        <v>5122</v>
      </c>
      <c r="Q1090" s="34" t="s">
        <v>8786</v>
      </c>
      <c r="R1090" s="21">
        <v>1</v>
      </c>
      <c r="S1090" s="35"/>
      <c r="T1090" s="35"/>
      <c r="U1090" s="35"/>
      <c r="V1090" s="35"/>
      <c r="W1090" s="35"/>
      <c r="X1090" s="35"/>
      <c r="Y1090" s="35"/>
      <c r="Z1090" s="35"/>
      <c r="AA1090" s="5" t="s">
        <v>2310</v>
      </c>
      <c r="AB1090" s="5" t="s">
        <v>6102</v>
      </c>
      <c r="AC1090" s="34" t="s">
        <v>6103</v>
      </c>
      <c r="AD1090" s="21">
        <v>1</v>
      </c>
    </row>
    <row r="1091" spans="1:30" x14ac:dyDescent="0.3">
      <c r="A1091" s="18" t="str">
        <f t="shared" ref="A1091:B1091" si="1129">IF(AND(ISNUMBER(SEARCH("Yes",C1091)),ISNUMBER(SEARCH("Yes",E1091)),ISNUMBER(SEARCH("Yes",G1091)),ISNUMBER(SEARCH("Yes",I1091))),"Yes","No")</f>
        <v>No</v>
      </c>
      <c r="B1091" s="18" t="str">
        <f t="shared" si="1129"/>
        <v>No</v>
      </c>
      <c r="C1091" s="15" t="str">
        <f t="shared" si="1053"/>
        <v>No</v>
      </c>
      <c r="D1091" s="18" t="str">
        <f t="shared" si="1054"/>
        <v>No</v>
      </c>
      <c r="E1091" s="18" t="str">
        <f t="shared" si="1055"/>
        <v>No</v>
      </c>
      <c r="F1091" s="18" t="str">
        <f t="shared" si="1056"/>
        <v>No</v>
      </c>
      <c r="G1091" s="18" t="str">
        <f t="shared" si="1057"/>
        <v>No</v>
      </c>
      <c r="H1091" s="18" t="str">
        <f t="shared" si="1058"/>
        <v>No</v>
      </c>
      <c r="I1091" s="18" t="str">
        <f t="shared" si="1059"/>
        <v>Yes</v>
      </c>
      <c r="J1091" s="18" t="str">
        <f t="shared" si="1060"/>
        <v>Yes</v>
      </c>
      <c r="K1091" s="21">
        <v>1089</v>
      </c>
      <c r="L1091" s="5" t="s">
        <v>2268</v>
      </c>
      <c r="M1091" s="5" t="s">
        <v>2269</v>
      </c>
      <c r="N1091" s="5" t="s">
        <v>2307</v>
      </c>
      <c r="O1091" s="5" t="s">
        <v>152</v>
      </c>
      <c r="P1091" s="5" t="s">
        <v>2804</v>
      </c>
      <c r="Q1091" s="34" t="s">
        <v>8789</v>
      </c>
      <c r="R1091" s="21">
        <v>1</v>
      </c>
      <c r="S1091" s="35"/>
      <c r="T1091" s="35"/>
      <c r="U1091" s="35"/>
      <c r="V1091" s="35"/>
      <c r="W1091" s="35"/>
      <c r="X1091" s="35"/>
      <c r="Y1091" s="35"/>
      <c r="Z1091" s="35"/>
      <c r="AA1091" s="5" t="s">
        <v>2310</v>
      </c>
      <c r="AB1091" s="5" t="s">
        <v>11031</v>
      </c>
      <c r="AC1091" s="34" t="s">
        <v>11032</v>
      </c>
      <c r="AD1091" s="21">
        <v>1</v>
      </c>
    </row>
    <row r="1092" spans="1:30" x14ac:dyDescent="0.3">
      <c r="A1092" s="18" t="str">
        <f t="shared" ref="A1092:B1092" si="1130">IF(AND(ISNUMBER(SEARCH("Yes",C1092)),ISNUMBER(SEARCH("Yes",E1092)),ISNUMBER(SEARCH("Yes",G1092)),ISNUMBER(SEARCH("Yes",I1092))),"Yes","No")</f>
        <v>No</v>
      </c>
      <c r="B1092" s="18" t="str">
        <f t="shared" si="1130"/>
        <v>No</v>
      </c>
      <c r="C1092" s="15" t="str">
        <f t="shared" si="1053"/>
        <v>No</v>
      </c>
      <c r="D1092" s="18" t="str">
        <f t="shared" si="1054"/>
        <v>No</v>
      </c>
      <c r="E1092" s="18" t="str">
        <f t="shared" si="1055"/>
        <v>No</v>
      </c>
      <c r="F1092" s="18" t="str">
        <f t="shared" si="1056"/>
        <v>No</v>
      </c>
      <c r="G1092" s="18" t="str">
        <f t="shared" si="1057"/>
        <v>No</v>
      </c>
      <c r="H1092" s="18" t="str">
        <f t="shared" si="1058"/>
        <v>No</v>
      </c>
      <c r="I1092" s="18" t="str">
        <f t="shared" si="1059"/>
        <v>Yes</v>
      </c>
      <c r="J1092" s="18" t="str">
        <f t="shared" si="1060"/>
        <v>Yes</v>
      </c>
      <c r="K1092" s="21">
        <v>1090</v>
      </c>
      <c r="L1092" s="5" t="s">
        <v>2270</v>
      </c>
      <c r="M1092" s="5" t="s">
        <v>2271</v>
      </c>
      <c r="N1092" s="5" t="s">
        <v>2307</v>
      </c>
      <c r="O1092" s="5" t="s">
        <v>152</v>
      </c>
      <c r="P1092" s="5" t="s">
        <v>2449</v>
      </c>
      <c r="Q1092" s="34" t="s">
        <v>11033</v>
      </c>
      <c r="R1092" s="21">
        <v>1</v>
      </c>
      <c r="S1092" s="35"/>
      <c r="T1092" s="35"/>
      <c r="U1092" s="35"/>
      <c r="V1092" s="35"/>
      <c r="W1092" s="35"/>
      <c r="X1092" s="35"/>
      <c r="Y1092" s="35"/>
      <c r="Z1092" s="35"/>
      <c r="AA1092" s="5" t="s">
        <v>2310</v>
      </c>
      <c r="AB1092" s="5" t="s">
        <v>8792</v>
      </c>
      <c r="AC1092" s="34" t="s">
        <v>8793</v>
      </c>
      <c r="AD1092" s="21">
        <v>1</v>
      </c>
    </row>
    <row r="1093" spans="1:30" x14ac:dyDescent="0.3">
      <c r="A1093" s="18" t="str">
        <f t="shared" ref="A1093:B1093" si="1131">IF(AND(ISNUMBER(SEARCH("Yes",C1093)),ISNUMBER(SEARCH("Yes",E1093)),ISNUMBER(SEARCH("Yes",G1093)),ISNUMBER(SEARCH("Yes",I1093))),"Yes","No")</f>
        <v>No</v>
      </c>
      <c r="B1093" s="18" t="str">
        <f t="shared" si="1131"/>
        <v>No</v>
      </c>
      <c r="C1093" s="15" t="str">
        <f t="shared" si="1053"/>
        <v>No</v>
      </c>
      <c r="D1093" s="18" t="str">
        <f t="shared" si="1054"/>
        <v>No</v>
      </c>
      <c r="E1093" s="18" t="str">
        <f t="shared" si="1055"/>
        <v>No</v>
      </c>
      <c r="F1093" s="18" t="str">
        <f t="shared" si="1056"/>
        <v>No</v>
      </c>
      <c r="G1093" s="18" t="str">
        <f t="shared" si="1057"/>
        <v>No</v>
      </c>
      <c r="H1093" s="18" t="str">
        <f t="shared" si="1058"/>
        <v>No</v>
      </c>
      <c r="I1093" s="18" t="str">
        <f t="shared" si="1059"/>
        <v>Yes</v>
      </c>
      <c r="J1093" s="18" t="str">
        <f t="shared" si="1060"/>
        <v>Yes</v>
      </c>
      <c r="K1093" s="21">
        <v>1091</v>
      </c>
      <c r="L1093" s="5" t="s">
        <v>2272</v>
      </c>
      <c r="M1093" s="5" t="s">
        <v>2273</v>
      </c>
      <c r="N1093" s="5" t="s">
        <v>2307</v>
      </c>
      <c r="O1093" s="5" t="s">
        <v>152</v>
      </c>
      <c r="P1093" s="5" t="s">
        <v>2431</v>
      </c>
      <c r="Q1093" s="34" t="s">
        <v>6109</v>
      </c>
      <c r="R1093" s="21">
        <v>1</v>
      </c>
      <c r="S1093" s="35"/>
      <c r="T1093" s="35"/>
      <c r="U1093" s="35"/>
      <c r="V1093" s="35"/>
      <c r="W1093" s="35"/>
      <c r="X1093" s="35"/>
      <c r="Y1093" s="35"/>
      <c r="Z1093" s="35"/>
      <c r="AA1093" s="5" t="s">
        <v>2310</v>
      </c>
      <c r="AB1093" s="5" t="s">
        <v>7834</v>
      </c>
      <c r="AC1093" s="34" t="s">
        <v>11034</v>
      </c>
      <c r="AD1093" s="21">
        <v>1</v>
      </c>
    </row>
    <row r="1094" spans="1:30" x14ac:dyDescent="0.3">
      <c r="A1094" s="18" t="str">
        <f t="shared" ref="A1094:B1094" si="1132">IF(AND(ISNUMBER(SEARCH("Yes",C1094)),ISNUMBER(SEARCH("Yes",E1094)),ISNUMBER(SEARCH("Yes",G1094)),ISNUMBER(SEARCH("Yes",I1094))),"Yes","No")</f>
        <v>No</v>
      </c>
      <c r="B1094" s="18" t="str">
        <f t="shared" si="1132"/>
        <v>No</v>
      </c>
      <c r="C1094" s="15" t="str">
        <f t="shared" si="1053"/>
        <v>No</v>
      </c>
      <c r="D1094" s="18" t="str">
        <f t="shared" si="1054"/>
        <v>No</v>
      </c>
      <c r="E1094" s="18" t="str">
        <f t="shared" si="1055"/>
        <v>No</v>
      </c>
      <c r="F1094" s="18" t="str">
        <f t="shared" si="1056"/>
        <v>No</v>
      </c>
      <c r="G1094" s="18" t="str">
        <f t="shared" si="1057"/>
        <v>No</v>
      </c>
      <c r="H1094" s="18" t="str">
        <f t="shared" si="1058"/>
        <v>No</v>
      </c>
      <c r="I1094" s="18" t="str">
        <f t="shared" si="1059"/>
        <v>Yes</v>
      </c>
      <c r="J1094" s="18" t="str">
        <f t="shared" si="1060"/>
        <v>Yes</v>
      </c>
      <c r="K1094" s="21">
        <v>1092</v>
      </c>
      <c r="L1094" s="5" t="s">
        <v>2274</v>
      </c>
      <c r="M1094" s="5" t="s">
        <v>2275</v>
      </c>
      <c r="N1094" s="5" t="s">
        <v>2307</v>
      </c>
      <c r="O1094" s="5" t="s">
        <v>152</v>
      </c>
      <c r="P1094" s="5" t="s">
        <v>2667</v>
      </c>
      <c r="Q1094" s="34" t="s">
        <v>8795</v>
      </c>
      <c r="R1094" s="21">
        <v>1</v>
      </c>
      <c r="S1094" s="35"/>
      <c r="T1094" s="35"/>
      <c r="U1094" s="35"/>
      <c r="V1094" s="35"/>
      <c r="W1094" s="35"/>
      <c r="X1094" s="35"/>
      <c r="Y1094" s="35"/>
      <c r="Z1094" s="35"/>
      <c r="AA1094" s="5" t="s">
        <v>2310</v>
      </c>
      <c r="AB1094" s="5" t="s">
        <v>11035</v>
      </c>
      <c r="AC1094" s="34" t="s">
        <v>11036</v>
      </c>
      <c r="AD1094" s="21">
        <v>1</v>
      </c>
    </row>
    <row r="1095" spans="1:30" x14ac:dyDescent="0.3">
      <c r="A1095" s="18" t="str">
        <f t="shared" ref="A1095:B1095" si="1133">IF(AND(ISNUMBER(SEARCH("Yes",C1095)),ISNUMBER(SEARCH("Yes",E1095)),ISNUMBER(SEARCH("Yes",G1095)),ISNUMBER(SEARCH("Yes",I1095))),"Yes","No")</f>
        <v>No</v>
      </c>
      <c r="B1095" s="18" t="str">
        <f t="shared" si="1133"/>
        <v>No</v>
      </c>
      <c r="C1095" s="15" t="str">
        <f t="shared" si="1053"/>
        <v>No</v>
      </c>
      <c r="D1095" s="18" t="str">
        <f t="shared" si="1054"/>
        <v>No</v>
      </c>
      <c r="E1095" s="18" t="str">
        <f t="shared" si="1055"/>
        <v>No</v>
      </c>
      <c r="F1095" s="18" t="str">
        <f t="shared" si="1056"/>
        <v>No</v>
      </c>
      <c r="G1095" s="18" t="str">
        <f t="shared" si="1057"/>
        <v>No</v>
      </c>
      <c r="H1095" s="18" t="str">
        <f t="shared" si="1058"/>
        <v>No</v>
      </c>
      <c r="I1095" s="18" t="str">
        <f t="shared" si="1059"/>
        <v>Yes</v>
      </c>
      <c r="J1095" s="18" t="str">
        <f t="shared" si="1060"/>
        <v>Yes</v>
      </c>
      <c r="K1095" s="21">
        <v>1093</v>
      </c>
      <c r="L1095" s="5" t="s">
        <v>2276</v>
      </c>
      <c r="M1095" s="5" t="s">
        <v>2277</v>
      </c>
      <c r="N1095" s="5" t="s">
        <v>2307</v>
      </c>
      <c r="O1095" s="5" t="s">
        <v>152</v>
      </c>
      <c r="P1095" s="5" t="s">
        <v>11037</v>
      </c>
      <c r="Q1095" s="34" t="s">
        <v>11038</v>
      </c>
      <c r="R1095" s="21">
        <v>1</v>
      </c>
      <c r="S1095" s="35"/>
      <c r="T1095" s="35"/>
      <c r="U1095" s="35"/>
      <c r="V1095" s="35"/>
      <c r="W1095" s="35"/>
      <c r="X1095" s="35"/>
      <c r="Y1095" s="35"/>
      <c r="Z1095" s="35"/>
      <c r="AA1095" s="5" t="s">
        <v>24</v>
      </c>
      <c r="AB1095" s="5" t="s">
        <v>11039</v>
      </c>
      <c r="AC1095" s="34" t="s">
        <v>11040</v>
      </c>
      <c r="AD1095" s="21">
        <v>1</v>
      </c>
    </row>
    <row r="1096" spans="1:30" x14ac:dyDescent="0.3">
      <c r="A1096" s="18" t="str">
        <f t="shared" ref="A1096:B1096" si="1134">IF(AND(ISNUMBER(SEARCH("Yes",C1096)),ISNUMBER(SEARCH("Yes",E1096)),ISNUMBER(SEARCH("Yes",G1096)),ISNUMBER(SEARCH("Yes",I1096))),"Yes","No")</f>
        <v>No</v>
      </c>
      <c r="B1096" s="18" t="str">
        <f t="shared" si="1134"/>
        <v>No</v>
      </c>
      <c r="C1096" s="15" t="str">
        <f t="shared" si="1053"/>
        <v>Yes</v>
      </c>
      <c r="D1096" s="18" t="str">
        <f t="shared" si="1054"/>
        <v>Yes</v>
      </c>
      <c r="E1096" s="18" t="str">
        <f t="shared" si="1055"/>
        <v>Yes</v>
      </c>
      <c r="F1096" s="18" t="str">
        <f t="shared" si="1056"/>
        <v>Yes</v>
      </c>
      <c r="G1096" s="18" t="str">
        <f t="shared" si="1057"/>
        <v>No</v>
      </c>
      <c r="H1096" s="18" t="str">
        <f t="shared" si="1058"/>
        <v>Yes</v>
      </c>
      <c r="I1096" s="18" t="str">
        <f t="shared" si="1059"/>
        <v>Yes</v>
      </c>
      <c r="J1096" s="18" t="str">
        <f t="shared" si="1060"/>
        <v>No</v>
      </c>
      <c r="K1096" s="21">
        <v>1094</v>
      </c>
      <c r="L1096" s="5" t="s">
        <v>297</v>
      </c>
      <c r="M1096" s="5" t="s">
        <v>381</v>
      </c>
      <c r="N1096" s="5" t="s">
        <v>2307</v>
      </c>
      <c r="O1096" s="5" t="s">
        <v>24</v>
      </c>
      <c r="P1096" s="5" t="s">
        <v>11041</v>
      </c>
      <c r="Q1096" s="34" t="s">
        <v>11042</v>
      </c>
      <c r="R1096" s="21">
        <v>1</v>
      </c>
      <c r="S1096" s="5" t="s">
        <v>24</v>
      </c>
      <c r="T1096" s="5" t="s">
        <v>11043</v>
      </c>
      <c r="U1096" s="34" t="s">
        <v>11044</v>
      </c>
      <c r="V1096" s="21">
        <v>1</v>
      </c>
      <c r="W1096" s="5" t="s">
        <v>152</v>
      </c>
      <c r="X1096" s="5" t="s">
        <v>11045</v>
      </c>
      <c r="Y1096" s="34" t="s">
        <v>6123</v>
      </c>
      <c r="Z1096" s="21">
        <v>1</v>
      </c>
      <c r="AA1096" s="5" t="s">
        <v>152</v>
      </c>
      <c r="AB1096" s="5" t="s">
        <v>2931</v>
      </c>
      <c r="AC1096" s="34" t="s">
        <v>3927</v>
      </c>
      <c r="AD1096" s="21">
        <v>1</v>
      </c>
    </row>
    <row r="1097" spans="1:30" x14ac:dyDescent="0.3">
      <c r="A1097" s="18" t="str">
        <f t="shared" ref="A1097:B1097" si="1135">IF(AND(ISNUMBER(SEARCH("Yes",C1097)),ISNUMBER(SEARCH("Yes",E1097)),ISNUMBER(SEARCH("Yes",G1097)),ISNUMBER(SEARCH("Yes",I1097))),"Yes","No")</f>
        <v>No</v>
      </c>
      <c r="B1097" s="18" t="str">
        <f t="shared" si="1135"/>
        <v>No</v>
      </c>
      <c r="C1097" s="15" t="str">
        <f t="shared" si="1053"/>
        <v>No</v>
      </c>
      <c r="D1097" s="18" t="str">
        <f t="shared" si="1054"/>
        <v>No</v>
      </c>
      <c r="E1097" s="18" t="str">
        <f t="shared" si="1055"/>
        <v>No</v>
      </c>
      <c r="F1097" s="18" t="str">
        <f t="shared" si="1056"/>
        <v>No</v>
      </c>
      <c r="G1097" s="18" t="str">
        <f t="shared" si="1057"/>
        <v>No</v>
      </c>
      <c r="H1097" s="18" t="str">
        <f t="shared" si="1058"/>
        <v>No</v>
      </c>
      <c r="I1097" s="18" t="str">
        <f t="shared" si="1059"/>
        <v>No</v>
      </c>
      <c r="J1097" s="18" t="str">
        <f t="shared" si="1060"/>
        <v>No</v>
      </c>
      <c r="K1097" s="21">
        <v>1095</v>
      </c>
      <c r="L1097" s="5" t="s">
        <v>2278</v>
      </c>
      <c r="M1097" s="5" t="s">
        <v>2279</v>
      </c>
      <c r="N1097" s="5" t="s">
        <v>2307</v>
      </c>
      <c r="O1097" s="5" t="s">
        <v>152</v>
      </c>
      <c r="P1097" s="5" t="s">
        <v>2449</v>
      </c>
      <c r="Q1097" s="34" t="s">
        <v>11046</v>
      </c>
      <c r="R1097" s="21">
        <v>1</v>
      </c>
      <c r="S1097" s="35"/>
      <c r="T1097" s="35"/>
      <c r="U1097" s="35"/>
      <c r="V1097" s="35"/>
      <c r="W1097" s="35"/>
      <c r="X1097" s="35"/>
      <c r="Y1097" s="35"/>
      <c r="Z1097" s="35"/>
      <c r="AA1097" s="5" t="s">
        <v>152</v>
      </c>
      <c r="AB1097" s="5" t="s">
        <v>5619</v>
      </c>
      <c r="AC1097" s="34" t="s">
        <v>6127</v>
      </c>
      <c r="AD1097" s="21">
        <v>1</v>
      </c>
    </row>
    <row r="1098" spans="1:30" x14ac:dyDescent="0.3">
      <c r="A1098" s="18" t="str">
        <f t="shared" ref="A1098:B1098" si="1136">IF(AND(ISNUMBER(SEARCH("Yes",C1098)),ISNUMBER(SEARCH("Yes",E1098)),ISNUMBER(SEARCH("Yes",G1098)),ISNUMBER(SEARCH("Yes",I1098))),"Yes","No")</f>
        <v>Yes</v>
      </c>
      <c r="B1098" s="18" t="str">
        <f t="shared" si="1136"/>
        <v>Yes</v>
      </c>
      <c r="C1098" s="15" t="str">
        <f t="shared" si="1053"/>
        <v>Yes</v>
      </c>
      <c r="D1098" s="18" t="str">
        <f t="shared" si="1054"/>
        <v>Yes</v>
      </c>
      <c r="E1098" s="18" t="str">
        <f t="shared" si="1055"/>
        <v>Yes</v>
      </c>
      <c r="F1098" s="18" t="str">
        <f t="shared" si="1056"/>
        <v>Yes</v>
      </c>
      <c r="G1098" s="18" t="str">
        <f t="shared" si="1057"/>
        <v>Yes</v>
      </c>
      <c r="H1098" s="18" t="str">
        <f t="shared" si="1058"/>
        <v>Yes</v>
      </c>
      <c r="I1098" s="18" t="str">
        <f t="shared" si="1059"/>
        <v>Yes</v>
      </c>
      <c r="J1098" s="18" t="str">
        <f t="shared" si="1060"/>
        <v>Yes</v>
      </c>
      <c r="K1098" s="21">
        <v>1096</v>
      </c>
      <c r="L1098" s="5" t="s">
        <v>176</v>
      </c>
      <c r="M1098" s="5" t="s">
        <v>177</v>
      </c>
      <c r="N1098" s="5" t="s">
        <v>2307</v>
      </c>
      <c r="O1098" s="5" t="s">
        <v>24</v>
      </c>
      <c r="P1098" s="5" t="s">
        <v>6128</v>
      </c>
      <c r="Q1098" s="34" t="s">
        <v>6129</v>
      </c>
      <c r="R1098" s="21">
        <v>1</v>
      </c>
      <c r="S1098" s="5" t="s">
        <v>24</v>
      </c>
      <c r="T1098" s="5" t="s">
        <v>11047</v>
      </c>
      <c r="U1098" s="34" t="s">
        <v>11048</v>
      </c>
      <c r="V1098" s="21">
        <v>1</v>
      </c>
      <c r="W1098" s="5" t="s">
        <v>2310</v>
      </c>
      <c r="X1098" s="5" t="s">
        <v>11049</v>
      </c>
      <c r="Y1098" s="34" t="s">
        <v>6133</v>
      </c>
      <c r="Z1098" s="21">
        <v>1</v>
      </c>
      <c r="AA1098" s="5" t="s">
        <v>2310</v>
      </c>
      <c r="AB1098" s="5" t="s">
        <v>2473</v>
      </c>
      <c r="AC1098" s="34" t="s">
        <v>6135</v>
      </c>
      <c r="AD1098" s="21">
        <v>1</v>
      </c>
    </row>
    <row r="1099" spans="1:30" x14ac:dyDescent="0.3">
      <c r="A1099" s="18" t="str">
        <f t="shared" ref="A1099:B1099" si="1137">IF(AND(ISNUMBER(SEARCH("Yes",C1099)),ISNUMBER(SEARCH("Yes",E1099)),ISNUMBER(SEARCH("Yes",G1099)),ISNUMBER(SEARCH("Yes",I1099))),"Yes","No")</f>
        <v>Yes</v>
      </c>
      <c r="B1099" s="18" t="str">
        <f t="shared" si="1137"/>
        <v>Yes</v>
      </c>
      <c r="C1099" s="15" t="str">
        <f t="shared" si="1053"/>
        <v>Yes</v>
      </c>
      <c r="D1099" s="18" t="str">
        <f t="shared" si="1054"/>
        <v>Yes</v>
      </c>
      <c r="E1099" s="18" t="str">
        <f t="shared" si="1055"/>
        <v>Yes</v>
      </c>
      <c r="F1099" s="18" t="str">
        <f t="shared" si="1056"/>
        <v>Yes</v>
      </c>
      <c r="G1099" s="18" t="str">
        <f t="shared" si="1057"/>
        <v>Yes</v>
      </c>
      <c r="H1099" s="18" t="str">
        <f t="shared" si="1058"/>
        <v>Yes</v>
      </c>
      <c r="I1099" s="18" t="str">
        <f t="shared" si="1059"/>
        <v>Yes</v>
      </c>
      <c r="J1099" s="18" t="str">
        <f t="shared" si="1060"/>
        <v>Yes</v>
      </c>
      <c r="K1099" s="21">
        <v>1097</v>
      </c>
      <c r="L1099" s="5" t="s">
        <v>120</v>
      </c>
      <c r="M1099" s="5" t="s">
        <v>148</v>
      </c>
      <c r="N1099" s="5" t="s">
        <v>2307</v>
      </c>
      <c r="O1099" s="5" t="s">
        <v>24</v>
      </c>
      <c r="P1099" s="5" t="s">
        <v>8811</v>
      </c>
      <c r="Q1099" s="34" t="s">
        <v>8812</v>
      </c>
      <c r="R1099" s="21">
        <v>1</v>
      </c>
      <c r="S1099" s="5" t="s">
        <v>24</v>
      </c>
      <c r="T1099" s="5" t="s">
        <v>11050</v>
      </c>
      <c r="U1099" s="34" t="s">
        <v>11051</v>
      </c>
      <c r="V1099" s="21">
        <v>1</v>
      </c>
      <c r="W1099" s="5" t="s">
        <v>24</v>
      </c>
      <c r="X1099" s="5" t="s">
        <v>11052</v>
      </c>
      <c r="Y1099" s="34" t="s">
        <v>11053</v>
      </c>
      <c r="Z1099" s="21">
        <v>1</v>
      </c>
      <c r="AA1099" s="5" t="s">
        <v>24</v>
      </c>
      <c r="AB1099" s="5" t="s">
        <v>3597</v>
      </c>
      <c r="AC1099" s="34" t="s">
        <v>11054</v>
      </c>
      <c r="AD1099" s="21">
        <v>1</v>
      </c>
    </row>
  </sheetData>
  <conditionalFormatting sqref="A2:J1099">
    <cfRule type="containsText" dxfId="7" priority="1" operator="containsText" text="Maybe">
      <formula>NOT(ISERROR(SEARCH(("Maybe"),(A2))))</formula>
    </cfRule>
  </conditionalFormatting>
  <conditionalFormatting sqref="A2:J1099">
    <cfRule type="containsText" dxfId="6" priority="2" operator="containsText" text="Yes">
      <formula>NOT(ISERROR(SEARCH(("Yes"),(A2))))</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E1204"/>
  <sheetViews>
    <sheetView workbookViewId="0">
      <selection activeCell="C13" sqref="C13"/>
    </sheetView>
  </sheetViews>
  <sheetFormatPr defaultColWidth="14.44140625" defaultRowHeight="15" customHeight="1" x14ac:dyDescent="0.3"/>
  <cols>
    <col min="7" max="12" width="9.33203125" customWidth="1"/>
    <col min="13" max="13" width="11.88671875" customWidth="1"/>
    <col min="14" max="16" width="9.33203125" customWidth="1"/>
    <col min="17" max="17" width="13.44140625" customWidth="1"/>
  </cols>
  <sheetData>
    <row r="1" spans="1:31" x14ac:dyDescent="0.3">
      <c r="A1" s="37" t="s">
        <v>11055</v>
      </c>
      <c r="B1" s="37"/>
      <c r="C1" s="37"/>
      <c r="D1" s="38"/>
      <c r="E1" s="37"/>
      <c r="F1" s="38"/>
      <c r="G1" s="4"/>
      <c r="H1" s="4"/>
      <c r="I1" s="4"/>
      <c r="J1" s="49" t="s">
        <v>1</v>
      </c>
      <c r="K1" s="50"/>
      <c r="L1" s="50"/>
      <c r="M1" s="5"/>
      <c r="N1" s="6" t="s">
        <v>2</v>
      </c>
      <c r="Q1" s="5"/>
      <c r="R1" s="38"/>
      <c r="S1" s="38"/>
      <c r="T1" s="37" t="s">
        <v>11056</v>
      </c>
      <c r="U1" s="37"/>
      <c r="V1" s="37"/>
      <c r="W1" s="38"/>
      <c r="X1" s="37"/>
      <c r="Y1" s="38"/>
      <c r="Z1" s="38"/>
      <c r="AA1" s="38"/>
      <c r="AB1" s="38"/>
      <c r="AC1" s="38"/>
      <c r="AD1" s="38"/>
      <c r="AE1" s="38"/>
    </row>
    <row r="2" spans="1:31" x14ac:dyDescent="0.3">
      <c r="B2" s="2"/>
      <c r="C2" s="39" t="s">
        <v>11057</v>
      </c>
      <c r="D2" s="40"/>
      <c r="E2" s="2" t="s">
        <v>11058</v>
      </c>
      <c r="G2" s="2"/>
      <c r="J2" s="2" t="s">
        <v>12</v>
      </c>
      <c r="K2" s="2" t="s">
        <v>13</v>
      </c>
      <c r="L2" s="2" t="s">
        <v>14</v>
      </c>
      <c r="M2" s="5" t="s">
        <v>15</v>
      </c>
      <c r="N2" s="2" t="s">
        <v>16</v>
      </c>
      <c r="O2" s="2" t="s">
        <v>17</v>
      </c>
      <c r="P2" s="2" t="s">
        <v>18</v>
      </c>
      <c r="Q2" s="5" t="s">
        <v>19</v>
      </c>
      <c r="R2" s="39" t="s">
        <v>11059</v>
      </c>
      <c r="S2" s="39"/>
      <c r="U2" s="2"/>
      <c r="V2" s="39" t="s">
        <v>11057</v>
      </c>
      <c r="W2" s="40"/>
      <c r="X2" s="2" t="s">
        <v>11058</v>
      </c>
    </row>
    <row r="3" spans="1:31" x14ac:dyDescent="0.3">
      <c r="A3" s="2"/>
      <c r="B3" s="2"/>
      <c r="C3" s="2" t="s">
        <v>24</v>
      </c>
      <c r="D3" s="2" t="s">
        <v>152</v>
      </c>
      <c r="G3" s="41"/>
      <c r="H3" s="41" t="str">
        <f>'2_all_summary'!D3</f>
        <v>A comparison of frameworks and objectives for implementation of marine protected areas in Northern Europe and in Southeast Asia</v>
      </c>
      <c r="I3" s="41" t="str">
        <f>'2_all_summary'!E3</f>
        <v>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Â© 2009 AEHMS.</v>
      </c>
      <c r="J3" s="41">
        <f>IF(ISNUMBER(SEARCH("Yes",'2_all_summary'!$F3)),IF(ISNUMBER(SEARCH("Yes",'2_all_summary'!M3)),1,2),IF(ISNUMBER(SEARCH("No",'2_all_summary'!M3)),4,3))</f>
        <v>4</v>
      </c>
      <c r="K3" s="41">
        <f>IF(ISNUMBER(SEARCH("Yes",'2_all_summary'!$F3)),IF(ISNUMBER(SEARCH("Yes",'2_all_summary'!N3)),1,2),IF(ISNUMBER(SEARCH("No",'2_all_summary'!N3)),4,3))</f>
        <v>4</v>
      </c>
      <c r="L3" s="41">
        <f>IF(ISNUMBER(SEARCH("Yes",'2_all_summary'!$F3)),IF(ISNUMBER(SEARCH("Yes",'2_all_summary'!O3)),1,2),IF(ISNUMBER(SEARCH("No",'2_all_summary'!O3)),4,3))</f>
        <v>4</v>
      </c>
      <c r="M3" s="41">
        <f>IF(ISNUMBER(SEARCH("Yes",'2_all_summary'!$F3)),IF(0&lt;'2_all_summary'!P3,1,2),IF(0='2_all_summary'!P3,4,3))</f>
        <v>4</v>
      </c>
      <c r="N3" s="41">
        <f>IF(ISNUMBER(SEARCH("Yes",'2_all_summary'!$F3)),IF(ISNUMBER(SEARCH("Yes",'2_all_summary'!Q3)),1,2),IF(ISNUMBER(SEARCH("No",'2_all_summary'!Q3)),4,3))</f>
        <v>4</v>
      </c>
      <c r="O3" s="41">
        <f>IF(ISNUMBER(SEARCH("Yes",'2_all_summary'!$F3)),IF(ISNUMBER(SEARCH("Yes",'2_all_summary'!R3)),1,2),IF(ISNUMBER(SEARCH("No",'2_all_summary'!R3)),4,3))</f>
        <v>4</v>
      </c>
      <c r="P3" s="41">
        <f>IF(ISNUMBER(SEARCH("Yes",'2_all_summary'!$F3)),IF(ISNUMBER(SEARCH("Yes",'2_all_summary'!S3)),1,2),IF(ISNUMBER(SEARCH("No",'2_all_summary'!S3)),4,3))</f>
        <v>4</v>
      </c>
      <c r="Q3" s="41">
        <f>IF(ISNUMBER(SEARCH("Yes",'2_all_summary'!$F3)),IF(0&lt;'2_all_summary'!T3,1,2),IF(0='2_all_summary'!T3,4,3))</f>
        <v>4</v>
      </c>
      <c r="R3" s="41">
        <f>IF(ISNUMBER(SEARCH("Yes",'2_all_summary'!$F3)),IF(ISNUMBER(SEARCH("Yes",'2_all_summary'!U3)),1,2),IF(ISNUMBER(SEARCH("No",'2_all_summary'!U3)),4,3))</f>
        <v>4</v>
      </c>
      <c r="T3" s="2"/>
      <c r="U3" s="2"/>
      <c r="V3" s="2" t="s">
        <v>24</v>
      </c>
      <c r="W3" s="2" t="s">
        <v>152</v>
      </c>
    </row>
    <row r="4" spans="1:31" x14ac:dyDescent="0.3">
      <c r="A4" s="42" t="s">
        <v>11060</v>
      </c>
      <c r="B4" s="2" t="s">
        <v>24</v>
      </c>
      <c r="C4" s="2">
        <f>COUNTIF(J$3:J$1100,1)</f>
        <v>73</v>
      </c>
      <c r="D4" s="2">
        <f>COUNTIF(J$3:J$1100,3)</f>
        <v>43</v>
      </c>
      <c r="E4" s="6">
        <f t="shared" ref="E4:E6" si="0">SUM(C4:D4)</f>
        <v>116</v>
      </c>
      <c r="F4" s="6">
        <f>D4/E6</f>
        <v>3.9162112932604735E-2</v>
      </c>
      <c r="G4" s="41"/>
      <c r="H4" s="41" t="str">
        <f>'2_all_summary'!D4</f>
        <v>Antenatal care in rural Bangladesh: Current state of costs, content and recommendations for effective service delivery</v>
      </c>
      <c r="I4" s="41" t="str">
        <f>'2_all_summary'!E4</f>
        <v>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Â© 2019 The Author(s).</v>
      </c>
      <c r="J4" s="41">
        <f>IF(ISNUMBER(SEARCH("Yes",'2_all_summary'!$F4)),IF(ISNUMBER(SEARCH("Yes",'2_all_summary'!M4)),1,2),IF(ISNUMBER(SEARCH("No",'2_all_summary'!M4)),4,3))</f>
        <v>4</v>
      </c>
      <c r="K4" s="41">
        <f>IF(ISNUMBER(SEARCH("Yes",'2_all_summary'!$F4)),IF(ISNUMBER(SEARCH("Yes",'2_all_summary'!N4)),1,2),IF(ISNUMBER(SEARCH("No",'2_all_summary'!N4)),4,3))</f>
        <v>4</v>
      </c>
      <c r="L4" s="41">
        <f>IF(ISNUMBER(SEARCH("Yes",'2_all_summary'!$F4)),IF(ISNUMBER(SEARCH("Yes",'2_all_summary'!O4)),1,2),IF(ISNUMBER(SEARCH("No",'2_all_summary'!O4)),4,3))</f>
        <v>4</v>
      </c>
      <c r="M4" s="41">
        <f>IF(ISNUMBER(SEARCH("Yes",'2_all_summary'!$F4)),IF(0&lt;'2_all_summary'!P4,1,2),IF(0='2_all_summary'!P4,4,3))</f>
        <v>4</v>
      </c>
      <c r="N4" s="41">
        <f>IF(ISNUMBER(SEARCH("Yes",'2_all_summary'!$F4)),IF(ISNUMBER(SEARCH("Yes",'2_all_summary'!Q4)),1,2),IF(ISNUMBER(SEARCH("No",'2_all_summary'!Q4)),4,3))</f>
        <v>4</v>
      </c>
      <c r="O4" s="41">
        <f>IF(ISNUMBER(SEARCH("Yes",'2_all_summary'!$F4)),IF(ISNUMBER(SEARCH("Yes",'2_all_summary'!R4)),1,2),IF(ISNUMBER(SEARCH("No",'2_all_summary'!R4)),4,3))</f>
        <v>4</v>
      </c>
      <c r="P4" s="41">
        <f>IF(ISNUMBER(SEARCH("Yes",'2_all_summary'!$F4)),IF(ISNUMBER(SEARCH("Yes",'2_all_summary'!S4)),1,2),IF(ISNUMBER(SEARCH("No",'2_all_summary'!S4)),4,3))</f>
        <v>4</v>
      </c>
      <c r="Q4" s="41">
        <f>IF(ISNUMBER(SEARCH("Yes",'2_all_summary'!$F4)),IF(0&lt;'2_all_summary'!T4,1,2),IF(0='2_all_summary'!T4,4,3))</f>
        <v>4</v>
      </c>
      <c r="R4" s="41">
        <f>IF(ISNUMBER(SEARCH("Yes",'2_all_summary'!$F4)),IF(ISNUMBER(SEARCH("Yes",'2_all_summary'!U4)),1,2),IF(ISNUMBER(SEARCH("No",'2_all_summary'!U4)),4,3))</f>
        <v>4</v>
      </c>
      <c r="T4" s="42" t="s">
        <v>11060</v>
      </c>
      <c r="U4" s="2" t="s">
        <v>24</v>
      </c>
      <c r="V4" s="2">
        <f>COUNTIF(N$3:N$1100,1)</f>
        <v>69</v>
      </c>
      <c r="W4" s="2">
        <f>COUNTIF(N$3:N$1100,3)</f>
        <v>40</v>
      </c>
      <c r="X4" s="6">
        <f t="shared" ref="X4:X6" si="1">SUM(V4:W4)</f>
        <v>109</v>
      </c>
      <c r="Y4" s="6">
        <f>W4/X6</f>
        <v>3.6429872495446269E-2</v>
      </c>
    </row>
    <row r="5" spans="1:31" x14ac:dyDescent="0.3">
      <c r="A5" s="43"/>
      <c r="B5" s="2" t="s">
        <v>152</v>
      </c>
      <c r="C5" s="44">
        <f>COUNTIF(J$3:J$1100,2)</f>
        <v>27</v>
      </c>
      <c r="D5" s="2">
        <f>COUNTIF(J$3:J$1100,4)</f>
        <v>955</v>
      </c>
      <c r="E5" s="6">
        <f t="shared" si="0"/>
        <v>982</v>
      </c>
      <c r="F5" s="6">
        <f>C5/E6</f>
        <v>2.4590163934426229E-2</v>
      </c>
      <c r="G5" s="41"/>
      <c r="H5" s="41" t="str">
        <f>'2_all_summary'!D5</f>
        <v>When a Shark Is More Than a Shark: A Sociopolitical Problem-Solving Approach to Fisher-Shark Interactions</v>
      </c>
      <c r="I5" s="41" t="str">
        <f>'2_all_summary'!E5</f>
        <v>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Hawaiâ€˜i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Â© 2021 Iwane, Leong, Vaughan and Oleson.</v>
      </c>
      <c r="J5" s="41">
        <f>IF(ISNUMBER(SEARCH("Yes",'2_all_summary'!$F5)),IF(ISNUMBER(SEARCH("Yes",'2_all_summary'!M5)),1,2),IF(ISNUMBER(SEARCH("No",'2_all_summary'!M5)),4,3))</f>
        <v>4</v>
      </c>
      <c r="K5" s="41">
        <f>IF(ISNUMBER(SEARCH("Yes",'2_all_summary'!$F5)),IF(ISNUMBER(SEARCH("Yes",'2_all_summary'!N5)),1,2),IF(ISNUMBER(SEARCH("No",'2_all_summary'!N5)),4,3))</f>
        <v>4</v>
      </c>
      <c r="L5" s="41">
        <f>IF(ISNUMBER(SEARCH("Yes",'2_all_summary'!$F5)),IF(ISNUMBER(SEARCH("Yes",'2_all_summary'!O5)),1,2),IF(ISNUMBER(SEARCH("No",'2_all_summary'!O5)),4,3))</f>
        <v>4</v>
      </c>
      <c r="M5" s="41">
        <f>IF(ISNUMBER(SEARCH("Yes",'2_all_summary'!$F5)),IF(0&lt;'2_all_summary'!P5,1,2),IF(0='2_all_summary'!P5,4,3))</f>
        <v>4</v>
      </c>
      <c r="N5" s="41">
        <f>IF(ISNUMBER(SEARCH("Yes",'2_all_summary'!$F5)),IF(ISNUMBER(SEARCH("Yes",'2_all_summary'!Q5)),1,2),IF(ISNUMBER(SEARCH("No",'2_all_summary'!Q5)),4,3))</f>
        <v>4</v>
      </c>
      <c r="O5" s="41">
        <f>IF(ISNUMBER(SEARCH("Yes",'2_all_summary'!$F5)),IF(ISNUMBER(SEARCH("Yes",'2_all_summary'!R5)),1,2),IF(ISNUMBER(SEARCH("No",'2_all_summary'!R5)),4,3))</f>
        <v>4</v>
      </c>
      <c r="P5" s="41">
        <f>IF(ISNUMBER(SEARCH("Yes",'2_all_summary'!$F5)),IF(ISNUMBER(SEARCH("Yes",'2_all_summary'!S5)),1,2),IF(ISNUMBER(SEARCH("No",'2_all_summary'!S5)),4,3))</f>
        <v>4</v>
      </c>
      <c r="Q5" s="41">
        <f>IF(ISNUMBER(SEARCH("Yes",'2_all_summary'!$F5)),IF(0&lt;'2_all_summary'!T5,1,2),IF(0='2_all_summary'!T5,4,3))</f>
        <v>4</v>
      </c>
      <c r="R5" s="41">
        <f>IF(ISNUMBER(SEARCH("Yes",'2_all_summary'!$F5)),IF(ISNUMBER(SEARCH("Yes",'2_all_summary'!U5)),1,2),IF(ISNUMBER(SEARCH("No",'2_all_summary'!U5)),4,3))</f>
        <v>4</v>
      </c>
      <c r="T5" s="43"/>
      <c r="U5" s="2" t="s">
        <v>152</v>
      </c>
      <c r="V5" s="44">
        <f>COUNTIF(N$3:N$1100,2)</f>
        <v>31</v>
      </c>
      <c r="W5" s="2">
        <f>COUNTIF(N$3:N$1100,4)</f>
        <v>958</v>
      </c>
      <c r="X5" s="6">
        <f t="shared" si="1"/>
        <v>989</v>
      </c>
      <c r="Y5" s="6">
        <f>V5/X6</f>
        <v>2.8233151183970857E-2</v>
      </c>
    </row>
    <row r="6" spans="1:31" x14ac:dyDescent="0.3">
      <c r="A6" s="2" t="s">
        <v>11058</v>
      </c>
      <c r="C6" s="6">
        <f t="shared" ref="C6:D6" si="2">SUM(C4:C5)</f>
        <v>100</v>
      </c>
      <c r="D6" s="6">
        <f t="shared" si="2"/>
        <v>998</v>
      </c>
      <c r="E6" s="6">
        <f t="shared" si="0"/>
        <v>1098</v>
      </c>
      <c r="G6" s="41"/>
      <c r="H6" s="41" t="str">
        <f>'2_all_summary'!D6</f>
        <v>Prospects of community-based co-management of Philippine abalone fishery</v>
      </c>
      <c r="I6" s="41" t="str">
        <f>'2_all_summary'!E6</f>
        <v>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Â© 2018 Elsevier Ltd</v>
      </c>
      <c r="J6" s="41">
        <f>IF(ISNUMBER(SEARCH("Yes",'2_all_summary'!$F6)),IF(ISNUMBER(SEARCH("Yes",'2_all_summary'!M6)),1,2),IF(ISNUMBER(SEARCH("No",'2_all_summary'!M6)),4,3))</f>
        <v>4</v>
      </c>
      <c r="K6" s="41">
        <f>IF(ISNUMBER(SEARCH("Yes",'2_all_summary'!$F6)),IF(ISNUMBER(SEARCH("Yes",'2_all_summary'!N6)),1,2),IF(ISNUMBER(SEARCH("No",'2_all_summary'!N6)),4,3))</f>
        <v>4</v>
      </c>
      <c r="L6" s="41">
        <f>IF(ISNUMBER(SEARCH("Yes",'2_all_summary'!$F6)),IF(ISNUMBER(SEARCH("Yes",'2_all_summary'!O6)),1,2),IF(ISNUMBER(SEARCH("No",'2_all_summary'!O6)),4,3))</f>
        <v>4</v>
      </c>
      <c r="M6" s="41">
        <f>IF(ISNUMBER(SEARCH("Yes",'2_all_summary'!$F6)),IF(0&lt;'2_all_summary'!P6,1,2),IF(0='2_all_summary'!P6,4,3))</f>
        <v>4</v>
      </c>
      <c r="N6" s="41">
        <f>IF(ISNUMBER(SEARCH("Yes",'2_all_summary'!$F6)),IF(ISNUMBER(SEARCH("Yes",'2_all_summary'!Q6)),1,2),IF(ISNUMBER(SEARCH("No",'2_all_summary'!Q6)),4,3))</f>
        <v>4</v>
      </c>
      <c r="O6" s="41">
        <f>IF(ISNUMBER(SEARCH("Yes",'2_all_summary'!$F6)),IF(ISNUMBER(SEARCH("Yes",'2_all_summary'!R6)),1,2),IF(ISNUMBER(SEARCH("No",'2_all_summary'!R6)),4,3))</f>
        <v>4</v>
      </c>
      <c r="P6" s="41">
        <f>IF(ISNUMBER(SEARCH("Yes",'2_all_summary'!$F6)),IF(ISNUMBER(SEARCH("Yes",'2_all_summary'!S6)),1,2),IF(ISNUMBER(SEARCH("No",'2_all_summary'!S6)),4,3))</f>
        <v>4</v>
      </c>
      <c r="Q6" s="41">
        <f>IF(ISNUMBER(SEARCH("Yes",'2_all_summary'!$F6)),IF(0&lt;'2_all_summary'!T6,1,2),IF(0='2_all_summary'!T6,4,3))</f>
        <v>4</v>
      </c>
      <c r="R6" s="41">
        <f>IF(ISNUMBER(SEARCH("Yes",'2_all_summary'!$F6)),IF(ISNUMBER(SEARCH("Yes",'2_all_summary'!U6)),1,2),IF(ISNUMBER(SEARCH("No",'2_all_summary'!U6)),4,3))</f>
        <v>4</v>
      </c>
      <c r="T6" s="2" t="s">
        <v>11058</v>
      </c>
      <c r="V6" s="6">
        <f t="shared" ref="V6:W6" si="3">SUM(V4:V5)</f>
        <v>100</v>
      </c>
      <c r="W6" s="6">
        <f t="shared" si="3"/>
        <v>998</v>
      </c>
      <c r="X6" s="6">
        <f t="shared" si="1"/>
        <v>1098</v>
      </c>
    </row>
    <row r="7" spans="1:31" x14ac:dyDescent="0.3">
      <c r="B7" s="6">
        <f>(C4+D5)/SUM(C4:D5)</f>
        <v>0.936247723132969</v>
      </c>
      <c r="G7" s="41"/>
      <c r="H7" s="41" t="str">
        <f>'2_all_summary'!D7</f>
        <v>Not satisfactory, but still acceptable: Exploring socioeconomic incentives of individual quota systems in Japanese Pacific bluefin tuna fisheries from the management leadersâ€™ perspective</v>
      </c>
      <c r="I7" s="41" t="str">
        <f>'2_all_summary'!E7</f>
        <v>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leadersâ€™ perspective through comparative case study of three Japanese Pacific bluefin tuna (Thunnus orientalis) fisheries with different community units. In 2019â€“2020,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Â© 2023 The Authors</v>
      </c>
      <c r="J7" s="41">
        <f>IF(ISNUMBER(SEARCH("Yes",'2_all_summary'!$F7)),IF(ISNUMBER(SEARCH("Yes",'2_all_summary'!M7)),1,2),IF(ISNUMBER(SEARCH("No",'2_all_summary'!M7)),4,3))</f>
        <v>4</v>
      </c>
      <c r="K7" s="41">
        <f>IF(ISNUMBER(SEARCH("Yes",'2_all_summary'!$F7)),IF(ISNUMBER(SEARCH("Yes",'2_all_summary'!N7)),1,2),IF(ISNUMBER(SEARCH("No",'2_all_summary'!N7)),4,3))</f>
        <v>4</v>
      </c>
      <c r="L7" s="41">
        <f>IF(ISNUMBER(SEARCH("Yes",'2_all_summary'!$F7)),IF(ISNUMBER(SEARCH("Yes",'2_all_summary'!O7)),1,2),IF(ISNUMBER(SEARCH("No",'2_all_summary'!O7)),4,3))</f>
        <v>4</v>
      </c>
      <c r="M7" s="41">
        <f>IF(ISNUMBER(SEARCH("Yes",'2_all_summary'!$F7)),IF(0&lt;'2_all_summary'!P7,1,2),IF(0='2_all_summary'!P7,4,3))</f>
        <v>4</v>
      </c>
      <c r="N7" s="41">
        <f>IF(ISNUMBER(SEARCH("Yes",'2_all_summary'!$F7)),IF(ISNUMBER(SEARCH("Yes",'2_all_summary'!Q7)),1,2),IF(ISNUMBER(SEARCH("No",'2_all_summary'!Q7)),4,3))</f>
        <v>4</v>
      </c>
      <c r="O7" s="41">
        <f>IF(ISNUMBER(SEARCH("Yes",'2_all_summary'!$F7)),IF(ISNUMBER(SEARCH("Yes",'2_all_summary'!R7)),1,2),IF(ISNUMBER(SEARCH("No",'2_all_summary'!R7)),4,3))</f>
        <v>4</v>
      </c>
      <c r="P7" s="41">
        <f>IF(ISNUMBER(SEARCH("Yes",'2_all_summary'!$F7)),IF(ISNUMBER(SEARCH("Yes",'2_all_summary'!S7)),1,2),IF(ISNUMBER(SEARCH("No",'2_all_summary'!S7)),4,3))</f>
        <v>4</v>
      </c>
      <c r="Q7" s="41">
        <f>IF(ISNUMBER(SEARCH("Yes",'2_all_summary'!$F7)),IF(0&lt;'2_all_summary'!T7,1,2),IF(0='2_all_summary'!T7,4,3))</f>
        <v>4</v>
      </c>
      <c r="R7" s="41">
        <f>IF(ISNUMBER(SEARCH("Yes",'2_all_summary'!$F7)),IF(ISNUMBER(SEARCH("Yes",'2_all_summary'!U7)),1,2),IF(ISNUMBER(SEARCH("No",'2_all_summary'!U7)),4,3))</f>
        <v>4</v>
      </c>
      <c r="U7" s="6">
        <f>(V4+W5)/SUM(V4:W5)</f>
        <v>0.93533697632058288</v>
      </c>
    </row>
    <row r="8" spans="1:31" x14ac:dyDescent="0.3">
      <c r="B8" s="6">
        <f t="array" ref="B8">MMULT(C6:D6,E4:E5)/(E6^2)</f>
        <v>0.82252215487009006</v>
      </c>
      <c r="G8" s="41"/>
      <c r="H8" s="41" t="str">
        <f>'2_all_summary'!D8</f>
        <v>Stroke care in the next decades: A projection derived from a community-based study in Umbria, Italy</v>
      </c>
      <c r="I8" s="41" t="str">
        <f>'2_all_summary'!E8</f>
        <v>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Â© 1993 Gustav Fisher.</v>
      </c>
      <c r="J8" s="41">
        <f>IF(ISNUMBER(SEARCH("Yes",'2_all_summary'!$F8)),IF(ISNUMBER(SEARCH("Yes",'2_all_summary'!M8)),1,2),IF(ISNUMBER(SEARCH("No",'2_all_summary'!M8)),4,3))</f>
        <v>4</v>
      </c>
      <c r="K8" s="41">
        <f>IF(ISNUMBER(SEARCH("Yes",'2_all_summary'!$F8)),IF(ISNUMBER(SEARCH("Yes",'2_all_summary'!N8)),1,2),IF(ISNUMBER(SEARCH("No",'2_all_summary'!N8)),4,3))</f>
        <v>4</v>
      </c>
      <c r="L8" s="41">
        <f>IF(ISNUMBER(SEARCH("Yes",'2_all_summary'!$F8)),IF(ISNUMBER(SEARCH("Yes",'2_all_summary'!O8)),1,2),IF(ISNUMBER(SEARCH("No",'2_all_summary'!O8)),4,3))</f>
        <v>4</v>
      </c>
      <c r="M8" s="41">
        <f>IF(ISNUMBER(SEARCH("Yes",'2_all_summary'!$F8)),IF(0&lt;'2_all_summary'!P8,1,2),IF(0='2_all_summary'!P8,4,3))</f>
        <v>4</v>
      </c>
      <c r="N8" s="41">
        <f>IF(ISNUMBER(SEARCH("Yes",'2_all_summary'!$F8)),IF(ISNUMBER(SEARCH("Yes",'2_all_summary'!Q8)),1,2),IF(ISNUMBER(SEARCH("No",'2_all_summary'!Q8)),4,3))</f>
        <v>4</v>
      </c>
      <c r="O8" s="41">
        <f>IF(ISNUMBER(SEARCH("Yes",'2_all_summary'!$F8)),IF(ISNUMBER(SEARCH("Yes",'2_all_summary'!R8)),1,2),IF(ISNUMBER(SEARCH("No",'2_all_summary'!R8)),4,3))</f>
        <v>4</v>
      </c>
      <c r="P8" s="41">
        <f>IF(ISNUMBER(SEARCH("Yes",'2_all_summary'!$F8)),IF(ISNUMBER(SEARCH("Yes",'2_all_summary'!S8)),1,2),IF(ISNUMBER(SEARCH("No",'2_all_summary'!S8)),4,3))</f>
        <v>4</v>
      </c>
      <c r="Q8" s="41">
        <f>IF(ISNUMBER(SEARCH("Yes",'2_all_summary'!$F8)),IF(0&lt;'2_all_summary'!T8,1,2),IF(0='2_all_summary'!T8,4,3))</f>
        <v>4</v>
      </c>
      <c r="R8" s="41">
        <f>IF(ISNUMBER(SEARCH("Yes",'2_all_summary'!$F8)),IF(ISNUMBER(SEARCH("Yes",'2_all_summary'!U8)),1,2),IF(ISNUMBER(SEARCH("No",'2_all_summary'!U8)),4,3))</f>
        <v>4</v>
      </c>
      <c r="U8" s="6">
        <f t="array" ref="U8">MMULT(V6:W6,X4:X5)/(X6^2)</f>
        <v>0.8277361388980129</v>
      </c>
    </row>
    <row r="9" spans="1:31" x14ac:dyDescent="0.3">
      <c r="A9" s="2" t="s">
        <v>11061</v>
      </c>
      <c r="B9" s="45">
        <f>(B7-B8)/(1-B8)</f>
        <v>0.64078740746279794</v>
      </c>
      <c r="G9" s="41"/>
      <c r="H9" s="41" t="str">
        <f>'2_all_summary'!D9</f>
        <v>Introducing of a silvofishery pond on sapling and seedling density based in Lubuk Kertang Village, North Sumatera</v>
      </c>
      <c r="I9" s="41" t="str">
        <f>'2_all_summary'!E9</f>
        <v>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Â© Published under licence by IOP Publishing Ltd.</v>
      </c>
      <c r="J9" s="41">
        <f>IF(ISNUMBER(SEARCH("Yes",'2_all_summary'!$F9)),IF(ISNUMBER(SEARCH("Yes",'2_all_summary'!M9)),1,2),IF(ISNUMBER(SEARCH("No",'2_all_summary'!M9)),4,3))</f>
        <v>4</v>
      </c>
      <c r="K9" s="41">
        <f>IF(ISNUMBER(SEARCH("Yes",'2_all_summary'!$F9)),IF(ISNUMBER(SEARCH("Yes",'2_all_summary'!N9)),1,2),IF(ISNUMBER(SEARCH("No",'2_all_summary'!N9)),4,3))</f>
        <v>4</v>
      </c>
      <c r="L9" s="41">
        <f>IF(ISNUMBER(SEARCH("Yes",'2_all_summary'!$F9)),IF(ISNUMBER(SEARCH("Yes",'2_all_summary'!O9)),1,2),IF(ISNUMBER(SEARCH("No",'2_all_summary'!O9)),4,3))</f>
        <v>4</v>
      </c>
      <c r="M9" s="41">
        <f>IF(ISNUMBER(SEARCH("Yes",'2_all_summary'!$F9)),IF(0&lt;'2_all_summary'!P9,1,2),IF(0='2_all_summary'!P9,4,3))</f>
        <v>4</v>
      </c>
      <c r="N9" s="41">
        <f>IF(ISNUMBER(SEARCH("Yes",'2_all_summary'!$F9)),IF(ISNUMBER(SEARCH("Yes",'2_all_summary'!Q9)),1,2),IF(ISNUMBER(SEARCH("No",'2_all_summary'!Q9)),4,3))</f>
        <v>4</v>
      </c>
      <c r="O9" s="41">
        <f>IF(ISNUMBER(SEARCH("Yes",'2_all_summary'!$F9)),IF(ISNUMBER(SEARCH("Yes",'2_all_summary'!R9)),1,2),IF(ISNUMBER(SEARCH("No",'2_all_summary'!R9)),4,3))</f>
        <v>4</v>
      </c>
      <c r="P9" s="41">
        <f>IF(ISNUMBER(SEARCH("Yes",'2_all_summary'!$F9)),IF(ISNUMBER(SEARCH("Yes",'2_all_summary'!S9)),1,2),IF(ISNUMBER(SEARCH("No",'2_all_summary'!S9)),4,3))</f>
        <v>4</v>
      </c>
      <c r="Q9" s="41">
        <f>IF(ISNUMBER(SEARCH("Yes",'2_all_summary'!$F9)),IF(0&lt;'2_all_summary'!T9,1,2),IF(0='2_all_summary'!T9,4,3))</f>
        <v>4</v>
      </c>
      <c r="R9" s="41">
        <f>IF(ISNUMBER(SEARCH("Yes",'2_all_summary'!$F9)),IF(ISNUMBER(SEARCH("Yes",'2_all_summary'!U9)),1,2),IF(ISNUMBER(SEARCH("No",'2_all_summary'!U9)),4,3))</f>
        <v>4</v>
      </c>
      <c r="T9" s="2" t="s">
        <v>11061</v>
      </c>
      <c r="U9" s="45">
        <f>(U7-U8)/(1-U8)</f>
        <v>0.62462803709517445</v>
      </c>
    </row>
    <row r="10" spans="1:31" x14ac:dyDescent="0.3">
      <c r="G10" s="41"/>
      <c r="H10" s="41" t="str">
        <f>'2_all_summary'!D10</f>
        <v>Feasibility and Acceptability of Brighter Bites: A Food Co-Op in Schools to Increase Access, Continuity and Education of Fruits and Vegetables Among Low-Income Populations</v>
      </c>
      <c r="I10" s="41" t="str">
        <f>'2_all_summary'!E10</f>
        <v>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50â€“60 servings of fresh F&amp;V; (2) Weekly bilingual parent handouts and recipe demonstrations; and (3) implementing CATCH, a coordinated school health program in schools. Brighter Bites was pilot tested using a pre-post evaluation design in one charter school in Houston, TX, USA (nÂ =Â 57 3rd grade parentâ€“child dyads; 94.1Â % Hispanic, 91Â % low-income). Evaluation, at baseline, midpoint, and post-intervention, included self-reported child and parent surveys on psychosocial factors, dietary habits and mealtime practices. Pearsonâ€™s Chi square test, Fisherâ€™s exact-test or paired t test were used to determine changes pre- to post-intervention (at pÂ &lt;Â 0.05). Process data using parent surveys, teacher surveys, attendance logs, and produce cost data were used to determine feasibility and acceptability of program. Participants received on average 61 servings of F&amp;V weekly for 16Â weeks at the cost of $4.31/family/week. Results showed significant increases in child reported self-efficacy, outcome expectations and attitudes towards consuming F&amp;V (pÂ &lt;Â 0.05). We found significant increases in child exposure to F&amp;V and child preference of various F&amp;V from baseline to post-intervention (pÂ &lt;Â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98Â % retention rate and high parent acceptability of program components. Brighter Bites is a promising strategy to increase F&amp;V access and education in low-income populations using existing infrastructure of schools and food banks. Â© 2015, Springer Science+Business Media New York.</v>
      </c>
      <c r="J10" s="41">
        <f>IF(ISNUMBER(SEARCH("Yes",'2_all_summary'!$F10)),IF(ISNUMBER(SEARCH("Yes",'2_all_summary'!M10)),1,2),IF(ISNUMBER(SEARCH("No",'2_all_summary'!M10)),4,3))</f>
        <v>4</v>
      </c>
      <c r="K10" s="41">
        <f>IF(ISNUMBER(SEARCH("Yes",'2_all_summary'!$F10)),IF(ISNUMBER(SEARCH("Yes",'2_all_summary'!N10)),1,2),IF(ISNUMBER(SEARCH("No",'2_all_summary'!N10)),4,3))</f>
        <v>4</v>
      </c>
      <c r="L10" s="41">
        <f>IF(ISNUMBER(SEARCH("Yes",'2_all_summary'!$F10)),IF(ISNUMBER(SEARCH("Yes",'2_all_summary'!O10)),1,2),IF(ISNUMBER(SEARCH("No",'2_all_summary'!O10)),4,3))</f>
        <v>4</v>
      </c>
      <c r="M10" s="41">
        <f>IF(ISNUMBER(SEARCH("Yes",'2_all_summary'!$F10)),IF(0&lt;'2_all_summary'!P10,1,2),IF(0='2_all_summary'!P10,4,3))</f>
        <v>4</v>
      </c>
      <c r="N10" s="41">
        <f>IF(ISNUMBER(SEARCH("Yes",'2_all_summary'!$F10)),IF(ISNUMBER(SEARCH("Yes",'2_all_summary'!Q10)),1,2),IF(ISNUMBER(SEARCH("No",'2_all_summary'!Q10)),4,3))</f>
        <v>4</v>
      </c>
      <c r="O10" s="41">
        <f>IF(ISNUMBER(SEARCH("Yes",'2_all_summary'!$F10)),IF(ISNUMBER(SEARCH("Yes",'2_all_summary'!R10)),1,2),IF(ISNUMBER(SEARCH("No",'2_all_summary'!R10)),4,3))</f>
        <v>4</v>
      </c>
      <c r="P10" s="41">
        <f>IF(ISNUMBER(SEARCH("Yes",'2_all_summary'!$F10)),IF(ISNUMBER(SEARCH("Yes",'2_all_summary'!S10)),1,2),IF(ISNUMBER(SEARCH("No",'2_all_summary'!S10)),4,3))</f>
        <v>4</v>
      </c>
      <c r="Q10" s="41">
        <f>IF(ISNUMBER(SEARCH("Yes",'2_all_summary'!$F10)),IF(0&lt;'2_all_summary'!T10,1,2),IF(0='2_all_summary'!T10,4,3))</f>
        <v>4</v>
      </c>
      <c r="R10" s="41">
        <f>IF(ISNUMBER(SEARCH("Yes",'2_all_summary'!$F10)),IF(ISNUMBER(SEARCH("Yes",'2_all_summary'!U10)),1,2),IF(ISNUMBER(SEARCH("No",'2_all_summary'!U10)),4,3))</f>
        <v>4</v>
      </c>
    </row>
    <row r="11" spans="1:31" x14ac:dyDescent="0.3">
      <c r="B11" s="2"/>
      <c r="C11" s="39" t="s">
        <v>11057</v>
      </c>
      <c r="D11" s="40"/>
      <c r="E11" s="2" t="s">
        <v>11058</v>
      </c>
      <c r="G11" s="41"/>
      <c r="H11" s="41" t="str">
        <f>'2_all_summary'!D11</f>
        <v>Integrating science and technology to support stream naturalization near Chicago, Illinois</v>
      </c>
      <c r="I11" s="41" t="str">
        <f>'2_all_summary'!E11</f>
        <v>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v>
      </c>
      <c r="J11" s="41">
        <f>IF(ISNUMBER(SEARCH("Yes",'2_all_summary'!$F11)),IF(ISNUMBER(SEARCH("Yes",'2_all_summary'!M11)),1,2),IF(ISNUMBER(SEARCH("No",'2_all_summary'!M11)),4,3))</f>
        <v>4</v>
      </c>
      <c r="K11" s="41">
        <f>IF(ISNUMBER(SEARCH("Yes",'2_all_summary'!$F11)),IF(ISNUMBER(SEARCH("Yes",'2_all_summary'!N11)),1,2),IF(ISNUMBER(SEARCH("No",'2_all_summary'!N11)),4,3))</f>
        <v>4</v>
      </c>
      <c r="L11" s="41">
        <f>IF(ISNUMBER(SEARCH("Yes",'2_all_summary'!$F11)),IF(ISNUMBER(SEARCH("Yes",'2_all_summary'!O11)),1,2),IF(ISNUMBER(SEARCH("No",'2_all_summary'!O11)),4,3))</f>
        <v>4</v>
      </c>
      <c r="M11" s="41">
        <f>IF(ISNUMBER(SEARCH("Yes",'2_all_summary'!$F11)),IF(0&lt;'2_all_summary'!P11,1,2),IF(0='2_all_summary'!P11,4,3))</f>
        <v>4</v>
      </c>
      <c r="N11" s="41">
        <f>IF(ISNUMBER(SEARCH("Yes",'2_all_summary'!$F11)),IF(ISNUMBER(SEARCH("Yes",'2_all_summary'!Q11)),1,2),IF(ISNUMBER(SEARCH("No",'2_all_summary'!Q11)),4,3))</f>
        <v>4</v>
      </c>
      <c r="O11" s="41">
        <f>IF(ISNUMBER(SEARCH("Yes",'2_all_summary'!$F11)),IF(ISNUMBER(SEARCH("Yes",'2_all_summary'!R11)),1,2),IF(ISNUMBER(SEARCH("No",'2_all_summary'!R11)),4,3))</f>
        <v>4</v>
      </c>
      <c r="P11" s="41">
        <f>IF(ISNUMBER(SEARCH("Yes",'2_all_summary'!$F11)),IF(ISNUMBER(SEARCH("Yes",'2_all_summary'!S11)),1,2),IF(ISNUMBER(SEARCH("No",'2_all_summary'!S11)),4,3))</f>
        <v>4</v>
      </c>
      <c r="Q11" s="41">
        <f>IF(ISNUMBER(SEARCH("Yes",'2_all_summary'!$F11)),IF(0&lt;'2_all_summary'!T11,1,2),IF(0='2_all_summary'!T11,4,3))</f>
        <v>4</v>
      </c>
      <c r="R11" s="41">
        <f>IF(ISNUMBER(SEARCH("Yes",'2_all_summary'!$F11)),IF(ISNUMBER(SEARCH("Yes",'2_all_summary'!U11)),1,2),IF(ISNUMBER(SEARCH("No",'2_all_summary'!U11)),4,3))</f>
        <v>4</v>
      </c>
      <c r="S11" s="45"/>
      <c r="U11" s="2"/>
      <c r="V11" s="39" t="s">
        <v>11057</v>
      </c>
      <c r="W11" s="40"/>
      <c r="X11" s="2" t="s">
        <v>11058</v>
      </c>
    </row>
    <row r="12" spans="1:31" x14ac:dyDescent="0.3">
      <c r="A12" s="2"/>
      <c r="B12" s="2"/>
      <c r="C12" s="2" t="s">
        <v>24</v>
      </c>
      <c r="D12" s="2" t="s">
        <v>152</v>
      </c>
      <c r="G12" s="41"/>
      <c r="H12" s="41" t="str">
        <f>'2_all_summary'!D12</f>
        <v>Trade-offs between conservation and development in community-based management initiatives</v>
      </c>
      <c r="I12" s="41" t="str">
        <f>'2_all_summary'!E12</f>
        <v>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Â© 2017, Igitur, Utrecht Publishing and Archiving Services. All rights reserved.</v>
      </c>
      <c r="J12" s="41">
        <f>IF(ISNUMBER(SEARCH("Yes",'2_all_summary'!$F12)),IF(ISNUMBER(SEARCH("Yes",'2_all_summary'!M12)),1,2),IF(ISNUMBER(SEARCH("No",'2_all_summary'!M12)),4,3))</f>
        <v>4</v>
      </c>
      <c r="K12" s="41">
        <f>IF(ISNUMBER(SEARCH("Yes",'2_all_summary'!$F12)),IF(ISNUMBER(SEARCH("Yes",'2_all_summary'!N12)),1,2),IF(ISNUMBER(SEARCH("No",'2_all_summary'!N12)),4,3))</f>
        <v>4</v>
      </c>
      <c r="L12" s="41">
        <f>IF(ISNUMBER(SEARCH("Yes",'2_all_summary'!$F12)),IF(ISNUMBER(SEARCH("Yes",'2_all_summary'!O12)),1,2),IF(ISNUMBER(SEARCH("No",'2_all_summary'!O12)),4,3))</f>
        <v>4</v>
      </c>
      <c r="M12" s="41">
        <f>IF(ISNUMBER(SEARCH("Yes",'2_all_summary'!$F12)),IF(0&lt;'2_all_summary'!P12,1,2),IF(0='2_all_summary'!P12,4,3))</f>
        <v>4</v>
      </c>
      <c r="N12" s="41">
        <f>IF(ISNUMBER(SEARCH("Yes",'2_all_summary'!$F12)),IF(ISNUMBER(SEARCH("Yes",'2_all_summary'!Q12)),1,2),IF(ISNUMBER(SEARCH("No",'2_all_summary'!Q12)),4,3))</f>
        <v>4</v>
      </c>
      <c r="O12" s="41">
        <f>IF(ISNUMBER(SEARCH("Yes",'2_all_summary'!$F12)),IF(ISNUMBER(SEARCH("Yes",'2_all_summary'!R12)),1,2),IF(ISNUMBER(SEARCH("No",'2_all_summary'!R12)),4,3))</f>
        <v>4</v>
      </c>
      <c r="P12" s="41">
        <f>IF(ISNUMBER(SEARCH("Yes",'2_all_summary'!$F12)),IF(ISNUMBER(SEARCH("Yes",'2_all_summary'!S12)),1,2),IF(ISNUMBER(SEARCH("No",'2_all_summary'!S12)),4,3))</f>
        <v>4</v>
      </c>
      <c r="Q12" s="41">
        <f>IF(ISNUMBER(SEARCH("Yes",'2_all_summary'!$F12)),IF(0&lt;'2_all_summary'!T12,1,2),IF(0='2_all_summary'!T12,4,3))</f>
        <v>4</v>
      </c>
      <c r="R12" s="41">
        <f>IF(ISNUMBER(SEARCH("Yes",'2_all_summary'!$F12)),IF(ISNUMBER(SEARCH("Yes",'2_all_summary'!U12)),1,2),IF(ISNUMBER(SEARCH("No",'2_all_summary'!U12)),4,3))</f>
        <v>4</v>
      </c>
      <c r="S12" s="45"/>
      <c r="T12" s="2"/>
      <c r="U12" s="2"/>
      <c r="V12" s="2" t="s">
        <v>24</v>
      </c>
      <c r="W12" s="2" t="s">
        <v>152</v>
      </c>
    </row>
    <row r="13" spans="1:31" x14ac:dyDescent="0.3">
      <c r="A13" s="42" t="s">
        <v>11062</v>
      </c>
      <c r="B13" s="2" t="s">
        <v>24</v>
      </c>
      <c r="C13" s="2">
        <f>COUNTIF(K$3:K$1100,1)</f>
        <v>72</v>
      </c>
      <c r="D13" s="2">
        <f>COUNTIF(K$3:K$1100,3)</f>
        <v>45</v>
      </c>
      <c r="E13" s="6">
        <f t="shared" ref="E13:E15" si="4">SUM(C13:D13)</f>
        <v>117</v>
      </c>
      <c r="F13" s="6">
        <f>D13/E15</f>
        <v>4.0983606557377046E-2</v>
      </c>
      <c r="G13" s="41"/>
      <c r="H13" s="41" t="str">
        <f>'2_all_summary'!D13</f>
        <v>Land Use Planning for Development of Environmentally Sensitive Areas: Case Study of St. Martin's Island, Bangladesh</v>
      </c>
      <c r="I13" s="41" t="str">
        <f>'2_all_summary'!E13</f>
        <v>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Â© 2010, JAPAN SECTION OF THE REGIONAL SCIENCE ASSOCIATION INTERNATIONAL. All rights reserved.</v>
      </c>
      <c r="J13" s="41">
        <f>IF(ISNUMBER(SEARCH("Yes",'2_all_summary'!$F13)),IF(ISNUMBER(SEARCH("Yes",'2_all_summary'!M13)),1,2),IF(ISNUMBER(SEARCH("No",'2_all_summary'!M13)),4,3))</f>
        <v>4</v>
      </c>
      <c r="K13" s="41">
        <f>IF(ISNUMBER(SEARCH("Yes",'2_all_summary'!$F13)),IF(ISNUMBER(SEARCH("Yes",'2_all_summary'!N13)),1,2),IF(ISNUMBER(SEARCH("No",'2_all_summary'!N13)),4,3))</f>
        <v>4</v>
      </c>
      <c r="L13" s="41">
        <f>IF(ISNUMBER(SEARCH("Yes",'2_all_summary'!$F13)),IF(ISNUMBER(SEARCH("Yes",'2_all_summary'!O13)),1,2),IF(ISNUMBER(SEARCH("No",'2_all_summary'!O13)),4,3))</f>
        <v>4</v>
      </c>
      <c r="M13" s="41">
        <f>IF(ISNUMBER(SEARCH("Yes",'2_all_summary'!$F13)),IF(0&lt;'2_all_summary'!P13,1,2),IF(0='2_all_summary'!P13,4,3))</f>
        <v>4</v>
      </c>
      <c r="N13" s="41">
        <f>IF(ISNUMBER(SEARCH("Yes",'2_all_summary'!$F13)),IF(ISNUMBER(SEARCH("Yes",'2_all_summary'!Q13)),1,2),IF(ISNUMBER(SEARCH("No",'2_all_summary'!Q13)),4,3))</f>
        <v>4</v>
      </c>
      <c r="O13" s="41">
        <f>IF(ISNUMBER(SEARCH("Yes",'2_all_summary'!$F13)),IF(ISNUMBER(SEARCH("Yes",'2_all_summary'!R13)),1,2),IF(ISNUMBER(SEARCH("No",'2_all_summary'!R13)),4,3))</f>
        <v>4</v>
      </c>
      <c r="P13" s="41">
        <f>IF(ISNUMBER(SEARCH("Yes",'2_all_summary'!$F13)),IF(ISNUMBER(SEARCH("Yes",'2_all_summary'!S13)),1,2),IF(ISNUMBER(SEARCH("No",'2_all_summary'!S13)),4,3))</f>
        <v>4</v>
      </c>
      <c r="Q13" s="41">
        <f>IF(ISNUMBER(SEARCH("Yes",'2_all_summary'!$F13)),IF(0&lt;'2_all_summary'!T13,1,2),IF(0='2_all_summary'!T13,4,3))</f>
        <v>4</v>
      </c>
      <c r="R13" s="41">
        <f>IF(ISNUMBER(SEARCH("Yes",'2_all_summary'!$F13)),IF(ISNUMBER(SEARCH("Yes",'2_all_summary'!U13)),1,2),IF(ISNUMBER(SEARCH("No",'2_all_summary'!U13)),4,3))</f>
        <v>4</v>
      </c>
      <c r="S13" s="45"/>
      <c r="T13" s="42" t="s">
        <v>11062</v>
      </c>
      <c r="U13" s="2" t="s">
        <v>24</v>
      </c>
      <c r="V13" s="2">
        <f>COUNTIF(O$3:O$1100,1)</f>
        <v>72</v>
      </c>
      <c r="W13" s="2">
        <f>COUNTIF(O$3:O$1100,3)</f>
        <v>45</v>
      </c>
      <c r="X13" s="6">
        <f t="shared" ref="X13:X15" si="5">SUM(V13:W13)</f>
        <v>117</v>
      </c>
      <c r="Y13" s="6">
        <f>W13/X15</f>
        <v>4.0983606557377046E-2</v>
      </c>
    </row>
    <row r="14" spans="1:31" x14ac:dyDescent="0.3">
      <c r="A14" s="43"/>
      <c r="B14" s="2" t="s">
        <v>152</v>
      </c>
      <c r="C14" s="44">
        <f>COUNTIF(K$3:K$1100,2)</f>
        <v>28</v>
      </c>
      <c r="D14" s="2">
        <f>COUNTIF(K$3:K$1100,4)</f>
        <v>953</v>
      </c>
      <c r="E14" s="6">
        <f t="shared" si="4"/>
        <v>981</v>
      </c>
      <c r="F14" s="6">
        <f>C14/E15</f>
        <v>2.5500910746812388E-2</v>
      </c>
      <c r="G14" s="41"/>
      <c r="H14" s="41" t="str">
        <f>'2_all_summary'!D14</f>
        <v>A model of collaborative programming to address wildlife issues: The northeast wildlife damage management research and outreach cooperative</v>
      </c>
      <c r="I14" s="41" t="str">
        <f>'2_all_summary'!E14</f>
        <v>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Â© 2005 Springer Science + Business Media, Inc.</v>
      </c>
      <c r="J14" s="41">
        <f>IF(ISNUMBER(SEARCH("Yes",'2_all_summary'!$F14)),IF(ISNUMBER(SEARCH("Yes",'2_all_summary'!M14)),1,2),IF(ISNUMBER(SEARCH("No",'2_all_summary'!M14)),4,3))</f>
        <v>4</v>
      </c>
      <c r="K14" s="41">
        <f>IF(ISNUMBER(SEARCH("Yes",'2_all_summary'!$F14)),IF(ISNUMBER(SEARCH("Yes",'2_all_summary'!N14)),1,2),IF(ISNUMBER(SEARCH("No",'2_all_summary'!N14)),4,3))</f>
        <v>4</v>
      </c>
      <c r="L14" s="41">
        <f>IF(ISNUMBER(SEARCH("Yes",'2_all_summary'!$F14)),IF(ISNUMBER(SEARCH("Yes",'2_all_summary'!O14)),1,2),IF(ISNUMBER(SEARCH("No",'2_all_summary'!O14)),4,3))</f>
        <v>4</v>
      </c>
      <c r="M14" s="41">
        <f>IF(ISNUMBER(SEARCH("Yes",'2_all_summary'!$F14)),IF(0&lt;'2_all_summary'!P14,1,2),IF(0='2_all_summary'!P14,4,3))</f>
        <v>4</v>
      </c>
      <c r="N14" s="41">
        <f>IF(ISNUMBER(SEARCH("Yes",'2_all_summary'!$F14)),IF(ISNUMBER(SEARCH("Yes",'2_all_summary'!Q14)),1,2),IF(ISNUMBER(SEARCH("No",'2_all_summary'!Q14)),4,3))</f>
        <v>4</v>
      </c>
      <c r="O14" s="41">
        <f>IF(ISNUMBER(SEARCH("Yes",'2_all_summary'!$F14)),IF(ISNUMBER(SEARCH("Yes",'2_all_summary'!R14)),1,2),IF(ISNUMBER(SEARCH("No",'2_all_summary'!R14)),4,3))</f>
        <v>4</v>
      </c>
      <c r="P14" s="41">
        <f>IF(ISNUMBER(SEARCH("Yes",'2_all_summary'!$F14)),IF(ISNUMBER(SEARCH("Yes",'2_all_summary'!S14)),1,2),IF(ISNUMBER(SEARCH("No",'2_all_summary'!S14)),4,3))</f>
        <v>4</v>
      </c>
      <c r="Q14" s="41">
        <f>IF(ISNUMBER(SEARCH("Yes",'2_all_summary'!$F14)),IF(0&lt;'2_all_summary'!T14,1,2),IF(0='2_all_summary'!T14,4,3))</f>
        <v>4</v>
      </c>
      <c r="R14" s="41">
        <f>IF(ISNUMBER(SEARCH("Yes",'2_all_summary'!$F14)),IF(ISNUMBER(SEARCH("Yes",'2_all_summary'!U14)),1,2),IF(ISNUMBER(SEARCH("No",'2_all_summary'!U14)),4,3))</f>
        <v>4</v>
      </c>
      <c r="S14" s="45"/>
      <c r="T14" s="43"/>
      <c r="U14" s="2" t="s">
        <v>152</v>
      </c>
      <c r="V14" s="44">
        <f>COUNTIF(O$3:O$1100,2)</f>
        <v>28</v>
      </c>
      <c r="W14" s="2">
        <f>COUNTIF(O$3:O$1100,4)</f>
        <v>953</v>
      </c>
      <c r="X14" s="6">
        <f t="shared" si="5"/>
        <v>981</v>
      </c>
      <c r="Y14" s="6">
        <f>V14/X15</f>
        <v>2.5500910746812388E-2</v>
      </c>
    </row>
    <row r="15" spans="1:31" x14ac:dyDescent="0.3">
      <c r="A15" s="2" t="s">
        <v>11058</v>
      </c>
      <c r="C15" s="6">
        <f t="shared" ref="C15:D15" si="6">SUM(C13:C14)</f>
        <v>100</v>
      </c>
      <c r="D15" s="6">
        <f t="shared" si="6"/>
        <v>998</v>
      </c>
      <c r="E15" s="6">
        <f t="shared" si="4"/>
        <v>1098</v>
      </c>
      <c r="G15" s="41"/>
      <c r="H15" s="41" t="str">
        <f>'2_all_summary'!D15</f>
        <v>Marine turtles of Brazil: The history and structure of Projeto TAMAR-IBAMA</v>
      </c>
      <c r="I15" s="41" t="str">
        <f>'2_all_summary'!E15</f>
        <v>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v>
      </c>
      <c r="J15" s="41">
        <f>IF(ISNUMBER(SEARCH("Yes",'2_all_summary'!$F15)),IF(ISNUMBER(SEARCH("Yes",'2_all_summary'!M15)),1,2),IF(ISNUMBER(SEARCH("No",'2_all_summary'!M15)),4,3))</f>
        <v>4</v>
      </c>
      <c r="K15" s="41">
        <f>IF(ISNUMBER(SEARCH("Yes",'2_all_summary'!$F15)),IF(ISNUMBER(SEARCH("Yes",'2_all_summary'!N15)),1,2),IF(ISNUMBER(SEARCH("No",'2_all_summary'!N15)),4,3))</f>
        <v>4</v>
      </c>
      <c r="L15" s="41">
        <f>IF(ISNUMBER(SEARCH("Yes",'2_all_summary'!$F15)),IF(ISNUMBER(SEARCH("Yes",'2_all_summary'!O15)),1,2),IF(ISNUMBER(SEARCH("No",'2_all_summary'!O15)),4,3))</f>
        <v>4</v>
      </c>
      <c r="M15" s="41">
        <f>IF(ISNUMBER(SEARCH("Yes",'2_all_summary'!$F15)),IF(0&lt;'2_all_summary'!P15,1,2),IF(0='2_all_summary'!P15,4,3))</f>
        <v>4</v>
      </c>
      <c r="N15" s="41">
        <f>IF(ISNUMBER(SEARCH("Yes",'2_all_summary'!$F15)),IF(ISNUMBER(SEARCH("Yes",'2_all_summary'!Q15)),1,2),IF(ISNUMBER(SEARCH("No",'2_all_summary'!Q15)),4,3))</f>
        <v>4</v>
      </c>
      <c r="O15" s="41">
        <f>IF(ISNUMBER(SEARCH("Yes",'2_all_summary'!$F15)),IF(ISNUMBER(SEARCH("Yes",'2_all_summary'!R15)),1,2),IF(ISNUMBER(SEARCH("No",'2_all_summary'!R15)),4,3))</f>
        <v>4</v>
      </c>
      <c r="P15" s="41">
        <f>IF(ISNUMBER(SEARCH("Yes",'2_all_summary'!$F15)),IF(ISNUMBER(SEARCH("Yes",'2_all_summary'!S15)),1,2),IF(ISNUMBER(SEARCH("No",'2_all_summary'!S15)),4,3))</f>
        <v>4</v>
      </c>
      <c r="Q15" s="41">
        <f>IF(ISNUMBER(SEARCH("Yes",'2_all_summary'!$F15)),IF(0&lt;'2_all_summary'!T15,1,2),IF(0='2_all_summary'!T15,4,3))</f>
        <v>4</v>
      </c>
      <c r="R15" s="41">
        <f>IF(ISNUMBER(SEARCH("Yes",'2_all_summary'!$F15)),IF(ISNUMBER(SEARCH("Yes",'2_all_summary'!U15)),1,2),IF(ISNUMBER(SEARCH("No",'2_all_summary'!U15)),4,3))</f>
        <v>4</v>
      </c>
      <c r="S15" s="45"/>
      <c r="T15" s="2" t="s">
        <v>11058</v>
      </c>
      <c r="V15" s="6">
        <f t="shared" ref="V15:W15" si="7">SUM(V13:V14)</f>
        <v>100</v>
      </c>
      <c r="W15" s="6">
        <f t="shared" si="7"/>
        <v>998</v>
      </c>
      <c r="X15" s="6">
        <f t="shared" si="5"/>
        <v>1098</v>
      </c>
    </row>
    <row r="16" spans="1:31" x14ac:dyDescent="0.3">
      <c r="B16" s="6">
        <f>(C13+D14)/SUM(C13:D14)</f>
        <v>0.93351548269581053</v>
      </c>
      <c r="G16" s="41"/>
      <c r="H16" s="41" t="str">
        <f>'2_all_summary'!D16</f>
        <v>Chaos, complexity and community management of fisheries</v>
      </c>
      <c r="I16" s="41" t="str">
        <f>'2_all_summary'!E16</f>
        <v>[No abstract available]</v>
      </c>
      <c r="J16" s="41">
        <f>IF(ISNUMBER(SEARCH("Yes",'2_all_summary'!$F16)),IF(ISNUMBER(SEARCH("Yes",'2_all_summary'!M16)),1,2),IF(ISNUMBER(SEARCH("No",'2_all_summary'!M16)),4,3))</f>
        <v>1</v>
      </c>
      <c r="K16" s="41">
        <f>IF(ISNUMBER(SEARCH("Yes",'2_all_summary'!$F16)),IF(ISNUMBER(SEARCH("Yes",'2_all_summary'!N16)),1,2),IF(ISNUMBER(SEARCH("No",'2_all_summary'!N16)),4,3))</f>
        <v>1</v>
      </c>
      <c r="L16" s="41">
        <f>IF(ISNUMBER(SEARCH("Yes",'2_all_summary'!$F16)),IF(ISNUMBER(SEARCH("Yes",'2_all_summary'!O16)),1,2),IF(ISNUMBER(SEARCH("No",'2_all_summary'!O16)),4,3))</f>
        <v>1</v>
      </c>
      <c r="M16" s="41">
        <f>IF(ISNUMBER(SEARCH("Yes",'2_all_summary'!$F16)),IF(0&lt;'2_all_summary'!P16,1,2),IF(0='2_all_summary'!P16,4,3))</f>
        <v>1</v>
      </c>
      <c r="N16" s="41">
        <f>IF(ISNUMBER(SEARCH("Yes",'2_all_summary'!$F16)),IF(ISNUMBER(SEARCH("Yes",'2_all_summary'!Q16)),1,2),IF(ISNUMBER(SEARCH("No",'2_all_summary'!Q16)),4,3))</f>
        <v>1</v>
      </c>
      <c r="O16" s="41">
        <f>IF(ISNUMBER(SEARCH("Yes",'2_all_summary'!$F16)),IF(ISNUMBER(SEARCH("Yes",'2_all_summary'!R16)),1,2),IF(ISNUMBER(SEARCH("No",'2_all_summary'!R16)),4,3))</f>
        <v>2</v>
      </c>
      <c r="P16" s="41">
        <f>IF(ISNUMBER(SEARCH("Yes",'2_all_summary'!$F16)),IF(ISNUMBER(SEARCH("Yes",'2_all_summary'!S16)),1,2),IF(ISNUMBER(SEARCH("No",'2_all_summary'!S16)),4,3))</f>
        <v>2</v>
      </c>
      <c r="Q16" s="41">
        <f>IF(ISNUMBER(SEARCH("Yes",'2_all_summary'!$F16)),IF(0&lt;'2_all_summary'!T16,1,2),IF(0='2_all_summary'!T16,4,3))</f>
        <v>1</v>
      </c>
      <c r="R16" s="41">
        <f>IF(ISNUMBER(SEARCH("Yes",'2_all_summary'!$F16)),IF(ISNUMBER(SEARCH("Yes",'2_all_summary'!U16)),1,2),IF(ISNUMBER(SEARCH("No",'2_all_summary'!U16)),4,3))</f>
        <v>1</v>
      </c>
      <c r="U16" s="6">
        <f>(V13+W14)/SUM(V13:W14)</f>
        <v>0.93351548269581053</v>
      </c>
    </row>
    <row r="17" spans="1:31" x14ac:dyDescent="0.3">
      <c r="B17" s="6">
        <f t="array" ref="B17">MMULT(C15:D15,E13:E14)/(E15^2)</f>
        <v>0.82177730000895821</v>
      </c>
      <c r="G17" s="41"/>
      <c r="H17" s="41" t="str">
        <f>'2_all_summary'!D17</f>
        <v>The renaissance of community-based marine resource management in Oceania</v>
      </c>
      <c r="I17" s="41" t="str">
        <f>'2_all_summary'!E17</f>
        <v>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v>
      </c>
      <c r="J17" s="41">
        <f>IF(ISNUMBER(SEARCH("Yes",'2_all_summary'!$F17)),IF(ISNUMBER(SEARCH("Yes",'2_all_summary'!M17)),1,2),IF(ISNUMBER(SEARCH("No",'2_all_summary'!M17)),4,3))</f>
        <v>1</v>
      </c>
      <c r="K17" s="41">
        <f>IF(ISNUMBER(SEARCH("Yes",'2_all_summary'!$F17)),IF(ISNUMBER(SEARCH("Yes",'2_all_summary'!N17)),1,2),IF(ISNUMBER(SEARCH("No",'2_all_summary'!N17)),4,3))</f>
        <v>1</v>
      </c>
      <c r="L17" s="41">
        <f>IF(ISNUMBER(SEARCH("Yes",'2_all_summary'!$F17)),IF(ISNUMBER(SEARCH("Yes",'2_all_summary'!O17)),1,2),IF(ISNUMBER(SEARCH("No",'2_all_summary'!O17)),4,3))</f>
        <v>1</v>
      </c>
      <c r="M17" s="41">
        <f>IF(ISNUMBER(SEARCH("Yes",'2_all_summary'!$F17)),IF(0&lt;'2_all_summary'!P17,1,2),IF(0='2_all_summary'!P17,4,3))</f>
        <v>1</v>
      </c>
      <c r="N17" s="41">
        <f>IF(ISNUMBER(SEARCH("Yes",'2_all_summary'!$F17)),IF(ISNUMBER(SEARCH("Yes",'2_all_summary'!Q17)),1,2),IF(ISNUMBER(SEARCH("No",'2_all_summary'!Q17)),4,3))</f>
        <v>1</v>
      </c>
      <c r="O17" s="41">
        <f>IF(ISNUMBER(SEARCH("Yes",'2_all_summary'!$F17)),IF(ISNUMBER(SEARCH("Yes",'2_all_summary'!R17)),1,2),IF(ISNUMBER(SEARCH("No",'2_all_summary'!R17)),4,3))</f>
        <v>1</v>
      </c>
      <c r="P17" s="41">
        <f>IF(ISNUMBER(SEARCH("Yes",'2_all_summary'!$F17)),IF(ISNUMBER(SEARCH("Yes",'2_all_summary'!S17)),1,2),IF(ISNUMBER(SEARCH("No",'2_all_summary'!S17)),4,3))</f>
        <v>1</v>
      </c>
      <c r="Q17" s="41">
        <f>IF(ISNUMBER(SEARCH("Yes",'2_all_summary'!$F17)),IF(0&lt;'2_all_summary'!T17,1,2),IF(0='2_all_summary'!T17,4,3))</f>
        <v>1</v>
      </c>
      <c r="R17" s="41">
        <f>IF(ISNUMBER(SEARCH("Yes",'2_all_summary'!$F17)),IF(ISNUMBER(SEARCH("Yes",'2_all_summary'!U17)),1,2),IF(ISNUMBER(SEARCH("No",'2_all_summary'!U17)),4,3))</f>
        <v>1</v>
      </c>
      <c r="U17" s="6">
        <f t="array" ref="U17">MMULT(V15:W15,X13:X14)/(X15^2)</f>
        <v>0.82177730000895821</v>
      </c>
    </row>
    <row r="18" spans="1:31" x14ac:dyDescent="0.3">
      <c r="A18" s="2" t="s">
        <v>11061</v>
      </c>
      <c r="B18" s="45">
        <f>(B16-B17)/(1-B17)</f>
        <v>0.62695819720197676</v>
      </c>
      <c r="G18" s="41"/>
      <c r="H18" s="41" t="str">
        <f>'2_all_summary'!D18</f>
        <v>Evaluation of the effectiveness of three underwater reef fish monitoring methods in Fiji</v>
      </c>
      <c r="I18" s="41" t="str">
        <f>'2_all_summary'!E18</f>
        <v>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Â© Springer Science+Business Media B.V. 2009.</v>
      </c>
      <c r="J18" s="41">
        <f>IF(ISNUMBER(SEARCH("Yes",'2_all_summary'!$F18)),IF(ISNUMBER(SEARCH("Yes",'2_all_summary'!M18)),1,2),IF(ISNUMBER(SEARCH("No",'2_all_summary'!M18)),4,3))</f>
        <v>1</v>
      </c>
      <c r="K18" s="41">
        <f>IF(ISNUMBER(SEARCH("Yes",'2_all_summary'!$F18)),IF(ISNUMBER(SEARCH("Yes",'2_all_summary'!N18)),1,2),IF(ISNUMBER(SEARCH("No",'2_all_summary'!N18)),4,3))</f>
        <v>1</v>
      </c>
      <c r="L18" s="41">
        <f>IF(ISNUMBER(SEARCH("Yes",'2_all_summary'!$F18)),IF(ISNUMBER(SEARCH("Yes",'2_all_summary'!O18)),1,2),IF(ISNUMBER(SEARCH("No",'2_all_summary'!O18)),4,3))</f>
        <v>2</v>
      </c>
      <c r="M18" s="41">
        <f>IF(ISNUMBER(SEARCH("Yes",'2_all_summary'!$F18)),IF(0&lt;'2_all_summary'!P18,1,2),IF(0='2_all_summary'!P18,4,3))</f>
        <v>1</v>
      </c>
      <c r="N18" s="41">
        <f>IF(ISNUMBER(SEARCH("Yes",'2_all_summary'!$F18)),IF(ISNUMBER(SEARCH("Yes",'2_all_summary'!Q18)),1,2),IF(ISNUMBER(SEARCH("No",'2_all_summary'!Q18)),4,3))</f>
        <v>1</v>
      </c>
      <c r="O18" s="41">
        <f>IF(ISNUMBER(SEARCH("Yes",'2_all_summary'!$F18)),IF(ISNUMBER(SEARCH("Yes",'2_all_summary'!R18)),1,2),IF(ISNUMBER(SEARCH("No",'2_all_summary'!R18)),4,3))</f>
        <v>1</v>
      </c>
      <c r="P18" s="41">
        <f>IF(ISNUMBER(SEARCH("Yes",'2_all_summary'!$F18)),IF(ISNUMBER(SEARCH("Yes",'2_all_summary'!S18)),1,2),IF(ISNUMBER(SEARCH("No",'2_all_summary'!S18)),4,3))</f>
        <v>1</v>
      </c>
      <c r="Q18" s="41">
        <f>IF(ISNUMBER(SEARCH("Yes",'2_all_summary'!$F18)),IF(0&lt;'2_all_summary'!T18,1,2),IF(0='2_all_summary'!T18,4,3))</f>
        <v>1</v>
      </c>
      <c r="R18" s="41">
        <f>IF(ISNUMBER(SEARCH("Yes",'2_all_summary'!$F18)),IF(ISNUMBER(SEARCH("Yes",'2_all_summary'!U18)),1,2),IF(ISNUMBER(SEARCH("No",'2_all_summary'!U18)),4,3))</f>
        <v>1</v>
      </c>
      <c r="S18" s="46"/>
      <c r="T18" s="2" t="s">
        <v>11061</v>
      </c>
      <c r="U18" s="45">
        <f>(U16-U17)/(1-U17)</f>
        <v>0.62695819720197676</v>
      </c>
      <c r="Z18" s="46"/>
      <c r="AA18" s="46"/>
      <c r="AB18" s="46"/>
      <c r="AC18" s="46"/>
      <c r="AD18" s="46"/>
      <c r="AE18" s="46"/>
    </row>
    <row r="19" spans="1:31" x14ac:dyDescent="0.3">
      <c r="G19" s="41"/>
      <c r="H19" s="41" t="str">
        <f>'2_all_summary'!D19</f>
        <v>Socio-economic impacts of shrimp culture</v>
      </c>
      <c r="I19" s="41" t="str">
        <f>'2_all_summary'!E19</f>
        <v>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v>
      </c>
      <c r="J19" s="41">
        <f>IF(ISNUMBER(SEARCH("Yes",'2_all_summary'!$F19)),IF(ISNUMBER(SEARCH("Yes",'2_all_summary'!M19)),1,2),IF(ISNUMBER(SEARCH("No",'2_all_summary'!M19)),4,3))</f>
        <v>2</v>
      </c>
      <c r="K19" s="41">
        <f>IF(ISNUMBER(SEARCH("Yes",'2_all_summary'!$F19)),IF(ISNUMBER(SEARCH("Yes",'2_all_summary'!N19)),1,2),IF(ISNUMBER(SEARCH("No",'2_all_summary'!N19)),4,3))</f>
        <v>2</v>
      </c>
      <c r="L19" s="41">
        <f>IF(ISNUMBER(SEARCH("Yes",'2_all_summary'!$F19)),IF(ISNUMBER(SEARCH("Yes",'2_all_summary'!O19)),1,2),IF(ISNUMBER(SEARCH("No",'2_all_summary'!O19)),4,3))</f>
        <v>2</v>
      </c>
      <c r="M19" s="41">
        <f>IF(ISNUMBER(SEARCH("Yes",'2_all_summary'!$F19)),IF(0&lt;'2_all_summary'!P19,1,2),IF(0='2_all_summary'!P19,4,3))</f>
        <v>2</v>
      </c>
      <c r="N19" s="41">
        <f>IF(ISNUMBER(SEARCH("Yes",'2_all_summary'!$F19)),IF(ISNUMBER(SEARCH("Yes",'2_all_summary'!Q19)),1,2),IF(ISNUMBER(SEARCH("No",'2_all_summary'!Q19)),4,3))</f>
        <v>2</v>
      </c>
      <c r="O19" s="41">
        <f>IF(ISNUMBER(SEARCH("Yes",'2_all_summary'!$F19)),IF(ISNUMBER(SEARCH("Yes",'2_all_summary'!R19)),1,2),IF(ISNUMBER(SEARCH("No",'2_all_summary'!R19)),4,3))</f>
        <v>2</v>
      </c>
      <c r="P19" s="41">
        <f>IF(ISNUMBER(SEARCH("Yes",'2_all_summary'!$F19)),IF(ISNUMBER(SEARCH("Yes",'2_all_summary'!S19)),1,2),IF(ISNUMBER(SEARCH("No",'2_all_summary'!S19)),4,3))</f>
        <v>2</v>
      </c>
      <c r="Q19" s="41">
        <f>IF(ISNUMBER(SEARCH("Yes",'2_all_summary'!$F19)),IF(0&lt;'2_all_summary'!T19,1,2),IF(0='2_all_summary'!T19,4,3))</f>
        <v>2</v>
      </c>
      <c r="R19" s="41">
        <f>IF(ISNUMBER(SEARCH("Yes",'2_all_summary'!$F19)),IF(ISNUMBER(SEARCH("Yes",'2_all_summary'!U19)),1,2),IF(ISNUMBER(SEARCH("No",'2_all_summary'!U19)),4,3))</f>
        <v>2</v>
      </c>
    </row>
    <row r="20" spans="1:31" x14ac:dyDescent="0.3">
      <c r="B20" s="2"/>
      <c r="C20" s="39" t="s">
        <v>11057</v>
      </c>
      <c r="D20" s="40"/>
      <c r="E20" s="2" t="s">
        <v>11058</v>
      </c>
      <c r="G20" s="41"/>
      <c r="H20" s="41" t="str">
        <f>'2_all_summary'!D20</f>
        <v>Community-based scenario planning: a process for vulnerability analysis and adaptation planning to socialâ€“ecological change in coastal communities</v>
      </c>
      <c r="I20" s="41" t="str">
        <f>'2_all_summary'!E20</f>
        <v>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socialâ€“ecological systems. Â© 2015, Springer Science+Business Media Dordrecht.</v>
      </c>
      <c r="J20" s="41">
        <f>IF(ISNUMBER(SEARCH("Yes",'2_all_summary'!$F20)),IF(ISNUMBER(SEARCH("Yes",'2_all_summary'!M20)),1,2),IF(ISNUMBER(SEARCH("No",'2_all_summary'!M20)),4,3))</f>
        <v>4</v>
      </c>
      <c r="K20" s="41">
        <f>IF(ISNUMBER(SEARCH("Yes",'2_all_summary'!$F20)),IF(ISNUMBER(SEARCH("Yes",'2_all_summary'!N20)),1,2),IF(ISNUMBER(SEARCH("No",'2_all_summary'!N20)),4,3))</f>
        <v>4</v>
      </c>
      <c r="L20" s="41">
        <f>IF(ISNUMBER(SEARCH("Yes",'2_all_summary'!$F20)),IF(ISNUMBER(SEARCH("Yes",'2_all_summary'!O20)),1,2),IF(ISNUMBER(SEARCH("No",'2_all_summary'!O20)),4,3))</f>
        <v>4</v>
      </c>
      <c r="M20" s="41">
        <f>IF(ISNUMBER(SEARCH("Yes",'2_all_summary'!$F20)),IF(0&lt;'2_all_summary'!P20,1,2),IF(0='2_all_summary'!P20,4,3))</f>
        <v>4</v>
      </c>
      <c r="N20" s="41">
        <f>IF(ISNUMBER(SEARCH("Yes",'2_all_summary'!$F20)),IF(ISNUMBER(SEARCH("Yes",'2_all_summary'!Q20)),1,2),IF(ISNUMBER(SEARCH("No",'2_all_summary'!Q20)),4,3))</f>
        <v>4</v>
      </c>
      <c r="O20" s="41">
        <f>IF(ISNUMBER(SEARCH("Yes",'2_all_summary'!$F20)),IF(ISNUMBER(SEARCH("Yes",'2_all_summary'!R20)),1,2),IF(ISNUMBER(SEARCH("No",'2_all_summary'!R20)),4,3))</f>
        <v>4</v>
      </c>
      <c r="P20" s="41">
        <f>IF(ISNUMBER(SEARCH("Yes",'2_all_summary'!$F20)),IF(ISNUMBER(SEARCH("Yes",'2_all_summary'!S20)),1,2),IF(ISNUMBER(SEARCH("No",'2_all_summary'!S20)),4,3))</f>
        <v>3</v>
      </c>
      <c r="Q20" s="41">
        <f>IF(ISNUMBER(SEARCH("Yes",'2_all_summary'!$F20)),IF(0&lt;'2_all_summary'!T20,1,2),IF(0='2_all_summary'!T20,4,3))</f>
        <v>3</v>
      </c>
      <c r="R20" s="41">
        <f>IF(ISNUMBER(SEARCH("Yes",'2_all_summary'!$F20)),IF(ISNUMBER(SEARCH("Yes",'2_all_summary'!U20)),1,2),IF(ISNUMBER(SEARCH("No",'2_all_summary'!U20)),4,3))</f>
        <v>3</v>
      </c>
      <c r="U20" s="2"/>
      <c r="V20" s="39" t="s">
        <v>11057</v>
      </c>
      <c r="W20" s="40"/>
      <c r="X20" s="2" t="s">
        <v>11058</v>
      </c>
    </row>
    <row r="21" spans="1:31" x14ac:dyDescent="0.3">
      <c r="A21" s="2"/>
      <c r="B21" s="2"/>
      <c r="C21" s="2" t="s">
        <v>24</v>
      </c>
      <c r="D21" s="2" t="s">
        <v>152</v>
      </c>
      <c r="G21" s="41"/>
      <c r="H21" s="41" t="str">
        <f>'2_all_summary'!D21</f>
        <v>Emergence of co-management governance for Hawai'i coral reef fisheries</v>
      </c>
      <c r="I21" s="41" t="str">
        <f>'2_all_summary'!E21</f>
        <v>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Â© 2014 Elsevier Ltd.</v>
      </c>
      <c r="J21" s="41">
        <f>IF(ISNUMBER(SEARCH("Yes",'2_all_summary'!$F21)),IF(ISNUMBER(SEARCH("Yes",'2_all_summary'!M21)),1,2),IF(ISNUMBER(SEARCH("No",'2_all_summary'!M21)),4,3))</f>
        <v>4</v>
      </c>
      <c r="K21" s="41">
        <f>IF(ISNUMBER(SEARCH("Yes",'2_all_summary'!$F21)),IF(ISNUMBER(SEARCH("Yes",'2_all_summary'!N21)),1,2),IF(ISNUMBER(SEARCH("No",'2_all_summary'!N21)),4,3))</f>
        <v>4</v>
      </c>
      <c r="L21" s="41">
        <f>IF(ISNUMBER(SEARCH("Yes",'2_all_summary'!$F21)),IF(ISNUMBER(SEARCH("Yes",'2_all_summary'!O21)),1,2),IF(ISNUMBER(SEARCH("No",'2_all_summary'!O21)),4,3))</f>
        <v>4</v>
      </c>
      <c r="M21" s="41">
        <f>IF(ISNUMBER(SEARCH("Yes",'2_all_summary'!$F21)),IF(0&lt;'2_all_summary'!P21,1,2),IF(0='2_all_summary'!P21,4,3))</f>
        <v>4</v>
      </c>
      <c r="N21" s="41">
        <f>IF(ISNUMBER(SEARCH("Yes",'2_all_summary'!$F21)),IF(ISNUMBER(SEARCH("Yes",'2_all_summary'!Q21)),1,2),IF(ISNUMBER(SEARCH("No",'2_all_summary'!Q21)),4,3))</f>
        <v>4</v>
      </c>
      <c r="O21" s="41">
        <f>IF(ISNUMBER(SEARCH("Yes",'2_all_summary'!$F21)),IF(ISNUMBER(SEARCH("Yes",'2_all_summary'!R21)),1,2),IF(ISNUMBER(SEARCH("No",'2_all_summary'!R21)),4,3))</f>
        <v>4</v>
      </c>
      <c r="P21" s="41">
        <f>IF(ISNUMBER(SEARCH("Yes",'2_all_summary'!$F21)),IF(ISNUMBER(SEARCH("Yes",'2_all_summary'!S21)),1,2),IF(ISNUMBER(SEARCH("No",'2_all_summary'!S21)),4,3))</f>
        <v>4</v>
      </c>
      <c r="Q21" s="41">
        <f>IF(ISNUMBER(SEARCH("Yes",'2_all_summary'!$F21)),IF(0&lt;'2_all_summary'!T21,1,2),IF(0='2_all_summary'!T21,4,3))</f>
        <v>4</v>
      </c>
      <c r="R21" s="41">
        <f>IF(ISNUMBER(SEARCH("Yes",'2_all_summary'!$F21)),IF(ISNUMBER(SEARCH("Yes",'2_all_summary'!U21)),1,2),IF(ISNUMBER(SEARCH("No",'2_all_summary'!U21)),4,3))</f>
        <v>4</v>
      </c>
      <c r="T21" s="2"/>
      <c r="U21" s="2"/>
      <c r="V21" s="2" t="s">
        <v>24</v>
      </c>
      <c r="W21" s="2" t="s">
        <v>152</v>
      </c>
    </row>
    <row r="22" spans="1:31" x14ac:dyDescent="0.3">
      <c r="A22" s="42" t="s">
        <v>11063</v>
      </c>
      <c r="B22" s="2" t="s">
        <v>24</v>
      </c>
      <c r="C22" s="2">
        <f>COUNTIF(L$3:L$1100,1)</f>
        <v>71</v>
      </c>
      <c r="D22" s="2">
        <f>COUNTIF(L$3:L$1100,3)</f>
        <v>49</v>
      </c>
      <c r="E22" s="6">
        <f t="shared" ref="E22:E24" si="8">SUM(C22:D22)</f>
        <v>120</v>
      </c>
      <c r="F22" s="6">
        <f>D22/E24</f>
        <v>4.4626593806921674E-2</v>
      </c>
      <c r="G22" s="41"/>
      <c r="H22" s="41" t="str">
        <f>'2_all_summary'!D22</f>
        <v>Community-based fishery management. Towards the restoration of traditional practices in the South Pacific</v>
      </c>
      <c r="I22" s="41" t="str">
        <f>'2_all_summary'!E22</f>
        <v>[No abstract available]</v>
      </c>
      <c r="J22" s="41">
        <f>IF(ISNUMBER(SEARCH("Yes",'2_all_summary'!$F22)),IF(ISNUMBER(SEARCH("Yes",'2_all_summary'!M22)),1,2),IF(ISNUMBER(SEARCH("No",'2_all_summary'!M22)),4,3))</f>
        <v>1</v>
      </c>
      <c r="K22" s="41">
        <f>IF(ISNUMBER(SEARCH("Yes",'2_all_summary'!$F22)),IF(ISNUMBER(SEARCH("Yes",'2_all_summary'!N22)),1,2),IF(ISNUMBER(SEARCH("No",'2_all_summary'!N22)),4,3))</f>
        <v>1</v>
      </c>
      <c r="L22" s="41">
        <f>IF(ISNUMBER(SEARCH("Yes",'2_all_summary'!$F22)),IF(ISNUMBER(SEARCH("Yes",'2_all_summary'!O22)),1,2),IF(ISNUMBER(SEARCH("No",'2_all_summary'!O22)),4,3))</f>
        <v>1</v>
      </c>
      <c r="M22" s="41">
        <f>IF(ISNUMBER(SEARCH("Yes",'2_all_summary'!$F22)),IF(0&lt;'2_all_summary'!P22,1,2),IF(0='2_all_summary'!P22,4,3))</f>
        <v>1</v>
      </c>
      <c r="N22" s="41">
        <f>IF(ISNUMBER(SEARCH("Yes",'2_all_summary'!$F22)),IF(ISNUMBER(SEARCH("Yes",'2_all_summary'!Q22)),1,2),IF(ISNUMBER(SEARCH("No",'2_all_summary'!Q22)),4,3))</f>
        <v>1</v>
      </c>
      <c r="O22" s="41">
        <f>IF(ISNUMBER(SEARCH("Yes",'2_all_summary'!$F22)),IF(ISNUMBER(SEARCH("Yes",'2_all_summary'!R22)),1,2),IF(ISNUMBER(SEARCH("No",'2_all_summary'!R22)),4,3))</f>
        <v>1</v>
      </c>
      <c r="P22" s="41">
        <f>IF(ISNUMBER(SEARCH("Yes",'2_all_summary'!$F22)),IF(ISNUMBER(SEARCH("Yes",'2_all_summary'!S22)),1,2),IF(ISNUMBER(SEARCH("No",'2_all_summary'!S22)),4,3))</f>
        <v>1</v>
      </c>
      <c r="Q22" s="41">
        <f>IF(ISNUMBER(SEARCH("Yes",'2_all_summary'!$F22)),IF(0&lt;'2_all_summary'!T22,1,2),IF(0='2_all_summary'!T22,4,3))</f>
        <v>1</v>
      </c>
      <c r="R22" s="41">
        <f>IF(ISNUMBER(SEARCH("Yes",'2_all_summary'!$F22)),IF(ISNUMBER(SEARCH("Yes",'2_all_summary'!U22)),1,2),IF(ISNUMBER(SEARCH("No",'2_all_summary'!U22)),4,3))</f>
        <v>1</v>
      </c>
      <c r="T22" s="42" t="s">
        <v>11063</v>
      </c>
      <c r="U22" s="2" t="s">
        <v>24</v>
      </c>
      <c r="V22" s="2">
        <f>COUNTIF(P$3:P$1100,1)</f>
        <v>75</v>
      </c>
      <c r="W22" s="2">
        <f>COUNTIF(P$3:P$1100,3)</f>
        <v>47</v>
      </c>
      <c r="X22" s="6">
        <f t="shared" ref="X22:X24" si="9">SUM(V22:W22)</f>
        <v>122</v>
      </c>
      <c r="Y22" s="6">
        <f>W22/X24</f>
        <v>4.2805100182149364E-2</v>
      </c>
    </row>
    <row r="23" spans="1:31" x14ac:dyDescent="0.3">
      <c r="A23" s="43"/>
      <c r="B23" s="2" t="s">
        <v>152</v>
      </c>
      <c r="C23" s="44">
        <f>COUNTIF(L$3:L$1100,2)</f>
        <v>29</v>
      </c>
      <c r="D23" s="2">
        <f>COUNTIF(L$3:L$1100,4)</f>
        <v>949</v>
      </c>
      <c r="E23" s="6">
        <f t="shared" si="8"/>
        <v>978</v>
      </c>
      <c r="F23" s="6">
        <f>C23/E24</f>
        <v>2.6411657559198543E-2</v>
      </c>
      <c r="G23" s="41"/>
      <c r="H23" s="41" t="str">
        <f>'2_all_summary'!D23</f>
        <v>Indigenous knowledge in the beach seine fisheries in Sri Lanka: An indispensable factor in community-based fisheries management</v>
      </c>
      <c r="I23" s="41" t="str">
        <f>'2_all_summary'!E23</f>
        <v>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Â© 2015 Elsevier Ltd.</v>
      </c>
      <c r="J23" s="41">
        <f>IF(ISNUMBER(SEARCH("Yes",'2_all_summary'!$F23)),IF(ISNUMBER(SEARCH("Yes",'2_all_summary'!M23)),1,2),IF(ISNUMBER(SEARCH("No",'2_all_summary'!M23)),4,3))</f>
        <v>4</v>
      </c>
      <c r="K23" s="41">
        <f>IF(ISNUMBER(SEARCH("Yes",'2_all_summary'!$F23)),IF(ISNUMBER(SEARCH("Yes",'2_all_summary'!N23)),1,2),IF(ISNUMBER(SEARCH("No",'2_all_summary'!N23)),4,3))</f>
        <v>4</v>
      </c>
      <c r="L23" s="41">
        <f>IF(ISNUMBER(SEARCH("Yes",'2_all_summary'!$F23)),IF(ISNUMBER(SEARCH("Yes",'2_all_summary'!O23)),1,2),IF(ISNUMBER(SEARCH("No",'2_all_summary'!O23)),4,3))</f>
        <v>4</v>
      </c>
      <c r="M23" s="41">
        <f>IF(ISNUMBER(SEARCH("Yes",'2_all_summary'!$F23)),IF(0&lt;'2_all_summary'!P23,1,2),IF(0='2_all_summary'!P23,4,3))</f>
        <v>4</v>
      </c>
      <c r="N23" s="41">
        <f>IF(ISNUMBER(SEARCH("Yes",'2_all_summary'!$F23)),IF(ISNUMBER(SEARCH("Yes",'2_all_summary'!Q23)),1,2),IF(ISNUMBER(SEARCH("No",'2_all_summary'!Q23)),4,3))</f>
        <v>4</v>
      </c>
      <c r="O23" s="41">
        <f>IF(ISNUMBER(SEARCH("Yes",'2_all_summary'!$F23)),IF(ISNUMBER(SEARCH("Yes",'2_all_summary'!R23)),1,2),IF(ISNUMBER(SEARCH("No",'2_all_summary'!R23)),4,3))</f>
        <v>4</v>
      </c>
      <c r="P23" s="41">
        <f>IF(ISNUMBER(SEARCH("Yes",'2_all_summary'!$F23)),IF(ISNUMBER(SEARCH("Yes",'2_all_summary'!S23)),1,2),IF(ISNUMBER(SEARCH("No",'2_all_summary'!S23)),4,3))</f>
        <v>4</v>
      </c>
      <c r="Q23" s="41">
        <f>IF(ISNUMBER(SEARCH("Yes",'2_all_summary'!$F23)),IF(0&lt;'2_all_summary'!T23,1,2),IF(0='2_all_summary'!T23,4,3))</f>
        <v>4</v>
      </c>
      <c r="R23" s="41">
        <f>IF(ISNUMBER(SEARCH("Yes",'2_all_summary'!$F23)),IF(ISNUMBER(SEARCH("Yes",'2_all_summary'!U23)),1,2),IF(ISNUMBER(SEARCH("No",'2_all_summary'!U23)),4,3))</f>
        <v>4</v>
      </c>
      <c r="T23" s="43"/>
      <c r="U23" s="2" t="s">
        <v>152</v>
      </c>
      <c r="V23" s="44">
        <f>COUNTIF(P$3:P$1100,2)</f>
        <v>25</v>
      </c>
      <c r="W23" s="2">
        <f>COUNTIF(P$3:P$1100,4)</f>
        <v>951</v>
      </c>
      <c r="X23" s="6">
        <f t="shared" si="9"/>
        <v>976</v>
      </c>
      <c r="Y23" s="6">
        <f>V23/X24</f>
        <v>2.2768670309653915E-2</v>
      </c>
    </row>
    <row r="24" spans="1:31" x14ac:dyDescent="0.3">
      <c r="A24" s="2" t="s">
        <v>11058</v>
      </c>
      <c r="C24" s="6">
        <f t="shared" ref="C24:D24" si="10">SUM(C22:C23)</f>
        <v>100</v>
      </c>
      <c r="D24" s="6">
        <f t="shared" si="10"/>
        <v>998</v>
      </c>
      <c r="E24" s="6">
        <f t="shared" si="8"/>
        <v>1098</v>
      </c>
      <c r="G24" s="41"/>
      <c r="H24" s="41" t="str">
        <f>'2_all_summary'!D24</f>
        <v>Sustainable financing of a national Marine Protected Area network in Fiji</v>
      </c>
      <c r="I24" s="41" t="str">
        <f>'2_all_summary'!E24</f>
        <v>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Â© 2018 Elsevier Ltd</v>
      </c>
      <c r="J24" s="41">
        <f>IF(ISNUMBER(SEARCH("Yes",'2_all_summary'!$F24)),IF(ISNUMBER(SEARCH("Yes",'2_all_summary'!M24)),1,2),IF(ISNUMBER(SEARCH("No",'2_all_summary'!M24)),4,3))</f>
        <v>1</v>
      </c>
      <c r="K24" s="41">
        <f>IF(ISNUMBER(SEARCH("Yes",'2_all_summary'!$F24)),IF(ISNUMBER(SEARCH("Yes",'2_all_summary'!N24)),1,2),IF(ISNUMBER(SEARCH("No",'2_all_summary'!N24)),4,3))</f>
        <v>1</v>
      </c>
      <c r="L24" s="41">
        <f>IF(ISNUMBER(SEARCH("Yes",'2_all_summary'!$F24)),IF(ISNUMBER(SEARCH("Yes",'2_all_summary'!O24)),1,2),IF(ISNUMBER(SEARCH("No",'2_all_summary'!O24)),4,3))</f>
        <v>1</v>
      </c>
      <c r="M24" s="41">
        <f>IF(ISNUMBER(SEARCH("Yes",'2_all_summary'!$F24)),IF(0&lt;'2_all_summary'!P24,1,2),IF(0='2_all_summary'!P24,4,3))</f>
        <v>1</v>
      </c>
      <c r="N24" s="41">
        <f>IF(ISNUMBER(SEARCH("Yes",'2_all_summary'!$F24)),IF(ISNUMBER(SEARCH("Yes",'2_all_summary'!Q24)),1,2),IF(ISNUMBER(SEARCH("No",'2_all_summary'!Q24)),4,3))</f>
        <v>1</v>
      </c>
      <c r="O24" s="41">
        <f>IF(ISNUMBER(SEARCH("Yes",'2_all_summary'!$F24)),IF(ISNUMBER(SEARCH("Yes",'2_all_summary'!R24)),1,2),IF(ISNUMBER(SEARCH("No",'2_all_summary'!R24)),4,3))</f>
        <v>1</v>
      </c>
      <c r="P24" s="41">
        <f>IF(ISNUMBER(SEARCH("Yes",'2_all_summary'!$F24)),IF(ISNUMBER(SEARCH("Yes",'2_all_summary'!S24)),1,2),IF(ISNUMBER(SEARCH("No",'2_all_summary'!S24)),4,3))</f>
        <v>1</v>
      </c>
      <c r="Q24" s="41">
        <f>IF(ISNUMBER(SEARCH("Yes",'2_all_summary'!$F24)),IF(0&lt;'2_all_summary'!T24,1,2),IF(0='2_all_summary'!T24,4,3))</f>
        <v>1</v>
      </c>
      <c r="R24" s="41">
        <f>IF(ISNUMBER(SEARCH("Yes",'2_all_summary'!$F24)),IF(ISNUMBER(SEARCH("Yes",'2_all_summary'!U24)),1,2),IF(ISNUMBER(SEARCH("No",'2_all_summary'!U24)),4,3))</f>
        <v>1</v>
      </c>
      <c r="T24" s="2" t="s">
        <v>11058</v>
      </c>
      <c r="V24" s="6">
        <f t="shared" ref="V24:W24" si="11">SUM(V22:V23)</f>
        <v>100</v>
      </c>
      <c r="W24" s="6">
        <f t="shared" si="11"/>
        <v>998</v>
      </c>
      <c r="X24" s="6">
        <f t="shared" si="9"/>
        <v>1098</v>
      </c>
    </row>
    <row r="25" spans="1:31" x14ac:dyDescent="0.3">
      <c r="B25" s="6">
        <f>(C22+D23)/SUM(C22:D23)</f>
        <v>0.92896174863387981</v>
      </c>
      <c r="G25" s="41"/>
      <c r="H25" s="41" t="str">
        <f>'2_all_summary'!D25</f>
        <v>Scaling up of eco-bio-social strategy to control aedes aegypti in highly vulnerable areas in Fortaleza, Brazil: A cluster, non-randomized controlled trial protocol</v>
      </c>
      <c r="I25" s="41" t="str">
        <f>'2_all_summary'!E25</f>
        <v>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strategyâ€™s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chikungunyaâ€™s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Â© 2021 by the authors. Licensee MDPI, Basel, Switzerland.</v>
      </c>
      <c r="J25" s="41">
        <f>IF(ISNUMBER(SEARCH("Yes",'2_all_summary'!$F25)),IF(ISNUMBER(SEARCH("Yes",'2_all_summary'!M25)),1,2),IF(ISNUMBER(SEARCH("No",'2_all_summary'!M25)),4,3))</f>
        <v>4</v>
      </c>
      <c r="K25" s="41">
        <f>IF(ISNUMBER(SEARCH("Yes",'2_all_summary'!$F25)),IF(ISNUMBER(SEARCH("Yes",'2_all_summary'!N25)),1,2),IF(ISNUMBER(SEARCH("No",'2_all_summary'!N25)),4,3))</f>
        <v>4</v>
      </c>
      <c r="L25" s="41">
        <f>IF(ISNUMBER(SEARCH("Yes",'2_all_summary'!$F25)),IF(ISNUMBER(SEARCH("Yes",'2_all_summary'!O25)),1,2),IF(ISNUMBER(SEARCH("No",'2_all_summary'!O25)),4,3))</f>
        <v>4</v>
      </c>
      <c r="M25" s="41">
        <f>IF(ISNUMBER(SEARCH("Yes",'2_all_summary'!$F25)),IF(0&lt;'2_all_summary'!P25,1,2),IF(0='2_all_summary'!P25,4,3))</f>
        <v>4</v>
      </c>
      <c r="N25" s="41">
        <f>IF(ISNUMBER(SEARCH("Yes",'2_all_summary'!$F25)),IF(ISNUMBER(SEARCH("Yes",'2_all_summary'!Q25)),1,2),IF(ISNUMBER(SEARCH("No",'2_all_summary'!Q25)),4,3))</f>
        <v>4</v>
      </c>
      <c r="O25" s="41">
        <f>IF(ISNUMBER(SEARCH("Yes",'2_all_summary'!$F25)),IF(ISNUMBER(SEARCH("Yes",'2_all_summary'!R25)),1,2),IF(ISNUMBER(SEARCH("No",'2_all_summary'!R25)),4,3))</f>
        <v>4</v>
      </c>
      <c r="P25" s="41">
        <f>IF(ISNUMBER(SEARCH("Yes",'2_all_summary'!$F25)),IF(ISNUMBER(SEARCH("Yes",'2_all_summary'!S25)),1,2),IF(ISNUMBER(SEARCH("No",'2_all_summary'!S25)),4,3))</f>
        <v>4</v>
      </c>
      <c r="Q25" s="41">
        <f>IF(ISNUMBER(SEARCH("Yes",'2_all_summary'!$F25)),IF(0&lt;'2_all_summary'!T25,1,2),IF(0='2_all_summary'!T25,4,3))</f>
        <v>4</v>
      </c>
      <c r="R25" s="41">
        <f>IF(ISNUMBER(SEARCH("Yes",'2_all_summary'!$F25)),IF(ISNUMBER(SEARCH("Yes",'2_all_summary'!U25)),1,2),IF(ISNUMBER(SEARCH("No",'2_all_summary'!U25)),4,3))</f>
        <v>4</v>
      </c>
      <c r="U25" s="6">
        <f>(V22+W23)/SUM(V22:W23)</f>
        <v>0.93442622950819676</v>
      </c>
    </row>
    <row r="26" spans="1:31" x14ac:dyDescent="0.3">
      <c r="B26" s="6">
        <f t="array" ref="B26">MMULT(C24:D24,E22:E23)/(E24^2)</f>
        <v>0.81954273542556266</v>
      </c>
      <c r="G26" s="41"/>
      <c r="H26" s="41" t="str">
        <f>'2_all_summary'!D26</f>
        <v>Differential impacts of coral reef herbivores on algal succession in Kenya</v>
      </c>
      <c r="I26" s="41" t="str">
        <f>'2_all_summary'!E26</f>
        <v>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Â© Inter-Research 2014.</v>
      </c>
      <c r="J26" s="41">
        <f>IF(ISNUMBER(SEARCH("Yes",'2_all_summary'!$F26)),IF(ISNUMBER(SEARCH("Yes",'2_all_summary'!M26)),1,2),IF(ISNUMBER(SEARCH("No",'2_all_summary'!M26)),4,3))</f>
        <v>4</v>
      </c>
      <c r="K26" s="41">
        <f>IF(ISNUMBER(SEARCH("Yes",'2_all_summary'!$F26)),IF(ISNUMBER(SEARCH("Yes",'2_all_summary'!N26)),1,2),IF(ISNUMBER(SEARCH("No",'2_all_summary'!N26)),4,3))</f>
        <v>4</v>
      </c>
      <c r="L26" s="41">
        <f>IF(ISNUMBER(SEARCH("Yes",'2_all_summary'!$F26)),IF(ISNUMBER(SEARCH("Yes",'2_all_summary'!O26)),1,2),IF(ISNUMBER(SEARCH("No",'2_all_summary'!O26)),4,3))</f>
        <v>4</v>
      </c>
      <c r="M26" s="41">
        <f>IF(ISNUMBER(SEARCH("Yes",'2_all_summary'!$F26)),IF(0&lt;'2_all_summary'!P26,1,2),IF(0='2_all_summary'!P26,4,3))</f>
        <v>4</v>
      </c>
      <c r="N26" s="41">
        <f>IF(ISNUMBER(SEARCH("Yes",'2_all_summary'!$F26)),IF(ISNUMBER(SEARCH("Yes",'2_all_summary'!Q26)),1,2),IF(ISNUMBER(SEARCH("No",'2_all_summary'!Q26)),4,3))</f>
        <v>4</v>
      </c>
      <c r="O26" s="41">
        <f>IF(ISNUMBER(SEARCH("Yes",'2_all_summary'!$F26)),IF(ISNUMBER(SEARCH("Yes",'2_all_summary'!R26)),1,2),IF(ISNUMBER(SEARCH("No",'2_all_summary'!R26)),4,3))</f>
        <v>4</v>
      </c>
      <c r="P26" s="41">
        <f>IF(ISNUMBER(SEARCH("Yes",'2_all_summary'!$F26)),IF(ISNUMBER(SEARCH("Yes",'2_all_summary'!S26)),1,2),IF(ISNUMBER(SEARCH("No",'2_all_summary'!S26)),4,3))</f>
        <v>4</v>
      </c>
      <c r="Q26" s="41">
        <f>IF(ISNUMBER(SEARCH("Yes",'2_all_summary'!$F26)),IF(0&lt;'2_all_summary'!T26,1,2),IF(0='2_all_summary'!T26,4,3))</f>
        <v>4</v>
      </c>
      <c r="R26" s="41">
        <f>IF(ISNUMBER(SEARCH("Yes",'2_all_summary'!$F26)),IF(ISNUMBER(SEARCH("Yes",'2_all_summary'!U26)),1,2),IF(ISNUMBER(SEARCH("No",'2_all_summary'!U26)),4,3))</f>
        <v>4</v>
      </c>
      <c r="U26" s="6">
        <f t="array" ref="U26">MMULT(V24:W24,X22:X23)/(X24^2)</f>
        <v>0.81805302570329896</v>
      </c>
    </row>
    <row r="27" spans="1:31" x14ac:dyDescent="0.3">
      <c r="A27" s="2" t="s">
        <v>11061</v>
      </c>
      <c r="B27" s="45">
        <f>(B25-B26)/(1-B26)</f>
        <v>0.60634307777164931</v>
      </c>
      <c r="G27" s="41"/>
      <c r="H27" s="41" t="str">
        <f>'2_all_summary'!D27</f>
        <v>Characterization of an artisanal fishery in Argentina using the social-ecological systems framework</v>
      </c>
      <c r="I27" s="41" t="str">
        <f>'2_all_summary'!E27</f>
        <v>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Commissionâ€™s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Â© 2017, Igitur, Utrecht Publishing and Archiving Services. All rights reserved.</v>
      </c>
      <c r="J27" s="41">
        <f>IF(ISNUMBER(SEARCH("Yes",'2_all_summary'!$F27)),IF(ISNUMBER(SEARCH("Yes",'2_all_summary'!M27)),1,2),IF(ISNUMBER(SEARCH("No",'2_all_summary'!M27)),4,3))</f>
        <v>4</v>
      </c>
      <c r="K27" s="41">
        <f>IF(ISNUMBER(SEARCH("Yes",'2_all_summary'!$F27)),IF(ISNUMBER(SEARCH("Yes",'2_all_summary'!N27)),1,2),IF(ISNUMBER(SEARCH("No",'2_all_summary'!N27)),4,3))</f>
        <v>4</v>
      </c>
      <c r="L27" s="41">
        <f>IF(ISNUMBER(SEARCH("Yes",'2_all_summary'!$F27)),IF(ISNUMBER(SEARCH("Yes",'2_all_summary'!O27)),1,2),IF(ISNUMBER(SEARCH("No",'2_all_summary'!O27)),4,3))</f>
        <v>4</v>
      </c>
      <c r="M27" s="41">
        <f>IF(ISNUMBER(SEARCH("Yes",'2_all_summary'!$F27)),IF(0&lt;'2_all_summary'!P27,1,2),IF(0='2_all_summary'!P27,4,3))</f>
        <v>4</v>
      </c>
      <c r="N27" s="41">
        <f>IF(ISNUMBER(SEARCH("Yes",'2_all_summary'!$F27)),IF(ISNUMBER(SEARCH("Yes",'2_all_summary'!Q27)),1,2),IF(ISNUMBER(SEARCH("No",'2_all_summary'!Q27)),4,3))</f>
        <v>4</v>
      </c>
      <c r="O27" s="41">
        <f>IF(ISNUMBER(SEARCH("Yes",'2_all_summary'!$F27)),IF(ISNUMBER(SEARCH("Yes",'2_all_summary'!R27)),1,2),IF(ISNUMBER(SEARCH("No",'2_all_summary'!R27)),4,3))</f>
        <v>4</v>
      </c>
      <c r="P27" s="41">
        <f>IF(ISNUMBER(SEARCH("Yes",'2_all_summary'!$F27)),IF(ISNUMBER(SEARCH("Yes",'2_all_summary'!S27)),1,2),IF(ISNUMBER(SEARCH("No",'2_all_summary'!S27)),4,3))</f>
        <v>4</v>
      </c>
      <c r="Q27" s="41">
        <f>IF(ISNUMBER(SEARCH("Yes",'2_all_summary'!$F27)),IF(0&lt;'2_all_summary'!T27,1,2),IF(0='2_all_summary'!T27,4,3))</f>
        <v>4</v>
      </c>
      <c r="R27" s="41">
        <f>IF(ISNUMBER(SEARCH("Yes",'2_all_summary'!$F27)),IF(ISNUMBER(SEARCH("Yes",'2_all_summary'!U27)),1,2),IF(ISNUMBER(SEARCH("No",'2_all_summary'!U27)),4,3))</f>
        <v>4</v>
      </c>
      <c r="T27" s="2" t="s">
        <v>11061</v>
      </c>
      <c r="U27" s="45">
        <f>(U25-U26)/(1-U26)</f>
        <v>0.63959955506117927</v>
      </c>
    </row>
    <row r="28" spans="1:31" x14ac:dyDescent="0.3">
      <c r="G28" s="41"/>
      <c r="H28" s="41" t="str">
        <f>'2_all_summary'!D28</f>
        <v>Application of the Ostrom framework in the analysis of a social-ecological system with multiple resources in a marine protected area</v>
      </c>
      <c r="I28" s="41" t="str">
        <f>'2_all_summary'!E28</f>
        <v>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Â© 2019 Palomo and HernÃ¡ndez-Flores.</v>
      </c>
      <c r="J28" s="41">
        <f>IF(ISNUMBER(SEARCH("Yes",'2_all_summary'!$F28)),IF(ISNUMBER(SEARCH("Yes",'2_all_summary'!M28)),1,2),IF(ISNUMBER(SEARCH("No",'2_all_summary'!M28)),4,3))</f>
        <v>4</v>
      </c>
      <c r="K28" s="41">
        <f>IF(ISNUMBER(SEARCH("Yes",'2_all_summary'!$F28)),IF(ISNUMBER(SEARCH("Yes",'2_all_summary'!N28)),1,2),IF(ISNUMBER(SEARCH("No",'2_all_summary'!N28)),4,3))</f>
        <v>4</v>
      </c>
      <c r="L28" s="41">
        <f>IF(ISNUMBER(SEARCH("Yes",'2_all_summary'!$F28)),IF(ISNUMBER(SEARCH("Yes",'2_all_summary'!O28)),1,2),IF(ISNUMBER(SEARCH("No",'2_all_summary'!O28)),4,3))</f>
        <v>4</v>
      </c>
      <c r="M28" s="41">
        <f>IF(ISNUMBER(SEARCH("Yes",'2_all_summary'!$F28)),IF(0&lt;'2_all_summary'!P28,1,2),IF(0='2_all_summary'!P28,4,3))</f>
        <v>4</v>
      </c>
      <c r="N28" s="41">
        <f>IF(ISNUMBER(SEARCH("Yes",'2_all_summary'!$F28)),IF(ISNUMBER(SEARCH("Yes",'2_all_summary'!Q28)),1,2),IF(ISNUMBER(SEARCH("No",'2_all_summary'!Q28)),4,3))</f>
        <v>4</v>
      </c>
      <c r="O28" s="41">
        <f>IF(ISNUMBER(SEARCH("Yes",'2_all_summary'!$F28)),IF(ISNUMBER(SEARCH("Yes",'2_all_summary'!R28)),1,2),IF(ISNUMBER(SEARCH("No",'2_all_summary'!R28)),4,3))</f>
        <v>4</v>
      </c>
      <c r="P28" s="41">
        <f>IF(ISNUMBER(SEARCH("Yes",'2_all_summary'!$F28)),IF(ISNUMBER(SEARCH("Yes",'2_all_summary'!S28)),1,2),IF(ISNUMBER(SEARCH("No",'2_all_summary'!S28)),4,3))</f>
        <v>4</v>
      </c>
      <c r="Q28" s="41">
        <f>IF(ISNUMBER(SEARCH("Yes",'2_all_summary'!$F28)),IF(0&lt;'2_all_summary'!T28,1,2),IF(0='2_all_summary'!T28,4,3))</f>
        <v>4</v>
      </c>
      <c r="R28" s="41">
        <f>IF(ISNUMBER(SEARCH("Yes",'2_all_summary'!$F28)),IF(ISNUMBER(SEARCH("Yes",'2_all_summary'!U28)),1,2),IF(ISNUMBER(SEARCH("No",'2_all_summary'!U28)),4,3))</f>
        <v>4</v>
      </c>
    </row>
    <row r="29" spans="1:31" x14ac:dyDescent="0.3">
      <c r="G29" s="41"/>
      <c r="H29" s="41" t="str">
        <f>'2_all_summary'!D29</f>
        <v>Participation towards heritage conservation: Case of a fishing community in Langkawi Geopark</v>
      </c>
      <c r="I29" s="41" t="str">
        <f>'2_all_summary'!E29</f>
        <v>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Â© 2011 by MIP.</v>
      </c>
      <c r="J29" s="41">
        <f>IF(ISNUMBER(SEARCH("Yes",'2_all_summary'!$F29)),IF(ISNUMBER(SEARCH("Yes",'2_all_summary'!M29)),1,2),IF(ISNUMBER(SEARCH("No",'2_all_summary'!M29)),4,3))</f>
        <v>4</v>
      </c>
      <c r="K29" s="41">
        <f>IF(ISNUMBER(SEARCH("Yes",'2_all_summary'!$F29)),IF(ISNUMBER(SEARCH("Yes",'2_all_summary'!N29)),1,2),IF(ISNUMBER(SEARCH("No",'2_all_summary'!N29)),4,3))</f>
        <v>4</v>
      </c>
      <c r="L29" s="41">
        <f>IF(ISNUMBER(SEARCH("Yes",'2_all_summary'!$F29)),IF(ISNUMBER(SEARCH("Yes",'2_all_summary'!O29)),1,2),IF(ISNUMBER(SEARCH("No",'2_all_summary'!O29)),4,3))</f>
        <v>4</v>
      </c>
      <c r="M29" s="41">
        <f>IF(ISNUMBER(SEARCH("Yes",'2_all_summary'!$F29)),IF(0&lt;'2_all_summary'!P29,1,2),IF(0='2_all_summary'!P29,4,3))</f>
        <v>4</v>
      </c>
      <c r="N29" s="41">
        <f>IF(ISNUMBER(SEARCH("Yes",'2_all_summary'!$F29)),IF(ISNUMBER(SEARCH("Yes",'2_all_summary'!Q29)),1,2),IF(ISNUMBER(SEARCH("No",'2_all_summary'!Q29)),4,3))</f>
        <v>4</v>
      </c>
      <c r="O29" s="41">
        <f>IF(ISNUMBER(SEARCH("Yes",'2_all_summary'!$F29)),IF(ISNUMBER(SEARCH("Yes",'2_all_summary'!R29)),1,2),IF(ISNUMBER(SEARCH("No",'2_all_summary'!R29)),4,3))</f>
        <v>4</v>
      </c>
      <c r="P29" s="41">
        <f>IF(ISNUMBER(SEARCH("Yes",'2_all_summary'!$F29)),IF(ISNUMBER(SEARCH("Yes",'2_all_summary'!S29)),1,2),IF(ISNUMBER(SEARCH("No",'2_all_summary'!S29)),4,3))</f>
        <v>4</v>
      </c>
      <c r="Q29" s="41">
        <f>IF(ISNUMBER(SEARCH("Yes",'2_all_summary'!$F29)),IF(0&lt;'2_all_summary'!T29,1,2),IF(0='2_all_summary'!T29,4,3))</f>
        <v>4</v>
      </c>
      <c r="R29" s="41">
        <f>IF(ISNUMBER(SEARCH("Yes",'2_all_summary'!$F29)),IF(ISNUMBER(SEARCH("Yes",'2_all_summary'!U29)),1,2),IF(ISNUMBER(SEARCH("No",'2_all_summary'!U29)),4,3))</f>
        <v>4</v>
      </c>
    </row>
    <row r="30" spans="1:31" x14ac:dyDescent="0.3">
      <c r="B30" s="2"/>
      <c r="C30" s="39" t="s">
        <v>11057</v>
      </c>
      <c r="D30" s="40"/>
      <c r="E30" s="2" t="s">
        <v>11058</v>
      </c>
      <c r="G30" s="41"/>
      <c r="H30" s="41" t="str">
        <f>'2_all_summary'!D30</f>
        <v>Evolving governance structures in community-based sandfish mariculture and their interactions with livelihood outcomes: Evidence from the Philippines</v>
      </c>
      <c r="I30" s="41" t="str">
        <f>'2_all_summary'!E30</f>
        <v>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Â© 2022 Fabinyi, Gorospe, McClean and Juinio-MeÃ±ez.</v>
      </c>
      <c r="J30" s="41">
        <f>IF(ISNUMBER(SEARCH("Yes",'2_all_summary'!$F30)),IF(ISNUMBER(SEARCH("Yes",'2_all_summary'!M30)),1,2),IF(ISNUMBER(SEARCH("No",'2_all_summary'!M30)),4,3))</f>
        <v>4</v>
      </c>
      <c r="K30" s="41">
        <f>IF(ISNUMBER(SEARCH("Yes",'2_all_summary'!$F30)),IF(ISNUMBER(SEARCH("Yes",'2_all_summary'!N30)),1,2),IF(ISNUMBER(SEARCH("No",'2_all_summary'!N30)),4,3))</f>
        <v>4</v>
      </c>
      <c r="L30" s="41">
        <f>IF(ISNUMBER(SEARCH("Yes",'2_all_summary'!$F30)),IF(ISNUMBER(SEARCH("Yes",'2_all_summary'!O30)),1,2),IF(ISNUMBER(SEARCH("No",'2_all_summary'!O30)),4,3))</f>
        <v>4</v>
      </c>
      <c r="M30" s="41">
        <f>IF(ISNUMBER(SEARCH("Yes",'2_all_summary'!$F30)),IF(0&lt;'2_all_summary'!P30,1,2),IF(0='2_all_summary'!P30,4,3))</f>
        <v>4</v>
      </c>
      <c r="N30" s="41">
        <f>IF(ISNUMBER(SEARCH("Yes",'2_all_summary'!$F30)),IF(ISNUMBER(SEARCH("Yes",'2_all_summary'!Q30)),1,2),IF(ISNUMBER(SEARCH("No",'2_all_summary'!Q30)),4,3))</f>
        <v>4</v>
      </c>
      <c r="O30" s="41">
        <f>IF(ISNUMBER(SEARCH("Yes",'2_all_summary'!$F30)),IF(ISNUMBER(SEARCH("Yes",'2_all_summary'!R30)),1,2),IF(ISNUMBER(SEARCH("No",'2_all_summary'!R30)),4,3))</f>
        <v>4</v>
      </c>
      <c r="P30" s="41">
        <f>IF(ISNUMBER(SEARCH("Yes",'2_all_summary'!$F30)),IF(ISNUMBER(SEARCH("Yes",'2_all_summary'!S30)),1,2),IF(ISNUMBER(SEARCH("No",'2_all_summary'!S30)),4,3))</f>
        <v>4</v>
      </c>
      <c r="Q30" s="41">
        <f>IF(ISNUMBER(SEARCH("Yes",'2_all_summary'!$F30)),IF(0&lt;'2_all_summary'!T30,1,2),IF(0='2_all_summary'!T30,4,3))</f>
        <v>4</v>
      </c>
      <c r="R30" s="41">
        <f>IF(ISNUMBER(SEARCH("Yes",'2_all_summary'!$F30)),IF(ISNUMBER(SEARCH("Yes",'2_all_summary'!U30)),1,2),IF(ISNUMBER(SEARCH("No",'2_all_summary'!U30)),4,3))</f>
        <v>4</v>
      </c>
      <c r="U30" s="2"/>
      <c r="V30" s="39" t="s">
        <v>11057</v>
      </c>
      <c r="W30" s="40"/>
      <c r="X30" s="2" t="s">
        <v>11058</v>
      </c>
    </row>
    <row r="31" spans="1:31" x14ac:dyDescent="0.3">
      <c r="A31" s="2"/>
      <c r="B31" s="2"/>
      <c r="C31" s="2" t="s">
        <v>24</v>
      </c>
      <c r="D31" s="2" t="s">
        <v>152</v>
      </c>
      <c r="G31" s="41"/>
      <c r="H31" s="41" t="str">
        <f>'2_all_summary'!D31</f>
        <v>Placing Madagascar's marine turtle populations in a regional context using community-based monitoring</v>
      </c>
      <c r="I31" s="41" t="str">
        <f>'2_all_summary'!E31</f>
        <v>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Â© 2016 Fauna &amp; Flora International.</v>
      </c>
      <c r="J31" s="41">
        <f>IF(ISNUMBER(SEARCH("Yes",'2_all_summary'!$F31)),IF(ISNUMBER(SEARCH("Yes",'2_all_summary'!M31)),1,2),IF(ISNUMBER(SEARCH("No",'2_all_summary'!M31)),4,3))</f>
        <v>4</v>
      </c>
      <c r="K31" s="41">
        <f>IF(ISNUMBER(SEARCH("Yes",'2_all_summary'!$F31)),IF(ISNUMBER(SEARCH("Yes",'2_all_summary'!N31)),1,2),IF(ISNUMBER(SEARCH("No",'2_all_summary'!N31)),4,3))</f>
        <v>4</v>
      </c>
      <c r="L31" s="41">
        <f>IF(ISNUMBER(SEARCH("Yes",'2_all_summary'!$F31)),IF(ISNUMBER(SEARCH("Yes",'2_all_summary'!O31)),1,2),IF(ISNUMBER(SEARCH("No",'2_all_summary'!O31)),4,3))</f>
        <v>4</v>
      </c>
      <c r="M31" s="41">
        <f>IF(ISNUMBER(SEARCH("Yes",'2_all_summary'!$F31)),IF(0&lt;'2_all_summary'!P31,1,2),IF(0='2_all_summary'!P31,4,3))</f>
        <v>4</v>
      </c>
      <c r="N31" s="41">
        <f>IF(ISNUMBER(SEARCH("Yes",'2_all_summary'!$F31)),IF(ISNUMBER(SEARCH("Yes",'2_all_summary'!Q31)),1,2),IF(ISNUMBER(SEARCH("No",'2_all_summary'!Q31)),4,3))</f>
        <v>4</v>
      </c>
      <c r="O31" s="41">
        <f>IF(ISNUMBER(SEARCH("Yes",'2_all_summary'!$F31)),IF(ISNUMBER(SEARCH("Yes",'2_all_summary'!R31)),1,2),IF(ISNUMBER(SEARCH("No",'2_all_summary'!R31)),4,3))</f>
        <v>4</v>
      </c>
      <c r="P31" s="41">
        <f>IF(ISNUMBER(SEARCH("Yes",'2_all_summary'!$F31)),IF(ISNUMBER(SEARCH("Yes",'2_all_summary'!S31)),1,2),IF(ISNUMBER(SEARCH("No",'2_all_summary'!S31)),4,3))</f>
        <v>4</v>
      </c>
      <c r="Q31" s="41">
        <f>IF(ISNUMBER(SEARCH("Yes",'2_all_summary'!$F31)),IF(0&lt;'2_all_summary'!T31,1,2),IF(0='2_all_summary'!T31,4,3))</f>
        <v>4</v>
      </c>
      <c r="R31" s="41">
        <f>IF(ISNUMBER(SEARCH("Yes",'2_all_summary'!$F31)),IF(ISNUMBER(SEARCH("Yes",'2_all_summary'!U31)),1,2),IF(ISNUMBER(SEARCH("No",'2_all_summary'!U31)),4,3))</f>
        <v>4</v>
      </c>
      <c r="T31" s="2"/>
      <c r="U31" s="2"/>
      <c r="V31" s="2" t="s">
        <v>24</v>
      </c>
      <c r="W31" s="2" t="s">
        <v>152</v>
      </c>
    </row>
    <row r="32" spans="1:31" x14ac:dyDescent="0.3">
      <c r="A32" s="42" t="s">
        <v>11064</v>
      </c>
      <c r="B32" s="2" t="s">
        <v>24</v>
      </c>
      <c r="C32" s="2">
        <f>COUNTIF(M$3:M$1100,1)</f>
        <v>76</v>
      </c>
      <c r="D32" s="2">
        <f>COUNTIF(M$3:M$1100,3)</f>
        <v>54</v>
      </c>
      <c r="E32" s="6">
        <f t="shared" ref="E32:E34" si="12">SUM(C32:D32)</f>
        <v>130</v>
      </c>
      <c r="F32" s="6">
        <f>D32/E34</f>
        <v>4.9180327868852458E-2</v>
      </c>
      <c r="G32" s="41"/>
      <c r="H32" s="41" t="str">
        <f>'2_all_summary'!D32</f>
        <v>25th anniversary invited paper trends in development of coastal area management in tropical countries: From central to community orientation</v>
      </c>
      <c r="I32" s="41" t="str">
        <f>'2_all_summary'!E32</f>
        <v>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Â© 1997 Taylor &amp; Francis.</v>
      </c>
      <c r="J32" s="41">
        <f>IF(ISNUMBER(SEARCH("Yes",'2_all_summary'!$F32)),IF(ISNUMBER(SEARCH("Yes",'2_all_summary'!M32)),1,2),IF(ISNUMBER(SEARCH("No",'2_all_summary'!M32)),4,3))</f>
        <v>1</v>
      </c>
      <c r="K32" s="41">
        <f>IF(ISNUMBER(SEARCH("Yes",'2_all_summary'!$F32)),IF(ISNUMBER(SEARCH("Yes",'2_all_summary'!N32)),1,2),IF(ISNUMBER(SEARCH("No",'2_all_summary'!N32)),4,3))</f>
        <v>1</v>
      </c>
      <c r="L32" s="41">
        <f>IF(ISNUMBER(SEARCH("Yes",'2_all_summary'!$F32)),IF(ISNUMBER(SEARCH("Yes",'2_all_summary'!O32)),1,2),IF(ISNUMBER(SEARCH("No",'2_all_summary'!O32)),4,3))</f>
        <v>1</v>
      </c>
      <c r="M32" s="41">
        <f>IF(ISNUMBER(SEARCH("Yes",'2_all_summary'!$F32)),IF(0&lt;'2_all_summary'!P32,1,2),IF(0='2_all_summary'!P32,4,3))</f>
        <v>1</v>
      </c>
      <c r="N32" s="41">
        <f>IF(ISNUMBER(SEARCH("Yes",'2_all_summary'!$F32)),IF(ISNUMBER(SEARCH("Yes",'2_all_summary'!Q32)),1,2),IF(ISNUMBER(SEARCH("No",'2_all_summary'!Q32)),4,3))</f>
        <v>2</v>
      </c>
      <c r="O32" s="41">
        <f>IF(ISNUMBER(SEARCH("Yes",'2_all_summary'!$F32)),IF(ISNUMBER(SEARCH("Yes",'2_all_summary'!R32)),1,2),IF(ISNUMBER(SEARCH("No",'2_all_summary'!R32)),4,3))</f>
        <v>2</v>
      </c>
      <c r="P32" s="41">
        <f>IF(ISNUMBER(SEARCH("Yes",'2_all_summary'!$F32)),IF(ISNUMBER(SEARCH("Yes",'2_all_summary'!S32)),1,2),IF(ISNUMBER(SEARCH("No",'2_all_summary'!S32)),4,3))</f>
        <v>2</v>
      </c>
      <c r="Q32" s="41">
        <f>IF(ISNUMBER(SEARCH("Yes",'2_all_summary'!$F32)),IF(0&lt;'2_all_summary'!T32,1,2),IF(0='2_all_summary'!T32,4,3))</f>
        <v>2</v>
      </c>
      <c r="R32" s="41">
        <f>IF(ISNUMBER(SEARCH("Yes",'2_all_summary'!$F32)),IF(ISNUMBER(SEARCH("Yes",'2_all_summary'!U32)),1,2),IF(ISNUMBER(SEARCH("No",'2_all_summary'!U32)),4,3))</f>
        <v>1</v>
      </c>
      <c r="T32" s="42" t="s">
        <v>11065</v>
      </c>
      <c r="U32" s="2" t="s">
        <v>24</v>
      </c>
      <c r="V32" s="2">
        <f>COUNTIF(Q$3:Q$1100,1)</f>
        <v>82</v>
      </c>
      <c r="W32" s="2">
        <f>COUNTIF(Q$3:Q$1100,3)</f>
        <v>62</v>
      </c>
      <c r="X32" s="6">
        <f t="shared" ref="X32:X34" si="13">SUM(V32:W32)</f>
        <v>144</v>
      </c>
      <c r="Y32" s="6">
        <f>W32/X34</f>
        <v>5.6466302367941715E-2</v>
      </c>
    </row>
    <row r="33" spans="1:25" x14ac:dyDescent="0.3">
      <c r="A33" s="43"/>
      <c r="B33" s="2" t="s">
        <v>152</v>
      </c>
      <c r="C33" s="44">
        <f>COUNTIF(M$3:M$1100,2)</f>
        <v>24</v>
      </c>
      <c r="D33" s="2">
        <f>COUNTIF(M$3:M$1100,4)</f>
        <v>944</v>
      </c>
      <c r="E33" s="6">
        <f t="shared" si="12"/>
        <v>968</v>
      </c>
      <c r="F33" s="6">
        <f>C33/E34</f>
        <v>2.185792349726776E-2</v>
      </c>
      <c r="G33" s="41"/>
      <c r="H33" s="41" t="str">
        <f>'2_all_summary'!D33</f>
        <v>Assessment of the changing levels of livelihood assets in the Kampong Phluk community with implications for community-based ecotourism</v>
      </c>
      <c r="I33" s="41" t="str">
        <f>'2_all_summary'!E33</f>
        <v>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Â© 2020 Elsevier Ltd</v>
      </c>
      <c r="J33" s="41">
        <f>IF(ISNUMBER(SEARCH("Yes",'2_all_summary'!$F33)),IF(ISNUMBER(SEARCH("Yes",'2_all_summary'!M33)),1,2),IF(ISNUMBER(SEARCH("No",'2_all_summary'!M33)),4,3))</f>
        <v>4</v>
      </c>
      <c r="K33" s="41">
        <f>IF(ISNUMBER(SEARCH("Yes",'2_all_summary'!$F33)),IF(ISNUMBER(SEARCH("Yes",'2_all_summary'!N33)),1,2),IF(ISNUMBER(SEARCH("No",'2_all_summary'!N33)),4,3))</f>
        <v>4</v>
      </c>
      <c r="L33" s="41">
        <f>IF(ISNUMBER(SEARCH("Yes",'2_all_summary'!$F33)),IF(ISNUMBER(SEARCH("Yes",'2_all_summary'!O33)),1,2),IF(ISNUMBER(SEARCH("No",'2_all_summary'!O33)),4,3))</f>
        <v>4</v>
      </c>
      <c r="M33" s="41">
        <f>IF(ISNUMBER(SEARCH("Yes",'2_all_summary'!$F33)),IF(0&lt;'2_all_summary'!P33,1,2),IF(0='2_all_summary'!P33,4,3))</f>
        <v>4</v>
      </c>
      <c r="N33" s="41">
        <f>IF(ISNUMBER(SEARCH("Yes",'2_all_summary'!$F33)),IF(ISNUMBER(SEARCH("Yes",'2_all_summary'!Q33)),1,2),IF(ISNUMBER(SEARCH("No",'2_all_summary'!Q33)),4,3))</f>
        <v>4</v>
      </c>
      <c r="O33" s="41">
        <f>IF(ISNUMBER(SEARCH("Yes",'2_all_summary'!$F33)),IF(ISNUMBER(SEARCH("Yes",'2_all_summary'!R33)),1,2),IF(ISNUMBER(SEARCH("No",'2_all_summary'!R33)),4,3))</f>
        <v>4</v>
      </c>
      <c r="P33" s="41">
        <f>IF(ISNUMBER(SEARCH("Yes",'2_all_summary'!$F33)),IF(ISNUMBER(SEARCH("Yes",'2_all_summary'!S33)),1,2),IF(ISNUMBER(SEARCH("No",'2_all_summary'!S33)),4,3))</f>
        <v>4</v>
      </c>
      <c r="Q33" s="41">
        <f>IF(ISNUMBER(SEARCH("Yes",'2_all_summary'!$F33)),IF(0&lt;'2_all_summary'!T33,1,2),IF(0='2_all_summary'!T33,4,3))</f>
        <v>4</v>
      </c>
      <c r="R33" s="41">
        <f>IF(ISNUMBER(SEARCH("Yes",'2_all_summary'!$F33)),IF(ISNUMBER(SEARCH("Yes",'2_all_summary'!U33)),1,2),IF(ISNUMBER(SEARCH("No",'2_all_summary'!U33)),4,3))</f>
        <v>4</v>
      </c>
      <c r="T33" s="43"/>
      <c r="U33" s="2" t="s">
        <v>152</v>
      </c>
      <c r="V33" s="44">
        <f>COUNTIF(Q$3:Q$1100,2)</f>
        <v>18</v>
      </c>
      <c r="W33" s="2">
        <f>COUNTIF(Q$3:Q$1100,4)</f>
        <v>936</v>
      </c>
      <c r="X33" s="6">
        <f t="shared" si="13"/>
        <v>954</v>
      </c>
      <c r="Y33" s="6">
        <f>V33/X34</f>
        <v>1.6393442622950821E-2</v>
      </c>
    </row>
    <row r="34" spans="1:25" x14ac:dyDescent="0.3">
      <c r="A34" s="2" t="s">
        <v>11058</v>
      </c>
      <c r="C34" s="6">
        <f t="shared" ref="C34:D34" si="14">SUM(C32:C33)</f>
        <v>100</v>
      </c>
      <c r="D34" s="6">
        <f t="shared" si="14"/>
        <v>998</v>
      </c>
      <c r="E34" s="6">
        <f t="shared" si="12"/>
        <v>1098</v>
      </c>
      <c r="G34" s="41"/>
      <c r="H34" s="41" t="str">
        <f>'2_all_summary'!D34</f>
        <v>Loco or no loco? Holocene climatic fluctuations, human demography, and community based management of coastal resources in Northern Chile</v>
      </c>
      <c r="I34" s="41" t="str">
        <f>'2_all_summary'!E34</f>
        <v>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worldâ€™s most productive marine environments flanked by one the worldâ€™s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Â© 2017 Wagner, Ding and JaffÃ©.</v>
      </c>
      <c r="J34" s="41">
        <f>IF(ISNUMBER(SEARCH("Yes",'2_all_summary'!$F34)),IF(ISNUMBER(SEARCH("Yes",'2_all_summary'!M34)),1,2),IF(ISNUMBER(SEARCH("No",'2_all_summary'!M34)),4,3))</f>
        <v>4</v>
      </c>
      <c r="K34" s="41">
        <f>IF(ISNUMBER(SEARCH("Yes",'2_all_summary'!$F34)),IF(ISNUMBER(SEARCH("Yes",'2_all_summary'!N34)),1,2),IF(ISNUMBER(SEARCH("No",'2_all_summary'!N34)),4,3))</f>
        <v>4</v>
      </c>
      <c r="L34" s="41">
        <f>IF(ISNUMBER(SEARCH("Yes",'2_all_summary'!$F34)),IF(ISNUMBER(SEARCH("Yes",'2_all_summary'!O34)),1,2),IF(ISNUMBER(SEARCH("No",'2_all_summary'!O34)),4,3))</f>
        <v>4</v>
      </c>
      <c r="M34" s="41">
        <f>IF(ISNUMBER(SEARCH("Yes",'2_all_summary'!$F34)),IF(0&lt;'2_all_summary'!P34,1,2),IF(0='2_all_summary'!P34,4,3))</f>
        <v>4</v>
      </c>
      <c r="N34" s="41">
        <f>IF(ISNUMBER(SEARCH("Yes",'2_all_summary'!$F34)),IF(ISNUMBER(SEARCH("Yes",'2_all_summary'!Q34)),1,2),IF(ISNUMBER(SEARCH("No",'2_all_summary'!Q34)),4,3))</f>
        <v>4</v>
      </c>
      <c r="O34" s="41">
        <f>IF(ISNUMBER(SEARCH("Yes",'2_all_summary'!$F34)),IF(ISNUMBER(SEARCH("Yes",'2_all_summary'!R34)),1,2),IF(ISNUMBER(SEARCH("No",'2_all_summary'!R34)),4,3))</f>
        <v>4</v>
      </c>
      <c r="P34" s="41">
        <f>IF(ISNUMBER(SEARCH("Yes",'2_all_summary'!$F34)),IF(ISNUMBER(SEARCH("Yes",'2_all_summary'!S34)),1,2),IF(ISNUMBER(SEARCH("No",'2_all_summary'!S34)),4,3))</f>
        <v>4</v>
      </c>
      <c r="Q34" s="41">
        <f>IF(ISNUMBER(SEARCH("Yes",'2_all_summary'!$F34)),IF(0&lt;'2_all_summary'!T34,1,2),IF(0='2_all_summary'!T34,4,3))</f>
        <v>4</v>
      </c>
      <c r="R34" s="41">
        <f>IF(ISNUMBER(SEARCH("Yes",'2_all_summary'!$F34)),IF(ISNUMBER(SEARCH("Yes",'2_all_summary'!U34)),1,2),IF(ISNUMBER(SEARCH("No",'2_all_summary'!U34)),4,3))</f>
        <v>4</v>
      </c>
      <c r="T34" s="2" t="s">
        <v>11058</v>
      </c>
      <c r="V34" s="6">
        <f t="shared" ref="V34:W34" si="15">SUM(V32:V33)</f>
        <v>100</v>
      </c>
      <c r="W34" s="6">
        <f t="shared" si="15"/>
        <v>998</v>
      </c>
      <c r="X34" s="6">
        <f t="shared" si="13"/>
        <v>1098</v>
      </c>
    </row>
    <row r="35" spans="1:25" x14ac:dyDescent="0.3">
      <c r="B35" s="6">
        <f>(C32+D33)/SUM(C32:D33)</f>
        <v>0.92896174863387981</v>
      </c>
      <c r="G35" s="41"/>
      <c r="H35" s="41" t="str">
        <f>'2_all_summary'!D35</f>
        <v>Multi-scale policy diffusion and translation in Pacific Island coastal fisheries</v>
      </c>
      <c r="I35" s="41" t="str">
        <f>'2_all_summary'!E35</f>
        <v>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â€“ the 'small-Scale Fisheries Guidelinesâ€™ and â€˜the New Songâ€™ â€“ in three countries: Kiribati, Solomon Islands and Vanuatu. Our approach combines instrumental perspectives on â€˜policy coherenceâ€™ with cognitiveâ€“normative perspectives on â€˜policy imageâ€™.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â€˜genderâ€™ and â€˜human rightsâ€“based approachesâ€™.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Â© 2018 Elsevier Ltd</v>
      </c>
      <c r="J35" s="41">
        <f>IF(ISNUMBER(SEARCH("Yes",'2_all_summary'!$F35)),IF(ISNUMBER(SEARCH("Yes",'2_all_summary'!M35)),1,2),IF(ISNUMBER(SEARCH("No",'2_all_summary'!M35)),4,3))</f>
        <v>2</v>
      </c>
      <c r="K35" s="41">
        <f>IF(ISNUMBER(SEARCH("Yes",'2_all_summary'!$F35)),IF(ISNUMBER(SEARCH("Yes",'2_all_summary'!N35)),1,2),IF(ISNUMBER(SEARCH("No",'2_all_summary'!N35)),4,3))</f>
        <v>2</v>
      </c>
      <c r="L35" s="41">
        <f>IF(ISNUMBER(SEARCH("Yes",'2_all_summary'!$F35)),IF(ISNUMBER(SEARCH("Yes",'2_all_summary'!O35)),1,2),IF(ISNUMBER(SEARCH("No",'2_all_summary'!O35)),4,3))</f>
        <v>2</v>
      </c>
      <c r="M35" s="41">
        <f>IF(ISNUMBER(SEARCH("Yes",'2_all_summary'!$F35)),IF(0&lt;'2_all_summary'!P35,1,2),IF(0='2_all_summary'!P35,4,3))</f>
        <v>2</v>
      </c>
      <c r="N35" s="41">
        <f>IF(ISNUMBER(SEARCH("Yes",'2_all_summary'!$F35)),IF(ISNUMBER(SEARCH("Yes",'2_all_summary'!Q35)),1,2),IF(ISNUMBER(SEARCH("No",'2_all_summary'!Q35)),4,3))</f>
        <v>1</v>
      </c>
      <c r="O35" s="41">
        <f>IF(ISNUMBER(SEARCH("Yes",'2_all_summary'!$F35)),IF(ISNUMBER(SEARCH("Yes",'2_all_summary'!R35)),1,2),IF(ISNUMBER(SEARCH("No",'2_all_summary'!R35)),4,3))</f>
        <v>1</v>
      </c>
      <c r="P35" s="41">
        <f>IF(ISNUMBER(SEARCH("Yes",'2_all_summary'!$F35)),IF(ISNUMBER(SEARCH("Yes",'2_all_summary'!S35)),1,2),IF(ISNUMBER(SEARCH("No",'2_all_summary'!S35)),4,3))</f>
        <v>1</v>
      </c>
      <c r="Q35" s="41">
        <f>IF(ISNUMBER(SEARCH("Yes",'2_all_summary'!$F35)),IF(0&lt;'2_all_summary'!T35,1,2),IF(0='2_all_summary'!T35,4,3))</f>
        <v>1</v>
      </c>
      <c r="R35" s="41">
        <f>IF(ISNUMBER(SEARCH("Yes",'2_all_summary'!$F35)),IF(ISNUMBER(SEARCH("Yes",'2_all_summary'!U35)),1,2),IF(ISNUMBER(SEARCH("No",'2_all_summary'!U35)),4,3))</f>
        <v>1</v>
      </c>
      <c r="U35" s="6">
        <f>(V32+W33)/SUM(V32:W33)</f>
        <v>0.92714025500910746</v>
      </c>
    </row>
    <row r="36" spans="1:25" x14ac:dyDescent="0.3">
      <c r="B36" s="6">
        <f t="array" ref="B36">MMULT(C34:D34,E32:E33)/(E34^2)</f>
        <v>0.81209418681424417</v>
      </c>
      <c r="G36" s="41"/>
      <c r="H36" s="41" t="str">
        <f>'2_all_summary'!D36</f>
        <v>A revolution in management?</v>
      </c>
      <c r="I36" s="41" t="str">
        <f>'2_all_summary'!E36</f>
        <v>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v>
      </c>
      <c r="J36" s="41">
        <f>IF(ISNUMBER(SEARCH("Yes",'2_all_summary'!$F36)),IF(ISNUMBER(SEARCH("Yes",'2_all_summary'!M36)),1,2),IF(ISNUMBER(SEARCH("No",'2_all_summary'!M36)),4,3))</f>
        <v>4</v>
      </c>
      <c r="K36" s="41">
        <f>IF(ISNUMBER(SEARCH("Yes",'2_all_summary'!$F36)),IF(ISNUMBER(SEARCH("Yes",'2_all_summary'!N36)),1,2),IF(ISNUMBER(SEARCH("No",'2_all_summary'!N36)),4,3))</f>
        <v>4</v>
      </c>
      <c r="L36" s="41">
        <f>IF(ISNUMBER(SEARCH("Yes",'2_all_summary'!$F36)),IF(ISNUMBER(SEARCH("Yes",'2_all_summary'!O36)),1,2),IF(ISNUMBER(SEARCH("No",'2_all_summary'!O36)),4,3))</f>
        <v>4</v>
      </c>
      <c r="M36" s="41">
        <f>IF(ISNUMBER(SEARCH("Yes",'2_all_summary'!$F36)),IF(0&lt;'2_all_summary'!P36,1,2),IF(0='2_all_summary'!P36,4,3))</f>
        <v>4</v>
      </c>
      <c r="N36" s="41">
        <f>IF(ISNUMBER(SEARCH("Yes",'2_all_summary'!$F36)),IF(ISNUMBER(SEARCH("Yes",'2_all_summary'!Q36)),1,2),IF(ISNUMBER(SEARCH("No",'2_all_summary'!Q36)),4,3))</f>
        <v>4</v>
      </c>
      <c r="O36" s="41">
        <f>IF(ISNUMBER(SEARCH("Yes",'2_all_summary'!$F36)),IF(ISNUMBER(SEARCH("Yes",'2_all_summary'!R36)),1,2),IF(ISNUMBER(SEARCH("No",'2_all_summary'!R36)),4,3))</f>
        <v>4</v>
      </c>
      <c r="P36" s="41">
        <f>IF(ISNUMBER(SEARCH("Yes",'2_all_summary'!$F36)),IF(ISNUMBER(SEARCH("Yes",'2_all_summary'!S36)),1,2),IF(ISNUMBER(SEARCH("No",'2_all_summary'!S36)),4,3))</f>
        <v>4</v>
      </c>
      <c r="Q36" s="41">
        <f>IF(ISNUMBER(SEARCH("Yes",'2_all_summary'!$F36)),IF(0&lt;'2_all_summary'!T36,1,2),IF(0='2_all_summary'!T36,4,3))</f>
        <v>4</v>
      </c>
      <c r="R36" s="41">
        <f>IF(ISNUMBER(SEARCH("Yes",'2_all_summary'!$F36)),IF(ISNUMBER(SEARCH("Yes",'2_all_summary'!U36)),1,2),IF(ISNUMBER(SEARCH("No",'2_all_summary'!U36)),4,3))</f>
        <v>4</v>
      </c>
      <c r="U36" s="6">
        <f t="array" ref="U36">MMULT(V34:W34,X32:X33)/(X34^2)</f>
        <v>0.80166621875839827</v>
      </c>
    </row>
    <row r="37" spans="1:25" x14ac:dyDescent="0.3">
      <c r="A37" s="2" t="s">
        <v>11061</v>
      </c>
      <c r="B37" s="45">
        <f>(B35-B36)/(1-B36)</f>
        <v>0.62194755892999043</v>
      </c>
      <c r="G37" s="41"/>
      <c r="H37" s="41" t="str">
        <f>'2_all_summary'!D37</f>
        <v>Assessment of ecological vulnerability to climate variability on coastal fishing communities: A study of Ungwana Bay and Lower Tana Estuary, Kenya</v>
      </c>
      <c r="I37" s="41" t="str">
        <f>'2_all_summary'!E37</f>
        <v>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0â€“1,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Â© 2018 Elsevier Ltd</v>
      </c>
      <c r="J37" s="41">
        <f>IF(ISNUMBER(SEARCH("Yes",'2_all_summary'!$F37)),IF(ISNUMBER(SEARCH("Yes",'2_all_summary'!M37)),1,2),IF(ISNUMBER(SEARCH("No",'2_all_summary'!M37)),4,3))</f>
        <v>4</v>
      </c>
      <c r="K37" s="41">
        <f>IF(ISNUMBER(SEARCH("Yes",'2_all_summary'!$F37)),IF(ISNUMBER(SEARCH("Yes",'2_all_summary'!N37)),1,2),IF(ISNUMBER(SEARCH("No",'2_all_summary'!N37)),4,3))</f>
        <v>4</v>
      </c>
      <c r="L37" s="41">
        <f>IF(ISNUMBER(SEARCH("Yes",'2_all_summary'!$F37)),IF(ISNUMBER(SEARCH("Yes",'2_all_summary'!O37)),1,2),IF(ISNUMBER(SEARCH("No",'2_all_summary'!O37)),4,3))</f>
        <v>4</v>
      </c>
      <c r="M37" s="41">
        <f>IF(ISNUMBER(SEARCH("Yes",'2_all_summary'!$F37)),IF(0&lt;'2_all_summary'!P37,1,2),IF(0='2_all_summary'!P37,4,3))</f>
        <v>4</v>
      </c>
      <c r="N37" s="41">
        <f>IF(ISNUMBER(SEARCH("Yes",'2_all_summary'!$F37)),IF(ISNUMBER(SEARCH("Yes",'2_all_summary'!Q37)),1,2),IF(ISNUMBER(SEARCH("No",'2_all_summary'!Q37)),4,3))</f>
        <v>4</v>
      </c>
      <c r="O37" s="41">
        <f>IF(ISNUMBER(SEARCH("Yes",'2_all_summary'!$F37)),IF(ISNUMBER(SEARCH("Yes",'2_all_summary'!R37)),1,2),IF(ISNUMBER(SEARCH("No",'2_all_summary'!R37)),4,3))</f>
        <v>4</v>
      </c>
      <c r="P37" s="41">
        <f>IF(ISNUMBER(SEARCH("Yes",'2_all_summary'!$F37)),IF(ISNUMBER(SEARCH("Yes",'2_all_summary'!S37)),1,2),IF(ISNUMBER(SEARCH("No",'2_all_summary'!S37)),4,3))</f>
        <v>4</v>
      </c>
      <c r="Q37" s="41">
        <f>IF(ISNUMBER(SEARCH("Yes",'2_all_summary'!$F37)),IF(0&lt;'2_all_summary'!T37,1,2),IF(0='2_all_summary'!T37,4,3))</f>
        <v>4</v>
      </c>
      <c r="R37" s="41">
        <f>IF(ISNUMBER(SEARCH("Yes",'2_all_summary'!$F37)),IF(ISNUMBER(SEARCH("Yes",'2_all_summary'!U37)),1,2),IF(ISNUMBER(SEARCH("No",'2_all_summary'!U37)),4,3))</f>
        <v>4</v>
      </c>
      <c r="T37" s="2" t="s">
        <v>11061</v>
      </c>
      <c r="U37" s="45">
        <f>(U35-U36)/(1-U36)</f>
        <v>0.63264077085215298</v>
      </c>
    </row>
    <row r="38" spans="1:25" x14ac:dyDescent="0.3">
      <c r="G38" s="41"/>
      <c r="H38" s="41" t="str">
        <f>'2_all_summary'!D38</f>
        <v>The Ghosts of Fisheries Management</v>
      </c>
      <c r="I38" s="41" t="str">
        <f>'2_all_summary'!E38</f>
        <v>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Â© 2012 Copyright Taylor and Francis Group, LLC.</v>
      </c>
      <c r="J38" s="41">
        <f>IF(ISNUMBER(SEARCH("Yes",'2_all_summary'!$F38)),IF(ISNUMBER(SEARCH("Yes",'2_all_summary'!M38)),1,2),IF(ISNUMBER(SEARCH("No",'2_all_summary'!M38)),4,3))</f>
        <v>4</v>
      </c>
      <c r="K38" s="41">
        <f>IF(ISNUMBER(SEARCH("Yes",'2_all_summary'!$F38)),IF(ISNUMBER(SEARCH("Yes",'2_all_summary'!N38)),1,2),IF(ISNUMBER(SEARCH("No",'2_all_summary'!N38)),4,3))</f>
        <v>4</v>
      </c>
      <c r="L38" s="41">
        <f>IF(ISNUMBER(SEARCH("Yes",'2_all_summary'!$F38)),IF(ISNUMBER(SEARCH("Yes",'2_all_summary'!O38)),1,2),IF(ISNUMBER(SEARCH("No",'2_all_summary'!O38)),4,3))</f>
        <v>4</v>
      </c>
      <c r="M38" s="41">
        <f>IF(ISNUMBER(SEARCH("Yes",'2_all_summary'!$F38)),IF(0&lt;'2_all_summary'!P38,1,2),IF(0='2_all_summary'!P38,4,3))</f>
        <v>4</v>
      </c>
      <c r="N38" s="41">
        <f>IF(ISNUMBER(SEARCH("Yes",'2_all_summary'!$F38)),IF(ISNUMBER(SEARCH("Yes",'2_all_summary'!Q38)),1,2),IF(ISNUMBER(SEARCH("No",'2_all_summary'!Q38)),4,3))</f>
        <v>4</v>
      </c>
      <c r="O38" s="41">
        <f>IF(ISNUMBER(SEARCH("Yes",'2_all_summary'!$F38)),IF(ISNUMBER(SEARCH("Yes",'2_all_summary'!R38)),1,2),IF(ISNUMBER(SEARCH("No",'2_all_summary'!R38)),4,3))</f>
        <v>4</v>
      </c>
      <c r="P38" s="41">
        <f>IF(ISNUMBER(SEARCH("Yes",'2_all_summary'!$F38)),IF(ISNUMBER(SEARCH("Yes",'2_all_summary'!S38)),1,2),IF(ISNUMBER(SEARCH("No",'2_all_summary'!S38)),4,3))</f>
        <v>4</v>
      </c>
      <c r="Q38" s="41">
        <f>IF(ISNUMBER(SEARCH("Yes",'2_all_summary'!$F38)),IF(0&lt;'2_all_summary'!T38,1,2),IF(0='2_all_summary'!T38,4,3))</f>
        <v>4</v>
      </c>
      <c r="R38" s="41">
        <f>IF(ISNUMBER(SEARCH("Yes",'2_all_summary'!$F38)),IF(ISNUMBER(SEARCH("Yes",'2_all_summary'!U38)),1,2),IF(ISNUMBER(SEARCH("No",'2_all_summary'!U38)),4,3))</f>
        <v>4</v>
      </c>
    </row>
    <row r="39" spans="1:25" x14ac:dyDescent="0.3">
      <c r="G39" s="41"/>
      <c r="H39" s="41" t="str">
        <f>'2_all_summary'!D39</f>
        <v>Adaptive capacity of marine comanagement: a comparative analysis of the influence of colonial legacies and integrated traditional governance on outcomes in the Pacific</v>
      </c>
      <c r="I39" s="41" t="str">
        <f>'2_all_summary'!E39</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39" s="41">
        <f>IF(ISNUMBER(SEARCH("Yes",'2_all_summary'!$F39)),IF(ISNUMBER(SEARCH("Yes",'2_all_summary'!M39)),1,2),IF(ISNUMBER(SEARCH("No",'2_all_summary'!M39)),4,3))</f>
        <v>3</v>
      </c>
      <c r="K39" s="41">
        <f>IF(ISNUMBER(SEARCH("Yes",'2_all_summary'!$F39)),IF(ISNUMBER(SEARCH("Yes",'2_all_summary'!N39)),1,2),IF(ISNUMBER(SEARCH("No",'2_all_summary'!N39)),4,3))</f>
        <v>3</v>
      </c>
      <c r="L39" s="41">
        <f>IF(ISNUMBER(SEARCH("Yes",'2_all_summary'!$F39)),IF(ISNUMBER(SEARCH("Yes",'2_all_summary'!O39)),1,2),IF(ISNUMBER(SEARCH("No",'2_all_summary'!O39)),4,3))</f>
        <v>3</v>
      </c>
      <c r="M39" s="41">
        <f>IF(ISNUMBER(SEARCH("Yes",'2_all_summary'!$F39)),IF(0&lt;'2_all_summary'!P39,1,2),IF(0='2_all_summary'!P39,4,3))</f>
        <v>3</v>
      </c>
      <c r="N39" s="41">
        <f>IF(ISNUMBER(SEARCH("Yes",'2_all_summary'!$F39)),IF(ISNUMBER(SEARCH("Yes",'2_all_summary'!Q39)),1,2),IF(ISNUMBER(SEARCH("No",'2_all_summary'!Q39)),4,3))</f>
        <v>3</v>
      </c>
      <c r="O39" s="41">
        <f>IF(ISNUMBER(SEARCH("Yes",'2_all_summary'!$F39)),IF(ISNUMBER(SEARCH("Yes",'2_all_summary'!R39)),1,2),IF(ISNUMBER(SEARCH("No",'2_all_summary'!R39)),4,3))</f>
        <v>3</v>
      </c>
      <c r="P39" s="41">
        <f>IF(ISNUMBER(SEARCH("Yes",'2_all_summary'!$F39)),IF(ISNUMBER(SEARCH("Yes",'2_all_summary'!S39)),1,2),IF(ISNUMBER(SEARCH("No",'2_all_summary'!S39)),4,3))</f>
        <v>3</v>
      </c>
      <c r="Q39" s="41">
        <f>IF(ISNUMBER(SEARCH("Yes",'2_all_summary'!$F39)),IF(0&lt;'2_all_summary'!T39,1,2),IF(0='2_all_summary'!T39,4,3))</f>
        <v>3</v>
      </c>
      <c r="R39" s="41">
        <f>IF(ISNUMBER(SEARCH("Yes",'2_all_summary'!$F39)),IF(ISNUMBER(SEARCH("Yes",'2_all_summary'!U39)),1,2),IF(ISNUMBER(SEARCH("No",'2_all_summary'!U39)),4,3))</f>
        <v>3</v>
      </c>
    </row>
    <row r="40" spans="1:25" x14ac:dyDescent="0.3">
      <c r="B40" s="2"/>
      <c r="C40" s="39" t="s">
        <v>11057</v>
      </c>
      <c r="D40" s="40"/>
      <c r="E40" s="2" t="s">
        <v>11058</v>
      </c>
      <c r="G40" s="41"/>
      <c r="H40" s="41" t="str">
        <f>'2_all_summary'!D40</f>
        <v>Neoliberalization, decentralization and community-based natural resources management in Malawi: The first sixteen years and looking ahead</v>
      </c>
      <c r="I40" s="41" t="str">
        <f>'2_all_summary'!E40</f>
        <v>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Â© 2012 SAGE Publications.</v>
      </c>
      <c r="J40" s="41">
        <f>IF(ISNUMBER(SEARCH("Yes",'2_all_summary'!$F40)),IF(ISNUMBER(SEARCH("Yes",'2_all_summary'!M40)),1,2),IF(ISNUMBER(SEARCH("No",'2_all_summary'!M40)),4,3))</f>
        <v>4</v>
      </c>
      <c r="K40" s="41">
        <f>IF(ISNUMBER(SEARCH("Yes",'2_all_summary'!$F40)),IF(ISNUMBER(SEARCH("Yes",'2_all_summary'!N40)),1,2),IF(ISNUMBER(SEARCH("No",'2_all_summary'!N40)),4,3))</f>
        <v>4</v>
      </c>
      <c r="L40" s="41">
        <f>IF(ISNUMBER(SEARCH("Yes",'2_all_summary'!$F40)),IF(ISNUMBER(SEARCH("Yes",'2_all_summary'!O40)),1,2),IF(ISNUMBER(SEARCH("No",'2_all_summary'!O40)),4,3))</f>
        <v>4</v>
      </c>
      <c r="M40" s="41">
        <f>IF(ISNUMBER(SEARCH("Yes",'2_all_summary'!$F40)),IF(0&lt;'2_all_summary'!P40,1,2),IF(0='2_all_summary'!P40,4,3))</f>
        <v>4</v>
      </c>
      <c r="N40" s="41">
        <f>IF(ISNUMBER(SEARCH("Yes",'2_all_summary'!$F40)),IF(ISNUMBER(SEARCH("Yes",'2_all_summary'!Q40)),1,2),IF(ISNUMBER(SEARCH("No",'2_all_summary'!Q40)),4,3))</f>
        <v>4</v>
      </c>
      <c r="O40" s="41">
        <f>IF(ISNUMBER(SEARCH("Yes",'2_all_summary'!$F40)),IF(ISNUMBER(SEARCH("Yes",'2_all_summary'!R40)),1,2),IF(ISNUMBER(SEARCH("No",'2_all_summary'!R40)),4,3))</f>
        <v>4</v>
      </c>
      <c r="P40" s="41">
        <f>IF(ISNUMBER(SEARCH("Yes",'2_all_summary'!$F40)),IF(ISNUMBER(SEARCH("Yes",'2_all_summary'!S40)),1,2),IF(ISNUMBER(SEARCH("No",'2_all_summary'!S40)),4,3))</f>
        <v>4</v>
      </c>
      <c r="Q40" s="41">
        <f>IF(ISNUMBER(SEARCH("Yes",'2_all_summary'!$F40)),IF(0&lt;'2_all_summary'!T40,1,2),IF(0='2_all_summary'!T40,4,3))</f>
        <v>4</v>
      </c>
      <c r="R40" s="41">
        <f>IF(ISNUMBER(SEARCH("Yes",'2_all_summary'!$F40)),IF(ISNUMBER(SEARCH("Yes",'2_all_summary'!U40)),1,2),IF(ISNUMBER(SEARCH("No",'2_all_summary'!U40)),4,3))</f>
        <v>4</v>
      </c>
    </row>
    <row r="41" spans="1:25" x14ac:dyDescent="0.3">
      <c r="A41" s="2"/>
      <c r="B41" s="2"/>
      <c r="C41" s="2" t="s">
        <v>24</v>
      </c>
      <c r="D41" s="2" t="s">
        <v>152</v>
      </c>
      <c r="G41" s="41"/>
      <c r="H41" s="41" t="str">
        <f>'2_all_summary'!D41</f>
        <v>Lessons for modern management from the South Pacific</v>
      </c>
      <c r="I41" s="41" t="str">
        <f>'2_all_summary'!E41</f>
        <v>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v>
      </c>
      <c r="J41" s="41">
        <f>IF(ISNUMBER(SEARCH("Yes",'2_all_summary'!$F41)),IF(ISNUMBER(SEARCH("Yes",'2_all_summary'!M41)),1,2),IF(ISNUMBER(SEARCH("No",'2_all_summary'!M41)),4,3))</f>
        <v>1</v>
      </c>
      <c r="K41" s="41">
        <f>IF(ISNUMBER(SEARCH("Yes",'2_all_summary'!$F41)),IF(ISNUMBER(SEARCH("Yes",'2_all_summary'!N41)),1,2),IF(ISNUMBER(SEARCH("No",'2_all_summary'!N41)),4,3))</f>
        <v>1</v>
      </c>
      <c r="L41" s="41">
        <f>IF(ISNUMBER(SEARCH("Yes",'2_all_summary'!$F41)),IF(ISNUMBER(SEARCH("Yes",'2_all_summary'!O41)),1,2),IF(ISNUMBER(SEARCH("No",'2_all_summary'!O41)),4,3))</f>
        <v>1</v>
      </c>
      <c r="M41" s="41">
        <f>IF(ISNUMBER(SEARCH("Yes",'2_all_summary'!$F41)),IF(0&lt;'2_all_summary'!P41,1,2),IF(0='2_all_summary'!P41,4,3))</f>
        <v>1</v>
      </c>
      <c r="N41" s="41">
        <f>IF(ISNUMBER(SEARCH("Yes",'2_all_summary'!$F41)),IF(ISNUMBER(SEARCH("Yes",'2_all_summary'!Q41)),1,2),IF(ISNUMBER(SEARCH("No",'2_all_summary'!Q41)),4,3))</f>
        <v>2</v>
      </c>
      <c r="O41" s="41">
        <f>IF(ISNUMBER(SEARCH("Yes",'2_all_summary'!$F41)),IF(ISNUMBER(SEARCH("Yes",'2_all_summary'!R41)),1,2),IF(ISNUMBER(SEARCH("No",'2_all_summary'!R41)),4,3))</f>
        <v>2</v>
      </c>
      <c r="P41" s="41">
        <f>IF(ISNUMBER(SEARCH("Yes",'2_all_summary'!$F41)),IF(ISNUMBER(SEARCH("Yes",'2_all_summary'!S41)),1,2),IF(ISNUMBER(SEARCH("No",'2_all_summary'!S41)),4,3))</f>
        <v>1</v>
      </c>
      <c r="Q41" s="41">
        <f>IF(ISNUMBER(SEARCH("Yes",'2_all_summary'!$F41)),IF(0&lt;'2_all_summary'!T41,1,2),IF(0='2_all_summary'!T41,4,3))</f>
        <v>1</v>
      </c>
      <c r="R41" s="41">
        <f>IF(ISNUMBER(SEARCH("Yes",'2_all_summary'!$F41)),IF(ISNUMBER(SEARCH("Yes",'2_all_summary'!U41)),1,2),IF(ISNUMBER(SEARCH("No",'2_all_summary'!U41)),4,3))</f>
        <v>1</v>
      </c>
    </row>
    <row r="42" spans="1:25" x14ac:dyDescent="0.3">
      <c r="A42" s="42" t="s">
        <v>11066</v>
      </c>
      <c r="B42" s="2" t="s">
        <v>24</v>
      </c>
      <c r="C42" s="2">
        <f>COUNTIF(R$3:R$1100,1)</f>
        <v>86</v>
      </c>
      <c r="D42" s="2">
        <f>COUNTIF(R$3:R$1100,3)</f>
        <v>71</v>
      </c>
      <c r="E42" s="6">
        <f t="shared" ref="E42:E44" si="16">SUM(C42:D42)</f>
        <v>157</v>
      </c>
      <c r="F42" s="6">
        <f>D42/E44</f>
        <v>6.466302367941712E-2</v>
      </c>
      <c r="G42" s="41"/>
      <c r="H42" s="41" t="str">
        <f>'2_all_summary'!D42</f>
        <v>Fisheries Management: Progress Towards Sustainability</v>
      </c>
      <c r="I42" s="41" t="str">
        <f>'2_all_summary'!E42</f>
        <v>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Â© 2007 by Blackwell Publishing Ltd.</v>
      </c>
      <c r="J42" s="41">
        <f>IF(ISNUMBER(SEARCH("Yes",'2_all_summary'!$F42)),IF(ISNUMBER(SEARCH("Yes",'2_all_summary'!M42)),1,2),IF(ISNUMBER(SEARCH("No",'2_all_summary'!M42)),4,3))</f>
        <v>4</v>
      </c>
      <c r="K42" s="41">
        <f>IF(ISNUMBER(SEARCH("Yes",'2_all_summary'!$F42)),IF(ISNUMBER(SEARCH("Yes",'2_all_summary'!N42)),1,2),IF(ISNUMBER(SEARCH("No",'2_all_summary'!N42)),4,3))</f>
        <v>4</v>
      </c>
      <c r="L42" s="41">
        <f>IF(ISNUMBER(SEARCH("Yes",'2_all_summary'!$F42)),IF(ISNUMBER(SEARCH("Yes",'2_all_summary'!O42)),1,2),IF(ISNUMBER(SEARCH("No",'2_all_summary'!O42)),4,3))</f>
        <v>3</v>
      </c>
      <c r="M42" s="41">
        <f>IF(ISNUMBER(SEARCH("Yes",'2_all_summary'!$F42)),IF(0&lt;'2_all_summary'!P42,1,2),IF(0='2_all_summary'!P42,4,3))</f>
        <v>3</v>
      </c>
      <c r="N42" s="41">
        <f>IF(ISNUMBER(SEARCH("Yes",'2_all_summary'!$F42)),IF(ISNUMBER(SEARCH("Yes",'2_all_summary'!Q42)),1,2),IF(ISNUMBER(SEARCH("No",'2_all_summary'!Q42)),4,3))</f>
        <v>4</v>
      </c>
      <c r="O42" s="41">
        <f>IF(ISNUMBER(SEARCH("Yes",'2_all_summary'!$F42)),IF(ISNUMBER(SEARCH("Yes",'2_all_summary'!R42)),1,2),IF(ISNUMBER(SEARCH("No",'2_all_summary'!R42)),4,3))</f>
        <v>4</v>
      </c>
      <c r="P42" s="41">
        <f>IF(ISNUMBER(SEARCH("Yes",'2_all_summary'!$F42)),IF(ISNUMBER(SEARCH("Yes",'2_all_summary'!S42)),1,2),IF(ISNUMBER(SEARCH("No",'2_all_summary'!S42)),4,3))</f>
        <v>4</v>
      </c>
      <c r="Q42" s="41">
        <f>IF(ISNUMBER(SEARCH("Yes",'2_all_summary'!$F42)),IF(0&lt;'2_all_summary'!T42,1,2),IF(0='2_all_summary'!T42,4,3))</f>
        <v>4</v>
      </c>
      <c r="R42" s="41">
        <f>IF(ISNUMBER(SEARCH("Yes",'2_all_summary'!$F42)),IF(ISNUMBER(SEARCH("Yes",'2_all_summary'!U42)),1,2),IF(ISNUMBER(SEARCH("No",'2_all_summary'!U42)),4,3))</f>
        <v>3</v>
      </c>
    </row>
    <row r="43" spans="1:25" x14ac:dyDescent="0.3">
      <c r="A43" s="43"/>
      <c r="B43" s="2" t="s">
        <v>152</v>
      </c>
      <c r="C43" s="47">
        <f>COUNTIF(R$3:R$1100,2)</f>
        <v>14</v>
      </c>
      <c r="D43" s="2">
        <f>COUNTIF(R$3:R$1100,4)</f>
        <v>927</v>
      </c>
      <c r="E43" s="6">
        <f t="shared" si="16"/>
        <v>941</v>
      </c>
      <c r="F43" s="6">
        <f>C43/E44</f>
        <v>1.2750455373406194E-2</v>
      </c>
      <c r="G43" s="41"/>
      <c r="H43" s="41" t="str">
        <f>'2_all_summary'!D43</f>
        <v>The nature-culture boundary and ocean policy: Great Barrier Island, New Zealand</v>
      </c>
      <c r="I43" s="41" t="str">
        <f>'2_all_summary'!E43</f>
        <v>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Â© 2007 by the American Geographical Society of New York.</v>
      </c>
      <c r="J43" s="41">
        <f>IF(ISNUMBER(SEARCH("Yes",'2_all_summary'!$F43)),IF(ISNUMBER(SEARCH("Yes",'2_all_summary'!M43)),1,2),IF(ISNUMBER(SEARCH("No",'2_all_summary'!M43)),4,3))</f>
        <v>4</v>
      </c>
      <c r="K43" s="41">
        <f>IF(ISNUMBER(SEARCH("Yes",'2_all_summary'!$F43)),IF(ISNUMBER(SEARCH("Yes",'2_all_summary'!N43)),1,2),IF(ISNUMBER(SEARCH("No",'2_all_summary'!N43)),4,3))</f>
        <v>4</v>
      </c>
      <c r="L43" s="41">
        <f>IF(ISNUMBER(SEARCH("Yes",'2_all_summary'!$F43)),IF(ISNUMBER(SEARCH("Yes",'2_all_summary'!O43)),1,2),IF(ISNUMBER(SEARCH("No",'2_all_summary'!O43)),4,3))</f>
        <v>4</v>
      </c>
      <c r="M43" s="41">
        <f>IF(ISNUMBER(SEARCH("Yes",'2_all_summary'!$F43)),IF(0&lt;'2_all_summary'!P43,1,2),IF(0='2_all_summary'!P43,4,3))</f>
        <v>4</v>
      </c>
      <c r="N43" s="41">
        <f>IF(ISNUMBER(SEARCH("Yes",'2_all_summary'!$F43)),IF(ISNUMBER(SEARCH("Yes",'2_all_summary'!Q43)),1,2),IF(ISNUMBER(SEARCH("No",'2_all_summary'!Q43)),4,3))</f>
        <v>4</v>
      </c>
      <c r="O43" s="41">
        <f>IF(ISNUMBER(SEARCH("Yes",'2_all_summary'!$F43)),IF(ISNUMBER(SEARCH("Yes",'2_all_summary'!R43)),1,2),IF(ISNUMBER(SEARCH("No",'2_all_summary'!R43)),4,3))</f>
        <v>4</v>
      </c>
      <c r="P43" s="41">
        <f>IF(ISNUMBER(SEARCH("Yes",'2_all_summary'!$F43)),IF(ISNUMBER(SEARCH("Yes",'2_all_summary'!S43)),1,2),IF(ISNUMBER(SEARCH("No",'2_all_summary'!S43)),4,3))</f>
        <v>4</v>
      </c>
      <c r="Q43" s="41">
        <f>IF(ISNUMBER(SEARCH("Yes",'2_all_summary'!$F43)),IF(0&lt;'2_all_summary'!T43,1,2),IF(0='2_all_summary'!T43,4,3))</f>
        <v>4</v>
      </c>
      <c r="R43" s="41">
        <f>IF(ISNUMBER(SEARCH("Yes",'2_all_summary'!$F43)),IF(ISNUMBER(SEARCH("Yes",'2_all_summary'!U43)),1,2),IF(ISNUMBER(SEARCH("No",'2_all_summary'!U43)),4,3))</f>
        <v>4</v>
      </c>
    </row>
    <row r="44" spans="1:25" x14ac:dyDescent="0.3">
      <c r="A44" s="2" t="s">
        <v>11058</v>
      </c>
      <c r="C44" s="6">
        <f t="shared" ref="C44:D44" si="17">SUM(C42:C43)</f>
        <v>100</v>
      </c>
      <c r="D44" s="6">
        <f t="shared" si="17"/>
        <v>998</v>
      </c>
      <c r="E44" s="6">
        <f t="shared" si="16"/>
        <v>1098</v>
      </c>
      <c r="G44" s="41"/>
      <c r="H44" s="41" t="str">
        <f>'2_all_summary'!D44</f>
        <v>Classification of coastal communities reporting commercial fish landings in the U.S. Northeast region: Developing and testing a methodology</v>
      </c>
      <c r="I44" s="41" t="str">
        <f>'2_all_summary'!E44</f>
        <v>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v>
      </c>
      <c r="J44" s="41">
        <f>IF(ISNUMBER(SEARCH("Yes",'2_all_summary'!$F44)),IF(ISNUMBER(SEARCH("Yes",'2_all_summary'!M44)),1,2),IF(ISNUMBER(SEARCH("No",'2_all_summary'!M44)),4,3))</f>
        <v>4</v>
      </c>
      <c r="K44" s="41">
        <f>IF(ISNUMBER(SEARCH("Yes",'2_all_summary'!$F44)),IF(ISNUMBER(SEARCH("Yes",'2_all_summary'!N44)),1,2),IF(ISNUMBER(SEARCH("No",'2_all_summary'!N44)),4,3))</f>
        <v>4</v>
      </c>
      <c r="L44" s="41">
        <f>IF(ISNUMBER(SEARCH("Yes",'2_all_summary'!$F44)),IF(ISNUMBER(SEARCH("Yes",'2_all_summary'!O44)),1,2),IF(ISNUMBER(SEARCH("No",'2_all_summary'!O44)),4,3))</f>
        <v>4</v>
      </c>
      <c r="M44" s="41">
        <f>IF(ISNUMBER(SEARCH("Yes",'2_all_summary'!$F44)),IF(0&lt;'2_all_summary'!P44,1,2),IF(0='2_all_summary'!P44,4,3))</f>
        <v>4</v>
      </c>
      <c r="N44" s="41">
        <f>IF(ISNUMBER(SEARCH("Yes",'2_all_summary'!$F44)),IF(ISNUMBER(SEARCH("Yes",'2_all_summary'!Q44)),1,2),IF(ISNUMBER(SEARCH("No",'2_all_summary'!Q44)),4,3))</f>
        <v>4</v>
      </c>
      <c r="O44" s="41">
        <f>IF(ISNUMBER(SEARCH("Yes",'2_all_summary'!$F44)),IF(ISNUMBER(SEARCH("Yes",'2_all_summary'!R44)),1,2),IF(ISNUMBER(SEARCH("No",'2_all_summary'!R44)),4,3))</f>
        <v>4</v>
      </c>
      <c r="P44" s="41">
        <f>IF(ISNUMBER(SEARCH("Yes",'2_all_summary'!$F44)),IF(ISNUMBER(SEARCH("Yes",'2_all_summary'!S44)),1,2),IF(ISNUMBER(SEARCH("No",'2_all_summary'!S44)),4,3))</f>
        <v>4</v>
      </c>
      <c r="Q44" s="41">
        <f>IF(ISNUMBER(SEARCH("Yes",'2_all_summary'!$F44)),IF(0&lt;'2_all_summary'!T44,1,2),IF(0='2_all_summary'!T44,4,3))</f>
        <v>4</v>
      </c>
      <c r="R44" s="41">
        <f>IF(ISNUMBER(SEARCH("Yes",'2_all_summary'!$F44)),IF(ISNUMBER(SEARCH("Yes",'2_all_summary'!U44)),1,2),IF(ISNUMBER(SEARCH("No",'2_all_summary'!U44)),4,3))</f>
        <v>4</v>
      </c>
    </row>
    <row r="45" spans="1:25" x14ac:dyDescent="0.3">
      <c r="B45" s="6">
        <f>(C42+D43)/SUM(C42:D43)</f>
        <v>0.92258652094717664</v>
      </c>
      <c r="G45" s="41"/>
      <c r="H45" s="41" t="str">
        <f>'2_all_summary'!D45</f>
        <v>Fijian villagers adapt to changes in local fisheries</v>
      </c>
      <c r="I45" s="41" t="str">
        <f>'2_all_summary'!E45</f>
        <v>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v>
      </c>
      <c r="J45" s="41">
        <f>IF(ISNUMBER(SEARCH("Yes",'2_all_summary'!$F45)),IF(ISNUMBER(SEARCH("Yes",'2_all_summary'!M45)),1,2),IF(ISNUMBER(SEARCH("No",'2_all_summary'!M45)),4,3))</f>
        <v>1</v>
      </c>
      <c r="K45" s="41">
        <f>IF(ISNUMBER(SEARCH("Yes",'2_all_summary'!$F45)),IF(ISNUMBER(SEARCH("Yes",'2_all_summary'!N45)),1,2),IF(ISNUMBER(SEARCH("No",'2_all_summary'!N45)),4,3))</f>
        <v>1</v>
      </c>
      <c r="L45" s="41">
        <f>IF(ISNUMBER(SEARCH("Yes",'2_all_summary'!$F45)),IF(ISNUMBER(SEARCH("Yes",'2_all_summary'!O45)),1,2),IF(ISNUMBER(SEARCH("No",'2_all_summary'!O45)),4,3))</f>
        <v>1</v>
      </c>
      <c r="M45" s="41">
        <f>IF(ISNUMBER(SEARCH("Yes",'2_all_summary'!$F45)),IF(0&lt;'2_all_summary'!P45,1,2),IF(0='2_all_summary'!P45,4,3))</f>
        <v>1</v>
      </c>
      <c r="N45" s="41">
        <f>IF(ISNUMBER(SEARCH("Yes",'2_all_summary'!$F45)),IF(ISNUMBER(SEARCH("Yes",'2_all_summary'!Q45)),1,2),IF(ISNUMBER(SEARCH("No",'2_all_summary'!Q45)),4,3))</f>
        <v>1</v>
      </c>
      <c r="O45" s="41">
        <f>IF(ISNUMBER(SEARCH("Yes",'2_all_summary'!$F45)),IF(ISNUMBER(SEARCH("Yes",'2_all_summary'!R45)),1,2),IF(ISNUMBER(SEARCH("No",'2_all_summary'!R45)),4,3))</f>
        <v>1</v>
      </c>
      <c r="P45" s="41">
        <f>IF(ISNUMBER(SEARCH("Yes",'2_all_summary'!$F45)),IF(ISNUMBER(SEARCH("Yes",'2_all_summary'!S45)),1,2),IF(ISNUMBER(SEARCH("No",'2_all_summary'!S45)),4,3))</f>
        <v>1</v>
      </c>
      <c r="Q45" s="41">
        <f>IF(ISNUMBER(SEARCH("Yes",'2_all_summary'!$F45)),IF(0&lt;'2_all_summary'!T45,1,2),IF(0='2_all_summary'!T45,4,3))</f>
        <v>1</v>
      </c>
      <c r="R45" s="41">
        <f>IF(ISNUMBER(SEARCH("Yes",'2_all_summary'!$F45)),IF(ISNUMBER(SEARCH("Yes",'2_all_summary'!U45)),1,2),IF(ISNUMBER(SEARCH("No",'2_all_summary'!U45)),4,3))</f>
        <v>1</v>
      </c>
    </row>
    <row r="46" spans="1:25" x14ac:dyDescent="0.3">
      <c r="B46" s="6">
        <f t="array" ref="B46">MMULT(C44:D44,E42:E43)/(E44^2)</f>
        <v>0.79198310556368423</v>
      </c>
      <c r="G46" s="41"/>
      <c r="H46" s="41" t="str">
        <f>'2_all_summary'!D46</f>
        <v>Communityâ€based Fisheries Management, Tradition and the Challenges of Development in Marovo, Solomon Islands</v>
      </c>
      <c r="I46" s="41" t="str">
        <f>'2_all_summary'!E46</f>
        <v>This study examines traditional fisheriesâ€related resource management through a case in which local communities, from a basis of customary, â€˜common propertyâ€™ control over the sea and its resources, handle a multitude of development issues. Presenting first some important issues relating to people's role in fisheries management and to the â€˜common propertyâ€™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largeâ€scale resource development enterprises. Â© 1994 Institute of Social Studies</v>
      </c>
      <c r="J46" s="41">
        <f>IF(ISNUMBER(SEARCH("Yes",'2_all_summary'!$F46)),IF(ISNUMBER(SEARCH("Yes",'2_all_summary'!M46)),1,2),IF(ISNUMBER(SEARCH("No",'2_all_summary'!M46)),4,3))</f>
        <v>1</v>
      </c>
      <c r="K46" s="41">
        <f>IF(ISNUMBER(SEARCH("Yes",'2_all_summary'!$F46)),IF(ISNUMBER(SEARCH("Yes",'2_all_summary'!N46)),1,2),IF(ISNUMBER(SEARCH("No",'2_all_summary'!N46)),4,3))</f>
        <v>1</v>
      </c>
      <c r="L46" s="41">
        <f>IF(ISNUMBER(SEARCH("Yes",'2_all_summary'!$F46)),IF(ISNUMBER(SEARCH("Yes",'2_all_summary'!O46)),1,2),IF(ISNUMBER(SEARCH("No",'2_all_summary'!O46)),4,3))</f>
        <v>1</v>
      </c>
      <c r="M46" s="41">
        <f>IF(ISNUMBER(SEARCH("Yes",'2_all_summary'!$F46)),IF(0&lt;'2_all_summary'!P46,1,2),IF(0='2_all_summary'!P46,4,3))</f>
        <v>1</v>
      </c>
      <c r="N46" s="41">
        <f>IF(ISNUMBER(SEARCH("Yes",'2_all_summary'!$F46)),IF(ISNUMBER(SEARCH("Yes",'2_all_summary'!Q46)),1,2),IF(ISNUMBER(SEARCH("No",'2_all_summary'!Q46)),4,3))</f>
        <v>1</v>
      </c>
      <c r="O46" s="41">
        <f>IF(ISNUMBER(SEARCH("Yes",'2_all_summary'!$F46)),IF(ISNUMBER(SEARCH("Yes",'2_all_summary'!R46)),1,2),IF(ISNUMBER(SEARCH("No",'2_all_summary'!R46)),4,3))</f>
        <v>1</v>
      </c>
      <c r="P46" s="41">
        <f>IF(ISNUMBER(SEARCH("Yes",'2_all_summary'!$F46)),IF(ISNUMBER(SEARCH("Yes",'2_all_summary'!S46)),1,2),IF(ISNUMBER(SEARCH("No",'2_all_summary'!S46)),4,3))</f>
        <v>1</v>
      </c>
      <c r="Q46" s="41">
        <f>IF(ISNUMBER(SEARCH("Yes",'2_all_summary'!$F46)),IF(0&lt;'2_all_summary'!T46,1,2),IF(0='2_all_summary'!T46,4,3))</f>
        <v>1</v>
      </c>
      <c r="R46" s="41">
        <f>IF(ISNUMBER(SEARCH("Yes",'2_all_summary'!$F46)),IF(ISNUMBER(SEARCH("Yes",'2_all_summary'!U46)),1,2),IF(ISNUMBER(SEARCH("No",'2_all_summary'!U46)),4,3))</f>
        <v>1</v>
      </c>
    </row>
    <row r="47" spans="1:25" x14ac:dyDescent="0.3">
      <c r="A47" s="2" t="s">
        <v>11061</v>
      </c>
      <c r="B47" s="45">
        <f>(B45-B46)/(1-B46)</f>
        <v>0.62785003947588758</v>
      </c>
      <c r="G47" s="41"/>
      <c r="H47" s="41" t="str">
        <f>'2_all_summary'!D47</f>
        <v>Management of traditional common fishing grounds: The experience of the para community, indonesia</v>
      </c>
      <c r="I47" s="41" t="str">
        <f>'2_all_summary'!E47</f>
        <v>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Â© 1996 Taylor &amp; Francis.</v>
      </c>
      <c r="J47" s="41">
        <f>IF(ISNUMBER(SEARCH("Yes",'2_all_summary'!$F47)),IF(ISNUMBER(SEARCH("Yes",'2_all_summary'!M47)),1,2),IF(ISNUMBER(SEARCH("No",'2_all_summary'!M47)),4,3))</f>
        <v>4</v>
      </c>
      <c r="K47" s="41">
        <f>IF(ISNUMBER(SEARCH("Yes",'2_all_summary'!$F47)),IF(ISNUMBER(SEARCH("Yes",'2_all_summary'!N47)),1,2),IF(ISNUMBER(SEARCH("No",'2_all_summary'!N47)),4,3))</f>
        <v>4</v>
      </c>
      <c r="L47" s="41">
        <f>IF(ISNUMBER(SEARCH("Yes",'2_all_summary'!$F47)),IF(ISNUMBER(SEARCH("Yes",'2_all_summary'!O47)),1,2),IF(ISNUMBER(SEARCH("No",'2_all_summary'!O47)),4,3))</f>
        <v>4</v>
      </c>
      <c r="M47" s="41">
        <f>IF(ISNUMBER(SEARCH("Yes",'2_all_summary'!$F47)),IF(0&lt;'2_all_summary'!P47,1,2),IF(0='2_all_summary'!P47,4,3))</f>
        <v>4</v>
      </c>
      <c r="N47" s="41">
        <f>IF(ISNUMBER(SEARCH("Yes",'2_all_summary'!$F47)),IF(ISNUMBER(SEARCH("Yes",'2_all_summary'!Q47)),1,2),IF(ISNUMBER(SEARCH("No",'2_all_summary'!Q47)),4,3))</f>
        <v>4</v>
      </c>
      <c r="O47" s="41">
        <f>IF(ISNUMBER(SEARCH("Yes",'2_all_summary'!$F47)),IF(ISNUMBER(SEARCH("Yes",'2_all_summary'!R47)),1,2),IF(ISNUMBER(SEARCH("No",'2_all_summary'!R47)),4,3))</f>
        <v>4</v>
      </c>
      <c r="P47" s="41">
        <f>IF(ISNUMBER(SEARCH("Yes",'2_all_summary'!$F47)),IF(ISNUMBER(SEARCH("Yes",'2_all_summary'!S47)),1,2),IF(ISNUMBER(SEARCH("No",'2_all_summary'!S47)),4,3))</f>
        <v>4</v>
      </c>
      <c r="Q47" s="41">
        <f>IF(ISNUMBER(SEARCH("Yes",'2_all_summary'!$F47)),IF(0&lt;'2_all_summary'!T47,1,2),IF(0='2_all_summary'!T47,4,3))</f>
        <v>4</v>
      </c>
      <c r="R47" s="41">
        <f>IF(ISNUMBER(SEARCH("Yes",'2_all_summary'!$F47)),IF(ISNUMBER(SEARCH("Yes",'2_all_summary'!U47)),1,2),IF(ISNUMBER(SEARCH("No",'2_all_summary'!U47)),4,3))</f>
        <v>4</v>
      </c>
    </row>
    <row r="48" spans="1:25" x14ac:dyDescent="0.3">
      <c r="G48" s="41"/>
      <c r="H48" s="41" t="str">
        <f>'2_all_summary'!D48</f>
        <v>Evaluation of the Impact of a Pharmacist-Led Telehealth Clinic on Diabetes-Related Goals of Therapy in a Veteran Population</v>
      </c>
      <c r="I48" s="41" t="str">
        <f>'2_all_summary'!E48</f>
        <v>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Â© Published 2016. This article is a U.S. Government work and is in the public domain in the USA.</v>
      </c>
      <c r="J48" s="41">
        <f>IF(ISNUMBER(SEARCH("Yes",'2_all_summary'!$F48)),IF(ISNUMBER(SEARCH("Yes",'2_all_summary'!M48)),1,2),IF(ISNUMBER(SEARCH("No",'2_all_summary'!M48)),4,3))</f>
        <v>4</v>
      </c>
      <c r="K48" s="41">
        <f>IF(ISNUMBER(SEARCH("Yes",'2_all_summary'!$F48)),IF(ISNUMBER(SEARCH("Yes",'2_all_summary'!N48)),1,2),IF(ISNUMBER(SEARCH("No",'2_all_summary'!N48)),4,3))</f>
        <v>4</v>
      </c>
      <c r="L48" s="41">
        <f>IF(ISNUMBER(SEARCH("Yes",'2_all_summary'!$F48)),IF(ISNUMBER(SEARCH("Yes",'2_all_summary'!O48)),1,2),IF(ISNUMBER(SEARCH("No",'2_all_summary'!O48)),4,3))</f>
        <v>4</v>
      </c>
      <c r="M48" s="41">
        <f>IF(ISNUMBER(SEARCH("Yes",'2_all_summary'!$F48)),IF(0&lt;'2_all_summary'!P48,1,2),IF(0='2_all_summary'!P48,4,3))</f>
        <v>4</v>
      </c>
      <c r="N48" s="41">
        <f>IF(ISNUMBER(SEARCH("Yes",'2_all_summary'!$F48)),IF(ISNUMBER(SEARCH("Yes",'2_all_summary'!Q48)),1,2),IF(ISNUMBER(SEARCH("No",'2_all_summary'!Q48)),4,3))</f>
        <v>4</v>
      </c>
      <c r="O48" s="41">
        <f>IF(ISNUMBER(SEARCH("Yes",'2_all_summary'!$F48)),IF(ISNUMBER(SEARCH("Yes",'2_all_summary'!R48)),1,2),IF(ISNUMBER(SEARCH("No",'2_all_summary'!R48)),4,3))</f>
        <v>4</v>
      </c>
      <c r="P48" s="41">
        <f>IF(ISNUMBER(SEARCH("Yes",'2_all_summary'!$F48)),IF(ISNUMBER(SEARCH("Yes",'2_all_summary'!S48)),1,2),IF(ISNUMBER(SEARCH("No",'2_all_summary'!S48)),4,3))</f>
        <v>4</v>
      </c>
      <c r="Q48" s="41">
        <f>IF(ISNUMBER(SEARCH("Yes",'2_all_summary'!$F48)),IF(0&lt;'2_all_summary'!T48,1,2),IF(0='2_all_summary'!T48,4,3))</f>
        <v>4</v>
      </c>
      <c r="R48" s="41">
        <f>IF(ISNUMBER(SEARCH("Yes",'2_all_summary'!$F48)),IF(ISNUMBER(SEARCH("Yes",'2_all_summary'!U48)),1,2),IF(ISNUMBER(SEARCH("No",'2_all_summary'!U48)),4,3))</f>
        <v>4</v>
      </c>
    </row>
    <row r="49" spans="7:18" x14ac:dyDescent="0.3">
      <c r="G49" s="41"/>
      <c r="H49" s="41" t="str">
        <f>'2_all_summary'!D49</f>
        <v>Modeling short-term fishing dynamics in a small-scale intertidal shellfishery</v>
      </c>
      <c r="I49" s="41" t="str">
        <f>'2_all_summary'!E49</f>
        <v>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Â© 2018 Elsevier B.V.</v>
      </c>
      <c r="J49" s="41">
        <f>IF(ISNUMBER(SEARCH("Yes",'2_all_summary'!$F49)),IF(ISNUMBER(SEARCH("Yes",'2_all_summary'!M49)),1,2),IF(ISNUMBER(SEARCH("No",'2_all_summary'!M49)),4,3))</f>
        <v>4</v>
      </c>
      <c r="K49" s="41">
        <f>IF(ISNUMBER(SEARCH("Yes",'2_all_summary'!$F49)),IF(ISNUMBER(SEARCH("Yes",'2_all_summary'!N49)),1,2),IF(ISNUMBER(SEARCH("No",'2_all_summary'!N49)),4,3))</f>
        <v>4</v>
      </c>
      <c r="L49" s="41">
        <f>IF(ISNUMBER(SEARCH("Yes",'2_all_summary'!$F49)),IF(ISNUMBER(SEARCH("Yes",'2_all_summary'!O49)),1,2),IF(ISNUMBER(SEARCH("No",'2_all_summary'!O49)),4,3))</f>
        <v>4</v>
      </c>
      <c r="M49" s="41">
        <f>IF(ISNUMBER(SEARCH("Yes",'2_all_summary'!$F49)),IF(0&lt;'2_all_summary'!P49,1,2),IF(0='2_all_summary'!P49,4,3))</f>
        <v>4</v>
      </c>
      <c r="N49" s="41">
        <f>IF(ISNUMBER(SEARCH("Yes",'2_all_summary'!$F49)),IF(ISNUMBER(SEARCH("Yes",'2_all_summary'!Q49)),1,2),IF(ISNUMBER(SEARCH("No",'2_all_summary'!Q49)),4,3))</f>
        <v>4</v>
      </c>
      <c r="O49" s="41">
        <f>IF(ISNUMBER(SEARCH("Yes",'2_all_summary'!$F49)),IF(ISNUMBER(SEARCH("Yes",'2_all_summary'!R49)),1,2),IF(ISNUMBER(SEARCH("No",'2_all_summary'!R49)),4,3))</f>
        <v>4</v>
      </c>
      <c r="P49" s="41">
        <f>IF(ISNUMBER(SEARCH("Yes",'2_all_summary'!$F49)),IF(ISNUMBER(SEARCH("Yes",'2_all_summary'!S49)),1,2),IF(ISNUMBER(SEARCH("No",'2_all_summary'!S49)),4,3))</f>
        <v>4</v>
      </c>
      <c r="Q49" s="41">
        <f>IF(ISNUMBER(SEARCH("Yes",'2_all_summary'!$F49)),IF(0&lt;'2_all_summary'!T49,1,2),IF(0='2_all_summary'!T49,4,3))</f>
        <v>4</v>
      </c>
      <c r="R49" s="41">
        <f>IF(ISNUMBER(SEARCH("Yes",'2_all_summary'!$F49)),IF(ISNUMBER(SEARCH("Yes",'2_all_summary'!U49)),1,2),IF(ISNUMBER(SEARCH("No",'2_all_summary'!U49)),4,3))</f>
        <v>4</v>
      </c>
    </row>
    <row r="50" spans="7:18" x14ac:dyDescent="0.3">
      <c r="G50" s="41"/>
      <c r="H50" s="41" t="str">
        <f>'2_all_summary'!D50</f>
        <v>Long-Term Stability of the Faunal Community of a Subtropical Estuary: Evaluating Disturbances in the Context of Interannual Variability</v>
      </c>
      <c r="I50" s="41" t="str">
        <f>'2_all_summary'!E50</f>
        <v>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2005â€“2006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1â€“3Â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3Â years, we suggest that where long-term monitoring exists, active restoration might be deferred while monitoring for signs of recovery following the removal of a perturbation. This is a fundamental part of sound adaptive management processes to promote sustainable ecosystems. Â© 2020, Coastal and Estuarine Research Federation.</v>
      </c>
      <c r="J50" s="41">
        <f>IF(ISNUMBER(SEARCH("Yes",'2_all_summary'!$F50)),IF(ISNUMBER(SEARCH("Yes",'2_all_summary'!M50)),1,2),IF(ISNUMBER(SEARCH("No",'2_all_summary'!M50)),4,3))</f>
        <v>4</v>
      </c>
      <c r="K50" s="41">
        <f>IF(ISNUMBER(SEARCH("Yes",'2_all_summary'!$F50)),IF(ISNUMBER(SEARCH("Yes",'2_all_summary'!N50)),1,2),IF(ISNUMBER(SEARCH("No",'2_all_summary'!N50)),4,3))</f>
        <v>4</v>
      </c>
      <c r="L50" s="41">
        <f>IF(ISNUMBER(SEARCH("Yes",'2_all_summary'!$F50)),IF(ISNUMBER(SEARCH("Yes",'2_all_summary'!O50)),1,2),IF(ISNUMBER(SEARCH("No",'2_all_summary'!O50)),4,3))</f>
        <v>4</v>
      </c>
      <c r="M50" s="41">
        <f>IF(ISNUMBER(SEARCH("Yes",'2_all_summary'!$F50)),IF(0&lt;'2_all_summary'!P50,1,2),IF(0='2_all_summary'!P50,4,3))</f>
        <v>4</v>
      </c>
      <c r="N50" s="41">
        <f>IF(ISNUMBER(SEARCH("Yes",'2_all_summary'!$F50)),IF(ISNUMBER(SEARCH("Yes",'2_all_summary'!Q50)),1,2),IF(ISNUMBER(SEARCH("No",'2_all_summary'!Q50)),4,3))</f>
        <v>4</v>
      </c>
      <c r="O50" s="41">
        <f>IF(ISNUMBER(SEARCH("Yes",'2_all_summary'!$F50)),IF(ISNUMBER(SEARCH("Yes",'2_all_summary'!R50)),1,2),IF(ISNUMBER(SEARCH("No",'2_all_summary'!R50)),4,3))</f>
        <v>4</v>
      </c>
      <c r="P50" s="41">
        <f>IF(ISNUMBER(SEARCH("Yes",'2_all_summary'!$F50)),IF(ISNUMBER(SEARCH("Yes",'2_all_summary'!S50)),1,2),IF(ISNUMBER(SEARCH("No",'2_all_summary'!S50)),4,3))</f>
        <v>4</v>
      </c>
      <c r="Q50" s="41">
        <f>IF(ISNUMBER(SEARCH("Yes",'2_all_summary'!$F50)),IF(0&lt;'2_all_summary'!T50,1,2),IF(0='2_all_summary'!T50,4,3))</f>
        <v>4</v>
      </c>
      <c r="R50" s="41">
        <f>IF(ISNUMBER(SEARCH("Yes",'2_all_summary'!$F50)),IF(ISNUMBER(SEARCH("Yes",'2_all_summary'!U50)),1,2),IF(ISNUMBER(SEARCH("No",'2_all_summary'!U50)),4,3))</f>
        <v>4</v>
      </c>
    </row>
    <row r="51" spans="7:18" x14ac:dyDescent="0.3">
      <c r="G51" s="41"/>
      <c r="H51" s="41" t="str">
        <f>'2_all_summary'!D51</f>
        <v>Exclusive economic zones and the management of fisheries in the South China Sea</v>
      </c>
      <c r="I51" s="41" t="str">
        <f>'2_all_summary'!E51</f>
        <v>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Â© 2005 Springer. All Rights Reserved.</v>
      </c>
      <c r="J51" s="41">
        <f>IF(ISNUMBER(SEARCH("Yes",'2_all_summary'!$F51)),IF(ISNUMBER(SEARCH("Yes",'2_all_summary'!M51)),1,2),IF(ISNUMBER(SEARCH("No",'2_all_summary'!M51)),4,3))</f>
        <v>4</v>
      </c>
      <c r="K51" s="41">
        <f>IF(ISNUMBER(SEARCH("Yes",'2_all_summary'!$F51)),IF(ISNUMBER(SEARCH("Yes",'2_all_summary'!N51)),1,2),IF(ISNUMBER(SEARCH("No",'2_all_summary'!N51)),4,3))</f>
        <v>4</v>
      </c>
      <c r="L51" s="41">
        <f>IF(ISNUMBER(SEARCH("Yes",'2_all_summary'!$F51)),IF(ISNUMBER(SEARCH("Yes",'2_all_summary'!O51)),1,2),IF(ISNUMBER(SEARCH("No",'2_all_summary'!O51)),4,3))</f>
        <v>4</v>
      </c>
      <c r="M51" s="41">
        <f>IF(ISNUMBER(SEARCH("Yes",'2_all_summary'!$F51)),IF(0&lt;'2_all_summary'!P51,1,2),IF(0='2_all_summary'!P51,4,3))</f>
        <v>4</v>
      </c>
      <c r="N51" s="41">
        <f>IF(ISNUMBER(SEARCH("Yes",'2_all_summary'!$F51)),IF(ISNUMBER(SEARCH("Yes",'2_all_summary'!Q51)),1,2),IF(ISNUMBER(SEARCH("No",'2_all_summary'!Q51)),4,3))</f>
        <v>4</v>
      </c>
      <c r="O51" s="41">
        <f>IF(ISNUMBER(SEARCH("Yes",'2_all_summary'!$F51)),IF(ISNUMBER(SEARCH("Yes",'2_all_summary'!R51)),1,2),IF(ISNUMBER(SEARCH("No",'2_all_summary'!R51)),4,3))</f>
        <v>4</v>
      </c>
      <c r="P51" s="41">
        <f>IF(ISNUMBER(SEARCH("Yes",'2_all_summary'!$F51)),IF(ISNUMBER(SEARCH("Yes",'2_all_summary'!S51)),1,2),IF(ISNUMBER(SEARCH("No",'2_all_summary'!S51)),4,3))</f>
        <v>4</v>
      </c>
      <c r="Q51" s="41">
        <f>IF(ISNUMBER(SEARCH("Yes",'2_all_summary'!$F51)),IF(0&lt;'2_all_summary'!T51,1,2),IF(0='2_all_summary'!T51,4,3))</f>
        <v>4</v>
      </c>
      <c r="R51" s="41">
        <f>IF(ISNUMBER(SEARCH("Yes",'2_all_summary'!$F51)),IF(ISNUMBER(SEARCH("Yes",'2_all_summary'!U51)),1,2),IF(ISNUMBER(SEARCH("No",'2_all_summary'!U51)),4,3))</f>
        <v>4</v>
      </c>
    </row>
    <row r="52" spans="7:18" x14ac:dyDescent="0.3">
      <c r="G52" s="41"/>
      <c r="H52" s="41" t="str">
        <f>'2_all_summary'!D52</f>
        <v>Social dimensions of local fisheries co-management in the Coral Triangle</v>
      </c>
      <c r="I52" s="41" t="str">
        <f>'2_all_summary'!E52</f>
        <v>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Â© Foundation for Environmental Conservation 2015.</v>
      </c>
      <c r="J52" s="41">
        <f>IF(ISNUMBER(SEARCH("Yes",'2_all_summary'!$F52)),IF(ISNUMBER(SEARCH("Yes",'2_all_summary'!M52)),1,2),IF(ISNUMBER(SEARCH("No",'2_all_summary'!M52)),4,3))</f>
        <v>4</v>
      </c>
      <c r="K52" s="41">
        <f>IF(ISNUMBER(SEARCH("Yes",'2_all_summary'!$F52)),IF(ISNUMBER(SEARCH("Yes",'2_all_summary'!N52)),1,2),IF(ISNUMBER(SEARCH("No",'2_all_summary'!N52)),4,3))</f>
        <v>4</v>
      </c>
      <c r="L52" s="41">
        <f>IF(ISNUMBER(SEARCH("Yes",'2_all_summary'!$F52)),IF(ISNUMBER(SEARCH("Yes",'2_all_summary'!O52)),1,2),IF(ISNUMBER(SEARCH("No",'2_all_summary'!O52)),4,3))</f>
        <v>4</v>
      </c>
      <c r="M52" s="41">
        <f>IF(ISNUMBER(SEARCH("Yes",'2_all_summary'!$F52)),IF(0&lt;'2_all_summary'!P52,1,2),IF(0='2_all_summary'!P52,4,3))</f>
        <v>4</v>
      </c>
      <c r="N52" s="41">
        <f>IF(ISNUMBER(SEARCH("Yes",'2_all_summary'!$F52)),IF(ISNUMBER(SEARCH("Yes",'2_all_summary'!Q52)),1,2),IF(ISNUMBER(SEARCH("No",'2_all_summary'!Q52)),4,3))</f>
        <v>3</v>
      </c>
      <c r="O52" s="41">
        <f>IF(ISNUMBER(SEARCH("Yes",'2_all_summary'!$F52)),IF(ISNUMBER(SEARCH("Yes",'2_all_summary'!R52)),1,2),IF(ISNUMBER(SEARCH("No",'2_all_summary'!R52)),4,3))</f>
        <v>4</v>
      </c>
      <c r="P52" s="41">
        <f>IF(ISNUMBER(SEARCH("Yes",'2_all_summary'!$F52)),IF(ISNUMBER(SEARCH("Yes",'2_all_summary'!S52)),1,2),IF(ISNUMBER(SEARCH("No",'2_all_summary'!S52)),4,3))</f>
        <v>3</v>
      </c>
      <c r="Q52" s="41">
        <f>IF(ISNUMBER(SEARCH("Yes",'2_all_summary'!$F52)),IF(0&lt;'2_all_summary'!T52,1,2),IF(0='2_all_summary'!T52,4,3))</f>
        <v>3</v>
      </c>
      <c r="R52" s="41">
        <f>IF(ISNUMBER(SEARCH("Yes",'2_all_summary'!$F52)),IF(ISNUMBER(SEARCH("Yes",'2_all_summary'!U52)),1,2),IF(ISNUMBER(SEARCH("No",'2_all_summary'!U52)),4,3))</f>
        <v>3</v>
      </c>
    </row>
    <row r="53" spans="7:18" x14ac:dyDescent="0.3">
      <c r="G53" s="41"/>
      <c r="H53" s="41" t="str">
        <f>'2_all_summary'!D53</f>
        <v>Facing limits in oceanic fisheries: Part I: Extent of the problem and policy responses</v>
      </c>
      <c r="I53" s="41" t="str">
        <f>'2_all_summary'!E53</f>
        <v>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 based management. 1994 United Nations</v>
      </c>
      <c r="J53" s="41">
        <f>IF(ISNUMBER(SEARCH("Yes",'2_all_summary'!$F53)),IF(ISNUMBER(SEARCH("Yes",'2_all_summary'!M53)),1,2),IF(ISNUMBER(SEARCH("No",'2_all_summary'!M53)),4,3))</f>
        <v>4</v>
      </c>
      <c r="K53" s="41">
        <f>IF(ISNUMBER(SEARCH("Yes",'2_all_summary'!$F53)),IF(ISNUMBER(SEARCH("Yes",'2_all_summary'!N53)),1,2),IF(ISNUMBER(SEARCH("No",'2_all_summary'!N53)),4,3))</f>
        <v>4</v>
      </c>
      <c r="L53" s="41">
        <f>IF(ISNUMBER(SEARCH("Yes",'2_all_summary'!$F53)),IF(ISNUMBER(SEARCH("Yes",'2_all_summary'!O53)),1,2),IF(ISNUMBER(SEARCH("No",'2_all_summary'!O53)),4,3))</f>
        <v>4</v>
      </c>
      <c r="M53" s="41">
        <f>IF(ISNUMBER(SEARCH("Yes",'2_all_summary'!$F53)),IF(0&lt;'2_all_summary'!P53,1,2),IF(0='2_all_summary'!P53,4,3))</f>
        <v>4</v>
      </c>
      <c r="N53" s="41">
        <f>IF(ISNUMBER(SEARCH("Yes",'2_all_summary'!$F53)),IF(ISNUMBER(SEARCH("Yes",'2_all_summary'!Q53)),1,2),IF(ISNUMBER(SEARCH("No",'2_all_summary'!Q53)),4,3))</f>
        <v>4</v>
      </c>
      <c r="O53" s="41">
        <f>IF(ISNUMBER(SEARCH("Yes",'2_all_summary'!$F53)),IF(ISNUMBER(SEARCH("Yes",'2_all_summary'!R53)),1,2),IF(ISNUMBER(SEARCH("No",'2_all_summary'!R53)),4,3))</f>
        <v>4</v>
      </c>
      <c r="P53" s="41">
        <f>IF(ISNUMBER(SEARCH("Yes",'2_all_summary'!$F53)),IF(ISNUMBER(SEARCH("Yes",'2_all_summary'!S53)),1,2),IF(ISNUMBER(SEARCH("No",'2_all_summary'!S53)),4,3))</f>
        <v>4</v>
      </c>
      <c r="Q53" s="41">
        <f>IF(ISNUMBER(SEARCH("Yes",'2_all_summary'!$F53)),IF(0&lt;'2_all_summary'!T53,1,2),IF(0='2_all_summary'!T53,4,3))</f>
        <v>4</v>
      </c>
      <c r="R53" s="41">
        <f>IF(ISNUMBER(SEARCH("Yes",'2_all_summary'!$F53)),IF(ISNUMBER(SEARCH("Yes",'2_all_summary'!U53)),1,2),IF(ISNUMBER(SEARCH("No",'2_all_summary'!U53)),4,3))</f>
        <v>4</v>
      </c>
    </row>
    <row r="54" spans="7:18" x14ac:dyDescent="0.3">
      <c r="G54" s="41"/>
      <c r="H54" s="41" t="str">
        <f>'2_all_summary'!D54</f>
        <v>Madagascar Fish Eagle productivity in the Tsimembo-Manambolomaty Protected Area and surrounding habitat of western Madagascar</v>
      </c>
      <c r="I54" s="41" t="str">
        <f>'2_all_summary'!E54</f>
        <v>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Â© 2018 NISC (Pty) Ltd.</v>
      </c>
      <c r="J54" s="41">
        <f>IF(ISNUMBER(SEARCH("Yes",'2_all_summary'!$F54)),IF(ISNUMBER(SEARCH("Yes",'2_all_summary'!M54)),1,2),IF(ISNUMBER(SEARCH("No",'2_all_summary'!M54)),4,3))</f>
        <v>4</v>
      </c>
      <c r="K54" s="41">
        <f>IF(ISNUMBER(SEARCH("Yes",'2_all_summary'!$F54)),IF(ISNUMBER(SEARCH("Yes",'2_all_summary'!N54)),1,2),IF(ISNUMBER(SEARCH("No",'2_all_summary'!N54)),4,3))</f>
        <v>4</v>
      </c>
      <c r="L54" s="41">
        <f>IF(ISNUMBER(SEARCH("Yes",'2_all_summary'!$F54)),IF(ISNUMBER(SEARCH("Yes",'2_all_summary'!O54)),1,2),IF(ISNUMBER(SEARCH("No",'2_all_summary'!O54)),4,3))</f>
        <v>4</v>
      </c>
      <c r="M54" s="41">
        <f>IF(ISNUMBER(SEARCH("Yes",'2_all_summary'!$F54)),IF(0&lt;'2_all_summary'!P54,1,2),IF(0='2_all_summary'!P54,4,3))</f>
        <v>4</v>
      </c>
      <c r="N54" s="41">
        <f>IF(ISNUMBER(SEARCH("Yes",'2_all_summary'!$F54)),IF(ISNUMBER(SEARCH("Yes",'2_all_summary'!Q54)),1,2),IF(ISNUMBER(SEARCH("No",'2_all_summary'!Q54)),4,3))</f>
        <v>4</v>
      </c>
      <c r="O54" s="41">
        <f>IF(ISNUMBER(SEARCH("Yes",'2_all_summary'!$F54)),IF(ISNUMBER(SEARCH("Yes",'2_all_summary'!R54)),1,2),IF(ISNUMBER(SEARCH("No",'2_all_summary'!R54)),4,3))</f>
        <v>4</v>
      </c>
      <c r="P54" s="41">
        <f>IF(ISNUMBER(SEARCH("Yes",'2_all_summary'!$F54)),IF(ISNUMBER(SEARCH("Yes",'2_all_summary'!S54)),1,2),IF(ISNUMBER(SEARCH("No",'2_all_summary'!S54)),4,3))</f>
        <v>4</v>
      </c>
      <c r="Q54" s="41">
        <f>IF(ISNUMBER(SEARCH("Yes",'2_all_summary'!$F54)),IF(0&lt;'2_all_summary'!T54,1,2),IF(0='2_all_summary'!T54,4,3))</f>
        <v>4</v>
      </c>
      <c r="R54" s="41">
        <f>IF(ISNUMBER(SEARCH("Yes",'2_all_summary'!$F54)),IF(ISNUMBER(SEARCH("Yes",'2_all_summary'!U54)),1,2),IF(ISNUMBER(SEARCH("No",'2_all_summary'!U54)),4,3))</f>
        <v>4</v>
      </c>
    </row>
    <row r="55" spans="7:18" x14ac:dyDescent="0.3">
      <c r="G55" s="41"/>
      <c r="H55" s="41" t="str">
        <f>'2_all_summary'!D55</f>
        <v>Hidden benefits and risks of partial protection for coral reef fisheries</v>
      </c>
      <c r="I55" s="41" t="str">
        <f>'2_all_summary'!E55</f>
        <v>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Â© 2022 by the author(s). Published here under license by the Resilience Alliance.</v>
      </c>
      <c r="J55" s="41">
        <f>IF(ISNUMBER(SEARCH("Yes",'2_all_summary'!$F55)),IF(ISNUMBER(SEARCH("Yes",'2_all_summary'!M55)),1,2),IF(ISNUMBER(SEARCH("No",'2_all_summary'!M55)),4,3))</f>
        <v>1</v>
      </c>
      <c r="K55" s="41">
        <f>IF(ISNUMBER(SEARCH("Yes",'2_all_summary'!$F55)),IF(ISNUMBER(SEARCH("Yes",'2_all_summary'!N55)),1,2),IF(ISNUMBER(SEARCH("No",'2_all_summary'!N55)),4,3))</f>
        <v>1</v>
      </c>
      <c r="L55" s="41">
        <f>IF(ISNUMBER(SEARCH("Yes",'2_all_summary'!$F55)),IF(ISNUMBER(SEARCH("Yes",'2_all_summary'!O55)),1,2),IF(ISNUMBER(SEARCH("No",'2_all_summary'!O55)),4,3))</f>
        <v>1</v>
      </c>
      <c r="M55" s="41">
        <f>IF(ISNUMBER(SEARCH("Yes",'2_all_summary'!$F55)),IF(0&lt;'2_all_summary'!P55,1,2),IF(0='2_all_summary'!P55,4,3))</f>
        <v>1</v>
      </c>
      <c r="N55" s="41">
        <f>IF(ISNUMBER(SEARCH("Yes",'2_all_summary'!$F55)),IF(ISNUMBER(SEARCH("Yes",'2_all_summary'!Q55)),1,2),IF(ISNUMBER(SEARCH("No",'2_all_summary'!Q55)),4,3))</f>
        <v>1</v>
      </c>
      <c r="O55" s="41">
        <f>IF(ISNUMBER(SEARCH("Yes",'2_all_summary'!$F55)),IF(ISNUMBER(SEARCH("Yes",'2_all_summary'!R55)),1,2),IF(ISNUMBER(SEARCH("No",'2_all_summary'!R55)),4,3))</f>
        <v>1</v>
      </c>
      <c r="P55" s="41">
        <f>IF(ISNUMBER(SEARCH("Yes",'2_all_summary'!$F55)),IF(ISNUMBER(SEARCH("Yes",'2_all_summary'!S55)),1,2),IF(ISNUMBER(SEARCH("No",'2_all_summary'!S55)),4,3))</f>
        <v>1</v>
      </c>
      <c r="Q55" s="41">
        <f>IF(ISNUMBER(SEARCH("Yes",'2_all_summary'!$F55)),IF(0&lt;'2_all_summary'!T55,1,2),IF(0='2_all_summary'!T55,4,3))</f>
        <v>1</v>
      </c>
      <c r="R55" s="41">
        <f>IF(ISNUMBER(SEARCH("Yes",'2_all_summary'!$F55)),IF(ISNUMBER(SEARCH("Yes",'2_all_summary'!U55)),1,2),IF(ISNUMBER(SEARCH("No",'2_all_summary'!U55)),4,3))</f>
        <v>1</v>
      </c>
    </row>
    <row r="56" spans="7:18" x14ac:dyDescent="0.3">
      <c r="G56" s="41"/>
      <c r="H56" s="41" t="str">
        <f>'2_all_summary'!D56</f>
        <v>A theory of scaling for community-based fisheries management</v>
      </c>
      <c r="I56" s="41" t="str">
        <f>'2_all_summary'!E56</f>
        <v>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â€˜scaling up community-based fisheries managementâ€™.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frameworkâ€™s main scaling dimensions. Â© 2021, The Author(s).</v>
      </c>
      <c r="J56" s="41">
        <f>IF(ISNUMBER(SEARCH("Yes",'2_all_summary'!$F56)),IF(ISNUMBER(SEARCH("Yes",'2_all_summary'!M56)),1,2),IF(ISNUMBER(SEARCH("No",'2_all_summary'!M56)),4,3))</f>
        <v>1</v>
      </c>
      <c r="K56" s="41">
        <f>IF(ISNUMBER(SEARCH("Yes",'2_all_summary'!$F56)),IF(ISNUMBER(SEARCH("Yes",'2_all_summary'!N56)),1,2),IF(ISNUMBER(SEARCH("No",'2_all_summary'!N56)),4,3))</f>
        <v>1</v>
      </c>
      <c r="L56" s="41">
        <f>IF(ISNUMBER(SEARCH("Yes",'2_all_summary'!$F56)),IF(ISNUMBER(SEARCH("Yes",'2_all_summary'!O56)),1,2),IF(ISNUMBER(SEARCH("No",'2_all_summary'!O56)),4,3))</f>
        <v>1</v>
      </c>
      <c r="M56" s="41">
        <f>IF(ISNUMBER(SEARCH("Yes",'2_all_summary'!$F56)),IF(0&lt;'2_all_summary'!P56,1,2),IF(0='2_all_summary'!P56,4,3))</f>
        <v>1</v>
      </c>
      <c r="N56" s="41">
        <f>IF(ISNUMBER(SEARCH("Yes",'2_all_summary'!$F56)),IF(ISNUMBER(SEARCH("Yes",'2_all_summary'!Q56)),1,2),IF(ISNUMBER(SEARCH("No",'2_all_summary'!Q56)),4,3))</f>
        <v>1</v>
      </c>
      <c r="O56" s="41">
        <f>IF(ISNUMBER(SEARCH("Yes",'2_all_summary'!$F56)),IF(ISNUMBER(SEARCH("Yes",'2_all_summary'!R56)),1,2),IF(ISNUMBER(SEARCH("No",'2_all_summary'!R56)),4,3))</f>
        <v>1</v>
      </c>
      <c r="P56" s="41">
        <f>IF(ISNUMBER(SEARCH("Yes",'2_all_summary'!$F56)),IF(ISNUMBER(SEARCH("Yes",'2_all_summary'!S56)),1,2),IF(ISNUMBER(SEARCH("No",'2_all_summary'!S56)),4,3))</f>
        <v>1</v>
      </c>
      <c r="Q56" s="41">
        <f>IF(ISNUMBER(SEARCH("Yes",'2_all_summary'!$F56)),IF(0&lt;'2_all_summary'!T56,1,2),IF(0='2_all_summary'!T56,4,3))</f>
        <v>1</v>
      </c>
      <c r="R56" s="41">
        <f>IF(ISNUMBER(SEARCH("Yes",'2_all_summary'!$F56)),IF(ISNUMBER(SEARCH("Yes",'2_all_summary'!U56)),1,2),IF(ISNUMBER(SEARCH("No",'2_all_summary'!U56)),4,3))</f>
        <v>1</v>
      </c>
    </row>
    <row r="57" spans="7:18" x14ac:dyDescent="0.3">
      <c r="G57" s="41"/>
      <c r="H57" s="41" t="str">
        <f>'2_all_summary'!D57</f>
        <v>Assessment of governance of fisher communities of inland openwater fisheries in Bangladesh</v>
      </c>
      <c r="I57" s="41" t="str">
        <f>'2_all_summary'!E57</f>
        <v>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Â© 2013 Elsevier Ltd.</v>
      </c>
      <c r="J57" s="41">
        <f>IF(ISNUMBER(SEARCH("Yes",'2_all_summary'!$F57)),IF(ISNUMBER(SEARCH("Yes",'2_all_summary'!M57)),1,2),IF(ISNUMBER(SEARCH("No",'2_all_summary'!M57)),4,3))</f>
        <v>4</v>
      </c>
      <c r="K57" s="41">
        <f>IF(ISNUMBER(SEARCH("Yes",'2_all_summary'!$F57)),IF(ISNUMBER(SEARCH("Yes",'2_all_summary'!N57)),1,2),IF(ISNUMBER(SEARCH("No",'2_all_summary'!N57)),4,3))</f>
        <v>4</v>
      </c>
      <c r="L57" s="41">
        <f>IF(ISNUMBER(SEARCH("Yes",'2_all_summary'!$F57)),IF(ISNUMBER(SEARCH("Yes",'2_all_summary'!O57)),1,2),IF(ISNUMBER(SEARCH("No",'2_all_summary'!O57)),4,3))</f>
        <v>4</v>
      </c>
      <c r="M57" s="41">
        <f>IF(ISNUMBER(SEARCH("Yes",'2_all_summary'!$F57)),IF(0&lt;'2_all_summary'!P57,1,2),IF(0='2_all_summary'!P57,4,3))</f>
        <v>4</v>
      </c>
      <c r="N57" s="41">
        <f>IF(ISNUMBER(SEARCH("Yes",'2_all_summary'!$F57)),IF(ISNUMBER(SEARCH("Yes",'2_all_summary'!Q57)),1,2),IF(ISNUMBER(SEARCH("No",'2_all_summary'!Q57)),4,3))</f>
        <v>4</v>
      </c>
      <c r="O57" s="41">
        <f>IF(ISNUMBER(SEARCH("Yes",'2_all_summary'!$F57)),IF(ISNUMBER(SEARCH("Yes",'2_all_summary'!R57)),1,2),IF(ISNUMBER(SEARCH("No",'2_all_summary'!R57)),4,3))</f>
        <v>4</v>
      </c>
      <c r="P57" s="41">
        <f>IF(ISNUMBER(SEARCH("Yes",'2_all_summary'!$F57)),IF(ISNUMBER(SEARCH("Yes",'2_all_summary'!S57)),1,2),IF(ISNUMBER(SEARCH("No",'2_all_summary'!S57)),4,3))</f>
        <v>4</v>
      </c>
      <c r="Q57" s="41">
        <f>IF(ISNUMBER(SEARCH("Yes",'2_all_summary'!$F57)),IF(0&lt;'2_all_summary'!T57,1,2),IF(0='2_all_summary'!T57,4,3))</f>
        <v>4</v>
      </c>
      <c r="R57" s="41">
        <f>IF(ISNUMBER(SEARCH("Yes",'2_all_summary'!$F57)),IF(ISNUMBER(SEARCH("Yes",'2_all_summary'!U57)),1,2),IF(ISNUMBER(SEARCH("No",'2_all_summary'!U57)),4,3))</f>
        <v>4</v>
      </c>
    </row>
    <row r="58" spans="7:18" x14ac:dyDescent="0.3">
      <c r="G58" s="41"/>
      <c r="H58" s="41" t="str">
        <f>'2_all_summary'!D58</f>
        <v>Tonle Sap Lake, Cambodia: A perspective on its transborder hydrological and resources governance</v>
      </c>
      <c r="I58" s="41" t="str">
        <f>'2_all_summary'!E58</f>
        <v>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Â© 2015 Wiley Publishing Asia Pty Ltd.</v>
      </c>
      <c r="J58" s="41">
        <f>IF(ISNUMBER(SEARCH("Yes",'2_all_summary'!$F58)),IF(ISNUMBER(SEARCH("Yes",'2_all_summary'!M58)),1,2),IF(ISNUMBER(SEARCH("No",'2_all_summary'!M58)),4,3))</f>
        <v>4</v>
      </c>
      <c r="K58" s="41">
        <f>IF(ISNUMBER(SEARCH("Yes",'2_all_summary'!$F58)),IF(ISNUMBER(SEARCH("Yes",'2_all_summary'!N58)),1,2),IF(ISNUMBER(SEARCH("No",'2_all_summary'!N58)),4,3))</f>
        <v>4</v>
      </c>
      <c r="L58" s="41">
        <f>IF(ISNUMBER(SEARCH("Yes",'2_all_summary'!$F58)),IF(ISNUMBER(SEARCH("Yes",'2_all_summary'!O58)),1,2),IF(ISNUMBER(SEARCH("No",'2_all_summary'!O58)),4,3))</f>
        <v>4</v>
      </c>
      <c r="M58" s="41">
        <f>IF(ISNUMBER(SEARCH("Yes",'2_all_summary'!$F58)),IF(0&lt;'2_all_summary'!P58,1,2),IF(0='2_all_summary'!P58,4,3))</f>
        <v>4</v>
      </c>
      <c r="N58" s="41">
        <f>IF(ISNUMBER(SEARCH("Yes",'2_all_summary'!$F58)),IF(ISNUMBER(SEARCH("Yes",'2_all_summary'!Q58)),1,2),IF(ISNUMBER(SEARCH("No",'2_all_summary'!Q58)),4,3))</f>
        <v>4</v>
      </c>
      <c r="O58" s="41">
        <f>IF(ISNUMBER(SEARCH("Yes",'2_all_summary'!$F58)),IF(ISNUMBER(SEARCH("Yes",'2_all_summary'!R58)),1,2),IF(ISNUMBER(SEARCH("No",'2_all_summary'!R58)),4,3))</f>
        <v>4</v>
      </c>
      <c r="P58" s="41">
        <f>IF(ISNUMBER(SEARCH("Yes",'2_all_summary'!$F58)),IF(ISNUMBER(SEARCH("Yes",'2_all_summary'!S58)),1,2),IF(ISNUMBER(SEARCH("No",'2_all_summary'!S58)),4,3))</f>
        <v>4</v>
      </c>
      <c r="Q58" s="41">
        <f>IF(ISNUMBER(SEARCH("Yes",'2_all_summary'!$F58)),IF(0&lt;'2_all_summary'!T58,1,2),IF(0='2_all_summary'!T58,4,3))</f>
        <v>4</v>
      </c>
      <c r="R58" s="41">
        <f>IF(ISNUMBER(SEARCH("Yes",'2_all_summary'!$F58)),IF(ISNUMBER(SEARCH("Yes",'2_all_summary'!U58)),1,2),IF(ISNUMBER(SEARCH("No",'2_all_summary'!U58)),4,3))</f>
        <v>4</v>
      </c>
    </row>
    <row r="59" spans="7:18" x14ac:dyDescent="0.3">
      <c r="G59" s="41"/>
      <c r="H59" s="41" t="str">
        <f>'2_all_summary'!D59</f>
        <v>The difference that class makes: Neoliberalization and non-capitalism in the fishing industry of new england</v>
      </c>
      <c r="I59" s="41" t="str">
        <f>'2_all_summary'!E59</f>
        <v>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Â© 2007 The Author Journal compilation Â© 2007 Editorial Board of Antipode.</v>
      </c>
      <c r="J59" s="41">
        <f>IF(ISNUMBER(SEARCH("Yes",'2_all_summary'!$F59)),IF(ISNUMBER(SEARCH("Yes",'2_all_summary'!M59)),1,2),IF(ISNUMBER(SEARCH("No",'2_all_summary'!M59)),4,3))</f>
        <v>4</v>
      </c>
      <c r="K59" s="41">
        <f>IF(ISNUMBER(SEARCH("Yes",'2_all_summary'!$F59)),IF(ISNUMBER(SEARCH("Yes",'2_all_summary'!N59)),1,2),IF(ISNUMBER(SEARCH("No",'2_all_summary'!N59)),4,3))</f>
        <v>4</v>
      </c>
      <c r="L59" s="41">
        <f>IF(ISNUMBER(SEARCH("Yes",'2_all_summary'!$F59)),IF(ISNUMBER(SEARCH("Yes",'2_all_summary'!O59)),1,2),IF(ISNUMBER(SEARCH("No",'2_all_summary'!O59)),4,3))</f>
        <v>4</v>
      </c>
      <c r="M59" s="41">
        <f>IF(ISNUMBER(SEARCH("Yes",'2_all_summary'!$F59)),IF(0&lt;'2_all_summary'!P59,1,2),IF(0='2_all_summary'!P59,4,3))</f>
        <v>4</v>
      </c>
      <c r="N59" s="41">
        <f>IF(ISNUMBER(SEARCH("Yes",'2_all_summary'!$F59)),IF(ISNUMBER(SEARCH("Yes",'2_all_summary'!Q59)),1,2),IF(ISNUMBER(SEARCH("No",'2_all_summary'!Q59)),4,3))</f>
        <v>4</v>
      </c>
      <c r="O59" s="41">
        <f>IF(ISNUMBER(SEARCH("Yes",'2_all_summary'!$F59)),IF(ISNUMBER(SEARCH("Yes",'2_all_summary'!R59)),1,2),IF(ISNUMBER(SEARCH("No",'2_all_summary'!R59)),4,3))</f>
        <v>4</v>
      </c>
      <c r="P59" s="41">
        <f>IF(ISNUMBER(SEARCH("Yes",'2_all_summary'!$F59)),IF(ISNUMBER(SEARCH("Yes",'2_all_summary'!S59)),1,2),IF(ISNUMBER(SEARCH("No",'2_all_summary'!S59)),4,3))</f>
        <v>4</v>
      </c>
      <c r="Q59" s="41">
        <f>IF(ISNUMBER(SEARCH("Yes",'2_all_summary'!$F59)),IF(0&lt;'2_all_summary'!T59,1,2),IF(0='2_all_summary'!T59,4,3))</f>
        <v>4</v>
      </c>
      <c r="R59" s="41">
        <f>IF(ISNUMBER(SEARCH("Yes",'2_all_summary'!$F59)),IF(ISNUMBER(SEARCH("Yes",'2_all_summary'!U59)),1,2),IF(ISNUMBER(SEARCH("No",'2_all_summary'!U59)),4,3))</f>
        <v>4</v>
      </c>
    </row>
    <row r="60" spans="7:18" x14ac:dyDescent="0.3">
      <c r="G60" s="41"/>
      <c r="H60" s="41" t="str">
        <f>'2_all_summary'!D60</f>
        <v>CROI 2016: Hot spots in HIV infection and advances in HIV prevention</v>
      </c>
      <c r="I60" s="41" t="str">
        <f>'2_all_summary'!E60</f>
        <v>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Â© 2016, IASâ€“USA. All rights reserved.</v>
      </c>
      <c r="J60" s="41">
        <f>IF(ISNUMBER(SEARCH("Yes",'2_all_summary'!$F60)),IF(ISNUMBER(SEARCH("Yes",'2_all_summary'!M60)),1,2),IF(ISNUMBER(SEARCH("No",'2_all_summary'!M60)),4,3))</f>
        <v>4</v>
      </c>
      <c r="K60" s="41">
        <f>IF(ISNUMBER(SEARCH("Yes",'2_all_summary'!$F60)),IF(ISNUMBER(SEARCH("Yes",'2_all_summary'!N60)),1,2),IF(ISNUMBER(SEARCH("No",'2_all_summary'!N60)),4,3))</f>
        <v>4</v>
      </c>
      <c r="L60" s="41">
        <f>IF(ISNUMBER(SEARCH("Yes",'2_all_summary'!$F60)),IF(ISNUMBER(SEARCH("Yes",'2_all_summary'!O60)),1,2),IF(ISNUMBER(SEARCH("No",'2_all_summary'!O60)),4,3))</f>
        <v>4</v>
      </c>
      <c r="M60" s="41">
        <f>IF(ISNUMBER(SEARCH("Yes",'2_all_summary'!$F60)),IF(0&lt;'2_all_summary'!P60,1,2),IF(0='2_all_summary'!P60,4,3))</f>
        <v>4</v>
      </c>
      <c r="N60" s="41">
        <f>IF(ISNUMBER(SEARCH("Yes",'2_all_summary'!$F60)),IF(ISNUMBER(SEARCH("Yes",'2_all_summary'!Q60)),1,2),IF(ISNUMBER(SEARCH("No",'2_all_summary'!Q60)),4,3))</f>
        <v>4</v>
      </c>
      <c r="O60" s="41">
        <f>IF(ISNUMBER(SEARCH("Yes",'2_all_summary'!$F60)),IF(ISNUMBER(SEARCH("Yes",'2_all_summary'!R60)),1,2),IF(ISNUMBER(SEARCH("No",'2_all_summary'!R60)),4,3))</f>
        <v>4</v>
      </c>
      <c r="P60" s="41">
        <f>IF(ISNUMBER(SEARCH("Yes",'2_all_summary'!$F60)),IF(ISNUMBER(SEARCH("Yes",'2_all_summary'!S60)),1,2),IF(ISNUMBER(SEARCH("No",'2_all_summary'!S60)),4,3))</f>
        <v>4</v>
      </c>
      <c r="Q60" s="41">
        <f>IF(ISNUMBER(SEARCH("Yes",'2_all_summary'!$F60)),IF(0&lt;'2_all_summary'!T60,1,2),IF(0='2_all_summary'!T60,4,3))</f>
        <v>4</v>
      </c>
      <c r="R60" s="41">
        <f>IF(ISNUMBER(SEARCH("Yes",'2_all_summary'!$F60)),IF(ISNUMBER(SEARCH("Yes",'2_all_summary'!U60)),1,2),IF(ISNUMBER(SEARCH("No",'2_all_summary'!U60)),4,3))</f>
        <v>4</v>
      </c>
    </row>
    <row r="61" spans="7:18" x14ac:dyDescent="0.3">
      <c r="G61" s="41"/>
      <c r="H61" s="41" t="str">
        <f>'2_all_summary'!D61</f>
        <v>Community involvement in fisheries management: Experiences in the Gulf of Thailand countries</v>
      </c>
      <c r="I61" s="41" t="str">
        <f>'2_all_summary'!E61</f>
        <v>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Â© 2009 Elsevier Ltd. All rights reserved.</v>
      </c>
      <c r="J61" s="41">
        <f>IF(ISNUMBER(SEARCH("Yes",'2_all_summary'!$F61)),IF(ISNUMBER(SEARCH("Yes",'2_all_summary'!M61)),1,2),IF(ISNUMBER(SEARCH("No",'2_all_summary'!M61)),4,3))</f>
        <v>4</v>
      </c>
      <c r="K61" s="41">
        <f>IF(ISNUMBER(SEARCH("Yes",'2_all_summary'!$F61)),IF(ISNUMBER(SEARCH("Yes",'2_all_summary'!N61)),1,2),IF(ISNUMBER(SEARCH("No",'2_all_summary'!N61)),4,3))</f>
        <v>4</v>
      </c>
      <c r="L61" s="41">
        <f>IF(ISNUMBER(SEARCH("Yes",'2_all_summary'!$F61)),IF(ISNUMBER(SEARCH("Yes",'2_all_summary'!O61)),1,2),IF(ISNUMBER(SEARCH("No",'2_all_summary'!O61)),4,3))</f>
        <v>4</v>
      </c>
      <c r="M61" s="41">
        <f>IF(ISNUMBER(SEARCH("Yes",'2_all_summary'!$F61)),IF(0&lt;'2_all_summary'!P61,1,2),IF(0='2_all_summary'!P61,4,3))</f>
        <v>4</v>
      </c>
      <c r="N61" s="41">
        <f>IF(ISNUMBER(SEARCH("Yes",'2_all_summary'!$F61)),IF(ISNUMBER(SEARCH("Yes",'2_all_summary'!Q61)),1,2),IF(ISNUMBER(SEARCH("No",'2_all_summary'!Q61)),4,3))</f>
        <v>4</v>
      </c>
      <c r="O61" s="41">
        <f>IF(ISNUMBER(SEARCH("Yes",'2_all_summary'!$F61)),IF(ISNUMBER(SEARCH("Yes",'2_all_summary'!R61)),1,2),IF(ISNUMBER(SEARCH("No",'2_all_summary'!R61)),4,3))</f>
        <v>4</v>
      </c>
      <c r="P61" s="41">
        <f>IF(ISNUMBER(SEARCH("Yes",'2_all_summary'!$F61)),IF(ISNUMBER(SEARCH("Yes",'2_all_summary'!S61)),1,2),IF(ISNUMBER(SEARCH("No",'2_all_summary'!S61)),4,3))</f>
        <v>4</v>
      </c>
      <c r="Q61" s="41">
        <f>IF(ISNUMBER(SEARCH("Yes",'2_all_summary'!$F61)),IF(0&lt;'2_all_summary'!T61,1,2),IF(0='2_all_summary'!T61,4,3))</f>
        <v>4</v>
      </c>
      <c r="R61" s="41">
        <f>IF(ISNUMBER(SEARCH("Yes",'2_all_summary'!$F61)),IF(ISNUMBER(SEARCH("Yes",'2_all_summary'!U61)),1,2),IF(ISNUMBER(SEARCH("No",'2_all_summary'!U61)),4,3))</f>
        <v>4</v>
      </c>
    </row>
    <row r="62" spans="7:18" x14ac:dyDescent="0.3">
      <c r="G62" s="41"/>
      <c r="H62" s="41" t="str">
        <f>'2_all_summary'!D62</f>
        <v>Community-based organic agriculture in the Philippines</v>
      </c>
      <c r="I62" s="41" t="str">
        <f>'2_all_summary'!E62</f>
        <v>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v>
      </c>
      <c r="J62" s="41">
        <f>IF(ISNUMBER(SEARCH("Yes",'2_all_summary'!$F62)),IF(ISNUMBER(SEARCH("Yes",'2_all_summary'!M62)),1,2),IF(ISNUMBER(SEARCH("No",'2_all_summary'!M62)),4,3))</f>
        <v>4</v>
      </c>
      <c r="K62" s="41">
        <f>IF(ISNUMBER(SEARCH("Yes",'2_all_summary'!$F62)),IF(ISNUMBER(SEARCH("Yes",'2_all_summary'!N62)),1,2),IF(ISNUMBER(SEARCH("No",'2_all_summary'!N62)),4,3))</f>
        <v>4</v>
      </c>
      <c r="L62" s="41">
        <f>IF(ISNUMBER(SEARCH("Yes",'2_all_summary'!$F62)),IF(ISNUMBER(SEARCH("Yes",'2_all_summary'!O62)),1,2),IF(ISNUMBER(SEARCH("No",'2_all_summary'!O62)),4,3))</f>
        <v>4</v>
      </c>
      <c r="M62" s="41">
        <f>IF(ISNUMBER(SEARCH("Yes",'2_all_summary'!$F62)),IF(0&lt;'2_all_summary'!P62,1,2),IF(0='2_all_summary'!P62,4,3))</f>
        <v>4</v>
      </c>
      <c r="N62" s="41">
        <f>IF(ISNUMBER(SEARCH("Yes",'2_all_summary'!$F62)),IF(ISNUMBER(SEARCH("Yes",'2_all_summary'!Q62)),1,2),IF(ISNUMBER(SEARCH("No",'2_all_summary'!Q62)),4,3))</f>
        <v>4</v>
      </c>
      <c r="O62" s="41">
        <f>IF(ISNUMBER(SEARCH("Yes",'2_all_summary'!$F62)),IF(ISNUMBER(SEARCH("Yes",'2_all_summary'!R62)),1,2),IF(ISNUMBER(SEARCH("No",'2_all_summary'!R62)),4,3))</f>
        <v>4</v>
      </c>
      <c r="P62" s="41">
        <f>IF(ISNUMBER(SEARCH("Yes",'2_all_summary'!$F62)),IF(ISNUMBER(SEARCH("Yes",'2_all_summary'!S62)),1,2),IF(ISNUMBER(SEARCH("No",'2_all_summary'!S62)),4,3))</f>
        <v>4</v>
      </c>
      <c r="Q62" s="41">
        <f>IF(ISNUMBER(SEARCH("Yes",'2_all_summary'!$F62)),IF(0&lt;'2_all_summary'!T62,1,2),IF(0='2_all_summary'!T62,4,3))</f>
        <v>4</v>
      </c>
      <c r="R62" s="41">
        <f>IF(ISNUMBER(SEARCH("Yes",'2_all_summary'!$F62)),IF(ISNUMBER(SEARCH("Yes",'2_all_summary'!U62)),1,2),IF(ISNUMBER(SEARCH("No",'2_all_summary'!U62)),4,3))</f>
        <v>4</v>
      </c>
    </row>
    <row r="63" spans="7:18" x14ac:dyDescent="0.3">
      <c r="G63" s="41"/>
      <c r="H63" s="41" t="str">
        <f>'2_all_summary'!D63</f>
        <v>Empowerment and institutions: Managing fisheries in Uganda</v>
      </c>
      <c r="I63" s="41" t="str">
        <f>'2_all_summary'!E63</f>
        <v>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Â© 2006 Elsevier Ltd. All rights reserved.</v>
      </c>
      <c r="J63" s="41">
        <f>IF(ISNUMBER(SEARCH("Yes",'2_all_summary'!$F63)),IF(ISNUMBER(SEARCH("Yes",'2_all_summary'!M63)),1,2),IF(ISNUMBER(SEARCH("No",'2_all_summary'!M63)),4,3))</f>
        <v>4</v>
      </c>
      <c r="K63" s="41">
        <f>IF(ISNUMBER(SEARCH("Yes",'2_all_summary'!$F63)),IF(ISNUMBER(SEARCH("Yes",'2_all_summary'!N63)),1,2),IF(ISNUMBER(SEARCH("No",'2_all_summary'!N63)),4,3))</f>
        <v>4</v>
      </c>
      <c r="L63" s="41">
        <f>IF(ISNUMBER(SEARCH("Yes",'2_all_summary'!$F63)),IF(ISNUMBER(SEARCH("Yes",'2_all_summary'!O63)),1,2),IF(ISNUMBER(SEARCH("No",'2_all_summary'!O63)),4,3))</f>
        <v>4</v>
      </c>
      <c r="M63" s="41">
        <f>IF(ISNUMBER(SEARCH("Yes",'2_all_summary'!$F63)),IF(0&lt;'2_all_summary'!P63,1,2),IF(0='2_all_summary'!P63,4,3))</f>
        <v>4</v>
      </c>
      <c r="N63" s="41">
        <f>IF(ISNUMBER(SEARCH("Yes",'2_all_summary'!$F63)),IF(ISNUMBER(SEARCH("Yes",'2_all_summary'!Q63)),1,2),IF(ISNUMBER(SEARCH("No",'2_all_summary'!Q63)),4,3))</f>
        <v>4</v>
      </c>
      <c r="O63" s="41">
        <f>IF(ISNUMBER(SEARCH("Yes",'2_all_summary'!$F63)),IF(ISNUMBER(SEARCH("Yes",'2_all_summary'!R63)),1,2),IF(ISNUMBER(SEARCH("No",'2_all_summary'!R63)),4,3))</f>
        <v>4</v>
      </c>
      <c r="P63" s="41">
        <f>IF(ISNUMBER(SEARCH("Yes",'2_all_summary'!$F63)),IF(ISNUMBER(SEARCH("Yes",'2_all_summary'!S63)),1,2),IF(ISNUMBER(SEARCH("No",'2_all_summary'!S63)),4,3))</f>
        <v>4</v>
      </c>
      <c r="Q63" s="41">
        <f>IF(ISNUMBER(SEARCH("Yes",'2_all_summary'!$F63)),IF(0&lt;'2_all_summary'!T63,1,2),IF(0='2_all_summary'!T63,4,3))</f>
        <v>4</v>
      </c>
      <c r="R63" s="41">
        <f>IF(ISNUMBER(SEARCH("Yes",'2_all_summary'!$F63)),IF(ISNUMBER(SEARCH("Yes",'2_all_summary'!U63)),1,2),IF(ISNUMBER(SEARCH("No",'2_all_summary'!U63)),4,3))</f>
        <v>4</v>
      </c>
    </row>
    <row r="64" spans="7:18" x14ac:dyDescent="0.3">
      <c r="G64" s="41"/>
      <c r="H64" s="41" t="str">
        <f>'2_all_summary'!D64</f>
        <v>The fishery of sea-cucumber Holothuridae in Kilbat Village, Central Maluku Regency, Indonesia</v>
      </c>
      <c r="I64" s="41" t="str">
        <f>'2_all_summary'!E64</f>
        <v>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Â© Published under licence by IOP Publishing Ltd.</v>
      </c>
      <c r="J64" s="41">
        <f>IF(ISNUMBER(SEARCH("Yes",'2_all_summary'!$F64)),IF(ISNUMBER(SEARCH("Yes",'2_all_summary'!M64)),1,2),IF(ISNUMBER(SEARCH("No",'2_all_summary'!M64)),4,3))</f>
        <v>4</v>
      </c>
      <c r="K64" s="41">
        <f>IF(ISNUMBER(SEARCH("Yes",'2_all_summary'!$F64)),IF(ISNUMBER(SEARCH("Yes",'2_all_summary'!N64)),1,2),IF(ISNUMBER(SEARCH("No",'2_all_summary'!N64)),4,3))</f>
        <v>4</v>
      </c>
      <c r="L64" s="41">
        <f>IF(ISNUMBER(SEARCH("Yes",'2_all_summary'!$F64)),IF(ISNUMBER(SEARCH("Yes",'2_all_summary'!O64)),1,2),IF(ISNUMBER(SEARCH("No",'2_all_summary'!O64)),4,3))</f>
        <v>4</v>
      </c>
      <c r="M64" s="41">
        <f>IF(ISNUMBER(SEARCH("Yes",'2_all_summary'!$F64)),IF(0&lt;'2_all_summary'!P64,1,2),IF(0='2_all_summary'!P64,4,3))</f>
        <v>4</v>
      </c>
      <c r="N64" s="41">
        <f>IF(ISNUMBER(SEARCH("Yes",'2_all_summary'!$F64)),IF(ISNUMBER(SEARCH("Yes",'2_all_summary'!Q64)),1,2),IF(ISNUMBER(SEARCH("No",'2_all_summary'!Q64)),4,3))</f>
        <v>4</v>
      </c>
      <c r="O64" s="41">
        <f>IF(ISNUMBER(SEARCH("Yes",'2_all_summary'!$F64)),IF(ISNUMBER(SEARCH("Yes",'2_all_summary'!R64)),1,2),IF(ISNUMBER(SEARCH("No",'2_all_summary'!R64)),4,3))</f>
        <v>4</v>
      </c>
      <c r="P64" s="41">
        <f>IF(ISNUMBER(SEARCH("Yes",'2_all_summary'!$F64)),IF(ISNUMBER(SEARCH("Yes",'2_all_summary'!S64)),1,2),IF(ISNUMBER(SEARCH("No",'2_all_summary'!S64)),4,3))</f>
        <v>4</v>
      </c>
      <c r="Q64" s="41">
        <f>IF(ISNUMBER(SEARCH("Yes",'2_all_summary'!$F64)),IF(0&lt;'2_all_summary'!T64,1,2),IF(0='2_all_summary'!T64,4,3))</f>
        <v>4</v>
      </c>
      <c r="R64" s="41">
        <f>IF(ISNUMBER(SEARCH("Yes",'2_all_summary'!$F64)),IF(ISNUMBER(SEARCH("Yes",'2_all_summary'!U64)),1,2),IF(ISNUMBER(SEARCH("No",'2_all_summary'!U64)),4,3))</f>
        <v>4</v>
      </c>
    </row>
    <row r="65" spans="7:18" x14ac:dyDescent="0.3">
      <c r="G65" s="41"/>
      <c r="H65" s="41" t="str">
        <f>'2_all_summary'!D65</f>
        <v>A role for partially protected areas on coral reefs: Maintaining fish diversity?</v>
      </c>
      <c r="I65" s="41" t="str">
        <f>'2_all_summary'!E65</f>
        <v>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(Â±19.7%) more fish species were found in regulated than unregulated reefs. Fish abundance, biomass, and length were not affected, suggesting that banning destructive fishing may improve biodiversity, but that further regulations may be required to improve fish stocks. Â© 2011 John Wiley &amp;amp; Sons, Ltd.</v>
      </c>
      <c r="J65" s="41">
        <f>IF(ISNUMBER(SEARCH("Yes",'2_all_summary'!$F65)),IF(ISNUMBER(SEARCH("Yes",'2_all_summary'!M65)),1,2),IF(ISNUMBER(SEARCH("No",'2_all_summary'!M65)),4,3))</f>
        <v>4</v>
      </c>
      <c r="K65" s="41">
        <f>IF(ISNUMBER(SEARCH("Yes",'2_all_summary'!$F65)),IF(ISNUMBER(SEARCH("Yes",'2_all_summary'!N65)),1,2),IF(ISNUMBER(SEARCH("No",'2_all_summary'!N65)),4,3))</f>
        <v>4</v>
      </c>
      <c r="L65" s="41">
        <f>IF(ISNUMBER(SEARCH("Yes",'2_all_summary'!$F65)),IF(ISNUMBER(SEARCH("Yes",'2_all_summary'!O65)),1,2),IF(ISNUMBER(SEARCH("No",'2_all_summary'!O65)),4,3))</f>
        <v>4</v>
      </c>
      <c r="M65" s="41">
        <f>IF(ISNUMBER(SEARCH("Yes",'2_all_summary'!$F65)),IF(0&lt;'2_all_summary'!P65,1,2),IF(0='2_all_summary'!P65,4,3))</f>
        <v>4</v>
      </c>
      <c r="N65" s="41">
        <f>IF(ISNUMBER(SEARCH("Yes",'2_all_summary'!$F65)),IF(ISNUMBER(SEARCH("Yes",'2_all_summary'!Q65)),1,2),IF(ISNUMBER(SEARCH("No",'2_all_summary'!Q65)),4,3))</f>
        <v>4</v>
      </c>
      <c r="O65" s="41">
        <f>IF(ISNUMBER(SEARCH("Yes",'2_all_summary'!$F65)),IF(ISNUMBER(SEARCH("Yes",'2_all_summary'!R65)),1,2),IF(ISNUMBER(SEARCH("No",'2_all_summary'!R65)),4,3))</f>
        <v>4</v>
      </c>
      <c r="P65" s="41">
        <f>IF(ISNUMBER(SEARCH("Yes",'2_all_summary'!$F65)),IF(ISNUMBER(SEARCH("Yes",'2_all_summary'!S65)),1,2),IF(ISNUMBER(SEARCH("No",'2_all_summary'!S65)),4,3))</f>
        <v>4</v>
      </c>
      <c r="Q65" s="41">
        <f>IF(ISNUMBER(SEARCH("Yes",'2_all_summary'!$F65)),IF(0&lt;'2_all_summary'!T65,1,2),IF(0='2_all_summary'!T65,4,3))</f>
        <v>4</v>
      </c>
      <c r="R65" s="41">
        <f>IF(ISNUMBER(SEARCH("Yes",'2_all_summary'!$F65)),IF(ISNUMBER(SEARCH("Yes",'2_all_summary'!U65)),1,2),IF(ISNUMBER(SEARCH("No",'2_all_summary'!U65)),4,3))</f>
        <v>4</v>
      </c>
    </row>
    <row r="66" spans="7:18" x14ac:dyDescent="0.3">
      <c r="G66" s="41"/>
      <c r="H66" s="41" t="str">
        <f>'2_all_summary'!D66</f>
        <v>Coastal resources management planning and implementation for the Fishery Sector Program of the Philippines</v>
      </c>
      <c r="I66" s="41" t="str">
        <f>'2_all_summary'!E66</f>
        <v>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v>
      </c>
      <c r="J66" s="41">
        <f>IF(ISNUMBER(SEARCH("Yes",'2_all_summary'!$F66)),IF(ISNUMBER(SEARCH("Yes",'2_all_summary'!M66)),1,2),IF(ISNUMBER(SEARCH("No",'2_all_summary'!M66)),4,3))</f>
        <v>4</v>
      </c>
      <c r="K66" s="41">
        <f>IF(ISNUMBER(SEARCH("Yes",'2_all_summary'!$F66)),IF(ISNUMBER(SEARCH("Yes",'2_all_summary'!N66)),1,2),IF(ISNUMBER(SEARCH("No",'2_all_summary'!N66)),4,3))</f>
        <v>4</v>
      </c>
      <c r="L66" s="41">
        <f>IF(ISNUMBER(SEARCH("Yes",'2_all_summary'!$F66)),IF(ISNUMBER(SEARCH("Yes",'2_all_summary'!O66)),1,2),IF(ISNUMBER(SEARCH("No",'2_all_summary'!O66)),4,3))</f>
        <v>4</v>
      </c>
      <c r="M66" s="41">
        <f>IF(ISNUMBER(SEARCH("Yes",'2_all_summary'!$F66)),IF(0&lt;'2_all_summary'!P66,1,2),IF(0='2_all_summary'!P66,4,3))</f>
        <v>4</v>
      </c>
      <c r="N66" s="41">
        <f>IF(ISNUMBER(SEARCH("Yes",'2_all_summary'!$F66)),IF(ISNUMBER(SEARCH("Yes",'2_all_summary'!Q66)),1,2),IF(ISNUMBER(SEARCH("No",'2_all_summary'!Q66)),4,3))</f>
        <v>4</v>
      </c>
      <c r="O66" s="41">
        <f>IF(ISNUMBER(SEARCH("Yes",'2_all_summary'!$F66)),IF(ISNUMBER(SEARCH("Yes",'2_all_summary'!R66)),1,2),IF(ISNUMBER(SEARCH("No",'2_all_summary'!R66)),4,3))</f>
        <v>4</v>
      </c>
      <c r="P66" s="41">
        <f>IF(ISNUMBER(SEARCH("Yes",'2_all_summary'!$F66)),IF(ISNUMBER(SEARCH("Yes",'2_all_summary'!S66)),1,2),IF(ISNUMBER(SEARCH("No",'2_all_summary'!S66)),4,3))</f>
        <v>4</v>
      </c>
      <c r="Q66" s="41">
        <f>IF(ISNUMBER(SEARCH("Yes",'2_all_summary'!$F66)),IF(0&lt;'2_all_summary'!T66,1,2),IF(0='2_all_summary'!T66,4,3))</f>
        <v>4</v>
      </c>
      <c r="R66" s="41">
        <f>IF(ISNUMBER(SEARCH("Yes",'2_all_summary'!$F66)),IF(ISNUMBER(SEARCH("Yes",'2_all_summary'!U66)),1,2),IF(ISNUMBER(SEARCH("No",'2_all_summary'!U66)),4,3))</f>
        <v>4</v>
      </c>
    </row>
    <row r="67" spans="7:18" x14ac:dyDescent="0.3">
      <c r="G67" s="41"/>
      <c r="H67" s="41" t="str">
        <f>'2_all_summary'!D67</f>
        <v>Transformations of Vietnamese shrimp aquaculture policy: Empirical evidence from the Mekong Delta</v>
      </c>
      <c r="I67" s="41" t="str">
        <f>'2_all_summary'!E67</f>
        <v>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Â© 2010 Pion Ltd and its Licensors.</v>
      </c>
      <c r="J67" s="41">
        <f>IF(ISNUMBER(SEARCH("Yes",'2_all_summary'!$F67)),IF(ISNUMBER(SEARCH("Yes",'2_all_summary'!M67)),1,2),IF(ISNUMBER(SEARCH("No",'2_all_summary'!M67)),4,3))</f>
        <v>4</v>
      </c>
      <c r="K67" s="41">
        <f>IF(ISNUMBER(SEARCH("Yes",'2_all_summary'!$F67)),IF(ISNUMBER(SEARCH("Yes",'2_all_summary'!N67)),1,2),IF(ISNUMBER(SEARCH("No",'2_all_summary'!N67)),4,3))</f>
        <v>4</v>
      </c>
      <c r="L67" s="41">
        <f>IF(ISNUMBER(SEARCH("Yes",'2_all_summary'!$F67)),IF(ISNUMBER(SEARCH("Yes",'2_all_summary'!O67)),1,2),IF(ISNUMBER(SEARCH("No",'2_all_summary'!O67)),4,3))</f>
        <v>4</v>
      </c>
      <c r="M67" s="41">
        <f>IF(ISNUMBER(SEARCH("Yes",'2_all_summary'!$F67)),IF(0&lt;'2_all_summary'!P67,1,2),IF(0='2_all_summary'!P67,4,3))</f>
        <v>4</v>
      </c>
      <c r="N67" s="41">
        <f>IF(ISNUMBER(SEARCH("Yes",'2_all_summary'!$F67)),IF(ISNUMBER(SEARCH("Yes",'2_all_summary'!Q67)),1,2),IF(ISNUMBER(SEARCH("No",'2_all_summary'!Q67)),4,3))</f>
        <v>4</v>
      </c>
      <c r="O67" s="41">
        <f>IF(ISNUMBER(SEARCH("Yes",'2_all_summary'!$F67)),IF(ISNUMBER(SEARCH("Yes",'2_all_summary'!R67)),1,2),IF(ISNUMBER(SEARCH("No",'2_all_summary'!R67)),4,3))</f>
        <v>4</v>
      </c>
      <c r="P67" s="41">
        <f>IF(ISNUMBER(SEARCH("Yes",'2_all_summary'!$F67)),IF(ISNUMBER(SEARCH("Yes",'2_all_summary'!S67)),1,2),IF(ISNUMBER(SEARCH("No",'2_all_summary'!S67)),4,3))</f>
        <v>4</v>
      </c>
      <c r="Q67" s="41">
        <f>IF(ISNUMBER(SEARCH("Yes",'2_all_summary'!$F67)),IF(0&lt;'2_all_summary'!T67,1,2),IF(0='2_all_summary'!T67,4,3))</f>
        <v>4</v>
      </c>
      <c r="R67" s="41">
        <f>IF(ISNUMBER(SEARCH("Yes",'2_all_summary'!$F67)),IF(ISNUMBER(SEARCH("Yes",'2_all_summary'!U67)),1,2),IF(ISNUMBER(SEARCH("No",'2_all_summary'!U67)),4,3))</f>
        <v>4</v>
      </c>
    </row>
    <row r="68" spans="7:18" x14ac:dyDescent="0.3">
      <c r="G68" s="41"/>
      <c r="H68" s="41" t="str">
        <f>'2_all_summary'!D68</f>
        <v>Mozambiqueâ€™s Tchuma Tchato initiative of resource management on the Zambezi: A community perspective</v>
      </c>
      <c r="I68" s="41" t="str">
        <f>'2_all_summary'!E68</f>
        <v>This text recounts the experience of a Mozambican rural community on the middle Zambezi with a new communityâ€based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Â© 1997 Taylor and Francis Group, LLC.</v>
      </c>
      <c r="J68" s="41">
        <f>IF(ISNUMBER(SEARCH("Yes",'2_all_summary'!$F68)),IF(ISNUMBER(SEARCH("Yes",'2_all_summary'!M68)),1,2),IF(ISNUMBER(SEARCH("No",'2_all_summary'!M68)),4,3))</f>
        <v>4</v>
      </c>
      <c r="K68" s="41">
        <f>IF(ISNUMBER(SEARCH("Yes",'2_all_summary'!$F68)),IF(ISNUMBER(SEARCH("Yes",'2_all_summary'!N68)),1,2),IF(ISNUMBER(SEARCH("No",'2_all_summary'!N68)),4,3))</f>
        <v>4</v>
      </c>
      <c r="L68" s="41">
        <f>IF(ISNUMBER(SEARCH("Yes",'2_all_summary'!$F68)),IF(ISNUMBER(SEARCH("Yes",'2_all_summary'!O68)),1,2),IF(ISNUMBER(SEARCH("No",'2_all_summary'!O68)),4,3))</f>
        <v>4</v>
      </c>
      <c r="M68" s="41">
        <f>IF(ISNUMBER(SEARCH("Yes",'2_all_summary'!$F68)),IF(0&lt;'2_all_summary'!P68,1,2),IF(0='2_all_summary'!P68,4,3))</f>
        <v>4</v>
      </c>
      <c r="N68" s="41">
        <f>IF(ISNUMBER(SEARCH("Yes",'2_all_summary'!$F68)),IF(ISNUMBER(SEARCH("Yes",'2_all_summary'!Q68)),1,2),IF(ISNUMBER(SEARCH("No",'2_all_summary'!Q68)),4,3))</f>
        <v>4</v>
      </c>
      <c r="O68" s="41">
        <f>IF(ISNUMBER(SEARCH("Yes",'2_all_summary'!$F68)),IF(ISNUMBER(SEARCH("Yes",'2_all_summary'!R68)),1,2),IF(ISNUMBER(SEARCH("No",'2_all_summary'!R68)),4,3))</f>
        <v>4</v>
      </c>
      <c r="P68" s="41">
        <f>IF(ISNUMBER(SEARCH("Yes",'2_all_summary'!$F68)),IF(ISNUMBER(SEARCH("Yes",'2_all_summary'!S68)),1,2),IF(ISNUMBER(SEARCH("No",'2_all_summary'!S68)),4,3))</f>
        <v>4</v>
      </c>
      <c r="Q68" s="41">
        <f>IF(ISNUMBER(SEARCH("Yes",'2_all_summary'!$F68)),IF(0&lt;'2_all_summary'!T68,1,2),IF(0='2_all_summary'!T68,4,3))</f>
        <v>4</v>
      </c>
      <c r="R68" s="41">
        <f>IF(ISNUMBER(SEARCH("Yes",'2_all_summary'!$F68)),IF(ISNUMBER(SEARCH("Yes",'2_all_summary'!U68)),1,2),IF(ISNUMBER(SEARCH("No",'2_all_summary'!U68)),4,3))</f>
        <v>4</v>
      </c>
    </row>
    <row r="69" spans="7:18" x14ac:dyDescent="0.3">
      <c r="G69" s="41"/>
      <c r="H69" s="41" t="str">
        <f>'2_all_summary'!D69</f>
        <v>FRESH WATER, SALT WATER: Socially engaged art, collaboration and the environment</v>
      </c>
      <c r="I69" s="41" t="str">
        <f>'2_all_summary'!E69</f>
        <v>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Â© 2022 selection and editorial matter, Camille RouliÃ¨re and Claudia Egerer; individual chapters, the contributors.</v>
      </c>
      <c r="J69" s="41">
        <f>IF(ISNUMBER(SEARCH("Yes",'2_all_summary'!$F69)),IF(ISNUMBER(SEARCH("Yes",'2_all_summary'!M69)),1,2),IF(ISNUMBER(SEARCH("No",'2_all_summary'!M69)),4,3))</f>
        <v>4</v>
      </c>
      <c r="K69" s="41">
        <f>IF(ISNUMBER(SEARCH("Yes",'2_all_summary'!$F69)),IF(ISNUMBER(SEARCH("Yes",'2_all_summary'!N69)),1,2),IF(ISNUMBER(SEARCH("No",'2_all_summary'!N69)),4,3))</f>
        <v>4</v>
      </c>
      <c r="L69" s="41">
        <f>IF(ISNUMBER(SEARCH("Yes",'2_all_summary'!$F69)),IF(ISNUMBER(SEARCH("Yes",'2_all_summary'!O69)),1,2),IF(ISNUMBER(SEARCH("No",'2_all_summary'!O69)),4,3))</f>
        <v>4</v>
      </c>
      <c r="M69" s="41">
        <f>IF(ISNUMBER(SEARCH("Yes",'2_all_summary'!$F69)),IF(0&lt;'2_all_summary'!P69,1,2),IF(0='2_all_summary'!P69,4,3))</f>
        <v>4</v>
      </c>
      <c r="N69" s="41">
        <f>IF(ISNUMBER(SEARCH("Yes",'2_all_summary'!$F69)),IF(ISNUMBER(SEARCH("Yes",'2_all_summary'!Q69)),1,2),IF(ISNUMBER(SEARCH("No",'2_all_summary'!Q69)),4,3))</f>
        <v>4</v>
      </c>
      <c r="O69" s="41">
        <f>IF(ISNUMBER(SEARCH("Yes",'2_all_summary'!$F69)),IF(ISNUMBER(SEARCH("Yes",'2_all_summary'!R69)),1,2),IF(ISNUMBER(SEARCH("No",'2_all_summary'!R69)),4,3))</f>
        <v>4</v>
      </c>
      <c r="P69" s="41">
        <f>IF(ISNUMBER(SEARCH("Yes",'2_all_summary'!$F69)),IF(ISNUMBER(SEARCH("Yes",'2_all_summary'!S69)),1,2),IF(ISNUMBER(SEARCH("No",'2_all_summary'!S69)),4,3))</f>
        <v>4</v>
      </c>
      <c r="Q69" s="41">
        <f>IF(ISNUMBER(SEARCH("Yes",'2_all_summary'!$F69)),IF(0&lt;'2_all_summary'!T69,1,2),IF(0='2_all_summary'!T69,4,3))</f>
        <v>4</v>
      </c>
      <c r="R69" s="41">
        <f>IF(ISNUMBER(SEARCH("Yes",'2_all_summary'!$F69)),IF(ISNUMBER(SEARCH("Yes",'2_all_summary'!U69)),1,2),IF(ISNUMBER(SEARCH("No",'2_all_summary'!U69)),4,3))</f>
        <v>4</v>
      </c>
    </row>
    <row r="70" spans="7:18" x14ac:dyDescent="0.3">
      <c r="G70" s="41"/>
      <c r="H70" s="41" t="str">
        <f>'2_all_summary'!D70</f>
        <v>Sri Lankan reservoir fishery: A case for introduction of a co-management strategy</v>
      </c>
      <c r="I70" s="41" t="str">
        <f>'2_all_summary'!E70</f>
        <v>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v>
      </c>
      <c r="J70" s="41">
        <f>IF(ISNUMBER(SEARCH("Yes",'2_all_summary'!$F70)),IF(ISNUMBER(SEARCH("Yes",'2_all_summary'!M70)),1,2),IF(ISNUMBER(SEARCH("No",'2_all_summary'!M70)),4,3))</f>
        <v>4</v>
      </c>
      <c r="K70" s="41">
        <f>IF(ISNUMBER(SEARCH("Yes",'2_all_summary'!$F70)),IF(ISNUMBER(SEARCH("Yes",'2_all_summary'!N70)),1,2),IF(ISNUMBER(SEARCH("No",'2_all_summary'!N70)),4,3))</f>
        <v>4</v>
      </c>
      <c r="L70" s="41">
        <f>IF(ISNUMBER(SEARCH("Yes",'2_all_summary'!$F70)),IF(ISNUMBER(SEARCH("Yes",'2_all_summary'!O70)),1,2),IF(ISNUMBER(SEARCH("No",'2_all_summary'!O70)),4,3))</f>
        <v>4</v>
      </c>
      <c r="M70" s="41">
        <f>IF(ISNUMBER(SEARCH("Yes",'2_all_summary'!$F70)),IF(0&lt;'2_all_summary'!P70,1,2),IF(0='2_all_summary'!P70,4,3))</f>
        <v>4</v>
      </c>
      <c r="N70" s="41">
        <f>IF(ISNUMBER(SEARCH("Yes",'2_all_summary'!$F70)),IF(ISNUMBER(SEARCH("Yes",'2_all_summary'!Q70)),1,2),IF(ISNUMBER(SEARCH("No",'2_all_summary'!Q70)),4,3))</f>
        <v>4</v>
      </c>
      <c r="O70" s="41">
        <f>IF(ISNUMBER(SEARCH("Yes",'2_all_summary'!$F70)),IF(ISNUMBER(SEARCH("Yes",'2_all_summary'!R70)),1,2),IF(ISNUMBER(SEARCH("No",'2_all_summary'!R70)),4,3))</f>
        <v>4</v>
      </c>
      <c r="P70" s="41">
        <f>IF(ISNUMBER(SEARCH("Yes",'2_all_summary'!$F70)),IF(ISNUMBER(SEARCH("Yes",'2_all_summary'!S70)),1,2),IF(ISNUMBER(SEARCH("No",'2_all_summary'!S70)),4,3))</f>
        <v>4</v>
      </c>
      <c r="Q70" s="41">
        <f>IF(ISNUMBER(SEARCH("Yes",'2_all_summary'!$F70)),IF(0&lt;'2_all_summary'!T70,1,2),IF(0='2_all_summary'!T70,4,3))</f>
        <v>4</v>
      </c>
      <c r="R70" s="41">
        <f>IF(ISNUMBER(SEARCH("Yes",'2_all_summary'!$F70)),IF(ISNUMBER(SEARCH("Yes",'2_all_summary'!U70)),1,2),IF(ISNUMBER(SEARCH("No",'2_all_summary'!U70)),4,3))</f>
        <v>4</v>
      </c>
    </row>
    <row r="71" spans="7:18" x14ac:dyDescent="0.3">
      <c r="G71" s="41"/>
      <c r="H71" s="41" t="str">
        <f>'2_all_summary'!D71</f>
        <v>Will small MPAs work?: The case of small-sized MPAs in Southern Iloilo, Philippines</v>
      </c>
      <c r="I71" s="41" t="str">
        <f>'2_all_summary'!E71</f>
        <v>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10â€“100Â km2. Results show that fish biomass showed an overall increase of about 1â€“5 times. This is attributed to both an increase in abundance and in fish size. Fish in this survey conducted in 2013 were about 2.3â€“3.3 times the size of fish in the 2007 baseline data. Macroepifaunal abundance increased 2 to 8 times across the three MPA sites. However, live hard coral cover showed a parallel âˆ¼40%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Â© 2017 Elsevier Ltd</v>
      </c>
      <c r="J71" s="41">
        <f>IF(ISNUMBER(SEARCH("Yes",'2_all_summary'!$F71)),IF(ISNUMBER(SEARCH("Yes",'2_all_summary'!M71)),1,2),IF(ISNUMBER(SEARCH("No",'2_all_summary'!M71)),4,3))</f>
        <v>4</v>
      </c>
      <c r="K71" s="41">
        <f>IF(ISNUMBER(SEARCH("Yes",'2_all_summary'!$F71)),IF(ISNUMBER(SEARCH("Yes",'2_all_summary'!N71)),1,2),IF(ISNUMBER(SEARCH("No",'2_all_summary'!N71)),4,3))</f>
        <v>4</v>
      </c>
      <c r="L71" s="41">
        <f>IF(ISNUMBER(SEARCH("Yes",'2_all_summary'!$F71)),IF(ISNUMBER(SEARCH("Yes",'2_all_summary'!O71)),1,2),IF(ISNUMBER(SEARCH("No",'2_all_summary'!O71)),4,3))</f>
        <v>4</v>
      </c>
      <c r="M71" s="41">
        <f>IF(ISNUMBER(SEARCH("Yes",'2_all_summary'!$F71)),IF(0&lt;'2_all_summary'!P71,1,2),IF(0='2_all_summary'!P71,4,3))</f>
        <v>4</v>
      </c>
      <c r="N71" s="41">
        <f>IF(ISNUMBER(SEARCH("Yes",'2_all_summary'!$F71)),IF(ISNUMBER(SEARCH("Yes",'2_all_summary'!Q71)),1,2),IF(ISNUMBER(SEARCH("No",'2_all_summary'!Q71)),4,3))</f>
        <v>4</v>
      </c>
      <c r="O71" s="41">
        <f>IF(ISNUMBER(SEARCH("Yes",'2_all_summary'!$F71)),IF(ISNUMBER(SEARCH("Yes",'2_all_summary'!R71)),1,2),IF(ISNUMBER(SEARCH("No",'2_all_summary'!R71)),4,3))</f>
        <v>4</v>
      </c>
      <c r="P71" s="41">
        <f>IF(ISNUMBER(SEARCH("Yes",'2_all_summary'!$F71)),IF(ISNUMBER(SEARCH("Yes",'2_all_summary'!S71)),1,2),IF(ISNUMBER(SEARCH("No",'2_all_summary'!S71)),4,3))</f>
        <v>4</v>
      </c>
      <c r="Q71" s="41">
        <f>IF(ISNUMBER(SEARCH("Yes",'2_all_summary'!$F71)),IF(0&lt;'2_all_summary'!T71,1,2),IF(0='2_all_summary'!T71,4,3))</f>
        <v>4</v>
      </c>
      <c r="R71" s="41">
        <f>IF(ISNUMBER(SEARCH("Yes",'2_all_summary'!$F71)),IF(ISNUMBER(SEARCH("Yes",'2_all_summary'!U71)),1,2),IF(ISNUMBER(SEARCH("No",'2_all_summary'!U71)),4,3))</f>
        <v>4</v>
      </c>
    </row>
    <row r="72" spans="7:18" x14ac:dyDescent="0.3">
      <c r="G72" s="41"/>
      <c r="H72" s="41" t="str">
        <f>'2_all_summary'!D72</f>
        <v>One size does not fit all: Critical insights for effective community-based resource management in Melanesia</v>
      </c>
      <c r="I72" s="41" t="str">
        <f>'2_all_summary'!E72</f>
        <v>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approachesâ€”family, community, tribal, confederations, local community-based organizations (CBOs), and Churchâ€”it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Â© 2017 Elsevier Ltd</v>
      </c>
      <c r="J72" s="41">
        <f>IF(ISNUMBER(SEARCH("Yes",'2_all_summary'!$F72)),IF(ISNUMBER(SEARCH("Yes",'2_all_summary'!M72)),1,2),IF(ISNUMBER(SEARCH("No",'2_all_summary'!M72)),4,3))</f>
        <v>1</v>
      </c>
      <c r="K72" s="41">
        <f>IF(ISNUMBER(SEARCH("Yes",'2_all_summary'!$F72)),IF(ISNUMBER(SEARCH("Yes",'2_all_summary'!N72)),1,2),IF(ISNUMBER(SEARCH("No",'2_all_summary'!N72)),4,3))</f>
        <v>1</v>
      </c>
      <c r="L72" s="41">
        <f>IF(ISNUMBER(SEARCH("Yes",'2_all_summary'!$F72)),IF(ISNUMBER(SEARCH("Yes",'2_all_summary'!O72)),1,2),IF(ISNUMBER(SEARCH("No",'2_all_summary'!O72)),4,3))</f>
        <v>1</v>
      </c>
      <c r="M72" s="41">
        <f>IF(ISNUMBER(SEARCH("Yes",'2_all_summary'!$F72)),IF(0&lt;'2_all_summary'!P72,1,2),IF(0='2_all_summary'!P72,4,3))</f>
        <v>1</v>
      </c>
      <c r="N72" s="41">
        <f>IF(ISNUMBER(SEARCH("Yes",'2_all_summary'!$F72)),IF(ISNUMBER(SEARCH("Yes",'2_all_summary'!Q72)),1,2),IF(ISNUMBER(SEARCH("No",'2_all_summary'!Q72)),4,3))</f>
        <v>2</v>
      </c>
      <c r="O72" s="41">
        <f>IF(ISNUMBER(SEARCH("Yes",'2_all_summary'!$F72)),IF(ISNUMBER(SEARCH("Yes",'2_all_summary'!R72)),1,2),IF(ISNUMBER(SEARCH("No",'2_all_summary'!R72)),4,3))</f>
        <v>2</v>
      </c>
      <c r="P72" s="41">
        <f>IF(ISNUMBER(SEARCH("Yes",'2_all_summary'!$F72)),IF(ISNUMBER(SEARCH("Yes",'2_all_summary'!S72)),1,2),IF(ISNUMBER(SEARCH("No",'2_all_summary'!S72)),4,3))</f>
        <v>1</v>
      </c>
      <c r="Q72" s="41">
        <f>IF(ISNUMBER(SEARCH("Yes",'2_all_summary'!$F72)),IF(0&lt;'2_all_summary'!T72,1,2),IF(0='2_all_summary'!T72,4,3))</f>
        <v>1</v>
      </c>
      <c r="R72" s="41">
        <f>IF(ISNUMBER(SEARCH("Yes",'2_all_summary'!$F72)),IF(ISNUMBER(SEARCH("Yes",'2_all_summary'!U72)),1,2),IF(ISNUMBER(SEARCH("No",'2_all_summary'!U72)),4,3))</f>
        <v>1</v>
      </c>
    </row>
    <row r="73" spans="7:18" x14ac:dyDescent="0.3">
      <c r="G73" s="41"/>
      <c r="H73" s="41" t="str">
        <f>'2_all_summary'!D73</f>
        <v>Techno-economic analysis of solar photovoltaic system for fishery cold storage based on ownership models and regulatory boundaries in indonesia</v>
      </c>
      <c r="I73" s="41" t="str">
        <f>'2_all_summary'!E73</f>
        <v>With Indonesiaâ€™s marine resources abundance, it is appropriate for Indonesiaâ€™s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fishermenâ€™s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systemâ€™s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Â© 2021 by the authors. Licensee MDPI, Basel, Switzerland.</v>
      </c>
      <c r="J73" s="41">
        <f>IF(ISNUMBER(SEARCH("Yes",'2_all_summary'!$F73)),IF(ISNUMBER(SEARCH("Yes",'2_all_summary'!M73)),1,2),IF(ISNUMBER(SEARCH("No",'2_all_summary'!M73)),4,3))</f>
        <v>4</v>
      </c>
      <c r="K73" s="41">
        <f>IF(ISNUMBER(SEARCH("Yes",'2_all_summary'!$F73)),IF(ISNUMBER(SEARCH("Yes",'2_all_summary'!N73)),1,2),IF(ISNUMBER(SEARCH("No",'2_all_summary'!N73)),4,3))</f>
        <v>4</v>
      </c>
      <c r="L73" s="41">
        <f>IF(ISNUMBER(SEARCH("Yes",'2_all_summary'!$F73)),IF(ISNUMBER(SEARCH("Yes",'2_all_summary'!O73)),1,2),IF(ISNUMBER(SEARCH("No",'2_all_summary'!O73)),4,3))</f>
        <v>4</v>
      </c>
      <c r="M73" s="41">
        <f>IF(ISNUMBER(SEARCH("Yes",'2_all_summary'!$F73)),IF(0&lt;'2_all_summary'!P73,1,2),IF(0='2_all_summary'!P73,4,3))</f>
        <v>4</v>
      </c>
      <c r="N73" s="41">
        <f>IF(ISNUMBER(SEARCH("Yes",'2_all_summary'!$F73)),IF(ISNUMBER(SEARCH("Yes",'2_all_summary'!Q73)),1,2),IF(ISNUMBER(SEARCH("No",'2_all_summary'!Q73)),4,3))</f>
        <v>4</v>
      </c>
      <c r="O73" s="41">
        <f>IF(ISNUMBER(SEARCH("Yes",'2_all_summary'!$F73)),IF(ISNUMBER(SEARCH("Yes",'2_all_summary'!R73)),1,2),IF(ISNUMBER(SEARCH("No",'2_all_summary'!R73)),4,3))</f>
        <v>4</v>
      </c>
      <c r="P73" s="41">
        <f>IF(ISNUMBER(SEARCH("Yes",'2_all_summary'!$F73)),IF(ISNUMBER(SEARCH("Yes",'2_all_summary'!S73)),1,2),IF(ISNUMBER(SEARCH("No",'2_all_summary'!S73)),4,3))</f>
        <v>4</v>
      </c>
      <c r="Q73" s="41">
        <f>IF(ISNUMBER(SEARCH("Yes",'2_all_summary'!$F73)),IF(0&lt;'2_all_summary'!T73,1,2),IF(0='2_all_summary'!T73,4,3))</f>
        <v>4</v>
      </c>
      <c r="R73" s="41">
        <f>IF(ISNUMBER(SEARCH("Yes",'2_all_summary'!$F73)),IF(ISNUMBER(SEARCH("Yes",'2_all_summary'!U73)),1,2),IF(ISNUMBER(SEARCH("No",'2_all_summary'!U73)),4,3))</f>
        <v>4</v>
      </c>
    </row>
    <row r="74" spans="7:18" x14ac:dyDescent="0.3">
      <c r="G74" s="41"/>
      <c r="H74" s="41" t="str">
        <f>'2_all_summary'!D74</f>
        <v>Banging the bells: Communicating hope for rural environments</v>
      </c>
      <c r="I74" s="41" t="str">
        <f>'2_all_summary'!E74</f>
        <v>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Â© Wageningen Academic Publishers. The-Netherlands, 2007.</v>
      </c>
      <c r="J74" s="41">
        <f>IF(ISNUMBER(SEARCH("Yes",'2_all_summary'!$F74)),IF(ISNUMBER(SEARCH("Yes",'2_all_summary'!M74)),1,2),IF(ISNUMBER(SEARCH("No",'2_all_summary'!M74)),4,3))</f>
        <v>4</v>
      </c>
      <c r="K74" s="41">
        <f>IF(ISNUMBER(SEARCH("Yes",'2_all_summary'!$F74)),IF(ISNUMBER(SEARCH("Yes",'2_all_summary'!N74)),1,2),IF(ISNUMBER(SEARCH("No",'2_all_summary'!N74)),4,3))</f>
        <v>4</v>
      </c>
      <c r="L74" s="41">
        <f>IF(ISNUMBER(SEARCH("Yes",'2_all_summary'!$F74)),IF(ISNUMBER(SEARCH("Yes",'2_all_summary'!O74)),1,2),IF(ISNUMBER(SEARCH("No",'2_all_summary'!O74)),4,3))</f>
        <v>4</v>
      </c>
      <c r="M74" s="41">
        <f>IF(ISNUMBER(SEARCH("Yes",'2_all_summary'!$F74)),IF(0&lt;'2_all_summary'!P74,1,2),IF(0='2_all_summary'!P74,4,3))</f>
        <v>4</v>
      </c>
      <c r="N74" s="41">
        <f>IF(ISNUMBER(SEARCH("Yes",'2_all_summary'!$F74)),IF(ISNUMBER(SEARCH("Yes",'2_all_summary'!Q74)),1,2),IF(ISNUMBER(SEARCH("No",'2_all_summary'!Q74)),4,3))</f>
        <v>4</v>
      </c>
      <c r="O74" s="41">
        <f>IF(ISNUMBER(SEARCH("Yes",'2_all_summary'!$F74)),IF(ISNUMBER(SEARCH("Yes",'2_all_summary'!R74)),1,2),IF(ISNUMBER(SEARCH("No",'2_all_summary'!R74)),4,3))</f>
        <v>4</v>
      </c>
      <c r="P74" s="41">
        <f>IF(ISNUMBER(SEARCH("Yes",'2_all_summary'!$F74)),IF(ISNUMBER(SEARCH("Yes",'2_all_summary'!S74)),1,2),IF(ISNUMBER(SEARCH("No",'2_all_summary'!S74)),4,3))</f>
        <v>4</v>
      </c>
      <c r="Q74" s="41">
        <f>IF(ISNUMBER(SEARCH("Yes",'2_all_summary'!$F74)),IF(0&lt;'2_all_summary'!T74,1,2),IF(0='2_all_summary'!T74,4,3))</f>
        <v>4</v>
      </c>
      <c r="R74" s="41">
        <f>IF(ISNUMBER(SEARCH("Yes",'2_all_summary'!$F74)),IF(ISNUMBER(SEARCH("Yes",'2_all_summary'!U74)),1,2),IF(ISNUMBER(SEARCH("No",'2_all_summary'!U74)),4,3))</f>
        <v>4</v>
      </c>
    </row>
    <row r="75" spans="7:18" x14ac:dyDescent="0.3">
      <c r="G75" s="41"/>
      <c r="H75" s="41" t="str">
        <f>'2_all_summary'!D75</f>
        <v>Characteristics of successful asthma programs</v>
      </c>
      <c r="I75" s="41" t="str">
        <f>'2_all_summary'!E75</f>
        <v>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Â©2009 Association of Schools of Public Health.</v>
      </c>
      <c r="J75" s="41">
        <f>IF(ISNUMBER(SEARCH("Yes",'2_all_summary'!$F75)),IF(ISNUMBER(SEARCH("Yes",'2_all_summary'!M75)),1,2),IF(ISNUMBER(SEARCH("No",'2_all_summary'!M75)),4,3))</f>
        <v>4</v>
      </c>
      <c r="K75" s="41">
        <f>IF(ISNUMBER(SEARCH("Yes",'2_all_summary'!$F75)),IF(ISNUMBER(SEARCH("Yes",'2_all_summary'!N75)),1,2),IF(ISNUMBER(SEARCH("No",'2_all_summary'!N75)),4,3))</f>
        <v>4</v>
      </c>
      <c r="L75" s="41">
        <f>IF(ISNUMBER(SEARCH("Yes",'2_all_summary'!$F75)),IF(ISNUMBER(SEARCH("Yes",'2_all_summary'!O75)),1,2),IF(ISNUMBER(SEARCH("No",'2_all_summary'!O75)),4,3))</f>
        <v>4</v>
      </c>
      <c r="M75" s="41">
        <f>IF(ISNUMBER(SEARCH("Yes",'2_all_summary'!$F75)),IF(0&lt;'2_all_summary'!P75,1,2),IF(0='2_all_summary'!P75,4,3))</f>
        <v>4</v>
      </c>
      <c r="N75" s="41">
        <f>IF(ISNUMBER(SEARCH("Yes",'2_all_summary'!$F75)),IF(ISNUMBER(SEARCH("Yes",'2_all_summary'!Q75)),1,2),IF(ISNUMBER(SEARCH("No",'2_all_summary'!Q75)),4,3))</f>
        <v>4</v>
      </c>
      <c r="O75" s="41">
        <f>IF(ISNUMBER(SEARCH("Yes",'2_all_summary'!$F75)),IF(ISNUMBER(SEARCH("Yes",'2_all_summary'!R75)),1,2),IF(ISNUMBER(SEARCH("No",'2_all_summary'!R75)),4,3))</f>
        <v>4</v>
      </c>
      <c r="P75" s="41">
        <f>IF(ISNUMBER(SEARCH("Yes",'2_all_summary'!$F75)),IF(ISNUMBER(SEARCH("Yes",'2_all_summary'!S75)),1,2),IF(ISNUMBER(SEARCH("No",'2_all_summary'!S75)),4,3))</f>
        <v>4</v>
      </c>
      <c r="Q75" s="41">
        <f>IF(ISNUMBER(SEARCH("Yes",'2_all_summary'!$F75)),IF(0&lt;'2_all_summary'!T75,1,2),IF(0='2_all_summary'!T75,4,3))</f>
        <v>4</v>
      </c>
      <c r="R75" s="41">
        <f>IF(ISNUMBER(SEARCH("Yes",'2_all_summary'!$F75)),IF(ISNUMBER(SEARCH("Yes",'2_all_summary'!U75)),1,2),IF(ISNUMBER(SEARCH("No",'2_all_summary'!U75)),4,3))</f>
        <v>4</v>
      </c>
    </row>
    <row r="76" spans="7:18" x14ac:dyDescent="0.3">
      <c r="G76" s="41"/>
      <c r="H76" s="41" t="str">
        <f>'2_all_summary'!D76</f>
        <v>Mangrove forests in Sri Lanka: An updated review on distribution, diversity, current state of research and future perspectives</v>
      </c>
      <c r="I76" s="41" t="str">
        <f>'2_all_summary'!E76</f>
        <v>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Â© 2023 Elsevier B.V.</v>
      </c>
      <c r="J76" s="41">
        <f>IF(ISNUMBER(SEARCH("Yes",'2_all_summary'!$F76)),IF(ISNUMBER(SEARCH("Yes",'2_all_summary'!M76)),1,2),IF(ISNUMBER(SEARCH("No",'2_all_summary'!M76)),4,3))</f>
        <v>4</v>
      </c>
      <c r="K76" s="41">
        <f>IF(ISNUMBER(SEARCH("Yes",'2_all_summary'!$F76)),IF(ISNUMBER(SEARCH("Yes",'2_all_summary'!N76)),1,2),IF(ISNUMBER(SEARCH("No",'2_all_summary'!N76)),4,3))</f>
        <v>4</v>
      </c>
      <c r="L76" s="41">
        <f>IF(ISNUMBER(SEARCH("Yes",'2_all_summary'!$F76)),IF(ISNUMBER(SEARCH("Yes",'2_all_summary'!O76)),1,2),IF(ISNUMBER(SEARCH("No",'2_all_summary'!O76)),4,3))</f>
        <v>4</v>
      </c>
      <c r="M76" s="41">
        <f>IF(ISNUMBER(SEARCH("Yes",'2_all_summary'!$F76)),IF(0&lt;'2_all_summary'!P76,1,2),IF(0='2_all_summary'!P76,4,3))</f>
        <v>4</v>
      </c>
      <c r="N76" s="41">
        <f>IF(ISNUMBER(SEARCH("Yes",'2_all_summary'!$F76)),IF(ISNUMBER(SEARCH("Yes",'2_all_summary'!Q76)),1,2),IF(ISNUMBER(SEARCH("No",'2_all_summary'!Q76)),4,3))</f>
        <v>4</v>
      </c>
      <c r="O76" s="41">
        <f>IF(ISNUMBER(SEARCH("Yes",'2_all_summary'!$F76)),IF(ISNUMBER(SEARCH("Yes",'2_all_summary'!R76)),1,2),IF(ISNUMBER(SEARCH("No",'2_all_summary'!R76)),4,3))</f>
        <v>4</v>
      </c>
      <c r="P76" s="41">
        <f>IF(ISNUMBER(SEARCH("Yes",'2_all_summary'!$F76)),IF(ISNUMBER(SEARCH("Yes",'2_all_summary'!S76)),1,2),IF(ISNUMBER(SEARCH("No",'2_all_summary'!S76)),4,3))</f>
        <v>4</v>
      </c>
      <c r="Q76" s="41">
        <f>IF(ISNUMBER(SEARCH("Yes",'2_all_summary'!$F76)),IF(0&lt;'2_all_summary'!T76,1,2),IF(0='2_all_summary'!T76,4,3))</f>
        <v>4</v>
      </c>
      <c r="R76" s="41">
        <f>IF(ISNUMBER(SEARCH("Yes",'2_all_summary'!$F76)),IF(ISNUMBER(SEARCH("Yes",'2_all_summary'!U76)),1,2),IF(ISNUMBER(SEARCH("No",'2_all_summary'!U76)),4,3))</f>
        <v>4</v>
      </c>
    </row>
    <row r="77" spans="7:18" x14ac:dyDescent="0.3">
      <c r="G77" s="41"/>
      <c r="H77" s="41" t="str">
        <f>'2_all_summary'!D77</f>
        <v>Ten years of Inuit co-management: advancing research, resilience, and capacity in Nunatsiavut through fishery governance</v>
      </c>
      <c r="I77" s="41" t="str">
        <f>'2_all_summary'!E77</f>
        <v>Community-based approaches have risen to prominence in fisheries governance as decisionÂ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TJFBâ€™s work contributes to fisheries governance in the region, and subsequently, how co-management is placed in terms of supporting greater self-determination for Indigenous peoples in resource governance. To understand the TJFBâ€™s role, this research examined 12Â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claimâ€“based co-management has a significant impact on how Indigenous sovereignty operates and how it will evolve into the future. The TJFBâ€™s efforts to increase research capacity in the region, push focus towards the socio-cultural dimensions of fisheries management, and strengthen the political voice of the region represent an important move toward self-determination in Nunatsiavutâ€™s commercial fisheries. Â© 2022, The Author(s).</v>
      </c>
      <c r="J77" s="41">
        <f>IF(ISNUMBER(SEARCH("Yes",'2_all_summary'!$F77)),IF(ISNUMBER(SEARCH("Yes",'2_all_summary'!M77)),1,2),IF(ISNUMBER(SEARCH("No",'2_all_summary'!M77)),4,3))</f>
        <v>4</v>
      </c>
      <c r="K77" s="41">
        <f>IF(ISNUMBER(SEARCH("Yes",'2_all_summary'!$F77)),IF(ISNUMBER(SEARCH("Yes",'2_all_summary'!N77)),1,2),IF(ISNUMBER(SEARCH("No",'2_all_summary'!N77)),4,3))</f>
        <v>4</v>
      </c>
      <c r="L77" s="41">
        <f>IF(ISNUMBER(SEARCH("Yes",'2_all_summary'!$F77)),IF(ISNUMBER(SEARCH("Yes",'2_all_summary'!O77)),1,2),IF(ISNUMBER(SEARCH("No",'2_all_summary'!O77)),4,3))</f>
        <v>4</v>
      </c>
      <c r="M77" s="41">
        <f>IF(ISNUMBER(SEARCH("Yes",'2_all_summary'!$F77)),IF(0&lt;'2_all_summary'!P77,1,2),IF(0='2_all_summary'!P77,4,3))</f>
        <v>4</v>
      </c>
      <c r="N77" s="41">
        <f>IF(ISNUMBER(SEARCH("Yes",'2_all_summary'!$F77)),IF(ISNUMBER(SEARCH("Yes",'2_all_summary'!Q77)),1,2),IF(ISNUMBER(SEARCH("No",'2_all_summary'!Q77)),4,3))</f>
        <v>4</v>
      </c>
      <c r="O77" s="41">
        <f>IF(ISNUMBER(SEARCH("Yes",'2_all_summary'!$F77)),IF(ISNUMBER(SEARCH("Yes",'2_all_summary'!R77)),1,2),IF(ISNUMBER(SEARCH("No",'2_all_summary'!R77)),4,3))</f>
        <v>4</v>
      </c>
      <c r="P77" s="41">
        <f>IF(ISNUMBER(SEARCH("Yes",'2_all_summary'!$F77)),IF(ISNUMBER(SEARCH("Yes",'2_all_summary'!S77)),1,2),IF(ISNUMBER(SEARCH("No",'2_all_summary'!S77)),4,3))</f>
        <v>4</v>
      </c>
      <c r="Q77" s="41">
        <f>IF(ISNUMBER(SEARCH("Yes",'2_all_summary'!$F77)),IF(0&lt;'2_all_summary'!T77,1,2),IF(0='2_all_summary'!T77,4,3))</f>
        <v>4</v>
      </c>
      <c r="R77" s="41">
        <f>IF(ISNUMBER(SEARCH("Yes",'2_all_summary'!$F77)),IF(ISNUMBER(SEARCH("Yes",'2_all_summary'!U77)),1,2),IF(ISNUMBER(SEARCH("No",'2_all_summary'!U77)),4,3))</f>
        <v>4</v>
      </c>
    </row>
    <row r="78" spans="7:18" x14ac:dyDescent="0.3">
      <c r="G78" s="41"/>
      <c r="H78" s="41" t="str">
        <f>'2_all_summary'!D78</f>
        <v>Improving Adherence to Mediterranean-Style Diet with a Community Culinary Coaching Program: Methodology Development and Process Evaluation</v>
      </c>
      <c r="I78" s="41" t="str">
        <f>'2_all_summary'!E78</f>
        <v>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Â© 2018 Wolters Kluwer Health, Inc.</v>
      </c>
      <c r="J78" s="41">
        <f>IF(ISNUMBER(SEARCH("Yes",'2_all_summary'!$F78)),IF(ISNUMBER(SEARCH("Yes",'2_all_summary'!M78)),1,2),IF(ISNUMBER(SEARCH("No",'2_all_summary'!M78)),4,3))</f>
        <v>4</v>
      </c>
      <c r="K78" s="41">
        <f>IF(ISNUMBER(SEARCH("Yes",'2_all_summary'!$F78)),IF(ISNUMBER(SEARCH("Yes",'2_all_summary'!N78)),1,2),IF(ISNUMBER(SEARCH("No",'2_all_summary'!N78)),4,3))</f>
        <v>4</v>
      </c>
      <c r="L78" s="41">
        <f>IF(ISNUMBER(SEARCH("Yes",'2_all_summary'!$F78)),IF(ISNUMBER(SEARCH("Yes",'2_all_summary'!O78)),1,2),IF(ISNUMBER(SEARCH("No",'2_all_summary'!O78)),4,3))</f>
        <v>4</v>
      </c>
      <c r="M78" s="41">
        <f>IF(ISNUMBER(SEARCH("Yes",'2_all_summary'!$F78)),IF(0&lt;'2_all_summary'!P78,1,2),IF(0='2_all_summary'!P78,4,3))</f>
        <v>4</v>
      </c>
      <c r="N78" s="41">
        <f>IF(ISNUMBER(SEARCH("Yes",'2_all_summary'!$F78)),IF(ISNUMBER(SEARCH("Yes",'2_all_summary'!Q78)),1,2),IF(ISNUMBER(SEARCH("No",'2_all_summary'!Q78)),4,3))</f>
        <v>4</v>
      </c>
      <c r="O78" s="41">
        <f>IF(ISNUMBER(SEARCH("Yes",'2_all_summary'!$F78)),IF(ISNUMBER(SEARCH("Yes",'2_all_summary'!R78)),1,2),IF(ISNUMBER(SEARCH("No",'2_all_summary'!R78)),4,3))</f>
        <v>4</v>
      </c>
      <c r="P78" s="41">
        <f>IF(ISNUMBER(SEARCH("Yes",'2_all_summary'!$F78)),IF(ISNUMBER(SEARCH("Yes",'2_all_summary'!S78)),1,2),IF(ISNUMBER(SEARCH("No",'2_all_summary'!S78)),4,3))</f>
        <v>4</v>
      </c>
      <c r="Q78" s="41">
        <f>IF(ISNUMBER(SEARCH("Yes",'2_all_summary'!$F78)),IF(0&lt;'2_all_summary'!T78,1,2),IF(0='2_all_summary'!T78,4,3))</f>
        <v>4</v>
      </c>
      <c r="R78" s="41">
        <f>IF(ISNUMBER(SEARCH("Yes",'2_all_summary'!$F78)),IF(ISNUMBER(SEARCH("Yes",'2_all_summary'!U78)),1,2),IF(ISNUMBER(SEARCH("No",'2_all_summary'!U78)),4,3))</f>
        <v>4</v>
      </c>
    </row>
    <row r="79" spans="7:18" x14ac:dyDescent="0.3">
      <c r="G79" s="41"/>
      <c r="H79" s="41" t="str">
        <f>'2_all_summary'!D79</f>
        <v>A Review of Factors Influencing the Seagrass-Sea Cucumber Association in Tropical Seagrass Meadows</v>
      </c>
      <c r="I79" s="41" t="str">
        <f>'2_all_summary'!E79</f>
        <v>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seagrassâ€“sea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Â© 2021 Floren, Hayashizaki, Putchakarn, Tuntiprapas and Prathep.</v>
      </c>
      <c r="J79" s="41">
        <f>IF(ISNUMBER(SEARCH("Yes",'2_all_summary'!$F79)),IF(ISNUMBER(SEARCH("Yes",'2_all_summary'!M79)),1,2),IF(ISNUMBER(SEARCH("No",'2_all_summary'!M79)),4,3))</f>
        <v>4</v>
      </c>
      <c r="K79" s="41">
        <f>IF(ISNUMBER(SEARCH("Yes",'2_all_summary'!$F79)),IF(ISNUMBER(SEARCH("Yes",'2_all_summary'!N79)),1,2),IF(ISNUMBER(SEARCH("No",'2_all_summary'!N79)),4,3))</f>
        <v>4</v>
      </c>
      <c r="L79" s="41">
        <f>IF(ISNUMBER(SEARCH("Yes",'2_all_summary'!$F79)),IF(ISNUMBER(SEARCH("Yes",'2_all_summary'!O79)),1,2),IF(ISNUMBER(SEARCH("No",'2_all_summary'!O79)),4,3))</f>
        <v>4</v>
      </c>
      <c r="M79" s="41">
        <f>IF(ISNUMBER(SEARCH("Yes",'2_all_summary'!$F79)),IF(0&lt;'2_all_summary'!P79,1,2),IF(0='2_all_summary'!P79,4,3))</f>
        <v>4</v>
      </c>
      <c r="N79" s="41">
        <f>IF(ISNUMBER(SEARCH("Yes",'2_all_summary'!$F79)),IF(ISNUMBER(SEARCH("Yes",'2_all_summary'!Q79)),1,2),IF(ISNUMBER(SEARCH("No",'2_all_summary'!Q79)),4,3))</f>
        <v>4</v>
      </c>
      <c r="O79" s="41">
        <f>IF(ISNUMBER(SEARCH("Yes",'2_all_summary'!$F79)),IF(ISNUMBER(SEARCH("Yes",'2_all_summary'!R79)),1,2),IF(ISNUMBER(SEARCH("No",'2_all_summary'!R79)),4,3))</f>
        <v>4</v>
      </c>
      <c r="P79" s="41">
        <f>IF(ISNUMBER(SEARCH("Yes",'2_all_summary'!$F79)),IF(ISNUMBER(SEARCH("Yes",'2_all_summary'!S79)),1,2),IF(ISNUMBER(SEARCH("No",'2_all_summary'!S79)),4,3))</f>
        <v>4</v>
      </c>
      <c r="Q79" s="41">
        <f>IF(ISNUMBER(SEARCH("Yes",'2_all_summary'!$F79)),IF(0&lt;'2_all_summary'!T79,1,2),IF(0='2_all_summary'!T79,4,3))</f>
        <v>4</v>
      </c>
      <c r="R79" s="41">
        <f>IF(ISNUMBER(SEARCH("Yes",'2_all_summary'!$F79)),IF(ISNUMBER(SEARCH("Yes",'2_all_summary'!U79)),1,2),IF(ISNUMBER(SEARCH("No",'2_all_summary'!U79)),4,3))</f>
        <v>4</v>
      </c>
    </row>
    <row r="80" spans="7:18" x14ac:dyDescent="0.3">
      <c r="G80" s="41"/>
      <c r="H80" s="41" t="str">
        <f>'2_all_summary'!D80</f>
        <v>Recommendations for the management of subsistence fisheries in South Africa</v>
      </c>
      <c r="I80" s="41" t="str">
        <f>'2_all_summary'!E80</f>
        <v>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v>
      </c>
      <c r="J80" s="41">
        <f>IF(ISNUMBER(SEARCH("Yes",'2_all_summary'!$F80)),IF(ISNUMBER(SEARCH("Yes",'2_all_summary'!M80)),1,2),IF(ISNUMBER(SEARCH("No",'2_all_summary'!M80)),4,3))</f>
        <v>4</v>
      </c>
      <c r="K80" s="41">
        <f>IF(ISNUMBER(SEARCH("Yes",'2_all_summary'!$F80)),IF(ISNUMBER(SEARCH("Yes",'2_all_summary'!N80)),1,2),IF(ISNUMBER(SEARCH("No",'2_all_summary'!N80)),4,3))</f>
        <v>4</v>
      </c>
      <c r="L80" s="41">
        <f>IF(ISNUMBER(SEARCH("Yes",'2_all_summary'!$F80)),IF(ISNUMBER(SEARCH("Yes",'2_all_summary'!O80)),1,2),IF(ISNUMBER(SEARCH("No",'2_all_summary'!O80)),4,3))</f>
        <v>4</v>
      </c>
      <c r="M80" s="41">
        <f>IF(ISNUMBER(SEARCH("Yes",'2_all_summary'!$F80)),IF(0&lt;'2_all_summary'!P80,1,2),IF(0='2_all_summary'!P80,4,3))</f>
        <v>4</v>
      </c>
      <c r="N80" s="41">
        <f>IF(ISNUMBER(SEARCH("Yes",'2_all_summary'!$F80)),IF(ISNUMBER(SEARCH("Yes",'2_all_summary'!Q80)),1,2),IF(ISNUMBER(SEARCH("No",'2_all_summary'!Q80)),4,3))</f>
        <v>4</v>
      </c>
      <c r="O80" s="41">
        <f>IF(ISNUMBER(SEARCH("Yes",'2_all_summary'!$F80)),IF(ISNUMBER(SEARCH("Yes",'2_all_summary'!R80)),1,2),IF(ISNUMBER(SEARCH("No",'2_all_summary'!R80)),4,3))</f>
        <v>4</v>
      </c>
      <c r="P80" s="41">
        <f>IF(ISNUMBER(SEARCH("Yes",'2_all_summary'!$F80)),IF(ISNUMBER(SEARCH("Yes",'2_all_summary'!S80)),1,2),IF(ISNUMBER(SEARCH("No",'2_all_summary'!S80)),4,3))</f>
        <v>4</v>
      </c>
      <c r="Q80" s="41">
        <f>IF(ISNUMBER(SEARCH("Yes",'2_all_summary'!$F80)),IF(0&lt;'2_all_summary'!T80,1,2),IF(0='2_all_summary'!T80,4,3))</f>
        <v>4</v>
      </c>
      <c r="R80" s="41">
        <f>IF(ISNUMBER(SEARCH("Yes",'2_all_summary'!$F80)),IF(ISNUMBER(SEARCH("Yes",'2_all_summary'!U80)),1,2),IF(ISNUMBER(SEARCH("No",'2_all_summary'!U80)),4,3))</f>
        <v>4</v>
      </c>
    </row>
    <row r="81" spans="7:18" x14ac:dyDescent="0.3">
      <c r="G81" s="41"/>
      <c r="H81" s="41" t="str">
        <f>'2_all_summary'!D81</f>
        <v>Fisheries resource-use culture in Fiji and its implications</v>
      </c>
      <c r="I81" s="41" t="str">
        <f>'2_all_summary'!E81</f>
        <v>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v>
      </c>
      <c r="J81" s="41">
        <f>IF(ISNUMBER(SEARCH("Yes",'2_all_summary'!$F81)),IF(ISNUMBER(SEARCH("Yes",'2_all_summary'!M81)),1,2),IF(ISNUMBER(SEARCH("No",'2_all_summary'!M81)),4,3))</f>
        <v>1</v>
      </c>
      <c r="K81" s="41">
        <f>IF(ISNUMBER(SEARCH("Yes",'2_all_summary'!$F81)),IF(ISNUMBER(SEARCH("Yes",'2_all_summary'!N81)),1,2),IF(ISNUMBER(SEARCH("No",'2_all_summary'!N81)),4,3))</f>
        <v>1</v>
      </c>
      <c r="L81" s="41">
        <f>IF(ISNUMBER(SEARCH("Yes",'2_all_summary'!$F81)),IF(ISNUMBER(SEARCH("Yes",'2_all_summary'!O81)),1,2),IF(ISNUMBER(SEARCH("No",'2_all_summary'!O81)),4,3))</f>
        <v>1</v>
      </c>
      <c r="M81" s="41">
        <f>IF(ISNUMBER(SEARCH("Yes",'2_all_summary'!$F81)),IF(0&lt;'2_all_summary'!P81,1,2),IF(0='2_all_summary'!P81,4,3))</f>
        <v>1</v>
      </c>
      <c r="N81" s="41">
        <f>IF(ISNUMBER(SEARCH("Yes",'2_all_summary'!$F81)),IF(ISNUMBER(SEARCH("Yes",'2_all_summary'!Q81)),1,2),IF(ISNUMBER(SEARCH("No",'2_all_summary'!Q81)),4,3))</f>
        <v>1</v>
      </c>
      <c r="O81" s="41">
        <f>IF(ISNUMBER(SEARCH("Yes",'2_all_summary'!$F81)),IF(ISNUMBER(SEARCH("Yes",'2_all_summary'!R81)),1,2),IF(ISNUMBER(SEARCH("No",'2_all_summary'!R81)),4,3))</f>
        <v>1</v>
      </c>
      <c r="P81" s="41">
        <f>IF(ISNUMBER(SEARCH("Yes",'2_all_summary'!$F81)),IF(ISNUMBER(SEARCH("Yes",'2_all_summary'!S81)),1,2),IF(ISNUMBER(SEARCH("No",'2_all_summary'!S81)),4,3))</f>
        <v>1</v>
      </c>
      <c r="Q81" s="41">
        <f>IF(ISNUMBER(SEARCH("Yes",'2_all_summary'!$F81)),IF(0&lt;'2_all_summary'!T81,1,2),IF(0='2_all_summary'!T81,4,3))</f>
        <v>1</v>
      </c>
      <c r="R81" s="41">
        <f>IF(ISNUMBER(SEARCH("Yes",'2_all_summary'!$F81)),IF(ISNUMBER(SEARCH("Yes",'2_all_summary'!U81)),1,2),IF(ISNUMBER(SEARCH("No",'2_all_summary'!U81)),4,3))</f>
        <v>1</v>
      </c>
    </row>
    <row r="82" spans="7:18" x14ac:dyDescent="0.3">
      <c r="G82" s="41"/>
      <c r="H82" s="41" t="str">
        <f>'2_all_summary'!D82</f>
        <v>Introduction: Amazon fisheries</v>
      </c>
      <c r="I82" s="41" t="str">
        <f>'2_all_summary'!E82</f>
        <v>Twelve years ago, a session on aquatic resources was organized during the first vÃ¡rzea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vÃ¡rzea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Â© Springer Science+Business Media B.V. 2011. All rights reserved.</v>
      </c>
      <c r="J82" s="41">
        <f>IF(ISNUMBER(SEARCH("Yes",'2_all_summary'!$F82)),IF(ISNUMBER(SEARCH("Yes",'2_all_summary'!M82)),1,2),IF(ISNUMBER(SEARCH("No",'2_all_summary'!M82)),4,3))</f>
        <v>4</v>
      </c>
      <c r="K82" s="41">
        <f>IF(ISNUMBER(SEARCH("Yes",'2_all_summary'!$F82)),IF(ISNUMBER(SEARCH("Yes",'2_all_summary'!N82)),1,2),IF(ISNUMBER(SEARCH("No",'2_all_summary'!N82)),4,3))</f>
        <v>4</v>
      </c>
      <c r="L82" s="41">
        <f>IF(ISNUMBER(SEARCH("Yes",'2_all_summary'!$F82)),IF(ISNUMBER(SEARCH("Yes",'2_all_summary'!O82)),1,2),IF(ISNUMBER(SEARCH("No",'2_all_summary'!O82)),4,3))</f>
        <v>4</v>
      </c>
      <c r="M82" s="41">
        <f>IF(ISNUMBER(SEARCH("Yes",'2_all_summary'!$F82)),IF(0&lt;'2_all_summary'!P82,1,2),IF(0='2_all_summary'!P82,4,3))</f>
        <v>4</v>
      </c>
      <c r="N82" s="41">
        <f>IF(ISNUMBER(SEARCH("Yes",'2_all_summary'!$F82)),IF(ISNUMBER(SEARCH("Yes",'2_all_summary'!Q82)),1,2),IF(ISNUMBER(SEARCH("No",'2_all_summary'!Q82)),4,3))</f>
        <v>4</v>
      </c>
      <c r="O82" s="41">
        <f>IF(ISNUMBER(SEARCH("Yes",'2_all_summary'!$F82)),IF(ISNUMBER(SEARCH("Yes",'2_all_summary'!R82)),1,2),IF(ISNUMBER(SEARCH("No",'2_all_summary'!R82)),4,3))</f>
        <v>4</v>
      </c>
      <c r="P82" s="41">
        <f>IF(ISNUMBER(SEARCH("Yes",'2_all_summary'!$F82)),IF(ISNUMBER(SEARCH("Yes",'2_all_summary'!S82)),1,2),IF(ISNUMBER(SEARCH("No",'2_all_summary'!S82)),4,3))</f>
        <v>4</v>
      </c>
      <c r="Q82" s="41">
        <f>IF(ISNUMBER(SEARCH("Yes",'2_all_summary'!$F82)),IF(0&lt;'2_all_summary'!T82,1,2),IF(0='2_all_summary'!T82,4,3))</f>
        <v>4</v>
      </c>
      <c r="R82" s="41">
        <f>IF(ISNUMBER(SEARCH("Yes",'2_all_summary'!$F82)),IF(ISNUMBER(SEARCH("Yes",'2_all_summary'!U82)),1,2),IF(ISNUMBER(SEARCH("No",'2_all_summary'!U82)),4,3))</f>
        <v>4</v>
      </c>
    </row>
    <row r="83" spans="7:18" x14ac:dyDescent="0.3">
      <c r="G83" s="41"/>
      <c r="H83" s="41" t="str">
        <f>'2_all_summary'!D83</f>
        <v>The role of taboos in the protection and recovery of sea turtles</v>
      </c>
      <c r="I83" s="41" t="str">
        <f>'2_all_summary'!E83</f>
        <v>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Â© 2017 Alexander, Agyekumhene and Allman.</v>
      </c>
      <c r="J83" s="41">
        <f>IF(ISNUMBER(SEARCH("Yes",'2_all_summary'!$F83)),IF(ISNUMBER(SEARCH("Yes",'2_all_summary'!M83)),1,2),IF(ISNUMBER(SEARCH("No",'2_all_summary'!M83)),4,3))</f>
        <v>4</v>
      </c>
      <c r="K83" s="41">
        <f>IF(ISNUMBER(SEARCH("Yes",'2_all_summary'!$F83)),IF(ISNUMBER(SEARCH("Yes",'2_all_summary'!N83)),1,2),IF(ISNUMBER(SEARCH("No",'2_all_summary'!N83)),4,3))</f>
        <v>4</v>
      </c>
      <c r="L83" s="41">
        <f>IF(ISNUMBER(SEARCH("Yes",'2_all_summary'!$F83)),IF(ISNUMBER(SEARCH("Yes",'2_all_summary'!O83)),1,2),IF(ISNUMBER(SEARCH("No",'2_all_summary'!O83)),4,3))</f>
        <v>4</v>
      </c>
      <c r="M83" s="41">
        <f>IF(ISNUMBER(SEARCH("Yes",'2_all_summary'!$F83)),IF(0&lt;'2_all_summary'!P83,1,2),IF(0='2_all_summary'!P83,4,3))</f>
        <v>4</v>
      </c>
      <c r="N83" s="41">
        <f>IF(ISNUMBER(SEARCH("Yes",'2_all_summary'!$F83)),IF(ISNUMBER(SEARCH("Yes",'2_all_summary'!Q83)),1,2),IF(ISNUMBER(SEARCH("No",'2_all_summary'!Q83)),4,3))</f>
        <v>4</v>
      </c>
      <c r="O83" s="41">
        <f>IF(ISNUMBER(SEARCH("Yes",'2_all_summary'!$F83)),IF(ISNUMBER(SEARCH("Yes",'2_all_summary'!R83)),1,2),IF(ISNUMBER(SEARCH("No",'2_all_summary'!R83)),4,3))</f>
        <v>4</v>
      </c>
      <c r="P83" s="41">
        <f>IF(ISNUMBER(SEARCH("Yes",'2_all_summary'!$F83)),IF(ISNUMBER(SEARCH("Yes",'2_all_summary'!S83)),1,2),IF(ISNUMBER(SEARCH("No",'2_all_summary'!S83)),4,3))</f>
        <v>4</v>
      </c>
      <c r="Q83" s="41">
        <f>IF(ISNUMBER(SEARCH("Yes",'2_all_summary'!$F83)),IF(0&lt;'2_all_summary'!T83,1,2),IF(0='2_all_summary'!T83,4,3))</f>
        <v>4</v>
      </c>
      <c r="R83" s="41">
        <f>IF(ISNUMBER(SEARCH("Yes",'2_all_summary'!$F83)),IF(ISNUMBER(SEARCH("Yes",'2_all_summary'!U83)),1,2),IF(ISNUMBER(SEARCH("No",'2_all_summary'!U83)),4,3))</f>
        <v>4</v>
      </c>
    </row>
    <row r="84" spans="7:18" x14ac:dyDescent="0.3">
      <c r="G84" s="41"/>
      <c r="H84" s="41" t="str">
        <f>'2_all_summary'!D84</f>
        <v>Politics of marine conservation area in Indonesia: From a centralised to a decentralised system</v>
      </c>
      <c r="I84" s="41" t="str">
        <f>'2_all_summary'!E84</f>
        <v>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Â© 2006 Inderscience Enterprises Ltd.</v>
      </c>
      <c r="J84" s="41">
        <f>IF(ISNUMBER(SEARCH("Yes",'2_all_summary'!$F84)),IF(ISNUMBER(SEARCH("Yes",'2_all_summary'!M84)),1,2),IF(ISNUMBER(SEARCH("No",'2_all_summary'!M84)),4,3))</f>
        <v>4</v>
      </c>
      <c r="K84" s="41">
        <f>IF(ISNUMBER(SEARCH("Yes",'2_all_summary'!$F84)),IF(ISNUMBER(SEARCH("Yes",'2_all_summary'!N84)),1,2),IF(ISNUMBER(SEARCH("No",'2_all_summary'!N84)),4,3))</f>
        <v>4</v>
      </c>
      <c r="L84" s="41">
        <f>IF(ISNUMBER(SEARCH("Yes",'2_all_summary'!$F84)),IF(ISNUMBER(SEARCH("Yes",'2_all_summary'!O84)),1,2),IF(ISNUMBER(SEARCH("No",'2_all_summary'!O84)),4,3))</f>
        <v>4</v>
      </c>
      <c r="M84" s="41">
        <f>IF(ISNUMBER(SEARCH("Yes",'2_all_summary'!$F84)),IF(0&lt;'2_all_summary'!P84,1,2),IF(0='2_all_summary'!P84,4,3))</f>
        <v>4</v>
      </c>
      <c r="N84" s="41">
        <f>IF(ISNUMBER(SEARCH("Yes",'2_all_summary'!$F84)),IF(ISNUMBER(SEARCH("Yes",'2_all_summary'!Q84)),1,2),IF(ISNUMBER(SEARCH("No",'2_all_summary'!Q84)),4,3))</f>
        <v>4</v>
      </c>
      <c r="O84" s="41">
        <f>IF(ISNUMBER(SEARCH("Yes",'2_all_summary'!$F84)),IF(ISNUMBER(SEARCH("Yes",'2_all_summary'!R84)),1,2),IF(ISNUMBER(SEARCH("No",'2_all_summary'!R84)),4,3))</f>
        <v>4</v>
      </c>
      <c r="P84" s="41">
        <f>IF(ISNUMBER(SEARCH("Yes",'2_all_summary'!$F84)),IF(ISNUMBER(SEARCH("Yes",'2_all_summary'!S84)),1,2),IF(ISNUMBER(SEARCH("No",'2_all_summary'!S84)),4,3))</f>
        <v>4</v>
      </c>
      <c r="Q84" s="41">
        <f>IF(ISNUMBER(SEARCH("Yes",'2_all_summary'!$F84)),IF(0&lt;'2_all_summary'!T84,1,2),IF(0='2_all_summary'!T84,4,3))</f>
        <v>4</v>
      </c>
      <c r="R84" s="41">
        <f>IF(ISNUMBER(SEARCH("Yes",'2_all_summary'!$F84)),IF(ISNUMBER(SEARCH("Yes",'2_all_summary'!U84)),1,2),IF(ISNUMBER(SEARCH("No",'2_all_summary'!U84)),4,3))</f>
        <v>4</v>
      </c>
    </row>
    <row r="85" spans="7:18" x14ac:dyDescent="0.3">
      <c r="G85" s="41"/>
      <c r="H85" s="41" t="str">
        <f>'2_all_summary'!D85</f>
        <v>Environmental awareness and biodiversity conservation among resettled communal farmers in Gwayi Valley Conservation Area, Zimbabwe</v>
      </c>
      <c r="I85" s="41" t="str">
        <f>'2_all_summary'!E85</f>
        <v>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Â© 2018, Â© 2018 Informa UK Limited, trading as Taylor &amp; Francis Group.</v>
      </c>
      <c r="J85" s="41">
        <f>IF(ISNUMBER(SEARCH("Yes",'2_all_summary'!$F85)),IF(ISNUMBER(SEARCH("Yes",'2_all_summary'!M85)),1,2),IF(ISNUMBER(SEARCH("No",'2_all_summary'!M85)),4,3))</f>
        <v>4</v>
      </c>
      <c r="K85" s="41">
        <f>IF(ISNUMBER(SEARCH("Yes",'2_all_summary'!$F85)),IF(ISNUMBER(SEARCH("Yes",'2_all_summary'!N85)),1,2),IF(ISNUMBER(SEARCH("No",'2_all_summary'!N85)),4,3))</f>
        <v>4</v>
      </c>
      <c r="L85" s="41">
        <f>IF(ISNUMBER(SEARCH("Yes",'2_all_summary'!$F85)),IF(ISNUMBER(SEARCH("Yes",'2_all_summary'!O85)),1,2),IF(ISNUMBER(SEARCH("No",'2_all_summary'!O85)),4,3))</f>
        <v>4</v>
      </c>
      <c r="M85" s="41">
        <f>IF(ISNUMBER(SEARCH("Yes",'2_all_summary'!$F85)),IF(0&lt;'2_all_summary'!P85,1,2),IF(0='2_all_summary'!P85,4,3))</f>
        <v>4</v>
      </c>
      <c r="N85" s="41">
        <f>IF(ISNUMBER(SEARCH("Yes",'2_all_summary'!$F85)),IF(ISNUMBER(SEARCH("Yes",'2_all_summary'!Q85)),1,2),IF(ISNUMBER(SEARCH("No",'2_all_summary'!Q85)),4,3))</f>
        <v>4</v>
      </c>
      <c r="O85" s="41">
        <f>IF(ISNUMBER(SEARCH("Yes",'2_all_summary'!$F85)),IF(ISNUMBER(SEARCH("Yes",'2_all_summary'!R85)),1,2),IF(ISNUMBER(SEARCH("No",'2_all_summary'!R85)),4,3))</f>
        <v>4</v>
      </c>
      <c r="P85" s="41">
        <f>IF(ISNUMBER(SEARCH("Yes",'2_all_summary'!$F85)),IF(ISNUMBER(SEARCH("Yes",'2_all_summary'!S85)),1,2),IF(ISNUMBER(SEARCH("No",'2_all_summary'!S85)),4,3))</f>
        <v>4</v>
      </c>
      <c r="Q85" s="41">
        <f>IF(ISNUMBER(SEARCH("Yes",'2_all_summary'!$F85)),IF(0&lt;'2_all_summary'!T85,1,2),IF(0='2_all_summary'!T85,4,3))</f>
        <v>4</v>
      </c>
      <c r="R85" s="41">
        <f>IF(ISNUMBER(SEARCH("Yes",'2_all_summary'!$F85)),IF(ISNUMBER(SEARCH("Yes",'2_all_summary'!U85)),1,2),IF(ISNUMBER(SEARCH("No",'2_all_summary'!U85)),4,3))</f>
        <v>4</v>
      </c>
    </row>
    <row r="86" spans="7:18" x14ac:dyDescent="0.3">
      <c r="G86" s="41"/>
      <c r="H86" s="41" t="str">
        <f>'2_all_summary'!D86</f>
        <v>Institutional restructuring of fisheries management system for humphead wrasse (Cheilinus undulatus R PPELL 1835) in Anambas and Natuna, Riau Archipelago Province, Indonesia</v>
      </c>
      <c r="I86" s="41" t="str">
        <f>'2_all_summary'!E86</f>
        <v>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Â© Published under licence by IOP Publishing Ltd.</v>
      </c>
      <c r="J86" s="41">
        <f>IF(ISNUMBER(SEARCH("Yes",'2_all_summary'!$F86)),IF(ISNUMBER(SEARCH("Yes",'2_all_summary'!M86)),1,2),IF(ISNUMBER(SEARCH("No",'2_all_summary'!M86)),4,3))</f>
        <v>4</v>
      </c>
      <c r="K86" s="41">
        <f>IF(ISNUMBER(SEARCH("Yes",'2_all_summary'!$F86)),IF(ISNUMBER(SEARCH("Yes",'2_all_summary'!N86)),1,2),IF(ISNUMBER(SEARCH("No",'2_all_summary'!N86)),4,3))</f>
        <v>4</v>
      </c>
      <c r="L86" s="41">
        <f>IF(ISNUMBER(SEARCH("Yes",'2_all_summary'!$F86)),IF(ISNUMBER(SEARCH("Yes",'2_all_summary'!O86)),1,2),IF(ISNUMBER(SEARCH("No",'2_all_summary'!O86)),4,3))</f>
        <v>4</v>
      </c>
      <c r="M86" s="41">
        <f>IF(ISNUMBER(SEARCH("Yes",'2_all_summary'!$F86)),IF(0&lt;'2_all_summary'!P86,1,2),IF(0='2_all_summary'!P86,4,3))</f>
        <v>4</v>
      </c>
      <c r="N86" s="41">
        <f>IF(ISNUMBER(SEARCH("Yes",'2_all_summary'!$F86)),IF(ISNUMBER(SEARCH("Yes",'2_all_summary'!Q86)),1,2),IF(ISNUMBER(SEARCH("No",'2_all_summary'!Q86)),4,3))</f>
        <v>4</v>
      </c>
      <c r="O86" s="41">
        <f>IF(ISNUMBER(SEARCH("Yes",'2_all_summary'!$F86)),IF(ISNUMBER(SEARCH("Yes",'2_all_summary'!R86)),1,2),IF(ISNUMBER(SEARCH("No",'2_all_summary'!R86)),4,3))</f>
        <v>4</v>
      </c>
      <c r="P86" s="41">
        <f>IF(ISNUMBER(SEARCH("Yes",'2_all_summary'!$F86)),IF(ISNUMBER(SEARCH("Yes",'2_all_summary'!S86)),1,2),IF(ISNUMBER(SEARCH("No",'2_all_summary'!S86)),4,3))</f>
        <v>4</v>
      </c>
      <c r="Q86" s="41">
        <f>IF(ISNUMBER(SEARCH("Yes",'2_all_summary'!$F86)),IF(0&lt;'2_all_summary'!T86,1,2),IF(0='2_all_summary'!T86,4,3))</f>
        <v>4</v>
      </c>
      <c r="R86" s="41">
        <f>IF(ISNUMBER(SEARCH("Yes",'2_all_summary'!$F86)),IF(ISNUMBER(SEARCH("Yes",'2_all_summary'!U86)),1,2),IF(ISNUMBER(SEARCH("No",'2_all_summary'!U86)),4,3))</f>
        <v>4</v>
      </c>
    </row>
    <row r="87" spans="7:18" x14ac:dyDescent="0.3">
      <c r="G87" s="41"/>
      <c r="H87" s="41" t="str">
        <f>'2_all_summary'!D87</f>
        <v>Questioning community based coral reef management systems: Case study of awig-awig in Gili Indah, Indonesia</v>
      </c>
      <c r="I87" s="41" t="str">
        <f>'2_all_summary'!E87</f>
        <v>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Â© Springer 2006.</v>
      </c>
      <c r="J87" s="41">
        <f>IF(ISNUMBER(SEARCH("Yes",'2_all_summary'!$F87)),IF(ISNUMBER(SEARCH("Yes",'2_all_summary'!M87)),1,2),IF(ISNUMBER(SEARCH("No",'2_all_summary'!M87)),4,3))</f>
        <v>4</v>
      </c>
      <c r="K87" s="41">
        <f>IF(ISNUMBER(SEARCH("Yes",'2_all_summary'!$F87)),IF(ISNUMBER(SEARCH("Yes",'2_all_summary'!N87)),1,2),IF(ISNUMBER(SEARCH("No",'2_all_summary'!N87)),4,3))</f>
        <v>4</v>
      </c>
      <c r="L87" s="41">
        <f>IF(ISNUMBER(SEARCH("Yes",'2_all_summary'!$F87)),IF(ISNUMBER(SEARCH("Yes",'2_all_summary'!O87)),1,2),IF(ISNUMBER(SEARCH("No",'2_all_summary'!O87)),4,3))</f>
        <v>4</v>
      </c>
      <c r="M87" s="41">
        <f>IF(ISNUMBER(SEARCH("Yes",'2_all_summary'!$F87)),IF(0&lt;'2_all_summary'!P87,1,2),IF(0='2_all_summary'!P87,4,3))</f>
        <v>4</v>
      </c>
      <c r="N87" s="41">
        <f>IF(ISNUMBER(SEARCH("Yes",'2_all_summary'!$F87)),IF(ISNUMBER(SEARCH("Yes",'2_all_summary'!Q87)),1,2),IF(ISNUMBER(SEARCH("No",'2_all_summary'!Q87)),4,3))</f>
        <v>4</v>
      </c>
      <c r="O87" s="41">
        <f>IF(ISNUMBER(SEARCH("Yes",'2_all_summary'!$F87)),IF(ISNUMBER(SEARCH("Yes",'2_all_summary'!R87)),1,2),IF(ISNUMBER(SEARCH("No",'2_all_summary'!R87)),4,3))</f>
        <v>4</v>
      </c>
      <c r="P87" s="41">
        <f>IF(ISNUMBER(SEARCH("Yes",'2_all_summary'!$F87)),IF(ISNUMBER(SEARCH("Yes",'2_all_summary'!S87)),1,2),IF(ISNUMBER(SEARCH("No",'2_all_summary'!S87)),4,3))</f>
        <v>4</v>
      </c>
      <c r="Q87" s="41">
        <f>IF(ISNUMBER(SEARCH("Yes",'2_all_summary'!$F87)),IF(0&lt;'2_all_summary'!T87,1,2),IF(0='2_all_summary'!T87,4,3))</f>
        <v>4</v>
      </c>
      <c r="R87" s="41">
        <f>IF(ISNUMBER(SEARCH("Yes",'2_all_summary'!$F87)),IF(ISNUMBER(SEARCH("Yes",'2_all_summary'!U87)),1,2),IF(ISNUMBER(SEARCH("No",'2_all_summary'!U87)),4,3))</f>
        <v>4</v>
      </c>
    </row>
    <row r="88" spans="7:18" x14ac:dyDescent="0.3">
      <c r="G88" s="41"/>
      <c r="H88" s="41" t="str">
        <f>'2_all_summary'!D88</f>
        <v>Releases of cultured sub-adult Trochus niloticus generate broodstock for fishery replenishment in Vanuatu</v>
      </c>
      <c r="I88" s="41" t="str">
        <f>'2_all_summary'!E88</f>
        <v>The over-fished topshell Trochus niloticus ('trochus') was cultured in Vanuatu and grown to sub-adult size (âˆ¼40mm)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Â© 2003 Elsevier B.V. All rights reserved.</v>
      </c>
      <c r="J88" s="41">
        <f>IF(ISNUMBER(SEARCH("Yes",'2_all_summary'!$F88)),IF(ISNUMBER(SEARCH("Yes",'2_all_summary'!M88)),1,2),IF(ISNUMBER(SEARCH("No",'2_all_summary'!M88)),4,3))</f>
        <v>2</v>
      </c>
      <c r="K88" s="41">
        <f>IF(ISNUMBER(SEARCH("Yes",'2_all_summary'!$F88)),IF(ISNUMBER(SEARCH("Yes",'2_all_summary'!N88)),1,2),IF(ISNUMBER(SEARCH("No",'2_all_summary'!N88)),4,3))</f>
        <v>1</v>
      </c>
      <c r="L88" s="41">
        <f>IF(ISNUMBER(SEARCH("Yes",'2_all_summary'!$F88)),IF(ISNUMBER(SEARCH("Yes",'2_all_summary'!O88)),1,2),IF(ISNUMBER(SEARCH("No",'2_all_summary'!O88)),4,3))</f>
        <v>2</v>
      </c>
      <c r="M88" s="41">
        <f>IF(ISNUMBER(SEARCH("Yes",'2_all_summary'!$F88)),IF(0&lt;'2_all_summary'!P88,1,2),IF(0='2_all_summary'!P88,4,3))</f>
        <v>1</v>
      </c>
      <c r="N88" s="41">
        <f>IF(ISNUMBER(SEARCH("Yes",'2_all_summary'!$F88)),IF(ISNUMBER(SEARCH("Yes",'2_all_summary'!Q88)),1,2),IF(ISNUMBER(SEARCH("No",'2_all_summary'!Q88)),4,3))</f>
        <v>1</v>
      </c>
      <c r="O88" s="41">
        <f>IF(ISNUMBER(SEARCH("Yes",'2_all_summary'!$F88)),IF(ISNUMBER(SEARCH("Yes",'2_all_summary'!R88)),1,2),IF(ISNUMBER(SEARCH("No",'2_all_summary'!R88)),4,3))</f>
        <v>1</v>
      </c>
      <c r="P88" s="41">
        <f>IF(ISNUMBER(SEARCH("Yes",'2_all_summary'!$F88)),IF(ISNUMBER(SEARCH("Yes",'2_all_summary'!S88)),1,2),IF(ISNUMBER(SEARCH("No",'2_all_summary'!S88)),4,3))</f>
        <v>1</v>
      </c>
      <c r="Q88" s="41">
        <f>IF(ISNUMBER(SEARCH("Yes",'2_all_summary'!$F88)),IF(0&lt;'2_all_summary'!T88,1,2),IF(0='2_all_summary'!T88,4,3))</f>
        <v>1</v>
      </c>
      <c r="R88" s="41">
        <f>IF(ISNUMBER(SEARCH("Yes",'2_all_summary'!$F88)),IF(ISNUMBER(SEARCH("Yes",'2_all_summary'!U88)),1,2),IF(ISNUMBER(SEARCH("No",'2_all_summary'!U88)),4,3))</f>
        <v>1</v>
      </c>
    </row>
    <row r="89" spans="7:18" x14ac:dyDescent="0.3">
      <c r="G89" s="41"/>
      <c r="H89" s="41" t="str">
        <f>'2_all_summary'!D89</f>
        <v>Involvement of community in managing coastal Wetlands in South Asia: Status, issues and challenges</v>
      </c>
      <c r="I89" s="41" t="str">
        <f>'2_all_summary'!E89</f>
        <v>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Â© Springer (India) Pvt. Ltd. 2017.</v>
      </c>
      <c r="J89" s="41">
        <f>IF(ISNUMBER(SEARCH("Yes",'2_all_summary'!$F89)),IF(ISNUMBER(SEARCH("Yes",'2_all_summary'!M89)),1,2),IF(ISNUMBER(SEARCH("No",'2_all_summary'!M89)),4,3))</f>
        <v>4</v>
      </c>
      <c r="K89" s="41">
        <f>IF(ISNUMBER(SEARCH("Yes",'2_all_summary'!$F89)),IF(ISNUMBER(SEARCH("Yes",'2_all_summary'!N89)),1,2),IF(ISNUMBER(SEARCH("No",'2_all_summary'!N89)),4,3))</f>
        <v>4</v>
      </c>
      <c r="L89" s="41">
        <f>IF(ISNUMBER(SEARCH("Yes",'2_all_summary'!$F89)),IF(ISNUMBER(SEARCH("Yes",'2_all_summary'!O89)),1,2),IF(ISNUMBER(SEARCH("No",'2_all_summary'!O89)),4,3))</f>
        <v>4</v>
      </c>
      <c r="M89" s="41">
        <f>IF(ISNUMBER(SEARCH("Yes",'2_all_summary'!$F89)),IF(0&lt;'2_all_summary'!P89,1,2),IF(0='2_all_summary'!P89,4,3))</f>
        <v>4</v>
      </c>
      <c r="N89" s="41">
        <f>IF(ISNUMBER(SEARCH("Yes",'2_all_summary'!$F89)),IF(ISNUMBER(SEARCH("Yes",'2_all_summary'!Q89)),1,2),IF(ISNUMBER(SEARCH("No",'2_all_summary'!Q89)),4,3))</f>
        <v>4</v>
      </c>
      <c r="O89" s="41">
        <f>IF(ISNUMBER(SEARCH("Yes",'2_all_summary'!$F89)),IF(ISNUMBER(SEARCH("Yes",'2_all_summary'!R89)),1,2),IF(ISNUMBER(SEARCH("No",'2_all_summary'!R89)),4,3))</f>
        <v>4</v>
      </c>
      <c r="P89" s="41">
        <f>IF(ISNUMBER(SEARCH("Yes",'2_all_summary'!$F89)),IF(ISNUMBER(SEARCH("Yes",'2_all_summary'!S89)),1,2),IF(ISNUMBER(SEARCH("No",'2_all_summary'!S89)),4,3))</f>
        <v>4</v>
      </c>
      <c r="Q89" s="41">
        <f>IF(ISNUMBER(SEARCH("Yes",'2_all_summary'!$F89)),IF(0&lt;'2_all_summary'!T89,1,2),IF(0='2_all_summary'!T89,4,3))</f>
        <v>4</v>
      </c>
      <c r="R89" s="41">
        <f>IF(ISNUMBER(SEARCH("Yes",'2_all_summary'!$F89)),IF(ISNUMBER(SEARCH("Yes",'2_all_summary'!U89)),1,2),IF(ISNUMBER(SEARCH("No",'2_all_summary'!U89)),4,3))</f>
        <v>4</v>
      </c>
    </row>
    <row r="90" spans="7:18" x14ac:dyDescent="0.3">
      <c r="G90" s="41"/>
      <c r="H90" s="41" t="str">
        <f>'2_all_summary'!D90</f>
        <v>Cultural influences on safety and health education among Vietnamese fishermen</v>
      </c>
      <c r="I90" s="41" t="str">
        <f>'2_all_summary'!E90</f>
        <v>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Â© Taylor &amp; Francis Group, LLC.</v>
      </c>
      <c r="J90" s="41">
        <f>IF(ISNUMBER(SEARCH("Yes",'2_all_summary'!$F90)),IF(ISNUMBER(SEARCH("Yes",'2_all_summary'!M90)),1,2),IF(ISNUMBER(SEARCH("No",'2_all_summary'!M90)),4,3))</f>
        <v>4</v>
      </c>
      <c r="K90" s="41">
        <f>IF(ISNUMBER(SEARCH("Yes",'2_all_summary'!$F90)),IF(ISNUMBER(SEARCH("Yes",'2_all_summary'!N90)),1,2),IF(ISNUMBER(SEARCH("No",'2_all_summary'!N90)),4,3))</f>
        <v>4</v>
      </c>
      <c r="L90" s="41">
        <f>IF(ISNUMBER(SEARCH("Yes",'2_all_summary'!$F90)),IF(ISNUMBER(SEARCH("Yes",'2_all_summary'!O90)),1,2),IF(ISNUMBER(SEARCH("No",'2_all_summary'!O90)),4,3))</f>
        <v>4</v>
      </c>
      <c r="M90" s="41">
        <f>IF(ISNUMBER(SEARCH("Yes",'2_all_summary'!$F90)),IF(0&lt;'2_all_summary'!P90,1,2),IF(0='2_all_summary'!P90,4,3))</f>
        <v>4</v>
      </c>
      <c r="N90" s="41">
        <f>IF(ISNUMBER(SEARCH("Yes",'2_all_summary'!$F90)),IF(ISNUMBER(SEARCH("Yes",'2_all_summary'!Q90)),1,2),IF(ISNUMBER(SEARCH("No",'2_all_summary'!Q90)),4,3))</f>
        <v>4</v>
      </c>
      <c r="O90" s="41">
        <f>IF(ISNUMBER(SEARCH("Yes",'2_all_summary'!$F90)),IF(ISNUMBER(SEARCH("Yes",'2_all_summary'!R90)),1,2),IF(ISNUMBER(SEARCH("No",'2_all_summary'!R90)),4,3))</f>
        <v>4</v>
      </c>
      <c r="P90" s="41">
        <f>IF(ISNUMBER(SEARCH("Yes",'2_all_summary'!$F90)),IF(ISNUMBER(SEARCH("Yes",'2_all_summary'!S90)),1,2),IF(ISNUMBER(SEARCH("No",'2_all_summary'!S90)),4,3))</f>
        <v>4</v>
      </c>
      <c r="Q90" s="41">
        <f>IF(ISNUMBER(SEARCH("Yes",'2_all_summary'!$F90)),IF(0&lt;'2_all_summary'!T90,1,2),IF(0='2_all_summary'!T90,4,3))</f>
        <v>4</v>
      </c>
      <c r="R90" s="41">
        <f>IF(ISNUMBER(SEARCH("Yes",'2_all_summary'!$F90)),IF(ISNUMBER(SEARCH("Yes",'2_all_summary'!U90)),1,2),IF(ISNUMBER(SEARCH("No",'2_all_summary'!U90)),4,3))</f>
        <v>4</v>
      </c>
    </row>
    <row r="91" spans="7:18" x14ac:dyDescent="0.3">
      <c r="G91" s="41"/>
      <c r="H91" s="41" t="str">
        <f>'2_all_summary'!D91</f>
        <v>Climate variability and massive mortalities challenge giant clam conservation and management efforts in French Polynesia atolls</v>
      </c>
      <c r="I91" s="41" t="str">
        <f>'2_all_summary'!E91</f>
        <v>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20.1Â±6.0million to 1.9Â±0.55million clams (meanÂ±95%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Â© 2013 Elsevier Ltd.</v>
      </c>
      <c r="J91" s="41">
        <f>IF(ISNUMBER(SEARCH("Yes",'2_all_summary'!$F91)),IF(ISNUMBER(SEARCH("Yes",'2_all_summary'!M91)),1,2),IF(ISNUMBER(SEARCH("No",'2_all_summary'!M91)),4,3))</f>
        <v>4</v>
      </c>
      <c r="K91" s="41">
        <f>IF(ISNUMBER(SEARCH("Yes",'2_all_summary'!$F91)),IF(ISNUMBER(SEARCH("Yes",'2_all_summary'!N91)),1,2),IF(ISNUMBER(SEARCH("No",'2_all_summary'!N91)),4,3))</f>
        <v>4</v>
      </c>
      <c r="L91" s="41">
        <f>IF(ISNUMBER(SEARCH("Yes",'2_all_summary'!$F91)),IF(ISNUMBER(SEARCH("Yes",'2_all_summary'!O91)),1,2),IF(ISNUMBER(SEARCH("No",'2_all_summary'!O91)),4,3))</f>
        <v>4</v>
      </c>
      <c r="M91" s="41">
        <f>IF(ISNUMBER(SEARCH("Yes",'2_all_summary'!$F91)),IF(0&lt;'2_all_summary'!P91,1,2),IF(0='2_all_summary'!P91,4,3))</f>
        <v>4</v>
      </c>
      <c r="N91" s="41">
        <f>IF(ISNUMBER(SEARCH("Yes",'2_all_summary'!$F91)),IF(ISNUMBER(SEARCH("Yes",'2_all_summary'!Q91)),1,2),IF(ISNUMBER(SEARCH("No",'2_all_summary'!Q91)),4,3))</f>
        <v>4</v>
      </c>
      <c r="O91" s="41">
        <f>IF(ISNUMBER(SEARCH("Yes",'2_all_summary'!$F91)),IF(ISNUMBER(SEARCH("Yes",'2_all_summary'!R91)),1,2),IF(ISNUMBER(SEARCH("No",'2_all_summary'!R91)),4,3))</f>
        <v>4</v>
      </c>
      <c r="P91" s="41">
        <f>IF(ISNUMBER(SEARCH("Yes",'2_all_summary'!$F91)),IF(ISNUMBER(SEARCH("Yes",'2_all_summary'!S91)),1,2),IF(ISNUMBER(SEARCH("No",'2_all_summary'!S91)),4,3))</f>
        <v>4</v>
      </c>
      <c r="Q91" s="41">
        <f>IF(ISNUMBER(SEARCH("Yes",'2_all_summary'!$F91)),IF(0&lt;'2_all_summary'!T91,1,2),IF(0='2_all_summary'!T91,4,3))</f>
        <v>4</v>
      </c>
      <c r="R91" s="41">
        <f>IF(ISNUMBER(SEARCH("Yes",'2_all_summary'!$F91)),IF(ISNUMBER(SEARCH("Yes",'2_all_summary'!U91)),1,2),IF(ISNUMBER(SEARCH("No",'2_all_summary'!U91)),4,3))</f>
        <v>4</v>
      </c>
    </row>
    <row r="92" spans="7:18" x14ac:dyDescent="0.3">
      <c r="G92" s="41"/>
      <c r="H92" s="41" t="str">
        <f>'2_all_summary'!D92</f>
        <v>Effectiveness of Marine Protected Areas in the Philippines for Biodiversity Conservation [Efectividad de las Ãreas Marinas Protegidas en las Filipinas para la ConservaciÃ³n de Biodiversidad]</v>
      </c>
      <c r="I92" s="41" t="str">
        <f>'2_all_summary'!E92</f>
        <v>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Â©2009 Society for Conservation Biology.</v>
      </c>
      <c r="J92" s="41">
        <f>IF(ISNUMBER(SEARCH("Yes",'2_all_summary'!$F92)),IF(ISNUMBER(SEARCH("Yes",'2_all_summary'!M92)),1,2),IF(ISNUMBER(SEARCH("No",'2_all_summary'!M92)),4,3))</f>
        <v>4</v>
      </c>
      <c r="K92" s="41">
        <f>IF(ISNUMBER(SEARCH("Yes",'2_all_summary'!$F92)),IF(ISNUMBER(SEARCH("Yes",'2_all_summary'!N92)),1,2),IF(ISNUMBER(SEARCH("No",'2_all_summary'!N92)),4,3))</f>
        <v>4</v>
      </c>
      <c r="L92" s="41">
        <f>IF(ISNUMBER(SEARCH("Yes",'2_all_summary'!$F92)),IF(ISNUMBER(SEARCH("Yes",'2_all_summary'!O92)),1,2),IF(ISNUMBER(SEARCH("No",'2_all_summary'!O92)),4,3))</f>
        <v>4</v>
      </c>
      <c r="M92" s="41">
        <f>IF(ISNUMBER(SEARCH("Yes",'2_all_summary'!$F92)),IF(0&lt;'2_all_summary'!P92,1,2),IF(0='2_all_summary'!P92,4,3))</f>
        <v>4</v>
      </c>
      <c r="N92" s="41">
        <f>IF(ISNUMBER(SEARCH("Yes",'2_all_summary'!$F92)),IF(ISNUMBER(SEARCH("Yes",'2_all_summary'!Q92)),1,2),IF(ISNUMBER(SEARCH("No",'2_all_summary'!Q92)),4,3))</f>
        <v>4</v>
      </c>
      <c r="O92" s="41">
        <f>IF(ISNUMBER(SEARCH("Yes",'2_all_summary'!$F92)),IF(ISNUMBER(SEARCH("Yes",'2_all_summary'!R92)),1,2),IF(ISNUMBER(SEARCH("No",'2_all_summary'!R92)),4,3))</f>
        <v>4</v>
      </c>
      <c r="P92" s="41">
        <f>IF(ISNUMBER(SEARCH("Yes",'2_all_summary'!$F92)),IF(ISNUMBER(SEARCH("Yes",'2_all_summary'!S92)),1,2),IF(ISNUMBER(SEARCH("No",'2_all_summary'!S92)),4,3))</f>
        <v>4</v>
      </c>
      <c r="Q92" s="41">
        <f>IF(ISNUMBER(SEARCH("Yes",'2_all_summary'!$F92)),IF(0&lt;'2_all_summary'!T92,1,2),IF(0='2_all_summary'!T92,4,3))</f>
        <v>4</v>
      </c>
      <c r="R92" s="41">
        <f>IF(ISNUMBER(SEARCH("Yes",'2_all_summary'!$F92)),IF(ISNUMBER(SEARCH("Yes",'2_all_summary'!U92)),1,2),IF(ISNUMBER(SEARCH("No",'2_all_summary'!U92)),4,3))</f>
        <v>4</v>
      </c>
    </row>
    <row r="93" spans="7:18" x14ac:dyDescent="0.3">
      <c r="G93" s="41"/>
      <c r="H93" s="41" t="str">
        <f>'2_all_summary'!D93</f>
        <v>Using a participatory impact assessment framework to evaluate a community-led mangrove and fisheries conservation approach in West Kalimantan, Indonesia</v>
      </c>
      <c r="I93" s="41" t="str">
        <f>'2_all_summary'!E93</f>
        <v>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Â© 2020 The Authors. People and Nature published by John Wiley &amp; Sons Ltd on behalf of British Ecological Society</v>
      </c>
      <c r="J93" s="41">
        <f>IF(ISNUMBER(SEARCH("Yes",'2_all_summary'!$F93)),IF(ISNUMBER(SEARCH("Yes",'2_all_summary'!M93)),1,2),IF(ISNUMBER(SEARCH("No",'2_all_summary'!M93)),4,3))</f>
        <v>4</v>
      </c>
      <c r="K93" s="41">
        <f>IF(ISNUMBER(SEARCH("Yes",'2_all_summary'!$F93)),IF(ISNUMBER(SEARCH("Yes",'2_all_summary'!N93)),1,2),IF(ISNUMBER(SEARCH("No",'2_all_summary'!N93)),4,3))</f>
        <v>4</v>
      </c>
      <c r="L93" s="41">
        <f>IF(ISNUMBER(SEARCH("Yes",'2_all_summary'!$F93)),IF(ISNUMBER(SEARCH("Yes",'2_all_summary'!O93)),1,2),IF(ISNUMBER(SEARCH("No",'2_all_summary'!O93)),4,3))</f>
        <v>4</v>
      </c>
      <c r="M93" s="41">
        <f>IF(ISNUMBER(SEARCH("Yes",'2_all_summary'!$F93)),IF(0&lt;'2_all_summary'!P93,1,2),IF(0='2_all_summary'!P93,4,3))</f>
        <v>4</v>
      </c>
      <c r="N93" s="41">
        <f>IF(ISNUMBER(SEARCH("Yes",'2_all_summary'!$F93)),IF(ISNUMBER(SEARCH("Yes",'2_all_summary'!Q93)),1,2),IF(ISNUMBER(SEARCH("No",'2_all_summary'!Q93)),4,3))</f>
        <v>4</v>
      </c>
      <c r="O93" s="41">
        <f>IF(ISNUMBER(SEARCH("Yes",'2_all_summary'!$F93)),IF(ISNUMBER(SEARCH("Yes",'2_all_summary'!R93)),1,2),IF(ISNUMBER(SEARCH("No",'2_all_summary'!R93)),4,3))</f>
        <v>4</v>
      </c>
      <c r="P93" s="41">
        <f>IF(ISNUMBER(SEARCH("Yes",'2_all_summary'!$F93)),IF(ISNUMBER(SEARCH("Yes",'2_all_summary'!S93)),1,2),IF(ISNUMBER(SEARCH("No",'2_all_summary'!S93)),4,3))</f>
        <v>4</v>
      </c>
      <c r="Q93" s="41">
        <f>IF(ISNUMBER(SEARCH("Yes",'2_all_summary'!$F93)),IF(0&lt;'2_all_summary'!T93,1,2),IF(0='2_all_summary'!T93,4,3))</f>
        <v>4</v>
      </c>
      <c r="R93" s="41">
        <f>IF(ISNUMBER(SEARCH("Yes",'2_all_summary'!$F93)),IF(ISNUMBER(SEARCH("Yes",'2_all_summary'!U93)),1,2),IF(ISNUMBER(SEARCH("No",'2_all_summary'!U93)),4,3))</f>
        <v>4</v>
      </c>
    </row>
    <row r="94" spans="7:18" x14ac:dyDescent="0.3">
      <c r="G94" s="41"/>
      <c r="H94" s="41" t="str">
        <f>'2_all_summary'!D94</f>
        <v>Developing locally managed marine areas: Lessons learnt from Kenya</v>
      </c>
      <c r="I94" s="41" t="str">
        <f>'2_all_summary'!E94</f>
        <v>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â€˜Ongoing Adaptive Managementâ€™ though not all elements of this stage were fully operational. The Kenyan model differs from the widely known Pacific model of four phases due to an additional initial â€˜Conceptualisationâ€™ phase. Our results illustrate the need for full acceptance of the LMMA concept by stakeholders before progressing to the â€˜Inception phase.â€™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Â© 2016 Elsevier Ltd</v>
      </c>
      <c r="J94" s="41">
        <f>IF(ISNUMBER(SEARCH("Yes",'2_all_summary'!$F94)),IF(ISNUMBER(SEARCH("Yes",'2_all_summary'!M94)),1,2),IF(ISNUMBER(SEARCH("No",'2_all_summary'!M94)),4,3))</f>
        <v>4</v>
      </c>
      <c r="K94" s="41">
        <f>IF(ISNUMBER(SEARCH("Yes",'2_all_summary'!$F94)),IF(ISNUMBER(SEARCH("Yes",'2_all_summary'!N94)),1,2),IF(ISNUMBER(SEARCH("No",'2_all_summary'!N94)),4,3))</f>
        <v>4</v>
      </c>
      <c r="L94" s="41">
        <f>IF(ISNUMBER(SEARCH("Yes",'2_all_summary'!$F94)),IF(ISNUMBER(SEARCH("Yes",'2_all_summary'!O94)),1,2),IF(ISNUMBER(SEARCH("No",'2_all_summary'!O94)),4,3))</f>
        <v>4</v>
      </c>
      <c r="M94" s="41">
        <f>IF(ISNUMBER(SEARCH("Yes",'2_all_summary'!$F94)),IF(0&lt;'2_all_summary'!P94,1,2),IF(0='2_all_summary'!P94,4,3))</f>
        <v>4</v>
      </c>
      <c r="N94" s="41">
        <f>IF(ISNUMBER(SEARCH("Yes",'2_all_summary'!$F94)),IF(ISNUMBER(SEARCH("Yes",'2_all_summary'!Q94)),1,2),IF(ISNUMBER(SEARCH("No",'2_all_summary'!Q94)),4,3))</f>
        <v>4</v>
      </c>
      <c r="O94" s="41">
        <f>IF(ISNUMBER(SEARCH("Yes",'2_all_summary'!$F94)),IF(ISNUMBER(SEARCH("Yes",'2_all_summary'!R94)),1,2),IF(ISNUMBER(SEARCH("No",'2_all_summary'!R94)),4,3))</f>
        <v>4</v>
      </c>
      <c r="P94" s="41">
        <f>IF(ISNUMBER(SEARCH("Yes",'2_all_summary'!$F94)),IF(ISNUMBER(SEARCH("Yes",'2_all_summary'!S94)),1,2),IF(ISNUMBER(SEARCH("No",'2_all_summary'!S94)),4,3))</f>
        <v>4</v>
      </c>
      <c r="Q94" s="41">
        <f>IF(ISNUMBER(SEARCH("Yes",'2_all_summary'!$F94)),IF(0&lt;'2_all_summary'!T94,1,2),IF(0='2_all_summary'!T94,4,3))</f>
        <v>4</v>
      </c>
      <c r="R94" s="41">
        <f>IF(ISNUMBER(SEARCH("Yes",'2_all_summary'!$F94)),IF(ISNUMBER(SEARCH("Yes",'2_all_summary'!U94)),1,2),IF(ISNUMBER(SEARCH("No",'2_all_summary'!U94)),4,3))</f>
        <v>4</v>
      </c>
    </row>
    <row r="95" spans="7:18" x14ac:dyDescent="0.3">
      <c r="G95" s="41"/>
      <c r="H95" s="41" t="str">
        <f>'2_all_summary'!D95</f>
        <v>Comparison of strategies to increase HIV testing among African-American gay, bisexual, and other men who have sex with men in Washington, DC</v>
      </c>
      <c r="I95" s="41" t="str">
        <f>'2_all_summary'!E95</f>
        <v>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Â© 2013 Taylor &amp; Francis.</v>
      </c>
      <c r="J95" s="41">
        <f>IF(ISNUMBER(SEARCH("Yes",'2_all_summary'!$F95)),IF(ISNUMBER(SEARCH("Yes",'2_all_summary'!M95)),1,2),IF(ISNUMBER(SEARCH("No",'2_all_summary'!M95)),4,3))</f>
        <v>4</v>
      </c>
      <c r="K95" s="41">
        <f>IF(ISNUMBER(SEARCH("Yes",'2_all_summary'!$F95)),IF(ISNUMBER(SEARCH("Yes",'2_all_summary'!N95)),1,2),IF(ISNUMBER(SEARCH("No",'2_all_summary'!N95)),4,3))</f>
        <v>4</v>
      </c>
      <c r="L95" s="41">
        <f>IF(ISNUMBER(SEARCH("Yes",'2_all_summary'!$F95)),IF(ISNUMBER(SEARCH("Yes",'2_all_summary'!O95)),1,2),IF(ISNUMBER(SEARCH("No",'2_all_summary'!O95)),4,3))</f>
        <v>4</v>
      </c>
      <c r="M95" s="41">
        <f>IF(ISNUMBER(SEARCH("Yes",'2_all_summary'!$F95)),IF(0&lt;'2_all_summary'!P95,1,2),IF(0='2_all_summary'!P95,4,3))</f>
        <v>4</v>
      </c>
      <c r="N95" s="41">
        <f>IF(ISNUMBER(SEARCH("Yes",'2_all_summary'!$F95)),IF(ISNUMBER(SEARCH("Yes",'2_all_summary'!Q95)),1,2),IF(ISNUMBER(SEARCH("No",'2_all_summary'!Q95)),4,3))</f>
        <v>4</v>
      </c>
      <c r="O95" s="41">
        <f>IF(ISNUMBER(SEARCH("Yes",'2_all_summary'!$F95)),IF(ISNUMBER(SEARCH("Yes",'2_all_summary'!R95)),1,2),IF(ISNUMBER(SEARCH("No",'2_all_summary'!R95)),4,3))</f>
        <v>4</v>
      </c>
      <c r="P95" s="41">
        <f>IF(ISNUMBER(SEARCH("Yes",'2_all_summary'!$F95)),IF(ISNUMBER(SEARCH("Yes",'2_all_summary'!S95)),1,2),IF(ISNUMBER(SEARCH("No",'2_all_summary'!S95)),4,3))</f>
        <v>4</v>
      </c>
      <c r="Q95" s="41">
        <f>IF(ISNUMBER(SEARCH("Yes",'2_all_summary'!$F95)),IF(0&lt;'2_all_summary'!T95,1,2),IF(0='2_all_summary'!T95,4,3))</f>
        <v>4</v>
      </c>
      <c r="R95" s="41">
        <f>IF(ISNUMBER(SEARCH("Yes",'2_all_summary'!$F95)),IF(ISNUMBER(SEARCH("Yes",'2_all_summary'!U95)),1,2),IF(ISNUMBER(SEARCH("No",'2_all_summary'!U95)),4,3))</f>
        <v>4</v>
      </c>
    </row>
    <row r="96" spans="7:18" x14ac:dyDescent="0.3">
      <c r="G96" s="41"/>
      <c r="H96" s="41" t="str">
        <f>'2_all_summary'!D96</f>
        <v>The challenges of local governance: Gear-based fragmentation in the Dominican fishery of Buen Hombre</v>
      </c>
      <c r="I96" s="41" t="str">
        <f>'2_all_summary'!E96</f>
        <v>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Â© 2015 Elsevier Ltd.</v>
      </c>
      <c r="J96" s="41">
        <f>IF(ISNUMBER(SEARCH("Yes",'2_all_summary'!$F96)),IF(ISNUMBER(SEARCH("Yes",'2_all_summary'!M96)),1,2),IF(ISNUMBER(SEARCH("No",'2_all_summary'!M96)),4,3))</f>
        <v>4</v>
      </c>
      <c r="K96" s="41">
        <f>IF(ISNUMBER(SEARCH("Yes",'2_all_summary'!$F96)),IF(ISNUMBER(SEARCH("Yes",'2_all_summary'!N96)),1,2),IF(ISNUMBER(SEARCH("No",'2_all_summary'!N96)),4,3))</f>
        <v>4</v>
      </c>
      <c r="L96" s="41">
        <f>IF(ISNUMBER(SEARCH("Yes",'2_all_summary'!$F96)),IF(ISNUMBER(SEARCH("Yes",'2_all_summary'!O96)),1,2),IF(ISNUMBER(SEARCH("No",'2_all_summary'!O96)),4,3))</f>
        <v>4</v>
      </c>
      <c r="M96" s="41">
        <f>IF(ISNUMBER(SEARCH("Yes",'2_all_summary'!$F96)),IF(0&lt;'2_all_summary'!P96,1,2),IF(0='2_all_summary'!P96,4,3))</f>
        <v>4</v>
      </c>
      <c r="N96" s="41">
        <f>IF(ISNUMBER(SEARCH("Yes",'2_all_summary'!$F96)),IF(ISNUMBER(SEARCH("Yes",'2_all_summary'!Q96)),1,2),IF(ISNUMBER(SEARCH("No",'2_all_summary'!Q96)),4,3))</f>
        <v>4</v>
      </c>
      <c r="O96" s="41">
        <f>IF(ISNUMBER(SEARCH("Yes",'2_all_summary'!$F96)),IF(ISNUMBER(SEARCH("Yes",'2_all_summary'!R96)),1,2),IF(ISNUMBER(SEARCH("No",'2_all_summary'!R96)),4,3))</f>
        <v>4</v>
      </c>
      <c r="P96" s="41">
        <f>IF(ISNUMBER(SEARCH("Yes",'2_all_summary'!$F96)),IF(ISNUMBER(SEARCH("Yes",'2_all_summary'!S96)),1,2),IF(ISNUMBER(SEARCH("No",'2_all_summary'!S96)),4,3))</f>
        <v>4</v>
      </c>
      <c r="Q96" s="41">
        <f>IF(ISNUMBER(SEARCH("Yes",'2_all_summary'!$F96)),IF(0&lt;'2_all_summary'!T96,1,2),IF(0='2_all_summary'!T96,4,3))</f>
        <v>4</v>
      </c>
      <c r="R96" s="41">
        <f>IF(ISNUMBER(SEARCH("Yes",'2_all_summary'!$F96)),IF(ISNUMBER(SEARCH("Yes",'2_all_summary'!U96)),1,2),IF(ISNUMBER(SEARCH("No",'2_all_summary'!U96)),4,3))</f>
        <v>4</v>
      </c>
    </row>
    <row r="97" spans="7:18" x14ac:dyDescent="0.3">
      <c r="G97" s="41"/>
      <c r="H97" s="41" t="str">
        <f>'2_all_summary'!D97</f>
        <v>Whitefish fisheries in mountainous southeastern Norway: Abundant resources, but scarce fisherman</v>
      </c>
      <c r="I97" s="41" t="str">
        <f>'2_all_summary'!E97</f>
        <v>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v>
      </c>
      <c r="J97" s="41">
        <f>IF(ISNUMBER(SEARCH("Yes",'2_all_summary'!$F97)),IF(ISNUMBER(SEARCH("Yes",'2_all_summary'!M97)),1,2),IF(ISNUMBER(SEARCH("No",'2_all_summary'!M97)),4,3))</f>
        <v>4</v>
      </c>
      <c r="K97" s="41">
        <f>IF(ISNUMBER(SEARCH("Yes",'2_all_summary'!$F97)),IF(ISNUMBER(SEARCH("Yes",'2_all_summary'!N97)),1,2),IF(ISNUMBER(SEARCH("No",'2_all_summary'!N97)),4,3))</f>
        <v>4</v>
      </c>
      <c r="L97" s="41">
        <f>IF(ISNUMBER(SEARCH("Yes",'2_all_summary'!$F97)),IF(ISNUMBER(SEARCH("Yes",'2_all_summary'!O97)),1,2),IF(ISNUMBER(SEARCH("No",'2_all_summary'!O97)),4,3))</f>
        <v>4</v>
      </c>
      <c r="M97" s="41">
        <f>IF(ISNUMBER(SEARCH("Yes",'2_all_summary'!$F97)),IF(0&lt;'2_all_summary'!P97,1,2),IF(0='2_all_summary'!P97,4,3))</f>
        <v>4</v>
      </c>
      <c r="N97" s="41">
        <f>IF(ISNUMBER(SEARCH("Yes",'2_all_summary'!$F97)),IF(ISNUMBER(SEARCH("Yes",'2_all_summary'!Q97)),1,2),IF(ISNUMBER(SEARCH("No",'2_all_summary'!Q97)),4,3))</f>
        <v>4</v>
      </c>
      <c r="O97" s="41">
        <f>IF(ISNUMBER(SEARCH("Yes",'2_all_summary'!$F97)),IF(ISNUMBER(SEARCH("Yes",'2_all_summary'!R97)),1,2),IF(ISNUMBER(SEARCH("No",'2_all_summary'!R97)),4,3))</f>
        <v>4</v>
      </c>
      <c r="P97" s="41">
        <f>IF(ISNUMBER(SEARCH("Yes",'2_all_summary'!$F97)),IF(ISNUMBER(SEARCH("Yes",'2_all_summary'!S97)),1,2),IF(ISNUMBER(SEARCH("No",'2_all_summary'!S97)),4,3))</f>
        <v>4</v>
      </c>
      <c r="Q97" s="41">
        <f>IF(ISNUMBER(SEARCH("Yes",'2_all_summary'!$F97)),IF(0&lt;'2_all_summary'!T97,1,2),IF(0='2_all_summary'!T97,4,3))</f>
        <v>4</v>
      </c>
      <c r="R97" s="41">
        <f>IF(ISNUMBER(SEARCH("Yes",'2_all_summary'!$F97)),IF(ISNUMBER(SEARCH("Yes",'2_all_summary'!U97)),1,2),IF(ISNUMBER(SEARCH("No",'2_all_summary'!U97)),4,3))</f>
        <v>4</v>
      </c>
    </row>
    <row r="98" spans="7:18" x14ac:dyDescent="0.3">
      <c r="G98" s="41"/>
      <c r="H98" s="41" t="str">
        <f>'2_all_summary'!D98</f>
        <v>Estimating willingness to pay with the stochastic payment card design: Further evidence from rural Cameroon</v>
      </c>
      <c r="I98" s="41" t="str">
        <f>'2_all_summary'!E98</f>
        <v>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Â© Springer Science+Business Media B.V. 2009.</v>
      </c>
      <c r="J98" s="41">
        <f>IF(ISNUMBER(SEARCH("Yes",'2_all_summary'!$F98)),IF(ISNUMBER(SEARCH("Yes",'2_all_summary'!M98)),1,2),IF(ISNUMBER(SEARCH("No",'2_all_summary'!M98)),4,3))</f>
        <v>4</v>
      </c>
      <c r="K98" s="41">
        <f>IF(ISNUMBER(SEARCH("Yes",'2_all_summary'!$F98)),IF(ISNUMBER(SEARCH("Yes",'2_all_summary'!N98)),1,2),IF(ISNUMBER(SEARCH("No",'2_all_summary'!N98)),4,3))</f>
        <v>4</v>
      </c>
      <c r="L98" s="41">
        <f>IF(ISNUMBER(SEARCH("Yes",'2_all_summary'!$F98)),IF(ISNUMBER(SEARCH("Yes",'2_all_summary'!O98)),1,2),IF(ISNUMBER(SEARCH("No",'2_all_summary'!O98)),4,3))</f>
        <v>4</v>
      </c>
      <c r="M98" s="41">
        <f>IF(ISNUMBER(SEARCH("Yes",'2_all_summary'!$F98)),IF(0&lt;'2_all_summary'!P98,1,2),IF(0='2_all_summary'!P98,4,3))</f>
        <v>4</v>
      </c>
      <c r="N98" s="41">
        <f>IF(ISNUMBER(SEARCH("Yes",'2_all_summary'!$F98)),IF(ISNUMBER(SEARCH("Yes",'2_all_summary'!Q98)),1,2),IF(ISNUMBER(SEARCH("No",'2_all_summary'!Q98)),4,3))</f>
        <v>4</v>
      </c>
      <c r="O98" s="41">
        <f>IF(ISNUMBER(SEARCH("Yes",'2_all_summary'!$F98)),IF(ISNUMBER(SEARCH("Yes",'2_all_summary'!R98)),1,2),IF(ISNUMBER(SEARCH("No",'2_all_summary'!R98)),4,3))</f>
        <v>4</v>
      </c>
      <c r="P98" s="41">
        <f>IF(ISNUMBER(SEARCH("Yes",'2_all_summary'!$F98)),IF(ISNUMBER(SEARCH("Yes",'2_all_summary'!S98)),1,2),IF(ISNUMBER(SEARCH("No",'2_all_summary'!S98)),4,3))</f>
        <v>4</v>
      </c>
      <c r="Q98" s="41">
        <f>IF(ISNUMBER(SEARCH("Yes",'2_all_summary'!$F98)),IF(0&lt;'2_all_summary'!T98,1,2),IF(0='2_all_summary'!T98,4,3))</f>
        <v>4</v>
      </c>
      <c r="R98" s="41">
        <f>IF(ISNUMBER(SEARCH("Yes",'2_all_summary'!$F98)),IF(ISNUMBER(SEARCH("Yes",'2_all_summary'!U98)),1,2),IF(ISNUMBER(SEARCH("No",'2_all_summary'!U98)),4,3))</f>
        <v>4</v>
      </c>
    </row>
    <row r="99" spans="7:18" x14ac:dyDescent="0.3">
      <c r="G99" s="41"/>
      <c r="H99" s="41" t="str">
        <f>'2_all_summary'!D99</f>
        <v>Artisanal Fisher Association Leadersâ€™ Estimates of Poaching in Their Exclusive Access Management Areas</v>
      </c>
      <c r="I99" s="41" t="str">
        <f>'2_all_summary'!E99</f>
        <v>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leadersâ€™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Â© 2022 Romero, EstÃ©vez, Romero and Gelcich.</v>
      </c>
      <c r="J99" s="41">
        <f>IF(ISNUMBER(SEARCH("Yes",'2_all_summary'!$F99)),IF(ISNUMBER(SEARCH("Yes",'2_all_summary'!M99)),1,2),IF(ISNUMBER(SEARCH("No",'2_all_summary'!M99)),4,3))</f>
        <v>4</v>
      </c>
      <c r="K99" s="41">
        <f>IF(ISNUMBER(SEARCH("Yes",'2_all_summary'!$F99)),IF(ISNUMBER(SEARCH("Yes",'2_all_summary'!N99)),1,2),IF(ISNUMBER(SEARCH("No",'2_all_summary'!N99)),4,3))</f>
        <v>4</v>
      </c>
      <c r="L99" s="41">
        <f>IF(ISNUMBER(SEARCH("Yes",'2_all_summary'!$F99)),IF(ISNUMBER(SEARCH("Yes",'2_all_summary'!O99)),1,2),IF(ISNUMBER(SEARCH("No",'2_all_summary'!O99)),4,3))</f>
        <v>4</v>
      </c>
      <c r="M99" s="41">
        <f>IF(ISNUMBER(SEARCH("Yes",'2_all_summary'!$F99)),IF(0&lt;'2_all_summary'!P99,1,2),IF(0='2_all_summary'!P99,4,3))</f>
        <v>4</v>
      </c>
      <c r="N99" s="41">
        <f>IF(ISNUMBER(SEARCH("Yes",'2_all_summary'!$F99)),IF(ISNUMBER(SEARCH("Yes",'2_all_summary'!Q99)),1,2),IF(ISNUMBER(SEARCH("No",'2_all_summary'!Q99)),4,3))</f>
        <v>4</v>
      </c>
      <c r="O99" s="41">
        <f>IF(ISNUMBER(SEARCH("Yes",'2_all_summary'!$F99)),IF(ISNUMBER(SEARCH("Yes",'2_all_summary'!R99)),1,2),IF(ISNUMBER(SEARCH("No",'2_all_summary'!R99)),4,3))</f>
        <v>4</v>
      </c>
      <c r="P99" s="41">
        <f>IF(ISNUMBER(SEARCH("Yes",'2_all_summary'!$F99)),IF(ISNUMBER(SEARCH("Yes",'2_all_summary'!S99)),1,2),IF(ISNUMBER(SEARCH("No",'2_all_summary'!S99)),4,3))</f>
        <v>4</v>
      </c>
      <c r="Q99" s="41">
        <f>IF(ISNUMBER(SEARCH("Yes",'2_all_summary'!$F99)),IF(0&lt;'2_all_summary'!T99,1,2),IF(0='2_all_summary'!T99,4,3))</f>
        <v>4</v>
      </c>
      <c r="R99" s="41">
        <f>IF(ISNUMBER(SEARCH("Yes",'2_all_summary'!$F99)),IF(ISNUMBER(SEARCH("Yes",'2_all_summary'!U99)),1,2),IF(ISNUMBER(SEARCH("No",'2_all_summary'!U99)),4,3))</f>
        <v>4</v>
      </c>
    </row>
    <row r="100" spans="7:18" x14ac:dyDescent="0.3">
      <c r="G100" s="41"/>
      <c r="H100" s="41" t="str">
        <f>'2_all_summary'!D100</f>
        <v>Coral reefs of the ASEAN Region: status and management</v>
      </c>
      <c r="I100" s="41" t="str">
        <f>'2_all_summary'!E100</f>
        <v>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v>
      </c>
      <c r="J100" s="41">
        <f>IF(ISNUMBER(SEARCH("Yes",'2_all_summary'!$F100)),IF(ISNUMBER(SEARCH("Yes",'2_all_summary'!M100)),1,2),IF(ISNUMBER(SEARCH("No",'2_all_summary'!M100)),4,3))</f>
        <v>3</v>
      </c>
      <c r="K100" s="41">
        <f>IF(ISNUMBER(SEARCH("Yes",'2_all_summary'!$F100)),IF(ISNUMBER(SEARCH("Yes",'2_all_summary'!N100)),1,2),IF(ISNUMBER(SEARCH("No",'2_all_summary'!N100)),4,3))</f>
        <v>3</v>
      </c>
      <c r="L100" s="41">
        <f>IF(ISNUMBER(SEARCH("Yes",'2_all_summary'!$F100)),IF(ISNUMBER(SEARCH("Yes",'2_all_summary'!O100)),1,2),IF(ISNUMBER(SEARCH("No",'2_all_summary'!O100)),4,3))</f>
        <v>3</v>
      </c>
      <c r="M100" s="41">
        <f>IF(ISNUMBER(SEARCH("Yes",'2_all_summary'!$F100)),IF(0&lt;'2_all_summary'!P100,1,2),IF(0='2_all_summary'!P100,4,3))</f>
        <v>3</v>
      </c>
      <c r="N100" s="41">
        <f>IF(ISNUMBER(SEARCH("Yes",'2_all_summary'!$F100)),IF(ISNUMBER(SEARCH("Yes",'2_all_summary'!Q100)),1,2),IF(ISNUMBER(SEARCH("No",'2_all_summary'!Q100)),4,3))</f>
        <v>3</v>
      </c>
      <c r="O100" s="41">
        <f>IF(ISNUMBER(SEARCH("Yes",'2_all_summary'!$F100)),IF(ISNUMBER(SEARCH("Yes",'2_all_summary'!R100)),1,2),IF(ISNUMBER(SEARCH("No",'2_all_summary'!R100)),4,3))</f>
        <v>3</v>
      </c>
      <c r="P100" s="41">
        <f>IF(ISNUMBER(SEARCH("Yes",'2_all_summary'!$F100)),IF(ISNUMBER(SEARCH("Yes",'2_all_summary'!S100)),1,2),IF(ISNUMBER(SEARCH("No",'2_all_summary'!S100)),4,3))</f>
        <v>4</v>
      </c>
      <c r="Q100" s="41">
        <f>IF(ISNUMBER(SEARCH("Yes",'2_all_summary'!$F100)),IF(0&lt;'2_all_summary'!T100,1,2),IF(0='2_all_summary'!T100,4,3))</f>
        <v>3</v>
      </c>
      <c r="R100" s="41">
        <f>IF(ISNUMBER(SEARCH("Yes",'2_all_summary'!$F100)),IF(ISNUMBER(SEARCH("Yes",'2_all_summary'!U100)),1,2),IF(ISNUMBER(SEARCH("No",'2_all_summary'!U100)),4,3))</f>
        <v>3</v>
      </c>
    </row>
    <row r="101" spans="7:18" x14ac:dyDescent="0.3">
      <c r="G101" s="41"/>
      <c r="H101" s="41" t="str">
        <f>'2_all_summary'!D101</f>
        <v>Livelihoods and fisheries governance in a contemporary Pacific Island setting</v>
      </c>
      <c r="I101" s="41" t="str">
        <f>'2_all_summary'!E101</f>
        <v>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Â© 2015 Sulu et al. This is an open access article distributed under the terms of the Creative Commons Attribution License, which permits unrestricted use, distribution, and reproduction in any medium, provided the original author and source are credited.</v>
      </c>
      <c r="J101" s="41">
        <f>IF(ISNUMBER(SEARCH("Yes",'2_all_summary'!$F101)),IF(ISNUMBER(SEARCH("Yes",'2_all_summary'!M101)),1,2),IF(ISNUMBER(SEARCH("No",'2_all_summary'!M101)),4,3))</f>
        <v>1</v>
      </c>
      <c r="K101" s="41">
        <f>IF(ISNUMBER(SEARCH("Yes",'2_all_summary'!$F101)),IF(ISNUMBER(SEARCH("Yes",'2_all_summary'!N101)),1,2),IF(ISNUMBER(SEARCH("No",'2_all_summary'!N101)),4,3))</f>
        <v>1</v>
      </c>
      <c r="L101" s="41">
        <f>IF(ISNUMBER(SEARCH("Yes",'2_all_summary'!$F101)),IF(ISNUMBER(SEARCH("Yes",'2_all_summary'!O101)),1,2),IF(ISNUMBER(SEARCH("No",'2_all_summary'!O101)),4,3))</f>
        <v>1</v>
      </c>
      <c r="M101" s="41">
        <f>IF(ISNUMBER(SEARCH("Yes",'2_all_summary'!$F101)),IF(0&lt;'2_all_summary'!P101,1,2),IF(0='2_all_summary'!P101,4,3))</f>
        <v>1</v>
      </c>
      <c r="N101" s="41">
        <f>IF(ISNUMBER(SEARCH("Yes",'2_all_summary'!$F101)),IF(ISNUMBER(SEARCH("Yes",'2_all_summary'!Q101)),1,2),IF(ISNUMBER(SEARCH("No",'2_all_summary'!Q101)),4,3))</f>
        <v>1</v>
      </c>
      <c r="O101" s="41">
        <f>IF(ISNUMBER(SEARCH("Yes",'2_all_summary'!$F101)),IF(ISNUMBER(SEARCH("Yes",'2_all_summary'!R101)),1,2),IF(ISNUMBER(SEARCH("No",'2_all_summary'!R101)),4,3))</f>
        <v>1</v>
      </c>
      <c r="P101" s="41">
        <f>IF(ISNUMBER(SEARCH("Yes",'2_all_summary'!$F101)),IF(ISNUMBER(SEARCH("Yes",'2_all_summary'!S101)),1,2),IF(ISNUMBER(SEARCH("No",'2_all_summary'!S101)),4,3))</f>
        <v>1</v>
      </c>
      <c r="Q101" s="41">
        <f>IF(ISNUMBER(SEARCH("Yes",'2_all_summary'!$F101)),IF(0&lt;'2_all_summary'!T101,1,2),IF(0='2_all_summary'!T101,4,3))</f>
        <v>1</v>
      </c>
      <c r="R101" s="41">
        <f>IF(ISNUMBER(SEARCH("Yes",'2_all_summary'!$F101)),IF(ISNUMBER(SEARCH("Yes",'2_all_summary'!U101)),1,2),IF(ISNUMBER(SEARCH("No",'2_all_summary'!U101)),4,3))</f>
        <v>1</v>
      </c>
    </row>
    <row r="102" spans="7:18" x14ac:dyDescent="0.3">
      <c r="G102" s="41"/>
      <c r="H102" s="41" t="str">
        <f>'2_all_summary'!D102</f>
        <v>Translating systems thinking into practice for community action on childhood obesity</v>
      </c>
      <c r="I102" s="41" t="str">
        <f>'2_all_summary'!E102</f>
        <v>We report on the first 18Â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Â© 2019 The Authors Obesity Reviews published by John Wiley &amp; Sons Ltd on behalf of World Obesity Federation</v>
      </c>
      <c r="J102" s="41">
        <f>IF(ISNUMBER(SEARCH("Yes",'2_all_summary'!$F102)),IF(ISNUMBER(SEARCH("Yes",'2_all_summary'!M102)),1,2),IF(ISNUMBER(SEARCH("No",'2_all_summary'!M102)),4,3))</f>
        <v>4</v>
      </c>
      <c r="K102" s="41">
        <f>IF(ISNUMBER(SEARCH("Yes",'2_all_summary'!$F102)),IF(ISNUMBER(SEARCH("Yes",'2_all_summary'!N102)),1,2),IF(ISNUMBER(SEARCH("No",'2_all_summary'!N102)),4,3))</f>
        <v>4</v>
      </c>
      <c r="L102" s="41">
        <f>IF(ISNUMBER(SEARCH("Yes",'2_all_summary'!$F102)),IF(ISNUMBER(SEARCH("Yes",'2_all_summary'!O102)),1,2),IF(ISNUMBER(SEARCH("No",'2_all_summary'!O102)),4,3))</f>
        <v>4</v>
      </c>
      <c r="M102" s="41">
        <f>IF(ISNUMBER(SEARCH("Yes",'2_all_summary'!$F102)),IF(0&lt;'2_all_summary'!P102,1,2),IF(0='2_all_summary'!P102,4,3))</f>
        <v>4</v>
      </c>
      <c r="N102" s="41">
        <f>IF(ISNUMBER(SEARCH("Yes",'2_all_summary'!$F102)),IF(ISNUMBER(SEARCH("Yes",'2_all_summary'!Q102)),1,2),IF(ISNUMBER(SEARCH("No",'2_all_summary'!Q102)),4,3))</f>
        <v>4</v>
      </c>
      <c r="O102" s="41">
        <f>IF(ISNUMBER(SEARCH("Yes",'2_all_summary'!$F102)),IF(ISNUMBER(SEARCH("Yes",'2_all_summary'!R102)),1,2),IF(ISNUMBER(SEARCH("No",'2_all_summary'!R102)),4,3))</f>
        <v>4</v>
      </c>
      <c r="P102" s="41">
        <f>IF(ISNUMBER(SEARCH("Yes",'2_all_summary'!$F102)),IF(ISNUMBER(SEARCH("Yes",'2_all_summary'!S102)),1,2),IF(ISNUMBER(SEARCH("No",'2_all_summary'!S102)),4,3))</f>
        <v>4</v>
      </c>
      <c r="Q102" s="41">
        <f>IF(ISNUMBER(SEARCH("Yes",'2_all_summary'!$F102)),IF(0&lt;'2_all_summary'!T102,1,2),IF(0='2_all_summary'!T102,4,3))</f>
        <v>4</v>
      </c>
      <c r="R102" s="41">
        <f>IF(ISNUMBER(SEARCH("Yes",'2_all_summary'!$F102)),IF(ISNUMBER(SEARCH("Yes",'2_all_summary'!U102)),1,2),IF(ISNUMBER(SEARCH("No",'2_all_summary'!U102)),4,3))</f>
        <v>4</v>
      </c>
    </row>
    <row r="103" spans="7:18" x14ac:dyDescent="0.3">
      <c r="G103" s="41"/>
      <c r="H103" s="41" t="str">
        <f>'2_all_summary'!D103</f>
        <v>The Gunnison Basin sage-grouse strategic committee: A Colorado county's fight for conservation self-determination</v>
      </c>
      <c r="I103" s="41" t="str">
        <f>'2_all_summary'!E103</f>
        <v>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â‰¥ 1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v>
      </c>
      <c r="J103" s="41">
        <f>IF(ISNUMBER(SEARCH("Yes",'2_all_summary'!$F103)),IF(ISNUMBER(SEARCH("Yes",'2_all_summary'!M103)),1,2),IF(ISNUMBER(SEARCH("No",'2_all_summary'!M103)),4,3))</f>
        <v>4</v>
      </c>
      <c r="K103" s="41">
        <f>IF(ISNUMBER(SEARCH("Yes",'2_all_summary'!$F103)),IF(ISNUMBER(SEARCH("Yes",'2_all_summary'!N103)),1,2),IF(ISNUMBER(SEARCH("No",'2_all_summary'!N103)),4,3))</f>
        <v>4</v>
      </c>
      <c r="L103" s="41">
        <f>IF(ISNUMBER(SEARCH("Yes",'2_all_summary'!$F103)),IF(ISNUMBER(SEARCH("Yes",'2_all_summary'!O103)),1,2),IF(ISNUMBER(SEARCH("No",'2_all_summary'!O103)),4,3))</f>
        <v>4</v>
      </c>
      <c r="M103" s="41">
        <f>IF(ISNUMBER(SEARCH("Yes",'2_all_summary'!$F103)),IF(0&lt;'2_all_summary'!P103,1,2),IF(0='2_all_summary'!P103,4,3))</f>
        <v>4</v>
      </c>
      <c r="N103" s="41">
        <f>IF(ISNUMBER(SEARCH("Yes",'2_all_summary'!$F103)),IF(ISNUMBER(SEARCH("Yes",'2_all_summary'!Q103)),1,2),IF(ISNUMBER(SEARCH("No",'2_all_summary'!Q103)),4,3))</f>
        <v>4</v>
      </c>
      <c r="O103" s="41">
        <f>IF(ISNUMBER(SEARCH("Yes",'2_all_summary'!$F103)),IF(ISNUMBER(SEARCH("Yes",'2_all_summary'!R103)),1,2),IF(ISNUMBER(SEARCH("No",'2_all_summary'!R103)),4,3))</f>
        <v>4</v>
      </c>
      <c r="P103" s="41">
        <f>IF(ISNUMBER(SEARCH("Yes",'2_all_summary'!$F103)),IF(ISNUMBER(SEARCH("Yes",'2_all_summary'!S103)),1,2),IF(ISNUMBER(SEARCH("No",'2_all_summary'!S103)),4,3))</f>
        <v>4</v>
      </c>
      <c r="Q103" s="41">
        <f>IF(ISNUMBER(SEARCH("Yes",'2_all_summary'!$F103)),IF(0&lt;'2_all_summary'!T103,1,2),IF(0='2_all_summary'!T103,4,3))</f>
        <v>4</v>
      </c>
      <c r="R103" s="41">
        <f>IF(ISNUMBER(SEARCH("Yes",'2_all_summary'!$F103)),IF(ISNUMBER(SEARCH("Yes",'2_all_summary'!U103)),1,2),IF(ISNUMBER(SEARCH("No",'2_all_summary'!U103)),4,3))</f>
        <v>4</v>
      </c>
    </row>
    <row r="104" spans="7:18" x14ac:dyDescent="0.3">
      <c r="G104" s="41"/>
      <c r="H104" s="41" t="str">
        <f>'2_all_summary'!D104</f>
        <v>Uncommon among the commons? Disentangling the sustainability of the Peruvian anchovy fishery</v>
      </c>
      <c r="I104" s="41" t="str">
        <f>'2_all_summary'!E104</f>
        <v>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Â© 2013 by the author(s).</v>
      </c>
      <c r="J104" s="41">
        <f>IF(ISNUMBER(SEARCH("Yes",'2_all_summary'!$F104)),IF(ISNUMBER(SEARCH("Yes",'2_all_summary'!M104)),1,2),IF(ISNUMBER(SEARCH("No",'2_all_summary'!M104)),4,3))</f>
        <v>4</v>
      </c>
      <c r="K104" s="41">
        <f>IF(ISNUMBER(SEARCH("Yes",'2_all_summary'!$F104)),IF(ISNUMBER(SEARCH("Yes",'2_all_summary'!N104)),1,2),IF(ISNUMBER(SEARCH("No",'2_all_summary'!N104)),4,3))</f>
        <v>4</v>
      </c>
      <c r="L104" s="41">
        <f>IF(ISNUMBER(SEARCH("Yes",'2_all_summary'!$F104)),IF(ISNUMBER(SEARCH("Yes",'2_all_summary'!O104)),1,2),IF(ISNUMBER(SEARCH("No",'2_all_summary'!O104)),4,3))</f>
        <v>4</v>
      </c>
      <c r="M104" s="41">
        <f>IF(ISNUMBER(SEARCH("Yes",'2_all_summary'!$F104)),IF(0&lt;'2_all_summary'!P104,1,2),IF(0='2_all_summary'!P104,4,3))</f>
        <v>4</v>
      </c>
      <c r="N104" s="41">
        <f>IF(ISNUMBER(SEARCH("Yes",'2_all_summary'!$F104)),IF(ISNUMBER(SEARCH("Yes",'2_all_summary'!Q104)),1,2),IF(ISNUMBER(SEARCH("No",'2_all_summary'!Q104)),4,3))</f>
        <v>4</v>
      </c>
      <c r="O104" s="41">
        <f>IF(ISNUMBER(SEARCH("Yes",'2_all_summary'!$F104)),IF(ISNUMBER(SEARCH("Yes",'2_all_summary'!R104)),1,2),IF(ISNUMBER(SEARCH("No",'2_all_summary'!R104)),4,3))</f>
        <v>4</v>
      </c>
      <c r="P104" s="41">
        <f>IF(ISNUMBER(SEARCH("Yes",'2_all_summary'!$F104)),IF(ISNUMBER(SEARCH("Yes",'2_all_summary'!S104)),1,2),IF(ISNUMBER(SEARCH("No",'2_all_summary'!S104)),4,3))</f>
        <v>4</v>
      </c>
      <c r="Q104" s="41">
        <f>IF(ISNUMBER(SEARCH("Yes",'2_all_summary'!$F104)),IF(0&lt;'2_all_summary'!T104,1,2),IF(0='2_all_summary'!T104,4,3))</f>
        <v>4</v>
      </c>
      <c r="R104" s="41">
        <f>IF(ISNUMBER(SEARCH("Yes",'2_all_summary'!$F104)),IF(ISNUMBER(SEARCH("Yes",'2_all_summary'!U104)),1,2),IF(ISNUMBER(SEARCH("No",'2_all_summary'!U104)),4,3))</f>
        <v>4</v>
      </c>
    </row>
    <row r="105" spans="7:18" x14ac:dyDescent="0.3">
      <c r="G105" s="41"/>
      <c r="H105" s="41" t="str">
        <f>'2_all_summary'!D105</f>
        <v>Qualitative participatory mapping of seal and walrus harvest and habitat areas: Documenting indigenous knowledge, preserving local values, and discouraging map misuse</v>
      </c>
      <c r="I105" s="41" t="str">
        <f>'2_all_summary'!E105</f>
        <v>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Â© 2015, IGI Global.</v>
      </c>
      <c r="J105" s="41">
        <f>IF(ISNUMBER(SEARCH("Yes",'2_all_summary'!$F105)),IF(ISNUMBER(SEARCH("Yes",'2_all_summary'!M105)),1,2),IF(ISNUMBER(SEARCH("No",'2_all_summary'!M105)),4,3))</f>
        <v>4</v>
      </c>
      <c r="K105" s="41">
        <f>IF(ISNUMBER(SEARCH("Yes",'2_all_summary'!$F105)),IF(ISNUMBER(SEARCH("Yes",'2_all_summary'!N105)),1,2),IF(ISNUMBER(SEARCH("No",'2_all_summary'!N105)),4,3))</f>
        <v>4</v>
      </c>
      <c r="L105" s="41">
        <f>IF(ISNUMBER(SEARCH("Yes",'2_all_summary'!$F105)),IF(ISNUMBER(SEARCH("Yes",'2_all_summary'!O105)),1,2),IF(ISNUMBER(SEARCH("No",'2_all_summary'!O105)),4,3))</f>
        <v>4</v>
      </c>
      <c r="M105" s="41">
        <f>IF(ISNUMBER(SEARCH("Yes",'2_all_summary'!$F105)),IF(0&lt;'2_all_summary'!P105,1,2),IF(0='2_all_summary'!P105,4,3))</f>
        <v>4</v>
      </c>
      <c r="N105" s="41">
        <f>IF(ISNUMBER(SEARCH("Yes",'2_all_summary'!$F105)),IF(ISNUMBER(SEARCH("Yes",'2_all_summary'!Q105)),1,2),IF(ISNUMBER(SEARCH("No",'2_all_summary'!Q105)),4,3))</f>
        <v>4</v>
      </c>
      <c r="O105" s="41">
        <f>IF(ISNUMBER(SEARCH("Yes",'2_all_summary'!$F105)),IF(ISNUMBER(SEARCH("Yes",'2_all_summary'!R105)),1,2),IF(ISNUMBER(SEARCH("No",'2_all_summary'!R105)),4,3))</f>
        <v>4</v>
      </c>
      <c r="P105" s="41">
        <f>IF(ISNUMBER(SEARCH("Yes",'2_all_summary'!$F105)),IF(ISNUMBER(SEARCH("Yes",'2_all_summary'!S105)),1,2),IF(ISNUMBER(SEARCH("No",'2_all_summary'!S105)),4,3))</f>
        <v>4</v>
      </c>
      <c r="Q105" s="41">
        <f>IF(ISNUMBER(SEARCH("Yes",'2_all_summary'!$F105)),IF(0&lt;'2_all_summary'!T105,1,2),IF(0='2_all_summary'!T105,4,3))</f>
        <v>4</v>
      </c>
      <c r="R105" s="41">
        <f>IF(ISNUMBER(SEARCH("Yes",'2_all_summary'!$F105)),IF(ISNUMBER(SEARCH("Yes",'2_all_summary'!U105)),1,2),IF(ISNUMBER(SEARCH("No",'2_all_summary'!U105)),4,3))</f>
        <v>4</v>
      </c>
    </row>
    <row r="106" spans="7:18" x14ac:dyDescent="0.3">
      <c r="G106" s="41"/>
      <c r="H106" s="41" t="str">
        <f>'2_all_summary'!D106</f>
        <v>Gendering Marine Conservation: The Politics of Marine Protected Areas and Fisheries Access</v>
      </c>
      <c r="I106" s="41" t="str">
        <f>'2_all_summary'!E106</f>
        <v>Drawing on ethnographic case studies from Madagascar, this research shows that multiple marine conservation projects have institutionalized inequitable access to marine recourses along gendered lines. Despite discursive and institutional shifts toward more â€œcollaborativeâ€ and â€œcommunity-basedâ€ conservation programing, there is a deficiency of womenâ€™s nominal as well as effective participation in community management organizations. This research shows that conservation organizationsâ€™ focus on proximate drivers of marine resource use, or a politics of picking the â€œlow-hanging fruit,â€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â€œcommunity involvementâ€ to address gendered inequalities in conservation decision making, and whose interests are served by conservation projects. Â© 2017 Taylor &amp; Francis.</v>
      </c>
      <c r="J106" s="41">
        <f>IF(ISNUMBER(SEARCH("Yes",'2_all_summary'!$F106)),IF(ISNUMBER(SEARCH("Yes",'2_all_summary'!M106)),1,2),IF(ISNUMBER(SEARCH("No",'2_all_summary'!M106)),4,3))</f>
        <v>4</v>
      </c>
      <c r="K106" s="41">
        <f>IF(ISNUMBER(SEARCH("Yes",'2_all_summary'!$F106)),IF(ISNUMBER(SEARCH("Yes",'2_all_summary'!N106)),1,2),IF(ISNUMBER(SEARCH("No",'2_all_summary'!N106)),4,3))</f>
        <v>4</v>
      </c>
      <c r="L106" s="41">
        <f>IF(ISNUMBER(SEARCH("Yes",'2_all_summary'!$F106)),IF(ISNUMBER(SEARCH("Yes",'2_all_summary'!O106)),1,2),IF(ISNUMBER(SEARCH("No",'2_all_summary'!O106)),4,3))</f>
        <v>4</v>
      </c>
      <c r="M106" s="41">
        <f>IF(ISNUMBER(SEARCH("Yes",'2_all_summary'!$F106)),IF(0&lt;'2_all_summary'!P106,1,2),IF(0='2_all_summary'!P106,4,3))</f>
        <v>4</v>
      </c>
      <c r="N106" s="41">
        <f>IF(ISNUMBER(SEARCH("Yes",'2_all_summary'!$F106)),IF(ISNUMBER(SEARCH("Yes",'2_all_summary'!Q106)),1,2),IF(ISNUMBER(SEARCH("No",'2_all_summary'!Q106)),4,3))</f>
        <v>4</v>
      </c>
      <c r="O106" s="41">
        <f>IF(ISNUMBER(SEARCH("Yes",'2_all_summary'!$F106)),IF(ISNUMBER(SEARCH("Yes",'2_all_summary'!R106)),1,2),IF(ISNUMBER(SEARCH("No",'2_all_summary'!R106)),4,3))</f>
        <v>4</v>
      </c>
      <c r="P106" s="41">
        <f>IF(ISNUMBER(SEARCH("Yes",'2_all_summary'!$F106)),IF(ISNUMBER(SEARCH("Yes",'2_all_summary'!S106)),1,2),IF(ISNUMBER(SEARCH("No",'2_all_summary'!S106)),4,3))</f>
        <v>4</v>
      </c>
      <c r="Q106" s="41">
        <f>IF(ISNUMBER(SEARCH("Yes",'2_all_summary'!$F106)),IF(0&lt;'2_all_summary'!T106,1,2),IF(0='2_all_summary'!T106,4,3))</f>
        <v>4</v>
      </c>
      <c r="R106" s="41">
        <f>IF(ISNUMBER(SEARCH("Yes",'2_all_summary'!$F106)),IF(ISNUMBER(SEARCH("Yes",'2_all_summary'!U106)),1,2),IF(ISNUMBER(SEARCH("No",'2_all_summary'!U106)),4,3))</f>
        <v>4</v>
      </c>
    </row>
    <row r="107" spans="7:18" x14ac:dyDescent="0.3">
      <c r="G107" s="41"/>
      <c r="H107" s="41" t="str">
        <f>'2_all_summary'!D107</f>
        <v>Defining fishers in the South African context: Subsistence, artisanal and small-scale commercial sectors</v>
      </c>
      <c r="I107" s="41" t="str">
        <f>'2_all_summary'!E107</f>
        <v>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v>
      </c>
      <c r="J107" s="41">
        <f>IF(ISNUMBER(SEARCH("Yes",'2_all_summary'!$F107)),IF(ISNUMBER(SEARCH("Yes",'2_all_summary'!M107)),1,2),IF(ISNUMBER(SEARCH("No",'2_all_summary'!M107)),4,3))</f>
        <v>4</v>
      </c>
      <c r="K107" s="41">
        <f>IF(ISNUMBER(SEARCH("Yes",'2_all_summary'!$F107)),IF(ISNUMBER(SEARCH("Yes",'2_all_summary'!N107)),1,2),IF(ISNUMBER(SEARCH("No",'2_all_summary'!N107)),4,3))</f>
        <v>4</v>
      </c>
      <c r="L107" s="41">
        <f>IF(ISNUMBER(SEARCH("Yes",'2_all_summary'!$F107)),IF(ISNUMBER(SEARCH("Yes",'2_all_summary'!O107)),1,2),IF(ISNUMBER(SEARCH("No",'2_all_summary'!O107)),4,3))</f>
        <v>4</v>
      </c>
      <c r="M107" s="41">
        <f>IF(ISNUMBER(SEARCH("Yes",'2_all_summary'!$F107)),IF(0&lt;'2_all_summary'!P107,1,2),IF(0='2_all_summary'!P107,4,3))</f>
        <v>4</v>
      </c>
      <c r="N107" s="41">
        <f>IF(ISNUMBER(SEARCH("Yes",'2_all_summary'!$F107)),IF(ISNUMBER(SEARCH("Yes",'2_all_summary'!Q107)),1,2),IF(ISNUMBER(SEARCH("No",'2_all_summary'!Q107)),4,3))</f>
        <v>4</v>
      </c>
      <c r="O107" s="41">
        <f>IF(ISNUMBER(SEARCH("Yes",'2_all_summary'!$F107)),IF(ISNUMBER(SEARCH("Yes",'2_all_summary'!R107)),1,2),IF(ISNUMBER(SEARCH("No",'2_all_summary'!R107)),4,3))</f>
        <v>4</v>
      </c>
      <c r="P107" s="41">
        <f>IF(ISNUMBER(SEARCH("Yes",'2_all_summary'!$F107)),IF(ISNUMBER(SEARCH("Yes",'2_all_summary'!S107)),1,2),IF(ISNUMBER(SEARCH("No",'2_all_summary'!S107)),4,3))</f>
        <v>4</v>
      </c>
      <c r="Q107" s="41">
        <f>IF(ISNUMBER(SEARCH("Yes",'2_all_summary'!$F107)),IF(0&lt;'2_all_summary'!T107,1,2),IF(0='2_all_summary'!T107,4,3))</f>
        <v>4</v>
      </c>
      <c r="R107" s="41">
        <f>IF(ISNUMBER(SEARCH("Yes",'2_all_summary'!$F107)),IF(ISNUMBER(SEARCH("Yes",'2_all_summary'!U107)),1,2),IF(ISNUMBER(SEARCH("No",'2_all_summary'!U107)),4,3))</f>
        <v>4</v>
      </c>
    </row>
    <row r="108" spans="7:18" x14ac:dyDescent="0.3">
      <c r="G108" s="41"/>
      <c r="H108" s="41" t="str">
        <f>'2_all_summary'!D108</f>
        <v>From reef to table: Social and ecological factors affecting coral reef fisheries, artisanal seafood supply chains, and seafood security</v>
      </c>
      <c r="I108" s="41" t="str">
        <f>'2_all_summary'!E108</f>
        <v>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Â± 1547 kg yr-1 (mean Â±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Â© 2015 Kittinger et al. This is an open access article distributed under the terms of the Creative Commons Attribution License, which permits unrestricted use, distribution, and reproduction in any medium, provided the original author and source are credited.</v>
      </c>
      <c r="J108" s="41">
        <f>IF(ISNUMBER(SEARCH("Yes",'2_all_summary'!$F108)),IF(ISNUMBER(SEARCH("Yes",'2_all_summary'!M108)),1,2),IF(ISNUMBER(SEARCH("No",'2_all_summary'!M108)),4,3))</f>
        <v>1</v>
      </c>
      <c r="K108" s="41">
        <f>IF(ISNUMBER(SEARCH("Yes",'2_all_summary'!$F108)),IF(ISNUMBER(SEARCH("Yes",'2_all_summary'!N108)),1,2),IF(ISNUMBER(SEARCH("No",'2_all_summary'!N108)),4,3))</f>
        <v>1</v>
      </c>
      <c r="L108" s="41">
        <f>IF(ISNUMBER(SEARCH("Yes",'2_all_summary'!$F108)),IF(ISNUMBER(SEARCH("Yes",'2_all_summary'!O108)),1,2),IF(ISNUMBER(SEARCH("No",'2_all_summary'!O108)),4,3))</f>
        <v>1</v>
      </c>
      <c r="M108" s="41">
        <f>IF(ISNUMBER(SEARCH("Yes",'2_all_summary'!$F108)),IF(0&lt;'2_all_summary'!P108,1,2),IF(0='2_all_summary'!P108,4,3))</f>
        <v>1</v>
      </c>
      <c r="N108" s="41">
        <f>IF(ISNUMBER(SEARCH("Yes",'2_all_summary'!$F108)),IF(ISNUMBER(SEARCH("Yes",'2_all_summary'!Q108)),1,2),IF(ISNUMBER(SEARCH("No",'2_all_summary'!Q108)),4,3))</f>
        <v>1</v>
      </c>
      <c r="O108" s="41">
        <f>IF(ISNUMBER(SEARCH("Yes",'2_all_summary'!$F108)),IF(ISNUMBER(SEARCH("Yes",'2_all_summary'!R108)),1,2),IF(ISNUMBER(SEARCH("No",'2_all_summary'!R108)),4,3))</f>
        <v>1</v>
      </c>
      <c r="P108" s="41">
        <f>IF(ISNUMBER(SEARCH("Yes",'2_all_summary'!$F108)),IF(ISNUMBER(SEARCH("Yes",'2_all_summary'!S108)),1,2),IF(ISNUMBER(SEARCH("No",'2_all_summary'!S108)),4,3))</f>
        <v>1</v>
      </c>
      <c r="Q108" s="41">
        <f>IF(ISNUMBER(SEARCH("Yes",'2_all_summary'!$F108)),IF(0&lt;'2_all_summary'!T108,1,2),IF(0='2_all_summary'!T108,4,3))</f>
        <v>1</v>
      </c>
      <c r="R108" s="41">
        <f>IF(ISNUMBER(SEARCH("Yes",'2_all_summary'!$F108)),IF(ISNUMBER(SEARCH("Yes",'2_all_summary'!U108)),1,2),IF(ISNUMBER(SEARCH("No",'2_all_summary'!U108)),4,3))</f>
        <v>1</v>
      </c>
    </row>
    <row r="109" spans="7:18" x14ac:dyDescent="0.3">
      <c r="G109" s="41"/>
      <c r="H109" s="41" t="str">
        <f>'2_all_summary'!D109</f>
        <v>Changing understandings of local knowledge in island environments</v>
      </c>
      <c r="I109" s="41" t="str">
        <f>'2_all_summary'!E109</f>
        <v>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Â© Copyright Foundation for Environmental Conservation 2017.</v>
      </c>
      <c r="J109" s="41">
        <f>IF(ISNUMBER(SEARCH("Yes",'2_all_summary'!$F109)),IF(ISNUMBER(SEARCH("Yes",'2_all_summary'!M109)),1,2),IF(ISNUMBER(SEARCH("No",'2_all_summary'!M109)),4,3))</f>
        <v>4</v>
      </c>
      <c r="K109" s="41">
        <f>IF(ISNUMBER(SEARCH("Yes",'2_all_summary'!$F109)),IF(ISNUMBER(SEARCH("Yes",'2_all_summary'!N109)),1,2),IF(ISNUMBER(SEARCH("No",'2_all_summary'!N109)),4,3))</f>
        <v>4</v>
      </c>
      <c r="L109" s="41">
        <f>IF(ISNUMBER(SEARCH("Yes",'2_all_summary'!$F109)),IF(ISNUMBER(SEARCH("Yes",'2_all_summary'!O109)),1,2),IF(ISNUMBER(SEARCH("No",'2_all_summary'!O109)),4,3))</f>
        <v>4</v>
      </c>
      <c r="M109" s="41">
        <f>IF(ISNUMBER(SEARCH("Yes",'2_all_summary'!$F109)),IF(0&lt;'2_all_summary'!P109,1,2),IF(0='2_all_summary'!P109,4,3))</f>
        <v>4</v>
      </c>
      <c r="N109" s="41">
        <f>IF(ISNUMBER(SEARCH("Yes",'2_all_summary'!$F109)),IF(ISNUMBER(SEARCH("Yes",'2_all_summary'!Q109)),1,2),IF(ISNUMBER(SEARCH("No",'2_all_summary'!Q109)),4,3))</f>
        <v>4</v>
      </c>
      <c r="O109" s="41">
        <f>IF(ISNUMBER(SEARCH("Yes",'2_all_summary'!$F109)),IF(ISNUMBER(SEARCH("Yes",'2_all_summary'!R109)),1,2),IF(ISNUMBER(SEARCH("No",'2_all_summary'!R109)),4,3))</f>
        <v>4</v>
      </c>
      <c r="P109" s="41">
        <f>IF(ISNUMBER(SEARCH("Yes",'2_all_summary'!$F109)),IF(ISNUMBER(SEARCH("Yes",'2_all_summary'!S109)),1,2),IF(ISNUMBER(SEARCH("No",'2_all_summary'!S109)),4,3))</f>
        <v>4</v>
      </c>
      <c r="Q109" s="41">
        <f>IF(ISNUMBER(SEARCH("Yes",'2_all_summary'!$F109)),IF(0&lt;'2_all_summary'!T109,1,2),IF(0='2_all_summary'!T109,4,3))</f>
        <v>4</v>
      </c>
      <c r="R109" s="41">
        <f>IF(ISNUMBER(SEARCH("Yes",'2_all_summary'!$F109)),IF(ISNUMBER(SEARCH("Yes",'2_all_summary'!U109)),1,2),IF(ISNUMBER(SEARCH("No",'2_all_summary'!U109)),4,3))</f>
        <v>4</v>
      </c>
    </row>
    <row r="110" spans="7:18" x14ac:dyDescent="0.3">
      <c r="G110" s="41"/>
      <c r="H110" s="41" t="str">
        <f>'2_all_summary'!D110</f>
        <v>Safeguarding Imperiled Biodiversity and Evolutionary Processes in the Wallacea Center of Endemism</v>
      </c>
      <c r="I110" s="41" t="str">
        <f>'2_all_summary'!E110</f>
        <v>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Â© 2022 The Author(s).</v>
      </c>
      <c r="J110" s="41">
        <f>IF(ISNUMBER(SEARCH("Yes",'2_all_summary'!$F110)),IF(ISNUMBER(SEARCH("Yes",'2_all_summary'!M110)),1,2),IF(ISNUMBER(SEARCH("No",'2_all_summary'!M110)),4,3))</f>
        <v>4</v>
      </c>
      <c r="K110" s="41">
        <f>IF(ISNUMBER(SEARCH("Yes",'2_all_summary'!$F110)),IF(ISNUMBER(SEARCH("Yes",'2_all_summary'!N110)),1,2),IF(ISNUMBER(SEARCH("No",'2_all_summary'!N110)),4,3))</f>
        <v>4</v>
      </c>
      <c r="L110" s="41">
        <f>IF(ISNUMBER(SEARCH("Yes",'2_all_summary'!$F110)),IF(ISNUMBER(SEARCH("Yes",'2_all_summary'!O110)),1,2),IF(ISNUMBER(SEARCH("No",'2_all_summary'!O110)),4,3))</f>
        <v>4</v>
      </c>
      <c r="M110" s="41">
        <f>IF(ISNUMBER(SEARCH("Yes",'2_all_summary'!$F110)),IF(0&lt;'2_all_summary'!P110,1,2),IF(0='2_all_summary'!P110,4,3))</f>
        <v>4</v>
      </c>
      <c r="N110" s="41">
        <f>IF(ISNUMBER(SEARCH("Yes",'2_all_summary'!$F110)),IF(ISNUMBER(SEARCH("Yes",'2_all_summary'!Q110)),1,2),IF(ISNUMBER(SEARCH("No",'2_all_summary'!Q110)),4,3))</f>
        <v>4</v>
      </c>
      <c r="O110" s="41">
        <f>IF(ISNUMBER(SEARCH("Yes",'2_all_summary'!$F110)),IF(ISNUMBER(SEARCH("Yes",'2_all_summary'!R110)),1,2),IF(ISNUMBER(SEARCH("No",'2_all_summary'!R110)),4,3))</f>
        <v>4</v>
      </c>
      <c r="P110" s="41">
        <f>IF(ISNUMBER(SEARCH("Yes",'2_all_summary'!$F110)),IF(ISNUMBER(SEARCH("Yes",'2_all_summary'!S110)),1,2),IF(ISNUMBER(SEARCH("No",'2_all_summary'!S110)),4,3))</f>
        <v>4</v>
      </c>
      <c r="Q110" s="41">
        <f>IF(ISNUMBER(SEARCH("Yes",'2_all_summary'!$F110)),IF(0&lt;'2_all_summary'!T110,1,2),IF(0='2_all_summary'!T110,4,3))</f>
        <v>4</v>
      </c>
      <c r="R110" s="41">
        <f>IF(ISNUMBER(SEARCH("Yes",'2_all_summary'!$F110)),IF(ISNUMBER(SEARCH("Yes",'2_all_summary'!U110)),1,2),IF(ISNUMBER(SEARCH("No",'2_all_summary'!U110)),4,3))</f>
        <v>4</v>
      </c>
    </row>
    <row r="111" spans="7:18" x14ac:dyDescent="0.3">
      <c r="G111" s="41"/>
      <c r="H111" s="41" t="str">
        <f>'2_all_summary'!D111</f>
        <v>Combining human preference and biodiversity priorities for marine protected area site selection in Sabah, Malaysia</v>
      </c>
      <c r="I111" s="41" t="str">
        <f>'2_all_summary'!E111</f>
        <v>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Â© 2013 Elsevier Ltd.</v>
      </c>
      <c r="J111" s="41">
        <f>IF(ISNUMBER(SEARCH("Yes",'2_all_summary'!$F111)),IF(ISNUMBER(SEARCH("Yes",'2_all_summary'!M111)),1,2),IF(ISNUMBER(SEARCH("No",'2_all_summary'!M111)),4,3))</f>
        <v>4</v>
      </c>
      <c r="K111" s="41">
        <f>IF(ISNUMBER(SEARCH("Yes",'2_all_summary'!$F111)),IF(ISNUMBER(SEARCH("Yes",'2_all_summary'!N111)),1,2),IF(ISNUMBER(SEARCH("No",'2_all_summary'!N111)),4,3))</f>
        <v>4</v>
      </c>
      <c r="L111" s="41">
        <f>IF(ISNUMBER(SEARCH("Yes",'2_all_summary'!$F111)),IF(ISNUMBER(SEARCH("Yes",'2_all_summary'!O111)),1,2),IF(ISNUMBER(SEARCH("No",'2_all_summary'!O111)),4,3))</f>
        <v>4</v>
      </c>
      <c r="M111" s="41">
        <f>IF(ISNUMBER(SEARCH("Yes",'2_all_summary'!$F111)),IF(0&lt;'2_all_summary'!P111,1,2),IF(0='2_all_summary'!P111,4,3))</f>
        <v>4</v>
      </c>
      <c r="N111" s="41">
        <f>IF(ISNUMBER(SEARCH("Yes",'2_all_summary'!$F111)),IF(ISNUMBER(SEARCH("Yes",'2_all_summary'!Q111)),1,2),IF(ISNUMBER(SEARCH("No",'2_all_summary'!Q111)),4,3))</f>
        <v>4</v>
      </c>
      <c r="O111" s="41">
        <f>IF(ISNUMBER(SEARCH("Yes",'2_all_summary'!$F111)),IF(ISNUMBER(SEARCH("Yes",'2_all_summary'!R111)),1,2),IF(ISNUMBER(SEARCH("No",'2_all_summary'!R111)),4,3))</f>
        <v>4</v>
      </c>
      <c r="P111" s="41">
        <f>IF(ISNUMBER(SEARCH("Yes",'2_all_summary'!$F111)),IF(ISNUMBER(SEARCH("Yes",'2_all_summary'!S111)),1,2),IF(ISNUMBER(SEARCH("No",'2_all_summary'!S111)),4,3))</f>
        <v>4</v>
      </c>
      <c r="Q111" s="41">
        <f>IF(ISNUMBER(SEARCH("Yes",'2_all_summary'!$F111)),IF(0&lt;'2_all_summary'!T111,1,2),IF(0='2_all_summary'!T111,4,3))</f>
        <v>4</v>
      </c>
      <c r="R111" s="41">
        <f>IF(ISNUMBER(SEARCH("Yes",'2_all_summary'!$F111)),IF(ISNUMBER(SEARCH("Yes",'2_all_summary'!U111)),1,2),IF(ISNUMBER(SEARCH("No",'2_all_summary'!U111)),4,3))</f>
        <v>4</v>
      </c>
    </row>
    <row r="112" spans="7:18" x14ac:dyDescent="0.3">
      <c r="G112" s="41"/>
      <c r="H112" s="41" t="str">
        <f>'2_all_summary'!D112</f>
        <v>A system dynamics model for marine conservation area management â€“ A case study of pulo pasi gusung local marine conservation area, Selayar, Indonesia</v>
      </c>
      <c r="I112" s="41" t="str">
        <f>'2_all_summary'!E112</f>
        <v>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Â© 2020, BIOFLUX SRL. All rights reserved.</v>
      </c>
      <c r="J112" s="41">
        <f>IF(ISNUMBER(SEARCH("Yes",'2_all_summary'!$F112)),IF(ISNUMBER(SEARCH("Yes",'2_all_summary'!M112)),1,2),IF(ISNUMBER(SEARCH("No",'2_all_summary'!M112)),4,3))</f>
        <v>4</v>
      </c>
      <c r="K112" s="41">
        <f>IF(ISNUMBER(SEARCH("Yes",'2_all_summary'!$F112)),IF(ISNUMBER(SEARCH("Yes",'2_all_summary'!N112)),1,2),IF(ISNUMBER(SEARCH("No",'2_all_summary'!N112)),4,3))</f>
        <v>4</v>
      </c>
      <c r="L112" s="41">
        <f>IF(ISNUMBER(SEARCH("Yes",'2_all_summary'!$F112)),IF(ISNUMBER(SEARCH("Yes",'2_all_summary'!O112)),1,2),IF(ISNUMBER(SEARCH("No",'2_all_summary'!O112)),4,3))</f>
        <v>4</v>
      </c>
      <c r="M112" s="41">
        <f>IF(ISNUMBER(SEARCH("Yes",'2_all_summary'!$F112)),IF(0&lt;'2_all_summary'!P112,1,2),IF(0='2_all_summary'!P112,4,3))</f>
        <v>4</v>
      </c>
      <c r="N112" s="41">
        <f>IF(ISNUMBER(SEARCH("Yes",'2_all_summary'!$F112)),IF(ISNUMBER(SEARCH("Yes",'2_all_summary'!Q112)),1,2),IF(ISNUMBER(SEARCH("No",'2_all_summary'!Q112)),4,3))</f>
        <v>4</v>
      </c>
      <c r="O112" s="41">
        <f>IF(ISNUMBER(SEARCH("Yes",'2_all_summary'!$F112)),IF(ISNUMBER(SEARCH("Yes",'2_all_summary'!R112)),1,2),IF(ISNUMBER(SEARCH("No",'2_all_summary'!R112)),4,3))</f>
        <v>4</v>
      </c>
      <c r="P112" s="41">
        <f>IF(ISNUMBER(SEARCH("Yes",'2_all_summary'!$F112)),IF(ISNUMBER(SEARCH("Yes",'2_all_summary'!S112)),1,2),IF(ISNUMBER(SEARCH("No",'2_all_summary'!S112)),4,3))</f>
        <v>4</v>
      </c>
      <c r="Q112" s="41">
        <f>IF(ISNUMBER(SEARCH("Yes",'2_all_summary'!$F112)),IF(0&lt;'2_all_summary'!T112,1,2),IF(0='2_all_summary'!T112,4,3))</f>
        <v>4</v>
      </c>
      <c r="R112" s="41">
        <f>IF(ISNUMBER(SEARCH("Yes",'2_all_summary'!$F112)),IF(ISNUMBER(SEARCH("Yes",'2_all_summary'!U112)),1,2),IF(ISNUMBER(SEARCH("No",'2_all_summary'!U112)),4,3))</f>
        <v>4</v>
      </c>
    </row>
    <row r="113" spans="7:18" x14ac:dyDescent="0.3">
      <c r="G113" s="41"/>
      <c r="H113" s="41" t="str">
        <f>'2_all_summary'!D113</f>
        <v>Assessment of fresh water security in coastal Bangladesh: An insight from salinity, community perception and adaptation</v>
      </c>
      <c r="I113" s="41" t="str">
        <f>'2_all_summary'!E113</f>
        <v>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(Clâˆ’) were found respectively 4044.12 mg/L, 7186.7 Î¼S/cm, and 3143.6 mg/L in Shyamnagar and 2313.60 mg/L, 4390.3 Î¼S/cm,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Â© 2016 Elsevier Ltd</v>
      </c>
      <c r="J113" s="41">
        <f>IF(ISNUMBER(SEARCH("Yes",'2_all_summary'!$F113)),IF(ISNUMBER(SEARCH("Yes",'2_all_summary'!M113)),1,2),IF(ISNUMBER(SEARCH("No",'2_all_summary'!M113)),4,3))</f>
        <v>4</v>
      </c>
      <c r="K113" s="41">
        <f>IF(ISNUMBER(SEARCH("Yes",'2_all_summary'!$F113)),IF(ISNUMBER(SEARCH("Yes",'2_all_summary'!N113)),1,2),IF(ISNUMBER(SEARCH("No",'2_all_summary'!N113)),4,3))</f>
        <v>4</v>
      </c>
      <c r="L113" s="41">
        <f>IF(ISNUMBER(SEARCH("Yes",'2_all_summary'!$F113)),IF(ISNUMBER(SEARCH("Yes",'2_all_summary'!O113)),1,2),IF(ISNUMBER(SEARCH("No",'2_all_summary'!O113)),4,3))</f>
        <v>4</v>
      </c>
      <c r="M113" s="41">
        <f>IF(ISNUMBER(SEARCH("Yes",'2_all_summary'!$F113)),IF(0&lt;'2_all_summary'!P113,1,2),IF(0='2_all_summary'!P113,4,3))</f>
        <v>4</v>
      </c>
      <c r="N113" s="41">
        <f>IF(ISNUMBER(SEARCH("Yes",'2_all_summary'!$F113)),IF(ISNUMBER(SEARCH("Yes",'2_all_summary'!Q113)),1,2),IF(ISNUMBER(SEARCH("No",'2_all_summary'!Q113)),4,3))</f>
        <v>4</v>
      </c>
      <c r="O113" s="41">
        <f>IF(ISNUMBER(SEARCH("Yes",'2_all_summary'!$F113)),IF(ISNUMBER(SEARCH("Yes",'2_all_summary'!R113)),1,2),IF(ISNUMBER(SEARCH("No",'2_all_summary'!R113)),4,3))</f>
        <v>4</v>
      </c>
      <c r="P113" s="41">
        <f>IF(ISNUMBER(SEARCH("Yes",'2_all_summary'!$F113)),IF(ISNUMBER(SEARCH("Yes",'2_all_summary'!S113)),1,2),IF(ISNUMBER(SEARCH("No",'2_all_summary'!S113)),4,3))</f>
        <v>4</v>
      </c>
      <c r="Q113" s="41">
        <f>IF(ISNUMBER(SEARCH("Yes",'2_all_summary'!$F113)),IF(0&lt;'2_all_summary'!T113,1,2),IF(0='2_all_summary'!T113,4,3))</f>
        <v>4</v>
      </c>
      <c r="R113" s="41">
        <f>IF(ISNUMBER(SEARCH("Yes",'2_all_summary'!$F113)),IF(ISNUMBER(SEARCH("Yes",'2_all_summary'!U113)),1,2),IF(ISNUMBER(SEARCH("No",'2_all_summary'!U113)),4,3))</f>
        <v>4</v>
      </c>
    </row>
    <row r="114" spans="7:18" x14ac:dyDescent="0.3">
      <c r="G114" s="41"/>
      <c r="H114" s="41" t="str">
        <f>'2_all_summary'!D114</f>
        <v>Exploring community-based marine aquaculture as a coastal resource management opportunity in Nova Scotia, Canada</v>
      </c>
      <c r="I114" s="41" t="str">
        <f>'2_all_summary'!E114</f>
        <v>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Â© 2020 Bradford et al. This work is licensed under a Creative Commons Attribution 4.0 International License (CC BY 4.0), which permits unrestricted use, distribution, and reproduction in any medium, provided the original author(s) and source are credited.</v>
      </c>
      <c r="J114" s="41">
        <f>IF(ISNUMBER(SEARCH("Yes",'2_all_summary'!$F114)),IF(ISNUMBER(SEARCH("Yes",'2_all_summary'!M114)),1,2),IF(ISNUMBER(SEARCH("No",'2_all_summary'!M114)),4,3))</f>
        <v>4</v>
      </c>
      <c r="K114" s="41">
        <f>IF(ISNUMBER(SEARCH("Yes",'2_all_summary'!$F114)),IF(ISNUMBER(SEARCH("Yes",'2_all_summary'!N114)),1,2),IF(ISNUMBER(SEARCH("No",'2_all_summary'!N114)),4,3))</f>
        <v>4</v>
      </c>
      <c r="L114" s="41">
        <f>IF(ISNUMBER(SEARCH("Yes",'2_all_summary'!$F114)),IF(ISNUMBER(SEARCH("Yes",'2_all_summary'!O114)),1,2),IF(ISNUMBER(SEARCH("No",'2_all_summary'!O114)),4,3))</f>
        <v>4</v>
      </c>
      <c r="M114" s="41">
        <f>IF(ISNUMBER(SEARCH("Yes",'2_all_summary'!$F114)),IF(0&lt;'2_all_summary'!P114,1,2),IF(0='2_all_summary'!P114,4,3))</f>
        <v>4</v>
      </c>
      <c r="N114" s="41">
        <f>IF(ISNUMBER(SEARCH("Yes",'2_all_summary'!$F114)),IF(ISNUMBER(SEARCH("Yes",'2_all_summary'!Q114)),1,2),IF(ISNUMBER(SEARCH("No",'2_all_summary'!Q114)),4,3))</f>
        <v>4</v>
      </c>
      <c r="O114" s="41">
        <f>IF(ISNUMBER(SEARCH("Yes",'2_all_summary'!$F114)),IF(ISNUMBER(SEARCH("Yes",'2_all_summary'!R114)),1,2),IF(ISNUMBER(SEARCH("No",'2_all_summary'!R114)),4,3))</f>
        <v>4</v>
      </c>
      <c r="P114" s="41">
        <f>IF(ISNUMBER(SEARCH("Yes",'2_all_summary'!$F114)),IF(ISNUMBER(SEARCH("Yes",'2_all_summary'!S114)),1,2),IF(ISNUMBER(SEARCH("No",'2_all_summary'!S114)),4,3))</f>
        <v>4</v>
      </c>
      <c r="Q114" s="41">
        <f>IF(ISNUMBER(SEARCH("Yes",'2_all_summary'!$F114)),IF(0&lt;'2_all_summary'!T114,1,2),IF(0='2_all_summary'!T114,4,3))</f>
        <v>4</v>
      </c>
      <c r="R114" s="41">
        <f>IF(ISNUMBER(SEARCH("Yes",'2_all_summary'!$F114)),IF(ISNUMBER(SEARCH("Yes",'2_all_summary'!U114)),1,2),IF(ISNUMBER(SEARCH("No",'2_all_summary'!U114)),4,3))</f>
        <v>4</v>
      </c>
    </row>
    <row r="115" spans="7:18" x14ac:dyDescent="0.3">
      <c r="G115" s="41"/>
      <c r="H115" s="41" t="str">
        <f>'2_all_summary'!D115</f>
        <v>Effects of small, Fijian community-based marine protected areas on exploited reef fishes</v>
      </c>
      <c r="I115" s="41" t="str">
        <f>'2_all_summary'!E115</f>
        <v>No-take marine protected areas (MPAs) are commonly applied in community-based management schemes to sustain and enhance coral-reef fisheries. However, many MPAs in Fiji and the South Pacific are relatively small (â‰¤1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Â© 2012 Inter-Research.</v>
      </c>
      <c r="J115" s="41">
        <f>IF(ISNUMBER(SEARCH("Yes",'2_all_summary'!$F115)),IF(ISNUMBER(SEARCH("Yes",'2_all_summary'!M115)),1,2),IF(ISNUMBER(SEARCH("No",'2_all_summary'!M115)),4,3))</f>
        <v>1</v>
      </c>
      <c r="K115" s="41">
        <f>IF(ISNUMBER(SEARCH("Yes",'2_all_summary'!$F115)),IF(ISNUMBER(SEARCH("Yes",'2_all_summary'!N115)),1,2),IF(ISNUMBER(SEARCH("No",'2_all_summary'!N115)),4,3))</f>
        <v>1</v>
      </c>
      <c r="L115" s="41">
        <f>IF(ISNUMBER(SEARCH("Yes",'2_all_summary'!$F115)),IF(ISNUMBER(SEARCH("Yes",'2_all_summary'!O115)),1,2),IF(ISNUMBER(SEARCH("No",'2_all_summary'!O115)),4,3))</f>
        <v>1</v>
      </c>
      <c r="M115" s="41">
        <f>IF(ISNUMBER(SEARCH("Yes",'2_all_summary'!$F115)),IF(0&lt;'2_all_summary'!P115,1,2),IF(0='2_all_summary'!P115,4,3))</f>
        <v>1</v>
      </c>
      <c r="N115" s="41">
        <f>IF(ISNUMBER(SEARCH("Yes",'2_all_summary'!$F115)),IF(ISNUMBER(SEARCH("Yes",'2_all_summary'!Q115)),1,2),IF(ISNUMBER(SEARCH("No",'2_all_summary'!Q115)),4,3))</f>
        <v>1</v>
      </c>
      <c r="O115" s="41">
        <f>IF(ISNUMBER(SEARCH("Yes",'2_all_summary'!$F115)),IF(ISNUMBER(SEARCH("Yes",'2_all_summary'!R115)),1,2),IF(ISNUMBER(SEARCH("No",'2_all_summary'!R115)),4,3))</f>
        <v>1</v>
      </c>
      <c r="P115" s="41">
        <f>IF(ISNUMBER(SEARCH("Yes",'2_all_summary'!$F115)),IF(ISNUMBER(SEARCH("Yes",'2_all_summary'!S115)),1,2),IF(ISNUMBER(SEARCH("No",'2_all_summary'!S115)),4,3))</f>
        <v>1</v>
      </c>
      <c r="Q115" s="41">
        <f>IF(ISNUMBER(SEARCH("Yes",'2_all_summary'!$F115)),IF(0&lt;'2_all_summary'!T115,1,2),IF(0='2_all_summary'!T115,4,3))</f>
        <v>1</v>
      </c>
      <c r="R115" s="41">
        <f>IF(ISNUMBER(SEARCH("Yes",'2_all_summary'!$F115)),IF(ISNUMBER(SEARCH("Yes",'2_all_summary'!U115)),1,2),IF(ISNUMBER(SEARCH("No",'2_all_summary'!U115)),4,3))</f>
        <v>1</v>
      </c>
    </row>
    <row r="116" spans="7:18" x14ac:dyDescent="0.3">
      <c r="G116" s="41"/>
      <c r="H116" s="41" t="str">
        <f>'2_all_summary'!D116</f>
        <v>Moving to sustainability by learning from successful fisheries</v>
      </c>
      <c r="I116" s="41" t="str">
        <f>'2_all_summary'!E116</f>
        <v>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Â© Royal Swedish Academy of Sciences 2007.</v>
      </c>
      <c r="J116" s="41">
        <f>IF(ISNUMBER(SEARCH("Yes",'2_all_summary'!$F116)),IF(ISNUMBER(SEARCH("Yes",'2_all_summary'!M116)),1,2),IF(ISNUMBER(SEARCH("No",'2_all_summary'!M116)),4,3))</f>
        <v>2</v>
      </c>
      <c r="K116" s="41">
        <f>IF(ISNUMBER(SEARCH("Yes",'2_all_summary'!$F116)),IF(ISNUMBER(SEARCH("Yes",'2_all_summary'!N116)),1,2),IF(ISNUMBER(SEARCH("No",'2_all_summary'!N116)),4,3))</f>
        <v>1</v>
      </c>
      <c r="L116" s="41">
        <f>IF(ISNUMBER(SEARCH("Yes",'2_all_summary'!$F116)),IF(ISNUMBER(SEARCH("Yes",'2_all_summary'!O116)),1,2),IF(ISNUMBER(SEARCH("No",'2_all_summary'!O116)),4,3))</f>
        <v>1</v>
      </c>
      <c r="M116" s="41">
        <f>IF(ISNUMBER(SEARCH("Yes",'2_all_summary'!$F116)),IF(0&lt;'2_all_summary'!P116,1,2),IF(0='2_all_summary'!P116,4,3))</f>
        <v>1</v>
      </c>
      <c r="N116" s="41">
        <f>IF(ISNUMBER(SEARCH("Yes",'2_all_summary'!$F116)),IF(ISNUMBER(SEARCH("Yes",'2_all_summary'!Q116)),1,2),IF(ISNUMBER(SEARCH("No",'2_all_summary'!Q116)),4,3))</f>
        <v>2</v>
      </c>
      <c r="O116" s="41">
        <f>IF(ISNUMBER(SEARCH("Yes",'2_all_summary'!$F116)),IF(ISNUMBER(SEARCH("Yes",'2_all_summary'!R116)),1,2),IF(ISNUMBER(SEARCH("No",'2_all_summary'!R116)),4,3))</f>
        <v>1</v>
      </c>
      <c r="P116" s="41">
        <f>IF(ISNUMBER(SEARCH("Yes",'2_all_summary'!$F116)),IF(ISNUMBER(SEARCH("Yes",'2_all_summary'!S116)),1,2),IF(ISNUMBER(SEARCH("No",'2_all_summary'!S116)),4,3))</f>
        <v>1</v>
      </c>
      <c r="Q116" s="41">
        <f>IF(ISNUMBER(SEARCH("Yes",'2_all_summary'!$F116)),IF(0&lt;'2_all_summary'!T116,1,2),IF(0='2_all_summary'!T116,4,3))</f>
        <v>1</v>
      </c>
      <c r="R116" s="41">
        <f>IF(ISNUMBER(SEARCH("Yes",'2_all_summary'!$F116)),IF(ISNUMBER(SEARCH("Yes",'2_all_summary'!U116)),1,2),IF(ISNUMBER(SEARCH("No",'2_all_summary'!U116)),4,3))</f>
        <v>1</v>
      </c>
    </row>
    <row r="117" spans="7:18" x14ac:dyDescent="0.3">
      <c r="G117" s="41"/>
      <c r="H117" s="41" t="str">
        <f>'2_all_summary'!D117</f>
        <v>International Women's Day speech.</v>
      </c>
      <c r="I117" s="41" t="str">
        <f>'2_all_summary'!E117</f>
        <v>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v>
      </c>
      <c r="J117" s="41">
        <f>IF(ISNUMBER(SEARCH("Yes",'2_all_summary'!$F117)),IF(ISNUMBER(SEARCH("Yes",'2_all_summary'!M117)),1,2),IF(ISNUMBER(SEARCH("No",'2_all_summary'!M117)),4,3))</f>
        <v>4</v>
      </c>
      <c r="K117" s="41">
        <f>IF(ISNUMBER(SEARCH("Yes",'2_all_summary'!$F117)),IF(ISNUMBER(SEARCH("Yes",'2_all_summary'!N117)),1,2),IF(ISNUMBER(SEARCH("No",'2_all_summary'!N117)),4,3))</f>
        <v>4</v>
      </c>
      <c r="L117" s="41">
        <f>IF(ISNUMBER(SEARCH("Yes",'2_all_summary'!$F117)),IF(ISNUMBER(SEARCH("Yes",'2_all_summary'!O117)),1,2),IF(ISNUMBER(SEARCH("No",'2_all_summary'!O117)),4,3))</f>
        <v>4</v>
      </c>
      <c r="M117" s="41">
        <f>IF(ISNUMBER(SEARCH("Yes",'2_all_summary'!$F117)),IF(0&lt;'2_all_summary'!P117,1,2),IF(0='2_all_summary'!P117,4,3))</f>
        <v>4</v>
      </c>
      <c r="N117" s="41">
        <f>IF(ISNUMBER(SEARCH("Yes",'2_all_summary'!$F117)),IF(ISNUMBER(SEARCH("Yes",'2_all_summary'!Q117)),1,2),IF(ISNUMBER(SEARCH("No",'2_all_summary'!Q117)),4,3))</f>
        <v>4</v>
      </c>
      <c r="O117" s="41">
        <f>IF(ISNUMBER(SEARCH("Yes",'2_all_summary'!$F117)),IF(ISNUMBER(SEARCH("Yes",'2_all_summary'!R117)),1,2),IF(ISNUMBER(SEARCH("No",'2_all_summary'!R117)),4,3))</f>
        <v>4</v>
      </c>
      <c r="P117" s="41">
        <f>IF(ISNUMBER(SEARCH("Yes",'2_all_summary'!$F117)),IF(ISNUMBER(SEARCH("Yes",'2_all_summary'!S117)),1,2),IF(ISNUMBER(SEARCH("No",'2_all_summary'!S117)),4,3))</f>
        <v>4</v>
      </c>
      <c r="Q117" s="41">
        <f>IF(ISNUMBER(SEARCH("Yes",'2_all_summary'!$F117)),IF(0&lt;'2_all_summary'!T117,1,2),IF(0='2_all_summary'!T117,4,3))</f>
        <v>4</v>
      </c>
      <c r="R117" s="41">
        <f>IF(ISNUMBER(SEARCH("Yes",'2_all_summary'!$F117)),IF(ISNUMBER(SEARCH("Yes",'2_all_summary'!U117)),1,2),IF(ISNUMBER(SEARCH("No",'2_all_summary'!U117)),4,3))</f>
        <v>4</v>
      </c>
    </row>
    <row r="118" spans="7:18" x14ac:dyDescent="0.3">
      <c r="G118" s="41"/>
      <c r="H118" s="41" t="str">
        <f>'2_all_summary'!D118</f>
        <v>Livelihood Development in Coastal Chars in the Meghna Estuary: The Danida Experience</v>
      </c>
      <c r="I118" s="41" t="str">
        <f>'2_all_summary'!E118</f>
        <v>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Â© 2021, The Author(s), under exclusive license to Springer Nature Switzerland AG.</v>
      </c>
      <c r="J118" s="41">
        <f>IF(ISNUMBER(SEARCH("Yes",'2_all_summary'!$F118)),IF(ISNUMBER(SEARCH("Yes",'2_all_summary'!M118)),1,2),IF(ISNUMBER(SEARCH("No",'2_all_summary'!M118)),4,3))</f>
        <v>4</v>
      </c>
      <c r="K118" s="41">
        <f>IF(ISNUMBER(SEARCH("Yes",'2_all_summary'!$F118)),IF(ISNUMBER(SEARCH("Yes",'2_all_summary'!N118)),1,2),IF(ISNUMBER(SEARCH("No",'2_all_summary'!N118)),4,3))</f>
        <v>4</v>
      </c>
      <c r="L118" s="41">
        <f>IF(ISNUMBER(SEARCH("Yes",'2_all_summary'!$F118)),IF(ISNUMBER(SEARCH("Yes",'2_all_summary'!O118)),1,2),IF(ISNUMBER(SEARCH("No",'2_all_summary'!O118)),4,3))</f>
        <v>4</v>
      </c>
      <c r="M118" s="41">
        <f>IF(ISNUMBER(SEARCH("Yes",'2_all_summary'!$F118)),IF(0&lt;'2_all_summary'!P118,1,2),IF(0='2_all_summary'!P118,4,3))</f>
        <v>4</v>
      </c>
      <c r="N118" s="41">
        <f>IF(ISNUMBER(SEARCH("Yes",'2_all_summary'!$F118)),IF(ISNUMBER(SEARCH("Yes",'2_all_summary'!Q118)),1,2),IF(ISNUMBER(SEARCH("No",'2_all_summary'!Q118)),4,3))</f>
        <v>4</v>
      </c>
      <c r="O118" s="41">
        <f>IF(ISNUMBER(SEARCH("Yes",'2_all_summary'!$F118)),IF(ISNUMBER(SEARCH("Yes",'2_all_summary'!R118)),1,2),IF(ISNUMBER(SEARCH("No",'2_all_summary'!R118)),4,3))</f>
        <v>4</v>
      </c>
      <c r="P118" s="41">
        <f>IF(ISNUMBER(SEARCH("Yes",'2_all_summary'!$F118)),IF(ISNUMBER(SEARCH("Yes",'2_all_summary'!S118)),1,2),IF(ISNUMBER(SEARCH("No",'2_all_summary'!S118)),4,3))</f>
        <v>4</v>
      </c>
      <c r="Q118" s="41">
        <f>IF(ISNUMBER(SEARCH("Yes",'2_all_summary'!$F118)),IF(0&lt;'2_all_summary'!T118,1,2),IF(0='2_all_summary'!T118,4,3))</f>
        <v>4</v>
      </c>
      <c r="R118" s="41">
        <f>IF(ISNUMBER(SEARCH("Yes",'2_all_summary'!$F118)),IF(ISNUMBER(SEARCH("Yes",'2_all_summary'!U118)),1,2),IF(ISNUMBER(SEARCH("No",'2_all_summary'!U118)),4,3))</f>
        <v>4</v>
      </c>
    </row>
    <row r="119" spans="7:18" x14ac:dyDescent="0.3">
      <c r="G119" s="41"/>
      <c r="H119" s="41" t="str">
        <f>'2_all_summary'!D119</f>
        <v>Water, ice, and climate change in northwest Greenland</v>
      </c>
      <c r="I119" s="41" t="str">
        <f>'2_all_summary'!E119</f>
        <v>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campaignsâ€”underpinned by narratives of ruinationâ€”to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Â© 2020 Wiley Periodicals, Inc..</v>
      </c>
      <c r="J119" s="41">
        <f>IF(ISNUMBER(SEARCH("Yes",'2_all_summary'!$F119)),IF(ISNUMBER(SEARCH("Yes",'2_all_summary'!M119)),1,2),IF(ISNUMBER(SEARCH("No",'2_all_summary'!M119)),4,3))</f>
        <v>4</v>
      </c>
      <c r="K119" s="41">
        <f>IF(ISNUMBER(SEARCH("Yes",'2_all_summary'!$F119)),IF(ISNUMBER(SEARCH("Yes",'2_all_summary'!N119)),1,2),IF(ISNUMBER(SEARCH("No",'2_all_summary'!N119)),4,3))</f>
        <v>4</v>
      </c>
      <c r="L119" s="41">
        <f>IF(ISNUMBER(SEARCH("Yes",'2_all_summary'!$F119)),IF(ISNUMBER(SEARCH("Yes",'2_all_summary'!O119)),1,2),IF(ISNUMBER(SEARCH("No",'2_all_summary'!O119)),4,3))</f>
        <v>4</v>
      </c>
      <c r="M119" s="41">
        <f>IF(ISNUMBER(SEARCH("Yes",'2_all_summary'!$F119)),IF(0&lt;'2_all_summary'!P119,1,2),IF(0='2_all_summary'!P119,4,3))</f>
        <v>4</v>
      </c>
      <c r="N119" s="41">
        <f>IF(ISNUMBER(SEARCH("Yes",'2_all_summary'!$F119)),IF(ISNUMBER(SEARCH("Yes",'2_all_summary'!Q119)),1,2),IF(ISNUMBER(SEARCH("No",'2_all_summary'!Q119)),4,3))</f>
        <v>4</v>
      </c>
      <c r="O119" s="41">
        <f>IF(ISNUMBER(SEARCH("Yes",'2_all_summary'!$F119)),IF(ISNUMBER(SEARCH("Yes",'2_all_summary'!R119)),1,2),IF(ISNUMBER(SEARCH("No",'2_all_summary'!R119)),4,3))</f>
        <v>4</v>
      </c>
      <c r="P119" s="41">
        <f>IF(ISNUMBER(SEARCH("Yes",'2_all_summary'!$F119)),IF(ISNUMBER(SEARCH("Yes",'2_all_summary'!S119)),1,2),IF(ISNUMBER(SEARCH("No",'2_all_summary'!S119)),4,3))</f>
        <v>4</v>
      </c>
      <c r="Q119" s="41">
        <f>IF(ISNUMBER(SEARCH("Yes",'2_all_summary'!$F119)),IF(0&lt;'2_all_summary'!T119,1,2),IF(0='2_all_summary'!T119,4,3))</f>
        <v>4</v>
      </c>
      <c r="R119" s="41">
        <f>IF(ISNUMBER(SEARCH("Yes",'2_all_summary'!$F119)),IF(ISNUMBER(SEARCH("Yes",'2_all_summary'!U119)),1,2),IF(ISNUMBER(SEARCH("No",'2_all_summary'!U119)),4,3))</f>
        <v>4</v>
      </c>
    </row>
    <row r="120" spans="7:18" x14ac:dyDescent="0.3">
      <c r="G120" s="41"/>
      <c r="H120" s="41" t="str">
        <f>'2_all_summary'!D120</f>
        <v>Role of extension services with special reference to livelihood projects for supporting a community-based marine protected area in northern Luzon, Philippines</v>
      </c>
      <c r="I120" s="41" t="str">
        <f>'2_all_summary'!E120</f>
        <v>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informantsâ€™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villagersâ€™ willingness to participate in MPA activities. Â© Asian Fisheries Society.</v>
      </c>
      <c r="J120" s="41">
        <f>IF(ISNUMBER(SEARCH("Yes",'2_all_summary'!$F120)),IF(ISNUMBER(SEARCH("Yes",'2_all_summary'!M120)),1,2),IF(ISNUMBER(SEARCH("No",'2_all_summary'!M120)),4,3))</f>
        <v>4</v>
      </c>
      <c r="K120" s="41">
        <f>IF(ISNUMBER(SEARCH("Yes",'2_all_summary'!$F120)),IF(ISNUMBER(SEARCH("Yes",'2_all_summary'!N120)),1,2),IF(ISNUMBER(SEARCH("No",'2_all_summary'!N120)),4,3))</f>
        <v>4</v>
      </c>
      <c r="L120" s="41">
        <f>IF(ISNUMBER(SEARCH("Yes",'2_all_summary'!$F120)),IF(ISNUMBER(SEARCH("Yes",'2_all_summary'!O120)),1,2),IF(ISNUMBER(SEARCH("No",'2_all_summary'!O120)),4,3))</f>
        <v>4</v>
      </c>
      <c r="M120" s="41">
        <f>IF(ISNUMBER(SEARCH("Yes",'2_all_summary'!$F120)),IF(0&lt;'2_all_summary'!P120,1,2),IF(0='2_all_summary'!P120,4,3))</f>
        <v>4</v>
      </c>
      <c r="N120" s="41">
        <f>IF(ISNUMBER(SEARCH("Yes",'2_all_summary'!$F120)),IF(ISNUMBER(SEARCH("Yes",'2_all_summary'!Q120)),1,2),IF(ISNUMBER(SEARCH("No",'2_all_summary'!Q120)),4,3))</f>
        <v>4</v>
      </c>
      <c r="O120" s="41">
        <f>IF(ISNUMBER(SEARCH("Yes",'2_all_summary'!$F120)),IF(ISNUMBER(SEARCH("Yes",'2_all_summary'!R120)),1,2),IF(ISNUMBER(SEARCH("No",'2_all_summary'!R120)),4,3))</f>
        <v>4</v>
      </c>
      <c r="P120" s="41">
        <f>IF(ISNUMBER(SEARCH("Yes",'2_all_summary'!$F120)),IF(ISNUMBER(SEARCH("Yes",'2_all_summary'!S120)),1,2),IF(ISNUMBER(SEARCH("No",'2_all_summary'!S120)),4,3))</f>
        <v>4</v>
      </c>
      <c r="Q120" s="41">
        <f>IF(ISNUMBER(SEARCH("Yes",'2_all_summary'!$F120)),IF(0&lt;'2_all_summary'!T120,1,2),IF(0='2_all_summary'!T120,4,3))</f>
        <v>4</v>
      </c>
      <c r="R120" s="41">
        <f>IF(ISNUMBER(SEARCH("Yes",'2_all_summary'!$F120)),IF(ISNUMBER(SEARCH("Yes",'2_all_summary'!U120)),1,2),IF(ISNUMBER(SEARCH("No",'2_all_summary'!U120)),4,3))</f>
        <v>4</v>
      </c>
    </row>
    <row r="121" spans="7:18" x14ac:dyDescent="0.3">
      <c r="G121" s="41"/>
      <c r="H121" s="41" t="str">
        <f>'2_all_summary'!D121</f>
        <v>An unfished area enhances a spiny lobster, Panulirus argus, fishery: Implications for management and conservation within a Biosphere Reserve in the Mexican Caribbean</v>
      </c>
      <c r="I121" s="41" t="str">
        <f>'2_all_summary'!E121</f>
        <v>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BahÃ­a del EspÃ­ritu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Â© 2014 John Wiley &amp; Sons Ltd.</v>
      </c>
      <c r="J121" s="41">
        <f>IF(ISNUMBER(SEARCH("Yes",'2_all_summary'!$F121)),IF(ISNUMBER(SEARCH("Yes",'2_all_summary'!M121)),1,2),IF(ISNUMBER(SEARCH("No",'2_all_summary'!M121)),4,3))</f>
        <v>4</v>
      </c>
      <c r="K121" s="41">
        <f>IF(ISNUMBER(SEARCH("Yes",'2_all_summary'!$F121)),IF(ISNUMBER(SEARCH("Yes",'2_all_summary'!N121)),1,2),IF(ISNUMBER(SEARCH("No",'2_all_summary'!N121)),4,3))</f>
        <v>4</v>
      </c>
      <c r="L121" s="41">
        <f>IF(ISNUMBER(SEARCH("Yes",'2_all_summary'!$F121)),IF(ISNUMBER(SEARCH("Yes",'2_all_summary'!O121)),1,2),IF(ISNUMBER(SEARCH("No",'2_all_summary'!O121)),4,3))</f>
        <v>4</v>
      </c>
      <c r="M121" s="41">
        <f>IF(ISNUMBER(SEARCH("Yes",'2_all_summary'!$F121)),IF(0&lt;'2_all_summary'!P121,1,2),IF(0='2_all_summary'!P121,4,3))</f>
        <v>4</v>
      </c>
      <c r="N121" s="41">
        <f>IF(ISNUMBER(SEARCH("Yes",'2_all_summary'!$F121)),IF(ISNUMBER(SEARCH("Yes",'2_all_summary'!Q121)),1,2),IF(ISNUMBER(SEARCH("No",'2_all_summary'!Q121)),4,3))</f>
        <v>4</v>
      </c>
      <c r="O121" s="41">
        <f>IF(ISNUMBER(SEARCH("Yes",'2_all_summary'!$F121)),IF(ISNUMBER(SEARCH("Yes",'2_all_summary'!R121)),1,2),IF(ISNUMBER(SEARCH("No",'2_all_summary'!R121)),4,3))</f>
        <v>4</v>
      </c>
      <c r="P121" s="41">
        <f>IF(ISNUMBER(SEARCH("Yes",'2_all_summary'!$F121)),IF(ISNUMBER(SEARCH("Yes",'2_all_summary'!S121)),1,2),IF(ISNUMBER(SEARCH("No",'2_all_summary'!S121)),4,3))</f>
        <v>4</v>
      </c>
      <c r="Q121" s="41">
        <f>IF(ISNUMBER(SEARCH("Yes",'2_all_summary'!$F121)),IF(0&lt;'2_all_summary'!T121,1,2),IF(0='2_all_summary'!T121,4,3))</f>
        <v>4</v>
      </c>
      <c r="R121" s="41">
        <f>IF(ISNUMBER(SEARCH("Yes",'2_all_summary'!$F121)),IF(ISNUMBER(SEARCH("Yes",'2_all_summary'!U121)),1,2),IF(ISNUMBER(SEARCH("No",'2_all_summary'!U121)),4,3))</f>
        <v>4</v>
      </c>
    </row>
    <row r="122" spans="7:18" x14ac:dyDescent="0.3">
      <c r="G122" s="41"/>
      <c r="H122" s="41" t="str">
        <f>'2_all_summary'!D122</f>
        <v>Potential contribution of multifunctional mangrove resources and its conservation</v>
      </c>
      <c r="I122" s="41" t="str">
        <f>'2_all_summary'!E122</f>
        <v>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â€œtrueâ€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Â© 2020 Elsevier Inc. All rights reserved.</v>
      </c>
      <c r="J122" s="41">
        <f>IF(ISNUMBER(SEARCH("Yes",'2_all_summary'!$F122)),IF(ISNUMBER(SEARCH("Yes",'2_all_summary'!M122)),1,2),IF(ISNUMBER(SEARCH("No",'2_all_summary'!M122)),4,3))</f>
        <v>3</v>
      </c>
      <c r="K122" s="41">
        <f>IF(ISNUMBER(SEARCH("Yes",'2_all_summary'!$F122)),IF(ISNUMBER(SEARCH("Yes",'2_all_summary'!N122)),1,2),IF(ISNUMBER(SEARCH("No",'2_all_summary'!N122)),4,3))</f>
        <v>4</v>
      </c>
      <c r="L122" s="41">
        <f>IF(ISNUMBER(SEARCH("Yes",'2_all_summary'!$F122)),IF(ISNUMBER(SEARCH("Yes",'2_all_summary'!O122)),1,2),IF(ISNUMBER(SEARCH("No",'2_all_summary'!O122)),4,3))</f>
        <v>3</v>
      </c>
      <c r="M122" s="41">
        <f>IF(ISNUMBER(SEARCH("Yes",'2_all_summary'!$F122)),IF(0&lt;'2_all_summary'!P122,1,2),IF(0='2_all_summary'!P122,4,3))</f>
        <v>3</v>
      </c>
      <c r="N122" s="41">
        <f>IF(ISNUMBER(SEARCH("Yes",'2_all_summary'!$F122)),IF(ISNUMBER(SEARCH("Yes",'2_all_summary'!Q122)),1,2),IF(ISNUMBER(SEARCH("No",'2_all_summary'!Q122)),4,3))</f>
        <v>4</v>
      </c>
      <c r="O122" s="41">
        <f>IF(ISNUMBER(SEARCH("Yes",'2_all_summary'!$F122)),IF(ISNUMBER(SEARCH("Yes",'2_all_summary'!R122)),1,2),IF(ISNUMBER(SEARCH("No",'2_all_summary'!R122)),4,3))</f>
        <v>4</v>
      </c>
      <c r="P122" s="41">
        <f>IF(ISNUMBER(SEARCH("Yes",'2_all_summary'!$F122)),IF(ISNUMBER(SEARCH("Yes",'2_all_summary'!S122)),1,2),IF(ISNUMBER(SEARCH("No",'2_all_summary'!S122)),4,3))</f>
        <v>4</v>
      </c>
      <c r="Q122" s="41">
        <f>IF(ISNUMBER(SEARCH("Yes",'2_all_summary'!$F122)),IF(0&lt;'2_all_summary'!T122,1,2),IF(0='2_all_summary'!T122,4,3))</f>
        <v>4</v>
      </c>
      <c r="R122" s="41">
        <f>IF(ISNUMBER(SEARCH("Yes",'2_all_summary'!$F122)),IF(ISNUMBER(SEARCH("Yes",'2_all_summary'!U122)),1,2),IF(ISNUMBER(SEARCH("No",'2_all_summary'!U122)),4,3))</f>
        <v>3</v>
      </c>
    </row>
    <row r="123" spans="7:18" x14ac:dyDescent="0.3">
      <c r="G123" s="41"/>
      <c r="H123" s="41" t="str">
        <f>'2_all_summary'!D123</f>
        <v>Ecosystem services and community based coral reef management institutions in post blast-fishing Indonesia</v>
      </c>
      <c r="I123" s="41" t="str">
        <f>'2_all_summary'!E123</f>
        <v>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Â© 2014 Elsevier B.V.</v>
      </c>
      <c r="J123" s="41">
        <f>IF(ISNUMBER(SEARCH("Yes",'2_all_summary'!$F123)),IF(ISNUMBER(SEARCH("Yes",'2_all_summary'!M123)),1,2),IF(ISNUMBER(SEARCH("No",'2_all_summary'!M123)),4,3))</f>
        <v>4</v>
      </c>
      <c r="K123" s="41">
        <f>IF(ISNUMBER(SEARCH("Yes",'2_all_summary'!$F123)),IF(ISNUMBER(SEARCH("Yes",'2_all_summary'!N123)),1,2),IF(ISNUMBER(SEARCH("No",'2_all_summary'!N123)),4,3))</f>
        <v>4</v>
      </c>
      <c r="L123" s="41">
        <f>IF(ISNUMBER(SEARCH("Yes",'2_all_summary'!$F123)),IF(ISNUMBER(SEARCH("Yes",'2_all_summary'!O123)),1,2),IF(ISNUMBER(SEARCH("No",'2_all_summary'!O123)),4,3))</f>
        <v>4</v>
      </c>
      <c r="M123" s="41">
        <f>IF(ISNUMBER(SEARCH("Yes",'2_all_summary'!$F123)),IF(0&lt;'2_all_summary'!P123,1,2),IF(0='2_all_summary'!P123,4,3))</f>
        <v>4</v>
      </c>
      <c r="N123" s="41">
        <f>IF(ISNUMBER(SEARCH("Yes",'2_all_summary'!$F123)),IF(ISNUMBER(SEARCH("Yes",'2_all_summary'!Q123)),1,2),IF(ISNUMBER(SEARCH("No",'2_all_summary'!Q123)),4,3))</f>
        <v>4</v>
      </c>
      <c r="O123" s="41">
        <f>IF(ISNUMBER(SEARCH("Yes",'2_all_summary'!$F123)),IF(ISNUMBER(SEARCH("Yes",'2_all_summary'!R123)),1,2),IF(ISNUMBER(SEARCH("No",'2_all_summary'!R123)),4,3))</f>
        <v>4</v>
      </c>
      <c r="P123" s="41">
        <f>IF(ISNUMBER(SEARCH("Yes",'2_all_summary'!$F123)),IF(ISNUMBER(SEARCH("Yes",'2_all_summary'!S123)),1,2),IF(ISNUMBER(SEARCH("No",'2_all_summary'!S123)),4,3))</f>
        <v>4</v>
      </c>
      <c r="Q123" s="41">
        <f>IF(ISNUMBER(SEARCH("Yes",'2_all_summary'!$F123)),IF(0&lt;'2_all_summary'!T123,1,2),IF(0='2_all_summary'!T123,4,3))</f>
        <v>4</v>
      </c>
      <c r="R123" s="41">
        <f>IF(ISNUMBER(SEARCH("Yes",'2_all_summary'!$F123)),IF(ISNUMBER(SEARCH("Yes",'2_all_summary'!U123)),1,2),IF(ISNUMBER(SEARCH("No",'2_all_summary'!U123)),4,3))</f>
        <v>4</v>
      </c>
    </row>
    <row r="124" spans="7:18" x14ac:dyDescent="0.3">
      <c r="G124" s="41"/>
      <c r="H124" s="41" t="str">
        <f>'2_all_summary'!D124</f>
        <v>Performance of community-based coastal resource management (CBCRM) programs in the Philippines: A meta-analysis</v>
      </c>
      <c r="I124" s="41" t="str">
        <f>'2_all_summary'!E124</f>
        <v>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Â© 2009 Elsevier Ltd.</v>
      </c>
      <c r="J124" s="41">
        <f>IF(ISNUMBER(SEARCH("Yes",'2_all_summary'!$F124)),IF(ISNUMBER(SEARCH("Yes",'2_all_summary'!M124)),1,2),IF(ISNUMBER(SEARCH("No",'2_all_summary'!M124)),4,3))</f>
        <v>4</v>
      </c>
      <c r="K124" s="41">
        <f>IF(ISNUMBER(SEARCH("Yes",'2_all_summary'!$F124)),IF(ISNUMBER(SEARCH("Yes",'2_all_summary'!N124)),1,2),IF(ISNUMBER(SEARCH("No",'2_all_summary'!N124)),4,3))</f>
        <v>4</v>
      </c>
      <c r="L124" s="41">
        <f>IF(ISNUMBER(SEARCH("Yes",'2_all_summary'!$F124)),IF(ISNUMBER(SEARCH("Yes",'2_all_summary'!O124)),1,2),IF(ISNUMBER(SEARCH("No",'2_all_summary'!O124)),4,3))</f>
        <v>4</v>
      </c>
      <c r="M124" s="41">
        <f>IF(ISNUMBER(SEARCH("Yes",'2_all_summary'!$F124)),IF(0&lt;'2_all_summary'!P124,1,2),IF(0='2_all_summary'!P124,4,3))</f>
        <v>4</v>
      </c>
      <c r="N124" s="41">
        <f>IF(ISNUMBER(SEARCH("Yes",'2_all_summary'!$F124)),IF(ISNUMBER(SEARCH("Yes",'2_all_summary'!Q124)),1,2),IF(ISNUMBER(SEARCH("No",'2_all_summary'!Q124)),4,3))</f>
        <v>4</v>
      </c>
      <c r="O124" s="41">
        <f>IF(ISNUMBER(SEARCH("Yes",'2_all_summary'!$F124)),IF(ISNUMBER(SEARCH("Yes",'2_all_summary'!R124)),1,2),IF(ISNUMBER(SEARCH("No",'2_all_summary'!R124)),4,3))</f>
        <v>4</v>
      </c>
      <c r="P124" s="41">
        <f>IF(ISNUMBER(SEARCH("Yes",'2_all_summary'!$F124)),IF(ISNUMBER(SEARCH("Yes",'2_all_summary'!S124)),1,2),IF(ISNUMBER(SEARCH("No",'2_all_summary'!S124)),4,3))</f>
        <v>4</v>
      </c>
      <c r="Q124" s="41">
        <f>IF(ISNUMBER(SEARCH("Yes",'2_all_summary'!$F124)),IF(0&lt;'2_all_summary'!T124,1,2),IF(0='2_all_summary'!T124,4,3))</f>
        <v>4</v>
      </c>
      <c r="R124" s="41">
        <f>IF(ISNUMBER(SEARCH("Yes",'2_all_summary'!$F124)),IF(ISNUMBER(SEARCH("Yes",'2_all_summary'!U124)),1,2),IF(ISNUMBER(SEARCH("No",'2_all_summary'!U124)),4,3))</f>
        <v>4</v>
      </c>
    </row>
    <row r="125" spans="7:18" x14ac:dyDescent="0.3">
      <c r="G125" s="41"/>
      <c r="H125" s="41" t="str">
        <f>'2_all_summary'!D125</f>
        <v>Investing in agricultural water management to benefit smallholder farmers in Ethiopia: AgWater Solutions Project country synthesis report</v>
      </c>
      <c r="I125" s="41" t="str">
        <f>'2_all_summary'!E125</f>
        <v>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â€¢ Water-lifting technologies could benefit between 1 and 2 million farm households. The main barriers to its adoption are weak supply chains, lack of extension services and access to credit. â€¢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â€¢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â€¢ Farmers could gain considerable benefit from on-farm ponds, including higher yields and greater incomes. The government is already promoting on-farm ponds, but this is usually to store rainfall in dry areas to supplement rainfed crops. â€¢ Small reservoirs support soil and water conservation, drought proofing and small-scale community irrigation. A well-designed reservoir can sustain multiple uses, including livestock, fisheries, domestic needs and small businesses. Â© 2012, by IWMI.</v>
      </c>
      <c r="J125" s="41">
        <f>IF(ISNUMBER(SEARCH("Yes",'2_all_summary'!$F125)),IF(ISNUMBER(SEARCH("Yes",'2_all_summary'!M125)),1,2),IF(ISNUMBER(SEARCH("No",'2_all_summary'!M125)),4,3))</f>
        <v>4</v>
      </c>
      <c r="K125" s="41">
        <f>IF(ISNUMBER(SEARCH("Yes",'2_all_summary'!$F125)),IF(ISNUMBER(SEARCH("Yes",'2_all_summary'!N125)),1,2),IF(ISNUMBER(SEARCH("No",'2_all_summary'!N125)),4,3))</f>
        <v>4</v>
      </c>
      <c r="L125" s="41">
        <f>IF(ISNUMBER(SEARCH("Yes",'2_all_summary'!$F125)),IF(ISNUMBER(SEARCH("Yes",'2_all_summary'!O125)),1,2),IF(ISNUMBER(SEARCH("No",'2_all_summary'!O125)),4,3))</f>
        <v>4</v>
      </c>
      <c r="M125" s="41">
        <f>IF(ISNUMBER(SEARCH("Yes",'2_all_summary'!$F125)),IF(0&lt;'2_all_summary'!P125,1,2),IF(0='2_all_summary'!P125,4,3))</f>
        <v>4</v>
      </c>
      <c r="N125" s="41">
        <f>IF(ISNUMBER(SEARCH("Yes",'2_all_summary'!$F125)),IF(ISNUMBER(SEARCH("Yes",'2_all_summary'!Q125)),1,2),IF(ISNUMBER(SEARCH("No",'2_all_summary'!Q125)),4,3))</f>
        <v>4</v>
      </c>
      <c r="O125" s="41">
        <f>IF(ISNUMBER(SEARCH("Yes",'2_all_summary'!$F125)),IF(ISNUMBER(SEARCH("Yes",'2_all_summary'!R125)),1,2),IF(ISNUMBER(SEARCH("No",'2_all_summary'!R125)),4,3))</f>
        <v>4</v>
      </c>
      <c r="P125" s="41">
        <f>IF(ISNUMBER(SEARCH("Yes",'2_all_summary'!$F125)),IF(ISNUMBER(SEARCH("Yes",'2_all_summary'!S125)),1,2),IF(ISNUMBER(SEARCH("No",'2_all_summary'!S125)),4,3))</f>
        <v>4</v>
      </c>
      <c r="Q125" s="41">
        <f>IF(ISNUMBER(SEARCH("Yes",'2_all_summary'!$F125)),IF(0&lt;'2_all_summary'!T125,1,2),IF(0='2_all_summary'!T125,4,3))</f>
        <v>4</v>
      </c>
      <c r="R125" s="41">
        <f>IF(ISNUMBER(SEARCH("Yes",'2_all_summary'!$F125)),IF(ISNUMBER(SEARCH("Yes",'2_all_summary'!U125)),1,2),IF(ISNUMBER(SEARCH("No",'2_all_summary'!U125)),4,3))</f>
        <v>4</v>
      </c>
    </row>
    <row r="126" spans="7:18" x14ac:dyDescent="0.3">
      <c r="G126" s="41"/>
      <c r="H126" s="41" t="str">
        <f>'2_all_summary'!D126</f>
        <v>Relative influence of environmental factors and fishing on coral reef fish assemblages</v>
      </c>
      <c r="I126" s="41" t="str">
        <f>'2_all_summary'!E126</f>
        <v>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(10â€“40 cm total length [TL]) coral reef fish groups targeted by fishers (mesopredators, planktivores, grazer and detritivores, and scrapers) and the density of 2 groups not targeted by fishers (invertivores, small fish â‰¤10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Â© 2020 Society for Conservation Biology</v>
      </c>
      <c r="J126" s="41">
        <f>IF(ISNUMBER(SEARCH("Yes",'2_all_summary'!$F126)),IF(ISNUMBER(SEARCH("Yes",'2_all_summary'!M126)),1,2),IF(ISNUMBER(SEARCH("No",'2_all_summary'!M126)),4,3))</f>
        <v>4</v>
      </c>
      <c r="K126" s="41">
        <f>IF(ISNUMBER(SEARCH("Yes",'2_all_summary'!$F126)),IF(ISNUMBER(SEARCH("Yes",'2_all_summary'!N126)),1,2),IF(ISNUMBER(SEARCH("No",'2_all_summary'!N126)),4,3))</f>
        <v>4</v>
      </c>
      <c r="L126" s="41">
        <f>IF(ISNUMBER(SEARCH("Yes",'2_all_summary'!$F126)),IF(ISNUMBER(SEARCH("Yes",'2_all_summary'!O126)),1,2),IF(ISNUMBER(SEARCH("No",'2_all_summary'!O126)),4,3))</f>
        <v>4</v>
      </c>
      <c r="M126" s="41">
        <f>IF(ISNUMBER(SEARCH("Yes",'2_all_summary'!$F126)),IF(0&lt;'2_all_summary'!P126,1,2),IF(0='2_all_summary'!P126,4,3))</f>
        <v>4</v>
      </c>
      <c r="N126" s="41">
        <f>IF(ISNUMBER(SEARCH("Yes",'2_all_summary'!$F126)),IF(ISNUMBER(SEARCH("Yes",'2_all_summary'!Q126)),1,2),IF(ISNUMBER(SEARCH("No",'2_all_summary'!Q126)),4,3))</f>
        <v>4</v>
      </c>
      <c r="O126" s="41">
        <f>IF(ISNUMBER(SEARCH("Yes",'2_all_summary'!$F126)),IF(ISNUMBER(SEARCH("Yes",'2_all_summary'!R126)),1,2),IF(ISNUMBER(SEARCH("No",'2_all_summary'!R126)),4,3))</f>
        <v>4</v>
      </c>
      <c r="P126" s="41">
        <f>IF(ISNUMBER(SEARCH("Yes",'2_all_summary'!$F126)),IF(ISNUMBER(SEARCH("Yes",'2_all_summary'!S126)),1,2),IF(ISNUMBER(SEARCH("No",'2_all_summary'!S126)),4,3))</f>
        <v>4</v>
      </c>
      <c r="Q126" s="41">
        <f>IF(ISNUMBER(SEARCH("Yes",'2_all_summary'!$F126)),IF(0&lt;'2_all_summary'!T126,1,2),IF(0='2_all_summary'!T126,4,3))</f>
        <v>4</v>
      </c>
      <c r="R126" s="41">
        <f>IF(ISNUMBER(SEARCH("Yes",'2_all_summary'!$F126)),IF(ISNUMBER(SEARCH("Yes",'2_all_summary'!U126)),1,2),IF(ISNUMBER(SEARCH("No",'2_all_summary'!U126)),4,3))</f>
        <v>4</v>
      </c>
    </row>
    <row r="127" spans="7:18" x14ac:dyDescent="0.3">
      <c r="G127" s="41"/>
      <c r="H127" s="41" t="str">
        <f>'2_all_summary'!D127</f>
        <v>Aboriginal freshwater fisheries as resilient social-ecological systems</v>
      </c>
      <c r="I127" s="41" t="str">
        <f>'2_all_summary'!E127</f>
        <v>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Â© 2016 John Wiley &amp; Sons, Ltd. All rights reserved.</v>
      </c>
      <c r="J127" s="41">
        <f>IF(ISNUMBER(SEARCH("Yes",'2_all_summary'!$F127)),IF(ISNUMBER(SEARCH("Yes",'2_all_summary'!M127)),1,2),IF(ISNUMBER(SEARCH("No",'2_all_summary'!M127)),4,3))</f>
        <v>4</v>
      </c>
      <c r="K127" s="41">
        <f>IF(ISNUMBER(SEARCH("Yes",'2_all_summary'!$F127)),IF(ISNUMBER(SEARCH("Yes",'2_all_summary'!N127)),1,2),IF(ISNUMBER(SEARCH("No",'2_all_summary'!N127)),4,3))</f>
        <v>4</v>
      </c>
      <c r="L127" s="41">
        <f>IF(ISNUMBER(SEARCH("Yes",'2_all_summary'!$F127)),IF(ISNUMBER(SEARCH("Yes",'2_all_summary'!O127)),1,2),IF(ISNUMBER(SEARCH("No",'2_all_summary'!O127)),4,3))</f>
        <v>4</v>
      </c>
      <c r="M127" s="41">
        <f>IF(ISNUMBER(SEARCH("Yes",'2_all_summary'!$F127)),IF(0&lt;'2_all_summary'!P127,1,2),IF(0='2_all_summary'!P127,4,3))</f>
        <v>4</v>
      </c>
      <c r="N127" s="41">
        <f>IF(ISNUMBER(SEARCH("Yes",'2_all_summary'!$F127)),IF(ISNUMBER(SEARCH("Yes",'2_all_summary'!Q127)),1,2),IF(ISNUMBER(SEARCH("No",'2_all_summary'!Q127)),4,3))</f>
        <v>4</v>
      </c>
      <c r="O127" s="41">
        <f>IF(ISNUMBER(SEARCH("Yes",'2_all_summary'!$F127)),IF(ISNUMBER(SEARCH("Yes",'2_all_summary'!R127)),1,2),IF(ISNUMBER(SEARCH("No",'2_all_summary'!R127)),4,3))</f>
        <v>4</v>
      </c>
      <c r="P127" s="41">
        <f>IF(ISNUMBER(SEARCH("Yes",'2_all_summary'!$F127)),IF(ISNUMBER(SEARCH("Yes",'2_all_summary'!S127)),1,2),IF(ISNUMBER(SEARCH("No",'2_all_summary'!S127)),4,3))</f>
        <v>4</v>
      </c>
      <c r="Q127" s="41">
        <f>IF(ISNUMBER(SEARCH("Yes",'2_all_summary'!$F127)),IF(0&lt;'2_all_summary'!T127,1,2),IF(0='2_all_summary'!T127,4,3))</f>
        <v>4</v>
      </c>
      <c r="R127" s="41">
        <f>IF(ISNUMBER(SEARCH("Yes",'2_all_summary'!$F127)),IF(ISNUMBER(SEARCH("Yes",'2_all_summary'!U127)),1,2),IF(ISNUMBER(SEARCH("No",'2_all_summary'!U127)),4,3))</f>
        <v>4</v>
      </c>
    </row>
    <row r="128" spans="7:18" x14ac:dyDescent="0.3">
      <c r="G128" s="41"/>
      <c r="H128" s="41" t="str">
        <f>'2_all_summary'!D128</f>
        <v>Social capital as a key determinant of perceived benefits of community-based marine protected areas</v>
      </c>
      <c r="I128" s="41" t="str">
        <f>'2_all_summary'!E128</f>
        <v>Globally, marine protected areas (MPAs) have been relatively unsuccessful in meeting biodiversity objectives. To be effective, they require some alteration of people's use and access to marine resources, which they will resist if they do not perceive associated benefits. Stakeholdersâ€™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(Ï‡2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Â© 2016 Society for Conservation Biology</v>
      </c>
      <c r="J128" s="41">
        <f>IF(ISNUMBER(SEARCH("Yes",'2_all_summary'!$F128)),IF(ISNUMBER(SEARCH("Yes",'2_all_summary'!M128)),1,2),IF(ISNUMBER(SEARCH("No",'2_all_summary'!M128)),4,3))</f>
        <v>4</v>
      </c>
      <c r="K128" s="41">
        <f>IF(ISNUMBER(SEARCH("Yes",'2_all_summary'!$F128)),IF(ISNUMBER(SEARCH("Yes",'2_all_summary'!N128)),1,2),IF(ISNUMBER(SEARCH("No",'2_all_summary'!N128)),4,3))</f>
        <v>4</v>
      </c>
      <c r="L128" s="41">
        <f>IF(ISNUMBER(SEARCH("Yes",'2_all_summary'!$F128)),IF(ISNUMBER(SEARCH("Yes",'2_all_summary'!O128)),1,2),IF(ISNUMBER(SEARCH("No",'2_all_summary'!O128)),4,3))</f>
        <v>4</v>
      </c>
      <c r="M128" s="41">
        <f>IF(ISNUMBER(SEARCH("Yes",'2_all_summary'!$F128)),IF(0&lt;'2_all_summary'!P128,1,2),IF(0='2_all_summary'!P128,4,3))</f>
        <v>4</v>
      </c>
      <c r="N128" s="41">
        <f>IF(ISNUMBER(SEARCH("Yes",'2_all_summary'!$F128)),IF(ISNUMBER(SEARCH("Yes",'2_all_summary'!Q128)),1,2),IF(ISNUMBER(SEARCH("No",'2_all_summary'!Q128)),4,3))</f>
        <v>4</v>
      </c>
      <c r="O128" s="41">
        <f>IF(ISNUMBER(SEARCH("Yes",'2_all_summary'!$F128)),IF(ISNUMBER(SEARCH("Yes",'2_all_summary'!R128)),1,2),IF(ISNUMBER(SEARCH("No",'2_all_summary'!R128)),4,3))</f>
        <v>4</v>
      </c>
      <c r="P128" s="41">
        <f>IF(ISNUMBER(SEARCH("Yes",'2_all_summary'!$F128)),IF(ISNUMBER(SEARCH("Yes",'2_all_summary'!S128)),1,2),IF(ISNUMBER(SEARCH("No",'2_all_summary'!S128)),4,3))</f>
        <v>4</v>
      </c>
      <c r="Q128" s="41">
        <f>IF(ISNUMBER(SEARCH("Yes",'2_all_summary'!$F128)),IF(0&lt;'2_all_summary'!T128,1,2),IF(0='2_all_summary'!T128,4,3))</f>
        <v>4</v>
      </c>
      <c r="R128" s="41">
        <f>IF(ISNUMBER(SEARCH("Yes",'2_all_summary'!$F128)),IF(ISNUMBER(SEARCH("Yes",'2_all_summary'!U128)),1,2),IF(ISNUMBER(SEARCH("No",'2_all_summary'!U128)),4,3))</f>
        <v>4</v>
      </c>
    </row>
    <row r="129" spans="7:18" x14ac:dyDescent="0.3">
      <c r="G129" s="41"/>
      <c r="H129" s="41" t="str">
        <f>'2_all_summary'!D129</f>
        <v>KÅkua aku, KÅkua mai: An Indigenous Consensus-driven and Place-based Approach to Community Led Dryland Restoration and Stewardship</v>
      </c>
      <c r="I129" s="41" t="str">
        <f>'2_all_summary'!E129</f>
        <v>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â€“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Hawaiâ€˜i, where in 1893 the overthrow of the Hawaiian Kingdom disenfranchised most Indigenous People of land, freshwater, and coastal resources. Here we describe the Puâ€˜uwaâ€˜awaâ€˜a Community-Based Subsistence Forest Area (P-CBSFA), that was formed in 2017 to steward 34-ha of land within the Puâ€˜uwaâ€˜awaâ€˜a State Forest Reserve, North Kona, Hawaiâ€˜i Island and is led by multi-generational lineal descendants of Puâ€˜uwaâ€˜awaâ€˜a.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HawaiÊ»i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Puâ€˜uwaâ€˜awaâ€˜a are formalizing governance and decision-making authority over their ancestral lands. Â© 2021 The Authors</v>
      </c>
      <c r="J129" s="41">
        <f>IF(ISNUMBER(SEARCH("Yes",'2_all_summary'!$F129)),IF(ISNUMBER(SEARCH("Yes",'2_all_summary'!M129)),1,2),IF(ISNUMBER(SEARCH("No",'2_all_summary'!M129)),4,3))</f>
        <v>4</v>
      </c>
      <c r="K129" s="41">
        <f>IF(ISNUMBER(SEARCH("Yes",'2_all_summary'!$F129)),IF(ISNUMBER(SEARCH("Yes",'2_all_summary'!N129)),1,2),IF(ISNUMBER(SEARCH("No",'2_all_summary'!N129)),4,3))</f>
        <v>4</v>
      </c>
      <c r="L129" s="41">
        <f>IF(ISNUMBER(SEARCH("Yes",'2_all_summary'!$F129)),IF(ISNUMBER(SEARCH("Yes",'2_all_summary'!O129)),1,2),IF(ISNUMBER(SEARCH("No",'2_all_summary'!O129)),4,3))</f>
        <v>4</v>
      </c>
      <c r="M129" s="41">
        <f>IF(ISNUMBER(SEARCH("Yes",'2_all_summary'!$F129)),IF(0&lt;'2_all_summary'!P129,1,2),IF(0='2_all_summary'!P129,4,3))</f>
        <v>4</v>
      </c>
      <c r="N129" s="41">
        <f>IF(ISNUMBER(SEARCH("Yes",'2_all_summary'!$F129)),IF(ISNUMBER(SEARCH("Yes",'2_all_summary'!Q129)),1,2),IF(ISNUMBER(SEARCH("No",'2_all_summary'!Q129)),4,3))</f>
        <v>4</v>
      </c>
      <c r="O129" s="41">
        <f>IF(ISNUMBER(SEARCH("Yes",'2_all_summary'!$F129)),IF(ISNUMBER(SEARCH("Yes",'2_all_summary'!R129)),1,2),IF(ISNUMBER(SEARCH("No",'2_all_summary'!R129)),4,3))</f>
        <v>4</v>
      </c>
      <c r="P129" s="41">
        <f>IF(ISNUMBER(SEARCH("Yes",'2_all_summary'!$F129)),IF(ISNUMBER(SEARCH("Yes",'2_all_summary'!S129)),1,2),IF(ISNUMBER(SEARCH("No",'2_all_summary'!S129)),4,3))</f>
        <v>4</v>
      </c>
      <c r="Q129" s="41">
        <f>IF(ISNUMBER(SEARCH("Yes",'2_all_summary'!$F129)),IF(0&lt;'2_all_summary'!T129,1,2),IF(0='2_all_summary'!T129,4,3))</f>
        <v>4</v>
      </c>
      <c r="R129" s="41">
        <f>IF(ISNUMBER(SEARCH("Yes",'2_all_summary'!$F129)),IF(ISNUMBER(SEARCH("Yes",'2_all_summary'!U129)),1,2),IF(ISNUMBER(SEARCH("No",'2_all_summary'!U129)),4,3))</f>
        <v>4</v>
      </c>
    </row>
    <row r="130" spans="7:18" x14ac:dyDescent="0.3">
      <c r="G130" s="41"/>
      <c r="H130" s="41" t="str">
        <f>'2_all_summary'!D130</f>
        <v>Diverse Familiesâ€™ Experiences with HPV Vaccine Information Sources: A Community-Based Participatory Approach</v>
      </c>
      <c r="I130" s="41" t="str">
        <f>'2_all_summary'!E130</f>
        <v>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Fishersâ€™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Â© 2016, Springer Science+Business Media New York.</v>
      </c>
      <c r="J130" s="41">
        <f>IF(ISNUMBER(SEARCH("Yes",'2_all_summary'!$F130)),IF(ISNUMBER(SEARCH("Yes",'2_all_summary'!M130)),1,2),IF(ISNUMBER(SEARCH("No",'2_all_summary'!M130)),4,3))</f>
        <v>4</v>
      </c>
      <c r="K130" s="41">
        <f>IF(ISNUMBER(SEARCH("Yes",'2_all_summary'!$F130)),IF(ISNUMBER(SEARCH("Yes",'2_all_summary'!N130)),1,2),IF(ISNUMBER(SEARCH("No",'2_all_summary'!N130)),4,3))</f>
        <v>4</v>
      </c>
      <c r="L130" s="41">
        <f>IF(ISNUMBER(SEARCH("Yes",'2_all_summary'!$F130)),IF(ISNUMBER(SEARCH("Yes",'2_all_summary'!O130)),1,2),IF(ISNUMBER(SEARCH("No",'2_all_summary'!O130)),4,3))</f>
        <v>4</v>
      </c>
      <c r="M130" s="41">
        <f>IF(ISNUMBER(SEARCH("Yes",'2_all_summary'!$F130)),IF(0&lt;'2_all_summary'!P130,1,2),IF(0='2_all_summary'!P130,4,3))</f>
        <v>4</v>
      </c>
      <c r="N130" s="41">
        <f>IF(ISNUMBER(SEARCH("Yes",'2_all_summary'!$F130)),IF(ISNUMBER(SEARCH("Yes",'2_all_summary'!Q130)),1,2),IF(ISNUMBER(SEARCH("No",'2_all_summary'!Q130)),4,3))</f>
        <v>4</v>
      </c>
      <c r="O130" s="41">
        <f>IF(ISNUMBER(SEARCH("Yes",'2_all_summary'!$F130)),IF(ISNUMBER(SEARCH("Yes",'2_all_summary'!R130)),1,2),IF(ISNUMBER(SEARCH("No",'2_all_summary'!R130)),4,3))</f>
        <v>4</v>
      </c>
      <c r="P130" s="41">
        <f>IF(ISNUMBER(SEARCH("Yes",'2_all_summary'!$F130)),IF(ISNUMBER(SEARCH("Yes",'2_all_summary'!S130)),1,2),IF(ISNUMBER(SEARCH("No",'2_all_summary'!S130)),4,3))</f>
        <v>4</v>
      </c>
      <c r="Q130" s="41">
        <f>IF(ISNUMBER(SEARCH("Yes",'2_all_summary'!$F130)),IF(0&lt;'2_all_summary'!T130,1,2),IF(0='2_all_summary'!T130,4,3))</f>
        <v>4</v>
      </c>
      <c r="R130" s="41">
        <f>IF(ISNUMBER(SEARCH("Yes",'2_all_summary'!$F130)),IF(ISNUMBER(SEARCH("Yes",'2_all_summary'!U130)),1,2),IF(ISNUMBER(SEARCH("No",'2_all_summary'!U130)),4,3))</f>
        <v>4</v>
      </c>
    </row>
    <row r="131" spans="7:18" x14ac:dyDescent="0.3">
      <c r="G131" s="41"/>
      <c r="H131" s="41" t="str">
        <f>'2_all_summary'!D131</f>
        <v>Participation rhetoric or community-based management reality? Influences on willingness to participate in a Venezuelan freshwater fishery</v>
      </c>
      <c r="I131" s="41" t="str">
        <f>'2_all_summary'!E131</f>
        <v>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Â© 2004 Elsevier Ltd. All rights reserved.</v>
      </c>
      <c r="J131" s="41">
        <f>IF(ISNUMBER(SEARCH("Yes",'2_all_summary'!$F131)),IF(ISNUMBER(SEARCH("Yes",'2_all_summary'!M131)),1,2),IF(ISNUMBER(SEARCH("No",'2_all_summary'!M131)),4,3))</f>
        <v>4</v>
      </c>
      <c r="K131" s="41">
        <f>IF(ISNUMBER(SEARCH("Yes",'2_all_summary'!$F131)),IF(ISNUMBER(SEARCH("Yes",'2_all_summary'!N131)),1,2),IF(ISNUMBER(SEARCH("No",'2_all_summary'!N131)),4,3))</f>
        <v>4</v>
      </c>
      <c r="L131" s="41">
        <f>IF(ISNUMBER(SEARCH("Yes",'2_all_summary'!$F131)),IF(ISNUMBER(SEARCH("Yes",'2_all_summary'!O131)),1,2),IF(ISNUMBER(SEARCH("No",'2_all_summary'!O131)),4,3))</f>
        <v>4</v>
      </c>
      <c r="M131" s="41">
        <f>IF(ISNUMBER(SEARCH("Yes",'2_all_summary'!$F131)),IF(0&lt;'2_all_summary'!P131,1,2),IF(0='2_all_summary'!P131,4,3))</f>
        <v>4</v>
      </c>
      <c r="N131" s="41">
        <f>IF(ISNUMBER(SEARCH("Yes",'2_all_summary'!$F131)),IF(ISNUMBER(SEARCH("Yes",'2_all_summary'!Q131)),1,2),IF(ISNUMBER(SEARCH("No",'2_all_summary'!Q131)),4,3))</f>
        <v>4</v>
      </c>
      <c r="O131" s="41">
        <f>IF(ISNUMBER(SEARCH("Yes",'2_all_summary'!$F131)),IF(ISNUMBER(SEARCH("Yes",'2_all_summary'!R131)),1,2),IF(ISNUMBER(SEARCH("No",'2_all_summary'!R131)),4,3))</f>
        <v>4</v>
      </c>
      <c r="P131" s="41">
        <f>IF(ISNUMBER(SEARCH("Yes",'2_all_summary'!$F131)),IF(ISNUMBER(SEARCH("Yes",'2_all_summary'!S131)),1,2),IF(ISNUMBER(SEARCH("No",'2_all_summary'!S131)),4,3))</f>
        <v>4</v>
      </c>
      <c r="Q131" s="41">
        <f>IF(ISNUMBER(SEARCH("Yes",'2_all_summary'!$F131)),IF(0&lt;'2_all_summary'!T131,1,2),IF(0='2_all_summary'!T131,4,3))</f>
        <v>4</v>
      </c>
      <c r="R131" s="41">
        <f>IF(ISNUMBER(SEARCH("Yes",'2_all_summary'!$F131)),IF(ISNUMBER(SEARCH("Yes",'2_all_summary'!U131)),1,2),IF(ISNUMBER(SEARCH("No",'2_all_summary'!U131)),4,3))</f>
        <v>4</v>
      </c>
    </row>
    <row r="132" spans="7:18" x14ac:dyDescent="0.3">
      <c r="G132" s="41"/>
      <c r="H132" s="41" t="str">
        <f>'2_all_summary'!D132</f>
        <v>The codevelopment of coastal fisheries monitoring methods to support local management</v>
      </c>
      <c r="I132" s="41" t="str">
        <f>'2_all_summary'!E132</f>
        <v>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Â© 2016 by the author(s).</v>
      </c>
      <c r="J132" s="41">
        <f>IF(ISNUMBER(SEARCH("Yes",'2_all_summary'!$F132)),IF(ISNUMBER(SEARCH("Yes",'2_all_summary'!M132)),1,2),IF(ISNUMBER(SEARCH("No",'2_all_summary'!M132)),4,3))</f>
        <v>3</v>
      </c>
      <c r="K132" s="41">
        <f>IF(ISNUMBER(SEARCH("Yes",'2_all_summary'!$F132)),IF(ISNUMBER(SEARCH("Yes",'2_all_summary'!N132)),1,2),IF(ISNUMBER(SEARCH("No",'2_all_summary'!N132)),4,3))</f>
        <v>3</v>
      </c>
      <c r="L132" s="41">
        <f>IF(ISNUMBER(SEARCH("Yes",'2_all_summary'!$F132)),IF(ISNUMBER(SEARCH("Yes",'2_all_summary'!O132)),1,2),IF(ISNUMBER(SEARCH("No",'2_all_summary'!O132)),4,3))</f>
        <v>3</v>
      </c>
      <c r="M132" s="41">
        <f>IF(ISNUMBER(SEARCH("Yes",'2_all_summary'!$F132)),IF(0&lt;'2_all_summary'!P132,1,2),IF(0='2_all_summary'!P132,4,3))</f>
        <v>3</v>
      </c>
      <c r="N132" s="41">
        <f>IF(ISNUMBER(SEARCH("Yes",'2_all_summary'!$F132)),IF(ISNUMBER(SEARCH("Yes",'2_all_summary'!Q132)),1,2),IF(ISNUMBER(SEARCH("No",'2_all_summary'!Q132)),4,3))</f>
        <v>3</v>
      </c>
      <c r="O132" s="41">
        <f>IF(ISNUMBER(SEARCH("Yes",'2_all_summary'!$F132)),IF(ISNUMBER(SEARCH("Yes",'2_all_summary'!R132)),1,2),IF(ISNUMBER(SEARCH("No",'2_all_summary'!R132)),4,3))</f>
        <v>3</v>
      </c>
      <c r="P132" s="41">
        <f>IF(ISNUMBER(SEARCH("Yes",'2_all_summary'!$F132)),IF(ISNUMBER(SEARCH("Yes",'2_all_summary'!S132)),1,2),IF(ISNUMBER(SEARCH("No",'2_all_summary'!S132)),4,3))</f>
        <v>3</v>
      </c>
      <c r="Q132" s="41">
        <f>IF(ISNUMBER(SEARCH("Yes",'2_all_summary'!$F132)),IF(0&lt;'2_all_summary'!T132,1,2),IF(0='2_all_summary'!T132,4,3))</f>
        <v>3</v>
      </c>
      <c r="R132" s="41">
        <f>IF(ISNUMBER(SEARCH("Yes",'2_all_summary'!$F132)),IF(ISNUMBER(SEARCH("Yes",'2_all_summary'!U132)),1,2),IF(ISNUMBER(SEARCH("No",'2_all_summary'!U132)),4,3))</f>
        <v>3</v>
      </c>
    </row>
    <row r="133" spans="7:18" x14ac:dyDescent="0.3">
      <c r="G133" s="41"/>
      <c r="H133" s="41" t="str">
        <f>'2_all_summary'!D133</f>
        <v>Customary sea tenure in Oceania as a case of rights-based fishery management: Does it work?</v>
      </c>
      <c r="I133" s="41" t="str">
        <f>'2_all_summary'!E133</f>
        <v>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Â© Springer 2006.</v>
      </c>
      <c r="J133" s="41">
        <f>IF(ISNUMBER(SEARCH("Yes",'2_all_summary'!$F133)),IF(ISNUMBER(SEARCH("Yes",'2_all_summary'!M133)),1,2),IF(ISNUMBER(SEARCH("No",'2_all_summary'!M133)),4,3))</f>
        <v>1</v>
      </c>
      <c r="K133" s="41">
        <f>IF(ISNUMBER(SEARCH("Yes",'2_all_summary'!$F133)),IF(ISNUMBER(SEARCH("Yes",'2_all_summary'!N133)),1,2),IF(ISNUMBER(SEARCH("No",'2_all_summary'!N133)),4,3))</f>
        <v>1</v>
      </c>
      <c r="L133" s="41">
        <f>IF(ISNUMBER(SEARCH("Yes",'2_all_summary'!$F133)),IF(ISNUMBER(SEARCH("Yes",'2_all_summary'!O133)),1,2),IF(ISNUMBER(SEARCH("No",'2_all_summary'!O133)),4,3))</f>
        <v>1</v>
      </c>
      <c r="M133" s="41">
        <f>IF(ISNUMBER(SEARCH("Yes",'2_all_summary'!$F133)),IF(0&lt;'2_all_summary'!P133,1,2),IF(0='2_all_summary'!P133,4,3))</f>
        <v>1</v>
      </c>
      <c r="N133" s="41">
        <f>IF(ISNUMBER(SEARCH("Yes",'2_all_summary'!$F133)),IF(ISNUMBER(SEARCH("Yes",'2_all_summary'!Q133)),1,2),IF(ISNUMBER(SEARCH("No",'2_all_summary'!Q133)),4,3))</f>
        <v>2</v>
      </c>
      <c r="O133" s="41">
        <f>IF(ISNUMBER(SEARCH("Yes",'2_all_summary'!$F133)),IF(ISNUMBER(SEARCH("Yes",'2_all_summary'!R133)),1,2),IF(ISNUMBER(SEARCH("No",'2_all_summary'!R133)),4,3))</f>
        <v>2</v>
      </c>
      <c r="P133" s="41">
        <f>IF(ISNUMBER(SEARCH("Yes",'2_all_summary'!$F133)),IF(ISNUMBER(SEARCH("Yes",'2_all_summary'!S133)),1,2),IF(ISNUMBER(SEARCH("No",'2_all_summary'!S133)),4,3))</f>
        <v>1</v>
      </c>
      <c r="Q133" s="41">
        <f>IF(ISNUMBER(SEARCH("Yes",'2_all_summary'!$F133)),IF(0&lt;'2_all_summary'!T133,1,2),IF(0='2_all_summary'!T133,4,3))</f>
        <v>1</v>
      </c>
      <c r="R133" s="41">
        <f>IF(ISNUMBER(SEARCH("Yes",'2_all_summary'!$F133)),IF(ISNUMBER(SEARCH("Yes",'2_all_summary'!U133)),1,2),IF(ISNUMBER(SEARCH("No",'2_all_summary'!U133)),4,3))</f>
        <v>1</v>
      </c>
    </row>
    <row r="134" spans="7:18" x14ac:dyDescent="0.3">
      <c r="G134" s="41"/>
      <c r="H134" s="41" t="str">
        <f>'2_all_summary'!D134</f>
        <v>New valuation for defying degradation: Visualizing mangrove forest dynamics and local stewardship with remote sensing in coastal Ecuador</v>
      </c>
      <c r="I134" s="41" t="str">
        <f>'2_all_summary'!E134</f>
        <v>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JambelÃ­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â€œancestral user groupsâ€ for mangrove conservation. We conclude that the state's empowerment of artisanal fishers with resource rights served as a critical turning point toward more socially just policies with transformative impacts on previously degraded mangrove landscapes. Â© 2018 Elsevier Ltd</v>
      </c>
      <c r="J134" s="41">
        <f>IF(ISNUMBER(SEARCH("Yes",'2_all_summary'!$F134)),IF(ISNUMBER(SEARCH("Yes",'2_all_summary'!M134)),1,2),IF(ISNUMBER(SEARCH("No",'2_all_summary'!M134)),4,3))</f>
        <v>4</v>
      </c>
      <c r="K134" s="41">
        <f>IF(ISNUMBER(SEARCH("Yes",'2_all_summary'!$F134)),IF(ISNUMBER(SEARCH("Yes",'2_all_summary'!N134)),1,2),IF(ISNUMBER(SEARCH("No",'2_all_summary'!N134)),4,3))</f>
        <v>4</v>
      </c>
      <c r="L134" s="41">
        <f>IF(ISNUMBER(SEARCH("Yes",'2_all_summary'!$F134)),IF(ISNUMBER(SEARCH("Yes",'2_all_summary'!O134)),1,2),IF(ISNUMBER(SEARCH("No",'2_all_summary'!O134)),4,3))</f>
        <v>4</v>
      </c>
      <c r="M134" s="41">
        <f>IF(ISNUMBER(SEARCH("Yes",'2_all_summary'!$F134)),IF(0&lt;'2_all_summary'!P134,1,2),IF(0='2_all_summary'!P134,4,3))</f>
        <v>4</v>
      </c>
      <c r="N134" s="41">
        <f>IF(ISNUMBER(SEARCH("Yes",'2_all_summary'!$F134)),IF(ISNUMBER(SEARCH("Yes",'2_all_summary'!Q134)),1,2),IF(ISNUMBER(SEARCH("No",'2_all_summary'!Q134)),4,3))</f>
        <v>4</v>
      </c>
      <c r="O134" s="41">
        <f>IF(ISNUMBER(SEARCH("Yes",'2_all_summary'!$F134)),IF(ISNUMBER(SEARCH("Yes",'2_all_summary'!R134)),1,2),IF(ISNUMBER(SEARCH("No",'2_all_summary'!R134)),4,3))</f>
        <v>4</v>
      </c>
      <c r="P134" s="41">
        <f>IF(ISNUMBER(SEARCH("Yes",'2_all_summary'!$F134)),IF(ISNUMBER(SEARCH("Yes",'2_all_summary'!S134)),1,2),IF(ISNUMBER(SEARCH("No",'2_all_summary'!S134)),4,3))</f>
        <v>4</v>
      </c>
      <c r="Q134" s="41">
        <f>IF(ISNUMBER(SEARCH("Yes",'2_all_summary'!$F134)),IF(0&lt;'2_all_summary'!T134,1,2),IF(0='2_all_summary'!T134,4,3))</f>
        <v>4</v>
      </c>
      <c r="R134" s="41">
        <f>IF(ISNUMBER(SEARCH("Yes",'2_all_summary'!$F134)),IF(ISNUMBER(SEARCH("Yes",'2_all_summary'!U134)),1,2),IF(ISNUMBER(SEARCH("No",'2_all_summary'!U134)),4,3))</f>
        <v>4</v>
      </c>
    </row>
    <row r="135" spans="7:18" x14ac:dyDescent="0.3">
      <c r="G135" s="41"/>
      <c r="H135" s="41" t="str">
        <f>'2_all_summary'!D135</f>
        <v>Community-based Fisheries in the Canadian Maritimes</v>
      </c>
      <c r="I135" s="41" t="str">
        <f>'2_all_summary'!E135</f>
        <v>[No abstract available]</v>
      </c>
      <c r="J135" s="41">
        <f>IF(ISNUMBER(SEARCH("Yes",'2_all_summary'!$F135)),IF(ISNUMBER(SEARCH("Yes",'2_all_summary'!M135)),1,2),IF(ISNUMBER(SEARCH("No",'2_all_summary'!M135)),4,3))</f>
        <v>4</v>
      </c>
      <c r="K135" s="41">
        <f>IF(ISNUMBER(SEARCH("Yes",'2_all_summary'!$F135)),IF(ISNUMBER(SEARCH("Yes",'2_all_summary'!N135)),1,2),IF(ISNUMBER(SEARCH("No",'2_all_summary'!N135)),4,3))</f>
        <v>4</v>
      </c>
      <c r="L135" s="41">
        <f>IF(ISNUMBER(SEARCH("Yes",'2_all_summary'!$F135)),IF(ISNUMBER(SEARCH("Yes",'2_all_summary'!O135)),1,2),IF(ISNUMBER(SEARCH("No",'2_all_summary'!O135)),4,3))</f>
        <v>4</v>
      </c>
      <c r="M135" s="41">
        <f>IF(ISNUMBER(SEARCH("Yes",'2_all_summary'!$F135)),IF(0&lt;'2_all_summary'!P135,1,2),IF(0='2_all_summary'!P135,4,3))</f>
        <v>4</v>
      </c>
      <c r="N135" s="41">
        <f>IF(ISNUMBER(SEARCH("Yes",'2_all_summary'!$F135)),IF(ISNUMBER(SEARCH("Yes",'2_all_summary'!Q135)),1,2),IF(ISNUMBER(SEARCH("No",'2_all_summary'!Q135)),4,3))</f>
        <v>4</v>
      </c>
      <c r="O135" s="41">
        <f>IF(ISNUMBER(SEARCH("Yes",'2_all_summary'!$F135)),IF(ISNUMBER(SEARCH("Yes",'2_all_summary'!R135)),1,2),IF(ISNUMBER(SEARCH("No",'2_all_summary'!R135)),4,3))</f>
        <v>4</v>
      </c>
      <c r="P135" s="41">
        <f>IF(ISNUMBER(SEARCH("Yes",'2_all_summary'!$F135)),IF(ISNUMBER(SEARCH("Yes",'2_all_summary'!S135)),1,2),IF(ISNUMBER(SEARCH("No",'2_all_summary'!S135)),4,3))</f>
        <v>4</v>
      </c>
      <c r="Q135" s="41">
        <f>IF(ISNUMBER(SEARCH("Yes",'2_all_summary'!$F135)),IF(0&lt;'2_all_summary'!T135,1,2),IF(0='2_all_summary'!T135,4,3))</f>
        <v>4</v>
      </c>
      <c r="R135" s="41">
        <f>IF(ISNUMBER(SEARCH("Yes",'2_all_summary'!$F135)),IF(ISNUMBER(SEARCH("Yes",'2_all_summary'!U135)),1,2),IF(ISNUMBER(SEARCH("No",'2_all_summary'!U135)),4,3))</f>
        <v>4</v>
      </c>
    </row>
    <row r="136" spans="7:18" x14ac:dyDescent="0.3">
      <c r="G136" s="41"/>
      <c r="H136" s="41" t="str">
        <f>'2_all_summary'!D136</f>
        <v>Fisheries science and marine education catalyze the renaissance of traditional management (rahui) to improve an artisanal fishery in French Polynesia</v>
      </c>
      <c r="I136" s="41" t="str">
        <f>'2_all_summary'!E136</f>
        <v>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Â© 2020 Elsevier Ltd</v>
      </c>
      <c r="J136" s="41">
        <f>IF(ISNUMBER(SEARCH("Yes",'2_all_summary'!$F136)),IF(ISNUMBER(SEARCH("Yes",'2_all_summary'!M136)),1,2),IF(ISNUMBER(SEARCH("No",'2_all_summary'!M136)),4,3))</f>
        <v>3</v>
      </c>
      <c r="K136" s="41">
        <f>IF(ISNUMBER(SEARCH("Yes",'2_all_summary'!$F136)),IF(ISNUMBER(SEARCH("Yes",'2_all_summary'!N136)),1,2),IF(ISNUMBER(SEARCH("No",'2_all_summary'!N136)),4,3))</f>
        <v>3</v>
      </c>
      <c r="L136" s="41">
        <f>IF(ISNUMBER(SEARCH("Yes",'2_all_summary'!$F136)),IF(ISNUMBER(SEARCH("Yes",'2_all_summary'!O136)),1,2),IF(ISNUMBER(SEARCH("No",'2_all_summary'!O136)),4,3))</f>
        <v>3</v>
      </c>
      <c r="M136" s="41">
        <f>IF(ISNUMBER(SEARCH("Yes",'2_all_summary'!$F136)),IF(0&lt;'2_all_summary'!P136,1,2),IF(0='2_all_summary'!P136,4,3))</f>
        <v>3</v>
      </c>
      <c r="N136" s="41">
        <f>IF(ISNUMBER(SEARCH("Yes",'2_all_summary'!$F136)),IF(ISNUMBER(SEARCH("Yes",'2_all_summary'!Q136)),1,2),IF(ISNUMBER(SEARCH("No",'2_all_summary'!Q136)),4,3))</f>
        <v>3</v>
      </c>
      <c r="O136" s="41">
        <f>IF(ISNUMBER(SEARCH("Yes",'2_all_summary'!$F136)),IF(ISNUMBER(SEARCH("Yes",'2_all_summary'!R136)),1,2),IF(ISNUMBER(SEARCH("No",'2_all_summary'!R136)),4,3))</f>
        <v>3</v>
      </c>
      <c r="P136" s="41">
        <f>IF(ISNUMBER(SEARCH("Yes",'2_all_summary'!$F136)),IF(ISNUMBER(SEARCH("Yes",'2_all_summary'!S136)),1,2),IF(ISNUMBER(SEARCH("No",'2_all_summary'!S136)),4,3))</f>
        <v>3</v>
      </c>
      <c r="Q136" s="41">
        <f>IF(ISNUMBER(SEARCH("Yes",'2_all_summary'!$F136)),IF(0&lt;'2_all_summary'!T136,1,2),IF(0='2_all_summary'!T136,4,3))</f>
        <v>3</v>
      </c>
      <c r="R136" s="41">
        <f>IF(ISNUMBER(SEARCH("Yes",'2_all_summary'!$F136)),IF(ISNUMBER(SEARCH("Yes",'2_all_summary'!U136)),1,2),IF(ISNUMBER(SEARCH("No",'2_all_summary'!U136)),4,3))</f>
        <v>3</v>
      </c>
    </row>
    <row r="137" spans="7:18" x14ac:dyDescent="0.3">
      <c r="G137" s="41"/>
      <c r="H137" s="41" t="str">
        <f>'2_all_summary'!D137</f>
        <v>Low Impact Development (LID) retrofit atrategies for CSO controls</v>
      </c>
      <c r="I137" s="41" t="str">
        <f>'2_all_summary'!E137</f>
        <v>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v>
      </c>
      <c r="J137" s="41">
        <f>IF(ISNUMBER(SEARCH("Yes",'2_all_summary'!$F137)),IF(ISNUMBER(SEARCH("Yes",'2_all_summary'!M137)),1,2),IF(ISNUMBER(SEARCH("No",'2_all_summary'!M137)),4,3))</f>
        <v>4</v>
      </c>
      <c r="K137" s="41">
        <f>IF(ISNUMBER(SEARCH("Yes",'2_all_summary'!$F137)),IF(ISNUMBER(SEARCH("Yes",'2_all_summary'!N137)),1,2),IF(ISNUMBER(SEARCH("No",'2_all_summary'!N137)),4,3))</f>
        <v>4</v>
      </c>
      <c r="L137" s="41">
        <f>IF(ISNUMBER(SEARCH("Yes",'2_all_summary'!$F137)),IF(ISNUMBER(SEARCH("Yes",'2_all_summary'!O137)),1,2),IF(ISNUMBER(SEARCH("No",'2_all_summary'!O137)),4,3))</f>
        <v>4</v>
      </c>
      <c r="M137" s="41">
        <f>IF(ISNUMBER(SEARCH("Yes",'2_all_summary'!$F137)),IF(0&lt;'2_all_summary'!P137,1,2),IF(0='2_all_summary'!P137,4,3))</f>
        <v>4</v>
      </c>
      <c r="N137" s="41">
        <f>IF(ISNUMBER(SEARCH("Yes",'2_all_summary'!$F137)),IF(ISNUMBER(SEARCH("Yes",'2_all_summary'!Q137)),1,2),IF(ISNUMBER(SEARCH("No",'2_all_summary'!Q137)),4,3))</f>
        <v>4</v>
      </c>
      <c r="O137" s="41">
        <f>IF(ISNUMBER(SEARCH("Yes",'2_all_summary'!$F137)),IF(ISNUMBER(SEARCH("Yes",'2_all_summary'!R137)),1,2),IF(ISNUMBER(SEARCH("No",'2_all_summary'!R137)),4,3))</f>
        <v>4</v>
      </c>
      <c r="P137" s="41">
        <f>IF(ISNUMBER(SEARCH("Yes",'2_all_summary'!$F137)),IF(ISNUMBER(SEARCH("Yes",'2_all_summary'!S137)),1,2),IF(ISNUMBER(SEARCH("No",'2_all_summary'!S137)),4,3))</f>
        <v>4</v>
      </c>
      <c r="Q137" s="41">
        <f>IF(ISNUMBER(SEARCH("Yes",'2_all_summary'!$F137)),IF(0&lt;'2_all_summary'!T137,1,2),IF(0='2_all_summary'!T137,4,3))</f>
        <v>4</v>
      </c>
      <c r="R137" s="41">
        <f>IF(ISNUMBER(SEARCH("Yes",'2_all_summary'!$F137)),IF(ISNUMBER(SEARCH("Yes",'2_all_summary'!U137)),1,2),IF(ISNUMBER(SEARCH("No",'2_all_summary'!U137)),4,3))</f>
        <v>4</v>
      </c>
    </row>
    <row r="138" spans="7:18" x14ac:dyDescent="0.3">
      <c r="G138" s="41"/>
      <c r="H138" s="41" t="str">
        <f>'2_all_summary'!D138</f>
        <v>Fisheries biology, assessment and management: Second edition</v>
      </c>
      <c r="I138" s="41" t="str">
        <f>'2_all_summary'!E138</f>
        <v>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Â© 2007 by Michael King. All rights reserved.</v>
      </c>
      <c r="J138" s="41">
        <f>IF(ISNUMBER(SEARCH("Yes",'2_all_summary'!$F138)),IF(ISNUMBER(SEARCH("Yes",'2_all_summary'!M138)),1,2),IF(ISNUMBER(SEARCH("No",'2_all_summary'!M138)),4,3))</f>
        <v>4</v>
      </c>
      <c r="K138" s="41">
        <f>IF(ISNUMBER(SEARCH("Yes",'2_all_summary'!$F138)),IF(ISNUMBER(SEARCH("Yes",'2_all_summary'!N138)),1,2),IF(ISNUMBER(SEARCH("No",'2_all_summary'!N138)),4,3))</f>
        <v>4</v>
      </c>
      <c r="L138" s="41">
        <f>IF(ISNUMBER(SEARCH("Yes",'2_all_summary'!$F138)),IF(ISNUMBER(SEARCH("Yes",'2_all_summary'!O138)),1,2),IF(ISNUMBER(SEARCH("No",'2_all_summary'!O138)),4,3))</f>
        <v>4</v>
      </c>
      <c r="M138" s="41">
        <f>IF(ISNUMBER(SEARCH("Yes",'2_all_summary'!$F138)),IF(0&lt;'2_all_summary'!P138,1,2),IF(0='2_all_summary'!P138,4,3))</f>
        <v>4</v>
      </c>
      <c r="N138" s="41">
        <f>IF(ISNUMBER(SEARCH("Yes",'2_all_summary'!$F138)),IF(ISNUMBER(SEARCH("Yes",'2_all_summary'!Q138)),1,2),IF(ISNUMBER(SEARCH("No",'2_all_summary'!Q138)),4,3))</f>
        <v>4</v>
      </c>
      <c r="O138" s="41">
        <f>IF(ISNUMBER(SEARCH("Yes",'2_all_summary'!$F138)),IF(ISNUMBER(SEARCH("Yes",'2_all_summary'!R138)),1,2),IF(ISNUMBER(SEARCH("No",'2_all_summary'!R138)),4,3))</f>
        <v>4</v>
      </c>
      <c r="P138" s="41">
        <f>IF(ISNUMBER(SEARCH("Yes",'2_all_summary'!$F138)),IF(ISNUMBER(SEARCH("Yes",'2_all_summary'!S138)),1,2),IF(ISNUMBER(SEARCH("No",'2_all_summary'!S138)),4,3))</f>
        <v>4</v>
      </c>
      <c r="Q138" s="41">
        <f>IF(ISNUMBER(SEARCH("Yes",'2_all_summary'!$F138)),IF(0&lt;'2_all_summary'!T138,1,2),IF(0='2_all_summary'!T138,4,3))</f>
        <v>4</v>
      </c>
      <c r="R138" s="41">
        <f>IF(ISNUMBER(SEARCH("Yes",'2_all_summary'!$F138)),IF(ISNUMBER(SEARCH("Yes",'2_all_summary'!U138)),1,2),IF(ISNUMBER(SEARCH("No",'2_all_summary'!U138)),4,3))</f>
        <v>4</v>
      </c>
    </row>
    <row r="139" spans="7:18" x14ac:dyDescent="0.3">
      <c r="G139" s="41"/>
      <c r="H139" s="41" t="str">
        <f>'2_all_summary'!D139</f>
        <v>Developing a sustainable community-based aquaculture plan for the lagoon of cuyutlÃ n through a public awareness and involvement process</v>
      </c>
      <c r="I139" s="41" t="str">
        <f>'2_all_summary'!E139</f>
        <v>This study presents evidence from the Cuyutlï¿½n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Cuyutlï¿½n lagoon. Â© 2000 Taylor &amp; Francis.</v>
      </c>
      <c r="J139" s="41">
        <f>IF(ISNUMBER(SEARCH("Yes",'2_all_summary'!$F139)),IF(ISNUMBER(SEARCH("Yes",'2_all_summary'!M139)),1,2),IF(ISNUMBER(SEARCH("No",'2_all_summary'!M139)),4,3))</f>
        <v>4</v>
      </c>
      <c r="K139" s="41">
        <f>IF(ISNUMBER(SEARCH("Yes",'2_all_summary'!$F139)),IF(ISNUMBER(SEARCH("Yes",'2_all_summary'!N139)),1,2),IF(ISNUMBER(SEARCH("No",'2_all_summary'!N139)),4,3))</f>
        <v>4</v>
      </c>
      <c r="L139" s="41">
        <f>IF(ISNUMBER(SEARCH("Yes",'2_all_summary'!$F139)),IF(ISNUMBER(SEARCH("Yes",'2_all_summary'!O139)),1,2),IF(ISNUMBER(SEARCH("No",'2_all_summary'!O139)),4,3))</f>
        <v>4</v>
      </c>
      <c r="M139" s="41">
        <f>IF(ISNUMBER(SEARCH("Yes",'2_all_summary'!$F139)),IF(0&lt;'2_all_summary'!P139,1,2),IF(0='2_all_summary'!P139,4,3))</f>
        <v>4</v>
      </c>
      <c r="N139" s="41">
        <f>IF(ISNUMBER(SEARCH("Yes",'2_all_summary'!$F139)),IF(ISNUMBER(SEARCH("Yes",'2_all_summary'!Q139)),1,2),IF(ISNUMBER(SEARCH("No",'2_all_summary'!Q139)),4,3))</f>
        <v>4</v>
      </c>
      <c r="O139" s="41">
        <f>IF(ISNUMBER(SEARCH("Yes",'2_all_summary'!$F139)),IF(ISNUMBER(SEARCH("Yes",'2_all_summary'!R139)),1,2),IF(ISNUMBER(SEARCH("No",'2_all_summary'!R139)),4,3))</f>
        <v>4</v>
      </c>
      <c r="P139" s="41">
        <f>IF(ISNUMBER(SEARCH("Yes",'2_all_summary'!$F139)),IF(ISNUMBER(SEARCH("Yes",'2_all_summary'!S139)),1,2),IF(ISNUMBER(SEARCH("No",'2_all_summary'!S139)),4,3))</f>
        <v>4</v>
      </c>
      <c r="Q139" s="41">
        <f>IF(ISNUMBER(SEARCH("Yes",'2_all_summary'!$F139)),IF(0&lt;'2_all_summary'!T139,1,2),IF(0='2_all_summary'!T139,4,3))</f>
        <v>4</v>
      </c>
      <c r="R139" s="41">
        <f>IF(ISNUMBER(SEARCH("Yes",'2_all_summary'!$F139)),IF(ISNUMBER(SEARCH("Yes",'2_all_summary'!U139)),1,2),IF(ISNUMBER(SEARCH("No",'2_all_summary'!U139)),4,3))</f>
        <v>4</v>
      </c>
    </row>
    <row r="140" spans="7:18" x14ac:dyDescent="0.3">
      <c r="G140" s="41"/>
      <c r="H140" s="41" t="str">
        <f>'2_all_summary'!D140</f>
        <v>Perceptions matter: How fishermen's perceptions affect trends of sustainability in Indian fisheries</v>
      </c>
      <c r="I140" s="41" t="str">
        <f>'2_all_summary'!E140</f>
        <v>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Â© Fauna &amp; Flora International 2013.</v>
      </c>
      <c r="J140" s="41">
        <f>IF(ISNUMBER(SEARCH("Yes",'2_all_summary'!$F140)),IF(ISNUMBER(SEARCH("Yes",'2_all_summary'!M140)),1,2),IF(ISNUMBER(SEARCH("No",'2_all_summary'!M140)),4,3))</f>
        <v>4</v>
      </c>
      <c r="K140" s="41">
        <f>IF(ISNUMBER(SEARCH("Yes",'2_all_summary'!$F140)),IF(ISNUMBER(SEARCH("Yes",'2_all_summary'!N140)),1,2),IF(ISNUMBER(SEARCH("No",'2_all_summary'!N140)),4,3))</f>
        <v>4</v>
      </c>
      <c r="L140" s="41">
        <f>IF(ISNUMBER(SEARCH("Yes",'2_all_summary'!$F140)),IF(ISNUMBER(SEARCH("Yes",'2_all_summary'!O140)),1,2),IF(ISNUMBER(SEARCH("No",'2_all_summary'!O140)),4,3))</f>
        <v>4</v>
      </c>
      <c r="M140" s="41">
        <f>IF(ISNUMBER(SEARCH("Yes",'2_all_summary'!$F140)),IF(0&lt;'2_all_summary'!P140,1,2),IF(0='2_all_summary'!P140,4,3))</f>
        <v>4</v>
      </c>
      <c r="N140" s="41">
        <f>IF(ISNUMBER(SEARCH("Yes",'2_all_summary'!$F140)),IF(ISNUMBER(SEARCH("Yes",'2_all_summary'!Q140)),1,2),IF(ISNUMBER(SEARCH("No",'2_all_summary'!Q140)),4,3))</f>
        <v>4</v>
      </c>
      <c r="O140" s="41">
        <f>IF(ISNUMBER(SEARCH("Yes",'2_all_summary'!$F140)),IF(ISNUMBER(SEARCH("Yes",'2_all_summary'!R140)),1,2),IF(ISNUMBER(SEARCH("No",'2_all_summary'!R140)),4,3))</f>
        <v>4</v>
      </c>
      <c r="P140" s="41">
        <f>IF(ISNUMBER(SEARCH("Yes",'2_all_summary'!$F140)),IF(ISNUMBER(SEARCH("Yes",'2_all_summary'!S140)),1,2),IF(ISNUMBER(SEARCH("No",'2_all_summary'!S140)),4,3))</f>
        <v>4</v>
      </c>
      <c r="Q140" s="41">
        <f>IF(ISNUMBER(SEARCH("Yes",'2_all_summary'!$F140)),IF(0&lt;'2_all_summary'!T140,1,2),IF(0='2_all_summary'!T140,4,3))</f>
        <v>4</v>
      </c>
      <c r="R140" s="41">
        <f>IF(ISNUMBER(SEARCH("Yes",'2_all_summary'!$F140)),IF(ISNUMBER(SEARCH("Yes",'2_all_summary'!U140)),1,2),IF(ISNUMBER(SEARCH("No",'2_all_summary'!U140)),4,3))</f>
        <v>4</v>
      </c>
    </row>
    <row r="141" spans="7:18" x14ac:dyDescent="0.3">
      <c r="G141" s="41"/>
      <c r="H141" s="41" t="str">
        <f>'2_all_summary'!D141</f>
        <v>Review of status, threats, and conservation management options for the endangered Indus River blind dolphin</v>
      </c>
      <c r="I141" s="41" t="str">
        <f>'2_all_summary'!E141</f>
        <v>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Â© 2015 Elsevier B.V.</v>
      </c>
      <c r="J141" s="41">
        <f>IF(ISNUMBER(SEARCH("Yes",'2_all_summary'!$F141)),IF(ISNUMBER(SEARCH("Yes",'2_all_summary'!M141)),1,2),IF(ISNUMBER(SEARCH("No",'2_all_summary'!M141)),4,3))</f>
        <v>4</v>
      </c>
      <c r="K141" s="41">
        <f>IF(ISNUMBER(SEARCH("Yes",'2_all_summary'!$F141)),IF(ISNUMBER(SEARCH("Yes",'2_all_summary'!N141)),1,2),IF(ISNUMBER(SEARCH("No",'2_all_summary'!N141)),4,3))</f>
        <v>4</v>
      </c>
      <c r="L141" s="41">
        <f>IF(ISNUMBER(SEARCH("Yes",'2_all_summary'!$F141)),IF(ISNUMBER(SEARCH("Yes",'2_all_summary'!O141)),1,2),IF(ISNUMBER(SEARCH("No",'2_all_summary'!O141)),4,3))</f>
        <v>4</v>
      </c>
      <c r="M141" s="41">
        <f>IF(ISNUMBER(SEARCH("Yes",'2_all_summary'!$F141)),IF(0&lt;'2_all_summary'!P141,1,2),IF(0='2_all_summary'!P141,4,3))</f>
        <v>4</v>
      </c>
      <c r="N141" s="41">
        <f>IF(ISNUMBER(SEARCH("Yes",'2_all_summary'!$F141)),IF(ISNUMBER(SEARCH("Yes",'2_all_summary'!Q141)),1,2),IF(ISNUMBER(SEARCH("No",'2_all_summary'!Q141)),4,3))</f>
        <v>4</v>
      </c>
      <c r="O141" s="41">
        <f>IF(ISNUMBER(SEARCH("Yes",'2_all_summary'!$F141)),IF(ISNUMBER(SEARCH("Yes",'2_all_summary'!R141)),1,2),IF(ISNUMBER(SEARCH("No",'2_all_summary'!R141)),4,3))</f>
        <v>4</v>
      </c>
      <c r="P141" s="41">
        <f>IF(ISNUMBER(SEARCH("Yes",'2_all_summary'!$F141)),IF(ISNUMBER(SEARCH("Yes",'2_all_summary'!S141)),1,2),IF(ISNUMBER(SEARCH("No",'2_all_summary'!S141)),4,3))</f>
        <v>4</v>
      </c>
      <c r="Q141" s="41">
        <f>IF(ISNUMBER(SEARCH("Yes",'2_all_summary'!$F141)),IF(0&lt;'2_all_summary'!T141,1,2),IF(0='2_all_summary'!T141,4,3))</f>
        <v>4</v>
      </c>
      <c r="R141" s="41">
        <f>IF(ISNUMBER(SEARCH("Yes",'2_all_summary'!$F141)),IF(ISNUMBER(SEARCH("Yes",'2_all_summary'!U141)),1,2),IF(ISNUMBER(SEARCH("No",'2_all_summary'!U141)),4,3))</f>
        <v>4</v>
      </c>
    </row>
    <row r="142" spans="7:18" x14ac:dyDescent="0.3">
      <c r="G142" s="41"/>
      <c r="H142" s="41" t="str">
        <f>'2_all_summary'!D142</f>
        <v>Contemporary approaches for small-scale oyster reef restoration to address substrate versus recruitment limitation: A review and comments relevant for the olympia oyster, Ostrea lurida carpenter 1864</v>
      </c>
      <c r="I142" s="41" t="str">
        <f>'2_all_summary'!E142</f>
        <v>Reefs and beds formed by oysters such as the Eastern oyster, Crassostrea virginica and the Olympia oyster, Ostrea lurida Carpenter 1864 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v>
      </c>
      <c r="J142" s="41">
        <f>IF(ISNUMBER(SEARCH("Yes",'2_all_summary'!$F142)),IF(ISNUMBER(SEARCH("Yes",'2_all_summary'!M142)),1,2),IF(ISNUMBER(SEARCH("No",'2_all_summary'!M142)),4,3))</f>
        <v>4</v>
      </c>
      <c r="K142" s="41">
        <f>IF(ISNUMBER(SEARCH("Yes",'2_all_summary'!$F142)),IF(ISNUMBER(SEARCH("Yes",'2_all_summary'!N142)),1,2),IF(ISNUMBER(SEARCH("No",'2_all_summary'!N142)),4,3))</f>
        <v>4</v>
      </c>
      <c r="L142" s="41">
        <f>IF(ISNUMBER(SEARCH("Yes",'2_all_summary'!$F142)),IF(ISNUMBER(SEARCH("Yes",'2_all_summary'!O142)),1,2),IF(ISNUMBER(SEARCH("No",'2_all_summary'!O142)),4,3))</f>
        <v>4</v>
      </c>
      <c r="M142" s="41">
        <f>IF(ISNUMBER(SEARCH("Yes",'2_all_summary'!$F142)),IF(0&lt;'2_all_summary'!P142,1,2),IF(0='2_all_summary'!P142,4,3))</f>
        <v>4</v>
      </c>
      <c r="N142" s="41">
        <f>IF(ISNUMBER(SEARCH("Yes",'2_all_summary'!$F142)),IF(ISNUMBER(SEARCH("Yes",'2_all_summary'!Q142)),1,2),IF(ISNUMBER(SEARCH("No",'2_all_summary'!Q142)),4,3))</f>
        <v>4</v>
      </c>
      <c r="O142" s="41">
        <f>IF(ISNUMBER(SEARCH("Yes",'2_all_summary'!$F142)),IF(ISNUMBER(SEARCH("Yes",'2_all_summary'!R142)),1,2),IF(ISNUMBER(SEARCH("No",'2_all_summary'!R142)),4,3))</f>
        <v>4</v>
      </c>
      <c r="P142" s="41">
        <f>IF(ISNUMBER(SEARCH("Yes",'2_all_summary'!$F142)),IF(ISNUMBER(SEARCH("Yes",'2_all_summary'!S142)),1,2),IF(ISNUMBER(SEARCH("No",'2_all_summary'!S142)),4,3))</f>
        <v>4</v>
      </c>
      <c r="Q142" s="41">
        <f>IF(ISNUMBER(SEARCH("Yes",'2_all_summary'!$F142)),IF(0&lt;'2_all_summary'!T142,1,2),IF(0='2_all_summary'!T142,4,3))</f>
        <v>4</v>
      </c>
      <c r="R142" s="41">
        <f>IF(ISNUMBER(SEARCH("Yes",'2_all_summary'!$F142)),IF(ISNUMBER(SEARCH("Yes",'2_all_summary'!U142)),1,2),IF(ISNUMBER(SEARCH("No",'2_all_summary'!U142)),4,3))</f>
        <v>4</v>
      </c>
    </row>
    <row r="143" spans="7:18" x14ac:dyDescent="0.3">
      <c r="G143" s="41"/>
      <c r="H143" s="41" t="str">
        <f>'2_all_summary'!D143</f>
        <v>Ecological quality assessment of small estuaries from the Portuguese coast based on fish assemblages indices</v>
      </c>
      <c r="I143" s="41" t="str">
        <f>'2_all_summary'!E143</f>
        <v>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Â© 2011 Elsevier Ltd.</v>
      </c>
      <c r="J143" s="41">
        <f>IF(ISNUMBER(SEARCH("Yes",'2_all_summary'!$F143)),IF(ISNUMBER(SEARCH("Yes",'2_all_summary'!M143)),1,2),IF(ISNUMBER(SEARCH("No",'2_all_summary'!M143)),4,3))</f>
        <v>4</v>
      </c>
      <c r="K143" s="41">
        <f>IF(ISNUMBER(SEARCH("Yes",'2_all_summary'!$F143)),IF(ISNUMBER(SEARCH("Yes",'2_all_summary'!N143)),1,2),IF(ISNUMBER(SEARCH("No",'2_all_summary'!N143)),4,3))</f>
        <v>4</v>
      </c>
      <c r="L143" s="41">
        <f>IF(ISNUMBER(SEARCH("Yes",'2_all_summary'!$F143)),IF(ISNUMBER(SEARCH("Yes",'2_all_summary'!O143)),1,2),IF(ISNUMBER(SEARCH("No",'2_all_summary'!O143)),4,3))</f>
        <v>4</v>
      </c>
      <c r="M143" s="41">
        <f>IF(ISNUMBER(SEARCH("Yes",'2_all_summary'!$F143)),IF(0&lt;'2_all_summary'!P143,1,2),IF(0='2_all_summary'!P143,4,3))</f>
        <v>4</v>
      </c>
      <c r="N143" s="41">
        <f>IF(ISNUMBER(SEARCH("Yes",'2_all_summary'!$F143)),IF(ISNUMBER(SEARCH("Yes",'2_all_summary'!Q143)),1,2),IF(ISNUMBER(SEARCH("No",'2_all_summary'!Q143)),4,3))</f>
        <v>4</v>
      </c>
      <c r="O143" s="41">
        <f>IF(ISNUMBER(SEARCH("Yes",'2_all_summary'!$F143)),IF(ISNUMBER(SEARCH("Yes",'2_all_summary'!R143)),1,2),IF(ISNUMBER(SEARCH("No",'2_all_summary'!R143)),4,3))</f>
        <v>4</v>
      </c>
      <c r="P143" s="41">
        <f>IF(ISNUMBER(SEARCH("Yes",'2_all_summary'!$F143)),IF(ISNUMBER(SEARCH("Yes",'2_all_summary'!S143)),1,2),IF(ISNUMBER(SEARCH("No",'2_all_summary'!S143)),4,3))</f>
        <v>4</v>
      </c>
      <c r="Q143" s="41">
        <f>IF(ISNUMBER(SEARCH("Yes",'2_all_summary'!$F143)),IF(0&lt;'2_all_summary'!T143,1,2),IF(0='2_all_summary'!T143,4,3))</f>
        <v>4</v>
      </c>
      <c r="R143" s="41">
        <f>IF(ISNUMBER(SEARCH("Yes",'2_all_summary'!$F143)),IF(ISNUMBER(SEARCH("Yes",'2_all_summary'!U143)),1,2),IF(ISNUMBER(SEARCH("No",'2_all_summary'!U143)),4,3))</f>
        <v>4</v>
      </c>
    </row>
    <row r="144" spans="7:18" x14ac:dyDescent="0.3">
      <c r="G144" s="41"/>
      <c r="H144" s="41" t="str">
        <f>'2_all_summary'!D144</f>
        <v>Gender and marine protected areas: a case study of Danajon Bank, Philippines</v>
      </c>
      <c r="I144" s="41" t="str">
        <f>'2_all_summary'!E144</f>
        <v>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menâ€™s fishing practices are often socially and ecologically distinct. MPAs are found in both intertidal and subtidal areas where women and men tend to fish respectively. Based on over 500 interviews in 12 fishing communities, MPAs were largely perceived to be a management tool for menâ€™s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Â© 2018, Springer-Verlag GmbH Germany, part of Springer Nature.</v>
      </c>
      <c r="J144" s="41">
        <f>IF(ISNUMBER(SEARCH("Yes",'2_all_summary'!$F144)),IF(ISNUMBER(SEARCH("Yes",'2_all_summary'!M144)),1,2),IF(ISNUMBER(SEARCH("No",'2_all_summary'!M144)),4,3))</f>
        <v>4</v>
      </c>
      <c r="K144" s="41">
        <f>IF(ISNUMBER(SEARCH("Yes",'2_all_summary'!$F144)),IF(ISNUMBER(SEARCH("Yes",'2_all_summary'!N144)),1,2),IF(ISNUMBER(SEARCH("No",'2_all_summary'!N144)),4,3))</f>
        <v>4</v>
      </c>
      <c r="L144" s="41">
        <f>IF(ISNUMBER(SEARCH("Yes",'2_all_summary'!$F144)),IF(ISNUMBER(SEARCH("Yes",'2_all_summary'!O144)),1,2),IF(ISNUMBER(SEARCH("No",'2_all_summary'!O144)),4,3))</f>
        <v>4</v>
      </c>
      <c r="M144" s="41">
        <f>IF(ISNUMBER(SEARCH("Yes",'2_all_summary'!$F144)),IF(0&lt;'2_all_summary'!P144,1,2),IF(0='2_all_summary'!P144,4,3))</f>
        <v>4</v>
      </c>
      <c r="N144" s="41">
        <f>IF(ISNUMBER(SEARCH("Yes",'2_all_summary'!$F144)),IF(ISNUMBER(SEARCH("Yes",'2_all_summary'!Q144)),1,2),IF(ISNUMBER(SEARCH("No",'2_all_summary'!Q144)),4,3))</f>
        <v>4</v>
      </c>
      <c r="O144" s="41">
        <f>IF(ISNUMBER(SEARCH("Yes",'2_all_summary'!$F144)),IF(ISNUMBER(SEARCH("Yes",'2_all_summary'!R144)),1,2),IF(ISNUMBER(SEARCH("No",'2_all_summary'!R144)),4,3))</f>
        <v>4</v>
      </c>
      <c r="P144" s="41">
        <f>IF(ISNUMBER(SEARCH("Yes",'2_all_summary'!$F144)),IF(ISNUMBER(SEARCH("Yes",'2_all_summary'!S144)),1,2),IF(ISNUMBER(SEARCH("No",'2_all_summary'!S144)),4,3))</f>
        <v>4</v>
      </c>
      <c r="Q144" s="41">
        <f>IF(ISNUMBER(SEARCH("Yes",'2_all_summary'!$F144)),IF(0&lt;'2_all_summary'!T144,1,2),IF(0='2_all_summary'!T144,4,3))</f>
        <v>4</v>
      </c>
      <c r="R144" s="41">
        <f>IF(ISNUMBER(SEARCH("Yes",'2_all_summary'!$F144)),IF(ISNUMBER(SEARCH("Yes",'2_all_summary'!U144)),1,2),IF(ISNUMBER(SEARCH("No",'2_all_summary'!U144)),4,3))</f>
        <v>4</v>
      </c>
    </row>
    <row r="145" spans="7:18" x14ac:dyDescent="0.3">
      <c r="G145" s="41"/>
      <c r="H145" s="41" t="str">
        <f>'2_all_summary'!D145</f>
        <v>Managing coastal zone fisheries: A Mediterranean case study</v>
      </c>
      <c r="I145" s="41" t="str">
        <f>'2_all_summary'!E145</f>
        <v>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Â© 2010 Elsevier Ltd. All rights reserved.</v>
      </c>
      <c r="J145" s="41">
        <f>IF(ISNUMBER(SEARCH("Yes",'2_all_summary'!$F145)),IF(ISNUMBER(SEARCH("Yes",'2_all_summary'!M145)),1,2),IF(ISNUMBER(SEARCH("No",'2_all_summary'!M145)),4,3))</f>
        <v>4</v>
      </c>
      <c r="K145" s="41">
        <f>IF(ISNUMBER(SEARCH("Yes",'2_all_summary'!$F145)),IF(ISNUMBER(SEARCH("Yes",'2_all_summary'!N145)),1,2),IF(ISNUMBER(SEARCH("No",'2_all_summary'!N145)),4,3))</f>
        <v>4</v>
      </c>
      <c r="L145" s="41">
        <f>IF(ISNUMBER(SEARCH("Yes",'2_all_summary'!$F145)),IF(ISNUMBER(SEARCH("Yes",'2_all_summary'!O145)),1,2),IF(ISNUMBER(SEARCH("No",'2_all_summary'!O145)),4,3))</f>
        <v>4</v>
      </c>
      <c r="M145" s="41">
        <f>IF(ISNUMBER(SEARCH("Yes",'2_all_summary'!$F145)),IF(0&lt;'2_all_summary'!P145,1,2),IF(0='2_all_summary'!P145,4,3))</f>
        <v>4</v>
      </c>
      <c r="N145" s="41">
        <f>IF(ISNUMBER(SEARCH("Yes",'2_all_summary'!$F145)),IF(ISNUMBER(SEARCH("Yes",'2_all_summary'!Q145)),1,2),IF(ISNUMBER(SEARCH("No",'2_all_summary'!Q145)),4,3))</f>
        <v>4</v>
      </c>
      <c r="O145" s="41">
        <f>IF(ISNUMBER(SEARCH("Yes",'2_all_summary'!$F145)),IF(ISNUMBER(SEARCH("Yes",'2_all_summary'!R145)),1,2),IF(ISNUMBER(SEARCH("No",'2_all_summary'!R145)),4,3))</f>
        <v>4</v>
      </c>
      <c r="P145" s="41">
        <f>IF(ISNUMBER(SEARCH("Yes",'2_all_summary'!$F145)),IF(ISNUMBER(SEARCH("Yes",'2_all_summary'!S145)),1,2),IF(ISNUMBER(SEARCH("No",'2_all_summary'!S145)),4,3))</f>
        <v>4</v>
      </c>
      <c r="Q145" s="41">
        <f>IF(ISNUMBER(SEARCH("Yes",'2_all_summary'!$F145)),IF(0&lt;'2_all_summary'!T145,1,2),IF(0='2_all_summary'!T145,4,3))</f>
        <v>4</v>
      </c>
      <c r="R145" s="41">
        <f>IF(ISNUMBER(SEARCH("Yes",'2_all_summary'!$F145)),IF(ISNUMBER(SEARCH("Yes",'2_all_summary'!U145)),1,2),IF(ISNUMBER(SEARCH("No",'2_all_summary'!U145)),4,3))</f>
        <v>4</v>
      </c>
    </row>
    <row r="146" spans="7:18" x14ac:dyDescent="0.3">
      <c r="G146" s="41"/>
      <c r="H146" s="41" t="str">
        <f>'2_all_summary'!D146</f>
        <v>A network of small community-owned village fish reserves in Samoa</v>
      </c>
      <c r="I146" s="41" t="str">
        <f>'2_all_summary'!E146</f>
        <v>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governÂ­ ment fisheries division. Community undertakings range from enforcing laws banning destructive fishing methods to protecting critical habitats such as mangrove areas. An unexpectedly large number of villages (38) chose to estabÂ­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migraÂ­ tion. As the fish reserves are managed by communities which have a direct interest in their continuation and success, prospects for continuing compliÂ­ ance and commitment appear high. Results confirm our belief that the responsible management of marine resources will be achieved only when fishing communities themselves accept it as their responsibility. Â© WWF-International and International Union for Conservation of Naturel and Natural Resources, 1999. All rights reserved.</v>
      </c>
      <c r="J146" s="41">
        <f>IF(ISNUMBER(SEARCH("Yes",'2_all_summary'!$F146)),IF(ISNUMBER(SEARCH("Yes",'2_all_summary'!M146)),1,2),IF(ISNUMBER(SEARCH("No",'2_all_summary'!M146)),4,3))</f>
        <v>1</v>
      </c>
      <c r="K146" s="41">
        <f>IF(ISNUMBER(SEARCH("Yes",'2_all_summary'!$F146)),IF(ISNUMBER(SEARCH("Yes",'2_all_summary'!N146)),1,2),IF(ISNUMBER(SEARCH("No",'2_all_summary'!N146)),4,3))</f>
        <v>1</v>
      </c>
      <c r="L146" s="41">
        <f>IF(ISNUMBER(SEARCH("Yes",'2_all_summary'!$F146)),IF(ISNUMBER(SEARCH("Yes",'2_all_summary'!O146)),1,2),IF(ISNUMBER(SEARCH("No",'2_all_summary'!O146)),4,3))</f>
        <v>1</v>
      </c>
      <c r="M146" s="41">
        <f>IF(ISNUMBER(SEARCH("Yes",'2_all_summary'!$F146)),IF(0&lt;'2_all_summary'!P146,1,2),IF(0='2_all_summary'!P146,4,3))</f>
        <v>1</v>
      </c>
      <c r="N146" s="41">
        <f>IF(ISNUMBER(SEARCH("Yes",'2_all_summary'!$F146)),IF(ISNUMBER(SEARCH("Yes",'2_all_summary'!Q146)),1,2),IF(ISNUMBER(SEARCH("No",'2_all_summary'!Q146)),4,3))</f>
        <v>1</v>
      </c>
      <c r="O146" s="41">
        <f>IF(ISNUMBER(SEARCH("Yes",'2_all_summary'!$F146)),IF(ISNUMBER(SEARCH("Yes",'2_all_summary'!R146)),1,2),IF(ISNUMBER(SEARCH("No",'2_all_summary'!R146)),4,3))</f>
        <v>1</v>
      </c>
      <c r="P146" s="41">
        <f>IF(ISNUMBER(SEARCH("Yes",'2_all_summary'!$F146)),IF(ISNUMBER(SEARCH("Yes",'2_all_summary'!S146)),1,2),IF(ISNUMBER(SEARCH("No",'2_all_summary'!S146)),4,3))</f>
        <v>1</v>
      </c>
      <c r="Q146" s="41">
        <f>IF(ISNUMBER(SEARCH("Yes",'2_all_summary'!$F146)),IF(0&lt;'2_all_summary'!T146,1,2),IF(0='2_all_summary'!T146,4,3))</f>
        <v>1</v>
      </c>
      <c r="R146" s="41">
        <f>IF(ISNUMBER(SEARCH("Yes",'2_all_summary'!$F146)),IF(ISNUMBER(SEARCH("Yes",'2_all_summary'!U146)),1,2),IF(ISNUMBER(SEARCH("No",'2_all_summary'!U146)),4,3))</f>
        <v>1</v>
      </c>
    </row>
    <row r="147" spans="7:18" x14ac:dyDescent="0.3">
      <c r="G147" s="41"/>
      <c r="H147" s="41" t="str">
        <f>'2_all_summary'!D147</f>
        <v>The politics of mediation: Local-global interactions in the Central Amazon of Brazil</v>
      </c>
      <c r="I147" s="41" t="str">
        <f>'2_all_summary'!E147</f>
        <v>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Â© 2005 by the American Anthropological Association. All rights reserved.</v>
      </c>
      <c r="J147" s="41">
        <f>IF(ISNUMBER(SEARCH("Yes",'2_all_summary'!$F147)),IF(ISNUMBER(SEARCH("Yes",'2_all_summary'!M147)),1,2),IF(ISNUMBER(SEARCH("No",'2_all_summary'!M147)),4,3))</f>
        <v>4</v>
      </c>
      <c r="K147" s="41">
        <f>IF(ISNUMBER(SEARCH("Yes",'2_all_summary'!$F147)),IF(ISNUMBER(SEARCH("Yes",'2_all_summary'!N147)),1,2),IF(ISNUMBER(SEARCH("No",'2_all_summary'!N147)),4,3))</f>
        <v>4</v>
      </c>
      <c r="L147" s="41">
        <f>IF(ISNUMBER(SEARCH("Yes",'2_all_summary'!$F147)),IF(ISNUMBER(SEARCH("Yes",'2_all_summary'!O147)),1,2),IF(ISNUMBER(SEARCH("No",'2_all_summary'!O147)),4,3))</f>
        <v>4</v>
      </c>
      <c r="M147" s="41">
        <f>IF(ISNUMBER(SEARCH("Yes",'2_all_summary'!$F147)),IF(0&lt;'2_all_summary'!P147,1,2),IF(0='2_all_summary'!P147,4,3))</f>
        <v>4</v>
      </c>
      <c r="N147" s="41">
        <f>IF(ISNUMBER(SEARCH("Yes",'2_all_summary'!$F147)),IF(ISNUMBER(SEARCH("Yes",'2_all_summary'!Q147)),1,2),IF(ISNUMBER(SEARCH("No",'2_all_summary'!Q147)),4,3))</f>
        <v>4</v>
      </c>
      <c r="O147" s="41">
        <f>IF(ISNUMBER(SEARCH("Yes",'2_all_summary'!$F147)),IF(ISNUMBER(SEARCH("Yes",'2_all_summary'!R147)),1,2),IF(ISNUMBER(SEARCH("No",'2_all_summary'!R147)),4,3))</f>
        <v>4</v>
      </c>
      <c r="P147" s="41">
        <f>IF(ISNUMBER(SEARCH("Yes",'2_all_summary'!$F147)),IF(ISNUMBER(SEARCH("Yes",'2_all_summary'!S147)),1,2),IF(ISNUMBER(SEARCH("No",'2_all_summary'!S147)),4,3))</f>
        <v>4</v>
      </c>
      <c r="Q147" s="41">
        <f>IF(ISNUMBER(SEARCH("Yes",'2_all_summary'!$F147)),IF(0&lt;'2_all_summary'!T147,1,2),IF(0='2_all_summary'!T147,4,3))</f>
        <v>4</v>
      </c>
      <c r="R147" s="41">
        <f>IF(ISNUMBER(SEARCH("Yes",'2_all_summary'!$F147)),IF(ISNUMBER(SEARCH("Yes",'2_all_summary'!U147)),1,2),IF(ISNUMBER(SEARCH("No",'2_all_summary'!U147)),4,3))</f>
        <v>4</v>
      </c>
    </row>
    <row r="148" spans="7:18" x14ac:dyDescent="0.3">
      <c r="G148" s="41"/>
      <c r="H148" s="41" t="str">
        <f>'2_all_summary'!D148</f>
        <v>Using local ecological knowledge to identify shark river habitats in Fiji (South Pacific)</v>
      </c>
      <c r="I148" s="41" t="str">
        <f>'2_all_summary'!E148</f>
        <v>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Â© 2010 Foundation for Environmental Conservation.</v>
      </c>
      <c r="J148" s="41">
        <f>IF(ISNUMBER(SEARCH("Yes",'2_all_summary'!$F148)),IF(ISNUMBER(SEARCH("Yes",'2_all_summary'!M148)),1,2),IF(ISNUMBER(SEARCH("No",'2_all_summary'!M148)),4,3))</f>
        <v>1</v>
      </c>
      <c r="K148" s="41">
        <f>IF(ISNUMBER(SEARCH("Yes",'2_all_summary'!$F148)),IF(ISNUMBER(SEARCH("Yes",'2_all_summary'!N148)),1,2),IF(ISNUMBER(SEARCH("No",'2_all_summary'!N148)),4,3))</f>
        <v>1</v>
      </c>
      <c r="L148" s="41">
        <f>IF(ISNUMBER(SEARCH("Yes",'2_all_summary'!$F148)),IF(ISNUMBER(SEARCH("Yes",'2_all_summary'!O148)),1,2),IF(ISNUMBER(SEARCH("No",'2_all_summary'!O148)),4,3))</f>
        <v>1</v>
      </c>
      <c r="M148" s="41">
        <f>IF(ISNUMBER(SEARCH("Yes",'2_all_summary'!$F148)),IF(0&lt;'2_all_summary'!P148,1,2),IF(0='2_all_summary'!P148,4,3))</f>
        <v>1</v>
      </c>
      <c r="N148" s="41">
        <f>IF(ISNUMBER(SEARCH("Yes",'2_all_summary'!$F148)),IF(ISNUMBER(SEARCH("Yes",'2_all_summary'!Q148)),1,2),IF(ISNUMBER(SEARCH("No",'2_all_summary'!Q148)),4,3))</f>
        <v>2</v>
      </c>
      <c r="O148" s="41">
        <f>IF(ISNUMBER(SEARCH("Yes",'2_all_summary'!$F148)),IF(ISNUMBER(SEARCH("Yes",'2_all_summary'!R148)),1,2),IF(ISNUMBER(SEARCH("No",'2_all_summary'!R148)),4,3))</f>
        <v>1</v>
      </c>
      <c r="P148" s="41">
        <f>IF(ISNUMBER(SEARCH("Yes",'2_all_summary'!$F148)),IF(ISNUMBER(SEARCH("Yes",'2_all_summary'!S148)),1,2),IF(ISNUMBER(SEARCH("No",'2_all_summary'!S148)),4,3))</f>
        <v>1</v>
      </c>
      <c r="Q148" s="41">
        <f>IF(ISNUMBER(SEARCH("Yes",'2_all_summary'!$F148)),IF(0&lt;'2_all_summary'!T148,1,2),IF(0='2_all_summary'!T148,4,3))</f>
        <v>1</v>
      </c>
      <c r="R148" s="41">
        <f>IF(ISNUMBER(SEARCH("Yes",'2_all_summary'!$F148)),IF(ISNUMBER(SEARCH("Yes",'2_all_summary'!U148)),1,2),IF(ISNUMBER(SEARCH("No",'2_all_summary'!U148)),4,3))</f>
        <v>1</v>
      </c>
    </row>
    <row r="149" spans="7:18" x14ac:dyDescent="0.3">
      <c r="G149" s="41"/>
      <c r="H149" s="41" t="str">
        <f>'2_all_summary'!D149</f>
        <v>Local management of mangrove forests in the Philippines: Successful conservation or efficient resource exploitation?</v>
      </c>
      <c r="I149" s="41" t="str">
        <f>'2_all_summary'!E149</f>
        <v>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Â© 2004 Plenum Publishing Corporation.</v>
      </c>
      <c r="J149" s="41">
        <f>IF(ISNUMBER(SEARCH("Yes",'2_all_summary'!$F149)),IF(ISNUMBER(SEARCH("Yes",'2_all_summary'!M149)),1,2),IF(ISNUMBER(SEARCH("No",'2_all_summary'!M149)),4,3))</f>
        <v>4</v>
      </c>
      <c r="K149" s="41">
        <f>IF(ISNUMBER(SEARCH("Yes",'2_all_summary'!$F149)),IF(ISNUMBER(SEARCH("Yes",'2_all_summary'!N149)),1,2),IF(ISNUMBER(SEARCH("No",'2_all_summary'!N149)),4,3))</f>
        <v>4</v>
      </c>
      <c r="L149" s="41">
        <f>IF(ISNUMBER(SEARCH("Yes",'2_all_summary'!$F149)),IF(ISNUMBER(SEARCH("Yes",'2_all_summary'!O149)),1,2),IF(ISNUMBER(SEARCH("No",'2_all_summary'!O149)),4,3))</f>
        <v>4</v>
      </c>
      <c r="M149" s="41">
        <f>IF(ISNUMBER(SEARCH("Yes",'2_all_summary'!$F149)),IF(0&lt;'2_all_summary'!P149,1,2),IF(0='2_all_summary'!P149,4,3))</f>
        <v>4</v>
      </c>
      <c r="N149" s="41">
        <f>IF(ISNUMBER(SEARCH("Yes",'2_all_summary'!$F149)),IF(ISNUMBER(SEARCH("Yes",'2_all_summary'!Q149)),1,2),IF(ISNUMBER(SEARCH("No",'2_all_summary'!Q149)),4,3))</f>
        <v>4</v>
      </c>
      <c r="O149" s="41">
        <f>IF(ISNUMBER(SEARCH("Yes",'2_all_summary'!$F149)),IF(ISNUMBER(SEARCH("Yes",'2_all_summary'!R149)),1,2),IF(ISNUMBER(SEARCH("No",'2_all_summary'!R149)),4,3))</f>
        <v>4</v>
      </c>
      <c r="P149" s="41">
        <f>IF(ISNUMBER(SEARCH("Yes",'2_all_summary'!$F149)),IF(ISNUMBER(SEARCH("Yes",'2_all_summary'!S149)),1,2),IF(ISNUMBER(SEARCH("No",'2_all_summary'!S149)),4,3))</f>
        <v>4</v>
      </c>
      <c r="Q149" s="41">
        <f>IF(ISNUMBER(SEARCH("Yes",'2_all_summary'!$F149)),IF(0&lt;'2_all_summary'!T149,1,2),IF(0='2_all_summary'!T149,4,3))</f>
        <v>4</v>
      </c>
      <c r="R149" s="41">
        <f>IF(ISNUMBER(SEARCH("Yes",'2_all_summary'!$F149)),IF(ISNUMBER(SEARCH("Yes",'2_all_summary'!U149)),1,2),IF(ISNUMBER(SEARCH("No",'2_all_summary'!U149)),4,3))</f>
        <v>4</v>
      </c>
    </row>
    <row r="150" spans="7:18" x14ac:dyDescent="0.3">
      <c r="G150" s="41"/>
      <c r="H150" s="41" t="str">
        <f>'2_all_summary'!D150</f>
        <v>Nesting biology and conservation of the leatherback sea turtle (Dermochelys coriaced) in the State of Espirito Santo, Brazil, 1988-1989 to 2003-2004</v>
      </c>
      <c r="I150" s="41" t="str">
        <f>'2_all_summary'!E150</f>
        <v>In Brazil, the only area where regular leatherback sea turtle (Dermochelys coriacea) nesting is known to occur is located on the northern coast of the state of EspÃ­rito Santo, around latitude 19Â°S.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EspÃ­rito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Â© 2007 Chelonian Research Foundation.</v>
      </c>
      <c r="J150" s="41">
        <f>IF(ISNUMBER(SEARCH("Yes",'2_all_summary'!$F150)),IF(ISNUMBER(SEARCH("Yes",'2_all_summary'!M150)),1,2),IF(ISNUMBER(SEARCH("No",'2_all_summary'!M150)),4,3))</f>
        <v>4</v>
      </c>
      <c r="K150" s="41">
        <f>IF(ISNUMBER(SEARCH("Yes",'2_all_summary'!$F150)),IF(ISNUMBER(SEARCH("Yes",'2_all_summary'!N150)),1,2),IF(ISNUMBER(SEARCH("No",'2_all_summary'!N150)),4,3))</f>
        <v>4</v>
      </c>
      <c r="L150" s="41">
        <f>IF(ISNUMBER(SEARCH("Yes",'2_all_summary'!$F150)),IF(ISNUMBER(SEARCH("Yes",'2_all_summary'!O150)),1,2),IF(ISNUMBER(SEARCH("No",'2_all_summary'!O150)),4,3))</f>
        <v>4</v>
      </c>
      <c r="M150" s="41">
        <f>IF(ISNUMBER(SEARCH("Yes",'2_all_summary'!$F150)),IF(0&lt;'2_all_summary'!P150,1,2),IF(0='2_all_summary'!P150,4,3))</f>
        <v>4</v>
      </c>
      <c r="N150" s="41">
        <f>IF(ISNUMBER(SEARCH("Yes",'2_all_summary'!$F150)),IF(ISNUMBER(SEARCH("Yes",'2_all_summary'!Q150)),1,2),IF(ISNUMBER(SEARCH("No",'2_all_summary'!Q150)),4,3))</f>
        <v>4</v>
      </c>
      <c r="O150" s="41">
        <f>IF(ISNUMBER(SEARCH("Yes",'2_all_summary'!$F150)),IF(ISNUMBER(SEARCH("Yes",'2_all_summary'!R150)),1,2),IF(ISNUMBER(SEARCH("No",'2_all_summary'!R150)),4,3))</f>
        <v>4</v>
      </c>
      <c r="P150" s="41">
        <f>IF(ISNUMBER(SEARCH("Yes",'2_all_summary'!$F150)),IF(ISNUMBER(SEARCH("Yes",'2_all_summary'!S150)),1,2),IF(ISNUMBER(SEARCH("No",'2_all_summary'!S150)),4,3))</f>
        <v>4</v>
      </c>
      <c r="Q150" s="41">
        <f>IF(ISNUMBER(SEARCH("Yes",'2_all_summary'!$F150)),IF(0&lt;'2_all_summary'!T150,1,2),IF(0='2_all_summary'!T150,4,3))</f>
        <v>4</v>
      </c>
      <c r="R150" s="41">
        <f>IF(ISNUMBER(SEARCH("Yes",'2_all_summary'!$F150)),IF(ISNUMBER(SEARCH("Yes",'2_all_summary'!U150)),1,2),IF(ISNUMBER(SEARCH("No",'2_all_summary'!U150)),4,3))</f>
        <v>4</v>
      </c>
    </row>
    <row r="151" spans="7:18" x14ac:dyDescent="0.3">
      <c r="G151" s="41"/>
      <c r="H151" s="41" t="str">
        <f>'2_all_summary'!D151</f>
        <v>Northwest Forest Plan - The fist 10 years (1994-2003): Socioeconomic monitoring of Coos Bay district and three local communities</v>
      </c>
      <c r="I151" s="41" t="str">
        <f>'2_all_summary'!E151</f>
        <v>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v>
      </c>
      <c r="J151" s="41">
        <f>IF(ISNUMBER(SEARCH("Yes",'2_all_summary'!$F151)),IF(ISNUMBER(SEARCH("Yes",'2_all_summary'!M151)),1,2),IF(ISNUMBER(SEARCH("No",'2_all_summary'!M151)),4,3))</f>
        <v>4</v>
      </c>
      <c r="K151" s="41">
        <f>IF(ISNUMBER(SEARCH("Yes",'2_all_summary'!$F151)),IF(ISNUMBER(SEARCH("Yes",'2_all_summary'!N151)),1,2),IF(ISNUMBER(SEARCH("No",'2_all_summary'!N151)),4,3))</f>
        <v>4</v>
      </c>
      <c r="L151" s="41">
        <f>IF(ISNUMBER(SEARCH("Yes",'2_all_summary'!$F151)),IF(ISNUMBER(SEARCH("Yes",'2_all_summary'!O151)),1,2),IF(ISNUMBER(SEARCH("No",'2_all_summary'!O151)),4,3))</f>
        <v>4</v>
      </c>
      <c r="M151" s="41">
        <f>IF(ISNUMBER(SEARCH("Yes",'2_all_summary'!$F151)),IF(0&lt;'2_all_summary'!P151,1,2),IF(0='2_all_summary'!P151,4,3))</f>
        <v>4</v>
      </c>
      <c r="N151" s="41">
        <f>IF(ISNUMBER(SEARCH("Yes",'2_all_summary'!$F151)),IF(ISNUMBER(SEARCH("Yes",'2_all_summary'!Q151)),1,2),IF(ISNUMBER(SEARCH("No",'2_all_summary'!Q151)),4,3))</f>
        <v>4</v>
      </c>
      <c r="O151" s="41">
        <f>IF(ISNUMBER(SEARCH("Yes",'2_all_summary'!$F151)),IF(ISNUMBER(SEARCH("Yes",'2_all_summary'!R151)),1,2),IF(ISNUMBER(SEARCH("No",'2_all_summary'!R151)),4,3))</f>
        <v>4</v>
      </c>
      <c r="P151" s="41">
        <f>IF(ISNUMBER(SEARCH("Yes",'2_all_summary'!$F151)),IF(ISNUMBER(SEARCH("Yes",'2_all_summary'!S151)),1,2),IF(ISNUMBER(SEARCH("No",'2_all_summary'!S151)),4,3))</f>
        <v>4</v>
      </c>
      <c r="Q151" s="41">
        <f>IF(ISNUMBER(SEARCH("Yes",'2_all_summary'!$F151)),IF(0&lt;'2_all_summary'!T151,1,2),IF(0='2_all_summary'!T151,4,3))</f>
        <v>4</v>
      </c>
      <c r="R151" s="41">
        <f>IF(ISNUMBER(SEARCH("Yes",'2_all_summary'!$F151)),IF(ISNUMBER(SEARCH("Yes",'2_all_summary'!U151)),1,2),IF(ISNUMBER(SEARCH("No",'2_all_summary'!U151)),4,3))</f>
        <v>4</v>
      </c>
    </row>
    <row r="152" spans="7:18" x14ac:dyDescent="0.3">
      <c r="G152" s="41"/>
      <c r="H152" s="41" t="str">
        <f>'2_all_summary'!D152</f>
        <v>Promoting community-based surveillance of economically important invasive species in lower-income economies: a case study of the suckermouth catfish (Pterygoplichthys pardalis) in Bangladesh</v>
      </c>
      <c r="I152" s="41" t="str">
        <f>'2_all_summary'!E152</f>
        <v>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Â© 2023, The Author(s), under exclusive licence to Springer Nature Switzerland AG.</v>
      </c>
      <c r="J152" s="41">
        <f>IF(ISNUMBER(SEARCH("Yes",'2_all_summary'!$F152)),IF(ISNUMBER(SEARCH("Yes",'2_all_summary'!M152)),1,2),IF(ISNUMBER(SEARCH("No",'2_all_summary'!M152)),4,3))</f>
        <v>4</v>
      </c>
      <c r="K152" s="41">
        <f>IF(ISNUMBER(SEARCH("Yes",'2_all_summary'!$F152)),IF(ISNUMBER(SEARCH("Yes",'2_all_summary'!N152)),1,2),IF(ISNUMBER(SEARCH("No",'2_all_summary'!N152)),4,3))</f>
        <v>4</v>
      </c>
      <c r="L152" s="41">
        <f>IF(ISNUMBER(SEARCH("Yes",'2_all_summary'!$F152)),IF(ISNUMBER(SEARCH("Yes",'2_all_summary'!O152)),1,2),IF(ISNUMBER(SEARCH("No",'2_all_summary'!O152)),4,3))</f>
        <v>4</v>
      </c>
      <c r="M152" s="41">
        <f>IF(ISNUMBER(SEARCH("Yes",'2_all_summary'!$F152)),IF(0&lt;'2_all_summary'!P152,1,2),IF(0='2_all_summary'!P152,4,3))</f>
        <v>4</v>
      </c>
      <c r="N152" s="41">
        <f>IF(ISNUMBER(SEARCH("Yes",'2_all_summary'!$F152)),IF(ISNUMBER(SEARCH("Yes",'2_all_summary'!Q152)),1,2),IF(ISNUMBER(SEARCH("No",'2_all_summary'!Q152)),4,3))</f>
        <v>4</v>
      </c>
      <c r="O152" s="41">
        <f>IF(ISNUMBER(SEARCH("Yes",'2_all_summary'!$F152)),IF(ISNUMBER(SEARCH("Yes",'2_all_summary'!R152)),1,2),IF(ISNUMBER(SEARCH("No",'2_all_summary'!R152)),4,3))</f>
        <v>4</v>
      </c>
      <c r="P152" s="41">
        <f>IF(ISNUMBER(SEARCH("Yes",'2_all_summary'!$F152)),IF(ISNUMBER(SEARCH("Yes",'2_all_summary'!S152)),1,2),IF(ISNUMBER(SEARCH("No",'2_all_summary'!S152)),4,3))</f>
        <v>4</v>
      </c>
      <c r="Q152" s="41">
        <f>IF(ISNUMBER(SEARCH("Yes",'2_all_summary'!$F152)),IF(0&lt;'2_all_summary'!T152,1,2),IF(0='2_all_summary'!T152,4,3))</f>
        <v>4</v>
      </c>
      <c r="R152" s="41">
        <f>IF(ISNUMBER(SEARCH("Yes",'2_all_summary'!$F152)),IF(ISNUMBER(SEARCH("Yes",'2_all_summary'!U152)),1,2),IF(ISNUMBER(SEARCH("No",'2_all_summary'!U152)),4,3))</f>
        <v>4</v>
      </c>
    </row>
    <row r="153" spans="7:18" x14ac:dyDescent="0.3">
      <c r="G153" s="41"/>
      <c r="H153" s="41" t="str">
        <f>'2_all_summary'!D153</f>
        <v>Research partnerships with local communities: Two case studies from Papua New Guinea and Australia</v>
      </c>
      <c r="I153" s="41" t="str">
        <f>'2_all_summary'!E153</f>
        <v>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Â© 2010 Springer-Verlag.</v>
      </c>
      <c r="J153" s="41">
        <f>IF(ISNUMBER(SEARCH("Yes",'2_all_summary'!$F153)),IF(ISNUMBER(SEARCH("Yes",'2_all_summary'!M153)),1,2),IF(ISNUMBER(SEARCH("No",'2_all_summary'!M153)),4,3))</f>
        <v>3</v>
      </c>
      <c r="K153" s="41">
        <f>IF(ISNUMBER(SEARCH("Yes",'2_all_summary'!$F153)),IF(ISNUMBER(SEARCH("Yes",'2_all_summary'!N153)),1,2),IF(ISNUMBER(SEARCH("No",'2_all_summary'!N153)),4,3))</f>
        <v>3</v>
      </c>
      <c r="L153" s="41">
        <f>IF(ISNUMBER(SEARCH("Yes",'2_all_summary'!$F153)),IF(ISNUMBER(SEARCH("Yes",'2_all_summary'!O153)),1,2),IF(ISNUMBER(SEARCH("No",'2_all_summary'!O153)),4,3))</f>
        <v>3</v>
      </c>
      <c r="M153" s="41">
        <f>IF(ISNUMBER(SEARCH("Yes",'2_all_summary'!$F153)),IF(0&lt;'2_all_summary'!P153,1,2),IF(0='2_all_summary'!P153,4,3))</f>
        <v>3</v>
      </c>
      <c r="N153" s="41">
        <f>IF(ISNUMBER(SEARCH("Yes",'2_all_summary'!$F153)),IF(ISNUMBER(SEARCH("Yes",'2_all_summary'!Q153)),1,2),IF(ISNUMBER(SEARCH("No",'2_all_summary'!Q153)),4,3))</f>
        <v>4</v>
      </c>
      <c r="O153" s="41">
        <f>IF(ISNUMBER(SEARCH("Yes",'2_all_summary'!$F153)),IF(ISNUMBER(SEARCH("Yes",'2_all_summary'!R153)),1,2),IF(ISNUMBER(SEARCH("No",'2_all_summary'!R153)),4,3))</f>
        <v>3</v>
      </c>
      <c r="P153" s="41">
        <f>IF(ISNUMBER(SEARCH("Yes",'2_all_summary'!$F153)),IF(ISNUMBER(SEARCH("Yes",'2_all_summary'!S153)),1,2),IF(ISNUMBER(SEARCH("No",'2_all_summary'!S153)),4,3))</f>
        <v>4</v>
      </c>
      <c r="Q153" s="41">
        <f>IF(ISNUMBER(SEARCH("Yes",'2_all_summary'!$F153)),IF(0&lt;'2_all_summary'!T153,1,2),IF(0='2_all_summary'!T153,4,3))</f>
        <v>3</v>
      </c>
      <c r="R153" s="41">
        <f>IF(ISNUMBER(SEARCH("Yes",'2_all_summary'!$F153)),IF(ISNUMBER(SEARCH("Yes",'2_all_summary'!U153)),1,2),IF(ISNUMBER(SEARCH("No",'2_all_summary'!U153)),4,3))</f>
        <v>3</v>
      </c>
    </row>
    <row r="154" spans="7:18" x14ac:dyDescent="0.3">
      <c r="G154" s="41"/>
      <c r="H154" s="41" t="str">
        <f>'2_all_summary'!D154</f>
        <v>From community-based to co-management: Improvement or deterioration in fisheries governance in the Cherai Poyil fishery in the Cochin Estuary, Kerala, India?</v>
      </c>
      <c r="I154" s="41" t="str">
        <f>'2_all_summary'!E154</f>
        <v>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Â© 2008 Elsevier Ltd. All rights reserved.</v>
      </c>
      <c r="J154" s="41">
        <f>IF(ISNUMBER(SEARCH("Yes",'2_all_summary'!$F154)),IF(ISNUMBER(SEARCH("Yes",'2_all_summary'!M154)),1,2),IF(ISNUMBER(SEARCH("No",'2_all_summary'!M154)),4,3))</f>
        <v>4</v>
      </c>
      <c r="K154" s="41">
        <f>IF(ISNUMBER(SEARCH("Yes",'2_all_summary'!$F154)),IF(ISNUMBER(SEARCH("Yes",'2_all_summary'!N154)),1,2),IF(ISNUMBER(SEARCH("No",'2_all_summary'!N154)),4,3))</f>
        <v>4</v>
      </c>
      <c r="L154" s="41">
        <f>IF(ISNUMBER(SEARCH("Yes",'2_all_summary'!$F154)),IF(ISNUMBER(SEARCH("Yes",'2_all_summary'!O154)),1,2),IF(ISNUMBER(SEARCH("No",'2_all_summary'!O154)),4,3))</f>
        <v>4</v>
      </c>
      <c r="M154" s="41">
        <f>IF(ISNUMBER(SEARCH("Yes",'2_all_summary'!$F154)),IF(0&lt;'2_all_summary'!P154,1,2),IF(0='2_all_summary'!P154,4,3))</f>
        <v>4</v>
      </c>
      <c r="N154" s="41">
        <f>IF(ISNUMBER(SEARCH("Yes",'2_all_summary'!$F154)),IF(ISNUMBER(SEARCH("Yes",'2_all_summary'!Q154)),1,2),IF(ISNUMBER(SEARCH("No",'2_all_summary'!Q154)),4,3))</f>
        <v>4</v>
      </c>
      <c r="O154" s="41">
        <f>IF(ISNUMBER(SEARCH("Yes",'2_all_summary'!$F154)),IF(ISNUMBER(SEARCH("Yes",'2_all_summary'!R154)),1,2),IF(ISNUMBER(SEARCH("No",'2_all_summary'!R154)),4,3))</f>
        <v>4</v>
      </c>
      <c r="P154" s="41">
        <f>IF(ISNUMBER(SEARCH("Yes",'2_all_summary'!$F154)),IF(ISNUMBER(SEARCH("Yes",'2_all_summary'!S154)),1,2),IF(ISNUMBER(SEARCH("No",'2_all_summary'!S154)),4,3))</f>
        <v>4</v>
      </c>
      <c r="Q154" s="41">
        <f>IF(ISNUMBER(SEARCH("Yes",'2_all_summary'!$F154)),IF(0&lt;'2_all_summary'!T154,1,2),IF(0='2_all_summary'!T154,4,3))</f>
        <v>4</v>
      </c>
      <c r="R154" s="41">
        <f>IF(ISNUMBER(SEARCH("Yes",'2_all_summary'!$F154)),IF(ISNUMBER(SEARCH("Yes",'2_all_summary'!U154)),1,2),IF(ISNUMBER(SEARCH("No",'2_all_summary'!U154)),4,3))</f>
        <v>4</v>
      </c>
    </row>
    <row r="155" spans="7:18" x14ac:dyDescent="0.3">
      <c r="G155" s="41"/>
      <c r="H155" s="41" t="str">
        <f>'2_all_summary'!D155</f>
        <v>Participatory fishing community assessments to support coral reef fisheries comanagement</v>
      </c>
      <c r="I155" s="41" t="str">
        <f>'2_all_summary'!E155</f>
        <v>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Â© 2013 by University of Hawai'i Press.</v>
      </c>
      <c r="J155" s="41">
        <f>IF(ISNUMBER(SEARCH("Yes",'2_all_summary'!$F155)),IF(ISNUMBER(SEARCH("Yes",'2_all_summary'!M155)),1,2),IF(ISNUMBER(SEARCH("No",'2_all_summary'!M155)),4,3))</f>
        <v>4</v>
      </c>
      <c r="K155" s="41">
        <f>IF(ISNUMBER(SEARCH("Yes",'2_all_summary'!$F155)),IF(ISNUMBER(SEARCH("Yes",'2_all_summary'!N155)),1,2),IF(ISNUMBER(SEARCH("No",'2_all_summary'!N155)),4,3))</f>
        <v>4</v>
      </c>
      <c r="L155" s="41">
        <f>IF(ISNUMBER(SEARCH("Yes",'2_all_summary'!$F155)),IF(ISNUMBER(SEARCH("Yes",'2_all_summary'!O155)),1,2),IF(ISNUMBER(SEARCH("No",'2_all_summary'!O155)),4,3))</f>
        <v>4</v>
      </c>
      <c r="M155" s="41">
        <f>IF(ISNUMBER(SEARCH("Yes",'2_all_summary'!$F155)),IF(0&lt;'2_all_summary'!P155,1,2),IF(0='2_all_summary'!P155,4,3))</f>
        <v>4</v>
      </c>
      <c r="N155" s="41">
        <f>IF(ISNUMBER(SEARCH("Yes",'2_all_summary'!$F155)),IF(ISNUMBER(SEARCH("Yes",'2_all_summary'!Q155)),1,2),IF(ISNUMBER(SEARCH("No",'2_all_summary'!Q155)),4,3))</f>
        <v>4</v>
      </c>
      <c r="O155" s="41">
        <f>IF(ISNUMBER(SEARCH("Yes",'2_all_summary'!$F155)),IF(ISNUMBER(SEARCH("Yes",'2_all_summary'!R155)),1,2),IF(ISNUMBER(SEARCH("No",'2_all_summary'!R155)),4,3))</f>
        <v>4</v>
      </c>
      <c r="P155" s="41">
        <f>IF(ISNUMBER(SEARCH("Yes",'2_all_summary'!$F155)),IF(ISNUMBER(SEARCH("Yes",'2_all_summary'!S155)),1,2),IF(ISNUMBER(SEARCH("No",'2_all_summary'!S155)),4,3))</f>
        <v>4</v>
      </c>
      <c r="Q155" s="41">
        <f>IF(ISNUMBER(SEARCH("Yes",'2_all_summary'!$F155)),IF(0&lt;'2_all_summary'!T155,1,2),IF(0='2_all_summary'!T155,4,3))</f>
        <v>4</v>
      </c>
      <c r="R155" s="41">
        <f>IF(ISNUMBER(SEARCH("Yes",'2_all_summary'!$F155)),IF(ISNUMBER(SEARCH("Yes",'2_all_summary'!U155)),1,2),IF(ISNUMBER(SEARCH("No",'2_all_summary'!U155)),4,3))</f>
        <v>4</v>
      </c>
    </row>
    <row r="156" spans="7:18" x14ac:dyDescent="0.3">
      <c r="G156" s="41"/>
      <c r="H156" s="41" t="str">
        <f>'2_all_summary'!D156</f>
        <v>Climate change adaptation governance in Nepal: A framework for sustainable generationof adaptation services</v>
      </c>
      <c r="I156" s="41" t="str">
        <f>'2_all_summary'!E156</f>
        <v>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Â© 2021, Forest Research and Training Centre. All rights reserved.</v>
      </c>
      <c r="J156" s="41">
        <f>IF(ISNUMBER(SEARCH("Yes",'2_all_summary'!$F156)),IF(ISNUMBER(SEARCH("Yes",'2_all_summary'!M156)),1,2),IF(ISNUMBER(SEARCH("No",'2_all_summary'!M156)),4,3))</f>
        <v>4</v>
      </c>
      <c r="K156" s="41">
        <f>IF(ISNUMBER(SEARCH("Yes",'2_all_summary'!$F156)),IF(ISNUMBER(SEARCH("Yes",'2_all_summary'!N156)),1,2),IF(ISNUMBER(SEARCH("No",'2_all_summary'!N156)),4,3))</f>
        <v>4</v>
      </c>
      <c r="L156" s="41">
        <f>IF(ISNUMBER(SEARCH("Yes",'2_all_summary'!$F156)),IF(ISNUMBER(SEARCH("Yes",'2_all_summary'!O156)),1,2),IF(ISNUMBER(SEARCH("No",'2_all_summary'!O156)),4,3))</f>
        <v>4</v>
      </c>
      <c r="M156" s="41">
        <f>IF(ISNUMBER(SEARCH("Yes",'2_all_summary'!$F156)),IF(0&lt;'2_all_summary'!P156,1,2),IF(0='2_all_summary'!P156,4,3))</f>
        <v>4</v>
      </c>
      <c r="N156" s="41">
        <f>IF(ISNUMBER(SEARCH("Yes",'2_all_summary'!$F156)),IF(ISNUMBER(SEARCH("Yes",'2_all_summary'!Q156)),1,2),IF(ISNUMBER(SEARCH("No",'2_all_summary'!Q156)),4,3))</f>
        <v>4</v>
      </c>
      <c r="O156" s="41">
        <f>IF(ISNUMBER(SEARCH("Yes",'2_all_summary'!$F156)),IF(ISNUMBER(SEARCH("Yes",'2_all_summary'!R156)),1,2),IF(ISNUMBER(SEARCH("No",'2_all_summary'!R156)),4,3))</f>
        <v>4</v>
      </c>
      <c r="P156" s="41">
        <f>IF(ISNUMBER(SEARCH("Yes",'2_all_summary'!$F156)),IF(ISNUMBER(SEARCH("Yes",'2_all_summary'!S156)),1,2),IF(ISNUMBER(SEARCH("No",'2_all_summary'!S156)),4,3))</f>
        <v>4</v>
      </c>
      <c r="Q156" s="41">
        <f>IF(ISNUMBER(SEARCH("Yes",'2_all_summary'!$F156)),IF(0&lt;'2_all_summary'!T156,1,2),IF(0='2_all_summary'!T156,4,3))</f>
        <v>4</v>
      </c>
      <c r="R156" s="41">
        <f>IF(ISNUMBER(SEARCH("Yes",'2_all_summary'!$F156)),IF(ISNUMBER(SEARCH("Yes",'2_all_summary'!U156)),1,2),IF(ISNUMBER(SEARCH("No",'2_all_summary'!U156)),4,3))</f>
        <v>4</v>
      </c>
    </row>
    <row r="157" spans="7:18" x14ac:dyDescent="0.3">
      <c r="G157" s="41"/>
      <c r="H157" s="41" t="str">
        <f>'2_all_summary'!D157</f>
        <v>Virtual population units: A new institutional approach to fisheries management</v>
      </c>
      <c r="I157" s="41" t="str">
        <f>'2_all_summary'!E157</f>
        <v>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Â© 2007 MRE Foundation, Inc.</v>
      </c>
      <c r="J157" s="41">
        <f>IF(ISNUMBER(SEARCH("Yes",'2_all_summary'!$F157)),IF(ISNUMBER(SEARCH("Yes",'2_all_summary'!M157)),1,2),IF(ISNUMBER(SEARCH("No",'2_all_summary'!M157)),4,3))</f>
        <v>4</v>
      </c>
      <c r="K157" s="41">
        <f>IF(ISNUMBER(SEARCH("Yes",'2_all_summary'!$F157)),IF(ISNUMBER(SEARCH("Yes",'2_all_summary'!N157)),1,2),IF(ISNUMBER(SEARCH("No",'2_all_summary'!N157)),4,3))</f>
        <v>4</v>
      </c>
      <c r="L157" s="41">
        <f>IF(ISNUMBER(SEARCH("Yes",'2_all_summary'!$F157)),IF(ISNUMBER(SEARCH("Yes",'2_all_summary'!O157)),1,2),IF(ISNUMBER(SEARCH("No",'2_all_summary'!O157)),4,3))</f>
        <v>4</v>
      </c>
      <c r="M157" s="41">
        <f>IF(ISNUMBER(SEARCH("Yes",'2_all_summary'!$F157)),IF(0&lt;'2_all_summary'!P157,1,2),IF(0='2_all_summary'!P157,4,3))</f>
        <v>4</v>
      </c>
      <c r="N157" s="41">
        <f>IF(ISNUMBER(SEARCH("Yes",'2_all_summary'!$F157)),IF(ISNUMBER(SEARCH("Yes",'2_all_summary'!Q157)),1,2),IF(ISNUMBER(SEARCH("No",'2_all_summary'!Q157)),4,3))</f>
        <v>4</v>
      </c>
      <c r="O157" s="41">
        <f>IF(ISNUMBER(SEARCH("Yes",'2_all_summary'!$F157)),IF(ISNUMBER(SEARCH("Yes",'2_all_summary'!R157)),1,2),IF(ISNUMBER(SEARCH("No",'2_all_summary'!R157)),4,3))</f>
        <v>4</v>
      </c>
      <c r="P157" s="41">
        <f>IF(ISNUMBER(SEARCH("Yes",'2_all_summary'!$F157)),IF(ISNUMBER(SEARCH("Yes",'2_all_summary'!S157)),1,2),IF(ISNUMBER(SEARCH("No",'2_all_summary'!S157)),4,3))</f>
        <v>4</v>
      </c>
      <c r="Q157" s="41">
        <f>IF(ISNUMBER(SEARCH("Yes",'2_all_summary'!$F157)),IF(0&lt;'2_all_summary'!T157,1,2),IF(0='2_all_summary'!T157,4,3))</f>
        <v>4</v>
      </c>
      <c r="R157" s="41">
        <f>IF(ISNUMBER(SEARCH("Yes",'2_all_summary'!$F157)),IF(ISNUMBER(SEARCH("Yes",'2_all_summary'!U157)),1,2),IF(ISNUMBER(SEARCH("No",'2_all_summary'!U157)),4,3))</f>
        <v>4</v>
      </c>
    </row>
    <row r="158" spans="7:18" x14ac:dyDescent="0.3">
      <c r="G158" s="41"/>
      <c r="H158" s="41" t="str">
        <f>'2_all_summary'!D158</f>
        <v>Community based aquaculture in the western indian ocean: Challenges and opportunities for developing sustainable coastal livelihoods</v>
      </c>
      <c r="I158" s="41" t="str">
        <f>'2_all_summary'!E158</f>
        <v>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Â© 2018 by the author(s).</v>
      </c>
      <c r="J158" s="41">
        <f>IF(ISNUMBER(SEARCH("Yes",'2_all_summary'!$F158)),IF(ISNUMBER(SEARCH("Yes",'2_all_summary'!M158)),1,2),IF(ISNUMBER(SEARCH("No",'2_all_summary'!M158)),4,3))</f>
        <v>3</v>
      </c>
      <c r="K158" s="41">
        <f>IF(ISNUMBER(SEARCH("Yes",'2_all_summary'!$F158)),IF(ISNUMBER(SEARCH("Yes",'2_all_summary'!N158)),1,2),IF(ISNUMBER(SEARCH("No",'2_all_summary'!N158)),4,3))</f>
        <v>3</v>
      </c>
      <c r="L158" s="41">
        <f>IF(ISNUMBER(SEARCH("Yes",'2_all_summary'!$F158)),IF(ISNUMBER(SEARCH("Yes",'2_all_summary'!O158)),1,2),IF(ISNUMBER(SEARCH("No",'2_all_summary'!O158)),4,3))</f>
        <v>3</v>
      </c>
      <c r="M158" s="41">
        <f>IF(ISNUMBER(SEARCH("Yes",'2_all_summary'!$F158)),IF(0&lt;'2_all_summary'!P158,1,2),IF(0='2_all_summary'!P158,4,3))</f>
        <v>3</v>
      </c>
      <c r="N158" s="41">
        <f>IF(ISNUMBER(SEARCH("Yes",'2_all_summary'!$F158)),IF(ISNUMBER(SEARCH("Yes",'2_all_summary'!Q158)),1,2),IF(ISNUMBER(SEARCH("No",'2_all_summary'!Q158)),4,3))</f>
        <v>4</v>
      </c>
      <c r="O158" s="41">
        <f>IF(ISNUMBER(SEARCH("Yes",'2_all_summary'!$F158)),IF(ISNUMBER(SEARCH("Yes",'2_all_summary'!R158)),1,2),IF(ISNUMBER(SEARCH("No",'2_all_summary'!R158)),4,3))</f>
        <v>3</v>
      </c>
      <c r="P158" s="41">
        <f>IF(ISNUMBER(SEARCH("Yes",'2_all_summary'!$F158)),IF(ISNUMBER(SEARCH("Yes",'2_all_summary'!S158)),1,2),IF(ISNUMBER(SEARCH("No",'2_all_summary'!S158)),4,3))</f>
        <v>3</v>
      </c>
      <c r="Q158" s="41">
        <f>IF(ISNUMBER(SEARCH("Yes",'2_all_summary'!$F158)),IF(0&lt;'2_all_summary'!T158,1,2),IF(0='2_all_summary'!T158,4,3))</f>
        <v>3</v>
      </c>
      <c r="R158" s="41">
        <f>IF(ISNUMBER(SEARCH("Yes",'2_all_summary'!$F158)),IF(ISNUMBER(SEARCH("Yes",'2_all_summary'!U158)),1,2),IF(ISNUMBER(SEARCH("No",'2_all_summary'!U158)),4,3))</f>
        <v>3</v>
      </c>
    </row>
    <row r="159" spans="7:18" x14ac:dyDescent="0.3">
      <c r="G159" s="41"/>
      <c r="H159" s="41" t="str">
        <f>'2_all_summary'!D159</f>
        <v>Vulnerability of nearshore tropical finfish in Cuba: implications for scientific and management planning</v>
      </c>
      <c r="I159" s="41" t="str">
        <f>'2_all_summary'!E159</f>
        <v>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Cubaâ€™s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Â© 2018 Rosenstiel School of Marine &amp; Atmospheric Science of the University of Miami</v>
      </c>
      <c r="J159" s="41">
        <f>IF(ISNUMBER(SEARCH("Yes",'2_all_summary'!$F159)),IF(ISNUMBER(SEARCH("Yes",'2_all_summary'!M159)),1,2),IF(ISNUMBER(SEARCH("No",'2_all_summary'!M159)),4,3))</f>
        <v>4</v>
      </c>
      <c r="K159" s="41">
        <f>IF(ISNUMBER(SEARCH("Yes",'2_all_summary'!$F159)),IF(ISNUMBER(SEARCH("Yes",'2_all_summary'!N159)),1,2),IF(ISNUMBER(SEARCH("No",'2_all_summary'!N159)),4,3))</f>
        <v>4</v>
      </c>
      <c r="L159" s="41">
        <f>IF(ISNUMBER(SEARCH("Yes",'2_all_summary'!$F159)),IF(ISNUMBER(SEARCH("Yes",'2_all_summary'!O159)),1,2),IF(ISNUMBER(SEARCH("No",'2_all_summary'!O159)),4,3))</f>
        <v>4</v>
      </c>
      <c r="M159" s="41">
        <f>IF(ISNUMBER(SEARCH("Yes",'2_all_summary'!$F159)),IF(0&lt;'2_all_summary'!P159,1,2),IF(0='2_all_summary'!P159,4,3))</f>
        <v>4</v>
      </c>
      <c r="N159" s="41">
        <f>IF(ISNUMBER(SEARCH("Yes",'2_all_summary'!$F159)),IF(ISNUMBER(SEARCH("Yes",'2_all_summary'!Q159)),1,2),IF(ISNUMBER(SEARCH("No",'2_all_summary'!Q159)),4,3))</f>
        <v>4</v>
      </c>
      <c r="O159" s="41">
        <f>IF(ISNUMBER(SEARCH("Yes",'2_all_summary'!$F159)),IF(ISNUMBER(SEARCH("Yes",'2_all_summary'!R159)),1,2),IF(ISNUMBER(SEARCH("No",'2_all_summary'!R159)),4,3))</f>
        <v>4</v>
      </c>
      <c r="P159" s="41">
        <f>IF(ISNUMBER(SEARCH("Yes",'2_all_summary'!$F159)),IF(ISNUMBER(SEARCH("Yes",'2_all_summary'!S159)),1,2),IF(ISNUMBER(SEARCH("No",'2_all_summary'!S159)),4,3))</f>
        <v>4</v>
      </c>
      <c r="Q159" s="41">
        <f>IF(ISNUMBER(SEARCH("Yes",'2_all_summary'!$F159)),IF(0&lt;'2_all_summary'!T159,1,2),IF(0='2_all_summary'!T159,4,3))</f>
        <v>4</v>
      </c>
      <c r="R159" s="41">
        <f>IF(ISNUMBER(SEARCH("Yes",'2_all_summary'!$F159)),IF(ISNUMBER(SEARCH("Yes",'2_all_summary'!U159)),1,2),IF(ISNUMBER(SEARCH("No",'2_all_summary'!U159)),4,3))</f>
        <v>4</v>
      </c>
    </row>
    <row r="160" spans="7:18" x14ac:dyDescent="0.3">
      <c r="G160" s="41"/>
      <c r="H160" s="41" t="str">
        <f>'2_all_summary'!D160</f>
        <v>Teens could get new message on waiting for sex. Sex education.</v>
      </c>
      <c r="I160" s="41" t="str">
        <f>'2_all_summary'!E160</f>
        <v>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v>
      </c>
      <c r="J160" s="41">
        <f>IF(ISNUMBER(SEARCH("Yes",'2_all_summary'!$F160)),IF(ISNUMBER(SEARCH("Yes",'2_all_summary'!M160)),1,2),IF(ISNUMBER(SEARCH("No",'2_all_summary'!M160)),4,3))</f>
        <v>4</v>
      </c>
      <c r="K160" s="41">
        <f>IF(ISNUMBER(SEARCH("Yes",'2_all_summary'!$F160)),IF(ISNUMBER(SEARCH("Yes",'2_all_summary'!N160)),1,2),IF(ISNUMBER(SEARCH("No",'2_all_summary'!N160)),4,3))</f>
        <v>4</v>
      </c>
      <c r="L160" s="41">
        <f>IF(ISNUMBER(SEARCH("Yes",'2_all_summary'!$F160)),IF(ISNUMBER(SEARCH("Yes",'2_all_summary'!O160)),1,2),IF(ISNUMBER(SEARCH("No",'2_all_summary'!O160)),4,3))</f>
        <v>4</v>
      </c>
      <c r="M160" s="41">
        <f>IF(ISNUMBER(SEARCH("Yes",'2_all_summary'!$F160)),IF(0&lt;'2_all_summary'!P160,1,2),IF(0='2_all_summary'!P160,4,3))</f>
        <v>4</v>
      </c>
      <c r="N160" s="41">
        <f>IF(ISNUMBER(SEARCH("Yes",'2_all_summary'!$F160)),IF(ISNUMBER(SEARCH("Yes",'2_all_summary'!Q160)),1,2),IF(ISNUMBER(SEARCH("No",'2_all_summary'!Q160)),4,3))</f>
        <v>4</v>
      </c>
      <c r="O160" s="41">
        <f>IF(ISNUMBER(SEARCH("Yes",'2_all_summary'!$F160)),IF(ISNUMBER(SEARCH("Yes",'2_all_summary'!R160)),1,2),IF(ISNUMBER(SEARCH("No",'2_all_summary'!R160)),4,3))</f>
        <v>4</v>
      </c>
      <c r="P160" s="41">
        <f>IF(ISNUMBER(SEARCH("Yes",'2_all_summary'!$F160)),IF(ISNUMBER(SEARCH("Yes",'2_all_summary'!S160)),1,2),IF(ISNUMBER(SEARCH("No",'2_all_summary'!S160)),4,3))</f>
        <v>4</v>
      </c>
      <c r="Q160" s="41">
        <f>IF(ISNUMBER(SEARCH("Yes",'2_all_summary'!$F160)),IF(0&lt;'2_all_summary'!T160,1,2),IF(0='2_all_summary'!T160,4,3))</f>
        <v>4</v>
      </c>
      <c r="R160" s="41">
        <f>IF(ISNUMBER(SEARCH("Yes",'2_all_summary'!$F160)),IF(ISNUMBER(SEARCH("Yes",'2_all_summary'!U160)),1,2),IF(ISNUMBER(SEARCH("No",'2_all_summary'!U160)),4,3))</f>
        <v>4</v>
      </c>
    </row>
    <row r="161" spans="7:18" x14ac:dyDescent="0.3">
      <c r="G161" s="41"/>
      <c r="H161" s="41" t="str">
        <f>'2_all_summary'!D161</f>
        <v>Statistical power: an important consideration in designing community-based monitoring programs for Arctic and sub-Arctic subsistence fisheries</v>
      </c>
      <c r="I161" s="41" t="str">
        <f>'2_all_summary'!E161</f>
        <v>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40â€“50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Â© 2014, Springer-Verlag Berlin Heidelberg.</v>
      </c>
      <c r="J161" s="41">
        <f>IF(ISNUMBER(SEARCH("Yes",'2_all_summary'!$F161)),IF(ISNUMBER(SEARCH("Yes",'2_all_summary'!M161)),1,2),IF(ISNUMBER(SEARCH("No",'2_all_summary'!M161)),4,3))</f>
        <v>4</v>
      </c>
      <c r="K161" s="41">
        <f>IF(ISNUMBER(SEARCH("Yes",'2_all_summary'!$F161)),IF(ISNUMBER(SEARCH("Yes",'2_all_summary'!N161)),1,2),IF(ISNUMBER(SEARCH("No",'2_all_summary'!N161)),4,3))</f>
        <v>4</v>
      </c>
      <c r="L161" s="41">
        <f>IF(ISNUMBER(SEARCH("Yes",'2_all_summary'!$F161)),IF(ISNUMBER(SEARCH("Yes",'2_all_summary'!O161)),1,2),IF(ISNUMBER(SEARCH("No",'2_all_summary'!O161)),4,3))</f>
        <v>4</v>
      </c>
      <c r="M161" s="41">
        <f>IF(ISNUMBER(SEARCH("Yes",'2_all_summary'!$F161)),IF(0&lt;'2_all_summary'!P161,1,2),IF(0='2_all_summary'!P161,4,3))</f>
        <v>4</v>
      </c>
      <c r="N161" s="41">
        <f>IF(ISNUMBER(SEARCH("Yes",'2_all_summary'!$F161)),IF(ISNUMBER(SEARCH("Yes",'2_all_summary'!Q161)),1,2),IF(ISNUMBER(SEARCH("No",'2_all_summary'!Q161)),4,3))</f>
        <v>4</v>
      </c>
      <c r="O161" s="41">
        <f>IF(ISNUMBER(SEARCH("Yes",'2_all_summary'!$F161)),IF(ISNUMBER(SEARCH("Yes",'2_all_summary'!R161)),1,2),IF(ISNUMBER(SEARCH("No",'2_all_summary'!R161)),4,3))</f>
        <v>4</v>
      </c>
      <c r="P161" s="41">
        <f>IF(ISNUMBER(SEARCH("Yes",'2_all_summary'!$F161)),IF(ISNUMBER(SEARCH("Yes",'2_all_summary'!S161)),1,2),IF(ISNUMBER(SEARCH("No",'2_all_summary'!S161)),4,3))</f>
        <v>4</v>
      </c>
      <c r="Q161" s="41">
        <f>IF(ISNUMBER(SEARCH("Yes",'2_all_summary'!$F161)),IF(0&lt;'2_all_summary'!T161,1,2),IF(0='2_all_summary'!T161,4,3))</f>
        <v>4</v>
      </c>
      <c r="R161" s="41">
        <f>IF(ISNUMBER(SEARCH("Yes",'2_all_summary'!$F161)),IF(ISNUMBER(SEARCH("Yes",'2_all_summary'!U161)),1,2),IF(ISNUMBER(SEARCH("No",'2_all_summary'!U161)),4,3))</f>
        <v>4</v>
      </c>
    </row>
    <row r="162" spans="7:18" x14ac:dyDescent="0.3">
      <c r="G162" s="41"/>
      <c r="H162" s="41" t="str">
        <f>'2_all_summary'!D162</f>
        <v>The role of religion in coastal resource management: The case of kupo island, penghu (pescadores), Taiwan</v>
      </c>
      <c r="I162" s="41" t="str">
        <f>'2_all_summary'!E162</f>
        <v>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 -vis coastal resources in relation to recreational activities can encourage fuller participation from the younger generation as well as the public at large. Â© 1998 Taylor &amp; Francis.</v>
      </c>
      <c r="J162" s="41">
        <f>IF(ISNUMBER(SEARCH("Yes",'2_all_summary'!$F162)),IF(ISNUMBER(SEARCH("Yes",'2_all_summary'!M162)),1,2),IF(ISNUMBER(SEARCH("No",'2_all_summary'!M162)),4,3))</f>
        <v>4</v>
      </c>
      <c r="K162" s="41">
        <f>IF(ISNUMBER(SEARCH("Yes",'2_all_summary'!$F162)),IF(ISNUMBER(SEARCH("Yes",'2_all_summary'!N162)),1,2),IF(ISNUMBER(SEARCH("No",'2_all_summary'!N162)),4,3))</f>
        <v>4</v>
      </c>
      <c r="L162" s="41">
        <f>IF(ISNUMBER(SEARCH("Yes",'2_all_summary'!$F162)),IF(ISNUMBER(SEARCH("Yes",'2_all_summary'!O162)),1,2),IF(ISNUMBER(SEARCH("No",'2_all_summary'!O162)),4,3))</f>
        <v>4</v>
      </c>
      <c r="M162" s="41">
        <f>IF(ISNUMBER(SEARCH("Yes",'2_all_summary'!$F162)),IF(0&lt;'2_all_summary'!P162,1,2),IF(0='2_all_summary'!P162,4,3))</f>
        <v>4</v>
      </c>
      <c r="N162" s="41">
        <f>IF(ISNUMBER(SEARCH("Yes",'2_all_summary'!$F162)),IF(ISNUMBER(SEARCH("Yes",'2_all_summary'!Q162)),1,2),IF(ISNUMBER(SEARCH("No",'2_all_summary'!Q162)),4,3))</f>
        <v>4</v>
      </c>
      <c r="O162" s="41">
        <f>IF(ISNUMBER(SEARCH("Yes",'2_all_summary'!$F162)),IF(ISNUMBER(SEARCH("Yes",'2_all_summary'!R162)),1,2),IF(ISNUMBER(SEARCH("No",'2_all_summary'!R162)),4,3))</f>
        <v>4</v>
      </c>
      <c r="P162" s="41">
        <f>IF(ISNUMBER(SEARCH("Yes",'2_all_summary'!$F162)),IF(ISNUMBER(SEARCH("Yes",'2_all_summary'!S162)),1,2),IF(ISNUMBER(SEARCH("No",'2_all_summary'!S162)),4,3))</f>
        <v>4</v>
      </c>
      <c r="Q162" s="41">
        <f>IF(ISNUMBER(SEARCH("Yes",'2_all_summary'!$F162)),IF(0&lt;'2_all_summary'!T162,1,2),IF(0='2_all_summary'!T162,4,3))</f>
        <v>4</v>
      </c>
      <c r="R162" s="41">
        <f>IF(ISNUMBER(SEARCH("Yes",'2_all_summary'!$F162)),IF(ISNUMBER(SEARCH("Yes",'2_all_summary'!U162)),1,2),IF(ISNUMBER(SEARCH("No",'2_all_summary'!U162)),4,3))</f>
        <v>4</v>
      </c>
    </row>
    <row r="163" spans="7:18" x14ac:dyDescent="0.3">
      <c r="G163" s="41"/>
      <c r="H163" s="41" t="str">
        <f>'2_all_summary'!D163</f>
        <v>Supporting community-based mangrove forest management as Essential Ecosystem Area in Sungai Pakning, Riau</v>
      </c>
      <c r="I163" s="41" t="str">
        <f>'2_all_summary'!E163</f>
        <v>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Â© 2021 IOP Conference Series: Earth and Environmental Science</v>
      </c>
      <c r="J163" s="41">
        <f>IF(ISNUMBER(SEARCH("Yes",'2_all_summary'!$F163)),IF(ISNUMBER(SEARCH("Yes",'2_all_summary'!M163)),1,2),IF(ISNUMBER(SEARCH("No",'2_all_summary'!M163)),4,3))</f>
        <v>4</v>
      </c>
      <c r="K163" s="41">
        <f>IF(ISNUMBER(SEARCH("Yes",'2_all_summary'!$F163)),IF(ISNUMBER(SEARCH("Yes",'2_all_summary'!N163)),1,2),IF(ISNUMBER(SEARCH("No",'2_all_summary'!N163)),4,3))</f>
        <v>4</v>
      </c>
      <c r="L163" s="41">
        <f>IF(ISNUMBER(SEARCH("Yes",'2_all_summary'!$F163)),IF(ISNUMBER(SEARCH("Yes",'2_all_summary'!O163)),1,2),IF(ISNUMBER(SEARCH("No",'2_all_summary'!O163)),4,3))</f>
        <v>4</v>
      </c>
      <c r="M163" s="41">
        <f>IF(ISNUMBER(SEARCH("Yes",'2_all_summary'!$F163)),IF(0&lt;'2_all_summary'!P163,1,2),IF(0='2_all_summary'!P163,4,3))</f>
        <v>4</v>
      </c>
      <c r="N163" s="41">
        <f>IF(ISNUMBER(SEARCH("Yes",'2_all_summary'!$F163)),IF(ISNUMBER(SEARCH("Yes",'2_all_summary'!Q163)),1,2),IF(ISNUMBER(SEARCH("No",'2_all_summary'!Q163)),4,3))</f>
        <v>4</v>
      </c>
      <c r="O163" s="41">
        <f>IF(ISNUMBER(SEARCH("Yes",'2_all_summary'!$F163)),IF(ISNUMBER(SEARCH("Yes",'2_all_summary'!R163)),1,2),IF(ISNUMBER(SEARCH("No",'2_all_summary'!R163)),4,3))</f>
        <v>4</v>
      </c>
      <c r="P163" s="41">
        <f>IF(ISNUMBER(SEARCH("Yes",'2_all_summary'!$F163)),IF(ISNUMBER(SEARCH("Yes",'2_all_summary'!S163)),1,2),IF(ISNUMBER(SEARCH("No",'2_all_summary'!S163)),4,3))</f>
        <v>4</v>
      </c>
      <c r="Q163" s="41">
        <f>IF(ISNUMBER(SEARCH("Yes",'2_all_summary'!$F163)),IF(0&lt;'2_all_summary'!T163,1,2),IF(0='2_all_summary'!T163,4,3))</f>
        <v>4</v>
      </c>
      <c r="R163" s="41">
        <f>IF(ISNUMBER(SEARCH("Yes",'2_all_summary'!$F163)),IF(ISNUMBER(SEARCH("Yes",'2_all_summary'!U163)),1,2),IF(ISNUMBER(SEARCH("No",'2_all_summary'!U163)),4,3))</f>
        <v>4</v>
      </c>
    </row>
    <row r="164" spans="7:18" x14ac:dyDescent="0.3">
      <c r="G164" s="41"/>
      <c r="H164" s="41" t="str">
        <f>'2_all_summary'!D164</f>
        <v>Participatory research supporting community-based fishery management</v>
      </c>
      <c r="I164" s="41" t="str">
        <f>'2_all_summary'!E164</f>
        <v>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Â© 2003 Elsevier Ltd. All rights reserved.</v>
      </c>
      <c r="J164" s="41">
        <f>IF(ISNUMBER(SEARCH("Yes",'2_all_summary'!$F164)),IF(ISNUMBER(SEARCH("Yes",'2_all_summary'!M164)),1,2),IF(ISNUMBER(SEARCH("No",'2_all_summary'!M164)),4,3))</f>
        <v>4</v>
      </c>
      <c r="K164" s="41">
        <f>IF(ISNUMBER(SEARCH("Yes",'2_all_summary'!$F164)),IF(ISNUMBER(SEARCH("Yes",'2_all_summary'!N164)),1,2),IF(ISNUMBER(SEARCH("No",'2_all_summary'!N164)),4,3))</f>
        <v>4</v>
      </c>
      <c r="L164" s="41">
        <f>IF(ISNUMBER(SEARCH("Yes",'2_all_summary'!$F164)),IF(ISNUMBER(SEARCH("Yes",'2_all_summary'!O164)),1,2),IF(ISNUMBER(SEARCH("No",'2_all_summary'!O164)),4,3))</f>
        <v>4</v>
      </c>
      <c r="M164" s="41">
        <f>IF(ISNUMBER(SEARCH("Yes",'2_all_summary'!$F164)),IF(0&lt;'2_all_summary'!P164,1,2),IF(0='2_all_summary'!P164,4,3))</f>
        <v>4</v>
      </c>
      <c r="N164" s="41">
        <f>IF(ISNUMBER(SEARCH("Yes",'2_all_summary'!$F164)),IF(ISNUMBER(SEARCH("Yes",'2_all_summary'!Q164)),1,2),IF(ISNUMBER(SEARCH("No",'2_all_summary'!Q164)),4,3))</f>
        <v>4</v>
      </c>
      <c r="O164" s="41">
        <f>IF(ISNUMBER(SEARCH("Yes",'2_all_summary'!$F164)),IF(ISNUMBER(SEARCH("Yes",'2_all_summary'!R164)),1,2),IF(ISNUMBER(SEARCH("No",'2_all_summary'!R164)),4,3))</f>
        <v>4</v>
      </c>
      <c r="P164" s="41">
        <f>IF(ISNUMBER(SEARCH("Yes",'2_all_summary'!$F164)),IF(ISNUMBER(SEARCH("Yes",'2_all_summary'!S164)),1,2),IF(ISNUMBER(SEARCH("No",'2_all_summary'!S164)),4,3))</f>
        <v>4</v>
      </c>
      <c r="Q164" s="41">
        <f>IF(ISNUMBER(SEARCH("Yes",'2_all_summary'!$F164)),IF(0&lt;'2_all_summary'!T164,1,2),IF(0='2_all_summary'!T164,4,3))</f>
        <v>4</v>
      </c>
      <c r="R164" s="41">
        <f>IF(ISNUMBER(SEARCH("Yes",'2_all_summary'!$F164)),IF(ISNUMBER(SEARCH("Yes",'2_all_summary'!U164)),1,2),IF(ISNUMBER(SEARCH("No",'2_all_summary'!U164)),4,3))</f>
        <v>4</v>
      </c>
    </row>
    <row r="165" spans="7:18" x14ac:dyDescent="0.3">
      <c r="G165" s="41"/>
      <c r="H165" s="41" t="str">
        <f>'2_all_summary'!D165</f>
        <v>Country watch. Uganda.</v>
      </c>
      <c r="I165" s="41" t="str">
        <f>'2_all_summary'!E165</f>
        <v>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v>
      </c>
      <c r="J165" s="41">
        <f>IF(ISNUMBER(SEARCH("Yes",'2_all_summary'!$F165)),IF(ISNUMBER(SEARCH("Yes",'2_all_summary'!M165)),1,2),IF(ISNUMBER(SEARCH("No",'2_all_summary'!M165)),4,3))</f>
        <v>4</v>
      </c>
      <c r="K165" s="41">
        <f>IF(ISNUMBER(SEARCH("Yes",'2_all_summary'!$F165)),IF(ISNUMBER(SEARCH("Yes",'2_all_summary'!N165)),1,2),IF(ISNUMBER(SEARCH("No",'2_all_summary'!N165)),4,3))</f>
        <v>4</v>
      </c>
      <c r="L165" s="41">
        <f>IF(ISNUMBER(SEARCH("Yes",'2_all_summary'!$F165)),IF(ISNUMBER(SEARCH("Yes",'2_all_summary'!O165)),1,2),IF(ISNUMBER(SEARCH("No",'2_all_summary'!O165)),4,3))</f>
        <v>4</v>
      </c>
      <c r="M165" s="41">
        <f>IF(ISNUMBER(SEARCH("Yes",'2_all_summary'!$F165)),IF(0&lt;'2_all_summary'!P165,1,2),IF(0='2_all_summary'!P165,4,3))</f>
        <v>4</v>
      </c>
      <c r="N165" s="41">
        <f>IF(ISNUMBER(SEARCH("Yes",'2_all_summary'!$F165)),IF(ISNUMBER(SEARCH("Yes",'2_all_summary'!Q165)),1,2),IF(ISNUMBER(SEARCH("No",'2_all_summary'!Q165)),4,3))</f>
        <v>4</v>
      </c>
      <c r="O165" s="41">
        <f>IF(ISNUMBER(SEARCH("Yes",'2_all_summary'!$F165)),IF(ISNUMBER(SEARCH("Yes",'2_all_summary'!R165)),1,2),IF(ISNUMBER(SEARCH("No",'2_all_summary'!R165)),4,3))</f>
        <v>4</v>
      </c>
      <c r="P165" s="41">
        <f>IF(ISNUMBER(SEARCH("Yes",'2_all_summary'!$F165)),IF(ISNUMBER(SEARCH("Yes",'2_all_summary'!S165)),1,2),IF(ISNUMBER(SEARCH("No",'2_all_summary'!S165)),4,3))</f>
        <v>4</v>
      </c>
      <c r="Q165" s="41">
        <f>IF(ISNUMBER(SEARCH("Yes",'2_all_summary'!$F165)),IF(0&lt;'2_all_summary'!T165,1,2),IF(0='2_all_summary'!T165,4,3))</f>
        <v>4</v>
      </c>
      <c r="R165" s="41">
        <f>IF(ISNUMBER(SEARCH("Yes",'2_all_summary'!$F165)),IF(ISNUMBER(SEARCH("Yes",'2_all_summary'!U165)),1,2),IF(ISNUMBER(SEARCH("No",'2_all_summary'!U165)),4,3))</f>
        <v>4</v>
      </c>
    </row>
    <row r="166" spans="7:18" x14ac:dyDescent="0.3">
      <c r="G166" s="41"/>
      <c r="H166" s="41" t="str">
        <f>'2_all_summary'!D166</f>
        <v>Political ecology and social representations on mangrove conservation, rehabilitation and restoration in catanduanes island, philippines</v>
      </c>
      <c r="I166" s="41" t="str">
        <f>'2_all_summary'!E166</f>
        <v>Mangrove forest conservation, rehabilitation and restoration (or â€˜mangrovizationâ€™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Moscoviciâ€™s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â€“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Â© 2021, BIOFLUX SRL. All rights reserved.</v>
      </c>
      <c r="J166" s="41">
        <f>IF(ISNUMBER(SEARCH("Yes",'2_all_summary'!$F166)),IF(ISNUMBER(SEARCH("Yes",'2_all_summary'!M166)),1,2),IF(ISNUMBER(SEARCH("No",'2_all_summary'!M166)),4,3))</f>
        <v>4</v>
      </c>
      <c r="K166" s="41">
        <f>IF(ISNUMBER(SEARCH("Yes",'2_all_summary'!$F166)),IF(ISNUMBER(SEARCH("Yes",'2_all_summary'!N166)),1,2),IF(ISNUMBER(SEARCH("No",'2_all_summary'!N166)),4,3))</f>
        <v>4</v>
      </c>
      <c r="L166" s="41">
        <f>IF(ISNUMBER(SEARCH("Yes",'2_all_summary'!$F166)),IF(ISNUMBER(SEARCH("Yes",'2_all_summary'!O166)),1,2),IF(ISNUMBER(SEARCH("No",'2_all_summary'!O166)),4,3))</f>
        <v>4</v>
      </c>
      <c r="M166" s="41">
        <f>IF(ISNUMBER(SEARCH("Yes",'2_all_summary'!$F166)),IF(0&lt;'2_all_summary'!P166,1,2),IF(0='2_all_summary'!P166,4,3))</f>
        <v>4</v>
      </c>
      <c r="N166" s="41">
        <f>IF(ISNUMBER(SEARCH("Yes",'2_all_summary'!$F166)),IF(ISNUMBER(SEARCH("Yes",'2_all_summary'!Q166)),1,2),IF(ISNUMBER(SEARCH("No",'2_all_summary'!Q166)),4,3))</f>
        <v>4</v>
      </c>
      <c r="O166" s="41">
        <f>IF(ISNUMBER(SEARCH("Yes",'2_all_summary'!$F166)),IF(ISNUMBER(SEARCH("Yes",'2_all_summary'!R166)),1,2),IF(ISNUMBER(SEARCH("No",'2_all_summary'!R166)),4,3))</f>
        <v>4</v>
      </c>
      <c r="P166" s="41">
        <f>IF(ISNUMBER(SEARCH("Yes",'2_all_summary'!$F166)),IF(ISNUMBER(SEARCH("Yes",'2_all_summary'!S166)),1,2),IF(ISNUMBER(SEARCH("No",'2_all_summary'!S166)),4,3))</f>
        <v>4</v>
      </c>
      <c r="Q166" s="41">
        <f>IF(ISNUMBER(SEARCH("Yes",'2_all_summary'!$F166)),IF(0&lt;'2_all_summary'!T166,1,2),IF(0='2_all_summary'!T166,4,3))</f>
        <v>4</v>
      </c>
      <c r="R166" s="41">
        <f>IF(ISNUMBER(SEARCH("Yes",'2_all_summary'!$F166)),IF(ISNUMBER(SEARCH("Yes",'2_all_summary'!U166)),1,2),IF(ISNUMBER(SEARCH("No",'2_all_summary'!U166)),4,3))</f>
        <v>4</v>
      </c>
    </row>
    <row r="167" spans="7:18" x14ac:dyDescent="0.3">
      <c r="G167" s="41"/>
      <c r="H167" s="41" t="str">
        <f>'2_all_summary'!D167</f>
        <v>Cultural effectiveness in research: A summary report of a panel session entitled "engaging populations at risk"</v>
      </c>
      <c r="I167" s="41" t="str">
        <f>'2_all_summary'!E167</f>
        <v>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Â© Taylor &amp; Francis Group, LLC.</v>
      </c>
      <c r="J167" s="41">
        <f>IF(ISNUMBER(SEARCH("Yes",'2_all_summary'!$F167)),IF(ISNUMBER(SEARCH("Yes",'2_all_summary'!M167)),1,2),IF(ISNUMBER(SEARCH("No",'2_all_summary'!M167)),4,3))</f>
        <v>4</v>
      </c>
      <c r="K167" s="41">
        <f>IF(ISNUMBER(SEARCH("Yes",'2_all_summary'!$F167)),IF(ISNUMBER(SEARCH("Yes",'2_all_summary'!N167)),1,2),IF(ISNUMBER(SEARCH("No",'2_all_summary'!N167)),4,3))</f>
        <v>4</v>
      </c>
      <c r="L167" s="41">
        <f>IF(ISNUMBER(SEARCH("Yes",'2_all_summary'!$F167)),IF(ISNUMBER(SEARCH("Yes",'2_all_summary'!O167)),1,2),IF(ISNUMBER(SEARCH("No",'2_all_summary'!O167)),4,3))</f>
        <v>4</v>
      </c>
      <c r="M167" s="41">
        <f>IF(ISNUMBER(SEARCH("Yes",'2_all_summary'!$F167)),IF(0&lt;'2_all_summary'!P167,1,2),IF(0='2_all_summary'!P167,4,3))</f>
        <v>4</v>
      </c>
      <c r="N167" s="41">
        <f>IF(ISNUMBER(SEARCH("Yes",'2_all_summary'!$F167)),IF(ISNUMBER(SEARCH("Yes",'2_all_summary'!Q167)),1,2),IF(ISNUMBER(SEARCH("No",'2_all_summary'!Q167)),4,3))</f>
        <v>4</v>
      </c>
      <c r="O167" s="41">
        <f>IF(ISNUMBER(SEARCH("Yes",'2_all_summary'!$F167)),IF(ISNUMBER(SEARCH("Yes",'2_all_summary'!R167)),1,2),IF(ISNUMBER(SEARCH("No",'2_all_summary'!R167)),4,3))</f>
        <v>4</v>
      </c>
      <c r="P167" s="41">
        <f>IF(ISNUMBER(SEARCH("Yes",'2_all_summary'!$F167)),IF(ISNUMBER(SEARCH("Yes",'2_all_summary'!S167)),1,2),IF(ISNUMBER(SEARCH("No",'2_all_summary'!S167)),4,3))</f>
        <v>4</v>
      </c>
      <c r="Q167" s="41">
        <f>IF(ISNUMBER(SEARCH("Yes",'2_all_summary'!$F167)),IF(0&lt;'2_all_summary'!T167,1,2),IF(0='2_all_summary'!T167,4,3))</f>
        <v>4</v>
      </c>
      <c r="R167" s="41">
        <f>IF(ISNUMBER(SEARCH("Yes",'2_all_summary'!$F167)),IF(ISNUMBER(SEARCH("Yes",'2_all_summary'!U167)),1,2),IF(ISNUMBER(SEARCH("No",'2_all_summary'!U167)),4,3))</f>
        <v>4</v>
      </c>
    </row>
    <row r="168" spans="7:18" x14ac:dyDescent="0.3">
      <c r="G168" s="41"/>
      <c r="H168" s="41" t="str">
        <f>'2_all_summary'!D168</f>
        <v>Unfinished business: Taiwan's experience with rights-based coastal fisheries management</v>
      </c>
      <c r="I168" s="41" t="str">
        <f>'2_all_summary'!E168</f>
        <v>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Â© 2012 Elsevier Ltd.</v>
      </c>
      <c r="J168" s="41">
        <f>IF(ISNUMBER(SEARCH("Yes",'2_all_summary'!$F168)),IF(ISNUMBER(SEARCH("Yes",'2_all_summary'!M168)),1,2),IF(ISNUMBER(SEARCH("No",'2_all_summary'!M168)),4,3))</f>
        <v>4</v>
      </c>
      <c r="K168" s="41">
        <f>IF(ISNUMBER(SEARCH("Yes",'2_all_summary'!$F168)),IF(ISNUMBER(SEARCH("Yes",'2_all_summary'!N168)),1,2),IF(ISNUMBER(SEARCH("No",'2_all_summary'!N168)),4,3))</f>
        <v>4</v>
      </c>
      <c r="L168" s="41">
        <f>IF(ISNUMBER(SEARCH("Yes",'2_all_summary'!$F168)),IF(ISNUMBER(SEARCH("Yes",'2_all_summary'!O168)),1,2),IF(ISNUMBER(SEARCH("No",'2_all_summary'!O168)),4,3))</f>
        <v>4</v>
      </c>
      <c r="M168" s="41">
        <f>IF(ISNUMBER(SEARCH("Yes",'2_all_summary'!$F168)),IF(0&lt;'2_all_summary'!P168,1,2),IF(0='2_all_summary'!P168,4,3))</f>
        <v>4</v>
      </c>
      <c r="N168" s="41">
        <f>IF(ISNUMBER(SEARCH("Yes",'2_all_summary'!$F168)),IF(ISNUMBER(SEARCH("Yes",'2_all_summary'!Q168)),1,2),IF(ISNUMBER(SEARCH("No",'2_all_summary'!Q168)),4,3))</f>
        <v>4</v>
      </c>
      <c r="O168" s="41">
        <f>IF(ISNUMBER(SEARCH("Yes",'2_all_summary'!$F168)),IF(ISNUMBER(SEARCH("Yes",'2_all_summary'!R168)),1,2),IF(ISNUMBER(SEARCH("No",'2_all_summary'!R168)),4,3))</f>
        <v>4</v>
      </c>
      <c r="P168" s="41">
        <f>IF(ISNUMBER(SEARCH("Yes",'2_all_summary'!$F168)),IF(ISNUMBER(SEARCH("Yes",'2_all_summary'!S168)),1,2),IF(ISNUMBER(SEARCH("No",'2_all_summary'!S168)),4,3))</f>
        <v>4</v>
      </c>
      <c r="Q168" s="41">
        <f>IF(ISNUMBER(SEARCH("Yes",'2_all_summary'!$F168)),IF(0&lt;'2_all_summary'!T168,1,2),IF(0='2_all_summary'!T168,4,3))</f>
        <v>4</v>
      </c>
      <c r="R168" s="41">
        <f>IF(ISNUMBER(SEARCH("Yes",'2_all_summary'!$F168)),IF(ISNUMBER(SEARCH("Yes",'2_all_summary'!U168)),1,2),IF(ISNUMBER(SEARCH("No",'2_all_summary'!U168)),4,3))</f>
        <v>4</v>
      </c>
    </row>
    <row r="169" spans="7:18" x14ac:dyDescent="0.3">
      <c r="G169" s="41"/>
      <c r="H169" s="41" t="str">
        <f>'2_all_summary'!D169</f>
        <v>Using historical atlas data to develop high-resolution distribution models of freshwater fishes</v>
      </c>
      <c r="I169" s="41" t="str">
        <f>'2_all_summary'!E169</f>
        <v>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Â© 2015 Huang, Frimpong. This is an open access article distributed under the terms of the Creative Commons Attribution License, which permits unrestricted use, distribution, and reproduction in any medium, provided the original author and source are credited.</v>
      </c>
      <c r="J169" s="41">
        <f>IF(ISNUMBER(SEARCH("Yes",'2_all_summary'!$F169)),IF(ISNUMBER(SEARCH("Yes",'2_all_summary'!M169)),1,2),IF(ISNUMBER(SEARCH("No",'2_all_summary'!M169)),4,3))</f>
        <v>4</v>
      </c>
      <c r="K169" s="41">
        <f>IF(ISNUMBER(SEARCH("Yes",'2_all_summary'!$F169)),IF(ISNUMBER(SEARCH("Yes",'2_all_summary'!N169)),1,2),IF(ISNUMBER(SEARCH("No",'2_all_summary'!N169)),4,3))</f>
        <v>4</v>
      </c>
      <c r="L169" s="41">
        <f>IF(ISNUMBER(SEARCH("Yes",'2_all_summary'!$F169)),IF(ISNUMBER(SEARCH("Yes",'2_all_summary'!O169)),1,2),IF(ISNUMBER(SEARCH("No",'2_all_summary'!O169)),4,3))</f>
        <v>4</v>
      </c>
      <c r="M169" s="41">
        <f>IF(ISNUMBER(SEARCH("Yes",'2_all_summary'!$F169)),IF(0&lt;'2_all_summary'!P169,1,2),IF(0='2_all_summary'!P169,4,3))</f>
        <v>4</v>
      </c>
      <c r="N169" s="41">
        <f>IF(ISNUMBER(SEARCH("Yes",'2_all_summary'!$F169)),IF(ISNUMBER(SEARCH("Yes",'2_all_summary'!Q169)),1,2),IF(ISNUMBER(SEARCH("No",'2_all_summary'!Q169)),4,3))</f>
        <v>4</v>
      </c>
      <c r="O169" s="41">
        <f>IF(ISNUMBER(SEARCH("Yes",'2_all_summary'!$F169)),IF(ISNUMBER(SEARCH("Yes",'2_all_summary'!R169)),1,2),IF(ISNUMBER(SEARCH("No",'2_all_summary'!R169)),4,3))</f>
        <v>4</v>
      </c>
      <c r="P169" s="41">
        <f>IF(ISNUMBER(SEARCH("Yes",'2_all_summary'!$F169)),IF(ISNUMBER(SEARCH("Yes",'2_all_summary'!S169)),1,2),IF(ISNUMBER(SEARCH("No",'2_all_summary'!S169)),4,3))</f>
        <v>4</v>
      </c>
      <c r="Q169" s="41">
        <f>IF(ISNUMBER(SEARCH("Yes",'2_all_summary'!$F169)),IF(0&lt;'2_all_summary'!T169,1,2),IF(0='2_all_summary'!T169,4,3))</f>
        <v>4</v>
      </c>
      <c r="R169" s="41">
        <f>IF(ISNUMBER(SEARCH("Yes",'2_all_summary'!$F169)),IF(ISNUMBER(SEARCH("Yes",'2_all_summary'!U169)),1,2),IF(ISNUMBER(SEARCH("No",'2_all_summary'!U169)),4,3))</f>
        <v>4</v>
      </c>
    </row>
    <row r="170" spans="7:18" x14ac:dyDescent="0.3">
      <c r="G170" s="41"/>
      <c r="H170" s="41" t="str">
        <f>'2_all_summary'!D170</f>
        <v>Towards wise coastal management practice in a tropical megacity - Jakarta</v>
      </c>
      <c r="I170" s="41" t="str">
        <f>'2_all_summary'!E170</f>
        <v>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Â© 2001 Elsevier Science Ltd. All rights reserved.</v>
      </c>
      <c r="J170" s="41">
        <f>IF(ISNUMBER(SEARCH("Yes",'2_all_summary'!$F170)),IF(ISNUMBER(SEARCH("Yes",'2_all_summary'!M170)),1,2),IF(ISNUMBER(SEARCH("No",'2_all_summary'!M170)),4,3))</f>
        <v>4</v>
      </c>
      <c r="K170" s="41">
        <f>IF(ISNUMBER(SEARCH("Yes",'2_all_summary'!$F170)),IF(ISNUMBER(SEARCH("Yes",'2_all_summary'!N170)),1,2),IF(ISNUMBER(SEARCH("No",'2_all_summary'!N170)),4,3))</f>
        <v>4</v>
      </c>
      <c r="L170" s="41">
        <f>IF(ISNUMBER(SEARCH("Yes",'2_all_summary'!$F170)),IF(ISNUMBER(SEARCH("Yes",'2_all_summary'!O170)),1,2),IF(ISNUMBER(SEARCH("No",'2_all_summary'!O170)),4,3))</f>
        <v>4</v>
      </c>
      <c r="M170" s="41">
        <f>IF(ISNUMBER(SEARCH("Yes",'2_all_summary'!$F170)),IF(0&lt;'2_all_summary'!P170,1,2),IF(0='2_all_summary'!P170,4,3))</f>
        <v>4</v>
      </c>
      <c r="N170" s="41">
        <f>IF(ISNUMBER(SEARCH("Yes",'2_all_summary'!$F170)),IF(ISNUMBER(SEARCH("Yes",'2_all_summary'!Q170)),1,2),IF(ISNUMBER(SEARCH("No",'2_all_summary'!Q170)),4,3))</f>
        <v>4</v>
      </c>
      <c r="O170" s="41">
        <f>IF(ISNUMBER(SEARCH("Yes",'2_all_summary'!$F170)),IF(ISNUMBER(SEARCH("Yes",'2_all_summary'!R170)),1,2),IF(ISNUMBER(SEARCH("No",'2_all_summary'!R170)),4,3))</f>
        <v>4</v>
      </c>
      <c r="P170" s="41">
        <f>IF(ISNUMBER(SEARCH("Yes",'2_all_summary'!$F170)),IF(ISNUMBER(SEARCH("Yes",'2_all_summary'!S170)),1,2),IF(ISNUMBER(SEARCH("No",'2_all_summary'!S170)),4,3))</f>
        <v>4</v>
      </c>
      <c r="Q170" s="41">
        <f>IF(ISNUMBER(SEARCH("Yes",'2_all_summary'!$F170)),IF(0&lt;'2_all_summary'!T170,1,2),IF(0='2_all_summary'!T170,4,3))</f>
        <v>4</v>
      </c>
      <c r="R170" s="41">
        <f>IF(ISNUMBER(SEARCH("Yes",'2_all_summary'!$F170)),IF(ISNUMBER(SEARCH("Yes",'2_all_summary'!U170)),1,2),IF(ISNUMBER(SEARCH("No",'2_all_summary'!U170)),4,3))</f>
        <v>4</v>
      </c>
    </row>
    <row r="171" spans="7:18" x14ac:dyDescent="0.3">
      <c r="G171" s="41"/>
      <c r="H171" s="41" t="str">
        <f>'2_all_summary'!D171</f>
        <v>The Philippines</v>
      </c>
      <c r="I171" s="41" t="str">
        <f>'2_all_summary'!E171</f>
        <v>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countryâ€™s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poorâ€™s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Â© 2019 Elsevier Ltd. All rights reserved.</v>
      </c>
      <c r="J171" s="41">
        <f>IF(ISNUMBER(SEARCH("Yes",'2_all_summary'!$F171)),IF(ISNUMBER(SEARCH("Yes",'2_all_summary'!M171)),1,2),IF(ISNUMBER(SEARCH("No",'2_all_summary'!M171)),4,3))</f>
        <v>4</v>
      </c>
      <c r="K171" s="41">
        <f>IF(ISNUMBER(SEARCH("Yes",'2_all_summary'!$F171)),IF(ISNUMBER(SEARCH("Yes",'2_all_summary'!N171)),1,2),IF(ISNUMBER(SEARCH("No",'2_all_summary'!N171)),4,3))</f>
        <v>4</v>
      </c>
      <c r="L171" s="41">
        <f>IF(ISNUMBER(SEARCH("Yes",'2_all_summary'!$F171)),IF(ISNUMBER(SEARCH("Yes",'2_all_summary'!O171)),1,2),IF(ISNUMBER(SEARCH("No",'2_all_summary'!O171)),4,3))</f>
        <v>4</v>
      </c>
      <c r="M171" s="41">
        <f>IF(ISNUMBER(SEARCH("Yes",'2_all_summary'!$F171)),IF(0&lt;'2_all_summary'!P171,1,2),IF(0='2_all_summary'!P171,4,3))</f>
        <v>4</v>
      </c>
      <c r="N171" s="41">
        <f>IF(ISNUMBER(SEARCH("Yes",'2_all_summary'!$F171)),IF(ISNUMBER(SEARCH("Yes",'2_all_summary'!Q171)),1,2),IF(ISNUMBER(SEARCH("No",'2_all_summary'!Q171)),4,3))</f>
        <v>4</v>
      </c>
      <c r="O171" s="41">
        <f>IF(ISNUMBER(SEARCH("Yes",'2_all_summary'!$F171)),IF(ISNUMBER(SEARCH("Yes",'2_all_summary'!R171)),1,2),IF(ISNUMBER(SEARCH("No",'2_all_summary'!R171)),4,3))</f>
        <v>4</v>
      </c>
      <c r="P171" s="41">
        <f>IF(ISNUMBER(SEARCH("Yes",'2_all_summary'!$F171)),IF(ISNUMBER(SEARCH("Yes",'2_all_summary'!S171)),1,2),IF(ISNUMBER(SEARCH("No",'2_all_summary'!S171)),4,3))</f>
        <v>4</v>
      </c>
      <c r="Q171" s="41">
        <f>IF(ISNUMBER(SEARCH("Yes",'2_all_summary'!$F171)),IF(0&lt;'2_all_summary'!T171,1,2),IF(0='2_all_summary'!T171,4,3))</f>
        <v>4</v>
      </c>
      <c r="R171" s="41">
        <f>IF(ISNUMBER(SEARCH("Yes",'2_all_summary'!$F171)),IF(ISNUMBER(SEARCH("Yes",'2_all_summary'!U171)),1,2),IF(ISNUMBER(SEARCH("No",'2_all_summary'!U171)),4,3))</f>
        <v>4</v>
      </c>
    </row>
    <row r="172" spans="7:18" x14ac:dyDescent="0.3">
      <c r="G172" s="41"/>
      <c r="H172" s="41" t="str">
        <f>'2_all_summary'!D172</f>
        <v>Fishers' perceived objectives of community-based coastal resource management in the Kei islands, Indonesia</v>
      </c>
      <c r="I172" s="41" t="str">
        <f>'2_all_summary'!E172</f>
        <v>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Â© 2017 Hoshino, van Putten, Girsang, Resosudarmo and Yamazaki.</v>
      </c>
      <c r="J172" s="41">
        <f>IF(ISNUMBER(SEARCH("Yes",'2_all_summary'!$F172)),IF(ISNUMBER(SEARCH("Yes",'2_all_summary'!M172)),1,2),IF(ISNUMBER(SEARCH("No",'2_all_summary'!M172)),4,3))</f>
        <v>4</v>
      </c>
      <c r="K172" s="41">
        <f>IF(ISNUMBER(SEARCH("Yes",'2_all_summary'!$F172)),IF(ISNUMBER(SEARCH("Yes",'2_all_summary'!N172)),1,2),IF(ISNUMBER(SEARCH("No",'2_all_summary'!N172)),4,3))</f>
        <v>4</v>
      </c>
      <c r="L172" s="41">
        <f>IF(ISNUMBER(SEARCH("Yes",'2_all_summary'!$F172)),IF(ISNUMBER(SEARCH("Yes",'2_all_summary'!O172)),1,2),IF(ISNUMBER(SEARCH("No",'2_all_summary'!O172)),4,3))</f>
        <v>4</v>
      </c>
      <c r="M172" s="41">
        <f>IF(ISNUMBER(SEARCH("Yes",'2_all_summary'!$F172)),IF(0&lt;'2_all_summary'!P172,1,2),IF(0='2_all_summary'!P172,4,3))</f>
        <v>4</v>
      </c>
      <c r="N172" s="41">
        <f>IF(ISNUMBER(SEARCH("Yes",'2_all_summary'!$F172)),IF(ISNUMBER(SEARCH("Yes",'2_all_summary'!Q172)),1,2),IF(ISNUMBER(SEARCH("No",'2_all_summary'!Q172)),4,3))</f>
        <v>4</v>
      </c>
      <c r="O172" s="41">
        <f>IF(ISNUMBER(SEARCH("Yes",'2_all_summary'!$F172)),IF(ISNUMBER(SEARCH("Yes",'2_all_summary'!R172)),1,2),IF(ISNUMBER(SEARCH("No",'2_all_summary'!R172)),4,3))</f>
        <v>4</v>
      </c>
      <c r="P172" s="41">
        <f>IF(ISNUMBER(SEARCH("Yes",'2_all_summary'!$F172)),IF(ISNUMBER(SEARCH("Yes",'2_all_summary'!S172)),1,2),IF(ISNUMBER(SEARCH("No",'2_all_summary'!S172)),4,3))</f>
        <v>4</v>
      </c>
      <c r="Q172" s="41">
        <f>IF(ISNUMBER(SEARCH("Yes",'2_all_summary'!$F172)),IF(0&lt;'2_all_summary'!T172,1,2),IF(0='2_all_summary'!T172,4,3))</f>
        <v>4</v>
      </c>
      <c r="R172" s="41">
        <f>IF(ISNUMBER(SEARCH("Yes",'2_all_summary'!$F172)),IF(ISNUMBER(SEARCH("Yes",'2_all_summary'!U172)),1,2),IF(ISNUMBER(SEARCH("No",'2_all_summary'!U172)),4,3))</f>
        <v>4</v>
      </c>
    </row>
    <row r="173" spans="7:18" x14ac:dyDescent="0.3">
      <c r="G173" s="41"/>
      <c r="H173" s="41" t="str">
        <f>'2_all_summary'!D173</f>
        <v>The dwindling community-based management strategies in the brush park fishery of a tropical estuary: Need for co-management</v>
      </c>
      <c r="I173" s="41" t="str">
        <f>'2_all_summary'!E173</f>
        <v>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Â© 2018 Elsevier Ltd</v>
      </c>
      <c r="J173" s="41">
        <f>IF(ISNUMBER(SEARCH("Yes",'2_all_summary'!$F173)),IF(ISNUMBER(SEARCH("Yes",'2_all_summary'!M173)),1,2),IF(ISNUMBER(SEARCH("No",'2_all_summary'!M173)),4,3))</f>
        <v>4</v>
      </c>
      <c r="K173" s="41">
        <f>IF(ISNUMBER(SEARCH("Yes",'2_all_summary'!$F173)),IF(ISNUMBER(SEARCH("Yes",'2_all_summary'!N173)),1,2),IF(ISNUMBER(SEARCH("No",'2_all_summary'!N173)),4,3))</f>
        <v>4</v>
      </c>
      <c r="L173" s="41">
        <f>IF(ISNUMBER(SEARCH("Yes",'2_all_summary'!$F173)),IF(ISNUMBER(SEARCH("Yes",'2_all_summary'!O173)),1,2),IF(ISNUMBER(SEARCH("No",'2_all_summary'!O173)),4,3))</f>
        <v>4</v>
      </c>
      <c r="M173" s="41">
        <f>IF(ISNUMBER(SEARCH("Yes",'2_all_summary'!$F173)),IF(0&lt;'2_all_summary'!P173,1,2),IF(0='2_all_summary'!P173,4,3))</f>
        <v>4</v>
      </c>
      <c r="N173" s="41">
        <f>IF(ISNUMBER(SEARCH("Yes",'2_all_summary'!$F173)),IF(ISNUMBER(SEARCH("Yes",'2_all_summary'!Q173)),1,2),IF(ISNUMBER(SEARCH("No",'2_all_summary'!Q173)),4,3))</f>
        <v>4</v>
      </c>
      <c r="O173" s="41">
        <f>IF(ISNUMBER(SEARCH("Yes",'2_all_summary'!$F173)),IF(ISNUMBER(SEARCH("Yes",'2_all_summary'!R173)),1,2),IF(ISNUMBER(SEARCH("No",'2_all_summary'!R173)),4,3))</f>
        <v>4</v>
      </c>
      <c r="P173" s="41">
        <f>IF(ISNUMBER(SEARCH("Yes",'2_all_summary'!$F173)),IF(ISNUMBER(SEARCH("Yes",'2_all_summary'!S173)),1,2),IF(ISNUMBER(SEARCH("No",'2_all_summary'!S173)),4,3))</f>
        <v>4</v>
      </c>
      <c r="Q173" s="41">
        <f>IF(ISNUMBER(SEARCH("Yes",'2_all_summary'!$F173)),IF(0&lt;'2_all_summary'!T173,1,2),IF(0='2_all_summary'!T173,4,3))</f>
        <v>4</v>
      </c>
      <c r="R173" s="41">
        <f>IF(ISNUMBER(SEARCH("Yes",'2_all_summary'!$F173)),IF(ISNUMBER(SEARCH("Yes",'2_all_summary'!U173)),1,2),IF(ISNUMBER(SEARCH("No",'2_all_summary'!U173)),4,3))</f>
        <v>4</v>
      </c>
    </row>
    <row r="174" spans="7:18" x14ac:dyDescent="0.3">
      <c r="G174" s="41"/>
      <c r="H174" s="41" t="str">
        <f>'2_all_summary'!D174</f>
        <v>Options for managing the sustainable use of green turtles: Perceptions of hammond islanders in torres strait</v>
      </c>
      <c r="I174" s="41" t="str">
        <f>'2_all_summary'!E174</f>
        <v>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Â© 2010 Grayson et al.</v>
      </c>
      <c r="J174" s="41">
        <f>IF(ISNUMBER(SEARCH("Yes",'2_all_summary'!$F174)),IF(ISNUMBER(SEARCH("Yes",'2_all_summary'!M174)),1,2),IF(ISNUMBER(SEARCH("No",'2_all_summary'!M174)),4,3))</f>
        <v>4</v>
      </c>
      <c r="K174" s="41">
        <f>IF(ISNUMBER(SEARCH("Yes",'2_all_summary'!$F174)),IF(ISNUMBER(SEARCH("Yes",'2_all_summary'!N174)),1,2),IF(ISNUMBER(SEARCH("No",'2_all_summary'!N174)),4,3))</f>
        <v>4</v>
      </c>
      <c r="L174" s="41">
        <f>IF(ISNUMBER(SEARCH("Yes",'2_all_summary'!$F174)),IF(ISNUMBER(SEARCH("Yes",'2_all_summary'!O174)),1,2),IF(ISNUMBER(SEARCH("No",'2_all_summary'!O174)),4,3))</f>
        <v>4</v>
      </c>
      <c r="M174" s="41">
        <f>IF(ISNUMBER(SEARCH("Yes",'2_all_summary'!$F174)),IF(0&lt;'2_all_summary'!P174,1,2),IF(0='2_all_summary'!P174,4,3))</f>
        <v>4</v>
      </c>
      <c r="N174" s="41">
        <f>IF(ISNUMBER(SEARCH("Yes",'2_all_summary'!$F174)),IF(ISNUMBER(SEARCH("Yes",'2_all_summary'!Q174)),1,2),IF(ISNUMBER(SEARCH("No",'2_all_summary'!Q174)),4,3))</f>
        <v>4</v>
      </c>
      <c r="O174" s="41">
        <f>IF(ISNUMBER(SEARCH("Yes",'2_all_summary'!$F174)),IF(ISNUMBER(SEARCH("Yes",'2_all_summary'!R174)),1,2),IF(ISNUMBER(SEARCH("No",'2_all_summary'!R174)),4,3))</f>
        <v>4</v>
      </c>
      <c r="P174" s="41">
        <f>IF(ISNUMBER(SEARCH("Yes",'2_all_summary'!$F174)),IF(ISNUMBER(SEARCH("Yes",'2_all_summary'!S174)),1,2),IF(ISNUMBER(SEARCH("No",'2_all_summary'!S174)),4,3))</f>
        <v>4</v>
      </c>
      <c r="Q174" s="41">
        <f>IF(ISNUMBER(SEARCH("Yes",'2_all_summary'!$F174)),IF(0&lt;'2_all_summary'!T174,1,2),IF(0='2_all_summary'!T174,4,3))</f>
        <v>4</v>
      </c>
      <c r="R174" s="41">
        <f>IF(ISNUMBER(SEARCH("Yes",'2_all_summary'!$F174)),IF(ISNUMBER(SEARCH("Yes",'2_all_summary'!U174)),1,2),IF(ISNUMBER(SEARCH("No",'2_all_summary'!U174)),4,3))</f>
        <v>4</v>
      </c>
    </row>
    <row r="175" spans="7:18" x14ac:dyDescent="0.3">
      <c r="G175" s="41"/>
      <c r="H175" s="41" t="str">
        <f>'2_all_summary'!D175</f>
        <v>Multiple water use as an approach for increased basin productivity and improved adaptation: A case study from Bangladesh</v>
      </c>
      <c r="I175" s="41" t="str">
        <f>'2_all_summary'!E175</f>
        <v>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Â© 2012 International Association for Hydro-Environment Engineering and Research.</v>
      </c>
      <c r="J175" s="41">
        <f>IF(ISNUMBER(SEARCH("Yes",'2_all_summary'!$F175)),IF(ISNUMBER(SEARCH("Yes",'2_all_summary'!M175)),1,2),IF(ISNUMBER(SEARCH("No",'2_all_summary'!M175)),4,3))</f>
        <v>4</v>
      </c>
      <c r="K175" s="41">
        <f>IF(ISNUMBER(SEARCH("Yes",'2_all_summary'!$F175)),IF(ISNUMBER(SEARCH("Yes",'2_all_summary'!N175)),1,2),IF(ISNUMBER(SEARCH("No",'2_all_summary'!N175)),4,3))</f>
        <v>4</v>
      </c>
      <c r="L175" s="41">
        <f>IF(ISNUMBER(SEARCH("Yes",'2_all_summary'!$F175)),IF(ISNUMBER(SEARCH("Yes",'2_all_summary'!O175)),1,2),IF(ISNUMBER(SEARCH("No",'2_all_summary'!O175)),4,3))</f>
        <v>4</v>
      </c>
      <c r="M175" s="41">
        <f>IF(ISNUMBER(SEARCH("Yes",'2_all_summary'!$F175)),IF(0&lt;'2_all_summary'!P175,1,2),IF(0='2_all_summary'!P175,4,3))</f>
        <v>4</v>
      </c>
      <c r="N175" s="41">
        <f>IF(ISNUMBER(SEARCH("Yes",'2_all_summary'!$F175)),IF(ISNUMBER(SEARCH("Yes",'2_all_summary'!Q175)),1,2),IF(ISNUMBER(SEARCH("No",'2_all_summary'!Q175)),4,3))</f>
        <v>4</v>
      </c>
      <c r="O175" s="41">
        <f>IF(ISNUMBER(SEARCH("Yes",'2_all_summary'!$F175)),IF(ISNUMBER(SEARCH("Yes",'2_all_summary'!R175)),1,2),IF(ISNUMBER(SEARCH("No",'2_all_summary'!R175)),4,3))</f>
        <v>4</v>
      </c>
      <c r="P175" s="41">
        <f>IF(ISNUMBER(SEARCH("Yes",'2_all_summary'!$F175)),IF(ISNUMBER(SEARCH("Yes",'2_all_summary'!S175)),1,2),IF(ISNUMBER(SEARCH("No",'2_all_summary'!S175)),4,3))</f>
        <v>4</v>
      </c>
      <c r="Q175" s="41">
        <f>IF(ISNUMBER(SEARCH("Yes",'2_all_summary'!$F175)),IF(0&lt;'2_all_summary'!T175,1,2),IF(0='2_all_summary'!T175,4,3))</f>
        <v>4</v>
      </c>
      <c r="R175" s="41">
        <f>IF(ISNUMBER(SEARCH("Yes",'2_all_summary'!$F175)),IF(ISNUMBER(SEARCH("Yes",'2_all_summary'!U175)),1,2),IF(ISNUMBER(SEARCH("No",'2_all_summary'!U175)),4,3))</f>
        <v>4</v>
      </c>
    </row>
    <row r="176" spans="7:18" x14ac:dyDescent="0.3">
      <c r="G176" s="41"/>
      <c r="H176" s="41" t="str">
        <f>'2_all_summary'!D176</f>
        <v>A network of grassroots reserves protects tropical river fish diversity</v>
      </c>
      <c r="I176" s="41" t="str">
        <f>'2_all_summary'!E176</f>
        <v>Intensive fisheries have reduced fish biodiversity and abundance in aquatic ecosystems worldwide1â€“3. â€˜No-takeâ€™ marine reserves have become a cornerstone of marine ecosystem-based fisheries management4â€“6,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Thailandâ€™s Salween basin have markedly increased fish richness, density, and biomass relative to adjacent areas. Moreover, key correlates of the success of protected areas in marine ecosystemsâ€”particularly reserve size and enforcementâ€”predict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worldâ€™s protected areas9, and our findings suggest that networks of small, community-based reserves offer a generalizable model for protecting biodiversity and augmenting fisheries as the worldâ€™s rivers face unprecedented pressures10,11. Â© 2020, The Author(s), under exclusive licence to Springer Nature Limited.</v>
      </c>
      <c r="J176" s="41">
        <f>IF(ISNUMBER(SEARCH("Yes",'2_all_summary'!$F176)),IF(ISNUMBER(SEARCH("Yes",'2_all_summary'!M176)),1,2),IF(ISNUMBER(SEARCH("No",'2_all_summary'!M176)),4,3))</f>
        <v>4</v>
      </c>
      <c r="K176" s="41">
        <f>IF(ISNUMBER(SEARCH("Yes",'2_all_summary'!$F176)),IF(ISNUMBER(SEARCH("Yes",'2_all_summary'!N176)),1,2),IF(ISNUMBER(SEARCH("No",'2_all_summary'!N176)),4,3))</f>
        <v>4</v>
      </c>
      <c r="L176" s="41">
        <f>IF(ISNUMBER(SEARCH("Yes",'2_all_summary'!$F176)),IF(ISNUMBER(SEARCH("Yes",'2_all_summary'!O176)),1,2),IF(ISNUMBER(SEARCH("No",'2_all_summary'!O176)),4,3))</f>
        <v>4</v>
      </c>
      <c r="M176" s="41">
        <f>IF(ISNUMBER(SEARCH("Yes",'2_all_summary'!$F176)),IF(0&lt;'2_all_summary'!P176,1,2),IF(0='2_all_summary'!P176,4,3))</f>
        <v>4</v>
      </c>
      <c r="N176" s="41">
        <f>IF(ISNUMBER(SEARCH("Yes",'2_all_summary'!$F176)),IF(ISNUMBER(SEARCH("Yes",'2_all_summary'!Q176)),1,2),IF(ISNUMBER(SEARCH("No",'2_all_summary'!Q176)),4,3))</f>
        <v>4</v>
      </c>
      <c r="O176" s="41">
        <f>IF(ISNUMBER(SEARCH("Yes",'2_all_summary'!$F176)),IF(ISNUMBER(SEARCH("Yes",'2_all_summary'!R176)),1,2),IF(ISNUMBER(SEARCH("No",'2_all_summary'!R176)),4,3))</f>
        <v>4</v>
      </c>
      <c r="P176" s="41">
        <f>IF(ISNUMBER(SEARCH("Yes",'2_all_summary'!$F176)),IF(ISNUMBER(SEARCH("Yes",'2_all_summary'!S176)),1,2),IF(ISNUMBER(SEARCH("No",'2_all_summary'!S176)),4,3))</f>
        <v>4</v>
      </c>
      <c r="Q176" s="41">
        <f>IF(ISNUMBER(SEARCH("Yes",'2_all_summary'!$F176)),IF(0&lt;'2_all_summary'!T176,1,2),IF(0='2_all_summary'!T176,4,3))</f>
        <v>4</v>
      </c>
      <c r="R176" s="41">
        <f>IF(ISNUMBER(SEARCH("Yes",'2_all_summary'!$F176)),IF(ISNUMBER(SEARCH("Yes",'2_all_summary'!U176)),1,2),IF(ISNUMBER(SEARCH("No",'2_all_summary'!U176)),4,3))</f>
        <v>4</v>
      </c>
    </row>
    <row r="177" spans="7:18" x14ac:dyDescent="0.3">
      <c r="G177" s="41"/>
      <c r="H177" s="41" t="str">
        <f>'2_all_summary'!D177</f>
        <v>Design principles for managing coastal fisheries commons in present-day Japan</v>
      </c>
      <c r="I177" s="41" t="str">
        <f>'2_all_summary'!E177</f>
        <v>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Â© 2015 Elsevier B.V.</v>
      </c>
      <c r="J177" s="41">
        <f>IF(ISNUMBER(SEARCH("Yes",'2_all_summary'!$F177)),IF(ISNUMBER(SEARCH("Yes",'2_all_summary'!M177)),1,2),IF(ISNUMBER(SEARCH("No",'2_all_summary'!M177)),4,3))</f>
        <v>4</v>
      </c>
      <c r="K177" s="41">
        <f>IF(ISNUMBER(SEARCH("Yes",'2_all_summary'!$F177)),IF(ISNUMBER(SEARCH("Yes",'2_all_summary'!N177)),1,2),IF(ISNUMBER(SEARCH("No",'2_all_summary'!N177)),4,3))</f>
        <v>4</v>
      </c>
      <c r="L177" s="41">
        <f>IF(ISNUMBER(SEARCH("Yes",'2_all_summary'!$F177)),IF(ISNUMBER(SEARCH("Yes",'2_all_summary'!O177)),1,2),IF(ISNUMBER(SEARCH("No",'2_all_summary'!O177)),4,3))</f>
        <v>4</v>
      </c>
      <c r="M177" s="41">
        <f>IF(ISNUMBER(SEARCH("Yes",'2_all_summary'!$F177)),IF(0&lt;'2_all_summary'!P177,1,2),IF(0='2_all_summary'!P177,4,3))</f>
        <v>4</v>
      </c>
      <c r="N177" s="41">
        <f>IF(ISNUMBER(SEARCH("Yes",'2_all_summary'!$F177)),IF(ISNUMBER(SEARCH("Yes",'2_all_summary'!Q177)),1,2),IF(ISNUMBER(SEARCH("No",'2_all_summary'!Q177)),4,3))</f>
        <v>4</v>
      </c>
      <c r="O177" s="41">
        <f>IF(ISNUMBER(SEARCH("Yes",'2_all_summary'!$F177)),IF(ISNUMBER(SEARCH("Yes",'2_all_summary'!R177)),1,2),IF(ISNUMBER(SEARCH("No",'2_all_summary'!R177)),4,3))</f>
        <v>4</v>
      </c>
      <c r="P177" s="41">
        <f>IF(ISNUMBER(SEARCH("Yes",'2_all_summary'!$F177)),IF(ISNUMBER(SEARCH("Yes",'2_all_summary'!S177)),1,2),IF(ISNUMBER(SEARCH("No",'2_all_summary'!S177)),4,3))</f>
        <v>4</v>
      </c>
      <c r="Q177" s="41">
        <f>IF(ISNUMBER(SEARCH("Yes",'2_all_summary'!$F177)),IF(0&lt;'2_all_summary'!T177,1,2),IF(0='2_all_summary'!T177,4,3))</f>
        <v>4</v>
      </c>
      <c r="R177" s="41">
        <f>IF(ISNUMBER(SEARCH("Yes",'2_all_summary'!$F177)),IF(ISNUMBER(SEARCH("Yes",'2_all_summary'!U177)),1,2),IF(ISNUMBER(SEARCH("No",'2_all_summary'!U177)),4,3))</f>
        <v>4</v>
      </c>
    </row>
    <row r="178" spans="7:18" x14ac:dyDescent="0.3">
      <c r="G178" s="41"/>
      <c r="H178" s="41" t="str">
        <f>'2_all_summary'!D178</f>
        <v>Co-management and spatial features contribute to secure fish abundance and fishing yields in tropical floodplain lakes</v>
      </c>
      <c r="I178" s="41" t="str">
        <f>'2_all_summary'!E178</f>
        <v>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Â© 2013 Springer Science+Business Media New York.</v>
      </c>
      <c r="J178" s="41">
        <f>IF(ISNUMBER(SEARCH("Yes",'2_all_summary'!$F178)),IF(ISNUMBER(SEARCH("Yes",'2_all_summary'!M178)),1,2),IF(ISNUMBER(SEARCH("No",'2_all_summary'!M178)),4,3))</f>
        <v>4</v>
      </c>
      <c r="K178" s="41">
        <f>IF(ISNUMBER(SEARCH("Yes",'2_all_summary'!$F178)),IF(ISNUMBER(SEARCH("Yes",'2_all_summary'!N178)),1,2),IF(ISNUMBER(SEARCH("No",'2_all_summary'!N178)),4,3))</f>
        <v>4</v>
      </c>
      <c r="L178" s="41">
        <f>IF(ISNUMBER(SEARCH("Yes",'2_all_summary'!$F178)),IF(ISNUMBER(SEARCH("Yes",'2_all_summary'!O178)),1,2),IF(ISNUMBER(SEARCH("No",'2_all_summary'!O178)),4,3))</f>
        <v>4</v>
      </c>
      <c r="M178" s="41">
        <f>IF(ISNUMBER(SEARCH("Yes",'2_all_summary'!$F178)),IF(0&lt;'2_all_summary'!P178,1,2),IF(0='2_all_summary'!P178,4,3))</f>
        <v>4</v>
      </c>
      <c r="N178" s="41">
        <f>IF(ISNUMBER(SEARCH("Yes",'2_all_summary'!$F178)),IF(ISNUMBER(SEARCH("Yes",'2_all_summary'!Q178)),1,2),IF(ISNUMBER(SEARCH("No",'2_all_summary'!Q178)),4,3))</f>
        <v>4</v>
      </c>
      <c r="O178" s="41">
        <f>IF(ISNUMBER(SEARCH("Yes",'2_all_summary'!$F178)),IF(ISNUMBER(SEARCH("Yes",'2_all_summary'!R178)),1,2),IF(ISNUMBER(SEARCH("No",'2_all_summary'!R178)),4,3))</f>
        <v>4</v>
      </c>
      <c r="P178" s="41">
        <f>IF(ISNUMBER(SEARCH("Yes",'2_all_summary'!$F178)),IF(ISNUMBER(SEARCH("Yes",'2_all_summary'!S178)),1,2),IF(ISNUMBER(SEARCH("No",'2_all_summary'!S178)),4,3))</f>
        <v>4</v>
      </c>
      <c r="Q178" s="41">
        <f>IF(ISNUMBER(SEARCH("Yes",'2_all_summary'!$F178)),IF(0&lt;'2_all_summary'!T178,1,2),IF(0='2_all_summary'!T178,4,3))</f>
        <v>4</v>
      </c>
      <c r="R178" s="41">
        <f>IF(ISNUMBER(SEARCH("Yes",'2_all_summary'!$F178)),IF(ISNUMBER(SEARCH("Yes",'2_all_summary'!U178)),1,2),IF(ISNUMBER(SEARCH("No",'2_all_summary'!U178)),4,3))</f>
        <v>4</v>
      </c>
    </row>
    <row r="179" spans="7:18" x14ac:dyDescent="0.3">
      <c r="G179" s="41"/>
      <c r="H179" s="41" t="str">
        <f>'2_all_summary'!D179</f>
        <v>Community-Based Management of Amazonian Biodiversity Assets</v>
      </c>
      <c r="I179" s="41" t="str">
        <f>'2_all_summary'!E179</f>
        <v>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worldâ€™s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Â© Springer Nature Switzerland AG 2020.</v>
      </c>
      <c r="J179" s="41">
        <f>IF(ISNUMBER(SEARCH("Yes",'2_all_summary'!$F179)),IF(ISNUMBER(SEARCH("Yes",'2_all_summary'!M179)),1,2),IF(ISNUMBER(SEARCH("No",'2_all_summary'!M179)),4,3))</f>
        <v>4</v>
      </c>
      <c r="K179" s="41">
        <f>IF(ISNUMBER(SEARCH("Yes",'2_all_summary'!$F179)),IF(ISNUMBER(SEARCH("Yes",'2_all_summary'!N179)),1,2),IF(ISNUMBER(SEARCH("No",'2_all_summary'!N179)),4,3))</f>
        <v>4</v>
      </c>
      <c r="L179" s="41">
        <f>IF(ISNUMBER(SEARCH("Yes",'2_all_summary'!$F179)),IF(ISNUMBER(SEARCH("Yes",'2_all_summary'!O179)),1,2),IF(ISNUMBER(SEARCH("No",'2_all_summary'!O179)),4,3))</f>
        <v>4</v>
      </c>
      <c r="M179" s="41">
        <f>IF(ISNUMBER(SEARCH("Yes",'2_all_summary'!$F179)),IF(0&lt;'2_all_summary'!P179,1,2),IF(0='2_all_summary'!P179,4,3))</f>
        <v>4</v>
      </c>
      <c r="N179" s="41">
        <f>IF(ISNUMBER(SEARCH("Yes",'2_all_summary'!$F179)),IF(ISNUMBER(SEARCH("Yes",'2_all_summary'!Q179)),1,2),IF(ISNUMBER(SEARCH("No",'2_all_summary'!Q179)),4,3))</f>
        <v>4</v>
      </c>
      <c r="O179" s="41">
        <f>IF(ISNUMBER(SEARCH("Yes",'2_all_summary'!$F179)),IF(ISNUMBER(SEARCH("Yes",'2_all_summary'!R179)),1,2),IF(ISNUMBER(SEARCH("No",'2_all_summary'!R179)),4,3))</f>
        <v>4</v>
      </c>
      <c r="P179" s="41">
        <f>IF(ISNUMBER(SEARCH("Yes",'2_all_summary'!$F179)),IF(ISNUMBER(SEARCH("Yes",'2_all_summary'!S179)),1,2),IF(ISNUMBER(SEARCH("No",'2_all_summary'!S179)),4,3))</f>
        <v>4</v>
      </c>
      <c r="Q179" s="41">
        <f>IF(ISNUMBER(SEARCH("Yes",'2_all_summary'!$F179)),IF(0&lt;'2_all_summary'!T179,1,2),IF(0='2_all_summary'!T179,4,3))</f>
        <v>4</v>
      </c>
      <c r="R179" s="41">
        <f>IF(ISNUMBER(SEARCH("Yes",'2_all_summary'!$F179)),IF(ISNUMBER(SEARCH("Yes",'2_all_summary'!U179)),1,2),IF(ISNUMBER(SEARCH("No",'2_all_summary'!U179)),4,3))</f>
        <v>4</v>
      </c>
    </row>
    <row r="180" spans="7:18" x14ac:dyDescent="0.3">
      <c r="G180" s="41"/>
      <c r="H180" s="41" t="str">
        <f>'2_all_summary'!D180</f>
        <v>The Sociopolitical Economics of Marine Ranching Program in Korea</v>
      </c>
      <c r="I180" s="41" t="str">
        <f>'2_all_summary'!E180</f>
        <v>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v>
      </c>
      <c r="J180" s="41">
        <f>IF(ISNUMBER(SEARCH("Yes",'2_all_summary'!$F180)),IF(ISNUMBER(SEARCH("Yes",'2_all_summary'!M180)),1,2),IF(ISNUMBER(SEARCH("No",'2_all_summary'!M180)),4,3))</f>
        <v>4</v>
      </c>
      <c r="K180" s="41">
        <f>IF(ISNUMBER(SEARCH("Yes",'2_all_summary'!$F180)),IF(ISNUMBER(SEARCH("Yes",'2_all_summary'!N180)),1,2),IF(ISNUMBER(SEARCH("No",'2_all_summary'!N180)),4,3))</f>
        <v>4</v>
      </c>
      <c r="L180" s="41">
        <f>IF(ISNUMBER(SEARCH("Yes",'2_all_summary'!$F180)),IF(ISNUMBER(SEARCH("Yes",'2_all_summary'!O180)),1,2),IF(ISNUMBER(SEARCH("No",'2_all_summary'!O180)),4,3))</f>
        <v>4</v>
      </c>
      <c r="M180" s="41">
        <f>IF(ISNUMBER(SEARCH("Yes",'2_all_summary'!$F180)),IF(0&lt;'2_all_summary'!P180,1,2),IF(0='2_all_summary'!P180,4,3))</f>
        <v>4</v>
      </c>
      <c r="N180" s="41">
        <f>IF(ISNUMBER(SEARCH("Yes",'2_all_summary'!$F180)),IF(ISNUMBER(SEARCH("Yes",'2_all_summary'!Q180)),1,2),IF(ISNUMBER(SEARCH("No",'2_all_summary'!Q180)),4,3))</f>
        <v>4</v>
      </c>
      <c r="O180" s="41">
        <f>IF(ISNUMBER(SEARCH("Yes",'2_all_summary'!$F180)),IF(ISNUMBER(SEARCH("Yes",'2_all_summary'!R180)),1,2),IF(ISNUMBER(SEARCH("No",'2_all_summary'!R180)),4,3))</f>
        <v>4</v>
      </c>
      <c r="P180" s="41">
        <f>IF(ISNUMBER(SEARCH("Yes",'2_all_summary'!$F180)),IF(ISNUMBER(SEARCH("Yes",'2_all_summary'!S180)),1,2),IF(ISNUMBER(SEARCH("No",'2_all_summary'!S180)),4,3))</f>
        <v>4</v>
      </c>
      <c r="Q180" s="41">
        <f>IF(ISNUMBER(SEARCH("Yes",'2_all_summary'!$F180)),IF(0&lt;'2_all_summary'!T180,1,2),IF(0='2_all_summary'!T180,4,3))</f>
        <v>4</v>
      </c>
      <c r="R180" s="41">
        <f>IF(ISNUMBER(SEARCH("Yes",'2_all_summary'!$F180)),IF(ISNUMBER(SEARCH("Yes",'2_all_summary'!U180)),1,2),IF(ISNUMBER(SEARCH("No",'2_all_summary'!U180)),4,3))</f>
        <v>4</v>
      </c>
    </row>
    <row r="181" spans="7:18" x14ac:dyDescent="0.3">
      <c r="G181" s="41"/>
      <c r="H181" s="41" t="str">
        <f>'2_all_summary'!D181</f>
        <v>Multilevel governance and fisheries commons: Investigating performance and local capacities in rural Bangladesh</v>
      </c>
      <c r="I181" s="41" t="str">
        <f>'2_all_summary'!E181</f>
        <v>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Â© 2016, Igitur, Utrecht Publishing and Archiving Services. All Rights Reserved.</v>
      </c>
      <c r="J181" s="41">
        <f>IF(ISNUMBER(SEARCH("Yes",'2_all_summary'!$F181)),IF(ISNUMBER(SEARCH("Yes",'2_all_summary'!M181)),1,2),IF(ISNUMBER(SEARCH("No",'2_all_summary'!M181)),4,3))</f>
        <v>4</v>
      </c>
      <c r="K181" s="41">
        <f>IF(ISNUMBER(SEARCH("Yes",'2_all_summary'!$F181)),IF(ISNUMBER(SEARCH("Yes",'2_all_summary'!N181)),1,2),IF(ISNUMBER(SEARCH("No",'2_all_summary'!N181)),4,3))</f>
        <v>4</v>
      </c>
      <c r="L181" s="41">
        <f>IF(ISNUMBER(SEARCH("Yes",'2_all_summary'!$F181)),IF(ISNUMBER(SEARCH("Yes",'2_all_summary'!O181)),1,2),IF(ISNUMBER(SEARCH("No",'2_all_summary'!O181)),4,3))</f>
        <v>4</v>
      </c>
      <c r="M181" s="41">
        <f>IF(ISNUMBER(SEARCH("Yes",'2_all_summary'!$F181)),IF(0&lt;'2_all_summary'!P181,1,2),IF(0='2_all_summary'!P181,4,3))</f>
        <v>4</v>
      </c>
      <c r="N181" s="41">
        <f>IF(ISNUMBER(SEARCH("Yes",'2_all_summary'!$F181)),IF(ISNUMBER(SEARCH("Yes",'2_all_summary'!Q181)),1,2),IF(ISNUMBER(SEARCH("No",'2_all_summary'!Q181)),4,3))</f>
        <v>4</v>
      </c>
      <c r="O181" s="41">
        <f>IF(ISNUMBER(SEARCH("Yes",'2_all_summary'!$F181)),IF(ISNUMBER(SEARCH("Yes",'2_all_summary'!R181)),1,2),IF(ISNUMBER(SEARCH("No",'2_all_summary'!R181)),4,3))</f>
        <v>4</v>
      </c>
      <c r="P181" s="41">
        <f>IF(ISNUMBER(SEARCH("Yes",'2_all_summary'!$F181)),IF(ISNUMBER(SEARCH("Yes",'2_all_summary'!S181)),1,2),IF(ISNUMBER(SEARCH("No",'2_all_summary'!S181)),4,3))</f>
        <v>4</v>
      </c>
      <c r="Q181" s="41">
        <f>IF(ISNUMBER(SEARCH("Yes",'2_all_summary'!$F181)),IF(0&lt;'2_all_summary'!T181,1,2),IF(0='2_all_summary'!T181,4,3))</f>
        <v>4</v>
      </c>
      <c r="R181" s="41">
        <f>IF(ISNUMBER(SEARCH("Yes",'2_all_summary'!$F181)),IF(ISNUMBER(SEARCH("Yes",'2_all_summary'!U181)),1,2),IF(ISNUMBER(SEARCH("No",'2_all_summary'!U181)),4,3))</f>
        <v>4</v>
      </c>
    </row>
    <row r="182" spans="7:18" x14ac:dyDescent="0.3">
      <c r="G182" s="41"/>
      <c r="H182" s="41" t="str">
        <f>'2_all_summary'!D182</f>
        <v>Context matters in understanding the vulnerability of women: perspectives from southwestern Uganda</v>
      </c>
      <c r="I182" s="41" t="str">
        <f>'2_all_summary'!E182</f>
        <v>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Â© 2021, The Author(s).</v>
      </c>
      <c r="J182" s="41">
        <f>IF(ISNUMBER(SEARCH("Yes",'2_all_summary'!$F182)),IF(ISNUMBER(SEARCH("Yes",'2_all_summary'!M182)),1,2),IF(ISNUMBER(SEARCH("No",'2_all_summary'!M182)),4,3))</f>
        <v>4</v>
      </c>
      <c r="K182" s="41">
        <f>IF(ISNUMBER(SEARCH("Yes",'2_all_summary'!$F182)),IF(ISNUMBER(SEARCH("Yes",'2_all_summary'!N182)),1,2),IF(ISNUMBER(SEARCH("No",'2_all_summary'!N182)),4,3))</f>
        <v>4</v>
      </c>
      <c r="L182" s="41">
        <f>IF(ISNUMBER(SEARCH("Yes",'2_all_summary'!$F182)),IF(ISNUMBER(SEARCH("Yes",'2_all_summary'!O182)),1,2),IF(ISNUMBER(SEARCH("No",'2_all_summary'!O182)),4,3))</f>
        <v>4</v>
      </c>
      <c r="M182" s="41">
        <f>IF(ISNUMBER(SEARCH("Yes",'2_all_summary'!$F182)),IF(0&lt;'2_all_summary'!P182,1,2),IF(0='2_all_summary'!P182,4,3))</f>
        <v>4</v>
      </c>
      <c r="N182" s="41">
        <f>IF(ISNUMBER(SEARCH("Yes",'2_all_summary'!$F182)),IF(ISNUMBER(SEARCH("Yes",'2_all_summary'!Q182)),1,2),IF(ISNUMBER(SEARCH("No",'2_all_summary'!Q182)),4,3))</f>
        <v>4</v>
      </c>
      <c r="O182" s="41">
        <f>IF(ISNUMBER(SEARCH("Yes",'2_all_summary'!$F182)),IF(ISNUMBER(SEARCH("Yes",'2_all_summary'!R182)),1,2),IF(ISNUMBER(SEARCH("No",'2_all_summary'!R182)),4,3))</f>
        <v>4</v>
      </c>
      <c r="P182" s="41">
        <f>IF(ISNUMBER(SEARCH("Yes",'2_all_summary'!$F182)),IF(ISNUMBER(SEARCH("Yes",'2_all_summary'!S182)),1,2),IF(ISNUMBER(SEARCH("No",'2_all_summary'!S182)),4,3))</f>
        <v>4</v>
      </c>
      <c r="Q182" s="41">
        <f>IF(ISNUMBER(SEARCH("Yes",'2_all_summary'!$F182)),IF(0&lt;'2_all_summary'!T182,1,2),IF(0='2_all_summary'!T182,4,3))</f>
        <v>4</v>
      </c>
      <c r="R182" s="41">
        <f>IF(ISNUMBER(SEARCH("Yes",'2_all_summary'!$F182)),IF(ISNUMBER(SEARCH("Yes",'2_all_summary'!U182)),1,2),IF(ISNUMBER(SEARCH("No",'2_all_summary'!U182)),4,3))</f>
        <v>4</v>
      </c>
    </row>
    <row r="183" spans="7:18" x14ac:dyDescent="0.3">
      <c r="G183" s="41"/>
      <c r="H183" s="41" t="str">
        <f>'2_all_summary'!D183</f>
        <v>The Finnmark Intervention Study: Is it possible to change CVD risk factors by community-based intervention in an Arctic village in crisis?</v>
      </c>
      <c r="I183" s="41" t="str">
        <f>'2_all_summary'!E183</f>
        <v>Aims: Owing to high cardiovascular mortality, the Norwegian Government introduced the programme â€œHealth and Inequalities in Finnmarkâ€ in 1988. One of the projects in this programme was aimed at changing cardiovascular risk factors through community-based intervention in a fishing community in the Norwegian Arctic. Methods: The intervention community BÃ¥tsfjord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BÃ¥tsfjord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BÃ¥tsfjord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Â© 2003, Sage Publications. All rights reserved.</v>
      </c>
      <c r="J183" s="41">
        <f>IF(ISNUMBER(SEARCH("Yes",'2_all_summary'!$F183)),IF(ISNUMBER(SEARCH("Yes",'2_all_summary'!M183)),1,2),IF(ISNUMBER(SEARCH("No",'2_all_summary'!M183)),4,3))</f>
        <v>4</v>
      </c>
      <c r="K183" s="41">
        <f>IF(ISNUMBER(SEARCH("Yes",'2_all_summary'!$F183)),IF(ISNUMBER(SEARCH("Yes",'2_all_summary'!N183)),1,2),IF(ISNUMBER(SEARCH("No",'2_all_summary'!N183)),4,3))</f>
        <v>4</v>
      </c>
      <c r="L183" s="41">
        <f>IF(ISNUMBER(SEARCH("Yes",'2_all_summary'!$F183)),IF(ISNUMBER(SEARCH("Yes",'2_all_summary'!O183)),1,2),IF(ISNUMBER(SEARCH("No",'2_all_summary'!O183)),4,3))</f>
        <v>4</v>
      </c>
      <c r="M183" s="41">
        <f>IF(ISNUMBER(SEARCH("Yes",'2_all_summary'!$F183)),IF(0&lt;'2_all_summary'!P183,1,2),IF(0='2_all_summary'!P183,4,3))</f>
        <v>4</v>
      </c>
      <c r="N183" s="41">
        <f>IF(ISNUMBER(SEARCH("Yes",'2_all_summary'!$F183)),IF(ISNUMBER(SEARCH("Yes",'2_all_summary'!Q183)),1,2),IF(ISNUMBER(SEARCH("No",'2_all_summary'!Q183)),4,3))</f>
        <v>4</v>
      </c>
      <c r="O183" s="41">
        <f>IF(ISNUMBER(SEARCH("Yes",'2_all_summary'!$F183)),IF(ISNUMBER(SEARCH("Yes",'2_all_summary'!R183)),1,2),IF(ISNUMBER(SEARCH("No",'2_all_summary'!R183)),4,3))</f>
        <v>4</v>
      </c>
      <c r="P183" s="41">
        <f>IF(ISNUMBER(SEARCH("Yes",'2_all_summary'!$F183)),IF(ISNUMBER(SEARCH("Yes",'2_all_summary'!S183)),1,2),IF(ISNUMBER(SEARCH("No",'2_all_summary'!S183)),4,3))</f>
        <v>4</v>
      </c>
      <c r="Q183" s="41">
        <f>IF(ISNUMBER(SEARCH("Yes",'2_all_summary'!$F183)),IF(0&lt;'2_all_summary'!T183,1,2),IF(0='2_all_summary'!T183,4,3))</f>
        <v>4</v>
      </c>
      <c r="R183" s="41">
        <f>IF(ISNUMBER(SEARCH("Yes",'2_all_summary'!$F183)),IF(ISNUMBER(SEARCH("Yes",'2_all_summary'!U183)),1,2),IF(ISNUMBER(SEARCH("No",'2_all_summary'!U183)),4,3))</f>
        <v>4</v>
      </c>
    </row>
    <row r="184" spans="7:18" x14ac:dyDescent="0.3">
      <c r="G184" s="41"/>
      <c r="H184" s="41" t="str">
        <f>'2_all_summary'!D184</f>
        <v>Predicting impact to assess the efficacy of community-based marine reserve design</v>
      </c>
      <c r="I184" s="41" t="str">
        <f>'2_all_summary'!E184</f>
        <v>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âˆ¼24%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Â© 2018 The Authors. Conservation Letters published by Wiley Periodicals, Inc.</v>
      </c>
      <c r="J184" s="41">
        <f>IF(ISNUMBER(SEARCH("Yes",'2_all_summary'!$F184)),IF(ISNUMBER(SEARCH("Yes",'2_all_summary'!M184)),1,2),IF(ISNUMBER(SEARCH("No",'2_all_summary'!M184)),4,3))</f>
        <v>1</v>
      </c>
      <c r="K184" s="41">
        <f>IF(ISNUMBER(SEARCH("Yes",'2_all_summary'!$F184)),IF(ISNUMBER(SEARCH("Yes",'2_all_summary'!N184)),1,2),IF(ISNUMBER(SEARCH("No",'2_all_summary'!N184)),4,3))</f>
        <v>1</v>
      </c>
      <c r="L184" s="41">
        <f>IF(ISNUMBER(SEARCH("Yes",'2_all_summary'!$F184)),IF(ISNUMBER(SEARCH("Yes",'2_all_summary'!O184)),1,2),IF(ISNUMBER(SEARCH("No",'2_all_summary'!O184)),4,3))</f>
        <v>1</v>
      </c>
      <c r="M184" s="41">
        <f>IF(ISNUMBER(SEARCH("Yes",'2_all_summary'!$F184)),IF(0&lt;'2_all_summary'!P184,1,2),IF(0='2_all_summary'!P184,4,3))</f>
        <v>1</v>
      </c>
      <c r="N184" s="41">
        <f>IF(ISNUMBER(SEARCH("Yes",'2_all_summary'!$F184)),IF(ISNUMBER(SEARCH("Yes",'2_all_summary'!Q184)),1,2),IF(ISNUMBER(SEARCH("No",'2_all_summary'!Q184)),4,3))</f>
        <v>1</v>
      </c>
      <c r="O184" s="41">
        <f>IF(ISNUMBER(SEARCH("Yes",'2_all_summary'!$F184)),IF(ISNUMBER(SEARCH("Yes",'2_all_summary'!R184)),1,2),IF(ISNUMBER(SEARCH("No",'2_all_summary'!R184)),4,3))</f>
        <v>1</v>
      </c>
      <c r="P184" s="41">
        <f>IF(ISNUMBER(SEARCH("Yes",'2_all_summary'!$F184)),IF(ISNUMBER(SEARCH("Yes",'2_all_summary'!S184)),1,2),IF(ISNUMBER(SEARCH("No",'2_all_summary'!S184)),4,3))</f>
        <v>1</v>
      </c>
      <c r="Q184" s="41">
        <f>IF(ISNUMBER(SEARCH("Yes",'2_all_summary'!$F184)),IF(0&lt;'2_all_summary'!T184,1,2),IF(0='2_all_summary'!T184,4,3))</f>
        <v>1</v>
      </c>
      <c r="R184" s="41">
        <f>IF(ISNUMBER(SEARCH("Yes",'2_all_summary'!$F184)),IF(ISNUMBER(SEARCH("Yes",'2_all_summary'!U184)),1,2),IF(ISNUMBER(SEARCH("No",'2_all_summary'!U184)),4,3))</f>
        <v>1</v>
      </c>
    </row>
    <row r="185" spans="7:18" x14ac:dyDescent="0.3">
      <c r="G185" s="41"/>
      <c r="H185" s="41" t="str">
        <f>'2_all_summary'!D185</f>
        <v>Transaction costs of community-based coastal resource management: The case of San Miguel Bay, Philippines</v>
      </c>
      <c r="I185" s="41" t="str">
        <f>'2_all_summary'!E185</f>
        <v>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v>
      </c>
      <c r="J185" s="41">
        <f>IF(ISNUMBER(SEARCH("Yes",'2_all_summary'!$F185)),IF(ISNUMBER(SEARCH("Yes",'2_all_summary'!M185)),1,2),IF(ISNUMBER(SEARCH("No",'2_all_summary'!M185)),4,3))</f>
        <v>4</v>
      </c>
      <c r="K185" s="41">
        <f>IF(ISNUMBER(SEARCH("Yes",'2_all_summary'!$F185)),IF(ISNUMBER(SEARCH("Yes",'2_all_summary'!N185)),1,2),IF(ISNUMBER(SEARCH("No",'2_all_summary'!N185)),4,3))</f>
        <v>4</v>
      </c>
      <c r="L185" s="41">
        <f>IF(ISNUMBER(SEARCH("Yes",'2_all_summary'!$F185)),IF(ISNUMBER(SEARCH("Yes",'2_all_summary'!O185)),1,2),IF(ISNUMBER(SEARCH("No",'2_all_summary'!O185)),4,3))</f>
        <v>4</v>
      </c>
      <c r="M185" s="41">
        <f>IF(ISNUMBER(SEARCH("Yes",'2_all_summary'!$F185)),IF(0&lt;'2_all_summary'!P185,1,2),IF(0='2_all_summary'!P185,4,3))</f>
        <v>4</v>
      </c>
      <c r="N185" s="41">
        <f>IF(ISNUMBER(SEARCH("Yes",'2_all_summary'!$F185)),IF(ISNUMBER(SEARCH("Yes",'2_all_summary'!Q185)),1,2),IF(ISNUMBER(SEARCH("No",'2_all_summary'!Q185)),4,3))</f>
        <v>4</v>
      </c>
      <c r="O185" s="41">
        <f>IF(ISNUMBER(SEARCH("Yes",'2_all_summary'!$F185)),IF(ISNUMBER(SEARCH("Yes",'2_all_summary'!R185)),1,2),IF(ISNUMBER(SEARCH("No",'2_all_summary'!R185)),4,3))</f>
        <v>4</v>
      </c>
      <c r="P185" s="41">
        <f>IF(ISNUMBER(SEARCH("Yes",'2_all_summary'!$F185)),IF(ISNUMBER(SEARCH("Yes",'2_all_summary'!S185)),1,2),IF(ISNUMBER(SEARCH("No",'2_all_summary'!S185)),4,3))</f>
        <v>4</v>
      </c>
      <c r="Q185" s="41">
        <f>IF(ISNUMBER(SEARCH("Yes",'2_all_summary'!$F185)),IF(0&lt;'2_all_summary'!T185,1,2),IF(0='2_all_summary'!T185,4,3))</f>
        <v>4</v>
      </c>
      <c r="R185" s="41">
        <f>IF(ISNUMBER(SEARCH("Yes",'2_all_summary'!$F185)),IF(ISNUMBER(SEARCH("Yes",'2_all_summary'!U185)),1,2),IF(ISNUMBER(SEARCH("No",'2_all_summary'!U185)),4,3))</f>
        <v>4</v>
      </c>
    </row>
    <row r="186" spans="7:18" x14ac:dyDescent="0.3">
      <c r="G186" s="41"/>
      <c r="H186" s="41" t="str">
        <f>'2_all_summary'!D186</f>
        <v>Incorporating fishermen's local knowledge and behavior into geographical information systems (GIS) for designing marine protected areas in Oceania</v>
      </c>
      <c r="I186" s="41" t="str">
        <f>'2_all_summary'!E186</f>
        <v>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Â© 2006 by the Society for Applied Anthropology.</v>
      </c>
      <c r="J186" s="41">
        <f>IF(ISNUMBER(SEARCH("Yes",'2_all_summary'!$F186)),IF(ISNUMBER(SEARCH("Yes",'2_all_summary'!M186)),1,2),IF(ISNUMBER(SEARCH("No",'2_all_summary'!M186)),4,3))</f>
        <v>3</v>
      </c>
      <c r="K186" s="41">
        <f>IF(ISNUMBER(SEARCH("Yes",'2_all_summary'!$F186)),IF(ISNUMBER(SEARCH("Yes",'2_all_summary'!N186)),1,2),IF(ISNUMBER(SEARCH("No",'2_all_summary'!N186)),4,3))</f>
        <v>3</v>
      </c>
      <c r="L186" s="41">
        <f>IF(ISNUMBER(SEARCH("Yes",'2_all_summary'!$F186)),IF(ISNUMBER(SEARCH("Yes",'2_all_summary'!O186)),1,2),IF(ISNUMBER(SEARCH("No",'2_all_summary'!O186)),4,3))</f>
        <v>3</v>
      </c>
      <c r="M186" s="41">
        <f>IF(ISNUMBER(SEARCH("Yes",'2_all_summary'!$F186)),IF(0&lt;'2_all_summary'!P186,1,2),IF(0='2_all_summary'!P186,4,3))</f>
        <v>3</v>
      </c>
      <c r="N186" s="41">
        <f>IF(ISNUMBER(SEARCH("Yes",'2_all_summary'!$F186)),IF(ISNUMBER(SEARCH("Yes",'2_all_summary'!Q186)),1,2),IF(ISNUMBER(SEARCH("No",'2_all_summary'!Q186)),4,3))</f>
        <v>3</v>
      </c>
      <c r="O186" s="41">
        <f>IF(ISNUMBER(SEARCH("Yes",'2_all_summary'!$F186)),IF(ISNUMBER(SEARCH("Yes",'2_all_summary'!R186)),1,2),IF(ISNUMBER(SEARCH("No",'2_all_summary'!R186)),4,3))</f>
        <v>3</v>
      </c>
      <c r="P186" s="41">
        <f>IF(ISNUMBER(SEARCH("Yes",'2_all_summary'!$F186)),IF(ISNUMBER(SEARCH("Yes",'2_all_summary'!S186)),1,2),IF(ISNUMBER(SEARCH("No",'2_all_summary'!S186)),4,3))</f>
        <v>3</v>
      </c>
      <c r="Q186" s="41">
        <f>IF(ISNUMBER(SEARCH("Yes",'2_all_summary'!$F186)),IF(0&lt;'2_all_summary'!T186,1,2),IF(0='2_all_summary'!T186,4,3))</f>
        <v>3</v>
      </c>
      <c r="R186" s="41">
        <f>IF(ISNUMBER(SEARCH("Yes",'2_all_summary'!$F186)),IF(ISNUMBER(SEARCH("Yes",'2_all_summary'!U186)),1,2),IF(ISNUMBER(SEARCH("No",'2_all_summary'!U186)),4,3))</f>
        <v>3</v>
      </c>
    </row>
    <row r="187" spans="7:18" x14ac:dyDescent="0.3">
      <c r="G187" s="41"/>
      <c r="H187" s="41" t="str">
        <f>'2_all_summary'!D187</f>
        <v>Mangrove forest restoration by fisheries communities in lampung bay: A study based on perceptions, willingness to pay, and management strategy</v>
      </c>
      <c r="I187" s="41" t="str">
        <f>'2_all_summary'!E187</f>
        <v>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Â© 2021 by Forest and Society.</v>
      </c>
      <c r="J187" s="41">
        <f>IF(ISNUMBER(SEARCH("Yes",'2_all_summary'!$F187)),IF(ISNUMBER(SEARCH("Yes",'2_all_summary'!M187)),1,2),IF(ISNUMBER(SEARCH("No",'2_all_summary'!M187)),4,3))</f>
        <v>4</v>
      </c>
      <c r="K187" s="41">
        <f>IF(ISNUMBER(SEARCH("Yes",'2_all_summary'!$F187)),IF(ISNUMBER(SEARCH("Yes",'2_all_summary'!N187)),1,2),IF(ISNUMBER(SEARCH("No",'2_all_summary'!N187)),4,3))</f>
        <v>4</v>
      </c>
      <c r="L187" s="41">
        <f>IF(ISNUMBER(SEARCH("Yes",'2_all_summary'!$F187)),IF(ISNUMBER(SEARCH("Yes",'2_all_summary'!O187)),1,2),IF(ISNUMBER(SEARCH("No",'2_all_summary'!O187)),4,3))</f>
        <v>4</v>
      </c>
      <c r="M187" s="41">
        <f>IF(ISNUMBER(SEARCH("Yes",'2_all_summary'!$F187)),IF(0&lt;'2_all_summary'!P187,1,2),IF(0='2_all_summary'!P187,4,3))</f>
        <v>4</v>
      </c>
      <c r="N187" s="41">
        <f>IF(ISNUMBER(SEARCH("Yes",'2_all_summary'!$F187)),IF(ISNUMBER(SEARCH("Yes",'2_all_summary'!Q187)),1,2),IF(ISNUMBER(SEARCH("No",'2_all_summary'!Q187)),4,3))</f>
        <v>4</v>
      </c>
      <c r="O187" s="41">
        <f>IF(ISNUMBER(SEARCH("Yes",'2_all_summary'!$F187)),IF(ISNUMBER(SEARCH("Yes",'2_all_summary'!R187)),1,2),IF(ISNUMBER(SEARCH("No",'2_all_summary'!R187)),4,3))</f>
        <v>4</v>
      </c>
      <c r="P187" s="41">
        <f>IF(ISNUMBER(SEARCH("Yes",'2_all_summary'!$F187)),IF(ISNUMBER(SEARCH("Yes",'2_all_summary'!S187)),1,2),IF(ISNUMBER(SEARCH("No",'2_all_summary'!S187)),4,3))</f>
        <v>4</v>
      </c>
      <c r="Q187" s="41">
        <f>IF(ISNUMBER(SEARCH("Yes",'2_all_summary'!$F187)),IF(0&lt;'2_all_summary'!T187,1,2),IF(0='2_all_summary'!T187,4,3))</f>
        <v>4</v>
      </c>
      <c r="R187" s="41">
        <f>IF(ISNUMBER(SEARCH("Yes",'2_all_summary'!$F187)),IF(ISNUMBER(SEARCH("Yes",'2_all_summary'!U187)),1,2),IF(ISNUMBER(SEARCH("No",'2_all_summary'!U187)),4,3))</f>
        <v>4</v>
      </c>
    </row>
    <row r="188" spans="7:18" x14ac:dyDescent="0.3">
      <c r="G188" s="41"/>
      <c r="H188" s="41" t="str">
        <f>'2_all_summary'!D188</f>
        <v>Life-history characteristics of an exploited bonefish Albula glossodonta population in a remote South Pacific atoll</v>
      </c>
      <c r="I188" s="41" t="str">
        <f>'2_all_summary'!E188</f>
        <v>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(Lâˆž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Â© 2019 The Fisheries Society of the British Isles</v>
      </c>
      <c r="J188" s="41">
        <f>IF(ISNUMBER(SEARCH("Yes",'2_all_summary'!$F188)),IF(ISNUMBER(SEARCH("Yes",'2_all_summary'!M188)),1,2),IF(ISNUMBER(SEARCH("No",'2_all_summary'!M188)),4,3))</f>
        <v>4</v>
      </c>
      <c r="K188" s="41">
        <f>IF(ISNUMBER(SEARCH("Yes",'2_all_summary'!$F188)),IF(ISNUMBER(SEARCH("Yes",'2_all_summary'!N188)),1,2),IF(ISNUMBER(SEARCH("No",'2_all_summary'!N188)),4,3))</f>
        <v>4</v>
      </c>
      <c r="L188" s="41">
        <f>IF(ISNUMBER(SEARCH("Yes",'2_all_summary'!$F188)),IF(ISNUMBER(SEARCH("Yes",'2_all_summary'!O188)),1,2),IF(ISNUMBER(SEARCH("No",'2_all_summary'!O188)),4,3))</f>
        <v>4</v>
      </c>
      <c r="M188" s="41">
        <f>IF(ISNUMBER(SEARCH("Yes",'2_all_summary'!$F188)),IF(0&lt;'2_all_summary'!P188,1,2),IF(0='2_all_summary'!P188,4,3))</f>
        <v>4</v>
      </c>
      <c r="N188" s="41">
        <f>IF(ISNUMBER(SEARCH("Yes",'2_all_summary'!$F188)),IF(ISNUMBER(SEARCH("Yes",'2_all_summary'!Q188)),1,2),IF(ISNUMBER(SEARCH("No",'2_all_summary'!Q188)),4,3))</f>
        <v>4</v>
      </c>
      <c r="O188" s="41">
        <f>IF(ISNUMBER(SEARCH("Yes",'2_all_summary'!$F188)),IF(ISNUMBER(SEARCH("Yes",'2_all_summary'!R188)),1,2),IF(ISNUMBER(SEARCH("No",'2_all_summary'!R188)),4,3))</f>
        <v>3</v>
      </c>
      <c r="P188" s="41">
        <f>IF(ISNUMBER(SEARCH("Yes",'2_all_summary'!$F188)),IF(ISNUMBER(SEARCH("Yes",'2_all_summary'!S188)),1,2),IF(ISNUMBER(SEARCH("No",'2_all_summary'!S188)),4,3))</f>
        <v>4</v>
      </c>
      <c r="Q188" s="41">
        <f>IF(ISNUMBER(SEARCH("Yes",'2_all_summary'!$F188)),IF(0&lt;'2_all_summary'!T188,1,2),IF(0='2_all_summary'!T188,4,3))</f>
        <v>3</v>
      </c>
      <c r="R188" s="41">
        <f>IF(ISNUMBER(SEARCH("Yes",'2_all_summary'!$F188)),IF(ISNUMBER(SEARCH("Yes",'2_all_summary'!U188)),1,2),IF(ISNUMBER(SEARCH("No",'2_all_summary'!U188)),4,3))</f>
        <v>3</v>
      </c>
    </row>
    <row r="189" spans="7:18" x14ac:dyDescent="0.3">
      <c r="G189" s="41"/>
      <c r="H189" s="41" t="str">
        <f>'2_all_summary'!D189</f>
        <v>Prevalence, awareness, treatment, and control of hypertension in Cameroonians aged 50Â years and older: A community-based study</v>
      </c>
      <c r="I189" s="41" t="str">
        <f>'2_all_summary'!E189</f>
        <v>Aims: To assess the prevalence of hypertension (HTN) in a rural elderly population (50Â y and older) in Cameroon; evaluate the rates of awareness, treatment, and control of HTN in this population; and describe factors associated with HTN in this population. Methods and Results: A total of 501 participants aged 50Â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65.4Â Â±Â 8Â years; women had a mean age of 61.4Â Â±Â 9Â years. The prevalence of HTN was 57.3% (95% CI, 52.9-61.6). The awareness rate was 63.4%, treatment rate 96.7%, and control rate 32.4%. Being overweight/obese was independently associated with HTN in this group (odds ratioÂ =Â 3.46; 95% CI, 2.38-5.03; PÂ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Â© 2018 The Authors. Health Science Reports published by Wiley Periodicals, Inc.</v>
      </c>
      <c r="J189" s="41">
        <f>IF(ISNUMBER(SEARCH("Yes",'2_all_summary'!$F189)),IF(ISNUMBER(SEARCH("Yes",'2_all_summary'!M189)),1,2),IF(ISNUMBER(SEARCH("No",'2_all_summary'!M189)),4,3))</f>
        <v>4</v>
      </c>
      <c r="K189" s="41">
        <f>IF(ISNUMBER(SEARCH("Yes",'2_all_summary'!$F189)),IF(ISNUMBER(SEARCH("Yes",'2_all_summary'!N189)),1,2),IF(ISNUMBER(SEARCH("No",'2_all_summary'!N189)),4,3))</f>
        <v>4</v>
      </c>
      <c r="L189" s="41">
        <f>IF(ISNUMBER(SEARCH("Yes",'2_all_summary'!$F189)),IF(ISNUMBER(SEARCH("Yes",'2_all_summary'!O189)),1,2),IF(ISNUMBER(SEARCH("No",'2_all_summary'!O189)),4,3))</f>
        <v>4</v>
      </c>
      <c r="M189" s="41">
        <f>IF(ISNUMBER(SEARCH("Yes",'2_all_summary'!$F189)),IF(0&lt;'2_all_summary'!P189,1,2),IF(0='2_all_summary'!P189,4,3))</f>
        <v>4</v>
      </c>
      <c r="N189" s="41">
        <f>IF(ISNUMBER(SEARCH("Yes",'2_all_summary'!$F189)),IF(ISNUMBER(SEARCH("Yes",'2_all_summary'!Q189)),1,2),IF(ISNUMBER(SEARCH("No",'2_all_summary'!Q189)),4,3))</f>
        <v>4</v>
      </c>
      <c r="O189" s="41">
        <f>IF(ISNUMBER(SEARCH("Yes",'2_all_summary'!$F189)),IF(ISNUMBER(SEARCH("Yes",'2_all_summary'!R189)),1,2),IF(ISNUMBER(SEARCH("No",'2_all_summary'!R189)),4,3))</f>
        <v>4</v>
      </c>
      <c r="P189" s="41">
        <f>IF(ISNUMBER(SEARCH("Yes",'2_all_summary'!$F189)),IF(ISNUMBER(SEARCH("Yes",'2_all_summary'!S189)),1,2),IF(ISNUMBER(SEARCH("No",'2_all_summary'!S189)),4,3))</f>
        <v>4</v>
      </c>
      <c r="Q189" s="41">
        <f>IF(ISNUMBER(SEARCH("Yes",'2_all_summary'!$F189)),IF(0&lt;'2_all_summary'!T189,1,2),IF(0='2_all_summary'!T189,4,3))</f>
        <v>4</v>
      </c>
      <c r="R189" s="41">
        <f>IF(ISNUMBER(SEARCH("Yes",'2_all_summary'!$F189)),IF(ISNUMBER(SEARCH("Yes",'2_all_summary'!U189)),1,2),IF(ISNUMBER(SEARCH("No",'2_all_summary'!U189)),4,3))</f>
        <v>4</v>
      </c>
    </row>
    <row r="190" spans="7:18" x14ac:dyDescent="0.3">
      <c r="G190" s="41"/>
      <c r="H190" s="41" t="str">
        <f>'2_all_summary'!D190</f>
        <v>The biodiversity of fishes at the islas marÃ­as biosphere reserve, mexico, as determined by baited remote underwater video [Biodiversidad de peces en la reserva de la biosfera islas marÃ­as, mÃ©xico, determinada por video subacuÃ¡tico remoto cebado con carnada]</v>
      </c>
      <c r="I190" s="41" t="str">
        <f>'2_all_summary'!E190</f>
        <v>The Islas MarÃ­as Biosphere Reserve, made up of 4 islands in Pacific waters off central Mexico, supports a large diversity of marine life. However, scientific research was restricted for decades by the occupation of Isla MarÃ­a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MarÃ­as.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MarÃ­as as a natural reserve and relocation of the prison in 2019, there is an opportunity for the reserve to become a priority area for marine conservation on the Pacific coast of Mexico. Spatial analyses of fish biodiversity at Isla MarÃ­a Cleofas can help develop sustainable management strategies at a time when the governmental jurisdiction of the iconic archipelago is uncertain. Â© 2020, Universidad Autonoma de Baja California. All rights reserved.</v>
      </c>
      <c r="J190" s="41">
        <f>IF(ISNUMBER(SEARCH("Yes",'2_all_summary'!$F190)),IF(ISNUMBER(SEARCH("Yes",'2_all_summary'!M190)),1,2),IF(ISNUMBER(SEARCH("No",'2_all_summary'!M190)),4,3))</f>
        <v>4</v>
      </c>
      <c r="K190" s="41">
        <f>IF(ISNUMBER(SEARCH("Yes",'2_all_summary'!$F190)),IF(ISNUMBER(SEARCH("Yes",'2_all_summary'!N190)),1,2),IF(ISNUMBER(SEARCH("No",'2_all_summary'!N190)),4,3))</f>
        <v>4</v>
      </c>
      <c r="L190" s="41">
        <f>IF(ISNUMBER(SEARCH("Yes",'2_all_summary'!$F190)),IF(ISNUMBER(SEARCH("Yes",'2_all_summary'!O190)),1,2),IF(ISNUMBER(SEARCH("No",'2_all_summary'!O190)),4,3))</f>
        <v>4</v>
      </c>
      <c r="M190" s="41">
        <f>IF(ISNUMBER(SEARCH("Yes",'2_all_summary'!$F190)),IF(0&lt;'2_all_summary'!P190,1,2),IF(0='2_all_summary'!P190,4,3))</f>
        <v>4</v>
      </c>
      <c r="N190" s="41">
        <f>IF(ISNUMBER(SEARCH("Yes",'2_all_summary'!$F190)),IF(ISNUMBER(SEARCH("Yes",'2_all_summary'!Q190)),1,2),IF(ISNUMBER(SEARCH("No",'2_all_summary'!Q190)),4,3))</f>
        <v>4</v>
      </c>
      <c r="O190" s="41">
        <f>IF(ISNUMBER(SEARCH("Yes",'2_all_summary'!$F190)),IF(ISNUMBER(SEARCH("Yes",'2_all_summary'!R190)),1,2),IF(ISNUMBER(SEARCH("No",'2_all_summary'!R190)),4,3))</f>
        <v>4</v>
      </c>
      <c r="P190" s="41">
        <f>IF(ISNUMBER(SEARCH("Yes",'2_all_summary'!$F190)),IF(ISNUMBER(SEARCH("Yes",'2_all_summary'!S190)),1,2),IF(ISNUMBER(SEARCH("No",'2_all_summary'!S190)),4,3))</f>
        <v>4</v>
      </c>
      <c r="Q190" s="41">
        <f>IF(ISNUMBER(SEARCH("Yes",'2_all_summary'!$F190)),IF(0&lt;'2_all_summary'!T190,1,2),IF(0='2_all_summary'!T190,4,3))</f>
        <v>4</v>
      </c>
      <c r="R190" s="41">
        <f>IF(ISNUMBER(SEARCH("Yes",'2_all_summary'!$F190)),IF(ISNUMBER(SEARCH("Yes",'2_all_summary'!U190)),1,2),IF(ISNUMBER(SEARCH("No",'2_all_summary'!U190)),4,3))</f>
        <v>4</v>
      </c>
    </row>
    <row r="191" spans="7:18" x14ac:dyDescent="0.3">
      <c r="G191" s="41"/>
      <c r="H191" s="41" t="str">
        <f>'2_all_summary'!D191</f>
        <v>Environmental impacts and adaptive techniques to cyclones in an off shore coastal island of Nijhum Dweep in Bangladesh</v>
      </c>
      <c r="I191" s="41" t="str">
        <f>'2_all_summary'!E191</f>
        <v>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v>
      </c>
      <c r="J191" s="41">
        <f>IF(ISNUMBER(SEARCH("Yes",'2_all_summary'!$F191)),IF(ISNUMBER(SEARCH("Yes",'2_all_summary'!M191)),1,2),IF(ISNUMBER(SEARCH("No",'2_all_summary'!M191)),4,3))</f>
        <v>4</v>
      </c>
      <c r="K191" s="41">
        <f>IF(ISNUMBER(SEARCH("Yes",'2_all_summary'!$F191)),IF(ISNUMBER(SEARCH("Yes",'2_all_summary'!N191)),1,2),IF(ISNUMBER(SEARCH("No",'2_all_summary'!N191)),4,3))</f>
        <v>4</v>
      </c>
      <c r="L191" s="41">
        <f>IF(ISNUMBER(SEARCH("Yes",'2_all_summary'!$F191)),IF(ISNUMBER(SEARCH("Yes",'2_all_summary'!O191)),1,2),IF(ISNUMBER(SEARCH("No",'2_all_summary'!O191)),4,3))</f>
        <v>4</v>
      </c>
      <c r="M191" s="41">
        <f>IF(ISNUMBER(SEARCH("Yes",'2_all_summary'!$F191)),IF(0&lt;'2_all_summary'!P191,1,2),IF(0='2_all_summary'!P191,4,3))</f>
        <v>4</v>
      </c>
      <c r="N191" s="41">
        <f>IF(ISNUMBER(SEARCH("Yes",'2_all_summary'!$F191)),IF(ISNUMBER(SEARCH("Yes",'2_all_summary'!Q191)),1,2),IF(ISNUMBER(SEARCH("No",'2_all_summary'!Q191)),4,3))</f>
        <v>4</v>
      </c>
      <c r="O191" s="41">
        <f>IF(ISNUMBER(SEARCH("Yes",'2_all_summary'!$F191)),IF(ISNUMBER(SEARCH("Yes",'2_all_summary'!R191)),1,2),IF(ISNUMBER(SEARCH("No",'2_all_summary'!R191)),4,3))</f>
        <v>4</v>
      </c>
      <c r="P191" s="41">
        <f>IF(ISNUMBER(SEARCH("Yes",'2_all_summary'!$F191)),IF(ISNUMBER(SEARCH("Yes",'2_all_summary'!S191)),1,2),IF(ISNUMBER(SEARCH("No",'2_all_summary'!S191)),4,3))</f>
        <v>4</v>
      </c>
      <c r="Q191" s="41">
        <f>IF(ISNUMBER(SEARCH("Yes",'2_all_summary'!$F191)),IF(0&lt;'2_all_summary'!T191,1,2),IF(0='2_all_summary'!T191,4,3))</f>
        <v>4</v>
      </c>
      <c r="R191" s="41">
        <f>IF(ISNUMBER(SEARCH("Yes",'2_all_summary'!$F191)),IF(ISNUMBER(SEARCH("Yes",'2_all_summary'!U191)),1,2),IF(ISNUMBER(SEARCH("No",'2_all_summary'!U191)),4,3))</f>
        <v>4</v>
      </c>
    </row>
    <row r="192" spans="7:18" x14ac:dyDescent="0.3">
      <c r="G192" s="41"/>
      <c r="H192" s="41" t="str">
        <f>'2_all_summary'!D192</f>
        <v>Rethinking spatial costs and benefits of fisheries in marine conservation</v>
      </c>
      <c r="I192" s="41" t="str">
        <f>'2_all_summary'!E192</f>
        <v>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Â© 2019</v>
      </c>
      <c r="J192" s="41">
        <f>IF(ISNUMBER(SEARCH("Yes",'2_all_summary'!$F192)),IF(ISNUMBER(SEARCH("Yes",'2_all_summary'!M192)),1,2),IF(ISNUMBER(SEARCH("No",'2_all_summary'!M192)),4,3))</f>
        <v>4</v>
      </c>
      <c r="K192" s="41">
        <f>IF(ISNUMBER(SEARCH("Yes",'2_all_summary'!$F192)),IF(ISNUMBER(SEARCH("Yes",'2_all_summary'!N192)),1,2),IF(ISNUMBER(SEARCH("No",'2_all_summary'!N192)),4,3))</f>
        <v>4</v>
      </c>
      <c r="L192" s="41">
        <f>IF(ISNUMBER(SEARCH("Yes",'2_all_summary'!$F192)),IF(ISNUMBER(SEARCH("Yes",'2_all_summary'!O192)),1,2),IF(ISNUMBER(SEARCH("No",'2_all_summary'!O192)),4,3))</f>
        <v>3</v>
      </c>
      <c r="M192" s="41">
        <f>IF(ISNUMBER(SEARCH("Yes",'2_all_summary'!$F192)),IF(0&lt;'2_all_summary'!P192,1,2),IF(0='2_all_summary'!P192,4,3))</f>
        <v>3</v>
      </c>
      <c r="N192" s="41">
        <f>IF(ISNUMBER(SEARCH("Yes",'2_all_summary'!$F192)),IF(ISNUMBER(SEARCH("Yes",'2_all_summary'!Q192)),1,2),IF(ISNUMBER(SEARCH("No",'2_all_summary'!Q192)),4,3))</f>
        <v>4</v>
      </c>
      <c r="O192" s="41">
        <f>IF(ISNUMBER(SEARCH("Yes",'2_all_summary'!$F192)),IF(ISNUMBER(SEARCH("Yes",'2_all_summary'!R192)),1,2),IF(ISNUMBER(SEARCH("No",'2_all_summary'!R192)),4,3))</f>
        <v>4</v>
      </c>
      <c r="P192" s="41">
        <f>IF(ISNUMBER(SEARCH("Yes",'2_all_summary'!$F192)),IF(ISNUMBER(SEARCH("Yes",'2_all_summary'!S192)),1,2),IF(ISNUMBER(SEARCH("No",'2_all_summary'!S192)),4,3))</f>
        <v>4</v>
      </c>
      <c r="Q192" s="41">
        <f>IF(ISNUMBER(SEARCH("Yes",'2_all_summary'!$F192)),IF(0&lt;'2_all_summary'!T192,1,2),IF(0='2_all_summary'!T192,4,3))</f>
        <v>4</v>
      </c>
      <c r="R192" s="41">
        <f>IF(ISNUMBER(SEARCH("Yes",'2_all_summary'!$F192)),IF(ISNUMBER(SEARCH("Yes",'2_all_summary'!U192)),1,2),IF(ISNUMBER(SEARCH("No",'2_all_summary'!U192)),4,3))</f>
        <v>3</v>
      </c>
    </row>
    <row r="193" spans="7:18" x14ac:dyDescent="0.3">
      <c r="G193" s="41"/>
      <c r="H193" s="41" t="str">
        <f>'2_all_summary'!D193</f>
        <v>Control of Aedes aegypti larvae in household water containers by Chinese cat fish</v>
      </c>
      <c r="I193" s="41" t="str">
        <f>'2_all_summary'!E193</f>
        <v>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v>
      </c>
      <c r="J193" s="41">
        <f>IF(ISNUMBER(SEARCH("Yes",'2_all_summary'!$F193)),IF(ISNUMBER(SEARCH("Yes",'2_all_summary'!M193)),1,2),IF(ISNUMBER(SEARCH("No",'2_all_summary'!M193)),4,3))</f>
        <v>4</v>
      </c>
      <c r="K193" s="41">
        <f>IF(ISNUMBER(SEARCH("Yes",'2_all_summary'!$F193)),IF(ISNUMBER(SEARCH("Yes",'2_all_summary'!N193)),1,2),IF(ISNUMBER(SEARCH("No",'2_all_summary'!N193)),4,3))</f>
        <v>4</v>
      </c>
      <c r="L193" s="41">
        <f>IF(ISNUMBER(SEARCH("Yes",'2_all_summary'!$F193)),IF(ISNUMBER(SEARCH("Yes",'2_all_summary'!O193)),1,2),IF(ISNUMBER(SEARCH("No",'2_all_summary'!O193)),4,3))</f>
        <v>4</v>
      </c>
      <c r="M193" s="41">
        <f>IF(ISNUMBER(SEARCH("Yes",'2_all_summary'!$F193)),IF(0&lt;'2_all_summary'!P193,1,2),IF(0='2_all_summary'!P193,4,3))</f>
        <v>4</v>
      </c>
      <c r="N193" s="41">
        <f>IF(ISNUMBER(SEARCH("Yes",'2_all_summary'!$F193)),IF(ISNUMBER(SEARCH("Yes",'2_all_summary'!Q193)),1,2),IF(ISNUMBER(SEARCH("No",'2_all_summary'!Q193)),4,3))</f>
        <v>4</v>
      </c>
      <c r="O193" s="41">
        <f>IF(ISNUMBER(SEARCH("Yes",'2_all_summary'!$F193)),IF(ISNUMBER(SEARCH("Yes",'2_all_summary'!R193)),1,2),IF(ISNUMBER(SEARCH("No",'2_all_summary'!R193)),4,3))</f>
        <v>4</v>
      </c>
      <c r="P193" s="41">
        <f>IF(ISNUMBER(SEARCH("Yes",'2_all_summary'!$F193)),IF(ISNUMBER(SEARCH("Yes",'2_all_summary'!S193)),1,2),IF(ISNUMBER(SEARCH("No",'2_all_summary'!S193)),4,3))</f>
        <v>4</v>
      </c>
      <c r="Q193" s="41">
        <f>IF(ISNUMBER(SEARCH("Yes",'2_all_summary'!$F193)),IF(0&lt;'2_all_summary'!T193,1,2),IF(0='2_all_summary'!T193,4,3))</f>
        <v>4</v>
      </c>
      <c r="R193" s="41">
        <f>IF(ISNUMBER(SEARCH("Yes",'2_all_summary'!$F193)),IF(ISNUMBER(SEARCH("Yes",'2_all_summary'!U193)),1,2),IF(ISNUMBER(SEARCH("No",'2_all_summary'!U193)),4,3))</f>
        <v>4</v>
      </c>
    </row>
    <row r="194" spans="7:18" x14ac:dyDescent="0.3">
      <c r="G194" s="41"/>
      <c r="H194" s="41" t="str">
        <f>'2_all_summary'!D194</f>
        <v>Ecological Value of Submerged Breakwaters for Habitat Enhancement on a Residential Scale</v>
      </c>
      <c r="I194" s="41" t="str">
        <f>'2_all_summary'!E194</f>
        <v>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Ballâ„¢ concrete domes were built by a community-based restoration effort. Post-deployment monitoring found that: bagged oyster breakwaters supported much higher densities of live ribbed mussels than Reef Ball breakwaters; both breakwater configurationsÂ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Â© 2014, Springer Science+Business Media New York.</v>
      </c>
      <c r="J194" s="41">
        <f>IF(ISNUMBER(SEARCH("Yes",'2_all_summary'!$F194)),IF(ISNUMBER(SEARCH("Yes",'2_all_summary'!M194)),1,2),IF(ISNUMBER(SEARCH("No",'2_all_summary'!M194)),4,3))</f>
        <v>4</v>
      </c>
      <c r="K194" s="41">
        <f>IF(ISNUMBER(SEARCH("Yes",'2_all_summary'!$F194)),IF(ISNUMBER(SEARCH("Yes",'2_all_summary'!N194)),1,2),IF(ISNUMBER(SEARCH("No",'2_all_summary'!N194)),4,3))</f>
        <v>4</v>
      </c>
      <c r="L194" s="41">
        <f>IF(ISNUMBER(SEARCH("Yes",'2_all_summary'!$F194)),IF(ISNUMBER(SEARCH("Yes",'2_all_summary'!O194)),1,2),IF(ISNUMBER(SEARCH("No",'2_all_summary'!O194)),4,3))</f>
        <v>4</v>
      </c>
      <c r="M194" s="41">
        <f>IF(ISNUMBER(SEARCH("Yes",'2_all_summary'!$F194)),IF(0&lt;'2_all_summary'!P194,1,2),IF(0='2_all_summary'!P194,4,3))</f>
        <v>4</v>
      </c>
      <c r="N194" s="41">
        <f>IF(ISNUMBER(SEARCH("Yes",'2_all_summary'!$F194)),IF(ISNUMBER(SEARCH("Yes",'2_all_summary'!Q194)),1,2),IF(ISNUMBER(SEARCH("No",'2_all_summary'!Q194)),4,3))</f>
        <v>4</v>
      </c>
      <c r="O194" s="41">
        <f>IF(ISNUMBER(SEARCH("Yes",'2_all_summary'!$F194)),IF(ISNUMBER(SEARCH("Yes",'2_all_summary'!R194)),1,2),IF(ISNUMBER(SEARCH("No",'2_all_summary'!R194)),4,3))</f>
        <v>4</v>
      </c>
      <c r="P194" s="41">
        <f>IF(ISNUMBER(SEARCH("Yes",'2_all_summary'!$F194)),IF(ISNUMBER(SEARCH("Yes",'2_all_summary'!S194)),1,2),IF(ISNUMBER(SEARCH("No",'2_all_summary'!S194)),4,3))</f>
        <v>4</v>
      </c>
      <c r="Q194" s="41">
        <f>IF(ISNUMBER(SEARCH("Yes",'2_all_summary'!$F194)),IF(0&lt;'2_all_summary'!T194,1,2),IF(0='2_all_summary'!T194,4,3))</f>
        <v>4</v>
      </c>
      <c r="R194" s="41">
        <f>IF(ISNUMBER(SEARCH("Yes",'2_all_summary'!$F194)),IF(ISNUMBER(SEARCH("Yes",'2_all_summary'!U194)),1,2),IF(ISNUMBER(SEARCH("No",'2_all_summary'!U194)),4,3))</f>
        <v>4</v>
      </c>
    </row>
    <row r="195" spans="7:18" x14ac:dyDescent="0.3">
      <c r="G195" s="41"/>
      <c r="H195" s="41" t="str">
        <f>'2_all_summary'!D195</f>
        <v>Navigating the evolution of marine policy in Panama: Current policies and community responses in the Pearl Islands and Bocas del Toro Archipelagos of Panama</v>
      </c>
      <c r="I195" s="41" t="str">
        <f>'2_all_summary'!E195</f>
        <v>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Â© 2015 Elsevier Ltd.</v>
      </c>
      <c r="J195" s="41">
        <f>IF(ISNUMBER(SEARCH("Yes",'2_all_summary'!$F195)),IF(ISNUMBER(SEARCH("Yes",'2_all_summary'!M195)),1,2),IF(ISNUMBER(SEARCH("No",'2_all_summary'!M195)),4,3))</f>
        <v>4</v>
      </c>
      <c r="K195" s="41">
        <f>IF(ISNUMBER(SEARCH("Yes",'2_all_summary'!$F195)),IF(ISNUMBER(SEARCH("Yes",'2_all_summary'!N195)),1,2),IF(ISNUMBER(SEARCH("No",'2_all_summary'!N195)),4,3))</f>
        <v>4</v>
      </c>
      <c r="L195" s="41">
        <f>IF(ISNUMBER(SEARCH("Yes",'2_all_summary'!$F195)),IF(ISNUMBER(SEARCH("Yes",'2_all_summary'!O195)),1,2),IF(ISNUMBER(SEARCH("No",'2_all_summary'!O195)),4,3))</f>
        <v>4</v>
      </c>
      <c r="M195" s="41">
        <f>IF(ISNUMBER(SEARCH("Yes",'2_all_summary'!$F195)),IF(0&lt;'2_all_summary'!P195,1,2),IF(0='2_all_summary'!P195,4,3))</f>
        <v>4</v>
      </c>
      <c r="N195" s="41">
        <f>IF(ISNUMBER(SEARCH("Yes",'2_all_summary'!$F195)),IF(ISNUMBER(SEARCH("Yes",'2_all_summary'!Q195)),1,2),IF(ISNUMBER(SEARCH("No",'2_all_summary'!Q195)),4,3))</f>
        <v>4</v>
      </c>
      <c r="O195" s="41">
        <f>IF(ISNUMBER(SEARCH("Yes",'2_all_summary'!$F195)),IF(ISNUMBER(SEARCH("Yes",'2_all_summary'!R195)),1,2),IF(ISNUMBER(SEARCH("No",'2_all_summary'!R195)),4,3))</f>
        <v>4</v>
      </c>
      <c r="P195" s="41">
        <f>IF(ISNUMBER(SEARCH("Yes",'2_all_summary'!$F195)),IF(ISNUMBER(SEARCH("Yes",'2_all_summary'!S195)),1,2),IF(ISNUMBER(SEARCH("No",'2_all_summary'!S195)),4,3))</f>
        <v>4</v>
      </c>
      <c r="Q195" s="41">
        <f>IF(ISNUMBER(SEARCH("Yes",'2_all_summary'!$F195)),IF(0&lt;'2_all_summary'!T195,1,2),IF(0='2_all_summary'!T195,4,3))</f>
        <v>4</v>
      </c>
      <c r="R195" s="41">
        <f>IF(ISNUMBER(SEARCH("Yes",'2_all_summary'!$F195)),IF(ISNUMBER(SEARCH("Yes",'2_all_summary'!U195)),1,2),IF(ISNUMBER(SEARCH("No",'2_all_summary'!U195)),4,3))</f>
        <v>4</v>
      </c>
    </row>
    <row r="196" spans="7:18" x14ac:dyDescent="0.3">
      <c r="G196" s="41"/>
      <c r="H196" s="41" t="str">
        <f>'2_all_summary'!D196</f>
        <v>Fisheriesmarine protected areatourism interactions in moalboal, cebu, philippines</v>
      </c>
      <c r="I196" s="41" t="str">
        <f>'2_all_summary'!E196</f>
        <v>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Â© Taylor &amp; Francis Group, LLC.</v>
      </c>
      <c r="J196" s="41">
        <f>IF(ISNUMBER(SEARCH("Yes",'2_all_summary'!$F196)),IF(ISNUMBER(SEARCH("Yes",'2_all_summary'!M196)),1,2),IF(ISNUMBER(SEARCH("No",'2_all_summary'!M196)),4,3))</f>
        <v>4</v>
      </c>
      <c r="K196" s="41">
        <f>IF(ISNUMBER(SEARCH("Yes",'2_all_summary'!$F196)),IF(ISNUMBER(SEARCH("Yes",'2_all_summary'!N196)),1,2),IF(ISNUMBER(SEARCH("No",'2_all_summary'!N196)),4,3))</f>
        <v>4</v>
      </c>
      <c r="L196" s="41">
        <f>IF(ISNUMBER(SEARCH("Yes",'2_all_summary'!$F196)),IF(ISNUMBER(SEARCH("Yes",'2_all_summary'!O196)),1,2),IF(ISNUMBER(SEARCH("No",'2_all_summary'!O196)),4,3))</f>
        <v>4</v>
      </c>
      <c r="M196" s="41">
        <f>IF(ISNUMBER(SEARCH("Yes",'2_all_summary'!$F196)),IF(0&lt;'2_all_summary'!P196,1,2),IF(0='2_all_summary'!P196,4,3))</f>
        <v>4</v>
      </c>
      <c r="N196" s="41">
        <f>IF(ISNUMBER(SEARCH("Yes",'2_all_summary'!$F196)),IF(ISNUMBER(SEARCH("Yes",'2_all_summary'!Q196)),1,2),IF(ISNUMBER(SEARCH("No",'2_all_summary'!Q196)),4,3))</f>
        <v>4</v>
      </c>
      <c r="O196" s="41">
        <f>IF(ISNUMBER(SEARCH("Yes",'2_all_summary'!$F196)),IF(ISNUMBER(SEARCH("Yes",'2_all_summary'!R196)),1,2),IF(ISNUMBER(SEARCH("No",'2_all_summary'!R196)),4,3))</f>
        <v>4</v>
      </c>
      <c r="P196" s="41">
        <f>IF(ISNUMBER(SEARCH("Yes",'2_all_summary'!$F196)),IF(ISNUMBER(SEARCH("Yes",'2_all_summary'!S196)),1,2),IF(ISNUMBER(SEARCH("No",'2_all_summary'!S196)),4,3))</f>
        <v>4</v>
      </c>
      <c r="Q196" s="41">
        <f>IF(ISNUMBER(SEARCH("Yes",'2_all_summary'!$F196)),IF(0&lt;'2_all_summary'!T196,1,2),IF(0='2_all_summary'!T196,4,3))</f>
        <v>4</v>
      </c>
      <c r="R196" s="41">
        <f>IF(ISNUMBER(SEARCH("Yes",'2_all_summary'!$F196)),IF(ISNUMBER(SEARCH("Yes",'2_all_summary'!U196)),1,2),IF(ISNUMBER(SEARCH("No",'2_all_summary'!U196)),4,3))</f>
        <v>4</v>
      </c>
    </row>
    <row r="197" spans="7:18" x14ac:dyDescent="0.3">
      <c r="G197" s="41"/>
      <c r="H197" s="41" t="str">
        <f>'2_all_summary'!D197</f>
        <v>Combined effects of social pressure from the inside and outside of fishing communities promote cooperation for stock management</v>
      </c>
      <c r="I197" s="41" t="str">
        <f>'2_all_summary'!E197</f>
        <v>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Â© 2013 The Ecological Society of Japan.</v>
      </c>
      <c r="J197" s="41">
        <f>IF(ISNUMBER(SEARCH("Yes",'2_all_summary'!$F197)),IF(ISNUMBER(SEARCH("Yes",'2_all_summary'!M197)),1,2),IF(ISNUMBER(SEARCH("No",'2_all_summary'!M197)),4,3))</f>
        <v>4</v>
      </c>
      <c r="K197" s="41">
        <f>IF(ISNUMBER(SEARCH("Yes",'2_all_summary'!$F197)),IF(ISNUMBER(SEARCH("Yes",'2_all_summary'!N197)),1,2),IF(ISNUMBER(SEARCH("No",'2_all_summary'!N197)),4,3))</f>
        <v>3</v>
      </c>
      <c r="L197" s="41">
        <f>IF(ISNUMBER(SEARCH("Yes",'2_all_summary'!$F197)),IF(ISNUMBER(SEARCH("Yes",'2_all_summary'!O197)),1,2),IF(ISNUMBER(SEARCH("No",'2_all_summary'!O197)),4,3))</f>
        <v>4</v>
      </c>
      <c r="M197" s="41">
        <f>IF(ISNUMBER(SEARCH("Yes",'2_all_summary'!$F197)),IF(0&lt;'2_all_summary'!P197,1,2),IF(0='2_all_summary'!P197,4,3))</f>
        <v>3</v>
      </c>
      <c r="N197" s="41">
        <f>IF(ISNUMBER(SEARCH("Yes",'2_all_summary'!$F197)),IF(ISNUMBER(SEARCH("Yes",'2_all_summary'!Q197)),1,2),IF(ISNUMBER(SEARCH("No",'2_all_summary'!Q197)),4,3))</f>
        <v>4</v>
      </c>
      <c r="O197" s="41">
        <f>IF(ISNUMBER(SEARCH("Yes",'2_all_summary'!$F197)),IF(ISNUMBER(SEARCH("Yes",'2_all_summary'!R197)),1,2),IF(ISNUMBER(SEARCH("No",'2_all_summary'!R197)),4,3))</f>
        <v>3</v>
      </c>
      <c r="P197" s="41">
        <f>IF(ISNUMBER(SEARCH("Yes",'2_all_summary'!$F197)),IF(ISNUMBER(SEARCH("Yes",'2_all_summary'!S197)),1,2),IF(ISNUMBER(SEARCH("No",'2_all_summary'!S197)),4,3))</f>
        <v>4</v>
      </c>
      <c r="Q197" s="41">
        <f>IF(ISNUMBER(SEARCH("Yes",'2_all_summary'!$F197)),IF(0&lt;'2_all_summary'!T197,1,2),IF(0='2_all_summary'!T197,4,3))</f>
        <v>3</v>
      </c>
      <c r="R197" s="41">
        <f>IF(ISNUMBER(SEARCH("Yes",'2_all_summary'!$F197)),IF(ISNUMBER(SEARCH("Yes",'2_all_summary'!U197)),1,2),IF(ISNUMBER(SEARCH("No",'2_all_summary'!U197)),4,3))</f>
        <v>3</v>
      </c>
    </row>
    <row r="198" spans="7:18" x14ac:dyDescent="0.3">
      <c r="G198" s="41"/>
      <c r="H198" s="41" t="str">
        <f>'2_all_summary'!D198</f>
        <v>Public participation and willingness to cooperate in common-pool resource management: A field experiment with fishing communities in Brazil</v>
      </c>
      <c r="I198" s="41" t="str">
        <f>'2_all_summary'!E198</f>
        <v>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Â© 2009 Elsevier B.V. All rights reserved.</v>
      </c>
      <c r="J198" s="41">
        <f>IF(ISNUMBER(SEARCH("Yes",'2_all_summary'!$F198)),IF(ISNUMBER(SEARCH("Yes",'2_all_summary'!M198)),1,2),IF(ISNUMBER(SEARCH("No",'2_all_summary'!M198)),4,3))</f>
        <v>4</v>
      </c>
      <c r="K198" s="41">
        <f>IF(ISNUMBER(SEARCH("Yes",'2_all_summary'!$F198)),IF(ISNUMBER(SEARCH("Yes",'2_all_summary'!N198)),1,2),IF(ISNUMBER(SEARCH("No",'2_all_summary'!N198)),4,3))</f>
        <v>4</v>
      </c>
      <c r="L198" s="41">
        <f>IF(ISNUMBER(SEARCH("Yes",'2_all_summary'!$F198)),IF(ISNUMBER(SEARCH("Yes",'2_all_summary'!O198)),1,2),IF(ISNUMBER(SEARCH("No",'2_all_summary'!O198)),4,3))</f>
        <v>4</v>
      </c>
      <c r="M198" s="41">
        <f>IF(ISNUMBER(SEARCH("Yes",'2_all_summary'!$F198)),IF(0&lt;'2_all_summary'!P198,1,2),IF(0='2_all_summary'!P198,4,3))</f>
        <v>4</v>
      </c>
      <c r="N198" s="41">
        <f>IF(ISNUMBER(SEARCH("Yes",'2_all_summary'!$F198)),IF(ISNUMBER(SEARCH("Yes",'2_all_summary'!Q198)),1,2),IF(ISNUMBER(SEARCH("No",'2_all_summary'!Q198)),4,3))</f>
        <v>4</v>
      </c>
      <c r="O198" s="41">
        <f>IF(ISNUMBER(SEARCH("Yes",'2_all_summary'!$F198)),IF(ISNUMBER(SEARCH("Yes",'2_all_summary'!R198)),1,2),IF(ISNUMBER(SEARCH("No",'2_all_summary'!R198)),4,3))</f>
        <v>4</v>
      </c>
      <c r="P198" s="41">
        <f>IF(ISNUMBER(SEARCH("Yes",'2_all_summary'!$F198)),IF(ISNUMBER(SEARCH("Yes",'2_all_summary'!S198)),1,2),IF(ISNUMBER(SEARCH("No",'2_all_summary'!S198)),4,3))</f>
        <v>4</v>
      </c>
      <c r="Q198" s="41">
        <f>IF(ISNUMBER(SEARCH("Yes",'2_all_summary'!$F198)),IF(0&lt;'2_all_summary'!T198,1,2),IF(0='2_all_summary'!T198,4,3))</f>
        <v>4</v>
      </c>
      <c r="R198" s="41">
        <f>IF(ISNUMBER(SEARCH("Yes",'2_all_summary'!$F198)),IF(ISNUMBER(SEARCH("Yes",'2_all_summary'!U198)),1,2),IF(ISNUMBER(SEARCH("No",'2_all_summary'!U198)),4,3))</f>
        <v>4</v>
      </c>
    </row>
    <row r="199" spans="7:18" x14ac:dyDescent="0.3">
      <c r="G199" s="41"/>
      <c r="H199" s="41" t="str">
        <f>'2_all_summary'!D199</f>
        <v>Hurricane 07B in the Godivari Delta, Andhra Pradesh, India: Vulnerability, mitigation and the spatial impact</v>
      </c>
      <c r="I199" s="41" t="str">
        <f>'2_all_summary'!E199</f>
        <v>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v>
      </c>
      <c r="J199" s="41">
        <f>IF(ISNUMBER(SEARCH("Yes",'2_all_summary'!$F199)),IF(ISNUMBER(SEARCH("Yes",'2_all_summary'!M199)),1,2),IF(ISNUMBER(SEARCH("No",'2_all_summary'!M199)),4,3))</f>
        <v>4</v>
      </c>
      <c r="K199" s="41">
        <f>IF(ISNUMBER(SEARCH("Yes",'2_all_summary'!$F199)),IF(ISNUMBER(SEARCH("Yes",'2_all_summary'!N199)),1,2),IF(ISNUMBER(SEARCH("No",'2_all_summary'!N199)),4,3))</f>
        <v>4</v>
      </c>
      <c r="L199" s="41">
        <f>IF(ISNUMBER(SEARCH("Yes",'2_all_summary'!$F199)),IF(ISNUMBER(SEARCH("Yes",'2_all_summary'!O199)),1,2),IF(ISNUMBER(SEARCH("No",'2_all_summary'!O199)),4,3))</f>
        <v>4</v>
      </c>
      <c r="M199" s="41">
        <f>IF(ISNUMBER(SEARCH("Yes",'2_all_summary'!$F199)),IF(0&lt;'2_all_summary'!P199,1,2),IF(0='2_all_summary'!P199,4,3))</f>
        <v>4</v>
      </c>
      <c r="N199" s="41">
        <f>IF(ISNUMBER(SEARCH("Yes",'2_all_summary'!$F199)),IF(ISNUMBER(SEARCH("Yes",'2_all_summary'!Q199)),1,2),IF(ISNUMBER(SEARCH("No",'2_all_summary'!Q199)),4,3))</f>
        <v>4</v>
      </c>
      <c r="O199" s="41">
        <f>IF(ISNUMBER(SEARCH("Yes",'2_all_summary'!$F199)),IF(ISNUMBER(SEARCH("Yes",'2_all_summary'!R199)),1,2),IF(ISNUMBER(SEARCH("No",'2_all_summary'!R199)),4,3))</f>
        <v>4</v>
      </c>
      <c r="P199" s="41">
        <f>IF(ISNUMBER(SEARCH("Yes",'2_all_summary'!$F199)),IF(ISNUMBER(SEARCH("Yes",'2_all_summary'!S199)),1,2),IF(ISNUMBER(SEARCH("No",'2_all_summary'!S199)),4,3))</f>
        <v>4</v>
      </c>
      <c r="Q199" s="41">
        <f>IF(ISNUMBER(SEARCH("Yes",'2_all_summary'!$F199)),IF(0&lt;'2_all_summary'!T199,1,2),IF(0='2_all_summary'!T199,4,3))</f>
        <v>4</v>
      </c>
      <c r="R199" s="41">
        <f>IF(ISNUMBER(SEARCH("Yes",'2_all_summary'!$F199)),IF(ISNUMBER(SEARCH("Yes",'2_all_summary'!U199)),1,2),IF(ISNUMBER(SEARCH("No",'2_all_summary'!U199)),4,3))</f>
        <v>4</v>
      </c>
    </row>
    <row r="200" spans="7:18" x14ac:dyDescent="0.3">
      <c r="G200" s="41"/>
      <c r="H200" s="41" t="str">
        <f>'2_all_summary'!D200</f>
        <v>Constructed wetland system for treating wastewater of scattered small industries: A case study of fermented fish production industry in Phayao City, Thailand</v>
      </c>
      <c r="I200" s="41" t="str">
        <f>'2_all_summary'!E200</f>
        <v>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Â© 2011 Inderscience Enterprises Ltd.</v>
      </c>
      <c r="J200" s="41">
        <f>IF(ISNUMBER(SEARCH("Yes",'2_all_summary'!$F200)),IF(ISNUMBER(SEARCH("Yes",'2_all_summary'!M200)),1,2),IF(ISNUMBER(SEARCH("No",'2_all_summary'!M200)),4,3))</f>
        <v>4</v>
      </c>
      <c r="K200" s="41">
        <f>IF(ISNUMBER(SEARCH("Yes",'2_all_summary'!$F200)),IF(ISNUMBER(SEARCH("Yes",'2_all_summary'!N200)),1,2),IF(ISNUMBER(SEARCH("No",'2_all_summary'!N200)),4,3))</f>
        <v>4</v>
      </c>
      <c r="L200" s="41">
        <f>IF(ISNUMBER(SEARCH("Yes",'2_all_summary'!$F200)),IF(ISNUMBER(SEARCH("Yes",'2_all_summary'!O200)),1,2),IF(ISNUMBER(SEARCH("No",'2_all_summary'!O200)),4,3))</f>
        <v>4</v>
      </c>
      <c r="M200" s="41">
        <f>IF(ISNUMBER(SEARCH("Yes",'2_all_summary'!$F200)),IF(0&lt;'2_all_summary'!P200,1,2),IF(0='2_all_summary'!P200,4,3))</f>
        <v>4</v>
      </c>
      <c r="N200" s="41">
        <f>IF(ISNUMBER(SEARCH("Yes",'2_all_summary'!$F200)),IF(ISNUMBER(SEARCH("Yes",'2_all_summary'!Q200)),1,2),IF(ISNUMBER(SEARCH("No",'2_all_summary'!Q200)),4,3))</f>
        <v>4</v>
      </c>
      <c r="O200" s="41">
        <f>IF(ISNUMBER(SEARCH("Yes",'2_all_summary'!$F200)),IF(ISNUMBER(SEARCH("Yes",'2_all_summary'!R200)),1,2),IF(ISNUMBER(SEARCH("No",'2_all_summary'!R200)),4,3))</f>
        <v>4</v>
      </c>
      <c r="P200" s="41">
        <f>IF(ISNUMBER(SEARCH("Yes",'2_all_summary'!$F200)),IF(ISNUMBER(SEARCH("Yes",'2_all_summary'!S200)),1,2),IF(ISNUMBER(SEARCH("No",'2_all_summary'!S200)),4,3))</f>
        <v>4</v>
      </c>
      <c r="Q200" s="41">
        <f>IF(ISNUMBER(SEARCH("Yes",'2_all_summary'!$F200)),IF(0&lt;'2_all_summary'!T200,1,2),IF(0='2_all_summary'!T200,4,3))</f>
        <v>4</v>
      </c>
      <c r="R200" s="41">
        <f>IF(ISNUMBER(SEARCH("Yes",'2_all_summary'!$F200)),IF(ISNUMBER(SEARCH("Yes",'2_all_summary'!U200)),1,2),IF(ISNUMBER(SEARCH("No",'2_all_summary'!U200)),4,3))</f>
        <v>4</v>
      </c>
    </row>
    <row r="201" spans="7:18" x14ac:dyDescent="0.3">
      <c r="G201" s="41"/>
      <c r="H201" s="41" t="str">
        <f>'2_all_summary'!D201</f>
        <v>Contextualising the coupled socio-ecological conditions of marine megafauna bycatch</v>
      </c>
      <c r="I201" s="41" t="str">
        <f>'2_all_summary'!E201</f>
        <v>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Â© 2015 Elsevier Ltd.</v>
      </c>
      <c r="J201" s="41">
        <f>IF(ISNUMBER(SEARCH("Yes",'2_all_summary'!$F201)),IF(ISNUMBER(SEARCH("Yes",'2_all_summary'!M201)),1,2),IF(ISNUMBER(SEARCH("No",'2_all_summary'!M201)),4,3))</f>
        <v>4</v>
      </c>
      <c r="K201" s="41">
        <f>IF(ISNUMBER(SEARCH("Yes",'2_all_summary'!$F201)),IF(ISNUMBER(SEARCH("Yes",'2_all_summary'!N201)),1,2),IF(ISNUMBER(SEARCH("No",'2_all_summary'!N201)),4,3))</f>
        <v>4</v>
      </c>
      <c r="L201" s="41">
        <f>IF(ISNUMBER(SEARCH("Yes",'2_all_summary'!$F201)),IF(ISNUMBER(SEARCH("Yes",'2_all_summary'!O201)),1,2),IF(ISNUMBER(SEARCH("No",'2_all_summary'!O201)),4,3))</f>
        <v>4</v>
      </c>
      <c r="M201" s="41">
        <f>IF(ISNUMBER(SEARCH("Yes",'2_all_summary'!$F201)),IF(0&lt;'2_all_summary'!P201,1,2),IF(0='2_all_summary'!P201,4,3))</f>
        <v>4</v>
      </c>
      <c r="N201" s="41">
        <f>IF(ISNUMBER(SEARCH("Yes",'2_all_summary'!$F201)),IF(ISNUMBER(SEARCH("Yes",'2_all_summary'!Q201)),1,2),IF(ISNUMBER(SEARCH("No",'2_all_summary'!Q201)),4,3))</f>
        <v>4</v>
      </c>
      <c r="O201" s="41">
        <f>IF(ISNUMBER(SEARCH("Yes",'2_all_summary'!$F201)),IF(ISNUMBER(SEARCH("Yes",'2_all_summary'!R201)),1,2),IF(ISNUMBER(SEARCH("No",'2_all_summary'!R201)),4,3))</f>
        <v>4</v>
      </c>
      <c r="P201" s="41">
        <f>IF(ISNUMBER(SEARCH("Yes",'2_all_summary'!$F201)),IF(ISNUMBER(SEARCH("Yes",'2_all_summary'!S201)),1,2),IF(ISNUMBER(SEARCH("No",'2_all_summary'!S201)),4,3))</f>
        <v>4</v>
      </c>
      <c r="Q201" s="41">
        <f>IF(ISNUMBER(SEARCH("Yes",'2_all_summary'!$F201)),IF(0&lt;'2_all_summary'!T201,1,2),IF(0='2_all_summary'!T201,4,3))</f>
        <v>4</v>
      </c>
      <c r="R201" s="41">
        <f>IF(ISNUMBER(SEARCH("Yes",'2_all_summary'!$F201)),IF(ISNUMBER(SEARCH("Yes",'2_all_summary'!U201)),1,2),IF(ISNUMBER(SEARCH("No",'2_all_summary'!U201)),4,3))</f>
        <v>4</v>
      </c>
    </row>
    <row r="202" spans="7:18" x14ac:dyDescent="0.3">
      <c r="G202" s="41"/>
      <c r="H202" s="41" t="str">
        <f>'2_all_summary'!D202</f>
        <v>Not just a fisherman's wife: Women's contribution to health and wellbeing in commercial fishing</v>
      </c>
      <c r="I202" s="41" t="str">
        <f>'2_all_summary'!E202</f>
        <v>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Â© 2015 National Rural Health Alliance Inc.</v>
      </c>
      <c r="J202" s="41">
        <f>IF(ISNUMBER(SEARCH("Yes",'2_all_summary'!$F202)),IF(ISNUMBER(SEARCH("Yes",'2_all_summary'!M202)),1,2),IF(ISNUMBER(SEARCH("No",'2_all_summary'!M202)),4,3))</f>
        <v>4</v>
      </c>
      <c r="K202" s="41">
        <f>IF(ISNUMBER(SEARCH("Yes",'2_all_summary'!$F202)),IF(ISNUMBER(SEARCH("Yes",'2_all_summary'!N202)),1,2),IF(ISNUMBER(SEARCH("No",'2_all_summary'!N202)),4,3))</f>
        <v>4</v>
      </c>
      <c r="L202" s="41">
        <f>IF(ISNUMBER(SEARCH("Yes",'2_all_summary'!$F202)),IF(ISNUMBER(SEARCH("Yes",'2_all_summary'!O202)),1,2),IF(ISNUMBER(SEARCH("No",'2_all_summary'!O202)),4,3))</f>
        <v>4</v>
      </c>
      <c r="M202" s="41">
        <f>IF(ISNUMBER(SEARCH("Yes",'2_all_summary'!$F202)),IF(0&lt;'2_all_summary'!P202,1,2),IF(0='2_all_summary'!P202,4,3))</f>
        <v>4</v>
      </c>
      <c r="N202" s="41">
        <f>IF(ISNUMBER(SEARCH("Yes",'2_all_summary'!$F202)),IF(ISNUMBER(SEARCH("Yes",'2_all_summary'!Q202)),1,2),IF(ISNUMBER(SEARCH("No",'2_all_summary'!Q202)),4,3))</f>
        <v>4</v>
      </c>
      <c r="O202" s="41">
        <f>IF(ISNUMBER(SEARCH("Yes",'2_all_summary'!$F202)),IF(ISNUMBER(SEARCH("Yes",'2_all_summary'!R202)),1,2),IF(ISNUMBER(SEARCH("No",'2_all_summary'!R202)),4,3))</f>
        <v>4</v>
      </c>
      <c r="P202" s="41">
        <f>IF(ISNUMBER(SEARCH("Yes",'2_all_summary'!$F202)),IF(ISNUMBER(SEARCH("Yes",'2_all_summary'!S202)),1,2),IF(ISNUMBER(SEARCH("No",'2_all_summary'!S202)),4,3))</f>
        <v>4</v>
      </c>
      <c r="Q202" s="41">
        <f>IF(ISNUMBER(SEARCH("Yes",'2_all_summary'!$F202)),IF(0&lt;'2_all_summary'!T202,1,2),IF(0='2_all_summary'!T202,4,3))</f>
        <v>4</v>
      </c>
      <c r="R202" s="41">
        <f>IF(ISNUMBER(SEARCH("Yes",'2_all_summary'!$F202)),IF(ISNUMBER(SEARCH("Yes",'2_all_summary'!U202)),1,2),IF(ISNUMBER(SEARCH("No",'2_all_summary'!U202)),4,3))</f>
        <v>4</v>
      </c>
    </row>
    <row r="203" spans="7:18" x14ac:dyDescent="0.3">
      <c r="G203" s="41"/>
      <c r="H203" s="41" t="str">
        <f>'2_all_summary'!D203</f>
        <v>A framework of lessons learned from community-based marine reserves and its effectiveness in guiding a new coastal management initiative in the Philippines</v>
      </c>
      <c r="I203" s="41" t="str">
        <f>'2_all_summary'!E203</f>
        <v>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Â© 2005 Springer Science+Business Media, Inc.</v>
      </c>
      <c r="J203" s="41">
        <f>IF(ISNUMBER(SEARCH("Yes",'2_all_summary'!$F203)),IF(ISNUMBER(SEARCH("Yes",'2_all_summary'!M203)),1,2),IF(ISNUMBER(SEARCH("No",'2_all_summary'!M203)),4,3))</f>
        <v>4</v>
      </c>
      <c r="K203" s="41">
        <f>IF(ISNUMBER(SEARCH("Yes",'2_all_summary'!$F203)),IF(ISNUMBER(SEARCH("Yes",'2_all_summary'!N203)),1,2),IF(ISNUMBER(SEARCH("No",'2_all_summary'!N203)),4,3))</f>
        <v>4</v>
      </c>
      <c r="L203" s="41">
        <f>IF(ISNUMBER(SEARCH("Yes",'2_all_summary'!$F203)),IF(ISNUMBER(SEARCH("Yes",'2_all_summary'!O203)),1,2),IF(ISNUMBER(SEARCH("No",'2_all_summary'!O203)),4,3))</f>
        <v>4</v>
      </c>
      <c r="M203" s="41">
        <f>IF(ISNUMBER(SEARCH("Yes",'2_all_summary'!$F203)),IF(0&lt;'2_all_summary'!P203,1,2),IF(0='2_all_summary'!P203,4,3))</f>
        <v>4</v>
      </c>
      <c r="N203" s="41">
        <f>IF(ISNUMBER(SEARCH("Yes",'2_all_summary'!$F203)),IF(ISNUMBER(SEARCH("Yes",'2_all_summary'!Q203)),1,2),IF(ISNUMBER(SEARCH("No",'2_all_summary'!Q203)),4,3))</f>
        <v>4</v>
      </c>
      <c r="O203" s="41">
        <f>IF(ISNUMBER(SEARCH("Yes",'2_all_summary'!$F203)),IF(ISNUMBER(SEARCH("Yes",'2_all_summary'!R203)),1,2),IF(ISNUMBER(SEARCH("No",'2_all_summary'!R203)),4,3))</f>
        <v>4</v>
      </c>
      <c r="P203" s="41">
        <f>IF(ISNUMBER(SEARCH("Yes",'2_all_summary'!$F203)),IF(ISNUMBER(SEARCH("Yes",'2_all_summary'!S203)),1,2),IF(ISNUMBER(SEARCH("No",'2_all_summary'!S203)),4,3))</f>
        <v>4</v>
      </c>
      <c r="Q203" s="41">
        <f>IF(ISNUMBER(SEARCH("Yes",'2_all_summary'!$F203)),IF(0&lt;'2_all_summary'!T203,1,2),IF(0='2_all_summary'!T203,4,3))</f>
        <v>4</v>
      </c>
      <c r="R203" s="41">
        <f>IF(ISNUMBER(SEARCH("Yes",'2_all_summary'!$F203)),IF(ISNUMBER(SEARCH("Yes",'2_all_summary'!U203)),1,2),IF(ISNUMBER(SEARCH("No",'2_all_summary'!U203)),4,3))</f>
        <v>4</v>
      </c>
    </row>
    <row r="204" spans="7:18" x14ac:dyDescent="0.3">
      <c r="G204" s="41"/>
      <c r="H204" s="41" t="str">
        <f>'2_all_summary'!D204</f>
        <v>Challenges and Opportunities for 'little brothers' in the tourism sector matrix: The case of local communities around Great Zimbabwe National Monument</v>
      </c>
      <c r="I204" s="41" t="str">
        <f>'2_all_summary'!E204</f>
        <v>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Â© 2018 AJHTL /Author/s.</v>
      </c>
      <c r="J204" s="41">
        <f>IF(ISNUMBER(SEARCH("Yes",'2_all_summary'!$F204)),IF(ISNUMBER(SEARCH("Yes",'2_all_summary'!M204)),1,2),IF(ISNUMBER(SEARCH("No",'2_all_summary'!M204)),4,3))</f>
        <v>4</v>
      </c>
      <c r="K204" s="41">
        <f>IF(ISNUMBER(SEARCH("Yes",'2_all_summary'!$F204)),IF(ISNUMBER(SEARCH("Yes",'2_all_summary'!N204)),1,2),IF(ISNUMBER(SEARCH("No",'2_all_summary'!N204)),4,3))</f>
        <v>4</v>
      </c>
      <c r="L204" s="41">
        <f>IF(ISNUMBER(SEARCH("Yes",'2_all_summary'!$F204)),IF(ISNUMBER(SEARCH("Yes",'2_all_summary'!O204)),1,2),IF(ISNUMBER(SEARCH("No",'2_all_summary'!O204)),4,3))</f>
        <v>4</v>
      </c>
      <c r="M204" s="41">
        <f>IF(ISNUMBER(SEARCH("Yes",'2_all_summary'!$F204)),IF(0&lt;'2_all_summary'!P204,1,2),IF(0='2_all_summary'!P204,4,3))</f>
        <v>4</v>
      </c>
      <c r="N204" s="41">
        <f>IF(ISNUMBER(SEARCH("Yes",'2_all_summary'!$F204)),IF(ISNUMBER(SEARCH("Yes",'2_all_summary'!Q204)),1,2),IF(ISNUMBER(SEARCH("No",'2_all_summary'!Q204)),4,3))</f>
        <v>4</v>
      </c>
      <c r="O204" s="41">
        <f>IF(ISNUMBER(SEARCH("Yes",'2_all_summary'!$F204)),IF(ISNUMBER(SEARCH("Yes",'2_all_summary'!R204)),1,2),IF(ISNUMBER(SEARCH("No",'2_all_summary'!R204)),4,3))</f>
        <v>4</v>
      </c>
      <c r="P204" s="41">
        <f>IF(ISNUMBER(SEARCH("Yes",'2_all_summary'!$F204)),IF(ISNUMBER(SEARCH("Yes",'2_all_summary'!S204)),1,2),IF(ISNUMBER(SEARCH("No",'2_all_summary'!S204)),4,3))</f>
        <v>4</v>
      </c>
      <c r="Q204" s="41">
        <f>IF(ISNUMBER(SEARCH("Yes",'2_all_summary'!$F204)),IF(0&lt;'2_all_summary'!T204,1,2),IF(0='2_all_summary'!T204,4,3))</f>
        <v>4</v>
      </c>
      <c r="R204" s="41">
        <f>IF(ISNUMBER(SEARCH("Yes",'2_all_summary'!$F204)),IF(ISNUMBER(SEARCH("Yes",'2_all_summary'!U204)),1,2),IF(ISNUMBER(SEARCH("No",'2_all_summary'!U204)),4,3))</f>
        <v>4</v>
      </c>
    </row>
    <row r="205" spans="7:18" x14ac:dyDescent="0.3">
      <c r="G205" s="41"/>
      <c r="H205" s="41" t="str">
        <f>'2_all_summary'!D205</f>
        <v>Incentive instruments for the sustainable use of marine resources</v>
      </c>
      <c r="I205" s="41" t="str">
        <f>'2_all_summary'!E205</f>
        <v>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v>
      </c>
      <c r="J205" s="41">
        <f>IF(ISNUMBER(SEARCH("Yes",'2_all_summary'!$F205)),IF(ISNUMBER(SEARCH("Yes",'2_all_summary'!M205)),1,2),IF(ISNUMBER(SEARCH("No",'2_all_summary'!M205)),4,3))</f>
        <v>4</v>
      </c>
      <c r="K205" s="41">
        <f>IF(ISNUMBER(SEARCH("Yes",'2_all_summary'!$F205)),IF(ISNUMBER(SEARCH("Yes",'2_all_summary'!N205)),1,2),IF(ISNUMBER(SEARCH("No",'2_all_summary'!N205)),4,3))</f>
        <v>4</v>
      </c>
      <c r="L205" s="41">
        <f>IF(ISNUMBER(SEARCH("Yes",'2_all_summary'!$F205)),IF(ISNUMBER(SEARCH("Yes",'2_all_summary'!O205)),1,2),IF(ISNUMBER(SEARCH("No",'2_all_summary'!O205)),4,3))</f>
        <v>4</v>
      </c>
      <c r="M205" s="41">
        <f>IF(ISNUMBER(SEARCH("Yes",'2_all_summary'!$F205)),IF(0&lt;'2_all_summary'!P205,1,2),IF(0='2_all_summary'!P205,4,3))</f>
        <v>4</v>
      </c>
      <c r="N205" s="41">
        <f>IF(ISNUMBER(SEARCH("Yes",'2_all_summary'!$F205)),IF(ISNUMBER(SEARCH("Yes",'2_all_summary'!Q205)),1,2),IF(ISNUMBER(SEARCH("No",'2_all_summary'!Q205)),4,3))</f>
        <v>4</v>
      </c>
      <c r="O205" s="41">
        <f>IF(ISNUMBER(SEARCH("Yes",'2_all_summary'!$F205)),IF(ISNUMBER(SEARCH("Yes",'2_all_summary'!R205)),1,2),IF(ISNUMBER(SEARCH("No",'2_all_summary'!R205)),4,3))</f>
        <v>4</v>
      </c>
      <c r="P205" s="41">
        <f>IF(ISNUMBER(SEARCH("Yes",'2_all_summary'!$F205)),IF(ISNUMBER(SEARCH("Yes",'2_all_summary'!S205)),1,2),IF(ISNUMBER(SEARCH("No",'2_all_summary'!S205)),4,3))</f>
        <v>4</v>
      </c>
      <c r="Q205" s="41">
        <f>IF(ISNUMBER(SEARCH("Yes",'2_all_summary'!$F205)),IF(0&lt;'2_all_summary'!T205,1,2),IF(0='2_all_summary'!T205,4,3))</f>
        <v>4</v>
      </c>
      <c r="R205" s="41">
        <f>IF(ISNUMBER(SEARCH("Yes",'2_all_summary'!$F205)),IF(ISNUMBER(SEARCH("Yes",'2_all_summary'!U205)),1,2),IF(ISNUMBER(SEARCH("No",'2_all_summary'!U205)),4,3))</f>
        <v>4</v>
      </c>
    </row>
    <row r="206" spans="7:18" x14ac:dyDescent="0.3">
      <c r="G206" s="41"/>
      <c r="H206" s="41" t="str">
        <f>'2_all_summary'!D206</f>
        <v>Models of care for orphaned and separated children and upholding children's rights: Cross-sectional evidence from western Kenya</v>
      </c>
      <c r="I206" s="41" t="str">
        <f>'2_all_summary'!E206</f>
        <v>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â‰¤18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Â© 2014Embleton et al.; licensee BioMed Central Ltd.</v>
      </c>
      <c r="J206" s="41">
        <f>IF(ISNUMBER(SEARCH("Yes",'2_all_summary'!$F206)),IF(ISNUMBER(SEARCH("Yes",'2_all_summary'!M206)),1,2),IF(ISNUMBER(SEARCH("No",'2_all_summary'!M206)),4,3))</f>
        <v>4</v>
      </c>
      <c r="K206" s="41">
        <f>IF(ISNUMBER(SEARCH("Yes",'2_all_summary'!$F206)),IF(ISNUMBER(SEARCH("Yes",'2_all_summary'!N206)),1,2),IF(ISNUMBER(SEARCH("No",'2_all_summary'!N206)),4,3))</f>
        <v>4</v>
      </c>
      <c r="L206" s="41">
        <f>IF(ISNUMBER(SEARCH("Yes",'2_all_summary'!$F206)),IF(ISNUMBER(SEARCH("Yes",'2_all_summary'!O206)),1,2),IF(ISNUMBER(SEARCH("No",'2_all_summary'!O206)),4,3))</f>
        <v>4</v>
      </c>
      <c r="M206" s="41">
        <f>IF(ISNUMBER(SEARCH("Yes",'2_all_summary'!$F206)),IF(0&lt;'2_all_summary'!P206,1,2),IF(0='2_all_summary'!P206,4,3))</f>
        <v>4</v>
      </c>
      <c r="N206" s="41">
        <f>IF(ISNUMBER(SEARCH("Yes",'2_all_summary'!$F206)),IF(ISNUMBER(SEARCH("Yes",'2_all_summary'!Q206)),1,2),IF(ISNUMBER(SEARCH("No",'2_all_summary'!Q206)),4,3))</f>
        <v>4</v>
      </c>
      <c r="O206" s="41">
        <f>IF(ISNUMBER(SEARCH("Yes",'2_all_summary'!$F206)),IF(ISNUMBER(SEARCH("Yes",'2_all_summary'!R206)),1,2),IF(ISNUMBER(SEARCH("No",'2_all_summary'!R206)),4,3))</f>
        <v>4</v>
      </c>
      <c r="P206" s="41">
        <f>IF(ISNUMBER(SEARCH("Yes",'2_all_summary'!$F206)),IF(ISNUMBER(SEARCH("Yes",'2_all_summary'!S206)),1,2),IF(ISNUMBER(SEARCH("No",'2_all_summary'!S206)),4,3))</f>
        <v>4</v>
      </c>
      <c r="Q206" s="41">
        <f>IF(ISNUMBER(SEARCH("Yes",'2_all_summary'!$F206)),IF(0&lt;'2_all_summary'!T206,1,2),IF(0='2_all_summary'!T206,4,3))</f>
        <v>4</v>
      </c>
      <c r="R206" s="41">
        <f>IF(ISNUMBER(SEARCH("Yes",'2_all_summary'!$F206)),IF(ISNUMBER(SEARCH("Yes",'2_all_summary'!U206)),1,2),IF(ISNUMBER(SEARCH("No",'2_all_summary'!U206)),4,3))</f>
        <v>4</v>
      </c>
    </row>
    <row r="207" spans="7:18" x14ac:dyDescent="0.3">
      <c r="G207" s="41"/>
      <c r="H207" s="41" t="str">
        <f>'2_all_summary'!D207</f>
        <v>Why human rights matter for marine conservation</v>
      </c>
      <c r="I207" s="41" t="str">
        <f>'2_all_summary'!E207</f>
        <v>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Â© 2023 Smallhorn-West, Allison, Gurney, Karnad, Kretser, Lobo, Mangubhai, Newing, Pennell, Raj, Tilley, Williams and Peckham.</v>
      </c>
      <c r="J207" s="41">
        <f>IF(ISNUMBER(SEARCH("Yes",'2_all_summary'!$F207)),IF(ISNUMBER(SEARCH("Yes",'2_all_summary'!M207)),1,2),IF(ISNUMBER(SEARCH("No",'2_all_summary'!M207)),4,3))</f>
        <v>4</v>
      </c>
      <c r="K207" s="41">
        <f>IF(ISNUMBER(SEARCH("Yes",'2_all_summary'!$F207)),IF(ISNUMBER(SEARCH("Yes",'2_all_summary'!N207)),1,2),IF(ISNUMBER(SEARCH("No",'2_all_summary'!N207)),4,3))</f>
        <v>4</v>
      </c>
      <c r="L207" s="41">
        <f>IF(ISNUMBER(SEARCH("Yes",'2_all_summary'!$F207)),IF(ISNUMBER(SEARCH("Yes",'2_all_summary'!O207)),1,2),IF(ISNUMBER(SEARCH("No",'2_all_summary'!O207)),4,3))</f>
        <v>4</v>
      </c>
      <c r="M207" s="41">
        <f>IF(ISNUMBER(SEARCH("Yes",'2_all_summary'!$F207)),IF(0&lt;'2_all_summary'!P207,1,2),IF(0='2_all_summary'!P207,4,3))</f>
        <v>4</v>
      </c>
      <c r="N207" s="41">
        <f>IF(ISNUMBER(SEARCH("Yes",'2_all_summary'!$F207)),IF(ISNUMBER(SEARCH("Yes",'2_all_summary'!Q207)),1,2),IF(ISNUMBER(SEARCH("No",'2_all_summary'!Q207)),4,3))</f>
        <v>4</v>
      </c>
      <c r="O207" s="41">
        <f>IF(ISNUMBER(SEARCH("Yes",'2_all_summary'!$F207)),IF(ISNUMBER(SEARCH("Yes",'2_all_summary'!R207)),1,2),IF(ISNUMBER(SEARCH("No",'2_all_summary'!R207)),4,3))</f>
        <v>4</v>
      </c>
      <c r="P207" s="41">
        <f>IF(ISNUMBER(SEARCH("Yes",'2_all_summary'!$F207)),IF(ISNUMBER(SEARCH("Yes",'2_all_summary'!S207)),1,2),IF(ISNUMBER(SEARCH("No",'2_all_summary'!S207)),4,3))</f>
        <v>4</v>
      </c>
      <c r="Q207" s="41">
        <f>IF(ISNUMBER(SEARCH("Yes",'2_all_summary'!$F207)),IF(0&lt;'2_all_summary'!T207,1,2),IF(0='2_all_summary'!T207,4,3))</f>
        <v>4</v>
      </c>
      <c r="R207" s="41">
        <f>IF(ISNUMBER(SEARCH("Yes",'2_all_summary'!$F207)),IF(ISNUMBER(SEARCH("Yes",'2_all_summary'!U207)),1,2),IF(ISNUMBER(SEARCH("No",'2_all_summary'!U207)),4,3))</f>
        <v>4</v>
      </c>
    </row>
    <row r="208" spans="7:18" x14ac:dyDescent="0.3">
      <c r="G208" s="41"/>
      <c r="H208" s="41" t="str">
        <f>'2_all_summary'!D208</f>
        <v>Development and perspectives for community-based management of the goose barnacle (Pollicipes pollicipes) fisheries in Galicia (NW Spain)</v>
      </c>
      <c r="I208" s="41" t="str">
        <f>'2_all_summary'!E208</f>
        <v>The goose barnacle, Pollicipes pollicipes, is an intertidal cirripede that lives attached to rocks on very exposed shores, forming dense aggregations. It occurs in the northeast Atlantic (from 48 to 14Â°N).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("cofradÃ­as") and the fisheries authority through territorial user rights for fishing (TURFs). Since 1992, the exploitation is granted to "cofradÃ­as"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"cofradÃ­ a" or in a network, and its results are accessible in a web site (http://sigremar.cesga.es). Â© 2003 Elsevier B.V. All rights reserved.</v>
      </c>
      <c r="J208" s="41">
        <f>IF(ISNUMBER(SEARCH("Yes",'2_all_summary'!$F208)),IF(ISNUMBER(SEARCH("Yes",'2_all_summary'!M208)),1,2),IF(ISNUMBER(SEARCH("No",'2_all_summary'!M208)),4,3))</f>
        <v>4</v>
      </c>
      <c r="K208" s="41">
        <f>IF(ISNUMBER(SEARCH("Yes",'2_all_summary'!$F208)),IF(ISNUMBER(SEARCH("Yes",'2_all_summary'!N208)),1,2),IF(ISNUMBER(SEARCH("No",'2_all_summary'!N208)),4,3))</f>
        <v>4</v>
      </c>
      <c r="L208" s="41">
        <f>IF(ISNUMBER(SEARCH("Yes",'2_all_summary'!$F208)),IF(ISNUMBER(SEARCH("Yes",'2_all_summary'!O208)),1,2),IF(ISNUMBER(SEARCH("No",'2_all_summary'!O208)),4,3))</f>
        <v>4</v>
      </c>
      <c r="M208" s="41">
        <f>IF(ISNUMBER(SEARCH("Yes",'2_all_summary'!$F208)),IF(0&lt;'2_all_summary'!P208,1,2),IF(0='2_all_summary'!P208,4,3))</f>
        <v>4</v>
      </c>
      <c r="N208" s="41">
        <f>IF(ISNUMBER(SEARCH("Yes",'2_all_summary'!$F208)),IF(ISNUMBER(SEARCH("Yes",'2_all_summary'!Q208)),1,2),IF(ISNUMBER(SEARCH("No",'2_all_summary'!Q208)),4,3))</f>
        <v>4</v>
      </c>
      <c r="O208" s="41">
        <f>IF(ISNUMBER(SEARCH("Yes",'2_all_summary'!$F208)),IF(ISNUMBER(SEARCH("Yes",'2_all_summary'!R208)),1,2),IF(ISNUMBER(SEARCH("No",'2_all_summary'!R208)),4,3))</f>
        <v>4</v>
      </c>
      <c r="P208" s="41">
        <f>IF(ISNUMBER(SEARCH("Yes",'2_all_summary'!$F208)),IF(ISNUMBER(SEARCH("Yes",'2_all_summary'!S208)),1,2),IF(ISNUMBER(SEARCH("No",'2_all_summary'!S208)),4,3))</f>
        <v>4</v>
      </c>
      <c r="Q208" s="41">
        <f>IF(ISNUMBER(SEARCH("Yes",'2_all_summary'!$F208)),IF(0&lt;'2_all_summary'!T208,1,2),IF(0='2_all_summary'!T208,4,3))</f>
        <v>4</v>
      </c>
      <c r="R208" s="41">
        <f>IF(ISNUMBER(SEARCH("Yes",'2_all_summary'!$F208)),IF(ISNUMBER(SEARCH("Yes",'2_all_summary'!U208)),1,2),IF(ISNUMBER(SEARCH("No",'2_all_summary'!U208)),4,3))</f>
        <v>4</v>
      </c>
    </row>
    <row r="209" spans="7:18" x14ac:dyDescent="0.3">
      <c r="G209" s="41"/>
      <c r="H209" s="41" t="str">
        <f>'2_all_summary'!D209</f>
        <v>3 The gulf of guinea large marine ecosystem project: Turning challenges into achievements</v>
      </c>
      <c r="I209" s="41" t="str">
        <f>'2_all_summary'!E209</f>
        <v>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Â© 2002 Elsevier B.V. All rights reserved.</v>
      </c>
      <c r="J209" s="41">
        <f>IF(ISNUMBER(SEARCH("Yes",'2_all_summary'!$F209)),IF(ISNUMBER(SEARCH("Yes",'2_all_summary'!M209)),1,2),IF(ISNUMBER(SEARCH("No",'2_all_summary'!M209)),4,3))</f>
        <v>4</v>
      </c>
      <c r="K209" s="41">
        <f>IF(ISNUMBER(SEARCH("Yes",'2_all_summary'!$F209)),IF(ISNUMBER(SEARCH("Yes",'2_all_summary'!N209)),1,2),IF(ISNUMBER(SEARCH("No",'2_all_summary'!N209)),4,3))</f>
        <v>4</v>
      </c>
      <c r="L209" s="41">
        <f>IF(ISNUMBER(SEARCH("Yes",'2_all_summary'!$F209)),IF(ISNUMBER(SEARCH("Yes",'2_all_summary'!O209)),1,2),IF(ISNUMBER(SEARCH("No",'2_all_summary'!O209)),4,3))</f>
        <v>4</v>
      </c>
      <c r="M209" s="41">
        <f>IF(ISNUMBER(SEARCH("Yes",'2_all_summary'!$F209)),IF(0&lt;'2_all_summary'!P209,1,2),IF(0='2_all_summary'!P209,4,3))</f>
        <v>4</v>
      </c>
      <c r="N209" s="41">
        <f>IF(ISNUMBER(SEARCH("Yes",'2_all_summary'!$F209)),IF(ISNUMBER(SEARCH("Yes",'2_all_summary'!Q209)),1,2),IF(ISNUMBER(SEARCH("No",'2_all_summary'!Q209)),4,3))</f>
        <v>4</v>
      </c>
      <c r="O209" s="41">
        <f>IF(ISNUMBER(SEARCH("Yes",'2_all_summary'!$F209)),IF(ISNUMBER(SEARCH("Yes",'2_all_summary'!R209)),1,2),IF(ISNUMBER(SEARCH("No",'2_all_summary'!R209)),4,3))</f>
        <v>4</v>
      </c>
      <c r="P209" s="41">
        <f>IF(ISNUMBER(SEARCH("Yes",'2_all_summary'!$F209)),IF(ISNUMBER(SEARCH("Yes",'2_all_summary'!S209)),1,2),IF(ISNUMBER(SEARCH("No",'2_all_summary'!S209)),4,3))</f>
        <v>4</v>
      </c>
      <c r="Q209" s="41">
        <f>IF(ISNUMBER(SEARCH("Yes",'2_all_summary'!$F209)),IF(0&lt;'2_all_summary'!T209,1,2),IF(0='2_all_summary'!T209,4,3))</f>
        <v>4</v>
      </c>
      <c r="R209" s="41">
        <f>IF(ISNUMBER(SEARCH("Yes",'2_all_summary'!$F209)),IF(ISNUMBER(SEARCH("Yes",'2_all_summary'!U209)),1,2),IF(ISNUMBER(SEARCH("No",'2_all_summary'!U209)),4,3))</f>
        <v>4</v>
      </c>
    </row>
    <row r="210" spans="7:18" x14ac:dyDescent="0.3">
      <c r="G210" s="41"/>
      <c r="H210" s="41" t="str">
        <f>'2_all_summary'!D210</f>
        <v>Governing offshore fish aggregating devices in the Eastern Caribbean: Exploring trade-offs using a qualitative network model</v>
      </c>
      <c r="I210" s="41" t="str">
        <f>'2_all_summary'!E210</f>
        <v>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Â© 2020, Royal Swedish Academy of Sciences.</v>
      </c>
      <c r="J210" s="41">
        <f>IF(ISNUMBER(SEARCH("Yes",'2_all_summary'!$F210)),IF(ISNUMBER(SEARCH("Yes",'2_all_summary'!M210)),1,2),IF(ISNUMBER(SEARCH("No",'2_all_summary'!M210)),4,3))</f>
        <v>4</v>
      </c>
      <c r="K210" s="41">
        <f>IF(ISNUMBER(SEARCH("Yes",'2_all_summary'!$F210)),IF(ISNUMBER(SEARCH("Yes",'2_all_summary'!N210)),1,2),IF(ISNUMBER(SEARCH("No",'2_all_summary'!N210)),4,3))</f>
        <v>4</v>
      </c>
      <c r="L210" s="41">
        <f>IF(ISNUMBER(SEARCH("Yes",'2_all_summary'!$F210)),IF(ISNUMBER(SEARCH("Yes",'2_all_summary'!O210)),1,2),IF(ISNUMBER(SEARCH("No",'2_all_summary'!O210)),4,3))</f>
        <v>4</v>
      </c>
      <c r="M210" s="41">
        <f>IF(ISNUMBER(SEARCH("Yes",'2_all_summary'!$F210)),IF(0&lt;'2_all_summary'!P210,1,2),IF(0='2_all_summary'!P210,4,3))</f>
        <v>4</v>
      </c>
      <c r="N210" s="41">
        <f>IF(ISNUMBER(SEARCH("Yes",'2_all_summary'!$F210)),IF(ISNUMBER(SEARCH("Yes",'2_all_summary'!Q210)),1,2),IF(ISNUMBER(SEARCH("No",'2_all_summary'!Q210)),4,3))</f>
        <v>4</v>
      </c>
      <c r="O210" s="41">
        <f>IF(ISNUMBER(SEARCH("Yes",'2_all_summary'!$F210)),IF(ISNUMBER(SEARCH("Yes",'2_all_summary'!R210)),1,2),IF(ISNUMBER(SEARCH("No",'2_all_summary'!R210)),4,3))</f>
        <v>4</v>
      </c>
      <c r="P210" s="41">
        <f>IF(ISNUMBER(SEARCH("Yes",'2_all_summary'!$F210)),IF(ISNUMBER(SEARCH("Yes",'2_all_summary'!S210)),1,2),IF(ISNUMBER(SEARCH("No",'2_all_summary'!S210)),4,3))</f>
        <v>4</v>
      </c>
      <c r="Q210" s="41">
        <f>IF(ISNUMBER(SEARCH("Yes",'2_all_summary'!$F210)),IF(0&lt;'2_all_summary'!T210,1,2),IF(0='2_all_summary'!T210,4,3))</f>
        <v>4</v>
      </c>
      <c r="R210" s="41">
        <f>IF(ISNUMBER(SEARCH("Yes",'2_all_summary'!$F210)),IF(ISNUMBER(SEARCH("Yes",'2_all_summary'!U210)),1,2),IF(ISNUMBER(SEARCH("No",'2_all_summary'!U210)),4,3))</f>
        <v>4</v>
      </c>
    </row>
    <row r="211" spans="7:18" x14ac:dyDescent="0.3">
      <c r="G211" s="41"/>
      <c r="H211" s="41" t="str">
        <f>'2_all_summary'!D211</f>
        <v>ABU Media Summit on Climate Change and DRR in Krabi</v>
      </c>
      <c r="I211" s="41" t="str">
        <f>'2_all_summary'!E211</f>
        <v>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v>
      </c>
      <c r="J211" s="41">
        <f>IF(ISNUMBER(SEARCH("Yes",'2_all_summary'!$F211)),IF(ISNUMBER(SEARCH("Yes",'2_all_summary'!M211)),1,2),IF(ISNUMBER(SEARCH("No",'2_all_summary'!M211)),4,3))</f>
        <v>4</v>
      </c>
      <c r="K211" s="41">
        <f>IF(ISNUMBER(SEARCH("Yes",'2_all_summary'!$F211)),IF(ISNUMBER(SEARCH("Yes",'2_all_summary'!N211)),1,2),IF(ISNUMBER(SEARCH("No",'2_all_summary'!N211)),4,3))</f>
        <v>4</v>
      </c>
      <c r="L211" s="41">
        <f>IF(ISNUMBER(SEARCH("Yes",'2_all_summary'!$F211)),IF(ISNUMBER(SEARCH("Yes",'2_all_summary'!O211)),1,2),IF(ISNUMBER(SEARCH("No",'2_all_summary'!O211)),4,3))</f>
        <v>4</v>
      </c>
      <c r="M211" s="41">
        <f>IF(ISNUMBER(SEARCH("Yes",'2_all_summary'!$F211)),IF(0&lt;'2_all_summary'!P211,1,2),IF(0='2_all_summary'!P211,4,3))</f>
        <v>4</v>
      </c>
      <c r="N211" s="41">
        <f>IF(ISNUMBER(SEARCH("Yes",'2_all_summary'!$F211)),IF(ISNUMBER(SEARCH("Yes",'2_all_summary'!Q211)),1,2),IF(ISNUMBER(SEARCH("No",'2_all_summary'!Q211)),4,3))</f>
        <v>4</v>
      </c>
      <c r="O211" s="41">
        <f>IF(ISNUMBER(SEARCH("Yes",'2_all_summary'!$F211)),IF(ISNUMBER(SEARCH("Yes",'2_all_summary'!R211)),1,2),IF(ISNUMBER(SEARCH("No",'2_all_summary'!R211)),4,3))</f>
        <v>4</v>
      </c>
      <c r="P211" s="41">
        <f>IF(ISNUMBER(SEARCH("Yes",'2_all_summary'!$F211)),IF(ISNUMBER(SEARCH("Yes",'2_all_summary'!S211)),1,2),IF(ISNUMBER(SEARCH("No",'2_all_summary'!S211)),4,3))</f>
        <v>4</v>
      </c>
      <c r="Q211" s="41">
        <f>IF(ISNUMBER(SEARCH("Yes",'2_all_summary'!$F211)),IF(0&lt;'2_all_summary'!T211,1,2),IF(0='2_all_summary'!T211,4,3))</f>
        <v>4</v>
      </c>
      <c r="R211" s="41">
        <f>IF(ISNUMBER(SEARCH("Yes",'2_all_summary'!$F211)),IF(ISNUMBER(SEARCH("Yes",'2_all_summary'!U211)),1,2),IF(ISNUMBER(SEARCH("No",'2_all_summary'!U211)),4,3))</f>
        <v>4</v>
      </c>
    </row>
    <row r="212" spans="7:18" x14ac:dyDescent="0.3">
      <c r="G212" s="41"/>
      <c r="H212" s="41" t="str">
        <f>'2_all_summary'!D212</f>
        <v>Indigenous knowledge and long-term ecological change: Detection, interpretation, and responses to changing ecological conditions in pacific island communities</v>
      </c>
      <c r="I212" s="41" t="str">
        <f>'2_all_summary'!E212</f>
        <v>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Â© 2010 The Author(s).</v>
      </c>
      <c r="J212" s="41">
        <f>IF(ISNUMBER(SEARCH("Yes",'2_all_summary'!$F212)),IF(ISNUMBER(SEARCH("Yes",'2_all_summary'!M212)),1,2),IF(ISNUMBER(SEARCH("No",'2_all_summary'!M212)),4,3))</f>
        <v>3</v>
      </c>
      <c r="K212" s="41">
        <f>IF(ISNUMBER(SEARCH("Yes",'2_all_summary'!$F212)),IF(ISNUMBER(SEARCH("Yes",'2_all_summary'!N212)),1,2),IF(ISNUMBER(SEARCH("No",'2_all_summary'!N212)),4,3))</f>
        <v>3</v>
      </c>
      <c r="L212" s="41">
        <f>IF(ISNUMBER(SEARCH("Yes",'2_all_summary'!$F212)),IF(ISNUMBER(SEARCH("Yes",'2_all_summary'!O212)),1,2),IF(ISNUMBER(SEARCH("No",'2_all_summary'!O212)),4,3))</f>
        <v>3</v>
      </c>
      <c r="M212" s="41">
        <f>IF(ISNUMBER(SEARCH("Yes",'2_all_summary'!$F212)),IF(0&lt;'2_all_summary'!P212,1,2),IF(0='2_all_summary'!P212,4,3))</f>
        <v>3</v>
      </c>
      <c r="N212" s="41">
        <f>IF(ISNUMBER(SEARCH("Yes",'2_all_summary'!$F212)),IF(ISNUMBER(SEARCH("Yes",'2_all_summary'!Q212)),1,2),IF(ISNUMBER(SEARCH("No",'2_all_summary'!Q212)),4,3))</f>
        <v>3</v>
      </c>
      <c r="O212" s="41">
        <f>IF(ISNUMBER(SEARCH("Yes",'2_all_summary'!$F212)),IF(ISNUMBER(SEARCH("Yes",'2_all_summary'!R212)),1,2),IF(ISNUMBER(SEARCH("No",'2_all_summary'!R212)),4,3))</f>
        <v>3</v>
      </c>
      <c r="P212" s="41">
        <f>IF(ISNUMBER(SEARCH("Yes",'2_all_summary'!$F212)),IF(ISNUMBER(SEARCH("Yes",'2_all_summary'!S212)),1,2),IF(ISNUMBER(SEARCH("No",'2_all_summary'!S212)),4,3))</f>
        <v>3</v>
      </c>
      <c r="Q212" s="41">
        <f>IF(ISNUMBER(SEARCH("Yes",'2_all_summary'!$F212)),IF(0&lt;'2_all_summary'!T212,1,2),IF(0='2_all_summary'!T212,4,3))</f>
        <v>3</v>
      </c>
      <c r="R212" s="41">
        <f>IF(ISNUMBER(SEARCH("Yes",'2_all_summary'!$F212)),IF(ISNUMBER(SEARCH("Yes",'2_all_summary'!U212)),1,2),IF(ISNUMBER(SEARCH("No",'2_all_summary'!U212)),4,3))</f>
        <v>3</v>
      </c>
    </row>
    <row r="213" spans="7:18" x14ac:dyDescent="0.3">
      <c r="G213" s="41"/>
      <c r="H213" s="41" t="str">
        <f>'2_all_summary'!D213</f>
        <v>Effectiveness of specialist group treatment for smoking cessation vs. one-to-one treatment in primary care</v>
      </c>
      <c r="I213" s="41" t="str">
        <f>'2_all_summary'!E213</f>
        <v>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Â© 2006 Elsevier Ltd. All rights reserved.</v>
      </c>
      <c r="J213" s="41">
        <f>IF(ISNUMBER(SEARCH("Yes",'2_all_summary'!$F213)),IF(ISNUMBER(SEARCH("Yes",'2_all_summary'!M213)),1,2),IF(ISNUMBER(SEARCH("No",'2_all_summary'!M213)),4,3))</f>
        <v>4</v>
      </c>
      <c r="K213" s="41">
        <f>IF(ISNUMBER(SEARCH("Yes",'2_all_summary'!$F213)),IF(ISNUMBER(SEARCH("Yes",'2_all_summary'!N213)),1,2),IF(ISNUMBER(SEARCH("No",'2_all_summary'!N213)),4,3))</f>
        <v>4</v>
      </c>
      <c r="L213" s="41">
        <f>IF(ISNUMBER(SEARCH("Yes",'2_all_summary'!$F213)),IF(ISNUMBER(SEARCH("Yes",'2_all_summary'!O213)),1,2),IF(ISNUMBER(SEARCH("No",'2_all_summary'!O213)),4,3))</f>
        <v>4</v>
      </c>
      <c r="M213" s="41">
        <f>IF(ISNUMBER(SEARCH("Yes",'2_all_summary'!$F213)),IF(0&lt;'2_all_summary'!P213,1,2),IF(0='2_all_summary'!P213,4,3))</f>
        <v>4</v>
      </c>
      <c r="N213" s="41">
        <f>IF(ISNUMBER(SEARCH("Yes",'2_all_summary'!$F213)),IF(ISNUMBER(SEARCH("Yes",'2_all_summary'!Q213)),1,2),IF(ISNUMBER(SEARCH("No",'2_all_summary'!Q213)),4,3))</f>
        <v>4</v>
      </c>
      <c r="O213" s="41">
        <f>IF(ISNUMBER(SEARCH("Yes",'2_all_summary'!$F213)),IF(ISNUMBER(SEARCH("Yes",'2_all_summary'!R213)),1,2),IF(ISNUMBER(SEARCH("No",'2_all_summary'!R213)),4,3))</f>
        <v>4</v>
      </c>
      <c r="P213" s="41">
        <f>IF(ISNUMBER(SEARCH("Yes",'2_all_summary'!$F213)),IF(ISNUMBER(SEARCH("Yes",'2_all_summary'!S213)),1,2),IF(ISNUMBER(SEARCH("No",'2_all_summary'!S213)),4,3))</f>
        <v>4</v>
      </c>
      <c r="Q213" s="41">
        <f>IF(ISNUMBER(SEARCH("Yes",'2_all_summary'!$F213)),IF(0&lt;'2_all_summary'!T213,1,2),IF(0='2_all_summary'!T213,4,3))</f>
        <v>4</v>
      </c>
      <c r="R213" s="41">
        <f>IF(ISNUMBER(SEARCH("Yes",'2_all_summary'!$F213)),IF(ISNUMBER(SEARCH("Yes",'2_all_summary'!U213)),1,2),IF(ISNUMBER(SEARCH("No",'2_all_summary'!U213)),4,3))</f>
        <v>4</v>
      </c>
    </row>
    <row r="214" spans="7:18" x14ac:dyDescent="0.3">
      <c r="G214" s="41"/>
      <c r="H214" s="41" t="str">
        <f>'2_all_summary'!D214</f>
        <v>Thinking outside the framework: Equitable research partnerships for environmental research in Australia</v>
      </c>
      <c r="I214" s="41" t="str">
        <f>'2_all_summary'!E214</f>
        <v>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Â© 2007 The Author(s). Journal compilation Â© 2007 The Royal Geographical Society.</v>
      </c>
      <c r="J214" s="41">
        <f>IF(ISNUMBER(SEARCH("Yes",'2_all_summary'!$F214)),IF(ISNUMBER(SEARCH("Yes",'2_all_summary'!M214)),1,2),IF(ISNUMBER(SEARCH("No",'2_all_summary'!M214)),4,3))</f>
        <v>4</v>
      </c>
      <c r="K214" s="41">
        <f>IF(ISNUMBER(SEARCH("Yes",'2_all_summary'!$F214)),IF(ISNUMBER(SEARCH("Yes",'2_all_summary'!N214)),1,2),IF(ISNUMBER(SEARCH("No",'2_all_summary'!N214)),4,3))</f>
        <v>4</v>
      </c>
      <c r="L214" s="41">
        <f>IF(ISNUMBER(SEARCH("Yes",'2_all_summary'!$F214)),IF(ISNUMBER(SEARCH("Yes",'2_all_summary'!O214)),1,2),IF(ISNUMBER(SEARCH("No",'2_all_summary'!O214)),4,3))</f>
        <v>4</v>
      </c>
      <c r="M214" s="41">
        <f>IF(ISNUMBER(SEARCH("Yes",'2_all_summary'!$F214)),IF(0&lt;'2_all_summary'!P214,1,2),IF(0='2_all_summary'!P214,4,3))</f>
        <v>4</v>
      </c>
      <c r="N214" s="41">
        <f>IF(ISNUMBER(SEARCH("Yes",'2_all_summary'!$F214)),IF(ISNUMBER(SEARCH("Yes",'2_all_summary'!Q214)),1,2),IF(ISNUMBER(SEARCH("No",'2_all_summary'!Q214)),4,3))</f>
        <v>4</v>
      </c>
      <c r="O214" s="41">
        <f>IF(ISNUMBER(SEARCH("Yes",'2_all_summary'!$F214)),IF(ISNUMBER(SEARCH("Yes",'2_all_summary'!R214)),1,2),IF(ISNUMBER(SEARCH("No",'2_all_summary'!R214)),4,3))</f>
        <v>4</v>
      </c>
      <c r="P214" s="41">
        <f>IF(ISNUMBER(SEARCH("Yes",'2_all_summary'!$F214)),IF(ISNUMBER(SEARCH("Yes",'2_all_summary'!S214)),1,2),IF(ISNUMBER(SEARCH("No",'2_all_summary'!S214)),4,3))</f>
        <v>4</v>
      </c>
      <c r="Q214" s="41">
        <f>IF(ISNUMBER(SEARCH("Yes",'2_all_summary'!$F214)),IF(0&lt;'2_all_summary'!T214,1,2),IF(0='2_all_summary'!T214,4,3))</f>
        <v>4</v>
      </c>
      <c r="R214" s="41">
        <f>IF(ISNUMBER(SEARCH("Yes",'2_all_summary'!$F214)),IF(ISNUMBER(SEARCH("Yes",'2_all_summary'!U214)),1,2),IF(ISNUMBER(SEARCH("No",'2_all_summary'!U214)),4,3))</f>
        <v>4</v>
      </c>
    </row>
    <row r="215" spans="7:18" x14ac:dyDescent="0.3">
      <c r="G215" s="41"/>
      <c r="H215" s="41" t="str">
        <f>'2_all_summary'!D215</f>
        <v>Effectiveness of participatory planning for community management of fisheries in Bangladesh</v>
      </c>
      <c r="I215" s="41" t="str">
        <f>'2_all_summary'!E215</f>
        <v>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Â© 2007 Elsevier Ltd. All rights reserved.</v>
      </c>
      <c r="J215" s="41">
        <f>IF(ISNUMBER(SEARCH("Yes",'2_all_summary'!$F215)),IF(ISNUMBER(SEARCH("Yes",'2_all_summary'!M215)),1,2),IF(ISNUMBER(SEARCH("No",'2_all_summary'!M215)),4,3))</f>
        <v>4</v>
      </c>
      <c r="K215" s="41">
        <f>IF(ISNUMBER(SEARCH("Yes",'2_all_summary'!$F215)),IF(ISNUMBER(SEARCH("Yes",'2_all_summary'!N215)),1,2),IF(ISNUMBER(SEARCH("No",'2_all_summary'!N215)),4,3))</f>
        <v>4</v>
      </c>
      <c r="L215" s="41">
        <f>IF(ISNUMBER(SEARCH("Yes",'2_all_summary'!$F215)),IF(ISNUMBER(SEARCH("Yes",'2_all_summary'!O215)),1,2),IF(ISNUMBER(SEARCH("No",'2_all_summary'!O215)),4,3))</f>
        <v>4</v>
      </c>
      <c r="M215" s="41">
        <f>IF(ISNUMBER(SEARCH("Yes",'2_all_summary'!$F215)),IF(0&lt;'2_all_summary'!P215,1,2),IF(0='2_all_summary'!P215,4,3))</f>
        <v>4</v>
      </c>
      <c r="N215" s="41">
        <f>IF(ISNUMBER(SEARCH("Yes",'2_all_summary'!$F215)),IF(ISNUMBER(SEARCH("Yes",'2_all_summary'!Q215)),1,2),IF(ISNUMBER(SEARCH("No",'2_all_summary'!Q215)),4,3))</f>
        <v>4</v>
      </c>
      <c r="O215" s="41">
        <f>IF(ISNUMBER(SEARCH("Yes",'2_all_summary'!$F215)),IF(ISNUMBER(SEARCH("Yes",'2_all_summary'!R215)),1,2),IF(ISNUMBER(SEARCH("No",'2_all_summary'!R215)),4,3))</f>
        <v>4</v>
      </c>
      <c r="P215" s="41">
        <f>IF(ISNUMBER(SEARCH("Yes",'2_all_summary'!$F215)),IF(ISNUMBER(SEARCH("Yes",'2_all_summary'!S215)),1,2),IF(ISNUMBER(SEARCH("No",'2_all_summary'!S215)),4,3))</f>
        <v>4</v>
      </c>
      <c r="Q215" s="41">
        <f>IF(ISNUMBER(SEARCH("Yes",'2_all_summary'!$F215)),IF(0&lt;'2_all_summary'!T215,1,2),IF(0='2_all_summary'!T215,4,3))</f>
        <v>4</v>
      </c>
      <c r="R215" s="41">
        <f>IF(ISNUMBER(SEARCH("Yes",'2_all_summary'!$F215)),IF(ISNUMBER(SEARCH("Yes",'2_all_summary'!U215)),1,2),IF(ISNUMBER(SEARCH("No",'2_all_summary'!U215)),4,3))</f>
        <v>4</v>
      </c>
    </row>
    <row r="216" spans="7:18" x14ac:dyDescent="0.3">
      <c r="G216" s="41"/>
      <c r="H216" s="41" t="str">
        <f>'2_all_summary'!D216</f>
        <v>Prospects for whale shark conservation in Eastern Indonesia through bajo traditional ecological knowledge and community-based monitoring</v>
      </c>
      <c r="I216" s="41" t="str">
        <f>'2_all_summary'!E216</f>
        <v>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Â© Nielsen and Lund 2012.</v>
      </c>
      <c r="J216" s="41">
        <f>IF(ISNUMBER(SEARCH("Yes",'2_all_summary'!$F216)),IF(ISNUMBER(SEARCH("Yes",'2_all_summary'!M216)),1,2),IF(ISNUMBER(SEARCH("No",'2_all_summary'!M216)),4,3))</f>
        <v>4</v>
      </c>
      <c r="K216" s="41">
        <f>IF(ISNUMBER(SEARCH("Yes",'2_all_summary'!$F216)),IF(ISNUMBER(SEARCH("Yes",'2_all_summary'!N216)),1,2),IF(ISNUMBER(SEARCH("No",'2_all_summary'!N216)),4,3))</f>
        <v>4</v>
      </c>
      <c r="L216" s="41">
        <f>IF(ISNUMBER(SEARCH("Yes",'2_all_summary'!$F216)),IF(ISNUMBER(SEARCH("Yes",'2_all_summary'!O216)),1,2),IF(ISNUMBER(SEARCH("No",'2_all_summary'!O216)),4,3))</f>
        <v>4</v>
      </c>
      <c r="M216" s="41">
        <f>IF(ISNUMBER(SEARCH("Yes",'2_all_summary'!$F216)),IF(0&lt;'2_all_summary'!P216,1,2),IF(0='2_all_summary'!P216,4,3))</f>
        <v>4</v>
      </c>
      <c r="N216" s="41">
        <f>IF(ISNUMBER(SEARCH("Yes",'2_all_summary'!$F216)),IF(ISNUMBER(SEARCH("Yes",'2_all_summary'!Q216)),1,2),IF(ISNUMBER(SEARCH("No",'2_all_summary'!Q216)),4,3))</f>
        <v>4</v>
      </c>
      <c r="O216" s="41">
        <f>IF(ISNUMBER(SEARCH("Yes",'2_all_summary'!$F216)),IF(ISNUMBER(SEARCH("Yes",'2_all_summary'!R216)),1,2),IF(ISNUMBER(SEARCH("No",'2_all_summary'!R216)),4,3))</f>
        <v>4</v>
      </c>
      <c r="P216" s="41">
        <f>IF(ISNUMBER(SEARCH("Yes",'2_all_summary'!$F216)),IF(ISNUMBER(SEARCH("Yes",'2_all_summary'!S216)),1,2),IF(ISNUMBER(SEARCH("No",'2_all_summary'!S216)),4,3))</f>
        <v>4</v>
      </c>
      <c r="Q216" s="41">
        <f>IF(ISNUMBER(SEARCH("Yes",'2_all_summary'!$F216)),IF(0&lt;'2_all_summary'!T216,1,2),IF(0='2_all_summary'!T216,4,3))</f>
        <v>4</v>
      </c>
      <c r="R216" s="41">
        <f>IF(ISNUMBER(SEARCH("Yes",'2_all_summary'!$F216)),IF(ISNUMBER(SEARCH("Yes",'2_all_summary'!U216)),1,2),IF(ISNUMBER(SEARCH("No",'2_all_summary'!U216)),4,3))</f>
        <v>4</v>
      </c>
    </row>
    <row r="217" spans="7:18" x14ac:dyDescent="0.3">
      <c r="G217" s="41"/>
      <c r="H217" s="41" t="str">
        <f>'2_all_summary'!D217</f>
        <v>Legislating community-based management: Lessons from the Venezuelan freshwater fishery</v>
      </c>
      <c r="I217" s="41" t="str">
        <f>'2_all_summary'!E217</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v>
      </c>
      <c r="J217" s="41">
        <f>IF(ISNUMBER(SEARCH("Yes",'2_all_summary'!$F217)),IF(ISNUMBER(SEARCH("Yes",'2_all_summary'!M217)),1,2),IF(ISNUMBER(SEARCH("No",'2_all_summary'!M217)),4,3))</f>
        <v>4</v>
      </c>
      <c r="K217" s="41">
        <f>IF(ISNUMBER(SEARCH("Yes",'2_all_summary'!$F217)),IF(ISNUMBER(SEARCH("Yes",'2_all_summary'!N217)),1,2),IF(ISNUMBER(SEARCH("No",'2_all_summary'!N217)),4,3))</f>
        <v>4</v>
      </c>
      <c r="L217" s="41">
        <f>IF(ISNUMBER(SEARCH("Yes",'2_all_summary'!$F217)),IF(ISNUMBER(SEARCH("Yes",'2_all_summary'!O217)),1,2),IF(ISNUMBER(SEARCH("No",'2_all_summary'!O217)),4,3))</f>
        <v>4</v>
      </c>
      <c r="M217" s="41">
        <f>IF(ISNUMBER(SEARCH("Yes",'2_all_summary'!$F217)),IF(0&lt;'2_all_summary'!P217,1,2),IF(0='2_all_summary'!P217,4,3))</f>
        <v>4</v>
      </c>
      <c r="N217" s="41">
        <f>IF(ISNUMBER(SEARCH("Yes",'2_all_summary'!$F217)),IF(ISNUMBER(SEARCH("Yes",'2_all_summary'!Q217)),1,2),IF(ISNUMBER(SEARCH("No",'2_all_summary'!Q217)),4,3))</f>
        <v>4</v>
      </c>
      <c r="O217" s="41">
        <f>IF(ISNUMBER(SEARCH("Yes",'2_all_summary'!$F217)),IF(ISNUMBER(SEARCH("Yes",'2_all_summary'!R217)),1,2),IF(ISNUMBER(SEARCH("No",'2_all_summary'!R217)),4,3))</f>
        <v>4</v>
      </c>
      <c r="P217" s="41">
        <f>IF(ISNUMBER(SEARCH("Yes",'2_all_summary'!$F217)),IF(ISNUMBER(SEARCH("Yes",'2_all_summary'!S217)),1,2),IF(ISNUMBER(SEARCH("No",'2_all_summary'!S217)),4,3))</f>
        <v>4</v>
      </c>
      <c r="Q217" s="41">
        <f>IF(ISNUMBER(SEARCH("Yes",'2_all_summary'!$F217)),IF(0&lt;'2_all_summary'!T217,1,2),IF(0='2_all_summary'!T217,4,3))</f>
        <v>4</v>
      </c>
      <c r="R217" s="41">
        <f>IF(ISNUMBER(SEARCH("Yes",'2_all_summary'!$F217)),IF(ISNUMBER(SEARCH("Yes",'2_all_summary'!U217)),1,2),IF(ISNUMBER(SEARCH("No",'2_all_summary'!U217)),4,3))</f>
        <v>4</v>
      </c>
    </row>
    <row r="218" spans="7:18" x14ac:dyDescent="0.3">
      <c r="G218" s="41"/>
      <c r="H218" s="41" t="str">
        <f>'2_all_summary'!D218</f>
        <v>Attitudes and perceptions of villagers toward community-based mariculture in Minahasa, North Sulawesi, Indonesia</v>
      </c>
      <c r="I218" s="41" t="str">
        <f>'2_all_summary'!E218</f>
        <v>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Â© 2013 Elsevier Ltd.</v>
      </c>
      <c r="J218" s="41">
        <f>IF(ISNUMBER(SEARCH("Yes",'2_all_summary'!$F218)),IF(ISNUMBER(SEARCH("Yes",'2_all_summary'!M218)),1,2),IF(ISNUMBER(SEARCH("No",'2_all_summary'!M218)),4,3))</f>
        <v>4</v>
      </c>
      <c r="K218" s="41">
        <f>IF(ISNUMBER(SEARCH("Yes",'2_all_summary'!$F218)),IF(ISNUMBER(SEARCH("Yes",'2_all_summary'!N218)),1,2),IF(ISNUMBER(SEARCH("No",'2_all_summary'!N218)),4,3))</f>
        <v>4</v>
      </c>
      <c r="L218" s="41">
        <f>IF(ISNUMBER(SEARCH("Yes",'2_all_summary'!$F218)),IF(ISNUMBER(SEARCH("Yes",'2_all_summary'!O218)),1,2),IF(ISNUMBER(SEARCH("No",'2_all_summary'!O218)),4,3))</f>
        <v>4</v>
      </c>
      <c r="M218" s="41">
        <f>IF(ISNUMBER(SEARCH("Yes",'2_all_summary'!$F218)),IF(0&lt;'2_all_summary'!P218,1,2),IF(0='2_all_summary'!P218,4,3))</f>
        <v>4</v>
      </c>
      <c r="N218" s="41">
        <f>IF(ISNUMBER(SEARCH("Yes",'2_all_summary'!$F218)),IF(ISNUMBER(SEARCH("Yes",'2_all_summary'!Q218)),1,2),IF(ISNUMBER(SEARCH("No",'2_all_summary'!Q218)),4,3))</f>
        <v>4</v>
      </c>
      <c r="O218" s="41">
        <f>IF(ISNUMBER(SEARCH("Yes",'2_all_summary'!$F218)),IF(ISNUMBER(SEARCH("Yes",'2_all_summary'!R218)),1,2),IF(ISNUMBER(SEARCH("No",'2_all_summary'!R218)),4,3))</f>
        <v>4</v>
      </c>
      <c r="P218" s="41">
        <f>IF(ISNUMBER(SEARCH("Yes",'2_all_summary'!$F218)),IF(ISNUMBER(SEARCH("Yes",'2_all_summary'!S218)),1,2),IF(ISNUMBER(SEARCH("No",'2_all_summary'!S218)),4,3))</f>
        <v>4</v>
      </c>
      <c r="Q218" s="41">
        <f>IF(ISNUMBER(SEARCH("Yes",'2_all_summary'!$F218)),IF(0&lt;'2_all_summary'!T218,1,2),IF(0='2_all_summary'!T218,4,3))</f>
        <v>4</v>
      </c>
      <c r="R218" s="41">
        <f>IF(ISNUMBER(SEARCH("Yes",'2_all_summary'!$F218)),IF(ISNUMBER(SEARCH("Yes",'2_all_summary'!U218)),1,2),IF(ISNUMBER(SEARCH("No",'2_all_summary'!U218)),4,3))</f>
        <v>4</v>
      </c>
    </row>
    <row r="219" spans="7:18" x14ac:dyDescent="0.3">
      <c r="G219" s="41"/>
      <c r="H219" s="41" t="str">
        <f>'2_all_summary'!D219</f>
        <v>Investigating the causes of fish community change in the Dahan River (Taiwan) using an autecology matrix</v>
      </c>
      <c r="I219" s="41" t="str">
        <f>'2_all_summary'!E219</f>
        <v>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Â© Springer 2006.</v>
      </c>
      <c r="J219" s="41">
        <f>IF(ISNUMBER(SEARCH("Yes",'2_all_summary'!$F219)),IF(ISNUMBER(SEARCH("Yes",'2_all_summary'!M219)),1,2),IF(ISNUMBER(SEARCH("No",'2_all_summary'!M219)),4,3))</f>
        <v>4</v>
      </c>
      <c r="K219" s="41">
        <f>IF(ISNUMBER(SEARCH("Yes",'2_all_summary'!$F219)),IF(ISNUMBER(SEARCH("Yes",'2_all_summary'!N219)),1,2),IF(ISNUMBER(SEARCH("No",'2_all_summary'!N219)),4,3))</f>
        <v>4</v>
      </c>
      <c r="L219" s="41">
        <f>IF(ISNUMBER(SEARCH("Yes",'2_all_summary'!$F219)),IF(ISNUMBER(SEARCH("Yes",'2_all_summary'!O219)),1,2),IF(ISNUMBER(SEARCH("No",'2_all_summary'!O219)),4,3))</f>
        <v>4</v>
      </c>
      <c r="M219" s="41">
        <f>IF(ISNUMBER(SEARCH("Yes",'2_all_summary'!$F219)),IF(0&lt;'2_all_summary'!P219,1,2),IF(0='2_all_summary'!P219,4,3))</f>
        <v>4</v>
      </c>
      <c r="N219" s="41">
        <f>IF(ISNUMBER(SEARCH("Yes",'2_all_summary'!$F219)),IF(ISNUMBER(SEARCH("Yes",'2_all_summary'!Q219)),1,2),IF(ISNUMBER(SEARCH("No",'2_all_summary'!Q219)),4,3))</f>
        <v>4</v>
      </c>
      <c r="O219" s="41">
        <f>IF(ISNUMBER(SEARCH("Yes",'2_all_summary'!$F219)),IF(ISNUMBER(SEARCH("Yes",'2_all_summary'!R219)),1,2),IF(ISNUMBER(SEARCH("No",'2_all_summary'!R219)),4,3))</f>
        <v>4</v>
      </c>
      <c r="P219" s="41">
        <f>IF(ISNUMBER(SEARCH("Yes",'2_all_summary'!$F219)),IF(ISNUMBER(SEARCH("Yes",'2_all_summary'!S219)),1,2),IF(ISNUMBER(SEARCH("No",'2_all_summary'!S219)),4,3))</f>
        <v>4</v>
      </c>
      <c r="Q219" s="41">
        <f>IF(ISNUMBER(SEARCH("Yes",'2_all_summary'!$F219)),IF(0&lt;'2_all_summary'!T219,1,2),IF(0='2_all_summary'!T219,4,3))</f>
        <v>4</v>
      </c>
      <c r="R219" s="41">
        <f>IF(ISNUMBER(SEARCH("Yes",'2_all_summary'!$F219)),IF(ISNUMBER(SEARCH("Yes",'2_all_summary'!U219)),1,2),IF(ISNUMBER(SEARCH("No",'2_all_summary'!U219)),4,3))</f>
        <v>4</v>
      </c>
    </row>
    <row r="220" spans="7:18" x14ac:dyDescent="0.3">
      <c r="G220" s="41"/>
      <c r="H220" s="41" t="str">
        <f>'2_all_summary'!D220</f>
        <v>Co-management of coral reef fisheries: A critical evaluation of the literature</v>
      </c>
      <c r="I220" s="41" t="str">
        <f>'2_all_summary'!E220</f>
        <v>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Â© 2011 Elsevier Ltd.</v>
      </c>
      <c r="J220" s="41">
        <f>IF(ISNUMBER(SEARCH("Yes",'2_all_summary'!$F220)),IF(ISNUMBER(SEARCH("Yes",'2_all_summary'!M220)),1,2),IF(ISNUMBER(SEARCH("No",'2_all_summary'!M220)),4,3))</f>
        <v>4</v>
      </c>
      <c r="K220" s="41">
        <f>IF(ISNUMBER(SEARCH("Yes",'2_all_summary'!$F220)),IF(ISNUMBER(SEARCH("Yes",'2_all_summary'!N220)),1,2),IF(ISNUMBER(SEARCH("No",'2_all_summary'!N220)),4,3))</f>
        <v>4</v>
      </c>
      <c r="L220" s="41">
        <f>IF(ISNUMBER(SEARCH("Yes",'2_all_summary'!$F220)),IF(ISNUMBER(SEARCH("Yes",'2_all_summary'!O220)),1,2),IF(ISNUMBER(SEARCH("No",'2_all_summary'!O220)),4,3))</f>
        <v>4</v>
      </c>
      <c r="M220" s="41">
        <f>IF(ISNUMBER(SEARCH("Yes",'2_all_summary'!$F220)),IF(0&lt;'2_all_summary'!P220,1,2),IF(0='2_all_summary'!P220,4,3))</f>
        <v>4</v>
      </c>
      <c r="N220" s="41">
        <f>IF(ISNUMBER(SEARCH("Yes",'2_all_summary'!$F220)),IF(ISNUMBER(SEARCH("Yes",'2_all_summary'!Q220)),1,2),IF(ISNUMBER(SEARCH("No",'2_all_summary'!Q220)),4,3))</f>
        <v>4</v>
      </c>
      <c r="O220" s="41">
        <f>IF(ISNUMBER(SEARCH("Yes",'2_all_summary'!$F220)),IF(ISNUMBER(SEARCH("Yes",'2_all_summary'!R220)),1,2),IF(ISNUMBER(SEARCH("No",'2_all_summary'!R220)),4,3))</f>
        <v>4</v>
      </c>
      <c r="P220" s="41">
        <f>IF(ISNUMBER(SEARCH("Yes",'2_all_summary'!$F220)),IF(ISNUMBER(SEARCH("Yes",'2_all_summary'!S220)),1,2),IF(ISNUMBER(SEARCH("No",'2_all_summary'!S220)),4,3))</f>
        <v>4</v>
      </c>
      <c r="Q220" s="41">
        <f>IF(ISNUMBER(SEARCH("Yes",'2_all_summary'!$F220)),IF(0&lt;'2_all_summary'!T220,1,2),IF(0='2_all_summary'!T220,4,3))</f>
        <v>4</v>
      </c>
      <c r="R220" s="41">
        <f>IF(ISNUMBER(SEARCH("Yes",'2_all_summary'!$F220)),IF(ISNUMBER(SEARCH("Yes",'2_all_summary'!U220)),1,2),IF(ISNUMBER(SEARCH("No",'2_all_summary'!U220)),4,3))</f>
        <v>4</v>
      </c>
    </row>
    <row r="221" spans="7:18" x14ac:dyDescent="0.3">
      <c r="G221" s="41"/>
      <c r="H221" s="41" t="str">
        <f>'2_all_summary'!D221</f>
        <v>Evaluating characteristics of community riparian awareness program interactions</v>
      </c>
      <c r="I221" s="41" t="str">
        <f>'2_all_summary'!E221</f>
        <v>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Â© IWA Publishing 2006.</v>
      </c>
      <c r="J221" s="41">
        <f>IF(ISNUMBER(SEARCH("Yes",'2_all_summary'!$F221)),IF(ISNUMBER(SEARCH("Yes",'2_all_summary'!M221)),1,2),IF(ISNUMBER(SEARCH("No",'2_all_summary'!M221)),4,3))</f>
        <v>4</v>
      </c>
      <c r="K221" s="41">
        <f>IF(ISNUMBER(SEARCH("Yes",'2_all_summary'!$F221)),IF(ISNUMBER(SEARCH("Yes",'2_all_summary'!N221)),1,2),IF(ISNUMBER(SEARCH("No",'2_all_summary'!N221)),4,3))</f>
        <v>4</v>
      </c>
      <c r="L221" s="41">
        <f>IF(ISNUMBER(SEARCH("Yes",'2_all_summary'!$F221)),IF(ISNUMBER(SEARCH("Yes",'2_all_summary'!O221)),1,2),IF(ISNUMBER(SEARCH("No",'2_all_summary'!O221)),4,3))</f>
        <v>4</v>
      </c>
      <c r="M221" s="41">
        <f>IF(ISNUMBER(SEARCH("Yes",'2_all_summary'!$F221)),IF(0&lt;'2_all_summary'!P221,1,2),IF(0='2_all_summary'!P221,4,3))</f>
        <v>4</v>
      </c>
      <c r="N221" s="41">
        <f>IF(ISNUMBER(SEARCH("Yes",'2_all_summary'!$F221)),IF(ISNUMBER(SEARCH("Yes",'2_all_summary'!Q221)),1,2),IF(ISNUMBER(SEARCH("No",'2_all_summary'!Q221)),4,3))</f>
        <v>4</v>
      </c>
      <c r="O221" s="41">
        <f>IF(ISNUMBER(SEARCH("Yes",'2_all_summary'!$F221)),IF(ISNUMBER(SEARCH("Yes",'2_all_summary'!R221)),1,2),IF(ISNUMBER(SEARCH("No",'2_all_summary'!R221)),4,3))</f>
        <v>4</v>
      </c>
      <c r="P221" s="41">
        <f>IF(ISNUMBER(SEARCH("Yes",'2_all_summary'!$F221)),IF(ISNUMBER(SEARCH("Yes",'2_all_summary'!S221)),1,2),IF(ISNUMBER(SEARCH("No",'2_all_summary'!S221)),4,3))</f>
        <v>4</v>
      </c>
      <c r="Q221" s="41">
        <f>IF(ISNUMBER(SEARCH("Yes",'2_all_summary'!$F221)),IF(0&lt;'2_all_summary'!T221,1,2),IF(0='2_all_summary'!T221,4,3))</f>
        <v>4</v>
      </c>
      <c r="R221" s="41">
        <f>IF(ISNUMBER(SEARCH("Yes",'2_all_summary'!$F221)),IF(ISNUMBER(SEARCH("Yes",'2_all_summary'!U221)),1,2),IF(ISNUMBER(SEARCH("No",'2_all_summary'!U221)),4,3))</f>
        <v>4</v>
      </c>
    </row>
    <row r="222" spans="7:18" x14ac:dyDescent="0.3">
      <c r="G222" s="41"/>
      <c r="H222" s="41" t="str">
        <f>'2_all_summary'!D222</f>
        <v>Action research as systems change</v>
      </c>
      <c r="I222" s="41" t="str">
        <f>'2_all_summary'!E222</f>
        <v>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Â© 2010 by Michigan State University Press. All rights reserved.</v>
      </c>
      <c r="J222" s="41">
        <f>IF(ISNUMBER(SEARCH("Yes",'2_all_summary'!$F222)),IF(ISNUMBER(SEARCH("Yes",'2_all_summary'!M222)),1,2),IF(ISNUMBER(SEARCH("No",'2_all_summary'!M222)),4,3))</f>
        <v>4</v>
      </c>
      <c r="K222" s="41">
        <f>IF(ISNUMBER(SEARCH("Yes",'2_all_summary'!$F222)),IF(ISNUMBER(SEARCH("Yes",'2_all_summary'!N222)),1,2),IF(ISNUMBER(SEARCH("No",'2_all_summary'!N222)),4,3))</f>
        <v>4</v>
      </c>
      <c r="L222" s="41">
        <f>IF(ISNUMBER(SEARCH("Yes",'2_all_summary'!$F222)),IF(ISNUMBER(SEARCH("Yes",'2_all_summary'!O222)),1,2),IF(ISNUMBER(SEARCH("No",'2_all_summary'!O222)),4,3))</f>
        <v>4</v>
      </c>
      <c r="M222" s="41">
        <f>IF(ISNUMBER(SEARCH("Yes",'2_all_summary'!$F222)),IF(0&lt;'2_all_summary'!P222,1,2),IF(0='2_all_summary'!P222,4,3))</f>
        <v>4</v>
      </c>
      <c r="N222" s="41">
        <f>IF(ISNUMBER(SEARCH("Yes",'2_all_summary'!$F222)),IF(ISNUMBER(SEARCH("Yes",'2_all_summary'!Q222)),1,2),IF(ISNUMBER(SEARCH("No",'2_all_summary'!Q222)),4,3))</f>
        <v>4</v>
      </c>
      <c r="O222" s="41">
        <f>IF(ISNUMBER(SEARCH("Yes",'2_all_summary'!$F222)),IF(ISNUMBER(SEARCH("Yes",'2_all_summary'!R222)),1,2),IF(ISNUMBER(SEARCH("No",'2_all_summary'!R222)),4,3))</f>
        <v>4</v>
      </c>
      <c r="P222" s="41">
        <f>IF(ISNUMBER(SEARCH("Yes",'2_all_summary'!$F222)),IF(ISNUMBER(SEARCH("Yes",'2_all_summary'!S222)),1,2),IF(ISNUMBER(SEARCH("No",'2_all_summary'!S222)),4,3))</f>
        <v>4</v>
      </c>
      <c r="Q222" s="41">
        <f>IF(ISNUMBER(SEARCH("Yes",'2_all_summary'!$F222)),IF(0&lt;'2_all_summary'!T222,1,2),IF(0='2_all_summary'!T222,4,3))</f>
        <v>4</v>
      </c>
      <c r="R222" s="41">
        <f>IF(ISNUMBER(SEARCH("Yes",'2_all_summary'!$F222)),IF(ISNUMBER(SEARCH("Yes",'2_all_summary'!U222)),1,2),IF(ISNUMBER(SEARCH("No",'2_all_summary'!U222)),4,3))</f>
        <v>4</v>
      </c>
    </row>
    <row r="223" spans="7:18" x14ac:dyDescent="0.3">
      <c r="G223" s="41"/>
      <c r="H223" s="41" t="str">
        <f>'2_all_summary'!D223</f>
        <v>Evaluating tools for the spatial management of fisheries</v>
      </c>
      <c r="I223" s="41" t="str">
        <f>'2_all_summary'!E223</f>
        <v>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5Â km and a maximum of 60Â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Â© 2018 The Authors. Journal of Applied Ecology published by John Wiley &amp; Sons Ltd on behalf of British Ecological Society.</v>
      </c>
      <c r="J223" s="41">
        <f>IF(ISNUMBER(SEARCH("Yes",'2_all_summary'!$F223)),IF(ISNUMBER(SEARCH("Yes",'2_all_summary'!M223)),1,2),IF(ISNUMBER(SEARCH("No",'2_all_summary'!M223)),4,3))</f>
        <v>4</v>
      </c>
      <c r="K223" s="41">
        <f>IF(ISNUMBER(SEARCH("Yes",'2_all_summary'!$F223)),IF(ISNUMBER(SEARCH("Yes",'2_all_summary'!N223)),1,2),IF(ISNUMBER(SEARCH("No",'2_all_summary'!N223)),4,3))</f>
        <v>4</v>
      </c>
      <c r="L223" s="41">
        <f>IF(ISNUMBER(SEARCH("Yes",'2_all_summary'!$F223)),IF(ISNUMBER(SEARCH("Yes",'2_all_summary'!O223)),1,2),IF(ISNUMBER(SEARCH("No",'2_all_summary'!O223)),4,3))</f>
        <v>4</v>
      </c>
      <c r="M223" s="41">
        <f>IF(ISNUMBER(SEARCH("Yes",'2_all_summary'!$F223)),IF(0&lt;'2_all_summary'!P223,1,2),IF(0='2_all_summary'!P223,4,3))</f>
        <v>4</v>
      </c>
      <c r="N223" s="41">
        <f>IF(ISNUMBER(SEARCH("Yes",'2_all_summary'!$F223)),IF(ISNUMBER(SEARCH("Yes",'2_all_summary'!Q223)),1,2),IF(ISNUMBER(SEARCH("No",'2_all_summary'!Q223)),4,3))</f>
        <v>4</v>
      </c>
      <c r="O223" s="41">
        <f>IF(ISNUMBER(SEARCH("Yes",'2_all_summary'!$F223)),IF(ISNUMBER(SEARCH("Yes",'2_all_summary'!R223)),1,2),IF(ISNUMBER(SEARCH("No",'2_all_summary'!R223)),4,3))</f>
        <v>4</v>
      </c>
      <c r="P223" s="41">
        <f>IF(ISNUMBER(SEARCH("Yes",'2_all_summary'!$F223)),IF(ISNUMBER(SEARCH("Yes",'2_all_summary'!S223)),1,2),IF(ISNUMBER(SEARCH("No",'2_all_summary'!S223)),4,3))</f>
        <v>4</v>
      </c>
      <c r="Q223" s="41">
        <f>IF(ISNUMBER(SEARCH("Yes",'2_all_summary'!$F223)),IF(0&lt;'2_all_summary'!T223,1,2),IF(0='2_all_summary'!T223,4,3))</f>
        <v>4</v>
      </c>
      <c r="R223" s="41">
        <f>IF(ISNUMBER(SEARCH("Yes",'2_all_summary'!$F223)),IF(ISNUMBER(SEARCH("Yes",'2_all_summary'!U223)),1,2),IF(ISNUMBER(SEARCH("No",'2_all_summary'!U223)),4,3))</f>
        <v>4</v>
      </c>
    </row>
    <row r="224" spans="7:18" x14ac:dyDescent="0.3">
      <c r="G224" s="41"/>
      <c r="H224" s="41" t="str">
        <f>'2_all_summary'!D224</f>
        <v>The role of MSC certification in the empowerment of fishing cooperatives in Mexico: The case of red rock lobster co-managed fishery</v>
      </c>
      <c r="I224" s="41" t="str">
        <f>'2_all_summary'!E224</f>
        <v>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Â© 2012 Elsevier Ltd.</v>
      </c>
      <c r="J224" s="41">
        <f>IF(ISNUMBER(SEARCH("Yes",'2_all_summary'!$F224)),IF(ISNUMBER(SEARCH("Yes",'2_all_summary'!M224)),1,2),IF(ISNUMBER(SEARCH("No",'2_all_summary'!M224)),4,3))</f>
        <v>4</v>
      </c>
      <c r="K224" s="41">
        <f>IF(ISNUMBER(SEARCH("Yes",'2_all_summary'!$F224)),IF(ISNUMBER(SEARCH("Yes",'2_all_summary'!N224)),1,2),IF(ISNUMBER(SEARCH("No",'2_all_summary'!N224)),4,3))</f>
        <v>4</v>
      </c>
      <c r="L224" s="41">
        <f>IF(ISNUMBER(SEARCH("Yes",'2_all_summary'!$F224)),IF(ISNUMBER(SEARCH("Yes",'2_all_summary'!O224)),1,2),IF(ISNUMBER(SEARCH("No",'2_all_summary'!O224)),4,3))</f>
        <v>4</v>
      </c>
      <c r="M224" s="41">
        <f>IF(ISNUMBER(SEARCH("Yes",'2_all_summary'!$F224)),IF(0&lt;'2_all_summary'!P224,1,2),IF(0='2_all_summary'!P224,4,3))</f>
        <v>4</v>
      </c>
      <c r="N224" s="41">
        <f>IF(ISNUMBER(SEARCH("Yes",'2_all_summary'!$F224)),IF(ISNUMBER(SEARCH("Yes",'2_all_summary'!Q224)),1,2),IF(ISNUMBER(SEARCH("No",'2_all_summary'!Q224)),4,3))</f>
        <v>4</v>
      </c>
      <c r="O224" s="41">
        <f>IF(ISNUMBER(SEARCH("Yes",'2_all_summary'!$F224)),IF(ISNUMBER(SEARCH("Yes",'2_all_summary'!R224)),1,2),IF(ISNUMBER(SEARCH("No",'2_all_summary'!R224)),4,3))</f>
        <v>4</v>
      </c>
      <c r="P224" s="41">
        <f>IF(ISNUMBER(SEARCH("Yes",'2_all_summary'!$F224)),IF(ISNUMBER(SEARCH("Yes",'2_all_summary'!S224)),1,2),IF(ISNUMBER(SEARCH("No",'2_all_summary'!S224)),4,3))</f>
        <v>4</v>
      </c>
      <c r="Q224" s="41">
        <f>IF(ISNUMBER(SEARCH("Yes",'2_all_summary'!$F224)),IF(0&lt;'2_all_summary'!T224,1,2),IF(0='2_all_summary'!T224,4,3))</f>
        <v>4</v>
      </c>
      <c r="R224" s="41">
        <f>IF(ISNUMBER(SEARCH("Yes",'2_all_summary'!$F224)),IF(ISNUMBER(SEARCH("Yes",'2_all_summary'!U224)),1,2),IF(ISNUMBER(SEARCH("No",'2_all_summary'!U224)),4,3))</f>
        <v>4</v>
      </c>
    </row>
    <row r="225" spans="7:18" x14ac:dyDescent="0.3">
      <c r="G225" s="41"/>
      <c r="H225" s="41" t="str">
        <f>'2_all_summary'!D225</f>
        <v>Decentralized coastal zone management in Malaysia and Indonesia: A comparative perspective</v>
      </c>
      <c r="I225" s="41" t="str">
        <f>'2_all_summary'!E225</f>
        <v>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v>
      </c>
      <c r="J225" s="41">
        <f>IF(ISNUMBER(SEARCH("Yes",'2_all_summary'!$F225)),IF(ISNUMBER(SEARCH("Yes",'2_all_summary'!M225)),1,2),IF(ISNUMBER(SEARCH("No",'2_all_summary'!M225)),4,3))</f>
        <v>4</v>
      </c>
      <c r="K225" s="41">
        <f>IF(ISNUMBER(SEARCH("Yes",'2_all_summary'!$F225)),IF(ISNUMBER(SEARCH("Yes",'2_all_summary'!N225)),1,2),IF(ISNUMBER(SEARCH("No",'2_all_summary'!N225)),4,3))</f>
        <v>4</v>
      </c>
      <c r="L225" s="41">
        <f>IF(ISNUMBER(SEARCH("Yes",'2_all_summary'!$F225)),IF(ISNUMBER(SEARCH("Yes",'2_all_summary'!O225)),1,2),IF(ISNUMBER(SEARCH("No",'2_all_summary'!O225)),4,3))</f>
        <v>4</v>
      </c>
      <c r="M225" s="41">
        <f>IF(ISNUMBER(SEARCH("Yes",'2_all_summary'!$F225)),IF(0&lt;'2_all_summary'!P225,1,2),IF(0='2_all_summary'!P225,4,3))</f>
        <v>4</v>
      </c>
      <c r="N225" s="41">
        <f>IF(ISNUMBER(SEARCH("Yes",'2_all_summary'!$F225)),IF(ISNUMBER(SEARCH("Yes",'2_all_summary'!Q225)),1,2),IF(ISNUMBER(SEARCH("No",'2_all_summary'!Q225)),4,3))</f>
        <v>4</v>
      </c>
      <c r="O225" s="41">
        <f>IF(ISNUMBER(SEARCH("Yes",'2_all_summary'!$F225)),IF(ISNUMBER(SEARCH("Yes",'2_all_summary'!R225)),1,2),IF(ISNUMBER(SEARCH("No",'2_all_summary'!R225)),4,3))</f>
        <v>4</v>
      </c>
      <c r="P225" s="41">
        <f>IF(ISNUMBER(SEARCH("Yes",'2_all_summary'!$F225)),IF(ISNUMBER(SEARCH("Yes",'2_all_summary'!S225)),1,2),IF(ISNUMBER(SEARCH("No",'2_all_summary'!S225)),4,3))</f>
        <v>4</v>
      </c>
      <c r="Q225" s="41">
        <f>IF(ISNUMBER(SEARCH("Yes",'2_all_summary'!$F225)),IF(0&lt;'2_all_summary'!T225,1,2),IF(0='2_all_summary'!T225,4,3))</f>
        <v>4</v>
      </c>
      <c r="R225" s="41">
        <f>IF(ISNUMBER(SEARCH("Yes",'2_all_summary'!$F225)),IF(ISNUMBER(SEARCH("Yes",'2_all_summary'!U225)),1,2),IF(ISNUMBER(SEARCH("No",'2_all_summary'!U225)),4,3))</f>
        <v>4</v>
      </c>
    </row>
    <row r="226" spans="7:18" x14ac:dyDescent="0.3">
      <c r="G226" s="41"/>
      <c r="H226" s="41" t="str">
        <f>'2_all_summary'!D226</f>
        <v>Exploitation rates and management implications for the fisheries of Bontanga reservoir in the Northern Region of Ghana</v>
      </c>
      <c r="I226" s="41" t="str">
        <f>'2_all_summary'!E226</f>
        <v>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â‰ˆ0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v>
      </c>
      <c r="J226" s="41">
        <f>IF(ISNUMBER(SEARCH("Yes",'2_all_summary'!$F226)),IF(ISNUMBER(SEARCH("Yes",'2_all_summary'!M226)),1,2),IF(ISNUMBER(SEARCH("No",'2_all_summary'!M226)),4,3))</f>
        <v>4</v>
      </c>
      <c r="K226" s="41">
        <f>IF(ISNUMBER(SEARCH("Yes",'2_all_summary'!$F226)),IF(ISNUMBER(SEARCH("Yes",'2_all_summary'!N226)),1,2),IF(ISNUMBER(SEARCH("No",'2_all_summary'!N226)),4,3))</f>
        <v>4</v>
      </c>
      <c r="L226" s="41">
        <f>IF(ISNUMBER(SEARCH("Yes",'2_all_summary'!$F226)),IF(ISNUMBER(SEARCH("Yes",'2_all_summary'!O226)),1,2),IF(ISNUMBER(SEARCH("No",'2_all_summary'!O226)),4,3))</f>
        <v>4</v>
      </c>
      <c r="M226" s="41">
        <f>IF(ISNUMBER(SEARCH("Yes",'2_all_summary'!$F226)),IF(0&lt;'2_all_summary'!P226,1,2),IF(0='2_all_summary'!P226,4,3))</f>
        <v>4</v>
      </c>
      <c r="N226" s="41">
        <f>IF(ISNUMBER(SEARCH("Yes",'2_all_summary'!$F226)),IF(ISNUMBER(SEARCH("Yes",'2_all_summary'!Q226)),1,2),IF(ISNUMBER(SEARCH("No",'2_all_summary'!Q226)),4,3))</f>
        <v>4</v>
      </c>
      <c r="O226" s="41">
        <f>IF(ISNUMBER(SEARCH("Yes",'2_all_summary'!$F226)),IF(ISNUMBER(SEARCH("Yes",'2_all_summary'!R226)),1,2),IF(ISNUMBER(SEARCH("No",'2_all_summary'!R226)),4,3))</f>
        <v>4</v>
      </c>
      <c r="P226" s="41">
        <f>IF(ISNUMBER(SEARCH("Yes",'2_all_summary'!$F226)),IF(ISNUMBER(SEARCH("Yes",'2_all_summary'!S226)),1,2),IF(ISNUMBER(SEARCH("No",'2_all_summary'!S226)),4,3))</f>
        <v>4</v>
      </c>
      <c r="Q226" s="41">
        <f>IF(ISNUMBER(SEARCH("Yes",'2_all_summary'!$F226)),IF(0&lt;'2_all_summary'!T226,1,2),IF(0='2_all_summary'!T226,4,3))</f>
        <v>4</v>
      </c>
      <c r="R226" s="41">
        <f>IF(ISNUMBER(SEARCH("Yes",'2_all_summary'!$F226)),IF(ISNUMBER(SEARCH("Yes",'2_all_summary'!U226)),1,2),IF(ISNUMBER(SEARCH("No",'2_all_summary'!U226)),4,3))</f>
        <v>4</v>
      </c>
    </row>
    <row r="227" spans="7:18" x14ac:dyDescent="0.3">
      <c r="G227" s="41"/>
      <c r="H227" s="41" t="str">
        <f>'2_all_summary'!D227</f>
        <v>Marine protected area networks in the Philippines: Trends and challenges for establishment and governance</v>
      </c>
      <c r="I227" s="41" t="str">
        <f>'2_all_summary'!E227</f>
        <v>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Â© 2012 Elsevier Ltd.</v>
      </c>
      <c r="J227" s="41">
        <f>IF(ISNUMBER(SEARCH("Yes",'2_all_summary'!$F227)),IF(ISNUMBER(SEARCH("Yes",'2_all_summary'!M227)),1,2),IF(ISNUMBER(SEARCH("No",'2_all_summary'!M227)),4,3))</f>
        <v>4</v>
      </c>
      <c r="K227" s="41">
        <f>IF(ISNUMBER(SEARCH("Yes",'2_all_summary'!$F227)),IF(ISNUMBER(SEARCH("Yes",'2_all_summary'!N227)),1,2),IF(ISNUMBER(SEARCH("No",'2_all_summary'!N227)),4,3))</f>
        <v>4</v>
      </c>
      <c r="L227" s="41">
        <f>IF(ISNUMBER(SEARCH("Yes",'2_all_summary'!$F227)),IF(ISNUMBER(SEARCH("Yes",'2_all_summary'!O227)),1,2),IF(ISNUMBER(SEARCH("No",'2_all_summary'!O227)),4,3))</f>
        <v>4</v>
      </c>
      <c r="M227" s="41">
        <f>IF(ISNUMBER(SEARCH("Yes",'2_all_summary'!$F227)),IF(0&lt;'2_all_summary'!P227,1,2),IF(0='2_all_summary'!P227,4,3))</f>
        <v>4</v>
      </c>
      <c r="N227" s="41">
        <f>IF(ISNUMBER(SEARCH("Yes",'2_all_summary'!$F227)),IF(ISNUMBER(SEARCH("Yes",'2_all_summary'!Q227)),1,2),IF(ISNUMBER(SEARCH("No",'2_all_summary'!Q227)),4,3))</f>
        <v>4</v>
      </c>
      <c r="O227" s="41">
        <f>IF(ISNUMBER(SEARCH("Yes",'2_all_summary'!$F227)),IF(ISNUMBER(SEARCH("Yes",'2_all_summary'!R227)),1,2),IF(ISNUMBER(SEARCH("No",'2_all_summary'!R227)),4,3))</f>
        <v>4</v>
      </c>
      <c r="P227" s="41">
        <f>IF(ISNUMBER(SEARCH("Yes",'2_all_summary'!$F227)),IF(ISNUMBER(SEARCH("Yes",'2_all_summary'!S227)),1,2),IF(ISNUMBER(SEARCH("No",'2_all_summary'!S227)),4,3))</f>
        <v>4</v>
      </c>
      <c r="Q227" s="41">
        <f>IF(ISNUMBER(SEARCH("Yes",'2_all_summary'!$F227)),IF(0&lt;'2_all_summary'!T227,1,2),IF(0='2_all_summary'!T227,4,3))</f>
        <v>4</v>
      </c>
      <c r="R227" s="41">
        <f>IF(ISNUMBER(SEARCH("Yes",'2_all_summary'!$F227)),IF(ISNUMBER(SEARCH("Yes",'2_all_summary'!U227)),1,2),IF(ISNUMBER(SEARCH("No",'2_all_summary'!U227)),4,3))</f>
        <v>4</v>
      </c>
    </row>
    <row r="228" spans="7:18" x14ac:dyDescent="0.3">
      <c r="G228" s="41"/>
      <c r="H228" s="41" t="str">
        <f>'2_all_summary'!D228</f>
        <v>Attitudes and behaviors toward Amazon River dolphins (Inia geoffrensis) in a sustainable use protected area</v>
      </c>
      <c r="I228" s="41" t="str">
        <f>'2_all_summary'!E228</f>
        <v>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MamirauÃ¡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Â© 2014, Springer Science+Business Media Dordrecht.</v>
      </c>
      <c r="J228" s="41">
        <f>IF(ISNUMBER(SEARCH("Yes",'2_all_summary'!$F228)),IF(ISNUMBER(SEARCH("Yes",'2_all_summary'!M228)),1,2),IF(ISNUMBER(SEARCH("No",'2_all_summary'!M228)),4,3))</f>
        <v>4</v>
      </c>
      <c r="K228" s="41">
        <f>IF(ISNUMBER(SEARCH("Yes",'2_all_summary'!$F228)),IF(ISNUMBER(SEARCH("Yes",'2_all_summary'!N228)),1,2),IF(ISNUMBER(SEARCH("No",'2_all_summary'!N228)),4,3))</f>
        <v>4</v>
      </c>
      <c r="L228" s="41">
        <f>IF(ISNUMBER(SEARCH("Yes",'2_all_summary'!$F228)),IF(ISNUMBER(SEARCH("Yes",'2_all_summary'!O228)),1,2),IF(ISNUMBER(SEARCH("No",'2_all_summary'!O228)),4,3))</f>
        <v>4</v>
      </c>
      <c r="M228" s="41">
        <f>IF(ISNUMBER(SEARCH("Yes",'2_all_summary'!$F228)),IF(0&lt;'2_all_summary'!P228,1,2),IF(0='2_all_summary'!P228,4,3))</f>
        <v>4</v>
      </c>
      <c r="N228" s="41">
        <f>IF(ISNUMBER(SEARCH("Yes",'2_all_summary'!$F228)),IF(ISNUMBER(SEARCH("Yes",'2_all_summary'!Q228)),1,2),IF(ISNUMBER(SEARCH("No",'2_all_summary'!Q228)),4,3))</f>
        <v>4</v>
      </c>
      <c r="O228" s="41">
        <f>IF(ISNUMBER(SEARCH("Yes",'2_all_summary'!$F228)),IF(ISNUMBER(SEARCH("Yes",'2_all_summary'!R228)),1,2),IF(ISNUMBER(SEARCH("No",'2_all_summary'!R228)),4,3))</f>
        <v>4</v>
      </c>
      <c r="P228" s="41">
        <f>IF(ISNUMBER(SEARCH("Yes",'2_all_summary'!$F228)),IF(ISNUMBER(SEARCH("Yes",'2_all_summary'!S228)),1,2),IF(ISNUMBER(SEARCH("No",'2_all_summary'!S228)),4,3))</f>
        <v>4</v>
      </c>
      <c r="Q228" s="41">
        <f>IF(ISNUMBER(SEARCH("Yes",'2_all_summary'!$F228)),IF(0&lt;'2_all_summary'!T228,1,2),IF(0='2_all_summary'!T228,4,3))</f>
        <v>4</v>
      </c>
      <c r="R228" s="41">
        <f>IF(ISNUMBER(SEARCH("Yes",'2_all_summary'!$F228)),IF(ISNUMBER(SEARCH("Yes",'2_all_summary'!U228)),1,2),IF(ISNUMBER(SEARCH("No",'2_all_summary'!U228)),4,3))</f>
        <v>4</v>
      </c>
    </row>
    <row r="229" spans="7:18" x14ac:dyDescent="0.3">
      <c r="G229" s="41"/>
      <c r="H229" s="41" t="str">
        <f>'2_all_summary'!D229</f>
        <v>Community-based monitoring, assessment and management of data-limited inland fish stocks in North Rupununi, Guyana</v>
      </c>
      <c r="I229" s="41" t="str">
        <f>'2_all_summary'!E229</f>
        <v>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Â© 2022 The Authors. Fisheries Management and Ecology published by John Wiley &amp; Sons Ltd.</v>
      </c>
      <c r="J229" s="41">
        <f>IF(ISNUMBER(SEARCH("Yes",'2_all_summary'!$F229)),IF(ISNUMBER(SEARCH("Yes",'2_all_summary'!M229)),1,2),IF(ISNUMBER(SEARCH("No",'2_all_summary'!M229)),4,3))</f>
        <v>4</v>
      </c>
      <c r="K229" s="41">
        <f>IF(ISNUMBER(SEARCH("Yes",'2_all_summary'!$F229)),IF(ISNUMBER(SEARCH("Yes",'2_all_summary'!N229)),1,2),IF(ISNUMBER(SEARCH("No",'2_all_summary'!N229)),4,3))</f>
        <v>4</v>
      </c>
      <c r="L229" s="41">
        <f>IF(ISNUMBER(SEARCH("Yes",'2_all_summary'!$F229)),IF(ISNUMBER(SEARCH("Yes",'2_all_summary'!O229)),1,2),IF(ISNUMBER(SEARCH("No",'2_all_summary'!O229)),4,3))</f>
        <v>4</v>
      </c>
      <c r="M229" s="41">
        <f>IF(ISNUMBER(SEARCH("Yes",'2_all_summary'!$F229)),IF(0&lt;'2_all_summary'!P229,1,2),IF(0='2_all_summary'!P229,4,3))</f>
        <v>4</v>
      </c>
      <c r="N229" s="41">
        <f>IF(ISNUMBER(SEARCH("Yes",'2_all_summary'!$F229)),IF(ISNUMBER(SEARCH("Yes",'2_all_summary'!Q229)),1,2),IF(ISNUMBER(SEARCH("No",'2_all_summary'!Q229)),4,3))</f>
        <v>4</v>
      </c>
      <c r="O229" s="41">
        <f>IF(ISNUMBER(SEARCH("Yes",'2_all_summary'!$F229)),IF(ISNUMBER(SEARCH("Yes",'2_all_summary'!R229)),1,2),IF(ISNUMBER(SEARCH("No",'2_all_summary'!R229)),4,3))</f>
        <v>4</v>
      </c>
      <c r="P229" s="41">
        <f>IF(ISNUMBER(SEARCH("Yes",'2_all_summary'!$F229)),IF(ISNUMBER(SEARCH("Yes",'2_all_summary'!S229)),1,2),IF(ISNUMBER(SEARCH("No",'2_all_summary'!S229)),4,3))</f>
        <v>4</v>
      </c>
      <c r="Q229" s="41">
        <f>IF(ISNUMBER(SEARCH("Yes",'2_all_summary'!$F229)),IF(0&lt;'2_all_summary'!T229,1,2),IF(0='2_all_summary'!T229,4,3))</f>
        <v>4</v>
      </c>
      <c r="R229" s="41">
        <f>IF(ISNUMBER(SEARCH("Yes",'2_all_summary'!$F229)),IF(ISNUMBER(SEARCH("Yes",'2_all_summary'!U229)),1,2),IF(ISNUMBER(SEARCH("No",'2_all_summary'!U229)),4,3))</f>
        <v>4</v>
      </c>
    </row>
    <row r="230" spans="7:18" x14ac:dyDescent="0.3">
      <c r="G230" s="41"/>
      <c r="H230" s="41" t="str">
        <f>'2_all_summary'!D230</f>
        <v>Mitigating cetacean bycatch in coastal Ecuador: Governance challenges for small-scale fisheries</v>
      </c>
      <c r="I230" s="41" t="str">
        <f>'2_all_summary'!E230</f>
        <v>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cetaceansâ€™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fishersâ€™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fishersâ€™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Â© 2017 Elsevier Ltd</v>
      </c>
      <c r="J230" s="41">
        <f>IF(ISNUMBER(SEARCH("Yes",'2_all_summary'!$F230)),IF(ISNUMBER(SEARCH("Yes",'2_all_summary'!M230)),1,2),IF(ISNUMBER(SEARCH("No",'2_all_summary'!M230)),4,3))</f>
        <v>4</v>
      </c>
      <c r="K230" s="41">
        <f>IF(ISNUMBER(SEARCH("Yes",'2_all_summary'!$F230)),IF(ISNUMBER(SEARCH("Yes",'2_all_summary'!N230)),1,2),IF(ISNUMBER(SEARCH("No",'2_all_summary'!N230)),4,3))</f>
        <v>4</v>
      </c>
      <c r="L230" s="41">
        <f>IF(ISNUMBER(SEARCH("Yes",'2_all_summary'!$F230)),IF(ISNUMBER(SEARCH("Yes",'2_all_summary'!O230)),1,2),IF(ISNUMBER(SEARCH("No",'2_all_summary'!O230)),4,3))</f>
        <v>4</v>
      </c>
      <c r="M230" s="41">
        <f>IF(ISNUMBER(SEARCH("Yes",'2_all_summary'!$F230)),IF(0&lt;'2_all_summary'!P230,1,2),IF(0='2_all_summary'!P230,4,3))</f>
        <v>4</v>
      </c>
      <c r="N230" s="41">
        <f>IF(ISNUMBER(SEARCH("Yes",'2_all_summary'!$F230)),IF(ISNUMBER(SEARCH("Yes",'2_all_summary'!Q230)),1,2),IF(ISNUMBER(SEARCH("No",'2_all_summary'!Q230)),4,3))</f>
        <v>4</v>
      </c>
      <c r="O230" s="41">
        <f>IF(ISNUMBER(SEARCH("Yes",'2_all_summary'!$F230)),IF(ISNUMBER(SEARCH("Yes",'2_all_summary'!R230)),1,2),IF(ISNUMBER(SEARCH("No",'2_all_summary'!R230)),4,3))</f>
        <v>4</v>
      </c>
      <c r="P230" s="41">
        <f>IF(ISNUMBER(SEARCH("Yes",'2_all_summary'!$F230)),IF(ISNUMBER(SEARCH("Yes",'2_all_summary'!S230)),1,2),IF(ISNUMBER(SEARCH("No",'2_all_summary'!S230)),4,3))</f>
        <v>4</v>
      </c>
      <c r="Q230" s="41">
        <f>IF(ISNUMBER(SEARCH("Yes",'2_all_summary'!$F230)),IF(0&lt;'2_all_summary'!T230,1,2),IF(0='2_all_summary'!T230,4,3))</f>
        <v>4</v>
      </c>
      <c r="R230" s="41">
        <f>IF(ISNUMBER(SEARCH("Yes",'2_all_summary'!$F230)),IF(ISNUMBER(SEARCH("Yes",'2_all_summary'!U230)),1,2),IF(ISNUMBER(SEARCH("No",'2_all_summary'!U230)),4,3))</f>
        <v>4</v>
      </c>
    </row>
    <row r="231" spans="7:18" x14ac:dyDescent="0.3">
      <c r="G231" s="41"/>
      <c r="H231" s="41" t="str">
        <f>'2_all_summary'!D231</f>
        <v>Coastal Area Management through the Eco blue Sea concept in the settlement of tribe Bajo, Torokeku Village</v>
      </c>
      <c r="I231" s="41" t="str">
        <f>'2_all_summary'!E231</f>
        <v>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Â© Published under licence by IOP Publishing Ltd.</v>
      </c>
      <c r="J231" s="41">
        <f>IF(ISNUMBER(SEARCH("Yes",'2_all_summary'!$F231)),IF(ISNUMBER(SEARCH("Yes",'2_all_summary'!M231)),1,2),IF(ISNUMBER(SEARCH("No",'2_all_summary'!M231)),4,3))</f>
        <v>4</v>
      </c>
      <c r="K231" s="41">
        <f>IF(ISNUMBER(SEARCH("Yes",'2_all_summary'!$F231)),IF(ISNUMBER(SEARCH("Yes",'2_all_summary'!N231)),1,2),IF(ISNUMBER(SEARCH("No",'2_all_summary'!N231)),4,3))</f>
        <v>4</v>
      </c>
      <c r="L231" s="41">
        <f>IF(ISNUMBER(SEARCH("Yes",'2_all_summary'!$F231)),IF(ISNUMBER(SEARCH("Yes",'2_all_summary'!O231)),1,2),IF(ISNUMBER(SEARCH("No",'2_all_summary'!O231)),4,3))</f>
        <v>4</v>
      </c>
      <c r="M231" s="41">
        <f>IF(ISNUMBER(SEARCH("Yes",'2_all_summary'!$F231)),IF(0&lt;'2_all_summary'!P231,1,2),IF(0='2_all_summary'!P231,4,3))</f>
        <v>4</v>
      </c>
      <c r="N231" s="41">
        <f>IF(ISNUMBER(SEARCH("Yes",'2_all_summary'!$F231)),IF(ISNUMBER(SEARCH("Yes",'2_all_summary'!Q231)),1,2),IF(ISNUMBER(SEARCH("No",'2_all_summary'!Q231)),4,3))</f>
        <v>4</v>
      </c>
      <c r="O231" s="41">
        <f>IF(ISNUMBER(SEARCH("Yes",'2_all_summary'!$F231)),IF(ISNUMBER(SEARCH("Yes",'2_all_summary'!R231)),1,2),IF(ISNUMBER(SEARCH("No",'2_all_summary'!R231)),4,3))</f>
        <v>4</v>
      </c>
      <c r="P231" s="41">
        <f>IF(ISNUMBER(SEARCH("Yes",'2_all_summary'!$F231)),IF(ISNUMBER(SEARCH("Yes",'2_all_summary'!S231)),1,2),IF(ISNUMBER(SEARCH("No",'2_all_summary'!S231)),4,3))</f>
        <v>4</v>
      </c>
      <c r="Q231" s="41">
        <f>IF(ISNUMBER(SEARCH("Yes",'2_all_summary'!$F231)),IF(0&lt;'2_all_summary'!T231,1,2),IF(0='2_all_summary'!T231,4,3))</f>
        <v>4</v>
      </c>
      <c r="R231" s="41">
        <f>IF(ISNUMBER(SEARCH("Yes",'2_all_summary'!$F231)),IF(ISNUMBER(SEARCH("Yes",'2_all_summary'!U231)),1,2),IF(ISNUMBER(SEARCH("No",'2_all_summary'!U231)),4,3))</f>
        <v>4</v>
      </c>
    </row>
    <row r="232" spans="7:18" x14ac:dyDescent="0.3">
      <c r="G232" s="41"/>
      <c r="H232" s="41" t="str">
        <f>'2_all_summary'!D232</f>
        <v>Positive Deviance Approach: Local Community-Based Solution (A Case Study of Peranakan Etawa Goat Farm)</v>
      </c>
      <c r="I232" s="41" t="str">
        <f>'2_all_summary'!E232</f>
        <v>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Â© Published under licence by IOP Publishing Ltd.</v>
      </c>
      <c r="J232" s="41">
        <f>IF(ISNUMBER(SEARCH("Yes",'2_all_summary'!$F232)),IF(ISNUMBER(SEARCH("Yes",'2_all_summary'!M232)),1,2),IF(ISNUMBER(SEARCH("No",'2_all_summary'!M232)),4,3))</f>
        <v>4</v>
      </c>
      <c r="K232" s="41">
        <f>IF(ISNUMBER(SEARCH("Yes",'2_all_summary'!$F232)),IF(ISNUMBER(SEARCH("Yes",'2_all_summary'!N232)),1,2),IF(ISNUMBER(SEARCH("No",'2_all_summary'!N232)),4,3))</f>
        <v>4</v>
      </c>
      <c r="L232" s="41">
        <f>IF(ISNUMBER(SEARCH("Yes",'2_all_summary'!$F232)),IF(ISNUMBER(SEARCH("Yes",'2_all_summary'!O232)),1,2),IF(ISNUMBER(SEARCH("No",'2_all_summary'!O232)),4,3))</f>
        <v>4</v>
      </c>
      <c r="M232" s="41">
        <f>IF(ISNUMBER(SEARCH("Yes",'2_all_summary'!$F232)),IF(0&lt;'2_all_summary'!P232,1,2),IF(0='2_all_summary'!P232,4,3))</f>
        <v>4</v>
      </c>
      <c r="N232" s="41">
        <f>IF(ISNUMBER(SEARCH("Yes",'2_all_summary'!$F232)),IF(ISNUMBER(SEARCH("Yes",'2_all_summary'!Q232)),1,2),IF(ISNUMBER(SEARCH("No",'2_all_summary'!Q232)),4,3))</f>
        <v>4</v>
      </c>
      <c r="O232" s="41">
        <f>IF(ISNUMBER(SEARCH("Yes",'2_all_summary'!$F232)),IF(ISNUMBER(SEARCH("Yes",'2_all_summary'!R232)),1,2),IF(ISNUMBER(SEARCH("No",'2_all_summary'!R232)),4,3))</f>
        <v>4</v>
      </c>
      <c r="P232" s="41">
        <f>IF(ISNUMBER(SEARCH("Yes",'2_all_summary'!$F232)),IF(ISNUMBER(SEARCH("Yes",'2_all_summary'!S232)),1,2),IF(ISNUMBER(SEARCH("No",'2_all_summary'!S232)),4,3))</f>
        <v>4</v>
      </c>
      <c r="Q232" s="41">
        <f>IF(ISNUMBER(SEARCH("Yes",'2_all_summary'!$F232)),IF(0&lt;'2_all_summary'!T232,1,2),IF(0='2_all_summary'!T232,4,3))</f>
        <v>4</v>
      </c>
      <c r="R232" s="41">
        <f>IF(ISNUMBER(SEARCH("Yes",'2_all_summary'!$F232)),IF(ISNUMBER(SEARCH("Yes",'2_all_summary'!U232)),1,2),IF(ISNUMBER(SEARCH("No",'2_all_summary'!U232)),4,3))</f>
        <v>4</v>
      </c>
    </row>
    <row r="233" spans="7:18" x14ac:dyDescent="0.3">
      <c r="G233" s="41"/>
      <c r="H233" s="41" t="str">
        <f>'2_all_summary'!D233</f>
        <v>Geophysical benthic habitat mapping in Lake Tanganyika (Tanzania): Implications for spatial planning of small-scale coastal protected areas</v>
      </c>
      <c r="I233" s="41" t="str">
        <f>'2_all_summary'!E233</f>
        <v>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Â© 2020 International Association for Great Lakes Research</v>
      </c>
      <c r="J233" s="41">
        <f>IF(ISNUMBER(SEARCH("Yes",'2_all_summary'!$F233)),IF(ISNUMBER(SEARCH("Yes",'2_all_summary'!M233)),1,2),IF(ISNUMBER(SEARCH("No",'2_all_summary'!M233)),4,3))</f>
        <v>4</v>
      </c>
      <c r="K233" s="41">
        <f>IF(ISNUMBER(SEARCH("Yes",'2_all_summary'!$F233)),IF(ISNUMBER(SEARCH("Yes",'2_all_summary'!N233)),1,2),IF(ISNUMBER(SEARCH("No",'2_all_summary'!N233)),4,3))</f>
        <v>4</v>
      </c>
      <c r="L233" s="41">
        <f>IF(ISNUMBER(SEARCH("Yes",'2_all_summary'!$F233)),IF(ISNUMBER(SEARCH("Yes",'2_all_summary'!O233)),1,2),IF(ISNUMBER(SEARCH("No",'2_all_summary'!O233)),4,3))</f>
        <v>4</v>
      </c>
      <c r="M233" s="41">
        <f>IF(ISNUMBER(SEARCH("Yes",'2_all_summary'!$F233)),IF(0&lt;'2_all_summary'!P233,1,2),IF(0='2_all_summary'!P233,4,3))</f>
        <v>4</v>
      </c>
      <c r="N233" s="41">
        <f>IF(ISNUMBER(SEARCH("Yes",'2_all_summary'!$F233)),IF(ISNUMBER(SEARCH("Yes",'2_all_summary'!Q233)),1,2),IF(ISNUMBER(SEARCH("No",'2_all_summary'!Q233)),4,3))</f>
        <v>4</v>
      </c>
      <c r="O233" s="41">
        <f>IF(ISNUMBER(SEARCH("Yes",'2_all_summary'!$F233)),IF(ISNUMBER(SEARCH("Yes",'2_all_summary'!R233)),1,2),IF(ISNUMBER(SEARCH("No",'2_all_summary'!R233)),4,3))</f>
        <v>4</v>
      </c>
      <c r="P233" s="41">
        <f>IF(ISNUMBER(SEARCH("Yes",'2_all_summary'!$F233)),IF(ISNUMBER(SEARCH("Yes",'2_all_summary'!S233)),1,2),IF(ISNUMBER(SEARCH("No",'2_all_summary'!S233)),4,3))</f>
        <v>4</v>
      </c>
      <c r="Q233" s="41">
        <f>IF(ISNUMBER(SEARCH("Yes",'2_all_summary'!$F233)),IF(0&lt;'2_all_summary'!T233,1,2),IF(0='2_all_summary'!T233,4,3))</f>
        <v>4</v>
      </c>
      <c r="R233" s="41">
        <f>IF(ISNUMBER(SEARCH("Yes",'2_all_summary'!$F233)),IF(ISNUMBER(SEARCH("Yes",'2_all_summary'!U233)),1,2),IF(ISNUMBER(SEARCH("No",'2_all_summary'!U233)),4,3))</f>
        <v>4</v>
      </c>
    </row>
    <row r="234" spans="7:18" x14ac:dyDescent="0.3">
      <c r="G234" s="41"/>
      <c r="H234" s="41" t="str">
        <f>'2_all_summary'!D234</f>
        <v>Emerging customs: Small-scale fishing practices in Aceh, Indonesia</v>
      </c>
      <c r="I234" s="41" t="str">
        <f>'2_all_summary'!E234</f>
        <v>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Â© 2014 Elsevier Ltd.</v>
      </c>
      <c r="J234" s="41">
        <f>IF(ISNUMBER(SEARCH("Yes",'2_all_summary'!$F234)),IF(ISNUMBER(SEARCH("Yes",'2_all_summary'!M234)),1,2),IF(ISNUMBER(SEARCH("No",'2_all_summary'!M234)),4,3))</f>
        <v>4</v>
      </c>
      <c r="K234" s="41">
        <f>IF(ISNUMBER(SEARCH("Yes",'2_all_summary'!$F234)),IF(ISNUMBER(SEARCH("Yes",'2_all_summary'!N234)),1,2),IF(ISNUMBER(SEARCH("No",'2_all_summary'!N234)),4,3))</f>
        <v>4</v>
      </c>
      <c r="L234" s="41">
        <f>IF(ISNUMBER(SEARCH("Yes",'2_all_summary'!$F234)),IF(ISNUMBER(SEARCH("Yes",'2_all_summary'!O234)),1,2),IF(ISNUMBER(SEARCH("No",'2_all_summary'!O234)),4,3))</f>
        <v>4</v>
      </c>
      <c r="M234" s="41">
        <f>IF(ISNUMBER(SEARCH("Yes",'2_all_summary'!$F234)),IF(0&lt;'2_all_summary'!P234,1,2),IF(0='2_all_summary'!P234,4,3))</f>
        <v>4</v>
      </c>
      <c r="N234" s="41">
        <f>IF(ISNUMBER(SEARCH("Yes",'2_all_summary'!$F234)),IF(ISNUMBER(SEARCH("Yes",'2_all_summary'!Q234)),1,2),IF(ISNUMBER(SEARCH("No",'2_all_summary'!Q234)),4,3))</f>
        <v>4</v>
      </c>
      <c r="O234" s="41">
        <f>IF(ISNUMBER(SEARCH("Yes",'2_all_summary'!$F234)),IF(ISNUMBER(SEARCH("Yes",'2_all_summary'!R234)),1,2),IF(ISNUMBER(SEARCH("No",'2_all_summary'!R234)),4,3))</f>
        <v>4</v>
      </c>
      <c r="P234" s="41">
        <f>IF(ISNUMBER(SEARCH("Yes",'2_all_summary'!$F234)),IF(ISNUMBER(SEARCH("Yes",'2_all_summary'!S234)),1,2),IF(ISNUMBER(SEARCH("No",'2_all_summary'!S234)),4,3))</f>
        <v>4</v>
      </c>
      <c r="Q234" s="41">
        <f>IF(ISNUMBER(SEARCH("Yes",'2_all_summary'!$F234)),IF(0&lt;'2_all_summary'!T234,1,2),IF(0='2_all_summary'!T234,4,3))</f>
        <v>4</v>
      </c>
      <c r="R234" s="41">
        <f>IF(ISNUMBER(SEARCH("Yes",'2_all_summary'!$F234)),IF(ISNUMBER(SEARCH("Yes",'2_all_summary'!U234)),1,2),IF(ISNUMBER(SEARCH("No",'2_all_summary'!U234)),4,3))</f>
        <v>4</v>
      </c>
    </row>
    <row r="235" spans="7:18" x14ac:dyDescent="0.3">
      <c r="G235" s="41"/>
      <c r="H235" s="41" t="str">
        <f>'2_all_summary'!D235</f>
        <v>Use of monitoring data to support conservation management and policy decisions in Micronesia</v>
      </c>
      <c r="I235" s="41" t="str">
        <f>'2_all_summary'!E235</f>
        <v>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Â© 2015, Society for Conservation Biology.</v>
      </c>
      <c r="J235" s="41">
        <f>IF(ISNUMBER(SEARCH("Yes",'2_all_summary'!$F235)),IF(ISNUMBER(SEARCH("Yes",'2_all_summary'!M235)),1,2),IF(ISNUMBER(SEARCH("No",'2_all_summary'!M235)),4,3))</f>
        <v>4</v>
      </c>
      <c r="K235" s="41">
        <f>IF(ISNUMBER(SEARCH("Yes",'2_all_summary'!$F235)),IF(ISNUMBER(SEARCH("Yes",'2_all_summary'!N235)),1,2),IF(ISNUMBER(SEARCH("No",'2_all_summary'!N235)),4,3))</f>
        <v>4</v>
      </c>
      <c r="L235" s="41">
        <f>IF(ISNUMBER(SEARCH("Yes",'2_all_summary'!$F235)),IF(ISNUMBER(SEARCH("Yes",'2_all_summary'!O235)),1,2),IF(ISNUMBER(SEARCH("No",'2_all_summary'!O235)),4,3))</f>
        <v>4</v>
      </c>
      <c r="M235" s="41">
        <f>IF(ISNUMBER(SEARCH("Yes",'2_all_summary'!$F235)),IF(0&lt;'2_all_summary'!P235,1,2),IF(0='2_all_summary'!P235,4,3))</f>
        <v>4</v>
      </c>
      <c r="N235" s="41">
        <f>IF(ISNUMBER(SEARCH("Yes",'2_all_summary'!$F235)),IF(ISNUMBER(SEARCH("Yes",'2_all_summary'!Q235)),1,2),IF(ISNUMBER(SEARCH("No",'2_all_summary'!Q235)),4,3))</f>
        <v>3</v>
      </c>
      <c r="O235" s="41">
        <f>IF(ISNUMBER(SEARCH("Yes",'2_all_summary'!$F235)),IF(ISNUMBER(SEARCH("Yes",'2_all_summary'!R235)),1,2),IF(ISNUMBER(SEARCH("No",'2_all_summary'!R235)),4,3))</f>
        <v>3</v>
      </c>
      <c r="P235" s="41">
        <f>IF(ISNUMBER(SEARCH("Yes",'2_all_summary'!$F235)),IF(ISNUMBER(SEARCH("Yes",'2_all_summary'!S235)),1,2),IF(ISNUMBER(SEARCH("No",'2_all_summary'!S235)),4,3))</f>
        <v>3</v>
      </c>
      <c r="Q235" s="41">
        <f>IF(ISNUMBER(SEARCH("Yes",'2_all_summary'!$F235)),IF(0&lt;'2_all_summary'!T235,1,2),IF(0='2_all_summary'!T235,4,3))</f>
        <v>3</v>
      </c>
      <c r="R235" s="41">
        <f>IF(ISNUMBER(SEARCH("Yes",'2_all_summary'!$F235)),IF(ISNUMBER(SEARCH("Yes",'2_all_summary'!U235)),1,2),IF(ISNUMBER(SEARCH("No",'2_all_summary'!U235)),4,3))</f>
        <v>3</v>
      </c>
    </row>
    <row r="236" spans="7:18" x14ac:dyDescent="0.3">
      <c r="G236" s="41"/>
      <c r="H236" s="41" t="str">
        <f>'2_all_summary'!D236</f>
        <v>Predicting coastal fishing community characteristics in Tanzania using local monitoring data</v>
      </c>
      <c r="I236" s="41" t="str">
        <f>'2_all_summary'!E236</f>
        <v>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Â© 2019 Elsevier Ltd</v>
      </c>
      <c r="J236" s="41">
        <f>IF(ISNUMBER(SEARCH("Yes",'2_all_summary'!$F236)),IF(ISNUMBER(SEARCH("Yes",'2_all_summary'!M236)),1,2),IF(ISNUMBER(SEARCH("No",'2_all_summary'!M236)),4,3))</f>
        <v>4</v>
      </c>
      <c r="K236" s="41">
        <f>IF(ISNUMBER(SEARCH("Yes",'2_all_summary'!$F236)),IF(ISNUMBER(SEARCH("Yes",'2_all_summary'!N236)),1,2),IF(ISNUMBER(SEARCH("No",'2_all_summary'!N236)),4,3))</f>
        <v>4</v>
      </c>
      <c r="L236" s="41">
        <f>IF(ISNUMBER(SEARCH("Yes",'2_all_summary'!$F236)),IF(ISNUMBER(SEARCH("Yes",'2_all_summary'!O236)),1,2),IF(ISNUMBER(SEARCH("No",'2_all_summary'!O236)),4,3))</f>
        <v>4</v>
      </c>
      <c r="M236" s="41">
        <f>IF(ISNUMBER(SEARCH("Yes",'2_all_summary'!$F236)),IF(0&lt;'2_all_summary'!P236,1,2),IF(0='2_all_summary'!P236,4,3))</f>
        <v>4</v>
      </c>
      <c r="N236" s="41">
        <f>IF(ISNUMBER(SEARCH("Yes",'2_all_summary'!$F236)),IF(ISNUMBER(SEARCH("Yes",'2_all_summary'!Q236)),1,2),IF(ISNUMBER(SEARCH("No",'2_all_summary'!Q236)),4,3))</f>
        <v>4</v>
      </c>
      <c r="O236" s="41">
        <f>IF(ISNUMBER(SEARCH("Yes",'2_all_summary'!$F236)),IF(ISNUMBER(SEARCH("Yes",'2_all_summary'!R236)),1,2),IF(ISNUMBER(SEARCH("No",'2_all_summary'!R236)),4,3))</f>
        <v>4</v>
      </c>
      <c r="P236" s="41">
        <f>IF(ISNUMBER(SEARCH("Yes",'2_all_summary'!$F236)),IF(ISNUMBER(SEARCH("Yes",'2_all_summary'!S236)),1,2),IF(ISNUMBER(SEARCH("No",'2_all_summary'!S236)),4,3))</f>
        <v>4</v>
      </c>
      <c r="Q236" s="41">
        <f>IF(ISNUMBER(SEARCH("Yes",'2_all_summary'!$F236)),IF(0&lt;'2_all_summary'!T236,1,2),IF(0='2_all_summary'!T236,4,3))</f>
        <v>4</v>
      </c>
      <c r="R236" s="41">
        <f>IF(ISNUMBER(SEARCH("Yes",'2_all_summary'!$F236)),IF(ISNUMBER(SEARCH("Yes",'2_all_summary'!U236)),1,2),IF(ISNUMBER(SEARCH("No",'2_all_summary'!U236)),4,3))</f>
        <v>4</v>
      </c>
    </row>
    <row r="237" spans="7:18" x14ac:dyDescent="0.3">
      <c r="G237" s="41"/>
      <c r="H237" s="41" t="str">
        <f>'2_all_summary'!D237</f>
        <v>Local perceptions on social-ecological dynamics in latin america in three community-based natural resource management systems</v>
      </c>
      <c r="I237" s="41" t="str">
        <f>'2_all_summary'!E237</f>
        <v>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stakeholdersâ€™ perceptions of each systemâ€™s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Â© 2015 by the author(s). Published here under license by the Resilience Alliance.</v>
      </c>
      <c r="J237" s="41">
        <f>IF(ISNUMBER(SEARCH("Yes",'2_all_summary'!$F237)),IF(ISNUMBER(SEARCH("Yes",'2_all_summary'!M237)),1,2),IF(ISNUMBER(SEARCH("No",'2_all_summary'!M237)),4,3))</f>
        <v>4</v>
      </c>
      <c r="K237" s="41">
        <f>IF(ISNUMBER(SEARCH("Yes",'2_all_summary'!$F237)),IF(ISNUMBER(SEARCH("Yes",'2_all_summary'!N237)),1,2),IF(ISNUMBER(SEARCH("No",'2_all_summary'!N237)),4,3))</f>
        <v>4</v>
      </c>
      <c r="L237" s="41">
        <f>IF(ISNUMBER(SEARCH("Yes",'2_all_summary'!$F237)),IF(ISNUMBER(SEARCH("Yes",'2_all_summary'!O237)),1,2),IF(ISNUMBER(SEARCH("No",'2_all_summary'!O237)),4,3))</f>
        <v>4</v>
      </c>
      <c r="M237" s="41">
        <f>IF(ISNUMBER(SEARCH("Yes",'2_all_summary'!$F237)),IF(0&lt;'2_all_summary'!P237,1,2),IF(0='2_all_summary'!P237,4,3))</f>
        <v>4</v>
      </c>
      <c r="N237" s="41">
        <f>IF(ISNUMBER(SEARCH("Yes",'2_all_summary'!$F237)),IF(ISNUMBER(SEARCH("Yes",'2_all_summary'!Q237)),1,2),IF(ISNUMBER(SEARCH("No",'2_all_summary'!Q237)),4,3))</f>
        <v>4</v>
      </c>
      <c r="O237" s="41">
        <f>IF(ISNUMBER(SEARCH("Yes",'2_all_summary'!$F237)),IF(ISNUMBER(SEARCH("Yes",'2_all_summary'!R237)),1,2),IF(ISNUMBER(SEARCH("No",'2_all_summary'!R237)),4,3))</f>
        <v>4</v>
      </c>
      <c r="P237" s="41">
        <f>IF(ISNUMBER(SEARCH("Yes",'2_all_summary'!$F237)),IF(ISNUMBER(SEARCH("Yes",'2_all_summary'!S237)),1,2),IF(ISNUMBER(SEARCH("No",'2_all_summary'!S237)),4,3))</f>
        <v>4</v>
      </c>
      <c r="Q237" s="41">
        <f>IF(ISNUMBER(SEARCH("Yes",'2_all_summary'!$F237)),IF(0&lt;'2_all_summary'!T237,1,2),IF(0='2_all_summary'!T237,4,3))</f>
        <v>4</v>
      </c>
      <c r="R237" s="41">
        <f>IF(ISNUMBER(SEARCH("Yes",'2_all_summary'!$F237)),IF(ISNUMBER(SEARCH("Yes",'2_all_summary'!U237)),1,2),IF(ISNUMBER(SEARCH("No",'2_all_summary'!U237)),4,3))</f>
        <v>4</v>
      </c>
    </row>
    <row r="238" spans="7:18" x14ac:dyDescent="0.3">
      <c r="G238" s="41"/>
      <c r="H238" s="41" t="str">
        <f>'2_all_summary'!D238</f>
        <v>A model of participatory community-based ecotourism and mangrove forest conservation in Ban Hua Thang, Thailand</v>
      </c>
      <c r="I238" s="41" t="str">
        <f>'2_all_summary'!E238</f>
        <v>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Â© 2019 AJHTL /Author/s.</v>
      </c>
      <c r="J238" s="41">
        <f>IF(ISNUMBER(SEARCH("Yes",'2_all_summary'!$F238)),IF(ISNUMBER(SEARCH("Yes",'2_all_summary'!M238)),1,2),IF(ISNUMBER(SEARCH("No",'2_all_summary'!M238)),4,3))</f>
        <v>4</v>
      </c>
      <c r="K238" s="41">
        <f>IF(ISNUMBER(SEARCH("Yes",'2_all_summary'!$F238)),IF(ISNUMBER(SEARCH("Yes",'2_all_summary'!N238)),1,2),IF(ISNUMBER(SEARCH("No",'2_all_summary'!N238)),4,3))</f>
        <v>4</v>
      </c>
      <c r="L238" s="41">
        <f>IF(ISNUMBER(SEARCH("Yes",'2_all_summary'!$F238)),IF(ISNUMBER(SEARCH("Yes",'2_all_summary'!O238)),1,2),IF(ISNUMBER(SEARCH("No",'2_all_summary'!O238)),4,3))</f>
        <v>4</v>
      </c>
      <c r="M238" s="41">
        <f>IF(ISNUMBER(SEARCH("Yes",'2_all_summary'!$F238)),IF(0&lt;'2_all_summary'!P238,1,2),IF(0='2_all_summary'!P238,4,3))</f>
        <v>4</v>
      </c>
      <c r="N238" s="41">
        <f>IF(ISNUMBER(SEARCH("Yes",'2_all_summary'!$F238)),IF(ISNUMBER(SEARCH("Yes",'2_all_summary'!Q238)),1,2),IF(ISNUMBER(SEARCH("No",'2_all_summary'!Q238)),4,3))</f>
        <v>4</v>
      </c>
      <c r="O238" s="41">
        <f>IF(ISNUMBER(SEARCH("Yes",'2_all_summary'!$F238)),IF(ISNUMBER(SEARCH("Yes",'2_all_summary'!R238)),1,2),IF(ISNUMBER(SEARCH("No",'2_all_summary'!R238)),4,3))</f>
        <v>4</v>
      </c>
      <c r="P238" s="41">
        <f>IF(ISNUMBER(SEARCH("Yes",'2_all_summary'!$F238)),IF(ISNUMBER(SEARCH("Yes",'2_all_summary'!S238)),1,2),IF(ISNUMBER(SEARCH("No",'2_all_summary'!S238)),4,3))</f>
        <v>4</v>
      </c>
      <c r="Q238" s="41">
        <f>IF(ISNUMBER(SEARCH("Yes",'2_all_summary'!$F238)),IF(0&lt;'2_all_summary'!T238,1,2),IF(0='2_all_summary'!T238,4,3))</f>
        <v>4</v>
      </c>
      <c r="R238" s="41">
        <f>IF(ISNUMBER(SEARCH("Yes",'2_all_summary'!$F238)),IF(ISNUMBER(SEARCH("Yes",'2_all_summary'!U238)),1,2),IF(ISNUMBER(SEARCH("No",'2_all_summary'!U238)),4,3))</f>
        <v>4</v>
      </c>
    </row>
    <row r="239" spans="7:18" x14ac:dyDescent="0.3">
      <c r="G239" s="41"/>
      <c r="H239" s="41" t="str">
        <f>'2_all_summary'!D239</f>
        <v>How effective is community-based management of freshwater resources? A review</v>
      </c>
      <c r="I239" s="41" t="str">
        <f>'2_all_summary'!E239</f>
        <v>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Â© 2022 The Authors</v>
      </c>
      <c r="J239" s="41">
        <f>IF(ISNUMBER(SEARCH("Yes",'2_all_summary'!$F239)),IF(ISNUMBER(SEARCH("Yes",'2_all_summary'!M239)),1,2),IF(ISNUMBER(SEARCH("No",'2_all_summary'!M239)),4,3))</f>
        <v>4</v>
      </c>
      <c r="K239" s="41">
        <f>IF(ISNUMBER(SEARCH("Yes",'2_all_summary'!$F239)),IF(ISNUMBER(SEARCH("Yes",'2_all_summary'!N239)),1,2),IF(ISNUMBER(SEARCH("No",'2_all_summary'!N239)),4,3))</f>
        <v>4</v>
      </c>
      <c r="L239" s="41">
        <f>IF(ISNUMBER(SEARCH("Yes",'2_all_summary'!$F239)),IF(ISNUMBER(SEARCH("Yes",'2_all_summary'!O239)),1,2),IF(ISNUMBER(SEARCH("No",'2_all_summary'!O239)),4,3))</f>
        <v>4</v>
      </c>
      <c r="M239" s="41">
        <f>IF(ISNUMBER(SEARCH("Yes",'2_all_summary'!$F239)),IF(0&lt;'2_all_summary'!P239,1,2),IF(0='2_all_summary'!P239,4,3))</f>
        <v>4</v>
      </c>
      <c r="N239" s="41">
        <f>IF(ISNUMBER(SEARCH("Yes",'2_all_summary'!$F239)),IF(ISNUMBER(SEARCH("Yes",'2_all_summary'!Q239)),1,2),IF(ISNUMBER(SEARCH("No",'2_all_summary'!Q239)),4,3))</f>
        <v>4</v>
      </c>
      <c r="O239" s="41">
        <f>IF(ISNUMBER(SEARCH("Yes",'2_all_summary'!$F239)),IF(ISNUMBER(SEARCH("Yes",'2_all_summary'!R239)),1,2),IF(ISNUMBER(SEARCH("No",'2_all_summary'!R239)),4,3))</f>
        <v>4</v>
      </c>
      <c r="P239" s="41">
        <f>IF(ISNUMBER(SEARCH("Yes",'2_all_summary'!$F239)),IF(ISNUMBER(SEARCH("Yes",'2_all_summary'!S239)),1,2),IF(ISNUMBER(SEARCH("No",'2_all_summary'!S239)),4,3))</f>
        <v>4</v>
      </c>
      <c r="Q239" s="41">
        <f>IF(ISNUMBER(SEARCH("Yes",'2_all_summary'!$F239)),IF(0&lt;'2_all_summary'!T239,1,2),IF(0='2_all_summary'!T239,4,3))</f>
        <v>4</v>
      </c>
      <c r="R239" s="41">
        <f>IF(ISNUMBER(SEARCH("Yes",'2_all_summary'!$F239)),IF(ISNUMBER(SEARCH("Yes",'2_all_summary'!U239)),1,2),IF(ISNUMBER(SEARCH("No",'2_all_summary'!U239)),4,3))</f>
        <v>4</v>
      </c>
    </row>
    <row r="240" spans="7:18" x14ac:dyDescent="0.3">
      <c r="G240" s="41"/>
      <c r="H240" s="41" t="str">
        <f>'2_all_summary'!D240</f>
        <v>Coral reef conservation incentives and revenue sharing</v>
      </c>
      <c r="I240" s="41" t="str">
        <f>'2_all_summary'!E240</f>
        <v>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questionâ€”whether effort-dependent revenue-sharing incentivizes local residents to engage in conservation activitiesâ€”the findings indicate that what matters is the relative size of reward, the degree of reliance on coral reefs as a source of revenue, and how the stock is perceived by economic agents, that is, whether they view coral reefs as a commodity or a nuisance. Â© The Author(s) 2020.</v>
      </c>
      <c r="J240" s="41">
        <f>IF(ISNUMBER(SEARCH("Yes",'2_all_summary'!$F240)),IF(ISNUMBER(SEARCH("Yes",'2_all_summary'!M240)),1,2),IF(ISNUMBER(SEARCH("No",'2_all_summary'!M240)),4,3))</f>
        <v>1</v>
      </c>
      <c r="K240" s="41">
        <f>IF(ISNUMBER(SEARCH("Yes",'2_all_summary'!$F240)),IF(ISNUMBER(SEARCH("Yes",'2_all_summary'!N240)),1,2),IF(ISNUMBER(SEARCH("No",'2_all_summary'!N240)),4,3))</f>
        <v>1</v>
      </c>
      <c r="L240" s="41">
        <f>IF(ISNUMBER(SEARCH("Yes",'2_all_summary'!$F240)),IF(ISNUMBER(SEARCH("Yes",'2_all_summary'!O240)),1,2),IF(ISNUMBER(SEARCH("No",'2_all_summary'!O240)),4,3))</f>
        <v>1</v>
      </c>
      <c r="M240" s="41">
        <f>IF(ISNUMBER(SEARCH("Yes",'2_all_summary'!$F240)),IF(0&lt;'2_all_summary'!P240,1,2),IF(0='2_all_summary'!P240,4,3))</f>
        <v>1</v>
      </c>
      <c r="N240" s="41">
        <f>IF(ISNUMBER(SEARCH("Yes",'2_all_summary'!$F240)),IF(ISNUMBER(SEARCH("Yes",'2_all_summary'!Q240)),1,2),IF(ISNUMBER(SEARCH("No",'2_all_summary'!Q240)),4,3))</f>
        <v>1</v>
      </c>
      <c r="O240" s="41">
        <f>IF(ISNUMBER(SEARCH("Yes",'2_all_summary'!$F240)),IF(ISNUMBER(SEARCH("Yes",'2_all_summary'!R240)),1,2),IF(ISNUMBER(SEARCH("No",'2_all_summary'!R240)),4,3))</f>
        <v>1</v>
      </c>
      <c r="P240" s="41">
        <f>IF(ISNUMBER(SEARCH("Yes",'2_all_summary'!$F240)),IF(ISNUMBER(SEARCH("Yes",'2_all_summary'!S240)),1,2),IF(ISNUMBER(SEARCH("No",'2_all_summary'!S240)),4,3))</f>
        <v>1</v>
      </c>
      <c r="Q240" s="41">
        <f>IF(ISNUMBER(SEARCH("Yes",'2_all_summary'!$F240)),IF(0&lt;'2_all_summary'!T240,1,2),IF(0='2_all_summary'!T240,4,3))</f>
        <v>1</v>
      </c>
      <c r="R240" s="41">
        <f>IF(ISNUMBER(SEARCH("Yes",'2_all_summary'!$F240)),IF(ISNUMBER(SEARCH("Yes",'2_all_summary'!U240)),1,2),IF(ISNUMBER(SEARCH("No",'2_all_summary'!U240)),4,3))</f>
        <v>1</v>
      </c>
    </row>
    <row r="241" spans="7:18" x14ac:dyDescent="0.3">
      <c r="G241" s="41"/>
      <c r="H241" s="41" t="str">
        <f>'2_all_summary'!D241</f>
        <v>Restoration of small lakes through cooperative management: A suitable strategy for poverty-laden areas in developing countries?</v>
      </c>
      <c r="I241" s="41" t="str">
        <f>'2_all_summary'!E241</f>
        <v>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(â‰¤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Î¼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Â© 2007 The Authors. Journal compilation Â© 2007 Blackwell Publishing Asia Pty Ltd.</v>
      </c>
      <c r="J241" s="41">
        <f>IF(ISNUMBER(SEARCH("Yes",'2_all_summary'!$F241)),IF(ISNUMBER(SEARCH("Yes",'2_all_summary'!M241)),1,2),IF(ISNUMBER(SEARCH("No",'2_all_summary'!M241)),4,3))</f>
        <v>4</v>
      </c>
      <c r="K241" s="41">
        <f>IF(ISNUMBER(SEARCH("Yes",'2_all_summary'!$F241)),IF(ISNUMBER(SEARCH("Yes",'2_all_summary'!N241)),1,2),IF(ISNUMBER(SEARCH("No",'2_all_summary'!N241)),4,3))</f>
        <v>4</v>
      </c>
      <c r="L241" s="41">
        <f>IF(ISNUMBER(SEARCH("Yes",'2_all_summary'!$F241)),IF(ISNUMBER(SEARCH("Yes",'2_all_summary'!O241)),1,2),IF(ISNUMBER(SEARCH("No",'2_all_summary'!O241)),4,3))</f>
        <v>4</v>
      </c>
      <c r="M241" s="41">
        <f>IF(ISNUMBER(SEARCH("Yes",'2_all_summary'!$F241)),IF(0&lt;'2_all_summary'!P241,1,2),IF(0='2_all_summary'!P241,4,3))</f>
        <v>4</v>
      </c>
      <c r="N241" s="41">
        <f>IF(ISNUMBER(SEARCH("Yes",'2_all_summary'!$F241)),IF(ISNUMBER(SEARCH("Yes",'2_all_summary'!Q241)),1,2),IF(ISNUMBER(SEARCH("No",'2_all_summary'!Q241)),4,3))</f>
        <v>4</v>
      </c>
      <c r="O241" s="41">
        <f>IF(ISNUMBER(SEARCH("Yes",'2_all_summary'!$F241)),IF(ISNUMBER(SEARCH("Yes",'2_all_summary'!R241)),1,2),IF(ISNUMBER(SEARCH("No",'2_all_summary'!R241)),4,3))</f>
        <v>4</v>
      </c>
      <c r="P241" s="41">
        <f>IF(ISNUMBER(SEARCH("Yes",'2_all_summary'!$F241)),IF(ISNUMBER(SEARCH("Yes",'2_all_summary'!S241)),1,2),IF(ISNUMBER(SEARCH("No",'2_all_summary'!S241)),4,3))</f>
        <v>4</v>
      </c>
      <c r="Q241" s="41">
        <f>IF(ISNUMBER(SEARCH("Yes",'2_all_summary'!$F241)),IF(0&lt;'2_all_summary'!T241,1,2),IF(0='2_all_summary'!T241,4,3))</f>
        <v>4</v>
      </c>
      <c r="R241" s="41">
        <f>IF(ISNUMBER(SEARCH("Yes",'2_all_summary'!$F241)),IF(ISNUMBER(SEARCH("Yes",'2_all_summary'!U241)),1,2),IF(ISNUMBER(SEARCH("No",'2_all_summary'!U241)),4,3))</f>
        <v>4</v>
      </c>
    </row>
    <row r="242" spans="7:18" x14ac:dyDescent="0.3">
      <c r="G242" s="41"/>
      <c r="H242" s="41" t="str">
        <f>'2_all_summary'!D242</f>
        <v>Shuttling between land and sea: Contemporary practices among amis spearfishing men as a foundation for local marine-area management</v>
      </c>
      <c r="I242" s="41" t="str">
        <f>'2_all_summary'!E242</f>
        <v>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Â© 2020 by the author.</v>
      </c>
      <c r="J242" s="41">
        <f>IF(ISNUMBER(SEARCH("Yes",'2_all_summary'!$F242)),IF(ISNUMBER(SEARCH("Yes",'2_all_summary'!M242)),1,2),IF(ISNUMBER(SEARCH("No",'2_all_summary'!M242)),4,3))</f>
        <v>4</v>
      </c>
      <c r="K242" s="41">
        <f>IF(ISNUMBER(SEARCH("Yes",'2_all_summary'!$F242)),IF(ISNUMBER(SEARCH("Yes",'2_all_summary'!N242)),1,2),IF(ISNUMBER(SEARCH("No",'2_all_summary'!N242)),4,3))</f>
        <v>4</v>
      </c>
      <c r="L242" s="41">
        <f>IF(ISNUMBER(SEARCH("Yes",'2_all_summary'!$F242)),IF(ISNUMBER(SEARCH("Yes",'2_all_summary'!O242)),1,2),IF(ISNUMBER(SEARCH("No",'2_all_summary'!O242)),4,3))</f>
        <v>4</v>
      </c>
      <c r="M242" s="41">
        <f>IF(ISNUMBER(SEARCH("Yes",'2_all_summary'!$F242)),IF(0&lt;'2_all_summary'!P242,1,2),IF(0='2_all_summary'!P242,4,3))</f>
        <v>4</v>
      </c>
      <c r="N242" s="41">
        <f>IF(ISNUMBER(SEARCH("Yes",'2_all_summary'!$F242)),IF(ISNUMBER(SEARCH("Yes",'2_all_summary'!Q242)),1,2),IF(ISNUMBER(SEARCH("No",'2_all_summary'!Q242)),4,3))</f>
        <v>4</v>
      </c>
      <c r="O242" s="41">
        <f>IF(ISNUMBER(SEARCH("Yes",'2_all_summary'!$F242)),IF(ISNUMBER(SEARCH("Yes",'2_all_summary'!R242)),1,2),IF(ISNUMBER(SEARCH("No",'2_all_summary'!R242)),4,3))</f>
        <v>4</v>
      </c>
      <c r="P242" s="41">
        <f>IF(ISNUMBER(SEARCH("Yes",'2_all_summary'!$F242)),IF(ISNUMBER(SEARCH("Yes",'2_all_summary'!S242)),1,2),IF(ISNUMBER(SEARCH("No",'2_all_summary'!S242)),4,3))</f>
        <v>4</v>
      </c>
      <c r="Q242" s="41">
        <f>IF(ISNUMBER(SEARCH("Yes",'2_all_summary'!$F242)),IF(0&lt;'2_all_summary'!T242,1,2),IF(0='2_all_summary'!T242,4,3))</f>
        <v>4</v>
      </c>
      <c r="R242" s="41">
        <f>IF(ISNUMBER(SEARCH("Yes",'2_all_summary'!$F242)),IF(ISNUMBER(SEARCH("Yes",'2_all_summary'!U242)),1,2),IF(ISNUMBER(SEARCH("No",'2_all_summary'!U242)),4,3))</f>
        <v>4</v>
      </c>
    </row>
    <row r="243" spans="7:18" x14ac:dyDescent="0.3">
      <c r="G243" s="41"/>
      <c r="H243" s="41" t="str">
        <f>'2_all_summary'!D243</f>
        <v>Positive Social-Ecological Feedbacks in Community-Based Conservation</v>
      </c>
      <c r="I243" s="41" t="str">
        <f>'2_all_summary'!E243</f>
        <v>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(â€œfishing refugiaâ€) in northwest Mexico to hypothesize a feedback loop between trust, design, and ecological outcomes. We argue that, with temporary and adaptive area-based management, social and ecological outcomes can be mutually reinforcing as long as initial designs are ecologically â€œgood enoughâ€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toolâ€™s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Â© Copyright Â© 2021 Quintana, Giron-Nava, Urmy, Cramer, DomÃ­nguez-SÃ¡nchez, RodrÃ­guez-Van Dyck, Aburto-Oropeza, Basurto and Weaver.</v>
      </c>
      <c r="J243" s="41">
        <f>IF(ISNUMBER(SEARCH("Yes",'2_all_summary'!$F243)),IF(ISNUMBER(SEARCH("Yes",'2_all_summary'!M243)),1,2),IF(ISNUMBER(SEARCH("No",'2_all_summary'!M243)),4,3))</f>
        <v>4</v>
      </c>
      <c r="K243" s="41">
        <f>IF(ISNUMBER(SEARCH("Yes",'2_all_summary'!$F243)),IF(ISNUMBER(SEARCH("Yes",'2_all_summary'!N243)),1,2),IF(ISNUMBER(SEARCH("No",'2_all_summary'!N243)),4,3))</f>
        <v>4</v>
      </c>
      <c r="L243" s="41">
        <f>IF(ISNUMBER(SEARCH("Yes",'2_all_summary'!$F243)),IF(ISNUMBER(SEARCH("Yes",'2_all_summary'!O243)),1,2),IF(ISNUMBER(SEARCH("No",'2_all_summary'!O243)),4,3))</f>
        <v>4</v>
      </c>
      <c r="M243" s="41">
        <f>IF(ISNUMBER(SEARCH("Yes",'2_all_summary'!$F243)),IF(0&lt;'2_all_summary'!P243,1,2),IF(0='2_all_summary'!P243,4,3))</f>
        <v>4</v>
      </c>
      <c r="N243" s="41">
        <f>IF(ISNUMBER(SEARCH("Yes",'2_all_summary'!$F243)),IF(ISNUMBER(SEARCH("Yes",'2_all_summary'!Q243)),1,2),IF(ISNUMBER(SEARCH("No",'2_all_summary'!Q243)),4,3))</f>
        <v>4</v>
      </c>
      <c r="O243" s="41">
        <f>IF(ISNUMBER(SEARCH("Yes",'2_all_summary'!$F243)),IF(ISNUMBER(SEARCH("Yes",'2_all_summary'!R243)),1,2),IF(ISNUMBER(SEARCH("No",'2_all_summary'!R243)),4,3))</f>
        <v>4</v>
      </c>
      <c r="P243" s="41">
        <f>IF(ISNUMBER(SEARCH("Yes",'2_all_summary'!$F243)),IF(ISNUMBER(SEARCH("Yes",'2_all_summary'!S243)),1,2),IF(ISNUMBER(SEARCH("No",'2_all_summary'!S243)),4,3))</f>
        <v>4</v>
      </c>
      <c r="Q243" s="41">
        <f>IF(ISNUMBER(SEARCH("Yes",'2_all_summary'!$F243)),IF(0&lt;'2_all_summary'!T243,1,2),IF(0='2_all_summary'!T243,4,3))</f>
        <v>4</v>
      </c>
      <c r="R243" s="41">
        <f>IF(ISNUMBER(SEARCH("Yes",'2_all_summary'!$F243)),IF(ISNUMBER(SEARCH("Yes",'2_all_summary'!U243)),1,2),IF(ISNUMBER(SEARCH("No",'2_all_summary'!U243)),4,3))</f>
        <v>4</v>
      </c>
    </row>
    <row r="244" spans="7:18" x14ac:dyDescent="0.3">
      <c r="G244" s="41"/>
      <c r="H244" s="41" t="str">
        <f>'2_all_summary'!D244</f>
        <v>Undernutrition in the isolated elderly poor: Perspectives from a developing country humanitarian program</v>
      </c>
      <c r="I244" s="41" t="str">
        <f>'2_all_summary'!E244</f>
        <v>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â‰¤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Â© Afr. J. Food Agric. Nutr. Dev. 2019.</v>
      </c>
      <c r="J244" s="41">
        <f>IF(ISNUMBER(SEARCH("Yes",'2_all_summary'!$F244)),IF(ISNUMBER(SEARCH("Yes",'2_all_summary'!M244)),1,2),IF(ISNUMBER(SEARCH("No",'2_all_summary'!M244)),4,3))</f>
        <v>4</v>
      </c>
      <c r="K244" s="41">
        <f>IF(ISNUMBER(SEARCH("Yes",'2_all_summary'!$F244)),IF(ISNUMBER(SEARCH("Yes",'2_all_summary'!N244)),1,2),IF(ISNUMBER(SEARCH("No",'2_all_summary'!N244)),4,3))</f>
        <v>4</v>
      </c>
      <c r="L244" s="41">
        <f>IF(ISNUMBER(SEARCH("Yes",'2_all_summary'!$F244)),IF(ISNUMBER(SEARCH("Yes",'2_all_summary'!O244)),1,2),IF(ISNUMBER(SEARCH("No",'2_all_summary'!O244)),4,3))</f>
        <v>4</v>
      </c>
      <c r="M244" s="41">
        <f>IF(ISNUMBER(SEARCH("Yes",'2_all_summary'!$F244)),IF(0&lt;'2_all_summary'!P244,1,2),IF(0='2_all_summary'!P244,4,3))</f>
        <v>4</v>
      </c>
      <c r="N244" s="41">
        <f>IF(ISNUMBER(SEARCH("Yes",'2_all_summary'!$F244)),IF(ISNUMBER(SEARCH("Yes",'2_all_summary'!Q244)),1,2),IF(ISNUMBER(SEARCH("No",'2_all_summary'!Q244)),4,3))</f>
        <v>4</v>
      </c>
      <c r="O244" s="41">
        <f>IF(ISNUMBER(SEARCH("Yes",'2_all_summary'!$F244)),IF(ISNUMBER(SEARCH("Yes",'2_all_summary'!R244)),1,2),IF(ISNUMBER(SEARCH("No",'2_all_summary'!R244)),4,3))</f>
        <v>4</v>
      </c>
      <c r="P244" s="41">
        <f>IF(ISNUMBER(SEARCH("Yes",'2_all_summary'!$F244)),IF(ISNUMBER(SEARCH("Yes",'2_all_summary'!S244)),1,2),IF(ISNUMBER(SEARCH("No",'2_all_summary'!S244)),4,3))</f>
        <v>4</v>
      </c>
      <c r="Q244" s="41">
        <f>IF(ISNUMBER(SEARCH("Yes",'2_all_summary'!$F244)),IF(0&lt;'2_all_summary'!T244,1,2),IF(0='2_all_summary'!T244,4,3))</f>
        <v>4</v>
      </c>
      <c r="R244" s="41">
        <f>IF(ISNUMBER(SEARCH("Yes",'2_all_summary'!$F244)),IF(ISNUMBER(SEARCH("Yes",'2_all_summary'!U244)),1,2),IF(ISNUMBER(SEARCH("No",'2_all_summary'!U244)),4,3))</f>
        <v>4</v>
      </c>
    </row>
    <row r="245" spans="7:18" x14ac:dyDescent="0.3">
      <c r="G245" s="41"/>
      <c r="H245" s="41" t="str">
        <f>'2_all_summary'!D245</f>
        <v>Signals of Potential Species Associations Offer Clues about Community Organisation of Stream Fish across Seasons</v>
      </c>
      <c r="I245" s="41" t="str">
        <f>'2_all_summary'!E245</f>
        <v>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Â© 2022 by the authors. Licensee MDPI, Basel, Switzerland.</v>
      </c>
      <c r="J245" s="41">
        <f>IF(ISNUMBER(SEARCH("Yes",'2_all_summary'!$F245)),IF(ISNUMBER(SEARCH("Yes",'2_all_summary'!M245)),1,2),IF(ISNUMBER(SEARCH("No",'2_all_summary'!M245)),4,3))</f>
        <v>4</v>
      </c>
      <c r="K245" s="41">
        <f>IF(ISNUMBER(SEARCH("Yes",'2_all_summary'!$F245)),IF(ISNUMBER(SEARCH("Yes",'2_all_summary'!N245)),1,2),IF(ISNUMBER(SEARCH("No",'2_all_summary'!N245)),4,3))</f>
        <v>4</v>
      </c>
      <c r="L245" s="41">
        <f>IF(ISNUMBER(SEARCH("Yes",'2_all_summary'!$F245)),IF(ISNUMBER(SEARCH("Yes",'2_all_summary'!O245)),1,2),IF(ISNUMBER(SEARCH("No",'2_all_summary'!O245)),4,3))</f>
        <v>4</v>
      </c>
      <c r="M245" s="41">
        <f>IF(ISNUMBER(SEARCH("Yes",'2_all_summary'!$F245)),IF(0&lt;'2_all_summary'!P245,1,2),IF(0='2_all_summary'!P245,4,3))</f>
        <v>4</v>
      </c>
      <c r="N245" s="41">
        <f>IF(ISNUMBER(SEARCH("Yes",'2_all_summary'!$F245)),IF(ISNUMBER(SEARCH("Yes",'2_all_summary'!Q245)),1,2),IF(ISNUMBER(SEARCH("No",'2_all_summary'!Q245)),4,3))</f>
        <v>4</v>
      </c>
      <c r="O245" s="41">
        <f>IF(ISNUMBER(SEARCH("Yes",'2_all_summary'!$F245)),IF(ISNUMBER(SEARCH("Yes",'2_all_summary'!R245)),1,2),IF(ISNUMBER(SEARCH("No",'2_all_summary'!R245)),4,3))</f>
        <v>4</v>
      </c>
      <c r="P245" s="41">
        <f>IF(ISNUMBER(SEARCH("Yes",'2_all_summary'!$F245)),IF(ISNUMBER(SEARCH("Yes",'2_all_summary'!S245)),1,2),IF(ISNUMBER(SEARCH("No",'2_all_summary'!S245)),4,3))</f>
        <v>4</v>
      </c>
      <c r="Q245" s="41">
        <f>IF(ISNUMBER(SEARCH("Yes",'2_all_summary'!$F245)),IF(0&lt;'2_all_summary'!T245,1,2),IF(0='2_all_summary'!T245,4,3))</f>
        <v>4</v>
      </c>
      <c r="R245" s="41">
        <f>IF(ISNUMBER(SEARCH("Yes",'2_all_summary'!$F245)),IF(ISNUMBER(SEARCH("Yes",'2_all_summary'!U245)),1,2),IF(ISNUMBER(SEARCH("No",'2_all_summary'!U245)),4,3))</f>
        <v>4</v>
      </c>
    </row>
    <row r="246" spans="7:18" x14ac:dyDescent="0.3">
      <c r="G246" s="41"/>
      <c r="H246" s="41" t="str">
        <f>'2_all_summary'!D246</f>
        <v>A Ghostly Issue: Managing abandoned, lost and discarded lobster fishing gear in the Bay of Fundy in Eastern Canada</v>
      </c>
      <c r="I246" s="41" t="str">
        <f>'2_all_summary'!E246</f>
        <v>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Â© 2019 Elsevier Ltd</v>
      </c>
      <c r="J246" s="41">
        <f>IF(ISNUMBER(SEARCH("Yes",'2_all_summary'!$F246)),IF(ISNUMBER(SEARCH("Yes",'2_all_summary'!M246)),1,2),IF(ISNUMBER(SEARCH("No",'2_all_summary'!M246)),4,3))</f>
        <v>4</v>
      </c>
      <c r="K246" s="41">
        <f>IF(ISNUMBER(SEARCH("Yes",'2_all_summary'!$F246)),IF(ISNUMBER(SEARCH("Yes",'2_all_summary'!N246)),1,2),IF(ISNUMBER(SEARCH("No",'2_all_summary'!N246)),4,3))</f>
        <v>4</v>
      </c>
      <c r="L246" s="41">
        <f>IF(ISNUMBER(SEARCH("Yes",'2_all_summary'!$F246)),IF(ISNUMBER(SEARCH("Yes",'2_all_summary'!O246)),1,2),IF(ISNUMBER(SEARCH("No",'2_all_summary'!O246)),4,3))</f>
        <v>4</v>
      </c>
      <c r="M246" s="41">
        <f>IF(ISNUMBER(SEARCH("Yes",'2_all_summary'!$F246)),IF(0&lt;'2_all_summary'!P246,1,2),IF(0='2_all_summary'!P246,4,3))</f>
        <v>4</v>
      </c>
      <c r="N246" s="41">
        <f>IF(ISNUMBER(SEARCH("Yes",'2_all_summary'!$F246)),IF(ISNUMBER(SEARCH("Yes",'2_all_summary'!Q246)),1,2),IF(ISNUMBER(SEARCH("No",'2_all_summary'!Q246)),4,3))</f>
        <v>4</v>
      </c>
      <c r="O246" s="41">
        <f>IF(ISNUMBER(SEARCH("Yes",'2_all_summary'!$F246)),IF(ISNUMBER(SEARCH("Yes",'2_all_summary'!R246)),1,2),IF(ISNUMBER(SEARCH("No",'2_all_summary'!R246)),4,3))</f>
        <v>4</v>
      </c>
      <c r="P246" s="41">
        <f>IF(ISNUMBER(SEARCH("Yes",'2_all_summary'!$F246)),IF(ISNUMBER(SEARCH("Yes",'2_all_summary'!S246)),1,2),IF(ISNUMBER(SEARCH("No",'2_all_summary'!S246)),4,3))</f>
        <v>4</v>
      </c>
      <c r="Q246" s="41">
        <f>IF(ISNUMBER(SEARCH("Yes",'2_all_summary'!$F246)),IF(0&lt;'2_all_summary'!T246,1,2),IF(0='2_all_summary'!T246,4,3))</f>
        <v>4</v>
      </c>
      <c r="R246" s="41">
        <f>IF(ISNUMBER(SEARCH("Yes",'2_all_summary'!$F246)),IF(ISNUMBER(SEARCH("Yes",'2_all_summary'!U246)),1,2),IF(ISNUMBER(SEARCH("No",'2_all_summary'!U246)),4,3))</f>
        <v>4</v>
      </c>
    </row>
    <row r="247" spans="7:18" x14ac:dyDescent="0.3">
      <c r="G247" s="41"/>
      <c r="H247" s="41" t="str">
        <f>'2_all_summary'!D247</f>
        <v>Fish catch during southwest monsoon season in taytay bay, northwest sulu sea, Philippines: With notes on live reef fisheries</v>
      </c>
      <c r="I247" s="41" t="str">
        <f>'2_all_summary'!E247</f>
        <v>Palawan produced 70 percent of the Philippinesâ€™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fisherâ€™s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Â© 2015 BIOFLUX SRL. All rights reserved.</v>
      </c>
      <c r="J247" s="41">
        <f>IF(ISNUMBER(SEARCH("Yes",'2_all_summary'!$F247)),IF(ISNUMBER(SEARCH("Yes",'2_all_summary'!M247)),1,2),IF(ISNUMBER(SEARCH("No",'2_all_summary'!M247)),4,3))</f>
        <v>4</v>
      </c>
      <c r="K247" s="41">
        <f>IF(ISNUMBER(SEARCH("Yes",'2_all_summary'!$F247)),IF(ISNUMBER(SEARCH("Yes",'2_all_summary'!N247)),1,2),IF(ISNUMBER(SEARCH("No",'2_all_summary'!N247)),4,3))</f>
        <v>4</v>
      </c>
      <c r="L247" s="41">
        <f>IF(ISNUMBER(SEARCH("Yes",'2_all_summary'!$F247)),IF(ISNUMBER(SEARCH("Yes",'2_all_summary'!O247)),1,2),IF(ISNUMBER(SEARCH("No",'2_all_summary'!O247)),4,3))</f>
        <v>4</v>
      </c>
      <c r="M247" s="41">
        <f>IF(ISNUMBER(SEARCH("Yes",'2_all_summary'!$F247)),IF(0&lt;'2_all_summary'!P247,1,2),IF(0='2_all_summary'!P247,4,3))</f>
        <v>4</v>
      </c>
      <c r="N247" s="41">
        <f>IF(ISNUMBER(SEARCH("Yes",'2_all_summary'!$F247)),IF(ISNUMBER(SEARCH("Yes",'2_all_summary'!Q247)),1,2),IF(ISNUMBER(SEARCH("No",'2_all_summary'!Q247)),4,3))</f>
        <v>4</v>
      </c>
      <c r="O247" s="41">
        <f>IF(ISNUMBER(SEARCH("Yes",'2_all_summary'!$F247)),IF(ISNUMBER(SEARCH("Yes",'2_all_summary'!R247)),1,2),IF(ISNUMBER(SEARCH("No",'2_all_summary'!R247)),4,3))</f>
        <v>4</v>
      </c>
      <c r="P247" s="41">
        <f>IF(ISNUMBER(SEARCH("Yes",'2_all_summary'!$F247)),IF(ISNUMBER(SEARCH("Yes",'2_all_summary'!S247)),1,2),IF(ISNUMBER(SEARCH("No",'2_all_summary'!S247)),4,3))</f>
        <v>4</v>
      </c>
      <c r="Q247" s="41">
        <f>IF(ISNUMBER(SEARCH("Yes",'2_all_summary'!$F247)),IF(0&lt;'2_all_summary'!T247,1,2),IF(0='2_all_summary'!T247,4,3))</f>
        <v>4</v>
      </c>
      <c r="R247" s="41">
        <f>IF(ISNUMBER(SEARCH("Yes",'2_all_summary'!$F247)),IF(ISNUMBER(SEARCH("Yes",'2_all_summary'!U247)),1,2),IF(ISNUMBER(SEARCH("No",'2_all_summary'!U247)),4,3))</f>
        <v>4</v>
      </c>
    </row>
    <row r="248" spans="7:18" x14ac:dyDescent="0.3">
      <c r="G248" s="41"/>
      <c r="H248" s="41" t="str">
        <f>'2_all_summary'!D248</f>
        <v>Chapter 16: Histories and continuities of water governance in Northern Ghana</v>
      </c>
      <c r="I248" s="41" t="str">
        <f>'2_all_summary'!E248</f>
        <v>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v>
      </c>
      <c r="J248" s="41">
        <f>IF(ISNUMBER(SEARCH("Yes",'2_all_summary'!$F248)),IF(ISNUMBER(SEARCH("Yes",'2_all_summary'!M248)),1,2),IF(ISNUMBER(SEARCH("No",'2_all_summary'!M248)),4,3))</f>
        <v>4</v>
      </c>
      <c r="K248" s="41">
        <f>IF(ISNUMBER(SEARCH("Yes",'2_all_summary'!$F248)),IF(ISNUMBER(SEARCH("Yes",'2_all_summary'!N248)),1,2),IF(ISNUMBER(SEARCH("No",'2_all_summary'!N248)),4,3))</f>
        <v>4</v>
      </c>
      <c r="L248" s="41">
        <f>IF(ISNUMBER(SEARCH("Yes",'2_all_summary'!$F248)),IF(ISNUMBER(SEARCH("Yes",'2_all_summary'!O248)),1,2),IF(ISNUMBER(SEARCH("No",'2_all_summary'!O248)),4,3))</f>
        <v>4</v>
      </c>
      <c r="M248" s="41">
        <f>IF(ISNUMBER(SEARCH("Yes",'2_all_summary'!$F248)),IF(0&lt;'2_all_summary'!P248,1,2),IF(0='2_all_summary'!P248,4,3))</f>
        <v>4</v>
      </c>
      <c r="N248" s="41">
        <f>IF(ISNUMBER(SEARCH("Yes",'2_all_summary'!$F248)),IF(ISNUMBER(SEARCH("Yes",'2_all_summary'!Q248)),1,2),IF(ISNUMBER(SEARCH("No",'2_all_summary'!Q248)),4,3))</f>
        <v>4</v>
      </c>
      <c r="O248" s="41">
        <f>IF(ISNUMBER(SEARCH("Yes",'2_all_summary'!$F248)),IF(ISNUMBER(SEARCH("Yes",'2_all_summary'!R248)),1,2),IF(ISNUMBER(SEARCH("No",'2_all_summary'!R248)),4,3))</f>
        <v>4</v>
      </c>
      <c r="P248" s="41">
        <f>IF(ISNUMBER(SEARCH("Yes",'2_all_summary'!$F248)),IF(ISNUMBER(SEARCH("Yes",'2_all_summary'!S248)),1,2),IF(ISNUMBER(SEARCH("No",'2_all_summary'!S248)),4,3))</f>
        <v>4</v>
      </c>
      <c r="Q248" s="41">
        <f>IF(ISNUMBER(SEARCH("Yes",'2_all_summary'!$F248)),IF(0&lt;'2_all_summary'!T248,1,2),IF(0='2_all_summary'!T248,4,3))</f>
        <v>4</v>
      </c>
      <c r="R248" s="41">
        <f>IF(ISNUMBER(SEARCH("Yes",'2_all_summary'!$F248)),IF(ISNUMBER(SEARCH("Yes",'2_all_summary'!U248)),1,2),IF(ISNUMBER(SEARCH("No",'2_all_summary'!U248)),4,3))</f>
        <v>4</v>
      </c>
    </row>
    <row r="249" spans="7:18" x14ac:dyDescent="0.3">
      <c r="G249" s="41"/>
      <c r="H249" s="41" t="str">
        <f>'2_all_summary'!D249</f>
        <v>Household preferences for pet keeping: Findings from a rural district of Sri Lanka</v>
      </c>
      <c r="I249" s="41" t="str">
        <f>'2_all_summary'!E249</f>
        <v>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Â© 2022 Rathish et al. This is an open access article distributed under the terms of the Creative Commons Attribution License, which permits unrestricted use, distribution, and reproduction in any medium, provided the original author and source are credited.</v>
      </c>
      <c r="J249" s="41">
        <f>IF(ISNUMBER(SEARCH("Yes",'2_all_summary'!$F249)),IF(ISNUMBER(SEARCH("Yes",'2_all_summary'!M249)),1,2),IF(ISNUMBER(SEARCH("No",'2_all_summary'!M249)),4,3))</f>
        <v>4</v>
      </c>
      <c r="K249" s="41">
        <f>IF(ISNUMBER(SEARCH("Yes",'2_all_summary'!$F249)),IF(ISNUMBER(SEARCH("Yes",'2_all_summary'!N249)),1,2),IF(ISNUMBER(SEARCH("No",'2_all_summary'!N249)),4,3))</f>
        <v>4</v>
      </c>
      <c r="L249" s="41">
        <f>IF(ISNUMBER(SEARCH("Yes",'2_all_summary'!$F249)),IF(ISNUMBER(SEARCH("Yes",'2_all_summary'!O249)),1,2),IF(ISNUMBER(SEARCH("No",'2_all_summary'!O249)),4,3))</f>
        <v>4</v>
      </c>
      <c r="M249" s="41">
        <f>IF(ISNUMBER(SEARCH("Yes",'2_all_summary'!$F249)),IF(0&lt;'2_all_summary'!P249,1,2),IF(0='2_all_summary'!P249,4,3))</f>
        <v>4</v>
      </c>
      <c r="N249" s="41">
        <f>IF(ISNUMBER(SEARCH("Yes",'2_all_summary'!$F249)),IF(ISNUMBER(SEARCH("Yes",'2_all_summary'!Q249)),1,2),IF(ISNUMBER(SEARCH("No",'2_all_summary'!Q249)),4,3))</f>
        <v>4</v>
      </c>
      <c r="O249" s="41">
        <f>IF(ISNUMBER(SEARCH("Yes",'2_all_summary'!$F249)),IF(ISNUMBER(SEARCH("Yes",'2_all_summary'!R249)),1,2),IF(ISNUMBER(SEARCH("No",'2_all_summary'!R249)),4,3))</f>
        <v>4</v>
      </c>
      <c r="P249" s="41">
        <f>IF(ISNUMBER(SEARCH("Yes",'2_all_summary'!$F249)),IF(ISNUMBER(SEARCH("Yes",'2_all_summary'!S249)),1,2),IF(ISNUMBER(SEARCH("No",'2_all_summary'!S249)),4,3))</f>
        <v>4</v>
      </c>
      <c r="Q249" s="41">
        <f>IF(ISNUMBER(SEARCH("Yes",'2_all_summary'!$F249)),IF(0&lt;'2_all_summary'!T249,1,2),IF(0='2_all_summary'!T249,4,3))</f>
        <v>4</v>
      </c>
      <c r="R249" s="41">
        <f>IF(ISNUMBER(SEARCH("Yes",'2_all_summary'!$F249)),IF(ISNUMBER(SEARCH("Yes",'2_all_summary'!U249)),1,2),IF(ISNUMBER(SEARCH("No",'2_all_summary'!U249)),4,3))</f>
        <v>4</v>
      </c>
    </row>
    <row r="250" spans="7:18" x14ac:dyDescent="0.3">
      <c r="G250" s="41"/>
      <c r="H250" s="41" t="str">
        <f>'2_all_summary'!D250</f>
        <v>Community based ecotourism development of Jatigede Reservoir in Pakualam Village of Darmaraja Sub district of Sumedang Regency</v>
      </c>
      <c r="I250" s="41" t="str">
        <f>'2_all_summary'!E250</f>
        <v>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Â© Published under licence by IOP Publishing Ltd.</v>
      </c>
      <c r="J250" s="41">
        <f>IF(ISNUMBER(SEARCH("Yes",'2_all_summary'!$F250)),IF(ISNUMBER(SEARCH("Yes",'2_all_summary'!M250)),1,2),IF(ISNUMBER(SEARCH("No",'2_all_summary'!M250)),4,3))</f>
        <v>4</v>
      </c>
      <c r="K250" s="41">
        <f>IF(ISNUMBER(SEARCH("Yes",'2_all_summary'!$F250)),IF(ISNUMBER(SEARCH("Yes",'2_all_summary'!N250)),1,2),IF(ISNUMBER(SEARCH("No",'2_all_summary'!N250)),4,3))</f>
        <v>4</v>
      </c>
      <c r="L250" s="41">
        <f>IF(ISNUMBER(SEARCH("Yes",'2_all_summary'!$F250)),IF(ISNUMBER(SEARCH("Yes",'2_all_summary'!O250)),1,2),IF(ISNUMBER(SEARCH("No",'2_all_summary'!O250)),4,3))</f>
        <v>4</v>
      </c>
      <c r="M250" s="41">
        <f>IF(ISNUMBER(SEARCH("Yes",'2_all_summary'!$F250)),IF(0&lt;'2_all_summary'!P250,1,2),IF(0='2_all_summary'!P250,4,3))</f>
        <v>4</v>
      </c>
      <c r="N250" s="41">
        <f>IF(ISNUMBER(SEARCH("Yes",'2_all_summary'!$F250)),IF(ISNUMBER(SEARCH("Yes",'2_all_summary'!Q250)),1,2),IF(ISNUMBER(SEARCH("No",'2_all_summary'!Q250)),4,3))</f>
        <v>4</v>
      </c>
      <c r="O250" s="41">
        <f>IF(ISNUMBER(SEARCH("Yes",'2_all_summary'!$F250)),IF(ISNUMBER(SEARCH("Yes",'2_all_summary'!R250)),1,2),IF(ISNUMBER(SEARCH("No",'2_all_summary'!R250)),4,3))</f>
        <v>4</v>
      </c>
      <c r="P250" s="41">
        <f>IF(ISNUMBER(SEARCH("Yes",'2_all_summary'!$F250)),IF(ISNUMBER(SEARCH("Yes",'2_all_summary'!S250)),1,2),IF(ISNUMBER(SEARCH("No",'2_all_summary'!S250)),4,3))</f>
        <v>4</v>
      </c>
      <c r="Q250" s="41">
        <f>IF(ISNUMBER(SEARCH("Yes",'2_all_summary'!$F250)),IF(0&lt;'2_all_summary'!T250,1,2),IF(0='2_all_summary'!T250,4,3))</f>
        <v>4</v>
      </c>
      <c r="R250" s="41">
        <f>IF(ISNUMBER(SEARCH("Yes",'2_all_summary'!$F250)),IF(ISNUMBER(SEARCH("Yes",'2_all_summary'!U250)),1,2),IF(ISNUMBER(SEARCH("No",'2_all_summary'!U250)),4,3))</f>
        <v>4</v>
      </c>
    </row>
    <row r="251" spans="7:18" x14ac:dyDescent="0.3">
      <c r="G251" s="41"/>
      <c r="H251" s="41" t="str">
        <f>'2_all_summary'!D251</f>
        <v>Communities, knowledge and fisheries of the future</v>
      </c>
      <c r="I251" s="41" t="str">
        <f>'2_all_summary'!E251</f>
        <v>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Â© 2007 Inderscience Enterprises Ltd.</v>
      </c>
      <c r="J251" s="41">
        <f>IF(ISNUMBER(SEARCH("Yes",'2_all_summary'!$F251)),IF(ISNUMBER(SEARCH("Yes",'2_all_summary'!M251)),1,2),IF(ISNUMBER(SEARCH("No",'2_all_summary'!M251)),4,3))</f>
        <v>3</v>
      </c>
      <c r="K251" s="41">
        <f>IF(ISNUMBER(SEARCH("Yes",'2_all_summary'!$F251)),IF(ISNUMBER(SEARCH("Yes",'2_all_summary'!N251)),1,2),IF(ISNUMBER(SEARCH("No",'2_all_summary'!N251)),4,3))</f>
        <v>3</v>
      </c>
      <c r="L251" s="41">
        <f>IF(ISNUMBER(SEARCH("Yes",'2_all_summary'!$F251)),IF(ISNUMBER(SEARCH("Yes",'2_all_summary'!O251)),1,2),IF(ISNUMBER(SEARCH("No",'2_all_summary'!O251)),4,3))</f>
        <v>3</v>
      </c>
      <c r="M251" s="41">
        <f>IF(ISNUMBER(SEARCH("Yes",'2_all_summary'!$F251)),IF(0&lt;'2_all_summary'!P251,1,2),IF(0='2_all_summary'!P251,4,3))</f>
        <v>3</v>
      </c>
      <c r="N251" s="41">
        <f>IF(ISNUMBER(SEARCH("Yes",'2_all_summary'!$F251)),IF(ISNUMBER(SEARCH("Yes",'2_all_summary'!Q251)),1,2),IF(ISNUMBER(SEARCH("No",'2_all_summary'!Q251)),4,3))</f>
        <v>3</v>
      </c>
      <c r="O251" s="41">
        <f>IF(ISNUMBER(SEARCH("Yes",'2_all_summary'!$F251)),IF(ISNUMBER(SEARCH("Yes",'2_all_summary'!R251)),1,2),IF(ISNUMBER(SEARCH("No",'2_all_summary'!R251)),4,3))</f>
        <v>3</v>
      </c>
      <c r="P251" s="41">
        <f>IF(ISNUMBER(SEARCH("Yes",'2_all_summary'!$F251)),IF(ISNUMBER(SEARCH("Yes",'2_all_summary'!S251)),1,2),IF(ISNUMBER(SEARCH("No",'2_all_summary'!S251)),4,3))</f>
        <v>3</v>
      </c>
      <c r="Q251" s="41">
        <f>IF(ISNUMBER(SEARCH("Yes",'2_all_summary'!$F251)),IF(0&lt;'2_all_summary'!T251,1,2),IF(0='2_all_summary'!T251,4,3))</f>
        <v>3</v>
      </c>
      <c r="R251" s="41">
        <f>IF(ISNUMBER(SEARCH("Yes",'2_all_summary'!$F251)),IF(ISNUMBER(SEARCH("Yes",'2_all_summary'!U251)),1,2),IF(ISNUMBER(SEARCH("No",'2_all_summary'!U251)),4,3))</f>
        <v>3</v>
      </c>
    </row>
    <row r="252" spans="7:18" x14ac:dyDescent="0.3">
      <c r="G252" s="41"/>
      <c r="H252" s="41" t="str">
        <f>'2_all_summary'!D252</f>
        <v>Co-management policy can reduce resilience in traditionally managed marine ecosystems</v>
      </c>
      <c r="I252" s="41" t="str">
        <f>'2_all_summary'!E252</f>
        <v>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Â© 2006 Springer Science+Business Media, Inc.</v>
      </c>
      <c r="J252" s="41">
        <f>IF(ISNUMBER(SEARCH("Yes",'2_all_summary'!$F252)),IF(ISNUMBER(SEARCH("Yes",'2_all_summary'!M252)),1,2),IF(ISNUMBER(SEARCH("No",'2_all_summary'!M252)),4,3))</f>
        <v>4</v>
      </c>
      <c r="K252" s="41">
        <f>IF(ISNUMBER(SEARCH("Yes",'2_all_summary'!$F252)),IF(ISNUMBER(SEARCH("Yes",'2_all_summary'!N252)),1,2),IF(ISNUMBER(SEARCH("No",'2_all_summary'!N252)),4,3))</f>
        <v>4</v>
      </c>
      <c r="L252" s="41">
        <f>IF(ISNUMBER(SEARCH("Yes",'2_all_summary'!$F252)),IF(ISNUMBER(SEARCH("Yes",'2_all_summary'!O252)),1,2),IF(ISNUMBER(SEARCH("No",'2_all_summary'!O252)),4,3))</f>
        <v>4</v>
      </c>
      <c r="M252" s="41">
        <f>IF(ISNUMBER(SEARCH("Yes",'2_all_summary'!$F252)),IF(0&lt;'2_all_summary'!P252,1,2),IF(0='2_all_summary'!P252,4,3))</f>
        <v>4</v>
      </c>
      <c r="N252" s="41">
        <f>IF(ISNUMBER(SEARCH("Yes",'2_all_summary'!$F252)),IF(ISNUMBER(SEARCH("Yes",'2_all_summary'!Q252)),1,2),IF(ISNUMBER(SEARCH("No",'2_all_summary'!Q252)),4,3))</f>
        <v>4</v>
      </c>
      <c r="O252" s="41">
        <f>IF(ISNUMBER(SEARCH("Yes",'2_all_summary'!$F252)),IF(ISNUMBER(SEARCH("Yes",'2_all_summary'!R252)),1,2),IF(ISNUMBER(SEARCH("No",'2_all_summary'!R252)),4,3))</f>
        <v>4</v>
      </c>
      <c r="P252" s="41">
        <f>IF(ISNUMBER(SEARCH("Yes",'2_all_summary'!$F252)),IF(ISNUMBER(SEARCH("Yes",'2_all_summary'!S252)),1,2),IF(ISNUMBER(SEARCH("No",'2_all_summary'!S252)),4,3))</f>
        <v>4</v>
      </c>
      <c r="Q252" s="41">
        <f>IF(ISNUMBER(SEARCH("Yes",'2_all_summary'!$F252)),IF(0&lt;'2_all_summary'!T252,1,2),IF(0='2_all_summary'!T252,4,3))</f>
        <v>4</v>
      </c>
      <c r="R252" s="41">
        <f>IF(ISNUMBER(SEARCH("Yes",'2_all_summary'!$F252)),IF(ISNUMBER(SEARCH("Yes",'2_all_summary'!U252)),1,2),IF(ISNUMBER(SEARCH("No",'2_all_summary'!U252)),4,3))</f>
        <v>4</v>
      </c>
    </row>
    <row r="253" spans="7:18" x14ac:dyDescent="0.3">
      <c r="G253" s="41"/>
      <c r="H253" s="41" t="str">
        <f>'2_all_summary'!D253</f>
        <v>Coastal resource management in the Philippines: A case study in the Central Visayas region</v>
      </c>
      <c r="I253" s="41" t="str">
        <f>'2_all_summary'!E253</f>
        <v>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v>
      </c>
      <c r="J253" s="41">
        <f>IF(ISNUMBER(SEARCH("Yes",'2_all_summary'!$F253)),IF(ISNUMBER(SEARCH("Yes",'2_all_summary'!M253)),1,2),IF(ISNUMBER(SEARCH("No",'2_all_summary'!M253)),4,3))</f>
        <v>4</v>
      </c>
      <c r="K253" s="41">
        <f>IF(ISNUMBER(SEARCH("Yes",'2_all_summary'!$F253)),IF(ISNUMBER(SEARCH("Yes",'2_all_summary'!N253)),1,2),IF(ISNUMBER(SEARCH("No",'2_all_summary'!N253)),4,3))</f>
        <v>4</v>
      </c>
      <c r="L253" s="41">
        <f>IF(ISNUMBER(SEARCH("Yes",'2_all_summary'!$F253)),IF(ISNUMBER(SEARCH("Yes",'2_all_summary'!O253)),1,2),IF(ISNUMBER(SEARCH("No",'2_all_summary'!O253)),4,3))</f>
        <v>4</v>
      </c>
      <c r="M253" s="41">
        <f>IF(ISNUMBER(SEARCH("Yes",'2_all_summary'!$F253)),IF(0&lt;'2_all_summary'!P253,1,2),IF(0='2_all_summary'!P253,4,3))</f>
        <v>4</v>
      </c>
      <c r="N253" s="41">
        <f>IF(ISNUMBER(SEARCH("Yes",'2_all_summary'!$F253)),IF(ISNUMBER(SEARCH("Yes",'2_all_summary'!Q253)),1,2),IF(ISNUMBER(SEARCH("No",'2_all_summary'!Q253)),4,3))</f>
        <v>4</v>
      </c>
      <c r="O253" s="41">
        <f>IF(ISNUMBER(SEARCH("Yes",'2_all_summary'!$F253)),IF(ISNUMBER(SEARCH("Yes",'2_all_summary'!R253)),1,2),IF(ISNUMBER(SEARCH("No",'2_all_summary'!R253)),4,3))</f>
        <v>4</v>
      </c>
      <c r="P253" s="41">
        <f>IF(ISNUMBER(SEARCH("Yes",'2_all_summary'!$F253)),IF(ISNUMBER(SEARCH("Yes",'2_all_summary'!S253)),1,2),IF(ISNUMBER(SEARCH("No",'2_all_summary'!S253)),4,3))</f>
        <v>4</v>
      </c>
      <c r="Q253" s="41">
        <f>IF(ISNUMBER(SEARCH("Yes",'2_all_summary'!$F253)),IF(0&lt;'2_all_summary'!T253,1,2),IF(0='2_all_summary'!T253,4,3))</f>
        <v>4</v>
      </c>
      <c r="R253" s="41">
        <f>IF(ISNUMBER(SEARCH("Yes",'2_all_summary'!$F253)),IF(ISNUMBER(SEARCH("Yes",'2_all_summary'!U253)),1,2),IF(ISNUMBER(SEARCH("No",'2_all_summary'!U253)),4,3))</f>
        <v>4</v>
      </c>
    </row>
    <row r="254" spans="7:18" x14ac:dyDescent="0.3">
      <c r="G254" s="41"/>
      <c r="H254" s="41" t="str">
        <f>'2_all_summary'!D254</f>
        <v>Coastal habitats and their importance for the diversity of benthic communities: A species- and trait-based approach</v>
      </c>
      <c r="I254" s="41" t="str">
        <f>'2_all_summary'!E254</f>
        <v>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Â© 2019 Elsevier Ltd</v>
      </c>
      <c r="J254" s="41">
        <f>IF(ISNUMBER(SEARCH("Yes",'2_all_summary'!$F254)),IF(ISNUMBER(SEARCH("Yes",'2_all_summary'!M254)),1,2),IF(ISNUMBER(SEARCH("No",'2_all_summary'!M254)),4,3))</f>
        <v>4</v>
      </c>
      <c r="K254" s="41">
        <f>IF(ISNUMBER(SEARCH("Yes",'2_all_summary'!$F254)),IF(ISNUMBER(SEARCH("Yes",'2_all_summary'!N254)),1,2),IF(ISNUMBER(SEARCH("No",'2_all_summary'!N254)),4,3))</f>
        <v>4</v>
      </c>
      <c r="L254" s="41">
        <f>IF(ISNUMBER(SEARCH("Yes",'2_all_summary'!$F254)),IF(ISNUMBER(SEARCH("Yes",'2_all_summary'!O254)),1,2),IF(ISNUMBER(SEARCH("No",'2_all_summary'!O254)),4,3))</f>
        <v>4</v>
      </c>
      <c r="M254" s="41">
        <f>IF(ISNUMBER(SEARCH("Yes",'2_all_summary'!$F254)),IF(0&lt;'2_all_summary'!P254,1,2),IF(0='2_all_summary'!P254,4,3))</f>
        <v>4</v>
      </c>
      <c r="N254" s="41">
        <f>IF(ISNUMBER(SEARCH("Yes",'2_all_summary'!$F254)),IF(ISNUMBER(SEARCH("Yes",'2_all_summary'!Q254)),1,2),IF(ISNUMBER(SEARCH("No",'2_all_summary'!Q254)),4,3))</f>
        <v>4</v>
      </c>
      <c r="O254" s="41">
        <f>IF(ISNUMBER(SEARCH("Yes",'2_all_summary'!$F254)),IF(ISNUMBER(SEARCH("Yes",'2_all_summary'!R254)),1,2),IF(ISNUMBER(SEARCH("No",'2_all_summary'!R254)),4,3))</f>
        <v>4</v>
      </c>
      <c r="P254" s="41">
        <f>IF(ISNUMBER(SEARCH("Yes",'2_all_summary'!$F254)),IF(ISNUMBER(SEARCH("Yes",'2_all_summary'!S254)),1,2),IF(ISNUMBER(SEARCH("No",'2_all_summary'!S254)),4,3))</f>
        <v>4</v>
      </c>
      <c r="Q254" s="41">
        <f>IF(ISNUMBER(SEARCH("Yes",'2_all_summary'!$F254)),IF(0&lt;'2_all_summary'!T254,1,2),IF(0='2_all_summary'!T254,4,3))</f>
        <v>4</v>
      </c>
      <c r="R254" s="41">
        <f>IF(ISNUMBER(SEARCH("Yes",'2_all_summary'!$F254)),IF(ISNUMBER(SEARCH("Yes",'2_all_summary'!U254)),1,2),IF(ISNUMBER(SEARCH("No",'2_all_summary'!U254)),4,3))</f>
        <v>4</v>
      </c>
    </row>
    <row r="255" spans="7:18" x14ac:dyDescent="0.3">
      <c r="G255" s="41"/>
      <c r="H255" s="41" t="str">
        <f>'2_all_summary'!D255</f>
        <v>Participatory planning of a community-based payments for ecosystem services initiative in Madagascar's mangroves</v>
      </c>
      <c r="I255" s="41" t="str">
        <f>'2_all_summary'!E255</f>
        <v>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â€“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â€˜buy-inâ€™ for the project. Since participation extended beyond research to the development of management zones, rules and strategies, we believe that community ownership of the project has been strengthened and the chances of successfully conserving the mangrove improved. Â© 2019 Elsevier Ltd</v>
      </c>
      <c r="J255" s="41">
        <f>IF(ISNUMBER(SEARCH("Yes",'2_all_summary'!$F255)),IF(ISNUMBER(SEARCH("Yes",'2_all_summary'!M255)),1,2),IF(ISNUMBER(SEARCH("No",'2_all_summary'!M255)),4,3))</f>
        <v>4</v>
      </c>
      <c r="K255" s="41">
        <f>IF(ISNUMBER(SEARCH("Yes",'2_all_summary'!$F255)),IF(ISNUMBER(SEARCH("Yes",'2_all_summary'!N255)),1,2),IF(ISNUMBER(SEARCH("No",'2_all_summary'!N255)),4,3))</f>
        <v>4</v>
      </c>
      <c r="L255" s="41">
        <f>IF(ISNUMBER(SEARCH("Yes",'2_all_summary'!$F255)),IF(ISNUMBER(SEARCH("Yes",'2_all_summary'!O255)),1,2),IF(ISNUMBER(SEARCH("No",'2_all_summary'!O255)),4,3))</f>
        <v>4</v>
      </c>
      <c r="M255" s="41">
        <f>IF(ISNUMBER(SEARCH("Yes",'2_all_summary'!$F255)),IF(0&lt;'2_all_summary'!P255,1,2),IF(0='2_all_summary'!P255,4,3))</f>
        <v>4</v>
      </c>
      <c r="N255" s="41">
        <f>IF(ISNUMBER(SEARCH("Yes",'2_all_summary'!$F255)),IF(ISNUMBER(SEARCH("Yes",'2_all_summary'!Q255)),1,2),IF(ISNUMBER(SEARCH("No",'2_all_summary'!Q255)),4,3))</f>
        <v>4</v>
      </c>
      <c r="O255" s="41">
        <f>IF(ISNUMBER(SEARCH("Yes",'2_all_summary'!$F255)),IF(ISNUMBER(SEARCH("Yes",'2_all_summary'!R255)),1,2),IF(ISNUMBER(SEARCH("No",'2_all_summary'!R255)),4,3))</f>
        <v>4</v>
      </c>
      <c r="P255" s="41">
        <f>IF(ISNUMBER(SEARCH("Yes",'2_all_summary'!$F255)),IF(ISNUMBER(SEARCH("Yes",'2_all_summary'!S255)),1,2),IF(ISNUMBER(SEARCH("No",'2_all_summary'!S255)),4,3))</f>
        <v>4</v>
      </c>
      <c r="Q255" s="41">
        <f>IF(ISNUMBER(SEARCH("Yes",'2_all_summary'!$F255)),IF(0&lt;'2_all_summary'!T255,1,2),IF(0='2_all_summary'!T255,4,3))</f>
        <v>4</v>
      </c>
      <c r="R255" s="41">
        <f>IF(ISNUMBER(SEARCH("Yes",'2_all_summary'!$F255)),IF(ISNUMBER(SEARCH("Yes",'2_all_summary'!U255)),1,2),IF(ISNUMBER(SEARCH("No",'2_all_summary'!U255)),4,3))</f>
        <v>4</v>
      </c>
    </row>
    <row r="256" spans="7:18" x14ac:dyDescent="0.3">
      <c r="G256" s="41"/>
      <c r="H256" s="41" t="str">
        <f>'2_all_summary'!D256</f>
        <v>Transforming the social-ecological systems framework into a knowledge exchange and deliberation tool for comanagement</v>
      </c>
      <c r="I256" s="41" t="str">
        <f>'2_all_summary'!E256</f>
        <v>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Â© 2019 by the author(s).</v>
      </c>
      <c r="J256" s="41">
        <f>IF(ISNUMBER(SEARCH("Yes",'2_all_summary'!$F256)),IF(ISNUMBER(SEARCH("Yes",'2_all_summary'!M256)),1,2),IF(ISNUMBER(SEARCH("No",'2_all_summary'!M256)),4,3))</f>
        <v>4</v>
      </c>
      <c r="K256" s="41">
        <f>IF(ISNUMBER(SEARCH("Yes",'2_all_summary'!$F256)),IF(ISNUMBER(SEARCH("Yes",'2_all_summary'!N256)),1,2),IF(ISNUMBER(SEARCH("No",'2_all_summary'!N256)),4,3))</f>
        <v>4</v>
      </c>
      <c r="L256" s="41">
        <f>IF(ISNUMBER(SEARCH("Yes",'2_all_summary'!$F256)),IF(ISNUMBER(SEARCH("Yes",'2_all_summary'!O256)),1,2),IF(ISNUMBER(SEARCH("No",'2_all_summary'!O256)),4,3))</f>
        <v>4</v>
      </c>
      <c r="M256" s="41">
        <f>IF(ISNUMBER(SEARCH("Yes",'2_all_summary'!$F256)),IF(0&lt;'2_all_summary'!P256,1,2),IF(0='2_all_summary'!P256,4,3))</f>
        <v>4</v>
      </c>
      <c r="N256" s="41">
        <f>IF(ISNUMBER(SEARCH("Yes",'2_all_summary'!$F256)),IF(ISNUMBER(SEARCH("Yes",'2_all_summary'!Q256)),1,2),IF(ISNUMBER(SEARCH("No",'2_all_summary'!Q256)),4,3))</f>
        <v>4</v>
      </c>
      <c r="O256" s="41">
        <f>IF(ISNUMBER(SEARCH("Yes",'2_all_summary'!$F256)),IF(ISNUMBER(SEARCH("Yes",'2_all_summary'!R256)),1,2),IF(ISNUMBER(SEARCH("No",'2_all_summary'!R256)),4,3))</f>
        <v>4</v>
      </c>
      <c r="P256" s="41">
        <f>IF(ISNUMBER(SEARCH("Yes",'2_all_summary'!$F256)),IF(ISNUMBER(SEARCH("Yes",'2_all_summary'!S256)),1,2),IF(ISNUMBER(SEARCH("No",'2_all_summary'!S256)),4,3))</f>
        <v>4</v>
      </c>
      <c r="Q256" s="41">
        <f>IF(ISNUMBER(SEARCH("Yes",'2_all_summary'!$F256)),IF(0&lt;'2_all_summary'!T256,1,2),IF(0='2_all_summary'!T256,4,3))</f>
        <v>4</v>
      </c>
      <c r="R256" s="41">
        <f>IF(ISNUMBER(SEARCH("Yes",'2_all_summary'!$F256)),IF(ISNUMBER(SEARCH("Yes",'2_all_summary'!U256)),1,2),IF(ISNUMBER(SEARCH("No",'2_all_summary'!U256)),4,3))</f>
        <v>4</v>
      </c>
    </row>
    <row r="257" spans="7:18" x14ac:dyDescent="0.3">
      <c r="G257" s="41"/>
      <c r="H257" s="41" t="str">
        <f>'2_all_summary'!D257</f>
        <v>Conservation needs of the dugong Dugong dugon in Cambodia and Phu Quoc Island, Vietnam</v>
      </c>
      <c r="I257" s="41" t="str">
        <f>'2_all_summary'!E257</f>
        <v>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Â© 2008 Fauna and Flora International.</v>
      </c>
      <c r="J257" s="41">
        <f>IF(ISNUMBER(SEARCH("Yes",'2_all_summary'!$F257)),IF(ISNUMBER(SEARCH("Yes",'2_all_summary'!M257)),1,2),IF(ISNUMBER(SEARCH("No",'2_all_summary'!M257)),4,3))</f>
        <v>4</v>
      </c>
      <c r="K257" s="41">
        <f>IF(ISNUMBER(SEARCH("Yes",'2_all_summary'!$F257)),IF(ISNUMBER(SEARCH("Yes",'2_all_summary'!N257)),1,2),IF(ISNUMBER(SEARCH("No",'2_all_summary'!N257)),4,3))</f>
        <v>4</v>
      </c>
      <c r="L257" s="41">
        <f>IF(ISNUMBER(SEARCH("Yes",'2_all_summary'!$F257)),IF(ISNUMBER(SEARCH("Yes",'2_all_summary'!O257)),1,2),IF(ISNUMBER(SEARCH("No",'2_all_summary'!O257)),4,3))</f>
        <v>4</v>
      </c>
      <c r="M257" s="41">
        <f>IF(ISNUMBER(SEARCH("Yes",'2_all_summary'!$F257)),IF(0&lt;'2_all_summary'!P257,1,2),IF(0='2_all_summary'!P257,4,3))</f>
        <v>4</v>
      </c>
      <c r="N257" s="41">
        <f>IF(ISNUMBER(SEARCH("Yes",'2_all_summary'!$F257)),IF(ISNUMBER(SEARCH("Yes",'2_all_summary'!Q257)),1,2),IF(ISNUMBER(SEARCH("No",'2_all_summary'!Q257)),4,3))</f>
        <v>4</v>
      </c>
      <c r="O257" s="41">
        <f>IF(ISNUMBER(SEARCH("Yes",'2_all_summary'!$F257)),IF(ISNUMBER(SEARCH("Yes",'2_all_summary'!R257)),1,2),IF(ISNUMBER(SEARCH("No",'2_all_summary'!R257)),4,3))</f>
        <v>4</v>
      </c>
      <c r="P257" s="41">
        <f>IF(ISNUMBER(SEARCH("Yes",'2_all_summary'!$F257)),IF(ISNUMBER(SEARCH("Yes",'2_all_summary'!S257)),1,2),IF(ISNUMBER(SEARCH("No",'2_all_summary'!S257)),4,3))</f>
        <v>4</v>
      </c>
      <c r="Q257" s="41">
        <f>IF(ISNUMBER(SEARCH("Yes",'2_all_summary'!$F257)),IF(0&lt;'2_all_summary'!T257,1,2),IF(0='2_all_summary'!T257,4,3))</f>
        <v>4</v>
      </c>
      <c r="R257" s="41">
        <f>IF(ISNUMBER(SEARCH("Yes",'2_all_summary'!$F257)),IF(ISNUMBER(SEARCH("Yes",'2_all_summary'!U257)),1,2),IF(ISNUMBER(SEARCH("No",'2_all_summary'!U257)),4,3))</f>
        <v>4</v>
      </c>
    </row>
    <row r="258" spans="7:18" x14ac:dyDescent="0.3">
      <c r="G258" s="41"/>
      <c r="H258" s="41" t="str">
        <f>'2_all_summary'!D258</f>
        <v>Institutions and collective action in a Costa Rican small-scale fisheries cooperative: the case of CoopeTÃ¡rcoles R.L</v>
      </c>
      <c r="I258" s="41" t="str">
        <f>'2_all_summary'!E258</f>
        <v>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15Â years ago by another cooperative (CoopeSoliDar R.L.) dealing with human rights and marine conservation. Â© 2017, The Author(s).</v>
      </c>
      <c r="J258" s="41">
        <f>IF(ISNUMBER(SEARCH("Yes",'2_all_summary'!$F258)),IF(ISNUMBER(SEARCH("Yes",'2_all_summary'!M258)),1,2),IF(ISNUMBER(SEARCH("No",'2_all_summary'!M258)),4,3))</f>
        <v>4</v>
      </c>
      <c r="K258" s="41">
        <f>IF(ISNUMBER(SEARCH("Yes",'2_all_summary'!$F258)),IF(ISNUMBER(SEARCH("Yes",'2_all_summary'!N258)),1,2),IF(ISNUMBER(SEARCH("No",'2_all_summary'!N258)),4,3))</f>
        <v>4</v>
      </c>
      <c r="L258" s="41">
        <f>IF(ISNUMBER(SEARCH("Yes",'2_all_summary'!$F258)),IF(ISNUMBER(SEARCH("Yes",'2_all_summary'!O258)),1,2),IF(ISNUMBER(SEARCH("No",'2_all_summary'!O258)),4,3))</f>
        <v>4</v>
      </c>
      <c r="M258" s="41">
        <f>IF(ISNUMBER(SEARCH("Yes",'2_all_summary'!$F258)),IF(0&lt;'2_all_summary'!P258,1,2),IF(0='2_all_summary'!P258,4,3))</f>
        <v>4</v>
      </c>
      <c r="N258" s="41">
        <f>IF(ISNUMBER(SEARCH("Yes",'2_all_summary'!$F258)),IF(ISNUMBER(SEARCH("Yes",'2_all_summary'!Q258)),1,2),IF(ISNUMBER(SEARCH("No",'2_all_summary'!Q258)),4,3))</f>
        <v>4</v>
      </c>
      <c r="O258" s="41">
        <f>IF(ISNUMBER(SEARCH("Yes",'2_all_summary'!$F258)),IF(ISNUMBER(SEARCH("Yes",'2_all_summary'!R258)),1,2),IF(ISNUMBER(SEARCH("No",'2_all_summary'!R258)),4,3))</f>
        <v>4</v>
      </c>
      <c r="P258" s="41">
        <f>IF(ISNUMBER(SEARCH("Yes",'2_all_summary'!$F258)),IF(ISNUMBER(SEARCH("Yes",'2_all_summary'!S258)),1,2),IF(ISNUMBER(SEARCH("No",'2_all_summary'!S258)),4,3))</f>
        <v>4</v>
      </c>
      <c r="Q258" s="41">
        <f>IF(ISNUMBER(SEARCH("Yes",'2_all_summary'!$F258)),IF(0&lt;'2_all_summary'!T258,1,2),IF(0='2_all_summary'!T258,4,3))</f>
        <v>4</v>
      </c>
      <c r="R258" s="41">
        <f>IF(ISNUMBER(SEARCH("Yes",'2_all_summary'!$F258)),IF(ISNUMBER(SEARCH("Yes",'2_all_summary'!U258)),1,2),IF(ISNUMBER(SEARCH("No",'2_all_summary'!U258)),4,3))</f>
        <v>4</v>
      </c>
    </row>
    <row r="259" spans="7:18" x14ac:dyDescent="0.3">
      <c r="G259" s="41"/>
      <c r="H259" s="41" t="str">
        <f>'2_all_summary'!D259</f>
        <v>Fish catch data: Less than what meets the eye</v>
      </c>
      <c r="I259" s="41" t="str">
        <f>'2_all_summary'!E259</f>
        <v>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Â© 2013 Elsevier Ltd.</v>
      </c>
      <c r="J259" s="41">
        <f>IF(ISNUMBER(SEARCH("Yes",'2_all_summary'!$F259)),IF(ISNUMBER(SEARCH("Yes",'2_all_summary'!M259)),1,2),IF(ISNUMBER(SEARCH("No",'2_all_summary'!M259)),4,3))</f>
        <v>4</v>
      </c>
      <c r="K259" s="41">
        <f>IF(ISNUMBER(SEARCH("Yes",'2_all_summary'!$F259)),IF(ISNUMBER(SEARCH("Yes",'2_all_summary'!N259)),1,2),IF(ISNUMBER(SEARCH("No",'2_all_summary'!N259)),4,3))</f>
        <v>4</v>
      </c>
      <c r="L259" s="41">
        <f>IF(ISNUMBER(SEARCH("Yes",'2_all_summary'!$F259)),IF(ISNUMBER(SEARCH("Yes",'2_all_summary'!O259)),1,2),IF(ISNUMBER(SEARCH("No",'2_all_summary'!O259)),4,3))</f>
        <v>4</v>
      </c>
      <c r="M259" s="41">
        <f>IF(ISNUMBER(SEARCH("Yes",'2_all_summary'!$F259)),IF(0&lt;'2_all_summary'!P259,1,2),IF(0='2_all_summary'!P259,4,3))</f>
        <v>4</v>
      </c>
      <c r="N259" s="41">
        <f>IF(ISNUMBER(SEARCH("Yes",'2_all_summary'!$F259)),IF(ISNUMBER(SEARCH("Yes",'2_all_summary'!Q259)),1,2),IF(ISNUMBER(SEARCH("No",'2_all_summary'!Q259)),4,3))</f>
        <v>4</v>
      </c>
      <c r="O259" s="41">
        <f>IF(ISNUMBER(SEARCH("Yes",'2_all_summary'!$F259)),IF(ISNUMBER(SEARCH("Yes",'2_all_summary'!R259)),1,2),IF(ISNUMBER(SEARCH("No",'2_all_summary'!R259)),4,3))</f>
        <v>4</v>
      </c>
      <c r="P259" s="41">
        <f>IF(ISNUMBER(SEARCH("Yes",'2_all_summary'!$F259)),IF(ISNUMBER(SEARCH("Yes",'2_all_summary'!S259)),1,2),IF(ISNUMBER(SEARCH("No",'2_all_summary'!S259)),4,3))</f>
        <v>4</v>
      </c>
      <c r="Q259" s="41">
        <f>IF(ISNUMBER(SEARCH("Yes",'2_all_summary'!$F259)),IF(0&lt;'2_all_summary'!T259,1,2),IF(0='2_all_summary'!T259,4,3))</f>
        <v>4</v>
      </c>
      <c r="R259" s="41">
        <f>IF(ISNUMBER(SEARCH("Yes",'2_all_summary'!$F259)),IF(ISNUMBER(SEARCH("Yes",'2_all_summary'!U259)),1,2),IF(ISNUMBER(SEARCH("No",'2_all_summary'!U259)),4,3))</f>
        <v>4</v>
      </c>
    </row>
    <row r="260" spans="7:18" x14ac:dyDescent="0.3">
      <c r="G260" s="41"/>
      <c r="H260" s="41" t="str">
        <f>'2_all_summary'!D260</f>
        <v>Coral reefs: Artisanal fisheries and community-based management</v>
      </c>
      <c r="I260" s="41" t="str">
        <f>'2_all_summary'!E260</f>
        <v>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Â© 2015 selection and editorial material, Paul G. Harris and Graeme Lang; individual chapters, the contributors.</v>
      </c>
      <c r="J260" s="41">
        <f>IF(ISNUMBER(SEARCH("Yes",'2_all_summary'!$F260)),IF(ISNUMBER(SEARCH("Yes",'2_all_summary'!M260)),1,2),IF(ISNUMBER(SEARCH("No",'2_all_summary'!M260)),4,3))</f>
        <v>3</v>
      </c>
      <c r="K260" s="41">
        <f>IF(ISNUMBER(SEARCH("Yes",'2_all_summary'!$F260)),IF(ISNUMBER(SEARCH("Yes",'2_all_summary'!N260)),1,2),IF(ISNUMBER(SEARCH("No",'2_all_summary'!N260)),4,3))</f>
        <v>3</v>
      </c>
      <c r="L260" s="41">
        <f>IF(ISNUMBER(SEARCH("Yes",'2_all_summary'!$F260)),IF(ISNUMBER(SEARCH("Yes",'2_all_summary'!O260)),1,2),IF(ISNUMBER(SEARCH("No",'2_all_summary'!O260)),4,3))</f>
        <v>3</v>
      </c>
      <c r="M260" s="41">
        <f>IF(ISNUMBER(SEARCH("Yes",'2_all_summary'!$F260)),IF(0&lt;'2_all_summary'!P260,1,2),IF(0='2_all_summary'!P260,4,3))</f>
        <v>3</v>
      </c>
      <c r="N260" s="41">
        <f>IF(ISNUMBER(SEARCH("Yes",'2_all_summary'!$F260)),IF(ISNUMBER(SEARCH("Yes",'2_all_summary'!Q260)),1,2),IF(ISNUMBER(SEARCH("No",'2_all_summary'!Q260)),4,3))</f>
        <v>4</v>
      </c>
      <c r="O260" s="41">
        <f>IF(ISNUMBER(SEARCH("Yes",'2_all_summary'!$F260)),IF(ISNUMBER(SEARCH("Yes",'2_all_summary'!R260)),1,2),IF(ISNUMBER(SEARCH("No",'2_all_summary'!R260)),4,3))</f>
        <v>4</v>
      </c>
      <c r="P260" s="41">
        <f>IF(ISNUMBER(SEARCH("Yes",'2_all_summary'!$F260)),IF(ISNUMBER(SEARCH("Yes",'2_all_summary'!S260)),1,2),IF(ISNUMBER(SEARCH("No",'2_all_summary'!S260)),4,3))</f>
        <v>4</v>
      </c>
      <c r="Q260" s="41">
        <f>IF(ISNUMBER(SEARCH("Yes",'2_all_summary'!$F260)),IF(0&lt;'2_all_summary'!T260,1,2),IF(0='2_all_summary'!T260,4,3))</f>
        <v>4</v>
      </c>
      <c r="R260" s="41">
        <f>IF(ISNUMBER(SEARCH("Yes",'2_all_summary'!$F260)),IF(ISNUMBER(SEARCH("Yes",'2_all_summary'!U260)),1,2),IF(ISNUMBER(SEARCH("No",'2_all_summary'!U260)),4,3))</f>
        <v>3</v>
      </c>
    </row>
    <row r="261" spans="7:18" x14ac:dyDescent="0.3">
      <c r="G261" s="41"/>
      <c r="H261" s="41" t="str">
        <f>'2_all_summary'!D261</f>
        <v>Addressing Marine Wildlife Entanglement in Derelict Fishing Nets Using Community-Based Social Marketing: Case Study and Lessons Learnt</v>
      </c>
      <c r="I261" s="41" t="str">
        <f>'2_all_summary'!E261</f>
        <v>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Â© The Author(s) 2021.</v>
      </c>
      <c r="J261" s="41">
        <f>IF(ISNUMBER(SEARCH("Yes",'2_all_summary'!$F261)),IF(ISNUMBER(SEARCH("Yes",'2_all_summary'!M261)),1,2),IF(ISNUMBER(SEARCH("No",'2_all_summary'!M261)),4,3))</f>
        <v>4</v>
      </c>
      <c r="K261" s="41">
        <f>IF(ISNUMBER(SEARCH("Yes",'2_all_summary'!$F261)),IF(ISNUMBER(SEARCH("Yes",'2_all_summary'!N261)),1,2),IF(ISNUMBER(SEARCH("No",'2_all_summary'!N261)),4,3))</f>
        <v>4</v>
      </c>
      <c r="L261" s="41">
        <f>IF(ISNUMBER(SEARCH("Yes",'2_all_summary'!$F261)),IF(ISNUMBER(SEARCH("Yes",'2_all_summary'!O261)),1,2),IF(ISNUMBER(SEARCH("No",'2_all_summary'!O261)),4,3))</f>
        <v>4</v>
      </c>
      <c r="M261" s="41">
        <f>IF(ISNUMBER(SEARCH("Yes",'2_all_summary'!$F261)),IF(0&lt;'2_all_summary'!P261,1,2),IF(0='2_all_summary'!P261,4,3))</f>
        <v>4</v>
      </c>
      <c r="N261" s="41">
        <f>IF(ISNUMBER(SEARCH("Yes",'2_all_summary'!$F261)),IF(ISNUMBER(SEARCH("Yes",'2_all_summary'!Q261)),1,2),IF(ISNUMBER(SEARCH("No",'2_all_summary'!Q261)),4,3))</f>
        <v>4</v>
      </c>
      <c r="O261" s="41">
        <f>IF(ISNUMBER(SEARCH("Yes",'2_all_summary'!$F261)),IF(ISNUMBER(SEARCH("Yes",'2_all_summary'!R261)),1,2),IF(ISNUMBER(SEARCH("No",'2_all_summary'!R261)),4,3))</f>
        <v>4</v>
      </c>
      <c r="P261" s="41">
        <f>IF(ISNUMBER(SEARCH("Yes",'2_all_summary'!$F261)),IF(ISNUMBER(SEARCH("Yes",'2_all_summary'!S261)),1,2),IF(ISNUMBER(SEARCH("No",'2_all_summary'!S261)),4,3))</f>
        <v>4</v>
      </c>
      <c r="Q261" s="41">
        <f>IF(ISNUMBER(SEARCH("Yes",'2_all_summary'!$F261)),IF(0&lt;'2_all_summary'!T261,1,2),IF(0='2_all_summary'!T261,4,3))</f>
        <v>4</v>
      </c>
      <c r="R261" s="41">
        <f>IF(ISNUMBER(SEARCH("Yes",'2_all_summary'!$F261)),IF(ISNUMBER(SEARCH("Yes",'2_all_summary'!U261)),1,2),IF(ISNUMBER(SEARCH("No",'2_all_summary'!U261)),4,3))</f>
        <v>4</v>
      </c>
    </row>
    <row r="262" spans="7:18" x14ac:dyDescent="0.3">
      <c r="G262" s="41"/>
      <c r="H262" s="41" t="str">
        <f>'2_all_summary'!D262</f>
        <v>The effect of leadership and other contextual conditions on the ecological and socio-economic success of small-scale fisheries in Southeast Asia</v>
      </c>
      <c r="I262" s="41" t="str">
        <f>'2_all_summary'!E262</f>
        <v>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Â© 2015 Elsevier Ltd.</v>
      </c>
      <c r="J262" s="41">
        <f>IF(ISNUMBER(SEARCH("Yes",'2_all_summary'!$F262)),IF(ISNUMBER(SEARCH("Yes",'2_all_summary'!M262)),1,2),IF(ISNUMBER(SEARCH("No",'2_all_summary'!M262)),4,3))</f>
        <v>4</v>
      </c>
      <c r="K262" s="41">
        <f>IF(ISNUMBER(SEARCH("Yes",'2_all_summary'!$F262)),IF(ISNUMBER(SEARCH("Yes",'2_all_summary'!N262)),1,2),IF(ISNUMBER(SEARCH("No",'2_all_summary'!N262)),4,3))</f>
        <v>4</v>
      </c>
      <c r="L262" s="41">
        <f>IF(ISNUMBER(SEARCH("Yes",'2_all_summary'!$F262)),IF(ISNUMBER(SEARCH("Yes",'2_all_summary'!O262)),1,2),IF(ISNUMBER(SEARCH("No",'2_all_summary'!O262)),4,3))</f>
        <v>4</v>
      </c>
      <c r="M262" s="41">
        <f>IF(ISNUMBER(SEARCH("Yes",'2_all_summary'!$F262)),IF(0&lt;'2_all_summary'!P262,1,2),IF(0='2_all_summary'!P262,4,3))</f>
        <v>4</v>
      </c>
      <c r="N262" s="41">
        <f>IF(ISNUMBER(SEARCH("Yes",'2_all_summary'!$F262)),IF(ISNUMBER(SEARCH("Yes",'2_all_summary'!Q262)),1,2),IF(ISNUMBER(SEARCH("No",'2_all_summary'!Q262)),4,3))</f>
        <v>4</v>
      </c>
      <c r="O262" s="41">
        <f>IF(ISNUMBER(SEARCH("Yes",'2_all_summary'!$F262)),IF(ISNUMBER(SEARCH("Yes",'2_all_summary'!R262)),1,2),IF(ISNUMBER(SEARCH("No",'2_all_summary'!R262)),4,3))</f>
        <v>4</v>
      </c>
      <c r="P262" s="41">
        <f>IF(ISNUMBER(SEARCH("Yes",'2_all_summary'!$F262)),IF(ISNUMBER(SEARCH("Yes",'2_all_summary'!S262)),1,2),IF(ISNUMBER(SEARCH("No",'2_all_summary'!S262)),4,3))</f>
        <v>4</v>
      </c>
      <c r="Q262" s="41">
        <f>IF(ISNUMBER(SEARCH("Yes",'2_all_summary'!$F262)),IF(0&lt;'2_all_summary'!T262,1,2),IF(0='2_all_summary'!T262,4,3))</f>
        <v>4</v>
      </c>
      <c r="R262" s="41">
        <f>IF(ISNUMBER(SEARCH("Yes",'2_all_summary'!$F262)),IF(ISNUMBER(SEARCH("Yes",'2_all_summary'!U262)),1,2),IF(ISNUMBER(SEARCH("No",'2_all_summary'!U262)),4,3))</f>
        <v>4</v>
      </c>
    </row>
    <row r="263" spans="7:18" x14ac:dyDescent="0.3">
      <c r="G263" s="41"/>
      <c r="H263" s="41" t="str">
        <f>'2_all_summary'!D263</f>
        <v>Assessing fishers' empowerment in inland openwater fisheries in Bangladesh</v>
      </c>
      <c r="I263" s="41" t="str">
        <f>'2_all_summary'!E263</f>
        <v>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Â© 2011 Elsevier B.V.</v>
      </c>
      <c r="J263" s="41">
        <f>IF(ISNUMBER(SEARCH("Yes",'2_all_summary'!$F263)),IF(ISNUMBER(SEARCH("Yes",'2_all_summary'!M263)),1,2),IF(ISNUMBER(SEARCH("No",'2_all_summary'!M263)),4,3))</f>
        <v>4</v>
      </c>
      <c r="K263" s="41">
        <f>IF(ISNUMBER(SEARCH("Yes",'2_all_summary'!$F263)),IF(ISNUMBER(SEARCH("Yes",'2_all_summary'!N263)),1,2),IF(ISNUMBER(SEARCH("No",'2_all_summary'!N263)),4,3))</f>
        <v>4</v>
      </c>
      <c r="L263" s="41">
        <f>IF(ISNUMBER(SEARCH("Yes",'2_all_summary'!$F263)),IF(ISNUMBER(SEARCH("Yes",'2_all_summary'!O263)),1,2),IF(ISNUMBER(SEARCH("No",'2_all_summary'!O263)),4,3))</f>
        <v>4</v>
      </c>
      <c r="M263" s="41">
        <f>IF(ISNUMBER(SEARCH("Yes",'2_all_summary'!$F263)),IF(0&lt;'2_all_summary'!P263,1,2),IF(0='2_all_summary'!P263,4,3))</f>
        <v>4</v>
      </c>
      <c r="N263" s="41">
        <f>IF(ISNUMBER(SEARCH("Yes",'2_all_summary'!$F263)),IF(ISNUMBER(SEARCH("Yes",'2_all_summary'!Q263)),1,2),IF(ISNUMBER(SEARCH("No",'2_all_summary'!Q263)),4,3))</f>
        <v>4</v>
      </c>
      <c r="O263" s="41">
        <f>IF(ISNUMBER(SEARCH("Yes",'2_all_summary'!$F263)),IF(ISNUMBER(SEARCH("Yes",'2_all_summary'!R263)),1,2),IF(ISNUMBER(SEARCH("No",'2_all_summary'!R263)),4,3))</f>
        <v>4</v>
      </c>
      <c r="P263" s="41">
        <f>IF(ISNUMBER(SEARCH("Yes",'2_all_summary'!$F263)),IF(ISNUMBER(SEARCH("Yes",'2_all_summary'!S263)),1,2),IF(ISNUMBER(SEARCH("No",'2_all_summary'!S263)),4,3))</f>
        <v>4</v>
      </c>
      <c r="Q263" s="41">
        <f>IF(ISNUMBER(SEARCH("Yes",'2_all_summary'!$F263)),IF(0&lt;'2_all_summary'!T263,1,2),IF(0='2_all_summary'!T263,4,3))</f>
        <v>4</v>
      </c>
      <c r="R263" s="41">
        <f>IF(ISNUMBER(SEARCH("Yes",'2_all_summary'!$F263)),IF(ISNUMBER(SEARCH("Yes",'2_all_summary'!U263)),1,2),IF(ISNUMBER(SEARCH("No",'2_all_summary'!U263)),4,3))</f>
        <v>4</v>
      </c>
    </row>
    <row r="264" spans="7:18" x14ac:dyDescent="0.3">
      <c r="G264" s="41"/>
      <c r="H264" s="41" t="str">
        <f>'2_all_summary'!D264</f>
        <v>Special area management planning in Ecuador's Rio Chone estuary</v>
      </c>
      <c r="I264" s="41" t="str">
        <f>'2_all_summary'!E264</f>
        <v>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v>
      </c>
      <c r="J264" s="41">
        <f>IF(ISNUMBER(SEARCH("Yes",'2_all_summary'!$F264)),IF(ISNUMBER(SEARCH("Yes",'2_all_summary'!M264)),1,2),IF(ISNUMBER(SEARCH("No",'2_all_summary'!M264)),4,3))</f>
        <v>4</v>
      </c>
      <c r="K264" s="41">
        <f>IF(ISNUMBER(SEARCH("Yes",'2_all_summary'!$F264)),IF(ISNUMBER(SEARCH("Yes",'2_all_summary'!N264)),1,2),IF(ISNUMBER(SEARCH("No",'2_all_summary'!N264)),4,3))</f>
        <v>4</v>
      </c>
      <c r="L264" s="41">
        <f>IF(ISNUMBER(SEARCH("Yes",'2_all_summary'!$F264)),IF(ISNUMBER(SEARCH("Yes",'2_all_summary'!O264)),1,2),IF(ISNUMBER(SEARCH("No",'2_all_summary'!O264)),4,3))</f>
        <v>4</v>
      </c>
      <c r="M264" s="41">
        <f>IF(ISNUMBER(SEARCH("Yes",'2_all_summary'!$F264)),IF(0&lt;'2_all_summary'!P264,1,2),IF(0='2_all_summary'!P264,4,3))</f>
        <v>4</v>
      </c>
      <c r="N264" s="41">
        <f>IF(ISNUMBER(SEARCH("Yes",'2_all_summary'!$F264)),IF(ISNUMBER(SEARCH("Yes",'2_all_summary'!Q264)),1,2),IF(ISNUMBER(SEARCH("No",'2_all_summary'!Q264)),4,3))</f>
        <v>4</v>
      </c>
      <c r="O264" s="41">
        <f>IF(ISNUMBER(SEARCH("Yes",'2_all_summary'!$F264)),IF(ISNUMBER(SEARCH("Yes",'2_all_summary'!R264)),1,2),IF(ISNUMBER(SEARCH("No",'2_all_summary'!R264)),4,3))</f>
        <v>4</v>
      </c>
      <c r="P264" s="41">
        <f>IF(ISNUMBER(SEARCH("Yes",'2_all_summary'!$F264)),IF(ISNUMBER(SEARCH("Yes",'2_all_summary'!S264)),1,2),IF(ISNUMBER(SEARCH("No",'2_all_summary'!S264)),4,3))</f>
        <v>4</v>
      </c>
      <c r="Q264" s="41">
        <f>IF(ISNUMBER(SEARCH("Yes",'2_all_summary'!$F264)),IF(0&lt;'2_all_summary'!T264,1,2),IF(0='2_all_summary'!T264,4,3))</f>
        <v>4</v>
      </c>
      <c r="R264" s="41">
        <f>IF(ISNUMBER(SEARCH("Yes",'2_all_summary'!$F264)),IF(ISNUMBER(SEARCH("Yes",'2_all_summary'!U264)),1,2),IF(ISNUMBER(SEARCH("No",'2_all_summary'!U264)),4,3))</f>
        <v>4</v>
      </c>
    </row>
    <row r="265" spans="7:18" x14ac:dyDescent="0.3">
      <c r="G265" s="41"/>
      <c r="H265" s="41" t="str">
        <f>'2_all_summary'!D265</f>
        <v>Key Factors for Successful Implementation of HIV Prevention Services by THRIVE Community Collaboratives</v>
      </c>
      <c r="I265" s="41" t="str">
        <f>'2_all_summary'!E265</f>
        <v>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(â‰¥70%)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Â© 2021, Association of Schools and Programs of Public Health.</v>
      </c>
      <c r="J265" s="41">
        <f>IF(ISNUMBER(SEARCH("Yes",'2_all_summary'!$F265)),IF(ISNUMBER(SEARCH("Yes",'2_all_summary'!M265)),1,2),IF(ISNUMBER(SEARCH("No",'2_all_summary'!M265)),4,3))</f>
        <v>4</v>
      </c>
      <c r="K265" s="41">
        <f>IF(ISNUMBER(SEARCH("Yes",'2_all_summary'!$F265)),IF(ISNUMBER(SEARCH("Yes",'2_all_summary'!N265)),1,2),IF(ISNUMBER(SEARCH("No",'2_all_summary'!N265)),4,3))</f>
        <v>4</v>
      </c>
      <c r="L265" s="41">
        <f>IF(ISNUMBER(SEARCH("Yes",'2_all_summary'!$F265)),IF(ISNUMBER(SEARCH("Yes",'2_all_summary'!O265)),1,2),IF(ISNUMBER(SEARCH("No",'2_all_summary'!O265)),4,3))</f>
        <v>4</v>
      </c>
      <c r="M265" s="41">
        <f>IF(ISNUMBER(SEARCH("Yes",'2_all_summary'!$F265)),IF(0&lt;'2_all_summary'!P265,1,2),IF(0='2_all_summary'!P265,4,3))</f>
        <v>4</v>
      </c>
      <c r="N265" s="41">
        <f>IF(ISNUMBER(SEARCH("Yes",'2_all_summary'!$F265)),IF(ISNUMBER(SEARCH("Yes",'2_all_summary'!Q265)),1,2),IF(ISNUMBER(SEARCH("No",'2_all_summary'!Q265)),4,3))</f>
        <v>4</v>
      </c>
      <c r="O265" s="41">
        <f>IF(ISNUMBER(SEARCH("Yes",'2_all_summary'!$F265)),IF(ISNUMBER(SEARCH("Yes",'2_all_summary'!R265)),1,2),IF(ISNUMBER(SEARCH("No",'2_all_summary'!R265)),4,3))</f>
        <v>4</v>
      </c>
      <c r="P265" s="41">
        <f>IF(ISNUMBER(SEARCH("Yes",'2_all_summary'!$F265)),IF(ISNUMBER(SEARCH("Yes",'2_all_summary'!S265)),1,2),IF(ISNUMBER(SEARCH("No",'2_all_summary'!S265)),4,3))</f>
        <v>4</v>
      </c>
      <c r="Q265" s="41">
        <f>IF(ISNUMBER(SEARCH("Yes",'2_all_summary'!$F265)),IF(0&lt;'2_all_summary'!T265,1,2),IF(0='2_all_summary'!T265,4,3))</f>
        <v>4</v>
      </c>
      <c r="R265" s="41">
        <f>IF(ISNUMBER(SEARCH("Yes",'2_all_summary'!$F265)),IF(ISNUMBER(SEARCH("Yes",'2_all_summary'!U265)),1,2),IF(ISNUMBER(SEARCH("No",'2_all_summary'!U265)),4,3))</f>
        <v>4</v>
      </c>
    </row>
    <row r="266" spans="7:18" x14ac:dyDescent="0.3">
      <c r="G266" s="41"/>
      <c r="H266" s="41" t="str">
        <f>'2_all_summary'!D266</f>
        <v>The influence of poverty and rabies knowledge on healthcare seeking behaviors and dog ownership, Cameroon</v>
      </c>
      <c r="I266" s="41" t="str">
        <f>'2_all_summary'!E266</f>
        <v>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Fisherâ€™s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1.4%â€“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Â© This is an open access article, free of all copyright, and may be freely reproduced, distributed, transmitted, modified, built upon, or otherwise used by anyone for any lawful purpose. The work is made available under the Creative Commons CC0 public domain dedication.</v>
      </c>
      <c r="J266" s="41">
        <f>IF(ISNUMBER(SEARCH("Yes",'2_all_summary'!$F266)),IF(ISNUMBER(SEARCH("Yes",'2_all_summary'!M266)),1,2),IF(ISNUMBER(SEARCH("No",'2_all_summary'!M266)),4,3))</f>
        <v>4</v>
      </c>
      <c r="K266" s="41">
        <f>IF(ISNUMBER(SEARCH("Yes",'2_all_summary'!$F266)),IF(ISNUMBER(SEARCH("Yes",'2_all_summary'!N266)),1,2),IF(ISNUMBER(SEARCH("No",'2_all_summary'!N266)),4,3))</f>
        <v>4</v>
      </c>
      <c r="L266" s="41">
        <f>IF(ISNUMBER(SEARCH("Yes",'2_all_summary'!$F266)),IF(ISNUMBER(SEARCH("Yes",'2_all_summary'!O266)),1,2),IF(ISNUMBER(SEARCH("No",'2_all_summary'!O266)),4,3))</f>
        <v>4</v>
      </c>
      <c r="M266" s="41">
        <f>IF(ISNUMBER(SEARCH("Yes",'2_all_summary'!$F266)),IF(0&lt;'2_all_summary'!P266,1,2),IF(0='2_all_summary'!P266,4,3))</f>
        <v>4</v>
      </c>
      <c r="N266" s="41">
        <f>IF(ISNUMBER(SEARCH("Yes",'2_all_summary'!$F266)),IF(ISNUMBER(SEARCH("Yes",'2_all_summary'!Q266)),1,2),IF(ISNUMBER(SEARCH("No",'2_all_summary'!Q266)),4,3))</f>
        <v>4</v>
      </c>
      <c r="O266" s="41">
        <f>IF(ISNUMBER(SEARCH("Yes",'2_all_summary'!$F266)),IF(ISNUMBER(SEARCH("Yes",'2_all_summary'!R266)),1,2),IF(ISNUMBER(SEARCH("No",'2_all_summary'!R266)),4,3))</f>
        <v>4</v>
      </c>
      <c r="P266" s="41">
        <f>IF(ISNUMBER(SEARCH("Yes",'2_all_summary'!$F266)),IF(ISNUMBER(SEARCH("Yes",'2_all_summary'!S266)),1,2),IF(ISNUMBER(SEARCH("No",'2_all_summary'!S266)),4,3))</f>
        <v>4</v>
      </c>
      <c r="Q266" s="41">
        <f>IF(ISNUMBER(SEARCH("Yes",'2_all_summary'!$F266)),IF(0&lt;'2_all_summary'!T266,1,2),IF(0='2_all_summary'!T266,4,3))</f>
        <v>4</v>
      </c>
      <c r="R266" s="41">
        <f>IF(ISNUMBER(SEARCH("Yes",'2_all_summary'!$F266)),IF(ISNUMBER(SEARCH("Yes",'2_all_summary'!U266)),1,2),IF(ISNUMBER(SEARCH("No",'2_all_summary'!U266)),4,3))</f>
        <v>4</v>
      </c>
    </row>
    <row r="267" spans="7:18" x14ac:dyDescent="0.3">
      <c r="G267" s="41"/>
      <c r="H267" s="41" t="str">
        <f>'2_all_summary'!D267</f>
        <v>Calling for institutional arrangements in Napoleon Wrasse conservation and management in Indonesia: The Anambas Islands case</v>
      </c>
      <c r="I267" s="41" t="str">
        <f>'2_all_summary'!E267</f>
        <v>Cheilinus undulatus, or Napoleon wrasse â€“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Â© 2022 Elsevier Ltd</v>
      </c>
      <c r="J267" s="41">
        <f>IF(ISNUMBER(SEARCH("Yes",'2_all_summary'!$F267)),IF(ISNUMBER(SEARCH("Yes",'2_all_summary'!M267)),1,2),IF(ISNUMBER(SEARCH("No",'2_all_summary'!M267)),4,3))</f>
        <v>4</v>
      </c>
      <c r="K267" s="41">
        <f>IF(ISNUMBER(SEARCH("Yes",'2_all_summary'!$F267)),IF(ISNUMBER(SEARCH("Yes",'2_all_summary'!N267)),1,2),IF(ISNUMBER(SEARCH("No",'2_all_summary'!N267)),4,3))</f>
        <v>4</v>
      </c>
      <c r="L267" s="41">
        <f>IF(ISNUMBER(SEARCH("Yes",'2_all_summary'!$F267)),IF(ISNUMBER(SEARCH("Yes",'2_all_summary'!O267)),1,2),IF(ISNUMBER(SEARCH("No",'2_all_summary'!O267)),4,3))</f>
        <v>4</v>
      </c>
      <c r="M267" s="41">
        <f>IF(ISNUMBER(SEARCH("Yes",'2_all_summary'!$F267)),IF(0&lt;'2_all_summary'!P267,1,2),IF(0='2_all_summary'!P267,4,3))</f>
        <v>4</v>
      </c>
      <c r="N267" s="41">
        <f>IF(ISNUMBER(SEARCH("Yes",'2_all_summary'!$F267)),IF(ISNUMBER(SEARCH("Yes",'2_all_summary'!Q267)),1,2),IF(ISNUMBER(SEARCH("No",'2_all_summary'!Q267)),4,3))</f>
        <v>4</v>
      </c>
      <c r="O267" s="41">
        <f>IF(ISNUMBER(SEARCH("Yes",'2_all_summary'!$F267)),IF(ISNUMBER(SEARCH("Yes",'2_all_summary'!R267)),1,2),IF(ISNUMBER(SEARCH("No",'2_all_summary'!R267)),4,3))</f>
        <v>4</v>
      </c>
      <c r="P267" s="41">
        <f>IF(ISNUMBER(SEARCH("Yes",'2_all_summary'!$F267)),IF(ISNUMBER(SEARCH("Yes",'2_all_summary'!S267)),1,2),IF(ISNUMBER(SEARCH("No",'2_all_summary'!S267)),4,3))</f>
        <v>4</v>
      </c>
      <c r="Q267" s="41">
        <f>IF(ISNUMBER(SEARCH("Yes",'2_all_summary'!$F267)),IF(0&lt;'2_all_summary'!T267,1,2),IF(0='2_all_summary'!T267,4,3))</f>
        <v>4</v>
      </c>
      <c r="R267" s="41">
        <f>IF(ISNUMBER(SEARCH("Yes",'2_all_summary'!$F267)),IF(ISNUMBER(SEARCH("Yes",'2_all_summary'!U267)),1,2),IF(ISNUMBER(SEARCH("No",'2_all_summary'!U267)),4,3))</f>
        <v>4</v>
      </c>
    </row>
    <row r="268" spans="7:18" x14ac:dyDescent="0.3">
      <c r="G268" s="41"/>
      <c r="H268" s="41" t="str">
        <f>'2_all_summary'!D268</f>
        <v>Solomon Islands: Coastal and marine ecosystems</v>
      </c>
      <c r="I268" s="41" t="str">
        <f>'2_all_summary'!E268</f>
        <v>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Â© 2019 Elsevier Ltd. All rights reserved.</v>
      </c>
      <c r="J268" s="41">
        <f>IF(ISNUMBER(SEARCH("Yes",'2_all_summary'!$F268)),IF(ISNUMBER(SEARCH("Yes",'2_all_summary'!M268)),1,2),IF(ISNUMBER(SEARCH("No",'2_all_summary'!M268)),4,3))</f>
        <v>1</v>
      </c>
      <c r="K268" s="41">
        <f>IF(ISNUMBER(SEARCH("Yes",'2_all_summary'!$F268)),IF(ISNUMBER(SEARCH("Yes",'2_all_summary'!N268)),1,2),IF(ISNUMBER(SEARCH("No",'2_all_summary'!N268)),4,3))</f>
        <v>1</v>
      </c>
      <c r="L268" s="41">
        <f>IF(ISNUMBER(SEARCH("Yes",'2_all_summary'!$F268)),IF(ISNUMBER(SEARCH("Yes",'2_all_summary'!O268)),1,2),IF(ISNUMBER(SEARCH("No",'2_all_summary'!O268)),4,3))</f>
        <v>1</v>
      </c>
      <c r="M268" s="41">
        <f>IF(ISNUMBER(SEARCH("Yes",'2_all_summary'!$F268)),IF(0&lt;'2_all_summary'!P268,1,2),IF(0='2_all_summary'!P268,4,3))</f>
        <v>1</v>
      </c>
      <c r="N268" s="41">
        <f>IF(ISNUMBER(SEARCH("Yes",'2_all_summary'!$F268)),IF(ISNUMBER(SEARCH("Yes",'2_all_summary'!Q268)),1,2),IF(ISNUMBER(SEARCH("No",'2_all_summary'!Q268)),4,3))</f>
        <v>1</v>
      </c>
      <c r="O268" s="41">
        <f>IF(ISNUMBER(SEARCH("Yes",'2_all_summary'!$F268)),IF(ISNUMBER(SEARCH("Yes",'2_all_summary'!R268)),1,2),IF(ISNUMBER(SEARCH("No",'2_all_summary'!R268)),4,3))</f>
        <v>1</v>
      </c>
      <c r="P268" s="41">
        <f>IF(ISNUMBER(SEARCH("Yes",'2_all_summary'!$F268)),IF(ISNUMBER(SEARCH("Yes",'2_all_summary'!S268)),1,2),IF(ISNUMBER(SEARCH("No",'2_all_summary'!S268)),4,3))</f>
        <v>1</v>
      </c>
      <c r="Q268" s="41">
        <f>IF(ISNUMBER(SEARCH("Yes",'2_all_summary'!$F268)),IF(0&lt;'2_all_summary'!T268,1,2),IF(0='2_all_summary'!T268,4,3))</f>
        <v>1</v>
      </c>
      <c r="R268" s="41">
        <f>IF(ISNUMBER(SEARCH("Yes",'2_all_summary'!$F268)),IF(ISNUMBER(SEARCH("Yes",'2_all_summary'!U268)),1,2),IF(ISNUMBER(SEARCH("No",'2_all_summary'!U268)),4,3))</f>
        <v>1</v>
      </c>
    </row>
    <row r="269" spans="7:18" x14ac:dyDescent="0.3">
      <c r="G269" s="41"/>
      <c r="H269" s="41" t="str">
        <f>'2_all_summary'!D269</f>
        <v>Profiling the best-performing community medicine distributors for mass drug administration: A comprehensive, data-driven analysis of treatment for schistosomiasis, lymphatic filariasis, and soil-transmitted helminths in Uganda</v>
      </c>
      <c r="I269" s="41" t="str">
        <f>'2_all_summary'!E269</f>
        <v>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Â© 2019 The Author(s).</v>
      </c>
      <c r="J269" s="41">
        <f>IF(ISNUMBER(SEARCH("Yes",'2_all_summary'!$F269)),IF(ISNUMBER(SEARCH("Yes",'2_all_summary'!M269)),1,2),IF(ISNUMBER(SEARCH("No",'2_all_summary'!M269)),4,3))</f>
        <v>4</v>
      </c>
      <c r="K269" s="41">
        <f>IF(ISNUMBER(SEARCH("Yes",'2_all_summary'!$F269)),IF(ISNUMBER(SEARCH("Yes",'2_all_summary'!N269)),1,2),IF(ISNUMBER(SEARCH("No",'2_all_summary'!N269)),4,3))</f>
        <v>4</v>
      </c>
      <c r="L269" s="41">
        <f>IF(ISNUMBER(SEARCH("Yes",'2_all_summary'!$F269)),IF(ISNUMBER(SEARCH("Yes",'2_all_summary'!O269)),1,2),IF(ISNUMBER(SEARCH("No",'2_all_summary'!O269)),4,3))</f>
        <v>4</v>
      </c>
      <c r="M269" s="41">
        <f>IF(ISNUMBER(SEARCH("Yes",'2_all_summary'!$F269)),IF(0&lt;'2_all_summary'!P269,1,2),IF(0='2_all_summary'!P269,4,3))</f>
        <v>4</v>
      </c>
      <c r="N269" s="41">
        <f>IF(ISNUMBER(SEARCH("Yes",'2_all_summary'!$F269)),IF(ISNUMBER(SEARCH("Yes",'2_all_summary'!Q269)),1,2),IF(ISNUMBER(SEARCH("No",'2_all_summary'!Q269)),4,3))</f>
        <v>4</v>
      </c>
      <c r="O269" s="41">
        <f>IF(ISNUMBER(SEARCH("Yes",'2_all_summary'!$F269)),IF(ISNUMBER(SEARCH("Yes",'2_all_summary'!R269)),1,2),IF(ISNUMBER(SEARCH("No",'2_all_summary'!R269)),4,3))</f>
        <v>4</v>
      </c>
      <c r="P269" s="41">
        <f>IF(ISNUMBER(SEARCH("Yes",'2_all_summary'!$F269)),IF(ISNUMBER(SEARCH("Yes",'2_all_summary'!S269)),1,2),IF(ISNUMBER(SEARCH("No",'2_all_summary'!S269)),4,3))</f>
        <v>4</v>
      </c>
      <c r="Q269" s="41">
        <f>IF(ISNUMBER(SEARCH("Yes",'2_all_summary'!$F269)),IF(0&lt;'2_all_summary'!T269,1,2),IF(0='2_all_summary'!T269,4,3))</f>
        <v>4</v>
      </c>
      <c r="R269" s="41">
        <f>IF(ISNUMBER(SEARCH("Yes",'2_all_summary'!$F269)),IF(ISNUMBER(SEARCH("Yes",'2_all_summary'!U269)),1,2),IF(ISNUMBER(SEARCH("No",'2_all_summary'!U269)),4,3))</f>
        <v>4</v>
      </c>
    </row>
    <row r="270" spans="7:18" x14ac:dyDescent="0.3">
      <c r="G270" s="41"/>
      <c r="H270" s="41" t="str">
        <f>'2_all_summary'!D270</f>
        <v>Degree of community participation in mangrove resources management as livelihood support in West Java, Indonesia</v>
      </c>
      <c r="I270" s="41" t="str">
        <f>'2_all_summary'!E270</f>
        <v>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Â© The Authors, published by EDP Sciences, 2018.</v>
      </c>
      <c r="J270" s="41">
        <f>IF(ISNUMBER(SEARCH("Yes",'2_all_summary'!$F270)),IF(ISNUMBER(SEARCH("Yes",'2_all_summary'!M270)),1,2),IF(ISNUMBER(SEARCH("No",'2_all_summary'!M270)),4,3))</f>
        <v>4</v>
      </c>
      <c r="K270" s="41">
        <f>IF(ISNUMBER(SEARCH("Yes",'2_all_summary'!$F270)),IF(ISNUMBER(SEARCH("Yes",'2_all_summary'!N270)),1,2),IF(ISNUMBER(SEARCH("No",'2_all_summary'!N270)),4,3))</f>
        <v>4</v>
      </c>
      <c r="L270" s="41">
        <f>IF(ISNUMBER(SEARCH("Yes",'2_all_summary'!$F270)),IF(ISNUMBER(SEARCH("Yes",'2_all_summary'!O270)),1,2),IF(ISNUMBER(SEARCH("No",'2_all_summary'!O270)),4,3))</f>
        <v>4</v>
      </c>
      <c r="M270" s="41">
        <f>IF(ISNUMBER(SEARCH("Yes",'2_all_summary'!$F270)),IF(0&lt;'2_all_summary'!P270,1,2),IF(0='2_all_summary'!P270,4,3))</f>
        <v>4</v>
      </c>
      <c r="N270" s="41">
        <f>IF(ISNUMBER(SEARCH("Yes",'2_all_summary'!$F270)),IF(ISNUMBER(SEARCH("Yes",'2_all_summary'!Q270)),1,2),IF(ISNUMBER(SEARCH("No",'2_all_summary'!Q270)),4,3))</f>
        <v>4</v>
      </c>
      <c r="O270" s="41">
        <f>IF(ISNUMBER(SEARCH("Yes",'2_all_summary'!$F270)),IF(ISNUMBER(SEARCH("Yes",'2_all_summary'!R270)),1,2),IF(ISNUMBER(SEARCH("No",'2_all_summary'!R270)),4,3))</f>
        <v>4</v>
      </c>
      <c r="P270" s="41">
        <f>IF(ISNUMBER(SEARCH("Yes",'2_all_summary'!$F270)),IF(ISNUMBER(SEARCH("Yes",'2_all_summary'!S270)),1,2),IF(ISNUMBER(SEARCH("No",'2_all_summary'!S270)),4,3))</f>
        <v>4</v>
      </c>
      <c r="Q270" s="41">
        <f>IF(ISNUMBER(SEARCH("Yes",'2_all_summary'!$F270)),IF(0&lt;'2_all_summary'!T270,1,2),IF(0='2_all_summary'!T270,4,3))</f>
        <v>4</v>
      </c>
      <c r="R270" s="41">
        <f>IF(ISNUMBER(SEARCH("Yes",'2_all_summary'!$F270)),IF(ISNUMBER(SEARCH("Yes",'2_all_summary'!U270)),1,2),IF(ISNUMBER(SEARCH("No",'2_all_summary'!U270)),4,3))</f>
        <v>4</v>
      </c>
    </row>
    <row r="271" spans="7:18" x14ac:dyDescent="0.3">
      <c r="G271" s="41"/>
      <c r="H271" s="41" t="str">
        <f>'2_all_summary'!D271</f>
        <v>Claims and realities of community-based water resources management: A case study of rural fisheries in Ghana</v>
      </c>
      <c r="I271" s="41" t="str">
        <f>'2_all_summary'!E271</f>
        <v>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Â© 2010 by Nova Science Publishers, Inc. All rights reserved.</v>
      </c>
      <c r="J271" s="41">
        <f>IF(ISNUMBER(SEARCH("Yes",'2_all_summary'!$F271)),IF(ISNUMBER(SEARCH("Yes",'2_all_summary'!M271)),1,2),IF(ISNUMBER(SEARCH("No",'2_all_summary'!M271)),4,3))</f>
        <v>4</v>
      </c>
      <c r="K271" s="41">
        <f>IF(ISNUMBER(SEARCH("Yes",'2_all_summary'!$F271)),IF(ISNUMBER(SEARCH("Yes",'2_all_summary'!N271)),1,2),IF(ISNUMBER(SEARCH("No",'2_all_summary'!N271)),4,3))</f>
        <v>4</v>
      </c>
      <c r="L271" s="41">
        <f>IF(ISNUMBER(SEARCH("Yes",'2_all_summary'!$F271)),IF(ISNUMBER(SEARCH("Yes",'2_all_summary'!O271)),1,2),IF(ISNUMBER(SEARCH("No",'2_all_summary'!O271)),4,3))</f>
        <v>4</v>
      </c>
      <c r="M271" s="41">
        <f>IF(ISNUMBER(SEARCH("Yes",'2_all_summary'!$F271)),IF(0&lt;'2_all_summary'!P271,1,2),IF(0='2_all_summary'!P271,4,3))</f>
        <v>4</v>
      </c>
      <c r="N271" s="41">
        <f>IF(ISNUMBER(SEARCH("Yes",'2_all_summary'!$F271)),IF(ISNUMBER(SEARCH("Yes",'2_all_summary'!Q271)),1,2),IF(ISNUMBER(SEARCH("No",'2_all_summary'!Q271)),4,3))</f>
        <v>4</v>
      </c>
      <c r="O271" s="41">
        <f>IF(ISNUMBER(SEARCH("Yes",'2_all_summary'!$F271)),IF(ISNUMBER(SEARCH("Yes",'2_all_summary'!R271)),1,2),IF(ISNUMBER(SEARCH("No",'2_all_summary'!R271)),4,3))</f>
        <v>4</v>
      </c>
      <c r="P271" s="41">
        <f>IF(ISNUMBER(SEARCH("Yes",'2_all_summary'!$F271)),IF(ISNUMBER(SEARCH("Yes",'2_all_summary'!S271)),1,2),IF(ISNUMBER(SEARCH("No",'2_all_summary'!S271)),4,3))</f>
        <v>4</v>
      </c>
      <c r="Q271" s="41">
        <f>IF(ISNUMBER(SEARCH("Yes",'2_all_summary'!$F271)),IF(0&lt;'2_all_summary'!T271,1,2),IF(0='2_all_summary'!T271,4,3))</f>
        <v>4</v>
      </c>
      <c r="R271" s="41">
        <f>IF(ISNUMBER(SEARCH("Yes",'2_all_summary'!$F271)),IF(ISNUMBER(SEARCH("Yes",'2_all_summary'!U271)),1,2),IF(ISNUMBER(SEARCH("No",'2_all_summary'!U271)),4,3))</f>
        <v>4</v>
      </c>
    </row>
    <row r="272" spans="7:18" x14ac:dyDescent="0.3">
      <c r="G272" s="41"/>
      <c r="H272" s="41" t="str">
        <f>'2_all_summary'!D272</f>
        <v>Adaptations to maintain the contributions of small-scale fisheries to food security in the Pacific Islands</v>
      </c>
      <c r="I272" s="41" t="str">
        <f>'2_all_summary'!E272</f>
        <v>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â€˜sourceâ€™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Â© 2018</v>
      </c>
      <c r="J272" s="41">
        <f>IF(ISNUMBER(SEARCH("Yes",'2_all_summary'!$F272)),IF(ISNUMBER(SEARCH("Yes",'2_all_summary'!M272)),1,2),IF(ISNUMBER(SEARCH("No",'2_all_summary'!M272)),4,3))</f>
        <v>1</v>
      </c>
      <c r="K272" s="41">
        <f>IF(ISNUMBER(SEARCH("Yes",'2_all_summary'!$F272)),IF(ISNUMBER(SEARCH("Yes",'2_all_summary'!N272)),1,2),IF(ISNUMBER(SEARCH("No",'2_all_summary'!N272)),4,3))</f>
        <v>1</v>
      </c>
      <c r="L272" s="41">
        <f>IF(ISNUMBER(SEARCH("Yes",'2_all_summary'!$F272)),IF(ISNUMBER(SEARCH("Yes",'2_all_summary'!O272)),1,2),IF(ISNUMBER(SEARCH("No",'2_all_summary'!O272)),4,3))</f>
        <v>1</v>
      </c>
      <c r="M272" s="41">
        <f>IF(ISNUMBER(SEARCH("Yes",'2_all_summary'!$F272)),IF(0&lt;'2_all_summary'!P272,1,2),IF(0='2_all_summary'!P272,4,3))</f>
        <v>1</v>
      </c>
      <c r="N272" s="41">
        <f>IF(ISNUMBER(SEARCH("Yes",'2_all_summary'!$F272)),IF(ISNUMBER(SEARCH("Yes",'2_all_summary'!Q272)),1,2),IF(ISNUMBER(SEARCH("No",'2_all_summary'!Q272)),4,3))</f>
        <v>1</v>
      </c>
      <c r="O272" s="41">
        <f>IF(ISNUMBER(SEARCH("Yes",'2_all_summary'!$F272)),IF(ISNUMBER(SEARCH("Yes",'2_all_summary'!R272)),1,2),IF(ISNUMBER(SEARCH("No",'2_all_summary'!R272)),4,3))</f>
        <v>2</v>
      </c>
      <c r="P272" s="41">
        <f>IF(ISNUMBER(SEARCH("Yes",'2_all_summary'!$F272)),IF(ISNUMBER(SEARCH("Yes",'2_all_summary'!S272)),1,2),IF(ISNUMBER(SEARCH("No",'2_all_summary'!S272)),4,3))</f>
        <v>1</v>
      </c>
      <c r="Q272" s="41">
        <f>IF(ISNUMBER(SEARCH("Yes",'2_all_summary'!$F272)),IF(0&lt;'2_all_summary'!T272,1,2),IF(0='2_all_summary'!T272,4,3))</f>
        <v>1</v>
      </c>
      <c r="R272" s="41">
        <f>IF(ISNUMBER(SEARCH("Yes",'2_all_summary'!$F272)),IF(ISNUMBER(SEARCH("Yes",'2_all_summary'!U272)),1,2),IF(ISNUMBER(SEARCH("No",'2_all_summary'!U272)),4,3))</f>
        <v>1</v>
      </c>
    </row>
    <row r="273" spans="7:18" x14ac:dyDescent="0.3">
      <c r="G273" s="41"/>
      <c r="H273" s="41" t="str">
        <f>'2_all_summary'!D273</f>
        <v>Drivers and barriers to sustainable fisheries in two peri-urban impoundments in Zimbabwe</v>
      </c>
      <c r="I273" s="41" t="str">
        <f>'2_all_summary'!E273</f>
        <v>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Â© 2019, South African Water Research Commission. All rights reserved.</v>
      </c>
      <c r="J273" s="41">
        <f>IF(ISNUMBER(SEARCH("Yes",'2_all_summary'!$F273)),IF(ISNUMBER(SEARCH("Yes",'2_all_summary'!M273)),1,2),IF(ISNUMBER(SEARCH("No",'2_all_summary'!M273)),4,3))</f>
        <v>4</v>
      </c>
      <c r="K273" s="41">
        <f>IF(ISNUMBER(SEARCH("Yes",'2_all_summary'!$F273)),IF(ISNUMBER(SEARCH("Yes",'2_all_summary'!N273)),1,2),IF(ISNUMBER(SEARCH("No",'2_all_summary'!N273)),4,3))</f>
        <v>4</v>
      </c>
      <c r="L273" s="41">
        <f>IF(ISNUMBER(SEARCH("Yes",'2_all_summary'!$F273)),IF(ISNUMBER(SEARCH("Yes",'2_all_summary'!O273)),1,2),IF(ISNUMBER(SEARCH("No",'2_all_summary'!O273)),4,3))</f>
        <v>4</v>
      </c>
      <c r="M273" s="41">
        <f>IF(ISNUMBER(SEARCH("Yes",'2_all_summary'!$F273)),IF(0&lt;'2_all_summary'!P273,1,2),IF(0='2_all_summary'!P273,4,3))</f>
        <v>4</v>
      </c>
      <c r="N273" s="41">
        <f>IF(ISNUMBER(SEARCH("Yes",'2_all_summary'!$F273)),IF(ISNUMBER(SEARCH("Yes",'2_all_summary'!Q273)),1,2),IF(ISNUMBER(SEARCH("No",'2_all_summary'!Q273)),4,3))</f>
        <v>4</v>
      </c>
      <c r="O273" s="41">
        <f>IF(ISNUMBER(SEARCH("Yes",'2_all_summary'!$F273)),IF(ISNUMBER(SEARCH("Yes",'2_all_summary'!R273)),1,2),IF(ISNUMBER(SEARCH("No",'2_all_summary'!R273)),4,3))</f>
        <v>4</v>
      </c>
      <c r="P273" s="41">
        <f>IF(ISNUMBER(SEARCH("Yes",'2_all_summary'!$F273)),IF(ISNUMBER(SEARCH("Yes",'2_all_summary'!S273)),1,2),IF(ISNUMBER(SEARCH("No",'2_all_summary'!S273)),4,3))</f>
        <v>4</v>
      </c>
      <c r="Q273" s="41">
        <f>IF(ISNUMBER(SEARCH("Yes",'2_all_summary'!$F273)),IF(0&lt;'2_all_summary'!T273,1,2),IF(0='2_all_summary'!T273,4,3))</f>
        <v>4</v>
      </c>
      <c r="R273" s="41">
        <f>IF(ISNUMBER(SEARCH("Yes",'2_all_summary'!$F273)),IF(ISNUMBER(SEARCH("Yes",'2_all_summary'!U273)),1,2),IF(ISNUMBER(SEARCH("No",'2_all_summary'!U273)),4,3))</f>
        <v>4</v>
      </c>
    </row>
    <row r="274" spans="7:18" x14ac:dyDescent="0.3">
      <c r="G274" s="41"/>
      <c r="H274" s="41" t="str">
        <f>'2_all_summary'!D274</f>
        <v>Present status and approaches for the sustainable development of community based fish culture in seasonal floodplains of Bangladesh</v>
      </c>
      <c r="I274" s="41" t="str">
        <f>'2_all_summary'!E274</f>
        <v>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Â© 2012 Asian Network for Scientific Information.</v>
      </c>
      <c r="J274" s="41">
        <f>IF(ISNUMBER(SEARCH("Yes",'2_all_summary'!$F274)),IF(ISNUMBER(SEARCH("Yes",'2_all_summary'!M274)),1,2),IF(ISNUMBER(SEARCH("No",'2_all_summary'!M274)),4,3))</f>
        <v>4</v>
      </c>
      <c r="K274" s="41">
        <f>IF(ISNUMBER(SEARCH("Yes",'2_all_summary'!$F274)),IF(ISNUMBER(SEARCH("Yes",'2_all_summary'!N274)),1,2),IF(ISNUMBER(SEARCH("No",'2_all_summary'!N274)),4,3))</f>
        <v>4</v>
      </c>
      <c r="L274" s="41">
        <f>IF(ISNUMBER(SEARCH("Yes",'2_all_summary'!$F274)),IF(ISNUMBER(SEARCH("Yes",'2_all_summary'!O274)),1,2),IF(ISNUMBER(SEARCH("No",'2_all_summary'!O274)),4,3))</f>
        <v>4</v>
      </c>
      <c r="M274" s="41">
        <f>IF(ISNUMBER(SEARCH("Yes",'2_all_summary'!$F274)),IF(0&lt;'2_all_summary'!P274,1,2),IF(0='2_all_summary'!P274,4,3))</f>
        <v>4</v>
      </c>
      <c r="N274" s="41">
        <f>IF(ISNUMBER(SEARCH("Yes",'2_all_summary'!$F274)),IF(ISNUMBER(SEARCH("Yes",'2_all_summary'!Q274)),1,2),IF(ISNUMBER(SEARCH("No",'2_all_summary'!Q274)),4,3))</f>
        <v>4</v>
      </c>
      <c r="O274" s="41">
        <f>IF(ISNUMBER(SEARCH("Yes",'2_all_summary'!$F274)),IF(ISNUMBER(SEARCH("Yes",'2_all_summary'!R274)),1,2),IF(ISNUMBER(SEARCH("No",'2_all_summary'!R274)),4,3))</f>
        <v>4</v>
      </c>
      <c r="P274" s="41">
        <f>IF(ISNUMBER(SEARCH("Yes",'2_all_summary'!$F274)),IF(ISNUMBER(SEARCH("Yes",'2_all_summary'!S274)),1,2),IF(ISNUMBER(SEARCH("No",'2_all_summary'!S274)),4,3))</f>
        <v>4</v>
      </c>
      <c r="Q274" s="41">
        <f>IF(ISNUMBER(SEARCH("Yes",'2_all_summary'!$F274)),IF(0&lt;'2_all_summary'!T274,1,2),IF(0='2_all_summary'!T274,4,3))</f>
        <v>4</v>
      </c>
      <c r="R274" s="41">
        <f>IF(ISNUMBER(SEARCH("Yes",'2_all_summary'!$F274)),IF(ISNUMBER(SEARCH("Yes",'2_all_summary'!U274)),1,2),IF(ISNUMBER(SEARCH("No",'2_all_summary'!U274)),4,3))</f>
        <v>4</v>
      </c>
    </row>
    <row r="275" spans="7:18" x14ac:dyDescent="0.3">
      <c r="G275" s="41"/>
      <c r="H275" s="41" t="str">
        <f>'2_all_summary'!D275</f>
        <v>Patterns of catch and trophic signatures illustrate diverse management requirements of coastal fisheries in Solomon Islands</v>
      </c>
      <c r="I275" s="41" t="str">
        <f>'2_all_summary'!E275</f>
        <v>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Â© 2022, The Author(s).</v>
      </c>
      <c r="J275" s="41">
        <f>IF(ISNUMBER(SEARCH("Yes",'2_all_summary'!$F275)),IF(ISNUMBER(SEARCH("Yes",'2_all_summary'!M275)),1,2),IF(ISNUMBER(SEARCH("No",'2_all_summary'!M275)),4,3))</f>
        <v>1</v>
      </c>
      <c r="K275" s="41">
        <f>IF(ISNUMBER(SEARCH("Yes",'2_all_summary'!$F275)),IF(ISNUMBER(SEARCH("Yes",'2_all_summary'!N275)),1,2),IF(ISNUMBER(SEARCH("No",'2_all_summary'!N275)),4,3))</f>
        <v>1</v>
      </c>
      <c r="L275" s="41">
        <f>IF(ISNUMBER(SEARCH("Yes",'2_all_summary'!$F275)),IF(ISNUMBER(SEARCH("Yes",'2_all_summary'!O275)),1,2),IF(ISNUMBER(SEARCH("No",'2_all_summary'!O275)),4,3))</f>
        <v>1</v>
      </c>
      <c r="M275" s="41">
        <f>IF(ISNUMBER(SEARCH("Yes",'2_all_summary'!$F275)),IF(0&lt;'2_all_summary'!P275,1,2),IF(0='2_all_summary'!P275,4,3))</f>
        <v>1</v>
      </c>
      <c r="N275" s="41">
        <f>IF(ISNUMBER(SEARCH("Yes",'2_all_summary'!$F275)),IF(ISNUMBER(SEARCH("Yes",'2_all_summary'!Q275)),1,2),IF(ISNUMBER(SEARCH("No",'2_all_summary'!Q275)),4,3))</f>
        <v>1</v>
      </c>
      <c r="O275" s="41">
        <f>IF(ISNUMBER(SEARCH("Yes",'2_all_summary'!$F275)),IF(ISNUMBER(SEARCH("Yes",'2_all_summary'!R275)),1,2),IF(ISNUMBER(SEARCH("No",'2_all_summary'!R275)),4,3))</f>
        <v>1</v>
      </c>
      <c r="P275" s="41">
        <f>IF(ISNUMBER(SEARCH("Yes",'2_all_summary'!$F275)),IF(ISNUMBER(SEARCH("Yes",'2_all_summary'!S275)),1,2),IF(ISNUMBER(SEARCH("No",'2_all_summary'!S275)),4,3))</f>
        <v>1</v>
      </c>
      <c r="Q275" s="41">
        <f>IF(ISNUMBER(SEARCH("Yes",'2_all_summary'!$F275)),IF(0&lt;'2_all_summary'!T275,1,2),IF(0='2_all_summary'!T275,4,3))</f>
        <v>1</v>
      </c>
      <c r="R275" s="41">
        <f>IF(ISNUMBER(SEARCH("Yes",'2_all_summary'!$F275)),IF(ISNUMBER(SEARCH("Yes",'2_all_summary'!U275)),1,2),IF(ISNUMBER(SEARCH("No",'2_all_summary'!U275)),4,3))</f>
        <v>1</v>
      </c>
    </row>
    <row r="276" spans="7:18" x14ac:dyDescent="0.3">
      <c r="G276" s="41"/>
      <c r="H276" s="41" t="str">
        <f>'2_all_summary'!D276</f>
        <v>Community resilience mechanism in an unexpected extreme weather event: An analysis of the Kerala floods of 2018, India</v>
      </c>
      <c r="I276" s="41" t="str">
        <f>'2_all_summary'!E276</f>
        <v>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â€˜Community-Based Disaster Risk Managementâ€™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Â© 2020 Elsevier Ltd</v>
      </c>
      <c r="J276" s="41">
        <f>IF(ISNUMBER(SEARCH("Yes",'2_all_summary'!$F276)),IF(ISNUMBER(SEARCH("Yes",'2_all_summary'!M276)),1,2),IF(ISNUMBER(SEARCH("No",'2_all_summary'!M276)),4,3))</f>
        <v>4</v>
      </c>
      <c r="K276" s="41">
        <f>IF(ISNUMBER(SEARCH("Yes",'2_all_summary'!$F276)),IF(ISNUMBER(SEARCH("Yes",'2_all_summary'!N276)),1,2),IF(ISNUMBER(SEARCH("No",'2_all_summary'!N276)),4,3))</f>
        <v>4</v>
      </c>
      <c r="L276" s="41">
        <f>IF(ISNUMBER(SEARCH("Yes",'2_all_summary'!$F276)),IF(ISNUMBER(SEARCH("Yes",'2_all_summary'!O276)),1,2),IF(ISNUMBER(SEARCH("No",'2_all_summary'!O276)),4,3))</f>
        <v>4</v>
      </c>
      <c r="M276" s="41">
        <f>IF(ISNUMBER(SEARCH("Yes",'2_all_summary'!$F276)),IF(0&lt;'2_all_summary'!P276,1,2),IF(0='2_all_summary'!P276,4,3))</f>
        <v>4</v>
      </c>
      <c r="N276" s="41">
        <f>IF(ISNUMBER(SEARCH("Yes",'2_all_summary'!$F276)),IF(ISNUMBER(SEARCH("Yes",'2_all_summary'!Q276)),1,2),IF(ISNUMBER(SEARCH("No",'2_all_summary'!Q276)),4,3))</f>
        <v>4</v>
      </c>
      <c r="O276" s="41">
        <f>IF(ISNUMBER(SEARCH("Yes",'2_all_summary'!$F276)),IF(ISNUMBER(SEARCH("Yes",'2_all_summary'!R276)),1,2),IF(ISNUMBER(SEARCH("No",'2_all_summary'!R276)),4,3))</f>
        <v>4</v>
      </c>
      <c r="P276" s="41">
        <f>IF(ISNUMBER(SEARCH("Yes",'2_all_summary'!$F276)),IF(ISNUMBER(SEARCH("Yes",'2_all_summary'!S276)),1,2),IF(ISNUMBER(SEARCH("No",'2_all_summary'!S276)),4,3))</f>
        <v>4</v>
      </c>
      <c r="Q276" s="41">
        <f>IF(ISNUMBER(SEARCH("Yes",'2_all_summary'!$F276)),IF(0&lt;'2_all_summary'!T276,1,2),IF(0='2_all_summary'!T276,4,3))</f>
        <v>4</v>
      </c>
      <c r="R276" s="41">
        <f>IF(ISNUMBER(SEARCH("Yes",'2_all_summary'!$F276)),IF(ISNUMBER(SEARCH("Yes",'2_all_summary'!U276)),1,2),IF(ISNUMBER(SEARCH("No",'2_all_summary'!U276)),4,3))</f>
        <v>4</v>
      </c>
    </row>
    <row r="277" spans="7:18" x14ac:dyDescent="0.3">
      <c r="G277" s="41"/>
      <c r="H277" s="41" t="str">
        <f>'2_all_summary'!D277</f>
        <v>Community-based watershed restoration in He'eia (He'eia ahupua'a), O'ahu, Hawaiian Islands</v>
      </c>
      <c r="I277" s="41" t="str">
        <f>'2_all_summary'!E277</f>
        <v>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Â© 2017 by the Regents of the University of California.</v>
      </c>
      <c r="J277" s="41">
        <f>IF(ISNUMBER(SEARCH("Yes",'2_all_summary'!$F277)),IF(ISNUMBER(SEARCH("Yes",'2_all_summary'!M277)),1,2),IF(ISNUMBER(SEARCH("No",'2_all_summary'!M277)),4,3))</f>
        <v>4</v>
      </c>
      <c r="K277" s="41">
        <f>IF(ISNUMBER(SEARCH("Yes",'2_all_summary'!$F277)),IF(ISNUMBER(SEARCH("Yes",'2_all_summary'!N277)),1,2),IF(ISNUMBER(SEARCH("No",'2_all_summary'!N277)),4,3))</f>
        <v>4</v>
      </c>
      <c r="L277" s="41">
        <f>IF(ISNUMBER(SEARCH("Yes",'2_all_summary'!$F277)),IF(ISNUMBER(SEARCH("Yes",'2_all_summary'!O277)),1,2),IF(ISNUMBER(SEARCH("No",'2_all_summary'!O277)),4,3))</f>
        <v>4</v>
      </c>
      <c r="M277" s="41">
        <f>IF(ISNUMBER(SEARCH("Yes",'2_all_summary'!$F277)),IF(0&lt;'2_all_summary'!P277,1,2),IF(0='2_all_summary'!P277,4,3))</f>
        <v>4</v>
      </c>
      <c r="N277" s="41">
        <f>IF(ISNUMBER(SEARCH("Yes",'2_all_summary'!$F277)),IF(ISNUMBER(SEARCH("Yes",'2_all_summary'!Q277)),1,2),IF(ISNUMBER(SEARCH("No",'2_all_summary'!Q277)),4,3))</f>
        <v>4</v>
      </c>
      <c r="O277" s="41">
        <f>IF(ISNUMBER(SEARCH("Yes",'2_all_summary'!$F277)),IF(ISNUMBER(SEARCH("Yes",'2_all_summary'!R277)),1,2),IF(ISNUMBER(SEARCH("No",'2_all_summary'!R277)),4,3))</f>
        <v>4</v>
      </c>
      <c r="P277" s="41">
        <f>IF(ISNUMBER(SEARCH("Yes",'2_all_summary'!$F277)),IF(ISNUMBER(SEARCH("Yes",'2_all_summary'!S277)),1,2),IF(ISNUMBER(SEARCH("No",'2_all_summary'!S277)),4,3))</f>
        <v>4</v>
      </c>
      <c r="Q277" s="41">
        <f>IF(ISNUMBER(SEARCH("Yes",'2_all_summary'!$F277)),IF(0&lt;'2_all_summary'!T277,1,2),IF(0='2_all_summary'!T277,4,3))</f>
        <v>4</v>
      </c>
      <c r="R277" s="41">
        <f>IF(ISNUMBER(SEARCH("Yes",'2_all_summary'!$F277)),IF(ISNUMBER(SEARCH("Yes",'2_all_summary'!U277)),1,2),IF(ISNUMBER(SEARCH("No",'2_all_summary'!U277)),4,3))</f>
        <v>4</v>
      </c>
    </row>
    <row r="278" spans="7:18" x14ac:dyDescent="0.3">
      <c r="G278" s="41"/>
      <c r="H278" s="41" t="str">
        <f>'2_all_summary'!D278</f>
        <v>Dependence on forest resources and tropical deforestation in Ghana</v>
      </c>
      <c r="I278" s="41" t="str">
        <f>'2_all_summary'!E278</f>
        <v>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Â© 2007 Springer Science+Business Media B.V.</v>
      </c>
      <c r="J278" s="41">
        <f>IF(ISNUMBER(SEARCH("Yes",'2_all_summary'!$F278)),IF(ISNUMBER(SEARCH("Yes",'2_all_summary'!M278)),1,2),IF(ISNUMBER(SEARCH("No",'2_all_summary'!M278)),4,3))</f>
        <v>4</v>
      </c>
      <c r="K278" s="41">
        <f>IF(ISNUMBER(SEARCH("Yes",'2_all_summary'!$F278)),IF(ISNUMBER(SEARCH("Yes",'2_all_summary'!N278)),1,2),IF(ISNUMBER(SEARCH("No",'2_all_summary'!N278)),4,3))</f>
        <v>4</v>
      </c>
      <c r="L278" s="41">
        <f>IF(ISNUMBER(SEARCH("Yes",'2_all_summary'!$F278)),IF(ISNUMBER(SEARCH("Yes",'2_all_summary'!O278)),1,2),IF(ISNUMBER(SEARCH("No",'2_all_summary'!O278)),4,3))</f>
        <v>4</v>
      </c>
      <c r="M278" s="41">
        <f>IF(ISNUMBER(SEARCH("Yes",'2_all_summary'!$F278)),IF(0&lt;'2_all_summary'!P278,1,2),IF(0='2_all_summary'!P278,4,3))</f>
        <v>4</v>
      </c>
      <c r="N278" s="41">
        <f>IF(ISNUMBER(SEARCH("Yes",'2_all_summary'!$F278)),IF(ISNUMBER(SEARCH("Yes",'2_all_summary'!Q278)),1,2),IF(ISNUMBER(SEARCH("No",'2_all_summary'!Q278)),4,3))</f>
        <v>4</v>
      </c>
      <c r="O278" s="41">
        <f>IF(ISNUMBER(SEARCH("Yes",'2_all_summary'!$F278)),IF(ISNUMBER(SEARCH("Yes",'2_all_summary'!R278)),1,2),IF(ISNUMBER(SEARCH("No",'2_all_summary'!R278)),4,3))</f>
        <v>4</v>
      </c>
      <c r="P278" s="41">
        <f>IF(ISNUMBER(SEARCH("Yes",'2_all_summary'!$F278)),IF(ISNUMBER(SEARCH("Yes",'2_all_summary'!S278)),1,2),IF(ISNUMBER(SEARCH("No",'2_all_summary'!S278)),4,3))</f>
        <v>4</v>
      </c>
      <c r="Q278" s="41">
        <f>IF(ISNUMBER(SEARCH("Yes",'2_all_summary'!$F278)),IF(0&lt;'2_all_summary'!T278,1,2),IF(0='2_all_summary'!T278,4,3))</f>
        <v>4</v>
      </c>
      <c r="R278" s="41">
        <f>IF(ISNUMBER(SEARCH("Yes",'2_all_summary'!$F278)),IF(ISNUMBER(SEARCH("Yes",'2_all_summary'!U278)),1,2),IF(ISNUMBER(SEARCH("No",'2_all_summary'!U278)),4,3))</f>
        <v>4</v>
      </c>
    </row>
    <row r="279" spans="7:18" x14ac:dyDescent="0.3">
      <c r="G279" s="41"/>
      <c r="H279" s="41" t="str">
        <f>'2_all_summary'!D279</f>
        <v>Comparison of prone and upright, stereotactic, and tomosynthesis-guided biopsies with secondary analysis of ultrasound-occult architectural distortions</v>
      </c>
      <c r="I279" s="41" t="str">
        <f>'2_all_summary'!E279</f>
        <v>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Fisherâ€™s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â€¢ Upright and prone stereotactic and tomosynthesis-guided breast biopsies were safe and effective in the community-practice setting. â€¢ The malignancy rate for ultrasound-occult architectural distortion of 20.7% confirms the management recommendation for biopsy. â€¢ Upright procedures were faster than prone procedures, and tomosynthesis-guided biopsy used fewer exposures than stereotactic biopsy. Â© 2023, The Author(s), under exclusive licence to European Society of Radiology.</v>
      </c>
      <c r="J279" s="41">
        <f>IF(ISNUMBER(SEARCH("Yes",'2_all_summary'!$F279)),IF(ISNUMBER(SEARCH("Yes",'2_all_summary'!M279)),1,2),IF(ISNUMBER(SEARCH("No",'2_all_summary'!M279)),4,3))</f>
        <v>4</v>
      </c>
      <c r="K279" s="41">
        <f>IF(ISNUMBER(SEARCH("Yes",'2_all_summary'!$F279)),IF(ISNUMBER(SEARCH("Yes",'2_all_summary'!N279)),1,2),IF(ISNUMBER(SEARCH("No",'2_all_summary'!N279)),4,3))</f>
        <v>4</v>
      </c>
      <c r="L279" s="41">
        <f>IF(ISNUMBER(SEARCH("Yes",'2_all_summary'!$F279)),IF(ISNUMBER(SEARCH("Yes",'2_all_summary'!O279)),1,2),IF(ISNUMBER(SEARCH("No",'2_all_summary'!O279)),4,3))</f>
        <v>4</v>
      </c>
      <c r="M279" s="41">
        <f>IF(ISNUMBER(SEARCH("Yes",'2_all_summary'!$F279)),IF(0&lt;'2_all_summary'!P279,1,2),IF(0='2_all_summary'!P279,4,3))</f>
        <v>4</v>
      </c>
      <c r="N279" s="41">
        <f>IF(ISNUMBER(SEARCH("Yes",'2_all_summary'!$F279)),IF(ISNUMBER(SEARCH("Yes",'2_all_summary'!Q279)),1,2),IF(ISNUMBER(SEARCH("No",'2_all_summary'!Q279)),4,3))</f>
        <v>4</v>
      </c>
      <c r="O279" s="41">
        <f>IF(ISNUMBER(SEARCH("Yes",'2_all_summary'!$F279)),IF(ISNUMBER(SEARCH("Yes",'2_all_summary'!R279)),1,2),IF(ISNUMBER(SEARCH("No",'2_all_summary'!R279)),4,3))</f>
        <v>4</v>
      </c>
      <c r="P279" s="41">
        <f>IF(ISNUMBER(SEARCH("Yes",'2_all_summary'!$F279)),IF(ISNUMBER(SEARCH("Yes",'2_all_summary'!S279)),1,2),IF(ISNUMBER(SEARCH("No",'2_all_summary'!S279)),4,3))</f>
        <v>4</v>
      </c>
      <c r="Q279" s="41">
        <f>IF(ISNUMBER(SEARCH("Yes",'2_all_summary'!$F279)),IF(0&lt;'2_all_summary'!T279,1,2),IF(0='2_all_summary'!T279,4,3))</f>
        <v>4</v>
      </c>
      <c r="R279" s="41">
        <f>IF(ISNUMBER(SEARCH("Yes",'2_all_summary'!$F279)),IF(ISNUMBER(SEARCH("Yes",'2_all_summary'!U279)),1,2),IF(ISNUMBER(SEARCH("No",'2_all_summary'!U279)),4,3))</f>
        <v>4</v>
      </c>
    </row>
    <row r="280" spans="7:18" x14ac:dyDescent="0.3">
      <c r="G280" s="41"/>
      <c r="H280" s="41" t="str">
        <f>'2_all_summary'!D280</f>
        <v>Sustainability of Community-Based Organizations in Bangladesh</v>
      </c>
      <c r="I280" s="41" t="str">
        <f>'2_all_summary'!E280</f>
        <v>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Â© 2013 Copyright Taylor and Francis Group, LLC.</v>
      </c>
      <c r="J280" s="41">
        <f>IF(ISNUMBER(SEARCH("Yes",'2_all_summary'!$F280)),IF(ISNUMBER(SEARCH("Yes",'2_all_summary'!M280)),1,2),IF(ISNUMBER(SEARCH("No",'2_all_summary'!M280)),4,3))</f>
        <v>4</v>
      </c>
      <c r="K280" s="41">
        <f>IF(ISNUMBER(SEARCH("Yes",'2_all_summary'!$F280)),IF(ISNUMBER(SEARCH("Yes",'2_all_summary'!N280)),1,2),IF(ISNUMBER(SEARCH("No",'2_all_summary'!N280)),4,3))</f>
        <v>4</v>
      </c>
      <c r="L280" s="41">
        <f>IF(ISNUMBER(SEARCH("Yes",'2_all_summary'!$F280)),IF(ISNUMBER(SEARCH("Yes",'2_all_summary'!O280)),1,2),IF(ISNUMBER(SEARCH("No",'2_all_summary'!O280)),4,3))</f>
        <v>4</v>
      </c>
      <c r="M280" s="41">
        <f>IF(ISNUMBER(SEARCH("Yes",'2_all_summary'!$F280)),IF(0&lt;'2_all_summary'!P280,1,2),IF(0='2_all_summary'!P280,4,3))</f>
        <v>4</v>
      </c>
      <c r="N280" s="41">
        <f>IF(ISNUMBER(SEARCH("Yes",'2_all_summary'!$F280)),IF(ISNUMBER(SEARCH("Yes",'2_all_summary'!Q280)),1,2),IF(ISNUMBER(SEARCH("No",'2_all_summary'!Q280)),4,3))</f>
        <v>4</v>
      </c>
      <c r="O280" s="41">
        <f>IF(ISNUMBER(SEARCH("Yes",'2_all_summary'!$F280)),IF(ISNUMBER(SEARCH("Yes",'2_all_summary'!R280)),1,2),IF(ISNUMBER(SEARCH("No",'2_all_summary'!R280)),4,3))</f>
        <v>4</v>
      </c>
      <c r="P280" s="41">
        <f>IF(ISNUMBER(SEARCH("Yes",'2_all_summary'!$F280)),IF(ISNUMBER(SEARCH("Yes",'2_all_summary'!S280)),1,2),IF(ISNUMBER(SEARCH("No",'2_all_summary'!S280)),4,3))</f>
        <v>4</v>
      </c>
      <c r="Q280" s="41">
        <f>IF(ISNUMBER(SEARCH("Yes",'2_all_summary'!$F280)),IF(0&lt;'2_all_summary'!T280,1,2),IF(0='2_all_summary'!T280,4,3))</f>
        <v>4</v>
      </c>
      <c r="R280" s="41">
        <f>IF(ISNUMBER(SEARCH("Yes",'2_all_summary'!$F280)),IF(ISNUMBER(SEARCH("Yes",'2_all_summary'!U280)),1,2),IF(ISNUMBER(SEARCH("No",'2_all_summary'!U280)),4,3))</f>
        <v>4</v>
      </c>
    </row>
    <row r="281" spans="7:18" x14ac:dyDescent="0.3">
      <c r="G281" s="41"/>
      <c r="H281" s="41" t="str">
        <f>'2_all_summary'!D281</f>
        <v>Ten years of dynamic co-management of a multi-species reef fishery</v>
      </c>
      <c r="I281" s="41" t="str">
        <f>'2_all_summary'!E281</f>
        <v>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rareâ€“meaning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Â© 2022, The Author(s).</v>
      </c>
      <c r="J281" s="41">
        <f>IF(ISNUMBER(SEARCH("Yes",'2_all_summary'!$F281)),IF(ISNUMBER(SEARCH("Yes",'2_all_summary'!M281)),1,2),IF(ISNUMBER(SEARCH("No",'2_all_summary'!M281)),4,3))</f>
        <v>4</v>
      </c>
      <c r="K281" s="41">
        <f>IF(ISNUMBER(SEARCH("Yes",'2_all_summary'!$F281)),IF(ISNUMBER(SEARCH("Yes",'2_all_summary'!N281)),1,2),IF(ISNUMBER(SEARCH("No",'2_all_summary'!N281)),4,3))</f>
        <v>4</v>
      </c>
      <c r="L281" s="41">
        <f>IF(ISNUMBER(SEARCH("Yes",'2_all_summary'!$F281)),IF(ISNUMBER(SEARCH("Yes",'2_all_summary'!O281)),1,2),IF(ISNUMBER(SEARCH("No",'2_all_summary'!O281)),4,3))</f>
        <v>4</v>
      </c>
      <c r="M281" s="41">
        <f>IF(ISNUMBER(SEARCH("Yes",'2_all_summary'!$F281)),IF(0&lt;'2_all_summary'!P281,1,2),IF(0='2_all_summary'!P281,4,3))</f>
        <v>4</v>
      </c>
      <c r="N281" s="41">
        <f>IF(ISNUMBER(SEARCH("Yes",'2_all_summary'!$F281)),IF(ISNUMBER(SEARCH("Yes",'2_all_summary'!Q281)),1,2),IF(ISNUMBER(SEARCH("No",'2_all_summary'!Q281)),4,3))</f>
        <v>3</v>
      </c>
      <c r="O281" s="41">
        <f>IF(ISNUMBER(SEARCH("Yes",'2_all_summary'!$F281)),IF(ISNUMBER(SEARCH("Yes",'2_all_summary'!R281)),1,2),IF(ISNUMBER(SEARCH("No",'2_all_summary'!R281)),4,3))</f>
        <v>3</v>
      </c>
      <c r="P281" s="41">
        <f>IF(ISNUMBER(SEARCH("Yes",'2_all_summary'!$F281)),IF(ISNUMBER(SEARCH("Yes",'2_all_summary'!S281)),1,2),IF(ISNUMBER(SEARCH("No",'2_all_summary'!S281)),4,3))</f>
        <v>3</v>
      </c>
      <c r="Q281" s="41">
        <f>IF(ISNUMBER(SEARCH("Yes",'2_all_summary'!$F281)),IF(0&lt;'2_all_summary'!T281,1,2),IF(0='2_all_summary'!T281,4,3))</f>
        <v>3</v>
      </c>
      <c r="R281" s="41">
        <f>IF(ISNUMBER(SEARCH("Yes",'2_all_summary'!$F281)),IF(ISNUMBER(SEARCH("Yes",'2_all_summary'!U281)),1,2),IF(ISNUMBER(SEARCH("No",'2_all_summary'!U281)),4,3))</f>
        <v>3</v>
      </c>
    </row>
    <row r="282" spans="7:18" x14ac:dyDescent="0.3">
      <c r="G282" s="41"/>
      <c r="H282" s="41" t="str">
        <f>'2_all_summary'!D282</f>
        <v>Estimating survival in a remote community-based fishery using acoustic telemetry</v>
      </c>
      <c r="I282" s="41" t="str">
        <f>'2_all_summary'!E282</f>
        <v>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Cormackâ€“Jollyâ€“Seber survival estimates were similar for the three top models (quarterly Ï†&amp;gt; 0.80) and detection probability varied with time and as a result of different tag configurations used (pTag type+t ). Survival also differed depending on the location and timing of fish tagging (Ï†Catch; summer vs. winter). A further joint analysis combining detections of live fish and returned tags estimated quarterly survival and site fidelity probability (s = 0.97, 0.92â€“1.00 CI (credible interval) and f = 0.96, 0.92â€“1.00 CI, respectively). Survival estimates were unachievable using traditional tagging methods, highlighting the value of acoustic telemetry markâ€“recapture as a management tool for estimating demographic parameters for poorly known small-scale fisheries. Â© 2022 Author(s) Lees, MacNeil, and Hussey and the Crown.</v>
      </c>
      <c r="J282" s="41">
        <f>IF(ISNUMBER(SEARCH("Yes",'2_all_summary'!$F282)),IF(ISNUMBER(SEARCH("Yes",'2_all_summary'!M282)),1,2),IF(ISNUMBER(SEARCH("No",'2_all_summary'!M282)),4,3))</f>
        <v>4</v>
      </c>
      <c r="K282" s="41">
        <f>IF(ISNUMBER(SEARCH("Yes",'2_all_summary'!$F282)),IF(ISNUMBER(SEARCH("Yes",'2_all_summary'!N282)),1,2),IF(ISNUMBER(SEARCH("No",'2_all_summary'!N282)),4,3))</f>
        <v>4</v>
      </c>
      <c r="L282" s="41">
        <f>IF(ISNUMBER(SEARCH("Yes",'2_all_summary'!$F282)),IF(ISNUMBER(SEARCH("Yes",'2_all_summary'!O282)),1,2),IF(ISNUMBER(SEARCH("No",'2_all_summary'!O282)),4,3))</f>
        <v>4</v>
      </c>
      <c r="M282" s="41">
        <f>IF(ISNUMBER(SEARCH("Yes",'2_all_summary'!$F282)),IF(0&lt;'2_all_summary'!P282,1,2),IF(0='2_all_summary'!P282,4,3))</f>
        <v>4</v>
      </c>
      <c r="N282" s="41">
        <f>IF(ISNUMBER(SEARCH("Yes",'2_all_summary'!$F282)),IF(ISNUMBER(SEARCH("Yes",'2_all_summary'!Q282)),1,2),IF(ISNUMBER(SEARCH("No",'2_all_summary'!Q282)),4,3))</f>
        <v>4</v>
      </c>
      <c r="O282" s="41">
        <f>IF(ISNUMBER(SEARCH("Yes",'2_all_summary'!$F282)),IF(ISNUMBER(SEARCH("Yes",'2_all_summary'!R282)),1,2),IF(ISNUMBER(SEARCH("No",'2_all_summary'!R282)),4,3))</f>
        <v>4</v>
      </c>
      <c r="P282" s="41">
        <f>IF(ISNUMBER(SEARCH("Yes",'2_all_summary'!$F282)),IF(ISNUMBER(SEARCH("Yes",'2_all_summary'!S282)),1,2),IF(ISNUMBER(SEARCH("No",'2_all_summary'!S282)),4,3))</f>
        <v>4</v>
      </c>
      <c r="Q282" s="41">
        <f>IF(ISNUMBER(SEARCH("Yes",'2_all_summary'!$F282)),IF(0&lt;'2_all_summary'!T282,1,2),IF(0='2_all_summary'!T282,4,3))</f>
        <v>4</v>
      </c>
      <c r="R282" s="41">
        <f>IF(ISNUMBER(SEARCH("Yes",'2_all_summary'!$F282)),IF(ISNUMBER(SEARCH("Yes",'2_all_summary'!U282)),1,2),IF(ISNUMBER(SEARCH("No",'2_all_summary'!U282)),4,3))</f>
        <v>4</v>
      </c>
    </row>
    <row r="283" spans="7:18" x14ac:dyDescent="0.3">
      <c r="G283" s="41"/>
      <c r="H283" s="41" t="str">
        <f>'2_all_summary'!D283</f>
        <v>Adapting to climate change in small-scale fisheries: Insights from indigenous communities in the global north and south</v>
      </c>
      <c r="I283" s="41" t="str">
        <f>'2_all_summary'!E283</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283" s="41">
        <f>IF(ISNUMBER(SEARCH("Yes",'2_all_summary'!$F283)),IF(ISNUMBER(SEARCH("Yes",'2_all_summary'!M283)),1,2),IF(ISNUMBER(SEARCH("No",'2_all_summary'!M283)),4,3))</f>
        <v>4</v>
      </c>
      <c r="K283" s="41">
        <f>IF(ISNUMBER(SEARCH("Yes",'2_all_summary'!$F283)),IF(ISNUMBER(SEARCH("Yes",'2_all_summary'!N283)),1,2),IF(ISNUMBER(SEARCH("No",'2_all_summary'!N283)),4,3))</f>
        <v>4</v>
      </c>
      <c r="L283" s="41">
        <f>IF(ISNUMBER(SEARCH("Yes",'2_all_summary'!$F283)),IF(ISNUMBER(SEARCH("Yes",'2_all_summary'!O283)),1,2),IF(ISNUMBER(SEARCH("No",'2_all_summary'!O283)),4,3))</f>
        <v>4</v>
      </c>
      <c r="M283" s="41">
        <f>IF(ISNUMBER(SEARCH("Yes",'2_all_summary'!$F283)),IF(0&lt;'2_all_summary'!P283,1,2),IF(0='2_all_summary'!P283,4,3))</f>
        <v>4</v>
      </c>
      <c r="N283" s="41">
        <f>IF(ISNUMBER(SEARCH("Yes",'2_all_summary'!$F283)),IF(ISNUMBER(SEARCH("Yes",'2_all_summary'!Q283)),1,2),IF(ISNUMBER(SEARCH("No",'2_all_summary'!Q283)),4,3))</f>
        <v>4</v>
      </c>
      <c r="O283" s="41">
        <f>IF(ISNUMBER(SEARCH("Yes",'2_all_summary'!$F283)),IF(ISNUMBER(SEARCH("Yes",'2_all_summary'!R283)),1,2),IF(ISNUMBER(SEARCH("No",'2_all_summary'!R283)),4,3))</f>
        <v>4</v>
      </c>
      <c r="P283" s="41">
        <f>IF(ISNUMBER(SEARCH("Yes",'2_all_summary'!$F283)),IF(ISNUMBER(SEARCH("Yes",'2_all_summary'!S283)),1,2),IF(ISNUMBER(SEARCH("No",'2_all_summary'!S283)),4,3))</f>
        <v>4</v>
      </c>
      <c r="Q283" s="41">
        <f>IF(ISNUMBER(SEARCH("Yes",'2_all_summary'!$F283)),IF(0&lt;'2_all_summary'!T283,1,2),IF(0='2_all_summary'!T283,4,3))</f>
        <v>4</v>
      </c>
      <c r="R283" s="41">
        <f>IF(ISNUMBER(SEARCH("Yes",'2_all_summary'!$F283)),IF(ISNUMBER(SEARCH("Yes",'2_all_summary'!U283)),1,2),IF(ISNUMBER(SEARCH("No",'2_all_summary'!U283)),4,3))</f>
        <v>4</v>
      </c>
    </row>
    <row r="284" spans="7:18" x14ac:dyDescent="0.3">
      <c r="G284" s="41"/>
      <c r="H284" s="41" t="str">
        <f>'2_all_summary'!D284</f>
        <v>Challenges in managing freshwater fishery resource through Lebak Lebung Auction approach: A case study in Pangkalan Lampam District Ogan Komering Ilir Regency</v>
      </c>
      <c r="I284" s="41" t="str">
        <f>'2_all_summary'!E284</f>
        <v>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Â© Published under licence by IOP Publishing Ltd.</v>
      </c>
      <c r="J284" s="41">
        <f>IF(ISNUMBER(SEARCH("Yes",'2_all_summary'!$F284)),IF(ISNUMBER(SEARCH("Yes",'2_all_summary'!M284)),1,2),IF(ISNUMBER(SEARCH("No",'2_all_summary'!M284)),4,3))</f>
        <v>4</v>
      </c>
      <c r="K284" s="41">
        <f>IF(ISNUMBER(SEARCH("Yes",'2_all_summary'!$F284)),IF(ISNUMBER(SEARCH("Yes",'2_all_summary'!N284)),1,2),IF(ISNUMBER(SEARCH("No",'2_all_summary'!N284)),4,3))</f>
        <v>4</v>
      </c>
      <c r="L284" s="41">
        <f>IF(ISNUMBER(SEARCH("Yes",'2_all_summary'!$F284)),IF(ISNUMBER(SEARCH("Yes",'2_all_summary'!O284)),1,2),IF(ISNUMBER(SEARCH("No",'2_all_summary'!O284)),4,3))</f>
        <v>4</v>
      </c>
      <c r="M284" s="41">
        <f>IF(ISNUMBER(SEARCH("Yes",'2_all_summary'!$F284)),IF(0&lt;'2_all_summary'!P284,1,2),IF(0='2_all_summary'!P284,4,3))</f>
        <v>4</v>
      </c>
      <c r="N284" s="41">
        <f>IF(ISNUMBER(SEARCH("Yes",'2_all_summary'!$F284)),IF(ISNUMBER(SEARCH("Yes",'2_all_summary'!Q284)),1,2),IF(ISNUMBER(SEARCH("No",'2_all_summary'!Q284)),4,3))</f>
        <v>4</v>
      </c>
      <c r="O284" s="41">
        <f>IF(ISNUMBER(SEARCH("Yes",'2_all_summary'!$F284)),IF(ISNUMBER(SEARCH("Yes",'2_all_summary'!R284)),1,2),IF(ISNUMBER(SEARCH("No",'2_all_summary'!R284)),4,3))</f>
        <v>4</v>
      </c>
      <c r="P284" s="41">
        <f>IF(ISNUMBER(SEARCH("Yes",'2_all_summary'!$F284)),IF(ISNUMBER(SEARCH("Yes",'2_all_summary'!S284)),1,2),IF(ISNUMBER(SEARCH("No",'2_all_summary'!S284)),4,3))</f>
        <v>4</v>
      </c>
      <c r="Q284" s="41">
        <f>IF(ISNUMBER(SEARCH("Yes",'2_all_summary'!$F284)),IF(0&lt;'2_all_summary'!T284,1,2),IF(0='2_all_summary'!T284,4,3))</f>
        <v>4</v>
      </c>
      <c r="R284" s="41">
        <f>IF(ISNUMBER(SEARCH("Yes",'2_all_summary'!$F284)),IF(ISNUMBER(SEARCH("Yes",'2_all_summary'!U284)),1,2),IF(ISNUMBER(SEARCH("No",'2_all_summary'!U284)),4,3))</f>
        <v>4</v>
      </c>
    </row>
    <row r="285" spans="7:18" x14ac:dyDescent="0.3">
      <c r="G285" s="41"/>
      <c r="H285" s="41" t="str">
        <f>'2_all_summary'!D285</f>
        <v>Burial societies in rural ethiopia</v>
      </c>
      <c r="I285" s="41" t="str">
        <f>'2_all_summary'!E285</f>
        <v>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Â© 2012 International Food Policy Research Institute. All rights reserved.</v>
      </c>
      <c r="J285" s="41">
        <f>IF(ISNUMBER(SEARCH("Yes",'2_all_summary'!$F285)),IF(ISNUMBER(SEARCH("Yes",'2_all_summary'!M285)),1,2),IF(ISNUMBER(SEARCH("No",'2_all_summary'!M285)),4,3))</f>
        <v>4</v>
      </c>
      <c r="K285" s="41">
        <f>IF(ISNUMBER(SEARCH("Yes",'2_all_summary'!$F285)),IF(ISNUMBER(SEARCH("Yes",'2_all_summary'!N285)),1,2),IF(ISNUMBER(SEARCH("No",'2_all_summary'!N285)),4,3))</f>
        <v>4</v>
      </c>
      <c r="L285" s="41">
        <f>IF(ISNUMBER(SEARCH("Yes",'2_all_summary'!$F285)),IF(ISNUMBER(SEARCH("Yes",'2_all_summary'!O285)),1,2),IF(ISNUMBER(SEARCH("No",'2_all_summary'!O285)),4,3))</f>
        <v>4</v>
      </c>
      <c r="M285" s="41">
        <f>IF(ISNUMBER(SEARCH("Yes",'2_all_summary'!$F285)),IF(0&lt;'2_all_summary'!P285,1,2),IF(0='2_all_summary'!P285,4,3))</f>
        <v>4</v>
      </c>
      <c r="N285" s="41">
        <f>IF(ISNUMBER(SEARCH("Yes",'2_all_summary'!$F285)),IF(ISNUMBER(SEARCH("Yes",'2_all_summary'!Q285)),1,2),IF(ISNUMBER(SEARCH("No",'2_all_summary'!Q285)),4,3))</f>
        <v>4</v>
      </c>
      <c r="O285" s="41">
        <f>IF(ISNUMBER(SEARCH("Yes",'2_all_summary'!$F285)),IF(ISNUMBER(SEARCH("Yes",'2_all_summary'!R285)),1,2),IF(ISNUMBER(SEARCH("No",'2_all_summary'!R285)),4,3))</f>
        <v>4</v>
      </c>
      <c r="P285" s="41">
        <f>IF(ISNUMBER(SEARCH("Yes",'2_all_summary'!$F285)),IF(ISNUMBER(SEARCH("Yes",'2_all_summary'!S285)),1,2),IF(ISNUMBER(SEARCH("No",'2_all_summary'!S285)),4,3))</f>
        <v>4</v>
      </c>
      <c r="Q285" s="41">
        <f>IF(ISNUMBER(SEARCH("Yes",'2_all_summary'!$F285)),IF(0&lt;'2_all_summary'!T285,1,2),IF(0='2_all_summary'!T285,4,3))</f>
        <v>4</v>
      </c>
      <c r="R285" s="41">
        <f>IF(ISNUMBER(SEARCH("Yes",'2_all_summary'!$F285)),IF(ISNUMBER(SEARCH("Yes",'2_all_summary'!U285)),1,2),IF(ISNUMBER(SEARCH("No",'2_all_summary'!U285)),4,3))</f>
        <v>4</v>
      </c>
    </row>
    <row r="286" spans="7:18" x14ac:dyDescent="0.3">
      <c r="G286" s="41"/>
      <c r="H286" s="41" t="str">
        <f>'2_all_summary'!D286</f>
        <v>Combining community-based research and local knowledge to confront asthma and subsistence-fishing hazards in Greenpoint/Williamsburg, Brooklyn, New York</v>
      </c>
      <c r="I286" s="41" t="str">
        <f>'2_all_summary'!E286</f>
        <v>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v>
      </c>
      <c r="J286" s="41">
        <f>IF(ISNUMBER(SEARCH("Yes",'2_all_summary'!$F286)),IF(ISNUMBER(SEARCH("Yes",'2_all_summary'!M286)),1,2),IF(ISNUMBER(SEARCH("No",'2_all_summary'!M286)),4,3))</f>
        <v>4</v>
      </c>
      <c r="K286" s="41">
        <f>IF(ISNUMBER(SEARCH("Yes",'2_all_summary'!$F286)),IF(ISNUMBER(SEARCH("Yes",'2_all_summary'!N286)),1,2),IF(ISNUMBER(SEARCH("No",'2_all_summary'!N286)),4,3))</f>
        <v>4</v>
      </c>
      <c r="L286" s="41">
        <f>IF(ISNUMBER(SEARCH("Yes",'2_all_summary'!$F286)),IF(ISNUMBER(SEARCH("Yes",'2_all_summary'!O286)),1,2),IF(ISNUMBER(SEARCH("No",'2_all_summary'!O286)),4,3))</f>
        <v>4</v>
      </c>
      <c r="M286" s="41">
        <f>IF(ISNUMBER(SEARCH("Yes",'2_all_summary'!$F286)),IF(0&lt;'2_all_summary'!P286,1,2),IF(0='2_all_summary'!P286,4,3))</f>
        <v>4</v>
      </c>
      <c r="N286" s="41">
        <f>IF(ISNUMBER(SEARCH("Yes",'2_all_summary'!$F286)),IF(ISNUMBER(SEARCH("Yes",'2_all_summary'!Q286)),1,2),IF(ISNUMBER(SEARCH("No",'2_all_summary'!Q286)),4,3))</f>
        <v>4</v>
      </c>
      <c r="O286" s="41">
        <f>IF(ISNUMBER(SEARCH("Yes",'2_all_summary'!$F286)),IF(ISNUMBER(SEARCH("Yes",'2_all_summary'!R286)),1,2),IF(ISNUMBER(SEARCH("No",'2_all_summary'!R286)),4,3))</f>
        <v>4</v>
      </c>
      <c r="P286" s="41">
        <f>IF(ISNUMBER(SEARCH("Yes",'2_all_summary'!$F286)),IF(ISNUMBER(SEARCH("Yes",'2_all_summary'!S286)),1,2),IF(ISNUMBER(SEARCH("No",'2_all_summary'!S286)),4,3))</f>
        <v>4</v>
      </c>
      <c r="Q286" s="41">
        <f>IF(ISNUMBER(SEARCH("Yes",'2_all_summary'!$F286)),IF(0&lt;'2_all_summary'!T286,1,2),IF(0='2_all_summary'!T286,4,3))</f>
        <v>4</v>
      </c>
      <c r="R286" s="41">
        <f>IF(ISNUMBER(SEARCH("Yes",'2_all_summary'!$F286)),IF(ISNUMBER(SEARCH("Yes",'2_all_summary'!U286)),1,2),IF(ISNUMBER(SEARCH("No",'2_all_summary'!U286)),4,3))</f>
        <v>4</v>
      </c>
    </row>
    <row r="287" spans="7:18" x14ac:dyDescent="0.3">
      <c r="G287" s="41"/>
      <c r="H287" s="41" t="str">
        <f>'2_all_summary'!D287</f>
        <v>A DPSIR-analysis of water uses and related water quality issues in the Colombian Alto and Medio Dagua Community Council</v>
      </c>
      <c r="I287" s="41" t="str">
        <f>'2_all_summary'!E287</f>
        <v>A portion of Colombiaâ€™s water resources is located on the Pacific coast within the territory of the Community Council of Alto and Medio Dagua (CC-AMDA). Though a harmonious balance between the communitiesâ€™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Â© 2018, National Water Research Center.</v>
      </c>
      <c r="J287" s="41">
        <f>IF(ISNUMBER(SEARCH("Yes",'2_all_summary'!$F287)),IF(ISNUMBER(SEARCH("Yes",'2_all_summary'!M287)),1,2),IF(ISNUMBER(SEARCH("No",'2_all_summary'!M287)),4,3))</f>
        <v>4</v>
      </c>
      <c r="K287" s="41">
        <f>IF(ISNUMBER(SEARCH("Yes",'2_all_summary'!$F287)),IF(ISNUMBER(SEARCH("Yes",'2_all_summary'!N287)),1,2),IF(ISNUMBER(SEARCH("No",'2_all_summary'!N287)),4,3))</f>
        <v>4</v>
      </c>
      <c r="L287" s="41">
        <f>IF(ISNUMBER(SEARCH("Yes",'2_all_summary'!$F287)),IF(ISNUMBER(SEARCH("Yes",'2_all_summary'!O287)),1,2),IF(ISNUMBER(SEARCH("No",'2_all_summary'!O287)),4,3))</f>
        <v>4</v>
      </c>
      <c r="M287" s="41">
        <f>IF(ISNUMBER(SEARCH("Yes",'2_all_summary'!$F287)),IF(0&lt;'2_all_summary'!P287,1,2),IF(0='2_all_summary'!P287,4,3))</f>
        <v>4</v>
      </c>
      <c r="N287" s="41">
        <f>IF(ISNUMBER(SEARCH("Yes",'2_all_summary'!$F287)),IF(ISNUMBER(SEARCH("Yes",'2_all_summary'!Q287)),1,2),IF(ISNUMBER(SEARCH("No",'2_all_summary'!Q287)),4,3))</f>
        <v>4</v>
      </c>
      <c r="O287" s="41">
        <f>IF(ISNUMBER(SEARCH("Yes",'2_all_summary'!$F287)),IF(ISNUMBER(SEARCH("Yes",'2_all_summary'!R287)),1,2),IF(ISNUMBER(SEARCH("No",'2_all_summary'!R287)),4,3))</f>
        <v>4</v>
      </c>
      <c r="P287" s="41">
        <f>IF(ISNUMBER(SEARCH("Yes",'2_all_summary'!$F287)),IF(ISNUMBER(SEARCH("Yes",'2_all_summary'!S287)),1,2),IF(ISNUMBER(SEARCH("No",'2_all_summary'!S287)),4,3))</f>
        <v>4</v>
      </c>
      <c r="Q287" s="41">
        <f>IF(ISNUMBER(SEARCH("Yes",'2_all_summary'!$F287)),IF(0&lt;'2_all_summary'!T287,1,2),IF(0='2_all_summary'!T287,4,3))</f>
        <v>4</v>
      </c>
      <c r="R287" s="41">
        <f>IF(ISNUMBER(SEARCH("Yes",'2_all_summary'!$F287)),IF(ISNUMBER(SEARCH("Yes",'2_all_summary'!U287)),1,2),IF(ISNUMBER(SEARCH("No",'2_all_summary'!U287)),4,3))</f>
        <v>4</v>
      </c>
    </row>
    <row r="288" spans="7:18" x14ac:dyDescent="0.3">
      <c r="G288" s="41"/>
      <c r="H288" s="41" t="str">
        <f>'2_all_summary'!D288</f>
        <v>Development of a case definition for hearing loss in community-based older adults: a cross-sectional validation study</v>
      </c>
      <c r="I288" s="41" t="str">
        <f>'2_all_summary'!E288</f>
        <v>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Â© 2021 CMA Joule Inc. or its licensors.</v>
      </c>
      <c r="J288" s="41">
        <f>IF(ISNUMBER(SEARCH("Yes",'2_all_summary'!$F288)),IF(ISNUMBER(SEARCH("Yes",'2_all_summary'!M288)),1,2),IF(ISNUMBER(SEARCH("No",'2_all_summary'!M288)),4,3))</f>
        <v>4</v>
      </c>
      <c r="K288" s="41">
        <f>IF(ISNUMBER(SEARCH("Yes",'2_all_summary'!$F288)),IF(ISNUMBER(SEARCH("Yes",'2_all_summary'!N288)),1,2),IF(ISNUMBER(SEARCH("No",'2_all_summary'!N288)),4,3))</f>
        <v>4</v>
      </c>
      <c r="L288" s="41">
        <f>IF(ISNUMBER(SEARCH("Yes",'2_all_summary'!$F288)),IF(ISNUMBER(SEARCH("Yes",'2_all_summary'!O288)),1,2),IF(ISNUMBER(SEARCH("No",'2_all_summary'!O288)),4,3))</f>
        <v>4</v>
      </c>
      <c r="M288" s="41">
        <f>IF(ISNUMBER(SEARCH("Yes",'2_all_summary'!$F288)),IF(0&lt;'2_all_summary'!P288,1,2),IF(0='2_all_summary'!P288,4,3))</f>
        <v>4</v>
      </c>
      <c r="N288" s="41">
        <f>IF(ISNUMBER(SEARCH("Yes",'2_all_summary'!$F288)),IF(ISNUMBER(SEARCH("Yes",'2_all_summary'!Q288)),1,2),IF(ISNUMBER(SEARCH("No",'2_all_summary'!Q288)),4,3))</f>
        <v>4</v>
      </c>
      <c r="O288" s="41">
        <f>IF(ISNUMBER(SEARCH("Yes",'2_all_summary'!$F288)),IF(ISNUMBER(SEARCH("Yes",'2_all_summary'!R288)),1,2),IF(ISNUMBER(SEARCH("No",'2_all_summary'!R288)),4,3))</f>
        <v>4</v>
      </c>
      <c r="P288" s="41">
        <f>IF(ISNUMBER(SEARCH("Yes",'2_all_summary'!$F288)),IF(ISNUMBER(SEARCH("Yes",'2_all_summary'!S288)),1,2),IF(ISNUMBER(SEARCH("No",'2_all_summary'!S288)),4,3))</f>
        <v>4</v>
      </c>
      <c r="Q288" s="41">
        <f>IF(ISNUMBER(SEARCH("Yes",'2_all_summary'!$F288)),IF(0&lt;'2_all_summary'!T288,1,2),IF(0='2_all_summary'!T288,4,3))</f>
        <v>4</v>
      </c>
      <c r="R288" s="41">
        <f>IF(ISNUMBER(SEARCH("Yes",'2_all_summary'!$F288)),IF(ISNUMBER(SEARCH("Yes",'2_all_summary'!U288)),1,2),IF(ISNUMBER(SEARCH("No",'2_all_summary'!U288)),4,3))</f>
        <v>4</v>
      </c>
    </row>
    <row r="289" spans="7:18" x14ac:dyDescent="0.3">
      <c r="G289" s="41"/>
      <c r="H289" s="41" t="str">
        <f>'2_all_summary'!D289</f>
        <v>Enhanching small-scale community for coastal management in Puntondo Bay, Indonesia</v>
      </c>
      <c r="I289" s="41" t="str">
        <f>'2_all_summary'!E289</f>
        <v>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Â© Published under licence by IOP Publishing Ltd.</v>
      </c>
      <c r="J289" s="41">
        <f>IF(ISNUMBER(SEARCH("Yes",'2_all_summary'!$F289)),IF(ISNUMBER(SEARCH("Yes",'2_all_summary'!M289)),1,2),IF(ISNUMBER(SEARCH("No",'2_all_summary'!M289)),4,3))</f>
        <v>4</v>
      </c>
      <c r="K289" s="41">
        <f>IF(ISNUMBER(SEARCH("Yes",'2_all_summary'!$F289)),IF(ISNUMBER(SEARCH("Yes",'2_all_summary'!N289)),1,2),IF(ISNUMBER(SEARCH("No",'2_all_summary'!N289)),4,3))</f>
        <v>4</v>
      </c>
      <c r="L289" s="41">
        <f>IF(ISNUMBER(SEARCH("Yes",'2_all_summary'!$F289)),IF(ISNUMBER(SEARCH("Yes",'2_all_summary'!O289)),1,2),IF(ISNUMBER(SEARCH("No",'2_all_summary'!O289)),4,3))</f>
        <v>4</v>
      </c>
      <c r="M289" s="41">
        <f>IF(ISNUMBER(SEARCH("Yes",'2_all_summary'!$F289)),IF(0&lt;'2_all_summary'!P289,1,2),IF(0='2_all_summary'!P289,4,3))</f>
        <v>4</v>
      </c>
      <c r="N289" s="41">
        <f>IF(ISNUMBER(SEARCH("Yes",'2_all_summary'!$F289)),IF(ISNUMBER(SEARCH("Yes",'2_all_summary'!Q289)),1,2),IF(ISNUMBER(SEARCH("No",'2_all_summary'!Q289)),4,3))</f>
        <v>4</v>
      </c>
      <c r="O289" s="41">
        <f>IF(ISNUMBER(SEARCH("Yes",'2_all_summary'!$F289)),IF(ISNUMBER(SEARCH("Yes",'2_all_summary'!R289)),1,2),IF(ISNUMBER(SEARCH("No",'2_all_summary'!R289)),4,3))</f>
        <v>4</v>
      </c>
      <c r="P289" s="41">
        <f>IF(ISNUMBER(SEARCH("Yes",'2_all_summary'!$F289)),IF(ISNUMBER(SEARCH("Yes",'2_all_summary'!S289)),1,2),IF(ISNUMBER(SEARCH("No",'2_all_summary'!S289)),4,3))</f>
        <v>4</v>
      </c>
      <c r="Q289" s="41">
        <f>IF(ISNUMBER(SEARCH("Yes",'2_all_summary'!$F289)),IF(0&lt;'2_all_summary'!T289,1,2),IF(0='2_all_summary'!T289,4,3))</f>
        <v>4</v>
      </c>
      <c r="R289" s="41">
        <f>IF(ISNUMBER(SEARCH("Yes",'2_all_summary'!$F289)),IF(ISNUMBER(SEARCH("Yes",'2_all_summary'!U289)),1,2),IF(ISNUMBER(SEARCH("No",'2_all_summary'!U289)),4,3))</f>
        <v>4</v>
      </c>
    </row>
    <row r="290" spans="7:18" x14ac:dyDescent="0.3">
      <c r="G290" s="41"/>
      <c r="H290" s="41" t="str">
        <f>'2_all_summary'!D290</f>
        <v>Ecologically sustainable but unjust? Negotiating equity and authority in common-pool marine resource management</v>
      </c>
      <c r="I290" s="41" t="str">
        <f>'2_all_summary'!E290</f>
        <v>Under appropriate conditions, community-based fisheries management can support sound resource stewardship, with positive social and environmental outcomes. Evaluating indigenous peoplesâ€™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Ostromâ€™s common-pool resource design principles. Grounded in the regionâ€™s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Â© 2014 by the author(s). Published here under license by the Resilience Alliance.</v>
      </c>
      <c r="J290" s="41">
        <f>IF(ISNUMBER(SEARCH("Yes",'2_all_summary'!$F290)),IF(ISNUMBER(SEARCH("Yes",'2_all_summary'!M290)),1,2),IF(ISNUMBER(SEARCH("No",'2_all_summary'!M290)),4,3))</f>
        <v>4</v>
      </c>
      <c r="K290" s="41">
        <f>IF(ISNUMBER(SEARCH("Yes",'2_all_summary'!$F290)),IF(ISNUMBER(SEARCH("Yes",'2_all_summary'!N290)),1,2),IF(ISNUMBER(SEARCH("No",'2_all_summary'!N290)),4,3))</f>
        <v>4</v>
      </c>
      <c r="L290" s="41">
        <f>IF(ISNUMBER(SEARCH("Yes",'2_all_summary'!$F290)),IF(ISNUMBER(SEARCH("Yes",'2_all_summary'!O290)),1,2),IF(ISNUMBER(SEARCH("No",'2_all_summary'!O290)),4,3))</f>
        <v>4</v>
      </c>
      <c r="M290" s="41">
        <f>IF(ISNUMBER(SEARCH("Yes",'2_all_summary'!$F290)),IF(0&lt;'2_all_summary'!P290,1,2),IF(0='2_all_summary'!P290,4,3))</f>
        <v>4</v>
      </c>
      <c r="N290" s="41">
        <f>IF(ISNUMBER(SEARCH("Yes",'2_all_summary'!$F290)),IF(ISNUMBER(SEARCH("Yes",'2_all_summary'!Q290)),1,2),IF(ISNUMBER(SEARCH("No",'2_all_summary'!Q290)),4,3))</f>
        <v>4</v>
      </c>
      <c r="O290" s="41">
        <f>IF(ISNUMBER(SEARCH("Yes",'2_all_summary'!$F290)),IF(ISNUMBER(SEARCH("Yes",'2_all_summary'!R290)),1,2),IF(ISNUMBER(SEARCH("No",'2_all_summary'!R290)),4,3))</f>
        <v>4</v>
      </c>
      <c r="P290" s="41">
        <f>IF(ISNUMBER(SEARCH("Yes",'2_all_summary'!$F290)),IF(ISNUMBER(SEARCH("Yes",'2_all_summary'!S290)),1,2),IF(ISNUMBER(SEARCH("No",'2_all_summary'!S290)),4,3))</f>
        <v>4</v>
      </c>
      <c r="Q290" s="41">
        <f>IF(ISNUMBER(SEARCH("Yes",'2_all_summary'!$F290)),IF(0&lt;'2_all_summary'!T290,1,2),IF(0='2_all_summary'!T290,4,3))</f>
        <v>4</v>
      </c>
      <c r="R290" s="41">
        <f>IF(ISNUMBER(SEARCH("Yes",'2_all_summary'!$F290)),IF(ISNUMBER(SEARCH("Yes",'2_all_summary'!U290)),1,2),IF(ISNUMBER(SEARCH("No",'2_all_summary'!U290)),4,3))</f>
        <v>4</v>
      </c>
    </row>
    <row r="291" spans="7:18" x14ac:dyDescent="0.3">
      <c r="G291" s="41"/>
      <c r="H291" s="41" t="str">
        <f>'2_all_summary'!D291</f>
        <v>Sea-to-sky highway improvement project: Environmental enhancements and project legacies</v>
      </c>
      <c r="I291" s="41" t="str">
        <f>'2_all_summary'!E291</f>
        <v>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v>
      </c>
      <c r="J291" s="41">
        <f>IF(ISNUMBER(SEARCH("Yes",'2_all_summary'!$F291)),IF(ISNUMBER(SEARCH("Yes",'2_all_summary'!M291)),1,2),IF(ISNUMBER(SEARCH("No",'2_all_summary'!M291)),4,3))</f>
        <v>2</v>
      </c>
      <c r="K291" s="41">
        <f>IF(ISNUMBER(SEARCH("Yes",'2_all_summary'!$F291)),IF(ISNUMBER(SEARCH("Yes",'2_all_summary'!N291)),1,2),IF(ISNUMBER(SEARCH("No",'2_all_summary'!N291)),4,3))</f>
        <v>2</v>
      </c>
      <c r="L291" s="41">
        <f>IF(ISNUMBER(SEARCH("Yes",'2_all_summary'!$F291)),IF(ISNUMBER(SEARCH("Yes",'2_all_summary'!O291)),1,2),IF(ISNUMBER(SEARCH("No",'2_all_summary'!O291)),4,3))</f>
        <v>2</v>
      </c>
      <c r="M291" s="41">
        <f>IF(ISNUMBER(SEARCH("Yes",'2_all_summary'!$F291)),IF(0&lt;'2_all_summary'!P291,1,2),IF(0='2_all_summary'!P291,4,3))</f>
        <v>2</v>
      </c>
      <c r="N291" s="41">
        <f>IF(ISNUMBER(SEARCH("Yes",'2_all_summary'!$F291)),IF(ISNUMBER(SEARCH("Yes",'2_all_summary'!Q291)),1,2),IF(ISNUMBER(SEARCH("No",'2_all_summary'!Q291)),4,3))</f>
        <v>2</v>
      </c>
      <c r="O291" s="41">
        <f>IF(ISNUMBER(SEARCH("Yes",'2_all_summary'!$F291)),IF(ISNUMBER(SEARCH("Yes",'2_all_summary'!R291)),1,2),IF(ISNUMBER(SEARCH("No",'2_all_summary'!R291)),4,3))</f>
        <v>2</v>
      </c>
      <c r="P291" s="41">
        <f>IF(ISNUMBER(SEARCH("Yes",'2_all_summary'!$F291)),IF(ISNUMBER(SEARCH("Yes",'2_all_summary'!S291)),1,2),IF(ISNUMBER(SEARCH("No",'2_all_summary'!S291)),4,3))</f>
        <v>2</v>
      </c>
      <c r="Q291" s="41">
        <f>IF(ISNUMBER(SEARCH("Yes",'2_all_summary'!$F291)),IF(0&lt;'2_all_summary'!T291,1,2),IF(0='2_all_summary'!T291,4,3))</f>
        <v>2</v>
      </c>
      <c r="R291" s="41">
        <f>IF(ISNUMBER(SEARCH("Yes",'2_all_summary'!$F291)),IF(ISNUMBER(SEARCH("Yes",'2_all_summary'!U291)),1,2),IF(ISNUMBER(SEARCH("No",'2_all_summary'!U291)),4,3))</f>
        <v>2</v>
      </c>
    </row>
    <row r="292" spans="7:18" x14ac:dyDescent="0.3">
      <c r="G292" s="41"/>
      <c r="H292" s="41" t="str">
        <f>'2_all_summary'!D292</f>
        <v>Communities, natural resources, and environments: African and Asian experiences</v>
      </c>
      <c r="I292" s="41" t="str">
        <f>'2_all_summary'!E292</f>
        <v>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v>
      </c>
      <c r="J292" s="41">
        <f>IF(ISNUMBER(SEARCH("Yes",'2_all_summary'!$F292)),IF(ISNUMBER(SEARCH("Yes",'2_all_summary'!M292)),1,2),IF(ISNUMBER(SEARCH("No",'2_all_summary'!M292)),4,3))</f>
        <v>2</v>
      </c>
      <c r="K292" s="41">
        <f>IF(ISNUMBER(SEARCH("Yes",'2_all_summary'!$F292)),IF(ISNUMBER(SEARCH("Yes",'2_all_summary'!N292)),1,2),IF(ISNUMBER(SEARCH("No",'2_all_summary'!N292)),4,3))</f>
        <v>2</v>
      </c>
      <c r="L292" s="41">
        <f>IF(ISNUMBER(SEARCH("Yes",'2_all_summary'!$F292)),IF(ISNUMBER(SEARCH("Yes",'2_all_summary'!O292)),1,2),IF(ISNUMBER(SEARCH("No",'2_all_summary'!O292)),4,3))</f>
        <v>2</v>
      </c>
      <c r="M292" s="41">
        <f>IF(ISNUMBER(SEARCH("Yes",'2_all_summary'!$F292)),IF(0&lt;'2_all_summary'!P292,1,2),IF(0='2_all_summary'!P292,4,3))</f>
        <v>2</v>
      </c>
      <c r="N292" s="41">
        <f>IF(ISNUMBER(SEARCH("Yes",'2_all_summary'!$F292)),IF(ISNUMBER(SEARCH("Yes",'2_all_summary'!Q292)),1,2),IF(ISNUMBER(SEARCH("No",'2_all_summary'!Q292)),4,3))</f>
        <v>2</v>
      </c>
      <c r="O292" s="41">
        <f>IF(ISNUMBER(SEARCH("Yes",'2_all_summary'!$F292)),IF(ISNUMBER(SEARCH("Yes",'2_all_summary'!R292)),1,2),IF(ISNUMBER(SEARCH("No",'2_all_summary'!R292)),4,3))</f>
        <v>2</v>
      </c>
      <c r="P292" s="41">
        <f>IF(ISNUMBER(SEARCH("Yes",'2_all_summary'!$F292)),IF(ISNUMBER(SEARCH("Yes",'2_all_summary'!S292)),1,2),IF(ISNUMBER(SEARCH("No",'2_all_summary'!S292)),4,3))</f>
        <v>2</v>
      </c>
      <c r="Q292" s="41">
        <f>IF(ISNUMBER(SEARCH("Yes",'2_all_summary'!$F292)),IF(0&lt;'2_all_summary'!T292,1,2),IF(0='2_all_summary'!T292,4,3))</f>
        <v>2</v>
      </c>
      <c r="R292" s="41">
        <f>IF(ISNUMBER(SEARCH("Yes",'2_all_summary'!$F292)),IF(ISNUMBER(SEARCH("Yes",'2_all_summary'!U292)),1,2),IF(ISNUMBER(SEARCH("No",'2_all_summary'!U292)),4,3))</f>
        <v>2</v>
      </c>
    </row>
    <row r="293" spans="7:18" x14ac:dyDescent="0.3">
      <c r="G293" s="41"/>
      <c r="H293" s="41" t="str">
        <f>'2_all_summary'!D293</f>
        <v>The impact of community-based fisheries management (CBFM) on equity and sustainability of small-scale coastal fisheries in the Philippines</v>
      </c>
      <c r="I293" s="41" t="str">
        <f>'2_all_summary'!E293</f>
        <v>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Â© 2017 Elsevier Ltd</v>
      </c>
      <c r="J293" s="41">
        <f>IF(ISNUMBER(SEARCH("Yes",'2_all_summary'!$F293)),IF(ISNUMBER(SEARCH("Yes",'2_all_summary'!M293)),1,2),IF(ISNUMBER(SEARCH("No",'2_all_summary'!M293)),4,3))</f>
        <v>4</v>
      </c>
      <c r="K293" s="41">
        <f>IF(ISNUMBER(SEARCH("Yes",'2_all_summary'!$F293)),IF(ISNUMBER(SEARCH("Yes",'2_all_summary'!N293)),1,2),IF(ISNUMBER(SEARCH("No",'2_all_summary'!N293)),4,3))</f>
        <v>4</v>
      </c>
      <c r="L293" s="41">
        <f>IF(ISNUMBER(SEARCH("Yes",'2_all_summary'!$F293)),IF(ISNUMBER(SEARCH("Yes",'2_all_summary'!O293)),1,2),IF(ISNUMBER(SEARCH("No",'2_all_summary'!O293)),4,3))</f>
        <v>4</v>
      </c>
      <c r="M293" s="41">
        <f>IF(ISNUMBER(SEARCH("Yes",'2_all_summary'!$F293)),IF(0&lt;'2_all_summary'!P293,1,2),IF(0='2_all_summary'!P293,4,3))</f>
        <v>4</v>
      </c>
      <c r="N293" s="41">
        <f>IF(ISNUMBER(SEARCH("Yes",'2_all_summary'!$F293)),IF(ISNUMBER(SEARCH("Yes",'2_all_summary'!Q293)),1,2),IF(ISNUMBER(SEARCH("No",'2_all_summary'!Q293)),4,3))</f>
        <v>4</v>
      </c>
      <c r="O293" s="41">
        <f>IF(ISNUMBER(SEARCH("Yes",'2_all_summary'!$F293)),IF(ISNUMBER(SEARCH("Yes",'2_all_summary'!R293)),1,2),IF(ISNUMBER(SEARCH("No",'2_all_summary'!R293)),4,3))</f>
        <v>4</v>
      </c>
      <c r="P293" s="41">
        <f>IF(ISNUMBER(SEARCH("Yes",'2_all_summary'!$F293)),IF(ISNUMBER(SEARCH("Yes",'2_all_summary'!S293)),1,2),IF(ISNUMBER(SEARCH("No",'2_all_summary'!S293)),4,3))</f>
        <v>4</v>
      </c>
      <c r="Q293" s="41">
        <f>IF(ISNUMBER(SEARCH("Yes",'2_all_summary'!$F293)),IF(0&lt;'2_all_summary'!T293,1,2),IF(0='2_all_summary'!T293,4,3))</f>
        <v>4</v>
      </c>
      <c r="R293" s="41">
        <f>IF(ISNUMBER(SEARCH("Yes",'2_all_summary'!$F293)),IF(ISNUMBER(SEARCH("Yes",'2_all_summary'!U293)),1,2),IF(ISNUMBER(SEARCH("No",'2_all_summary'!U293)),4,3))</f>
        <v>4</v>
      </c>
    </row>
    <row r="294" spans="7:18" x14ac:dyDescent="0.3">
      <c r="G294" s="41"/>
      <c r="H294" s="41" t="str">
        <f>'2_all_summary'!D294</f>
        <v>Local Peoplesâ€™ Appreciation on and Contribution to Conservation of Peatland Swamp Forests: Experience from Peninsular Malaysia</v>
      </c>
      <c r="I294" s="41" t="str">
        <f>'2_all_summary'!E294</f>
        <v>Peatland swamp forests (PSF) deliver a range of beneficial, but often undervalued ecosystem services. In this paper we examined local peoplesâ€™ appreciation on the values of PSF and their contribution to conservation. The study was carried out by interviewing 100 respondents living in adjacent to North Selangor PSF and holding three focus group discussions and a few key-informantsâ€™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peoplesâ€™ enthusiasm for PSF conservation suggest a community-based approach for sustainable PSF management. Â© 2017, Society of Wetland Scientists.</v>
      </c>
      <c r="J294" s="41">
        <f>IF(ISNUMBER(SEARCH("Yes",'2_all_summary'!$F294)),IF(ISNUMBER(SEARCH("Yes",'2_all_summary'!M294)),1,2),IF(ISNUMBER(SEARCH("No",'2_all_summary'!M294)),4,3))</f>
        <v>4</v>
      </c>
      <c r="K294" s="41">
        <f>IF(ISNUMBER(SEARCH("Yes",'2_all_summary'!$F294)),IF(ISNUMBER(SEARCH("Yes",'2_all_summary'!N294)),1,2),IF(ISNUMBER(SEARCH("No",'2_all_summary'!N294)),4,3))</f>
        <v>4</v>
      </c>
      <c r="L294" s="41">
        <f>IF(ISNUMBER(SEARCH("Yes",'2_all_summary'!$F294)),IF(ISNUMBER(SEARCH("Yes",'2_all_summary'!O294)),1,2),IF(ISNUMBER(SEARCH("No",'2_all_summary'!O294)),4,3))</f>
        <v>4</v>
      </c>
      <c r="M294" s="41">
        <f>IF(ISNUMBER(SEARCH("Yes",'2_all_summary'!$F294)),IF(0&lt;'2_all_summary'!P294,1,2),IF(0='2_all_summary'!P294,4,3))</f>
        <v>4</v>
      </c>
      <c r="N294" s="41">
        <f>IF(ISNUMBER(SEARCH("Yes",'2_all_summary'!$F294)),IF(ISNUMBER(SEARCH("Yes",'2_all_summary'!Q294)),1,2),IF(ISNUMBER(SEARCH("No",'2_all_summary'!Q294)),4,3))</f>
        <v>4</v>
      </c>
      <c r="O294" s="41">
        <f>IF(ISNUMBER(SEARCH("Yes",'2_all_summary'!$F294)),IF(ISNUMBER(SEARCH("Yes",'2_all_summary'!R294)),1,2),IF(ISNUMBER(SEARCH("No",'2_all_summary'!R294)),4,3))</f>
        <v>4</v>
      </c>
      <c r="P294" s="41">
        <f>IF(ISNUMBER(SEARCH("Yes",'2_all_summary'!$F294)),IF(ISNUMBER(SEARCH("Yes",'2_all_summary'!S294)),1,2),IF(ISNUMBER(SEARCH("No",'2_all_summary'!S294)),4,3))</f>
        <v>4</v>
      </c>
      <c r="Q294" s="41">
        <f>IF(ISNUMBER(SEARCH("Yes",'2_all_summary'!$F294)),IF(0&lt;'2_all_summary'!T294,1,2),IF(0='2_all_summary'!T294,4,3))</f>
        <v>4</v>
      </c>
      <c r="R294" s="41">
        <f>IF(ISNUMBER(SEARCH("Yes",'2_all_summary'!$F294)),IF(ISNUMBER(SEARCH("Yes",'2_all_summary'!U294)),1,2),IF(ISNUMBER(SEARCH("No",'2_all_summary'!U294)),4,3))</f>
        <v>4</v>
      </c>
    </row>
    <row r="295" spans="7:18" x14ac:dyDescent="0.3">
      <c r="G295" s="41"/>
      <c r="H295" s="41" t="str">
        <f>'2_all_summary'!D295</f>
        <v>Salient beliefs underlying donating to Caring for Children in Belize</v>
      </c>
      <c r="I295" s="41" t="str">
        <f>'2_all_summary'!E295</f>
        <v>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Â© 2013 Â© Taylor &amp; Francis.</v>
      </c>
      <c r="J295" s="41">
        <f>IF(ISNUMBER(SEARCH("Yes",'2_all_summary'!$F295)),IF(ISNUMBER(SEARCH("Yes",'2_all_summary'!M295)),1,2),IF(ISNUMBER(SEARCH("No",'2_all_summary'!M295)),4,3))</f>
        <v>4</v>
      </c>
      <c r="K295" s="41">
        <f>IF(ISNUMBER(SEARCH("Yes",'2_all_summary'!$F295)),IF(ISNUMBER(SEARCH("Yes",'2_all_summary'!N295)),1,2),IF(ISNUMBER(SEARCH("No",'2_all_summary'!N295)),4,3))</f>
        <v>4</v>
      </c>
      <c r="L295" s="41">
        <f>IF(ISNUMBER(SEARCH("Yes",'2_all_summary'!$F295)),IF(ISNUMBER(SEARCH("Yes",'2_all_summary'!O295)),1,2),IF(ISNUMBER(SEARCH("No",'2_all_summary'!O295)),4,3))</f>
        <v>4</v>
      </c>
      <c r="M295" s="41">
        <f>IF(ISNUMBER(SEARCH("Yes",'2_all_summary'!$F295)),IF(0&lt;'2_all_summary'!P295,1,2),IF(0='2_all_summary'!P295,4,3))</f>
        <v>4</v>
      </c>
      <c r="N295" s="41">
        <f>IF(ISNUMBER(SEARCH("Yes",'2_all_summary'!$F295)),IF(ISNUMBER(SEARCH("Yes",'2_all_summary'!Q295)),1,2),IF(ISNUMBER(SEARCH("No",'2_all_summary'!Q295)),4,3))</f>
        <v>4</v>
      </c>
      <c r="O295" s="41">
        <f>IF(ISNUMBER(SEARCH("Yes",'2_all_summary'!$F295)),IF(ISNUMBER(SEARCH("Yes",'2_all_summary'!R295)),1,2),IF(ISNUMBER(SEARCH("No",'2_all_summary'!R295)),4,3))</f>
        <v>4</v>
      </c>
      <c r="P295" s="41">
        <f>IF(ISNUMBER(SEARCH("Yes",'2_all_summary'!$F295)),IF(ISNUMBER(SEARCH("Yes",'2_all_summary'!S295)),1,2),IF(ISNUMBER(SEARCH("No",'2_all_summary'!S295)),4,3))</f>
        <v>4</v>
      </c>
      <c r="Q295" s="41">
        <f>IF(ISNUMBER(SEARCH("Yes",'2_all_summary'!$F295)),IF(0&lt;'2_all_summary'!T295,1,2),IF(0='2_all_summary'!T295,4,3))</f>
        <v>4</v>
      </c>
      <c r="R295" s="41">
        <f>IF(ISNUMBER(SEARCH("Yes",'2_all_summary'!$F295)),IF(ISNUMBER(SEARCH("Yes",'2_all_summary'!U295)),1,2),IF(ISNUMBER(SEARCH("No",'2_all_summary'!U295)),4,3))</f>
        <v>4</v>
      </c>
    </row>
    <row r="296" spans="7:18" x14ac:dyDescent="0.3">
      <c r="G296" s="41"/>
      <c r="H296" s="41" t="str">
        <f>'2_all_summary'!D296</f>
        <v>Culture-Based Fisheries in Rawa lebak lebung, South Sumatera, is it Applicable?</v>
      </c>
      <c r="I296" s="41" t="str">
        <f>'2_all_summary'!E296</f>
        <v>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Â© Published under licence by IOP Publishing Ltd.</v>
      </c>
      <c r="J296" s="41">
        <f>IF(ISNUMBER(SEARCH("Yes",'2_all_summary'!$F296)),IF(ISNUMBER(SEARCH("Yes",'2_all_summary'!M296)),1,2),IF(ISNUMBER(SEARCH("No",'2_all_summary'!M296)),4,3))</f>
        <v>4</v>
      </c>
      <c r="K296" s="41">
        <f>IF(ISNUMBER(SEARCH("Yes",'2_all_summary'!$F296)),IF(ISNUMBER(SEARCH("Yes",'2_all_summary'!N296)),1,2),IF(ISNUMBER(SEARCH("No",'2_all_summary'!N296)),4,3))</f>
        <v>4</v>
      </c>
      <c r="L296" s="41">
        <f>IF(ISNUMBER(SEARCH("Yes",'2_all_summary'!$F296)),IF(ISNUMBER(SEARCH("Yes",'2_all_summary'!O296)),1,2),IF(ISNUMBER(SEARCH("No",'2_all_summary'!O296)),4,3))</f>
        <v>4</v>
      </c>
      <c r="M296" s="41">
        <f>IF(ISNUMBER(SEARCH("Yes",'2_all_summary'!$F296)),IF(0&lt;'2_all_summary'!P296,1,2),IF(0='2_all_summary'!P296,4,3))</f>
        <v>4</v>
      </c>
      <c r="N296" s="41">
        <f>IF(ISNUMBER(SEARCH("Yes",'2_all_summary'!$F296)),IF(ISNUMBER(SEARCH("Yes",'2_all_summary'!Q296)),1,2),IF(ISNUMBER(SEARCH("No",'2_all_summary'!Q296)),4,3))</f>
        <v>4</v>
      </c>
      <c r="O296" s="41">
        <f>IF(ISNUMBER(SEARCH("Yes",'2_all_summary'!$F296)),IF(ISNUMBER(SEARCH("Yes",'2_all_summary'!R296)),1,2),IF(ISNUMBER(SEARCH("No",'2_all_summary'!R296)),4,3))</f>
        <v>4</v>
      </c>
      <c r="P296" s="41">
        <f>IF(ISNUMBER(SEARCH("Yes",'2_all_summary'!$F296)),IF(ISNUMBER(SEARCH("Yes",'2_all_summary'!S296)),1,2),IF(ISNUMBER(SEARCH("No",'2_all_summary'!S296)),4,3))</f>
        <v>4</v>
      </c>
      <c r="Q296" s="41">
        <f>IF(ISNUMBER(SEARCH("Yes",'2_all_summary'!$F296)),IF(0&lt;'2_all_summary'!T296,1,2),IF(0='2_all_summary'!T296,4,3))</f>
        <v>4</v>
      </c>
      <c r="R296" s="41">
        <f>IF(ISNUMBER(SEARCH("Yes",'2_all_summary'!$F296)),IF(ISNUMBER(SEARCH("Yes",'2_all_summary'!U296)),1,2),IF(ISNUMBER(SEARCH("No",'2_all_summary'!U296)),4,3))</f>
        <v>4</v>
      </c>
    </row>
    <row r="297" spans="7:18" x14ac:dyDescent="0.3">
      <c r="G297" s="41"/>
      <c r="H297" s="41" t="str">
        <f>'2_all_summary'!D297</f>
        <v>Creating a TURF from the bottom-up: Antigua's community-based coral reef no-take reserve</v>
      </c>
      <c r="I297" s="41" t="str">
        <f>'2_all_summary'!E297</f>
        <v>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Â© 2017 Rosenstiel School of Marine &amp; Atmospheric Science of the University of Miami.</v>
      </c>
      <c r="J297" s="41">
        <f>IF(ISNUMBER(SEARCH("Yes",'2_all_summary'!$F297)),IF(ISNUMBER(SEARCH("Yes",'2_all_summary'!M297)),1,2),IF(ISNUMBER(SEARCH("No",'2_all_summary'!M297)),4,3))</f>
        <v>4</v>
      </c>
      <c r="K297" s="41">
        <f>IF(ISNUMBER(SEARCH("Yes",'2_all_summary'!$F297)),IF(ISNUMBER(SEARCH("Yes",'2_all_summary'!N297)),1,2),IF(ISNUMBER(SEARCH("No",'2_all_summary'!N297)),4,3))</f>
        <v>4</v>
      </c>
      <c r="L297" s="41">
        <f>IF(ISNUMBER(SEARCH("Yes",'2_all_summary'!$F297)),IF(ISNUMBER(SEARCH("Yes",'2_all_summary'!O297)),1,2),IF(ISNUMBER(SEARCH("No",'2_all_summary'!O297)),4,3))</f>
        <v>4</v>
      </c>
      <c r="M297" s="41">
        <f>IF(ISNUMBER(SEARCH("Yes",'2_all_summary'!$F297)),IF(0&lt;'2_all_summary'!P297,1,2),IF(0='2_all_summary'!P297,4,3))</f>
        <v>4</v>
      </c>
      <c r="N297" s="41">
        <f>IF(ISNUMBER(SEARCH("Yes",'2_all_summary'!$F297)),IF(ISNUMBER(SEARCH("Yes",'2_all_summary'!Q297)),1,2),IF(ISNUMBER(SEARCH("No",'2_all_summary'!Q297)),4,3))</f>
        <v>4</v>
      </c>
      <c r="O297" s="41">
        <f>IF(ISNUMBER(SEARCH("Yes",'2_all_summary'!$F297)),IF(ISNUMBER(SEARCH("Yes",'2_all_summary'!R297)),1,2),IF(ISNUMBER(SEARCH("No",'2_all_summary'!R297)),4,3))</f>
        <v>4</v>
      </c>
      <c r="P297" s="41">
        <f>IF(ISNUMBER(SEARCH("Yes",'2_all_summary'!$F297)),IF(ISNUMBER(SEARCH("Yes",'2_all_summary'!S297)),1,2),IF(ISNUMBER(SEARCH("No",'2_all_summary'!S297)),4,3))</f>
        <v>4</v>
      </c>
      <c r="Q297" s="41">
        <f>IF(ISNUMBER(SEARCH("Yes",'2_all_summary'!$F297)),IF(0&lt;'2_all_summary'!T297,1,2),IF(0='2_all_summary'!T297,4,3))</f>
        <v>4</v>
      </c>
      <c r="R297" s="41">
        <f>IF(ISNUMBER(SEARCH("Yes",'2_all_summary'!$F297)),IF(ISNUMBER(SEARCH("Yes",'2_all_summary'!U297)),1,2),IF(ISNUMBER(SEARCH("No",'2_all_summary'!U297)),4,3))</f>
        <v>4</v>
      </c>
    </row>
    <row r="298" spans="7:18" x14ac:dyDescent="0.3">
      <c r="G298" s="41"/>
      <c r="H298" s="41" t="str">
        <f>'2_all_summary'!D298</f>
        <v>Promoting women's leadership under environmental decentralization: The roles of domestic policy, foreign aid, and population change</v>
      </c>
      <c r="I298" s="41" t="str">
        <f>'2_all_summary'!E298</f>
        <v>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Â© 2022 Elsevier Ltd</v>
      </c>
      <c r="J298" s="41">
        <f>IF(ISNUMBER(SEARCH("Yes",'2_all_summary'!$F298)),IF(ISNUMBER(SEARCH("Yes",'2_all_summary'!M298)),1,2),IF(ISNUMBER(SEARCH("No",'2_all_summary'!M298)),4,3))</f>
        <v>4</v>
      </c>
      <c r="K298" s="41">
        <f>IF(ISNUMBER(SEARCH("Yes",'2_all_summary'!$F298)),IF(ISNUMBER(SEARCH("Yes",'2_all_summary'!N298)),1,2),IF(ISNUMBER(SEARCH("No",'2_all_summary'!N298)),4,3))</f>
        <v>4</v>
      </c>
      <c r="L298" s="41">
        <f>IF(ISNUMBER(SEARCH("Yes",'2_all_summary'!$F298)),IF(ISNUMBER(SEARCH("Yes",'2_all_summary'!O298)),1,2),IF(ISNUMBER(SEARCH("No",'2_all_summary'!O298)),4,3))</f>
        <v>4</v>
      </c>
      <c r="M298" s="41">
        <f>IF(ISNUMBER(SEARCH("Yes",'2_all_summary'!$F298)),IF(0&lt;'2_all_summary'!P298,1,2),IF(0='2_all_summary'!P298,4,3))</f>
        <v>4</v>
      </c>
      <c r="N298" s="41">
        <f>IF(ISNUMBER(SEARCH("Yes",'2_all_summary'!$F298)),IF(ISNUMBER(SEARCH("Yes",'2_all_summary'!Q298)),1,2),IF(ISNUMBER(SEARCH("No",'2_all_summary'!Q298)),4,3))</f>
        <v>4</v>
      </c>
      <c r="O298" s="41">
        <f>IF(ISNUMBER(SEARCH("Yes",'2_all_summary'!$F298)),IF(ISNUMBER(SEARCH("Yes",'2_all_summary'!R298)),1,2),IF(ISNUMBER(SEARCH("No",'2_all_summary'!R298)),4,3))</f>
        <v>4</v>
      </c>
      <c r="P298" s="41">
        <f>IF(ISNUMBER(SEARCH("Yes",'2_all_summary'!$F298)),IF(ISNUMBER(SEARCH("Yes",'2_all_summary'!S298)),1,2),IF(ISNUMBER(SEARCH("No",'2_all_summary'!S298)),4,3))</f>
        <v>4</v>
      </c>
      <c r="Q298" s="41">
        <f>IF(ISNUMBER(SEARCH("Yes",'2_all_summary'!$F298)),IF(0&lt;'2_all_summary'!T298,1,2),IF(0='2_all_summary'!T298,4,3))</f>
        <v>4</v>
      </c>
      <c r="R298" s="41">
        <f>IF(ISNUMBER(SEARCH("Yes",'2_all_summary'!$F298)),IF(ISNUMBER(SEARCH("Yes",'2_all_summary'!U298)),1,2),IF(ISNUMBER(SEARCH("No",'2_all_summary'!U298)),4,3))</f>
        <v>4</v>
      </c>
    </row>
    <row r="299" spans="7:18" x14ac:dyDescent="0.3">
      <c r="G299" s="41"/>
      <c r="H299" s="41" t="str">
        <f>'2_all_summary'!D299</f>
        <v>Impact of climate change on biodiversity and food security: a global perspectiveâ€”a review article</v>
      </c>
      <c r="I299" s="41" t="str">
        <f>'2_all_summary'!E299</f>
        <v>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60â€“80%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11.0Â m and 16.9Â km per decade to higher latitudes. Accordingly, extinction rates of 1103 species under migration scenarios, provide 21â€“23% with unlimited migration and 38â€“52%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Â© 2021, The Author(s).</v>
      </c>
      <c r="J299" s="41">
        <f>IF(ISNUMBER(SEARCH("Yes",'2_all_summary'!$F299)),IF(ISNUMBER(SEARCH("Yes",'2_all_summary'!M299)),1,2),IF(ISNUMBER(SEARCH("No",'2_all_summary'!M299)),4,3))</f>
        <v>4</v>
      </c>
      <c r="K299" s="41">
        <f>IF(ISNUMBER(SEARCH("Yes",'2_all_summary'!$F299)),IF(ISNUMBER(SEARCH("Yes",'2_all_summary'!N299)),1,2),IF(ISNUMBER(SEARCH("No",'2_all_summary'!N299)),4,3))</f>
        <v>4</v>
      </c>
      <c r="L299" s="41">
        <f>IF(ISNUMBER(SEARCH("Yes",'2_all_summary'!$F299)),IF(ISNUMBER(SEARCH("Yes",'2_all_summary'!O299)),1,2),IF(ISNUMBER(SEARCH("No",'2_all_summary'!O299)),4,3))</f>
        <v>4</v>
      </c>
      <c r="M299" s="41">
        <f>IF(ISNUMBER(SEARCH("Yes",'2_all_summary'!$F299)),IF(0&lt;'2_all_summary'!P299,1,2),IF(0='2_all_summary'!P299,4,3))</f>
        <v>4</v>
      </c>
      <c r="N299" s="41">
        <f>IF(ISNUMBER(SEARCH("Yes",'2_all_summary'!$F299)),IF(ISNUMBER(SEARCH("Yes",'2_all_summary'!Q299)),1,2),IF(ISNUMBER(SEARCH("No",'2_all_summary'!Q299)),4,3))</f>
        <v>4</v>
      </c>
      <c r="O299" s="41">
        <f>IF(ISNUMBER(SEARCH("Yes",'2_all_summary'!$F299)),IF(ISNUMBER(SEARCH("Yes",'2_all_summary'!R299)),1,2),IF(ISNUMBER(SEARCH("No",'2_all_summary'!R299)),4,3))</f>
        <v>4</v>
      </c>
      <c r="P299" s="41">
        <f>IF(ISNUMBER(SEARCH("Yes",'2_all_summary'!$F299)),IF(ISNUMBER(SEARCH("Yes",'2_all_summary'!S299)),1,2),IF(ISNUMBER(SEARCH("No",'2_all_summary'!S299)),4,3))</f>
        <v>4</v>
      </c>
      <c r="Q299" s="41">
        <f>IF(ISNUMBER(SEARCH("Yes",'2_all_summary'!$F299)),IF(0&lt;'2_all_summary'!T299,1,2),IF(0='2_all_summary'!T299,4,3))</f>
        <v>4</v>
      </c>
      <c r="R299" s="41">
        <f>IF(ISNUMBER(SEARCH("Yes",'2_all_summary'!$F299)),IF(ISNUMBER(SEARCH("Yes",'2_all_summary'!U299)),1,2),IF(ISNUMBER(SEARCH("No",'2_all_summary'!U299)),4,3))</f>
        <v>4</v>
      </c>
    </row>
    <row r="300" spans="7:18" x14ac:dyDescent="0.3">
      <c r="G300" s="41"/>
      <c r="H300" s="41" t="str">
        <f>'2_all_summary'!D300</f>
        <v>Learning the ropes: Lessons in integrated management of coastal resources in Canada's Maritime Provinces</v>
      </c>
      <c r="I300" s="41" t="str">
        <f>'2_all_summary'!E300</f>
        <v>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Â© 2007.</v>
      </c>
      <c r="J300" s="41">
        <f>IF(ISNUMBER(SEARCH("Yes",'2_all_summary'!$F300)),IF(ISNUMBER(SEARCH("Yes",'2_all_summary'!M300)),1,2),IF(ISNUMBER(SEARCH("No",'2_all_summary'!M300)),4,3))</f>
        <v>4</v>
      </c>
      <c r="K300" s="41">
        <f>IF(ISNUMBER(SEARCH("Yes",'2_all_summary'!$F300)),IF(ISNUMBER(SEARCH("Yes",'2_all_summary'!N300)),1,2),IF(ISNUMBER(SEARCH("No",'2_all_summary'!N300)),4,3))</f>
        <v>4</v>
      </c>
      <c r="L300" s="41">
        <f>IF(ISNUMBER(SEARCH("Yes",'2_all_summary'!$F300)),IF(ISNUMBER(SEARCH("Yes",'2_all_summary'!O300)),1,2),IF(ISNUMBER(SEARCH("No",'2_all_summary'!O300)),4,3))</f>
        <v>4</v>
      </c>
      <c r="M300" s="41">
        <f>IF(ISNUMBER(SEARCH("Yes",'2_all_summary'!$F300)),IF(0&lt;'2_all_summary'!P300,1,2),IF(0='2_all_summary'!P300,4,3))</f>
        <v>4</v>
      </c>
      <c r="N300" s="41">
        <f>IF(ISNUMBER(SEARCH("Yes",'2_all_summary'!$F300)),IF(ISNUMBER(SEARCH("Yes",'2_all_summary'!Q300)),1,2),IF(ISNUMBER(SEARCH("No",'2_all_summary'!Q300)),4,3))</f>
        <v>4</v>
      </c>
      <c r="O300" s="41">
        <f>IF(ISNUMBER(SEARCH("Yes",'2_all_summary'!$F300)),IF(ISNUMBER(SEARCH("Yes",'2_all_summary'!R300)),1,2),IF(ISNUMBER(SEARCH("No",'2_all_summary'!R300)),4,3))</f>
        <v>4</v>
      </c>
      <c r="P300" s="41">
        <f>IF(ISNUMBER(SEARCH("Yes",'2_all_summary'!$F300)),IF(ISNUMBER(SEARCH("Yes",'2_all_summary'!S300)),1,2),IF(ISNUMBER(SEARCH("No",'2_all_summary'!S300)),4,3))</f>
        <v>4</v>
      </c>
      <c r="Q300" s="41">
        <f>IF(ISNUMBER(SEARCH("Yes",'2_all_summary'!$F300)),IF(0&lt;'2_all_summary'!T300,1,2),IF(0='2_all_summary'!T300,4,3))</f>
        <v>4</v>
      </c>
      <c r="R300" s="41">
        <f>IF(ISNUMBER(SEARCH("Yes",'2_all_summary'!$F300)),IF(ISNUMBER(SEARCH("Yes",'2_all_summary'!U300)),1,2),IF(ISNUMBER(SEARCH("No",'2_all_summary'!U300)),4,3))</f>
        <v>4</v>
      </c>
    </row>
    <row r="301" spans="7:18" x14ac:dyDescent="0.3">
      <c r="G301" s="41"/>
      <c r="H301" s="41" t="str">
        <f>'2_all_summary'!D301</f>
        <v>Anthropogenic activities on mangrove areas (sÃ£o francisco river estuary, brazil northeast): A gis-based analysis of cbers and spot images to aid in local management</v>
      </c>
      <c r="I301" s="41" t="str">
        <f>'2_all_summary'!E301</f>
        <v>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Â© 2013 Elsevier Ltd.</v>
      </c>
      <c r="J301" s="41">
        <f>IF(ISNUMBER(SEARCH("Yes",'2_all_summary'!$F301)),IF(ISNUMBER(SEARCH("Yes",'2_all_summary'!M301)),1,2),IF(ISNUMBER(SEARCH("No",'2_all_summary'!M301)),4,3))</f>
        <v>4</v>
      </c>
      <c r="K301" s="41">
        <f>IF(ISNUMBER(SEARCH("Yes",'2_all_summary'!$F301)),IF(ISNUMBER(SEARCH("Yes",'2_all_summary'!N301)),1,2),IF(ISNUMBER(SEARCH("No",'2_all_summary'!N301)),4,3))</f>
        <v>4</v>
      </c>
      <c r="L301" s="41">
        <f>IF(ISNUMBER(SEARCH("Yes",'2_all_summary'!$F301)),IF(ISNUMBER(SEARCH("Yes",'2_all_summary'!O301)),1,2),IF(ISNUMBER(SEARCH("No",'2_all_summary'!O301)),4,3))</f>
        <v>4</v>
      </c>
      <c r="M301" s="41">
        <f>IF(ISNUMBER(SEARCH("Yes",'2_all_summary'!$F301)),IF(0&lt;'2_all_summary'!P301,1,2),IF(0='2_all_summary'!P301,4,3))</f>
        <v>4</v>
      </c>
      <c r="N301" s="41">
        <f>IF(ISNUMBER(SEARCH("Yes",'2_all_summary'!$F301)),IF(ISNUMBER(SEARCH("Yes",'2_all_summary'!Q301)),1,2),IF(ISNUMBER(SEARCH("No",'2_all_summary'!Q301)),4,3))</f>
        <v>4</v>
      </c>
      <c r="O301" s="41">
        <f>IF(ISNUMBER(SEARCH("Yes",'2_all_summary'!$F301)),IF(ISNUMBER(SEARCH("Yes",'2_all_summary'!R301)),1,2),IF(ISNUMBER(SEARCH("No",'2_all_summary'!R301)),4,3))</f>
        <v>4</v>
      </c>
      <c r="P301" s="41">
        <f>IF(ISNUMBER(SEARCH("Yes",'2_all_summary'!$F301)),IF(ISNUMBER(SEARCH("Yes",'2_all_summary'!S301)),1,2),IF(ISNUMBER(SEARCH("No",'2_all_summary'!S301)),4,3))</f>
        <v>4</v>
      </c>
      <c r="Q301" s="41">
        <f>IF(ISNUMBER(SEARCH("Yes",'2_all_summary'!$F301)),IF(0&lt;'2_all_summary'!T301,1,2),IF(0='2_all_summary'!T301,4,3))</f>
        <v>4</v>
      </c>
      <c r="R301" s="41">
        <f>IF(ISNUMBER(SEARCH("Yes",'2_all_summary'!$F301)),IF(ISNUMBER(SEARCH("Yes",'2_all_summary'!U301)),1,2),IF(ISNUMBER(SEARCH("No",'2_all_summary'!U301)),4,3))</f>
        <v>4</v>
      </c>
    </row>
    <row r="302" spans="7:18" x14ac:dyDescent="0.3">
      <c r="G302" s="41"/>
      <c r="H302" s="41" t="str">
        <f>'2_all_summary'!D302</f>
        <v>Community Development for Bote in Chitwan National Park, Nepal: A Political Ecology of Development Logic of Erasure</v>
      </c>
      <c r="I302" s="41" t="str">
        <f>'2_all_summary'!E302</f>
        <v>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Â© 2023 by the authors.</v>
      </c>
      <c r="J302" s="41">
        <f>IF(ISNUMBER(SEARCH("Yes",'2_all_summary'!$F302)),IF(ISNUMBER(SEARCH("Yes",'2_all_summary'!M302)),1,2),IF(ISNUMBER(SEARCH("No",'2_all_summary'!M302)),4,3))</f>
        <v>4</v>
      </c>
      <c r="K302" s="41">
        <f>IF(ISNUMBER(SEARCH("Yes",'2_all_summary'!$F302)),IF(ISNUMBER(SEARCH("Yes",'2_all_summary'!N302)),1,2),IF(ISNUMBER(SEARCH("No",'2_all_summary'!N302)),4,3))</f>
        <v>4</v>
      </c>
      <c r="L302" s="41">
        <f>IF(ISNUMBER(SEARCH("Yes",'2_all_summary'!$F302)),IF(ISNUMBER(SEARCH("Yes",'2_all_summary'!O302)),1,2),IF(ISNUMBER(SEARCH("No",'2_all_summary'!O302)),4,3))</f>
        <v>4</v>
      </c>
      <c r="M302" s="41">
        <f>IF(ISNUMBER(SEARCH("Yes",'2_all_summary'!$F302)),IF(0&lt;'2_all_summary'!P302,1,2),IF(0='2_all_summary'!P302,4,3))</f>
        <v>4</v>
      </c>
      <c r="N302" s="41">
        <f>IF(ISNUMBER(SEARCH("Yes",'2_all_summary'!$F302)),IF(ISNUMBER(SEARCH("Yes",'2_all_summary'!Q302)),1,2),IF(ISNUMBER(SEARCH("No",'2_all_summary'!Q302)),4,3))</f>
        <v>4</v>
      </c>
      <c r="O302" s="41">
        <f>IF(ISNUMBER(SEARCH("Yes",'2_all_summary'!$F302)),IF(ISNUMBER(SEARCH("Yes",'2_all_summary'!R302)),1,2),IF(ISNUMBER(SEARCH("No",'2_all_summary'!R302)),4,3))</f>
        <v>4</v>
      </c>
      <c r="P302" s="41">
        <f>IF(ISNUMBER(SEARCH("Yes",'2_all_summary'!$F302)),IF(ISNUMBER(SEARCH("Yes",'2_all_summary'!S302)),1,2),IF(ISNUMBER(SEARCH("No",'2_all_summary'!S302)),4,3))</f>
        <v>4</v>
      </c>
      <c r="Q302" s="41">
        <f>IF(ISNUMBER(SEARCH("Yes",'2_all_summary'!$F302)),IF(0&lt;'2_all_summary'!T302,1,2),IF(0='2_all_summary'!T302,4,3))</f>
        <v>4</v>
      </c>
      <c r="R302" s="41">
        <f>IF(ISNUMBER(SEARCH("Yes",'2_all_summary'!$F302)),IF(ISNUMBER(SEARCH("Yes",'2_all_summary'!U302)),1,2),IF(ISNUMBER(SEARCH("No",'2_all_summary'!U302)),4,3))</f>
        <v>4</v>
      </c>
    </row>
    <row r="303" spans="7:18" x14ac:dyDescent="0.3">
      <c r="G303" s="41"/>
      <c r="H303" s="41" t="str">
        <f>'2_all_summary'!D303</f>
        <v>Integrating comanagement and land tenure policies for the sustainable management of the Lower Amazon floodplain</v>
      </c>
      <c r="I303" s="41" t="str">
        <f>'2_all_summary'!E303</f>
        <v>The ten years between the first and second conferences have been a time of considerable importance for the conservation of the Amazon vÃ¡rzea based on the comanagement of floodplain resources. This paper describes the development of a regional comanagement system in the Lower Amazon vÃ¡rzea.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vÃ¡rzea comanagement system has developed in three phases: (1) IBAMA developed and implemented a fisheries comanagement pollcy in the SantarÃ©m region; (2) individual vÃ¡rzea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vÃ¡rzea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Â© Springer Science+Business Media B.V. 2011. All rights reserved.</v>
      </c>
      <c r="J303" s="41">
        <f>IF(ISNUMBER(SEARCH("Yes",'2_all_summary'!$F303)),IF(ISNUMBER(SEARCH("Yes",'2_all_summary'!M303)),1,2),IF(ISNUMBER(SEARCH("No",'2_all_summary'!M303)),4,3))</f>
        <v>4</v>
      </c>
      <c r="K303" s="41">
        <f>IF(ISNUMBER(SEARCH("Yes",'2_all_summary'!$F303)),IF(ISNUMBER(SEARCH("Yes",'2_all_summary'!N303)),1,2),IF(ISNUMBER(SEARCH("No",'2_all_summary'!N303)),4,3))</f>
        <v>4</v>
      </c>
      <c r="L303" s="41">
        <f>IF(ISNUMBER(SEARCH("Yes",'2_all_summary'!$F303)),IF(ISNUMBER(SEARCH("Yes",'2_all_summary'!O303)),1,2),IF(ISNUMBER(SEARCH("No",'2_all_summary'!O303)),4,3))</f>
        <v>4</v>
      </c>
      <c r="M303" s="41">
        <f>IF(ISNUMBER(SEARCH("Yes",'2_all_summary'!$F303)),IF(0&lt;'2_all_summary'!P303,1,2),IF(0='2_all_summary'!P303,4,3))</f>
        <v>4</v>
      </c>
      <c r="N303" s="41">
        <f>IF(ISNUMBER(SEARCH("Yes",'2_all_summary'!$F303)),IF(ISNUMBER(SEARCH("Yes",'2_all_summary'!Q303)),1,2),IF(ISNUMBER(SEARCH("No",'2_all_summary'!Q303)),4,3))</f>
        <v>4</v>
      </c>
      <c r="O303" s="41">
        <f>IF(ISNUMBER(SEARCH("Yes",'2_all_summary'!$F303)),IF(ISNUMBER(SEARCH("Yes",'2_all_summary'!R303)),1,2),IF(ISNUMBER(SEARCH("No",'2_all_summary'!R303)),4,3))</f>
        <v>4</v>
      </c>
      <c r="P303" s="41">
        <f>IF(ISNUMBER(SEARCH("Yes",'2_all_summary'!$F303)),IF(ISNUMBER(SEARCH("Yes",'2_all_summary'!S303)),1,2),IF(ISNUMBER(SEARCH("No",'2_all_summary'!S303)),4,3))</f>
        <v>4</v>
      </c>
      <c r="Q303" s="41">
        <f>IF(ISNUMBER(SEARCH("Yes",'2_all_summary'!$F303)),IF(0&lt;'2_all_summary'!T303,1,2),IF(0='2_all_summary'!T303,4,3))</f>
        <v>4</v>
      </c>
      <c r="R303" s="41">
        <f>IF(ISNUMBER(SEARCH("Yes",'2_all_summary'!$F303)),IF(ISNUMBER(SEARCH("Yes",'2_all_summary'!U303)),1,2),IF(ISNUMBER(SEARCH("No",'2_all_summary'!U303)),4,3))</f>
        <v>4</v>
      </c>
    </row>
    <row r="304" spans="7:18" x14ac:dyDescent="0.3">
      <c r="G304" s="41"/>
      <c r="H304" s="41" t="str">
        <f>'2_all_summary'!D304</f>
        <v>A multiple index integrating different levels of organization</v>
      </c>
      <c r="I304" s="41" t="str">
        <f>'2_all_summary'!E304</f>
        <v>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Â© 2016 Elsevier Inc.</v>
      </c>
      <c r="J304" s="41">
        <f>IF(ISNUMBER(SEARCH("Yes",'2_all_summary'!$F304)),IF(ISNUMBER(SEARCH("Yes",'2_all_summary'!M304)),1,2),IF(ISNUMBER(SEARCH("No",'2_all_summary'!M304)),4,3))</f>
        <v>4</v>
      </c>
      <c r="K304" s="41">
        <f>IF(ISNUMBER(SEARCH("Yes",'2_all_summary'!$F304)),IF(ISNUMBER(SEARCH("Yes",'2_all_summary'!N304)),1,2),IF(ISNUMBER(SEARCH("No",'2_all_summary'!N304)),4,3))</f>
        <v>4</v>
      </c>
      <c r="L304" s="41">
        <f>IF(ISNUMBER(SEARCH("Yes",'2_all_summary'!$F304)),IF(ISNUMBER(SEARCH("Yes",'2_all_summary'!O304)),1,2),IF(ISNUMBER(SEARCH("No",'2_all_summary'!O304)),4,3))</f>
        <v>4</v>
      </c>
      <c r="M304" s="41">
        <f>IF(ISNUMBER(SEARCH("Yes",'2_all_summary'!$F304)),IF(0&lt;'2_all_summary'!P304,1,2),IF(0='2_all_summary'!P304,4,3))</f>
        <v>4</v>
      </c>
      <c r="N304" s="41">
        <f>IF(ISNUMBER(SEARCH("Yes",'2_all_summary'!$F304)),IF(ISNUMBER(SEARCH("Yes",'2_all_summary'!Q304)),1,2),IF(ISNUMBER(SEARCH("No",'2_all_summary'!Q304)),4,3))</f>
        <v>4</v>
      </c>
      <c r="O304" s="41">
        <f>IF(ISNUMBER(SEARCH("Yes",'2_all_summary'!$F304)),IF(ISNUMBER(SEARCH("Yes",'2_all_summary'!R304)),1,2),IF(ISNUMBER(SEARCH("No",'2_all_summary'!R304)),4,3))</f>
        <v>4</v>
      </c>
      <c r="P304" s="41">
        <f>IF(ISNUMBER(SEARCH("Yes",'2_all_summary'!$F304)),IF(ISNUMBER(SEARCH("Yes",'2_all_summary'!S304)),1,2),IF(ISNUMBER(SEARCH("No",'2_all_summary'!S304)),4,3))</f>
        <v>4</v>
      </c>
      <c r="Q304" s="41">
        <f>IF(ISNUMBER(SEARCH("Yes",'2_all_summary'!$F304)),IF(0&lt;'2_all_summary'!T304,1,2),IF(0='2_all_summary'!T304,4,3))</f>
        <v>4</v>
      </c>
      <c r="R304" s="41">
        <f>IF(ISNUMBER(SEARCH("Yes",'2_all_summary'!$F304)),IF(ISNUMBER(SEARCH("Yes",'2_all_summary'!U304)),1,2),IF(ISNUMBER(SEARCH("No",'2_all_summary'!U304)),4,3))</f>
        <v>4</v>
      </c>
    </row>
    <row r="305" spans="7:18" x14ac:dyDescent="0.3">
      <c r="G305" s="41"/>
      <c r="H305" s="41" t="str">
        <f>'2_all_summary'!D305</f>
        <v>An overview of increasing incidents of bottlenose dolphin harassment in the gulf of Mexico and possible solutions</v>
      </c>
      <c r="I305" s="41" t="str">
        <f>'2_all_summary'!E305</f>
        <v>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Â© 2016 Vail.</v>
      </c>
      <c r="J305" s="41">
        <f>IF(ISNUMBER(SEARCH("Yes",'2_all_summary'!$F305)),IF(ISNUMBER(SEARCH("Yes",'2_all_summary'!M305)),1,2),IF(ISNUMBER(SEARCH("No",'2_all_summary'!M305)),4,3))</f>
        <v>4</v>
      </c>
      <c r="K305" s="41">
        <f>IF(ISNUMBER(SEARCH("Yes",'2_all_summary'!$F305)),IF(ISNUMBER(SEARCH("Yes",'2_all_summary'!N305)),1,2),IF(ISNUMBER(SEARCH("No",'2_all_summary'!N305)),4,3))</f>
        <v>4</v>
      </c>
      <c r="L305" s="41">
        <f>IF(ISNUMBER(SEARCH("Yes",'2_all_summary'!$F305)),IF(ISNUMBER(SEARCH("Yes",'2_all_summary'!O305)),1,2),IF(ISNUMBER(SEARCH("No",'2_all_summary'!O305)),4,3))</f>
        <v>4</v>
      </c>
      <c r="M305" s="41">
        <f>IF(ISNUMBER(SEARCH("Yes",'2_all_summary'!$F305)),IF(0&lt;'2_all_summary'!P305,1,2),IF(0='2_all_summary'!P305,4,3))</f>
        <v>4</v>
      </c>
      <c r="N305" s="41">
        <f>IF(ISNUMBER(SEARCH("Yes",'2_all_summary'!$F305)),IF(ISNUMBER(SEARCH("Yes",'2_all_summary'!Q305)),1,2),IF(ISNUMBER(SEARCH("No",'2_all_summary'!Q305)),4,3))</f>
        <v>4</v>
      </c>
      <c r="O305" s="41">
        <f>IF(ISNUMBER(SEARCH("Yes",'2_all_summary'!$F305)),IF(ISNUMBER(SEARCH("Yes",'2_all_summary'!R305)),1,2),IF(ISNUMBER(SEARCH("No",'2_all_summary'!R305)),4,3))</f>
        <v>4</v>
      </c>
      <c r="P305" s="41">
        <f>IF(ISNUMBER(SEARCH("Yes",'2_all_summary'!$F305)),IF(ISNUMBER(SEARCH("Yes",'2_all_summary'!S305)),1,2),IF(ISNUMBER(SEARCH("No",'2_all_summary'!S305)),4,3))</f>
        <v>4</v>
      </c>
      <c r="Q305" s="41">
        <f>IF(ISNUMBER(SEARCH("Yes",'2_all_summary'!$F305)),IF(0&lt;'2_all_summary'!T305,1,2),IF(0='2_all_summary'!T305,4,3))</f>
        <v>4</v>
      </c>
      <c r="R305" s="41">
        <f>IF(ISNUMBER(SEARCH("Yes",'2_all_summary'!$F305)),IF(ISNUMBER(SEARCH("Yes",'2_all_summary'!U305)),1,2),IF(ISNUMBER(SEARCH("No",'2_all_summary'!U305)),4,3))</f>
        <v>4</v>
      </c>
    </row>
    <row r="306" spans="7:18" x14ac:dyDescent="0.3">
      <c r="G306" s="41"/>
      <c r="H306" s="41" t="str">
        <f>'2_all_summary'!D306</f>
        <v>Coupling remote sensing with in situ surveys to determine reef fish habitat associations for the design of marine protected areas</v>
      </c>
      <c r="I306" s="41" t="str">
        <f>'2_all_summary'!E306</f>
        <v>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Â© Inter-Research 2018.</v>
      </c>
      <c r="J306" s="41">
        <f>IF(ISNUMBER(SEARCH("Yes",'2_all_summary'!$F306)),IF(ISNUMBER(SEARCH("Yes",'2_all_summary'!M306)),1,2),IF(ISNUMBER(SEARCH("No",'2_all_summary'!M306)),4,3))</f>
        <v>3</v>
      </c>
      <c r="K306" s="41">
        <f>IF(ISNUMBER(SEARCH("Yes",'2_all_summary'!$F306)),IF(ISNUMBER(SEARCH("Yes",'2_all_summary'!N306)),1,2),IF(ISNUMBER(SEARCH("No",'2_all_summary'!N306)),4,3))</f>
        <v>4</v>
      </c>
      <c r="L306" s="41">
        <f>IF(ISNUMBER(SEARCH("Yes",'2_all_summary'!$F306)),IF(ISNUMBER(SEARCH("Yes",'2_all_summary'!O306)),1,2),IF(ISNUMBER(SEARCH("No",'2_all_summary'!O306)),4,3))</f>
        <v>3</v>
      </c>
      <c r="M306" s="41">
        <f>IF(ISNUMBER(SEARCH("Yes",'2_all_summary'!$F306)),IF(0&lt;'2_all_summary'!P306,1,2),IF(0='2_all_summary'!P306,4,3))</f>
        <v>3</v>
      </c>
      <c r="N306" s="41">
        <f>IF(ISNUMBER(SEARCH("Yes",'2_all_summary'!$F306)),IF(ISNUMBER(SEARCH("Yes",'2_all_summary'!Q306)),1,2),IF(ISNUMBER(SEARCH("No",'2_all_summary'!Q306)),4,3))</f>
        <v>3</v>
      </c>
      <c r="O306" s="41">
        <f>IF(ISNUMBER(SEARCH("Yes",'2_all_summary'!$F306)),IF(ISNUMBER(SEARCH("Yes",'2_all_summary'!R306)),1,2),IF(ISNUMBER(SEARCH("No",'2_all_summary'!R306)),4,3))</f>
        <v>4</v>
      </c>
      <c r="P306" s="41">
        <f>IF(ISNUMBER(SEARCH("Yes",'2_all_summary'!$F306)),IF(ISNUMBER(SEARCH("Yes",'2_all_summary'!S306)),1,2),IF(ISNUMBER(SEARCH("No",'2_all_summary'!S306)),4,3))</f>
        <v>3</v>
      </c>
      <c r="Q306" s="41">
        <f>IF(ISNUMBER(SEARCH("Yes",'2_all_summary'!$F306)),IF(0&lt;'2_all_summary'!T306,1,2),IF(0='2_all_summary'!T306,4,3))</f>
        <v>3</v>
      </c>
      <c r="R306" s="41">
        <f>IF(ISNUMBER(SEARCH("Yes",'2_all_summary'!$F306)),IF(ISNUMBER(SEARCH("Yes",'2_all_summary'!U306)),1,2),IF(ISNUMBER(SEARCH("No",'2_all_summary'!U306)),4,3))</f>
        <v>3</v>
      </c>
    </row>
    <row r="307" spans="7:18" x14ac:dyDescent="0.3">
      <c r="G307" s="41"/>
      <c r="H307" s="41" t="str">
        <f>'2_all_summary'!D307</f>
        <v>Toward a sustainable Iceland scallop fishery in Gilbert Bay, a marine protected area in the eastern Canada coastal zone</v>
      </c>
      <c r="I307" s="41" t="str">
        <f>'2_all_summary'!E307</f>
        <v>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Â© 2008 Elsevier Ltd. All rights reserved.</v>
      </c>
      <c r="J307" s="41">
        <f>IF(ISNUMBER(SEARCH("Yes",'2_all_summary'!$F307)),IF(ISNUMBER(SEARCH("Yes",'2_all_summary'!M307)),1,2),IF(ISNUMBER(SEARCH("No",'2_all_summary'!M307)),4,3))</f>
        <v>4</v>
      </c>
      <c r="K307" s="41">
        <f>IF(ISNUMBER(SEARCH("Yes",'2_all_summary'!$F307)),IF(ISNUMBER(SEARCH("Yes",'2_all_summary'!N307)),1,2),IF(ISNUMBER(SEARCH("No",'2_all_summary'!N307)),4,3))</f>
        <v>4</v>
      </c>
      <c r="L307" s="41">
        <f>IF(ISNUMBER(SEARCH("Yes",'2_all_summary'!$F307)),IF(ISNUMBER(SEARCH("Yes",'2_all_summary'!O307)),1,2),IF(ISNUMBER(SEARCH("No",'2_all_summary'!O307)),4,3))</f>
        <v>4</v>
      </c>
      <c r="M307" s="41">
        <f>IF(ISNUMBER(SEARCH("Yes",'2_all_summary'!$F307)),IF(0&lt;'2_all_summary'!P307,1,2),IF(0='2_all_summary'!P307,4,3))</f>
        <v>4</v>
      </c>
      <c r="N307" s="41">
        <f>IF(ISNUMBER(SEARCH("Yes",'2_all_summary'!$F307)),IF(ISNUMBER(SEARCH("Yes",'2_all_summary'!Q307)),1,2),IF(ISNUMBER(SEARCH("No",'2_all_summary'!Q307)),4,3))</f>
        <v>4</v>
      </c>
      <c r="O307" s="41">
        <f>IF(ISNUMBER(SEARCH("Yes",'2_all_summary'!$F307)),IF(ISNUMBER(SEARCH("Yes",'2_all_summary'!R307)),1,2),IF(ISNUMBER(SEARCH("No",'2_all_summary'!R307)),4,3))</f>
        <v>4</v>
      </c>
      <c r="P307" s="41">
        <f>IF(ISNUMBER(SEARCH("Yes",'2_all_summary'!$F307)),IF(ISNUMBER(SEARCH("Yes",'2_all_summary'!S307)),1,2),IF(ISNUMBER(SEARCH("No",'2_all_summary'!S307)),4,3))</f>
        <v>4</v>
      </c>
      <c r="Q307" s="41">
        <f>IF(ISNUMBER(SEARCH("Yes",'2_all_summary'!$F307)),IF(0&lt;'2_all_summary'!T307,1,2),IF(0='2_all_summary'!T307,4,3))</f>
        <v>4</v>
      </c>
      <c r="R307" s="41">
        <f>IF(ISNUMBER(SEARCH("Yes",'2_all_summary'!$F307)),IF(ISNUMBER(SEARCH("Yes",'2_all_summary'!U307)),1,2),IF(ISNUMBER(SEARCH("No",'2_all_summary'!U307)),4,3))</f>
        <v>4</v>
      </c>
    </row>
    <row r="308" spans="7:18" x14ac:dyDescent="0.3">
      <c r="G308" s="41"/>
      <c r="H308" s="41" t="str">
        <f>'2_all_summary'!D308</f>
        <v>A just transition? Navigating the process of policy implementation in small-scale fisheries in South Africa</v>
      </c>
      <c r="I308" s="41" t="str">
        <f>'2_all_summary'!E308</f>
        <v>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Â© 2021</v>
      </c>
      <c r="J308" s="41">
        <f>IF(ISNUMBER(SEARCH("Yes",'2_all_summary'!$F308)),IF(ISNUMBER(SEARCH("Yes",'2_all_summary'!M308)),1,2),IF(ISNUMBER(SEARCH("No",'2_all_summary'!M308)),4,3))</f>
        <v>4</v>
      </c>
      <c r="K308" s="41">
        <f>IF(ISNUMBER(SEARCH("Yes",'2_all_summary'!$F308)),IF(ISNUMBER(SEARCH("Yes",'2_all_summary'!N308)),1,2),IF(ISNUMBER(SEARCH("No",'2_all_summary'!N308)),4,3))</f>
        <v>4</v>
      </c>
      <c r="L308" s="41">
        <f>IF(ISNUMBER(SEARCH("Yes",'2_all_summary'!$F308)),IF(ISNUMBER(SEARCH("Yes",'2_all_summary'!O308)),1,2),IF(ISNUMBER(SEARCH("No",'2_all_summary'!O308)),4,3))</f>
        <v>4</v>
      </c>
      <c r="M308" s="41">
        <f>IF(ISNUMBER(SEARCH("Yes",'2_all_summary'!$F308)),IF(0&lt;'2_all_summary'!P308,1,2),IF(0='2_all_summary'!P308,4,3))</f>
        <v>4</v>
      </c>
      <c r="N308" s="41">
        <f>IF(ISNUMBER(SEARCH("Yes",'2_all_summary'!$F308)),IF(ISNUMBER(SEARCH("Yes",'2_all_summary'!Q308)),1,2),IF(ISNUMBER(SEARCH("No",'2_all_summary'!Q308)),4,3))</f>
        <v>4</v>
      </c>
      <c r="O308" s="41">
        <f>IF(ISNUMBER(SEARCH("Yes",'2_all_summary'!$F308)),IF(ISNUMBER(SEARCH("Yes",'2_all_summary'!R308)),1,2),IF(ISNUMBER(SEARCH("No",'2_all_summary'!R308)),4,3))</f>
        <v>4</v>
      </c>
      <c r="P308" s="41">
        <f>IF(ISNUMBER(SEARCH("Yes",'2_all_summary'!$F308)),IF(ISNUMBER(SEARCH("Yes",'2_all_summary'!S308)),1,2),IF(ISNUMBER(SEARCH("No",'2_all_summary'!S308)),4,3))</f>
        <v>4</v>
      </c>
      <c r="Q308" s="41">
        <f>IF(ISNUMBER(SEARCH("Yes",'2_all_summary'!$F308)),IF(0&lt;'2_all_summary'!T308,1,2),IF(0='2_all_summary'!T308,4,3))</f>
        <v>4</v>
      </c>
      <c r="R308" s="41">
        <f>IF(ISNUMBER(SEARCH("Yes",'2_all_summary'!$F308)),IF(ISNUMBER(SEARCH("Yes",'2_all_summary'!U308)),1,2),IF(ISNUMBER(SEARCH("No",'2_all_summary'!U308)),4,3))</f>
        <v>4</v>
      </c>
    </row>
    <row r="309" spans="7:18" x14ac:dyDescent="0.3">
      <c r="G309" s="41"/>
      <c r="H309" s="41" t="str">
        <f>'2_all_summary'!D309</f>
        <v>From community-based resource management to complex systems: The scale issue and marine commons</v>
      </c>
      <c r="I309" s="41" t="str">
        <f>'2_all_summary'!E309</f>
        <v>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Â© 2006 by the author(s).</v>
      </c>
      <c r="J309" s="41">
        <f>IF(ISNUMBER(SEARCH("Yes",'2_all_summary'!$F309)),IF(ISNUMBER(SEARCH("Yes",'2_all_summary'!M309)),1,2),IF(ISNUMBER(SEARCH("No",'2_all_summary'!M309)),4,3))</f>
        <v>2</v>
      </c>
      <c r="K309" s="41">
        <f>IF(ISNUMBER(SEARCH("Yes",'2_all_summary'!$F309)),IF(ISNUMBER(SEARCH("Yes",'2_all_summary'!N309)),1,2),IF(ISNUMBER(SEARCH("No",'2_all_summary'!N309)),4,3))</f>
        <v>2</v>
      </c>
      <c r="L309" s="41">
        <f>IF(ISNUMBER(SEARCH("Yes",'2_all_summary'!$F309)),IF(ISNUMBER(SEARCH("Yes",'2_all_summary'!O309)),1,2),IF(ISNUMBER(SEARCH("No",'2_all_summary'!O309)),4,3))</f>
        <v>2</v>
      </c>
      <c r="M309" s="41">
        <f>IF(ISNUMBER(SEARCH("Yes",'2_all_summary'!$F309)),IF(0&lt;'2_all_summary'!P309,1,2),IF(0='2_all_summary'!P309,4,3))</f>
        <v>2</v>
      </c>
      <c r="N309" s="41">
        <f>IF(ISNUMBER(SEARCH("Yes",'2_all_summary'!$F309)),IF(ISNUMBER(SEARCH("Yes",'2_all_summary'!Q309)),1,2),IF(ISNUMBER(SEARCH("No",'2_all_summary'!Q309)),4,3))</f>
        <v>2</v>
      </c>
      <c r="O309" s="41">
        <f>IF(ISNUMBER(SEARCH("Yes",'2_all_summary'!$F309)),IF(ISNUMBER(SEARCH("Yes",'2_all_summary'!R309)),1,2),IF(ISNUMBER(SEARCH("No",'2_all_summary'!R309)),4,3))</f>
        <v>2</v>
      </c>
      <c r="P309" s="41">
        <f>IF(ISNUMBER(SEARCH("Yes",'2_all_summary'!$F309)),IF(ISNUMBER(SEARCH("Yes",'2_all_summary'!S309)),1,2),IF(ISNUMBER(SEARCH("No",'2_all_summary'!S309)),4,3))</f>
        <v>2</v>
      </c>
      <c r="Q309" s="41">
        <f>IF(ISNUMBER(SEARCH("Yes",'2_all_summary'!$F309)),IF(0&lt;'2_all_summary'!T309,1,2),IF(0='2_all_summary'!T309,4,3))</f>
        <v>2</v>
      </c>
      <c r="R309" s="41">
        <f>IF(ISNUMBER(SEARCH("Yes",'2_all_summary'!$F309)),IF(ISNUMBER(SEARCH("Yes",'2_all_summary'!U309)),1,2),IF(ISNUMBER(SEARCH("No",'2_all_summary'!U309)),4,3))</f>
        <v>2</v>
      </c>
    </row>
    <row r="310" spans="7:18" x14ac:dyDescent="0.3">
      <c r="G310" s="41"/>
      <c r="H310" s="41" t="str">
        <f>'2_all_summary'!D310</f>
        <v>Aquaculture research and development as an entry-point and contributor to natural resources and coastal management</v>
      </c>
      <c r="I310" s="41" t="str">
        <f>'2_all_summary'!E310</f>
        <v>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Â© Taylor &amp; Francis Group, LLC.</v>
      </c>
      <c r="J310" s="41">
        <f>IF(ISNUMBER(SEARCH("Yes",'2_all_summary'!$F310)),IF(ISNUMBER(SEARCH("Yes",'2_all_summary'!M310)),1,2),IF(ISNUMBER(SEARCH("No",'2_all_summary'!M310)),4,3))</f>
        <v>3</v>
      </c>
      <c r="K310" s="41">
        <f>IF(ISNUMBER(SEARCH("Yes",'2_all_summary'!$F310)),IF(ISNUMBER(SEARCH("Yes",'2_all_summary'!N310)),1,2),IF(ISNUMBER(SEARCH("No",'2_all_summary'!N310)),4,3))</f>
        <v>3</v>
      </c>
      <c r="L310" s="41">
        <f>IF(ISNUMBER(SEARCH("Yes",'2_all_summary'!$F310)),IF(ISNUMBER(SEARCH("Yes",'2_all_summary'!O310)),1,2),IF(ISNUMBER(SEARCH("No",'2_all_summary'!O310)),4,3))</f>
        <v>3</v>
      </c>
      <c r="M310" s="41">
        <f>IF(ISNUMBER(SEARCH("Yes",'2_all_summary'!$F310)),IF(0&lt;'2_all_summary'!P310,1,2),IF(0='2_all_summary'!P310,4,3))</f>
        <v>3</v>
      </c>
      <c r="N310" s="41">
        <f>IF(ISNUMBER(SEARCH("Yes",'2_all_summary'!$F310)),IF(ISNUMBER(SEARCH("Yes",'2_all_summary'!Q310)),1,2),IF(ISNUMBER(SEARCH("No",'2_all_summary'!Q310)),4,3))</f>
        <v>3</v>
      </c>
      <c r="O310" s="41">
        <f>IF(ISNUMBER(SEARCH("Yes",'2_all_summary'!$F310)),IF(ISNUMBER(SEARCH("Yes",'2_all_summary'!R310)),1,2),IF(ISNUMBER(SEARCH("No",'2_all_summary'!R310)),4,3))</f>
        <v>3</v>
      </c>
      <c r="P310" s="41">
        <f>IF(ISNUMBER(SEARCH("Yes",'2_all_summary'!$F310)),IF(ISNUMBER(SEARCH("Yes",'2_all_summary'!S310)),1,2),IF(ISNUMBER(SEARCH("No",'2_all_summary'!S310)),4,3))</f>
        <v>3</v>
      </c>
      <c r="Q310" s="41">
        <f>IF(ISNUMBER(SEARCH("Yes",'2_all_summary'!$F310)),IF(0&lt;'2_all_summary'!T310,1,2),IF(0='2_all_summary'!T310,4,3))</f>
        <v>3</v>
      </c>
      <c r="R310" s="41">
        <f>IF(ISNUMBER(SEARCH("Yes",'2_all_summary'!$F310)),IF(ISNUMBER(SEARCH("Yes",'2_all_summary'!U310)),1,2),IF(ISNUMBER(SEARCH("No",'2_all_summary'!U310)),4,3))</f>
        <v>3</v>
      </c>
    </row>
    <row r="311" spans="7:18" x14ac:dyDescent="0.3">
      <c r="G311" s="41"/>
      <c r="H311" s="41" t="str">
        <f>'2_all_summary'!D311</f>
        <v>Community-Based Tourism and Political Communitarianism in Prainha do Canto Verde, Brazil</v>
      </c>
      <c r="I311" s="41" t="str">
        <f>'2_all_summary'!E311</f>
        <v>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â€œtraditional way of lifeâ€ as a touristic product. The model is ultimately conflictual and unstable, and there is serious doubt about its long-term sustainability. OrganizaÃ§Ãµes indÃ­genas e instituiÃ§Ãµes de esquerda defendem o turismo comunitÃ¡rio na AmÃ©rica Latina como forma de apoio Ã s suas agendas polÃ­ticas e culturais. Contudo, a fragilidade estrutural e o preconceito ideolÃ³gico desse modelo tornam-se aparente no caso de uma vila de pesca em Prainha do Canto Verde, no Brasil. A agenda comunitÃ¡ria hoje implementada por meio do projeto de turismo comunitÃ¡rio em Prainha baseia-se em construÃ§Ã£o ideolÃ³gica e Ã© imposta por meio de engenharia polÃ­tica do que consiste somente de um segmento local da sociedade rural brasileira. Consequentemente, essa agenda encontra forte resistÃªncia. Demais, hÃ¡ tensÃ£o estrutural entre as mudanÃ§as culturais inevitÃ¡veis, causadas pelo desenvolvimento do turismo, e a rigidez e essencialismo do modelo de turismo comunitÃ¡rio que oferece â€œum estilo de vida tradicionalâ€ como produto turÃ­stico. O modelo Ã© fundamentalmente conflitante e instÃ¡vel, suscitando dÃºvidas quanto Ã  sua sustentabilidade a longo prazo. Â© 2017 Latin American Perspectives.</v>
      </c>
      <c r="J311" s="41">
        <f>IF(ISNUMBER(SEARCH("Yes",'2_all_summary'!$F311)),IF(ISNUMBER(SEARCH("Yes",'2_all_summary'!M311)),1,2),IF(ISNUMBER(SEARCH("No",'2_all_summary'!M311)),4,3))</f>
        <v>4</v>
      </c>
      <c r="K311" s="41">
        <f>IF(ISNUMBER(SEARCH("Yes",'2_all_summary'!$F311)),IF(ISNUMBER(SEARCH("Yes",'2_all_summary'!N311)),1,2),IF(ISNUMBER(SEARCH("No",'2_all_summary'!N311)),4,3))</f>
        <v>4</v>
      </c>
      <c r="L311" s="41">
        <f>IF(ISNUMBER(SEARCH("Yes",'2_all_summary'!$F311)),IF(ISNUMBER(SEARCH("Yes",'2_all_summary'!O311)),1,2),IF(ISNUMBER(SEARCH("No",'2_all_summary'!O311)),4,3))</f>
        <v>4</v>
      </c>
      <c r="M311" s="41">
        <f>IF(ISNUMBER(SEARCH("Yes",'2_all_summary'!$F311)),IF(0&lt;'2_all_summary'!P311,1,2),IF(0='2_all_summary'!P311,4,3))</f>
        <v>4</v>
      </c>
      <c r="N311" s="41">
        <f>IF(ISNUMBER(SEARCH("Yes",'2_all_summary'!$F311)),IF(ISNUMBER(SEARCH("Yes",'2_all_summary'!Q311)),1,2),IF(ISNUMBER(SEARCH("No",'2_all_summary'!Q311)),4,3))</f>
        <v>4</v>
      </c>
      <c r="O311" s="41">
        <f>IF(ISNUMBER(SEARCH("Yes",'2_all_summary'!$F311)),IF(ISNUMBER(SEARCH("Yes",'2_all_summary'!R311)),1,2),IF(ISNUMBER(SEARCH("No",'2_all_summary'!R311)),4,3))</f>
        <v>4</v>
      </c>
      <c r="P311" s="41">
        <f>IF(ISNUMBER(SEARCH("Yes",'2_all_summary'!$F311)),IF(ISNUMBER(SEARCH("Yes",'2_all_summary'!S311)),1,2),IF(ISNUMBER(SEARCH("No",'2_all_summary'!S311)),4,3))</f>
        <v>4</v>
      </c>
      <c r="Q311" s="41">
        <f>IF(ISNUMBER(SEARCH("Yes",'2_all_summary'!$F311)),IF(0&lt;'2_all_summary'!T311,1,2),IF(0='2_all_summary'!T311,4,3))</f>
        <v>4</v>
      </c>
      <c r="R311" s="41">
        <f>IF(ISNUMBER(SEARCH("Yes",'2_all_summary'!$F311)),IF(ISNUMBER(SEARCH("Yes",'2_all_summary'!U311)),1,2),IF(ISNUMBER(SEARCH("No",'2_all_summary'!U311)),4,3))</f>
        <v>4</v>
      </c>
    </row>
    <row r="312" spans="7:18" x14ac:dyDescent="0.3">
      <c r="G312" s="41"/>
      <c r="H312" s="41" t="str">
        <f>'2_all_summary'!D312</f>
        <v>Factors in overcoming barriers to implementing co-management in British Columbia salmon fisheries</v>
      </c>
      <c r="I312" s="41" t="str">
        <f>'2_all_summary'!E312</f>
        <v>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Â© 1999 by The Resilience Alliance.</v>
      </c>
      <c r="J312" s="41">
        <f>IF(ISNUMBER(SEARCH("Yes",'2_all_summary'!$F312)),IF(ISNUMBER(SEARCH("Yes",'2_all_summary'!M312)),1,2),IF(ISNUMBER(SEARCH("No",'2_all_summary'!M312)),4,3))</f>
        <v>4</v>
      </c>
      <c r="K312" s="41">
        <f>IF(ISNUMBER(SEARCH("Yes",'2_all_summary'!$F312)),IF(ISNUMBER(SEARCH("Yes",'2_all_summary'!N312)),1,2),IF(ISNUMBER(SEARCH("No",'2_all_summary'!N312)),4,3))</f>
        <v>4</v>
      </c>
      <c r="L312" s="41">
        <f>IF(ISNUMBER(SEARCH("Yes",'2_all_summary'!$F312)),IF(ISNUMBER(SEARCH("Yes",'2_all_summary'!O312)),1,2),IF(ISNUMBER(SEARCH("No",'2_all_summary'!O312)),4,3))</f>
        <v>4</v>
      </c>
      <c r="M312" s="41">
        <f>IF(ISNUMBER(SEARCH("Yes",'2_all_summary'!$F312)),IF(0&lt;'2_all_summary'!P312,1,2),IF(0='2_all_summary'!P312,4,3))</f>
        <v>4</v>
      </c>
      <c r="N312" s="41">
        <f>IF(ISNUMBER(SEARCH("Yes",'2_all_summary'!$F312)),IF(ISNUMBER(SEARCH("Yes",'2_all_summary'!Q312)),1,2),IF(ISNUMBER(SEARCH("No",'2_all_summary'!Q312)),4,3))</f>
        <v>4</v>
      </c>
      <c r="O312" s="41">
        <f>IF(ISNUMBER(SEARCH("Yes",'2_all_summary'!$F312)),IF(ISNUMBER(SEARCH("Yes",'2_all_summary'!R312)),1,2),IF(ISNUMBER(SEARCH("No",'2_all_summary'!R312)),4,3))</f>
        <v>4</v>
      </c>
      <c r="P312" s="41">
        <f>IF(ISNUMBER(SEARCH("Yes",'2_all_summary'!$F312)),IF(ISNUMBER(SEARCH("Yes",'2_all_summary'!S312)),1,2),IF(ISNUMBER(SEARCH("No",'2_all_summary'!S312)),4,3))</f>
        <v>4</v>
      </c>
      <c r="Q312" s="41">
        <f>IF(ISNUMBER(SEARCH("Yes",'2_all_summary'!$F312)),IF(0&lt;'2_all_summary'!T312,1,2),IF(0='2_all_summary'!T312,4,3))</f>
        <v>4</v>
      </c>
      <c r="R312" s="41">
        <f>IF(ISNUMBER(SEARCH("Yes",'2_all_summary'!$F312)),IF(ISNUMBER(SEARCH("Yes",'2_all_summary'!U312)),1,2),IF(ISNUMBER(SEARCH("No",'2_all_summary'!U312)),4,3))</f>
        <v>4</v>
      </c>
    </row>
    <row r="313" spans="7:18" x14ac:dyDescent="0.3">
      <c r="G313" s="41"/>
      <c r="H313" s="41" t="str">
        <f>'2_all_summary'!D313</f>
        <v>Indicators of the ecological impact of bottom-trawl disturbance on seabed communities</v>
      </c>
      <c r="I313" s="41" t="str">
        <f>'2_all_summary'!E313</f>
        <v>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Â© 2006 Springer Science+Business Media, Inc.</v>
      </c>
      <c r="J313" s="41">
        <f>IF(ISNUMBER(SEARCH("Yes",'2_all_summary'!$F313)),IF(ISNUMBER(SEARCH("Yes",'2_all_summary'!M313)),1,2),IF(ISNUMBER(SEARCH("No",'2_all_summary'!M313)),4,3))</f>
        <v>4</v>
      </c>
      <c r="K313" s="41">
        <f>IF(ISNUMBER(SEARCH("Yes",'2_all_summary'!$F313)),IF(ISNUMBER(SEARCH("Yes",'2_all_summary'!N313)),1,2),IF(ISNUMBER(SEARCH("No",'2_all_summary'!N313)),4,3))</f>
        <v>4</v>
      </c>
      <c r="L313" s="41">
        <f>IF(ISNUMBER(SEARCH("Yes",'2_all_summary'!$F313)),IF(ISNUMBER(SEARCH("Yes",'2_all_summary'!O313)),1,2),IF(ISNUMBER(SEARCH("No",'2_all_summary'!O313)),4,3))</f>
        <v>4</v>
      </c>
      <c r="M313" s="41">
        <f>IF(ISNUMBER(SEARCH("Yes",'2_all_summary'!$F313)),IF(0&lt;'2_all_summary'!P313,1,2),IF(0='2_all_summary'!P313,4,3))</f>
        <v>4</v>
      </c>
      <c r="N313" s="41">
        <f>IF(ISNUMBER(SEARCH("Yes",'2_all_summary'!$F313)),IF(ISNUMBER(SEARCH("Yes",'2_all_summary'!Q313)),1,2),IF(ISNUMBER(SEARCH("No",'2_all_summary'!Q313)),4,3))</f>
        <v>4</v>
      </c>
      <c r="O313" s="41">
        <f>IF(ISNUMBER(SEARCH("Yes",'2_all_summary'!$F313)),IF(ISNUMBER(SEARCH("Yes",'2_all_summary'!R313)),1,2),IF(ISNUMBER(SEARCH("No",'2_all_summary'!R313)),4,3))</f>
        <v>4</v>
      </c>
      <c r="P313" s="41">
        <f>IF(ISNUMBER(SEARCH("Yes",'2_all_summary'!$F313)),IF(ISNUMBER(SEARCH("Yes",'2_all_summary'!S313)),1,2),IF(ISNUMBER(SEARCH("No",'2_all_summary'!S313)),4,3))</f>
        <v>4</v>
      </c>
      <c r="Q313" s="41">
        <f>IF(ISNUMBER(SEARCH("Yes",'2_all_summary'!$F313)),IF(0&lt;'2_all_summary'!T313,1,2),IF(0='2_all_summary'!T313,4,3))</f>
        <v>4</v>
      </c>
      <c r="R313" s="41">
        <f>IF(ISNUMBER(SEARCH("Yes",'2_all_summary'!$F313)),IF(ISNUMBER(SEARCH("Yes",'2_all_summary'!U313)),1,2),IF(ISNUMBER(SEARCH("No",'2_all_summary'!U313)),4,3))</f>
        <v>4</v>
      </c>
    </row>
    <row r="314" spans="7:18" x14ac:dyDescent="0.3">
      <c r="G314" s="41"/>
      <c r="H314" s="41" t="str">
        <f>'2_all_summary'!D314</f>
        <v>Community-based management fails to halt declines of bumphead parrotfish and humphead wrasse in Roviana Lagoon, Solomon Islands</v>
      </c>
      <c r="I314" s="41" t="str">
        <f>'2_all_summary'!E314</f>
        <v>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Â© 2019, Springer-Verlag GmbH Germany, part of Springer Nature.</v>
      </c>
      <c r="J314" s="41">
        <f>IF(ISNUMBER(SEARCH("Yes",'2_all_summary'!$F314)),IF(ISNUMBER(SEARCH("Yes",'2_all_summary'!M314)),1,2),IF(ISNUMBER(SEARCH("No",'2_all_summary'!M314)),4,3))</f>
        <v>2</v>
      </c>
      <c r="K314" s="41">
        <f>IF(ISNUMBER(SEARCH("Yes",'2_all_summary'!$F314)),IF(ISNUMBER(SEARCH("Yes",'2_all_summary'!N314)),1,2),IF(ISNUMBER(SEARCH("No",'2_all_summary'!N314)),4,3))</f>
        <v>2</v>
      </c>
      <c r="L314" s="41">
        <f>IF(ISNUMBER(SEARCH("Yes",'2_all_summary'!$F314)),IF(ISNUMBER(SEARCH("Yes",'2_all_summary'!O314)),1,2),IF(ISNUMBER(SEARCH("No",'2_all_summary'!O314)),4,3))</f>
        <v>2</v>
      </c>
      <c r="M314" s="41">
        <f>IF(ISNUMBER(SEARCH("Yes",'2_all_summary'!$F314)),IF(0&lt;'2_all_summary'!P314,1,2),IF(0='2_all_summary'!P314,4,3))</f>
        <v>2</v>
      </c>
      <c r="N314" s="41">
        <f>IF(ISNUMBER(SEARCH("Yes",'2_all_summary'!$F314)),IF(ISNUMBER(SEARCH("Yes",'2_all_summary'!Q314)),1,2),IF(ISNUMBER(SEARCH("No",'2_all_summary'!Q314)),4,3))</f>
        <v>1</v>
      </c>
      <c r="O314" s="41">
        <f>IF(ISNUMBER(SEARCH("Yes",'2_all_summary'!$F314)),IF(ISNUMBER(SEARCH("Yes",'2_all_summary'!R314)),1,2),IF(ISNUMBER(SEARCH("No",'2_all_summary'!R314)),4,3))</f>
        <v>1</v>
      </c>
      <c r="P314" s="41">
        <f>IF(ISNUMBER(SEARCH("Yes",'2_all_summary'!$F314)),IF(ISNUMBER(SEARCH("Yes",'2_all_summary'!S314)),1,2),IF(ISNUMBER(SEARCH("No",'2_all_summary'!S314)),4,3))</f>
        <v>1</v>
      </c>
      <c r="Q314" s="41">
        <f>IF(ISNUMBER(SEARCH("Yes",'2_all_summary'!$F314)),IF(0&lt;'2_all_summary'!T314,1,2),IF(0='2_all_summary'!T314,4,3))</f>
        <v>1</v>
      </c>
      <c r="R314" s="41">
        <f>IF(ISNUMBER(SEARCH("Yes",'2_all_summary'!$F314)),IF(ISNUMBER(SEARCH("Yes",'2_all_summary'!U314)),1,2),IF(ISNUMBER(SEARCH("No",'2_all_summary'!U314)),4,3))</f>
        <v>1</v>
      </c>
    </row>
    <row r="315" spans="7:18" x14ac:dyDescent="0.3">
      <c r="G315" s="41"/>
      <c r="H315" s="41" t="str">
        <f>'2_all_summary'!D315</f>
        <v>Creating multi-functional landscapes: Using exclusion fences to frame feral ungulate management preferences in remote Aboriginal-owned northern Australia</v>
      </c>
      <c r="I315" s="41" t="str">
        <f>'2_all_summary'!E315</f>
        <v>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Â© 2016 Published by Elsevier Ltd.</v>
      </c>
      <c r="J315" s="41">
        <f>IF(ISNUMBER(SEARCH("Yes",'2_all_summary'!$F315)),IF(ISNUMBER(SEARCH("Yes",'2_all_summary'!M315)),1,2),IF(ISNUMBER(SEARCH("No",'2_all_summary'!M315)),4,3))</f>
        <v>4</v>
      </c>
      <c r="K315" s="41">
        <f>IF(ISNUMBER(SEARCH("Yes",'2_all_summary'!$F315)),IF(ISNUMBER(SEARCH("Yes",'2_all_summary'!N315)),1,2),IF(ISNUMBER(SEARCH("No",'2_all_summary'!N315)),4,3))</f>
        <v>4</v>
      </c>
      <c r="L315" s="41">
        <f>IF(ISNUMBER(SEARCH("Yes",'2_all_summary'!$F315)),IF(ISNUMBER(SEARCH("Yes",'2_all_summary'!O315)),1,2),IF(ISNUMBER(SEARCH("No",'2_all_summary'!O315)),4,3))</f>
        <v>4</v>
      </c>
      <c r="M315" s="41">
        <f>IF(ISNUMBER(SEARCH("Yes",'2_all_summary'!$F315)),IF(0&lt;'2_all_summary'!P315,1,2),IF(0='2_all_summary'!P315,4,3))</f>
        <v>4</v>
      </c>
      <c r="N315" s="41">
        <f>IF(ISNUMBER(SEARCH("Yes",'2_all_summary'!$F315)),IF(ISNUMBER(SEARCH("Yes",'2_all_summary'!Q315)),1,2),IF(ISNUMBER(SEARCH("No",'2_all_summary'!Q315)),4,3))</f>
        <v>4</v>
      </c>
      <c r="O315" s="41">
        <f>IF(ISNUMBER(SEARCH("Yes",'2_all_summary'!$F315)),IF(ISNUMBER(SEARCH("Yes",'2_all_summary'!R315)),1,2),IF(ISNUMBER(SEARCH("No",'2_all_summary'!R315)),4,3))</f>
        <v>4</v>
      </c>
      <c r="P315" s="41">
        <f>IF(ISNUMBER(SEARCH("Yes",'2_all_summary'!$F315)),IF(ISNUMBER(SEARCH("Yes",'2_all_summary'!S315)),1,2),IF(ISNUMBER(SEARCH("No",'2_all_summary'!S315)),4,3))</f>
        <v>4</v>
      </c>
      <c r="Q315" s="41">
        <f>IF(ISNUMBER(SEARCH("Yes",'2_all_summary'!$F315)),IF(0&lt;'2_all_summary'!T315,1,2),IF(0='2_all_summary'!T315,4,3))</f>
        <v>4</v>
      </c>
      <c r="R315" s="41">
        <f>IF(ISNUMBER(SEARCH("Yes",'2_all_summary'!$F315)),IF(ISNUMBER(SEARCH("Yes",'2_all_summary'!U315)),1,2),IF(ISNUMBER(SEARCH("No",'2_all_summary'!U315)),4,3))</f>
        <v>4</v>
      </c>
    </row>
    <row r="316" spans="7:18" x14ac:dyDescent="0.3">
      <c r="G316" s="41"/>
      <c r="H316" s="41" t="str">
        <f>'2_all_summary'!D316</f>
        <v>The micro-politics of small-scale fisheries governance in South Africa: a case study of community-based political representation as a form of brokerage</v>
      </c>
      <c r="I316" s="41" t="str">
        <f>'2_all_summary'!E316</f>
        <v>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â€˜communityâ€™, where both fisher constituents and representatives are members of that community. This â€˜community-basedâ€™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â€˜brokerageâ€™ places community-based representatives in a position of strategic advantageâ€“a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Â© 2017, The Author(s).</v>
      </c>
      <c r="J316" s="41">
        <f>IF(ISNUMBER(SEARCH("Yes",'2_all_summary'!$F316)),IF(ISNUMBER(SEARCH("Yes",'2_all_summary'!M316)),1,2),IF(ISNUMBER(SEARCH("No",'2_all_summary'!M316)),4,3))</f>
        <v>4</v>
      </c>
      <c r="K316" s="41">
        <f>IF(ISNUMBER(SEARCH("Yes",'2_all_summary'!$F316)),IF(ISNUMBER(SEARCH("Yes",'2_all_summary'!N316)),1,2),IF(ISNUMBER(SEARCH("No",'2_all_summary'!N316)),4,3))</f>
        <v>4</v>
      </c>
      <c r="L316" s="41">
        <f>IF(ISNUMBER(SEARCH("Yes",'2_all_summary'!$F316)),IF(ISNUMBER(SEARCH("Yes",'2_all_summary'!O316)),1,2),IF(ISNUMBER(SEARCH("No",'2_all_summary'!O316)),4,3))</f>
        <v>4</v>
      </c>
      <c r="M316" s="41">
        <f>IF(ISNUMBER(SEARCH("Yes",'2_all_summary'!$F316)),IF(0&lt;'2_all_summary'!P316,1,2),IF(0='2_all_summary'!P316,4,3))</f>
        <v>4</v>
      </c>
      <c r="N316" s="41">
        <f>IF(ISNUMBER(SEARCH("Yes",'2_all_summary'!$F316)),IF(ISNUMBER(SEARCH("Yes",'2_all_summary'!Q316)),1,2),IF(ISNUMBER(SEARCH("No",'2_all_summary'!Q316)),4,3))</f>
        <v>4</v>
      </c>
      <c r="O316" s="41">
        <f>IF(ISNUMBER(SEARCH("Yes",'2_all_summary'!$F316)),IF(ISNUMBER(SEARCH("Yes",'2_all_summary'!R316)),1,2),IF(ISNUMBER(SEARCH("No",'2_all_summary'!R316)),4,3))</f>
        <v>4</v>
      </c>
      <c r="P316" s="41">
        <f>IF(ISNUMBER(SEARCH("Yes",'2_all_summary'!$F316)),IF(ISNUMBER(SEARCH("Yes",'2_all_summary'!S316)),1,2),IF(ISNUMBER(SEARCH("No",'2_all_summary'!S316)),4,3))</f>
        <v>4</v>
      </c>
      <c r="Q316" s="41">
        <f>IF(ISNUMBER(SEARCH("Yes",'2_all_summary'!$F316)),IF(0&lt;'2_all_summary'!T316,1,2),IF(0='2_all_summary'!T316,4,3))</f>
        <v>4</v>
      </c>
      <c r="R316" s="41">
        <f>IF(ISNUMBER(SEARCH("Yes",'2_all_summary'!$F316)),IF(ISNUMBER(SEARCH("Yes",'2_all_summary'!U316)),1,2),IF(ISNUMBER(SEARCH("No",'2_all_summary'!U316)),4,3))</f>
        <v>4</v>
      </c>
    </row>
    <row r="317" spans="7:18" x14ac:dyDescent="0.3">
      <c r="G317" s="41"/>
      <c r="H317" s="41" t="str">
        <f>'2_all_summary'!D317</f>
        <v>Social capital, community-based governance and resilience in an African artisanal river fishery</v>
      </c>
      <c r="I317" s="41" t="str">
        <f>'2_all_summary'!E317</f>
        <v>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v>
      </c>
      <c r="J317" s="41">
        <f>IF(ISNUMBER(SEARCH("Yes",'2_all_summary'!$F317)),IF(ISNUMBER(SEARCH("Yes",'2_all_summary'!M317)),1,2),IF(ISNUMBER(SEARCH("No",'2_all_summary'!M317)),4,3))</f>
        <v>4</v>
      </c>
      <c r="K317" s="41">
        <f>IF(ISNUMBER(SEARCH("Yes",'2_all_summary'!$F317)),IF(ISNUMBER(SEARCH("Yes",'2_all_summary'!N317)),1,2),IF(ISNUMBER(SEARCH("No",'2_all_summary'!N317)),4,3))</f>
        <v>4</v>
      </c>
      <c r="L317" s="41">
        <f>IF(ISNUMBER(SEARCH("Yes",'2_all_summary'!$F317)),IF(ISNUMBER(SEARCH("Yes",'2_all_summary'!O317)),1,2),IF(ISNUMBER(SEARCH("No",'2_all_summary'!O317)),4,3))</f>
        <v>4</v>
      </c>
      <c r="M317" s="41">
        <f>IF(ISNUMBER(SEARCH("Yes",'2_all_summary'!$F317)),IF(0&lt;'2_all_summary'!P317,1,2),IF(0='2_all_summary'!P317,4,3))</f>
        <v>4</v>
      </c>
      <c r="N317" s="41">
        <f>IF(ISNUMBER(SEARCH("Yes",'2_all_summary'!$F317)),IF(ISNUMBER(SEARCH("Yes",'2_all_summary'!Q317)),1,2),IF(ISNUMBER(SEARCH("No",'2_all_summary'!Q317)),4,3))</f>
        <v>4</v>
      </c>
      <c r="O317" s="41">
        <f>IF(ISNUMBER(SEARCH("Yes",'2_all_summary'!$F317)),IF(ISNUMBER(SEARCH("Yes",'2_all_summary'!R317)),1,2),IF(ISNUMBER(SEARCH("No",'2_all_summary'!R317)),4,3))</f>
        <v>4</v>
      </c>
      <c r="P317" s="41">
        <f>IF(ISNUMBER(SEARCH("Yes",'2_all_summary'!$F317)),IF(ISNUMBER(SEARCH("Yes",'2_all_summary'!S317)),1,2),IF(ISNUMBER(SEARCH("No",'2_all_summary'!S317)),4,3))</f>
        <v>4</v>
      </c>
      <c r="Q317" s="41">
        <f>IF(ISNUMBER(SEARCH("Yes",'2_all_summary'!$F317)),IF(0&lt;'2_all_summary'!T317,1,2),IF(0='2_all_summary'!T317,4,3))</f>
        <v>4</v>
      </c>
      <c r="R317" s="41">
        <f>IF(ISNUMBER(SEARCH("Yes",'2_all_summary'!$F317)),IF(ISNUMBER(SEARCH("Yes",'2_all_summary'!U317)),1,2),IF(ISNUMBER(SEARCH("No",'2_all_summary'!U317)),4,3))</f>
        <v>4</v>
      </c>
    </row>
    <row r="318" spans="7:18" x14ac:dyDescent="0.3">
      <c r="G318" s="41"/>
      <c r="H318" s="41" t="str">
        <f>'2_all_summary'!D318</f>
        <v>Counting what counts: using local knowledge to improve Arctic resource management</v>
      </c>
      <c r="I318" s="41" t="str">
        <f>'2_all_summary'!E318</f>
        <v>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Â© 2014 Â© 2014 Taylor &amp; Francis.</v>
      </c>
      <c r="J318" s="41">
        <f>IF(ISNUMBER(SEARCH("Yes",'2_all_summary'!$F318)),IF(ISNUMBER(SEARCH("Yes",'2_all_summary'!M318)),1,2),IF(ISNUMBER(SEARCH("No",'2_all_summary'!M318)),4,3))</f>
        <v>4</v>
      </c>
      <c r="K318" s="41">
        <f>IF(ISNUMBER(SEARCH("Yes",'2_all_summary'!$F318)),IF(ISNUMBER(SEARCH("Yes",'2_all_summary'!N318)),1,2),IF(ISNUMBER(SEARCH("No",'2_all_summary'!N318)),4,3))</f>
        <v>4</v>
      </c>
      <c r="L318" s="41">
        <f>IF(ISNUMBER(SEARCH("Yes",'2_all_summary'!$F318)),IF(ISNUMBER(SEARCH("Yes",'2_all_summary'!O318)),1,2),IF(ISNUMBER(SEARCH("No",'2_all_summary'!O318)),4,3))</f>
        <v>4</v>
      </c>
      <c r="M318" s="41">
        <f>IF(ISNUMBER(SEARCH("Yes",'2_all_summary'!$F318)),IF(0&lt;'2_all_summary'!P318,1,2),IF(0='2_all_summary'!P318,4,3))</f>
        <v>4</v>
      </c>
      <c r="N318" s="41">
        <f>IF(ISNUMBER(SEARCH("Yes",'2_all_summary'!$F318)),IF(ISNUMBER(SEARCH("Yes",'2_all_summary'!Q318)),1,2),IF(ISNUMBER(SEARCH("No",'2_all_summary'!Q318)),4,3))</f>
        <v>4</v>
      </c>
      <c r="O318" s="41">
        <f>IF(ISNUMBER(SEARCH("Yes",'2_all_summary'!$F318)),IF(ISNUMBER(SEARCH("Yes",'2_all_summary'!R318)),1,2),IF(ISNUMBER(SEARCH("No",'2_all_summary'!R318)),4,3))</f>
        <v>4</v>
      </c>
      <c r="P318" s="41">
        <f>IF(ISNUMBER(SEARCH("Yes",'2_all_summary'!$F318)),IF(ISNUMBER(SEARCH("Yes",'2_all_summary'!S318)),1,2),IF(ISNUMBER(SEARCH("No",'2_all_summary'!S318)),4,3))</f>
        <v>4</v>
      </c>
      <c r="Q318" s="41">
        <f>IF(ISNUMBER(SEARCH("Yes",'2_all_summary'!$F318)),IF(0&lt;'2_all_summary'!T318,1,2),IF(0='2_all_summary'!T318,4,3))</f>
        <v>4</v>
      </c>
      <c r="R318" s="41">
        <f>IF(ISNUMBER(SEARCH("Yes",'2_all_summary'!$F318)),IF(ISNUMBER(SEARCH("Yes",'2_all_summary'!U318)),1,2),IF(ISNUMBER(SEARCH("No",'2_all_summary'!U318)),4,3))</f>
        <v>4</v>
      </c>
    </row>
    <row r="319" spans="7:18" x14ac:dyDescent="0.3">
      <c r="G319" s="41"/>
      <c r="H319" s="41" t="str">
        <f>'2_all_summary'!D319</f>
        <v>Local awareness and perceptions: Consequences for conservation of marsh habitat at Lake Alaotra for one of the world's rarest lemurs</v>
      </c>
      <c r="I319" s="41" t="str">
        <f>'2_all_summary'!E319</f>
        <v>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Â© Fauna &amp; Flora International 2017.</v>
      </c>
      <c r="J319" s="41">
        <f>IF(ISNUMBER(SEARCH("Yes",'2_all_summary'!$F319)),IF(ISNUMBER(SEARCH("Yes",'2_all_summary'!M319)),1,2),IF(ISNUMBER(SEARCH("No",'2_all_summary'!M319)),4,3))</f>
        <v>4</v>
      </c>
      <c r="K319" s="41">
        <f>IF(ISNUMBER(SEARCH("Yes",'2_all_summary'!$F319)),IF(ISNUMBER(SEARCH("Yes",'2_all_summary'!N319)),1,2),IF(ISNUMBER(SEARCH("No",'2_all_summary'!N319)),4,3))</f>
        <v>4</v>
      </c>
      <c r="L319" s="41">
        <f>IF(ISNUMBER(SEARCH("Yes",'2_all_summary'!$F319)),IF(ISNUMBER(SEARCH("Yes",'2_all_summary'!O319)),1,2),IF(ISNUMBER(SEARCH("No",'2_all_summary'!O319)),4,3))</f>
        <v>4</v>
      </c>
      <c r="M319" s="41">
        <f>IF(ISNUMBER(SEARCH("Yes",'2_all_summary'!$F319)),IF(0&lt;'2_all_summary'!P319,1,2),IF(0='2_all_summary'!P319,4,3))</f>
        <v>4</v>
      </c>
      <c r="N319" s="41">
        <f>IF(ISNUMBER(SEARCH("Yes",'2_all_summary'!$F319)),IF(ISNUMBER(SEARCH("Yes",'2_all_summary'!Q319)),1,2),IF(ISNUMBER(SEARCH("No",'2_all_summary'!Q319)),4,3))</f>
        <v>4</v>
      </c>
      <c r="O319" s="41">
        <f>IF(ISNUMBER(SEARCH("Yes",'2_all_summary'!$F319)),IF(ISNUMBER(SEARCH("Yes",'2_all_summary'!R319)),1,2),IF(ISNUMBER(SEARCH("No",'2_all_summary'!R319)),4,3))</f>
        <v>4</v>
      </c>
      <c r="P319" s="41">
        <f>IF(ISNUMBER(SEARCH("Yes",'2_all_summary'!$F319)),IF(ISNUMBER(SEARCH("Yes",'2_all_summary'!S319)),1,2),IF(ISNUMBER(SEARCH("No",'2_all_summary'!S319)),4,3))</f>
        <v>4</v>
      </c>
      <c r="Q319" s="41">
        <f>IF(ISNUMBER(SEARCH("Yes",'2_all_summary'!$F319)),IF(0&lt;'2_all_summary'!T319,1,2),IF(0='2_all_summary'!T319,4,3))</f>
        <v>4</v>
      </c>
      <c r="R319" s="41">
        <f>IF(ISNUMBER(SEARCH("Yes",'2_all_summary'!$F319)),IF(ISNUMBER(SEARCH("Yes",'2_all_summary'!U319)),1,2),IF(ISNUMBER(SEARCH("No",'2_all_summary'!U319)),4,3))</f>
        <v>4</v>
      </c>
    </row>
    <row r="320" spans="7:18" x14ac:dyDescent="0.3">
      <c r="G320" s="41"/>
      <c r="H320" s="41" t="str">
        <f>'2_all_summary'!D320</f>
        <v>Participatory modeling and community dialog about vulnerability of lobster fishing to climate change</v>
      </c>
      <c r="I320" s="41" t="str">
        <f>'2_all_summary'!E320</f>
        <v>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fishermenâ€™s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Â© Springer International Publishing Switzerland 2017.</v>
      </c>
      <c r="J320" s="41">
        <f>IF(ISNUMBER(SEARCH("Yes",'2_all_summary'!$F320)),IF(ISNUMBER(SEARCH("Yes",'2_all_summary'!M320)),1,2),IF(ISNUMBER(SEARCH("No",'2_all_summary'!M320)),4,3))</f>
        <v>4</v>
      </c>
      <c r="K320" s="41">
        <f>IF(ISNUMBER(SEARCH("Yes",'2_all_summary'!$F320)),IF(ISNUMBER(SEARCH("Yes",'2_all_summary'!N320)),1,2),IF(ISNUMBER(SEARCH("No",'2_all_summary'!N320)),4,3))</f>
        <v>4</v>
      </c>
      <c r="L320" s="41">
        <f>IF(ISNUMBER(SEARCH("Yes",'2_all_summary'!$F320)),IF(ISNUMBER(SEARCH("Yes",'2_all_summary'!O320)),1,2),IF(ISNUMBER(SEARCH("No",'2_all_summary'!O320)),4,3))</f>
        <v>4</v>
      </c>
      <c r="M320" s="41">
        <f>IF(ISNUMBER(SEARCH("Yes",'2_all_summary'!$F320)),IF(0&lt;'2_all_summary'!P320,1,2),IF(0='2_all_summary'!P320,4,3))</f>
        <v>4</v>
      </c>
      <c r="N320" s="41">
        <f>IF(ISNUMBER(SEARCH("Yes",'2_all_summary'!$F320)),IF(ISNUMBER(SEARCH("Yes",'2_all_summary'!Q320)),1,2),IF(ISNUMBER(SEARCH("No",'2_all_summary'!Q320)),4,3))</f>
        <v>4</v>
      </c>
      <c r="O320" s="41">
        <f>IF(ISNUMBER(SEARCH("Yes",'2_all_summary'!$F320)),IF(ISNUMBER(SEARCH("Yes",'2_all_summary'!R320)),1,2),IF(ISNUMBER(SEARCH("No",'2_all_summary'!R320)),4,3))</f>
        <v>4</v>
      </c>
      <c r="P320" s="41">
        <f>IF(ISNUMBER(SEARCH("Yes",'2_all_summary'!$F320)),IF(ISNUMBER(SEARCH("Yes",'2_all_summary'!S320)),1,2),IF(ISNUMBER(SEARCH("No",'2_all_summary'!S320)),4,3))</f>
        <v>4</v>
      </c>
      <c r="Q320" s="41">
        <f>IF(ISNUMBER(SEARCH("Yes",'2_all_summary'!$F320)),IF(0&lt;'2_all_summary'!T320,1,2),IF(0='2_all_summary'!T320,4,3))</f>
        <v>4</v>
      </c>
      <c r="R320" s="41">
        <f>IF(ISNUMBER(SEARCH("Yes",'2_all_summary'!$F320)),IF(ISNUMBER(SEARCH("Yes",'2_all_summary'!U320)),1,2),IF(ISNUMBER(SEARCH("No",'2_all_summary'!U320)),4,3))</f>
        <v>4</v>
      </c>
    </row>
    <row r="321" spans="7:18" x14ac:dyDescent="0.3">
      <c r="G321" s="41"/>
      <c r="H321" s="41" t="str">
        <f>'2_all_summary'!D321</f>
        <v>Movement and mortality of invasive suckermouth armored catfish during a spearfishing control experiment</v>
      </c>
      <c r="I321" s="41" t="str">
        <f>'2_all_summary'!E321</f>
        <v>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Â© 2022, The Author(s), under exclusive licence to Springer Nature Switzerland AG.</v>
      </c>
      <c r="J321" s="41">
        <f>IF(ISNUMBER(SEARCH("Yes",'2_all_summary'!$F321)),IF(ISNUMBER(SEARCH("Yes",'2_all_summary'!M321)),1,2),IF(ISNUMBER(SEARCH("No",'2_all_summary'!M321)),4,3))</f>
        <v>4</v>
      </c>
      <c r="K321" s="41">
        <f>IF(ISNUMBER(SEARCH("Yes",'2_all_summary'!$F321)),IF(ISNUMBER(SEARCH("Yes",'2_all_summary'!N321)),1,2),IF(ISNUMBER(SEARCH("No",'2_all_summary'!N321)),4,3))</f>
        <v>4</v>
      </c>
      <c r="L321" s="41">
        <f>IF(ISNUMBER(SEARCH("Yes",'2_all_summary'!$F321)),IF(ISNUMBER(SEARCH("Yes",'2_all_summary'!O321)),1,2),IF(ISNUMBER(SEARCH("No",'2_all_summary'!O321)),4,3))</f>
        <v>4</v>
      </c>
      <c r="M321" s="41">
        <f>IF(ISNUMBER(SEARCH("Yes",'2_all_summary'!$F321)),IF(0&lt;'2_all_summary'!P321,1,2),IF(0='2_all_summary'!P321,4,3))</f>
        <v>4</v>
      </c>
      <c r="N321" s="41">
        <f>IF(ISNUMBER(SEARCH("Yes",'2_all_summary'!$F321)),IF(ISNUMBER(SEARCH("Yes",'2_all_summary'!Q321)),1,2),IF(ISNUMBER(SEARCH("No",'2_all_summary'!Q321)),4,3))</f>
        <v>4</v>
      </c>
      <c r="O321" s="41">
        <f>IF(ISNUMBER(SEARCH("Yes",'2_all_summary'!$F321)),IF(ISNUMBER(SEARCH("Yes",'2_all_summary'!R321)),1,2),IF(ISNUMBER(SEARCH("No",'2_all_summary'!R321)),4,3))</f>
        <v>4</v>
      </c>
      <c r="P321" s="41">
        <f>IF(ISNUMBER(SEARCH("Yes",'2_all_summary'!$F321)),IF(ISNUMBER(SEARCH("Yes",'2_all_summary'!S321)),1,2),IF(ISNUMBER(SEARCH("No",'2_all_summary'!S321)),4,3))</f>
        <v>4</v>
      </c>
      <c r="Q321" s="41">
        <f>IF(ISNUMBER(SEARCH("Yes",'2_all_summary'!$F321)),IF(0&lt;'2_all_summary'!T321,1,2),IF(0='2_all_summary'!T321,4,3))</f>
        <v>4</v>
      </c>
      <c r="R321" s="41">
        <f>IF(ISNUMBER(SEARCH("Yes",'2_all_summary'!$F321)),IF(ISNUMBER(SEARCH("Yes",'2_all_summary'!U321)),1,2),IF(ISNUMBER(SEARCH("No",'2_all_summary'!U321)),4,3))</f>
        <v>4</v>
      </c>
    </row>
    <row r="322" spans="7:18" x14ac:dyDescent="0.3">
      <c r="G322" s="41"/>
      <c r="H322" s="41" t="str">
        <f>'2_all_summary'!D322</f>
        <v>Saugeen Ojibway Nation community input and action: Initiating a two-eyed seeing approach for dikameg (Coregonus clupeaformis) in Lake Huron</v>
      </c>
      <c r="I322" s="41" t="str">
        <f>'2_all_summary'!E322</f>
        <v>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communitiesâ€™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communitiesâ€™ concerns and demonstrate how these have formed the foundations of collaborative and community-based research initiatives aimed at applying Indigenous and Western scientific-based knowledge systems to better understand dikameg and their recent declines in Lake Huron. Â© 2022 The Author(s)</v>
      </c>
      <c r="J322" s="41">
        <f>IF(ISNUMBER(SEARCH("Yes",'2_all_summary'!$F322)),IF(ISNUMBER(SEARCH("Yes",'2_all_summary'!M322)),1,2),IF(ISNUMBER(SEARCH("No",'2_all_summary'!M322)),4,3))</f>
        <v>4</v>
      </c>
      <c r="K322" s="41">
        <f>IF(ISNUMBER(SEARCH("Yes",'2_all_summary'!$F322)),IF(ISNUMBER(SEARCH("Yes",'2_all_summary'!N322)),1,2),IF(ISNUMBER(SEARCH("No",'2_all_summary'!N322)),4,3))</f>
        <v>4</v>
      </c>
      <c r="L322" s="41">
        <f>IF(ISNUMBER(SEARCH("Yes",'2_all_summary'!$F322)),IF(ISNUMBER(SEARCH("Yes",'2_all_summary'!O322)),1,2),IF(ISNUMBER(SEARCH("No",'2_all_summary'!O322)),4,3))</f>
        <v>4</v>
      </c>
      <c r="M322" s="41">
        <f>IF(ISNUMBER(SEARCH("Yes",'2_all_summary'!$F322)),IF(0&lt;'2_all_summary'!P322,1,2),IF(0='2_all_summary'!P322,4,3))</f>
        <v>4</v>
      </c>
      <c r="N322" s="41">
        <f>IF(ISNUMBER(SEARCH("Yes",'2_all_summary'!$F322)),IF(ISNUMBER(SEARCH("Yes",'2_all_summary'!Q322)),1,2),IF(ISNUMBER(SEARCH("No",'2_all_summary'!Q322)),4,3))</f>
        <v>4</v>
      </c>
      <c r="O322" s="41">
        <f>IF(ISNUMBER(SEARCH("Yes",'2_all_summary'!$F322)),IF(ISNUMBER(SEARCH("Yes",'2_all_summary'!R322)),1,2),IF(ISNUMBER(SEARCH("No",'2_all_summary'!R322)),4,3))</f>
        <v>4</v>
      </c>
      <c r="P322" s="41">
        <f>IF(ISNUMBER(SEARCH("Yes",'2_all_summary'!$F322)),IF(ISNUMBER(SEARCH("Yes",'2_all_summary'!S322)),1,2),IF(ISNUMBER(SEARCH("No",'2_all_summary'!S322)),4,3))</f>
        <v>4</v>
      </c>
      <c r="Q322" s="41">
        <f>IF(ISNUMBER(SEARCH("Yes",'2_all_summary'!$F322)),IF(0&lt;'2_all_summary'!T322,1,2),IF(0='2_all_summary'!T322,4,3))</f>
        <v>4</v>
      </c>
      <c r="R322" s="41">
        <f>IF(ISNUMBER(SEARCH("Yes",'2_all_summary'!$F322)),IF(ISNUMBER(SEARCH("Yes",'2_all_summary'!U322)),1,2),IF(ISNUMBER(SEARCH("No",'2_all_summary'!U322)),4,3))</f>
        <v>4</v>
      </c>
    </row>
    <row r="323" spans="7:18" x14ac:dyDescent="0.3">
      <c r="G323" s="41"/>
      <c r="H323" s="41" t="str">
        <f>'2_all_summary'!D323</f>
        <v>Threat Perception of Stakeholders: Case study of Loktak Lake, a Ramsar Site under Montreux Record in North East India</v>
      </c>
      <c r="I323" s="41" t="str">
        <f>'2_all_summary'!E323</f>
        <v>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Â© 2022, The Author(s), under exclusive licence to Society of Wetland Scientists.</v>
      </c>
      <c r="J323" s="41">
        <f>IF(ISNUMBER(SEARCH("Yes",'2_all_summary'!$F323)),IF(ISNUMBER(SEARCH("Yes",'2_all_summary'!M323)),1,2),IF(ISNUMBER(SEARCH("No",'2_all_summary'!M323)),4,3))</f>
        <v>4</v>
      </c>
      <c r="K323" s="41">
        <f>IF(ISNUMBER(SEARCH("Yes",'2_all_summary'!$F323)),IF(ISNUMBER(SEARCH("Yes",'2_all_summary'!N323)),1,2),IF(ISNUMBER(SEARCH("No",'2_all_summary'!N323)),4,3))</f>
        <v>4</v>
      </c>
      <c r="L323" s="41">
        <f>IF(ISNUMBER(SEARCH("Yes",'2_all_summary'!$F323)),IF(ISNUMBER(SEARCH("Yes",'2_all_summary'!O323)),1,2),IF(ISNUMBER(SEARCH("No",'2_all_summary'!O323)),4,3))</f>
        <v>4</v>
      </c>
      <c r="M323" s="41">
        <f>IF(ISNUMBER(SEARCH("Yes",'2_all_summary'!$F323)),IF(0&lt;'2_all_summary'!P323,1,2),IF(0='2_all_summary'!P323,4,3))</f>
        <v>4</v>
      </c>
      <c r="N323" s="41">
        <f>IF(ISNUMBER(SEARCH("Yes",'2_all_summary'!$F323)),IF(ISNUMBER(SEARCH("Yes",'2_all_summary'!Q323)),1,2),IF(ISNUMBER(SEARCH("No",'2_all_summary'!Q323)),4,3))</f>
        <v>4</v>
      </c>
      <c r="O323" s="41">
        <f>IF(ISNUMBER(SEARCH("Yes",'2_all_summary'!$F323)),IF(ISNUMBER(SEARCH("Yes",'2_all_summary'!R323)),1,2),IF(ISNUMBER(SEARCH("No",'2_all_summary'!R323)),4,3))</f>
        <v>4</v>
      </c>
      <c r="P323" s="41">
        <f>IF(ISNUMBER(SEARCH("Yes",'2_all_summary'!$F323)),IF(ISNUMBER(SEARCH("Yes",'2_all_summary'!S323)),1,2),IF(ISNUMBER(SEARCH("No",'2_all_summary'!S323)),4,3))</f>
        <v>4</v>
      </c>
      <c r="Q323" s="41">
        <f>IF(ISNUMBER(SEARCH("Yes",'2_all_summary'!$F323)),IF(0&lt;'2_all_summary'!T323,1,2),IF(0='2_all_summary'!T323,4,3))</f>
        <v>4</v>
      </c>
      <c r="R323" s="41">
        <f>IF(ISNUMBER(SEARCH("Yes",'2_all_summary'!$F323)),IF(ISNUMBER(SEARCH("Yes",'2_all_summary'!U323)),1,2),IF(ISNUMBER(SEARCH("No",'2_all_summary'!U323)),4,3))</f>
        <v>4</v>
      </c>
    </row>
    <row r="324" spans="7:18" x14ac:dyDescent="0.3">
      <c r="G324" s="41"/>
      <c r="H324" s="41" t="str">
        <f>'2_all_summary'!D324</f>
        <v>The nunavut wildlife management boardâ€™s community-based monitoring network: Documenting inuit harvesting experience using modern technology</v>
      </c>
      <c r="I324" s="41" t="str">
        <f>'2_all_summary'!E324</f>
        <v>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Boardâ€™s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Â© 2020, Canadian Science Publishing. All rights reserved.</v>
      </c>
      <c r="J324" s="41">
        <f>IF(ISNUMBER(SEARCH("Yes",'2_all_summary'!$F324)),IF(ISNUMBER(SEARCH("Yes",'2_all_summary'!M324)),1,2),IF(ISNUMBER(SEARCH("No",'2_all_summary'!M324)),4,3))</f>
        <v>4</v>
      </c>
      <c r="K324" s="41">
        <f>IF(ISNUMBER(SEARCH("Yes",'2_all_summary'!$F324)),IF(ISNUMBER(SEARCH("Yes",'2_all_summary'!N324)),1,2),IF(ISNUMBER(SEARCH("No",'2_all_summary'!N324)),4,3))</f>
        <v>4</v>
      </c>
      <c r="L324" s="41">
        <f>IF(ISNUMBER(SEARCH("Yes",'2_all_summary'!$F324)),IF(ISNUMBER(SEARCH("Yes",'2_all_summary'!O324)),1,2),IF(ISNUMBER(SEARCH("No",'2_all_summary'!O324)),4,3))</f>
        <v>4</v>
      </c>
      <c r="M324" s="41">
        <f>IF(ISNUMBER(SEARCH("Yes",'2_all_summary'!$F324)),IF(0&lt;'2_all_summary'!P324,1,2),IF(0='2_all_summary'!P324,4,3))</f>
        <v>4</v>
      </c>
      <c r="N324" s="41">
        <f>IF(ISNUMBER(SEARCH("Yes",'2_all_summary'!$F324)),IF(ISNUMBER(SEARCH("Yes",'2_all_summary'!Q324)),1,2),IF(ISNUMBER(SEARCH("No",'2_all_summary'!Q324)),4,3))</f>
        <v>4</v>
      </c>
      <c r="O324" s="41">
        <f>IF(ISNUMBER(SEARCH("Yes",'2_all_summary'!$F324)),IF(ISNUMBER(SEARCH("Yes",'2_all_summary'!R324)),1,2),IF(ISNUMBER(SEARCH("No",'2_all_summary'!R324)),4,3))</f>
        <v>4</v>
      </c>
      <c r="P324" s="41">
        <f>IF(ISNUMBER(SEARCH("Yes",'2_all_summary'!$F324)),IF(ISNUMBER(SEARCH("Yes",'2_all_summary'!S324)),1,2),IF(ISNUMBER(SEARCH("No",'2_all_summary'!S324)),4,3))</f>
        <v>4</v>
      </c>
      <c r="Q324" s="41">
        <f>IF(ISNUMBER(SEARCH("Yes",'2_all_summary'!$F324)),IF(0&lt;'2_all_summary'!T324,1,2),IF(0='2_all_summary'!T324,4,3))</f>
        <v>4</v>
      </c>
      <c r="R324" s="41">
        <f>IF(ISNUMBER(SEARCH("Yes",'2_all_summary'!$F324)),IF(ISNUMBER(SEARCH("Yes",'2_all_summary'!U324)),1,2),IF(ISNUMBER(SEARCH("No",'2_all_summary'!U324)),4,3))</f>
        <v>4</v>
      </c>
    </row>
    <row r="325" spans="7:18" x14ac:dyDescent="0.3">
      <c r="G325" s="41"/>
      <c r="H325" s="41" t="str">
        <f>'2_all_summary'!D325</f>
        <v>Trindade and the Struggle for its Territory: A Trajectory of Community Empowerment and Self-Governance in Southeastern Coast of Brazil</v>
      </c>
      <c r="I325" s="41" t="str">
        <f>'2_all_summary'!E325</f>
        <v>Trindade is a CaiÃ§ara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Trindadeâ€™s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CaiÃ§ara communities of Paraty, among others. The School of the Sea emerges as a tool for strengthening, empowering, and emancipating the community through the involvement of children and teenagers disconnected from the memories of the history of Trindade. Â© Springer Nature Switzerland AG 2020.</v>
      </c>
      <c r="J325" s="41">
        <f>IF(ISNUMBER(SEARCH("Yes",'2_all_summary'!$F325)),IF(ISNUMBER(SEARCH("Yes",'2_all_summary'!M325)),1,2),IF(ISNUMBER(SEARCH("No",'2_all_summary'!M325)),4,3))</f>
        <v>4</v>
      </c>
      <c r="K325" s="41">
        <f>IF(ISNUMBER(SEARCH("Yes",'2_all_summary'!$F325)),IF(ISNUMBER(SEARCH("Yes",'2_all_summary'!N325)),1,2),IF(ISNUMBER(SEARCH("No",'2_all_summary'!N325)),4,3))</f>
        <v>4</v>
      </c>
      <c r="L325" s="41">
        <f>IF(ISNUMBER(SEARCH("Yes",'2_all_summary'!$F325)),IF(ISNUMBER(SEARCH("Yes",'2_all_summary'!O325)),1,2),IF(ISNUMBER(SEARCH("No",'2_all_summary'!O325)),4,3))</f>
        <v>4</v>
      </c>
      <c r="M325" s="41">
        <f>IF(ISNUMBER(SEARCH("Yes",'2_all_summary'!$F325)),IF(0&lt;'2_all_summary'!P325,1,2),IF(0='2_all_summary'!P325,4,3))</f>
        <v>4</v>
      </c>
      <c r="N325" s="41">
        <f>IF(ISNUMBER(SEARCH("Yes",'2_all_summary'!$F325)),IF(ISNUMBER(SEARCH("Yes",'2_all_summary'!Q325)),1,2),IF(ISNUMBER(SEARCH("No",'2_all_summary'!Q325)),4,3))</f>
        <v>4</v>
      </c>
      <c r="O325" s="41">
        <f>IF(ISNUMBER(SEARCH("Yes",'2_all_summary'!$F325)),IF(ISNUMBER(SEARCH("Yes",'2_all_summary'!R325)),1,2),IF(ISNUMBER(SEARCH("No",'2_all_summary'!R325)),4,3))</f>
        <v>4</v>
      </c>
      <c r="P325" s="41">
        <f>IF(ISNUMBER(SEARCH("Yes",'2_all_summary'!$F325)),IF(ISNUMBER(SEARCH("Yes",'2_all_summary'!S325)),1,2),IF(ISNUMBER(SEARCH("No",'2_all_summary'!S325)),4,3))</f>
        <v>4</v>
      </c>
      <c r="Q325" s="41">
        <f>IF(ISNUMBER(SEARCH("Yes",'2_all_summary'!$F325)),IF(0&lt;'2_all_summary'!T325,1,2),IF(0='2_all_summary'!T325,4,3))</f>
        <v>4</v>
      </c>
      <c r="R325" s="41">
        <f>IF(ISNUMBER(SEARCH("Yes",'2_all_summary'!$F325)),IF(ISNUMBER(SEARCH("Yes",'2_all_summary'!U325)),1,2),IF(ISNUMBER(SEARCH("No",'2_all_summary'!U325)),4,3))</f>
        <v>4</v>
      </c>
    </row>
    <row r="326" spans="7:18" x14ac:dyDescent="0.3">
      <c r="G326" s="41"/>
      <c r="H326" s="41" t="str">
        <f>'2_all_summary'!D326</f>
        <v>Enhancing rural farmer income through fish production: Secondary use of water resources in Sri Lanka and elsewhere</v>
      </c>
      <c r="I326" s="41" t="str">
        <f>'2_all_summary'!E326</f>
        <v>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Â© 2010 Springer Science+Business Media B.V.</v>
      </c>
      <c r="J326" s="41">
        <f>IF(ISNUMBER(SEARCH("Yes",'2_all_summary'!$F326)),IF(ISNUMBER(SEARCH("Yes",'2_all_summary'!M326)),1,2),IF(ISNUMBER(SEARCH("No",'2_all_summary'!M326)),4,3))</f>
        <v>4</v>
      </c>
      <c r="K326" s="41">
        <f>IF(ISNUMBER(SEARCH("Yes",'2_all_summary'!$F326)),IF(ISNUMBER(SEARCH("Yes",'2_all_summary'!N326)),1,2),IF(ISNUMBER(SEARCH("No",'2_all_summary'!N326)),4,3))</f>
        <v>4</v>
      </c>
      <c r="L326" s="41">
        <f>IF(ISNUMBER(SEARCH("Yes",'2_all_summary'!$F326)),IF(ISNUMBER(SEARCH("Yes",'2_all_summary'!O326)),1,2),IF(ISNUMBER(SEARCH("No",'2_all_summary'!O326)),4,3))</f>
        <v>4</v>
      </c>
      <c r="M326" s="41">
        <f>IF(ISNUMBER(SEARCH("Yes",'2_all_summary'!$F326)),IF(0&lt;'2_all_summary'!P326,1,2),IF(0='2_all_summary'!P326,4,3))</f>
        <v>4</v>
      </c>
      <c r="N326" s="41">
        <f>IF(ISNUMBER(SEARCH("Yes",'2_all_summary'!$F326)),IF(ISNUMBER(SEARCH("Yes",'2_all_summary'!Q326)),1,2),IF(ISNUMBER(SEARCH("No",'2_all_summary'!Q326)),4,3))</f>
        <v>4</v>
      </c>
      <c r="O326" s="41">
        <f>IF(ISNUMBER(SEARCH("Yes",'2_all_summary'!$F326)),IF(ISNUMBER(SEARCH("Yes",'2_all_summary'!R326)),1,2),IF(ISNUMBER(SEARCH("No",'2_all_summary'!R326)),4,3))</f>
        <v>4</v>
      </c>
      <c r="P326" s="41">
        <f>IF(ISNUMBER(SEARCH("Yes",'2_all_summary'!$F326)),IF(ISNUMBER(SEARCH("Yes",'2_all_summary'!S326)),1,2),IF(ISNUMBER(SEARCH("No",'2_all_summary'!S326)),4,3))</f>
        <v>4</v>
      </c>
      <c r="Q326" s="41">
        <f>IF(ISNUMBER(SEARCH("Yes",'2_all_summary'!$F326)),IF(0&lt;'2_all_summary'!T326,1,2),IF(0='2_all_summary'!T326,4,3))</f>
        <v>4</v>
      </c>
      <c r="R326" s="41">
        <f>IF(ISNUMBER(SEARCH("Yes",'2_all_summary'!$F326)),IF(ISNUMBER(SEARCH("Yes",'2_all_summary'!U326)),1,2),IF(ISNUMBER(SEARCH("No",'2_all_summary'!U326)),4,3))</f>
        <v>4</v>
      </c>
    </row>
    <row r="327" spans="7:18" x14ac:dyDescent="0.3">
      <c r="G327" s="41"/>
      <c r="H327" s="41" t="str">
        <f>'2_all_summary'!D327</f>
        <v>The realities of community based natural resource management and biodiversity conservation in Sub-Saharan Africa</v>
      </c>
      <c r="I327" s="41" t="str">
        <f>'2_all_summary'!E327</f>
        <v>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Â© 2009 by the authors.</v>
      </c>
      <c r="J327" s="41">
        <f>IF(ISNUMBER(SEARCH("Yes",'2_all_summary'!$F327)),IF(ISNUMBER(SEARCH("Yes",'2_all_summary'!M327)),1,2),IF(ISNUMBER(SEARCH("No",'2_all_summary'!M327)),4,3))</f>
        <v>4</v>
      </c>
      <c r="K327" s="41">
        <f>IF(ISNUMBER(SEARCH("Yes",'2_all_summary'!$F327)),IF(ISNUMBER(SEARCH("Yes",'2_all_summary'!N327)),1,2),IF(ISNUMBER(SEARCH("No",'2_all_summary'!N327)),4,3))</f>
        <v>4</v>
      </c>
      <c r="L327" s="41">
        <f>IF(ISNUMBER(SEARCH("Yes",'2_all_summary'!$F327)),IF(ISNUMBER(SEARCH("Yes",'2_all_summary'!O327)),1,2),IF(ISNUMBER(SEARCH("No",'2_all_summary'!O327)),4,3))</f>
        <v>4</v>
      </c>
      <c r="M327" s="41">
        <f>IF(ISNUMBER(SEARCH("Yes",'2_all_summary'!$F327)),IF(0&lt;'2_all_summary'!P327,1,2),IF(0='2_all_summary'!P327,4,3))</f>
        <v>4</v>
      </c>
      <c r="N327" s="41">
        <f>IF(ISNUMBER(SEARCH("Yes",'2_all_summary'!$F327)),IF(ISNUMBER(SEARCH("Yes",'2_all_summary'!Q327)),1,2),IF(ISNUMBER(SEARCH("No",'2_all_summary'!Q327)),4,3))</f>
        <v>4</v>
      </c>
      <c r="O327" s="41">
        <f>IF(ISNUMBER(SEARCH("Yes",'2_all_summary'!$F327)),IF(ISNUMBER(SEARCH("Yes",'2_all_summary'!R327)),1,2),IF(ISNUMBER(SEARCH("No",'2_all_summary'!R327)),4,3))</f>
        <v>4</v>
      </c>
      <c r="P327" s="41">
        <f>IF(ISNUMBER(SEARCH("Yes",'2_all_summary'!$F327)),IF(ISNUMBER(SEARCH("Yes",'2_all_summary'!S327)),1,2),IF(ISNUMBER(SEARCH("No",'2_all_summary'!S327)),4,3))</f>
        <v>4</v>
      </c>
      <c r="Q327" s="41">
        <f>IF(ISNUMBER(SEARCH("Yes",'2_all_summary'!$F327)),IF(0&lt;'2_all_summary'!T327,1,2),IF(0='2_all_summary'!T327,4,3))</f>
        <v>4</v>
      </c>
      <c r="R327" s="41">
        <f>IF(ISNUMBER(SEARCH("Yes",'2_all_summary'!$F327)),IF(ISNUMBER(SEARCH("Yes",'2_all_summary'!U327)),1,2),IF(ISNUMBER(SEARCH("No",'2_all_summary'!U327)),4,3))</f>
        <v>4</v>
      </c>
    </row>
    <row r="328" spans="7:18" x14ac:dyDescent="0.3">
      <c r="G328" s="41"/>
      <c r="H328" s="41" t="str">
        <f>'2_all_summary'!D328</f>
        <v>Critical analysis of the governance of the Sainte Luce Locally Managed Marine Area (LMMA), southeast Madagascar</v>
      </c>
      <c r="I328" s="41" t="str">
        <f>'2_all_summary'!E328</f>
        <v>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Â© 2019 The Authors</v>
      </c>
      <c r="J328" s="41">
        <f>IF(ISNUMBER(SEARCH("Yes",'2_all_summary'!$F328)),IF(ISNUMBER(SEARCH("Yes",'2_all_summary'!M328)),1,2),IF(ISNUMBER(SEARCH("No",'2_all_summary'!M328)),4,3))</f>
        <v>4</v>
      </c>
      <c r="K328" s="41">
        <f>IF(ISNUMBER(SEARCH("Yes",'2_all_summary'!$F328)),IF(ISNUMBER(SEARCH("Yes",'2_all_summary'!N328)),1,2),IF(ISNUMBER(SEARCH("No",'2_all_summary'!N328)),4,3))</f>
        <v>4</v>
      </c>
      <c r="L328" s="41">
        <f>IF(ISNUMBER(SEARCH("Yes",'2_all_summary'!$F328)),IF(ISNUMBER(SEARCH("Yes",'2_all_summary'!O328)),1,2),IF(ISNUMBER(SEARCH("No",'2_all_summary'!O328)),4,3))</f>
        <v>4</v>
      </c>
      <c r="M328" s="41">
        <f>IF(ISNUMBER(SEARCH("Yes",'2_all_summary'!$F328)),IF(0&lt;'2_all_summary'!P328,1,2),IF(0='2_all_summary'!P328,4,3))</f>
        <v>4</v>
      </c>
      <c r="N328" s="41">
        <f>IF(ISNUMBER(SEARCH("Yes",'2_all_summary'!$F328)),IF(ISNUMBER(SEARCH("Yes",'2_all_summary'!Q328)),1,2),IF(ISNUMBER(SEARCH("No",'2_all_summary'!Q328)),4,3))</f>
        <v>4</v>
      </c>
      <c r="O328" s="41">
        <f>IF(ISNUMBER(SEARCH("Yes",'2_all_summary'!$F328)),IF(ISNUMBER(SEARCH("Yes",'2_all_summary'!R328)),1,2),IF(ISNUMBER(SEARCH("No",'2_all_summary'!R328)),4,3))</f>
        <v>4</v>
      </c>
      <c r="P328" s="41">
        <f>IF(ISNUMBER(SEARCH("Yes",'2_all_summary'!$F328)),IF(ISNUMBER(SEARCH("Yes",'2_all_summary'!S328)),1,2),IF(ISNUMBER(SEARCH("No",'2_all_summary'!S328)),4,3))</f>
        <v>4</v>
      </c>
      <c r="Q328" s="41">
        <f>IF(ISNUMBER(SEARCH("Yes",'2_all_summary'!$F328)),IF(0&lt;'2_all_summary'!T328,1,2),IF(0='2_all_summary'!T328,4,3))</f>
        <v>4</v>
      </c>
      <c r="R328" s="41">
        <f>IF(ISNUMBER(SEARCH("Yes",'2_all_summary'!$F328)),IF(ISNUMBER(SEARCH("Yes",'2_all_summary'!U328)),1,2),IF(ISNUMBER(SEARCH("No",'2_all_summary'!U328)),4,3))</f>
        <v>4</v>
      </c>
    </row>
    <row r="329" spans="7:18" x14ac:dyDescent="0.3">
      <c r="G329" s="41"/>
      <c r="H329" s="41" t="str">
        <f>'2_all_summary'!D329</f>
        <v>Interactions between finfish aquaculture and American lobster in Atlantic Canada</v>
      </c>
      <c r="I329" s="41" t="str">
        <f>'2_all_summary'!E329</f>
        <v>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Â© 2021 Elsevier Ltd</v>
      </c>
      <c r="J329" s="41">
        <f>IF(ISNUMBER(SEARCH("Yes",'2_all_summary'!$F329)),IF(ISNUMBER(SEARCH("Yes",'2_all_summary'!M329)),1,2),IF(ISNUMBER(SEARCH("No",'2_all_summary'!M329)),4,3))</f>
        <v>4</v>
      </c>
      <c r="K329" s="41">
        <f>IF(ISNUMBER(SEARCH("Yes",'2_all_summary'!$F329)),IF(ISNUMBER(SEARCH("Yes",'2_all_summary'!N329)),1,2),IF(ISNUMBER(SEARCH("No",'2_all_summary'!N329)),4,3))</f>
        <v>4</v>
      </c>
      <c r="L329" s="41">
        <f>IF(ISNUMBER(SEARCH("Yes",'2_all_summary'!$F329)),IF(ISNUMBER(SEARCH("Yes",'2_all_summary'!O329)),1,2),IF(ISNUMBER(SEARCH("No",'2_all_summary'!O329)),4,3))</f>
        <v>4</v>
      </c>
      <c r="M329" s="41">
        <f>IF(ISNUMBER(SEARCH("Yes",'2_all_summary'!$F329)),IF(0&lt;'2_all_summary'!P329,1,2),IF(0='2_all_summary'!P329,4,3))</f>
        <v>4</v>
      </c>
      <c r="N329" s="41">
        <f>IF(ISNUMBER(SEARCH("Yes",'2_all_summary'!$F329)),IF(ISNUMBER(SEARCH("Yes",'2_all_summary'!Q329)),1,2),IF(ISNUMBER(SEARCH("No",'2_all_summary'!Q329)),4,3))</f>
        <v>4</v>
      </c>
      <c r="O329" s="41">
        <f>IF(ISNUMBER(SEARCH("Yes",'2_all_summary'!$F329)),IF(ISNUMBER(SEARCH("Yes",'2_all_summary'!R329)),1,2),IF(ISNUMBER(SEARCH("No",'2_all_summary'!R329)),4,3))</f>
        <v>4</v>
      </c>
      <c r="P329" s="41">
        <f>IF(ISNUMBER(SEARCH("Yes",'2_all_summary'!$F329)),IF(ISNUMBER(SEARCH("Yes",'2_all_summary'!S329)),1,2),IF(ISNUMBER(SEARCH("No",'2_all_summary'!S329)),4,3))</f>
        <v>4</v>
      </c>
      <c r="Q329" s="41">
        <f>IF(ISNUMBER(SEARCH("Yes",'2_all_summary'!$F329)),IF(0&lt;'2_all_summary'!T329,1,2),IF(0='2_all_summary'!T329,4,3))</f>
        <v>4</v>
      </c>
      <c r="R329" s="41">
        <f>IF(ISNUMBER(SEARCH("Yes",'2_all_summary'!$F329)),IF(ISNUMBER(SEARCH("Yes",'2_all_summary'!U329)),1,2),IF(ISNUMBER(SEARCH("No",'2_all_summary'!U329)),4,3))</f>
        <v>4</v>
      </c>
    </row>
    <row r="330" spans="7:18" x14ac:dyDescent="0.3">
      <c r="G330" s="41"/>
      <c r="H330" s="41" t="str">
        <f>'2_all_summary'!D330</f>
        <v>The Pacific International Waters Project: Aims, approaches and challenges</v>
      </c>
      <c r="I330" s="41" t="str">
        <f>'2_all_summary'!E330</f>
        <v>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Â© 2006.</v>
      </c>
      <c r="J330" s="41">
        <f>IF(ISNUMBER(SEARCH("Yes",'2_all_summary'!$F330)),IF(ISNUMBER(SEARCH("Yes",'2_all_summary'!M330)),1,2),IF(ISNUMBER(SEARCH("No",'2_all_summary'!M330)),4,3))</f>
        <v>3</v>
      </c>
      <c r="K330" s="41">
        <f>IF(ISNUMBER(SEARCH("Yes",'2_all_summary'!$F330)),IF(ISNUMBER(SEARCH("Yes",'2_all_summary'!N330)),1,2),IF(ISNUMBER(SEARCH("No",'2_all_summary'!N330)),4,3))</f>
        <v>3</v>
      </c>
      <c r="L330" s="41">
        <f>IF(ISNUMBER(SEARCH("Yes",'2_all_summary'!$F330)),IF(ISNUMBER(SEARCH("Yes",'2_all_summary'!O330)),1,2),IF(ISNUMBER(SEARCH("No",'2_all_summary'!O330)),4,3))</f>
        <v>3</v>
      </c>
      <c r="M330" s="41">
        <f>IF(ISNUMBER(SEARCH("Yes",'2_all_summary'!$F330)),IF(0&lt;'2_all_summary'!P330,1,2),IF(0='2_all_summary'!P330,4,3))</f>
        <v>3</v>
      </c>
      <c r="N330" s="41">
        <f>IF(ISNUMBER(SEARCH("Yes",'2_all_summary'!$F330)),IF(ISNUMBER(SEARCH("Yes",'2_all_summary'!Q330)),1,2),IF(ISNUMBER(SEARCH("No",'2_all_summary'!Q330)),4,3))</f>
        <v>4</v>
      </c>
      <c r="O330" s="41">
        <f>IF(ISNUMBER(SEARCH("Yes",'2_all_summary'!$F330)),IF(ISNUMBER(SEARCH("Yes",'2_all_summary'!R330)),1,2),IF(ISNUMBER(SEARCH("No",'2_all_summary'!R330)),4,3))</f>
        <v>4</v>
      </c>
      <c r="P330" s="41">
        <f>IF(ISNUMBER(SEARCH("Yes",'2_all_summary'!$F330)),IF(ISNUMBER(SEARCH("Yes",'2_all_summary'!S330)),1,2),IF(ISNUMBER(SEARCH("No",'2_all_summary'!S330)),4,3))</f>
        <v>3</v>
      </c>
      <c r="Q330" s="41">
        <f>IF(ISNUMBER(SEARCH("Yes",'2_all_summary'!$F330)),IF(0&lt;'2_all_summary'!T330,1,2),IF(0='2_all_summary'!T330,4,3))</f>
        <v>3</v>
      </c>
      <c r="R330" s="41">
        <f>IF(ISNUMBER(SEARCH("Yes",'2_all_summary'!$F330)),IF(ISNUMBER(SEARCH("Yes",'2_all_summary'!U330)),1,2),IF(ISNUMBER(SEARCH("No",'2_all_summary'!U330)),4,3))</f>
        <v>3</v>
      </c>
    </row>
    <row r="331" spans="7:18" x14ac:dyDescent="0.3">
      <c r="G331" s="41"/>
      <c r="H331" s="41" t="str">
        <f>'2_all_summary'!D331</f>
        <v>Managing inequality: The political ecology of a small-scale fishery, Mweru-Luapula, Zambia</v>
      </c>
      <c r="I331" s="41" t="str">
        <f>'2_all_summary'!E331</f>
        <v>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v>
      </c>
      <c r="J331" s="41">
        <f>IF(ISNUMBER(SEARCH("Yes",'2_all_summary'!$F331)),IF(ISNUMBER(SEARCH("Yes",'2_all_summary'!M331)),1,2),IF(ISNUMBER(SEARCH("No",'2_all_summary'!M331)),4,3))</f>
        <v>4</v>
      </c>
      <c r="K331" s="41">
        <f>IF(ISNUMBER(SEARCH("Yes",'2_all_summary'!$F331)),IF(ISNUMBER(SEARCH("Yes",'2_all_summary'!N331)),1,2),IF(ISNUMBER(SEARCH("No",'2_all_summary'!N331)),4,3))</f>
        <v>4</v>
      </c>
      <c r="L331" s="41">
        <f>IF(ISNUMBER(SEARCH("Yes",'2_all_summary'!$F331)),IF(ISNUMBER(SEARCH("Yes",'2_all_summary'!O331)),1,2),IF(ISNUMBER(SEARCH("No",'2_all_summary'!O331)),4,3))</f>
        <v>4</v>
      </c>
      <c r="M331" s="41">
        <f>IF(ISNUMBER(SEARCH("Yes",'2_all_summary'!$F331)),IF(0&lt;'2_all_summary'!P331,1,2),IF(0='2_all_summary'!P331,4,3))</f>
        <v>4</v>
      </c>
      <c r="N331" s="41">
        <f>IF(ISNUMBER(SEARCH("Yes",'2_all_summary'!$F331)),IF(ISNUMBER(SEARCH("Yes",'2_all_summary'!Q331)),1,2),IF(ISNUMBER(SEARCH("No",'2_all_summary'!Q331)),4,3))</f>
        <v>4</v>
      </c>
      <c r="O331" s="41">
        <f>IF(ISNUMBER(SEARCH("Yes",'2_all_summary'!$F331)),IF(ISNUMBER(SEARCH("Yes",'2_all_summary'!R331)),1,2),IF(ISNUMBER(SEARCH("No",'2_all_summary'!R331)),4,3))</f>
        <v>4</v>
      </c>
      <c r="P331" s="41">
        <f>IF(ISNUMBER(SEARCH("Yes",'2_all_summary'!$F331)),IF(ISNUMBER(SEARCH("Yes",'2_all_summary'!S331)),1,2),IF(ISNUMBER(SEARCH("No",'2_all_summary'!S331)),4,3))</f>
        <v>4</v>
      </c>
      <c r="Q331" s="41">
        <f>IF(ISNUMBER(SEARCH("Yes",'2_all_summary'!$F331)),IF(0&lt;'2_all_summary'!T331,1,2),IF(0='2_all_summary'!T331,4,3))</f>
        <v>4</v>
      </c>
      <c r="R331" s="41">
        <f>IF(ISNUMBER(SEARCH("Yes",'2_all_summary'!$F331)),IF(ISNUMBER(SEARCH("Yes",'2_all_summary'!U331)),1,2),IF(ISNUMBER(SEARCH("No",'2_all_summary'!U331)),4,3))</f>
        <v>4</v>
      </c>
    </row>
    <row r="332" spans="7:18" x14ac:dyDescent="0.3">
      <c r="G332" s="41"/>
      <c r="H332" s="41" t="str">
        <f>'2_all_summary'!D332</f>
        <v>Identifying indicators to evaluate community-managed freshwater protected areas in the lower mekong basin: A review of marine and freshwater examples</v>
      </c>
      <c r="I332" s="41" t="str">
        <f>'2_all_summary'!E332</f>
        <v>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Â© 2020 by the authors. Licensee MDPI, Basel, Switzerland.</v>
      </c>
      <c r="J332" s="41">
        <f>IF(ISNUMBER(SEARCH("Yes",'2_all_summary'!$F332)),IF(ISNUMBER(SEARCH("Yes",'2_all_summary'!M332)),1,2),IF(ISNUMBER(SEARCH("No",'2_all_summary'!M332)),4,3))</f>
        <v>4</v>
      </c>
      <c r="K332" s="41">
        <f>IF(ISNUMBER(SEARCH("Yes",'2_all_summary'!$F332)),IF(ISNUMBER(SEARCH("Yes",'2_all_summary'!N332)),1,2),IF(ISNUMBER(SEARCH("No",'2_all_summary'!N332)),4,3))</f>
        <v>4</v>
      </c>
      <c r="L332" s="41">
        <f>IF(ISNUMBER(SEARCH("Yes",'2_all_summary'!$F332)),IF(ISNUMBER(SEARCH("Yes",'2_all_summary'!O332)),1,2),IF(ISNUMBER(SEARCH("No",'2_all_summary'!O332)),4,3))</f>
        <v>3</v>
      </c>
      <c r="M332" s="41">
        <f>IF(ISNUMBER(SEARCH("Yes",'2_all_summary'!$F332)),IF(0&lt;'2_all_summary'!P332,1,2),IF(0='2_all_summary'!P332,4,3))</f>
        <v>3</v>
      </c>
      <c r="N332" s="41">
        <f>IF(ISNUMBER(SEARCH("Yes",'2_all_summary'!$F332)),IF(ISNUMBER(SEARCH("Yes",'2_all_summary'!Q332)),1,2),IF(ISNUMBER(SEARCH("No",'2_all_summary'!Q332)),4,3))</f>
        <v>4</v>
      </c>
      <c r="O332" s="41">
        <f>IF(ISNUMBER(SEARCH("Yes",'2_all_summary'!$F332)),IF(ISNUMBER(SEARCH("Yes",'2_all_summary'!R332)),1,2),IF(ISNUMBER(SEARCH("No",'2_all_summary'!R332)),4,3))</f>
        <v>4</v>
      </c>
      <c r="P332" s="41">
        <f>IF(ISNUMBER(SEARCH("Yes",'2_all_summary'!$F332)),IF(ISNUMBER(SEARCH("Yes",'2_all_summary'!S332)),1,2),IF(ISNUMBER(SEARCH("No",'2_all_summary'!S332)),4,3))</f>
        <v>3</v>
      </c>
      <c r="Q332" s="41">
        <f>IF(ISNUMBER(SEARCH("Yes",'2_all_summary'!$F332)),IF(0&lt;'2_all_summary'!T332,1,2),IF(0='2_all_summary'!T332,4,3))</f>
        <v>3</v>
      </c>
      <c r="R332" s="41">
        <f>IF(ISNUMBER(SEARCH("Yes",'2_all_summary'!$F332)),IF(ISNUMBER(SEARCH("Yes",'2_all_summary'!U332)),1,2),IF(ISNUMBER(SEARCH("No",'2_all_summary'!U332)),4,3))</f>
        <v>3</v>
      </c>
    </row>
    <row r="333" spans="7:18" x14ac:dyDescent="0.3">
      <c r="G333" s="41"/>
      <c r="H333" s="41" t="str">
        <f>'2_all_summary'!D333</f>
        <v>Exploitation of the window-pane shell Placuna placenta in the Philippines</v>
      </c>
      <c r="I333" s="41" t="str">
        <f>'2_all_summary'!E333</f>
        <v>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Â© 1995.</v>
      </c>
      <c r="J333" s="41">
        <f>IF(ISNUMBER(SEARCH("Yes",'2_all_summary'!$F333)),IF(ISNUMBER(SEARCH("Yes",'2_all_summary'!M333)),1,2),IF(ISNUMBER(SEARCH("No",'2_all_summary'!M333)),4,3))</f>
        <v>4</v>
      </c>
      <c r="K333" s="41">
        <f>IF(ISNUMBER(SEARCH("Yes",'2_all_summary'!$F333)),IF(ISNUMBER(SEARCH("Yes",'2_all_summary'!N333)),1,2),IF(ISNUMBER(SEARCH("No",'2_all_summary'!N333)),4,3))</f>
        <v>4</v>
      </c>
      <c r="L333" s="41">
        <f>IF(ISNUMBER(SEARCH("Yes",'2_all_summary'!$F333)),IF(ISNUMBER(SEARCH("Yes",'2_all_summary'!O333)),1,2),IF(ISNUMBER(SEARCH("No",'2_all_summary'!O333)),4,3))</f>
        <v>4</v>
      </c>
      <c r="M333" s="41">
        <f>IF(ISNUMBER(SEARCH("Yes",'2_all_summary'!$F333)),IF(0&lt;'2_all_summary'!P333,1,2),IF(0='2_all_summary'!P333,4,3))</f>
        <v>4</v>
      </c>
      <c r="N333" s="41">
        <f>IF(ISNUMBER(SEARCH("Yes",'2_all_summary'!$F333)),IF(ISNUMBER(SEARCH("Yes",'2_all_summary'!Q333)),1,2),IF(ISNUMBER(SEARCH("No",'2_all_summary'!Q333)),4,3))</f>
        <v>4</v>
      </c>
      <c r="O333" s="41">
        <f>IF(ISNUMBER(SEARCH("Yes",'2_all_summary'!$F333)),IF(ISNUMBER(SEARCH("Yes",'2_all_summary'!R333)),1,2),IF(ISNUMBER(SEARCH("No",'2_all_summary'!R333)),4,3))</f>
        <v>4</v>
      </c>
      <c r="P333" s="41">
        <f>IF(ISNUMBER(SEARCH("Yes",'2_all_summary'!$F333)),IF(ISNUMBER(SEARCH("Yes",'2_all_summary'!S333)),1,2),IF(ISNUMBER(SEARCH("No",'2_all_summary'!S333)),4,3))</f>
        <v>4</v>
      </c>
      <c r="Q333" s="41">
        <f>IF(ISNUMBER(SEARCH("Yes",'2_all_summary'!$F333)),IF(0&lt;'2_all_summary'!T333,1,2),IF(0='2_all_summary'!T333,4,3))</f>
        <v>4</v>
      </c>
      <c r="R333" s="41">
        <f>IF(ISNUMBER(SEARCH("Yes",'2_all_summary'!$F333)),IF(ISNUMBER(SEARCH("Yes",'2_all_summary'!U333)),1,2),IF(ISNUMBER(SEARCH("No",'2_all_summary'!U333)),4,3))</f>
        <v>4</v>
      </c>
    </row>
    <row r="334" spans="7:18" x14ac:dyDescent="0.3">
      <c r="G334" s="41"/>
      <c r="H334" s="41" t="str">
        <f>'2_all_summary'!D334</f>
        <v>Flow of Economic Benefits From Coral Reefs in a Multi-Use Caribbean Marine Protected Area Using Network Theory</v>
      </c>
      <c r="I334" s="41" t="str">
        <f>'2_all_summary'!E334</f>
        <v>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Â© Copyright Â© 2021 Cavada-Blanco, CrÃ³quer, Yerena and RodrÃ­guez.</v>
      </c>
      <c r="J334" s="41">
        <f>IF(ISNUMBER(SEARCH("Yes",'2_all_summary'!$F334)),IF(ISNUMBER(SEARCH("Yes",'2_all_summary'!M334)),1,2),IF(ISNUMBER(SEARCH("No",'2_all_summary'!M334)),4,3))</f>
        <v>4</v>
      </c>
      <c r="K334" s="41">
        <f>IF(ISNUMBER(SEARCH("Yes",'2_all_summary'!$F334)),IF(ISNUMBER(SEARCH("Yes",'2_all_summary'!N334)),1,2),IF(ISNUMBER(SEARCH("No",'2_all_summary'!N334)),4,3))</f>
        <v>4</v>
      </c>
      <c r="L334" s="41">
        <f>IF(ISNUMBER(SEARCH("Yes",'2_all_summary'!$F334)),IF(ISNUMBER(SEARCH("Yes",'2_all_summary'!O334)),1,2),IF(ISNUMBER(SEARCH("No",'2_all_summary'!O334)),4,3))</f>
        <v>4</v>
      </c>
      <c r="M334" s="41">
        <f>IF(ISNUMBER(SEARCH("Yes",'2_all_summary'!$F334)),IF(0&lt;'2_all_summary'!P334,1,2),IF(0='2_all_summary'!P334,4,3))</f>
        <v>4</v>
      </c>
      <c r="N334" s="41">
        <f>IF(ISNUMBER(SEARCH("Yes",'2_all_summary'!$F334)),IF(ISNUMBER(SEARCH("Yes",'2_all_summary'!Q334)),1,2),IF(ISNUMBER(SEARCH("No",'2_all_summary'!Q334)),4,3))</f>
        <v>4</v>
      </c>
      <c r="O334" s="41">
        <f>IF(ISNUMBER(SEARCH("Yes",'2_all_summary'!$F334)),IF(ISNUMBER(SEARCH("Yes",'2_all_summary'!R334)),1,2),IF(ISNUMBER(SEARCH("No",'2_all_summary'!R334)),4,3))</f>
        <v>4</v>
      </c>
      <c r="P334" s="41">
        <f>IF(ISNUMBER(SEARCH("Yes",'2_all_summary'!$F334)),IF(ISNUMBER(SEARCH("Yes",'2_all_summary'!S334)),1,2),IF(ISNUMBER(SEARCH("No",'2_all_summary'!S334)),4,3))</f>
        <v>4</v>
      </c>
      <c r="Q334" s="41">
        <f>IF(ISNUMBER(SEARCH("Yes",'2_all_summary'!$F334)),IF(0&lt;'2_all_summary'!T334,1,2),IF(0='2_all_summary'!T334,4,3))</f>
        <v>4</v>
      </c>
      <c r="R334" s="41">
        <f>IF(ISNUMBER(SEARCH("Yes",'2_all_summary'!$F334)),IF(ISNUMBER(SEARCH("Yes",'2_all_summary'!U334)),1,2),IF(ISNUMBER(SEARCH("No",'2_all_summary'!U334)),4,3))</f>
        <v>4</v>
      </c>
    </row>
    <row r="335" spans="7:18" x14ac:dyDescent="0.3">
      <c r="G335" s="41"/>
      <c r="H335" s="41" t="str">
        <f>'2_all_summary'!D335</f>
        <v>Livelihood strategy approach to community-based planning andassessment: A case study of Molas, Indonesia</v>
      </c>
      <c r="I335" s="41" t="str">
        <f>'2_all_summary'!E335</f>
        <v>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v>
      </c>
      <c r="J335" s="41">
        <f>IF(ISNUMBER(SEARCH("Yes",'2_all_summary'!$F335)),IF(ISNUMBER(SEARCH("Yes",'2_all_summary'!M335)),1,2),IF(ISNUMBER(SEARCH("No",'2_all_summary'!M335)),4,3))</f>
        <v>4</v>
      </c>
      <c r="K335" s="41">
        <f>IF(ISNUMBER(SEARCH("Yes",'2_all_summary'!$F335)),IF(ISNUMBER(SEARCH("Yes",'2_all_summary'!N335)),1,2),IF(ISNUMBER(SEARCH("No",'2_all_summary'!N335)),4,3))</f>
        <v>4</v>
      </c>
      <c r="L335" s="41">
        <f>IF(ISNUMBER(SEARCH("Yes",'2_all_summary'!$F335)),IF(ISNUMBER(SEARCH("Yes",'2_all_summary'!O335)),1,2),IF(ISNUMBER(SEARCH("No",'2_all_summary'!O335)),4,3))</f>
        <v>4</v>
      </c>
      <c r="M335" s="41">
        <f>IF(ISNUMBER(SEARCH("Yes",'2_all_summary'!$F335)),IF(0&lt;'2_all_summary'!P335,1,2),IF(0='2_all_summary'!P335,4,3))</f>
        <v>4</v>
      </c>
      <c r="N335" s="41">
        <f>IF(ISNUMBER(SEARCH("Yes",'2_all_summary'!$F335)),IF(ISNUMBER(SEARCH("Yes",'2_all_summary'!Q335)),1,2),IF(ISNUMBER(SEARCH("No",'2_all_summary'!Q335)),4,3))</f>
        <v>4</v>
      </c>
      <c r="O335" s="41">
        <f>IF(ISNUMBER(SEARCH("Yes",'2_all_summary'!$F335)),IF(ISNUMBER(SEARCH("Yes",'2_all_summary'!R335)),1,2),IF(ISNUMBER(SEARCH("No",'2_all_summary'!R335)),4,3))</f>
        <v>4</v>
      </c>
      <c r="P335" s="41">
        <f>IF(ISNUMBER(SEARCH("Yes",'2_all_summary'!$F335)),IF(ISNUMBER(SEARCH("Yes",'2_all_summary'!S335)),1,2),IF(ISNUMBER(SEARCH("No",'2_all_summary'!S335)),4,3))</f>
        <v>4</v>
      </c>
      <c r="Q335" s="41">
        <f>IF(ISNUMBER(SEARCH("Yes",'2_all_summary'!$F335)),IF(0&lt;'2_all_summary'!T335,1,2),IF(0='2_all_summary'!T335,4,3))</f>
        <v>4</v>
      </c>
      <c r="R335" s="41">
        <f>IF(ISNUMBER(SEARCH("Yes",'2_all_summary'!$F335)),IF(ISNUMBER(SEARCH("Yes",'2_all_summary'!U335)),1,2),IF(ISNUMBER(SEARCH("No",'2_all_summary'!U335)),4,3))</f>
        <v>4</v>
      </c>
    </row>
    <row r="336" spans="7:18" x14ac:dyDescent="0.3">
      <c r="G336" s="41"/>
      <c r="H336" s="41" t="str">
        <f>'2_all_summary'!D336</f>
        <v>Carotid intima media thickness and low high-density lipoprotein (HDL) in South Asian immigrants: Could dysfunctional HDL be the missing link?</v>
      </c>
      <c r="I336" s="41" t="str">
        <f>'2_all_summary'!E336</f>
        <v>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â‰¥ 0.8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Â© 2014 Termedia &amp; Banach</v>
      </c>
      <c r="J336" s="41">
        <f>IF(ISNUMBER(SEARCH("Yes",'2_all_summary'!$F336)),IF(ISNUMBER(SEARCH("Yes",'2_all_summary'!M336)),1,2),IF(ISNUMBER(SEARCH("No",'2_all_summary'!M336)),4,3))</f>
        <v>4</v>
      </c>
      <c r="K336" s="41">
        <f>IF(ISNUMBER(SEARCH("Yes",'2_all_summary'!$F336)),IF(ISNUMBER(SEARCH("Yes",'2_all_summary'!N336)),1,2),IF(ISNUMBER(SEARCH("No",'2_all_summary'!N336)),4,3))</f>
        <v>4</v>
      </c>
      <c r="L336" s="41">
        <f>IF(ISNUMBER(SEARCH("Yes",'2_all_summary'!$F336)),IF(ISNUMBER(SEARCH("Yes",'2_all_summary'!O336)),1,2),IF(ISNUMBER(SEARCH("No",'2_all_summary'!O336)),4,3))</f>
        <v>4</v>
      </c>
      <c r="M336" s="41">
        <f>IF(ISNUMBER(SEARCH("Yes",'2_all_summary'!$F336)),IF(0&lt;'2_all_summary'!P336,1,2),IF(0='2_all_summary'!P336,4,3))</f>
        <v>4</v>
      </c>
      <c r="N336" s="41">
        <f>IF(ISNUMBER(SEARCH("Yes",'2_all_summary'!$F336)),IF(ISNUMBER(SEARCH("Yes",'2_all_summary'!Q336)),1,2),IF(ISNUMBER(SEARCH("No",'2_all_summary'!Q336)),4,3))</f>
        <v>4</v>
      </c>
      <c r="O336" s="41">
        <f>IF(ISNUMBER(SEARCH("Yes",'2_all_summary'!$F336)),IF(ISNUMBER(SEARCH("Yes",'2_all_summary'!R336)),1,2),IF(ISNUMBER(SEARCH("No",'2_all_summary'!R336)),4,3))</f>
        <v>4</v>
      </c>
      <c r="P336" s="41">
        <f>IF(ISNUMBER(SEARCH("Yes",'2_all_summary'!$F336)),IF(ISNUMBER(SEARCH("Yes",'2_all_summary'!S336)),1,2),IF(ISNUMBER(SEARCH("No",'2_all_summary'!S336)),4,3))</f>
        <v>4</v>
      </c>
      <c r="Q336" s="41">
        <f>IF(ISNUMBER(SEARCH("Yes",'2_all_summary'!$F336)),IF(0&lt;'2_all_summary'!T336,1,2),IF(0='2_all_summary'!T336,4,3))</f>
        <v>4</v>
      </c>
      <c r="R336" s="41">
        <f>IF(ISNUMBER(SEARCH("Yes",'2_all_summary'!$F336)),IF(ISNUMBER(SEARCH("Yes",'2_all_summary'!U336)),1,2),IF(ISNUMBER(SEARCH("No",'2_all_summary'!U336)),4,3))</f>
        <v>4</v>
      </c>
    </row>
    <row r="337" spans="7:18" x14ac:dyDescent="0.3">
      <c r="G337" s="41"/>
      <c r="H337" s="41" t="str">
        <f>'2_all_summary'!D337</f>
        <v>Legal and institutional framework for integrated governance in a Biosphere reserve</v>
      </c>
      <c r="I337" s="41" t="str">
        <f>'2_all_summary'!E337</f>
        <v>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v>
      </c>
      <c r="J337" s="41">
        <f>IF(ISNUMBER(SEARCH("Yes",'2_all_summary'!$F337)),IF(ISNUMBER(SEARCH("Yes",'2_all_summary'!M337)),1,2),IF(ISNUMBER(SEARCH("No",'2_all_summary'!M337)),4,3))</f>
        <v>4</v>
      </c>
      <c r="K337" s="41">
        <f>IF(ISNUMBER(SEARCH("Yes",'2_all_summary'!$F337)),IF(ISNUMBER(SEARCH("Yes",'2_all_summary'!N337)),1,2),IF(ISNUMBER(SEARCH("No",'2_all_summary'!N337)),4,3))</f>
        <v>4</v>
      </c>
      <c r="L337" s="41">
        <f>IF(ISNUMBER(SEARCH("Yes",'2_all_summary'!$F337)),IF(ISNUMBER(SEARCH("Yes",'2_all_summary'!O337)),1,2),IF(ISNUMBER(SEARCH("No",'2_all_summary'!O337)),4,3))</f>
        <v>4</v>
      </c>
      <c r="M337" s="41">
        <f>IF(ISNUMBER(SEARCH("Yes",'2_all_summary'!$F337)),IF(0&lt;'2_all_summary'!P337,1,2),IF(0='2_all_summary'!P337,4,3))</f>
        <v>4</v>
      </c>
      <c r="N337" s="41">
        <f>IF(ISNUMBER(SEARCH("Yes",'2_all_summary'!$F337)),IF(ISNUMBER(SEARCH("Yes",'2_all_summary'!Q337)),1,2),IF(ISNUMBER(SEARCH("No",'2_all_summary'!Q337)),4,3))</f>
        <v>4</v>
      </c>
      <c r="O337" s="41">
        <f>IF(ISNUMBER(SEARCH("Yes",'2_all_summary'!$F337)),IF(ISNUMBER(SEARCH("Yes",'2_all_summary'!R337)),1,2),IF(ISNUMBER(SEARCH("No",'2_all_summary'!R337)),4,3))</f>
        <v>4</v>
      </c>
      <c r="P337" s="41">
        <f>IF(ISNUMBER(SEARCH("Yes",'2_all_summary'!$F337)),IF(ISNUMBER(SEARCH("Yes",'2_all_summary'!S337)),1,2),IF(ISNUMBER(SEARCH("No",'2_all_summary'!S337)),4,3))</f>
        <v>4</v>
      </c>
      <c r="Q337" s="41">
        <f>IF(ISNUMBER(SEARCH("Yes",'2_all_summary'!$F337)),IF(0&lt;'2_all_summary'!T337,1,2),IF(0='2_all_summary'!T337,4,3))</f>
        <v>4</v>
      </c>
      <c r="R337" s="41">
        <f>IF(ISNUMBER(SEARCH("Yes",'2_all_summary'!$F337)),IF(ISNUMBER(SEARCH("Yes",'2_all_summary'!U337)),1,2),IF(ISNUMBER(SEARCH("No",'2_all_summary'!U337)),4,3))</f>
        <v>4</v>
      </c>
    </row>
    <row r="338" spans="7:18" x14ac:dyDescent="0.3">
      <c r="G338" s="41"/>
      <c r="H338" s="41" t="str">
        <f>'2_all_summary'!D338</f>
        <v>Challenges to the elite exclusion-inclusion dichotomy - reconsidering elite capture in community-based natural resource management</v>
      </c>
      <c r="I338" s="41" t="str">
        <f>'2_all_summary'!E338</f>
        <v>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Â© 2013 The South African Institute of International Affairs.</v>
      </c>
      <c r="J338" s="41">
        <f>IF(ISNUMBER(SEARCH("Yes",'2_all_summary'!$F338)),IF(ISNUMBER(SEARCH("Yes",'2_all_summary'!M338)),1,2),IF(ISNUMBER(SEARCH("No",'2_all_summary'!M338)),4,3))</f>
        <v>4</v>
      </c>
      <c r="K338" s="41">
        <f>IF(ISNUMBER(SEARCH("Yes",'2_all_summary'!$F338)),IF(ISNUMBER(SEARCH("Yes",'2_all_summary'!N338)),1,2),IF(ISNUMBER(SEARCH("No",'2_all_summary'!N338)),4,3))</f>
        <v>4</v>
      </c>
      <c r="L338" s="41">
        <f>IF(ISNUMBER(SEARCH("Yes",'2_all_summary'!$F338)),IF(ISNUMBER(SEARCH("Yes",'2_all_summary'!O338)),1,2),IF(ISNUMBER(SEARCH("No",'2_all_summary'!O338)),4,3))</f>
        <v>4</v>
      </c>
      <c r="M338" s="41">
        <f>IF(ISNUMBER(SEARCH("Yes",'2_all_summary'!$F338)),IF(0&lt;'2_all_summary'!P338,1,2),IF(0='2_all_summary'!P338,4,3))</f>
        <v>4</v>
      </c>
      <c r="N338" s="41">
        <f>IF(ISNUMBER(SEARCH("Yes",'2_all_summary'!$F338)),IF(ISNUMBER(SEARCH("Yes",'2_all_summary'!Q338)),1,2),IF(ISNUMBER(SEARCH("No",'2_all_summary'!Q338)),4,3))</f>
        <v>4</v>
      </c>
      <c r="O338" s="41">
        <f>IF(ISNUMBER(SEARCH("Yes",'2_all_summary'!$F338)),IF(ISNUMBER(SEARCH("Yes",'2_all_summary'!R338)),1,2),IF(ISNUMBER(SEARCH("No",'2_all_summary'!R338)),4,3))</f>
        <v>4</v>
      </c>
      <c r="P338" s="41">
        <f>IF(ISNUMBER(SEARCH("Yes",'2_all_summary'!$F338)),IF(ISNUMBER(SEARCH("Yes",'2_all_summary'!S338)),1,2),IF(ISNUMBER(SEARCH("No",'2_all_summary'!S338)),4,3))</f>
        <v>4</v>
      </c>
      <c r="Q338" s="41">
        <f>IF(ISNUMBER(SEARCH("Yes",'2_all_summary'!$F338)),IF(0&lt;'2_all_summary'!T338,1,2),IF(0='2_all_summary'!T338,4,3))</f>
        <v>4</v>
      </c>
      <c r="R338" s="41">
        <f>IF(ISNUMBER(SEARCH("Yes",'2_all_summary'!$F338)),IF(ISNUMBER(SEARCH("Yes",'2_all_summary'!U338)),1,2),IF(ISNUMBER(SEARCH("No",'2_all_summary'!U338)),4,3))</f>
        <v>4</v>
      </c>
    </row>
    <row r="339" spans="7:18" x14ac:dyDescent="0.3">
      <c r="G339" s="41"/>
      <c r="H339" s="41" t="str">
        <f>'2_all_summary'!D339</f>
        <v>Does the gender composition of forest and fishery management groups affect resource governance and conservation outcomes? A systematic map</v>
      </c>
      <c r="I339" s="41" t="str">
        <f>'2_all_summary'!E339</f>
        <v>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Â© 2016 Leisher et al.</v>
      </c>
      <c r="J339" s="41">
        <f>IF(ISNUMBER(SEARCH("Yes",'2_all_summary'!$F339)),IF(ISNUMBER(SEARCH("Yes",'2_all_summary'!M339)),1,2),IF(ISNUMBER(SEARCH("No",'2_all_summary'!M339)),4,3))</f>
        <v>4</v>
      </c>
      <c r="K339" s="41">
        <f>IF(ISNUMBER(SEARCH("Yes",'2_all_summary'!$F339)),IF(ISNUMBER(SEARCH("Yes",'2_all_summary'!N339)),1,2),IF(ISNUMBER(SEARCH("No",'2_all_summary'!N339)),4,3))</f>
        <v>4</v>
      </c>
      <c r="L339" s="41">
        <f>IF(ISNUMBER(SEARCH("Yes",'2_all_summary'!$F339)),IF(ISNUMBER(SEARCH("Yes",'2_all_summary'!O339)),1,2),IF(ISNUMBER(SEARCH("No",'2_all_summary'!O339)),4,3))</f>
        <v>4</v>
      </c>
      <c r="M339" s="41">
        <f>IF(ISNUMBER(SEARCH("Yes",'2_all_summary'!$F339)),IF(0&lt;'2_all_summary'!P339,1,2),IF(0='2_all_summary'!P339,4,3))</f>
        <v>4</v>
      </c>
      <c r="N339" s="41">
        <f>IF(ISNUMBER(SEARCH("Yes",'2_all_summary'!$F339)),IF(ISNUMBER(SEARCH("Yes",'2_all_summary'!Q339)),1,2),IF(ISNUMBER(SEARCH("No",'2_all_summary'!Q339)),4,3))</f>
        <v>4</v>
      </c>
      <c r="O339" s="41">
        <f>IF(ISNUMBER(SEARCH("Yes",'2_all_summary'!$F339)),IF(ISNUMBER(SEARCH("Yes",'2_all_summary'!R339)),1,2),IF(ISNUMBER(SEARCH("No",'2_all_summary'!R339)),4,3))</f>
        <v>3</v>
      </c>
      <c r="P339" s="41">
        <f>IF(ISNUMBER(SEARCH("Yes",'2_all_summary'!$F339)),IF(ISNUMBER(SEARCH("Yes",'2_all_summary'!S339)),1,2),IF(ISNUMBER(SEARCH("No",'2_all_summary'!S339)),4,3))</f>
        <v>4</v>
      </c>
      <c r="Q339" s="41">
        <f>IF(ISNUMBER(SEARCH("Yes",'2_all_summary'!$F339)),IF(0&lt;'2_all_summary'!T339,1,2),IF(0='2_all_summary'!T339,4,3))</f>
        <v>3</v>
      </c>
      <c r="R339" s="41">
        <f>IF(ISNUMBER(SEARCH("Yes",'2_all_summary'!$F339)),IF(ISNUMBER(SEARCH("Yes",'2_all_summary'!U339)),1,2),IF(ISNUMBER(SEARCH("No",'2_all_summary'!U339)),4,3))</f>
        <v>3</v>
      </c>
    </row>
    <row r="340" spans="7:18" x14ac:dyDescent="0.3">
      <c r="G340" s="41"/>
      <c r="H340" s="41" t="str">
        <f>'2_all_summary'!D340</f>
        <v>Community-based management of near-shore fisheries in vanuatu: What works?</v>
      </c>
      <c r="I340" s="41" t="str">
        <f>'2_all_summary'!E340</f>
        <v>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EfatÃ©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Â© 2013 Elsevier Ltd.</v>
      </c>
      <c r="J340" s="41">
        <f>IF(ISNUMBER(SEARCH("Yes",'2_all_summary'!$F340)),IF(ISNUMBER(SEARCH("Yes",'2_all_summary'!M340)),1,2),IF(ISNUMBER(SEARCH("No",'2_all_summary'!M340)),4,3))</f>
        <v>1</v>
      </c>
      <c r="K340" s="41">
        <f>IF(ISNUMBER(SEARCH("Yes",'2_all_summary'!$F340)),IF(ISNUMBER(SEARCH("Yes",'2_all_summary'!N340)),1,2),IF(ISNUMBER(SEARCH("No",'2_all_summary'!N340)),4,3))</f>
        <v>1</v>
      </c>
      <c r="L340" s="41">
        <f>IF(ISNUMBER(SEARCH("Yes",'2_all_summary'!$F340)),IF(ISNUMBER(SEARCH("Yes",'2_all_summary'!O340)),1,2),IF(ISNUMBER(SEARCH("No",'2_all_summary'!O340)),4,3))</f>
        <v>1</v>
      </c>
      <c r="M340" s="41">
        <f>IF(ISNUMBER(SEARCH("Yes",'2_all_summary'!$F340)),IF(0&lt;'2_all_summary'!P340,1,2),IF(0='2_all_summary'!P340,4,3))</f>
        <v>1</v>
      </c>
      <c r="N340" s="41">
        <f>IF(ISNUMBER(SEARCH("Yes",'2_all_summary'!$F340)),IF(ISNUMBER(SEARCH("Yes",'2_all_summary'!Q340)),1,2),IF(ISNUMBER(SEARCH("No",'2_all_summary'!Q340)),4,3))</f>
        <v>1</v>
      </c>
      <c r="O340" s="41">
        <f>IF(ISNUMBER(SEARCH("Yes",'2_all_summary'!$F340)),IF(ISNUMBER(SEARCH("Yes",'2_all_summary'!R340)),1,2),IF(ISNUMBER(SEARCH("No",'2_all_summary'!R340)),4,3))</f>
        <v>1</v>
      </c>
      <c r="P340" s="41">
        <f>IF(ISNUMBER(SEARCH("Yes",'2_all_summary'!$F340)),IF(ISNUMBER(SEARCH("Yes",'2_all_summary'!S340)),1,2),IF(ISNUMBER(SEARCH("No",'2_all_summary'!S340)),4,3))</f>
        <v>1</v>
      </c>
      <c r="Q340" s="41">
        <f>IF(ISNUMBER(SEARCH("Yes",'2_all_summary'!$F340)),IF(0&lt;'2_all_summary'!T340,1,2),IF(0='2_all_summary'!T340,4,3))</f>
        <v>1</v>
      </c>
      <c r="R340" s="41">
        <f>IF(ISNUMBER(SEARCH("Yes",'2_all_summary'!$F340)),IF(ISNUMBER(SEARCH("Yes",'2_all_summary'!U340)),1,2),IF(ISNUMBER(SEARCH("No",'2_all_summary'!U340)),4,3))</f>
        <v>1</v>
      </c>
    </row>
    <row r="341" spans="7:18" x14ac:dyDescent="0.3">
      <c r="G341" s="41"/>
      <c r="H341" s="41" t="str">
        <f>'2_all_summary'!D341</f>
        <v>Patterns in artisanal coral reef fisheries revealed through local monitoring efforts</v>
      </c>
      <c r="I341" s="41" t="str">
        <f>'2_all_summary'!E341</f>
        <v>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Â© 2017 Delaney et al.</v>
      </c>
      <c r="J341" s="41">
        <f>IF(ISNUMBER(SEARCH("Yes",'2_all_summary'!$F341)),IF(ISNUMBER(SEARCH("Yes",'2_all_summary'!M341)),1,2),IF(ISNUMBER(SEARCH("No",'2_all_summary'!M341)),4,3))</f>
        <v>4</v>
      </c>
      <c r="K341" s="41">
        <f>IF(ISNUMBER(SEARCH("Yes",'2_all_summary'!$F341)),IF(ISNUMBER(SEARCH("Yes",'2_all_summary'!N341)),1,2),IF(ISNUMBER(SEARCH("No",'2_all_summary'!N341)),4,3))</f>
        <v>4</v>
      </c>
      <c r="L341" s="41">
        <f>IF(ISNUMBER(SEARCH("Yes",'2_all_summary'!$F341)),IF(ISNUMBER(SEARCH("Yes",'2_all_summary'!O341)),1,2),IF(ISNUMBER(SEARCH("No",'2_all_summary'!O341)),4,3))</f>
        <v>4</v>
      </c>
      <c r="M341" s="41">
        <f>IF(ISNUMBER(SEARCH("Yes",'2_all_summary'!$F341)),IF(0&lt;'2_all_summary'!P341,1,2),IF(0='2_all_summary'!P341,4,3))</f>
        <v>4</v>
      </c>
      <c r="N341" s="41">
        <f>IF(ISNUMBER(SEARCH("Yes",'2_all_summary'!$F341)),IF(ISNUMBER(SEARCH("Yes",'2_all_summary'!Q341)),1,2),IF(ISNUMBER(SEARCH("No",'2_all_summary'!Q341)),4,3))</f>
        <v>4</v>
      </c>
      <c r="O341" s="41">
        <f>IF(ISNUMBER(SEARCH("Yes",'2_all_summary'!$F341)),IF(ISNUMBER(SEARCH("Yes",'2_all_summary'!R341)),1,2),IF(ISNUMBER(SEARCH("No",'2_all_summary'!R341)),4,3))</f>
        <v>4</v>
      </c>
      <c r="P341" s="41">
        <f>IF(ISNUMBER(SEARCH("Yes",'2_all_summary'!$F341)),IF(ISNUMBER(SEARCH("Yes",'2_all_summary'!S341)),1,2),IF(ISNUMBER(SEARCH("No",'2_all_summary'!S341)),4,3))</f>
        <v>4</v>
      </c>
      <c r="Q341" s="41">
        <f>IF(ISNUMBER(SEARCH("Yes",'2_all_summary'!$F341)),IF(0&lt;'2_all_summary'!T341,1,2),IF(0='2_all_summary'!T341,4,3))</f>
        <v>4</v>
      </c>
      <c r="R341" s="41">
        <f>IF(ISNUMBER(SEARCH("Yes",'2_all_summary'!$F341)),IF(ISNUMBER(SEARCH("Yes",'2_all_summary'!U341)),1,2),IF(ISNUMBER(SEARCH("No",'2_all_summary'!U341)),4,3))</f>
        <v>4</v>
      </c>
    </row>
    <row r="342" spans="7:18" x14ac:dyDescent="0.3">
      <c r="G342" s="41"/>
      <c r="H342" s="41" t="str">
        <f>'2_all_summary'!D342</f>
        <v>Nitrogen removal from wastewater by coupling anammox and methane-dependent denitrification in a membrane biofilm reactor</v>
      </c>
      <c r="I342" s="41" t="str">
        <f>'2_all_summary'!E342</f>
        <v>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Â© 2013 American Chemical Society.</v>
      </c>
      <c r="J342" s="41">
        <f>IF(ISNUMBER(SEARCH("Yes",'2_all_summary'!$F342)),IF(ISNUMBER(SEARCH("Yes",'2_all_summary'!M342)),1,2),IF(ISNUMBER(SEARCH("No",'2_all_summary'!M342)),4,3))</f>
        <v>4</v>
      </c>
      <c r="K342" s="41">
        <f>IF(ISNUMBER(SEARCH("Yes",'2_all_summary'!$F342)),IF(ISNUMBER(SEARCH("Yes",'2_all_summary'!N342)),1,2),IF(ISNUMBER(SEARCH("No",'2_all_summary'!N342)),4,3))</f>
        <v>4</v>
      </c>
      <c r="L342" s="41">
        <f>IF(ISNUMBER(SEARCH("Yes",'2_all_summary'!$F342)),IF(ISNUMBER(SEARCH("Yes",'2_all_summary'!O342)),1,2),IF(ISNUMBER(SEARCH("No",'2_all_summary'!O342)),4,3))</f>
        <v>4</v>
      </c>
      <c r="M342" s="41">
        <f>IF(ISNUMBER(SEARCH("Yes",'2_all_summary'!$F342)),IF(0&lt;'2_all_summary'!P342,1,2),IF(0='2_all_summary'!P342,4,3))</f>
        <v>4</v>
      </c>
      <c r="N342" s="41">
        <f>IF(ISNUMBER(SEARCH("Yes",'2_all_summary'!$F342)),IF(ISNUMBER(SEARCH("Yes",'2_all_summary'!Q342)),1,2),IF(ISNUMBER(SEARCH("No",'2_all_summary'!Q342)),4,3))</f>
        <v>4</v>
      </c>
      <c r="O342" s="41">
        <f>IF(ISNUMBER(SEARCH("Yes",'2_all_summary'!$F342)),IF(ISNUMBER(SEARCH("Yes",'2_all_summary'!R342)),1,2),IF(ISNUMBER(SEARCH("No",'2_all_summary'!R342)),4,3))</f>
        <v>4</v>
      </c>
      <c r="P342" s="41">
        <f>IF(ISNUMBER(SEARCH("Yes",'2_all_summary'!$F342)),IF(ISNUMBER(SEARCH("Yes",'2_all_summary'!S342)),1,2),IF(ISNUMBER(SEARCH("No",'2_all_summary'!S342)),4,3))</f>
        <v>4</v>
      </c>
      <c r="Q342" s="41">
        <f>IF(ISNUMBER(SEARCH("Yes",'2_all_summary'!$F342)),IF(0&lt;'2_all_summary'!T342,1,2),IF(0='2_all_summary'!T342,4,3))</f>
        <v>4</v>
      </c>
      <c r="R342" s="41">
        <f>IF(ISNUMBER(SEARCH("Yes",'2_all_summary'!$F342)),IF(ISNUMBER(SEARCH("Yes",'2_all_summary'!U342)),1,2),IF(ISNUMBER(SEARCH("No",'2_all_summary'!U342)),4,3))</f>
        <v>4</v>
      </c>
    </row>
    <row r="343" spans="7:18" x14ac:dyDescent="0.3">
      <c r="G343" s="41"/>
      <c r="H343" s="41" t="str">
        <f>'2_all_summary'!D343</f>
        <v>Primary Care Intervention to Prevent and Control Cholangiocarcinoma: Lesson from Nakhon Ratchasima, Thailand</v>
      </c>
      <c r="I343" s="41" t="str">
        <f>'2_all_summary'!E343</f>
        <v>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v>
      </c>
      <c r="J343" s="41">
        <f>IF(ISNUMBER(SEARCH("Yes",'2_all_summary'!$F343)),IF(ISNUMBER(SEARCH("Yes",'2_all_summary'!M343)),1,2),IF(ISNUMBER(SEARCH("No",'2_all_summary'!M343)),4,3))</f>
        <v>4</v>
      </c>
      <c r="K343" s="41">
        <f>IF(ISNUMBER(SEARCH("Yes",'2_all_summary'!$F343)),IF(ISNUMBER(SEARCH("Yes",'2_all_summary'!N343)),1,2),IF(ISNUMBER(SEARCH("No",'2_all_summary'!N343)),4,3))</f>
        <v>4</v>
      </c>
      <c r="L343" s="41">
        <f>IF(ISNUMBER(SEARCH("Yes",'2_all_summary'!$F343)),IF(ISNUMBER(SEARCH("Yes",'2_all_summary'!O343)),1,2),IF(ISNUMBER(SEARCH("No",'2_all_summary'!O343)),4,3))</f>
        <v>4</v>
      </c>
      <c r="M343" s="41">
        <f>IF(ISNUMBER(SEARCH("Yes",'2_all_summary'!$F343)),IF(0&lt;'2_all_summary'!P343,1,2),IF(0='2_all_summary'!P343,4,3))</f>
        <v>4</v>
      </c>
      <c r="N343" s="41">
        <f>IF(ISNUMBER(SEARCH("Yes",'2_all_summary'!$F343)),IF(ISNUMBER(SEARCH("Yes",'2_all_summary'!Q343)),1,2),IF(ISNUMBER(SEARCH("No",'2_all_summary'!Q343)),4,3))</f>
        <v>4</v>
      </c>
      <c r="O343" s="41">
        <f>IF(ISNUMBER(SEARCH("Yes",'2_all_summary'!$F343)),IF(ISNUMBER(SEARCH("Yes",'2_all_summary'!R343)),1,2),IF(ISNUMBER(SEARCH("No",'2_all_summary'!R343)),4,3))</f>
        <v>4</v>
      </c>
      <c r="P343" s="41">
        <f>IF(ISNUMBER(SEARCH("Yes",'2_all_summary'!$F343)),IF(ISNUMBER(SEARCH("Yes",'2_all_summary'!S343)),1,2),IF(ISNUMBER(SEARCH("No",'2_all_summary'!S343)),4,3))</f>
        <v>4</v>
      </c>
      <c r="Q343" s="41">
        <f>IF(ISNUMBER(SEARCH("Yes",'2_all_summary'!$F343)),IF(0&lt;'2_all_summary'!T343,1,2),IF(0='2_all_summary'!T343,4,3))</f>
        <v>4</v>
      </c>
      <c r="R343" s="41">
        <f>IF(ISNUMBER(SEARCH("Yes",'2_all_summary'!$F343)),IF(ISNUMBER(SEARCH("Yes",'2_all_summary'!U343)),1,2),IF(ISNUMBER(SEARCH("No",'2_all_summary'!U343)),4,3))</f>
        <v>4</v>
      </c>
    </row>
    <row r="344" spans="7:18" x14ac:dyDescent="0.3">
      <c r="G344" s="41"/>
      <c r="H344" s="41" t="str">
        <f>'2_all_summary'!D344</f>
        <v>Risk Factors of Stunting and Wasting among Children Aged 6-59 Months in Household Food Insecurity of Jima Geneti District, Western Oromia, Ethiopia: An Observational Study</v>
      </c>
      <c r="I344" s="41" t="str">
        <f>'2_all_summary'!E344</f>
        <v>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Â© 2022 Tamiru Yazew.</v>
      </c>
      <c r="J344" s="41">
        <f>IF(ISNUMBER(SEARCH("Yes",'2_all_summary'!$F344)),IF(ISNUMBER(SEARCH("Yes",'2_all_summary'!M344)),1,2),IF(ISNUMBER(SEARCH("No",'2_all_summary'!M344)),4,3))</f>
        <v>4</v>
      </c>
      <c r="K344" s="41">
        <f>IF(ISNUMBER(SEARCH("Yes",'2_all_summary'!$F344)),IF(ISNUMBER(SEARCH("Yes",'2_all_summary'!N344)),1,2),IF(ISNUMBER(SEARCH("No",'2_all_summary'!N344)),4,3))</f>
        <v>4</v>
      </c>
      <c r="L344" s="41">
        <f>IF(ISNUMBER(SEARCH("Yes",'2_all_summary'!$F344)),IF(ISNUMBER(SEARCH("Yes",'2_all_summary'!O344)),1,2),IF(ISNUMBER(SEARCH("No",'2_all_summary'!O344)),4,3))</f>
        <v>4</v>
      </c>
      <c r="M344" s="41">
        <f>IF(ISNUMBER(SEARCH("Yes",'2_all_summary'!$F344)),IF(0&lt;'2_all_summary'!P344,1,2),IF(0='2_all_summary'!P344,4,3))</f>
        <v>4</v>
      </c>
      <c r="N344" s="41">
        <f>IF(ISNUMBER(SEARCH("Yes",'2_all_summary'!$F344)),IF(ISNUMBER(SEARCH("Yes",'2_all_summary'!Q344)),1,2),IF(ISNUMBER(SEARCH("No",'2_all_summary'!Q344)),4,3))</f>
        <v>4</v>
      </c>
      <c r="O344" s="41">
        <f>IF(ISNUMBER(SEARCH("Yes",'2_all_summary'!$F344)),IF(ISNUMBER(SEARCH("Yes",'2_all_summary'!R344)),1,2),IF(ISNUMBER(SEARCH("No",'2_all_summary'!R344)),4,3))</f>
        <v>4</v>
      </c>
      <c r="P344" s="41">
        <f>IF(ISNUMBER(SEARCH("Yes",'2_all_summary'!$F344)),IF(ISNUMBER(SEARCH("Yes",'2_all_summary'!S344)),1,2),IF(ISNUMBER(SEARCH("No",'2_all_summary'!S344)),4,3))</f>
        <v>4</v>
      </c>
      <c r="Q344" s="41">
        <f>IF(ISNUMBER(SEARCH("Yes",'2_all_summary'!$F344)),IF(0&lt;'2_all_summary'!T344,1,2),IF(0='2_all_summary'!T344,4,3))</f>
        <v>4</v>
      </c>
      <c r="R344" s="41">
        <f>IF(ISNUMBER(SEARCH("Yes",'2_all_summary'!$F344)),IF(ISNUMBER(SEARCH("Yes",'2_all_summary'!U344)),1,2),IF(ISNUMBER(SEARCH("No",'2_all_summary'!U344)),4,3))</f>
        <v>4</v>
      </c>
    </row>
    <row r="345" spans="7:18" x14ac:dyDescent="0.3">
      <c r="G345" s="41"/>
      <c r="H345" s="41" t="str">
        <f>'2_all_summary'!D345</f>
        <v>Community-based conflict resolution strategies for sustainable management of the tsitsikamma national park, South Africa</v>
      </c>
      <c r="I345" s="41" t="str">
        <f>'2_all_summary'!E345</f>
        <v>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Â© 2009 Copyright Taylor and Francis Group, LLC.</v>
      </c>
      <c r="J345" s="41">
        <f>IF(ISNUMBER(SEARCH("Yes",'2_all_summary'!$F345)),IF(ISNUMBER(SEARCH("Yes",'2_all_summary'!M345)),1,2),IF(ISNUMBER(SEARCH("No",'2_all_summary'!M345)),4,3))</f>
        <v>4</v>
      </c>
      <c r="K345" s="41">
        <f>IF(ISNUMBER(SEARCH("Yes",'2_all_summary'!$F345)),IF(ISNUMBER(SEARCH("Yes",'2_all_summary'!N345)),1,2),IF(ISNUMBER(SEARCH("No",'2_all_summary'!N345)),4,3))</f>
        <v>4</v>
      </c>
      <c r="L345" s="41">
        <f>IF(ISNUMBER(SEARCH("Yes",'2_all_summary'!$F345)),IF(ISNUMBER(SEARCH("Yes",'2_all_summary'!O345)),1,2),IF(ISNUMBER(SEARCH("No",'2_all_summary'!O345)),4,3))</f>
        <v>4</v>
      </c>
      <c r="M345" s="41">
        <f>IF(ISNUMBER(SEARCH("Yes",'2_all_summary'!$F345)),IF(0&lt;'2_all_summary'!P345,1,2),IF(0='2_all_summary'!P345,4,3))</f>
        <v>4</v>
      </c>
      <c r="N345" s="41">
        <f>IF(ISNUMBER(SEARCH("Yes",'2_all_summary'!$F345)),IF(ISNUMBER(SEARCH("Yes",'2_all_summary'!Q345)),1,2),IF(ISNUMBER(SEARCH("No",'2_all_summary'!Q345)),4,3))</f>
        <v>4</v>
      </c>
      <c r="O345" s="41">
        <f>IF(ISNUMBER(SEARCH("Yes",'2_all_summary'!$F345)),IF(ISNUMBER(SEARCH("Yes",'2_all_summary'!R345)),1,2),IF(ISNUMBER(SEARCH("No",'2_all_summary'!R345)),4,3))</f>
        <v>4</v>
      </c>
      <c r="P345" s="41">
        <f>IF(ISNUMBER(SEARCH("Yes",'2_all_summary'!$F345)),IF(ISNUMBER(SEARCH("Yes",'2_all_summary'!S345)),1,2),IF(ISNUMBER(SEARCH("No",'2_all_summary'!S345)),4,3))</f>
        <v>4</v>
      </c>
      <c r="Q345" s="41">
        <f>IF(ISNUMBER(SEARCH("Yes",'2_all_summary'!$F345)),IF(0&lt;'2_all_summary'!T345,1,2),IF(0='2_all_summary'!T345,4,3))</f>
        <v>4</v>
      </c>
      <c r="R345" s="41">
        <f>IF(ISNUMBER(SEARCH("Yes",'2_all_summary'!$F345)),IF(ISNUMBER(SEARCH("Yes",'2_all_summary'!U345)),1,2),IF(ISNUMBER(SEARCH("No",'2_all_summary'!U345)),4,3))</f>
        <v>4</v>
      </c>
    </row>
    <row r="346" spans="7:18" x14ac:dyDescent="0.3">
      <c r="G346" s="41"/>
      <c r="H346" s="41" t="str">
        <f>'2_all_summary'!D346</f>
        <v>Wetland resource management in bangladesh: Implications for marginalization and vulnerability of local harvesters</v>
      </c>
      <c r="I346" s="41" t="str">
        <f>'2_all_summary'!E346</f>
        <v>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Â© 2010 Taylor &amp; Francis Group, LLC.</v>
      </c>
      <c r="J346" s="41">
        <f>IF(ISNUMBER(SEARCH("Yes",'2_all_summary'!$F346)),IF(ISNUMBER(SEARCH("Yes",'2_all_summary'!M346)),1,2),IF(ISNUMBER(SEARCH("No",'2_all_summary'!M346)),4,3))</f>
        <v>4</v>
      </c>
      <c r="K346" s="41">
        <f>IF(ISNUMBER(SEARCH("Yes",'2_all_summary'!$F346)),IF(ISNUMBER(SEARCH("Yes",'2_all_summary'!N346)),1,2),IF(ISNUMBER(SEARCH("No",'2_all_summary'!N346)),4,3))</f>
        <v>4</v>
      </c>
      <c r="L346" s="41">
        <f>IF(ISNUMBER(SEARCH("Yes",'2_all_summary'!$F346)),IF(ISNUMBER(SEARCH("Yes",'2_all_summary'!O346)),1,2),IF(ISNUMBER(SEARCH("No",'2_all_summary'!O346)),4,3))</f>
        <v>4</v>
      </c>
      <c r="M346" s="41">
        <f>IF(ISNUMBER(SEARCH("Yes",'2_all_summary'!$F346)),IF(0&lt;'2_all_summary'!P346,1,2),IF(0='2_all_summary'!P346,4,3))</f>
        <v>4</v>
      </c>
      <c r="N346" s="41">
        <f>IF(ISNUMBER(SEARCH("Yes",'2_all_summary'!$F346)),IF(ISNUMBER(SEARCH("Yes",'2_all_summary'!Q346)),1,2),IF(ISNUMBER(SEARCH("No",'2_all_summary'!Q346)),4,3))</f>
        <v>4</v>
      </c>
      <c r="O346" s="41">
        <f>IF(ISNUMBER(SEARCH("Yes",'2_all_summary'!$F346)),IF(ISNUMBER(SEARCH("Yes",'2_all_summary'!R346)),1,2),IF(ISNUMBER(SEARCH("No",'2_all_summary'!R346)),4,3))</f>
        <v>4</v>
      </c>
      <c r="P346" s="41">
        <f>IF(ISNUMBER(SEARCH("Yes",'2_all_summary'!$F346)),IF(ISNUMBER(SEARCH("Yes",'2_all_summary'!S346)),1,2),IF(ISNUMBER(SEARCH("No",'2_all_summary'!S346)),4,3))</f>
        <v>4</v>
      </c>
      <c r="Q346" s="41">
        <f>IF(ISNUMBER(SEARCH("Yes",'2_all_summary'!$F346)),IF(0&lt;'2_all_summary'!T346,1,2),IF(0='2_all_summary'!T346,4,3))</f>
        <v>4</v>
      </c>
      <c r="R346" s="41">
        <f>IF(ISNUMBER(SEARCH("Yes",'2_all_summary'!$F346)),IF(ISNUMBER(SEARCH("Yes",'2_all_summary'!U346)),1,2),IF(ISNUMBER(SEARCH("No",'2_all_summary'!U346)),4,3))</f>
        <v>4</v>
      </c>
    </row>
    <row r="347" spans="7:18" x14ac:dyDescent="0.3">
      <c r="G347" s="41"/>
      <c r="H347" s="41" t="str">
        <f>'2_all_summary'!D347</f>
        <v>Classed conservation: Socio-economic drivers of participation in marine resource management</v>
      </c>
      <c r="I347" s="41" t="str">
        <f>'2_all_summary'!E347</f>
        <v>Conservation organizations often adopt the normative value of â€œwhole communityâ€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Â© 2021</v>
      </c>
      <c r="J347" s="41">
        <f>IF(ISNUMBER(SEARCH("Yes",'2_all_summary'!$F347)),IF(ISNUMBER(SEARCH("Yes",'2_all_summary'!M347)),1,2),IF(ISNUMBER(SEARCH("No",'2_all_summary'!M347)),4,3))</f>
        <v>4</v>
      </c>
      <c r="K347" s="41">
        <f>IF(ISNUMBER(SEARCH("Yes",'2_all_summary'!$F347)),IF(ISNUMBER(SEARCH("Yes",'2_all_summary'!N347)),1,2),IF(ISNUMBER(SEARCH("No",'2_all_summary'!N347)),4,3))</f>
        <v>4</v>
      </c>
      <c r="L347" s="41">
        <f>IF(ISNUMBER(SEARCH("Yes",'2_all_summary'!$F347)),IF(ISNUMBER(SEARCH("Yes",'2_all_summary'!O347)),1,2),IF(ISNUMBER(SEARCH("No",'2_all_summary'!O347)),4,3))</f>
        <v>4</v>
      </c>
      <c r="M347" s="41">
        <f>IF(ISNUMBER(SEARCH("Yes",'2_all_summary'!$F347)),IF(0&lt;'2_all_summary'!P347,1,2),IF(0='2_all_summary'!P347,4,3))</f>
        <v>4</v>
      </c>
      <c r="N347" s="41">
        <f>IF(ISNUMBER(SEARCH("Yes",'2_all_summary'!$F347)),IF(ISNUMBER(SEARCH("Yes",'2_all_summary'!Q347)),1,2),IF(ISNUMBER(SEARCH("No",'2_all_summary'!Q347)),4,3))</f>
        <v>4</v>
      </c>
      <c r="O347" s="41">
        <f>IF(ISNUMBER(SEARCH("Yes",'2_all_summary'!$F347)),IF(ISNUMBER(SEARCH("Yes",'2_all_summary'!R347)),1,2),IF(ISNUMBER(SEARCH("No",'2_all_summary'!R347)),4,3))</f>
        <v>4</v>
      </c>
      <c r="P347" s="41">
        <f>IF(ISNUMBER(SEARCH("Yes",'2_all_summary'!$F347)),IF(ISNUMBER(SEARCH("Yes",'2_all_summary'!S347)),1,2),IF(ISNUMBER(SEARCH("No",'2_all_summary'!S347)),4,3))</f>
        <v>4</v>
      </c>
      <c r="Q347" s="41">
        <f>IF(ISNUMBER(SEARCH("Yes",'2_all_summary'!$F347)),IF(0&lt;'2_all_summary'!T347,1,2),IF(0='2_all_summary'!T347,4,3))</f>
        <v>4</v>
      </c>
      <c r="R347" s="41">
        <f>IF(ISNUMBER(SEARCH("Yes",'2_all_summary'!$F347)),IF(ISNUMBER(SEARCH("Yes",'2_all_summary'!U347)),1,2),IF(ISNUMBER(SEARCH("No",'2_all_summary'!U347)),4,3))</f>
        <v>4</v>
      </c>
    </row>
    <row r="348" spans="7:18" x14ac:dyDescent="0.3">
      <c r="G348" s="41"/>
      <c r="H348" s="41" t="str">
        <f>'2_all_summary'!D348</f>
        <v>Dietary exposure to persistent organic pollutants and metals among Inuit and Chukchi in Russian arctic Chukotka</v>
      </c>
      <c r="I348" s="41" t="str">
        <f>'2_all_summary'!E348</f>
        <v>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Â© 2012 Alexey A. Dudarev.</v>
      </c>
      <c r="J348" s="41">
        <f>IF(ISNUMBER(SEARCH("Yes",'2_all_summary'!$F348)),IF(ISNUMBER(SEARCH("Yes",'2_all_summary'!M348)),1,2),IF(ISNUMBER(SEARCH("No",'2_all_summary'!M348)),4,3))</f>
        <v>4</v>
      </c>
      <c r="K348" s="41">
        <f>IF(ISNUMBER(SEARCH("Yes",'2_all_summary'!$F348)),IF(ISNUMBER(SEARCH("Yes",'2_all_summary'!N348)),1,2),IF(ISNUMBER(SEARCH("No",'2_all_summary'!N348)),4,3))</f>
        <v>4</v>
      </c>
      <c r="L348" s="41">
        <f>IF(ISNUMBER(SEARCH("Yes",'2_all_summary'!$F348)),IF(ISNUMBER(SEARCH("Yes",'2_all_summary'!O348)),1,2),IF(ISNUMBER(SEARCH("No",'2_all_summary'!O348)),4,3))</f>
        <v>4</v>
      </c>
      <c r="M348" s="41">
        <f>IF(ISNUMBER(SEARCH("Yes",'2_all_summary'!$F348)),IF(0&lt;'2_all_summary'!P348,1,2),IF(0='2_all_summary'!P348,4,3))</f>
        <v>4</v>
      </c>
      <c r="N348" s="41">
        <f>IF(ISNUMBER(SEARCH("Yes",'2_all_summary'!$F348)),IF(ISNUMBER(SEARCH("Yes",'2_all_summary'!Q348)),1,2),IF(ISNUMBER(SEARCH("No",'2_all_summary'!Q348)),4,3))</f>
        <v>4</v>
      </c>
      <c r="O348" s="41">
        <f>IF(ISNUMBER(SEARCH("Yes",'2_all_summary'!$F348)),IF(ISNUMBER(SEARCH("Yes",'2_all_summary'!R348)),1,2),IF(ISNUMBER(SEARCH("No",'2_all_summary'!R348)),4,3))</f>
        <v>4</v>
      </c>
      <c r="P348" s="41">
        <f>IF(ISNUMBER(SEARCH("Yes",'2_all_summary'!$F348)),IF(ISNUMBER(SEARCH("Yes",'2_all_summary'!S348)),1,2),IF(ISNUMBER(SEARCH("No",'2_all_summary'!S348)),4,3))</f>
        <v>4</v>
      </c>
      <c r="Q348" s="41">
        <f>IF(ISNUMBER(SEARCH("Yes",'2_all_summary'!$F348)),IF(0&lt;'2_all_summary'!T348,1,2),IF(0='2_all_summary'!T348,4,3))</f>
        <v>4</v>
      </c>
      <c r="R348" s="41">
        <f>IF(ISNUMBER(SEARCH("Yes",'2_all_summary'!$F348)),IF(ISNUMBER(SEARCH("Yes",'2_all_summary'!U348)),1,2),IF(ISNUMBER(SEARCH("No",'2_all_summary'!U348)),4,3))</f>
        <v>4</v>
      </c>
    </row>
    <row r="349" spans="7:18" x14ac:dyDescent="0.3">
      <c r="G349" s="41"/>
      <c r="H349" s="41" t="str">
        <f>'2_all_summary'!D349</f>
        <v>Non-management of natural resources: The case of Inland Fisheries in the Mayan Zone, Quintana Roo, MÃ©xico</v>
      </c>
      <c r="I349" s="41" t="str">
        <f>'2_all_summary'!E349</f>
        <v>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Â© Springer Science+Business Media, LLC 2008.</v>
      </c>
      <c r="J349" s="41">
        <f>IF(ISNUMBER(SEARCH("Yes",'2_all_summary'!$F349)),IF(ISNUMBER(SEARCH("Yes",'2_all_summary'!M349)),1,2),IF(ISNUMBER(SEARCH("No",'2_all_summary'!M349)),4,3))</f>
        <v>4</v>
      </c>
      <c r="K349" s="41">
        <f>IF(ISNUMBER(SEARCH("Yes",'2_all_summary'!$F349)),IF(ISNUMBER(SEARCH("Yes",'2_all_summary'!N349)),1,2),IF(ISNUMBER(SEARCH("No",'2_all_summary'!N349)),4,3))</f>
        <v>4</v>
      </c>
      <c r="L349" s="41">
        <f>IF(ISNUMBER(SEARCH("Yes",'2_all_summary'!$F349)),IF(ISNUMBER(SEARCH("Yes",'2_all_summary'!O349)),1,2),IF(ISNUMBER(SEARCH("No",'2_all_summary'!O349)),4,3))</f>
        <v>4</v>
      </c>
      <c r="M349" s="41">
        <f>IF(ISNUMBER(SEARCH("Yes",'2_all_summary'!$F349)),IF(0&lt;'2_all_summary'!P349,1,2),IF(0='2_all_summary'!P349,4,3))</f>
        <v>4</v>
      </c>
      <c r="N349" s="41">
        <f>IF(ISNUMBER(SEARCH("Yes",'2_all_summary'!$F349)),IF(ISNUMBER(SEARCH("Yes",'2_all_summary'!Q349)),1,2),IF(ISNUMBER(SEARCH("No",'2_all_summary'!Q349)),4,3))</f>
        <v>4</v>
      </c>
      <c r="O349" s="41">
        <f>IF(ISNUMBER(SEARCH("Yes",'2_all_summary'!$F349)),IF(ISNUMBER(SEARCH("Yes",'2_all_summary'!R349)),1,2),IF(ISNUMBER(SEARCH("No",'2_all_summary'!R349)),4,3))</f>
        <v>4</v>
      </c>
      <c r="P349" s="41">
        <f>IF(ISNUMBER(SEARCH("Yes",'2_all_summary'!$F349)),IF(ISNUMBER(SEARCH("Yes",'2_all_summary'!S349)),1,2),IF(ISNUMBER(SEARCH("No",'2_all_summary'!S349)),4,3))</f>
        <v>4</v>
      </c>
      <c r="Q349" s="41">
        <f>IF(ISNUMBER(SEARCH("Yes",'2_all_summary'!$F349)),IF(0&lt;'2_all_summary'!T349,1,2),IF(0='2_all_summary'!T349,4,3))</f>
        <v>4</v>
      </c>
      <c r="R349" s="41">
        <f>IF(ISNUMBER(SEARCH("Yes",'2_all_summary'!$F349)),IF(ISNUMBER(SEARCH("Yes",'2_all_summary'!U349)),1,2),IF(ISNUMBER(SEARCH("No",'2_all_summary'!U349)),4,3))</f>
        <v>4</v>
      </c>
    </row>
    <row r="350" spans="7:18" x14ac:dyDescent="0.3">
      <c r="G350" s="41"/>
      <c r="H350" s="41" t="str">
        <f>'2_all_summary'!D350</f>
        <v>Smart Kampung: Characterisation of Surabaya Urban Coastal Settlements through Smart City Measurement</v>
      </c>
      <c r="I350" s="41" t="str">
        <f>'2_all_summary'!E350</f>
        <v>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Â© Published under licence by IOP Publishing Ltd.</v>
      </c>
      <c r="J350" s="41">
        <f>IF(ISNUMBER(SEARCH("Yes",'2_all_summary'!$F350)),IF(ISNUMBER(SEARCH("Yes",'2_all_summary'!M350)),1,2),IF(ISNUMBER(SEARCH("No",'2_all_summary'!M350)),4,3))</f>
        <v>4</v>
      </c>
      <c r="K350" s="41">
        <f>IF(ISNUMBER(SEARCH("Yes",'2_all_summary'!$F350)),IF(ISNUMBER(SEARCH("Yes",'2_all_summary'!N350)),1,2),IF(ISNUMBER(SEARCH("No",'2_all_summary'!N350)),4,3))</f>
        <v>4</v>
      </c>
      <c r="L350" s="41">
        <f>IF(ISNUMBER(SEARCH("Yes",'2_all_summary'!$F350)),IF(ISNUMBER(SEARCH("Yes",'2_all_summary'!O350)),1,2),IF(ISNUMBER(SEARCH("No",'2_all_summary'!O350)),4,3))</f>
        <v>4</v>
      </c>
      <c r="M350" s="41">
        <f>IF(ISNUMBER(SEARCH("Yes",'2_all_summary'!$F350)),IF(0&lt;'2_all_summary'!P350,1,2),IF(0='2_all_summary'!P350,4,3))</f>
        <v>4</v>
      </c>
      <c r="N350" s="41">
        <f>IF(ISNUMBER(SEARCH("Yes",'2_all_summary'!$F350)),IF(ISNUMBER(SEARCH("Yes",'2_all_summary'!Q350)),1,2),IF(ISNUMBER(SEARCH("No",'2_all_summary'!Q350)),4,3))</f>
        <v>4</v>
      </c>
      <c r="O350" s="41">
        <f>IF(ISNUMBER(SEARCH("Yes",'2_all_summary'!$F350)),IF(ISNUMBER(SEARCH("Yes",'2_all_summary'!R350)),1,2),IF(ISNUMBER(SEARCH("No",'2_all_summary'!R350)),4,3))</f>
        <v>4</v>
      </c>
      <c r="P350" s="41">
        <f>IF(ISNUMBER(SEARCH("Yes",'2_all_summary'!$F350)),IF(ISNUMBER(SEARCH("Yes",'2_all_summary'!S350)),1,2),IF(ISNUMBER(SEARCH("No",'2_all_summary'!S350)),4,3))</f>
        <v>4</v>
      </c>
      <c r="Q350" s="41">
        <f>IF(ISNUMBER(SEARCH("Yes",'2_all_summary'!$F350)),IF(0&lt;'2_all_summary'!T350,1,2),IF(0='2_all_summary'!T350,4,3))</f>
        <v>4</v>
      </c>
      <c r="R350" s="41">
        <f>IF(ISNUMBER(SEARCH("Yes",'2_all_summary'!$F350)),IF(ISNUMBER(SEARCH("Yes",'2_all_summary'!U350)),1,2),IF(ISNUMBER(SEARCH("No",'2_all_summary'!U350)),4,3))</f>
        <v>4</v>
      </c>
    </row>
    <row r="351" spans="7:18" x14ac:dyDescent="0.3">
      <c r="G351" s="41"/>
      <c r="H351" s="41" t="str">
        <f>'2_all_summary'!D351</f>
        <v>Short-term impacts and value of a periodic no take zone (NTZ) in a community-managed small-scale lobster fishery, Madagascar</v>
      </c>
      <c r="I351" s="41" t="str">
        <f>'2_all_summary'!E351</f>
        <v>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Â© 2017 Stephen Long. This is an open access article distributed under the terms of the Creative Commons Attribution License, which permits unrestricted use, distribution, and reproduction in any medium, provided the original author and source are credited.</v>
      </c>
      <c r="J351" s="41">
        <f>IF(ISNUMBER(SEARCH("Yes",'2_all_summary'!$F351)),IF(ISNUMBER(SEARCH("Yes",'2_all_summary'!M351)),1,2),IF(ISNUMBER(SEARCH("No",'2_all_summary'!M351)),4,3))</f>
        <v>4</v>
      </c>
      <c r="K351" s="41">
        <f>IF(ISNUMBER(SEARCH("Yes",'2_all_summary'!$F351)),IF(ISNUMBER(SEARCH("Yes",'2_all_summary'!N351)),1,2),IF(ISNUMBER(SEARCH("No",'2_all_summary'!N351)),4,3))</f>
        <v>4</v>
      </c>
      <c r="L351" s="41">
        <f>IF(ISNUMBER(SEARCH("Yes",'2_all_summary'!$F351)),IF(ISNUMBER(SEARCH("Yes",'2_all_summary'!O351)),1,2),IF(ISNUMBER(SEARCH("No",'2_all_summary'!O351)),4,3))</f>
        <v>4</v>
      </c>
      <c r="M351" s="41">
        <f>IF(ISNUMBER(SEARCH("Yes",'2_all_summary'!$F351)),IF(0&lt;'2_all_summary'!P351,1,2),IF(0='2_all_summary'!P351,4,3))</f>
        <v>4</v>
      </c>
      <c r="N351" s="41">
        <f>IF(ISNUMBER(SEARCH("Yes",'2_all_summary'!$F351)),IF(ISNUMBER(SEARCH("Yes",'2_all_summary'!Q351)),1,2),IF(ISNUMBER(SEARCH("No",'2_all_summary'!Q351)),4,3))</f>
        <v>4</v>
      </c>
      <c r="O351" s="41">
        <f>IF(ISNUMBER(SEARCH("Yes",'2_all_summary'!$F351)),IF(ISNUMBER(SEARCH("Yes",'2_all_summary'!R351)),1,2),IF(ISNUMBER(SEARCH("No",'2_all_summary'!R351)),4,3))</f>
        <v>4</v>
      </c>
      <c r="P351" s="41">
        <f>IF(ISNUMBER(SEARCH("Yes",'2_all_summary'!$F351)),IF(ISNUMBER(SEARCH("Yes",'2_all_summary'!S351)),1,2),IF(ISNUMBER(SEARCH("No",'2_all_summary'!S351)),4,3))</f>
        <v>4</v>
      </c>
      <c r="Q351" s="41">
        <f>IF(ISNUMBER(SEARCH("Yes",'2_all_summary'!$F351)),IF(0&lt;'2_all_summary'!T351,1,2),IF(0='2_all_summary'!T351,4,3))</f>
        <v>4</v>
      </c>
      <c r="R351" s="41">
        <f>IF(ISNUMBER(SEARCH("Yes",'2_all_summary'!$F351)),IF(ISNUMBER(SEARCH("Yes",'2_all_summary'!U351)),1,2),IF(ISNUMBER(SEARCH("No",'2_all_summary'!U351)),4,3))</f>
        <v>4</v>
      </c>
    </row>
    <row r="352" spans="7:18" x14ac:dyDescent="0.3">
      <c r="G352" s="41"/>
      <c r="H352" s="41" t="str">
        <f>'2_all_summary'!D352</f>
        <v>In search of appropriate approaches to coastal zone management in Indonesia</v>
      </c>
      <c r="I352" s="41" t="str">
        <f>'2_all_summary'!E352</f>
        <v>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Â© 2011 Elsevier Ltd.</v>
      </c>
      <c r="J352" s="41">
        <f>IF(ISNUMBER(SEARCH("Yes",'2_all_summary'!$F352)),IF(ISNUMBER(SEARCH("Yes",'2_all_summary'!M352)),1,2),IF(ISNUMBER(SEARCH("No",'2_all_summary'!M352)),4,3))</f>
        <v>4</v>
      </c>
      <c r="K352" s="41">
        <f>IF(ISNUMBER(SEARCH("Yes",'2_all_summary'!$F352)),IF(ISNUMBER(SEARCH("Yes",'2_all_summary'!N352)),1,2),IF(ISNUMBER(SEARCH("No",'2_all_summary'!N352)),4,3))</f>
        <v>4</v>
      </c>
      <c r="L352" s="41">
        <f>IF(ISNUMBER(SEARCH("Yes",'2_all_summary'!$F352)),IF(ISNUMBER(SEARCH("Yes",'2_all_summary'!O352)),1,2),IF(ISNUMBER(SEARCH("No",'2_all_summary'!O352)),4,3))</f>
        <v>4</v>
      </c>
      <c r="M352" s="41">
        <f>IF(ISNUMBER(SEARCH("Yes",'2_all_summary'!$F352)),IF(0&lt;'2_all_summary'!P352,1,2),IF(0='2_all_summary'!P352,4,3))</f>
        <v>4</v>
      </c>
      <c r="N352" s="41">
        <f>IF(ISNUMBER(SEARCH("Yes",'2_all_summary'!$F352)),IF(ISNUMBER(SEARCH("Yes",'2_all_summary'!Q352)),1,2),IF(ISNUMBER(SEARCH("No",'2_all_summary'!Q352)),4,3))</f>
        <v>4</v>
      </c>
      <c r="O352" s="41">
        <f>IF(ISNUMBER(SEARCH("Yes",'2_all_summary'!$F352)),IF(ISNUMBER(SEARCH("Yes",'2_all_summary'!R352)),1,2),IF(ISNUMBER(SEARCH("No",'2_all_summary'!R352)),4,3))</f>
        <v>4</v>
      </c>
      <c r="P352" s="41">
        <f>IF(ISNUMBER(SEARCH("Yes",'2_all_summary'!$F352)),IF(ISNUMBER(SEARCH("Yes",'2_all_summary'!S352)),1,2),IF(ISNUMBER(SEARCH("No",'2_all_summary'!S352)),4,3))</f>
        <v>4</v>
      </c>
      <c r="Q352" s="41">
        <f>IF(ISNUMBER(SEARCH("Yes",'2_all_summary'!$F352)),IF(0&lt;'2_all_summary'!T352,1,2),IF(0='2_all_summary'!T352,4,3))</f>
        <v>4</v>
      </c>
      <c r="R352" s="41">
        <f>IF(ISNUMBER(SEARCH("Yes",'2_all_summary'!$F352)),IF(ISNUMBER(SEARCH("Yes",'2_all_summary'!U352)),1,2),IF(ISNUMBER(SEARCH("No",'2_all_summary'!U352)),4,3))</f>
        <v>4</v>
      </c>
    </row>
    <row r="353" spans="7:18" x14ac:dyDescent="0.3">
      <c r="G353" s="41"/>
      <c r="H353" s="41" t="str">
        <f>'2_all_summary'!D353</f>
        <v>Integrated reservoir eutrophication remediation plan: Hartbeespoort dam</v>
      </c>
      <c r="I353" s="41" t="str">
        <f>'2_all_summary'!E353</f>
        <v>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v>
      </c>
      <c r="J353" s="41">
        <f>IF(ISNUMBER(SEARCH("Yes",'2_all_summary'!$F353)),IF(ISNUMBER(SEARCH("Yes",'2_all_summary'!M353)),1,2),IF(ISNUMBER(SEARCH("No",'2_all_summary'!M353)),4,3))</f>
        <v>4</v>
      </c>
      <c r="K353" s="41">
        <f>IF(ISNUMBER(SEARCH("Yes",'2_all_summary'!$F353)),IF(ISNUMBER(SEARCH("Yes",'2_all_summary'!N353)),1,2),IF(ISNUMBER(SEARCH("No",'2_all_summary'!N353)),4,3))</f>
        <v>4</v>
      </c>
      <c r="L353" s="41">
        <f>IF(ISNUMBER(SEARCH("Yes",'2_all_summary'!$F353)),IF(ISNUMBER(SEARCH("Yes",'2_all_summary'!O353)),1,2),IF(ISNUMBER(SEARCH("No",'2_all_summary'!O353)),4,3))</f>
        <v>4</v>
      </c>
      <c r="M353" s="41">
        <f>IF(ISNUMBER(SEARCH("Yes",'2_all_summary'!$F353)),IF(0&lt;'2_all_summary'!P353,1,2),IF(0='2_all_summary'!P353,4,3))</f>
        <v>4</v>
      </c>
      <c r="N353" s="41">
        <f>IF(ISNUMBER(SEARCH("Yes",'2_all_summary'!$F353)),IF(ISNUMBER(SEARCH("Yes",'2_all_summary'!Q353)),1,2),IF(ISNUMBER(SEARCH("No",'2_all_summary'!Q353)),4,3))</f>
        <v>4</v>
      </c>
      <c r="O353" s="41">
        <f>IF(ISNUMBER(SEARCH("Yes",'2_all_summary'!$F353)),IF(ISNUMBER(SEARCH("Yes",'2_all_summary'!R353)),1,2),IF(ISNUMBER(SEARCH("No",'2_all_summary'!R353)),4,3))</f>
        <v>4</v>
      </c>
      <c r="P353" s="41">
        <f>IF(ISNUMBER(SEARCH("Yes",'2_all_summary'!$F353)),IF(ISNUMBER(SEARCH("Yes",'2_all_summary'!S353)),1,2),IF(ISNUMBER(SEARCH("No",'2_all_summary'!S353)),4,3))</f>
        <v>4</v>
      </c>
      <c r="Q353" s="41">
        <f>IF(ISNUMBER(SEARCH("Yes",'2_all_summary'!$F353)),IF(0&lt;'2_all_summary'!T353,1,2),IF(0='2_all_summary'!T353,4,3))</f>
        <v>4</v>
      </c>
      <c r="R353" s="41">
        <f>IF(ISNUMBER(SEARCH("Yes",'2_all_summary'!$F353)),IF(ISNUMBER(SEARCH("Yes",'2_all_summary'!U353)),1,2),IF(ISNUMBER(SEARCH("No",'2_all_summary'!U353)),4,3))</f>
        <v>4</v>
      </c>
    </row>
    <row r="354" spans="7:18" x14ac:dyDescent="0.3">
      <c r="G354" s="41"/>
      <c r="H354" s="41" t="str">
        <f>'2_all_summary'!D354</f>
        <v>Coastal-marine extractive reserves: Reflections on the pre-implementation stage</v>
      </c>
      <c r="I354" s="41" t="str">
        <f>'2_all_summary'!E354</f>
        <v>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Â© 2018, Universidade Estadual de Campinas.Este artÃ­culo tiene como objetivo reflexionar sobre el proceso de institucionalizaciÃ³n de reservas extractivas, especialmente las situadas en el entorno marino costero, a la luz del concepto de cogestiÃ³n basada en la comunidad. El foco del anÃ¡lisis se basa en la etapa previa a la implementaciÃ³n de Reservas Extractivas Marino Costeras, en especial de dos reservas extractivas no promulgadas en la costa de Santa Catarina. El estudio muestra que las normas de procedimiento que regulan los procesos de creaciÃ³n de Resex, buscando asegurar los mecanismos de participaciÃ³n social y el protagonismo de la poblaciÃ³n tradicional, se muestran por debajo del reto propuesto. La relaciÃ³n jerÃ¡rquica entre la conservaciÃ³n de la naturaleza y los derechos de las poblaciones tradicionales, con privilegio a la primera, atraviesa toda la construcciÃ³n de esta etapa, por lo que los pescadores artesanales no son sujetos del proceso. Â© 2018, Universidade Estadual de Campinas.Este artigo tem o intuito de refletir sobre o processo de institucionalizaÃ§Ã£o das Reservas Extrativistas (Resex), mais especificamente daquelas situadas em ambiente marinho costeiro, Ã  luz do conceito de cogestÃ£o de base comunitÃ¡ria. O foco da anÃ¡lise recai sobre a etapa prÃ©-implementaÃ§Ã£o das Resex Marinho-Costeiras, em especial de duas Reservas Extrativistas ainda nÃ£o decretadas no litoral de Santa Catarina. O estudo demonstra que as prescriÃ§Ãµes formais que regulamentam os processos de criaÃ§Ã£o das Resex, buscando assegurar os mecanismos de participaÃ§Ã£o social e protagonismo da populaÃ§Ã£o tradicional, mostram-se aquÃ©m do desafio proposto. A relaÃ§Ã£o de hierarquia entre conservaÃ§Ã£o da natureza e direito das populaÃ§Ãµes tradicionais, com privilÃ©gio Ã  primeira, transpassa toda a construÃ§Ã£o desta etapa, de modo que os pescadores artesanais nÃ£o sÃ£o sujeitos do processo. Â© 2018, Universidade Estadual de Campinas.</v>
      </c>
      <c r="J354" s="41">
        <f>IF(ISNUMBER(SEARCH("Yes",'2_all_summary'!$F354)),IF(ISNUMBER(SEARCH("Yes",'2_all_summary'!M354)),1,2),IF(ISNUMBER(SEARCH("No",'2_all_summary'!M354)),4,3))</f>
        <v>4</v>
      </c>
      <c r="K354" s="41">
        <f>IF(ISNUMBER(SEARCH("Yes",'2_all_summary'!$F354)),IF(ISNUMBER(SEARCH("Yes",'2_all_summary'!N354)),1,2),IF(ISNUMBER(SEARCH("No",'2_all_summary'!N354)),4,3))</f>
        <v>4</v>
      </c>
      <c r="L354" s="41">
        <f>IF(ISNUMBER(SEARCH("Yes",'2_all_summary'!$F354)),IF(ISNUMBER(SEARCH("Yes",'2_all_summary'!O354)),1,2),IF(ISNUMBER(SEARCH("No",'2_all_summary'!O354)),4,3))</f>
        <v>4</v>
      </c>
      <c r="M354" s="41">
        <f>IF(ISNUMBER(SEARCH("Yes",'2_all_summary'!$F354)),IF(0&lt;'2_all_summary'!P354,1,2),IF(0='2_all_summary'!P354,4,3))</f>
        <v>4</v>
      </c>
      <c r="N354" s="41">
        <f>IF(ISNUMBER(SEARCH("Yes",'2_all_summary'!$F354)),IF(ISNUMBER(SEARCH("Yes",'2_all_summary'!Q354)),1,2),IF(ISNUMBER(SEARCH("No",'2_all_summary'!Q354)),4,3))</f>
        <v>4</v>
      </c>
      <c r="O354" s="41">
        <f>IF(ISNUMBER(SEARCH("Yes",'2_all_summary'!$F354)),IF(ISNUMBER(SEARCH("Yes",'2_all_summary'!R354)),1,2),IF(ISNUMBER(SEARCH("No",'2_all_summary'!R354)),4,3))</f>
        <v>4</v>
      </c>
      <c r="P354" s="41">
        <f>IF(ISNUMBER(SEARCH("Yes",'2_all_summary'!$F354)),IF(ISNUMBER(SEARCH("Yes",'2_all_summary'!S354)),1,2),IF(ISNUMBER(SEARCH("No",'2_all_summary'!S354)),4,3))</f>
        <v>4</v>
      </c>
      <c r="Q354" s="41">
        <f>IF(ISNUMBER(SEARCH("Yes",'2_all_summary'!$F354)),IF(0&lt;'2_all_summary'!T354,1,2),IF(0='2_all_summary'!T354,4,3))</f>
        <v>4</v>
      </c>
      <c r="R354" s="41">
        <f>IF(ISNUMBER(SEARCH("Yes",'2_all_summary'!$F354)),IF(ISNUMBER(SEARCH("Yes",'2_all_summary'!U354)),1,2),IF(ISNUMBER(SEARCH("No",'2_all_summary'!U354)),4,3))</f>
        <v>4</v>
      </c>
    </row>
    <row r="355" spans="7:18" x14ac:dyDescent="0.3">
      <c r="G355" s="41"/>
      <c r="H355" s="41" t="str">
        <f>'2_all_summary'!D355</f>
        <v>A legal pluralism perspective on coastal fisheries governance in two Pacific Island countries</v>
      </c>
      <c r="I355" s="41" t="str">
        <f>'2_all_summary'!E355</f>
        <v>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â€“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Â© 2018 The Authors</v>
      </c>
      <c r="J355" s="41">
        <f>IF(ISNUMBER(SEARCH("Yes",'2_all_summary'!$F355)),IF(ISNUMBER(SEARCH("Yes",'2_all_summary'!M355)),1,2),IF(ISNUMBER(SEARCH("No",'2_all_summary'!M355)),4,3))</f>
        <v>1</v>
      </c>
      <c r="K355" s="41">
        <f>IF(ISNUMBER(SEARCH("Yes",'2_all_summary'!$F355)),IF(ISNUMBER(SEARCH("Yes",'2_all_summary'!N355)),1,2),IF(ISNUMBER(SEARCH("No",'2_all_summary'!N355)),4,3))</f>
        <v>1</v>
      </c>
      <c r="L355" s="41">
        <f>IF(ISNUMBER(SEARCH("Yes",'2_all_summary'!$F355)),IF(ISNUMBER(SEARCH("Yes",'2_all_summary'!O355)),1,2),IF(ISNUMBER(SEARCH("No",'2_all_summary'!O355)),4,3))</f>
        <v>1</v>
      </c>
      <c r="M355" s="41">
        <f>IF(ISNUMBER(SEARCH("Yes",'2_all_summary'!$F355)),IF(0&lt;'2_all_summary'!P355,1,2),IF(0='2_all_summary'!P355,4,3))</f>
        <v>1</v>
      </c>
      <c r="N355" s="41">
        <f>IF(ISNUMBER(SEARCH("Yes",'2_all_summary'!$F355)),IF(ISNUMBER(SEARCH("Yes",'2_all_summary'!Q355)),1,2),IF(ISNUMBER(SEARCH("No",'2_all_summary'!Q355)),4,3))</f>
        <v>1</v>
      </c>
      <c r="O355" s="41">
        <f>IF(ISNUMBER(SEARCH("Yes",'2_all_summary'!$F355)),IF(ISNUMBER(SEARCH("Yes",'2_all_summary'!R355)),1,2),IF(ISNUMBER(SEARCH("No",'2_all_summary'!R355)),4,3))</f>
        <v>1</v>
      </c>
      <c r="P355" s="41">
        <f>IF(ISNUMBER(SEARCH("Yes",'2_all_summary'!$F355)),IF(ISNUMBER(SEARCH("Yes",'2_all_summary'!S355)),1,2),IF(ISNUMBER(SEARCH("No",'2_all_summary'!S355)),4,3))</f>
        <v>1</v>
      </c>
      <c r="Q355" s="41">
        <f>IF(ISNUMBER(SEARCH("Yes",'2_all_summary'!$F355)),IF(0&lt;'2_all_summary'!T355,1,2),IF(0='2_all_summary'!T355,4,3))</f>
        <v>1</v>
      </c>
      <c r="R355" s="41">
        <f>IF(ISNUMBER(SEARCH("Yes",'2_all_summary'!$F355)),IF(ISNUMBER(SEARCH("Yes",'2_all_summary'!U355)),1,2),IF(ISNUMBER(SEARCH("No",'2_all_summary'!U355)),4,3))</f>
        <v>1</v>
      </c>
    </row>
    <row r="356" spans="7:18" x14ac:dyDescent="0.3">
      <c r="G356" s="41"/>
      <c r="H356" s="41" t="str">
        <f>'2_all_summary'!D356</f>
        <v>Territorial use rights in fisheries to manage areas for farming coral reef fish and invertebrates for the aquarium trade</v>
      </c>
      <c r="I356" s="41" t="str">
        <f>'2_all_summary'!E356</f>
        <v>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v>
      </c>
      <c r="J356" s="41">
        <f>IF(ISNUMBER(SEARCH("Yes",'2_all_summary'!$F356)),IF(ISNUMBER(SEARCH("Yes",'2_all_summary'!M356)),1,2),IF(ISNUMBER(SEARCH("No",'2_all_summary'!M356)),4,3))</f>
        <v>4</v>
      </c>
      <c r="K356" s="41">
        <f>IF(ISNUMBER(SEARCH("Yes",'2_all_summary'!$F356)),IF(ISNUMBER(SEARCH("Yes",'2_all_summary'!N356)),1,2),IF(ISNUMBER(SEARCH("No",'2_all_summary'!N356)),4,3))</f>
        <v>4</v>
      </c>
      <c r="L356" s="41">
        <f>IF(ISNUMBER(SEARCH("Yes",'2_all_summary'!$F356)),IF(ISNUMBER(SEARCH("Yes",'2_all_summary'!O356)),1,2),IF(ISNUMBER(SEARCH("No",'2_all_summary'!O356)),4,3))</f>
        <v>4</v>
      </c>
      <c r="M356" s="41">
        <f>IF(ISNUMBER(SEARCH("Yes",'2_all_summary'!$F356)),IF(0&lt;'2_all_summary'!P356,1,2),IF(0='2_all_summary'!P356,4,3))</f>
        <v>4</v>
      </c>
      <c r="N356" s="41">
        <f>IF(ISNUMBER(SEARCH("Yes",'2_all_summary'!$F356)),IF(ISNUMBER(SEARCH("Yes",'2_all_summary'!Q356)),1,2),IF(ISNUMBER(SEARCH("No",'2_all_summary'!Q356)),4,3))</f>
        <v>4</v>
      </c>
      <c r="O356" s="41">
        <f>IF(ISNUMBER(SEARCH("Yes",'2_all_summary'!$F356)),IF(ISNUMBER(SEARCH("Yes",'2_all_summary'!R356)),1,2),IF(ISNUMBER(SEARCH("No",'2_all_summary'!R356)),4,3))</f>
        <v>4</v>
      </c>
      <c r="P356" s="41">
        <f>IF(ISNUMBER(SEARCH("Yes",'2_all_summary'!$F356)),IF(ISNUMBER(SEARCH("Yes",'2_all_summary'!S356)),1,2),IF(ISNUMBER(SEARCH("No",'2_all_summary'!S356)),4,3))</f>
        <v>4</v>
      </c>
      <c r="Q356" s="41">
        <f>IF(ISNUMBER(SEARCH("Yes",'2_all_summary'!$F356)),IF(0&lt;'2_all_summary'!T356,1,2),IF(0='2_all_summary'!T356,4,3))</f>
        <v>4</v>
      </c>
      <c r="R356" s="41">
        <f>IF(ISNUMBER(SEARCH("Yes",'2_all_summary'!$F356)),IF(ISNUMBER(SEARCH("Yes",'2_all_summary'!U356)),1,2),IF(ISNUMBER(SEARCH("No",'2_all_summary'!U356)),4,3))</f>
        <v>4</v>
      </c>
    </row>
    <row r="357" spans="7:18" x14ac:dyDescent="0.3">
      <c r="G357" s="41"/>
      <c r="H357" s="41" t="str">
        <f>'2_all_summary'!D357</f>
        <v>The Finnmark Intervention Study: Better health for the fishery population in an Arctic village in North Norway</v>
      </c>
      <c r="I357" s="41" t="str">
        <f>'2_all_summary'!E357</f>
        <v>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v>
      </c>
      <c r="J357" s="41">
        <f>IF(ISNUMBER(SEARCH("Yes",'2_all_summary'!$F357)),IF(ISNUMBER(SEARCH("Yes",'2_all_summary'!M357)),1,2),IF(ISNUMBER(SEARCH("No",'2_all_summary'!M357)),4,3))</f>
        <v>4</v>
      </c>
      <c r="K357" s="41">
        <f>IF(ISNUMBER(SEARCH("Yes",'2_all_summary'!$F357)),IF(ISNUMBER(SEARCH("Yes",'2_all_summary'!N357)),1,2),IF(ISNUMBER(SEARCH("No",'2_all_summary'!N357)),4,3))</f>
        <v>4</v>
      </c>
      <c r="L357" s="41">
        <f>IF(ISNUMBER(SEARCH("Yes",'2_all_summary'!$F357)),IF(ISNUMBER(SEARCH("Yes",'2_all_summary'!O357)),1,2),IF(ISNUMBER(SEARCH("No",'2_all_summary'!O357)),4,3))</f>
        <v>4</v>
      </c>
      <c r="M357" s="41">
        <f>IF(ISNUMBER(SEARCH("Yes",'2_all_summary'!$F357)),IF(0&lt;'2_all_summary'!P357,1,2),IF(0='2_all_summary'!P357,4,3))</f>
        <v>4</v>
      </c>
      <c r="N357" s="41">
        <f>IF(ISNUMBER(SEARCH("Yes",'2_all_summary'!$F357)),IF(ISNUMBER(SEARCH("Yes",'2_all_summary'!Q357)),1,2),IF(ISNUMBER(SEARCH("No",'2_all_summary'!Q357)),4,3))</f>
        <v>4</v>
      </c>
      <c r="O357" s="41">
        <f>IF(ISNUMBER(SEARCH("Yes",'2_all_summary'!$F357)),IF(ISNUMBER(SEARCH("Yes",'2_all_summary'!R357)),1,2),IF(ISNUMBER(SEARCH("No",'2_all_summary'!R357)),4,3))</f>
        <v>4</v>
      </c>
      <c r="P357" s="41">
        <f>IF(ISNUMBER(SEARCH("Yes",'2_all_summary'!$F357)),IF(ISNUMBER(SEARCH("Yes",'2_all_summary'!S357)),1,2),IF(ISNUMBER(SEARCH("No",'2_all_summary'!S357)),4,3))</f>
        <v>4</v>
      </c>
      <c r="Q357" s="41">
        <f>IF(ISNUMBER(SEARCH("Yes",'2_all_summary'!$F357)),IF(0&lt;'2_all_summary'!T357,1,2),IF(0='2_all_summary'!T357,4,3))</f>
        <v>4</v>
      </c>
      <c r="R357" s="41">
        <f>IF(ISNUMBER(SEARCH("Yes",'2_all_summary'!$F357)),IF(ISNUMBER(SEARCH("Yes",'2_all_summary'!U357)),1,2),IF(ISNUMBER(SEARCH("No",'2_all_summary'!U357)),4,3))</f>
        <v>4</v>
      </c>
    </row>
    <row r="358" spans="7:18" x14ac:dyDescent="0.3">
      <c r="G358" s="41"/>
      <c r="H358" s="41" t="str">
        <f>'2_all_summary'!D358</f>
        <v>Attitudes and perceptions of indigenous fishermen towards marine resource management in Kuna Yala, Panama</v>
      </c>
      <c r="I358" s="41" t="str">
        <f>'2_all_summary'!E358</f>
        <v>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Â© 2009 Taylor &amp; Francis.</v>
      </c>
      <c r="J358" s="41">
        <f>IF(ISNUMBER(SEARCH("Yes",'2_all_summary'!$F358)),IF(ISNUMBER(SEARCH("Yes",'2_all_summary'!M358)),1,2),IF(ISNUMBER(SEARCH("No",'2_all_summary'!M358)),4,3))</f>
        <v>4</v>
      </c>
      <c r="K358" s="41">
        <f>IF(ISNUMBER(SEARCH("Yes",'2_all_summary'!$F358)),IF(ISNUMBER(SEARCH("Yes",'2_all_summary'!N358)),1,2),IF(ISNUMBER(SEARCH("No",'2_all_summary'!N358)),4,3))</f>
        <v>4</v>
      </c>
      <c r="L358" s="41">
        <f>IF(ISNUMBER(SEARCH("Yes",'2_all_summary'!$F358)),IF(ISNUMBER(SEARCH("Yes",'2_all_summary'!O358)),1,2),IF(ISNUMBER(SEARCH("No",'2_all_summary'!O358)),4,3))</f>
        <v>4</v>
      </c>
      <c r="M358" s="41">
        <f>IF(ISNUMBER(SEARCH("Yes",'2_all_summary'!$F358)),IF(0&lt;'2_all_summary'!P358,1,2),IF(0='2_all_summary'!P358,4,3))</f>
        <v>4</v>
      </c>
      <c r="N358" s="41">
        <f>IF(ISNUMBER(SEARCH("Yes",'2_all_summary'!$F358)),IF(ISNUMBER(SEARCH("Yes",'2_all_summary'!Q358)),1,2),IF(ISNUMBER(SEARCH("No",'2_all_summary'!Q358)),4,3))</f>
        <v>4</v>
      </c>
      <c r="O358" s="41">
        <f>IF(ISNUMBER(SEARCH("Yes",'2_all_summary'!$F358)),IF(ISNUMBER(SEARCH("Yes",'2_all_summary'!R358)),1,2),IF(ISNUMBER(SEARCH("No",'2_all_summary'!R358)),4,3))</f>
        <v>4</v>
      </c>
      <c r="P358" s="41">
        <f>IF(ISNUMBER(SEARCH("Yes",'2_all_summary'!$F358)),IF(ISNUMBER(SEARCH("Yes",'2_all_summary'!S358)),1,2),IF(ISNUMBER(SEARCH("No",'2_all_summary'!S358)),4,3))</f>
        <v>4</v>
      </c>
      <c r="Q358" s="41">
        <f>IF(ISNUMBER(SEARCH("Yes",'2_all_summary'!$F358)),IF(0&lt;'2_all_summary'!T358,1,2),IF(0='2_all_summary'!T358,4,3))</f>
        <v>4</v>
      </c>
      <c r="R358" s="41">
        <f>IF(ISNUMBER(SEARCH("Yes",'2_all_summary'!$F358)),IF(ISNUMBER(SEARCH("Yes",'2_all_summary'!U358)),1,2),IF(ISNUMBER(SEARCH("No",'2_all_summary'!U358)),4,3))</f>
        <v>4</v>
      </c>
    </row>
    <row r="359" spans="7:18" x14ac:dyDescent="0.3">
      <c r="G359" s="41"/>
      <c r="H359" s="41" t="str">
        <f>'2_all_summary'!D359</f>
        <v>Biodiversity conservation and sustainable tourism: Philippine initiatives</v>
      </c>
      <c r="I359" s="41" t="str">
        <f>'2_all_summary'!E359</f>
        <v>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Â© 2010 Taylor &amp; Francis Group, LLC.</v>
      </c>
      <c r="J359" s="41">
        <f>IF(ISNUMBER(SEARCH("Yes",'2_all_summary'!$F359)),IF(ISNUMBER(SEARCH("Yes",'2_all_summary'!M359)),1,2),IF(ISNUMBER(SEARCH("No",'2_all_summary'!M359)),4,3))</f>
        <v>4</v>
      </c>
      <c r="K359" s="41">
        <f>IF(ISNUMBER(SEARCH("Yes",'2_all_summary'!$F359)),IF(ISNUMBER(SEARCH("Yes",'2_all_summary'!N359)),1,2),IF(ISNUMBER(SEARCH("No",'2_all_summary'!N359)),4,3))</f>
        <v>4</v>
      </c>
      <c r="L359" s="41">
        <f>IF(ISNUMBER(SEARCH("Yes",'2_all_summary'!$F359)),IF(ISNUMBER(SEARCH("Yes",'2_all_summary'!O359)),1,2),IF(ISNUMBER(SEARCH("No",'2_all_summary'!O359)),4,3))</f>
        <v>4</v>
      </c>
      <c r="M359" s="41">
        <f>IF(ISNUMBER(SEARCH("Yes",'2_all_summary'!$F359)),IF(0&lt;'2_all_summary'!P359,1,2),IF(0='2_all_summary'!P359,4,3))</f>
        <v>4</v>
      </c>
      <c r="N359" s="41">
        <f>IF(ISNUMBER(SEARCH("Yes",'2_all_summary'!$F359)),IF(ISNUMBER(SEARCH("Yes",'2_all_summary'!Q359)),1,2),IF(ISNUMBER(SEARCH("No",'2_all_summary'!Q359)),4,3))</f>
        <v>4</v>
      </c>
      <c r="O359" s="41">
        <f>IF(ISNUMBER(SEARCH("Yes",'2_all_summary'!$F359)),IF(ISNUMBER(SEARCH("Yes",'2_all_summary'!R359)),1,2),IF(ISNUMBER(SEARCH("No",'2_all_summary'!R359)),4,3))</f>
        <v>4</v>
      </c>
      <c r="P359" s="41">
        <f>IF(ISNUMBER(SEARCH("Yes",'2_all_summary'!$F359)),IF(ISNUMBER(SEARCH("Yes",'2_all_summary'!S359)),1,2),IF(ISNUMBER(SEARCH("No",'2_all_summary'!S359)),4,3))</f>
        <v>4</v>
      </c>
      <c r="Q359" s="41">
        <f>IF(ISNUMBER(SEARCH("Yes",'2_all_summary'!$F359)),IF(0&lt;'2_all_summary'!T359,1,2),IF(0='2_all_summary'!T359,4,3))</f>
        <v>4</v>
      </c>
      <c r="R359" s="41">
        <f>IF(ISNUMBER(SEARCH("Yes",'2_all_summary'!$F359)),IF(ISNUMBER(SEARCH("Yes",'2_all_summary'!U359)),1,2),IF(ISNUMBER(SEARCH("No",'2_all_summary'!U359)),4,3))</f>
        <v>4</v>
      </c>
    </row>
    <row r="360" spans="7:18" x14ac:dyDescent="0.3">
      <c r="G360" s="41"/>
      <c r="H360" s="41" t="str">
        <f>'2_all_summary'!D360</f>
        <v>Evaluating the fit of co-management for small-scale fisheries governance in timor-leste</v>
      </c>
      <c r="I360" s="41" t="str">
        <f>'2_all_summary'!E360</f>
        <v>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Â© 2019 Tilley, Hunnam, Mills, Steenbergen, Govan, Alonso-Poblacion, Roscher, Pereira, Rodrigues, Amador, Duarte, Gomes and Cohen.</v>
      </c>
      <c r="J360" s="41">
        <f>IF(ISNUMBER(SEARCH("Yes",'2_all_summary'!$F360)),IF(ISNUMBER(SEARCH("Yes",'2_all_summary'!M360)),1,2),IF(ISNUMBER(SEARCH("No",'2_all_summary'!M360)),4,3))</f>
        <v>4</v>
      </c>
      <c r="K360" s="41">
        <f>IF(ISNUMBER(SEARCH("Yes",'2_all_summary'!$F360)),IF(ISNUMBER(SEARCH("Yes",'2_all_summary'!N360)),1,2),IF(ISNUMBER(SEARCH("No",'2_all_summary'!N360)),4,3))</f>
        <v>4</v>
      </c>
      <c r="L360" s="41">
        <f>IF(ISNUMBER(SEARCH("Yes",'2_all_summary'!$F360)),IF(ISNUMBER(SEARCH("Yes",'2_all_summary'!O360)),1,2),IF(ISNUMBER(SEARCH("No",'2_all_summary'!O360)),4,3))</f>
        <v>4</v>
      </c>
      <c r="M360" s="41">
        <f>IF(ISNUMBER(SEARCH("Yes",'2_all_summary'!$F360)),IF(0&lt;'2_all_summary'!P360,1,2),IF(0='2_all_summary'!P360,4,3))</f>
        <v>4</v>
      </c>
      <c r="N360" s="41">
        <f>IF(ISNUMBER(SEARCH("Yes",'2_all_summary'!$F360)),IF(ISNUMBER(SEARCH("Yes",'2_all_summary'!Q360)),1,2),IF(ISNUMBER(SEARCH("No",'2_all_summary'!Q360)),4,3))</f>
        <v>4</v>
      </c>
      <c r="O360" s="41">
        <f>IF(ISNUMBER(SEARCH("Yes",'2_all_summary'!$F360)),IF(ISNUMBER(SEARCH("Yes",'2_all_summary'!R360)),1,2),IF(ISNUMBER(SEARCH("No",'2_all_summary'!R360)),4,3))</f>
        <v>4</v>
      </c>
      <c r="P360" s="41">
        <f>IF(ISNUMBER(SEARCH("Yes",'2_all_summary'!$F360)),IF(ISNUMBER(SEARCH("Yes",'2_all_summary'!S360)),1,2),IF(ISNUMBER(SEARCH("No",'2_all_summary'!S360)),4,3))</f>
        <v>4</v>
      </c>
      <c r="Q360" s="41">
        <f>IF(ISNUMBER(SEARCH("Yes",'2_all_summary'!$F360)),IF(0&lt;'2_all_summary'!T360,1,2),IF(0='2_all_summary'!T360,4,3))</f>
        <v>4</v>
      </c>
      <c r="R360" s="41">
        <f>IF(ISNUMBER(SEARCH("Yes",'2_all_summary'!$F360)),IF(ISNUMBER(SEARCH("Yes",'2_all_summary'!U360)),1,2),IF(ISNUMBER(SEARCH("No",'2_all_summary'!U360)),4,3))</f>
        <v>4</v>
      </c>
    </row>
    <row r="361" spans="7:18" x14ac:dyDescent="0.3">
      <c r="G361" s="41"/>
      <c r="H361" s="41" t="str">
        <f>'2_all_summary'!D361</f>
        <v>Developing a framework for evaluating tallgrass prairie reconstruction methods and management</v>
      </c>
      <c r="I361" s="41" t="str">
        <f>'2_all_summary'!E361</f>
        <v>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Â© 2018 by the Board of Regents of the University of Wisconsin System.</v>
      </c>
      <c r="J361" s="41">
        <f>IF(ISNUMBER(SEARCH("Yes",'2_all_summary'!$F361)),IF(ISNUMBER(SEARCH("Yes",'2_all_summary'!M361)),1,2),IF(ISNUMBER(SEARCH("No",'2_all_summary'!M361)),4,3))</f>
        <v>4</v>
      </c>
      <c r="K361" s="41">
        <f>IF(ISNUMBER(SEARCH("Yes",'2_all_summary'!$F361)),IF(ISNUMBER(SEARCH("Yes",'2_all_summary'!N361)),1,2),IF(ISNUMBER(SEARCH("No",'2_all_summary'!N361)),4,3))</f>
        <v>4</v>
      </c>
      <c r="L361" s="41">
        <f>IF(ISNUMBER(SEARCH("Yes",'2_all_summary'!$F361)),IF(ISNUMBER(SEARCH("Yes",'2_all_summary'!O361)),1,2),IF(ISNUMBER(SEARCH("No",'2_all_summary'!O361)),4,3))</f>
        <v>4</v>
      </c>
      <c r="M361" s="41">
        <f>IF(ISNUMBER(SEARCH("Yes",'2_all_summary'!$F361)),IF(0&lt;'2_all_summary'!P361,1,2),IF(0='2_all_summary'!P361,4,3))</f>
        <v>4</v>
      </c>
      <c r="N361" s="41">
        <f>IF(ISNUMBER(SEARCH("Yes",'2_all_summary'!$F361)),IF(ISNUMBER(SEARCH("Yes",'2_all_summary'!Q361)),1,2),IF(ISNUMBER(SEARCH("No",'2_all_summary'!Q361)),4,3))</f>
        <v>4</v>
      </c>
      <c r="O361" s="41">
        <f>IF(ISNUMBER(SEARCH("Yes",'2_all_summary'!$F361)),IF(ISNUMBER(SEARCH("Yes",'2_all_summary'!R361)),1,2),IF(ISNUMBER(SEARCH("No",'2_all_summary'!R361)),4,3))</f>
        <v>4</v>
      </c>
      <c r="P361" s="41">
        <f>IF(ISNUMBER(SEARCH("Yes",'2_all_summary'!$F361)),IF(ISNUMBER(SEARCH("Yes",'2_all_summary'!S361)),1,2),IF(ISNUMBER(SEARCH("No",'2_all_summary'!S361)),4,3))</f>
        <v>4</v>
      </c>
      <c r="Q361" s="41">
        <f>IF(ISNUMBER(SEARCH("Yes",'2_all_summary'!$F361)),IF(0&lt;'2_all_summary'!T361,1,2),IF(0='2_all_summary'!T361,4,3))</f>
        <v>4</v>
      </c>
      <c r="R361" s="41">
        <f>IF(ISNUMBER(SEARCH("Yes",'2_all_summary'!$F361)),IF(ISNUMBER(SEARCH("Yes",'2_all_summary'!U361)),1,2),IF(ISNUMBER(SEARCH("No",'2_all_summary'!U361)),4,3))</f>
        <v>4</v>
      </c>
    </row>
    <row r="362" spans="7:18" x14ac:dyDescent="0.3">
      <c r="G362" s="41"/>
      <c r="H362" s="41" t="str">
        <f>'2_all_summary'!D362</f>
        <v>Increased income from seasonally flooded rice fields through community based fish culture in Bangladesh and Vietnam</v>
      </c>
      <c r="I362" s="41" t="str">
        <f>'2_all_summary'!E362</f>
        <v>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v>
      </c>
      <c r="J362" s="41">
        <f>IF(ISNUMBER(SEARCH("Yes",'2_all_summary'!$F362)),IF(ISNUMBER(SEARCH("Yes",'2_all_summary'!M362)),1,2),IF(ISNUMBER(SEARCH("No",'2_all_summary'!M362)),4,3))</f>
        <v>4</v>
      </c>
      <c r="K362" s="41">
        <f>IF(ISNUMBER(SEARCH("Yes",'2_all_summary'!$F362)),IF(ISNUMBER(SEARCH("Yes",'2_all_summary'!N362)),1,2),IF(ISNUMBER(SEARCH("No",'2_all_summary'!N362)),4,3))</f>
        <v>4</v>
      </c>
      <c r="L362" s="41">
        <f>IF(ISNUMBER(SEARCH("Yes",'2_all_summary'!$F362)),IF(ISNUMBER(SEARCH("Yes",'2_all_summary'!O362)),1,2),IF(ISNUMBER(SEARCH("No",'2_all_summary'!O362)),4,3))</f>
        <v>4</v>
      </c>
      <c r="M362" s="41">
        <f>IF(ISNUMBER(SEARCH("Yes",'2_all_summary'!$F362)),IF(0&lt;'2_all_summary'!P362,1,2),IF(0='2_all_summary'!P362,4,3))</f>
        <v>4</v>
      </c>
      <c r="N362" s="41">
        <f>IF(ISNUMBER(SEARCH("Yes",'2_all_summary'!$F362)),IF(ISNUMBER(SEARCH("Yes",'2_all_summary'!Q362)),1,2),IF(ISNUMBER(SEARCH("No",'2_all_summary'!Q362)),4,3))</f>
        <v>4</v>
      </c>
      <c r="O362" s="41">
        <f>IF(ISNUMBER(SEARCH("Yes",'2_all_summary'!$F362)),IF(ISNUMBER(SEARCH("Yes",'2_all_summary'!R362)),1,2),IF(ISNUMBER(SEARCH("No",'2_all_summary'!R362)),4,3))</f>
        <v>4</v>
      </c>
      <c r="P362" s="41">
        <f>IF(ISNUMBER(SEARCH("Yes",'2_all_summary'!$F362)),IF(ISNUMBER(SEARCH("Yes",'2_all_summary'!S362)),1,2),IF(ISNUMBER(SEARCH("No",'2_all_summary'!S362)),4,3))</f>
        <v>4</v>
      </c>
      <c r="Q362" s="41">
        <f>IF(ISNUMBER(SEARCH("Yes",'2_all_summary'!$F362)),IF(0&lt;'2_all_summary'!T362,1,2),IF(0='2_all_summary'!T362,4,3))</f>
        <v>4</v>
      </c>
      <c r="R362" s="41">
        <f>IF(ISNUMBER(SEARCH("Yes",'2_all_summary'!$F362)),IF(ISNUMBER(SEARCH("Yes",'2_all_summary'!U362)),1,2),IF(ISNUMBER(SEARCH("No",'2_all_summary'!U362)),4,3))</f>
        <v>4</v>
      </c>
    </row>
    <row r="363" spans="7:18" x14ac:dyDescent="0.3">
      <c r="G363" s="41"/>
      <c r="H363" s="41" t="str">
        <f>'2_all_summary'!D363</f>
        <v>Determinants of metabolic syndrome (MetS) amongst persons living in Dibrugarh District of Assam</v>
      </c>
      <c r="I363" s="41" t="str">
        <f>'2_all_summary'!E363</f>
        <v>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47.1Â Â±Â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2.10â€“6.47, pÂ =Â 0.000), family history of diabetes (OR: 3.18, CI: 2.10â€“6.47, pÂ =Â 0.000), stress (OR: 1.85, CI: 1.45â€“2.35, pÂ =Â 0.000), consuming dairy product â‰¥3 times/week (OR: 2.57, CI: 1.68â€“3.94, pÂ =Â 0.000) and nuts and oilseed &lt;3 times/week (OR: 2.37, CI: 1.90â€“2.96, pÂ =Â 0.000) have significant association. Conclusions Risk factors of cardiovascular diseases were rampant amongst persons with MetS. Screening for risk factors amongst them can give opportunity for early intervention. Â© 2016 INDIACLEN</v>
      </c>
      <c r="J363" s="41">
        <f>IF(ISNUMBER(SEARCH("Yes",'2_all_summary'!$F363)),IF(ISNUMBER(SEARCH("Yes",'2_all_summary'!M363)),1,2),IF(ISNUMBER(SEARCH("No",'2_all_summary'!M363)),4,3))</f>
        <v>4</v>
      </c>
      <c r="K363" s="41">
        <f>IF(ISNUMBER(SEARCH("Yes",'2_all_summary'!$F363)),IF(ISNUMBER(SEARCH("Yes",'2_all_summary'!N363)),1,2),IF(ISNUMBER(SEARCH("No",'2_all_summary'!N363)),4,3))</f>
        <v>4</v>
      </c>
      <c r="L363" s="41">
        <f>IF(ISNUMBER(SEARCH("Yes",'2_all_summary'!$F363)),IF(ISNUMBER(SEARCH("Yes",'2_all_summary'!O363)),1,2),IF(ISNUMBER(SEARCH("No",'2_all_summary'!O363)),4,3))</f>
        <v>4</v>
      </c>
      <c r="M363" s="41">
        <f>IF(ISNUMBER(SEARCH("Yes",'2_all_summary'!$F363)),IF(0&lt;'2_all_summary'!P363,1,2),IF(0='2_all_summary'!P363,4,3))</f>
        <v>4</v>
      </c>
      <c r="N363" s="41">
        <f>IF(ISNUMBER(SEARCH("Yes",'2_all_summary'!$F363)),IF(ISNUMBER(SEARCH("Yes",'2_all_summary'!Q363)),1,2),IF(ISNUMBER(SEARCH("No",'2_all_summary'!Q363)),4,3))</f>
        <v>4</v>
      </c>
      <c r="O363" s="41">
        <f>IF(ISNUMBER(SEARCH("Yes",'2_all_summary'!$F363)),IF(ISNUMBER(SEARCH("Yes",'2_all_summary'!R363)),1,2),IF(ISNUMBER(SEARCH("No",'2_all_summary'!R363)),4,3))</f>
        <v>4</v>
      </c>
      <c r="P363" s="41">
        <f>IF(ISNUMBER(SEARCH("Yes",'2_all_summary'!$F363)),IF(ISNUMBER(SEARCH("Yes",'2_all_summary'!S363)),1,2),IF(ISNUMBER(SEARCH("No",'2_all_summary'!S363)),4,3))</f>
        <v>4</v>
      </c>
      <c r="Q363" s="41">
        <f>IF(ISNUMBER(SEARCH("Yes",'2_all_summary'!$F363)),IF(0&lt;'2_all_summary'!T363,1,2),IF(0='2_all_summary'!T363,4,3))</f>
        <v>4</v>
      </c>
      <c r="R363" s="41">
        <f>IF(ISNUMBER(SEARCH("Yes",'2_all_summary'!$F363)),IF(ISNUMBER(SEARCH("Yes",'2_all_summary'!U363)),1,2),IF(ISNUMBER(SEARCH("No",'2_all_summary'!U363)),4,3))</f>
        <v>4</v>
      </c>
    </row>
    <row r="364" spans="7:18" x14ac:dyDescent="0.3">
      <c r="G364" s="41"/>
      <c r="H364" s="41" t="str">
        <f>'2_all_summary'!D364</f>
        <v>Local ecological knowledge and the management of marine protected areas in Brazil</v>
      </c>
      <c r="I364" s="41" t="str">
        <f>'2_all_summary'!E364</f>
        <v>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Â© 2008 Elsevier Ltd. All rights reserved.</v>
      </c>
      <c r="J364" s="41">
        <f>IF(ISNUMBER(SEARCH("Yes",'2_all_summary'!$F364)),IF(ISNUMBER(SEARCH("Yes",'2_all_summary'!M364)),1,2),IF(ISNUMBER(SEARCH("No",'2_all_summary'!M364)),4,3))</f>
        <v>4</v>
      </c>
      <c r="K364" s="41">
        <f>IF(ISNUMBER(SEARCH("Yes",'2_all_summary'!$F364)),IF(ISNUMBER(SEARCH("Yes",'2_all_summary'!N364)),1,2),IF(ISNUMBER(SEARCH("No",'2_all_summary'!N364)),4,3))</f>
        <v>4</v>
      </c>
      <c r="L364" s="41">
        <f>IF(ISNUMBER(SEARCH("Yes",'2_all_summary'!$F364)),IF(ISNUMBER(SEARCH("Yes",'2_all_summary'!O364)),1,2),IF(ISNUMBER(SEARCH("No",'2_all_summary'!O364)),4,3))</f>
        <v>4</v>
      </c>
      <c r="M364" s="41">
        <f>IF(ISNUMBER(SEARCH("Yes",'2_all_summary'!$F364)),IF(0&lt;'2_all_summary'!P364,1,2),IF(0='2_all_summary'!P364,4,3))</f>
        <v>4</v>
      </c>
      <c r="N364" s="41">
        <f>IF(ISNUMBER(SEARCH("Yes",'2_all_summary'!$F364)),IF(ISNUMBER(SEARCH("Yes",'2_all_summary'!Q364)),1,2),IF(ISNUMBER(SEARCH("No",'2_all_summary'!Q364)),4,3))</f>
        <v>4</v>
      </c>
      <c r="O364" s="41">
        <f>IF(ISNUMBER(SEARCH("Yes",'2_all_summary'!$F364)),IF(ISNUMBER(SEARCH("Yes",'2_all_summary'!R364)),1,2),IF(ISNUMBER(SEARCH("No",'2_all_summary'!R364)),4,3))</f>
        <v>4</v>
      </c>
      <c r="P364" s="41">
        <f>IF(ISNUMBER(SEARCH("Yes",'2_all_summary'!$F364)),IF(ISNUMBER(SEARCH("Yes",'2_all_summary'!S364)),1,2),IF(ISNUMBER(SEARCH("No",'2_all_summary'!S364)),4,3))</f>
        <v>4</v>
      </c>
      <c r="Q364" s="41">
        <f>IF(ISNUMBER(SEARCH("Yes",'2_all_summary'!$F364)),IF(0&lt;'2_all_summary'!T364,1,2),IF(0='2_all_summary'!T364,4,3))</f>
        <v>4</v>
      </c>
      <c r="R364" s="41">
        <f>IF(ISNUMBER(SEARCH("Yes",'2_all_summary'!$F364)),IF(ISNUMBER(SEARCH("Yes",'2_all_summary'!U364)),1,2),IF(ISNUMBER(SEARCH("No",'2_all_summary'!U364)),4,3))</f>
        <v>4</v>
      </c>
    </row>
    <row r="365" spans="7:18" x14ac:dyDescent="0.3">
      <c r="G365" s="41"/>
      <c r="H365" s="41" t="str">
        <f>'2_all_summary'!D365</f>
        <v>A co-designed, transdisciplinary adaptive management framework for artisanal fisheries of Pehuen Co and Monte Hermoso (Argentina)</v>
      </c>
      <c r="I365" s="41" t="str">
        <f>'2_all_summary'!E365</f>
        <v>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Â© 2017 Elsevier Ltd</v>
      </c>
      <c r="J365" s="41">
        <f>IF(ISNUMBER(SEARCH("Yes",'2_all_summary'!$F365)),IF(ISNUMBER(SEARCH("Yes",'2_all_summary'!M365)),1,2),IF(ISNUMBER(SEARCH("No",'2_all_summary'!M365)),4,3))</f>
        <v>4</v>
      </c>
      <c r="K365" s="41">
        <f>IF(ISNUMBER(SEARCH("Yes",'2_all_summary'!$F365)),IF(ISNUMBER(SEARCH("Yes",'2_all_summary'!N365)),1,2),IF(ISNUMBER(SEARCH("No",'2_all_summary'!N365)),4,3))</f>
        <v>4</v>
      </c>
      <c r="L365" s="41">
        <f>IF(ISNUMBER(SEARCH("Yes",'2_all_summary'!$F365)),IF(ISNUMBER(SEARCH("Yes",'2_all_summary'!O365)),1,2),IF(ISNUMBER(SEARCH("No",'2_all_summary'!O365)),4,3))</f>
        <v>4</v>
      </c>
      <c r="M365" s="41">
        <f>IF(ISNUMBER(SEARCH("Yes",'2_all_summary'!$F365)),IF(0&lt;'2_all_summary'!P365,1,2),IF(0='2_all_summary'!P365,4,3))</f>
        <v>4</v>
      </c>
      <c r="N365" s="41">
        <f>IF(ISNUMBER(SEARCH("Yes",'2_all_summary'!$F365)),IF(ISNUMBER(SEARCH("Yes",'2_all_summary'!Q365)),1,2),IF(ISNUMBER(SEARCH("No",'2_all_summary'!Q365)),4,3))</f>
        <v>4</v>
      </c>
      <c r="O365" s="41">
        <f>IF(ISNUMBER(SEARCH("Yes",'2_all_summary'!$F365)),IF(ISNUMBER(SEARCH("Yes",'2_all_summary'!R365)),1,2),IF(ISNUMBER(SEARCH("No",'2_all_summary'!R365)),4,3))</f>
        <v>4</v>
      </c>
      <c r="P365" s="41">
        <f>IF(ISNUMBER(SEARCH("Yes",'2_all_summary'!$F365)),IF(ISNUMBER(SEARCH("Yes",'2_all_summary'!S365)),1,2),IF(ISNUMBER(SEARCH("No",'2_all_summary'!S365)),4,3))</f>
        <v>4</v>
      </c>
      <c r="Q365" s="41">
        <f>IF(ISNUMBER(SEARCH("Yes",'2_all_summary'!$F365)),IF(0&lt;'2_all_summary'!T365,1,2),IF(0='2_all_summary'!T365,4,3))</f>
        <v>4</v>
      </c>
      <c r="R365" s="41">
        <f>IF(ISNUMBER(SEARCH("Yes",'2_all_summary'!$F365)),IF(ISNUMBER(SEARCH("Yes",'2_all_summary'!U365)),1,2),IF(ISNUMBER(SEARCH("No",'2_all_summary'!U365)),4,3))</f>
        <v>4</v>
      </c>
    </row>
    <row r="366" spans="7:18" x14ac:dyDescent="0.3">
      <c r="G366" s="41"/>
      <c r="H366" s="41" t="str">
        <f>'2_all_summary'!D366</f>
        <v>Gender, social difference and coastal resource management in lowland Philippine fishing communities</v>
      </c>
      <c r="I366" s="41" t="str">
        <f>'2_all_summary'!E366</f>
        <v>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Â© 2010 Springer-Verlag US.</v>
      </c>
      <c r="J366" s="41">
        <f>IF(ISNUMBER(SEARCH("Yes",'2_all_summary'!$F366)),IF(ISNUMBER(SEARCH("Yes",'2_all_summary'!M366)),1,2),IF(ISNUMBER(SEARCH("No",'2_all_summary'!M366)),4,3))</f>
        <v>4</v>
      </c>
      <c r="K366" s="41">
        <f>IF(ISNUMBER(SEARCH("Yes",'2_all_summary'!$F366)),IF(ISNUMBER(SEARCH("Yes",'2_all_summary'!N366)),1,2),IF(ISNUMBER(SEARCH("No",'2_all_summary'!N366)),4,3))</f>
        <v>4</v>
      </c>
      <c r="L366" s="41">
        <f>IF(ISNUMBER(SEARCH("Yes",'2_all_summary'!$F366)),IF(ISNUMBER(SEARCH("Yes",'2_all_summary'!O366)),1,2),IF(ISNUMBER(SEARCH("No",'2_all_summary'!O366)),4,3))</f>
        <v>4</v>
      </c>
      <c r="M366" s="41">
        <f>IF(ISNUMBER(SEARCH("Yes",'2_all_summary'!$F366)),IF(0&lt;'2_all_summary'!P366,1,2),IF(0='2_all_summary'!P366,4,3))</f>
        <v>4</v>
      </c>
      <c r="N366" s="41">
        <f>IF(ISNUMBER(SEARCH("Yes",'2_all_summary'!$F366)),IF(ISNUMBER(SEARCH("Yes",'2_all_summary'!Q366)),1,2),IF(ISNUMBER(SEARCH("No",'2_all_summary'!Q366)),4,3))</f>
        <v>4</v>
      </c>
      <c r="O366" s="41">
        <f>IF(ISNUMBER(SEARCH("Yes",'2_all_summary'!$F366)),IF(ISNUMBER(SEARCH("Yes",'2_all_summary'!R366)),1,2),IF(ISNUMBER(SEARCH("No",'2_all_summary'!R366)),4,3))</f>
        <v>4</v>
      </c>
      <c r="P366" s="41">
        <f>IF(ISNUMBER(SEARCH("Yes",'2_all_summary'!$F366)),IF(ISNUMBER(SEARCH("Yes",'2_all_summary'!S366)),1,2),IF(ISNUMBER(SEARCH("No",'2_all_summary'!S366)),4,3))</f>
        <v>4</v>
      </c>
      <c r="Q366" s="41">
        <f>IF(ISNUMBER(SEARCH("Yes",'2_all_summary'!$F366)),IF(0&lt;'2_all_summary'!T366,1,2),IF(0='2_all_summary'!T366,4,3))</f>
        <v>4</v>
      </c>
      <c r="R366" s="41">
        <f>IF(ISNUMBER(SEARCH("Yes",'2_all_summary'!$F366)),IF(ISNUMBER(SEARCH("Yes",'2_all_summary'!U366)),1,2),IF(ISNUMBER(SEARCH("No",'2_all_summary'!U366)),4,3))</f>
        <v>4</v>
      </c>
    </row>
    <row r="367" spans="7:18" x14ac:dyDescent="0.3">
      <c r="G367" s="41"/>
      <c r="H367" s="41" t="str">
        <f>'2_all_summary'!D367</f>
        <v>Customary marine tenure systems and sustainable fisheries management in Papua New Guinea</v>
      </c>
      <c r="I367" s="41" t="str">
        <f>'2_all_summary'!E367</f>
        <v>Takes a critical look at a current model of fisheries management which is based on principles related to Hardin's â€œTragedy of the Commonsâ€.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Â© 2000, MCB UP Limited</v>
      </c>
      <c r="J367" s="41">
        <f>IF(ISNUMBER(SEARCH("Yes",'2_all_summary'!$F367)),IF(ISNUMBER(SEARCH("Yes",'2_all_summary'!M367)),1,2),IF(ISNUMBER(SEARCH("No",'2_all_summary'!M367)),4,3))</f>
        <v>1</v>
      </c>
      <c r="K367" s="41">
        <f>IF(ISNUMBER(SEARCH("Yes",'2_all_summary'!$F367)),IF(ISNUMBER(SEARCH("Yes",'2_all_summary'!N367)),1,2),IF(ISNUMBER(SEARCH("No",'2_all_summary'!N367)),4,3))</f>
        <v>1</v>
      </c>
      <c r="L367" s="41">
        <f>IF(ISNUMBER(SEARCH("Yes",'2_all_summary'!$F367)),IF(ISNUMBER(SEARCH("Yes",'2_all_summary'!O367)),1,2),IF(ISNUMBER(SEARCH("No",'2_all_summary'!O367)),4,3))</f>
        <v>1</v>
      </c>
      <c r="M367" s="41">
        <f>IF(ISNUMBER(SEARCH("Yes",'2_all_summary'!$F367)),IF(0&lt;'2_all_summary'!P367,1,2),IF(0='2_all_summary'!P367,4,3))</f>
        <v>1</v>
      </c>
      <c r="N367" s="41">
        <f>IF(ISNUMBER(SEARCH("Yes",'2_all_summary'!$F367)),IF(ISNUMBER(SEARCH("Yes",'2_all_summary'!Q367)),1,2),IF(ISNUMBER(SEARCH("No",'2_all_summary'!Q367)),4,3))</f>
        <v>1</v>
      </c>
      <c r="O367" s="41">
        <f>IF(ISNUMBER(SEARCH("Yes",'2_all_summary'!$F367)),IF(ISNUMBER(SEARCH("Yes",'2_all_summary'!R367)),1,2),IF(ISNUMBER(SEARCH("No",'2_all_summary'!R367)),4,3))</f>
        <v>1</v>
      </c>
      <c r="P367" s="41">
        <f>IF(ISNUMBER(SEARCH("Yes",'2_all_summary'!$F367)),IF(ISNUMBER(SEARCH("Yes",'2_all_summary'!S367)),1,2),IF(ISNUMBER(SEARCH("No",'2_all_summary'!S367)),4,3))</f>
        <v>1</v>
      </c>
      <c r="Q367" s="41">
        <f>IF(ISNUMBER(SEARCH("Yes",'2_all_summary'!$F367)),IF(0&lt;'2_all_summary'!T367,1,2),IF(0='2_all_summary'!T367,4,3))</f>
        <v>1</v>
      </c>
      <c r="R367" s="41">
        <f>IF(ISNUMBER(SEARCH("Yes",'2_all_summary'!$F367)),IF(ISNUMBER(SEARCH("Yes",'2_all_summary'!U367)),1,2),IF(ISNUMBER(SEARCH("No",'2_all_summary'!U367)),4,3))</f>
        <v>1</v>
      </c>
    </row>
    <row r="368" spans="7:18" x14ac:dyDescent="0.3">
      <c r="G368" s="41"/>
      <c r="H368" s="41" t="str">
        <f>'2_all_summary'!D368</f>
        <v>Resilient salmon, resilient fisheries for British Columbia, Canada</v>
      </c>
      <c r="I368" s="41" t="str">
        <f>'2_all_summary'!E368</f>
        <v>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Â© 2009 by the author(s).</v>
      </c>
      <c r="J368" s="41">
        <f>IF(ISNUMBER(SEARCH("Yes",'2_all_summary'!$F368)),IF(ISNUMBER(SEARCH("Yes",'2_all_summary'!M368)),1,2),IF(ISNUMBER(SEARCH("No",'2_all_summary'!M368)),4,3))</f>
        <v>4</v>
      </c>
      <c r="K368" s="41">
        <f>IF(ISNUMBER(SEARCH("Yes",'2_all_summary'!$F368)),IF(ISNUMBER(SEARCH("Yes",'2_all_summary'!N368)),1,2),IF(ISNUMBER(SEARCH("No",'2_all_summary'!N368)),4,3))</f>
        <v>4</v>
      </c>
      <c r="L368" s="41">
        <f>IF(ISNUMBER(SEARCH("Yes",'2_all_summary'!$F368)),IF(ISNUMBER(SEARCH("Yes",'2_all_summary'!O368)),1,2),IF(ISNUMBER(SEARCH("No",'2_all_summary'!O368)),4,3))</f>
        <v>4</v>
      </c>
      <c r="M368" s="41">
        <f>IF(ISNUMBER(SEARCH("Yes",'2_all_summary'!$F368)),IF(0&lt;'2_all_summary'!P368,1,2),IF(0='2_all_summary'!P368,4,3))</f>
        <v>4</v>
      </c>
      <c r="N368" s="41">
        <f>IF(ISNUMBER(SEARCH("Yes",'2_all_summary'!$F368)),IF(ISNUMBER(SEARCH("Yes",'2_all_summary'!Q368)),1,2),IF(ISNUMBER(SEARCH("No",'2_all_summary'!Q368)),4,3))</f>
        <v>4</v>
      </c>
      <c r="O368" s="41">
        <f>IF(ISNUMBER(SEARCH("Yes",'2_all_summary'!$F368)),IF(ISNUMBER(SEARCH("Yes",'2_all_summary'!R368)),1,2),IF(ISNUMBER(SEARCH("No",'2_all_summary'!R368)),4,3))</f>
        <v>4</v>
      </c>
      <c r="P368" s="41">
        <f>IF(ISNUMBER(SEARCH("Yes",'2_all_summary'!$F368)),IF(ISNUMBER(SEARCH("Yes",'2_all_summary'!S368)),1,2),IF(ISNUMBER(SEARCH("No",'2_all_summary'!S368)),4,3))</f>
        <v>4</v>
      </c>
      <c r="Q368" s="41">
        <f>IF(ISNUMBER(SEARCH("Yes",'2_all_summary'!$F368)),IF(0&lt;'2_all_summary'!T368,1,2),IF(0='2_all_summary'!T368,4,3))</f>
        <v>4</v>
      </c>
      <c r="R368" s="41">
        <f>IF(ISNUMBER(SEARCH("Yes",'2_all_summary'!$F368)),IF(ISNUMBER(SEARCH("Yes",'2_all_summary'!U368)),1,2),IF(ISNUMBER(SEARCH("No",'2_all_summary'!U368)),4,3))</f>
        <v>4</v>
      </c>
    </row>
    <row r="369" spans="7:18" x14ac:dyDescent="0.3">
      <c r="G369" s="41"/>
      <c r="H369" s="41" t="str">
        <f>'2_all_summary'!D369</f>
        <v>Benefits and challenges of scaling up expansion of marine protected area networks in the Verde Island Passage, Central Philippines</v>
      </c>
      <c r="I369" s="41" t="str">
        <f>'2_all_summary'!E369</f>
        <v>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Â© 2015 Horigue et al.</v>
      </c>
      <c r="J369" s="41">
        <f>IF(ISNUMBER(SEARCH("Yes",'2_all_summary'!$F369)),IF(ISNUMBER(SEARCH("Yes",'2_all_summary'!M369)),1,2),IF(ISNUMBER(SEARCH("No",'2_all_summary'!M369)),4,3))</f>
        <v>4</v>
      </c>
      <c r="K369" s="41">
        <f>IF(ISNUMBER(SEARCH("Yes",'2_all_summary'!$F369)),IF(ISNUMBER(SEARCH("Yes",'2_all_summary'!N369)),1,2),IF(ISNUMBER(SEARCH("No",'2_all_summary'!N369)),4,3))</f>
        <v>4</v>
      </c>
      <c r="L369" s="41">
        <f>IF(ISNUMBER(SEARCH("Yes",'2_all_summary'!$F369)),IF(ISNUMBER(SEARCH("Yes",'2_all_summary'!O369)),1,2),IF(ISNUMBER(SEARCH("No",'2_all_summary'!O369)),4,3))</f>
        <v>4</v>
      </c>
      <c r="M369" s="41">
        <f>IF(ISNUMBER(SEARCH("Yes",'2_all_summary'!$F369)),IF(0&lt;'2_all_summary'!P369,1,2),IF(0='2_all_summary'!P369,4,3))</f>
        <v>4</v>
      </c>
      <c r="N369" s="41">
        <f>IF(ISNUMBER(SEARCH("Yes",'2_all_summary'!$F369)),IF(ISNUMBER(SEARCH("Yes",'2_all_summary'!Q369)),1,2),IF(ISNUMBER(SEARCH("No",'2_all_summary'!Q369)),4,3))</f>
        <v>4</v>
      </c>
      <c r="O369" s="41">
        <f>IF(ISNUMBER(SEARCH("Yes",'2_all_summary'!$F369)),IF(ISNUMBER(SEARCH("Yes",'2_all_summary'!R369)),1,2),IF(ISNUMBER(SEARCH("No",'2_all_summary'!R369)),4,3))</f>
        <v>4</v>
      </c>
      <c r="P369" s="41">
        <f>IF(ISNUMBER(SEARCH("Yes",'2_all_summary'!$F369)),IF(ISNUMBER(SEARCH("Yes",'2_all_summary'!S369)),1,2),IF(ISNUMBER(SEARCH("No",'2_all_summary'!S369)),4,3))</f>
        <v>4</v>
      </c>
      <c r="Q369" s="41">
        <f>IF(ISNUMBER(SEARCH("Yes",'2_all_summary'!$F369)),IF(0&lt;'2_all_summary'!T369,1,2),IF(0='2_all_summary'!T369,4,3))</f>
        <v>4</v>
      </c>
      <c r="R369" s="41">
        <f>IF(ISNUMBER(SEARCH("Yes",'2_all_summary'!$F369)),IF(ISNUMBER(SEARCH("Yes",'2_all_summary'!U369)),1,2),IF(ISNUMBER(SEARCH("No",'2_all_summary'!U369)),4,3))</f>
        <v>4</v>
      </c>
    </row>
    <row r="370" spans="7:18" x14ac:dyDescent="0.3">
      <c r="G370" s="41"/>
      <c r="H370" s="41" t="str">
        <f>'2_all_summary'!D370</f>
        <v>Rocking the boat: conserving fisheries and protecting jobs</v>
      </c>
      <c r="I370" s="41" t="str">
        <f>'2_all_summary'!E370</f>
        <v>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v>
      </c>
      <c r="J370" s="41">
        <f>IF(ISNUMBER(SEARCH("Yes",'2_all_summary'!$F370)),IF(ISNUMBER(SEARCH("Yes",'2_all_summary'!M370)),1,2),IF(ISNUMBER(SEARCH("No",'2_all_summary'!M370)),4,3))</f>
        <v>2</v>
      </c>
      <c r="K370" s="41">
        <f>IF(ISNUMBER(SEARCH("Yes",'2_all_summary'!$F370)),IF(ISNUMBER(SEARCH("Yes",'2_all_summary'!N370)),1,2),IF(ISNUMBER(SEARCH("No",'2_all_summary'!N370)),4,3))</f>
        <v>2</v>
      </c>
      <c r="L370" s="41">
        <f>IF(ISNUMBER(SEARCH("Yes",'2_all_summary'!$F370)),IF(ISNUMBER(SEARCH("Yes",'2_all_summary'!O370)),1,2),IF(ISNUMBER(SEARCH("No",'2_all_summary'!O370)),4,3))</f>
        <v>2</v>
      </c>
      <c r="M370" s="41">
        <f>IF(ISNUMBER(SEARCH("Yes",'2_all_summary'!$F370)),IF(0&lt;'2_all_summary'!P370,1,2),IF(0='2_all_summary'!P370,4,3))</f>
        <v>2</v>
      </c>
      <c r="N370" s="41">
        <f>IF(ISNUMBER(SEARCH("Yes",'2_all_summary'!$F370)),IF(ISNUMBER(SEARCH("Yes",'2_all_summary'!Q370)),1,2),IF(ISNUMBER(SEARCH("No",'2_all_summary'!Q370)),4,3))</f>
        <v>2</v>
      </c>
      <c r="O370" s="41">
        <f>IF(ISNUMBER(SEARCH("Yes",'2_all_summary'!$F370)),IF(ISNUMBER(SEARCH("Yes",'2_all_summary'!R370)),1,2),IF(ISNUMBER(SEARCH("No",'2_all_summary'!R370)),4,3))</f>
        <v>2</v>
      </c>
      <c r="P370" s="41">
        <f>IF(ISNUMBER(SEARCH("Yes",'2_all_summary'!$F370)),IF(ISNUMBER(SEARCH("Yes",'2_all_summary'!S370)),1,2),IF(ISNUMBER(SEARCH("No",'2_all_summary'!S370)),4,3))</f>
        <v>2</v>
      </c>
      <c r="Q370" s="41">
        <f>IF(ISNUMBER(SEARCH("Yes",'2_all_summary'!$F370)),IF(0&lt;'2_all_summary'!T370,1,2),IF(0='2_all_summary'!T370,4,3))</f>
        <v>2</v>
      </c>
      <c r="R370" s="41">
        <f>IF(ISNUMBER(SEARCH("Yes",'2_all_summary'!$F370)),IF(ISNUMBER(SEARCH("Yes",'2_all_summary'!U370)),1,2),IF(ISNUMBER(SEARCH("No",'2_all_summary'!U370)),4,3))</f>
        <v>2</v>
      </c>
    </row>
    <row r="371" spans="7:18" x14ac:dyDescent="0.3">
      <c r="G371" s="41"/>
      <c r="H371" s="41" t="str">
        <f>'2_all_summary'!D371</f>
        <v>Sport fisheries: Opportunities and challenges for diversifying coastal livelihoods in the Pacific</v>
      </c>
      <c r="I371" s="41" t="str">
        <f>'2_all_summary'!E371</f>
        <v>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Â© 2013 Elsevier Ltd.</v>
      </c>
      <c r="J371" s="41">
        <f>IF(ISNUMBER(SEARCH("Yes",'2_all_summary'!$F371)),IF(ISNUMBER(SEARCH("Yes",'2_all_summary'!M371)),1,2),IF(ISNUMBER(SEARCH("No",'2_all_summary'!M371)),4,3))</f>
        <v>3</v>
      </c>
      <c r="K371" s="41">
        <f>IF(ISNUMBER(SEARCH("Yes",'2_all_summary'!$F371)),IF(ISNUMBER(SEARCH("Yes",'2_all_summary'!N371)),1,2),IF(ISNUMBER(SEARCH("No",'2_all_summary'!N371)),4,3))</f>
        <v>3</v>
      </c>
      <c r="L371" s="41">
        <f>IF(ISNUMBER(SEARCH("Yes",'2_all_summary'!$F371)),IF(ISNUMBER(SEARCH("Yes",'2_all_summary'!O371)),1,2),IF(ISNUMBER(SEARCH("No",'2_all_summary'!O371)),4,3))</f>
        <v>3</v>
      </c>
      <c r="M371" s="41">
        <f>IF(ISNUMBER(SEARCH("Yes",'2_all_summary'!$F371)),IF(0&lt;'2_all_summary'!P371,1,2),IF(0='2_all_summary'!P371,4,3))</f>
        <v>3</v>
      </c>
      <c r="N371" s="41">
        <f>IF(ISNUMBER(SEARCH("Yes",'2_all_summary'!$F371)),IF(ISNUMBER(SEARCH("Yes",'2_all_summary'!Q371)),1,2),IF(ISNUMBER(SEARCH("No",'2_all_summary'!Q371)),4,3))</f>
        <v>3</v>
      </c>
      <c r="O371" s="41">
        <f>IF(ISNUMBER(SEARCH("Yes",'2_all_summary'!$F371)),IF(ISNUMBER(SEARCH("Yes",'2_all_summary'!R371)),1,2),IF(ISNUMBER(SEARCH("No",'2_all_summary'!R371)),4,3))</f>
        <v>3</v>
      </c>
      <c r="P371" s="41">
        <f>IF(ISNUMBER(SEARCH("Yes",'2_all_summary'!$F371)),IF(ISNUMBER(SEARCH("Yes",'2_all_summary'!S371)),1,2),IF(ISNUMBER(SEARCH("No",'2_all_summary'!S371)),4,3))</f>
        <v>3</v>
      </c>
      <c r="Q371" s="41">
        <f>IF(ISNUMBER(SEARCH("Yes",'2_all_summary'!$F371)),IF(0&lt;'2_all_summary'!T371,1,2),IF(0='2_all_summary'!T371,4,3))</f>
        <v>3</v>
      </c>
      <c r="R371" s="41">
        <f>IF(ISNUMBER(SEARCH("Yes",'2_all_summary'!$F371)),IF(ISNUMBER(SEARCH("Yes",'2_all_summary'!U371)),1,2),IF(ISNUMBER(SEARCH("No",'2_all_summary'!U371)),4,3))</f>
        <v>3</v>
      </c>
    </row>
    <row r="372" spans="7:18" x14ac:dyDescent="0.3">
      <c r="G372" s="41"/>
      <c r="H372" s="41" t="str">
        <f>'2_all_summary'!D372</f>
        <v>A communication framework for climatic risk and enhanced green growth in the eastern coast of Ghana</v>
      </c>
      <c r="I372" s="41" t="str">
        <f>'2_all_summary'!E372</f>
        <v>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stakeholdersâ€™ interests for the CZGG to become a reality in contributing to ICZM in Ghana. Â© 2017 Elsevier Ltd</v>
      </c>
      <c r="J372" s="41">
        <f>IF(ISNUMBER(SEARCH("Yes",'2_all_summary'!$F372)),IF(ISNUMBER(SEARCH("Yes",'2_all_summary'!M372)),1,2),IF(ISNUMBER(SEARCH("No",'2_all_summary'!M372)),4,3))</f>
        <v>4</v>
      </c>
      <c r="K372" s="41">
        <f>IF(ISNUMBER(SEARCH("Yes",'2_all_summary'!$F372)),IF(ISNUMBER(SEARCH("Yes",'2_all_summary'!N372)),1,2),IF(ISNUMBER(SEARCH("No",'2_all_summary'!N372)),4,3))</f>
        <v>4</v>
      </c>
      <c r="L372" s="41">
        <f>IF(ISNUMBER(SEARCH("Yes",'2_all_summary'!$F372)),IF(ISNUMBER(SEARCH("Yes",'2_all_summary'!O372)),1,2),IF(ISNUMBER(SEARCH("No",'2_all_summary'!O372)),4,3))</f>
        <v>4</v>
      </c>
      <c r="M372" s="41">
        <f>IF(ISNUMBER(SEARCH("Yes",'2_all_summary'!$F372)),IF(0&lt;'2_all_summary'!P372,1,2),IF(0='2_all_summary'!P372,4,3))</f>
        <v>4</v>
      </c>
      <c r="N372" s="41">
        <f>IF(ISNUMBER(SEARCH("Yes",'2_all_summary'!$F372)),IF(ISNUMBER(SEARCH("Yes",'2_all_summary'!Q372)),1,2),IF(ISNUMBER(SEARCH("No",'2_all_summary'!Q372)),4,3))</f>
        <v>4</v>
      </c>
      <c r="O372" s="41">
        <f>IF(ISNUMBER(SEARCH("Yes",'2_all_summary'!$F372)),IF(ISNUMBER(SEARCH("Yes",'2_all_summary'!R372)),1,2),IF(ISNUMBER(SEARCH("No",'2_all_summary'!R372)),4,3))</f>
        <v>4</v>
      </c>
      <c r="P372" s="41">
        <f>IF(ISNUMBER(SEARCH("Yes",'2_all_summary'!$F372)),IF(ISNUMBER(SEARCH("Yes",'2_all_summary'!S372)),1,2),IF(ISNUMBER(SEARCH("No",'2_all_summary'!S372)),4,3))</f>
        <v>4</v>
      </c>
      <c r="Q372" s="41">
        <f>IF(ISNUMBER(SEARCH("Yes",'2_all_summary'!$F372)),IF(0&lt;'2_all_summary'!T372,1,2),IF(0='2_all_summary'!T372,4,3))</f>
        <v>4</v>
      </c>
      <c r="R372" s="41">
        <f>IF(ISNUMBER(SEARCH("Yes",'2_all_summary'!$F372)),IF(ISNUMBER(SEARCH("Yes",'2_all_summary'!U372)),1,2),IF(ISNUMBER(SEARCH("No",'2_all_summary'!U372)),4,3))</f>
        <v>4</v>
      </c>
    </row>
    <row r="373" spans="7:18" x14ac:dyDescent="0.3">
      <c r="G373" s="41"/>
      <c r="H373" s="41" t="str">
        <f>'2_all_summary'!D373</f>
        <v>Association of Transforming Growth Factor Î² Polymorphism C-509T With Radiation-Induced Fibrosis Among Patients With Early-Stage Breast Cancer: A Secondary Analysis of a Randomized Clinical Trial</v>
      </c>
      <c r="I373" s="41" t="str">
        <f>'2_all_summary'!E373</f>
        <v>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Â© 2018 American Medical Association. All rights reserved.</v>
      </c>
      <c r="J373" s="41">
        <f>IF(ISNUMBER(SEARCH("Yes",'2_all_summary'!$F373)),IF(ISNUMBER(SEARCH("Yes",'2_all_summary'!M373)),1,2),IF(ISNUMBER(SEARCH("No",'2_all_summary'!M373)),4,3))</f>
        <v>4</v>
      </c>
      <c r="K373" s="41">
        <f>IF(ISNUMBER(SEARCH("Yes",'2_all_summary'!$F373)),IF(ISNUMBER(SEARCH("Yes",'2_all_summary'!N373)),1,2),IF(ISNUMBER(SEARCH("No",'2_all_summary'!N373)),4,3))</f>
        <v>4</v>
      </c>
      <c r="L373" s="41">
        <f>IF(ISNUMBER(SEARCH("Yes",'2_all_summary'!$F373)),IF(ISNUMBER(SEARCH("Yes",'2_all_summary'!O373)),1,2),IF(ISNUMBER(SEARCH("No",'2_all_summary'!O373)),4,3))</f>
        <v>4</v>
      </c>
      <c r="M373" s="41">
        <f>IF(ISNUMBER(SEARCH("Yes",'2_all_summary'!$F373)),IF(0&lt;'2_all_summary'!P373,1,2),IF(0='2_all_summary'!P373,4,3))</f>
        <v>4</v>
      </c>
      <c r="N373" s="41">
        <f>IF(ISNUMBER(SEARCH("Yes",'2_all_summary'!$F373)),IF(ISNUMBER(SEARCH("Yes",'2_all_summary'!Q373)),1,2),IF(ISNUMBER(SEARCH("No",'2_all_summary'!Q373)),4,3))</f>
        <v>4</v>
      </c>
      <c r="O373" s="41">
        <f>IF(ISNUMBER(SEARCH("Yes",'2_all_summary'!$F373)),IF(ISNUMBER(SEARCH("Yes",'2_all_summary'!R373)),1,2),IF(ISNUMBER(SEARCH("No",'2_all_summary'!R373)),4,3))</f>
        <v>4</v>
      </c>
      <c r="P373" s="41">
        <f>IF(ISNUMBER(SEARCH("Yes",'2_all_summary'!$F373)),IF(ISNUMBER(SEARCH("Yes",'2_all_summary'!S373)),1,2),IF(ISNUMBER(SEARCH("No",'2_all_summary'!S373)),4,3))</f>
        <v>4</v>
      </c>
      <c r="Q373" s="41">
        <f>IF(ISNUMBER(SEARCH("Yes",'2_all_summary'!$F373)),IF(0&lt;'2_all_summary'!T373,1,2),IF(0='2_all_summary'!T373,4,3))</f>
        <v>4</v>
      </c>
      <c r="R373" s="41">
        <f>IF(ISNUMBER(SEARCH("Yes",'2_all_summary'!$F373)),IF(ISNUMBER(SEARCH("Yes",'2_all_summary'!U373)),1,2),IF(ISNUMBER(SEARCH("No",'2_all_summary'!U373)),4,3))</f>
        <v>4</v>
      </c>
    </row>
    <row r="374" spans="7:18" x14ac:dyDescent="0.3">
      <c r="G374" s="41"/>
      <c r="H374" s="41" t="str">
        <f>'2_all_summary'!D374</f>
        <v>Citizen-Science and Participatory Research as a Means to Improve Stakeholder Engagement in Resource Management: A Case Study of Vietnamese American Fishers on the US Gulf Coast</v>
      </c>
      <c r="I374" s="41" t="str">
        <f>'2_all_summary'!E374</f>
        <v>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Â© 2019, Springer Science+Business Media, LLC, part of Springer Nature.</v>
      </c>
      <c r="J374" s="41">
        <f>IF(ISNUMBER(SEARCH("Yes",'2_all_summary'!$F374)),IF(ISNUMBER(SEARCH("Yes",'2_all_summary'!M374)),1,2),IF(ISNUMBER(SEARCH("No",'2_all_summary'!M374)),4,3))</f>
        <v>4</v>
      </c>
      <c r="K374" s="41">
        <f>IF(ISNUMBER(SEARCH("Yes",'2_all_summary'!$F374)),IF(ISNUMBER(SEARCH("Yes",'2_all_summary'!N374)),1,2),IF(ISNUMBER(SEARCH("No",'2_all_summary'!N374)),4,3))</f>
        <v>4</v>
      </c>
      <c r="L374" s="41">
        <f>IF(ISNUMBER(SEARCH("Yes",'2_all_summary'!$F374)),IF(ISNUMBER(SEARCH("Yes",'2_all_summary'!O374)),1,2),IF(ISNUMBER(SEARCH("No",'2_all_summary'!O374)),4,3))</f>
        <v>4</v>
      </c>
      <c r="M374" s="41">
        <f>IF(ISNUMBER(SEARCH("Yes",'2_all_summary'!$F374)),IF(0&lt;'2_all_summary'!P374,1,2),IF(0='2_all_summary'!P374,4,3))</f>
        <v>4</v>
      </c>
      <c r="N374" s="41">
        <f>IF(ISNUMBER(SEARCH("Yes",'2_all_summary'!$F374)),IF(ISNUMBER(SEARCH("Yes",'2_all_summary'!Q374)),1,2),IF(ISNUMBER(SEARCH("No",'2_all_summary'!Q374)),4,3))</f>
        <v>4</v>
      </c>
      <c r="O374" s="41">
        <f>IF(ISNUMBER(SEARCH("Yes",'2_all_summary'!$F374)),IF(ISNUMBER(SEARCH("Yes",'2_all_summary'!R374)),1,2),IF(ISNUMBER(SEARCH("No",'2_all_summary'!R374)),4,3))</f>
        <v>4</v>
      </c>
      <c r="P374" s="41">
        <f>IF(ISNUMBER(SEARCH("Yes",'2_all_summary'!$F374)),IF(ISNUMBER(SEARCH("Yes",'2_all_summary'!S374)),1,2),IF(ISNUMBER(SEARCH("No",'2_all_summary'!S374)),4,3))</f>
        <v>4</v>
      </c>
      <c r="Q374" s="41">
        <f>IF(ISNUMBER(SEARCH("Yes",'2_all_summary'!$F374)),IF(0&lt;'2_all_summary'!T374,1,2),IF(0='2_all_summary'!T374,4,3))</f>
        <v>4</v>
      </c>
      <c r="R374" s="41">
        <f>IF(ISNUMBER(SEARCH("Yes",'2_all_summary'!$F374)),IF(ISNUMBER(SEARCH("Yes",'2_all_summary'!U374)),1,2),IF(ISNUMBER(SEARCH("No",'2_all_summary'!U374)),4,3))</f>
        <v>4</v>
      </c>
    </row>
    <row r="375" spans="7:18" x14ac:dyDescent="0.3">
      <c r="G375" s="41"/>
      <c r="H375" s="41" t="str">
        <f>'2_all_summary'!D375</f>
        <v>Population characteristics of five major commercial fish species of the Tono Reservoir in northern Ghana</v>
      </c>
      <c r="I375" s="41" t="str">
        <f>'2_all_summary'!E375</f>
        <v>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lengthâ€“frequency data generated from commercial fish landings and experimental catches. The growth coefficients (K) of the five fish species ranged 0.48â€“4.89 per year; asymptotic lengths (Lâˆž) ranged from 18.38 to 76.16Â cm; and hypothetical ages (t0) ranged between 0.03 and 0.28Â years. All five fish species were exploited above the optimal exploitation rate (EoptÂ =Â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Â© 2020 John Wiley &amp; Sons Australia, Ltd</v>
      </c>
      <c r="J375" s="41">
        <f>IF(ISNUMBER(SEARCH("Yes",'2_all_summary'!$F375)),IF(ISNUMBER(SEARCH("Yes",'2_all_summary'!M375)),1,2),IF(ISNUMBER(SEARCH("No",'2_all_summary'!M375)),4,3))</f>
        <v>4</v>
      </c>
      <c r="K375" s="41">
        <f>IF(ISNUMBER(SEARCH("Yes",'2_all_summary'!$F375)),IF(ISNUMBER(SEARCH("Yes",'2_all_summary'!N375)),1,2),IF(ISNUMBER(SEARCH("No",'2_all_summary'!N375)),4,3))</f>
        <v>4</v>
      </c>
      <c r="L375" s="41">
        <f>IF(ISNUMBER(SEARCH("Yes",'2_all_summary'!$F375)),IF(ISNUMBER(SEARCH("Yes",'2_all_summary'!O375)),1,2),IF(ISNUMBER(SEARCH("No",'2_all_summary'!O375)),4,3))</f>
        <v>4</v>
      </c>
      <c r="M375" s="41">
        <f>IF(ISNUMBER(SEARCH("Yes",'2_all_summary'!$F375)),IF(0&lt;'2_all_summary'!P375,1,2),IF(0='2_all_summary'!P375,4,3))</f>
        <v>4</v>
      </c>
      <c r="N375" s="41">
        <f>IF(ISNUMBER(SEARCH("Yes",'2_all_summary'!$F375)),IF(ISNUMBER(SEARCH("Yes",'2_all_summary'!Q375)),1,2),IF(ISNUMBER(SEARCH("No",'2_all_summary'!Q375)),4,3))</f>
        <v>4</v>
      </c>
      <c r="O375" s="41">
        <f>IF(ISNUMBER(SEARCH("Yes",'2_all_summary'!$F375)),IF(ISNUMBER(SEARCH("Yes",'2_all_summary'!R375)),1,2),IF(ISNUMBER(SEARCH("No",'2_all_summary'!R375)),4,3))</f>
        <v>4</v>
      </c>
      <c r="P375" s="41">
        <f>IF(ISNUMBER(SEARCH("Yes",'2_all_summary'!$F375)),IF(ISNUMBER(SEARCH("Yes",'2_all_summary'!S375)),1,2),IF(ISNUMBER(SEARCH("No",'2_all_summary'!S375)),4,3))</f>
        <v>4</v>
      </c>
      <c r="Q375" s="41">
        <f>IF(ISNUMBER(SEARCH("Yes",'2_all_summary'!$F375)),IF(0&lt;'2_all_summary'!T375,1,2),IF(0='2_all_summary'!T375,4,3))</f>
        <v>4</v>
      </c>
      <c r="R375" s="41">
        <f>IF(ISNUMBER(SEARCH("Yes",'2_all_summary'!$F375)),IF(ISNUMBER(SEARCH("Yes",'2_all_summary'!U375)),1,2),IF(ISNUMBER(SEARCH("No",'2_all_summary'!U375)),4,3))</f>
        <v>4</v>
      </c>
    </row>
    <row r="376" spans="7:18" x14ac:dyDescent="0.3">
      <c r="G376" s="41"/>
      <c r="H376" s="41" t="str">
        <f>'2_all_summary'!D376</f>
        <v>Co-management in marine fisheries in Malalison Island, central Philippines</v>
      </c>
      <c r="I376" s="41" t="str">
        <f>'2_all_summary'!E376</f>
        <v>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Â© 2000 Taylor &amp; Francis Group, LLC.</v>
      </c>
      <c r="J376" s="41">
        <f>IF(ISNUMBER(SEARCH("Yes",'2_all_summary'!$F376)),IF(ISNUMBER(SEARCH("Yes",'2_all_summary'!M376)),1,2),IF(ISNUMBER(SEARCH("No",'2_all_summary'!M376)),4,3))</f>
        <v>4</v>
      </c>
      <c r="K376" s="41">
        <f>IF(ISNUMBER(SEARCH("Yes",'2_all_summary'!$F376)),IF(ISNUMBER(SEARCH("Yes",'2_all_summary'!N376)),1,2),IF(ISNUMBER(SEARCH("No",'2_all_summary'!N376)),4,3))</f>
        <v>4</v>
      </c>
      <c r="L376" s="41">
        <f>IF(ISNUMBER(SEARCH("Yes",'2_all_summary'!$F376)),IF(ISNUMBER(SEARCH("Yes",'2_all_summary'!O376)),1,2),IF(ISNUMBER(SEARCH("No",'2_all_summary'!O376)),4,3))</f>
        <v>4</v>
      </c>
      <c r="M376" s="41">
        <f>IF(ISNUMBER(SEARCH("Yes",'2_all_summary'!$F376)),IF(0&lt;'2_all_summary'!P376,1,2),IF(0='2_all_summary'!P376,4,3))</f>
        <v>4</v>
      </c>
      <c r="N376" s="41">
        <f>IF(ISNUMBER(SEARCH("Yes",'2_all_summary'!$F376)),IF(ISNUMBER(SEARCH("Yes",'2_all_summary'!Q376)),1,2),IF(ISNUMBER(SEARCH("No",'2_all_summary'!Q376)),4,3))</f>
        <v>4</v>
      </c>
      <c r="O376" s="41">
        <f>IF(ISNUMBER(SEARCH("Yes",'2_all_summary'!$F376)),IF(ISNUMBER(SEARCH("Yes",'2_all_summary'!R376)),1,2),IF(ISNUMBER(SEARCH("No",'2_all_summary'!R376)),4,3))</f>
        <v>4</v>
      </c>
      <c r="P376" s="41">
        <f>IF(ISNUMBER(SEARCH("Yes",'2_all_summary'!$F376)),IF(ISNUMBER(SEARCH("Yes",'2_all_summary'!S376)),1,2),IF(ISNUMBER(SEARCH("No",'2_all_summary'!S376)),4,3))</f>
        <v>4</v>
      </c>
      <c r="Q376" s="41">
        <f>IF(ISNUMBER(SEARCH("Yes",'2_all_summary'!$F376)),IF(0&lt;'2_all_summary'!T376,1,2),IF(0='2_all_summary'!T376,4,3))</f>
        <v>4</v>
      </c>
      <c r="R376" s="41">
        <f>IF(ISNUMBER(SEARCH("Yes",'2_all_summary'!$F376)),IF(ISNUMBER(SEARCH("Yes",'2_all_summary'!U376)),1,2),IF(ISNUMBER(SEARCH("No",'2_all_summary'!U376)),4,3))</f>
        <v>4</v>
      </c>
    </row>
    <row r="377" spans="7:18" x14ac:dyDescent="0.3">
      <c r="G377" s="41"/>
      <c r="H377" s="41" t="str">
        <f>'2_all_summary'!D377</f>
        <v>Does credit really matter to food security for the fishermen? A case of community based fishery mangement project in Bangldesh</v>
      </c>
      <c r="I377" s="41" t="str">
        <f>'2_all_summary'!E377</f>
        <v>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Â© IDOSI Publications, 2013.</v>
      </c>
      <c r="J377" s="41">
        <f>IF(ISNUMBER(SEARCH("Yes",'2_all_summary'!$F377)),IF(ISNUMBER(SEARCH("Yes",'2_all_summary'!M377)),1,2),IF(ISNUMBER(SEARCH("No",'2_all_summary'!M377)),4,3))</f>
        <v>4</v>
      </c>
      <c r="K377" s="41">
        <f>IF(ISNUMBER(SEARCH("Yes",'2_all_summary'!$F377)),IF(ISNUMBER(SEARCH("Yes",'2_all_summary'!N377)),1,2),IF(ISNUMBER(SEARCH("No",'2_all_summary'!N377)),4,3))</f>
        <v>4</v>
      </c>
      <c r="L377" s="41">
        <f>IF(ISNUMBER(SEARCH("Yes",'2_all_summary'!$F377)),IF(ISNUMBER(SEARCH("Yes",'2_all_summary'!O377)),1,2),IF(ISNUMBER(SEARCH("No",'2_all_summary'!O377)),4,3))</f>
        <v>4</v>
      </c>
      <c r="M377" s="41">
        <f>IF(ISNUMBER(SEARCH("Yes",'2_all_summary'!$F377)),IF(0&lt;'2_all_summary'!P377,1,2),IF(0='2_all_summary'!P377,4,3))</f>
        <v>4</v>
      </c>
      <c r="N377" s="41">
        <f>IF(ISNUMBER(SEARCH("Yes",'2_all_summary'!$F377)),IF(ISNUMBER(SEARCH("Yes",'2_all_summary'!Q377)),1,2),IF(ISNUMBER(SEARCH("No",'2_all_summary'!Q377)),4,3))</f>
        <v>4</v>
      </c>
      <c r="O377" s="41">
        <f>IF(ISNUMBER(SEARCH("Yes",'2_all_summary'!$F377)),IF(ISNUMBER(SEARCH("Yes",'2_all_summary'!R377)),1,2),IF(ISNUMBER(SEARCH("No",'2_all_summary'!R377)),4,3))</f>
        <v>4</v>
      </c>
      <c r="P377" s="41">
        <f>IF(ISNUMBER(SEARCH("Yes",'2_all_summary'!$F377)),IF(ISNUMBER(SEARCH("Yes",'2_all_summary'!S377)),1,2),IF(ISNUMBER(SEARCH("No",'2_all_summary'!S377)),4,3))</f>
        <v>4</v>
      </c>
      <c r="Q377" s="41">
        <f>IF(ISNUMBER(SEARCH("Yes",'2_all_summary'!$F377)),IF(0&lt;'2_all_summary'!T377,1,2),IF(0='2_all_summary'!T377,4,3))</f>
        <v>4</v>
      </c>
      <c r="R377" s="41">
        <f>IF(ISNUMBER(SEARCH("Yes",'2_all_summary'!$F377)),IF(ISNUMBER(SEARCH("Yes",'2_all_summary'!U377)),1,2),IF(ISNUMBER(SEARCH("No",'2_all_summary'!U377)),4,3))</f>
        <v>4</v>
      </c>
    </row>
    <row r="378" spans="7:18" x14ac:dyDescent="0.3">
      <c r="G378" s="41"/>
      <c r="H378" s="41" t="str">
        <f>'2_all_summary'!D378</f>
        <v>Nudging statutory law to make space for customary processes and community-based fisheries management in Solomon Islands</v>
      </c>
      <c r="I378" s="41" t="str">
        <f>'2_all_summary'!E378</f>
        <v>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2007â€“2015 and consultations within the Solomon Islands Ministry of Fisheries and Marine Resources, we examine how, and to what effect, the resultant Actâ€”specifically Section 18 on Community Fisheries Management Plans (CFMPs)â€”has accommodated or shifted the relationship between customary governance systems and the stateâ€™s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â€˜nudgedâ€™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statuteâ€™s development. Â© 2020, Springer-Verlag GmbH Germany, part of Springer Nature.</v>
      </c>
      <c r="J378" s="41">
        <f>IF(ISNUMBER(SEARCH("Yes",'2_all_summary'!$F378)),IF(ISNUMBER(SEARCH("Yes",'2_all_summary'!M378)),1,2),IF(ISNUMBER(SEARCH("No",'2_all_summary'!M378)),4,3))</f>
        <v>1</v>
      </c>
      <c r="K378" s="41">
        <f>IF(ISNUMBER(SEARCH("Yes",'2_all_summary'!$F378)),IF(ISNUMBER(SEARCH("Yes",'2_all_summary'!N378)),1,2),IF(ISNUMBER(SEARCH("No",'2_all_summary'!N378)),4,3))</f>
        <v>1</v>
      </c>
      <c r="L378" s="41">
        <f>IF(ISNUMBER(SEARCH("Yes",'2_all_summary'!$F378)),IF(ISNUMBER(SEARCH("Yes",'2_all_summary'!O378)),1,2),IF(ISNUMBER(SEARCH("No",'2_all_summary'!O378)),4,3))</f>
        <v>1</v>
      </c>
      <c r="M378" s="41">
        <f>IF(ISNUMBER(SEARCH("Yes",'2_all_summary'!$F378)),IF(0&lt;'2_all_summary'!P378,1,2),IF(0='2_all_summary'!P378,4,3))</f>
        <v>1</v>
      </c>
      <c r="N378" s="41">
        <f>IF(ISNUMBER(SEARCH("Yes",'2_all_summary'!$F378)),IF(ISNUMBER(SEARCH("Yes",'2_all_summary'!Q378)),1,2),IF(ISNUMBER(SEARCH("No",'2_all_summary'!Q378)),4,3))</f>
        <v>2</v>
      </c>
      <c r="O378" s="41">
        <f>IF(ISNUMBER(SEARCH("Yes",'2_all_summary'!$F378)),IF(ISNUMBER(SEARCH("Yes",'2_all_summary'!R378)),1,2),IF(ISNUMBER(SEARCH("No",'2_all_summary'!R378)),4,3))</f>
        <v>1</v>
      </c>
      <c r="P378" s="41">
        <f>IF(ISNUMBER(SEARCH("Yes",'2_all_summary'!$F378)),IF(ISNUMBER(SEARCH("Yes",'2_all_summary'!S378)),1,2),IF(ISNUMBER(SEARCH("No",'2_all_summary'!S378)),4,3))</f>
        <v>2</v>
      </c>
      <c r="Q378" s="41">
        <f>IF(ISNUMBER(SEARCH("Yes",'2_all_summary'!$F378)),IF(0&lt;'2_all_summary'!T378,1,2),IF(0='2_all_summary'!T378,4,3))</f>
        <v>1</v>
      </c>
      <c r="R378" s="41">
        <f>IF(ISNUMBER(SEARCH("Yes",'2_all_summary'!$F378)),IF(ISNUMBER(SEARCH("Yes",'2_all_summary'!U378)),1,2),IF(ISNUMBER(SEARCH("No",'2_all_summary'!U378)),4,3))</f>
        <v>1</v>
      </c>
    </row>
    <row r="379" spans="7:18" x14ac:dyDescent="0.3">
      <c r="G379" s="41"/>
      <c r="H379" s="41" t="str">
        <f>'2_all_summary'!D379</f>
        <v>Management of fishery resources: Tragedies, private appropriation or reinvention of the art of cooperation in governing resources</v>
      </c>
      <c r="I379" s="41" t="str">
        <f>'2_all_summary'!E379</f>
        <v>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v>
      </c>
      <c r="J379" s="41">
        <f>IF(ISNUMBER(SEARCH("Yes",'2_all_summary'!$F379)),IF(ISNUMBER(SEARCH("Yes",'2_all_summary'!M379)),1,2),IF(ISNUMBER(SEARCH("No",'2_all_summary'!M379)),4,3))</f>
        <v>4</v>
      </c>
      <c r="K379" s="41">
        <f>IF(ISNUMBER(SEARCH("Yes",'2_all_summary'!$F379)),IF(ISNUMBER(SEARCH("Yes",'2_all_summary'!N379)),1,2),IF(ISNUMBER(SEARCH("No",'2_all_summary'!N379)),4,3))</f>
        <v>4</v>
      </c>
      <c r="L379" s="41">
        <f>IF(ISNUMBER(SEARCH("Yes",'2_all_summary'!$F379)),IF(ISNUMBER(SEARCH("Yes",'2_all_summary'!O379)),1,2),IF(ISNUMBER(SEARCH("No",'2_all_summary'!O379)),4,3))</f>
        <v>4</v>
      </c>
      <c r="M379" s="41">
        <f>IF(ISNUMBER(SEARCH("Yes",'2_all_summary'!$F379)),IF(0&lt;'2_all_summary'!P379,1,2),IF(0='2_all_summary'!P379,4,3))</f>
        <v>4</v>
      </c>
      <c r="N379" s="41">
        <f>IF(ISNUMBER(SEARCH("Yes",'2_all_summary'!$F379)),IF(ISNUMBER(SEARCH("Yes",'2_all_summary'!Q379)),1,2),IF(ISNUMBER(SEARCH("No",'2_all_summary'!Q379)),4,3))</f>
        <v>4</v>
      </c>
      <c r="O379" s="41">
        <f>IF(ISNUMBER(SEARCH("Yes",'2_all_summary'!$F379)),IF(ISNUMBER(SEARCH("Yes",'2_all_summary'!R379)),1,2),IF(ISNUMBER(SEARCH("No",'2_all_summary'!R379)),4,3))</f>
        <v>4</v>
      </c>
      <c r="P379" s="41">
        <f>IF(ISNUMBER(SEARCH("Yes",'2_all_summary'!$F379)),IF(ISNUMBER(SEARCH("Yes",'2_all_summary'!S379)),1,2),IF(ISNUMBER(SEARCH("No",'2_all_summary'!S379)),4,3))</f>
        <v>4</v>
      </c>
      <c r="Q379" s="41">
        <f>IF(ISNUMBER(SEARCH("Yes",'2_all_summary'!$F379)),IF(0&lt;'2_all_summary'!T379,1,2),IF(0='2_all_summary'!T379,4,3))</f>
        <v>4</v>
      </c>
      <c r="R379" s="41">
        <f>IF(ISNUMBER(SEARCH("Yes",'2_all_summary'!$F379)),IF(ISNUMBER(SEARCH("Yes",'2_all_summary'!U379)),1,2),IF(ISNUMBER(SEARCH("No",'2_all_summary'!U379)),4,3))</f>
        <v>4</v>
      </c>
    </row>
    <row r="380" spans="7:18" x14ac:dyDescent="0.3">
      <c r="G380" s="41"/>
      <c r="H380" s="41" t="str">
        <f>'2_all_summary'!D380</f>
        <v>Quantitative decision support tools facilitate social-ecological alignment in community-based marine protected area design</v>
      </c>
      <c r="I380" s="41" t="str">
        <f>'2_all_summary'!E380</f>
        <v>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(0.5â€“1 km wide) in predominately southern community waters, where they were intended to restrict external fishers. Ecologically optimal MPA designs, in contrast, consisted of one or two large reserves (4â€“6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1.5â€“2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Â© 2019 by the author(s).</v>
      </c>
      <c r="J380" s="41">
        <f>IF(ISNUMBER(SEARCH("Yes",'2_all_summary'!$F380)),IF(ISNUMBER(SEARCH("Yes",'2_all_summary'!M380)),1,2),IF(ISNUMBER(SEARCH("No",'2_all_summary'!M380)),4,3))</f>
        <v>4</v>
      </c>
      <c r="K380" s="41">
        <f>IF(ISNUMBER(SEARCH("Yes",'2_all_summary'!$F380)),IF(ISNUMBER(SEARCH("Yes",'2_all_summary'!N380)),1,2),IF(ISNUMBER(SEARCH("No",'2_all_summary'!N380)),4,3))</f>
        <v>4</v>
      </c>
      <c r="L380" s="41">
        <f>IF(ISNUMBER(SEARCH("Yes",'2_all_summary'!$F380)),IF(ISNUMBER(SEARCH("Yes",'2_all_summary'!O380)),1,2),IF(ISNUMBER(SEARCH("No",'2_all_summary'!O380)),4,3))</f>
        <v>4</v>
      </c>
      <c r="M380" s="41">
        <f>IF(ISNUMBER(SEARCH("Yes",'2_all_summary'!$F380)),IF(0&lt;'2_all_summary'!P380,1,2),IF(0='2_all_summary'!P380,4,3))</f>
        <v>4</v>
      </c>
      <c r="N380" s="41">
        <f>IF(ISNUMBER(SEARCH("Yes",'2_all_summary'!$F380)),IF(ISNUMBER(SEARCH("Yes",'2_all_summary'!Q380)),1,2),IF(ISNUMBER(SEARCH("No",'2_all_summary'!Q380)),4,3))</f>
        <v>4</v>
      </c>
      <c r="O380" s="41">
        <f>IF(ISNUMBER(SEARCH("Yes",'2_all_summary'!$F380)),IF(ISNUMBER(SEARCH("Yes",'2_all_summary'!R380)),1,2),IF(ISNUMBER(SEARCH("No",'2_all_summary'!R380)),4,3))</f>
        <v>4</v>
      </c>
      <c r="P380" s="41">
        <f>IF(ISNUMBER(SEARCH("Yes",'2_all_summary'!$F380)),IF(ISNUMBER(SEARCH("Yes",'2_all_summary'!S380)),1,2),IF(ISNUMBER(SEARCH("No",'2_all_summary'!S380)),4,3))</f>
        <v>4</v>
      </c>
      <c r="Q380" s="41">
        <f>IF(ISNUMBER(SEARCH("Yes",'2_all_summary'!$F380)),IF(0&lt;'2_all_summary'!T380,1,2),IF(0='2_all_summary'!T380,4,3))</f>
        <v>4</v>
      </c>
      <c r="R380" s="41">
        <f>IF(ISNUMBER(SEARCH("Yes",'2_all_summary'!$F380)),IF(ISNUMBER(SEARCH("Yes",'2_all_summary'!U380)),1,2),IF(ISNUMBER(SEARCH("No",'2_all_summary'!U380)),4,3))</f>
        <v>4</v>
      </c>
    </row>
    <row r="381" spans="7:18" x14ac:dyDescent="0.3">
      <c r="G381" s="41"/>
      <c r="H381" s="41" t="str">
        <f>'2_all_summary'!D381</f>
        <v>Tolerance for the Florida panther in exurban southwest Florida</v>
      </c>
      <c r="I381" s="41" t="str">
        <f>'2_all_summary'!E381</f>
        <v>Human tolerance for negative interactions with the Florida panther (Puma concolor coryi) is an important component of panther conservation efforts. Residentsâ€™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membersâ€™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panthersâ€™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Â© 2018 The Wildlife Society. Â© The Wildlife Society, 2018</v>
      </c>
      <c r="J381" s="41">
        <f>IF(ISNUMBER(SEARCH("Yes",'2_all_summary'!$F381)),IF(ISNUMBER(SEARCH("Yes",'2_all_summary'!M381)),1,2),IF(ISNUMBER(SEARCH("No",'2_all_summary'!M381)),4,3))</f>
        <v>4</v>
      </c>
      <c r="K381" s="41">
        <f>IF(ISNUMBER(SEARCH("Yes",'2_all_summary'!$F381)),IF(ISNUMBER(SEARCH("Yes",'2_all_summary'!N381)),1,2),IF(ISNUMBER(SEARCH("No",'2_all_summary'!N381)),4,3))</f>
        <v>4</v>
      </c>
      <c r="L381" s="41">
        <f>IF(ISNUMBER(SEARCH("Yes",'2_all_summary'!$F381)),IF(ISNUMBER(SEARCH("Yes",'2_all_summary'!O381)),1,2),IF(ISNUMBER(SEARCH("No",'2_all_summary'!O381)),4,3))</f>
        <v>4</v>
      </c>
      <c r="M381" s="41">
        <f>IF(ISNUMBER(SEARCH("Yes",'2_all_summary'!$F381)),IF(0&lt;'2_all_summary'!P381,1,2),IF(0='2_all_summary'!P381,4,3))</f>
        <v>4</v>
      </c>
      <c r="N381" s="41">
        <f>IF(ISNUMBER(SEARCH("Yes",'2_all_summary'!$F381)),IF(ISNUMBER(SEARCH("Yes",'2_all_summary'!Q381)),1,2),IF(ISNUMBER(SEARCH("No",'2_all_summary'!Q381)),4,3))</f>
        <v>4</v>
      </c>
      <c r="O381" s="41">
        <f>IF(ISNUMBER(SEARCH("Yes",'2_all_summary'!$F381)),IF(ISNUMBER(SEARCH("Yes",'2_all_summary'!R381)),1,2),IF(ISNUMBER(SEARCH("No",'2_all_summary'!R381)),4,3))</f>
        <v>4</v>
      </c>
      <c r="P381" s="41">
        <f>IF(ISNUMBER(SEARCH("Yes",'2_all_summary'!$F381)),IF(ISNUMBER(SEARCH("Yes",'2_all_summary'!S381)),1,2),IF(ISNUMBER(SEARCH("No",'2_all_summary'!S381)),4,3))</f>
        <v>4</v>
      </c>
      <c r="Q381" s="41">
        <f>IF(ISNUMBER(SEARCH("Yes",'2_all_summary'!$F381)),IF(0&lt;'2_all_summary'!T381,1,2),IF(0='2_all_summary'!T381,4,3))</f>
        <v>4</v>
      </c>
      <c r="R381" s="41">
        <f>IF(ISNUMBER(SEARCH("Yes",'2_all_summary'!$F381)),IF(ISNUMBER(SEARCH("Yes",'2_all_summary'!U381)),1,2),IF(ISNUMBER(SEARCH("No",'2_all_summary'!U381)),4,3))</f>
        <v>4</v>
      </c>
    </row>
    <row r="382" spans="7:18" x14ac:dyDescent="0.3">
      <c r="G382" s="41"/>
      <c r="H382" s="41" t="str">
        <f>'2_all_summary'!D382</f>
        <v>Marketing systems of freshwater prawns in three coastal districts of Bangladesh</v>
      </c>
      <c r="I382" s="41" t="str">
        <f>'2_all_summary'!E382</f>
        <v>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Â© 2016 Taylor &amp; Francis.</v>
      </c>
      <c r="J382" s="41">
        <f>IF(ISNUMBER(SEARCH("Yes",'2_all_summary'!$F382)),IF(ISNUMBER(SEARCH("Yes",'2_all_summary'!M382)),1,2),IF(ISNUMBER(SEARCH("No",'2_all_summary'!M382)),4,3))</f>
        <v>4</v>
      </c>
      <c r="K382" s="41">
        <f>IF(ISNUMBER(SEARCH("Yes",'2_all_summary'!$F382)),IF(ISNUMBER(SEARCH("Yes",'2_all_summary'!N382)),1,2),IF(ISNUMBER(SEARCH("No",'2_all_summary'!N382)),4,3))</f>
        <v>4</v>
      </c>
      <c r="L382" s="41">
        <f>IF(ISNUMBER(SEARCH("Yes",'2_all_summary'!$F382)),IF(ISNUMBER(SEARCH("Yes",'2_all_summary'!O382)),1,2),IF(ISNUMBER(SEARCH("No",'2_all_summary'!O382)),4,3))</f>
        <v>4</v>
      </c>
      <c r="M382" s="41">
        <f>IF(ISNUMBER(SEARCH("Yes",'2_all_summary'!$F382)),IF(0&lt;'2_all_summary'!P382,1,2),IF(0='2_all_summary'!P382,4,3))</f>
        <v>4</v>
      </c>
      <c r="N382" s="41">
        <f>IF(ISNUMBER(SEARCH("Yes",'2_all_summary'!$F382)),IF(ISNUMBER(SEARCH("Yes",'2_all_summary'!Q382)),1,2),IF(ISNUMBER(SEARCH("No",'2_all_summary'!Q382)),4,3))</f>
        <v>4</v>
      </c>
      <c r="O382" s="41">
        <f>IF(ISNUMBER(SEARCH("Yes",'2_all_summary'!$F382)),IF(ISNUMBER(SEARCH("Yes",'2_all_summary'!R382)),1,2),IF(ISNUMBER(SEARCH("No",'2_all_summary'!R382)),4,3))</f>
        <v>4</v>
      </c>
      <c r="P382" s="41">
        <f>IF(ISNUMBER(SEARCH("Yes",'2_all_summary'!$F382)),IF(ISNUMBER(SEARCH("Yes",'2_all_summary'!S382)),1,2),IF(ISNUMBER(SEARCH("No",'2_all_summary'!S382)),4,3))</f>
        <v>4</v>
      </c>
      <c r="Q382" s="41">
        <f>IF(ISNUMBER(SEARCH("Yes",'2_all_summary'!$F382)),IF(0&lt;'2_all_summary'!T382,1,2),IF(0='2_all_summary'!T382,4,3))</f>
        <v>4</v>
      </c>
      <c r="R382" s="41">
        <f>IF(ISNUMBER(SEARCH("Yes",'2_all_summary'!$F382)),IF(ISNUMBER(SEARCH("Yes",'2_all_summary'!U382)),1,2),IF(ISNUMBER(SEARCH("No",'2_all_summary'!U382)),4,3))</f>
        <v>4</v>
      </c>
    </row>
    <row r="383" spans="7:18" x14ac:dyDescent="0.3">
      <c r="G383" s="41"/>
      <c r="H383" s="41" t="str">
        <f>'2_all_summary'!D383</f>
        <v>Community-based monitoring of small-scale fisheries with digital devices in Brazilian Amazon</v>
      </c>
      <c r="I383" s="41" t="str">
        <f>'2_all_summary'!E383</f>
        <v>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KaxinawÃ¡ Nova Olinda Indigenous Territory, in the State of Acre, where fishery management was monitored. The results indicate that voluntary collectors are able to provide data with precision comparable with government agency measurements, but at lower cost. Â© 2017 John Wiley &amp; Sons Ltd</v>
      </c>
      <c r="J383" s="41">
        <f>IF(ISNUMBER(SEARCH("Yes",'2_all_summary'!$F383)),IF(ISNUMBER(SEARCH("Yes",'2_all_summary'!M383)),1,2),IF(ISNUMBER(SEARCH("No",'2_all_summary'!M383)),4,3))</f>
        <v>4</v>
      </c>
      <c r="K383" s="41">
        <f>IF(ISNUMBER(SEARCH("Yes",'2_all_summary'!$F383)),IF(ISNUMBER(SEARCH("Yes",'2_all_summary'!N383)),1,2),IF(ISNUMBER(SEARCH("No",'2_all_summary'!N383)),4,3))</f>
        <v>4</v>
      </c>
      <c r="L383" s="41">
        <f>IF(ISNUMBER(SEARCH("Yes",'2_all_summary'!$F383)),IF(ISNUMBER(SEARCH("Yes",'2_all_summary'!O383)),1,2),IF(ISNUMBER(SEARCH("No",'2_all_summary'!O383)),4,3))</f>
        <v>4</v>
      </c>
      <c r="M383" s="41">
        <f>IF(ISNUMBER(SEARCH("Yes",'2_all_summary'!$F383)),IF(0&lt;'2_all_summary'!P383,1,2),IF(0='2_all_summary'!P383,4,3))</f>
        <v>4</v>
      </c>
      <c r="N383" s="41">
        <f>IF(ISNUMBER(SEARCH("Yes",'2_all_summary'!$F383)),IF(ISNUMBER(SEARCH("Yes",'2_all_summary'!Q383)),1,2),IF(ISNUMBER(SEARCH("No",'2_all_summary'!Q383)),4,3))</f>
        <v>4</v>
      </c>
      <c r="O383" s="41">
        <f>IF(ISNUMBER(SEARCH("Yes",'2_all_summary'!$F383)),IF(ISNUMBER(SEARCH("Yes",'2_all_summary'!R383)),1,2),IF(ISNUMBER(SEARCH("No",'2_all_summary'!R383)),4,3))</f>
        <v>4</v>
      </c>
      <c r="P383" s="41">
        <f>IF(ISNUMBER(SEARCH("Yes",'2_all_summary'!$F383)),IF(ISNUMBER(SEARCH("Yes",'2_all_summary'!S383)),1,2),IF(ISNUMBER(SEARCH("No",'2_all_summary'!S383)),4,3))</f>
        <v>4</v>
      </c>
      <c r="Q383" s="41">
        <f>IF(ISNUMBER(SEARCH("Yes",'2_all_summary'!$F383)),IF(0&lt;'2_all_summary'!T383,1,2),IF(0='2_all_summary'!T383,4,3))</f>
        <v>4</v>
      </c>
      <c r="R383" s="41">
        <f>IF(ISNUMBER(SEARCH("Yes",'2_all_summary'!$F383)),IF(ISNUMBER(SEARCH("Yes",'2_all_summary'!U383)),1,2),IF(ISNUMBER(SEARCH("No",'2_all_summary'!U383)),4,3))</f>
        <v>4</v>
      </c>
    </row>
    <row r="384" spans="7:18" x14ac:dyDescent="0.3">
      <c r="G384" s="41"/>
      <c r="H384" s="41" t="str">
        <f>'2_all_summary'!D384</f>
        <v>Enhancing the participation of small-scale fishing sector in decision-making: Good practices from Atlantic in EU</v>
      </c>
      <c r="I384" s="41" t="str">
        <f>'2_all_summary'!E384</f>
        <v>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Â© 2021 Elsevier Ltd</v>
      </c>
      <c r="J384" s="41">
        <f>IF(ISNUMBER(SEARCH("Yes",'2_all_summary'!$F384)),IF(ISNUMBER(SEARCH("Yes",'2_all_summary'!M384)),1,2),IF(ISNUMBER(SEARCH("No",'2_all_summary'!M384)),4,3))</f>
        <v>4</v>
      </c>
      <c r="K384" s="41">
        <f>IF(ISNUMBER(SEARCH("Yes",'2_all_summary'!$F384)),IF(ISNUMBER(SEARCH("Yes",'2_all_summary'!N384)),1,2),IF(ISNUMBER(SEARCH("No",'2_all_summary'!N384)),4,3))</f>
        <v>4</v>
      </c>
      <c r="L384" s="41">
        <f>IF(ISNUMBER(SEARCH("Yes",'2_all_summary'!$F384)),IF(ISNUMBER(SEARCH("Yes",'2_all_summary'!O384)),1,2),IF(ISNUMBER(SEARCH("No",'2_all_summary'!O384)),4,3))</f>
        <v>4</v>
      </c>
      <c r="M384" s="41">
        <f>IF(ISNUMBER(SEARCH("Yes",'2_all_summary'!$F384)),IF(0&lt;'2_all_summary'!P384,1,2),IF(0='2_all_summary'!P384,4,3))</f>
        <v>4</v>
      </c>
      <c r="N384" s="41">
        <f>IF(ISNUMBER(SEARCH("Yes",'2_all_summary'!$F384)),IF(ISNUMBER(SEARCH("Yes",'2_all_summary'!Q384)),1,2),IF(ISNUMBER(SEARCH("No",'2_all_summary'!Q384)),4,3))</f>
        <v>4</v>
      </c>
      <c r="O384" s="41">
        <f>IF(ISNUMBER(SEARCH("Yes",'2_all_summary'!$F384)),IF(ISNUMBER(SEARCH("Yes",'2_all_summary'!R384)),1,2),IF(ISNUMBER(SEARCH("No",'2_all_summary'!R384)),4,3))</f>
        <v>4</v>
      </c>
      <c r="P384" s="41">
        <f>IF(ISNUMBER(SEARCH("Yes",'2_all_summary'!$F384)),IF(ISNUMBER(SEARCH("Yes",'2_all_summary'!S384)),1,2),IF(ISNUMBER(SEARCH("No",'2_all_summary'!S384)),4,3))</f>
        <v>4</v>
      </c>
      <c r="Q384" s="41">
        <f>IF(ISNUMBER(SEARCH("Yes",'2_all_summary'!$F384)),IF(0&lt;'2_all_summary'!T384,1,2),IF(0='2_all_summary'!T384,4,3))</f>
        <v>4</v>
      </c>
      <c r="R384" s="41">
        <f>IF(ISNUMBER(SEARCH("Yes",'2_all_summary'!$F384)),IF(ISNUMBER(SEARCH("Yes",'2_all_summary'!U384)),1,2),IF(ISNUMBER(SEARCH("No",'2_all_summary'!U384)),4,3))</f>
        <v>4</v>
      </c>
    </row>
    <row r="385" spans="7:18" x14ac:dyDescent="0.3">
      <c r="G385" s="41"/>
      <c r="H385" s="41" t="str">
        <f>'2_all_summary'!D385</f>
        <v>Conditions for sustainability of small-scale fisheries in developing countries</v>
      </c>
      <c r="I385" s="41" t="str">
        <f>'2_all_summary'!E385</f>
        <v>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Â© 2014 Elsevier B.V.</v>
      </c>
      <c r="J385" s="41">
        <f>IF(ISNUMBER(SEARCH("Yes",'2_all_summary'!$F385)),IF(ISNUMBER(SEARCH("Yes",'2_all_summary'!M385)),1,2),IF(ISNUMBER(SEARCH("No",'2_all_summary'!M385)),4,3))</f>
        <v>1</v>
      </c>
      <c r="K385" s="41">
        <f>IF(ISNUMBER(SEARCH("Yes",'2_all_summary'!$F385)),IF(ISNUMBER(SEARCH("Yes",'2_all_summary'!N385)),1,2),IF(ISNUMBER(SEARCH("No",'2_all_summary'!N385)),4,3))</f>
        <v>1</v>
      </c>
      <c r="L385" s="41">
        <f>IF(ISNUMBER(SEARCH("Yes",'2_all_summary'!$F385)),IF(ISNUMBER(SEARCH("Yes",'2_all_summary'!O385)),1,2),IF(ISNUMBER(SEARCH("No",'2_all_summary'!O385)),4,3))</f>
        <v>1</v>
      </c>
      <c r="M385" s="41">
        <f>IF(ISNUMBER(SEARCH("Yes",'2_all_summary'!$F385)),IF(0&lt;'2_all_summary'!P385,1,2),IF(0='2_all_summary'!P385,4,3))</f>
        <v>1</v>
      </c>
      <c r="N385" s="41">
        <f>IF(ISNUMBER(SEARCH("Yes",'2_all_summary'!$F385)),IF(ISNUMBER(SEARCH("Yes",'2_all_summary'!Q385)),1,2),IF(ISNUMBER(SEARCH("No",'2_all_summary'!Q385)),4,3))</f>
        <v>2</v>
      </c>
      <c r="O385" s="41">
        <f>IF(ISNUMBER(SEARCH("Yes",'2_all_summary'!$F385)),IF(ISNUMBER(SEARCH("Yes",'2_all_summary'!R385)),1,2),IF(ISNUMBER(SEARCH("No",'2_all_summary'!R385)),4,3))</f>
        <v>1</v>
      </c>
      <c r="P385" s="41">
        <f>IF(ISNUMBER(SEARCH("Yes",'2_all_summary'!$F385)),IF(ISNUMBER(SEARCH("Yes",'2_all_summary'!S385)),1,2),IF(ISNUMBER(SEARCH("No",'2_all_summary'!S385)),4,3))</f>
        <v>1</v>
      </c>
      <c r="Q385" s="41">
        <f>IF(ISNUMBER(SEARCH("Yes",'2_all_summary'!$F385)),IF(0&lt;'2_all_summary'!T385,1,2),IF(0='2_all_summary'!T385,4,3))</f>
        <v>1</v>
      </c>
      <c r="R385" s="41">
        <f>IF(ISNUMBER(SEARCH("Yes",'2_all_summary'!$F385)),IF(ISNUMBER(SEARCH("Yes",'2_all_summary'!U385)),1,2),IF(ISNUMBER(SEARCH("No",'2_all_summary'!U385)),4,3))</f>
        <v>1</v>
      </c>
    </row>
    <row r="386" spans="7:18" x14ac:dyDescent="0.3">
      <c r="G386" s="41"/>
      <c r="H386" s="41" t="str">
        <f>'2_all_summary'!D386</f>
        <v>Higher fish biomass inside than outside marine protected areas despite typhoon impacts in a complex reefscape</v>
      </c>
      <c r="I386" s="41" t="str">
        <f>'2_all_summary'!E386</f>
        <v>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â€œmainlandâ€ islands, and four lowly populated, low elevation â€œoffshoreâ€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Â© 2019 Elsevier Ltd</v>
      </c>
      <c r="J386" s="41">
        <f>IF(ISNUMBER(SEARCH("Yes",'2_all_summary'!$F386)),IF(ISNUMBER(SEARCH("Yes",'2_all_summary'!M386)),1,2),IF(ISNUMBER(SEARCH("No",'2_all_summary'!M386)),4,3))</f>
        <v>4</v>
      </c>
      <c r="K386" s="41">
        <f>IF(ISNUMBER(SEARCH("Yes",'2_all_summary'!$F386)),IF(ISNUMBER(SEARCH("Yes",'2_all_summary'!N386)),1,2),IF(ISNUMBER(SEARCH("No",'2_all_summary'!N386)),4,3))</f>
        <v>4</v>
      </c>
      <c r="L386" s="41">
        <f>IF(ISNUMBER(SEARCH("Yes",'2_all_summary'!$F386)),IF(ISNUMBER(SEARCH("Yes",'2_all_summary'!O386)),1,2),IF(ISNUMBER(SEARCH("No",'2_all_summary'!O386)),4,3))</f>
        <v>4</v>
      </c>
      <c r="M386" s="41">
        <f>IF(ISNUMBER(SEARCH("Yes",'2_all_summary'!$F386)),IF(0&lt;'2_all_summary'!P386,1,2),IF(0='2_all_summary'!P386,4,3))</f>
        <v>4</v>
      </c>
      <c r="N386" s="41">
        <f>IF(ISNUMBER(SEARCH("Yes",'2_all_summary'!$F386)),IF(ISNUMBER(SEARCH("Yes",'2_all_summary'!Q386)),1,2),IF(ISNUMBER(SEARCH("No",'2_all_summary'!Q386)),4,3))</f>
        <v>3</v>
      </c>
      <c r="O386" s="41">
        <f>IF(ISNUMBER(SEARCH("Yes",'2_all_summary'!$F386)),IF(ISNUMBER(SEARCH("Yes",'2_all_summary'!R386)),1,2),IF(ISNUMBER(SEARCH("No",'2_all_summary'!R386)),4,3))</f>
        <v>4</v>
      </c>
      <c r="P386" s="41">
        <f>IF(ISNUMBER(SEARCH("Yes",'2_all_summary'!$F386)),IF(ISNUMBER(SEARCH("Yes",'2_all_summary'!S386)),1,2),IF(ISNUMBER(SEARCH("No",'2_all_summary'!S386)),4,3))</f>
        <v>3</v>
      </c>
      <c r="Q386" s="41">
        <f>IF(ISNUMBER(SEARCH("Yes",'2_all_summary'!$F386)),IF(0&lt;'2_all_summary'!T386,1,2),IF(0='2_all_summary'!T386,4,3))</f>
        <v>3</v>
      </c>
      <c r="R386" s="41">
        <f>IF(ISNUMBER(SEARCH("Yes",'2_all_summary'!$F386)),IF(ISNUMBER(SEARCH("Yes",'2_all_summary'!U386)),1,2),IF(ISNUMBER(SEARCH("No",'2_all_summary'!U386)),4,3))</f>
        <v>3</v>
      </c>
    </row>
    <row r="387" spans="7:18" x14ac:dyDescent="0.3">
      <c r="G387" s="41"/>
      <c r="H387" s="41" t="str">
        <f>'2_all_summary'!D387</f>
        <v>Schooling practices, curriculum, and educational opportunities of the children in the fisherman' neighbourhoods in Indonesia archipelago</v>
      </c>
      <c r="I387" s="41" t="str">
        <f>'2_all_summary'!E387</f>
        <v>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Â© 2022 British Educational Research Association.</v>
      </c>
      <c r="J387" s="41">
        <f>IF(ISNUMBER(SEARCH("Yes",'2_all_summary'!$F387)),IF(ISNUMBER(SEARCH("Yes",'2_all_summary'!M387)),1,2),IF(ISNUMBER(SEARCH("No",'2_all_summary'!M387)),4,3))</f>
        <v>4</v>
      </c>
      <c r="K387" s="41">
        <f>IF(ISNUMBER(SEARCH("Yes",'2_all_summary'!$F387)),IF(ISNUMBER(SEARCH("Yes",'2_all_summary'!N387)),1,2),IF(ISNUMBER(SEARCH("No",'2_all_summary'!N387)),4,3))</f>
        <v>4</v>
      </c>
      <c r="L387" s="41">
        <f>IF(ISNUMBER(SEARCH("Yes",'2_all_summary'!$F387)),IF(ISNUMBER(SEARCH("Yes",'2_all_summary'!O387)),1,2),IF(ISNUMBER(SEARCH("No",'2_all_summary'!O387)),4,3))</f>
        <v>4</v>
      </c>
      <c r="M387" s="41">
        <f>IF(ISNUMBER(SEARCH("Yes",'2_all_summary'!$F387)),IF(0&lt;'2_all_summary'!P387,1,2),IF(0='2_all_summary'!P387,4,3))</f>
        <v>4</v>
      </c>
      <c r="N387" s="41">
        <f>IF(ISNUMBER(SEARCH("Yes",'2_all_summary'!$F387)),IF(ISNUMBER(SEARCH("Yes",'2_all_summary'!Q387)),1,2),IF(ISNUMBER(SEARCH("No",'2_all_summary'!Q387)),4,3))</f>
        <v>4</v>
      </c>
      <c r="O387" s="41">
        <f>IF(ISNUMBER(SEARCH("Yes",'2_all_summary'!$F387)),IF(ISNUMBER(SEARCH("Yes",'2_all_summary'!R387)),1,2),IF(ISNUMBER(SEARCH("No",'2_all_summary'!R387)),4,3))</f>
        <v>4</v>
      </c>
      <c r="P387" s="41">
        <f>IF(ISNUMBER(SEARCH("Yes",'2_all_summary'!$F387)),IF(ISNUMBER(SEARCH("Yes",'2_all_summary'!S387)),1,2),IF(ISNUMBER(SEARCH("No",'2_all_summary'!S387)),4,3))</f>
        <v>4</v>
      </c>
      <c r="Q387" s="41">
        <f>IF(ISNUMBER(SEARCH("Yes",'2_all_summary'!$F387)),IF(0&lt;'2_all_summary'!T387,1,2),IF(0='2_all_summary'!T387,4,3))</f>
        <v>4</v>
      </c>
      <c r="R387" s="41">
        <f>IF(ISNUMBER(SEARCH("Yes",'2_all_summary'!$F387)),IF(ISNUMBER(SEARCH("Yes",'2_all_summary'!U387)),1,2),IF(ISNUMBER(SEARCH("No",'2_all_summary'!U387)),4,3))</f>
        <v>4</v>
      </c>
    </row>
    <row r="388" spans="7:18" x14ac:dyDescent="0.3">
      <c r="G388" s="41"/>
      <c r="H388" s="41" t="str">
        <f>'2_all_summary'!D388</f>
        <v>Community - Based aquaculture - An evaluation</v>
      </c>
      <c r="I388" s="41" t="str">
        <f>'2_all_summary'!E388</f>
        <v>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v>
      </c>
      <c r="J388" s="41">
        <f>IF(ISNUMBER(SEARCH("Yes",'2_all_summary'!$F388)),IF(ISNUMBER(SEARCH("Yes",'2_all_summary'!M388)),1,2),IF(ISNUMBER(SEARCH("No",'2_all_summary'!M388)),4,3))</f>
        <v>4</v>
      </c>
      <c r="K388" s="41">
        <f>IF(ISNUMBER(SEARCH("Yes",'2_all_summary'!$F388)),IF(ISNUMBER(SEARCH("Yes",'2_all_summary'!N388)),1,2),IF(ISNUMBER(SEARCH("No",'2_all_summary'!N388)),4,3))</f>
        <v>4</v>
      </c>
      <c r="L388" s="41">
        <f>IF(ISNUMBER(SEARCH("Yes",'2_all_summary'!$F388)),IF(ISNUMBER(SEARCH("Yes",'2_all_summary'!O388)),1,2),IF(ISNUMBER(SEARCH("No",'2_all_summary'!O388)),4,3))</f>
        <v>4</v>
      </c>
      <c r="M388" s="41">
        <f>IF(ISNUMBER(SEARCH("Yes",'2_all_summary'!$F388)),IF(0&lt;'2_all_summary'!P388,1,2),IF(0='2_all_summary'!P388,4,3))</f>
        <v>4</v>
      </c>
      <c r="N388" s="41">
        <f>IF(ISNUMBER(SEARCH("Yes",'2_all_summary'!$F388)),IF(ISNUMBER(SEARCH("Yes",'2_all_summary'!Q388)),1,2),IF(ISNUMBER(SEARCH("No",'2_all_summary'!Q388)),4,3))</f>
        <v>4</v>
      </c>
      <c r="O388" s="41">
        <f>IF(ISNUMBER(SEARCH("Yes",'2_all_summary'!$F388)),IF(ISNUMBER(SEARCH("Yes",'2_all_summary'!R388)),1,2),IF(ISNUMBER(SEARCH("No",'2_all_summary'!R388)),4,3))</f>
        <v>4</v>
      </c>
      <c r="P388" s="41">
        <f>IF(ISNUMBER(SEARCH("Yes",'2_all_summary'!$F388)),IF(ISNUMBER(SEARCH("Yes",'2_all_summary'!S388)),1,2),IF(ISNUMBER(SEARCH("No",'2_all_summary'!S388)),4,3))</f>
        <v>4</v>
      </c>
      <c r="Q388" s="41">
        <f>IF(ISNUMBER(SEARCH("Yes",'2_all_summary'!$F388)),IF(0&lt;'2_all_summary'!T388,1,2),IF(0='2_all_summary'!T388,4,3))</f>
        <v>4</v>
      </c>
      <c r="R388" s="41">
        <f>IF(ISNUMBER(SEARCH("Yes",'2_all_summary'!$F388)),IF(ISNUMBER(SEARCH("Yes",'2_all_summary'!U388)),1,2),IF(ISNUMBER(SEARCH("No",'2_all_summary'!U388)),4,3))</f>
        <v>4</v>
      </c>
    </row>
    <row r="389" spans="7:18" x14ac:dyDescent="0.3">
      <c r="G389" s="41"/>
      <c r="H389" s="41" t="str">
        <f>'2_all_summary'!D389</f>
        <v>Land management policy in the coastal area based on the local wisdom</v>
      </c>
      <c r="I389" s="41" t="str">
        <f>'2_all_summary'!E389</f>
        <v>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Â© 2021, BIOFLUX SRL. All rights reserved.</v>
      </c>
      <c r="J389" s="41">
        <f>IF(ISNUMBER(SEARCH("Yes",'2_all_summary'!$F389)),IF(ISNUMBER(SEARCH("Yes",'2_all_summary'!M389)),1,2),IF(ISNUMBER(SEARCH("No",'2_all_summary'!M389)),4,3))</f>
        <v>4</v>
      </c>
      <c r="K389" s="41">
        <f>IF(ISNUMBER(SEARCH("Yes",'2_all_summary'!$F389)),IF(ISNUMBER(SEARCH("Yes",'2_all_summary'!N389)),1,2),IF(ISNUMBER(SEARCH("No",'2_all_summary'!N389)),4,3))</f>
        <v>4</v>
      </c>
      <c r="L389" s="41">
        <f>IF(ISNUMBER(SEARCH("Yes",'2_all_summary'!$F389)),IF(ISNUMBER(SEARCH("Yes",'2_all_summary'!O389)),1,2),IF(ISNUMBER(SEARCH("No",'2_all_summary'!O389)),4,3))</f>
        <v>4</v>
      </c>
      <c r="M389" s="41">
        <f>IF(ISNUMBER(SEARCH("Yes",'2_all_summary'!$F389)),IF(0&lt;'2_all_summary'!P389,1,2),IF(0='2_all_summary'!P389,4,3))</f>
        <v>4</v>
      </c>
      <c r="N389" s="41">
        <f>IF(ISNUMBER(SEARCH("Yes",'2_all_summary'!$F389)),IF(ISNUMBER(SEARCH("Yes",'2_all_summary'!Q389)),1,2),IF(ISNUMBER(SEARCH("No",'2_all_summary'!Q389)),4,3))</f>
        <v>4</v>
      </c>
      <c r="O389" s="41">
        <f>IF(ISNUMBER(SEARCH("Yes",'2_all_summary'!$F389)),IF(ISNUMBER(SEARCH("Yes",'2_all_summary'!R389)),1,2),IF(ISNUMBER(SEARCH("No",'2_all_summary'!R389)),4,3))</f>
        <v>4</v>
      </c>
      <c r="P389" s="41">
        <f>IF(ISNUMBER(SEARCH("Yes",'2_all_summary'!$F389)),IF(ISNUMBER(SEARCH("Yes",'2_all_summary'!S389)),1,2),IF(ISNUMBER(SEARCH("No",'2_all_summary'!S389)),4,3))</f>
        <v>4</v>
      </c>
      <c r="Q389" s="41">
        <f>IF(ISNUMBER(SEARCH("Yes",'2_all_summary'!$F389)),IF(0&lt;'2_all_summary'!T389,1,2),IF(0='2_all_summary'!T389,4,3))</f>
        <v>4</v>
      </c>
      <c r="R389" s="41">
        <f>IF(ISNUMBER(SEARCH("Yes",'2_all_summary'!$F389)),IF(ISNUMBER(SEARCH("Yes",'2_all_summary'!U389)),1,2),IF(ISNUMBER(SEARCH("No",'2_all_summary'!U389)),4,3))</f>
        <v>4</v>
      </c>
    </row>
    <row r="390" spans="7:18" x14ac:dyDescent="0.3">
      <c r="G390" s="41"/>
      <c r="H390" s="41" t="str">
        <f>'2_all_summary'!D390</f>
        <v>Drought conditions and recovery in the Coorong wetland, south Australia in 1997-2013</v>
      </c>
      <c r="I390" s="41" t="str">
        <f>'2_all_summary'!E390</f>
        <v>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Â© 2015 Elsevier Ltd.</v>
      </c>
      <c r="J390" s="41">
        <f>IF(ISNUMBER(SEARCH("Yes",'2_all_summary'!$F390)),IF(ISNUMBER(SEARCH("Yes",'2_all_summary'!M390)),1,2),IF(ISNUMBER(SEARCH("No",'2_all_summary'!M390)),4,3))</f>
        <v>4</v>
      </c>
      <c r="K390" s="41">
        <f>IF(ISNUMBER(SEARCH("Yes",'2_all_summary'!$F390)),IF(ISNUMBER(SEARCH("Yes",'2_all_summary'!N390)),1,2),IF(ISNUMBER(SEARCH("No",'2_all_summary'!N390)),4,3))</f>
        <v>4</v>
      </c>
      <c r="L390" s="41">
        <f>IF(ISNUMBER(SEARCH("Yes",'2_all_summary'!$F390)),IF(ISNUMBER(SEARCH("Yes",'2_all_summary'!O390)),1,2),IF(ISNUMBER(SEARCH("No",'2_all_summary'!O390)),4,3))</f>
        <v>4</v>
      </c>
      <c r="M390" s="41">
        <f>IF(ISNUMBER(SEARCH("Yes",'2_all_summary'!$F390)),IF(0&lt;'2_all_summary'!P390,1,2),IF(0='2_all_summary'!P390,4,3))</f>
        <v>4</v>
      </c>
      <c r="N390" s="41">
        <f>IF(ISNUMBER(SEARCH("Yes",'2_all_summary'!$F390)),IF(ISNUMBER(SEARCH("Yes",'2_all_summary'!Q390)),1,2),IF(ISNUMBER(SEARCH("No",'2_all_summary'!Q390)),4,3))</f>
        <v>4</v>
      </c>
      <c r="O390" s="41">
        <f>IF(ISNUMBER(SEARCH("Yes",'2_all_summary'!$F390)),IF(ISNUMBER(SEARCH("Yes",'2_all_summary'!R390)),1,2),IF(ISNUMBER(SEARCH("No",'2_all_summary'!R390)),4,3))</f>
        <v>4</v>
      </c>
      <c r="P390" s="41">
        <f>IF(ISNUMBER(SEARCH("Yes",'2_all_summary'!$F390)),IF(ISNUMBER(SEARCH("Yes",'2_all_summary'!S390)),1,2),IF(ISNUMBER(SEARCH("No",'2_all_summary'!S390)),4,3))</f>
        <v>4</v>
      </c>
      <c r="Q390" s="41">
        <f>IF(ISNUMBER(SEARCH("Yes",'2_all_summary'!$F390)),IF(0&lt;'2_all_summary'!T390,1,2),IF(0='2_all_summary'!T390,4,3))</f>
        <v>4</v>
      </c>
      <c r="R390" s="41">
        <f>IF(ISNUMBER(SEARCH("Yes",'2_all_summary'!$F390)),IF(ISNUMBER(SEARCH("Yes",'2_all_summary'!U390)),1,2),IF(ISNUMBER(SEARCH("No",'2_all_summary'!U390)),4,3))</f>
        <v>4</v>
      </c>
    </row>
    <row r="391" spans="7:18" x14ac:dyDescent="0.3">
      <c r="G391" s="41"/>
      <c r="H391" s="41" t="str">
        <f>'2_all_summary'!D391</f>
        <v>Untangling Tales of Tropical Sardines: Local Knowledge From Fisheries in Timor-Leste</v>
      </c>
      <c r="I391" s="41" t="str">
        <f>'2_all_summary'!E391</f>
        <v>Tropical sardines (Family Clupeidae) are an important component of many marine fisheries in the Indo-West Pacific region. In Timor-Leste, a small, less-developed country within this region, â€˜sardiÃ±aâ€™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â€˜Flat-bodied Sardinellasâ€™ (Sardinella subg. Clupeonia spp.), one species of â€˜Round-bodied Sardinellaâ€™ (Sardinella subg. Sardinella lemuru), two species of â€˜Tropical Pilchardsâ€™ (Amblygaster spp.) and a â€˜Tropical Herringâ€™ species (Herklotsichthys quadrimaculatus), all from the Clupeidae family; and one Dussumieria species from the Dussumieriidae family. We record variations in local sardine names across the country and document aspects of fishersâ€™ knowledge relevant to understanding and managing the fisheries, including local sardine speciesâ€™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Timor-Lesteâ€™s coastal waters and their fisheries. Â© Copyright Â© 2021 Hunnam, Carlos, Hammer, Dos Reis Lopes, Mills and Stacey.</v>
      </c>
      <c r="J391" s="41">
        <f>IF(ISNUMBER(SEARCH("Yes",'2_all_summary'!$F391)),IF(ISNUMBER(SEARCH("Yes",'2_all_summary'!M391)),1,2),IF(ISNUMBER(SEARCH("No",'2_all_summary'!M391)),4,3))</f>
        <v>4</v>
      </c>
      <c r="K391" s="41">
        <f>IF(ISNUMBER(SEARCH("Yes",'2_all_summary'!$F391)),IF(ISNUMBER(SEARCH("Yes",'2_all_summary'!N391)),1,2),IF(ISNUMBER(SEARCH("No",'2_all_summary'!N391)),4,3))</f>
        <v>4</v>
      </c>
      <c r="L391" s="41">
        <f>IF(ISNUMBER(SEARCH("Yes",'2_all_summary'!$F391)),IF(ISNUMBER(SEARCH("Yes",'2_all_summary'!O391)),1,2),IF(ISNUMBER(SEARCH("No",'2_all_summary'!O391)),4,3))</f>
        <v>4</v>
      </c>
      <c r="M391" s="41">
        <f>IF(ISNUMBER(SEARCH("Yes",'2_all_summary'!$F391)),IF(0&lt;'2_all_summary'!P391,1,2),IF(0='2_all_summary'!P391,4,3))</f>
        <v>4</v>
      </c>
      <c r="N391" s="41">
        <f>IF(ISNUMBER(SEARCH("Yes",'2_all_summary'!$F391)),IF(ISNUMBER(SEARCH("Yes",'2_all_summary'!Q391)),1,2),IF(ISNUMBER(SEARCH("No",'2_all_summary'!Q391)),4,3))</f>
        <v>4</v>
      </c>
      <c r="O391" s="41">
        <f>IF(ISNUMBER(SEARCH("Yes",'2_all_summary'!$F391)),IF(ISNUMBER(SEARCH("Yes",'2_all_summary'!R391)),1,2),IF(ISNUMBER(SEARCH("No",'2_all_summary'!R391)),4,3))</f>
        <v>4</v>
      </c>
      <c r="P391" s="41">
        <f>IF(ISNUMBER(SEARCH("Yes",'2_all_summary'!$F391)),IF(ISNUMBER(SEARCH("Yes",'2_all_summary'!S391)),1,2),IF(ISNUMBER(SEARCH("No",'2_all_summary'!S391)),4,3))</f>
        <v>4</v>
      </c>
      <c r="Q391" s="41">
        <f>IF(ISNUMBER(SEARCH("Yes",'2_all_summary'!$F391)),IF(0&lt;'2_all_summary'!T391,1,2),IF(0='2_all_summary'!T391,4,3))</f>
        <v>4</v>
      </c>
      <c r="R391" s="41">
        <f>IF(ISNUMBER(SEARCH("Yes",'2_all_summary'!$F391)),IF(ISNUMBER(SEARCH("Yes",'2_all_summary'!U391)),1,2),IF(ISNUMBER(SEARCH("No",'2_all_summary'!U391)),4,3))</f>
        <v>4</v>
      </c>
    </row>
    <row r="392" spans="7:18" x14ac:dyDescent="0.3">
      <c r="G392" s="41"/>
      <c r="H392" s="41" t="str">
        <f>'2_all_summary'!D392</f>
        <v>Impact of the Community-based Fish Culture System on Expenditure and Inequality: Evidence from Bangladesh</v>
      </c>
      <c r="I392" s="41" t="str">
        <f>'2_all_summary'!E392</f>
        <v>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Â© Copyright by the World Aquaculture Society 2016</v>
      </c>
      <c r="J392" s="41">
        <f>IF(ISNUMBER(SEARCH("Yes",'2_all_summary'!$F392)),IF(ISNUMBER(SEARCH("Yes",'2_all_summary'!M392)),1,2),IF(ISNUMBER(SEARCH("No",'2_all_summary'!M392)),4,3))</f>
        <v>4</v>
      </c>
      <c r="K392" s="41">
        <f>IF(ISNUMBER(SEARCH("Yes",'2_all_summary'!$F392)),IF(ISNUMBER(SEARCH("Yes",'2_all_summary'!N392)),1,2),IF(ISNUMBER(SEARCH("No",'2_all_summary'!N392)),4,3))</f>
        <v>4</v>
      </c>
      <c r="L392" s="41">
        <f>IF(ISNUMBER(SEARCH("Yes",'2_all_summary'!$F392)),IF(ISNUMBER(SEARCH("Yes",'2_all_summary'!O392)),1,2),IF(ISNUMBER(SEARCH("No",'2_all_summary'!O392)),4,3))</f>
        <v>4</v>
      </c>
      <c r="M392" s="41">
        <f>IF(ISNUMBER(SEARCH("Yes",'2_all_summary'!$F392)),IF(0&lt;'2_all_summary'!P392,1,2),IF(0='2_all_summary'!P392,4,3))</f>
        <v>4</v>
      </c>
      <c r="N392" s="41">
        <f>IF(ISNUMBER(SEARCH("Yes",'2_all_summary'!$F392)),IF(ISNUMBER(SEARCH("Yes",'2_all_summary'!Q392)),1,2),IF(ISNUMBER(SEARCH("No",'2_all_summary'!Q392)),4,3))</f>
        <v>4</v>
      </c>
      <c r="O392" s="41">
        <f>IF(ISNUMBER(SEARCH("Yes",'2_all_summary'!$F392)),IF(ISNUMBER(SEARCH("Yes",'2_all_summary'!R392)),1,2),IF(ISNUMBER(SEARCH("No",'2_all_summary'!R392)),4,3))</f>
        <v>4</v>
      </c>
      <c r="P392" s="41">
        <f>IF(ISNUMBER(SEARCH("Yes",'2_all_summary'!$F392)),IF(ISNUMBER(SEARCH("Yes",'2_all_summary'!S392)),1,2),IF(ISNUMBER(SEARCH("No",'2_all_summary'!S392)),4,3))</f>
        <v>4</v>
      </c>
      <c r="Q392" s="41">
        <f>IF(ISNUMBER(SEARCH("Yes",'2_all_summary'!$F392)),IF(0&lt;'2_all_summary'!T392,1,2),IF(0='2_all_summary'!T392,4,3))</f>
        <v>4</v>
      </c>
      <c r="R392" s="41">
        <f>IF(ISNUMBER(SEARCH("Yes",'2_all_summary'!$F392)),IF(ISNUMBER(SEARCH("Yes",'2_all_summary'!U392)),1,2),IF(ISNUMBER(SEARCH("No",'2_all_summary'!U392)),4,3))</f>
        <v>4</v>
      </c>
    </row>
    <row r="393" spans="7:18" x14ac:dyDescent="0.3">
      <c r="G393" s="41"/>
      <c r="H393" s="41" t="str">
        <f>'2_all_summary'!D393</f>
        <v>Proceedings of the Eighth Biennial Watershed Management Council Conference on Managing Watersheds in the New Century</v>
      </c>
      <c r="I393" s="41" t="str">
        <f>'2_all_summary'!E393</f>
        <v>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v>
      </c>
      <c r="J393" s="41">
        <f>IF(ISNUMBER(SEARCH("Yes",'2_all_summary'!$F393)),IF(ISNUMBER(SEARCH("Yes",'2_all_summary'!M393)),1,2),IF(ISNUMBER(SEARCH("No",'2_all_summary'!M393)),4,3))</f>
        <v>4</v>
      </c>
      <c r="K393" s="41">
        <f>IF(ISNUMBER(SEARCH("Yes",'2_all_summary'!$F393)),IF(ISNUMBER(SEARCH("Yes",'2_all_summary'!N393)),1,2),IF(ISNUMBER(SEARCH("No",'2_all_summary'!N393)),4,3))</f>
        <v>4</v>
      </c>
      <c r="L393" s="41">
        <f>IF(ISNUMBER(SEARCH("Yes",'2_all_summary'!$F393)),IF(ISNUMBER(SEARCH("Yes",'2_all_summary'!O393)),1,2),IF(ISNUMBER(SEARCH("No",'2_all_summary'!O393)),4,3))</f>
        <v>4</v>
      </c>
      <c r="M393" s="41">
        <f>IF(ISNUMBER(SEARCH("Yes",'2_all_summary'!$F393)),IF(0&lt;'2_all_summary'!P393,1,2),IF(0='2_all_summary'!P393,4,3))</f>
        <v>4</v>
      </c>
      <c r="N393" s="41">
        <f>IF(ISNUMBER(SEARCH("Yes",'2_all_summary'!$F393)),IF(ISNUMBER(SEARCH("Yes",'2_all_summary'!Q393)),1,2),IF(ISNUMBER(SEARCH("No",'2_all_summary'!Q393)),4,3))</f>
        <v>4</v>
      </c>
      <c r="O393" s="41">
        <f>IF(ISNUMBER(SEARCH("Yes",'2_all_summary'!$F393)),IF(ISNUMBER(SEARCH("Yes",'2_all_summary'!R393)),1,2),IF(ISNUMBER(SEARCH("No",'2_all_summary'!R393)),4,3))</f>
        <v>4</v>
      </c>
      <c r="P393" s="41">
        <f>IF(ISNUMBER(SEARCH("Yes",'2_all_summary'!$F393)),IF(ISNUMBER(SEARCH("Yes",'2_all_summary'!S393)),1,2),IF(ISNUMBER(SEARCH("No",'2_all_summary'!S393)),4,3))</f>
        <v>4</v>
      </c>
      <c r="Q393" s="41">
        <f>IF(ISNUMBER(SEARCH("Yes",'2_all_summary'!$F393)),IF(0&lt;'2_all_summary'!T393,1,2),IF(0='2_all_summary'!T393,4,3))</f>
        <v>4</v>
      </c>
      <c r="R393" s="41">
        <f>IF(ISNUMBER(SEARCH("Yes",'2_all_summary'!$F393)),IF(ISNUMBER(SEARCH("Yes",'2_all_summary'!U393)),1,2),IF(ISNUMBER(SEARCH("No",'2_all_summary'!U393)),4,3))</f>
        <v>4</v>
      </c>
    </row>
    <row r="394" spans="7:18" x14ac:dyDescent="0.3">
      <c r="G394" s="41"/>
      <c r="H394" s="41" t="str">
        <f>'2_all_summary'!D394</f>
        <v>The shetland way: Morality in a resource regime</v>
      </c>
      <c r="I394" s="41" t="str">
        <f>'2_all_summary'!E394</f>
        <v>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Â© 1996 Taylor &amp; Francis.</v>
      </c>
      <c r="J394" s="41">
        <f>IF(ISNUMBER(SEARCH("Yes",'2_all_summary'!$F394)),IF(ISNUMBER(SEARCH("Yes",'2_all_summary'!M394)),1,2),IF(ISNUMBER(SEARCH("No",'2_all_summary'!M394)),4,3))</f>
        <v>4</v>
      </c>
      <c r="K394" s="41">
        <f>IF(ISNUMBER(SEARCH("Yes",'2_all_summary'!$F394)),IF(ISNUMBER(SEARCH("Yes",'2_all_summary'!N394)),1,2),IF(ISNUMBER(SEARCH("No",'2_all_summary'!N394)),4,3))</f>
        <v>4</v>
      </c>
      <c r="L394" s="41">
        <f>IF(ISNUMBER(SEARCH("Yes",'2_all_summary'!$F394)),IF(ISNUMBER(SEARCH("Yes",'2_all_summary'!O394)),1,2),IF(ISNUMBER(SEARCH("No",'2_all_summary'!O394)),4,3))</f>
        <v>4</v>
      </c>
      <c r="M394" s="41">
        <f>IF(ISNUMBER(SEARCH("Yes",'2_all_summary'!$F394)),IF(0&lt;'2_all_summary'!P394,1,2),IF(0='2_all_summary'!P394,4,3))</f>
        <v>4</v>
      </c>
      <c r="N394" s="41">
        <f>IF(ISNUMBER(SEARCH("Yes",'2_all_summary'!$F394)),IF(ISNUMBER(SEARCH("Yes",'2_all_summary'!Q394)),1,2),IF(ISNUMBER(SEARCH("No",'2_all_summary'!Q394)),4,3))</f>
        <v>4</v>
      </c>
      <c r="O394" s="41">
        <f>IF(ISNUMBER(SEARCH("Yes",'2_all_summary'!$F394)),IF(ISNUMBER(SEARCH("Yes",'2_all_summary'!R394)),1,2),IF(ISNUMBER(SEARCH("No",'2_all_summary'!R394)),4,3))</f>
        <v>4</v>
      </c>
      <c r="P394" s="41">
        <f>IF(ISNUMBER(SEARCH("Yes",'2_all_summary'!$F394)),IF(ISNUMBER(SEARCH("Yes",'2_all_summary'!S394)),1,2),IF(ISNUMBER(SEARCH("No",'2_all_summary'!S394)),4,3))</f>
        <v>4</v>
      </c>
      <c r="Q394" s="41">
        <f>IF(ISNUMBER(SEARCH("Yes",'2_all_summary'!$F394)),IF(0&lt;'2_all_summary'!T394,1,2),IF(0='2_all_summary'!T394,4,3))</f>
        <v>4</v>
      </c>
      <c r="R394" s="41">
        <f>IF(ISNUMBER(SEARCH("Yes",'2_all_summary'!$F394)),IF(ISNUMBER(SEARCH("Yes",'2_all_summary'!U394)),1,2),IF(ISNUMBER(SEARCH("No",'2_all_summary'!U394)),4,3))</f>
        <v>4</v>
      </c>
    </row>
    <row r="395" spans="7:18" x14ac:dyDescent="0.3">
      <c r="G395" s="41"/>
      <c r="H395" s="41" t="str">
        <f>'2_all_summary'!D395</f>
        <v>Developing fish community based ecohydrological indicators for water resources management in Taiwan</v>
      </c>
      <c r="I395" s="41" t="str">
        <f>'2_all_summary'!E395</f>
        <v>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Â© 2009 Springer Science+Business Media B.V.</v>
      </c>
      <c r="J395" s="41">
        <f>IF(ISNUMBER(SEARCH("Yes",'2_all_summary'!$F395)),IF(ISNUMBER(SEARCH("Yes",'2_all_summary'!M395)),1,2),IF(ISNUMBER(SEARCH("No",'2_all_summary'!M395)),4,3))</f>
        <v>4</v>
      </c>
      <c r="K395" s="41">
        <f>IF(ISNUMBER(SEARCH("Yes",'2_all_summary'!$F395)),IF(ISNUMBER(SEARCH("Yes",'2_all_summary'!N395)),1,2),IF(ISNUMBER(SEARCH("No",'2_all_summary'!N395)),4,3))</f>
        <v>4</v>
      </c>
      <c r="L395" s="41">
        <f>IF(ISNUMBER(SEARCH("Yes",'2_all_summary'!$F395)),IF(ISNUMBER(SEARCH("Yes",'2_all_summary'!O395)),1,2),IF(ISNUMBER(SEARCH("No",'2_all_summary'!O395)),4,3))</f>
        <v>4</v>
      </c>
      <c r="M395" s="41">
        <f>IF(ISNUMBER(SEARCH("Yes",'2_all_summary'!$F395)),IF(0&lt;'2_all_summary'!P395,1,2),IF(0='2_all_summary'!P395,4,3))</f>
        <v>4</v>
      </c>
      <c r="N395" s="41">
        <f>IF(ISNUMBER(SEARCH("Yes",'2_all_summary'!$F395)),IF(ISNUMBER(SEARCH("Yes",'2_all_summary'!Q395)),1,2),IF(ISNUMBER(SEARCH("No",'2_all_summary'!Q395)),4,3))</f>
        <v>4</v>
      </c>
      <c r="O395" s="41">
        <f>IF(ISNUMBER(SEARCH("Yes",'2_all_summary'!$F395)),IF(ISNUMBER(SEARCH("Yes",'2_all_summary'!R395)),1,2),IF(ISNUMBER(SEARCH("No",'2_all_summary'!R395)),4,3))</f>
        <v>4</v>
      </c>
      <c r="P395" s="41">
        <f>IF(ISNUMBER(SEARCH("Yes",'2_all_summary'!$F395)),IF(ISNUMBER(SEARCH("Yes",'2_all_summary'!S395)),1,2),IF(ISNUMBER(SEARCH("No",'2_all_summary'!S395)),4,3))</f>
        <v>4</v>
      </c>
      <c r="Q395" s="41">
        <f>IF(ISNUMBER(SEARCH("Yes",'2_all_summary'!$F395)),IF(0&lt;'2_all_summary'!T395,1,2),IF(0='2_all_summary'!T395,4,3))</f>
        <v>4</v>
      </c>
      <c r="R395" s="41">
        <f>IF(ISNUMBER(SEARCH("Yes",'2_all_summary'!$F395)),IF(ISNUMBER(SEARCH("Yes",'2_all_summary'!U395)),1,2),IF(ISNUMBER(SEARCH("No",'2_all_summary'!U395)),4,3))</f>
        <v>4</v>
      </c>
    </row>
    <row r="396" spans="7:18" x14ac:dyDescent="0.3">
      <c r="G396" s="41"/>
      <c r="H396" s="41" t="str">
        <f>'2_all_summary'!D396</f>
        <v>Influence of social, management and enforcement factors on the long-term ecological effects of marine sanctuaries</v>
      </c>
      <c r="I396" s="41" t="str">
        <f>'2_all_summary'!E396</f>
        <v>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v>
      </c>
      <c r="J396" s="41">
        <f>IF(ISNUMBER(SEARCH("Yes",'2_all_summary'!$F396)),IF(ISNUMBER(SEARCH("Yes",'2_all_summary'!M396)),1,2),IF(ISNUMBER(SEARCH("No",'2_all_summary'!M396)),4,3))</f>
        <v>4</v>
      </c>
      <c r="K396" s="41">
        <f>IF(ISNUMBER(SEARCH("Yes",'2_all_summary'!$F396)),IF(ISNUMBER(SEARCH("Yes",'2_all_summary'!N396)),1,2),IF(ISNUMBER(SEARCH("No",'2_all_summary'!N396)),4,3))</f>
        <v>4</v>
      </c>
      <c r="L396" s="41">
        <f>IF(ISNUMBER(SEARCH("Yes",'2_all_summary'!$F396)),IF(ISNUMBER(SEARCH("Yes",'2_all_summary'!O396)),1,2),IF(ISNUMBER(SEARCH("No",'2_all_summary'!O396)),4,3))</f>
        <v>4</v>
      </c>
      <c r="M396" s="41">
        <f>IF(ISNUMBER(SEARCH("Yes",'2_all_summary'!$F396)),IF(0&lt;'2_all_summary'!P396,1,2),IF(0='2_all_summary'!P396,4,3))</f>
        <v>4</v>
      </c>
      <c r="N396" s="41">
        <f>IF(ISNUMBER(SEARCH("Yes",'2_all_summary'!$F396)),IF(ISNUMBER(SEARCH("Yes",'2_all_summary'!Q396)),1,2),IF(ISNUMBER(SEARCH("No",'2_all_summary'!Q396)),4,3))</f>
        <v>4</v>
      </c>
      <c r="O396" s="41">
        <f>IF(ISNUMBER(SEARCH("Yes",'2_all_summary'!$F396)),IF(ISNUMBER(SEARCH("Yes",'2_all_summary'!R396)),1,2),IF(ISNUMBER(SEARCH("No",'2_all_summary'!R396)),4,3))</f>
        <v>4</v>
      </c>
      <c r="P396" s="41">
        <f>IF(ISNUMBER(SEARCH("Yes",'2_all_summary'!$F396)),IF(ISNUMBER(SEARCH("Yes",'2_all_summary'!S396)),1,2),IF(ISNUMBER(SEARCH("No",'2_all_summary'!S396)),4,3))</f>
        <v>4</v>
      </c>
      <c r="Q396" s="41">
        <f>IF(ISNUMBER(SEARCH("Yes",'2_all_summary'!$F396)),IF(0&lt;'2_all_summary'!T396,1,2),IF(0='2_all_summary'!T396,4,3))</f>
        <v>4</v>
      </c>
      <c r="R396" s="41">
        <f>IF(ISNUMBER(SEARCH("Yes",'2_all_summary'!$F396)),IF(ISNUMBER(SEARCH("Yes",'2_all_summary'!U396)),1,2),IF(ISNUMBER(SEARCH("No",'2_all_summary'!U396)),4,3))</f>
        <v>4</v>
      </c>
    </row>
    <row r="397" spans="7:18" x14ac:dyDescent="0.3">
      <c r="G397" s="41"/>
      <c r="H397" s="41" t="str">
        <f>'2_all_summary'!D397</f>
        <v>Crisis and conservation at the end of the world: Sheep ranching in Argentine Patagonia</v>
      </c>
      <c r="I397" s="41" t="str">
        <f>'2_all_summary'!E397</f>
        <v>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v>
      </c>
      <c r="J397" s="41">
        <f>IF(ISNUMBER(SEARCH("Yes",'2_all_summary'!$F397)),IF(ISNUMBER(SEARCH("Yes",'2_all_summary'!M397)),1,2),IF(ISNUMBER(SEARCH("No",'2_all_summary'!M397)),4,3))</f>
        <v>4</v>
      </c>
      <c r="K397" s="41">
        <f>IF(ISNUMBER(SEARCH("Yes",'2_all_summary'!$F397)),IF(ISNUMBER(SEARCH("Yes",'2_all_summary'!N397)),1,2),IF(ISNUMBER(SEARCH("No",'2_all_summary'!N397)),4,3))</f>
        <v>4</v>
      </c>
      <c r="L397" s="41">
        <f>IF(ISNUMBER(SEARCH("Yes",'2_all_summary'!$F397)),IF(ISNUMBER(SEARCH("Yes",'2_all_summary'!O397)),1,2),IF(ISNUMBER(SEARCH("No",'2_all_summary'!O397)),4,3))</f>
        <v>4</v>
      </c>
      <c r="M397" s="41">
        <f>IF(ISNUMBER(SEARCH("Yes",'2_all_summary'!$F397)),IF(0&lt;'2_all_summary'!P397,1,2),IF(0='2_all_summary'!P397,4,3))</f>
        <v>4</v>
      </c>
      <c r="N397" s="41">
        <f>IF(ISNUMBER(SEARCH("Yes",'2_all_summary'!$F397)),IF(ISNUMBER(SEARCH("Yes",'2_all_summary'!Q397)),1,2),IF(ISNUMBER(SEARCH("No",'2_all_summary'!Q397)),4,3))</f>
        <v>4</v>
      </c>
      <c r="O397" s="41">
        <f>IF(ISNUMBER(SEARCH("Yes",'2_all_summary'!$F397)),IF(ISNUMBER(SEARCH("Yes",'2_all_summary'!R397)),1,2),IF(ISNUMBER(SEARCH("No",'2_all_summary'!R397)),4,3))</f>
        <v>4</v>
      </c>
      <c r="P397" s="41">
        <f>IF(ISNUMBER(SEARCH("Yes",'2_all_summary'!$F397)),IF(ISNUMBER(SEARCH("Yes",'2_all_summary'!S397)),1,2),IF(ISNUMBER(SEARCH("No",'2_all_summary'!S397)),4,3))</f>
        <v>4</v>
      </c>
      <c r="Q397" s="41">
        <f>IF(ISNUMBER(SEARCH("Yes",'2_all_summary'!$F397)),IF(0&lt;'2_all_summary'!T397,1,2),IF(0='2_all_summary'!T397,4,3))</f>
        <v>4</v>
      </c>
      <c r="R397" s="41">
        <f>IF(ISNUMBER(SEARCH("Yes",'2_all_summary'!$F397)),IF(ISNUMBER(SEARCH("Yes",'2_all_summary'!U397)),1,2),IF(ISNUMBER(SEARCH("No",'2_all_summary'!U397)),4,3))</f>
        <v>4</v>
      </c>
    </row>
    <row r="398" spans="7:18" x14ac:dyDescent="0.3">
      <c r="G398" s="41"/>
      <c r="H398" s="41" t="str">
        <f>'2_all_summary'!D398</f>
        <v>Towards local governance of marine resources and ecosystems on Easter Island</v>
      </c>
      <c r="I398" s="41" t="str">
        <f>'2_all_summary'!E398</f>
        <v>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Â© 2016 John Wiley &amp; Sons, Ltd. Copyright Â© 2016 John Wiley &amp; Sons, Ltd.</v>
      </c>
      <c r="J398" s="41">
        <f>IF(ISNUMBER(SEARCH("Yes",'2_all_summary'!$F398)),IF(ISNUMBER(SEARCH("Yes",'2_all_summary'!M398)),1,2),IF(ISNUMBER(SEARCH("No",'2_all_summary'!M398)),4,3))</f>
        <v>4</v>
      </c>
      <c r="K398" s="41">
        <f>IF(ISNUMBER(SEARCH("Yes",'2_all_summary'!$F398)),IF(ISNUMBER(SEARCH("Yes",'2_all_summary'!N398)),1,2),IF(ISNUMBER(SEARCH("No",'2_all_summary'!N398)),4,3))</f>
        <v>4</v>
      </c>
      <c r="L398" s="41">
        <f>IF(ISNUMBER(SEARCH("Yes",'2_all_summary'!$F398)),IF(ISNUMBER(SEARCH("Yes",'2_all_summary'!O398)),1,2),IF(ISNUMBER(SEARCH("No",'2_all_summary'!O398)),4,3))</f>
        <v>4</v>
      </c>
      <c r="M398" s="41">
        <f>IF(ISNUMBER(SEARCH("Yes",'2_all_summary'!$F398)),IF(0&lt;'2_all_summary'!P398,1,2),IF(0='2_all_summary'!P398,4,3))</f>
        <v>4</v>
      </c>
      <c r="N398" s="41">
        <f>IF(ISNUMBER(SEARCH("Yes",'2_all_summary'!$F398)),IF(ISNUMBER(SEARCH("Yes",'2_all_summary'!Q398)),1,2),IF(ISNUMBER(SEARCH("No",'2_all_summary'!Q398)),4,3))</f>
        <v>4</v>
      </c>
      <c r="O398" s="41">
        <f>IF(ISNUMBER(SEARCH("Yes",'2_all_summary'!$F398)),IF(ISNUMBER(SEARCH("Yes",'2_all_summary'!R398)),1,2),IF(ISNUMBER(SEARCH("No",'2_all_summary'!R398)),4,3))</f>
        <v>4</v>
      </c>
      <c r="P398" s="41">
        <f>IF(ISNUMBER(SEARCH("Yes",'2_all_summary'!$F398)),IF(ISNUMBER(SEARCH("Yes",'2_all_summary'!S398)),1,2),IF(ISNUMBER(SEARCH("No",'2_all_summary'!S398)),4,3))</f>
        <v>4</v>
      </c>
      <c r="Q398" s="41">
        <f>IF(ISNUMBER(SEARCH("Yes",'2_all_summary'!$F398)),IF(0&lt;'2_all_summary'!T398,1,2),IF(0='2_all_summary'!T398,4,3))</f>
        <v>4</v>
      </c>
      <c r="R398" s="41">
        <f>IF(ISNUMBER(SEARCH("Yes",'2_all_summary'!$F398)),IF(ISNUMBER(SEARCH("Yes",'2_all_summary'!U398)),1,2),IF(ISNUMBER(SEARCH("No",'2_all_summary'!U398)),4,3))</f>
        <v>4</v>
      </c>
    </row>
    <row r="399" spans="7:18" x14ac:dyDescent="0.3">
      <c r="G399" s="41"/>
      <c r="H399" s="41" t="str">
        <f>'2_all_summary'!D399</f>
        <v>Marine protected area strategies: Issues, divergences and the search for middle ground</v>
      </c>
      <c r="I399" s="41" t="str">
        <f>'2_all_summary'!E399</f>
        <v>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v>
      </c>
      <c r="J399" s="41">
        <f>IF(ISNUMBER(SEARCH("Yes",'2_all_summary'!$F399)),IF(ISNUMBER(SEARCH("Yes",'2_all_summary'!M399)),1,2),IF(ISNUMBER(SEARCH("No",'2_all_summary'!M399)),4,3))</f>
        <v>4</v>
      </c>
      <c r="K399" s="41">
        <f>IF(ISNUMBER(SEARCH("Yes",'2_all_summary'!$F399)),IF(ISNUMBER(SEARCH("Yes",'2_all_summary'!N399)),1,2),IF(ISNUMBER(SEARCH("No",'2_all_summary'!N399)),4,3))</f>
        <v>4</v>
      </c>
      <c r="L399" s="41">
        <f>IF(ISNUMBER(SEARCH("Yes",'2_all_summary'!$F399)),IF(ISNUMBER(SEARCH("Yes",'2_all_summary'!O399)),1,2),IF(ISNUMBER(SEARCH("No",'2_all_summary'!O399)),4,3))</f>
        <v>4</v>
      </c>
      <c r="M399" s="41">
        <f>IF(ISNUMBER(SEARCH("Yes",'2_all_summary'!$F399)),IF(0&lt;'2_all_summary'!P399,1,2),IF(0='2_all_summary'!P399,4,3))</f>
        <v>4</v>
      </c>
      <c r="N399" s="41">
        <f>IF(ISNUMBER(SEARCH("Yes",'2_all_summary'!$F399)),IF(ISNUMBER(SEARCH("Yes",'2_all_summary'!Q399)),1,2),IF(ISNUMBER(SEARCH("No",'2_all_summary'!Q399)),4,3))</f>
        <v>4</v>
      </c>
      <c r="O399" s="41">
        <f>IF(ISNUMBER(SEARCH("Yes",'2_all_summary'!$F399)),IF(ISNUMBER(SEARCH("Yes",'2_all_summary'!R399)),1,2),IF(ISNUMBER(SEARCH("No",'2_all_summary'!R399)),4,3))</f>
        <v>4</v>
      </c>
      <c r="P399" s="41">
        <f>IF(ISNUMBER(SEARCH("Yes",'2_all_summary'!$F399)),IF(ISNUMBER(SEARCH("Yes",'2_all_summary'!S399)),1,2),IF(ISNUMBER(SEARCH("No",'2_all_summary'!S399)),4,3))</f>
        <v>4</v>
      </c>
      <c r="Q399" s="41">
        <f>IF(ISNUMBER(SEARCH("Yes",'2_all_summary'!$F399)),IF(0&lt;'2_all_summary'!T399,1,2),IF(0='2_all_summary'!T399,4,3))</f>
        <v>4</v>
      </c>
      <c r="R399" s="41">
        <f>IF(ISNUMBER(SEARCH("Yes",'2_all_summary'!$F399)),IF(ISNUMBER(SEARCH("Yes",'2_all_summary'!U399)),1,2),IF(ISNUMBER(SEARCH("No",'2_all_summary'!U399)),4,3))</f>
        <v>4</v>
      </c>
    </row>
    <row r="400" spans="7:18" x14ac:dyDescent="0.3">
      <c r="G400" s="41"/>
      <c r="H400" s="41" t="str">
        <f>'2_all_summary'!D400</f>
        <v>Opportunities in community-government cooperation to maintain marine ecosystem services in the Asia-Pacific and Oceania</v>
      </c>
      <c r="I400" s="41" t="str">
        <f>'2_all_summary'!E400</f>
        <v>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Â© 2019 Elsevier B.V.</v>
      </c>
      <c r="J400" s="41">
        <f>IF(ISNUMBER(SEARCH("Yes",'2_all_summary'!$F400)),IF(ISNUMBER(SEARCH("Yes",'2_all_summary'!M400)),1,2),IF(ISNUMBER(SEARCH("No",'2_all_summary'!M400)),4,3))</f>
        <v>3</v>
      </c>
      <c r="K400" s="41">
        <f>IF(ISNUMBER(SEARCH("Yes",'2_all_summary'!$F400)),IF(ISNUMBER(SEARCH("Yes",'2_all_summary'!N400)),1,2),IF(ISNUMBER(SEARCH("No",'2_all_summary'!N400)),4,3))</f>
        <v>3</v>
      </c>
      <c r="L400" s="41">
        <f>IF(ISNUMBER(SEARCH("Yes",'2_all_summary'!$F400)),IF(ISNUMBER(SEARCH("Yes",'2_all_summary'!O400)),1,2),IF(ISNUMBER(SEARCH("No",'2_all_summary'!O400)),4,3))</f>
        <v>3</v>
      </c>
      <c r="M400" s="41">
        <f>IF(ISNUMBER(SEARCH("Yes",'2_all_summary'!$F400)),IF(0&lt;'2_all_summary'!P400,1,2),IF(0='2_all_summary'!P400,4,3))</f>
        <v>3</v>
      </c>
      <c r="N400" s="41">
        <f>IF(ISNUMBER(SEARCH("Yes",'2_all_summary'!$F400)),IF(ISNUMBER(SEARCH("Yes",'2_all_summary'!Q400)),1,2),IF(ISNUMBER(SEARCH("No",'2_all_summary'!Q400)),4,3))</f>
        <v>4</v>
      </c>
      <c r="O400" s="41">
        <f>IF(ISNUMBER(SEARCH("Yes",'2_all_summary'!$F400)),IF(ISNUMBER(SEARCH("Yes",'2_all_summary'!R400)),1,2),IF(ISNUMBER(SEARCH("No",'2_all_summary'!R400)),4,3))</f>
        <v>3</v>
      </c>
      <c r="P400" s="41">
        <f>IF(ISNUMBER(SEARCH("Yes",'2_all_summary'!$F400)),IF(ISNUMBER(SEARCH("Yes",'2_all_summary'!S400)),1,2),IF(ISNUMBER(SEARCH("No",'2_all_summary'!S400)),4,3))</f>
        <v>4</v>
      </c>
      <c r="Q400" s="41">
        <f>IF(ISNUMBER(SEARCH("Yes",'2_all_summary'!$F400)),IF(0&lt;'2_all_summary'!T400,1,2),IF(0='2_all_summary'!T400,4,3))</f>
        <v>3</v>
      </c>
      <c r="R400" s="41">
        <f>IF(ISNUMBER(SEARCH("Yes",'2_all_summary'!$F400)),IF(ISNUMBER(SEARCH("Yes",'2_all_summary'!U400)),1,2),IF(ISNUMBER(SEARCH("No",'2_all_summary'!U400)),4,3))</f>
        <v>3</v>
      </c>
    </row>
    <row r="401" spans="7:18" x14ac:dyDescent="0.3">
      <c r="G401" s="41"/>
      <c r="H401" s="41" t="str">
        <f>'2_all_summary'!D401</f>
        <v>Zooplankton community structure in the Yellow Sea and East China Sea in autumn</v>
      </c>
      <c r="I401" s="41" t="str">
        <f>'2_all_summary'!E401</f>
        <v>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505-Î¼m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Â© 2015, Universidade de Sao Paulo. All rights reserved.</v>
      </c>
      <c r="J401" s="41">
        <f>IF(ISNUMBER(SEARCH("Yes",'2_all_summary'!$F401)),IF(ISNUMBER(SEARCH("Yes",'2_all_summary'!M401)),1,2),IF(ISNUMBER(SEARCH("No",'2_all_summary'!M401)),4,3))</f>
        <v>4</v>
      </c>
      <c r="K401" s="41">
        <f>IF(ISNUMBER(SEARCH("Yes",'2_all_summary'!$F401)),IF(ISNUMBER(SEARCH("Yes",'2_all_summary'!N401)),1,2),IF(ISNUMBER(SEARCH("No",'2_all_summary'!N401)),4,3))</f>
        <v>4</v>
      </c>
      <c r="L401" s="41">
        <f>IF(ISNUMBER(SEARCH("Yes",'2_all_summary'!$F401)),IF(ISNUMBER(SEARCH("Yes",'2_all_summary'!O401)),1,2),IF(ISNUMBER(SEARCH("No",'2_all_summary'!O401)),4,3))</f>
        <v>4</v>
      </c>
      <c r="M401" s="41">
        <f>IF(ISNUMBER(SEARCH("Yes",'2_all_summary'!$F401)),IF(0&lt;'2_all_summary'!P401,1,2),IF(0='2_all_summary'!P401,4,3))</f>
        <v>4</v>
      </c>
      <c r="N401" s="41">
        <f>IF(ISNUMBER(SEARCH("Yes",'2_all_summary'!$F401)),IF(ISNUMBER(SEARCH("Yes",'2_all_summary'!Q401)),1,2),IF(ISNUMBER(SEARCH("No",'2_all_summary'!Q401)),4,3))</f>
        <v>4</v>
      </c>
      <c r="O401" s="41">
        <f>IF(ISNUMBER(SEARCH("Yes",'2_all_summary'!$F401)),IF(ISNUMBER(SEARCH("Yes",'2_all_summary'!R401)),1,2),IF(ISNUMBER(SEARCH("No",'2_all_summary'!R401)),4,3))</f>
        <v>4</v>
      </c>
      <c r="P401" s="41">
        <f>IF(ISNUMBER(SEARCH("Yes",'2_all_summary'!$F401)),IF(ISNUMBER(SEARCH("Yes",'2_all_summary'!S401)),1,2),IF(ISNUMBER(SEARCH("No",'2_all_summary'!S401)),4,3))</f>
        <v>4</v>
      </c>
      <c r="Q401" s="41">
        <f>IF(ISNUMBER(SEARCH("Yes",'2_all_summary'!$F401)),IF(0&lt;'2_all_summary'!T401,1,2),IF(0='2_all_summary'!T401,4,3))</f>
        <v>4</v>
      </c>
      <c r="R401" s="41">
        <f>IF(ISNUMBER(SEARCH("Yes",'2_all_summary'!$F401)),IF(ISNUMBER(SEARCH("Yes",'2_all_summary'!U401)),1,2),IF(ISNUMBER(SEARCH("No",'2_all_summary'!U401)),4,3))</f>
        <v>4</v>
      </c>
    </row>
    <row r="402" spans="7:18" x14ac:dyDescent="0.3">
      <c r="G402" s="41"/>
      <c r="H402" s="41" t="str">
        <f>'2_all_summary'!D402</f>
        <v>Community-based fisheries organisations and sustainable development: Lessons learned from a comparison between European and Asian countries</v>
      </c>
      <c r="I402" s="41" t="str">
        <f>'2_all_summary'!E402</f>
        <v>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Â© 2021</v>
      </c>
      <c r="J402" s="41">
        <f>IF(ISNUMBER(SEARCH("Yes",'2_all_summary'!$F402)),IF(ISNUMBER(SEARCH("Yes",'2_all_summary'!M402)),1,2),IF(ISNUMBER(SEARCH("No",'2_all_summary'!M402)),4,3))</f>
        <v>4</v>
      </c>
      <c r="K402" s="41">
        <f>IF(ISNUMBER(SEARCH("Yes",'2_all_summary'!$F402)),IF(ISNUMBER(SEARCH("Yes",'2_all_summary'!N402)),1,2),IF(ISNUMBER(SEARCH("No",'2_all_summary'!N402)),4,3))</f>
        <v>4</v>
      </c>
      <c r="L402" s="41">
        <f>IF(ISNUMBER(SEARCH("Yes",'2_all_summary'!$F402)),IF(ISNUMBER(SEARCH("Yes",'2_all_summary'!O402)),1,2),IF(ISNUMBER(SEARCH("No",'2_all_summary'!O402)),4,3))</f>
        <v>4</v>
      </c>
      <c r="M402" s="41">
        <f>IF(ISNUMBER(SEARCH("Yes",'2_all_summary'!$F402)),IF(0&lt;'2_all_summary'!P402,1,2),IF(0='2_all_summary'!P402,4,3))</f>
        <v>4</v>
      </c>
      <c r="N402" s="41">
        <f>IF(ISNUMBER(SEARCH("Yes",'2_all_summary'!$F402)),IF(ISNUMBER(SEARCH("Yes",'2_all_summary'!Q402)),1,2),IF(ISNUMBER(SEARCH("No",'2_all_summary'!Q402)),4,3))</f>
        <v>4</v>
      </c>
      <c r="O402" s="41">
        <f>IF(ISNUMBER(SEARCH("Yes",'2_all_summary'!$F402)),IF(ISNUMBER(SEARCH("Yes",'2_all_summary'!R402)),1,2),IF(ISNUMBER(SEARCH("No",'2_all_summary'!R402)),4,3))</f>
        <v>4</v>
      </c>
      <c r="P402" s="41">
        <f>IF(ISNUMBER(SEARCH("Yes",'2_all_summary'!$F402)),IF(ISNUMBER(SEARCH("Yes",'2_all_summary'!S402)),1,2),IF(ISNUMBER(SEARCH("No",'2_all_summary'!S402)),4,3))</f>
        <v>4</v>
      </c>
      <c r="Q402" s="41">
        <f>IF(ISNUMBER(SEARCH("Yes",'2_all_summary'!$F402)),IF(0&lt;'2_all_summary'!T402,1,2),IF(0='2_all_summary'!T402,4,3))</f>
        <v>4</v>
      </c>
      <c r="R402" s="41">
        <f>IF(ISNUMBER(SEARCH("Yes",'2_all_summary'!$F402)),IF(ISNUMBER(SEARCH("Yes",'2_all_summary'!U402)),1,2),IF(ISNUMBER(SEARCH("No",'2_all_summary'!U402)),4,3))</f>
        <v>4</v>
      </c>
    </row>
    <row r="403" spans="7:18" x14ac:dyDescent="0.3">
      <c r="G403" s="41"/>
      <c r="H403" s="41" t="str">
        <f>'2_all_summary'!D403</f>
        <v>Management of inland open water fisheries resources of Bangladesh: Issues and options</v>
      </c>
      <c r="I403" s="41" t="str">
        <f>'2_all_summary'!E403</f>
        <v>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Â© 2006 Elsevier B.V. All rights reserved.</v>
      </c>
      <c r="J403" s="41">
        <f>IF(ISNUMBER(SEARCH("Yes",'2_all_summary'!$F403)),IF(ISNUMBER(SEARCH("Yes",'2_all_summary'!M403)),1,2),IF(ISNUMBER(SEARCH("No",'2_all_summary'!M403)),4,3))</f>
        <v>4</v>
      </c>
      <c r="K403" s="41">
        <f>IF(ISNUMBER(SEARCH("Yes",'2_all_summary'!$F403)),IF(ISNUMBER(SEARCH("Yes",'2_all_summary'!N403)),1,2),IF(ISNUMBER(SEARCH("No",'2_all_summary'!N403)),4,3))</f>
        <v>4</v>
      </c>
      <c r="L403" s="41">
        <f>IF(ISNUMBER(SEARCH("Yes",'2_all_summary'!$F403)),IF(ISNUMBER(SEARCH("Yes",'2_all_summary'!O403)),1,2),IF(ISNUMBER(SEARCH("No",'2_all_summary'!O403)),4,3))</f>
        <v>4</v>
      </c>
      <c r="M403" s="41">
        <f>IF(ISNUMBER(SEARCH("Yes",'2_all_summary'!$F403)),IF(0&lt;'2_all_summary'!P403,1,2),IF(0='2_all_summary'!P403,4,3))</f>
        <v>4</v>
      </c>
      <c r="N403" s="41">
        <f>IF(ISNUMBER(SEARCH("Yes",'2_all_summary'!$F403)),IF(ISNUMBER(SEARCH("Yes",'2_all_summary'!Q403)),1,2),IF(ISNUMBER(SEARCH("No",'2_all_summary'!Q403)),4,3))</f>
        <v>4</v>
      </c>
      <c r="O403" s="41">
        <f>IF(ISNUMBER(SEARCH("Yes",'2_all_summary'!$F403)),IF(ISNUMBER(SEARCH("Yes",'2_all_summary'!R403)),1,2),IF(ISNUMBER(SEARCH("No",'2_all_summary'!R403)),4,3))</f>
        <v>4</v>
      </c>
      <c r="P403" s="41">
        <f>IF(ISNUMBER(SEARCH("Yes",'2_all_summary'!$F403)),IF(ISNUMBER(SEARCH("Yes",'2_all_summary'!S403)),1,2),IF(ISNUMBER(SEARCH("No",'2_all_summary'!S403)),4,3))</f>
        <v>4</v>
      </c>
      <c r="Q403" s="41">
        <f>IF(ISNUMBER(SEARCH("Yes",'2_all_summary'!$F403)),IF(0&lt;'2_all_summary'!T403,1,2),IF(0='2_all_summary'!T403,4,3))</f>
        <v>4</v>
      </c>
      <c r="R403" s="41">
        <f>IF(ISNUMBER(SEARCH("Yes",'2_all_summary'!$F403)),IF(ISNUMBER(SEARCH("Yes",'2_all_summary'!U403)),1,2),IF(ISNUMBER(SEARCH("No",'2_all_summary'!U403)),4,3))</f>
        <v>4</v>
      </c>
    </row>
    <row r="404" spans="7:18" x14ac:dyDescent="0.3">
      <c r="G404" s="41"/>
      <c r="H404" s="41" t="str">
        <f>'2_all_summary'!D404</f>
        <v>Social and economic challenges to community-based sea cucumber mariculture development in new Ireland province, Papua New Guinea</v>
      </c>
      <c r="I404" s="41" t="str">
        <f>'2_all_summary'!E404</f>
        <v>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Â© 2020</v>
      </c>
      <c r="J404" s="41">
        <f>IF(ISNUMBER(SEARCH("Yes",'2_all_summary'!$F404)),IF(ISNUMBER(SEARCH("Yes",'2_all_summary'!M404)),1,2),IF(ISNUMBER(SEARCH("No",'2_all_summary'!M404)),4,3))</f>
        <v>1</v>
      </c>
      <c r="K404" s="41">
        <f>IF(ISNUMBER(SEARCH("Yes",'2_all_summary'!$F404)),IF(ISNUMBER(SEARCH("Yes",'2_all_summary'!N404)),1,2),IF(ISNUMBER(SEARCH("No",'2_all_summary'!N404)),4,3))</f>
        <v>1</v>
      </c>
      <c r="L404" s="41">
        <f>IF(ISNUMBER(SEARCH("Yes",'2_all_summary'!$F404)),IF(ISNUMBER(SEARCH("Yes",'2_all_summary'!O404)),1,2),IF(ISNUMBER(SEARCH("No",'2_all_summary'!O404)),4,3))</f>
        <v>1</v>
      </c>
      <c r="M404" s="41">
        <f>IF(ISNUMBER(SEARCH("Yes",'2_all_summary'!$F404)),IF(0&lt;'2_all_summary'!P404,1,2),IF(0='2_all_summary'!P404,4,3))</f>
        <v>1</v>
      </c>
      <c r="N404" s="41">
        <f>IF(ISNUMBER(SEARCH("Yes",'2_all_summary'!$F404)),IF(ISNUMBER(SEARCH("Yes",'2_all_summary'!Q404)),1,2),IF(ISNUMBER(SEARCH("No",'2_all_summary'!Q404)),4,3))</f>
        <v>2</v>
      </c>
      <c r="O404" s="41">
        <f>IF(ISNUMBER(SEARCH("Yes",'2_all_summary'!$F404)),IF(ISNUMBER(SEARCH("Yes",'2_all_summary'!R404)),1,2),IF(ISNUMBER(SEARCH("No",'2_all_summary'!R404)),4,3))</f>
        <v>2</v>
      </c>
      <c r="P404" s="41">
        <f>IF(ISNUMBER(SEARCH("Yes",'2_all_summary'!$F404)),IF(ISNUMBER(SEARCH("Yes",'2_all_summary'!S404)),1,2),IF(ISNUMBER(SEARCH("No",'2_all_summary'!S404)),4,3))</f>
        <v>2</v>
      </c>
      <c r="Q404" s="41">
        <f>IF(ISNUMBER(SEARCH("Yes",'2_all_summary'!$F404)),IF(0&lt;'2_all_summary'!T404,1,2),IF(0='2_all_summary'!T404,4,3))</f>
        <v>2</v>
      </c>
      <c r="R404" s="41">
        <f>IF(ISNUMBER(SEARCH("Yes",'2_all_summary'!$F404)),IF(ISNUMBER(SEARCH("Yes",'2_all_summary'!U404)),1,2),IF(ISNUMBER(SEARCH("No",'2_all_summary'!U404)),4,3))</f>
        <v>1</v>
      </c>
    </row>
    <row r="405" spans="7:18" x14ac:dyDescent="0.3">
      <c r="G405" s="41"/>
      <c r="H405" s="41" t="str">
        <f>'2_all_summary'!D405</f>
        <v>Philippine Tubbataha Reef National Marine Park: Status, Management Issues, and Proposed Plan</v>
      </c>
      <c r="I405" s="41" t="str">
        <f>'2_all_summary'!E405</f>
        <v>[No abstract available]</v>
      </c>
      <c r="J405" s="41">
        <f>IF(ISNUMBER(SEARCH("Yes",'2_all_summary'!$F405)),IF(ISNUMBER(SEARCH("Yes",'2_all_summary'!M405)),1,2),IF(ISNUMBER(SEARCH("No",'2_all_summary'!M405)),4,3))</f>
        <v>4</v>
      </c>
      <c r="K405" s="41">
        <f>IF(ISNUMBER(SEARCH("Yes",'2_all_summary'!$F405)),IF(ISNUMBER(SEARCH("Yes",'2_all_summary'!N405)),1,2),IF(ISNUMBER(SEARCH("No",'2_all_summary'!N405)),4,3))</f>
        <v>4</v>
      </c>
      <c r="L405" s="41">
        <f>IF(ISNUMBER(SEARCH("Yes",'2_all_summary'!$F405)),IF(ISNUMBER(SEARCH("Yes",'2_all_summary'!O405)),1,2),IF(ISNUMBER(SEARCH("No",'2_all_summary'!O405)),4,3))</f>
        <v>4</v>
      </c>
      <c r="M405" s="41">
        <f>IF(ISNUMBER(SEARCH("Yes",'2_all_summary'!$F405)),IF(0&lt;'2_all_summary'!P405,1,2),IF(0='2_all_summary'!P405,4,3))</f>
        <v>4</v>
      </c>
      <c r="N405" s="41">
        <f>IF(ISNUMBER(SEARCH("Yes",'2_all_summary'!$F405)),IF(ISNUMBER(SEARCH("Yes",'2_all_summary'!Q405)),1,2),IF(ISNUMBER(SEARCH("No",'2_all_summary'!Q405)),4,3))</f>
        <v>4</v>
      </c>
      <c r="O405" s="41">
        <f>IF(ISNUMBER(SEARCH("Yes",'2_all_summary'!$F405)),IF(ISNUMBER(SEARCH("Yes",'2_all_summary'!R405)),1,2),IF(ISNUMBER(SEARCH("No",'2_all_summary'!R405)),4,3))</f>
        <v>4</v>
      </c>
      <c r="P405" s="41">
        <f>IF(ISNUMBER(SEARCH("Yes",'2_all_summary'!$F405)),IF(ISNUMBER(SEARCH("Yes",'2_all_summary'!S405)),1,2),IF(ISNUMBER(SEARCH("No",'2_all_summary'!S405)),4,3))</f>
        <v>4</v>
      </c>
      <c r="Q405" s="41">
        <f>IF(ISNUMBER(SEARCH("Yes",'2_all_summary'!$F405)),IF(0&lt;'2_all_summary'!T405,1,2),IF(0='2_all_summary'!T405,4,3))</f>
        <v>4</v>
      </c>
      <c r="R405" s="41">
        <f>IF(ISNUMBER(SEARCH("Yes",'2_all_summary'!$F405)),IF(ISNUMBER(SEARCH("Yes",'2_all_summary'!U405)),1,2),IF(ISNUMBER(SEARCH("No",'2_all_summary'!U405)),4,3))</f>
        <v>4</v>
      </c>
    </row>
    <row r="406" spans="7:18" x14ac:dyDescent="0.3">
      <c r="G406" s="41"/>
      <c r="H406" s="41" t="str">
        <f>'2_all_summary'!D406</f>
        <v>Regional differences of the community-based management of spiny lobster gillnet fisheries in kushimoto-cho, the southernmost of Kii Peninsula</v>
      </c>
      <c r="I406" s="41" t="str">
        <f>'2_all_summary'!E406</f>
        <v>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v>
      </c>
      <c r="J406" s="41">
        <f>IF(ISNUMBER(SEARCH("Yes",'2_all_summary'!$F406)),IF(ISNUMBER(SEARCH("Yes",'2_all_summary'!M406)),1,2),IF(ISNUMBER(SEARCH("No",'2_all_summary'!M406)),4,3))</f>
        <v>4</v>
      </c>
      <c r="K406" s="41">
        <f>IF(ISNUMBER(SEARCH("Yes",'2_all_summary'!$F406)),IF(ISNUMBER(SEARCH("Yes",'2_all_summary'!N406)),1,2),IF(ISNUMBER(SEARCH("No",'2_all_summary'!N406)),4,3))</f>
        <v>4</v>
      </c>
      <c r="L406" s="41">
        <f>IF(ISNUMBER(SEARCH("Yes",'2_all_summary'!$F406)),IF(ISNUMBER(SEARCH("Yes",'2_all_summary'!O406)),1,2),IF(ISNUMBER(SEARCH("No",'2_all_summary'!O406)),4,3))</f>
        <v>4</v>
      </c>
      <c r="M406" s="41">
        <f>IF(ISNUMBER(SEARCH("Yes",'2_all_summary'!$F406)),IF(0&lt;'2_all_summary'!P406,1,2),IF(0='2_all_summary'!P406,4,3))</f>
        <v>4</v>
      </c>
      <c r="N406" s="41">
        <f>IF(ISNUMBER(SEARCH("Yes",'2_all_summary'!$F406)),IF(ISNUMBER(SEARCH("Yes",'2_all_summary'!Q406)),1,2),IF(ISNUMBER(SEARCH("No",'2_all_summary'!Q406)),4,3))</f>
        <v>4</v>
      </c>
      <c r="O406" s="41">
        <f>IF(ISNUMBER(SEARCH("Yes",'2_all_summary'!$F406)),IF(ISNUMBER(SEARCH("Yes",'2_all_summary'!R406)),1,2),IF(ISNUMBER(SEARCH("No",'2_all_summary'!R406)),4,3))</f>
        <v>4</v>
      </c>
      <c r="P406" s="41">
        <f>IF(ISNUMBER(SEARCH("Yes",'2_all_summary'!$F406)),IF(ISNUMBER(SEARCH("Yes",'2_all_summary'!S406)),1,2),IF(ISNUMBER(SEARCH("No",'2_all_summary'!S406)),4,3))</f>
        <v>4</v>
      </c>
      <c r="Q406" s="41">
        <f>IF(ISNUMBER(SEARCH("Yes",'2_all_summary'!$F406)),IF(0&lt;'2_all_summary'!T406,1,2),IF(0='2_all_summary'!T406,4,3))</f>
        <v>4</v>
      </c>
      <c r="R406" s="41">
        <f>IF(ISNUMBER(SEARCH("Yes",'2_all_summary'!$F406)),IF(ISNUMBER(SEARCH("Yes",'2_all_summary'!U406)),1,2),IF(ISNUMBER(SEARCH("No",'2_all_summary'!U406)),4,3))</f>
        <v>4</v>
      </c>
    </row>
    <row r="407" spans="7:18" x14ac:dyDescent="0.3">
      <c r="G407" s="41"/>
      <c r="H407" s="41" t="str">
        <f>'2_all_summary'!D407</f>
        <v>Outcomes of the "BRCA Quality Improvement Dissemination Program": An initiative to improve patient receipt of cancer genetics services at five health systems</v>
      </c>
      <c r="I407" s="41" t="str">
        <f>'2_all_summary'!E407</f>
        <v>Objective: A quality improvement initiative (QII) was conducted with five community-based health systems' oncology care centers (sites Aâ€“E).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Â© 2023 Elsevier Inc.</v>
      </c>
      <c r="J407" s="41">
        <f>IF(ISNUMBER(SEARCH("Yes",'2_all_summary'!$F407)),IF(ISNUMBER(SEARCH("Yes",'2_all_summary'!M407)),1,2),IF(ISNUMBER(SEARCH("No",'2_all_summary'!M407)),4,3))</f>
        <v>4</v>
      </c>
      <c r="K407" s="41">
        <f>IF(ISNUMBER(SEARCH("Yes",'2_all_summary'!$F407)),IF(ISNUMBER(SEARCH("Yes",'2_all_summary'!N407)),1,2),IF(ISNUMBER(SEARCH("No",'2_all_summary'!N407)),4,3))</f>
        <v>4</v>
      </c>
      <c r="L407" s="41">
        <f>IF(ISNUMBER(SEARCH("Yes",'2_all_summary'!$F407)),IF(ISNUMBER(SEARCH("Yes",'2_all_summary'!O407)),1,2),IF(ISNUMBER(SEARCH("No",'2_all_summary'!O407)),4,3))</f>
        <v>4</v>
      </c>
      <c r="M407" s="41">
        <f>IF(ISNUMBER(SEARCH("Yes",'2_all_summary'!$F407)),IF(0&lt;'2_all_summary'!P407,1,2),IF(0='2_all_summary'!P407,4,3))</f>
        <v>4</v>
      </c>
      <c r="N407" s="41">
        <f>IF(ISNUMBER(SEARCH("Yes",'2_all_summary'!$F407)),IF(ISNUMBER(SEARCH("Yes",'2_all_summary'!Q407)),1,2),IF(ISNUMBER(SEARCH("No",'2_all_summary'!Q407)),4,3))</f>
        <v>4</v>
      </c>
      <c r="O407" s="41">
        <f>IF(ISNUMBER(SEARCH("Yes",'2_all_summary'!$F407)),IF(ISNUMBER(SEARCH("Yes",'2_all_summary'!R407)),1,2),IF(ISNUMBER(SEARCH("No",'2_all_summary'!R407)),4,3))</f>
        <v>4</v>
      </c>
      <c r="P407" s="41">
        <f>IF(ISNUMBER(SEARCH("Yes",'2_all_summary'!$F407)),IF(ISNUMBER(SEARCH("Yes",'2_all_summary'!S407)),1,2),IF(ISNUMBER(SEARCH("No",'2_all_summary'!S407)),4,3))</f>
        <v>4</v>
      </c>
      <c r="Q407" s="41">
        <f>IF(ISNUMBER(SEARCH("Yes",'2_all_summary'!$F407)),IF(0&lt;'2_all_summary'!T407,1,2),IF(0='2_all_summary'!T407,4,3))</f>
        <v>4</v>
      </c>
      <c r="R407" s="41">
        <f>IF(ISNUMBER(SEARCH("Yes",'2_all_summary'!$F407)),IF(ISNUMBER(SEARCH("Yes",'2_all_summary'!U407)),1,2),IF(ISNUMBER(SEARCH("No",'2_all_summary'!U407)),4,3))</f>
        <v>4</v>
      </c>
    </row>
    <row r="408" spans="7:18" x14ac:dyDescent="0.3">
      <c r="G408" s="41"/>
      <c r="H408" s="41" t="str">
        <f>'2_all_summary'!D408</f>
        <v>The role of information sources in watershed management</v>
      </c>
      <c r="I408" s="41" t="str">
        <f>'2_all_summary'!E408</f>
        <v>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v>
      </c>
      <c r="J408" s="41">
        <f>IF(ISNUMBER(SEARCH("Yes",'2_all_summary'!$F408)),IF(ISNUMBER(SEARCH("Yes",'2_all_summary'!M408)),1,2),IF(ISNUMBER(SEARCH("No",'2_all_summary'!M408)),4,3))</f>
        <v>4</v>
      </c>
      <c r="K408" s="41">
        <f>IF(ISNUMBER(SEARCH("Yes",'2_all_summary'!$F408)),IF(ISNUMBER(SEARCH("Yes",'2_all_summary'!N408)),1,2),IF(ISNUMBER(SEARCH("No",'2_all_summary'!N408)),4,3))</f>
        <v>4</v>
      </c>
      <c r="L408" s="41">
        <f>IF(ISNUMBER(SEARCH("Yes",'2_all_summary'!$F408)),IF(ISNUMBER(SEARCH("Yes",'2_all_summary'!O408)),1,2),IF(ISNUMBER(SEARCH("No",'2_all_summary'!O408)),4,3))</f>
        <v>4</v>
      </c>
      <c r="M408" s="41">
        <f>IF(ISNUMBER(SEARCH("Yes",'2_all_summary'!$F408)),IF(0&lt;'2_all_summary'!P408,1,2),IF(0='2_all_summary'!P408,4,3))</f>
        <v>4</v>
      </c>
      <c r="N408" s="41">
        <f>IF(ISNUMBER(SEARCH("Yes",'2_all_summary'!$F408)),IF(ISNUMBER(SEARCH("Yes",'2_all_summary'!Q408)),1,2),IF(ISNUMBER(SEARCH("No",'2_all_summary'!Q408)),4,3))</f>
        <v>4</v>
      </c>
      <c r="O408" s="41">
        <f>IF(ISNUMBER(SEARCH("Yes",'2_all_summary'!$F408)),IF(ISNUMBER(SEARCH("Yes",'2_all_summary'!R408)),1,2),IF(ISNUMBER(SEARCH("No",'2_all_summary'!R408)),4,3))</f>
        <v>4</v>
      </c>
      <c r="P408" s="41">
        <f>IF(ISNUMBER(SEARCH("Yes",'2_all_summary'!$F408)),IF(ISNUMBER(SEARCH("Yes",'2_all_summary'!S408)),1,2),IF(ISNUMBER(SEARCH("No",'2_all_summary'!S408)),4,3))</f>
        <v>4</v>
      </c>
      <c r="Q408" s="41">
        <f>IF(ISNUMBER(SEARCH("Yes",'2_all_summary'!$F408)),IF(0&lt;'2_all_summary'!T408,1,2),IF(0='2_all_summary'!T408,4,3))</f>
        <v>4</v>
      </c>
      <c r="R408" s="41">
        <f>IF(ISNUMBER(SEARCH("Yes",'2_all_summary'!$F408)),IF(ISNUMBER(SEARCH("Yes",'2_all_summary'!U408)),1,2),IF(ISNUMBER(SEARCH("No",'2_all_summary'!U408)),4,3))</f>
        <v>4</v>
      </c>
    </row>
    <row r="409" spans="7:18" x14ac:dyDescent="0.3">
      <c r="G409" s="41"/>
      <c r="H409" s="41" t="str">
        <f>'2_all_summary'!D409</f>
        <v>Revenue Sharing and Social Capital in Community-Based Resource Management: Empirical Evidence from Japanese Surf-Clam Fisheries</v>
      </c>
      <c r="I409" s="41" t="str">
        <f>'2_all_summary'!E409</f>
        <v>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Â© 2021. by the Board of Regents of the University of Wisconsin System. All Rights Reserved.</v>
      </c>
      <c r="J409" s="41">
        <f>IF(ISNUMBER(SEARCH("Yes",'2_all_summary'!$F409)),IF(ISNUMBER(SEARCH("Yes",'2_all_summary'!M409)),1,2),IF(ISNUMBER(SEARCH("No",'2_all_summary'!M409)),4,3))</f>
        <v>4</v>
      </c>
      <c r="K409" s="41">
        <f>IF(ISNUMBER(SEARCH("Yes",'2_all_summary'!$F409)),IF(ISNUMBER(SEARCH("Yes",'2_all_summary'!N409)),1,2),IF(ISNUMBER(SEARCH("No",'2_all_summary'!N409)),4,3))</f>
        <v>4</v>
      </c>
      <c r="L409" s="41">
        <f>IF(ISNUMBER(SEARCH("Yes",'2_all_summary'!$F409)),IF(ISNUMBER(SEARCH("Yes",'2_all_summary'!O409)),1,2),IF(ISNUMBER(SEARCH("No",'2_all_summary'!O409)),4,3))</f>
        <v>4</v>
      </c>
      <c r="M409" s="41">
        <f>IF(ISNUMBER(SEARCH("Yes",'2_all_summary'!$F409)),IF(0&lt;'2_all_summary'!P409,1,2),IF(0='2_all_summary'!P409,4,3))</f>
        <v>4</v>
      </c>
      <c r="N409" s="41">
        <f>IF(ISNUMBER(SEARCH("Yes",'2_all_summary'!$F409)),IF(ISNUMBER(SEARCH("Yes",'2_all_summary'!Q409)),1,2),IF(ISNUMBER(SEARCH("No",'2_all_summary'!Q409)),4,3))</f>
        <v>4</v>
      </c>
      <c r="O409" s="41">
        <f>IF(ISNUMBER(SEARCH("Yes",'2_all_summary'!$F409)),IF(ISNUMBER(SEARCH("Yes",'2_all_summary'!R409)),1,2),IF(ISNUMBER(SEARCH("No",'2_all_summary'!R409)),4,3))</f>
        <v>4</v>
      </c>
      <c r="P409" s="41">
        <f>IF(ISNUMBER(SEARCH("Yes",'2_all_summary'!$F409)),IF(ISNUMBER(SEARCH("Yes",'2_all_summary'!S409)),1,2),IF(ISNUMBER(SEARCH("No",'2_all_summary'!S409)),4,3))</f>
        <v>4</v>
      </c>
      <c r="Q409" s="41">
        <f>IF(ISNUMBER(SEARCH("Yes",'2_all_summary'!$F409)),IF(0&lt;'2_all_summary'!T409,1,2),IF(0='2_all_summary'!T409,4,3))</f>
        <v>4</v>
      </c>
      <c r="R409" s="41">
        <f>IF(ISNUMBER(SEARCH("Yes",'2_all_summary'!$F409)),IF(ISNUMBER(SEARCH("Yes",'2_all_summary'!U409)),1,2),IF(ISNUMBER(SEARCH("No",'2_all_summary'!U409)),4,3))</f>
        <v>4</v>
      </c>
    </row>
    <row r="410" spans="7:18" x14ac:dyDescent="0.3">
      <c r="G410" s="41"/>
      <c r="H410" s="41" t="str">
        <f>'2_all_summary'!D410</f>
        <v>Community-based mangrove forest management: Implications for local livelihoods and coastal resource conservation along the Volta estuary catchment area of Ghana</v>
      </c>
      <c r="I410" s="41" t="str">
        <f>'2_all_summary'!E410</f>
        <v>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Â© 2016 Elsevier Ltd.</v>
      </c>
      <c r="J410" s="41">
        <f>IF(ISNUMBER(SEARCH("Yes",'2_all_summary'!$F410)),IF(ISNUMBER(SEARCH("Yes",'2_all_summary'!M410)),1,2),IF(ISNUMBER(SEARCH("No",'2_all_summary'!M410)),4,3))</f>
        <v>4</v>
      </c>
      <c r="K410" s="41">
        <f>IF(ISNUMBER(SEARCH("Yes",'2_all_summary'!$F410)),IF(ISNUMBER(SEARCH("Yes",'2_all_summary'!N410)),1,2),IF(ISNUMBER(SEARCH("No",'2_all_summary'!N410)),4,3))</f>
        <v>4</v>
      </c>
      <c r="L410" s="41">
        <f>IF(ISNUMBER(SEARCH("Yes",'2_all_summary'!$F410)),IF(ISNUMBER(SEARCH("Yes",'2_all_summary'!O410)),1,2),IF(ISNUMBER(SEARCH("No",'2_all_summary'!O410)),4,3))</f>
        <v>4</v>
      </c>
      <c r="M410" s="41">
        <f>IF(ISNUMBER(SEARCH("Yes",'2_all_summary'!$F410)),IF(0&lt;'2_all_summary'!P410,1,2),IF(0='2_all_summary'!P410,4,3))</f>
        <v>4</v>
      </c>
      <c r="N410" s="41">
        <f>IF(ISNUMBER(SEARCH("Yes",'2_all_summary'!$F410)),IF(ISNUMBER(SEARCH("Yes",'2_all_summary'!Q410)),1,2),IF(ISNUMBER(SEARCH("No",'2_all_summary'!Q410)),4,3))</f>
        <v>4</v>
      </c>
      <c r="O410" s="41">
        <f>IF(ISNUMBER(SEARCH("Yes",'2_all_summary'!$F410)),IF(ISNUMBER(SEARCH("Yes",'2_all_summary'!R410)),1,2),IF(ISNUMBER(SEARCH("No",'2_all_summary'!R410)),4,3))</f>
        <v>4</v>
      </c>
      <c r="P410" s="41">
        <f>IF(ISNUMBER(SEARCH("Yes",'2_all_summary'!$F410)),IF(ISNUMBER(SEARCH("Yes",'2_all_summary'!S410)),1,2),IF(ISNUMBER(SEARCH("No",'2_all_summary'!S410)),4,3))</f>
        <v>4</v>
      </c>
      <c r="Q410" s="41">
        <f>IF(ISNUMBER(SEARCH("Yes",'2_all_summary'!$F410)),IF(0&lt;'2_all_summary'!T410,1,2),IF(0='2_all_summary'!T410,4,3))</f>
        <v>4</v>
      </c>
      <c r="R410" s="41">
        <f>IF(ISNUMBER(SEARCH("Yes",'2_all_summary'!$F410)),IF(ISNUMBER(SEARCH("Yes",'2_all_summary'!U410)),1,2),IF(ISNUMBER(SEARCH("No",'2_all_summary'!U410)),4,3))</f>
        <v>4</v>
      </c>
    </row>
    <row r="411" spans="7:18" x14ac:dyDescent="0.3">
      <c r="G411" s="41"/>
      <c r="H411" s="41" t="str">
        <f>'2_all_summary'!D411</f>
        <v>Making a case for community-based oyster restoration: An example from Hampton Roads, Virginia, U.S.A.</v>
      </c>
      <c r="I411" s="41" t="str">
        <f>'2_all_summary'!E411</f>
        <v>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v>
      </c>
      <c r="J411" s="41">
        <f>IF(ISNUMBER(SEARCH("Yes",'2_all_summary'!$F411)),IF(ISNUMBER(SEARCH("Yes",'2_all_summary'!M411)),1,2),IF(ISNUMBER(SEARCH("No",'2_all_summary'!M411)),4,3))</f>
        <v>4</v>
      </c>
      <c r="K411" s="41">
        <f>IF(ISNUMBER(SEARCH("Yes",'2_all_summary'!$F411)),IF(ISNUMBER(SEARCH("Yes",'2_all_summary'!N411)),1,2),IF(ISNUMBER(SEARCH("No",'2_all_summary'!N411)),4,3))</f>
        <v>4</v>
      </c>
      <c r="L411" s="41">
        <f>IF(ISNUMBER(SEARCH("Yes",'2_all_summary'!$F411)),IF(ISNUMBER(SEARCH("Yes",'2_all_summary'!O411)),1,2),IF(ISNUMBER(SEARCH("No",'2_all_summary'!O411)),4,3))</f>
        <v>4</v>
      </c>
      <c r="M411" s="41">
        <f>IF(ISNUMBER(SEARCH("Yes",'2_all_summary'!$F411)),IF(0&lt;'2_all_summary'!P411,1,2),IF(0='2_all_summary'!P411,4,3))</f>
        <v>4</v>
      </c>
      <c r="N411" s="41">
        <f>IF(ISNUMBER(SEARCH("Yes",'2_all_summary'!$F411)),IF(ISNUMBER(SEARCH("Yes",'2_all_summary'!Q411)),1,2),IF(ISNUMBER(SEARCH("No",'2_all_summary'!Q411)),4,3))</f>
        <v>4</v>
      </c>
      <c r="O411" s="41">
        <f>IF(ISNUMBER(SEARCH("Yes",'2_all_summary'!$F411)),IF(ISNUMBER(SEARCH("Yes",'2_all_summary'!R411)),1,2),IF(ISNUMBER(SEARCH("No",'2_all_summary'!R411)),4,3))</f>
        <v>4</v>
      </c>
      <c r="P411" s="41">
        <f>IF(ISNUMBER(SEARCH("Yes",'2_all_summary'!$F411)),IF(ISNUMBER(SEARCH("Yes",'2_all_summary'!S411)),1,2),IF(ISNUMBER(SEARCH("No",'2_all_summary'!S411)),4,3))</f>
        <v>4</v>
      </c>
      <c r="Q411" s="41">
        <f>IF(ISNUMBER(SEARCH("Yes",'2_all_summary'!$F411)),IF(0&lt;'2_all_summary'!T411,1,2),IF(0='2_all_summary'!T411,4,3))</f>
        <v>4</v>
      </c>
      <c r="R411" s="41">
        <f>IF(ISNUMBER(SEARCH("Yes",'2_all_summary'!$F411)),IF(ISNUMBER(SEARCH("Yes",'2_all_summary'!U411)),1,2),IF(ISNUMBER(SEARCH("No",'2_all_summary'!U411)),4,3))</f>
        <v>4</v>
      </c>
    </row>
    <row r="412" spans="7:18" x14ac:dyDescent="0.3">
      <c r="G412" s="41"/>
      <c r="H412" s="41" t="str">
        <f>'2_all_summary'!D412</f>
        <v>The role of livelihoods in collective engagement in sustainable integrated coastal management: Oslob Whale Sharks</v>
      </c>
      <c r="I412" s="41" t="str">
        <f>'2_all_summary'!E412</f>
        <v>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Â© 2018 Elsevier Ltd</v>
      </c>
      <c r="J412" s="41">
        <f>IF(ISNUMBER(SEARCH("Yes",'2_all_summary'!$F412)),IF(ISNUMBER(SEARCH("Yes",'2_all_summary'!M412)),1,2),IF(ISNUMBER(SEARCH("No",'2_all_summary'!M412)),4,3))</f>
        <v>4</v>
      </c>
      <c r="K412" s="41">
        <f>IF(ISNUMBER(SEARCH("Yes",'2_all_summary'!$F412)),IF(ISNUMBER(SEARCH("Yes",'2_all_summary'!N412)),1,2),IF(ISNUMBER(SEARCH("No",'2_all_summary'!N412)),4,3))</f>
        <v>4</v>
      </c>
      <c r="L412" s="41">
        <f>IF(ISNUMBER(SEARCH("Yes",'2_all_summary'!$F412)),IF(ISNUMBER(SEARCH("Yes",'2_all_summary'!O412)),1,2),IF(ISNUMBER(SEARCH("No",'2_all_summary'!O412)),4,3))</f>
        <v>3</v>
      </c>
      <c r="M412" s="41">
        <f>IF(ISNUMBER(SEARCH("Yes",'2_all_summary'!$F412)),IF(0&lt;'2_all_summary'!P412,1,2),IF(0='2_all_summary'!P412,4,3))</f>
        <v>3</v>
      </c>
      <c r="N412" s="41">
        <f>IF(ISNUMBER(SEARCH("Yes",'2_all_summary'!$F412)),IF(ISNUMBER(SEARCH("Yes",'2_all_summary'!Q412)),1,2),IF(ISNUMBER(SEARCH("No",'2_all_summary'!Q412)),4,3))</f>
        <v>4</v>
      </c>
      <c r="O412" s="41">
        <f>IF(ISNUMBER(SEARCH("Yes",'2_all_summary'!$F412)),IF(ISNUMBER(SEARCH("Yes",'2_all_summary'!R412)),1,2),IF(ISNUMBER(SEARCH("No",'2_all_summary'!R412)),4,3))</f>
        <v>4</v>
      </c>
      <c r="P412" s="41">
        <f>IF(ISNUMBER(SEARCH("Yes",'2_all_summary'!$F412)),IF(ISNUMBER(SEARCH("Yes",'2_all_summary'!S412)),1,2),IF(ISNUMBER(SEARCH("No",'2_all_summary'!S412)),4,3))</f>
        <v>3</v>
      </c>
      <c r="Q412" s="41">
        <f>IF(ISNUMBER(SEARCH("Yes",'2_all_summary'!$F412)),IF(0&lt;'2_all_summary'!T412,1,2),IF(0='2_all_summary'!T412,4,3))</f>
        <v>3</v>
      </c>
      <c r="R412" s="41">
        <f>IF(ISNUMBER(SEARCH("Yes",'2_all_summary'!$F412)),IF(ISNUMBER(SEARCH("Yes",'2_all_summary'!U412)),1,2),IF(ISNUMBER(SEARCH("No",'2_all_summary'!U412)),4,3))</f>
        <v>3</v>
      </c>
    </row>
    <row r="413" spans="7:18" x14ac:dyDescent="0.3">
      <c r="G413" s="41"/>
      <c r="H413" s="41" t="str">
        <f>'2_all_summary'!D413</f>
        <v>Evaluation of mangrove management through community-based silvofishery in North Sumatra, Indonesia</v>
      </c>
      <c r="I413" s="41" t="str">
        <f>'2_all_summary'!E413</f>
        <v>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Â© Published under licence by IOP Publishing Ltd.</v>
      </c>
      <c r="J413" s="41">
        <f>IF(ISNUMBER(SEARCH("Yes",'2_all_summary'!$F413)),IF(ISNUMBER(SEARCH("Yes",'2_all_summary'!M413)),1,2),IF(ISNUMBER(SEARCH("No",'2_all_summary'!M413)),4,3))</f>
        <v>4</v>
      </c>
      <c r="K413" s="41">
        <f>IF(ISNUMBER(SEARCH("Yes",'2_all_summary'!$F413)),IF(ISNUMBER(SEARCH("Yes",'2_all_summary'!N413)),1,2),IF(ISNUMBER(SEARCH("No",'2_all_summary'!N413)),4,3))</f>
        <v>4</v>
      </c>
      <c r="L413" s="41">
        <f>IF(ISNUMBER(SEARCH("Yes",'2_all_summary'!$F413)),IF(ISNUMBER(SEARCH("Yes",'2_all_summary'!O413)),1,2),IF(ISNUMBER(SEARCH("No",'2_all_summary'!O413)),4,3))</f>
        <v>4</v>
      </c>
      <c r="M413" s="41">
        <f>IF(ISNUMBER(SEARCH("Yes",'2_all_summary'!$F413)),IF(0&lt;'2_all_summary'!P413,1,2),IF(0='2_all_summary'!P413,4,3))</f>
        <v>4</v>
      </c>
      <c r="N413" s="41">
        <f>IF(ISNUMBER(SEARCH("Yes",'2_all_summary'!$F413)),IF(ISNUMBER(SEARCH("Yes",'2_all_summary'!Q413)),1,2),IF(ISNUMBER(SEARCH("No",'2_all_summary'!Q413)),4,3))</f>
        <v>4</v>
      </c>
      <c r="O413" s="41">
        <f>IF(ISNUMBER(SEARCH("Yes",'2_all_summary'!$F413)),IF(ISNUMBER(SEARCH("Yes",'2_all_summary'!R413)),1,2),IF(ISNUMBER(SEARCH("No",'2_all_summary'!R413)),4,3))</f>
        <v>4</v>
      </c>
      <c r="P413" s="41">
        <f>IF(ISNUMBER(SEARCH("Yes",'2_all_summary'!$F413)),IF(ISNUMBER(SEARCH("Yes",'2_all_summary'!S413)),1,2),IF(ISNUMBER(SEARCH("No",'2_all_summary'!S413)),4,3))</f>
        <v>4</v>
      </c>
      <c r="Q413" s="41">
        <f>IF(ISNUMBER(SEARCH("Yes",'2_all_summary'!$F413)),IF(0&lt;'2_all_summary'!T413,1,2),IF(0='2_all_summary'!T413,4,3))</f>
        <v>4</v>
      </c>
      <c r="R413" s="41">
        <f>IF(ISNUMBER(SEARCH("Yes",'2_all_summary'!$F413)),IF(ISNUMBER(SEARCH("Yes",'2_all_summary'!U413)),1,2),IF(ISNUMBER(SEARCH("No",'2_all_summary'!U413)),4,3))</f>
        <v>4</v>
      </c>
    </row>
    <row r="414" spans="7:18" x14ac:dyDescent="0.3">
      <c r="G414" s="41"/>
      <c r="H414" s="41" t="str">
        <f>'2_all_summary'!D414</f>
        <v>Rehearsing Inclusive Participation Through Fishery Stakeholder Workshops in the Philippines</v>
      </c>
      <c r="I414" s="41" t="str">
        <f>'2_all_summary'!E414</f>
        <v>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Â© 2018 Cleland and Jose.</v>
      </c>
      <c r="J414" s="41">
        <f>IF(ISNUMBER(SEARCH("Yes",'2_all_summary'!$F414)),IF(ISNUMBER(SEARCH("Yes",'2_all_summary'!M414)),1,2),IF(ISNUMBER(SEARCH("No",'2_all_summary'!M414)),4,3))</f>
        <v>4</v>
      </c>
      <c r="K414" s="41">
        <f>IF(ISNUMBER(SEARCH("Yes",'2_all_summary'!$F414)),IF(ISNUMBER(SEARCH("Yes",'2_all_summary'!N414)),1,2),IF(ISNUMBER(SEARCH("No",'2_all_summary'!N414)),4,3))</f>
        <v>4</v>
      </c>
      <c r="L414" s="41">
        <f>IF(ISNUMBER(SEARCH("Yes",'2_all_summary'!$F414)),IF(ISNUMBER(SEARCH("Yes",'2_all_summary'!O414)),1,2),IF(ISNUMBER(SEARCH("No",'2_all_summary'!O414)),4,3))</f>
        <v>4</v>
      </c>
      <c r="M414" s="41">
        <f>IF(ISNUMBER(SEARCH("Yes",'2_all_summary'!$F414)),IF(0&lt;'2_all_summary'!P414,1,2),IF(0='2_all_summary'!P414,4,3))</f>
        <v>4</v>
      </c>
      <c r="N414" s="41">
        <f>IF(ISNUMBER(SEARCH("Yes",'2_all_summary'!$F414)),IF(ISNUMBER(SEARCH("Yes",'2_all_summary'!Q414)),1,2),IF(ISNUMBER(SEARCH("No",'2_all_summary'!Q414)),4,3))</f>
        <v>4</v>
      </c>
      <c r="O414" s="41">
        <f>IF(ISNUMBER(SEARCH("Yes",'2_all_summary'!$F414)),IF(ISNUMBER(SEARCH("Yes",'2_all_summary'!R414)),1,2),IF(ISNUMBER(SEARCH("No",'2_all_summary'!R414)),4,3))</f>
        <v>4</v>
      </c>
      <c r="P414" s="41">
        <f>IF(ISNUMBER(SEARCH("Yes",'2_all_summary'!$F414)),IF(ISNUMBER(SEARCH("Yes",'2_all_summary'!S414)),1,2),IF(ISNUMBER(SEARCH("No",'2_all_summary'!S414)),4,3))</f>
        <v>4</v>
      </c>
      <c r="Q414" s="41">
        <f>IF(ISNUMBER(SEARCH("Yes",'2_all_summary'!$F414)),IF(0&lt;'2_all_summary'!T414,1,2),IF(0='2_all_summary'!T414,4,3))</f>
        <v>4</v>
      </c>
      <c r="R414" s="41">
        <f>IF(ISNUMBER(SEARCH("Yes",'2_all_summary'!$F414)),IF(ISNUMBER(SEARCH("Yes",'2_all_summary'!U414)),1,2),IF(ISNUMBER(SEARCH("No",'2_all_summary'!U414)),4,3))</f>
        <v>4</v>
      </c>
    </row>
    <row r="415" spans="7:18" x14ac:dyDescent="0.3">
      <c r="G415" s="41"/>
      <c r="H415" s="41" t="str">
        <f>'2_all_summary'!D415</f>
        <v>The barefoot ecologist goes fishing</v>
      </c>
      <c r="I415" s="41" t="str">
        <f>'2_all_summary'!E415</f>
        <v>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v>
      </c>
      <c r="J415" s="41">
        <f>IF(ISNUMBER(SEARCH("Yes",'2_all_summary'!$F415)),IF(ISNUMBER(SEARCH("Yes",'2_all_summary'!M415)),1,2),IF(ISNUMBER(SEARCH("No",'2_all_summary'!M415)),4,3))</f>
        <v>2</v>
      </c>
      <c r="K415" s="41">
        <f>IF(ISNUMBER(SEARCH("Yes",'2_all_summary'!$F415)),IF(ISNUMBER(SEARCH("Yes",'2_all_summary'!N415)),1,2),IF(ISNUMBER(SEARCH("No",'2_all_summary'!N415)),4,3))</f>
        <v>2</v>
      </c>
      <c r="L415" s="41">
        <f>IF(ISNUMBER(SEARCH("Yes",'2_all_summary'!$F415)),IF(ISNUMBER(SEARCH("Yes",'2_all_summary'!O415)),1,2),IF(ISNUMBER(SEARCH("No",'2_all_summary'!O415)),4,3))</f>
        <v>2</v>
      </c>
      <c r="M415" s="41">
        <f>IF(ISNUMBER(SEARCH("Yes",'2_all_summary'!$F415)),IF(0&lt;'2_all_summary'!P415,1,2),IF(0='2_all_summary'!P415,4,3))</f>
        <v>2</v>
      </c>
      <c r="N415" s="41">
        <f>IF(ISNUMBER(SEARCH("Yes",'2_all_summary'!$F415)),IF(ISNUMBER(SEARCH("Yes",'2_all_summary'!Q415)),1,2),IF(ISNUMBER(SEARCH("No",'2_all_summary'!Q415)),4,3))</f>
        <v>2</v>
      </c>
      <c r="O415" s="41">
        <f>IF(ISNUMBER(SEARCH("Yes",'2_all_summary'!$F415)),IF(ISNUMBER(SEARCH("Yes",'2_all_summary'!R415)),1,2),IF(ISNUMBER(SEARCH("No",'2_all_summary'!R415)),4,3))</f>
        <v>2</v>
      </c>
      <c r="P415" s="41">
        <f>IF(ISNUMBER(SEARCH("Yes",'2_all_summary'!$F415)),IF(ISNUMBER(SEARCH("Yes",'2_all_summary'!S415)),1,2),IF(ISNUMBER(SEARCH("No",'2_all_summary'!S415)),4,3))</f>
        <v>2</v>
      </c>
      <c r="Q415" s="41">
        <f>IF(ISNUMBER(SEARCH("Yes",'2_all_summary'!$F415)),IF(0&lt;'2_all_summary'!T415,1,2),IF(0='2_all_summary'!T415,4,3))</f>
        <v>2</v>
      </c>
      <c r="R415" s="41">
        <f>IF(ISNUMBER(SEARCH("Yes",'2_all_summary'!$F415)),IF(ISNUMBER(SEARCH("Yes",'2_all_summary'!U415)),1,2),IF(ISNUMBER(SEARCH("No",'2_all_summary'!U415)),4,3))</f>
        <v>2</v>
      </c>
    </row>
    <row r="416" spans="7:18" x14ac:dyDescent="0.3">
      <c r="G416" s="41"/>
      <c r="H416" s="41" t="str">
        <f>'2_all_summary'!D416</f>
        <v>Comparing five methods for quantifying abundance and diversity of fish assemblages in seagrass habitat</v>
      </c>
      <c r="I416" s="41" t="str">
        <f>'2_all_summary'!E416</f>
        <v>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Â© 2021</v>
      </c>
      <c r="J416" s="41">
        <f>IF(ISNUMBER(SEARCH("Yes",'2_all_summary'!$F416)),IF(ISNUMBER(SEARCH("Yes",'2_all_summary'!M416)),1,2),IF(ISNUMBER(SEARCH("No",'2_all_summary'!M416)),4,3))</f>
        <v>4</v>
      </c>
      <c r="K416" s="41">
        <f>IF(ISNUMBER(SEARCH("Yes",'2_all_summary'!$F416)),IF(ISNUMBER(SEARCH("Yes",'2_all_summary'!N416)),1,2),IF(ISNUMBER(SEARCH("No",'2_all_summary'!N416)),4,3))</f>
        <v>4</v>
      </c>
      <c r="L416" s="41">
        <f>IF(ISNUMBER(SEARCH("Yes",'2_all_summary'!$F416)),IF(ISNUMBER(SEARCH("Yes",'2_all_summary'!O416)),1,2),IF(ISNUMBER(SEARCH("No",'2_all_summary'!O416)),4,3))</f>
        <v>4</v>
      </c>
      <c r="M416" s="41">
        <f>IF(ISNUMBER(SEARCH("Yes",'2_all_summary'!$F416)),IF(0&lt;'2_all_summary'!P416,1,2),IF(0='2_all_summary'!P416,4,3))</f>
        <v>4</v>
      </c>
      <c r="N416" s="41">
        <f>IF(ISNUMBER(SEARCH("Yes",'2_all_summary'!$F416)),IF(ISNUMBER(SEARCH("Yes",'2_all_summary'!Q416)),1,2),IF(ISNUMBER(SEARCH("No",'2_all_summary'!Q416)),4,3))</f>
        <v>4</v>
      </c>
      <c r="O416" s="41">
        <f>IF(ISNUMBER(SEARCH("Yes",'2_all_summary'!$F416)),IF(ISNUMBER(SEARCH("Yes",'2_all_summary'!R416)),1,2),IF(ISNUMBER(SEARCH("No",'2_all_summary'!R416)),4,3))</f>
        <v>4</v>
      </c>
      <c r="P416" s="41">
        <f>IF(ISNUMBER(SEARCH("Yes",'2_all_summary'!$F416)),IF(ISNUMBER(SEARCH("Yes",'2_all_summary'!S416)),1,2),IF(ISNUMBER(SEARCH("No",'2_all_summary'!S416)),4,3))</f>
        <v>4</v>
      </c>
      <c r="Q416" s="41">
        <f>IF(ISNUMBER(SEARCH("Yes",'2_all_summary'!$F416)),IF(0&lt;'2_all_summary'!T416,1,2),IF(0='2_all_summary'!T416,4,3))</f>
        <v>4</v>
      </c>
      <c r="R416" s="41">
        <f>IF(ISNUMBER(SEARCH("Yes",'2_all_summary'!$F416)),IF(ISNUMBER(SEARCH("Yes",'2_all_summary'!U416)),1,2),IF(ISNUMBER(SEARCH("No",'2_all_summary'!U416)),4,3))</f>
        <v>4</v>
      </c>
    </row>
    <row r="417" spans="7:18" x14ac:dyDescent="0.3">
      <c r="G417" s="41"/>
      <c r="H417" s="41" t="str">
        <f>'2_all_summary'!D417</f>
        <v>Results of a community based disease monitoring program of marine mammals in Arctic Canada</v>
      </c>
      <c r="I417" s="41" t="str">
        <f>'2_all_summary'!E417</f>
        <v>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naÃ¯ve animals may be immediately catastrophic. Â© 2004 IEEE.</v>
      </c>
      <c r="J417" s="41">
        <f>IF(ISNUMBER(SEARCH("Yes",'2_all_summary'!$F417)),IF(ISNUMBER(SEARCH("Yes",'2_all_summary'!M417)),1,2),IF(ISNUMBER(SEARCH("No",'2_all_summary'!M417)),4,3))</f>
        <v>4</v>
      </c>
      <c r="K417" s="41">
        <f>IF(ISNUMBER(SEARCH("Yes",'2_all_summary'!$F417)),IF(ISNUMBER(SEARCH("Yes",'2_all_summary'!N417)),1,2),IF(ISNUMBER(SEARCH("No",'2_all_summary'!N417)),4,3))</f>
        <v>4</v>
      </c>
      <c r="L417" s="41">
        <f>IF(ISNUMBER(SEARCH("Yes",'2_all_summary'!$F417)),IF(ISNUMBER(SEARCH("Yes",'2_all_summary'!O417)),1,2),IF(ISNUMBER(SEARCH("No",'2_all_summary'!O417)),4,3))</f>
        <v>4</v>
      </c>
      <c r="M417" s="41">
        <f>IF(ISNUMBER(SEARCH("Yes",'2_all_summary'!$F417)),IF(0&lt;'2_all_summary'!P417,1,2),IF(0='2_all_summary'!P417,4,3))</f>
        <v>4</v>
      </c>
      <c r="N417" s="41">
        <f>IF(ISNUMBER(SEARCH("Yes",'2_all_summary'!$F417)),IF(ISNUMBER(SEARCH("Yes",'2_all_summary'!Q417)),1,2),IF(ISNUMBER(SEARCH("No",'2_all_summary'!Q417)),4,3))</f>
        <v>4</v>
      </c>
      <c r="O417" s="41">
        <f>IF(ISNUMBER(SEARCH("Yes",'2_all_summary'!$F417)),IF(ISNUMBER(SEARCH("Yes",'2_all_summary'!R417)),1,2),IF(ISNUMBER(SEARCH("No",'2_all_summary'!R417)),4,3))</f>
        <v>4</v>
      </c>
      <c r="P417" s="41">
        <f>IF(ISNUMBER(SEARCH("Yes",'2_all_summary'!$F417)),IF(ISNUMBER(SEARCH("Yes",'2_all_summary'!S417)),1,2),IF(ISNUMBER(SEARCH("No",'2_all_summary'!S417)),4,3))</f>
        <v>4</v>
      </c>
      <c r="Q417" s="41">
        <f>IF(ISNUMBER(SEARCH("Yes",'2_all_summary'!$F417)),IF(0&lt;'2_all_summary'!T417,1,2),IF(0='2_all_summary'!T417,4,3))</f>
        <v>4</v>
      </c>
      <c r="R417" s="41">
        <f>IF(ISNUMBER(SEARCH("Yes",'2_all_summary'!$F417)),IF(ISNUMBER(SEARCH("Yes",'2_all_summary'!U417)),1,2),IF(ISNUMBER(SEARCH("No",'2_all_summary'!U417)),4,3))</f>
        <v>4</v>
      </c>
    </row>
    <row r="418" spans="7:18" x14ac:dyDescent="0.3">
      <c r="G418" s="41"/>
      <c r="H418" s="41" t="str">
        <f>'2_all_summary'!D418</f>
        <v>Restricted grouper reproductive migrations support community-based management</v>
      </c>
      <c r="I418" s="41" t="str">
        <f>'2_all_summary'!E418</f>
        <v>Conservation commonly requires trade-offs between social and ecological goals. For tropical small-scale fisheries, spatial scales of socially appropriate management are generally smallâ€”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1â€“2km2 would protect approximately 30â€“50% of the spawning population throughout the nonspawning season. Contrasting with current knowledge, our results demonstrate that species with moderate reproductive migrations can be managed at scales congruous with spatially restricted management tools. Â© 2016 The Authors.</v>
      </c>
      <c r="J418" s="41">
        <f>IF(ISNUMBER(SEARCH("Yes",'2_all_summary'!$F418)),IF(ISNUMBER(SEARCH("Yes",'2_all_summary'!M418)),1,2),IF(ISNUMBER(SEARCH("No",'2_all_summary'!M418)),4,3))</f>
        <v>1</v>
      </c>
      <c r="K418" s="41">
        <f>IF(ISNUMBER(SEARCH("Yes",'2_all_summary'!$F418)),IF(ISNUMBER(SEARCH("Yes",'2_all_summary'!N418)),1,2),IF(ISNUMBER(SEARCH("No",'2_all_summary'!N418)),4,3))</f>
        <v>1</v>
      </c>
      <c r="L418" s="41">
        <f>IF(ISNUMBER(SEARCH("Yes",'2_all_summary'!$F418)),IF(ISNUMBER(SEARCH("Yes",'2_all_summary'!O418)),1,2),IF(ISNUMBER(SEARCH("No",'2_all_summary'!O418)),4,3))</f>
        <v>1</v>
      </c>
      <c r="M418" s="41">
        <f>IF(ISNUMBER(SEARCH("Yes",'2_all_summary'!$F418)),IF(0&lt;'2_all_summary'!P418,1,2),IF(0='2_all_summary'!P418,4,3))</f>
        <v>1</v>
      </c>
      <c r="N418" s="41">
        <f>IF(ISNUMBER(SEARCH("Yes",'2_all_summary'!$F418)),IF(ISNUMBER(SEARCH("Yes",'2_all_summary'!Q418)),1,2),IF(ISNUMBER(SEARCH("No",'2_all_summary'!Q418)),4,3))</f>
        <v>1</v>
      </c>
      <c r="O418" s="41">
        <f>IF(ISNUMBER(SEARCH("Yes",'2_all_summary'!$F418)),IF(ISNUMBER(SEARCH("Yes",'2_all_summary'!R418)),1,2),IF(ISNUMBER(SEARCH("No",'2_all_summary'!R418)),4,3))</f>
        <v>1</v>
      </c>
      <c r="P418" s="41">
        <f>IF(ISNUMBER(SEARCH("Yes",'2_all_summary'!$F418)),IF(ISNUMBER(SEARCH("Yes",'2_all_summary'!S418)),1,2),IF(ISNUMBER(SEARCH("No",'2_all_summary'!S418)),4,3))</f>
        <v>1</v>
      </c>
      <c r="Q418" s="41">
        <f>IF(ISNUMBER(SEARCH("Yes",'2_all_summary'!$F418)),IF(0&lt;'2_all_summary'!T418,1,2),IF(0='2_all_summary'!T418,4,3))</f>
        <v>1</v>
      </c>
      <c r="R418" s="41">
        <f>IF(ISNUMBER(SEARCH("Yes",'2_all_summary'!$F418)),IF(ISNUMBER(SEARCH("Yes",'2_all_summary'!U418)),1,2),IF(ISNUMBER(SEARCH("No",'2_all_summary'!U418)),4,3))</f>
        <v>1</v>
      </c>
    </row>
    <row r="419" spans="7:18" x14ac:dyDescent="0.3">
      <c r="G419" s="41"/>
      <c r="H419" s="41" t="str">
        <f>'2_all_summary'!D419</f>
        <v>Community-based management of the environment: Lessons from the past and options for the future</v>
      </c>
      <c r="I419" s="41" t="str">
        <f>'2_all_summary'!E419</f>
        <v>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Â© 2001 John Wiley &amp; Sons, Ltd.</v>
      </c>
      <c r="J419" s="41">
        <f>IF(ISNUMBER(SEARCH("Yes",'2_all_summary'!$F419)),IF(ISNUMBER(SEARCH("Yes",'2_all_summary'!M419)),1,2),IF(ISNUMBER(SEARCH("No",'2_all_summary'!M419)),4,3))</f>
        <v>1</v>
      </c>
      <c r="K419" s="41">
        <f>IF(ISNUMBER(SEARCH("Yes",'2_all_summary'!$F419)),IF(ISNUMBER(SEARCH("Yes",'2_all_summary'!N419)),1,2),IF(ISNUMBER(SEARCH("No",'2_all_summary'!N419)),4,3))</f>
        <v>1</v>
      </c>
      <c r="L419" s="41">
        <f>IF(ISNUMBER(SEARCH("Yes",'2_all_summary'!$F419)),IF(ISNUMBER(SEARCH("Yes",'2_all_summary'!O419)),1,2),IF(ISNUMBER(SEARCH("No",'2_all_summary'!O419)),4,3))</f>
        <v>1</v>
      </c>
      <c r="M419" s="41">
        <f>IF(ISNUMBER(SEARCH("Yes",'2_all_summary'!$F419)),IF(0&lt;'2_all_summary'!P419,1,2),IF(0='2_all_summary'!P419,4,3))</f>
        <v>1</v>
      </c>
      <c r="N419" s="41">
        <f>IF(ISNUMBER(SEARCH("Yes",'2_all_summary'!$F419)),IF(ISNUMBER(SEARCH("Yes",'2_all_summary'!Q419)),1,2),IF(ISNUMBER(SEARCH("No",'2_all_summary'!Q419)),4,3))</f>
        <v>2</v>
      </c>
      <c r="O419" s="41">
        <f>IF(ISNUMBER(SEARCH("Yes",'2_all_summary'!$F419)),IF(ISNUMBER(SEARCH("Yes",'2_all_summary'!R419)),1,2),IF(ISNUMBER(SEARCH("No",'2_all_summary'!R419)),4,3))</f>
        <v>1</v>
      </c>
      <c r="P419" s="41">
        <f>IF(ISNUMBER(SEARCH("Yes",'2_all_summary'!$F419)),IF(ISNUMBER(SEARCH("Yes",'2_all_summary'!S419)),1,2),IF(ISNUMBER(SEARCH("No",'2_all_summary'!S419)),4,3))</f>
        <v>2</v>
      </c>
      <c r="Q419" s="41">
        <f>IF(ISNUMBER(SEARCH("Yes",'2_all_summary'!$F419)),IF(0&lt;'2_all_summary'!T419,1,2),IF(0='2_all_summary'!T419,4,3))</f>
        <v>1</v>
      </c>
      <c r="R419" s="41">
        <f>IF(ISNUMBER(SEARCH("Yes",'2_all_summary'!$F419)),IF(ISNUMBER(SEARCH("Yes",'2_all_summary'!U419)),1,2),IF(ISNUMBER(SEARCH("No",'2_all_summary'!U419)),4,3))</f>
        <v>1</v>
      </c>
    </row>
    <row r="420" spans="7:18" x14ac:dyDescent="0.3">
      <c r="G420" s="41"/>
      <c r="H420" s="41" t="str">
        <f>'2_all_summary'!D420</f>
        <v>Crafting the success and failure of decentralized marine management</v>
      </c>
      <c r="I420" s="41" t="str">
        <f>'2_all_summary'!E420</f>
        <v>This paper presents an ethnographic case study of the design and revision of a decentralized marine management scheme implemented on the island of Moorea, French Polynesia named Plan de Gestion de lâ€™Espace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peopleâ€™s engagement withâ€”or resistance toâ€”the local marine management and governance design. Our results highlight how the controversies around the revision of Mooreaâ€™s PGEM overflowed the boundaries of ecology as construed by scientific experts. Stakeholders interpreted â€œmarine resource managementâ€ as something well beyond just â€œmarine resourcesâ€ to include politics, identity, Polynesian cosmology, and livelihoods. Our findings provide generalizable patterns for understanding how natural-resource management policies are received and repurposed by local actors. Â© 2022, The Author(s).</v>
      </c>
      <c r="J420" s="41">
        <f>IF(ISNUMBER(SEARCH("Yes",'2_all_summary'!$F420)),IF(ISNUMBER(SEARCH("Yes",'2_all_summary'!M420)),1,2),IF(ISNUMBER(SEARCH("No",'2_all_summary'!M420)),4,3))</f>
        <v>4</v>
      </c>
      <c r="K420" s="41">
        <f>IF(ISNUMBER(SEARCH("Yes",'2_all_summary'!$F420)),IF(ISNUMBER(SEARCH("Yes",'2_all_summary'!N420)),1,2),IF(ISNUMBER(SEARCH("No",'2_all_summary'!N420)),4,3))</f>
        <v>4</v>
      </c>
      <c r="L420" s="41">
        <f>IF(ISNUMBER(SEARCH("Yes",'2_all_summary'!$F420)),IF(ISNUMBER(SEARCH("Yes",'2_all_summary'!O420)),1,2),IF(ISNUMBER(SEARCH("No",'2_all_summary'!O420)),4,3))</f>
        <v>4</v>
      </c>
      <c r="M420" s="41">
        <f>IF(ISNUMBER(SEARCH("Yes",'2_all_summary'!$F420)),IF(0&lt;'2_all_summary'!P420,1,2),IF(0='2_all_summary'!P420,4,3))</f>
        <v>4</v>
      </c>
      <c r="N420" s="41">
        <f>IF(ISNUMBER(SEARCH("Yes",'2_all_summary'!$F420)),IF(ISNUMBER(SEARCH("Yes",'2_all_summary'!Q420)),1,2),IF(ISNUMBER(SEARCH("No",'2_all_summary'!Q420)),4,3))</f>
        <v>4</v>
      </c>
      <c r="O420" s="41">
        <f>IF(ISNUMBER(SEARCH("Yes",'2_all_summary'!$F420)),IF(ISNUMBER(SEARCH("Yes",'2_all_summary'!R420)),1,2),IF(ISNUMBER(SEARCH("No",'2_all_summary'!R420)),4,3))</f>
        <v>4</v>
      </c>
      <c r="P420" s="41">
        <f>IF(ISNUMBER(SEARCH("Yes",'2_all_summary'!$F420)),IF(ISNUMBER(SEARCH("Yes",'2_all_summary'!S420)),1,2),IF(ISNUMBER(SEARCH("No",'2_all_summary'!S420)),4,3))</f>
        <v>4</v>
      </c>
      <c r="Q420" s="41">
        <f>IF(ISNUMBER(SEARCH("Yes",'2_all_summary'!$F420)),IF(0&lt;'2_all_summary'!T420,1,2),IF(0='2_all_summary'!T420,4,3))</f>
        <v>4</v>
      </c>
      <c r="R420" s="41">
        <f>IF(ISNUMBER(SEARCH("Yes",'2_all_summary'!$F420)),IF(ISNUMBER(SEARCH("Yes",'2_all_summary'!U420)),1,2),IF(ISNUMBER(SEARCH("No",'2_all_summary'!U420)),4,3))</f>
        <v>4</v>
      </c>
    </row>
    <row r="421" spans="7:18" x14ac:dyDescent="0.3">
      <c r="G421" s="41"/>
      <c r="H421" s="41" t="str">
        <f>'2_all_summary'!D421</f>
        <v>River fisheries management in Bangladesh: Drawing lessons from Community Based Fisheries Management (CBFM) experiences</v>
      </c>
      <c r="I421" s="41" t="str">
        <f>'2_all_summary'!E421</f>
        <v>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Â© 2009 Elsevier Ltd. All rights reserved.</v>
      </c>
      <c r="J421" s="41">
        <f>IF(ISNUMBER(SEARCH("Yes",'2_all_summary'!$F421)),IF(ISNUMBER(SEARCH("Yes",'2_all_summary'!M421)),1,2),IF(ISNUMBER(SEARCH("No",'2_all_summary'!M421)),4,3))</f>
        <v>4</v>
      </c>
      <c r="K421" s="41">
        <f>IF(ISNUMBER(SEARCH("Yes",'2_all_summary'!$F421)),IF(ISNUMBER(SEARCH("Yes",'2_all_summary'!N421)),1,2),IF(ISNUMBER(SEARCH("No",'2_all_summary'!N421)),4,3))</f>
        <v>4</v>
      </c>
      <c r="L421" s="41">
        <f>IF(ISNUMBER(SEARCH("Yes",'2_all_summary'!$F421)),IF(ISNUMBER(SEARCH("Yes",'2_all_summary'!O421)),1,2),IF(ISNUMBER(SEARCH("No",'2_all_summary'!O421)),4,3))</f>
        <v>4</v>
      </c>
      <c r="M421" s="41">
        <f>IF(ISNUMBER(SEARCH("Yes",'2_all_summary'!$F421)),IF(0&lt;'2_all_summary'!P421,1,2),IF(0='2_all_summary'!P421,4,3))</f>
        <v>4</v>
      </c>
      <c r="N421" s="41">
        <f>IF(ISNUMBER(SEARCH("Yes",'2_all_summary'!$F421)),IF(ISNUMBER(SEARCH("Yes",'2_all_summary'!Q421)),1,2),IF(ISNUMBER(SEARCH("No",'2_all_summary'!Q421)),4,3))</f>
        <v>4</v>
      </c>
      <c r="O421" s="41">
        <f>IF(ISNUMBER(SEARCH("Yes",'2_all_summary'!$F421)),IF(ISNUMBER(SEARCH("Yes",'2_all_summary'!R421)),1,2),IF(ISNUMBER(SEARCH("No",'2_all_summary'!R421)),4,3))</f>
        <v>4</v>
      </c>
      <c r="P421" s="41">
        <f>IF(ISNUMBER(SEARCH("Yes",'2_all_summary'!$F421)),IF(ISNUMBER(SEARCH("Yes",'2_all_summary'!S421)),1,2),IF(ISNUMBER(SEARCH("No",'2_all_summary'!S421)),4,3))</f>
        <v>4</v>
      </c>
      <c r="Q421" s="41">
        <f>IF(ISNUMBER(SEARCH("Yes",'2_all_summary'!$F421)),IF(0&lt;'2_all_summary'!T421,1,2),IF(0='2_all_summary'!T421,4,3))</f>
        <v>4</v>
      </c>
      <c r="R421" s="41">
        <f>IF(ISNUMBER(SEARCH("Yes",'2_all_summary'!$F421)),IF(ISNUMBER(SEARCH("Yes",'2_all_summary'!U421)),1,2),IF(ISNUMBER(SEARCH("No",'2_all_summary'!U421)),4,3))</f>
        <v>4</v>
      </c>
    </row>
    <row r="422" spans="7:18" x14ac:dyDescent="0.3">
      <c r="G422" s="41"/>
      <c r="H422" s="41" t="str">
        <f>'2_all_summary'!D422</f>
        <v>Perceptions of gender dynamics in small-scale fisheries and conservation areas in the Pursat province of Tonle Sap Lake, Cambodia</v>
      </c>
      <c r="I422" s="41" t="str">
        <f>'2_all_summary'!E422</f>
        <v>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Â© 2019 Victoria University of Wellington and John Wiley &amp; Sons Australia, Ltd</v>
      </c>
      <c r="J422" s="41">
        <f>IF(ISNUMBER(SEARCH("Yes",'2_all_summary'!$F422)),IF(ISNUMBER(SEARCH("Yes",'2_all_summary'!M422)),1,2),IF(ISNUMBER(SEARCH("No",'2_all_summary'!M422)),4,3))</f>
        <v>4</v>
      </c>
      <c r="K422" s="41">
        <f>IF(ISNUMBER(SEARCH("Yes",'2_all_summary'!$F422)),IF(ISNUMBER(SEARCH("Yes",'2_all_summary'!N422)),1,2),IF(ISNUMBER(SEARCH("No",'2_all_summary'!N422)),4,3))</f>
        <v>4</v>
      </c>
      <c r="L422" s="41">
        <f>IF(ISNUMBER(SEARCH("Yes",'2_all_summary'!$F422)),IF(ISNUMBER(SEARCH("Yes",'2_all_summary'!O422)),1,2),IF(ISNUMBER(SEARCH("No",'2_all_summary'!O422)),4,3))</f>
        <v>4</v>
      </c>
      <c r="M422" s="41">
        <f>IF(ISNUMBER(SEARCH("Yes",'2_all_summary'!$F422)),IF(0&lt;'2_all_summary'!P422,1,2),IF(0='2_all_summary'!P422,4,3))</f>
        <v>4</v>
      </c>
      <c r="N422" s="41">
        <f>IF(ISNUMBER(SEARCH("Yes",'2_all_summary'!$F422)),IF(ISNUMBER(SEARCH("Yes",'2_all_summary'!Q422)),1,2),IF(ISNUMBER(SEARCH("No",'2_all_summary'!Q422)),4,3))</f>
        <v>4</v>
      </c>
      <c r="O422" s="41">
        <f>IF(ISNUMBER(SEARCH("Yes",'2_all_summary'!$F422)),IF(ISNUMBER(SEARCH("Yes",'2_all_summary'!R422)),1,2),IF(ISNUMBER(SEARCH("No",'2_all_summary'!R422)),4,3))</f>
        <v>4</v>
      </c>
      <c r="P422" s="41">
        <f>IF(ISNUMBER(SEARCH("Yes",'2_all_summary'!$F422)),IF(ISNUMBER(SEARCH("Yes",'2_all_summary'!S422)),1,2),IF(ISNUMBER(SEARCH("No",'2_all_summary'!S422)),4,3))</f>
        <v>4</v>
      </c>
      <c r="Q422" s="41">
        <f>IF(ISNUMBER(SEARCH("Yes",'2_all_summary'!$F422)),IF(0&lt;'2_all_summary'!T422,1,2),IF(0='2_all_summary'!T422,4,3))</f>
        <v>4</v>
      </c>
      <c r="R422" s="41">
        <f>IF(ISNUMBER(SEARCH("Yes",'2_all_summary'!$F422)),IF(ISNUMBER(SEARCH("Yes",'2_all_summary'!U422)),1,2),IF(ISNUMBER(SEARCH("No",'2_all_summary'!U422)),4,3))</f>
        <v>4</v>
      </c>
    </row>
    <row r="423" spans="7:18" x14ac:dyDescent="0.3">
      <c r="G423" s="41"/>
      <c r="H423" s="41" t="str">
        <f>'2_all_summary'!D423</f>
        <v>Strategies for rebuilding closer links between local indigenous communities and their customary fisheries in Aotearoa/New Zealand</v>
      </c>
      <c r="I423" s="41" t="str">
        <f>'2_all_summary'!E423</f>
        <v>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v>
      </c>
      <c r="J423" s="41">
        <f>IF(ISNUMBER(SEARCH("Yes",'2_all_summary'!$F423)),IF(ISNUMBER(SEARCH("Yes",'2_all_summary'!M423)),1,2),IF(ISNUMBER(SEARCH("No",'2_all_summary'!M423)),4,3))</f>
        <v>4</v>
      </c>
      <c r="K423" s="41">
        <f>IF(ISNUMBER(SEARCH("Yes",'2_all_summary'!$F423)),IF(ISNUMBER(SEARCH("Yes",'2_all_summary'!N423)),1,2),IF(ISNUMBER(SEARCH("No",'2_all_summary'!N423)),4,3))</f>
        <v>4</v>
      </c>
      <c r="L423" s="41">
        <f>IF(ISNUMBER(SEARCH("Yes",'2_all_summary'!$F423)),IF(ISNUMBER(SEARCH("Yes",'2_all_summary'!O423)),1,2),IF(ISNUMBER(SEARCH("No",'2_all_summary'!O423)),4,3))</f>
        <v>4</v>
      </c>
      <c r="M423" s="41">
        <f>IF(ISNUMBER(SEARCH("Yes",'2_all_summary'!$F423)),IF(0&lt;'2_all_summary'!P423,1,2),IF(0='2_all_summary'!P423,4,3))</f>
        <v>4</v>
      </c>
      <c r="N423" s="41">
        <f>IF(ISNUMBER(SEARCH("Yes",'2_all_summary'!$F423)),IF(ISNUMBER(SEARCH("Yes",'2_all_summary'!Q423)),1,2),IF(ISNUMBER(SEARCH("No",'2_all_summary'!Q423)),4,3))</f>
        <v>4</v>
      </c>
      <c r="O423" s="41">
        <f>IF(ISNUMBER(SEARCH("Yes",'2_all_summary'!$F423)),IF(ISNUMBER(SEARCH("Yes",'2_all_summary'!R423)),1,2),IF(ISNUMBER(SEARCH("No",'2_all_summary'!R423)),4,3))</f>
        <v>4</v>
      </c>
      <c r="P423" s="41">
        <f>IF(ISNUMBER(SEARCH("Yes",'2_all_summary'!$F423)),IF(ISNUMBER(SEARCH("Yes",'2_all_summary'!S423)),1,2),IF(ISNUMBER(SEARCH("No",'2_all_summary'!S423)),4,3))</f>
        <v>4</v>
      </c>
      <c r="Q423" s="41">
        <f>IF(ISNUMBER(SEARCH("Yes",'2_all_summary'!$F423)),IF(0&lt;'2_all_summary'!T423,1,2),IF(0='2_all_summary'!T423,4,3))</f>
        <v>4</v>
      </c>
      <c r="R423" s="41">
        <f>IF(ISNUMBER(SEARCH("Yes",'2_all_summary'!$F423)),IF(ISNUMBER(SEARCH("Yes",'2_all_summary'!U423)),1,2),IF(ISNUMBER(SEARCH("No",'2_all_summary'!U423)),4,3))</f>
        <v>4</v>
      </c>
    </row>
    <row r="424" spans="7:18" x14ac:dyDescent="0.3">
      <c r="G424" s="41"/>
      <c r="H424" s="41" t="str">
        <f>'2_all_summary'!D424</f>
        <v>Impact of a local, coastal community based management regime when defining marine protected areas: Empirical results from a study in okinawa, Japan</v>
      </c>
      <c r="I424" s="41" t="str">
        <f>'2_all_summary'!E424</f>
        <v>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Â© 2019 Shah et al. This is an open access article distributed under the terms of the Creative Commons Attribution License, which permits unrestricted use, distribution, and reproduction in any medium, provided the original author and source are credited.</v>
      </c>
      <c r="J424" s="41">
        <f>IF(ISNUMBER(SEARCH("Yes",'2_all_summary'!$F424)),IF(ISNUMBER(SEARCH("Yes",'2_all_summary'!M424)),1,2),IF(ISNUMBER(SEARCH("No",'2_all_summary'!M424)),4,3))</f>
        <v>4</v>
      </c>
      <c r="K424" s="41">
        <f>IF(ISNUMBER(SEARCH("Yes",'2_all_summary'!$F424)),IF(ISNUMBER(SEARCH("Yes",'2_all_summary'!N424)),1,2),IF(ISNUMBER(SEARCH("No",'2_all_summary'!N424)),4,3))</f>
        <v>4</v>
      </c>
      <c r="L424" s="41">
        <f>IF(ISNUMBER(SEARCH("Yes",'2_all_summary'!$F424)),IF(ISNUMBER(SEARCH("Yes",'2_all_summary'!O424)),1,2),IF(ISNUMBER(SEARCH("No",'2_all_summary'!O424)),4,3))</f>
        <v>4</v>
      </c>
      <c r="M424" s="41">
        <f>IF(ISNUMBER(SEARCH("Yes",'2_all_summary'!$F424)),IF(0&lt;'2_all_summary'!P424,1,2),IF(0='2_all_summary'!P424,4,3))</f>
        <v>4</v>
      </c>
      <c r="N424" s="41">
        <f>IF(ISNUMBER(SEARCH("Yes",'2_all_summary'!$F424)),IF(ISNUMBER(SEARCH("Yes",'2_all_summary'!Q424)),1,2),IF(ISNUMBER(SEARCH("No",'2_all_summary'!Q424)),4,3))</f>
        <v>4</v>
      </c>
      <c r="O424" s="41">
        <f>IF(ISNUMBER(SEARCH("Yes",'2_all_summary'!$F424)),IF(ISNUMBER(SEARCH("Yes",'2_all_summary'!R424)),1,2),IF(ISNUMBER(SEARCH("No",'2_all_summary'!R424)),4,3))</f>
        <v>4</v>
      </c>
      <c r="P424" s="41">
        <f>IF(ISNUMBER(SEARCH("Yes",'2_all_summary'!$F424)),IF(ISNUMBER(SEARCH("Yes",'2_all_summary'!S424)),1,2),IF(ISNUMBER(SEARCH("No",'2_all_summary'!S424)),4,3))</f>
        <v>4</v>
      </c>
      <c r="Q424" s="41">
        <f>IF(ISNUMBER(SEARCH("Yes",'2_all_summary'!$F424)),IF(0&lt;'2_all_summary'!T424,1,2),IF(0='2_all_summary'!T424,4,3))</f>
        <v>4</v>
      </c>
      <c r="R424" s="41">
        <f>IF(ISNUMBER(SEARCH("Yes",'2_all_summary'!$F424)),IF(ISNUMBER(SEARCH("Yes",'2_all_summary'!U424)),1,2),IF(ISNUMBER(SEARCH("No",'2_all_summary'!U424)),4,3))</f>
        <v>4</v>
      </c>
    </row>
    <row r="425" spans="7:18" x14ac:dyDescent="0.3">
      <c r="G425" s="41"/>
      <c r="H425" s="41" t="str">
        <f>'2_all_summary'!D425</f>
        <v>Locally-managed marine areas: Multiple objectives and diverse strategies</v>
      </c>
      <c r="I425" s="41" t="str">
        <f>'2_all_summary'!E425</f>
        <v>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v>
      </c>
      <c r="J425" s="41">
        <f>IF(ISNUMBER(SEARCH("Yes",'2_all_summary'!$F425)),IF(ISNUMBER(SEARCH("Yes",'2_all_summary'!M425)),1,2),IF(ISNUMBER(SEARCH("No",'2_all_summary'!M425)),4,3))</f>
        <v>1</v>
      </c>
      <c r="K425" s="41">
        <f>IF(ISNUMBER(SEARCH("Yes",'2_all_summary'!$F425)),IF(ISNUMBER(SEARCH("Yes",'2_all_summary'!N425)),1,2),IF(ISNUMBER(SEARCH("No",'2_all_summary'!N425)),4,3))</f>
        <v>1</v>
      </c>
      <c r="L425" s="41">
        <f>IF(ISNUMBER(SEARCH("Yes",'2_all_summary'!$F425)),IF(ISNUMBER(SEARCH("Yes",'2_all_summary'!O425)),1,2),IF(ISNUMBER(SEARCH("No",'2_all_summary'!O425)),4,3))</f>
        <v>1</v>
      </c>
      <c r="M425" s="41">
        <f>IF(ISNUMBER(SEARCH("Yes",'2_all_summary'!$F425)),IF(0&lt;'2_all_summary'!P425,1,2),IF(0='2_all_summary'!P425,4,3))</f>
        <v>1</v>
      </c>
      <c r="N425" s="41">
        <f>IF(ISNUMBER(SEARCH("Yes",'2_all_summary'!$F425)),IF(ISNUMBER(SEARCH("Yes",'2_all_summary'!Q425)),1,2),IF(ISNUMBER(SEARCH("No",'2_all_summary'!Q425)),4,3))</f>
        <v>1</v>
      </c>
      <c r="O425" s="41">
        <f>IF(ISNUMBER(SEARCH("Yes",'2_all_summary'!$F425)),IF(ISNUMBER(SEARCH("Yes",'2_all_summary'!R425)),1,2),IF(ISNUMBER(SEARCH("No",'2_all_summary'!R425)),4,3))</f>
        <v>1</v>
      </c>
      <c r="P425" s="41">
        <f>IF(ISNUMBER(SEARCH("Yes",'2_all_summary'!$F425)),IF(ISNUMBER(SEARCH("Yes",'2_all_summary'!S425)),1,2),IF(ISNUMBER(SEARCH("No",'2_all_summary'!S425)),4,3))</f>
        <v>1</v>
      </c>
      <c r="Q425" s="41">
        <f>IF(ISNUMBER(SEARCH("Yes",'2_all_summary'!$F425)),IF(0&lt;'2_all_summary'!T425,1,2),IF(0='2_all_summary'!T425,4,3))</f>
        <v>1</v>
      </c>
      <c r="R425" s="41">
        <f>IF(ISNUMBER(SEARCH("Yes",'2_all_summary'!$F425)),IF(ISNUMBER(SEARCH("Yes",'2_all_summary'!U425)),1,2),IF(ISNUMBER(SEARCH("No",'2_all_summary'!U425)),4,3))</f>
        <v>1</v>
      </c>
    </row>
    <row r="426" spans="7:18" x14ac:dyDescent="0.3">
      <c r="G426" s="41"/>
      <c r="H426" s="41" t="str">
        <f>'2_all_summary'!D426</f>
        <v>Effectiveness of shore-based remote camera monitoring for quantifying recreational fisher compliance in marine conservation areas</v>
      </c>
      <c r="I426" s="41" t="str">
        <f>'2_all_summary'!E426</f>
        <v>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Â© 2017 John Wiley &amp; Sons, Ltd.</v>
      </c>
      <c r="J426" s="41">
        <f>IF(ISNUMBER(SEARCH("Yes",'2_all_summary'!$F426)),IF(ISNUMBER(SEARCH("Yes",'2_all_summary'!M426)),1,2),IF(ISNUMBER(SEARCH("No",'2_all_summary'!M426)),4,3))</f>
        <v>4</v>
      </c>
      <c r="K426" s="41">
        <f>IF(ISNUMBER(SEARCH("Yes",'2_all_summary'!$F426)),IF(ISNUMBER(SEARCH("Yes",'2_all_summary'!N426)),1,2),IF(ISNUMBER(SEARCH("No",'2_all_summary'!N426)),4,3))</f>
        <v>4</v>
      </c>
      <c r="L426" s="41">
        <f>IF(ISNUMBER(SEARCH("Yes",'2_all_summary'!$F426)),IF(ISNUMBER(SEARCH("Yes",'2_all_summary'!O426)),1,2),IF(ISNUMBER(SEARCH("No",'2_all_summary'!O426)),4,3))</f>
        <v>4</v>
      </c>
      <c r="M426" s="41">
        <f>IF(ISNUMBER(SEARCH("Yes",'2_all_summary'!$F426)),IF(0&lt;'2_all_summary'!P426,1,2),IF(0='2_all_summary'!P426,4,3))</f>
        <v>4</v>
      </c>
      <c r="N426" s="41">
        <f>IF(ISNUMBER(SEARCH("Yes",'2_all_summary'!$F426)),IF(ISNUMBER(SEARCH("Yes",'2_all_summary'!Q426)),1,2),IF(ISNUMBER(SEARCH("No",'2_all_summary'!Q426)),4,3))</f>
        <v>4</v>
      </c>
      <c r="O426" s="41">
        <f>IF(ISNUMBER(SEARCH("Yes",'2_all_summary'!$F426)),IF(ISNUMBER(SEARCH("Yes",'2_all_summary'!R426)),1,2),IF(ISNUMBER(SEARCH("No",'2_all_summary'!R426)),4,3))</f>
        <v>4</v>
      </c>
      <c r="P426" s="41">
        <f>IF(ISNUMBER(SEARCH("Yes",'2_all_summary'!$F426)),IF(ISNUMBER(SEARCH("Yes",'2_all_summary'!S426)),1,2),IF(ISNUMBER(SEARCH("No",'2_all_summary'!S426)),4,3))</f>
        <v>4</v>
      </c>
      <c r="Q426" s="41">
        <f>IF(ISNUMBER(SEARCH("Yes",'2_all_summary'!$F426)),IF(0&lt;'2_all_summary'!T426,1,2),IF(0='2_all_summary'!T426,4,3))</f>
        <v>4</v>
      </c>
      <c r="R426" s="41">
        <f>IF(ISNUMBER(SEARCH("Yes",'2_all_summary'!$F426)),IF(ISNUMBER(SEARCH("Yes",'2_all_summary'!U426)),1,2),IF(ISNUMBER(SEARCH("No",'2_all_summary'!U426)),4,3))</f>
        <v>4</v>
      </c>
    </row>
    <row r="427" spans="7:18" x14ac:dyDescent="0.3">
      <c r="G427" s="41"/>
      <c r="H427" s="41" t="str">
        <f>'2_all_summary'!D427</f>
        <v>Integrated coastal management in Philippine local governance: Evolution and benefits</v>
      </c>
      <c r="I427" s="41" t="str">
        <f>'2_all_summary'!E427</f>
        <v>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v>
      </c>
      <c r="J427" s="41">
        <f>IF(ISNUMBER(SEARCH("Yes",'2_all_summary'!$F427)),IF(ISNUMBER(SEARCH("Yes",'2_all_summary'!M427)),1,2),IF(ISNUMBER(SEARCH("No",'2_all_summary'!M427)),4,3))</f>
        <v>4</v>
      </c>
      <c r="K427" s="41">
        <f>IF(ISNUMBER(SEARCH("Yes",'2_all_summary'!$F427)),IF(ISNUMBER(SEARCH("Yes",'2_all_summary'!N427)),1,2),IF(ISNUMBER(SEARCH("No",'2_all_summary'!N427)),4,3))</f>
        <v>4</v>
      </c>
      <c r="L427" s="41">
        <f>IF(ISNUMBER(SEARCH("Yes",'2_all_summary'!$F427)),IF(ISNUMBER(SEARCH("Yes",'2_all_summary'!O427)),1,2),IF(ISNUMBER(SEARCH("No",'2_all_summary'!O427)),4,3))</f>
        <v>4</v>
      </c>
      <c r="M427" s="41">
        <f>IF(ISNUMBER(SEARCH("Yes",'2_all_summary'!$F427)),IF(0&lt;'2_all_summary'!P427,1,2),IF(0='2_all_summary'!P427,4,3))</f>
        <v>4</v>
      </c>
      <c r="N427" s="41">
        <f>IF(ISNUMBER(SEARCH("Yes",'2_all_summary'!$F427)),IF(ISNUMBER(SEARCH("Yes",'2_all_summary'!Q427)),1,2),IF(ISNUMBER(SEARCH("No",'2_all_summary'!Q427)),4,3))</f>
        <v>4</v>
      </c>
      <c r="O427" s="41">
        <f>IF(ISNUMBER(SEARCH("Yes",'2_all_summary'!$F427)),IF(ISNUMBER(SEARCH("Yes",'2_all_summary'!R427)),1,2),IF(ISNUMBER(SEARCH("No",'2_all_summary'!R427)),4,3))</f>
        <v>3</v>
      </c>
      <c r="P427" s="41">
        <f>IF(ISNUMBER(SEARCH("Yes",'2_all_summary'!$F427)),IF(ISNUMBER(SEARCH("Yes",'2_all_summary'!S427)),1,2),IF(ISNUMBER(SEARCH("No",'2_all_summary'!S427)),4,3))</f>
        <v>4</v>
      </c>
      <c r="Q427" s="41">
        <f>IF(ISNUMBER(SEARCH("Yes",'2_all_summary'!$F427)),IF(0&lt;'2_all_summary'!T427,1,2),IF(0='2_all_summary'!T427,4,3))</f>
        <v>3</v>
      </c>
      <c r="R427" s="41">
        <f>IF(ISNUMBER(SEARCH("Yes",'2_all_summary'!$F427)),IF(ISNUMBER(SEARCH("Yes",'2_all_summary'!U427)),1,2),IF(ISNUMBER(SEARCH("No",'2_all_summary'!U427)),4,3))</f>
        <v>3</v>
      </c>
    </row>
    <row r="428" spans="7:18" x14ac:dyDescent="0.3">
      <c r="G428" s="41"/>
      <c r="H428" s="41" t="str">
        <f>'2_all_summary'!D428</f>
        <v>A vaccination survey using the EPI methodology to evaluate the impact of a child health outreach programme in an urban area of South Africa</v>
      </c>
      <c r="I428" s="41" t="str">
        <f>'2_all_summary'!E428</f>
        <v>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v>
      </c>
      <c r="J428" s="41">
        <f>IF(ISNUMBER(SEARCH("Yes",'2_all_summary'!$F428)),IF(ISNUMBER(SEARCH("Yes",'2_all_summary'!M428)),1,2),IF(ISNUMBER(SEARCH("No",'2_all_summary'!M428)),4,3))</f>
        <v>4</v>
      </c>
      <c r="K428" s="41">
        <f>IF(ISNUMBER(SEARCH("Yes",'2_all_summary'!$F428)),IF(ISNUMBER(SEARCH("Yes",'2_all_summary'!N428)),1,2),IF(ISNUMBER(SEARCH("No",'2_all_summary'!N428)),4,3))</f>
        <v>4</v>
      </c>
      <c r="L428" s="41">
        <f>IF(ISNUMBER(SEARCH("Yes",'2_all_summary'!$F428)),IF(ISNUMBER(SEARCH("Yes",'2_all_summary'!O428)),1,2),IF(ISNUMBER(SEARCH("No",'2_all_summary'!O428)),4,3))</f>
        <v>4</v>
      </c>
      <c r="M428" s="41">
        <f>IF(ISNUMBER(SEARCH("Yes",'2_all_summary'!$F428)),IF(0&lt;'2_all_summary'!P428,1,2),IF(0='2_all_summary'!P428,4,3))</f>
        <v>4</v>
      </c>
      <c r="N428" s="41">
        <f>IF(ISNUMBER(SEARCH("Yes",'2_all_summary'!$F428)),IF(ISNUMBER(SEARCH("Yes",'2_all_summary'!Q428)),1,2),IF(ISNUMBER(SEARCH("No",'2_all_summary'!Q428)),4,3))</f>
        <v>4</v>
      </c>
      <c r="O428" s="41">
        <f>IF(ISNUMBER(SEARCH("Yes",'2_all_summary'!$F428)),IF(ISNUMBER(SEARCH("Yes",'2_all_summary'!R428)),1,2),IF(ISNUMBER(SEARCH("No",'2_all_summary'!R428)),4,3))</f>
        <v>4</v>
      </c>
      <c r="P428" s="41">
        <f>IF(ISNUMBER(SEARCH("Yes",'2_all_summary'!$F428)),IF(ISNUMBER(SEARCH("Yes",'2_all_summary'!S428)),1,2),IF(ISNUMBER(SEARCH("No",'2_all_summary'!S428)),4,3))</f>
        <v>4</v>
      </c>
      <c r="Q428" s="41">
        <f>IF(ISNUMBER(SEARCH("Yes",'2_all_summary'!$F428)),IF(0&lt;'2_all_summary'!T428,1,2),IF(0='2_all_summary'!T428,4,3))</f>
        <v>4</v>
      </c>
      <c r="R428" s="41">
        <f>IF(ISNUMBER(SEARCH("Yes",'2_all_summary'!$F428)),IF(ISNUMBER(SEARCH("Yes",'2_all_summary'!U428)),1,2),IF(ISNUMBER(SEARCH("No",'2_all_summary'!U428)),4,3))</f>
        <v>4</v>
      </c>
    </row>
    <row r="429" spans="7:18" x14ac:dyDescent="0.3">
      <c r="G429" s="41"/>
      <c r="H429" s="41" t="str">
        <f>'2_all_summary'!D429</f>
        <v>Community management by decree? Lessons from Cambodia's fisheries reform</v>
      </c>
      <c r="I429" s="41" t="str">
        <f>'2_all_summary'!E429</f>
        <v>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Â© 2006 Taylor &amp; Francis Inc.</v>
      </c>
      <c r="J429" s="41">
        <f>IF(ISNUMBER(SEARCH("Yes",'2_all_summary'!$F429)),IF(ISNUMBER(SEARCH("Yes",'2_all_summary'!M429)),1,2),IF(ISNUMBER(SEARCH("No",'2_all_summary'!M429)),4,3))</f>
        <v>4</v>
      </c>
      <c r="K429" s="41">
        <f>IF(ISNUMBER(SEARCH("Yes",'2_all_summary'!$F429)),IF(ISNUMBER(SEARCH("Yes",'2_all_summary'!N429)),1,2),IF(ISNUMBER(SEARCH("No",'2_all_summary'!N429)),4,3))</f>
        <v>4</v>
      </c>
      <c r="L429" s="41">
        <f>IF(ISNUMBER(SEARCH("Yes",'2_all_summary'!$F429)),IF(ISNUMBER(SEARCH("Yes",'2_all_summary'!O429)),1,2),IF(ISNUMBER(SEARCH("No",'2_all_summary'!O429)),4,3))</f>
        <v>4</v>
      </c>
      <c r="M429" s="41">
        <f>IF(ISNUMBER(SEARCH("Yes",'2_all_summary'!$F429)),IF(0&lt;'2_all_summary'!P429,1,2),IF(0='2_all_summary'!P429,4,3))</f>
        <v>4</v>
      </c>
      <c r="N429" s="41">
        <f>IF(ISNUMBER(SEARCH("Yes",'2_all_summary'!$F429)),IF(ISNUMBER(SEARCH("Yes",'2_all_summary'!Q429)),1,2),IF(ISNUMBER(SEARCH("No",'2_all_summary'!Q429)),4,3))</f>
        <v>4</v>
      </c>
      <c r="O429" s="41">
        <f>IF(ISNUMBER(SEARCH("Yes",'2_all_summary'!$F429)),IF(ISNUMBER(SEARCH("Yes",'2_all_summary'!R429)),1,2),IF(ISNUMBER(SEARCH("No",'2_all_summary'!R429)),4,3))</f>
        <v>4</v>
      </c>
      <c r="P429" s="41">
        <f>IF(ISNUMBER(SEARCH("Yes",'2_all_summary'!$F429)),IF(ISNUMBER(SEARCH("Yes",'2_all_summary'!S429)),1,2),IF(ISNUMBER(SEARCH("No",'2_all_summary'!S429)),4,3))</f>
        <v>4</v>
      </c>
      <c r="Q429" s="41">
        <f>IF(ISNUMBER(SEARCH("Yes",'2_all_summary'!$F429)),IF(0&lt;'2_all_summary'!T429,1,2),IF(0='2_all_summary'!T429,4,3))</f>
        <v>4</v>
      </c>
      <c r="R429" s="41">
        <f>IF(ISNUMBER(SEARCH("Yes",'2_all_summary'!$F429)),IF(ISNUMBER(SEARCH("Yes",'2_all_summary'!U429)),1,2),IF(ISNUMBER(SEARCH("No",'2_all_summary'!U429)),4,3))</f>
        <v>4</v>
      </c>
    </row>
    <row r="430" spans="7:18" x14ac:dyDescent="0.3">
      <c r="G430" s="41"/>
      <c r="H430" s="41" t="str">
        <f>'2_all_summary'!D430</f>
        <v>The assessment 'toolbox': Community-based reef evaluation methods coupled with geochemical techniques to identify sources of stress</v>
      </c>
      <c r="I430" s="41" t="str">
        <f>'2_all_summary'!E430</f>
        <v>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(Î´15N)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NiÃ±o events and the Indonesian 'haze' of 1997, the Î´13C signal in coral skeletons is a measure of metabolic stress caused by changes in light and temperature.</v>
      </c>
      <c r="J430" s="41">
        <f>IF(ISNUMBER(SEARCH("Yes",'2_all_summary'!$F430)),IF(ISNUMBER(SEARCH("Yes",'2_all_summary'!M430)),1,2),IF(ISNUMBER(SEARCH("No",'2_all_summary'!M430)),4,3))</f>
        <v>2</v>
      </c>
      <c r="K430" s="41">
        <f>IF(ISNUMBER(SEARCH("Yes",'2_all_summary'!$F430)),IF(ISNUMBER(SEARCH("Yes",'2_all_summary'!N430)),1,2),IF(ISNUMBER(SEARCH("No",'2_all_summary'!N430)),4,3))</f>
        <v>2</v>
      </c>
      <c r="L430" s="41">
        <f>IF(ISNUMBER(SEARCH("Yes",'2_all_summary'!$F430)),IF(ISNUMBER(SEARCH("Yes",'2_all_summary'!O430)),1,2),IF(ISNUMBER(SEARCH("No",'2_all_summary'!O430)),4,3))</f>
        <v>2</v>
      </c>
      <c r="M430" s="41">
        <f>IF(ISNUMBER(SEARCH("Yes",'2_all_summary'!$F430)),IF(0&lt;'2_all_summary'!P430,1,2),IF(0='2_all_summary'!P430,4,3))</f>
        <v>2</v>
      </c>
      <c r="N430" s="41">
        <f>IF(ISNUMBER(SEARCH("Yes",'2_all_summary'!$F430)),IF(ISNUMBER(SEARCH("Yes",'2_all_summary'!Q430)),1,2),IF(ISNUMBER(SEARCH("No",'2_all_summary'!Q430)),4,3))</f>
        <v>2</v>
      </c>
      <c r="O430" s="41">
        <f>IF(ISNUMBER(SEARCH("Yes",'2_all_summary'!$F430)),IF(ISNUMBER(SEARCH("Yes",'2_all_summary'!R430)),1,2),IF(ISNUMBER(SEARCH("No",'2_all_summary'!R430)),4,3))</f>
        <v>2</v>
      </c>
      <c r="P430" s="41">
        <f>IF(ISNUMBER(SEARCH("Yes",'2_all_summary'!$F430)),IF(ISNUMBER(SEARCH("Yes",'2_all_summary'!S430)),1,2),IF(ISNUMBER(SEARCH("No",'2_all_summary'!S430)),4,3))</f>
        <v>2</v>
      </c>
      <c r="Q430" s="41">
        <f>IF(ISNUMBER(SEARCH("Yes",'2_all_summary'!$F430)),IF(0&lt;'2_all_summary'!T430,1,2),IF(0='2_all_summary'!T430,4,3))</f>
        <v>2</v>
      </c>
      <c r="R430" s="41">
        <f>IF(ISNUMBER(SEARCH("Yes",'2_all_summary'!$F430)),IF(ISNUMBER(SEARCH("Yes",'2_all_summary'!U430)),1,2),IF(ISNUMBER(SEARCH("No",'2_all_summary'!U430)),4,3))</f>
        <v>2</v>
      </c>
    </row>
    <row r="431" spans="7:18" x14ac:dyDescent="0.3">
      <c r="G431" s="41"/>
      <c r="H431" s="41" t="str">
        <f>'2_all_summary'!D431</f>
        <v>Utilization of marine taxa within an artisanal shellcraft sector of the Indo-Pacific region</v>
      </c>
      <c r="I431" s="41" t="str">
        <f>'2_all_summary'!E431</f>
        <v>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v>
      </c>
      <c r="J431" s="41">
        <f>IF(ISNUMBER(SEARCH("Yes",'2_all_summary'!$F431)),IF(ISNUMBER(SEARCH("Yes",'2_all_summary'!M431)),1,2),IF(ISNUMBER(SEARCH("No",'2_all_summary'!M431)),4,3))</f>
        <v>3</v>
      </c>
      <c r="K431" s="41">
        <f>IF(ISNUMBER(SEARCH("Yes",'2_all_summary'!$F431)),IF(ISNUMBER(SEARCH("Yes",'2_all_summary'!N431)),1,2),IF(ISNUMBER(SEARCH("No",'2_all_summary'!N431)),4,3))</f>
        <v>3</v>
      </c>
      <c r="L431" s="41">
        <f>IF(ISNUMBER(SEARCH("Yes",'2_all_summary'!$F431)),IF(ISNUMBER(SEARCH("Yes",'2_all_summary'!O431)),1,2),IF(ISNUMBER(SEARCH("No",'2_all_summary'!O431)),4,3))</f>
        <v>3</v>
      </c>
      <c r="M431" s="41">
        <f>IF(ISNUMBER(SEARCH("Yes",'2_all_summary'!$F431)),IF(0&lt;'2_all_summary'!P431,1,2),IF(0='2_all_summary'!P431,4,3))</f>
        <v>3</v>
      </c>
      <c r="N431" s="41">
        <f>IF(ISNUMBER(SEARCH("Yes",'2_all_summary'!$F431)),IF(ISNUMBER(SEARCH("Yes",'2_all_summary'!Q431)),1,2),IF(ISNUMBER(SEARCH("No",'2_all_summary'!Q431)),4,3))</f>
        <v>3</v>
      </c>
      <c r="O431" s="41">
        <f>IF(ISNUMBER(SEARCH("Yes",'2_all_summary'!$F431)),IF(ISNUMBER(SEARCH("Yes",'2_all_summary'!R431)),1,2),IF(ISNUMBER(SEARCH("No",'2_all_summary'!R431)),4,3))</f>
        <v>3</v>
      </c>
      <c r="P431" s="41">
        <f>IF(ISNUMBER(SEARCH("Yes",'2_all_summary'!$F431)),IF(ISNUMBER(SEARCH("Yes",'2_all_summary'!S431)),1,2),IF(ISNUMBER(SEARCH("No",'2_all_summary'!S431)),4,3))</f>
        <v>3</v>
      </c>
      <c r="Q431" s="41">
        <f>IF(ISNUMBER(SEARCH("Yes",'2_all_summary'!$F431)),IF(0&lt;'2_all_summary'!T431,1,2),IF(0='2_all_summary'!T431,4,3))</f>
        <v>3</v>
      </c>
      <c r="R431" s="41">
        <f>IF(ISNUMBER(SEARCH("Yes",'2_all_summary'!$F431)),IF(ISNUMBER(SEARCH("Yes",'2_all_summary'!U431)),1,2),IF(ISNUMBER(SEARCH("No",'2_all_summary'!U431)),4,3))</f>
        <v>3</v>
      </c>
    </row>
    <row r="432" spans="7:18" x14ac:dyDescent="0.3">
      <c r="G432" s="41"/>
      <c r="H432" s="41" t="str">
        <f>'2_all_summary'!D432</f>
        <v>Individual transferable quotas, community-based fisheries management systems, and "virtual" communities</v>
      </c>
      <c r="I432" s="41" t="str">
        <f>'2_all_summary'!E432</f>
        <v>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v>
      </c>
      <c r="J432" s="41">
        <f>IF(ISNUMBER(SEARCH("Yes",'2_all_summary'!$F432)),IF(ISNUMBER(SEARCH("Yes",'2_all_summary'!M432)),1,2),IF(ISNUMBER(SEARCH("No",'2_all_summary'!M432)),4,3))</f>
        <v>4</v>
      </c>
      <c r="K432" s="41">
        <f>IF(ISNUMBER(SEARCH("Yes",'2_all_summary'!$F432)),IF(ISNUMBER(SEARCH("Yes",'2_all_summary'!N432)),1,2),IF(ISNUMBER(SEARCH("No",'2_all_summary'!N432)),4,3))</f>
        <v>4</v>
      </c>
      <c r="L432" s="41">
        <f>IF(ISNUMBER(SEARCH("Yes",'2_all_summary'!$F432)),IF(ISNUMBER(SEARCH("Yes",'2_all_summary'!O432)),1,2),IF(ISNUMBER(SEARCH("No",'2_all_summary'!O432)),4,3))</f>
        <v>4</v>
      </c>
      <c r="M432" s="41">
        <f>IF(ISNUMBER(SEARCH("Yes",'2_all_summary'!$F432)),IF(0&lt;'2_all_summary'!P432,1,2),IF(0='2_all_summary'!P432,4,3))</f>
        <v>4</v>
      </c>
      <c r="N432" s="41">
        <f>IF(ISNUMBER(SEARCH("Yes",'2_all_summary'!$F432)),IF(ISNUMBER(SEARCH("Yes",'2_all_summary'!Q432)),1,2),IF(ISNUMBER(SEARCH("No",'2_all_summary'!Q432)),4,3))</f>
        <v>4</v>
      </c>
      <c r="O432" s="41">
        <f>IF(ISNUMBER(SEARCH("Yes",'2_all_summary'!$F432)),IF(ISNUMBER(SEARCH("Yes",'2_all_summary'!R432)),1,2),IF(ISNUMBER(SEARCH("No",'2_all_summary'!R432)),4,3))</f>
        <v>4</v>
      </c>
      <c r="P432" s="41">
        <f>IF(ISNUMBER(SEARCH("Yes",'2_all_summary'!$F432)),IF(ISNUMBER(SEARCH("Yes",'2_all_summary'!S432)),1,2),IF(ISNUMBER(SEARCH("No",'2_all_summary'!S432)),4,3))</f>
        <v>4</v>
      </c>
      <c r="Q432" s="41">
        <f>IF(ISNUMBER(SEARCH("Yes",'2_all_summary'!$F432)),IF(0&lt;'2_all_summary'!T432,1,2),IF(0='2_all_summary'!T432,4,3))</f>
        <v>4</v>
      </c>
      <c r="R432" s="41">
        <f>IF(ISNUMBER(SEARCH("Yes",'2_all_summary'!$F432)),IF(ISNUMBER(SEARCH("Yes",'2_all_summary'!U432)),1,2),IF(ISNUMBER(SEARCH("No",'2_all_summary'!U432)),4,3))</f>
        <v>4</v>
      </c>
    </row>
    <row r="433" spans="7:18" x14ac:dyDescent="0.3">
      <c r="G433" s="41"/>
      <c r="H433" s="41" t="str">
        <f>'2_all_summary'!D433</f>
        <v>Linking community and national park development: A case from the Dominican Republic</v>
      </c>
      <c r="I433" s="41" t="str">
        <f>'2_all_summary'!E433</f>
        <v>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v>
      </c>
      <c r="J433" s="41">
        <f>IF(ISNUMBER(SEARCH("Yes",'2_all_summary'!$F433)),IF(ISNUMBER(SEARCH("Yes",'2_all_summary'!M433)),1,2),IF(ISNUMBER(SEARCH("No",'2_all_summary'!M433)),4,3))</f>
        <v>4</v>
      </c>
      <c r="K433" s="41">
        <f>IF(ISNUMBER(SEARCH("Yes",'2_all_summary'!$F433)),IF(ISNUMBER(SEARCH("Yes",'2_all_summary'!N433)),1,2),IF(ISNUMBER(SEARCH("No",'2_all_summary'!N433)),4,3))</f>
        <v>4</v>
      </c>
      <c r="L433" s="41">
        <f>IF(ISNUMBER(SEARCH("Yes",'2_all_summary'!$F433)),IF(ISNUMBER(SEARCH("Yes",'2_all_summary'!O433)),1,2),IF(ISNUMBER(SEARCH("No",'2_all_summary'!O433)),4,3))</f>
        <v>4</v>
      </c>
      <c r="M433" s="41">
        <f>IF(ISNUMBER(SEARCH("Yes",'2_all_summary'!$F433)),IF(0&lt;'2_all_summary'!P433,1,2),IF(0='2_all_summary'!P433,4,3))</f>
        <v>4</v>
      </c>
      <c r="N433" s="41">
        <f>IF(ISNUMBER(SEARCH("Yes",'2_all_summary'!$F433)),IF(ISNUMBER(SEARCH("Yes",'2_all_summary'!Q433)),1,2),IF(ISNUMBER(SEARCH("No",'2_all_summary'!Q433)),4,3))</f>
        <v>4</v>
      </c>
      <c r="O433" s="41">
        <f>IF(ISNUMBER(SEARCH("Yes",'2_all_summary'!$F433)),IF(ISNUMBER(SEARCH("Yes",'2_all_summary'!R433)),1,2),IF(ISNUMBER(SEARCH("No",'2_all_summary'!R433)),4,3))</f>
        <v>4</v>
      </c>
      <c r="P433" s="41">
        <f>IF(ISNUMBER(SEARCH("Yes",'2_all_summary'!$F433)),IF(ISNUMBER(SEARCH("Yes",'2_all_summary'!S433)),1,2),IF(ISNUMBER(SEARCH("No",'2_all_summary'!S433)),4,3))</f>
        <v>4</v>
      </c>
      <c r="Q433" s="41">
        <f>IF(ISNUMBER(SEARCH("Yes",'2_all_summary'!$F433)),IF(0&lt;'2_all_summary'!T433,1,2),IF(0='2_all_summary'!T433,4,3))</f>
        <v>4</v>
      </c>
      <c r="R433" s="41">
        <f>IF(ISNUMBER(SEARCH("Yes",'2_all_summary'!$F433)),IF(ISNUMBER(SEARCH("Yes",'2_all_summary'!U433)),1,2),IF(ISNUMBER(SEARCH("No",'2_all_summary'!U433)),4,3))</f>
        <v>4</v>
      </c>
    </row>
    <row r="434" spans="7:18" x14ac:dyDescent="0.3">
      <c r="G434" s="41"/>
      <c r="H434" s="41" t="str">
        <f>'2_all_summary'!D434</f>
        <v>Integrated assessment of ecosystem health using multiple indicator species</v>
      </c>
      <c r="I434" s="41" t="str">
        <f>'2_all_summary'!E434</f>
        <v>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Â© 2019 Elsevier B.V.</v>
      </c>
      <c r="J434" s="41">
        <f>IF(ISNUMBER(SEARCH("Yes",'2_all_summary'!$F434)),IF(ISNUMBER(SEARCH("Yes",'2_all_summary'!M434)),1,2),IF(ISNUMBER(SEARCH("No",'2_all_summary'!M434)),4,3))</f>
        <v>4</v>
      </c>
      <c r="K434" s="41">
        <f>IF(ISNUMBER(SEARCH("Yes",'2_all_summary'!$F434)),IF(ISNUMBER(SEARCH("Yes",'2_all_summary'!N434)),1,2),IF(ISNUMBER(SEARCH("No",'2_all_summary'!N434)),4,3))</f>
        <v>4</v>
      </c>
      <c r="L434" s="41">
        <f>IF(ISNUMBER(SEARCH("Yes",'2_all_summary'!$F434)),IF(ISNUMBER(SEARCH("Yes",'2_all_summary'!O434)),1,2),IF(ISNUMBER(SEARCH("No",'2_all_summary'!O434)),4,3))</f>
        <v>4</v>
      </c>
      <c r="M434" s="41">
        <f>IF(ISNUMBER(SEARCH("Yes",'2_all_summary'!$F434)),IF(0&lt;'2_all_summary'!P434,1,2),IF(0='2_all_summary'!P434,4,3))</f>
        <v>4</v>
      </c>
      <c r="N434" s="41">
        <f>IF(ISNUMBER(SEARCH("Yes",'2_all_summary'!$F434)),IF(ISNUMBER(SEARCH("Yes",'2_all_summary'!Q434)),1,2),IF(ISNUMBER(SEARCH("No",'2_all_summary'!Q434)),4,3))</f>
        <v>4</v>
      </c>
      <c r="O434" s="41">
        <f>IF(ISNUMBER(SEARCH("Yes",'2_all_summary'!$F434)),IF(ISNUMBER(SEARCH("Yes",'2_all_summary'!R434)),1,2),IF(ISNUMBER(SEARCH("No",'2_all_summary'!R434)),4,3))</f>
        <v>4</v>
      </c>
      <c r="P434" s="41">
        <f>IF(ISNUMBER(SEARCH("Yes",'2_all_summary'!$F434)),IF(ISNUMBER(SEARCH("Yes",'2_all_summary'!S434)),1,2),IF(ISNUMBER(SEARCH("No",'2_all_summary'!S434)),4,3))</f>
        <v>4</v>
      </c>
      <c r="Q434" s="41">
        <f>IF(ISNUMBER(SEARCH("Yes",'2_all_summary'!$F434)),IF(0&lt;'2_all_summary'!T434,1,2),IF(0='2_all_summary'!T434,4,3))</f>
        <v>4</v>
      </c>
      <c r="R434" s="41">
        <f>IF(ISNUMBER(SEARCH("Yes",'2_all_summary'!$F434)),IF(ISNUMBER(SEARCH("Yes",'2_all_summary'!U434)),1,2),IF(ISNUMBER(SEARCH("No",'2_all_summary'!U434)),4,3))</f>
        <v>4</v>
      </c>
    </row>
    <row r="435" spans="7:18" x14ac:dyDescent="0.3">
      <c r="G435" s="41"/>
      <c r="H435" s="41" t="str">
        <f>'2_all_summary'!D435</f>
        <v>Swanp forest restoration in Haor area for livelihood security - A community based approach</v>
      </c>
      <c r="I435" s="41" t="str">
        <f>'2_all_summary'!E435</f>
        <v>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Â© International Scientific Publications, New Delhi.</v>
      </c>
      <c r="J435" s="41">
        <f>IF(ISNUMBER(SEARCH("Yes",'2_all_summary'!$F435)),IF(ISNUMBER(SEARCH("Yes",'2_all_summary'!M435)),1,2),IF(ISNUMBER(SEARCH("No",'2_all_summary'!M435)),4,3))</f>
        <v>4</v>
      </c>
      <c r="K435" s="41">
        <f>IF(ISNUMBER(SEARCH("Yes",'2_all_summary'!$F435)),IF(ISNUMBER(SEARCH("Yes",'2_all_summary'!N435)),1,2),IF(ISNUMBER(SEARCH("No",'2_all_summary'!N435)),4,3))</f>
        <v>4</v>
      </c>
      <c r="L435" s="41">
        <f>IF(ISNUMBER(SEARCH("Yes",'2_all_summary'!$F435)),IF(ISNUMBER(SEARCH("Yes",'2_all_summary'!O435)),1,2),IF(ISNUMBER(SEARCH("No",'2_all_summary'!O435)),4,3))</f>
        <v>4</v>
      </c>
      <c r="M435" s="41">
        <f>IF(ISNUMBER(SEARCH("Yes",'2_all_summary'!$F435)),IF(0&lt;'2_all_summary'!P435,1,2),IF(0='2_all_summary'!P435,4,3))</f>
        <v>4</v>
      </c>
      <c r="N435" s="41">
        <f>IF(ISNUMBER(SEARCH("Yes",'2_all_summary'!$F435)),IF(ISNUMBER(SEARCH("Yes",'2_all_summary'!Q435)),1,2),IF(ISNUMBER(SEARCH("No",'2_all_summary'!Q435)),4,3))</f>
        <v>4</v>
      </c>
      <c r="O435" s="41">
        <f>IF(ISNUMBER(SEARCH("Yes",'2_all_summary'!$F435)),IF(ISNUMBER(SEARCH("Yes",'2_all_summary'!R435)),1,2),IF(ISNUMBER(SEARCH("No",'2_all_summary'!R435)),4,3))</f>
        <v>4</v>
      </c>
      <c r="P435" s="41">
        <f>IF(ISNUMBER(SEARCH("Yes",'2_all_summary'!$F435)),IF(ISNUMBER(SEARCH("Yes",'2_all_summary'!S435)),1,2),IF(ISNUMBER(SEARCH("No",'2_all_summary'!S435)),4,3))</f>
        <v>4</v>
      </c>
      <c r="Q435" s="41">
        <f>IF(ISNUMBER(SEARCH("Yes",'2_all_summary'!$F435)),IF(0&lt;'2_all_summary'!T435,1,2),IF(0='2_all_summary'!T435,4,3))</f>
        <v>4</v>
      </c>
      <c r="R435" s="41">
        <f>IF(ISNUMBER(SEARCH("Yes",'2_all_summary'!$F435)),IF(ISNUMBER(SEARCH("Yes",'2_all_summary'!U435)),1,2),IF(ISNUMBER(SEARCH("No",'2_all_summary'!U435)),4,3))</f>
        <v>4</v>
      </c>
    </row>
    <row r="436" spans="7:18" x14ac:dyDescent="0.3">
      <c r="G436" s="41"/>
      <c r="H436" s="41" t="str">
        <f>'2_all_summary'!D436</f>
        <v>Conserving fish stocks in an inland aquatic ecosystem: The effect of community based fisheries management in Bangladesh</v>
      </c>
      <c r="I436" s="41" t="str">
        <f>'2_all_summary'!E436</f>
        <v>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Â© 2004 Taylor &amp; Francis Group, LLC.</v>
      </c>
      <c r="J436" s="41">
        <f>IF(ISNUMBER(SEARCH("Yes",'2_all_summary'!$F436)),IF(ISNUMBER(SEARCH("Yes",'2_all_summary'!M436)),1,2),IF(ISNUMBER(SEARCH("No",'2_all_summary'!M436)),4,3))</f>
        <v>4</v>
      </c>
      <c r="K436" s="41">
        <f>IF(ISNUMBER(SEARCH("Yes",'2_all_summary'!$F436)),IF(ISNUMBER(SEARCH("Yes",'2_all_summary'!N436)),1,2),IF(ISNUMBER(SEARCH("No",'2_all_summary'!N436)),4,3))</f>
        <v>4</v>
      </c>
      <c r="L436" s="41">
        <f>IF(ISNUMBER(SEARCH("Yes",'2_all_summary'!$F436)),IF(ISNUMBER(SEARCH("Yes",'2_all_summary'!O436)),1,2),IF(ISNUMBER(SEARCH("No",'2_all_summary'!O436)),4,3))</f>
        <v>4</v>
      </c>
      <c r="M436" s="41">
        <f>IF(ISNUMBER(SEARCH("Yes",'2_all_summary'!$F436)),IF(0&lt;'2_all_summary'!P436,1,2),IF(0='2_all_summary'!P436,4,3))</f>
        <v>4</v>
      </c>
      <c r="N436" s="41">
        <f>IF(ISNUMBER(SEARCH("Yes",'2_all_summary'!$F436)),IF(ISNUMBER(SEARCH("Yes",'2_all_summary'!Q436)),1,2),IF(ISNUMBER(SEARCH("No",'2_all_summary'!Q436)),4,3))</f>
        <v>4</v>
      </c>
      <c r="O436" s="41">
        <f>IF(ISNUMBER(SEARCH("Yes",'2_all_summary'!$F436)),IF(ISNUMBER(SEARCH("Yes",'2_all_summary'!R436)),1,2),IF(ISNUMBER(SEARCH("No",'2_all_summary'!R436)),4,3))</f>
        <v>4</v>
      </c>
      <c r="P436" s="41">
        <f>IF(ISNUMBER(SEARCH("Yes",'2_all_summary'!$F436)),IF(ISNUMBER(SEARCH("Yes",'2_all_summary'!S436)),1,2),IF(ISNUMBER(SEARCH("No",'2_all_summary'!S436)),4,3))</f>
        <v>4</v>
      </c>
      <c r="Q436" s="41">
        <f>IF(ISNUMBER(SEARCH("Yes",'2_all_summary'!$F436)),IF(0&lt;'2_all_summary'!T436,1,2),IF(0='2_all_summary'!T436,4,3))</f>
        <v>4</v>
      </c>
      <c r="R436" s="41">
        <f>IF(ISNUMBER(SEARCH("Yes",'2_all_summary'!$F436)),IF(ISNUMBER(SEARCH("Yes",'2_all_summary'!U436)),1,2),IF(ISNUMBER(SEARCH("No",'2_all_summary'!U436)),4,3))</f>
        <v>4</v>
      </c>
    </row>
    <row r="437" spans="7:18" x14ac:dyDescent="0.3">
      <c r="G437" s="41"/>
      <c r="H437" s="41" t="str">
        <f>'2_all_summary'!D437</f>
        <v>Mangrove use and management within the Sine-Saloum Delta, Senegal</v>
      </c>
      <c r="I437" s="41" t="str">
        <f>'2_all_summary'!E437</f>
        <v>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Augustâ€“December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Â© 2019 Elsevier Ltd</v>
      </c>
      <c r="J437" s="41">
        <f>IF(ISNUMBER(SEARCH("Yes",'2_all_summary'!$F437)),IF(ISNUMBER(SEARCH("Yes",'2_all_summary'!M437)),1,2),IF(ISNUMBER(SEARCH("No",'2_all_summary'!M437)),4,3))</f>
        <v>4</v>
      </c>
      <c r="K437" s="41">
        <f>IF(ISNUMBER(SEARCH("Yes",'2_all_summary'!$F437)),IF(ISNUMBER(SEARCH("Yes",'2_all_summary'!N437)),1,2),IF(ISNUMBER(SEARCH("No",'2_all_summary'!N437)),4,3))</f>
        <v>4</v>
      </c>
      <c r="L437" s="41">
        <f>IF(ISNUMBER(SEARCH("Yes",'2_all_summary'!$F437)),IF(ISNUMBER(SEARCH("Yes",'2_all_summary'!O437)),1,2),IF(ISNUMBER(SEARCH("No",'2_all_summary'!O437)),4,3))</f>
        <v>4</v>
      </c>
      <c r="M437" s="41">
        <f>IF(ISNUMBER(SEARCH("Yes",'2_all_summary'!$F437)),IF(0&lt;'2_all_summary'!P437,1,2),IF(0='2_all_summary'!P437,4,3))</f>
        <v>4</v>
      </c>
      <c r="N437" s="41">
        <f>IF(ISNUMBER(SEARCH("Yes",'2_all_summary'!$F437)),IF(ISNUMBER(SEARCH("Yes",'2_all_summary'!Q437)),1,2),IF(ISNUMBER(SEARCH("No",'2_all_summary'!Q437)),4,3))</f>
        <v>4</v>
      </c>
      <c r="O437" s="41">
        <f>IF(ISNUMBER(SEARCH("Yes",'2_all_summary'!$F437)),IF(ISNUMBER(SEARCH("Yes",'2_all_summary'!R437)),1,2),IF(ISNUMBER(SEARCH("No",'2_all_summary'!R437)),4,3))</f>
        <v>4</v>
      </c>
      <c r="P437" s="41">
        <f>IF(ISNUMBER(SEARCH("Yes",'2_all_summary'!$F437)),IF(ISNUMBER(SEARCH("Yes",'2_all_summary'!S437)),1,2),IF(ISNUMBER(SEARCH("No",'2_all_summary'!S437)),4,3))</f>
        <v>4</v>
      </c>
      <c r="Q437" s="41">
        <f>IF(ISNUMBER(SEARCH("Yes",'2_all_summary'!$F437)),IF(0&lt;'2_all_summary'!T437,1,2),IF(0='2_all_summary'!T437,4,3))</f>
        <v>4</v>
      </c>
      <c r="R437" s="41">
        <f>IF(ISNUMBER(SEARCH("Yes",'2_all_summary'!$F437)),IF(ISNUMBER(SEARCH("Yes",'2_all_summary'!U437)),1,2),IF(ISNUMBER(SEARCH("No",'2_all_summary'!U437)),4,3))</f>
        <v>4</v>
      </c>
    </row>
    <row r="438" spans="7:18" x14ac:dyDescent="0.3">
      <c r="G438" s="41"/>
      <c r="H438" s="41" t="str">
        <f>'2_all_summary'!D438</f>
        <v>Ä€ina-land, that which feeds: Researching community based natural resource management at home</v>
      </c>
      <c r="I438" s="41" t="str">
        <f>'2_all_summary'!E438</f>
        <v>[No abstract available]</v>
      </c>
      <c r="J438" s="41">
        <f>IF(ISNUMBER(SEARCH("Yes",'2_all_summary'!$F438)),IF(ISNUMBER(SEARCH("Yes",'2_all_summary'!M438)),1,2),IF(ISNUMBER(SEARCH("No",'2_all_summary'!M438)),4,3))</f>
        <v>2</v>
      </c>
      <c r="K438" s="41">
        <f>IF(ISNUMBER(SEARCH("Yes",'2_all_summary'!$F438)),IF(ISNUMBER(SEARCH("Yes",'2_all_summary'!N438)),1,2),IF(ISNUMBER(SEARCH("No",'2_all_summary'!N438)),4,3))</f>
        <v>2</v>
      </c>
      <c r="L438" s="41">
        <f>IF(ISNUMBER(SEARCH("Yes",'2_all_summary'!$F438)),IF(ISNUMBER(SEARCH("Yes",'2_all_summary'!O438)),1,2),IF(ISNUMBER(SEARCH("No",'2_all_summary'!O438)),4,3))</f>
        <v>2</v>
      </c>
      <c r="M438" s="41">
        <f>IF(ISNUMBER(SEARCH("Yes",'2_all_summary'!$F438)),IF(0&lt;'2_all_summary'!P438,1,2),IF(0='2_all_summary'!P438,4,3))</f>
        <v>2</v>
      </c>
      <c r="N438" s="41">
        <f>IF(ISNUMBER(SEARCH("Yes",'2_all_summary'!$F438)),IF(ISNUMBER(SEARCH("Yes",'2_all_summary'!Q438)),1,2),IF(ISNUMBER(SEARCH("No",'2_all_summary'!Q438)),4,3))</f>
        <v>2</v>
      </c>
      <c r="O438" s="41">
        <f>IF(ISNUMBER(SEARCH("Yes",'2_all_summary'!$F438)),IF(ISNUMBER(SEARCH("Yes",'2_all_summary'!R438)),1,2),IF(ISNUMBER(SEARCH("No",'2_all_summary'!R438)),4,3))</f>
        <v>2</v>
      </c>
      <c r="P438" s="41">
        <f>IF(ISNUMBER(SEARCH("Yes",'2_all_summary'!$F438)),IF(ISNUMBER(SEARCH("Yes",'2_all_summary'!S438)),1,2),IF(ISNUMBER(SEARCH("No",'2_all_summary'!S438)),4,3))</f>
        <v>2</v>
      </c>
      <c r="Q438" s="41">
        <f>IF(ISNUMBER(SEARCH("Yes",'2_all_summary'!$F438)),IF(0&lt;'2_all_summary'!T438,1,2),IF(0='2_all_summary'!T438,4,3))</f>
        <v>2</v>
      </c>
      <c r="R438" s="41">
        <f>IF(ISNUMBER(SEARCH("Yes",'2_all_summary'!$F438)),IF(ISNUMBER(SEARCH("Yes",'2_all_summary'!U438)),1,2),IF(ISNUMBER(SEARCH("No",'2_all_summary'!U438)),4,3))</f>
        <v>2</v>
      </c>
    </row>
    <row r="439" spans="7:18" x14ac:dyDescent="0.3">
      <c r="G439" s="41"/>
      <c r="H439" s="41" t="str">
        <f>'2_all_summary'!D439</f>
        <v>Effects of the Developing and Using a Model to Predict Dengue Risk Villages Based on Subdistrict Administrative Organization in Southern Thailand</v>
      </c>
      <c r="I439" s="41" t="str">
        <f>'2_all_summary'!E439</f>
        <v>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Fisherâ€™s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leadersâ€™ reflections and to the satisfaction of the community members. Hence, local administrative organizations should use community-based approaches as the subdistrict dengue solution innovation to reduce the dengue problem. Â© 2022 by the authors.</v>
      </c>
      <c r="J439" s="41">
        <f>IF(ISNUMBER(SEARCH("Yes",'2_all_summary'!$F439)),IF(ISNUMBER(SEARCH("Yes",'2_all_summary'!M439)),1,2),IF(ISNUMBER(SEARCH("No",'2_all_summary'!M439)),4,3))</f>
        <v>4</v>
      </c>
      <c r="K439" s="41">
        <f>IF(ISNUMBER(SEARCH("Yes",'2_all_summary'!$F439)),IF(ISNUMBER(SEARCH("Yes",'2_all_summary'!N439)),1,2),IF(ISNUMBER(SEARCH("No",'2_all_summary'!N439)),4,3))</f>
        <v>4</v>
      </c>
      <c r="L439" s="41">
        <f>IF(ISNUMBER(SEARCH("Yes",'2_all_summary'!$F439)),IF(ISNUMBER(SEARCH("Yes",'2_all_summary'!O439)),1,2),IF(ISNUMBER(SEARCH("No",'2_all_summary'!O439)),4,3))</f>
        <v>4</v>
      </c>
      <c r="M439" s="41">
        <f>IF(ISNUMBER(SEARCH("Yes",'2_all_summary'!$F439)),IF(0&lt;'2_all_summary'!P439,1,2),IF(0='2_all_summary'!P439,4,3))</f>
        <v>4</v>
      </c>
      <c r="N439" s="41">
        <f>IF(ISNUMBER(SEARCH("Yes",'2_all_summary'!$F439)),IF(ISNUMBER(SEARCH("Yes",'2_all_summary'!Q439)),1,2),IF(ISNUMBER(SEARCH("No",'2_all_summary'!Q439)),4,3))</f>
        <v>4</v>
      </c>
      <c r="O439" s="41">
        <f>IF(ISNUMBER(SEARCH("Yes",'2_all_summary'!$F439)),IF(ISNUMBER(SEARCH("Yes",'2_all_summary'!R439)),1,2),IF(ISNUMBER(SEARCH("No",'2_all_summary'!R439)),4,3))</f>
        <v>4</v>
      </c>
      <c r="P439" s="41">
        <f>IF(ISNUMBER(SEARCH("Yes",'2_all_summary'!$F439)),IF(ISNUMBER(SEARCH("Yes",'2_all_summary'!S439)),1,2),IF(ISNUMBER(SEARCH("No",'2_all_summary'!S439)),4,3))</f>
        <v>4</v>
      </c>
      <c r="Q439" s="41">
        <f>IF(ISNUMBER(SEARCH("Yes",'2_all_summary'!$F439)),IF(0&lt;'2_all_summary'!T439,1,2),IF(0='2_all_summary'!T439,4,3))</f>
        <v>4</v>
      </c>
      <c r="R439" s="41">
        <f>IF(ISNUMBER(SEARCH("Yes",'2_all_summary'!$F439)),IF(ISNUMBER(SEARCH("Yes",'2_all_summary'!U439)),1,2),IF(ISNUMBER(SEARCH("No",'2_all_summary'!U439)),4,3))</f>
        <v>4</v>
      </c>
    </row>
    <row r="440" spans="7:18" x14ac:dyDescent="0.3">
      <c r="G440" s="41"/>
      <c r="H440" s="41" t="str">
        <f>'2_all_summary'!D440</f>
        <v>Integrated coastal management and marine protected areas: Complementarity in the Philippines</v>
      </c>
      <c r="I440" s="41" t="str">
        <f>'2_all_summary'!E440</f>
        <v>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Â© 2005 Elsevier Ltd. All rights reserved.</v>
      </c>
      <c r="J440" s="41">
        <f>IF(ISNUMBER(SEARCH("Yes",'2_all_summary'!$F440)),IF(ISNUMBER(SEARCH("Yes",'2_all_summary'!M440)),1,2),IF(ISNUMBER(SEARCH("No",'2_all_summary'!M440)),4,3))</f>
        <v>4</v>
      </c>
      <c r="K440" s="41">
        <f>IF(ISNUMBER(SEARCH("Yes",'2_all_summary'!$F440)),IF(ISNUMBER(SEARCH("Yes",'2_all_summary'!N440)),1,2),IF(ISNUMBER(SEARCH("No",'2_all_summary'!N440)),4,3))</f>
        <v>4</v>
      </c>
      <c r="L440" s="41">
        <f>IF(ISNUMBER(SEARCH("Yes",'2_all_summary'!$F440)),IF(ISNUMBER(SEARCH("Yes",'2_all_summary'!O440)),1,2),IF(ISNUMBER(SEARCH("No",'2_all_summary'!O440)),4,3))</f>
        <v>4</v>
      </c>
      <c r="M440" s="41">
        <f>IF(ISNUMBER(SEARCH("Yes",'2_all_summary'!$F440)),IF(0&lt;'2_all_summary'!P440,1,2),IF(0='2_all_summary'!P440,4,3))</f>
        <v>4</v>
      </c>
      <c r="N440" s="41">
        <f>IF(ISNUMBER(SEARCH("Yes",'2_all_summary'!$F440)),IF(ISNUMBER(SEARCH("Yes",'2_all_summary'!Q440)),1,2),IF(ISNUMBER(SEARCH("No",'2_all_summary'!Q440)),4,3))</f>
        <v>4</v>
      </c>
      <c r="O440" s="41">
        <f>IF(ISNUMBER(SEARCH("Yes",'2_all_summary'!$F440)),IF(ISNUMBER(SEARCH("Yes",'2_all_summary'!R440)),1,2),IF(ISNUMBER(SEARCH("No",'2_all_summary'!R440)),4,3))</f>
        <v>4</v>
      </c>
      <c r="P440" s="41">
        <f>IF(ISNUMBER(SEARCH("Yes",'2_all_summary'!$F440)),IF(ISNUMBER(SEARCH("Yes",'2_all_summary'!S440)),1,2),IF(ISNUMBER(SEARCH("No",'2_all_summary'!S440)),4,3))</f>
        <v>4</v>
      </c>
      <c r="Q440" s="41">
        <f>IF(ISNUMBER(SEARCH("Yes",'2_all_summary'!$F440)),IF(0&lt;'2_all_summary'!T440,1,2),IF(0='2_all_summary'!T440,4,3))</f>
        <v>4</v>
      </c>
      <c r="R440" s="41">
        <f>IF(ISNUMBER(SEARCH("Yes",'2_all_summary'!$F440)),IF(ISNUMBER(SEARCH("Yes",'2_all_summary'!U440)),1,2),IF(ISNUMBER(SEARCH("No",'2_all_summary'!U440)),4,3))</f>
        <v>4</v>
      </c>
    </row>
    <row r="441" spans="7:18" x14ac:dyDescent="0.3">
      <c r="G441" s="41"/>
      <c r="H441" s="41" t="str">
        <f>'2_all_summary'!D441</f>
        <v>Seahorses in focus: Local ecological knowledge of seahorse-watching operators in a tropical estuary</v>
      </c>
      <c r="I441" s="41" t="str">
        <f>'2_all_summary'!E441</f>
        <v>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MaracaÃ­pe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Â© 2016 The Author(s).</v>
      </c>
      <c r="J441" s="41">
        <f>IF(ISNUMBER(SEARCH("Yes",'2_all_summary'!$F441)),IF(ISNUMBER(SEARCH("Yes",'2_all_summary'!M441)),1,2),IF(ISNUMBER(SEARCH("No",'2_all_summary'!M441)),4,3))</f>
        <v>4</v>
      </c>
      <c r="K441" s="41">
        <f>IF(ISNUMBER(SEARCH("Yes",'2_all_summary'!$F441)),IF(ISNUMBER(SEARCH("Yes",'2_all_summary'!N441)),1,2),IF(ISNUMBER(SEARCH("No",'2_all_summary'!N441)),4,3))</f>
        <v>4</v>
      </c>
      <c r="L441" s="41">
        <f>IF(ISNUMBER(SEARCH("Yes",'2_all_summary'!$F441)),IF(ISNUMBER(SEARCH("Yes",'2_all_summary'!O441)),1,2),IF(ISNUMBER(SEARCH("No",'2_all_summary'!O441)),4,3))</f>
        <v>4</v>
      </c>
      <c r="M441" s="41">
        <f>IF(ISNUMBER(SEARCH("Yes",'2_all_summary'!$F441)),IF(0&lt;'2_all_summary'!P441,1,2),IF(0='2_all_summary'!P441,4,3))</f>
        <v>4</v>
      </c>
      <c r="N441" s="41">
        <f>IF(ISNUMBER(SEARCH("Yes",'2_all_summary'!$F441)),IF(ISNUMBER(SEARCH("Yes",'2_all_summary'!Q441)),1,2),IF(ISNUMBER(SEARCH("No",'2_all_summary'!Q441)),4,3))</f>
        <v>4</v>
      </c>
      <c r="O441" s="41">
        <f>IF(ISNUMBER(SEARCH("Yes",'2_all_summary'!$F441)),IF(ISNUMBER(SEARCH("Yes",'2_all_summary'!R441)),1,2),IF(ISNUMBER(SEARCH("No",'2_all_summary'!R441)),4,3))</f>
        <v>4</v>
      </c>
      <c r="P441" s="41">
        <f>IF(ISNUMBER(SEARCH("Yes",'2_all_summary'!$F441)),IF(ISNUMBER(SEARCH("Yes",'2_all_summary'!S441)),1,2),IF(ISNUMBER(SEARCH("No",'2_all_summary'!S441)),4,3))</f>
        <v>4</v>
      </c>
      <c r="Q441" s="41">
        <f>IF(ISNUMBER(SEARCH("Yes",'2_all_summary'!$F441)),IF(0&lt;'2_all_summary'!T441,1,2),IF(0='2_all_summary'!T441,4,3))</f>
        <v>4</v>
      </c>
      <c r="R441" s="41">
        <f>IF(ISNUMBER(SEARCH("Yes",'2_all_summary'!$F441)),IF(ISNUMBER(SEARCH("Yes",'2_all_summary'!U441)),1,2),IF(ISNUMBER(SEARCH("No",'2_all_summary'!U441)),4,3))</f>
        <v>4</v>
      </c>
    </row>
    <row r="442" spans="7:18" x14ac:dyDescent="0.3">
      <c r="G442" s="41"/>
      <c r="H442" s="41" t="str">
        <f>'2_all_summary'!D442</f>
        <v>A preliminary review of NOAA's community-based dam removal and fish passage projects</v>
      </c>
      <c r="I442" s="41" t="str">
        <f>'2_all_summary'!E442</f>
        <v>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v>
      </c>
      <c r="J442" s="41">
        <f>IF(ISNUMBER(SEARCH("Yes",'2_all_summary'!$F442)),IF(ISNUMBER(SEARCH("Yes",'2_all_summary'!M442)),1,2),IF(ISNUMBER(SEARCH("No",'2_all_summary'!M442)),4,3))</f>
        <v>4</v>
      </c>
      <c r="K442" s="41">
        <f>IF(ISNUMBER(SEARCH("Yes",'2_all_summary'!$F442)),IF(ISNUMBER(SEARCH("Yes",'2_all_summary'!N442)),1,2),IF(ISNUMBER(SEARCH("No",'2_all_summary'!N442)),4,3))</f>
        <v>4</v>
      </c>
      <c r="L442" s="41">
        <f>IF(ISNUMBER(SEARCH("Yes",'2_all_summary'!$F442)),IF(ISNUMBER(SEARCH("Yes",'2_all_summary'!O442)),1,2),IF(ISNUMBER(SEARCH("No",'2_all_summary'!O442)),4,3))</f>
        <v>4</v>
      </c>
      <c r="M442" s="41">
        <f>IF(ISNUMBER(SEARCH("Yes",'2_all_summary'!$F442)),IF(0&lt;'2_all_summary'!P442,1,2),IF(0='2_all_summary'!P442,4,3))</f>
        <v>4</v>
      </c>
      <c r="N442" s="41">
        <f>IF(ISNUMBER(SEARCH("Yes",'2_all_summary'!$F442)),IF(ISNUMBER(SEARCH("Yes",'2_all_summary'!Q442)),1,2),IF(ISNUMBER(SEARCH("No",'2_all_summary'!Q442)),4,3))</f>
        <v>4</v>
      </c>
      <c r="O442" s="41">
        <f>IF(ISNUMBER(SEARCH("Yes",'2_all_summary'!$F442)),IF(ISNUMBER(SEARCH("Yes",'2_all_summary'!R442)),1,2),IF(ISNUMBER(SEARCH("No",'2_all_summary'!R442)),4,3))</f>
        <v>4</v>
      </c>
      <c r="P442" s="41">
        <f>IF(ISNUMBER(SEARCH("Yes",'2_all_summary'!$F442)),IF(ISNUMBER(SEARCH("Yes",'2_all_summary'!S442)),1,2),IF(ISNUMBER(SEARCH("No",'2_all_summary'!S442)),4,3))</f>
        <v>4</v>
      </c>
      <c r="Q442" s="41">
        <f>IF(ISNUMBER(SEARCH("Yes",'2_all_summary'!$F442)),IF(0&lt;'2_all_summary'!T442,1,2),IF(0='2_all_summary'!T442,4,3))</f>
        <v>4</v>
      </c>
      <c r="R442" s="41">
        <f>IF(ISNUMBER(SEARCH("Yes",'2_all_summary'!$F442)),IF(ISNUMBER(SEARCH("Yes",'2_all_summary'!U442)),1,2),IF(ISNUMBER(SEARCH("No",'2_all_summary'!U442)),4,3))</f>
        <v>4</v>
      </c>
    </row>
    <row r="443" spans="7:18" x14ac:dyDescent="0.3">
      <c r="G443" s="41"/>
      <c r="H443" s="41" t="str">
        <f>'2_all_summary'!D443</f>
        <v>Artisanal shark fishing in the Louisiade Archipelago, Papua New Guinea: Socio-economic characteristics and management options</v>
      </c>
      <c r="I443" s="41" t="str">
        <f>'2_all_summary'!E443</f>
        <v>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v>
      </c>
      <c r="J443" s="41">
        <f>IF(ISNUMBER(SEARCH("Yes",'2_all_summary'!$F443)),IF(ISNUMBER(SEARCH("Yes",'2_all_summary'!M443)),1,2),IF(ISNUMBER(SEARCH("No",'2_all_summary'!M443)),4,3))</f>
        <v>3</v>
      </c>
      <c r="K443" s="41">
        <f>IF(ISNUMBER(SEARCH("Yes",'2_all_summary'!$F443)),IF(ISNUMBER(SEARCH("Yes",'2_all_summary'!N443)),1,2),IF(ISNUMBER(SEARCH("No",'2_all_summary'!N443)),4,3))</f>
        <v>3</v>
      </c>
      <c r="L443" s="41">
        <f>IF(ISNUMBER(SEARCH("Yes",'2_all_summary'!$F443)),IF(ISNUMBER(SEARCH("Yes",'2_all_summary'!O443)),1,2),IF(ISNUMBER(SEARCH("No",'2_all_summary'!O443)),4,3))</f>
        <v>3</v>
      </c>
      <c r="M443" s="41">
        <f>IF(ISNUMBER(SEARCH("Yes",'2_all_summary'!$F443)),IF(0&lt;'2_all_summary'!P443,1,2),IF(0='2_all_summary'!P443,4,3))</f>
        <v>3</v>
      </c>
      <c r="N443" s="41">
        <f>IF(ISNUMBER(SEARCH("Yes",'2_all_summary'!$F443)),IF(ISNUMBER(SEARCH("Yes",'2_all_summary'!Q443)),1,2),IF(ISNUMBER(SEARCH("No",'2_all_summary'!Q443)),4,3))</f>
        <v>3</v>
      </c>
      <c r="O443" s="41">
        <f>IF(ISNUMBER(SEARCH("Yes",'2_all_summary'!$F443)),IF(ISNUMBER(SEARCH("Yes",'2_all_summary'!R443)),1,2),IF(ISNUMBER(SEARCH("No",'2_all_summary'!R443)),4,3))</f>
        <v>4</v>
      </c>
      <c r="P443" s="41">
        <f>IF(ISNUMBER(SEARCH("Yes",'2_all_summary'!$F443)),IF(ISNUMBER(SEARCH("Yes",'2_all_summary'!S443)),1,2),IF(ISNUMBER(SEARCH("No",'2_all_summary'!S443)),4,3))</f>
        <v>3</v>
      </c>
      <c r="Q443" s="41">
        <f>IF(ISNUMBER(SEARCH("Yes",'2_all_summary'!$F443)),IF(0&lt;'2_all_summary'!T443,1,2),IF(0='2_all_summary'!T443,4,3))</f>
        <v>3</v>
      </c>
      <c r="R443" s="41">
        <f>IF(ISNUMBER(SEARCH("Yes",'2_all_summary'!$F443)),IF(ISNUMBER(SEARCH("Yes",'2_all_summary'!U443)),1,2),IF(ISNUMBER(SEARCH("No",'2_all_summary'!U443)),4,3))</f>
        <v>3</v>
      </c>
    </row>
    <row r="444" spans="7:18" x14ac:dyDescent="0.3">
      <c r="G444" s="41"/>
      <c r="H444" s="41" t="str">
        <f>'2_all_summary'!D444</f>
        <v>Participatory ecosystem service mapping to enhance community-based mangrove rehabilitation and management in Demak, Indonesia</v>
      </c>
      <c r="I444" s="41" t="str">
        <f>'2_all_summary'!E444</f>
        <v>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â€œinclusive participatory ES mappingâ€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Â© 2018, The Author(s).</v>
      </c>
      <c r="J444" s="41">
        <f>IF(ISNUMBER(SEARCH("Yes",'2_all_summary'!$F444)),IF(ISNUMBER(SEARCH("Yes",'2_all_summary'!M444)),1,2),IF(ISNUMBER(SEARCH("No",'2_all_summary'!M444)),4,3))</f>
        <v>4</v>
      </c>
      <c r="K444" s="41">
        <f>IF(ISNUMBER(SEARCH("Yes",'2_all_summary'!$F444)),IF(ISNUMBER(SEARCH("Yes",'2_all_summary'!N444)),1,2),IF(ISNUMBER(SEARCH("No",'2_all_summary'!N444)),4,3))</f>
        <v>4</v>
      </c>
      <c r="L444" s="41">
        <f>IF(ISNUMBER(SEARCH("Yes",'2_all_summary'!$F444)),IF(ISNUMBER(SEARCH("Yes",'2_all_summary'!O444)),1,2),IF(ISNUMBER(SEARCH("No",'2_all_summary'!O444)),4,3))</f>
        <v>4</v>
      </c>
      <c r="M444" s="41">
        <f>IF(ISNUMBER(SEARCH("Yes",'2_all_summary'!$F444)),IF(0&lt;'2_all_summary'!P444,1,2),IF(0='2_all_summary'!P444,4,3))</f>
        <v>4</v>
      </c>
      <c r="N444" s="41">
        <f>IF(ISNUMBER(SEARCH("Yes",'2_all_summary'!$F444)),IF(ISNUMBER(SEARCH("Yes",'2_all_summary'!Q444)),1,2),IF(ISNUMBER(SEARCH("No",'2_all_summary'!Q444)),4,3))</f>
        <v>4</v>
      </c>
      <c r="O444" s="41">
        <f>IF(ISNUMBER(SEARCH("Yes",'2_all_summary'!$F444)),IF(ISNUMBER(SEARCH("Yes",'2_all_summary'!R444)),1,2),IF(ISNUMBER(SEARCH("No",'2_all_summary'!R444)),4,3))</f>
        <v>4</v>
      </c>
      <c r="P444" s="41">
        <f>IF(ISNUMBER(SEARCH("Yes",'2_all_summary'!$F444)),IF(ISNUMBER(SEARCH("Yes",'2_all_summary'!S444)),1,2),IF(ISNUMBER(SEARCH("No",'2_all_summary'!S444)),4,3))</f>
        <v>4</v>
      </c>
      <c r="Q444" s="41">
        <f>IF(ISNUMBER(SEARCH("Yes",'2_all_summary'!$F444)),IF(0&lt;'2_all_summary'!T444,1,2),IF(0='2_all_summary'!T444,4,3))</f>
        <v>4</v>
      </c>
      <c r="R444" s="41">
        <f>IF(ISNUMBER(SEARCH("Yes",'2_all_summary'!$F444)),IF(ISNUMBER(SEARCH("Yes",'2_all_summary'!U444)),1,2),IF(ISNUMBER(SEARCH("No",'2_all_summary'!U444)),4,3))</f>
        <v>4</v>
      </c>
    </row>
    <row r="445" spans="7:18" x14ac:dyDescent="0.3">
      <c r="G445" s="41"/>
      <c r="H445" s="41" t="str">
        <f>'2_all_summary'!D445</f>
        <v>An agent-based model to optimize transboundary management for the walleye pollock (Gadus chalcogrammus) fishery in the Gulf of Alaska</v>
      </c>
      <c r="I445" s="41" t="str">
        <f>'2_all_summary'!E445</f>
        <v>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â€œBest practicesâ€ for fishery management should include simulation analysis of management alternatives before selection of the preferred alternative for real-world implementation. Â© 2021 The Authors. Natural Resource Modeling published by Wiley Periodicals LLC</v>
      </c>
      <c r="J445" s="41">
        <f>IF(ISNUMBER(SEARCH("Yes",'2_all_summary'!$F445)),IF(ISNUMBER(SEARCH("Yes",'2_all_summary'!M445)),1,2),IF(ISNUMBER(SEARCH("No",'2_all_summary'!M445)),4,3))</f>
        <v>4</v>
      </c>
      <c r="K445" s="41">
        <f>IF(ISNUMBER(SEARCH("Yes",'2_all_summary'!$F445)),IF(ISNUMBER(SEARCH("Yes",'2_all_summary'!N445)),1,2),IF(ISNUMBER(SEARCH("No",'2_all_summary'!N445)),4,3))</f>
        <v>4</v>
      </c>
      <c r="L445" s="41">
        <f>IF(ISNUMBER(SEARCH("Yes",'2_all_summary'!$F445)),IF(ISNUMBER(SEARCH("Yes",'2_all_summary'!O445)),1,2),IF(ISNUMBER(SEARCH("No",'2_all_summary'!O445)),4,3))</f>
        <v>4</v>
      </c>
      <c r="M445" s="41">
        <f>IF(ISNUMBER(SEARCH("Yes",'2_all_summary'!$F445)),IF(0&lt;'2_all_summary'!P445,1,2),IF(0='2_all_summary'!P445,4,3))</f>
        <v>4</v>
      </c>
      <c r="N445" s="41">
        <f>IF(ISNUMBER(SEARCH("Yes",'2_all_summary'!$F445)),IF(ISNUMBER(SEARCH("Yes",'2_all_summary'!Q445)),1,2),IF(ISNUMBER(SEARCH("No",'2_all_summary'!Q445)),4,3))</f>
        <v>4</v>
      </c>
      <c r="O445" s="41">
        <f>IF(ISNUMBER(SEARCH("Yes",'2_all_summary'!$F445)),IF(ISNUMBER(SEARCH("Yes",'2_all_summary'!R445)),1,2),IF(ISNUMBER(SEARCH("No",'2_all_summary'!R445)),4,3))</f>
        <v>4</v>
      </c>
      <c r="P445" s="41">
        <f>IF(ISNUMBER(SEARCH("Yes",'2_all_summary'!$F445)),IF(ISNUMBER(SEARCH("Yes",'2_all_summary'!S445)),1,2),IF(ISNUMBER(SEARCH("No",'2_all_summary'!S445)),4,3))</f>
        <v>4</v>
      </c>
      <c r="Q445" s="41">
        <f>IF(ISNUMBER(SEARCH("Yes",'2_all_summary'!$F445)),IF(0&lt;'2_all_summary'!T445,1,2),IF(0='2_all_summary'!T445,4,3))</f>
        <v>4</v>
      </c>
      <c r="R445" s="41">
        <f>IF(ISNUMBER(SEARCH("Yes",'2_all_summary'!$F445)),IF(ISNUMBER(SEARCH("Yes",'2_all_summary'!U445)),1,2),IF(ISNUMBER(SEARCH("No",'2_all_summary'!U445)),4,3))</f>
        <v>4</v>
      </c>
    </row>
    <row r="446" spans="7:18" x14ac:dyDescent="0.3">
      <c r="G446" s="41"/>
      <c r="H446" s="41" t="str">
        <f>'2_all_summary'!D446</f>
        <v>Soil-transmitted helminths and associated factors among pre-school children in Butajira Town, south-central Ethiopia: A community-based cross-sectional study</v>
      </c>
      <c r="I446" s="41" t="str">
        <f>'2_all_summary'!E446</f>
        <v>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Â© 2015 Shumbej et al. This is an open access article distributed under the terms of the Creative Commons Attribution License, which permits unrestricted use, distribution, and reproduction in any medium, provided the original author and source are credited.</v>
      </c>
      <c r="J446" s="41">
        <f>IF(ISNUMBER(SEARCH("Yes",'2_all_summary'!$F446)),IF(ISNUMBER(SEARCH("Yes",'2_all_summary'!M446)),1,2),IF(ISNUMBER(SEARCH("No",'2_all_summary'!M446)),4,3))</f>
        <v>4</v>
      </c>
      <c r="K446" s="41">
        <f>IF(ISNUMBER(SEARCH("Yes",'2_all_summary'!$F446)),IF(ISNUMBER(SEARCH("Yes",'2_all_summary'!N446)),1,2),IF(ISNUMBER(SEARCH("No",'2_all_summary'!N446)),4,3))</f>
        <v>4</v>
      </c>
      <c r="L446" s="41">
        <f>IF(ISNUMBER(SEARCH("Yes",'2_all_summary'!$F446)),IF(ISNUMBER(SEARCH("Yes",'2_all_summary'!O446)),1,2),IF(ISNUMBER(SEARCH("No",'2_all_summary'!O446)),4,3))</f>
        <v>4</v>
      </c>
      <c r="M446" s="41">
        <f>IF(ISNUMBER(SEARCH("Yes",'2_all_summary'!$F446)),IF(0&lt;'2_all_summary'!P446,1,2),IF(0='2_all_summary'!P446,4,3))</f>
        <v>4</v>
      </c>
      <c r="N446" s="41">
        <f>IF(ISNUMBER(SEARCH("Yes",'2_all_summary'!$F446)),IF(ISNUMBER(SEARCH("Yes",'2_all_summary'!Q446)),1,2),IF(ISNUMBER(SEARCH("No",'2_all_summary'!Q446)),4,3))</f>
        <v>4</v>
      </c>
      <c r="O446" s="41">
        <f>IF(ISNUMBER(SEARCH("Yes",'2_all_summary'!$F446)),IF(ISNUMBER(SEARCH("Yes",'2_all_summary'!R446)),1,2),IF(ISNUMBER(SEARCH("No",'2_all_summary'!R446)),4,3))</f>
        <v>4</v>
      </c>
      <c r="P446" s="41">
        <f>IF(ISNUMBER(SEARCH("Yes",'2_all_summary'!$F446)),IF(ISNUMBER(SEARCH("Yes",'2_all_summary'!S446)),1,2),IF(ISNUMBER(SEARCH("No",'2_all_summary'!S446)),4,3))</f>
        <v>4</v>
      </c>
      <c r="Q446" s="41">
        <f>IF(ISNUMBER(SEARCH("Yes",'2_all_summary'!$F446)),IF(0&lt;'2_all_summary'!T446,1,2),IF(0='2_all_summary'!T446,4,3))</f>
        <v>4</v>
      </c>
      <c r="R446" s="41">
        <f>IF(ISNUMBER(SEARCH("Yes",'2_all_summary'!$F446)),IF(ISNUMBER(SEARCH("Yes",'2_all_summary'!U446)),1,2),IF(ISNUMBER(SEARCH("No",'2_all_summary'!U446)),4,3))</f>
        <v>4</v>
      </c>
    </row>
    <row r="447" spans="7:18" x14ac:dyDescent="0.3">
      <c r="G447" s="41"/>
      <c r="H447" s="41" t="str">
        <f>'2_all_summary'!D447</f>
        <v>Dredging-induced shell damages to hard clam (Meretrix meretrix): A Malaysian case study</v>
      </c>
      <c r="I447" s="41" t="str">
        <f>'2_all_summary'!E447</f>
        <v>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Â© EDP Sciences 2018.</v>
      </c>
      <c r="J447" s="41">
        <f>IF(ISNUMBER(SEARCH("Yes",'2_all_summary'!$F447)),IF(ISNUMBER(SEARCH("Yes",'2_all_summary'!M447)),1,2),IF(ISNUMBER(SEARCH("No",'2_all_summary'!M447)),4,3))</f>
        <v>4</v>
      </c>
      <c r="K447" s="41">
        <f>IF(ISNUMBER(SEARCH("Yes",'2_all_summary'!$F447)),IF(ISNUMBER(SEARCH("Yes",'2_all_summary'!N447)),1,2),IF(ISNUMBER(SEARCH("No",'2_all_summary'!N447)),4,3))</f>
        <v>4</v>
      </c>
      <c r="L447" s="41">
        <f>IF(ISNUMBER(SEARCH("Yes",'2_all_summary'!$F447)),IF(ISNUMBER(SEARCH("Yes",'2_all_summary'!O447)),1,2),IF(ISNUMBER(SEARCH("No",'2_all_summary'!O447)),4,3))</f>
        <v>4</v>
      </c>
      <c r="M447" s="41">
        <f>IF(ISNUMBER(SEARCH("Yes",'2_all_summary'!$F447)),IF(0&lt;'2_all_summary'!P447,1,2),IF(0='2_all_summary'!P447,4,3))</f>
        <v>4</v>
      </c>
      <c r="N447" s="41">
        <f>IF(ISNUMBER(SEARCH("Yes",'2_all_summary'!$F447)),IF(ISNUMBER(SEARCH("Yes",'2_all_summary'!Q447)),1,2),IF(ISNUMBER(SEARCH("No",'2_all_summary'!Q447)),4,3))</f>
        <v>4</v>
      </c>
      <c r="O447" s="41">
        <f>IF(ISNUMBER(SEARCH("Yes",'2_all_summary'!$F447)),IF(ISNUMBER(SEARCH("Yes",'2_all_summary'!R447)),1,2),IF(ISNUMBER(SEARCH("No",'2_all_summary'!R447)),4,3))</f>
        <v>4</v>
      </c>
      <c r="P447" s="41">
        <f>IF(ISNUMBER(SEARCH("Yes",'2_all_summary'!$F447)),IF(ISNUMBER(SEARCH("Yes",'2_all_summary'!S447)),1,2),IF(ISNUMBER(SEARCH("No",'2_all_summary'!S447)),4,3))</f>
        <v>4</v>
      </c>
      <c r="Q447" s="41">
        <f>IF(ISNUMBER(SEARCH("Yes",'2_all_summary'!$F447)),IF(0&lt;'2_all_summary'!T447,1,2),IF(0='2_all_summary'!T447,4,3))</f>
        <v>4</v>
      </c>
      <c r="R447" s="41">
        <f>IF(ISNUMBER(SEARCH("Yes",'2_all_summary'!$F447)),IF(ISNUMBER(SEARCH("Yes",'2_all_summary'!U447)),1,2),IF(ISNUMBER(SEARCH("No",'2_all_summary'!U447)),4,3))</f>
        <v>4</v>
      </c>
    </row>
    <row r="448" spans="7:18" x14ac:dyDescent="0.3">
      <c r="G448" s="41"/>
      <c r="H448" s="41" t="str">
        <f>'2_all_summary'!D448</f>
        <v>Detecting, counting and following the giants of the sea: A review of monitoring methods for aquatic megavertebrates in the Caribbean</v>
      </c>
      <c r="I448" s="41" t="str">
        <f>'2_all_summary'!E448</f>
        <v>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Â© 2019 CSIRO.</v>
      </c>
      <c r="J448" s="41">
        <f>IF(ISNUMBER(SEARCH("Yes",'2_all_summary'!$F448)),IF(ISNUMBER(SEARCH("Yes",'2_all_summary'!M448)),1,2),IF(ISNUMBER(SEARCH("No",'2_all_summary'!M448)),4,3))</f>
        <v>4</v>
      </c>
      <c r="K448" s="41">
        <f>IF(ISNUMBER(SEARCH("Yes",'2_all_summary'!$F448)),IF(ISNUMBER(SEARCH("Yes",'2_all_summary'!N448)),1,2),IF(ISNUMBER(SEARCH("No",'2_all_summary'!N448)),4,3))</f>
        <v>4</v>
      </c>
      <c r="L448" s="41">
        <f>IF(ISNUMBER(SEARCH("Yes",'2_all_summary'!$F448)),IF(ISNUMBER(SEARCH("Yes",'2_all_summary'!O448)),1,2),IF(ISNUMBER(SEARCH("No",'2_all_summary'!O448)),4,3))</f>
        <v>4</v>
      </c>
      <c r="M448" s="41">
        <f>IF(ISNUMBER(SEARCH("Yes",'2_all_summary'!$F448)),IF(0&lt;'2_all_summary'!P448,1,2),IF(0='2_all_summary'!P448,4,3))</f>
        <v>4</v>
      </c>
      <c r="N448" s="41">
        <f>IF(ISNUMBER(SEARCH("Yes",'2_all_summary'!$F448)),IF(ISNUMBER(SEARCH("Yes",'2_all_summary'!Q448)),1,2),IF(ISNUMBER(SEARCH("No",'2_all_summary'!Q448)),4,3))</f>
        <v>4</v>
      </c>
      <c r="O448" s="41">
        <f>IF(ISNUMBER(SEARCH("Yes",'2_all_summary'!$F448)),IF(ISNUMBER(SEARCH("Yes",'2_all_summary'!R448)),1,2),IF(ISNUMBER(SEARCH("No",'2_all_summary'!R448)),4,3))</f>
        <v>4</v>
      </c>
      <c r="P448" s="41">
        <f>IF(ISNUMBER(SEARCH("Yes",'2_all_summary'!$F448)),IF(ISNUMBER(SEARCH("Yes",'2_all_summary'!S448)),1,2),IF(ISNUMBER(SEARCH("No",'2_all_summary'!S448)),4,3))</f>
        <v>4</v>
      </c>
      <c r="Q448" s="41">
        <f>IF(ISNUMBER(SEARCH("Yes",'2_all_summary'!$F448)),IF(0&lt;'2_all_summary'!T448,1,2),IF(0='2_all_summary'!T448,4,3))</f>
        <v>4</v>
      </c>
      <c r="R448" s="41">
        <f>IF(ISNUMBER(SEARCH("Yes",'2_all_summary'!$F448)),IF(ISNUMBER(SEARCH("Yes",'2_all_summary'!U448)),1,2),IF(ISNUMBER(SEARCH("No",'2_all_summary'!U448)),4,3))</f>
        <v>4</v>
      </c>
    </row>
    <row r="449" spans="7:18" x14ac:dyDescent="0.3">
      <c r="G449" s="41"/>
      <c r="H449" s="41" t="str">
        <f>'2_all_summary'!D449</f>
        <v>Ecological assessment of the marine ecosystems of Barbuda, West Indies: Using rapid scientific assessment to inform ocean zoning and fisheries management</v>
      </c>
      <c r="I449" s="41" t="str">
        <f>'2_all_summary'!E449</f>
        <v>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Barbudaâ€™s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resourcesâ€”particularly lobster and conchâ€”may be less overexploited than on other Caribbean islands. Local management has the potential to provide sustainability for at least some of the islandâ€™s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v>
      </c>
      <c r="J449" s="41">
        <f>IF(ISNUMBER(SEARCH("Yes",'2_all_summary'!$F449)),IF(ISNUMBER(SEARCH("Yes",'2_all_summary'!M449)),1,2),IF(ISNUMBER(SEARCH("No",'2_all_summary'!M449)),4,3))</f>
        <v>4</v>
      </c>
      <c r="K449" s="41">
        <f>IF(ISNUMBER(SEARCH("Yes",'2_all_summary'!$F449)),IF(ISNUMBER(SEARCH("Yes",'2_all_summary'!N449)),1,2),IF(ISNUMBER(SEARCH("No",'2_all_summary'!N449)),4,3))</f>
        <v>4</v>
      </c>
      <c r="L449" s="41">
        <f>IF(ISNUMBER(SEARCH("Yes",'2_all_summary'!$F449)),IF(ISNUMBER(SEARCH("Yes",'2_all_summary'!O449)),1,2),IF(ISNUMBER(SEARCH("No",'2_all_summary'!O449)),4,3))</f>
        <v>4</v>
      </c>
      <c r="M449" s="41">
        <f>IF(ISNUMBER(SEARCH("Yes",'2_all_summary'!$F449)),IF(0&lt;'2_all_summary'!P449,1,2),IF(0='2_all_summary'!P449,4,3))</f>
        <v>4</v>
      </c>
      <c r="N449" s="41">
        <f>IF(ISNUMBER(SEARCH("Yes",'2_all_summary'!$F449)),IF(ISNUMBER(SEARCH("Yes",'2_all_summary'!Q449)),1,2),IF(ISNUMBER(SEARCH("No",'2_all_summary'!Q449)),4,3))</f>
        <v>4</v>
      </c>
      <c r="O449" s="41">
        <f>IF(ISNUMBER(SEARCH("Yes",'2_all_summary'!$F449)),IF(ISNUMBER(SEARCH("Yes",'2_all_summary'!R449)),1,2),IF(ISNUMBER(SEARCH("No",'2_all_summary'!R449)),4,3))</f>
        <v>4</v>
      </c>
      <c r="P449" s="41">
        <f>IF(ISNUMBER(SEARCH("Yes",'2_all_summary'!$F449)),IF(ISNUMBER(SEARCH("Yes",'2_all_summary'!S449)),1,2),IF(ISNUMBER(SEARCH("No",'2_all_summary'!S449)),4,3))</f>
        <v>4</v>
      </c>
      <c r="Q449" s="41">
        <f>IF(ISNUMBER(SEARCH("Yes",'2_all_summary'!$F449)),IF(0&lt;'2_all_summary'!T449,1,2),IF(0='2_all_summary'!T449,4,3))</f>
        <v>4</v>
      </c>
      <c r="R449" s="41">
        <f>IF(ISNUMBER(SEARCH("Yes",'2_all_summary'!$F449)),IF(ISNUMBER(SEARCH("Yes",'2_all_summary'!U449)),1,2),IF(ISNUMBER(SEARCH("No",'2_all_summary'!U449)),4,3))</f>
        <v>4</v>
      </c>
    </row>
    <row r="450" spans="7:18" x14ac:dyDescent="0.3">
      <c r="G450" s="41"/>
      <c r="H450" s="41" t="str">
        <f>'2_all_summary'!D450</f>
        <v>Policy challenges and approaches for the conservation of mangrove forests in Southeast Asia</v>
      </c>
      <c r="I450" s="41" t="str">
        <f>'2_all_summary'!E450</f>
        <v>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Â© 2016 Society for Conservation Biology.</v>
      </c>
      <c r="J450" s="41">
        <f>IF(ISNUMBER(SEARCH("Yes",'2_all_summary'!$F450)),IF(ISNUMBER(SEARCH("Yes",'2_all_summary'!M450)),1,2),IF(ISNUMBER(SEARCH("No",'2_all_summary'!M450)),4,3))</f>
        <v>4</v>
      </c>
      <c r="K450" s="41">
        <f>IF(ISNUMBER(SEARCH("Yes",'2_all_summary'!$F450)),IF(ISNUMBER(SEARCH("Yes",'2_all_summary'!N450)),1,2),IF(ISNUMBER(SEARCH("No",'2_all_summary'!N450)),4,3))</f>
        <v>4</v>
      </c>
      <c r="L450" s="41">
        <f>IF(ISNUMBER(SEARCH("Yes",'2_all_summary'!$F450)),IF(ISNUMBER(SEARCH("Yes",'2_all_summary'!O450)),1,2),IF(ISNUMBER(SEARCH("No",'2_all_summary'!O450)),4,3))</f>
        <v>4</v>
      </c>
      <c r="M450" s="41">
        <f>IF(ISNUMBER(SEARCH("Yes",'2_all_summary'!$F450)),IF(0&lt;'2_all_summary'!P450,1,2),IF(0='2_all_summary'!P450,4,3))</f>
        <v>4</v>
      </c>
      <c r="N450" s="41">
        <f>IF(ISNUMBER(SEARCH("Yes",'2_all_summary'!$F450)),IF(ISNUMBER(SEARCH("Yes",'2_all_summary'!Q450)),1,2),IF(ISNUMBER(SEARCH("No",'2_all_summary'!Q450)),4,3))</f>
        <v>4</v>
      </c>
      <c r="O450" s="41">
        <f>IF(ISNUMBER(SEARCH("Yes",'2_all_summary'!$F450)),IF(ISNUMBER(SEARCH("Yes",'2_all_summary'!R450)),1,2),IF(ISNUMBER(SEARCH("No",'2_all_summary'!R450)),4,3))</f>
        <v>4</v>
      </c>
      <c r="P450" s="41">
        <f>IF(ISNUMBER(SEARCH("Yes",'2_all_summary'!$F450)),IF(ISNUMBER(SEARCH("Yes",'2_all_summary'!S450)),1,2),IF(ISNUMBER(SEARCH("No",'2_all_summary'!S450)),4,3))</f>
        <v>4</v>
      </c>
      <c r="Q450" s="41">
        <f>IF(ISNUMBER(SEARCH("Yes",'2_all_summary'!$F450)),IF(0&lt;'2_all_summary'!T450,1,2),IF(0='2_all_summary'!T450,4,3))</f>
        <v>4</v>
      </c>
      <c r="R450" s="41">
        <f>IF(ISNUMBER(SEARCH("Yes",'2_all_summary'!$F450)),IF(ISNUMBER(SEARCH("Yes",'2_all_summary'!U450)),1,2),IF(ISNUMBER(SEARCH("No",'2_all_summary'!U450)),4,3))</f>
        <v>4</v>
      </c>
    </row>
    <row r="451" spans="7:18" x14ac:dyDescent="0.3">
      <c r="G451" s="41"/>
      <c r="H451" s="41" t="str">
        <f>'2_all_summary'!D451</f>
        <v>Size-structured habitat selection by arapaima in floodplain lakes of the Lower Amazon</v>
      </c>
      <c r="I451" s="41" t="str">
        <f>'2_all_summary'!E451</f>
        <v>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Â© 2018 John Wiley &amp; Sons, Ltd.</v>
      </c>
      <c r="J451" s="41">
        <f>IF(ISNUMBER(SEARCH("Yes",'2_all_summary'!$F451)),IF(ISNUMBER(SEARCH("Yes",'2_all_summary'!M451)),1,2),IF(ISNUMBER(SEARCH("No",'2_all_summary'!M451)),4,3))</f>
        <v>4</v>
      </c>
      <c r="K451" s="41">
        <f>IF(ISNUMBER(SEARCH("Yes",'2_all_summary'!$F451)),IF(ISNUMBER(SEARCH("Yes",'2_all_summary'!N451)),1,2),IF(ISNUMBER(SEARCH("No",'2_all_summary'!N451)),4,3))</f>
        <v>4</v>
      </c>
      <c r="L451" s="41">
        <f>IF(ISNUMBER(SEARCH("Yes",'2_all_summary'!$F451)),IF(ISNUMBER(SEARCH("Yes",'2_all_summary'!O451)),1,2),IF(ISNUMBER(SEARCH("No",'2_all_summary'!O451)),4,3))</f>
        <v>4</v>
      </c>
      <c r="M451" s="41">
        <f>IF(ISNUMBER(SEARCH("Yes",'2_all_summary'!$F451)),IF(0&lt;'2_all_summary'!P451,1,2),IF(0='2_all_summary'!P451,4,3))</f>
        <v>4</v>
      </c>
      <c r="N451" s="41">
        <f>IF(ISNUMBER(SEARCH("Yes",'2_all_summary'!$F451)),IF(ISNUMBER(SEARCH("Yes",'2_all_summary'!Q451)),1,2),IF(ISNUMBER(SEARCH("No",'2_all_summary'!Q451)),4,3))</f>
        <v>4</v>
      </c>
      <c r="O451" s="41">
        <f>IF(ISNUMBER(SEARCH("Yes",'2_all_summary'!$F451)),IF(ISNUMBER(SEARCH("Yes",'2_all_summary'!R451)),1,2),IF(ISNUMBER(SEARCH("No",'2_all_summary'!R451)),4,3))</f>
        <v>4</v>
      </c>
      <c r="P451" s="41">
        <f>IF(ISNUMBER(SEARCH("Yes",'2_all_summary'!$F451)),IF(ISNUMBER(SEARCH("Yes",'2_all_summary'!S451)),1,2),IF(ISNUMBER(SEARCH("No",'2_all_summary'!S451)),4,3))</f>
        <v>4</v>
      </c>
      <c r="Q451" s="41">
        <f>IF(ISNUMBER(SEARCH("Yes",'2_all_summary'!$F451)),IF(0&lt;'2_all_summary'!T451,1,2),IF(0='2_all_summary'!T451,4,3))</f>
        <v>4</v>
      </c>
      <c r="R451" s="41">
        <f>IF(ISNUMBER(SEARCH("Yes",'2_all_summary'!$F451)),IF(ISNUMBER(SEARCH("Yes",'2_all_summary'!U451)),1,2),IF(ISNUMBER(SEARCH("No",'2_all_summary'!U451)),4,3))</f>
        <v>4</v>
      </c>
    </row>
    <row r="452" spans="7:18" x14ac:dyDescent="0.3">
      <c r="G452" s="41"/>
      <c r="H452" s="41" t="str">
        <f>'2_all_summary'!D452</f>
        <v>Antimicrobial stewardship program (ASP): An effective implementing technique for the therapy efficiency of meropenem and vancomycin antibiotics in Iranian pediatric patients</v>
      </c>
      <c r="I452" s="41" t="str">
        <f>'2_all_summary'!E452</f>
        <v>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Â© 2019 The Author(s).</v>
      </c>
      <c r="J452" s="41">
        <f>IF(ISNUMBER(SEARCH("Yes",'2_all_summary'!$F452)),IF(ISNUMBER(SEARCH("Yes",'2_all_summary'!M452)),1,2),IF(ISNUMBER(SEARCH("No",'2_all_summary'!M452)),4,3))</f>
        <v>4</v>
      </c>
      <c r="K452" s="41">
        <f>IF(ISNUMBER(SEARCH("Yes",'2_all_summary'!$F452)),IF(ISNUMBER(SEARCH("Yes",'2_all_summary'!N452)),1,2),IF(ISNUMBER(SEARCH("No",'2_all_summary'!N452)),4,3))</f>
        <v>4</v>
      </c>
      <c r="L452" s="41">
        <f>IF(ISNUMBER(SEARCH("Yes",'2_all_summary'!$F452)),IF(ISNUMBER(SEARCH("Yes",'2_all_summary'!O452)),1,2),IF(ISNUMBER(SEARCH("No",'2_all_summary'!O452)),4,3))</f>
        <v>4</v>
      </c>
      <c r="M452" s="41">
        <f>IF(ISNUMBER(SEARCH("Yes",'2_all_summary'!$F452)),IF(0&lt;'2_all_summary'!P452,1,2),IF(0='2_all_summary'!P452,4,3))</f>
        <v>4</v>
      </c>
      <c r="N452" s="41">
        <f>IF(ISNUMBER(SEARCH("Yes",'2_all_summary'!$F452)),IF(ISNUMBER(SEARCH("Yes",'2_all_summary'!Q452)),1,2),IF(ISNUMBER(SEARCH("No",'2_all_summary'!Q452)),4,3))</f>
        <v>4</v>
      </c>
      <c r="O452" s="41">
        <f>IF(ISNUMBER(SEARCH("Yes",'2_all_summary'!$F452)),IF(ISNUMBER(SEARCH("Yes",'2_all_summary'!R452)),1,2),IF(ISNUMBER(SEARCH("No",'2_all_summary'!R452)),4,3))</f>
        <v>4</v>
      </c>
      <c r="P452" s="41">
        <f>IF(ISNUMBER(SEARCH("Yes",'2_all_summary'!$F452)),IF(ISNUMBER(SEARCH("Yes",'2_all_summary'!S452)),1,2),IF(ISNUMBER(SEARCH("No",'2_all_summary'!S452)),4,3))</f>
        <v>4</v>
      </c>
      <c r="Q452" s="41">
        <f>IF(ISNUMBER(SEARCH("Yes",'2_all_summary'!$F452)),IF(0&lt;'2_all_summary'!T452,1,2),IF(0='2_all_summary'!T452,4,3))</f>
        <v>4</v>
      </c>
      <c r="R452" s="41">
        <f>IF(ISNUMBER(SEARCH("Yes",'2_all_summary'!$F452)),IF(ISNUMBER(SEARCH("Yes",'2_all_summary'!U452)),1,2),IF(ISNUMBER(SEARCH("No",'2_all_summary'!U452)),4,3))</f>
        <v>4</v>
      </c>
    </row>
    <row r="453" spans="7:18" x14ac:dyDescent="0.3">
      <c r="G453" s="41"/>
      <c r="H453" s="41" t="str">
        <f>'2_all_summary'!D453</f>
        <v>Dynamics of land use in Namhoum watershed, Nasaythong district, Vientiane capital, Lao PDR</v>
      </c>
      <c r="I453" s="41" t="str">
        <f>'2_all_summary'!E453</f>
        <v>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v>
      </c>
      <c r="J453" s="41">
        <f>IF(ISNUMBER(SEARCH("Yes",'2_all_summary'!$F453)),IF(ISNUMBER(SEARCH("Yes",'2_all_summary'!M453)),1,2),IF(ISNUMBER(SEARCH("No",'2_all_summary'!M453)),4,3))</f>
        <v>4</v>
      </c>
      <c r="K453" s="41">
        <f>IF(ISNUMBER(SEARCH("Yes",'2_all_summary'!$F453)),IF(ISNUMBER(SEARCH("Yes",'2_all_summary'!N453)),1,2),IF(ISNUMBER(SEARCH("No",'2_all_summary'!N453)),4,3))</f>
        <v>4</v>
      </c>
      <c r="L453" s="41">
        <f>IF(ISNUMBER(SEARCH("Yes",'2_all_summary'!$F453)),IF(ISNUMBER(SEARCH("Yes",'2_all_summary'!O453)),1,2),IF(ISNUMBER(SEARCH("No",'2_all_summary'!O453)),4,3))</f>
        <v>4</v>
      </c>
      <c r="M453" s="41">
        <f>IF(ISNUMBER(SEARCH("Yes",'2_all_summary'!$F453)),IF(0&lt;'2_all_summary'!P453,1,2),IF(0='2_all_summary'!P453,4,3))</f>
        <v>4</v>
      </c>
      <c r="N453" s="41">
        <f>IF(ISNUMBER(SEARCH("Yes",'2_all_summary'!$F453)),IF(ISNUMBER(SEARCH("Yes",'2_all_summary'!Q453)),1,2),IF(ISNUMBER(SEARCH("No",'2_all_summary'!Q453)),4,3))</f>
        <v>4</v>
      </c>
      <c r="O453" s="41">
        <f>IF(ISNUMBER(SEARCH("Yes",'2_all_summary'!$F453)),IF(ISNUMBER(SEARCH("Yes",'2_all_summary'!R453)),1,2),IF(ISNUMBER(SEARCH("No",'2_all_summary'!R453)),4,3))</f>
        <v>4</v>
      </c>
      <c r="P453" s="41">
        <f>IF(ISNUMBER(SEARCH("Yes",'2_all_summary'!$F453)),IF(ISNUMBER(SEARCH("Yes",'2_all_summary'!S453)),1,2),IF(ISNUMBER(SEARCH("No",'2_all_summary'!S453)),4,3))</f>
        <v>4</v>
      </c>
      <c r="Q453" s="41">
        <f>IF(ISNUMBER(SEARCH("Yes",'2_all_summary'!$F453)),IF(0&lt;'2_all_summary'!T453,1,2),IF(0='2_all_summary'!T453,4,3))</f>
        <v>4</v>
      </c>
      <c r="R453" s="41">
        <f>IF(ISNUMBER(SEARCH("Yes",'2_all_summary'!$F453)),IF(ISNUMBER(SEARCH("Yes",'2_all_summary'!U453)),1,2),IF(ISNUMBER(SEARCH("No",'2_all_summary'!U453)),4,3))</f>
        <v>4</v>
      </c>
    </row>
    <row r="454" spans="7:18" x14ac:dyDescent="0.3">
      <c r="G454" s="41"/>
      <c r="H454" s="41" t="str">
        <f>'2_all_summary'!D454</f>
        <v>Community-level analysis of correlated fish production in fisheries and aquaculture: The case of Japan</v>
      </c>
      <c r="I454" s="41" t="str">
        <f>'2_all_summary'!E454</f>
        <v>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communitiesâ€™ ability to flexibly adjust the production mix between the two is also crucial to enhance communitiesâ€™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Â© 2020 Elsevier Ltd</v>
      </c>
      <c r="J454" s="41">
        <f>IF(ISNUMBER(SEARCH("Yes",'2_all_summary'!$F454)),IF(ISNUMBER(SEARCH("Yes",'2_all_summary'!M454)),1,2),IF(ISNUMBER(SEARCH("No",'2_all_summary'!M454)),4,3))</f>
        <v>4</v>
      </c>
      <c r="K454" s="41">
        <f>IF(ISNUMBER(SEARCH("Yes",'2_all_summary'!$F454)),IF(ISNUMBER(SEARCH("Yes",'2_all_summary'!N454)),1,2),IF(ISNUMBER(SEARCH("No",'2_all_summary'!N454)),4,3))</f>
        <v>4</v>
      </c>
      <c r="L454" s="41">
        <f>IF(ISNUMBER(SEARCH("Yes",'2_all_summary'!$F454)),IF(ISNUMBER(SEARCH("Yes",'2_all_summary'!O454)),1,2),IF(ISNUMBER(SEARCH("No",'2_all_summary'!O454)),4,3))</f>
        <v>4</v>
      </c>
      <c r="M454" s="41">
        <f>IF(ISNUMBER(SEARCH("Yes",'2_all_summary'!$F454)),IF(0&lt;'2_all_summary'!P454,1,2),IF(0='2_all_summary'!P454,4,3))</f>
        <v>4</v>
      </c>
      <c r="N454" s="41">
        <f>IF(ISNUMBER(SEARCH("Yes",'2_all_summary'!$F454)),IF(ISNUMBER(SEARCH("Yes",'2_all_summary'!Q454)),1,2),IF(ISNUMBER(SEARCH("No",'2_all_summary'!Q454)),4,3))</f>
        <v>4</v>
      </c>
      <c r="O454" s="41">
        <f>IF(ISNUMBER(SEARCH("Yes",'2_all_summary'!$F454)),IF(ISNUMBER(SEARCH("Yes",'2_all_summary'!R454)),1,2),IF(ISNUMBER(SEARCH("No",'2_all_summary'!R454)),4,3))</f>
        <v>4</v>
      </c>
      <c r="P454" s="41">
        <f>IF(ISNUMBER(SEARCH("Yes",'2_all_summary'!$F454)),IF(ISNUMBER(SEARCH("Yes",'2_all_summary'!S454)),1,2),IF(ISNUMBER(SEARCH("No",'2_all_summary'!S454)),4,3))</f>
        <v>4</v>
      </c>
      <c r="Q454" s="41">
        <f>IF(ISNUMBER(SEARCH("Yes",'2_all_summary'!$F454)),IF(0&lt;'2_all_summary'!T454,1,2),IF(0='2_all_summary'!T454,4,3))</f>
        <v>4</v>
      </c>
      <c r="R454" s="41">
        <f>IF(ISNUMBER(SEARCH("Yes",'2_all_summary'!$F454)),IF(ISNUMBER(SEARCH("Yes",'2_all_summary'!U454)),1,2),IF(ISNUMBER(SEARCH("No",'2_all_summary'!U454)),4,3))</f>
        <v>4</v>
      </c>
    </row>
    <row r="455" spans="7:18" x14ac:dyDescent="0.3">
      <c r="G455" s="41"/>
      <c r="H455" s="41" t="str">
        <f>'2_all_summary'!D455</f>
        <v>Lacking the means or the motivation? exploring the experience of community-based resource management among Fisherfolk on lake Victoria, Uganda</v>
      </c>
      <c r="I455" s="41" t="str">
        <f>'2_all_summary'!E455</f>
        <v>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Â© 2015 European Association of Development Research and Training Institutes 0957-8811.</v>
      </c>
      <c r="J455" s="41">
        <f>IF(ISNUMBER(SEARCH("Yes",'2_all_summary'!$F455)),IF(ISNUMBER(SEARCH("Yes",'2_all_summary'!M455)),1,2),IF(ISNUMBER(SEARCH("No",'2_all_summary'!M455)),4,3))</f>
        <v>4</v>
      </c>
      <c r="K455" s="41">
        <f>IF(ISNUMBER(SEARCH("Yes",'2_all_summary'!$F455)),IF(ISNUMBER(SEARCH("Yes",'2_all_summary'!N455)),1,2),IF(ISNUMBER(SEARCH("No",'2_all_summary'!N455)),4,3))</f>
        <v>4</v>
      </c>
      <c r="L455" s="41">
        <f>IF(ISNUMBER(SEARCH("Yes",'2_all_summary'!$F455)),IF(ISNUMBER(SEARCH("Yes",'2_all_summary'!O455)),1,2),IF(ISNUMBER(SEARCH("No",'2_all_summary'!O455)),4,3))</f>
        <v>4</v>
      </c>
      <c r="M455" s="41">
        <f>IF(ISNUMBER(SEARCH("Yes",'2_all_summary'!$F455)),IF(0&lt;'2_all_summary'!P455,1,2),IF(0='2_all_summary'!P455,4,3))</f>
        <v>4</v>
      </c>
      <c r="N455" s="41">
        <f>IF(ISNUMBER(SEARCH("Yes",'2_all_summary'!$F455)),IF(ISNUMBER(SEARCH("Yes",'2_all_summary'!Q455)),1,2),IF(ISNUMBER(SEARCH("No",'2_all_summary'!Q455)),4,3))</f>
        <v>4</v>
      </c>
      <c r="O455" s="41">
        <f>IF(ISNUMBER(SEARCH("Yes",'2_all_summary'!$F455)),IF(ISNUMBER(SEARCH("Yes",'2_all_summary'!R455)),1,2),IF(ISNUMBER(SEARCH("No",'2_all_summary'!R455)),4,3))</f>
        <v>4</v>
      </c>
      <c r="P455" s="41">
        <f>IF(ISNUMBER(SEARCH("Yes",'2_all_summary'!$F455)),IF(ISNUMBER(SEARCH("Yes",'2_all_summary'!S455)),1,2),IF(ISNUMBER(SEARCH("No",'2_all_summary'!S455)),4,3))</f>
        <v>4</v>
      </c>
      <c r="Q455" s="41">
        <f>IF(ISNUMBER(SEARCH("Yes",'2_all_summary'!$F455)),IF(0&lt;'2_all_summary'!T455,1,2),IF(0='2_all_summary'!T455,4,3))</f>
        <v>4</v>
      </c>
      <c r="R455" s="41">
        <f>IF(ISNUMBER(SEARCH("Yes",'2_all_summary'!$F455)),IF(ISNUMBER(SEARCH("Yes",'2_all_summary'!U455)),1,2),IF(ISNUMBER(SEARCH("No",'2_all_summary'!U455)),4,3))</f>
        <v>4</v>
      </c>
    </row>
    <row r="456" spans="7:18" x14ac:dyDescent="0.3">
      <c r="G456" s="41"/>
      <c r="H456" s="41" t="str">
        <f>'2_all_summary'!D456</f>
        <v>Frailty and Associated Factors among the Elderly in Vietnam: A Cross-Sectional Study</v>
      </c>
      <c r="I456" s="41" t="str">
        <f>'2_all_summary'!E456</f>
        <v>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Fisherâ€™s test) examined the relationship between frailty categories and other variables. Multivariable logistic regression used variates with a cut-off of p â‰¤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communityâ€™s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Â© 2022 by the authors.</v>
      </c>
      <c r="J456" s="41">
        <f>IF(ISNUMBER(SEARCH("Yes",'2_all_summary'!$F456)),IF(ISNUMBER(SEARCH("Yes",'2_all_summary'!M456)),1,2),IF(ISNUMBER(SEARCH("No",'2_all_summary'!M456)),4,3))</f>
        <v>4</v>
      </c>
      <c r="K456" s="41">
        <f>IF(ISNUMBER(SEARCH("Yes",'2_all_summary'!$F456)),IF(ISNUMBER(SEARCH("Yes",'2_all_summary'!N456)),1,2),IF(ISNUMBER(SEARCH("No",'2_all_summary'!N456)),4,3))</f>
        <v>4</v>
      </c>
      <c r="L456" s="41">
        <f>IF(ISNUMBER(SEARCH("Yes",'2_all_summary'!$F456)),IF(ISNUMBER(SEARCH("Yes",'2_all_summary'!O456)),1,2),IF(ISNUMBER(SEARCH("No",'2_all_summary'!O456)),4,3))</f>
        <v>4</v>
      </c>
      <c r="M456" s="41">
        <f>IF(ISNUMBER(SEARCH("Yes",'2_all_summary'!$F456)),IF(0&lt;'2_all_summary'!P456,1,2),IF(0='2_all_summary'!P456,4,3))</f>
        <v>4</v>
      </c>
      <c r="N456" s="41">
        <f>IF(ISNUMBER(SEARCH("Yes",'2_all_summary'!$F456)),IF(ISNUMBER(SEARCH("Yes",'2_all_summary'!Q456)),1,2),IF(ISNUMBER(SEARCH("No",'2_all_summary'!Q456)),4,3))</f>
        <v>4</v>
      </c>
      <c r="O456" s="41">
        <f>IF(ISNUMBER(SEARCH("Yes",'2_all_summary'!$F456)),IF(ISNUMBER(SEARCH("Yes",'2_all_summary'!R456)),1,2),IF(ISNUMBER(SEARCH("No",'2_all_summary'!R456)),4,3))</f>
        <v>4</v>
      </c>
      <c r="P456" s="41">
        <f>IF(ISNUMBER(SEARCH("Yes",'2_all_summary'!$F456)),IF(ISNUMBER(SEARCH("Yes",'2_all_summary'!S456)),1,2),IF(ISNUMBER(SEARCH("No",'2_all_summary'!S456)),4,3))</f>
        <v>4</v>
      </c>
      <c r="Q456" s="41">
        <f>IF(ISNUMBER(SEARCH("Yes",'2_all_summary'!$F456)),IF(0&lt;'2_all_summary'!T456,1,2),IF(0='2_all_summary'!T456,4,3))</f>
        <v>4</v>
      </c>
      <c r="R456" s="41">
        <f>IF(ISNUMBER(SEARCH("Yes",'2_all_summary'!$F456)),IF(ISNUMBER(SEARCH("Yes",'2_all_summary'!U456)),1,2),IF(ISNUMBER(SEARCH("No",'2_all_summary'!U456)),4,3))</f>
        <v>4</v>
      </c>
    </row>
    <row r="457" spans="7:18" x14ac:dyDescent="0.3">
      <c r="G457" s="41"/>
      <c r="H457" s="41" t="str">
        <f>'2_all_summary'!D457</f>
        <v>Is community-based management of small-scale fisheries in Sierra Leone the answer to their problems?</v>
      </c>
      <c r="I457" s="41" t="str">
        <f>'2_all_summary'!E457</f>
        <v>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Â© 2021 Elsevier Ltd</v>
      </c>
      <c r="J457" s="41">
        <f>IF(ISNUMBER(SEARCH("Yes",'2_all_summary'!$F457)),IF(ISNUMBER(SEARCH("Yes",'2_all_summary'!M457)),1,2),IF(ISNUMBER(SEARCH("No",'2_all_summary'!M457)),4,3))</f>
        <v>4</v>
      </c>
      <c r="K457" s="41">
        <f>IF(ISNUMBER(SEARCH("Yes",'2_all_summary'!$F457)),IF(ISNUMBER(SEARCH("Yes",'2_all_summary'!N457)),1,2),IF(ISNUMBER(SEARCH("No",'2_all_summary'!N457)),4,3))</f>
        <v>4</v>
      </c>
      <c r="L457" s="41">
        <f>IF(ISNUMBER(SEARCH("Yes",'2_all_summary'!$F457)),IF(ISNUMBER(SEARCH("Yes",'2_all_summary'!O457)),1,2),IF(ISNUMBER(SEARCH("No",'2_all_summary'!O457)),4,3))</f>
        <v>4</v>
      </c>
      <c r="M457" s="41">
        <f>IF(ISNUMBER(SEARCH("Yes",'2_all_summary'!$F457)),IF(0&lt;'2_all_summary'!P457,1,2),IF(0='2_all_summary'!P457,4,3))</f>
        <v>4</v>
      </c>
      <c r="N457" s="41">
        <f>IF(ISNUMBER(SEARCH("Yes",'2_all_summary'!$F457)),IF(ISNUMBER(SEARCH("Yes",'2_all_summary'!Q457)),1,2),IF(ISNUMBER(SEARCH("No",'2_all_summary'!Q457)),4,3))</f>
        <v>4</v>
      </c>
      <c r="O457" s="41">
        <f>IF(ISNUMBER(SEARCH("Yes",'2_all_summary'!$F457)),IF(ISNUMBER(SEARCH("Yes",'2_all_summary'!R457)),1,2),IF(ISNUMBER(SEARCH("No",'2_all_summary'!R457)),4,3))</f>
        <v>4</v>
      </c>
      <c r="P457" s="41">
        <f>IF(ISNUMBER(SEARCH("Yes",'2_all_summary'!$F457)),IF(ISNUMBER(SEARCH("Yes",'2_all_summary'!S457)),1,2),IF(ISNUMBER(SEARCH("No",'2_all_summary'!S457)),4,3))</f>
        <v>4</v>
      </c>
      <c r="Q457" s="41">
        <f>IF(ISNUMBER(SEARCH("Yes",'2_all_summary'!$F457)),IF(0&lt;'2_all_summary'!T457,1,2),IF(0='2_all_summary'!T457,4,3))</f>
        <v>4</v>
      </c>
      <c r="R457" s="41">
        <f>IF(ISNUMBER(SEARCH("Yes",'2_all_summary'!$F457)),IF(ISNUMBER(SEARCH("Yes",'2_all_summary'!U457)),1,2),IF(ISNUMBER(SEARCH("No",'2_all_summary'!U457)),4,3))</f>
        <v>4</v>
      </c>
    </row>
    <row r="458" spans="7:18" x14ac:dyDescent="0.3">
      <c r="G458" s="41"/>
      <c r="H458" s="41" t="str">
        <f>'2_all_summary'!D458</f>
        <v>Understanding the access to livelihood assets and fishers' perceptions towards local practice for wetland fisheries sustainability</v>
      </c>
      <c r="I458" s="41" t="str">
        <f>'2_all_summary'!E458</f>
        <v>This study was conducted to explore the livelihood status and fishersâ€Ÿ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fishersâ€Ÿ community needs more institutional, organizational, financial, and social support to improve their livelihood status in the Ashura wetland area of Dinajpur, Bangladesh. Â© 2022, Egyptian Society for the Development of Fisheries and Human Health. All rights reserved.</v>
      </c>
      <c r="J458" s="41">
        <f>IF(ISNUMBER(SEARCH("Yes",'2_all_summary'!$F458)),IF(ISNUMBER(SEARCH("Yes",'2_all_summary'!M458)),1,2),IF(ISNUMBER(SEARCH("No",'2_all_summary'!M458)),4,3))</f>
        <v>4</v>
      </c>
      <c r="K458" s="41">
        <f>IF(ISNUMBER(SEARCH("Yes",'2_all_summary'!$F458)),IF(ISNUMBER(SEARCH("Yes",'2_all_summary'!N458)),1,2),IF(ISNUMBER(SEARCH("No",'2_all_summary'!N458)),4,3))</f>
        <v>4</v>
      </c>
      <c r="L458" s="41">
        <f>IF(ISNUMBER(SEARCH("Yes",'2_all_summary'!$F458)),IF(ISNUMBER(SEARCH("Yes",'2_all_summary'!O458)),1,2),IF(ISNUMBER(SEARCH("No",'2_all_summary'!O458)),4,3))</f>
        <v>4</v>
      </c>
      <c r="M458" s="41">
        <f>IF(ISNUMBER(SEARCH("Yes",'2_all_summary'!$F458)),IF(0&lt;'2_all_summary'!P458,1,2),IF(0='2_all_summary'!P458,4,3))</f>
        <v>4</v>
      </c>
      <c r="N458" s="41">
        <f>IF(ISNUMBER(SEARCH("Yes",'2_all_summary'!$F458)),IF(ISNUMBER(SEARCH("Yes",'2_all_summary'!Q458)),1,2),IF(ISNUMBER(SEARCH("No",'2_all_summary'!Q458)),4,3))</f>
        <v>4</v>
      </c>
      <c r="O458" s="41">
        <f>IF(ISNUMBER(SEARCH("Yes",'2_all_summary'!$F458)),IF(ISNUMBER(SEARCH("Yes",'2_all_summary'!R458)),1,2),IF(ISNUMBER(SEARCH("No",'2_all_summary'!R458)),4,3))</f>
        <v>4</v>
      </c>
      <c r="P458" s="41">
        <f>IF(ISNUMBER(SEARCH("Yes",'2_all_summary'!$F458)),IF(ISNUMBER(SEARCH("Yes",'2_all_summary'!S458)),1,2),IF(ISNUMBER(SEARCH("No",'2_all_summary'!S458)),4,3))</f>
        <v>4</v>
      </c>
      <c r="Q458" s="41">
        <f>IF(ISNUMBER(SEARCH("Yes",'2_all_summary'!$F458)),IF(0&lt;'2_all_summary'!T458,1,2),IF(0='2_all_summary'!T458,4,3))</f>
        <v>4</v>
      </c>
      <c r="R458" s="41">
        <f>IF(ISNUMBER(SEARCH("Yes",'2_all_summary'!$F458)),IF(ISNUMBER(SEARCH("Yes",'2_all_summary'!U458)),1,2),IF(ISNUMBER(SEARCH("No",'2_all_summary'!U458)),4,3))</f>
        <v>4</v>
      </c>
    </row>
    <row r="459" spans="7:18" x14ac:dyDescent="0.3">
      <c r="G459" s="41"/>
      <c r="H459" s="41" t="str">
        <f>'2_all_summary'!D459</f>
        <v>A Comparison of Home-Based Versus Outreach Event-Based Community HIV Testing in Ugandan Fisherfolk Communities</v>
      </c>
      <c r="I459" s="41" t="str">
        <f>'2_all_summary'!E459</f>
        <v>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3Â months. Of 41 who screened positive during event-based testing (12% of those tested), 33 were newly diagnosed, of whom 24 (75%) linked to care within 3Â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Â© 2016, Springer Science+Business Media New York.</v>
      </c>
      <c r="J459" s="41">
        <f>IF(ISNUMBER(SEARCH("Yes",'2_all_summary'!$F459)),IF(ISNUMBER(SEARCH("Yes",'2_all_summary'!M459)),1,2),IF(ISNUMBER(SEARCH("No",'2_all_summary'!M459)),4,3))</f>
        <v>4</v>
      </c>
      <c r="K459" s="41">
        <f>IF(ISNUMBER(SEARCH("Yes",'2_all_summary'!$F459)),IF(ISNUMBER(SEARCH("Yes",'2_all_summary'!N459)),1,2),IF(ISNUMBER(SEARCH("No",'2_all_summary'!N459)),4,3))</f>
        <v>4</v>
      </c>
      <c r="L459" s="41">
        <f>IF(ISNUMBER(SEARCH("Yes",'2_all_summary'!$F459)),IF(ISNUMBER(SEARCH("Yes",'2_all_summary'!O459)),1,2),IF(ISNUMBER(SEARCH("No",'2_all_summary'!O459)),4,3))</f>
        <v>4</v>
      </c>
      <c r="M459" s="41">
        <f>IF(ISNUMBER(SEARCH("Yes",'2_all_summary'!$F459)),IF(0&lt;'2_all_summary'!P459,1,2),IF(0='2_all_summary'!P459,4,3))</f>
        <v>4</v>
      </c>
      <c r="N459" s="41">
        <f>IF(ISNUMBER(SEARCH("Yes",'2_all_summary'!$F459)),IF(ISNUMBER(SEARCH("Yes",'2_all_summary'!Q459)),1,2),IF(ISNUMBER(SEARCH("No",'2_all_summary'!Q459)),4,3))</f>
        <v>4</v>
      </c>
      <c r="O459" s="41">
        <f>IF(ISNUMBER(SEARCH("Yes",'2_all_summary'!$F459)),IF(ISNUMBER(SEARCH("Yes",'2_all_summary'!R459)),1,2),IF(ISNUMBER(SEARCH("No",'2_all_summary'!R459)),4,3))</f>
        <v>4</v>
      </c>
      <c r="P459" s="41">
        <f>IF(ISNUMBER(SEARCH("Yes",'2_all_summary'!$F459)),IF(ISNUMBER(SEARCH("Yes",'2_all_summary'!S459)),1,2),IF(ISNUMBER(SEARCH("No",'2_all_summary'!S459)),4,3))</f>
        <v>4</v>
      </c>
      <c r="Q459" s="41">
        <f>IF(ISNUMBER(SEARCH("Yes",'2_all_summary'!$F459)),IF(0&lt;'2_all_summary'!T459,1,2),IF(0='2_all_summary'!T459,4,3))</f>
        <v>4</v>
      </c>
      <c r="R459" s="41">
        <f>IF(ISNUMBER(SEARCH("Yes",'2_all_summary'!$F459)),IF(ISNUMBER(SEARCH("Yes",'2_all_summary'!U459)),1,2),IF(ISNUMBER(SEARCH("No",'2_all_summary'!U459)),4,3))</f>
        <v>4</v>
      </c>
    </row>
    <row r="460" spans="7:18" x14ac:dyDescent="0.3">
      <c r="G460" s="41"/>
      <c r="H460" s="41" t="str">
        <f>'2_all_summary'!D460</f>
        <v>Sustainable development of Lagong Hill forest reserve, Malaysia</v>
      </c>
      <c r="I460" s="41" t="str">
        <f>'2_all_summary'!E460</f>
        <v>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v>
      </c>
      <c r="J460" s="41">
        <f>IF(ISNUMBER(SEARCH("Yes",'2_all_summary'!$F460)),IF(ISNUMBER(SEARCH("Yes",'2_all_summary'!M460)),1,2),IF(ISNUMBER(SEARCH("No",'2_all_summary'!M460)),4,3))</f>
        <v>4</v>
      </c>
      <c r="K460" s="41">
        <f>IF(ISNUMBER(SEARCH("Yes",'2_all_summary'!$F460)),IF(ISNUMBER(SEARCH("Yes",'2_all_summary'!N460)),1,2),IF(ISNUMBER(SEARCH("No",'2_all_summary'!N460)),4,3))</f>
        <v>4</v>
      </c>
      <c r="L460" s="41">
        <f>IF(ISNUMBER(SEARCH("Yes",'2_all_summary'!$F460)),IF(ISNUMBER(SEARCH("Yes",'2_all_summary'!O460)),1,2),IF(ISNUMBER(SEARCH("No",'2_all_summary'!O460)),4,3))</f>
        <v>4</v>
      </c>
      <c r="M460" s="41">
        <f>IF(ISNUMBER(SEARCH("Yes",'2_all_summary'!$F460)),IF(0&lt;'2_all_summary'!P460,1,2),IF(0='2_all_summary'!P460,4,3))</f>
        <v>4</v>
      </c>
      <c r="N460" s="41">
        <f>IF(ISNUMBER(SEARCH("Yes",'2_all_summary'!$F460)),IF(ISNUMBER(SEARCH("Yes",'2_all_summary'!Q460)),1,2),IF(ISNUMBER(SEARCH("No",'2_all_summary'!Q460)),4,3))</f>
        <v>4</v>
      </c>
      <c r="O460" s="41">
        <f>IF(ISNUMBER(SEARCH("Yes",'2_all_summary'!$F460)),IF(ISNUMBER(SEARCH("Yes",'2_all_summary'!R460)),1,2),IF(ISNUMBER(SEARCH("No",'2_all_summary'!R460)),4,3))</f>
        <v>4</v>
      </c>
      <c r="P460" s="41">
        <f>IF(ISNUMBER(SEARCH("Yes",'2_all_summary'!$F460)),IF(ISNUMBER(SEARCH("Yes",'2_all_summary'!S460)),1,2),IF(ISNUMBER(SEARCH("No",'2_all_summary'!S460)),4,3))</f>
        <v>4</v>
      </c>
      <c r="Q460" s="41">
        <f>IF(ISNUMBER(SEARCH("Yes",'2_all_summary'!$F460)),IF(0&lt;'2_all_summary'!T460,1,2),IF(0='2_all_summary'!T460,4,3))</f>
        <v>4</v>
      </c>
      <c r="R460" s="41">
        <f>IF(ISNUMBER(SEARCH("Yes",'2_all_summary'!$F460)),IF(ISNUMBER(SEARCH("Yes",'2_all_summary'!U460)),1,2),IF(ISNUMBER(SEARCH("No",'2_all_summary'!U460)),4,3))</f>
        <v>4</v>
      </c>
    </row>
    <row r="461" spans="7:18" x14ac:dyDescent="0.3">
      <c r="G461" s="41"/>
      <c r="H461" s="41" t="str">
        <f>'2_all_summary'!D461</f>
        <v>Community-based management of subsistence fisheries in Samoa</v>
      </c>
      <c r="I461" s="41" t="str">
        <f>'2_all_summary'!E461</f>
        <v>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v>
      </c>
      <c r="J461" s="41">
        <f>IF(ISNUMBER(SEARCH("Yes",'2_all_summary'!$F461)),IF(ISNUMBER(SEARCH("Yes",'2_all_summary'!M461)),1,2),IF(ISNUMBER(SEARCH("No",'2_all_summary'!M461)),4,3))</f>
        <v>1</v>
      </c>
      <c r="K461" s="41">
        <f>IF(ISNUMBER(SEARCH("Yes",'2_all_summary'!$F461)),IF(ISNUMBER(SEARCH("Yes",'2_all_summary'!N461)),1,2),IF(ISNUMBER(SEARCH("No",'2_all_summary'!N461)),4,3))</f>
        <v>1</v>
      </c>
      <c r="L461" s="41">
        <f>IF(ISNUMBER(SEARCH("Yes",'2_all_summary'!$F461)),IF(ISNUMBER(SEARCH("Yes",'2_all_summary'!O461)),1,2),IF(ISNUMBER(SEARCH("No",'2_all_summary'!O461)),4,3))</f>
        <v>1</v>
      </c>
      <c r="M461" s="41">
        <f>IF(ISNUMBER(SEARCH("Yes",'2_all_summary'!$F461)),IF(0&lt;'2_all_summary'!P461,1,2),IF(0='2_all_summary'!P461,4,3))</f>
        <v>1</v>
      </c>
      <c r="N461" s="41">
        <f>IF(ISNUMBER(SEARCH("Yes",'2_all_summary'!$F461)),IF(ISNUMBER(SEARCH("Yes",'2_all_summary'!Q461)),1,2),IF(ISNUMBER(SEARCH("No",'2_all_summary'!Q461)),4,3))</f>
        <v>1</v>
      </c>
      <c r="O461" s="41">
        <f>IF(ISNUMBER(SEARCH("Yes",'2_all_summary'!$F461)),IF(ISNUMBER(SEARCH("Yes",'2_all_summary'!R461)),1,2),IF(ISNUMBER(SEARCH("No",'2_all_summary'!R461)),4,3))</f>
        <v>1</v>
      </c>
      <c r="P461" s="41">
        <f>IF(ISNUMBER(SEARCH("Yes",'2_all_summary'!$F461)),IF(ISNUMBER(SEARCH("Yes",'2_all_summary'!S461)),1,2),IF(ISNUMBER(SEARCH("No",'2_all_summary'!S461)),4,3))</f>
        <v>1</v>
      </c>
      <c r="Q461" s="41">
        <f>IF(ISNUMBER(SEARCH("Yes",'2_all_summary'!$F461)),IF(0&lt;'2_all_summary'!T461,1,2),IF(0='2_all_summary'!T461,4,3))</f>
        <v>1</v>
      </c>
      <c r="R461" s="41">
        <f>IF(ISNUMBER(SEARCH("Yes",'2_all_summary'!$F461)),IF(ISNUMBER(SEARCH("Yes",'2_all_summary'!U461)),1,2),IF(ISNUMBER(SEARCH("No",'2_all_summary'!U461)),4,3))</f>
        <v>1</v>
      </c>
    </row>
    <row r="462" spans="7:18" x14ac:dyDescent="0.3">
      <c r="G462" s="41"/>
      <c r="H462" s="41" t="str">
        <f>'2_all_summary'!D462</f>
        <v>Predation and competition: The impact of fisheries on marine-mammal populations over the next one hundred years</v>
      </c>
      <c r="I462" s="41" t="str">
        <f>'2_all_summary'!E462</f>
        <v>We discuss the potential for commercial fisheries to adversely impact â‰¥1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v>
      </c>
      <c r="J462" s="41">
        <f>IF(ISNUMBER(SEARCH("Yes",'2_all_summary'!$F462)),IF(ISNUMBER(SEARCH("Yes",'2_all_summary'!M462)),1,2),IF(ISNUMBER(SEARCH("No",'2_all_summary'!M462)),4,3))</f>
        <v>4</v>
      </c>
      <c r="K462" s="41">
        <f>IF(ISNUMBER(SEARCH("Yes",'2_all_summary'!$F462)),IF(ISNUMBER(SEARCH("Yes",'2_all_summary'!N462)),1,2),IF(ISNUMBER(SEARCH("No",'2_all_summary'!N462)),4,3))</f>
        <v>4</v>
      </c>
      <c r="L462" s="41">
        <f>IF(ISNUMBER(SEARCH("Yes",'2_all_summary'!$F462)),IF(ISNUMBER(SEARCH("Yes",'2_all_summary'!O462)),1,2),IF(ISNUMBER(SEARCH("No",'2_all_summary'!O462)),4,3))</f>
        <v>4</v>
      </c>
      <c r="M462" s="41">
        <f>IF(ISNUMBER(SEARCH("Yes",'2_all_summary'!$F462)),IF(0&lt;'2_all_summary'!P462,1,2),IF(0='2_all_summary'!P462,4,3))</f>
        <v>4</v>
      </c>
      <c r="N462" s="41">
        <f>IF(ISNUMBER(SEARCH("Yes",'2_all_summary'!$F462)),IF(ISNUMBER(SEARCH("Yes",'2_all_summary'!Q462)),1,2),IF(ISNUMBER(SEARCH("No",'2_all_summary'!Q462)),4,3))</f>
        <v>4</v>
      </c>
      <c r="O462" s="41">
        <f>IF(ISNUMBER(SEARCH("Yes",'2_all_summary'!$F462)),IF(ISNUMBER(SEARCH("Yes",'2_all_summary'!R462)),1,2),IF(ISNUMBER(SEARCH("No",'2_all_summary'!R462)),4,3))</f>
        <v>4</v>
      </c>
      <c r="P462" s="41">
        <f>IF(ISNUMBER(SEARCH("Yes",'2_all_summary'!$F462)),IF(ISNUMBER(SEARCH("Yes",'2_all_summary'!S462)),1,2),IF(ISNUMBER(SEARCH("No",'2_all_summary'!S462)),4,3))</f>
        <v>4</v>
      </c>
      <c r="Q462" s="41">
        <f>IF(ISNUMBER(SEARCH("Yes",'2_all_summary'!$F462)),IF(0&lt;'2_all_summary'!T462,1,2),IF(0='2_all_summary'!T462,4,3))</f>
        <v>4</v>
      </c>
      <c r="R462" s="41">
        <f>IF(ISNUMBER(SEARCH("Yes",'2_all_summary'!$F462)),IF(ISNUMBER(SEARCH("Yes",'2_all_summary'!U462)),1,2),IF(ISNUMBER(SEARCH("No",'2_all_summary'!U462)),4,3))</f>
        <v>4</v>
      </c>
    </row>
    <row r="463" spans="7:18" x14ac:dyDescent="0.3">
      <c r="G463" s="41"/>
      <c r="H463" s="41" t="str">
        <f>'2_all_summary'!D463</f>
        <v>Hawaiian Islands Marine Ecosystem case study: Ecosystem- and community-based management in Hawaii</v>
      </c>
      <c r="I463" s="41" t="str">
        <f>'2_all_summary'!E463</f>
        <v>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Â© Taylor &amp; Francis Group, LLC.</v>
      </c>
      <c r="J463" s="41">
        <f>IF(ISNUMBER(SEARCH("Yes",'2_all_summary'!$F463)),IF(ISNUMBER(SEARCH("Yes",'2_all_summary'!M463)),1,2),IF(ISNUMBER(SEARCH("No",'2_all_summary'!M463)),4,3))</f>
        <v>4</v>
      </c>
      <c r="K463" s="41">
        <f>IF(ISNUMBER(SEARCH("Yes",'2_all_summary'!$F463)),IF(ISNUMBER(SEARCH("Yes",'2_all_summary'!N463)),1,2),IF(ISNUMBER(SEARCH("No",'2_all_summary'!N463)),4,3))</f>
        <v>4</v>
      </c>
      <c r="L463" s="41">
        <f>IF(ISNUMBER(SEARCH("Yes",'2_all_summary'!$F463)),IF(ISNUMBER(SEARCH("Yes",'2_all_summary'!O463)),1,2),IF(ISNUMBER(SEARCH("No",'2_all_summary'!O463)),4,3))</f>
        <v>4</v>
      </c>
      <c r="M463" s="41">
        <f>IF(ISNUMBER(SEARCH("Yes",'2_all_summary'!$F463)),IF(0&lt;'2_all_summary'!P463,1,2),IF(0='2_all_summary'!P463,4,3))</f>
        <v>4</v>
      </c>
      <c r="N463" s="41">
        <f>IF(ISNUMBER(SEARCH("Yes",'2_all_summary'!$F463)),IF(ISNUMBER(SEARCH("Yes",'2_all_summary'!Q463)),1,2),IF(ISNUMBER(SEARCH("No",'2_all_summary'!Q463)),4,3))</f>
        <v>4</v>
      </c>
      <c r="O463" s="41">
        <f>IF(ISNUMBER(SEARCH("Yes",'2_all_summary'!$F463)),IF(ISNUMBER(SEARCH("Yes",'2_all_summary'!R463)),1,2),IF(ISNUMBER(SEARCH("No",'2_all_summary'!R463)),4,3))</f>
        <v>4</v>
      </c>
      <c r="P463" s="41">
        <f>IF(ISNUMBER(SEARCH("Yes",'2_all_summary'!$F463)),IF(ISNUMBER(SEARCH("Yes",'2_all_summary'!S463)),1,2),IF(ISNUMBER(SEARCH("No",'2_all_summary'!S463)),4,3))</f>
        <v>4</v>
      </c>
      <c r="Q463" s="41">
        <f>IF(ISNUMBER(SEARCH("Yes",'2_all_summary'!$F463)),IF(0&lt;'2_all_summary'!T463,1,2),IF(0='2_all_summary'!T463,4,3))</f>
        <v>4</v>
      </c>
      <c r="R463" s="41">
        <f>IF(ISNUMBER(SEARCH("Yes",'2_all_summary'!$F463)),IF(ISNUMBER(SEARCH("Yes",'2_all_summary'!U463)),1,2),IF(ISNUMBER(SEARCH("No",'2_all_summary'!U463)),4,3))</f>
        <v>4</v>
      </c>
    </row>
    <row r="464" spans="7:18" x14ac:dyDescent="0.3">
      <c r="G464" s="41"/>
      <c r="H464" s="41" t="str">
        <f>'2_all_summary'!D464</f>
        <v>Power play: ethical dilemmas of dealing with local officials and politicians: Experiences from post-tsunami research in Sri Lanka</v>
      </c>
      <c r="I464" s="41" t="str">
        <f>'2_all_summary'!E464</f>
        <v>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researcherâ€™s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â€˜ethically.â€™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â€˜studying upâ€™ and involves a different set of practical challenges and ethical complexities compared to studies where the researcher tends to have more power than the researched. â€˜Studying upâ€™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Â© selection and editorial matter: Jenny Lunn; individuals chapters: the contributors.</v>
      </c>
      <c r="J464" s="41">
        <f>IF(ISNUMBER(SEARCH("Yes",'2_all_summary'!$F464)),IF(ISNUMBER(SEARCH("Yes",'2_all_summary'!M464)),1,2),IF(ISNUMBER(SEARCH("No",'2_all_summary'!M464)),4,3))</f>
        <v>4</v>
      </c>
      <c r="K464" s="41">
        <f>IF(ISNUMBER(SEARCH("Yes",'2_all_summary'!$F464)),IF(ISNUMBER(SEARCH("Yes",'2_all_summary'!N464)),1,2),IF(ISNUMBER(SEARCH("No",'2_all_summary'!N464)),4,3))</f>
        <v>4</v>
      </c>
      <c r="L464" s="41">
        <f>IF(ISNUMBER(SEARCH("Yes",'2_all_summary'!$F464)),IF(ISNUMBER(SEARCH("Yes",'2_all_summary'!O464)),1,2),IF(ISNUMBER(SEARCH("No",'2_all_summary'!O464)),4,3))</f>
        <v>4</v>
      </c>
      <c r="M464" s="41">
        <f>IF(ISNUMBER(SEARCH("Yes",'2_all_summary'!$F464)),IF(0&lt;'2_all_summary'!P464,1,2),IF(0='2_all_summary'!P464,4,3))</f>
        <v>4</v>
      </c>
      <c r="N464" s="41">
        <f>IF(ISNUMBER(SEARCH("Yes",'2_all_summary'!$F464)),IF(ISNUMBER(SEARCH("Yes",'2_all_summary'!Q464)),1,2),IF(ISNUMBER(SEARCH("No",'2_all_summary'!Q464)),4,3))</f>
        <v>4</v>
      </c>
      <c r="O464" s="41">
        <f>IF(ISNUMBER(SEARCH("Yes",'2_all_summary'!$F464)),IF(ISNUMBER(SEARCH("Yes",'2_all_summary'!R464)),1,2),IF(ISNUMBER(SEARCH("No",'2_all_summary'!R464)),4,3))</f>
        <v>4</v>
      </c>
      <c r="P464" s="41">
        <f>IF(ISNUMBER(SEARCH("Yes",'2_all_summary'!$F464)),IF(ISNUMBER(SEARCH("Yes",'2_all_summary'!S464)),1,2),IF(ISNUMBER(SEARCH("No",'2_all_summary'!S464)),4,3))</f>
        <v>4</v>
      </c>
      <c r="Q464" s="41">
        <f>IF(ISNUMBER(SEARCH("Yes",'2_all_summary'!$F464)),IF(0&lt;'2_all_summary'!T464,1,2),IF(0='2_all_summary'!T464,4,3))</f>
        <v>4</v>
      </c>
      <c r="R464" s="41">
        <f>IF(ISNUMBER(SEARCH("Yes",'2_all_summary'!$F464)),IF(ISNUMBER(SEARCH("Yes",'2_all_summary'!U464)),1,2),IF(ISNUMBER(SEARCH("No",'2_all_summary'!U464)),4,3))</f>
        <v>4</v>
      </c>
    </row>
    <row r="465" spans="7:18" x14ac:dyDescent="0.3">
      <c r="G465" s="41"/>
      <c r="H465" s="41" t="str">
        <f>'2_all_summary'!D465</f>
        <v>Neither bust nor boom: Institutional robustness in the beach seine fishery of southern Sri Lanka</v>
      </c>
      <c r="I465" s="41" t="str">
        <f>'2_all_summary'!E465</f>
        <v>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Â© 2016 Elsevier Ltd.</v>
      </c>
      <c r="J465" s="41">
        <f>IF(ISNUMBER(SEARCH("Yes",'2_all_summary'!$F465)),IF(ISNUMBER(SEARCH("Yes",'2_all_summary'!M465)),1,2),IF(ISNUMBER(SEARCH("No",'2_all_summary'!M465)),4,3))</f>
        <v>4</v>
      </c>
      <c r="K465" s="41">
        <f>IF(ISNUMBER(SEARCH("Yes",'2_all_summary'!$F465)),IF(ISNUMBER(SEARCH("Yes",'2_all_summary'!N465)),1,2),IF(ISNUMBER(SEARCH("No",'2_all_summary'!N465)),4,3))</f>
        <v>4</v>
      </c>
      <c r="L465" s="41">
        <f>IF(ISNUMBER(SEARCH("Yes",'2_all_summary'!$F465)),IF(ISNUMBER(SEARCH("Yes",'2_all_summary'!O465)),1,2),IF(ISNUMBER(SEARCH("No",'2_all_summary'!O465)),4,3))</f>
        <v>4</v>
      </c>
      <c r="M465" s="41">
        <f>IF(ISNUMBER(SEARCH("Yes",'2_all_summary'!$F465)),IF(0&lt;'2_all_summary'!P465,1,2),IF(0='2_all_summary'!P465,4,3))</f>
        <v>4</v>
      </c>
      <c r="N465" s="41">
        <f>IF(ISNUMBER(SEARCH("Yes",'2_all_summary'!$F465)),IF(ISNUMBER(SEARCH("Yes",'2_all_summary'!Q465)),1,2),IF(ISNUMBER(SEARCH("No",'2_all_summary'!Q465)),4,3))</f>
        <v>4</v>
      </c>
      <c r="O465" s="41">
        <f>IF(ISNUMBER(SEARCH("Yes",'2_all_summary'!$F465)),IF(ISNUMBER(SEARCH("Yes",'2_all_summary'!R465)),1,2),IF(ISNUMBER(SEARCH("No",'2_all_summary'!R465)),4,3))</f>
        <v>4</v>
      </c>
      <c r="P465" s="41">
        <f>IF(ISNUMBER(SEARCH("Yes",'2_all_summary'!$F465)),IF(ISNUMBER(SEARCH("Yes",'2_all_summary'!S465)),1,2),IF(ISNUMBER(SEARCH("No",'2_all_summary'!S465)),4,3))</f>
        <v>4</v>
      </c>
      <c r="Q465" s="41">
        <f>IF(ISNUMBER(SEARCH("Yes",'2_all_summary'!$F465)),IF(0&lt;'2_all_summary'!T465,1,2),IF(0='2_all_summary'!T465,4,3))</f>
        <v>4</v>
      </c>
      <c r="R465" s="41">
        <f>IF(ISNUMBER(SEARCH("Yes",'2_all_summary'!$F465)),IF(ISNUMBER(SEARCH("Yes",'2_all_summary'!U465)),1,2),IF(ISNUMBER(SEARCH("No",'2_all_summary'!U465)),4,3))</f>
        <v>4</v>
      </c>
    </row>
    <row r="466" spans="7:18" x14ac:dyDescent="0.3">
      <c r="G466" s="41"/>
      <c r="H466" s="41" t="str">
        <f>'2_all_summary'!D466</f>
        <v>Engaging local communities in wildlife management area planning: An evaluation of the Lake Ontario Islands search conference</v>
      </c>
      <c r="I466" s="41" t="str">
        <f>'2_all_summary'!E466</f>
        <v>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v>
      </c>
      <c r="J466" s="41">
        <f>IF(ISNUMBER(SEARCH("Yes",'2_all_summary'!$F466)),IF(ISNUMBER(SEARCH("Yes",'2_all_summary'!M466)),1,2),IF(ISNUMBER(SEARCH("No",'2_all_summary'!M466)),4,3))</f>
        <v>4</v>
      </c>
      <c r="K466" s="41">
        <f>IF(ISNUMBER(SEARCH("Yes",'2_all_summary'!$F466)),IF(ISNUMBER(SEARCH("Yes",'2_all_summary'!N466)),1,2),IF(ISNUMBER(SEARCH("No",'2_all_summary'!N466)),4,3))</f>
        <v>4</v>
      </c>
      <c r="L466" s="41">
        <f>IF(ISNUMBER(SEARCH("Yes",'2_all_summary'!$F466)),IF(ISNUMBER(SEARCH("Yes",'2_all_summary'!O466)),1,2),IF(ISNUMBER(SEARCH("No",'2_all_summary'!O466)),4,3))</f>
        <v>4</v>
      </c>
      <c r="M466" s="41">
        <f>IF(ISNUMBER(SEARCH("Yes",'2_all_summary'!$F466)),IF(0&lt;'2_all_summary'!P466,1,2),IF(0='2_all_summary'!P466,4,3))</f>
        <v>4</v>
      </c>
      <c r="N466" s="41">
        <f>IF(ISNUMBER(SEARCH("Yes",'2_all_summary'!$F466)),IF(ISNUMBER(SEARCH("Yes",'2_all_summary'!Q466)),1,2),IF(ISNUMBER(SEARCH("No",'2_all_summary'!Q466)),4,3))</f>
        <v>4</v>
      </c>
      <c r="O466" s="41">
        <f>IF(ISNUMBER(SEARCH("Yes",'2_all_summary'!$F466)),IF(ISNUMBER(SEARCH("Yes",'2_all_summary'!R466)),1,2),IF(ISNUMBER(SEARCH("No",'2_all_summary'!R466)),4,3))</f>
        <v>4</v>
      </c>
      <c r="P466" s="41">
        <f>IF(ISNUMBER(SEARCH("Yes",'2_all_summary'!$F466)),IF(ISNUMBER(SEARCH("Yes",'2_all_summary'!S466)),1,2),IF(ISNUMBER(SEARCH("No",'2_all_summary'!S466)),4,3))</f>
        <v>4</v>
      </c>
      <c r="Q466" s="41">
        <f>IF(ISNUMBER(SEARCH("Yes",'2_all_summary'!$F466)),IF(0&lt;'2_all_summary'!T466,1,2),IF(0='2_all_summary'!T466,4,3))</f>
        <v>4</v>
      </c>
      <c r="R466" s="41">
        <f>IF(ISNUMBER(SEARCH("Yes",'2_all_summary'!$F466)),IF(ISNUMBER(SEARCH("Yes",'2_all_summary'!U466)),1,2),IF(ISNUMBER(SEARCH("No",'2_all_summary'!U466)),4,3))</f>
        <v>4</v>
      </c>
    </row>
    <row r="467" spans="7:18" x14ac:dyDescent="0.3">
      <c r="G467" s="41"/>
      <c r="H467" s="41" t="str">
        <f>'2_all_summary'!D467</f>
        <v>Community-based tourism and the development of local small businesses in rural Baja California, Mexico</v>
      </c>
      <c r="I467" s="41" t="str">
        <f>'2_all_summary'!E467</f>
        <v>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AutÃ³noma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Â© 2010 WIT Press.</v>
      </c>
      <c r="J467" s="41">
        <f>IF(ISNUMBER(SEARCH("Yes",'2_all_summary'!$F467)),IF(ISNUMBER(SEARCH("Yes",'2_all_summary'!M467)),1,2),IF(ISNUMBER(SEARCH("No",'2_all_summary'!M467)),4,3))</f>
        <v>4</v>
      </c>
      <c r="K467" s="41">
        <f>IF(ISNUMBER(SEARCH("Yes",'2_all_summary'!$F467)),IF(ISNUMBER(SEARCH("Yes",'2_all_summary'!N467)),1,2),IF(ISNUMBER(SEARCH("No",'2_all_summary'!N467)),4,3))</f>
        <v>4</v>
      </c>
      <c r="L467" s="41">
        <f>IF(ISNUMBER(SEARCH("Yes",'2_all_summary'!$F467)),IF(ISNUMBER(SEARCH("Yes",'2_all_summary'!O467)),1,2),IF(ISNUMBER(SEARCH("No",'2_all_summary'!O467)),4,3))</f>
        <v>4</v>
      </c>
      <c r="M467" s="41">
        <f>IF(ISNUMBER(SEARCH("Yes",'2_all_summary'!$F467)),IF(0&lt;'2_all_summary'!P467,1,2),IF(0='2_all_summary'!P467,4,3))</f>
        <v>4</v>
      </c>
      <c r="N467" s="41">
        <f>IF(ISNUMBER(SEARCH("Yes",'2_all_summary'!$F467)),IF(ISNUMBER(SEARCH("Yes",'2_all_summary'!Q467)),1,2),IF(ISNUMBER(SEARCH("No",'2_all_summary'!Q467)),4,3))</f>
        <v>4</v>
      </c>
      <c r="O467" s="41">
        <f>IF(ISNUMBER(SEARCH("Yes",'2_all_summary'!$F467)),IF(ISNUMBER(SEARCH("Yes",'2_all_summary'!R467)),1,2),IF(ISNUMBER(SEARCH("No",'2_all_summary'!R467)),4,3))</f>
        <v>4</v>
      </c>
      <c r="P467" s="41">
        <f>IF(ISNUMBER(SEARCH("Yes",'2_all_summary'!$F467)),IF(ISNUMBER(SEARCH("Yes",'2_all_summary'!S467)),1,2),IF(ISNUMBER(SEARCH("No",'2_all_summary'!S467)),4,3))</f>
        <v>4</v>
      </c>
      <c r="Q467" s="41">
        <f>IF(ISNUMBER(SEARCH("Yes",'2_all_summary'!$F467)),IF(0&lt;'2_all_summary'!T467,1,2),IF(0='2_all_summary'!T467,4,3))</f>
        <v>4</v>
      </c>
      <c r="R467" s="41">
        <f>IF(ISNUMBER(SEARCH("Yes",'2_all_summary'!$F467)),IF(ISNUMBER(SEARCH("Yes",'2_all_summary'!U467)),1,2),IF(ISNUMBER(SEARCH("No",'2_all_summary'!U467)),4,3))</f>
        <v>4</v>
      </c>
    </row>
    <row r="468" spans="7:18" x14ac:dyDescent="0.3">
      <c r="G468" s="41"/>
      <c r="H468" s="41" t="str">
        <f>'2_all_summary'!D468</f>
        <v>Limnological perspectives on conservation of floodplain lakes in the Amazon basin</v>
      </c>
      <c r="I468" s="41" t="str">
        <f>'2_all_summary'!E468</f>
        <v>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JanauacÃ¡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Â© 2021 John Wiley &amp; Sons, Ltd.</v>
      </c>
      <c r="J468" s="41">
        <f>IF(ISNUMBER(SEARCH("Yes",'2_all_summary'!$F468)),IF(ISNUMBER(SEARCH("Yes",'2_all_summary'!M468)),1,2),IF(ISNUMBER(SEARCH("No",'2_all_summary'!M468)),4,3))</f>
        <v>4</v>
      </c>
      <c r="K468" s="41">
        <f>IF(ISNUMBER(SEARCH("Yes",'2_all_summary'!$F468)),IF(ISNUMBER(SEARCH("Yes",'2_all_summary'!N468)),1,2),IF(ISNUMBER(SEARCH("No",'2_all_summary'!N468)),4,3))</f>
        <v>4</v>
      </c>
      <c r="L468" s="41">
        <f>IF(ISNUMBER(SEARCH("Yes",'2_all_summary'!$F468)),IF(ISNUMBER(SEARCH("Yes",'2_all_summary'!O468)),1,2),IF(ISNUMBER(SEARCH("No",'2_all_summary'!O468)),4,3))</f>
        <v>4</v>
      </c>
      <c r="M468" s="41">
        <f>IF(ISNUMBER(SEARCH("Yes",'2_all_summary'!$F468)),IF(0&lt;'2_all_summary'!P468,1,2),IF(0='2_all_summary'!P468,4,3))</f>
        <v>4</v>
      </c>
      <c r="N468" s="41">
        <f>IF(ISNUMBER(SEARCH("Yes",'2_all_summary'!$F468)),IF(ISNUMBER(SEARCH("Yes",'2_all_summary'!Q468)),1,2),IF(ISNUMBER(SEARCH("No",'2_all_summary'!Q468)),4,3))</f>
        <v>4</v>
      </c>
      <c r="O468" s="41">
        <f>IF(ISNUMBER(SEARCH("Yes",'2_all_summary'!$F468)),IF(ISNUMBER(SEARCH("Yes",'2_all_summary'!R468)),1,2),IF(ISNUMBER(SEARCH("No",'2_all_summary'!R468)),4,3))</f>
        <v>4</v>
      </c>
      <c r="P468" s="41">
        <f>IF(ISNUMBER(SEARCH("Yes",'2_all_summary'!$F468)),IF(ISNUMBER(SEARCH("Yes",'2_all_summary'!S468)),1,2),IF(ISNUMBER(SEARCH("No",'2_all_summary'!S468)),4,3))</f>
        <v>4</v>
      </c>
      <c r="Q468" s="41">
        <f>IF(ISNUMBER(SEARCH("Yes",'2_all_summary'!$F468)),IF(0&lt;'2_all_summary'!T468,1,2),IF(0='2_all_summary'!T468,4,3))</f>
        <v>4</v>
      </c>
      <c r="R468" s="41">
        <f>IF(ISNUMBER(SEARCH("Yes",'2_all_summary'!$F468)),IF(ISNUMBER(SEARCH("Yes",'2_all_summary'!U468)),1,2),IF(ISNUMBER(SEARCH("No",'2_all_summary'!U468)),4,3))</f>
        <v>4</v>
      </c>
    </row>
    <row r="469" spans="7:18" x14ac:dyDescent="0.3">
      <c r="G469" s="41"/>
      <c r="H469" s="41" t="str">
        <f>'2_all_summary'!D469</f>
        <v>ITQs and community: An essay on environmental governance</v>
      </c>
      <c r="I469" s="41" t="str">
        <f>'2_all_summary'!E469</f>
        <v>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v>
      </c>
      <c r="J469" s="41">
        <f>IF(ISNUMBER(SEARCH("Yes",'2_all_summary'!$F469)),IF(ISNUMBER(SEARCH("Yes",'2_all_summary'!M469)),1,2),IF(ISNUMBER(SEARCH("No",'2_all_summary'!M469)),4,3))</f>
        <v>4</v>
      </c>
      <c r="K469" s="41">
        <f>IF(ISNUMBER(SEARCH("Yes",'2_all_summary'!$F469)),IF(ISNUMBER(SEARCH("Yes",'2_all_summary'!N469)),1,2),IF(ISNUMBER(SEARCH("No",'2_all_summary'!N469)),4,3))</f>
        <v>3</v>
      </c>
      <c r="L469" s="41">
        <f>IF(ISNUMBER(SEARCH("Yes",'2_all_summary'!$F469)),IF(ISNUMBER(SEARCH("Yes",'2_all_summary'!O469)),1,2),IF(ISNUMBER(SEARCH("No",'2_all_summary'!O469)),4,3))</f>
        <v>4</v>
      </c>
      <c r="M469" s="41">
        <f>IF(ISNUMBER(SEARCH("Yes",'2_all_summary'!$F469)),IF(0&lt;'2_all_summary'!P469,1,2),IF(0='2_all_summary'!P469,4,3))</f>
        <v>3</v>
      </c>
      <c r="N469" s="41">
        <f>IF(ISNUMBER(SEARCH("Yes",'2_all_summary'!$F469)),IF(ISNUMBER(SEARCH("Yes",'2_all_summary'!Q469)),1,2),IF(ISNUMBER(SEARCH("No",'2_all_summary'!Q469)),4,3))</f>
        <v>4</v>
      </c>
      <c r="O469" s="41">
        <f>IF(ISNUMBER(SEARCH("Yes",'2_all_summary'!$F469)),IF(ISNUMBER(SEARCH("Yes",'2_all_summary'!R469)),1,2),IF(ISNUMBER(SEARCH("No",'2_all_summary'!R469)),4,3))</f>
        <v>4</v>
      </c>
      <c r="P469" s="41">
        <f>IF(ISNUMBER(SEARCH("Yes",'2_all_summary'!$F469)),IF(ISNUMBER(SEARCH("Yes",'2_all_summary'!S469)),1,2),IF(ISNUMBER(SEARCH("No",'2_all_summary'!S469)),4,3))</f>
        <v>4</v>
      </c>
      <c r="Q469" s="41">
        <f>IF(ISNUMBER(SEARCH("Yes",'2_all_summary'!$F469)),IF(0&lt;'2_all_summary'!T469,1,2),IF(0='2_all_summary'!T469,4,3))</f>
        <v>4</v>
      </c>
      <c r="R469" s="41">
        <f>IF(ISNUMBER(SEARCH("Yes",'2_all_summary'!$F469)),IF(ISNUMBER(SEARCH("Yes",'2_all_summary'!U469)),1,2),IF(ISNUMBER(SEARCH("No",'2_all_summary'!U469)),4,3))</f>
        <v>3</v>
      </c>
    </row>
    <row r="470" spans="7:18" x14ac:dyDescent="0.3">
      <c r="G470" s="41"/>
      <c r="H470" s="41" t="str">
        <f>'2_all_summary'!D470</f>
        <v>Traditional and community-based marine resources management system in fiji: An evolving integrated process</v>
      </c>
      <c r="I470" s="41" t="str">
        <f>'2_all_summary'!E470</f>
        <v>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Â© 1998 Taylor &amp; Francis.</v>
      </c>
      <c r="J470" s="41">
        <f>IF(ISNUMBER(SEARCH("Yes",'2_all_summary'!$F470)),IF(ISNUMBER(SEARCH("Yes",'2_all_summary'!M470)),1,2),IF(ISNUMBER(SEARCH("No",'2_all_summary'!M470)),4,3))</f>
        <v>1</v>
      </c>
      <c r="K470" s="41">
        <f>IF(ISNUMBER(SEARCH("Yes",'2_all_summary'!$F470)),IF(ISNUMBER(SEARCH("Yes",'2_all_summary'!N470)),1,2),IF(ISNUMBER(SEARCH("No",'2_all_summary'!N470)),4,3))</f>
        <v>1</v>
      </c>
      <c r="L470" s="41">
        <f>IF(ISNUMBER(SEARCH("Yes",'2_all_summary'!$F470)),IF(ISNUMBER(SEARCH("Yes",'2_all_summary'!O470)),1,2),IF(ISNUMBER(SEARCH("No",'2_all_summary'!O470)),4,3))</f>
        <v>1</v>
      </c>
      <c r="M470" s="41">
        <f>IF(ISNUMBER(SEARCH("Yes",'2_all_summary'!$F470)),IF(0&lt;'2_all_summary'!P470,1,2),IF(0='2_all_summary'!P470,4,3))</f>
        <v>1</v>
      </c>
      <c r="N470" s="41">
        <f>IF(ISNUMBER(SEARCH("Yes",'2_all_summary'!$F470)),IF(ISNUMBER(SEARCH("Yes",'2_all_summary'!Q470)),1,2),IF(ISNUMBER(SEARCH("No",'2_all_summary'!Q470)),4,3))</f>
        <v>1</v>
      </c>
      <c r="O470" s="41">
        <f>IF(ISNUMBER(SEARCH("Yes",'2_all_summary'!$F470)),IF(ISNUMBER(SEARCH("Yes",'2_all_summary'!R470)),1,2),IF(ISNUMBER(SEARCH("No",'2_all_summary'!R470)),4,3))</f>
        <v>1</v>
      </c>
      <c r="P470" s="41">
        <f>IF(ISNUMBER(SEARCH("Yes",'2_all_summary'!$F470)),IF(ISNUMBER(SEARCH("Yes",'2_all_summary'!S470)),1,2),IF(ISNUMBER(SEARCH("No",'2_all_summary'!S470)),4,3))</f>
        <v>1</v>
      </c>
      <c r="Q470" s="41">
        <f>IF(ISNUMBER(SEARCH("Yes",'2_all_summary'!$F470)),IF(0&lt;'2_all_summary'!T470,1,2),IF(0='2_all_summary'!T470,4,3))</f>
        <v>1</v>
      </c>
      <c r="R470" s="41">
        <f>IF(ISNUMBER(SEARCH("Yes",'2_all_summary'!$F470)),IF(ISNUMBER(SEARCH("Yes",'2_all_summary'!U470)),1,2),IF(ISNUMBER(SEARCH("No",'2_all_summary'!U470)),4,3))</f>
        <v>1</v>
      </c>
    </row>
    <row r="471" spans="7:18" x14ac:dyDescent="0.3">
      <c r="G471" s="41"/>
      <c r="H471" s="41" t="str">
        <f>'2_all_summary'!D471</f>
        <v>Fishery of mud crab Scylla serrata of Kotania Bay, Western Seram District: Potency, stock status and sustainable management</v>
      </c>
      <c r="I471" s="41" t="str">
        <f>'2_all_summary'!E471</f>
        <v>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(Â±2.25).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Â© Published under licence by IOP Publishing Ltd.</v>
      </c>
      <c r="J471" s="41">
        <f>IF(ISNUMBER(SEARCH("Yes",'2_all_summary'!$F471)),IF(ISNUMBER(SEARCH("Yes",'2_all_summary'!M471)),1,2),IF(ISNUMBER(SEARCH("No",'2_all_summary'!M471)),4,3))</f>
        <v>4</v>
      </c>
      <c r="K471" s="41">
        <f>IF(ISNUMBER(SEARCH("Yes",'2_all_summary'!$F471)),IF(ISNUMBER(SEARCH("Yes",'2_all_summary'!N471)),1,2),IF(ISNUMBER(SEARCH("No",'2_all_summary'!N471)),4,3))</f>
        <v>4</v>
      </c>
      <c r="L471" s="41">
        <f>IF(ISNUMBER(SEARCH("Yes",'2_all_summary'!$F471)),IF(ISNUMBER(SEARCH("Yes",'2_all_summary'!O471)),1,2),IF(ISNUMBER(SEARCH("No",'2_all_summary'!O471)),4,3))</f>
        <v>4</v>
      </c>
      <c r="M471" s="41">
        <f>IF(ISNUMBER(SEARCH("Yes",'2_all_summary'!$F471)),IF(0&lt;'2_all_summary'!P471,1,2),IF(0='2_all_summary'!P471,4,3))</f>
        <v>4</v>
      </c>
      <c r="N471" s="41">
        <f>IF(ISNUMBER(SEARCH("Yes",'2_all_summary'!$F471)),IF(ISNUMBER(SEARCH("Yes",'2_all_summary'!Q471)),1,2),IF(ISNUMBER(SEARCH("No",'2_all_summary'!Q471)),4,3))</f>
        <v>4</v>
      </c>
      <c r="O471" s="41">
        <f>IF(ISNUMBER(SEARCH("Yes",'2_all_summary'!$F471)),IF(ISNUMBER(SEARCH("Yes",'2_all_summary'!R471)),1,2),IF(ISNUMBER(SEARCH("No",'2_all_summary'!R471)),4,3))</f>
        <v>4</v>
      </c>
      <c r="P471" s="41">
        <f>IF(ISNUMBER(SEARCH("Yes",'2_all_summary'!$F471)),IF(ISNUMBER(SEARCH("Yes",'2_all_summary'!S471)),1,2),IF(ISNUMBER(SEARCH("No",'2_all_summary'!S471)),4,3))</f>
        <v>4</v>
      </c>
      <c r="Q471" s="41">
        <f>IF(ISNUMBER(SEARCH("Yes",'2_all_summary'!$F471)),IF(0&lt;'2_all_summary'!T471,1,2),IF(0='2_all_summary'!T471,4,3))</f>
        <v>4</v>
      </c>
      <c r="R471" s="41">
        <f>IF(ISNUMBER(SEARCH("Yes",'2_all_summary'!$F471)),IF(ISNUMBER(SEARCH("Yes",'2_all_summary'!U471)),1,2),IF(ISNUMBER(SEARCH("No",'2_all_summary'!U471)),4,3))</f>
        <v>4</v>
      </c>
    </row>
    <row r="472" spans="7:18" x14ac:dyDescent="0.3">
      <c r="G472" s="41"/>
      <c r="H472" s="41" t="str">
        <f>'2_all_summary'!D472</f>
        <v>End-To-End Models for the Analysis of Marine Ecosystems: Challenges, Issues, and Next Steps</v>
      </c>
      <c r="I472" s="41" t="str">
        <f>'2_all_summary'!E472</f>
        <v>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Â© American Fisheries Society 2010.</v>
      </c>
      <c r="J472" s="41">
        <f>IF(ISNUMBER(SEARCH("Yes",'2_all_summary'!$F472)),IF(ISNUMBER(SEARCH("Yes",'2_all_summary'!M472)),1,2),IF(ISNUMBER(SEARCH("No",'2_all_summary'!M472)),4,3))</f>
        <v>4</v>
      </c>
      <c r="K472" s="41">
        <f>IF(ISNUMBER(SEARCH("Yes",'2_all_summary'!$F472)),IF(ISNUMBER(SEARCH("Yes",'2_all_summary'!N472)),1,2),IF(ISNUMBER(SEARCH("No",'2_all_summary'!N472)),4,3))</f>
        <v>4</v>
      </c>
      <c r="L472" s="41">
        <f>IF(ISNUMBER(SEARCH("Yes",'2_all_summary'!$F472)),IF(ISNUMBER(SEARCH("Yes",'2_all_summary'!O472)),1,2),IF(ISNUMBER(SEARCH("No",'2_all_summary'!O472)),4,3))</f>
        <v>4</v>
      </c>
      <c r="M472" s="41">
        <f>IF(ISNUMBER(SEARCH("Yes",'2_all_summary'!$F472)),IF(0&lt;'2_all_summary'!P472,1,2),IF(0='2_all_summary'!P472,4,3))</f>
        <v>4</v>
      </c>
      <c r="N472" s="41">
        <f>IF(ISNUMBER(SEARCH("Yes",'2_all_summary'!$F472)),IF(ISNUMBER(SEARCH("Yes",'2_all_summary'!Q472)),1,2),IF(ISNUMBER(SEARCH("No",'2_all_summary'!Q472)),4,3))</f>
        <v>4</v>
      </c>
      <c r="O472" s="41">
        <f>IF(ISNUMBER(SEARCH("Yes",'2_all_summary'!$F472)),IF(ISNUMBER(SEARCH("Yes",'2_all_summary'!R472)),1,2),IF(ISNUMBER(SEARCH("No",'2_all_summary'!R472)),4,3))</f>
        <v>4</v>
      </c>
      <c r="P472" s="41">
        <f>IF(ISNUMBER(SEARCH("Yes",'2_all_summary'!$F472)),IF(ISNUMBER(SEARCH("Yes",'2_all_summary'!S472)),1,2),IF(ISNUMBER(SEARCH("No",'2_all_summary'!S472)),4,3))</f>
        <v>4</v>
      </c>
      <c r="Q472" s="41">
        <f>IF(ISNUMBER(SEARCH("Yes",'2_all_summary'!$F472)),IF(0&lt;'2_all_summary'!T472,1,2),IF(0='2_all_summary'!T472,4,3))</f>
        <v>4</v>
      </c>
      <c r="R472" s="41">
        <f>IF(ISNUMBER(SEARCH("Yes",'2_all_summary'!$F472)),IF(ISNUMBER(SEARCH("Yes",'2_all_summary'!U472)),1,2),IF(ISNUMBER(SEARCH("No",'2_all_summary'!U472)),4,3))</f>
        <v>4</v>
      </c>
    </row>
    <row r="473" spans="7:18" x14ac:dyDescent="0.3">
      <c r="G473" s="41"/>
      <c r="H473" s="41" t="str">
        <f>'2_all_summary'!D473</f>
        <v>An assessment of the current status of the chokka squid fishery in South Africa and an evaluation of alternative allocation strategies</v>
      </c>
      <c r="I473" s="41" t="str">
        <f>'2_all_summary'!E473</f>
        <v>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Â© 2013 Elsevier Ltd.</v>
      </c>
      <c r="J473" s="41">
        <f>IF(ISNUMBER(SEARCH("Yes",'2_all_summary'!$F473)),IF(ISNUMBER(SEARCH("Yes",'2_all_summary'!M473)),1,2),IF(ISNUMBER(SEARCH("No",'2_all_summary'!M473)),4,3))</f>
        <v>4</v>
      </c>
      <c r="K473" s="41">
        <f>IF(ISNUMBER(SEARCH("Yes",'2_all_summary'!$F473)),IF(ISNUMBER(SEARCH("Yes",'2_all_summary'!N473)),1,2),IF(ISNUMBER(SEARCH("No",'2_all_summary'!N473)),4,3))</f>
        <v>4</v>
      </c>
      <c r="L473" s="41">
        <f>IF(ISNUMBER(SEARCH("Yes",'2_all_summary'!$F473)),IF(ISNUMBER(SEARCH("Yes",'2_all_summary'!O473)),1,2),IF(ISNUMBER(SEARCH("No",'2_all_summary'!O473)),4,3))</f>
        <v>4</v>
      </c>
      <c r="M473" s="41">
        <f>IF(ISNUMBER(SEARCH("Yes",'2_all_summary'!$F473)),IF(0&lt;'2_all_summary'!P473,1,2),IF(0='2_all_summary'!P473,4,3))</f>
        <v>4</v>
      </c>
      <c r="N473" s="41">
        <f>IF(ISNUMBER(SEARCH("Yes",'2_all_summary'!$F473)),IF(ISNUMBER(SEARCH("Yes",'2_all_summary'!Q473)),1,2),IF(ISNUMBER(SEARCH("No",'2_all_summary'!Q473)),4,3))</f>
        <v>4</v>
      </c>
      <c r="O473" s="41">
        <f>IF(ISNUMBER(SEARCH("Yes",'2_all_summary'!$F473)),IF(ISNUMBER(SEARCH("Yes",'2_all_summary'!R473)),1,2),IF(ISNUMBER(SEARCH("No",'2_all_summary'!R473)),4,3))</f>
        <v>4</v>
      </c>
      <c r="P473" s="41">
        <f>IF(ISNUMBER(SEARCH("Yes",'2_all_summary'!$F473)),IF(ISNUMBER(SEARCH("Yes",'2_all_summary'!S473)),1,2),IF(ISNUMBER(SEARCH("No",'2_all_summary'!S473)),4,3))</f>
        <v>4</v>
      </c>
      <c r="Q473" s="41">
        <f>IF(ISNUMBER(SEARCH("Yes",'2_all_summary'!$F473)),IF(0&lt;'2_all_summary'!T473,1,2),IF(0='2_all_summary'!T473,4,3))</f>
        <v>4</v>
      </c>
      <c r="R473" s="41">
        <f>IF(ISNUMBER(SEARCH("Yes",'2_all_summary'!$F473)),IF(ISNUMBER(SEARCH("Yes",'2_all_summary'!U473)),1,2),IF(ISNUMBER(SEARCH("No",'2_all_summary'!U473)),4,3))</f>
        <v>4</v>
      </c>
    </row>
    <row r="474" spans="7:18" x14ac:dyDescent="0.3">
      <c r="G474" s="41"/>
      <c r="H474" s="41" t="str">
        <f>'2_all_summary'!D474</f>
        <v>Fishery trends, resource-use and management system in the Ungwana Bay fishery Kenya</v>
      </c>
      <c r="I474" s="41" t="str">
        <f>'2_all_summary'!E474</f>
        <v>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Â© 2011 Elsevier Ltd.</v>
      </c>
      <c r="J474" s="41">
        <f>IF(ISNUMBER(SEARCH("Yes",'2_all_summary'!$F474)),IF(ISNUMBER(SEARCH("Yes",'2_all_summary'!M474)),1,2),IF(ISNUMBER(SEARCH("No",'2_all_summary'!M474)),4,3))</f>
        <v>4</v>
      </c>
      <c r="K474" s="41">
        <f>IF(ISNUMBER(SEARCH("Yes",'2_all_summary'!$F474)),IF(ISNUMBER(SEARCH("Yes",'2_all_summary'!N474)),1,2),IF(ISNUMBER(SEARCH("No",'2_all_summary'!N474)),4,3))</f>
        <v>4</v>
      </c>
      <c r="L474" s="41">
        <f>IF(ISNUMBER(SEARCH("Yes",'2_all_summary'!$F474)),IF(ISNUMBER(SEARCH("Yes",'2_all_summary'!O474)),1,2),IF(ISNUMBER(SEARCH("No",'2_all_summary'!O474)),4,3))</f>
        <v>4</v>
      </c>
      <c r="M474" s="41">
        <f>IF(ISNUMBER(SEARCH("Yes",'2_all_summary'!$F474)),IF(0&lt;'2_all_summary'!P474,1,2),IF(0='2_all_summary'!P474,4,3))</f>
        <v>4</v>
      </c>
      <c r="N474" s="41">
        <f>IF(ISNUMBER(SEARCH("Yes",'2_all_summary'!$F474)),IF(ISNUMBER(SEARCH("Yes",'2_all_summary'!Q474)),1,2),IF(ISNUMBER(SEARCH("No",'2_all_summary'!Q474)),4,3))</f>
        <v>4</v>
      </c>
      <c r="O474" s="41">
        <f>IF(ISNUMBER(SEARCH("Yes",'2_all_summary'!$F474)),IF(ISNUMBER(SEARCH("Yes",'2_all_summary'!R474)),1,2),IF(ISNUMBER(SEARCH("No",'2_all_summary'!R474)),4,3))</f>
        <v>4</v>
      </c>
      <c r="P474" s="41">
        <f>IF(ISNUMBER(SEARCH("Yes",'2_all_summary'!$F474)),IF(ISNUMBER(SEARCH("Yes",'2_all_summary'!S474)),1,2),IF(ISNUMBER(SEARCH("No",'2_all_summary'!S474)),4,3))</f>
        <v>4</v>
      </c>
      <c r="Q474" s="41">
        <f>IF(ISNUMBER(SEARCH("Yes",'2_all_summary'!$F474)),IF(0&lt;'2_all_summary'!T474,1,2),IF(0='2_all_summary'!T474,4,3))</f>
        <v>4</v>
      </c>
      <c r="R474" s="41">
        <f>IF(ISNUMBER(SEARCH("Yes",'2_all_summary'!$F474)),IF(ISNUMBER(SEARCH("Yes",'2_all_summary'!U474)),1,2),IF(ISNUMBER(SEARCH("No",'2_all_summary'!U474)),4,3))</f>
        <v>4</v>
      </c>
    </row>
    <row r="475" spans="7:18" x14ac:dyDescent="0.3">
      <c r="G475" s="41"/>
      <c r="H475" s="41" t="str">
        <f>'2_all_summary'!D475</f>
        <v>Conservation of migratory fishes in the Amazon basin</v>
      </c>
      <c r="I475" s="41" t="str">
        <f>'2_all_summary'!E475</f>
        <v>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77â€“99%)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Â© 2021 John Wiley &amp; Sons, Ltd.</v>
      </c>
      <c r="J475" s="41">
        <f>IF(ISNUMBER(SEARCH("Yes",'2_all_summary'!$F475)),IF(ISNUMBER(SEARCH("Yes",'2_all_summary'!M475)),1,2),IF(ISNUMBER(SEARCH("No",'2_all_summary'!M475)),4,3))</f>
        <v>4</v>
      </c>
      <c r="K475" s="41">
        <f>IF(ISNUMBER(SEARCH("Yes",'2_all_summary'!$F475)),IF(ISNUMBER(SEARCH("Yes",'2_all_summary'!N475)),1,2),IF(ISNUMBER(SEARCH("No",'2_all_summary'!N475)),4,3))</f>
        <v>4</v>
      </c>
      <c r="L475" s="41">
        <f>IF(ISNUMBER(SEARCH("Yes",'2_all_summary'!$F475)),IF(ISNUMBER(SEARCH("Yes",'2_all_summary'!O475)),1,2),IF(ISNUMBER(SEARCH("No",'2_all_summary'!O475)),4,3))</f>
        <v>4</v>
      </c>
      <c r="M475" s="41">
        <f>IF(ISNUMBER(SEARCH("Yes",'2_all_summary'!$F475)),IF(0&lt;'2_all_summary'!P475,1,2),IF(0='2_all_summary'!P475,4,3))</f>
        <v>4</v>
      </c>
      <c r="N475" s="41">
        <f>IF(ISNUMBER(SEARCH("Yes",'2_all_summary'!$F475)),IF(ISNUMBER(SEARCH("Yes",'2_all_summary'!Q475)),1,2),IF(ISNUMBER(SEARCH("No",'2_all_summary'!Q475)),4,3))</f>
        <v>4</v>
      </c>
      <c r="O475" s="41">
        <f>IF(ISNUMBER(SEARCH("Yes",'2_all_summary'!$F475)),IF(ISNUMBER(SEARCH("Yes",'2_all_summary'!R475)),1,2),IF(ISNUMBER(SEARCH("No",'2_all_summary'!R475)),4,3))</f>
        <v>4</v>
      </c>
      <c r="P475" s="41">
        <f>IF(ISNUMBER(SEARCH("Yes",'2_all_summary'!$F475)),IF(ISNUMBER(SEARCH("Yes",'2_all_summary'!S475)),1,2),IF(ISNUMBER(SEARCH("No",'2_all_summary'!S475)),4,3))</f>
        <v>4</v>
      </c>
      <c r="Q475" s="41">
        <f>IF(ISNUMBER(SEARCH("Yes",'2_all_summary'!$F475)),IF(0&lt;'2_all_summary'!T475,1,2),IF(0='2_all_summary'!T475,4,3))</f>
        <v>4</v>
      </c>
      <c r="R475" s="41">
        <f>IF(ISNUMBER(SEARCH("Yes",'2_all_summary'!$F475)),IF(ISNUMBER(SEARCH("Yes",'2_all_summary'!U475)),1,2),IF(ISNUMBER(SEARCH("No",'2_all_summary'!U475)),4,3))</f>
        <v>4</v>
      </c>
    </row>
    <row r="476" spans="7:18" x14ac:dyDescent="0.3">
      <c r="G476" s="41"/>
      <c r="H476" s="41" t="str">
        <f>'2_all_summary'!D476</f>
        <v>Sacrificing mackerel for sustainability: case study of a local cultural festival in northeastern Taiwan</v>
      </c>
      <c r="I476" s="41" t="str">
        <f>'2_all_summary'!E476</f>
        <v>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â€œRegulations for Fishing Vessels Catching Mackerels and Jacks,â€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Â© 2021, Emerald Publishing Limited.</v>
      </c>
      <c r="J476" s="41">
        <f>IF(ISNUMBER(SEARCH("Yes",'2_all_summary'!$F476)),IF(ISNUMBER(SEARCH("Yes",'2_all_summary'!M476)),1,2),IF(ISNUMBER(SEARCH("No",'2_all_summary'!M476)),4,3))</f>
        <v>4</v>
      </c>
      <c r="K476" s="41">
        <f>IF(ISNUMBER(SEARCH("Yes",'2_all_summary'!$F476)),IF(ISNUMBER(SEARCH("Yes",'2_all_summary'!N476)),1,2),IF(ISNUMBER(SEARCH("No",'2_all_summary'!N476)),4,3))</f>
        <v>4</v>
      </c>
      <c r="L476" s="41">
        <f>IF(ISNUMBER(SEARCH("Yes",'2_all_summary'!$F476)),IF(ISNUMBER(SEARCH("Yes",'2_all_summary'!O476)),1,2),IF(ISNUMBER(SEARCH("No",'2_all_summary'!O476)),4,3))</f>
        <v>4</v>
      </c>
      <c r="M476" s="41">
        <f>IF(ISNUMBER(SEARCH("Yes",'2_all_summary'!$F476)),IF(0&lt;'2_all_summary'!P476,1,2),IF(0='2_all_summary'!P476,4,3))</f>
        <v>4</v>
      </c>
      <c r="N476" s="41">
        <f>IF(ISNUMBER(SEARCH("Yes",'2_all_summary'!$F476)),IF(ISNUMBER(SEARCH("Yes",'2_all_summary'!Q476)),1,2),IF(ISNUMBER(SEARCH("No",'2_all_summary'!Q476)),4,3))</f>
        <v>4</v>
      </c>
      <c r="O476" s="41">
        <f>IF(ISNUMBER(SEARCH("Yes",'2_all_summary'!$F476)),IF(ISNUMBER(SEARCH("Yes",'2_all_summary'!R476)),1,2),IF(ISNUMBER(SEARCH("No",'2_all_summary'!R476)),4,3))</f>
        <v>4</v>
      </c>
      <c r="P476" s="41">
        <f>IF(ISNUMBER(SEARCH("Yes",'2_all_summary'!$F476)),IF(ISNUMBER(SEARCH("Yes",'2_all_summary'!S476)),1,2),IF(ISNUMBER(SEARCH("No",'2_all_summary'!S476)),4,3))</f>
        <v>4</v>
      </c>
      <c r="Q476" s="41">
        <f>IF(ISNUMBER(SEARCH("Yes",'2_all_summary'!$F476)),IF(0&lt;'2_all_summary'!T476,1,2),IF(0='2_all_summary'!T476,4,3))</f>
        <v>4</v>
      </c>
      <c r="R476" s="41">
        <f>IF(ISNUMBER(SEARCH("Yes",'2_all_summary'!$F476)),IF(ISNUMBER(SEARCH("Yes",'2_all_summary'!U476)),1,2),IF(ISNUMBER(SEARCH("No",'2_all_summary'!U476)),4,3))</f>
        <v>4</v>
      </c>
    </row>
    <row r="477" spans="7:18" x14ac:dyDescent="0.3">
      <c r="G477" s="41"/>
      <c r="H477" s="41" t="str">
        <f>'2_all_summary'!D477</f>
        <v>Towards community- and scientific-based information integration in marine resource management in Indonesia: Bunaken National Park case study</v>
      </c>
      <c r="I477" s="41" t="str">
        <f>'2_all_summary'!E477</f>
        <v>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v>
      </c>
      <c r="J477" s="41">
        <f>IF(ISNUMBER(SEARCH("Yes",'2_all_summary'!$F477)),IF(ISNUMBER(SEARCH("Yes",'2_all_summary'!M477)),1,2),IF(ISNUMBER(SEARCH("No",'2_all_summary'!M477)),4,3))</f>
        <v>4</v>
      </c>
      <c r="K477" s="41">
        <f>IF(ISNUMBER(SEARCH("Yes",'2_all_summary'!$F477)),IF(ISNUMBER(SEARCH("Yes",'2_all_summary'!N477)),1,2),IF(ISNUMBER(SEARCH("No",'2_all_summary'!N477)),4,3))</f>
        <v>4</v>
      </c>
      <c r="L477" s="41">
        <f>IF(ISNUMBER(SEARCH("Yes",'2_all_summary'!$F477)),IF(ISNUMBER(SEARCH("Yes",'2_all_summary'!O477)),1,2),IF(ISNUMBER(SEARCH("No",'2_all_summary'!O477)),4,3))</f>
        <v>4</v>
      </c>
      <c r="M477" s="41">
        <f>IF(ISNUMBER(SEARCH("Yes",'2_all_summary'!$F477)),IF(0&lt;'2_all_summary'!P477,1,2),IF(0='2_all_summary'!P477,4,3))</f>
        <v>4</v>
      </c>
      <c r="N477" s="41">
        <f>IF(ISNUMBER(SEARCH("Yes",'2_all_summary'!$F477)),IF(ISNUMBER(SEARCH("Yes",'2_all_summary'!Q477)),1,2),IF(ISNUMBER(SEARCH("No",'2_all_summary'!Q477)),4,3))</f>
        <v>4</v>
      </c>
      <c r="O477" s="41">
        <f>IF(ISNUMBER(SEARCH("Yes",'2_all_summary'!$F477)),IF(ISNUMBER(SEARCH("Yes",'2_all_summary'!R477)),1,2),IF(ISNUMBER(SEARCH("No",'2_all_summary'!R477)),4,3))</f>
        <v>4</v>
      </c>
      <c r="P477" s="41">
        <f>IF(ISNUMBER(SEARCH("Yes",'2_all_summary'!$F477)),IF(ISNUMBER(SEARCH("Yes",'2_all_summary'!S477)),1,2),IF(ISNUMBER(SEARCH("No",'2_all_summary'!S477)),4,3))</f>
        <v>4</v>
      </c>
      <c r="Q477" s="41">
        <f>IF(ISNUMBER(SEARCH("Yes",'2_all_summary'!$F477)),IF(0&lt;'2_all_summary'!T477,1,2),IF(0='2_all_summary'!T477,4,3))</f>
        <v>4</v>
      </c>
      <c r="R477" s="41">
        <f>IF(ISNUMBER(SEARCH("Yes",'2_all_summary'!$F477)),IF(ISNUMBER(SEARCH("Yes",'2_all_summary'!U477)),1,2),IF(ISNUMBER(SEARCH("No",'2_all_summary'!U477)),4,3))</f>
        <v>4</v>
      </c>
    </row>
    <row r="478" spans="7:18" x14ac:dyDescent="0.3">
      <c r="G478" s="41"/>
      <c r="H478" s="41" t="str">
        <f>'2_all_summary'!D478</f>
        <v>Effect of predictive factors on sustainable development and management of fresh water wetland fisheries</v>
      </c>
      <c r="I478" s="41" t="str">
        <f>'2_all_summary'!E478</f>
        <v>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Â± 4.550,1.580,12.595 and 0.992 respectively.</v>
      </c>
      <c r="J478" s="41">
        <f>IF(ISNUMBER(SEARCH("Yes",'2_all_summary'!$F478)),IF(ISNUMBER(SEARCH("Yes",'2_all_summary'!M478)),1,2),IF(ISNUMBER(SEARCH("No",'2_all_summary'!M478)),4,3))</f>
        <v>4</v>
      </c>
      <c r="K478" s="41">
        <f>IF(ISNUMBER(SEARCH("Yes",'2_all_summary'!$F478)),IF(ISNUMBER(SEARCH("Yes",'2_all_summary'!N478)),1,2),IF(ISNUMBER(SEARCH("No",'2_all_summary'!N478)),4,3))</f>
        <v>4</v>
      </c>
      <c r="L478" s="41">
        <f>IF(ISNUMBER(SEARCH("Yes",'2_all_summary'!$F478)),IF(ISNUMBER(SEARCH("Yes",'2_all_summary'!O478)),1,2),IF(ISNUMBER(SEARCH("No",'2_all_summary'!O478)),4,3))</f>
        <v>4</v>
      </c>
      <c r="M478" s="41">
        <f>IF(ISNUMBER(SEARCH("Yes",'2_all_summary'!$F478)),IF(0&lt;'2_all_summary'!P478,1,2),IF(0='2_all_summary'!P478,4,3))</f>
        <v>4</v>
      </c>
      <c r="N478" s="41">
        <f>IF(ISNUMBER(SEARCH("Yes",'2_all_summary'!$F478)),IF(ISNUMBER(SEARCH("Yes",'2_all_summary'!Q478)),1,2),IF(ISNUMBER(SEARCH("No",'2_all_summary'!Q478)),4,3))</f>
        <v>4</v>
      </c>
      <c r="O478" s="41">
        <f>IF(ISNUMBER(SEARCH("Yes",'2_all_summary'!$F478)),IF(ISNUMBER(SEARCH("Yes",'2_all_summary'!R478)),1,2),IF(ISNUMBER(SEARCH("No",'2_all_summary'!R478)),4,3))</f>
        <v>4</v>
      </c>
      <c r="P478" s="41">
        <f>IF(ISNUMBER(SEARCH("Yes",'2_all_summary'!$F478)),IF(ISNUMBER(SEARCH("Yes",'2_all_summary'!S478)),1,2),IF(ISNUMBER(SEARCH("No",'2_all_summary'!S478)),4,3))</f>
        <v>4</v>
      </c>
      <c r="Q478" s="41">
        <f>IF(ISNUMBER(SEARCH("Yes",'2_all_summary'!$F478)),IF(0&lt;'2_all_summary'!T478,1,2),IF(0='2_all_summary'!T478,4,3))</f>
        <v>4</v>
      </c>
      <c r="R478" s="41">
        <f>IF(ISNUMBER(SEARCH("Yes",'2_all_summary'!$F478)),IF(ISNUMBER(SEARCH("Yes",'2_all_summary'!U478)),1,2),IF(ISNUMBER(SEARCH("No",'2_all_summary'!U478)),4,3))</f>
        <v>4</v>
      </c>
    </row>
    <row r="479" spans="7:18" x14ac:dyDescent="0.3">
      <c r="G479" s="41"/>
      <c r="H479" s="41" t="str">
        <f>'2_all_summary'!D479</f>
        <v>Property rights and institutional arrangements in Southeast Asian fisheries</v>
      </c>
      <c r="I479" s="41" t="str">
        <f>'2_all_summary'!E479</f>
        <v>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Â© 2008 Institute of Southeast Asian Studies, Singapore. All rights reserved.</v>
      </c>
      <c r="J479" s="41">
        <f>IF(ISNUMBER(SEARCH("Yes",'2_all_summary'!$F479)),IF(ISNUMBER(SEARCH("Yes",'2_all_summary'!M479)),1,2),IF(ISNUMBER(SEARCH("No",'2_all_summary'!M479)),4,3))</f>
        <v>4</v>
      </c>
      <c r="K479" s="41">
        <f>IF(ISNUMBER(SEARCH("Yes",'2_all_summary'!$F479)),IF(ISNUMBER(SEARCH("Yes",'2_all_summary'!N479)),1,2),IF(ISNUMBER(SEARCH("No",'2_all_summary'!N479)),4,3))</f>
        <v>4</v>
      </c>
      <c r="L479" s="41">
        <f>IF(ISNUMBER(SEARCH("Yes",'2_all_summary'!$F479)),IF(ISNUMBER(SEARCH("Yes",'2_all_summary'!O479)),1,2),IF(ISNUMBER(SEARCH("No",'2_all_summary'!O479)),4,3))</f>
        <v>4</v>
      </c>
      <c r="M479" s="41">
        <f>IF(ISNUMBER(SEARCH("Yes",'2_all_summary'!$F479)),IF(0&lt;'2_all_summary'!P479,1,2),IF(0='2_all_summary'!P479,4,3))</f>
        <v>4</v>
      </c>
      <c r="N479" s="41">
        <f>IF(ISNUMBER(SEARCH("Yes",'2_all_summary'!$F479)),IF(ISNUMBER(SEARCH("Yes",'2_all_summary'!Q479)),1,2),IF(ISNUMBER(SEARCH("No",'2_all_summary'!Q479)),4,3))</f>
        <v>4</v>
      </c>
      <c r="O479" s="41">
        <f>IF(ISNUMBER(SEARCH("Yes",'2_all_summary'!$F479)),IF(ISNUMBER(SEARCH("Yes",'2_all_summary'!R479)),1,2),IF(ISNUMBER(SEARCH("No",'2_all_summary'!R479)),4,3))</f>
        <v>4</v>
      </c>
      <c r="P479" s="41">
        <f>IF(ISNUMBER(SEARCH("Yes",'2_all_summary'!$F479)),IF(ISNUMBER(SEARCH("Yes",'2_all_summary'!S479)),1,2),IF(ISNUMBER(SEARCH("No",'2_all_summary'!S479)),4,3))</f>
        <v>4</v>
      </c>
      <c r="Q479" s="41">
        <f>IF(ISNUMBER(SEARCH("Yes",'2_all_summary'!$F479)),IF(0&lt;'2_all_summary'!T479,1,2),IF(0='2_all_summary'!T479,4,3))</f>
        <v>4</v>
      </c>
      <c r="R479" s="41">
        <f>IF(ISNUMBER(SEARCH("Yes",'2_all_summary'!$F479)),IF(ISNUMBER(SEARCH("Yes",'2_all_summary'!U479)),1,2),IF(ISNUMBER(SEARCH("No",'2_all_summary'!U479)),4,3))</f>
        <v>4</v>
      </c>
    </row>
    <row r="480" spans="7:18" x14ac:dyDescent="0.3">
      <c r="G480" s="41"/>
      <c r="H480" s="41" t="str">
        <f>'2_all_summary'!D480</f>
        <v>Factors influencing progress in establishing community-based marine protected areas in Indonesia</v>
      </c>
      <c r="I480" s="41" t="str">
        <f>'2_all_summary'!E480</f>
        <v>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Â© Taylor &amp; Francis Inc.</v>
      </c>
      <c r="J480" s="41">
        <f>IF(ISNUMBER(SEARCH("Yes",'2_all_summary'!$F480)),IF(ISNUMBER(SEARCH("Yes",'2_all_summary'!M480)),1,2),IF(ISNUMBER(SEARCH("No",'2_all_summary'!M480)),4,3))</f>
        <v>4</v>
      </c>
      <c r="K480" s="41">
        <f>IF(ISNUMBER(SEARCH("Yes",'2_all_summary'!$F480)),IF(ISNUMBER(SEARCH("Yes",'2_all_summary'!N480)),1,2),IF(ISNUMBER(SEARCH("No",'2_all_summary'!N480)),4,3))</f>
        <v>4</v>
      </c>
      <c r="L480" s="41">
        <f>IF(ISNUMBER(SEARCH("Yes",'2_all_summary'!$F480)),IF(ISNUMBER(SEARCH("Yes",'2_all_summary'!O480)),1,2),IF(ISNUMBER(SEARCH("No",'2_all_summary'!O480)),4,3))</f>
        <v>4</v>
      </c>
      <c r="M480" s="41">
        <f>IF(ISNUMBER(SEARCH("Yes",'2_all_summary'!$F480)),IF(0&lt;'2_all_summary'!P480,1,2),IF(0='2_all_summary'!P480,4,3))</f>
        <v>4</v>
      </c>
      <c r="N480" s="41">
        <f>IF(ISNUMBER(SEARCH("Yes",'2_all_summary'!$F480)),IF(ISNUMBER(SEARCH("Yes",'2_all_summary'!Q480)),1,2),IF(ISNUMBER(SEARCH("No",'2_all_summary'!Q480)),4,3))</f>
        <v>4</v>
      </c>
      <c r="O480" s="41">
        <f>IF(ISNUMBER(SEARCH("Yes",'2_all_summary'!$F480)),IF(ISNUMBER(SEARCH("Yes",'2_all_summary'!R480)),1,2),IF(ISNUMBER(SEARCH("No",'2_all_summary'!R480)),4,3))</f>
        <v>4</v>
      </c>
      <c r="P480" s="41">
        <f>IF(ISNUMBER(SEARCH("Yes",'2_all_summary'!$F480)),IF(ISNUMBER(SEARCH("Yes",'2_all_summary'!S480)),1,2),IF(ISNUMBER(SEARCH("No",'2_all_summary'!S480)),4,3))</f>
        <v>4</v>
      </c>
      <c r="Q480" s="41">
        <f>IF(ISNUMBER(SEARCH("Yes",'2_all_summary'!$F480)),IF(0&lt;'2_all_summary'!T480,1,2),IF(0='2_all_summary'!T480,4,3))</f>
        <v>4</v>
      </c>
      <c r="R480" s="41">
        <f>IF(ISNUMBER(SEARCH("Yes",'2_all_summary'!$F480)),IF(ISNUMBER(SEARCH("Yes",'2_all_summary'!U480)),1,2),IF(ISNUMBER(SEARCH("No",'2_all_summary'!U480)),4,3))</f>
        <v>4</v>
      </c>
    </row>
    <row r="481" spans="7:18" x14ac:dyDescent="0.3">
      <c r="G481" s="41"/>
      <c r="H481" s="41" t="str">
        <f>'2_all_summary'!D481</f>
        <v>Hawaiian Islands (U.S.A.)</v>
      </c>
      <c r="I481" s="41" t="str">
        <f>'2_all_summary'!E481</f>
        <v>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v>
      </c>
      <c r="J481" s="41">
        <f>IF(ISNUMBER(SEARCH("Yes",'2_all_summary'!$F481)),IF(ISNUMBER(SEARCH("Yes",'2_all_summary'!M481)),1,2),IF(ISNUMBER(SEARCH("No",'2_all_summary'!M481)),4,3))</f>
        <v>4</v>
      </c>
      <c r="K481" s="41">
        <f>IF(ISNUMBER(SEARCH("Yes",'2_all_summary'!$F481)),IF(ISNUMBER(SEARCH("Yes",'2_all_summary'!N481)),1,2),IF(ISNUMBER(SEARCH("No",'2_all_summary'!N481)),4,3))</f>
        <v>4</v>
      </c>
      <c r="L481" s="41">
        <f>IF(ISNUMBER(SEARCH("Yes",'2_all_summary'!$F481)),IF(ISNUMBER(SEARCH("Yes",'2_all_summary'!O481)),1,2),IF(ISNUMBER(SEARCH("No",'2_all_summary'!O481)),4,3))</f>
        <v>4</v>
      </c>
      <c r="M481" s="41">
        <f>IF(ISNUMBER(SEARCH("Yes",'2_all_summary'!$F481)),IF(0&lt;'2_all_summary'!P481,1,2),IF(0='2_all_summary'!P481,4,3))</f>
        <v>4</v>
      </c>
      <c r="N481" s="41">
        <f>IF(ISNUMBER(SEARCH("Yes",'2_all_summary'!$F481)),IF(ISNUMBER(SEARCH("Yes",'2_all_summary'!Q481)),1,2),IF(ISNUMBER(SEARCH("No",'2_all_summary'!Q481)),4,3))</f>
        <v>4</v>
      </c>
      <c r="O481" s="41">
        <f>IF(ISNUMBER(SEARCH("Yes",'2_all_summary'!$F481)),IF(ISNUMBER(SEARCH("Yes",'2_all_summary'!R481)),1,2),IF(ISNUMBER(SEARCH("No",'2_all_summary'!R481)),4,3))</f>
        <v>4</v>
      </c>
      <c r="P481" s="41">
        <f>IF(ISNUMBER(SEARCH("Yes",'2_all_summary'!$F481)),IF(ISNUMBER(SEARCH("Yes",'2_all_summary'!S481)),1,2),IF(ISNUMBER(SEARCH("No",'2_all_summary'!S481)),4,3))</f>
        <v>4</v>
      </c>
      <c r="Q481" s="41">
        <f>IF(ISNUMBER(SEARCH("Yes",'2_all_summary'!$F481)),IF(0&lt;'2_all_summary'!T481,1,2),IF(0='2_all_summary'!T481,4,3))</f>
        <v>4</v>
      </c>
      <c r="R481" s="41">
        <f>IF(ISNUMBER(SEARCH("Yes",'2_all_summary'!$F481)),IF(ISNUMBER(SEARCH("Yes",'2_all_summary'!U481)),1,2),IF(ISNUMBER(SEARCH("No",'2_all_summary'!U481)),4,3))</f>
        <v>4</v>
      </c>
    </row>
    <row r="482" spans="7:18" x14ac:dyDescent="0.3">
      <c r="G482" s="41"/>
      <c r="H482" s="41" t="str">
        <f>'2_all_summary'!D482</f>
        <v>Accounting for heterogeneity in small-scale fisheries management: The Amazon case</v>
      </c>
      <c r="I482" s="41" t="str">
        <f>'2_all_summary'!E482</f>
        <v>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Â© 2012 Elsevier Ltd.</v>
      </c>
      <c r="J482" s="41">
        <f>IF(ISNUMBER(SEARCH("Yes",'2_all_summary'!$F482)),IF(ISNUMBER(SEARCH("Yes",'2_all_summary'!M482)),1,2),IF(ISNUMBER(SEARCH("No",'2_all_summary'!M482)),4,3))</f>
        <v>4</v>
      </c>
      <c r="K482" s="41">
        <f>IF(ISNUMBER(SEARCH("Yes",'2_all_summary'!$F482)),IF(ISNUMBER(SEARCH("Yes",'2_all_summary'!N482)),1,2),IF(ISNUMBER(SEARCH("No",'2_all_summary'!N482)),4,3))</f>
        <v>4</v>
      </c>
      <c r="L482" s="41">
        <f>IF(ISNUMBER(SEARCH("Yes",'2_all_summary'!$F482)),IF(ISNUMBER(SEARCH("Yes",'2_all_summary'!O482)),1,2),IF(ISNUMBER(SEARCH("No",'2_all_summary'!O482)),4,3))</f>
        <v>4</v>
      </c>
      <c r="M482" s="41">
        <f>IF(ISNUMBER(SEARCH("Yes",'2_all_summary'!$F482)),IF(0&lt;'2_all_summary'!P482,1,2),IF(0='2_all_summary'!P482,4,3))</f>
        <v>4</v>
      </c>
      <c r="N482" s="41">
        <f>IF(ISNUMBER(SEARCH("Yes",'2_all_summary'!$F482)),IF(ISNUMBER(SEARCH("Yes",'2_all_summary'!Q482)),1,2),IF(ISNUMBER(SEARCH("No",'2_all_summary'!Q482)),4,3))</f>
        <v>4</v>
      </c>
      <c r="O482" s="41">
        <f>IF(ISNUMBER(SEARCH("Yes",'2_all_summary'!$F482)),IF(ISNUMBER(SEARCH("Yes",'2_all_summary'!R482)),1,2),IF(ISNUMBER(SEARCH("No",'2_all_summary'!R482)),4,3))</f>
        <v>4</v>
      </c>
      <c r="P482" s="41">
        <f>IF(ISNUMBER(SEARCH("Yes",'2_all_summary'!$F482)),IF(ISNUMBER(SEARCH("Yes",'2_all_summary'!S482)),1,2),IF(ISNUMBER(SEARCH("No",'2_all_summary'!S482)),4,3))</f>
        <v>4</v>
      </c>
      <c r="Q482" s="41">
        <f>IF(ISNUMBER(SEARCH("Yes",'2_all_summary'!$F482)),IF(0&lt;'2_all_summary'!T482,1,2),IF(0='2_all_summary'!T482,4,3))</f>
        <v>4</v>
      </c>
      <c r="R482" s="41">
        <f>IF(ISNUMBER(SEARCH("Yes",'2_all_summary'!$F482)),IF(ISNUMBER(SEARCH("Yes",'2_all_summary'!U482)),1,2),IF(ISNUMBER(SEARCH("No",'2_all_summary'!U482)),4,3))</f>
        <v>4</v>
      </c>
    </row>
    <row r="483" spans="7:18" x14ac:dyDescent="0.3">
      <c r="G483" s="41"/>
      <c r="H483" s="41" t="str">
        <f>'2_all_summary'!D483</f>
        <v>Consumers as co-creators in community-based tourism experience: Impacts on their motivation and satisfaction</v>
      </c>
      <c r="I483" s="41" t="str">
        <f>'2_all_summary'!E483</f>
        <v>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Â© 2022 The Author(s). This open access article is distributed under a Creative Commons Attribution (CC-BY) 4.0 license.</v>
      </c>
      <c r="J483" s="41">
        <f>IF(ISNUMBER(SEARCH("Yes",'2_all_summary'!$F483)),IF(ISNUMBER(SEARCH("Yes",'2_all_summary'!M483)),1,2),IF(ISNUMBER(SEARCH("No",'2_all_summary'!M483)),4,3))</f>
        <v>4</v>
      </c>
      <c r="K483" s="41">
        <f>IF(ISNUMBER(SEARCH("Yes",'2_all_summary'!$F483)),IF(ISNUMBER(SEARCH("Yes",'2_all_summary'!N483)),1,2),IF(ISNUMBER(SEARCH("No",'2_all_summary'!N483)),4,3))</f>
        <v>4</v>
      </c>
      <c r="L483" s="41">
        <f>IF(ISNUMBER(SEARCH("Yes",'2_all_summary'!$F483)),IF(ISNUMBER(SEARCH("Yes",'2_all_summary'!O483)),1,2),IF(ISNUMBER(SEARCH("No",'2_all_summary'!O483)),4,3))</f>
        <v>4</v>
      </c>
      <c r="M483" s="41">
        <f>IF(ISNUMBER(SEARCH("Yes",'2_all_summary'!$F483)),IF(0&lt;'2_all_summary'!P483,1,2),IF(0='2_all_summary'!P483,4,3))</f>
        <v>4</v>
      </c>
      <c r="N483" s="41">
        <f>IF(ISNUMBER(SEARCH("Yes",'2_all_summary'!$F483)),IF(ISNUMBER(SEARCH("Yes",'2_all_summary'!Q483)),1,2),IF(ISNUMBER(SEARCH("No",'2_all_summary'!Q483)),4,3))</f>
        <v>4</v>
      </c>
      <c r="O483" s="41">
        <f>IF(ISNUMBER(SEARCH("Yes",'2_all_summary'!$F483)),IF(ISNUMBER(SEARCH("Yes",'2_all_summary'!R483)),1,2),IF(ISNUMBER(SEARCH("No",'2_all_summary'!R483)),4,3))</f>
        <v>4</v>
      </c>
      <c r="P483" s="41">
        <f>IF(ISNUMBER(SEARCH("Yes",'2_all_summary'!$F483)),IF(ISNUMBER(SEARCH("Yes",'2_all_summary'!S483)),1,2),IF(ISNUMBER(SEARCH("No",'2_all_summary'!S483)),4,3))</f>
        <v>4</v>
      </c>
      <c r="Q483" s="41">
        <f>IF(ISNUMBER(SEARCH("Yes",'2_all_summary'!$F483)),IF(0&lt;'2_all_summary'!T483,1,2),IF(0='2_all_summary'!T483,4,3))</f>
        <v>4</v>
      </c>
      <c r="R483" s="41">
        <f>IF(ISNUMBER(SEARCH("Yes",'2_all_summary'!$F483)),IF(ISNUMBER(SEARCH("Yes",'2_all_summary'!U483)),1,2),IF(ISNUMBER(SEARCH("No",'2_all_summary'!U483)),4,3))</f>
        <v>4</v>
      </c>
    </row>
    <row r="484" spans="7:18" x14ac:dyDescent="0.3">
      <c r="G484" s="41"/>
      <c r="H484" s="41" t="str">
        <f>'2_all_summary'!D484</f>
        <v>Community-based participatory research with workers and unions: Issues and challenges</v>
      </c>
      <c r="I484" s="41" t="str">
        <f>'2_all_summary'!E484</f>
        <v>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Â© 2005, Baywood Publishing Co., Inc.</v>
      </c>
      <c r="J484" s="41">
        <f>IF(ISNUMBER(SEARCH("Yes",'2_all_summary'!$F484)),IF(ISNUMBER(SEARCH("Yes",'2_all_summary'!M484)),1,2),IF(ISNUMBER(SEARCH("No",'2_all_summary'!M484)),4,3))</f>
        <v>4</v>
      </c>
      <c r="K484" s="41">
        <f>IF(ISNUMBER(SEARCH("Yes",'2_all_summary'!$F484)),IF(ISNUMBER(SEARCH("Yes",'2_all_summary'!N484)),1,2),IF(ISNUMBER(SEARCH("No",'2_all_summary'!N484)),4,3))</f>
        <v>4</v>
      </c>
      <c r="L484" s="41">
        <f>IF(ISNUMBER(SEARCH("Yes",'2_all_summary'!$F484)),IF(ISNUMBER(SEARCH("Yes",'2_all_summary'!O484)),1,2),IF(ISNUMBER(SEARCH("No",'2_all_summary'!O484)),4,3))</f>
        <v>4</v>
      </c>
      <c r="M484" s="41">
        <f>IF(ISNUMBER(SEARCH("Yes",'2_all_summary'!$F484)),IF(0&lt;'2_all_summary'!P484,1,2),IF(0='2_all_summary'!P484,4,3))</f>
        <v>4</v>
      </c>
      <c r="N484" s="41">
        <f>IF(ISNUMBER(SEARCH("Yes",'2_all_summary'!$F484)),IF(ISNUMBER(SEARCH("Yes",'2_all_summary'!Q484)),1,2),IF(ISNUMBER(SEARCH("No",'2_all_summary'!Q484)),4,3))</f>
        <v>4</v>
      </c>
      <c r="O484" s="41">
        <f>IF(ISNUMBER(SEARCH("Yes",'2_all_summary'!$F484)),IF(ISNUMBER(SEARCH("Yes",'2_all_summary'!R484)),1,2),IF(ISNUMBER(SEARCH("No",'2_all_summary'!R484)),4,3))</f>
        <v>4</v>
      </c>
      <c r="P484" s="41">
        <f>IF(ISNUMBER(SEARCH("Yes",'2_all_summary'!$F484)),IF(ISNUMBER(SEARCH("Yes",'2_all_summary'!S484)),1,2),IF(ISNUMBER(SEARCH("No",'2_all_summary'!S484)),4,3))</f>
        <v>4</v>
      </c>
      <c r="Q484" s="41">
        <f>IF(ISNUMBER(SEARCH("Yes",'2_all_summary'!$F484)),IF(0&lt;'2_all_summary'!T484,1,2),IF(0='2_all_summary'!T484,4,3))</f>
        <v>4</v>
      </c>
      <c r="R484" s="41">
        <f>IF(ISNUMBER(SEARCH("Yes",'2_all_summary'!$F484)),IF(ISNUMBER(SEARCH("Yes",'2_all_summary'!U484)),1,2),IF(ISNUMBER(SEARCH("No",'2_all_summary'!U484)),4,3))</f>
        <v>4</v>
      </c>
    </row>
    <row r="485" spans="7:18" x14ac:dyDescent="0.3">
      <c r="G485" s="41"/>
      <c r="H485" s="41" t="str">
        <f>'2_all_summary'!D485</f>
        <v>Relationships between relative weight, prey availability, and growth of walleyes in Oneida Lake, New York</v>
      </c>
      <c r="I485" s="41" t="str">
        <f>'2_all_summary'!E485</f>
        <v>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Â© Copyright by the American Fisheries Society 2008.</v>
      </c>
      <c r="J485" s="41">
        <f>IF(ISNUMBER(SEARCH("Yes",'2_all_summary'!$F485)),IF(ISNUMBER(SEARCH("Yes",'2_all_summary'!M485)),1,2),IF(ISNUMBER(SEARCH("No",'2_all_summary'!M485)),4,3))</f>
        <v>4</v>
      </c>
      <c r="K485" s="41">
        <f>IF(ISNUMBER(SEARCH("Yes",'2_all_summary'!$F485)),IF(ISNUMBER(SEARCH("Yes",'2_all_summary'!N485)),1,2),IF(ISNUMBER(SEARCH("No",'2_all_summary'!N485)),4,3))</f>
        <v>4</v>
      </c>
      <c r="L485" s="41">
        <f>IF(ISNUMBER(SEARCH("Yes",'2_all_summary'!$F485)),IF(ISNUMBER(SEARCH("Yes",'2_all_summary'!O485)),1,2),IF(ISNUMBER(SEARCH("No",'2_all_summary'!O485)),4,3))</f>
        <v>4</v>
      </c>
      <c r="M485" s="41">
        <f>IF(ISNUMBER(SEARCH("Yes",'2_all_summary'!$F485)),IF(0&lt;'2_all_summary'!P485,1,2),IF(0='2_all_summary'!P485,4,3))</f>
        <v>4</v>
      </c>
      <c r="N485" s="41">
        <f>IF(ISNUMBER(SEARCH("Yes",'2_all_summary'!$F485)),IF(ISNUMBER(SEARCH("Yes",'2_all_summary'!Q485)),1,2),IF(ISNUMBER(SEARCH("No",'2_all_summary'!Q485)),4,3))</f>
        <v>4</v>
      </c>
      <c r="O485" s="41">
        <f>IF(ISNUMBER(SEARCH("Yes",'2_all_summary'!$F485)),IF(ISNUMBER(SEARCH("Yes",'2_all_summary'!R485)),1,2),IF(ISNUMBER(SEARCH("No",'2_all_summary'!R485)),4,3))</f>
        <v>4</v>
      </c>
      <c r="P485" s="41">
        <f>IF(ISNUMBER(SEARCH("Yes",'2_all_summary'!$F485)),IF(ISNUMBER(SEARCH("Yes",'2_all_summary'!S485)),1,2),IF(ISNUMBER(SEARCH("No",'2_all_summary'!S485)),4,3))</f>
        <v>4</v>
      </c>
      <c r="Q485" s="41">
        <f>IF(ISNUMBER(SEARCH("Yes",'2_all_summary'!$F485)),IF(0&lt;'2_all_summary'!T485,1,2),IF(0='2_all_summary'!T485,4,3))</f>
        <v>4</v>
      </c>
      <c r="R485" s="41">
        <f>IF(ISNUMBER(SEARCH("Yes",'2_all_summary'!$F485)),IF(ISNUMBER(SEARCH("Yes",'2_all_summary'!U485)),1,2),IF(ISNUMBER(SEARCH("No",'2_all_summary'!U485)),4,3))</f>
        <v>4</v>
      </c>
    </row>
    <row r="486" spans="7:18" x14ac:dyDescent="0.3">
      <c r="G486" s="41"/>
      <c r="H486" s="41" t="str">
        <f>'2_all_summary'!D486</f>
        <v>Collaborative research: An effective way to collect data for stock assessments and evaluate marine protected areas in California</v>
      </c>
      <c r="I486" s="41" t="str">
        <f>'2_all_summary'!E486</f>
        <v>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Â© Copyright by the American Fisheries Society 2009.</v>
      </c>
      <c r="J486" s="41">
        <f>IF(ISNUMBER(SEARCH("Yes",'2_all_summary'!$F486)),IF(ISNUMBER(SEARCH("Yes",'2_all_summary'!M486)),1,2),IF(ISNUMBER(SEARCH("No",'2_all_summary'!M486)),4,3))</f>
        <v>4</v>
      </c>
      <c r="K486" s="41">
        <f>IF(ISNUMBER(SEARCH("Yes",'2_all_summary'!$F486)),IF(ISNUMBER(SEARCH("Yes",'2_all_summary'!N486)),1,2),IF(ISNUMBER(SEARCH("No",'2_all_summary'!N486)),4,3))</f>
        <v>4</v>
      </c>
      <c r="L486" s="41">
        <f>IF(ISNUMBER(SEARCH("Yes",'2_all_summary'!$F486)),IF(ISNUMBER(SEARCH("Yes",'2_all_summary'!O486)),1,2),IF(ISNUMBER(SEARCH("No",'2_all_summary'!O486)),4,3))</f>
        <v>4</v>
      </c>
      <c r="M486" s="41">
        <f>IF(ISNUMBER(SEARCH("Yes",'2_all_summary'!$F486)),IF(0&lt;'2_all_summary'!P486,1,2),IF(0='2_all_summary'!P486,4,3))</f>
        <v>4</v>
      </c>
      <c r="N486" s="41">
        <f>IF(ISNUMBER(SEARCH("Yes",'2_all_summary'!$F486)),IF(ISNUMBER(SEARCH("Yes",'2_all_summary'!Q486)),1,2),IF(ISNUMBER(SEARCH("No",'2_all_summary'!Q486)),4,3))</f>
        <v>4</v>
      </c>
      <c r="O486" s="41">
        <f>IF(ISNUMBER(SEARCH("Yes",'2_all_summary'!$F486)),IF(ISNUMBER(SEARCH("Yes",'2_all_summary'!R486)),1,2),IF(ISNUMBER(SEARCH("No",'2_all_summary'!R486)),4,3))</f>
        <v>4</v>
      </c>
      <c r="P486" s="41">
        <f>IF(ISNUMBER(SEARCH("Yes",'2_all_summary'!$F486)),IF(ISNUMBER(SEARCH("Yes",'2_all_summary'!S486)),1,2),IF(ISNUMBER(SEARCH("No",'2_all_summary'!S486)),4,3))</f>
        <v>4</v>
      </c>
      <c r="Q486" s="41">
        <f>IF(ISNUMBER(SEARCH("Yes",'2_all_summary'!$F486)),IF(0&lt;'2_all_summary'!T486,1,2),IF(0='2_all_summary'!T486,4,3))</f>
        <v>4</v>
      </c>
      <c r="R486" s="41">
        <f>IF(ISNUMBER(SEARCH("Yes",'2_all_summary'!$F486)),IF(ISNUMBER(SEARCH("Yes",'2_all_summary'!U486)),1,2),IF(ISNUMBER(SEARCH("No",'2_all_summary'!U486)),4,3))</f>
        <v>4</v>
      </c>
    </row>
    <row r="487" spans="7:18" x14ac:dyDescent="0.3">
      <c r="G487" s="41"/>
      <c r="H487" s="41" t="str">
        <f>'2_all_summary'!D487</f>
        <v>Indigenous Resource Management and Sustainable Development: Case Studies from Papua New Guinea and Indonesia</v>
      </c>
      <c r="I487" s="41" t="str">
        <f>'2_all_summary'!E487</f>
        <v>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Â© 1995, The Anthropological Society of Nippon. All rights reserved.</v>
      </c>
      <c r="J487" s="41">
        <f>IF(ISNUMBER(SEARCH("Yes",'2_all_summary'!$F487)),IF(ISNUMBER(SEARCH("Yes",'2_all_summary'!M487)),1,2),IF(ISNUMBER(SEARCH("No",'2_all_summary'!M487)),4,3))</f>
        <v>1</v>
      </c>
      <c r="K487" s="41">
        <f>IF(ISNUMBER(SEARCH("Yes",'2_all_summary'!$F487)),IF(ISNUMBER(SEARCH("Yes",'2_all_summary'!N487)),1,2),IF(ISNUMBER(SEARCH("No",'2_all_summary'!N487)),4,3))</f>
        <v>1</v>
      </c>
      <c r="L487" s="41">
        <f>IF(ISNUMBER(SEARCH("Yes",'2_all_summary'!$F487)),IF(ISNUMBER(SEARCH("Yes",'2_all_summary'!O487)),1,2),IF(ISNUMBER(SEARCH("No",'2_all_summary'!O487)),4,3))</f>
        <v>1</v>
      </c>
      <c r="M487" s="41">
        <f>IF(ISNUMBER(SEARCH("Yes",'2_all_summary'!$F487)),IF(0&lt;'2_all_summary'!P487,1,2),IF(0='2_all_summary'!P487,4,3))</f>
        <v>1</v>
      </c>
      <c r="N487" s="41">
        <f>IF(ISNUMBER(SEARCH("Yes",'2_all_summary'!$F487)),IF(ISNUMBER(SEARCH("Yes",'2_all_summary'!Q487)),1,2),IF(ISNUMBER(SEARCH("No",'2_all_summary'!Q487)),4,3))</f>
        <v>1</v>
      </c>
      <c r="O487" s="41">
        <f>IF(ISNUMBER(SEARCH("Yes",'2_all_summary'!$F487)),IF(ISNUMBER(SEARCH("Yes",'2_all_summary'!R487)),1,2),IF(ISNUMBER(SEARCH("No",'2_all_summary'!R487)),4,3))</f>
        <v>1</v>
      </c>
      <c r="P487" s="41">
        <f>IF(ISNUMBER(SEARCH("Yes",'2_all_summary'!$F487)),IF(ISNUMBER(SEARCH("Yes",'2_all_summary'!S487)),1,2),IF(ISNUMBER(SEARCH("No",'2_all_summary'!S487)),4,3))</f>
        <v>1</v>
      </c>
      <c r="Q487" s="41">
        <f>IF(ISNUMBER(SEARCH("Yes",'2_all_summary'!$F487)),IF(0&lt;'2_all_summary'!T487,1,2),IF(0='2_all_summary'!T487,4,3))</f>
        <v>1</v>
      </c>
      <c r="R487" s="41">
        <f>IF(ISNUMBER(SEARCH("Yes",'2_all_summary'!$F487)),IF(ISNUMBER(SEARCH("Yes",'2_all_summary'!U487)),1,2),IF(ISNUMBER(SEARCH("No",'2_all_summary'!U487)),4,3))</f>
        <v>1</v>
      </c>
    </row>
    <row r="488" spans="7:18" x14ac:dyDescent="0.3">
      <c r="G488" s="41"/>
      <c r="H488" s="41" t="str">
        <f>'2_all_summary'!D488</f>
        <v>Discovering factors that influence the success of community-based marine protected areas in the Visayas, Philippines</v>
      </c>
      <c r="I488" s="41" t="str">
        <f>'2_all_summary'!E488</f>
        <v>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Â© 2002 Elsevier Science Ltd. All rights reserved.</v>
      </c>
      <c r="J488" s="41">
        <f>IF(ISNUMBER(SEARCH("Yes",'2_all_summary'!$F488)),IF(ISNUMBER(SEARCH("Yes",'2_all_summary'!M488)),1,2),IF(ISNUMBER(SEARCH("No",'2_all_summary'!M488)),4,3))</f>
        <v>4</v>
      </c>
      <c r="K488" s="41">
        <f>IF(ISNUMBER(SEARCH("Yes",'2_all_summary'!$F488)),IF(ISNUMBER(SEARCH("Yes",'2_all_summary'!N488)),1,2),IF(ISNUMBER(SEARCH("No",'2_all_summary'!N488)),4,3))</f>
        <v>4</v>
      </c>
      <c r="L488" s="41">
        <f>IF(ISNUMBER(SEARCH("Yes",'2_all_summary'!$F488)),IF(ISNUMBER(SEARCH("Yes",'2_all_summary'!O488)),1,2),IF(ISNUMBER(SEARCH("No",'2_all_summary'!O488)),4,3))</f>
        <v>4</v>
      </c>
      <c r="M488" s="41">
        <f>IF(ISNUMBER(SEARCH("Yes",'2_all_summary'!$F488)),IF(0&lt;'2_all_summary'!P488,1,2),IF(0='2_all_summary'!P488,4,3))</f>
        <v>4</v>
      </c>
      <c r="N488" s="41">
        <f>IF(ISNUMBER(SEARCH("Yes",'2_all_summary'!$F488)),IF(ISNUMBER(SEARCH("Yes",'2_all_summary'!Q488)),1,2),IF(ISNUMBER(SEARCH("No",'2_all_summary'!Q488)),4,3))</f>
        <v>4</v>
      </c>
      <c r="O488" s="41">
        <f>IF(ISNUMBER(SEARCH("Yes",'2_all_summary'!$F488)),IF(ISNUMBER(SEARCH("Yes",'2_all_summary'!R488)),1,2),IF(ISNUMBER(SEARCH("No",'2_all_summary'!R488)),4,3))</f>
        <v>4</v>
      </c>
      <c r="P488" s="41">
        <f>IF(ISNUMBER(SEARCH("Yes",'2_all_summary'!$F488)),IF(ISNUMBER(SEARCH("Yes",'2_all_summary'!S488)),1,2),IF(ISNUMBER(SEARCH("No",'2_all_summary'!S488)),4,3))</f>
        <v>4</v>
      </c>
      <c r="Q488" s="41">
        <f>IF(ISNUMBER(SEARCH("Yes",'2_all_summary'!$F488)),IF(0&lt;'2_all_summary'!T488,1,2),IF(0='2_all_summary'!T488,4,3))</f>
        <v>4</v>
      </c>
      <c r="R488" s="41">
        <f>IF(ISNUMBER(SEARCH("Yes",'2_all_summary'!$F488)),IF(ISNUMBER(SEARCH("Yes",'2_all_summary'!U488)),1,2),IF(ISNUMBER(SEARCH("No",'2_all_summary'!U488)),4,3))</f>
        <v>4</v>
      </c>
    </row>
    <row r="489" spans="7:18" x14ac:dyDescent="0.3">
      <c r="G489" s="41"/>
      <c r="H489" s="41" t="str">
        <f>'2_all_summary'!D489</f>
        <v>Marine Conservation Begins at Home: How a Local Community and Protection of a Small Bay Sent Waves of Change Around the UK and Beyond</v>
      </c>
      <c r="I489" s="41" t="str">
        <f>'2_all_summary'!E489</f>
        <v>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Scotlandâ€™s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Arranâ€™s conservation success has been recognized internationally and is inspiring greater involvement of local communities around the UK, and further afield, to take the destiny of their coastal waters into their own hands. Successful marine conservation begins at home. Â© Copyright Â© 2020 Stewart, Howarth, Wood, Whiteside, Carney, Crimmins, Oâ€™Leary, Hawkins and Roberts.</v>
      </c>
      <c r="J489" s="41">
        <f>IF(ISNUMBER(SEARCH("Yes",'2_all_summary'!$F489)),IF(ISNUMBER(SEARCH("Yes",'2_all_summary'!M489)),1,2),IF(ISNUMBER(SEARCH("No",'2_all_summary'!M489)),4,3))</f>
        <v>4</v>
      </c>
      <c r="K489" s="41">
        <f>IF(ISNUMBER(SEARCH("Yes",'2_all_summary'!$F489)),IF(ISNUMBER(SEARCH("Yes",'2_all_summary'!N489)),1,2),IF(ISNUMBER(SEARCH("No",'2_all_summary'!N489)),4,3))</f>
        <v>4</v>
      </c>
      <c r="L489" s="41">
        <f>IF(ISNUMBER(SEARCH("Yes",'2_all_summary'!$F489)),IF(ISNUMBER(SEARCH("Yes",'2_all_summary'!O489)),1,2),IF(ISNUMBER(SEARCH("No",'2_all_summary'!O489)),4,3))</f>
        <v>4</v>
      </c>
      <c r="M489" s="41">
        <f>IF(ISNUMBER(SEARCH("Yes",'2_all_summary'!$F489)),IF(0&lt;'2_all_summary'!P489,1,2),IF(0='2_all_summary'!P489,4,3))</f>
        <v>4</v>
      </c>
      <c r="N489" s="41">
        <f>IF(ISNUMBER(SEARCH("Yes",'2_all_summary'!$F489)),IF(ISNUMBER(SEARCH("Yes",'2_all_summary'!Q489)),1,2),IF(ISNUMBER(SEARCH("No",'2_all_summary'!Q489)),4,3))</f>
        <v>4</v>
      </c>
      <c r="O489" s="41">
        <f>IF(ISNUMBER(SEARCH("Yes",'2_all_summary'!$F489)),IF(ISNUMBER(SEARCH("Yes",'2_all_summary'!R489)),1,2),IF(ISNUMBER(SEARCH("No",'2_all_summary'!R489)),4,3))</f>
        <v>4</v>
      </c>
      <c r="P489" s="41">
        <f>IF(ISNUMBER(SEARCH("Yes",'2_all_summary'!$F489)),IF(ISNUMBER(SEARCH("Yes",'2_all_summary'!S489)),1,2),IF(ISNUMBER(SEARCH("No",'2_all_summary'!S489)),4,3))</f>
        <v>4</v>
      </c>
      <c r="Q489" s="41">
        <f>IF(ISNUMBER(SEARCH("Yes",'2_all_summary'!$F489)),IF(0&lt;'2_all_summary'!T489,1,2),IF(0='2_all_summary'!T489,4,3))</f>
        <v>4</v>
      </c>
      <c r="R489" s="41">
        <f>IF(ISNUMBER(SEARCH("Yes",'2_all_summary'!$F489)),IF(ISNUMBER(SEARCH("Yes",'2_all_summary'!U489)),1,2),IF(ISNUMBER(SEARCH("No",'2_all_summary'!U489)),4,3))</f>
        <v>4</v>
      </c>
    </row>
    <row r="490" spans="7:18" x14ac:dyDescent="0.3">
      <c r="G490" s="41"/>
      <c r="H490" s="41" t="str">
        <f>'2_all_summary'!D490</f>
        <v>Community involvement in marine protected areas: The case of Puerto Morelos reef, MÃ©xico</v>
      </c>
      <c r="I490" s="41" t="str">
        <f>'2_all_summary'!E490</f>
        <v>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Â© 2007 Elsevier Ltd. All rights reserved.</v>
      </c>
      <c r="J490" s="41">
        <f>IF(ISNUMBER(SEARCH("Yes",'2_all_summary'!$F490)),IF(ISNUMBER(SEARCH("Yes",'2_all_summary'!M490)),1,2),IF(ISNUMBER(SEARCH("No",'2_all_summary'!M490)),4,3))</f>
        <v>4</v>
      </c>
      <c r="K490" s="41">
        <f>IF(ISNUMBER(SEARCH("Yes",'2_all_summary'!$F490)),IF(ISNUMBER(SEARCH("Yes",'2_all_summary'!N490)),1,2),IF(ISNUMBER(SEARCH("No",'2_all_summary'!N490)),4,3))</f>
        <v>4</v>
      </c>
      <c r="L490" s="41">
        <f>IF(ISNUMBER(SEARCH("Yes",'2_all_summary'!$F490)),IF(ISNUMBER(SEARCH("Yes",'2_all_summary'!O490)),1,2),IF(ISNUMBER(SEARCH("No",'2_all_summary'!O490)),4,3))</f>
        <v>4</v>
      </c>
      <c r="M490" s="41">
        <f>IF(ISNUMBER(SEARCH("Yes",'2_all_summary'!$F490)),IF(0&lt;'2_all_summary'!P490,1,2),IF(0='2_all_summary'!P490,4,3))</f>
        <v>4</v>
      </c>
      <c r="N490" s="41">
        <f>IF(ISNUMBER(SEARCH("Yes",'2_all_summary'!$F490)),IF(ISNUMBER(SEARCH("Yes",'2_all_summary'!Q490)),1,2),IF(ISNUMBER(SEARCH("No",'2_all_summary'!Q490)),4,3))</f>
        <v>4</v>
      </c>
      <c r="O490" s="41">
        <f>IF(ISNUMBER(SEARCH("Yes",'2_all_summary'!$F490)),IF(ISNUMBER(SEARCH("Yes",'2_all_summary'!R490)),1,2),IF(ISNUMBER(SEARCH("No",'2_all_summary'!R490)),4,3))</f>
        <v>4</v>
      </c>
      <c r="P490" s="41">
        <f>IF(ISNUMBER(SEARCH("Yes",'2_all_summary'!$F490)),IF(ISNUMBER(SEARCH("Yes",'2_all_summary'!S490)),1,2),IF(ISNUMBER(SEARCH("No",'2_all_summary'!S490)),4,3))</f>
        <v>4</v>
      </c>
      <c r="Q490" s="41">
        <f>IF(ISNUMBER(SEARCH("Yes",'2_all_summary'!$F490)),IF(0&lt;'2_all_summary'!T490,1,2),IF(0='2_all_summary'!T490,4,3))</f>
        <v>4</v>
      </c>
      <c r="R490" s="41">
        <f>IF(ISNUMBER(SEARCH("Yes",'2_all_summary'!$F490)),IF(ISNUMBER(SEARCH("Yes",'2_all_summary'!U490)),1,2),IF(ISNUMBER(SEARCH("No",'2_all_summary'!U490)),4,3))</f>
        <v>4</v>
      </c>
    </row>
    <row r="491" spans="7:18" x14ac:dyDescent="0.3">
      <c r="G491" s="41"/>
      <c r="H491" s="41" t="str">
        <f>'2_all_summary'!D491</f>
        <v>Effectiveness of a health promotion programme for farmers and fishermen with type-2 diabetes in Taiwan</v>
      </c>
      <c r="I491" s="41" t="str">
        <f>'2_all_summary'!E491</f>
        <v>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(68Â·9Â±9Â·5years).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Â© 2011 Blackwell Publishing Ltd.</v>
      </c>
      <c r="J491" s="41">
        <f>IF(ISNUMBER(SEARCH("Yes",'2_all_summary'!$F491)),IF(ISNUMBER(SEARCH("Yes",'2_all_summary'!M491)),1,2),IF(ISNUMBER(SEARCH("No",'2_all_summary'!M491)),4,3))</f>
        <v>4</v>
      </c>
      <c r="K491" s="41">
        <f>IF(ISNUMBER(SEARCH("Yes",'2_all_summary'!$F491)),IF(ISNUMBER(SEARCH("Yes",'2_all_summary'!N491)),1,2),IF(ISNUMBER(SEARCH("No",'2_all_summary'!N491)),4,3))</f>
        <v>4</v>
      </c>
      <c r="L491" s="41">
        <f>IF(ISNUMBER(SEARCH("Yes",'2_all_summary'!$F491)),IF(ISNUMBER(SEARCH("Yes",'2_all_summary'!O491)),1,2),IF(ISNUMBER(SEARCH("No",'2_all_summary'!O491)),4,3))</f>
        <v>4</v>
      </c>
      <c r="M491" s="41">
        <f>IF(ISNUMBER(SEARCH("Yes",'2_all_summary'!$F491)),IF(0&lt;'2_all_summary'!P491,1,2),IF(0='2_all_summary'!P491,4,3))</f>
        <v>4</v>
      </c>
      <c r="N491" s="41">
        <f>IF(ISNUMBER(SEARCH("Yes",'2_all_summary'!$F491)),IF(ISNUMBER(SEARCH("Yes",'2_all_summary'!Q491)),1,2),IF(ISNUMBER(SEARCH("No",'2_all_summary'!Q491)),4,3))</f>
        <v>4</v>
      </c>
      <c r="O491" s="41">
        <f>IF(ISNUMBER(SEARCH("Yes",'2_all_summary'!$F491)),IF(ISNUMBER(SEARCH("Yes",'2_all_summary'!R491)),1,2),IF(ISNUMBER(SEARCH("No",'2_all_summary'!R491)),4,3))</f>
        <v>4</v>
      </c>
      <c r="P491" s="41">
        <f>IF(ISNUMBER(SEARCH("Yes",'2_all_summary'!$F491)),IF(ISNUMBER(SEARCH("Yes",'2_all_summary'!S491)),1,2),IF(ISNUMBER(SEARCH("No",'2_all_summary'!S491)),4,3))</f>
        <v>4</v>
      </c>
      <c r="Q491" s="41">
        <f>IF(ISNUMBER(SEARCH("Yes",'2_all_summary'!$F491)),IF(0&lt;'2_all_summary'!T491,1,2),IF(0='2_all_summary'!T491,4,3))</f>
        <v>4</v>
      </c>
      <c r="R491" s="41">
        <f>IF(ISNUMBER(SEARCH("Yes",'2_all_summary'!$F491)),IF(ISNUMBER(SEARCH("Yes",'2_all_summary'!U491)),1,2),IF(ISNUMBER(SEARCH("No",'2_all_summary'!U491)),4,3))</f>
        <v>4</v>
      </c>
    </row>
    <row r="492" spans="7:18" x14ac:dyDescent="0.3">
      <c r="G492" s="41"/>
      <c r="H492" s="41" t="str">
        <f>'2_all_summary'!D492</f>
        <v>Chenderoh Reservoir, Malaysia: The conservation and wise use of fish biodiversity in a small flow-through tropical reservoir</v>
      </c>
      <c r="I492" s="41" t="str">
        <f>'2_all_summary'!E492</f>
        <v>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v>
      </c>
      <c r="J492" s="41">
        <f>IF(ISNUMBER(SEARCH("Yes",'2_all_summary'!$F492)),IF(ISNUMBER(SEARCH("Yes",'2_all_summary'!M492)),1,2),IF(ISNUMBER(SEARCH("No",'2_all_summary'!M492)),4,3))</f>
        <v>4</v>
      </c>
      <c r="K492" s="41">
        <f>IF(ISNUMBER(SEARCH("Yes",'2_all_summary'!$F492)),IF(ISNUMBER(SEARCH("Yes",'2_all_summary'!N492)),1,2),IF(ISNUMBER(SEARCH("No",'2_all_summary'!N492)),4,3))</f>
        <v>4</v>
      </c>
      <c r="L492" s="41">
        <f>IF(ISNUMBER(SEARCH("Yes",'2_all_summary'!$F492)),IF(ISNUMBER(SEARCH("Yes",'2_all_summary'!O492)),1,2),IF(ISNUMBER(SEARCH("No",'2_all_summary'!O492)),4,3))</f>
        <v>4</v>
      </c>
      <c r="M492" s="41">
        <f>IF(ISNUMBER(SEARCH("Yes",'2_all_summary'!$F492)),IF(0&lt;'2_all_summary'!P492,1,2),IF(0='2_all_summary'!P492,4,3))</f>
        <v>4</v>
      </c>
      <c r="N492" s="41">
        <f>IF(ISNUMBER(SEARCH("Yes",'2_all_summary'!$F492)),IF(ISNUMBER(SEARCH("Yes",'2_all_summary'!Q492)),1,2),IF(ISNUMBER(SEARCH("No",'2_all_summary'!Q492)),4,3))</f>
        <v>4</v>
      </c>
      <c r="O492" s="41">
        <f>IF(ISNUMBER(SEARCH("Yes",'2_all_summary'!$F492)),IF(ISNUMBER(SEARCH("Yes",'2_all_summary'!R492)),1,2),IF(ISNUMBER(SEARCH("No",'2_all_summary'!R492)),4,3))</f>
        <v>4</v>
      </c>
      <c r="P492" s="41">
        <f>IF(ISNUMBER(SEARCH("Yes",'2_all_summary'!$F492)),IF(ISNUMBER(SEARCH("Yes",'2_all_summary'!S492)),1,2),IF(ISNUMBER(SEARCH("No",'2_all_summary'!S492)),4,3))</f>
        <v>4</v>
      </c>
      <c r="Q492" s="41">
        <f>IF(ISNUMBER(SEARCH("Yes",'2_all_summary'!$F492)),IF(0&lt;'2_all_summary'!T492,1,2),IF(0='2_all_summary'!T492,4,3))</f>
        <v>4</v>
      </c>
      <c r="R492" s="41">
        <f>IF(ISNUMBER(SEARCH("Yes",'2_all_summary'!$F492)),IF(ISNUMBER(SEARCH("Yes",'2_all_summary'!U492)),1,2),IF(ISNUMBER(SEARCH("No",'2_all_summary'!U492)),4,3))</f>
        <v>4</v>
      </c>
    </row>
    <row r="493" spans="7:18" x14ac:dyDescent="0.3">
      <c r="G493" s="41"/>
      <c r="H493" s="41" t="str">
        <f>'2_all_summary'!D493</f>
        <v>Social media as a vehicle for user engagement with local history: A case study in the North East of Scotland</v>
      </c>
      <c r="I493" s="41" t="str">
        <f>'2_all_summary'!E493</f>
        <v>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Â© 2018, Emerald Publishing Limited.</v>
      </c>
      <c r="J493" s="41">
        <f>IF(ISNUMBER(SEARCH("Yes",'2_all_summary'!$F493)),IF(ISNUMBER(SEARCH("Yes",'2_all_summary'!M493)),1,2),IF(ISNUMBER(SEARCH("No",'2_all_summary'!M493)),4,3))</f>
        <v>4</v>
      </c>
      <c r="K493" s="41">
        <f>IF(ISNUMBER(SEARCH("Yes",'2_all_summary'!$F493)),IF(ISNUMBER(SEARCH("Yes",'2_all_summary'!N493)),1,2),IF(ISNUMBER(SEARCH("No",'2_all_summary'!N493)),4,3))</f>
        <v>4</v>
      </c>
      <c r="L493" s="41">
        <f>IF(ISNUMBER(SEARCH("Yes",'2_all_summary'!$F493)),IF(ISNUMBER(SEARCH("Yes",'2_all_summary'!O493)),1,2),IF(ISNUMBER(SEARCH("No",'2_all_summary'!O493)),4,3))</f>
        <v>4</v>
      </c>
      <c r="M493" s="41">
        <f>IF(ISNUMBER(SEARCH("Yes",'2_all_summary'!$F493)),IF(0&lt;'2_all_summary'!P493,1,2),IF(0='2_all_summary'!P493,4,3))</f>
        <v>4</v>
      </c>
      <c r="N493" s="41">
        <f>IF(ISNUMBER(SEARCH("Yes",'2_all_summary'!$F493)),IF(ISNUMBER(SEARCH("Yes",'2_all_summary'!Q493)),1,2),IF(ISNUMBER(SEARCH("No",'2_all_summary'!Q493)),4,3))</f>
        <v>4</v>
      </c>
      <c r="O493" s="41">
        <f>IF(ISNUMBER(SEARCH("Yes",'2_all_summary'!$F493)),IF(ISNUMBER(SEARCH("Yes",'2_all_summary'!R493)),1,2),IF(ISNUMBER(SEARCH("No",'2_all_summary'!R493)),4,3))</f>
        <v>4</v>
      </c>
      <c r="P493" s="41">
        <f>IF(ISNUMBER(SEARCH("Yes",'2_all_summary'!$F493)),IF(ISNUMBER(SEARCH("Yes",'2_all_summary'!S493)),1,2),IF(ISNUMBER(SEARCH("No",'2_all_summary'!S493)),4,3))</f>
        <v>4</v>
      </c>
      <c r="Q493" s="41">
        <f>IF(ISNUMBER(SEARCH("Yes",'2_all_summary'!$F493)),IF(0&lt;'2_all_summary'!T493,1,2),IF(0='2_all_summary'!T493,4,3))</f>
        <v>4</v>
      </c>
      <c r="R493" s="41">
        <f>IF(ISNUMBER(SEARCH("Yes",'2_all_summary'!$F493)),IF(ISNUMBER(SEARCH("Yes",'2_all_summary'!U493)),1,2),IF(ISNUMBER(SEARCH("No",'2_all_summary'!U493)),4,3))</f>
        <v>4</v>
      </c>
    </row>
    <row r="494" spans="7:18" x14ac:dyDescent="0.3">
      <c r="G494" s="41"/>
      <c r="H494" s="41" t="str">
        <f>'2_all_summary'!D494</f>
        <v>Revisiting neoliberalism in the oceans: Governmentality and the biopolitics of â€˜improvementâ€™ in the Irish and European fisheries</v>
      </c>
      <c r="I494" s="41" t="str">
        <f>'2_all_summary'!E494</f>
        <v>Foucaultâ€™s account of the emergence of biopolitics in the late 18th century helps frame the political economy of â€˜improvementsâ€™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â€˜improvementsâ€™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â€˜greenâ€™ market opportunities. Tradeable quota systems, eco-accreditation schemes and community-based resource management have all emerged as managerial strategies for inciting the active participation of fishers in this â€˜commonâ€™ project of sustainable development. Drawing on Foucaultâ€™s perspective of governmentality, this paper argues that these strategies represent distinct but overlapping apparatuses of neoliberal governmentality that are representative of broader tendencies within environmental governance today. Â© The Author(s) 2018.</v>
      </c>
      <c r="J494" s="41">
        <f>IF(ISNUMBER(SEARCH("Yes",'2_all_summary'!$F494)),IF(ISNUMBER(SEARCH("Yes",'2_all_summary'!M494)),1,2),IF(ISNUMBER(SEARCH("No",'2_all_summary'!M494)),4,3))</f>
        <v>4</v>
      </c>
      <c r="K494" s="41">
        <f>IF(ISNUMBER(SEARCH("Yes",'2_all_summary'!$F494)),IF(ISNUMBER(SEARCH("Yes",'2_all_summary'!N494)),1,2),IF(ISNUMBER(SEARCH("No",'2_all_summary'!N494)),4,3))</f>
        <v>4</v>
      </c>
      <c r="L494" s="41">
        <f>IF(ISNUMBER(SEARCH("Yes",'2_all_summary'!$F494)),IF(ISNUMBER(SEARCH("Yes",'2_all_summary'!O494)),1,2),IF(ISNUMBER(SEARCH("No",'2_all_summary'!O494)),4,3))</f>
        <v>4</v>
      </c>
      <c r="M494" s="41">
        <f>IF(ISNUMBER(SEARCH("Yes",'2_all_summary'!$F494)),IF(0&lt;'2_all_summary'!P494,1,2),IF(0='2_all_summary'!P494,4,3))</f>
        <v>4</v>
      </c>
      <c r="N494" s="41">
        <f>IF(ISNUMBER(SEARCH("Yes",'2_all_summary'!$F494)),IF(ISNUMBER(SEARCH("Yes",'2_all_summary'!Q494)),1,2),IF(ISNUMBER(SEARCH("No",'2_all_summary'!Q494)),4,3))</f>
        <v>4</v>
      </c>
      <c r="O494" s="41">
        <f>IF(ISNUMBER(SEARCH("Yes",'2_all_summary'!$F494)),IF(ISNUMBER(SEARCH("Yes",'2_all_summary'!R494)),1,2),IF(ISNUMBER(SEARCH("No",'2_all_summary'!R494)),4,3))</f>
        <v>4</v>
      </c>
      <c r="P494" s="41">
        <f>IF(ISNUMBER(SEARCH("Yes",'2_all_summary'!$F494)),IF(ISNUMBER(SEARCH("Yes",'2_all_summary'!S494)),1,2),IF(ISNUMBER(SEARCH("No",'2_all_summary'!S494)),4,3))</f>
        <v>4</v>
      </c>
      <c r="Q494" s="41">
        <f>IF(ISNUMBER(SEARCH("Yes",'2_all_summary'!$F494)),IF(0&lt;'2_all_summary'!T494,1,2),IF(0='2_all_summary'!T494,4,3))</f>
        <v>4</v>
      </c>
      <c r="R494" s="41">
        <f>IF(ISNUMBER(SEARCH("Yes",'2_all_summary'!$F494)),IF(ISNUMBER(SEARCH("Yes",'2_all_summary'!U494)),1,2),IF(ISNUMBER(SEARCH("No",'2_all_summary'!U494)),4,3))</f>
        <v>4</v>
      </c>
    </row>
    <row r="495" spans="7:18" x14ac:dyDescent="0.3">
      <c r="G495" s="41"/>
      <c r="H495" s="41" t="str">
        <f>'2_all_summary'!D495</f>
        <v>Community-Based Fisheries Management: A Global Perspective</v>
      </c>
      <c r="I495" s="41" t="str">
        <f>'2_all_summary'!E495</f>
        <v>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Â© 2021 Elsevier Inc. All rights reserved.</v>
      </c>
      <c r="J495" s="41">
        <f>IF(ISNUMBER(SEARCH("Yes",'2_all_summary'!$F495)),IF(ISNUMBER(SEARCH("Yes",'2_all_summary'!M495)),1,2),IF(ISNUMBER(SEARCH("No",'2_all_summary'!M495)),4,3))</f>
        <v>1</v>
      </c>
      <c r="K495" s="41">
        <f>IF(ISNUMBER(SEARCH("Yes",'2_all_summary'!$F495)),IF(ISNUMBER(SEARCH("Yes",'2_all_summary'!N495)),1,2),IF(ISNUMBER(SEARCH("No",'2_all_summary'!N495)),4,3))</f>
        <v>2</v>
      </c>
      <c r="L495" s="41">
        <f>IF(ISNUMBER(SEARCH("Yes",'2_all_summary'!$F495)),IF(ISNUMBER(SEARCH("Yes",'2_all_summary'!O495)),1,2),IF(ISNUMBER(SEARCH("No",'2_all_summary'!O495)),4,3))</f>
        <v>1</v>
      </c>
      <c r="M495" s="41">
        <f>IF(ISNUMBER(SEARCH("Yes",'2_all_summary'!$F495)),IF(0&lt;'2_all_summary'!P495,1,2),IF(0='2_all_summary'!P495,4,3))</f>
        <v>1</v>
      </c>
      <c r="N495" s="41">
        <f>IF(ISNUMBER(SEARCH("Yes",'2_all_summary'!$F495)),IF(ISNUMBER(SEARCH("Yes",'2_all_summary'!Q495)),1,2),IF(ISNUMBER(SEARCH("No",'2_all_summary'!Q495)),4,3))</f>
        <v>2</v>
      </c>
      <c r="O495" s="41">
        <f>IF(ISNUMBER(SEARCH("Yes",'2_all_summary'!$F495)),IF(ISNUMBER(SEARCH("Yes",'2_all_summary'!R495)),1,2),IF(ISNUMBER(SEARCH("No",'2_all_summary'!R495)),4,3))</f>
        <v>2</v>
      </c>
      <c r="P495" s="41">
        <f>IF(ISNUMBER(SEARCH("Yes",'2_all_summary'!$F495)),IF(ISNUMBER(SEARCH("Yes",'2_all_summary'!S495)),1,2),IF(ISNUMBER(SEARCH("No",'2_all_summary'!S495)),4,3))</f>
        <v>2</v>
      </c>
      <c r="Q495" s="41">
        <f>IF(ISNUMBER(SEARCH("Yes",'2_all_summary'!$F495)),IF(0&lt;'2_all_summary'!T495,1,2),IF(0='2_all_summary'!T495,4,3))</f>
        <v>2</v>
      </c>
      <c r="R495" s="41">
        <f>IF(ISNUMBER(SEARCH("Yes",'2_all_summary'!$F495)),IF(ISNUMBER(SEARCH("Yes",'2_all_summary'!U495)),1,2),IF(ISNUMBER(SEARCH("No",'2_all_summary'!U495)),4,3))</f>
        <v>1</v>
      </c>
    </row>
    <row r="496" spans="7:18" x14ac:dyDescent="0.3">
      <c r="G496" s="41"/>
      <c r="H496" s="41" t="str">
        <f>'2_all_summary'!D496</f>
        <v>A case study of community-based seasonally flooded ecosystem management in bangladesh: Proshika experience</v>
      </c>
      <c r="I496" s="41" t="str">
        <f>'2_all_summary'!E496</f>
        <v>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v>
      </c>
      <c r="J496" s="41">
        <f>IF(ISNUMBER(SEARCH("Yes",'2_all_summary'!$F496)),IF(ISNUMBER(SEARCH("Yes",'2_all_summary'!M496)),1,2),IF(ISNUMBER(SEARCH("No",'2_all_summary'!M496)),4,3))</f>
        <v>4</v>
      </c>
      <c r="K496" s="41">
        <f>IF(ISNUMBER(SEARCH("Yes",'2_all_summary'!$F496)),IF(ISNUMBER(SEARCH("Yes",'2_all_summary'!N496)),1,2),IF(ISNUMBER(SEARCH("No",'2_all_summary'!N496)),4,3))</f>
        <v>4</v>
      </c>
      <c r="L496" s="41">
        <f>IF(ISNUMBER(SEARCH("Yes",'2_all_summary'!$F496)),IF(ISNUMBER(SEARCH("Yes",'2_all_summary'!O496)),1,2),IF(ISNUMBER(SEARCH("No",'2_all_summary'!O496)),4,3))</f>
        <v>4</v>
      </c>
      <c r="M496" s="41">
        <f>IF(ISNUMBER(SEARCH("Yes",'2_all_summary'!$F496)),IF(0&lt;'2_all_summary'!P496,1,2),IF(0='2_all_summary'!P496,4,3))</f>
        <v>4</v>
      </c>
      <c r="N496" s="41">
        <f>IF(ISNUMBER(SEARCH("Yes",'2_all_summary'!$F496)),IF(ISNUMBER(SEARCH("Yes",'2_all_summary'!Q496)),1,2),IF(ISNUMBER(SEARCH("No",'2_all_summary'!Q496)),4,3))</f>
        <v>4</v>
      </c>
      <c r="O496" s="41">
        <f>IF(ISNUMBER(SEARCH("Yes",'2_all_summary'!$F496)),IF(ISNUMBER(SEARCH("Yes",'2_all_summary'!R496)),1,2),IF(ISNUMBER(SEARCH("No",'2_all_summary'!R496)),4,3))</f>
        <v>4</v>
      </c>
      <c r="P496" s="41">
        <f>IF(ISNUMBER(SEARCH("Yes",'2_all_summary'!$F496)),IF(ISNUMBER(SEARCH("Yes",'2_all_summary'!S496)),1,2),IF(ISNUMBER(SEARCH("No",'2_all_summary'!S496)),4,3))</f>
        <v>4</v>
      </c>
      <c r="Q496" s="41">
        <f>IF(ISNUMBER(SEARCH("Yes",'2_all_summary'!$F496)),IF(0&lt;'2_all_summary'!T496,1,2),IF(0='2_all_summary'!T496,4,3))</f>
        <v>4</v>
      </c>
      <c r="R496" s="41">
        <f>IF(ISNUMBER(SEARCH("Yes",'2_all_summary'!$F496)),IF(ISNUMBER(SEARCH("Yes",'2_all_summary'!U496)),1,2),IF(ISNUMBER(SEARCH("No",'2_all_summary'!U496)),4,3))</f>
        <v>4</v>
      </c>
    </row>
    <row r="497" spans="7:18" x14ac:dyDescent="0.3">
      <c r="G497" s="41"/>
      <c r="H497" s="41" t="str">
        <f>'2_all_summary'!D497</f>
        <v>Perceptions of ecosystem services and benefits to human well-being from community-based marine protected areas in Kenya</v>
      </c>
      <c r="I497" s="41" t="str">
        <f>'2_all_summary'!E497</f>
        <v>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Â© 2016 Elsevier Ltd</v>
      </c>
      <c r="J497" s="41">
        <f>IF(ISNUMBER(SEARCH("Yes",'2_all_summary'!$F497)),IF(ISNUMBER(SEARCH("Yes",'2_all_summary'!M497)),1,2),IF(ISNUMBER(SEARCH("No",'2_all_summary'!M497)),4,3))</f>
        <v>4</v>
      </c>
      <c r="K497" s="41">
        <f>IF(ISNUMBER(SEARCH("Yes",'2_all_summary'!$F497)),IF(ISNUMBER(SEARCH("Yes",'2_all_summary'!N497)),1,2),IF(ISNUMBER(SEARCH("No",'2_all_summary'!N497)),4,3))</f>
        <v>4</v>
      </c>
      <c r="L497" s="41">
        <f>IF(ISNUMBER(SEARCH("Yes",'2_all_summary'!$F497)),IF(ISNUMBER(SEARCH("Yes",'2_all_summary'!O497)),1,2),IF(ISNUMBER(SEARCH("No",'2_all_summary'!O497)),4,3))</f>
        <v>4</v>
      </c>
      <c r="M497" s="41">
        <f>IF(ISNUMBER(SEARCH("Yes",'2_all_summary'!$F497)),IF(0&lt;'2_all_summary'!P497,1,2),IF(0='2_all_summary'!P497,4,3))</f>
        <v>4</v>
      </c>
      <c r="N497" s="41">
        <f>IF(ISNUMBER(SEARCH("Yes",'2_all_summary'!$F497)),IF(ISNUMBER(SEARCH("Yes",'2_all_summary'!Q497)),1,2),IF(ISNUMBER(SEARCH("No",'2_all_summary'!Q497)),4,3))</f>
        <v>4</v>
      </c>
      <c r="O497" s="41">
        <f>IF(ISNUMBER(SEARCH("Yes",'2_all_summary'!$F497)),IF(ISNUMBER(SEARCH("Yes",'2_all_summary'!R497)),1,2),IF(ISNUMBER(SEARCH("No",'2_all_summary'!R497)),4,3))</f>
        <v>4</v>
      </c>
      <c r="P497" s="41">
        <f>IF(ISNUMBER(SEARCH("Yes",'2_all_summary'!$F497)),IF(ISNUMBER(SEARCH("Yes",'2_all_summary'!S497)),1,2),IF(ISNUMBER(SEARCH("No",'2_all_summary'!S497)),4,3))</f>
        <v>4</v>
      </c>
      <c r="Q497" s="41">
        <f>IF(ISNUMBER(SEARCH("Yes",'2_all_summary'!$F497)),IF(0&lt;'2_all_summary'!T497,1,2),IF(0='2_all_summary'!T497,4,3))</f>
        <v>4</v>
      </c>
      <c r="R497" s="41">
        <f>IF(ISNUMBER(SEARCH("Yes",'2_all_summary'!$F497)),IF(ISNUMBER(SEARCH("Yes",'2_all_summary'!U497)),1,2),IF(ISNUMBER(SEARCH("No",'2_all_summary'!U497)),4,3))</f>
        <v>4</v>
      </c>
    </row>
    <row r="498" spans="7:18" x14ac:dyDescent="0.3">
      <c r="G498" s="41"/>
      <c r="H498" s="41" t="str">
        <f>'2_all_summary'!D498</f>
        <v>Resistance to alternative management in fisheries: Economic and cultural considerations of North Carolina's commercial fishers</v>
      </c>
      <c r="I498" s="41" t="str">
        <f>'2_all_summary'!E498</f>
        <v>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Â© 2011 Association for Politics and the Life Sciences.</v>
      </c>
      <c r="J498" s="41">
        <f>IF(ISNUMBER(SEARCH("Yes",'2_all_summary'!$F498)),IF(ISNUMBER(SEARCH("Yes",'2_all_summary'!M498)),1,2),IF(ISNUMBER(SEARCH("No",'2_all_summary'!M498)),4,3))</f>
        <v>4</v>
      </c>
      <c r="K498" s="41">
        <f>IF(ISNUMBER(SEARCH("Yes",'2_all_summary'!$F498)),IF(ISNUMBER(SEARCH("Yes",'2_all_summary'!N498)),1,2),IF(ISNUMBER(SEARCH("No",'2_all_summary'!N498)),4,3))</f>
        <v>4</v>
      </c>
      <c r="L498" s="41">
        <f>IF(ISNUMBER(SEARCH("Yes",'2_all_summary'!$F498)),IF(ISNUMBER(SEARCH("Yes",'2_all_summary'!O498)),1,2),IF(ISNUMBER(SEARCH("No",'2_all_summary'!O498)),4,3))</f>
        <v>4</v>
      </c>
      <c r="M498" s="41">
        <f>IF(ISNUMBER(SEARCH("Yes",'2_all_summary'!$F498)),IF(0&lt;'2_all_summary'!P498,1,2),IF(0='2_all_summary'!P498,4,3))</f>
        <v>4</v>
      </c>
      <c r="N498" s="41">
        <f>IF(ISNUMBER(SEARCH("Yes",'2_all_summary'!$F498)),IF(ISNUMBER(SEARCH("Yes",'2_all_summary'!Q498)),1,2),IF(ISNUMBER(SEARCH("No",'2_all_summary'!Q498)),4,3))</f>
        <v>4</v>
      </c>
      <c r="O498" s="41">
        <f>IF(ISNUMBER(SEARCH("Yes",'2_all_summary'!$F498)),IF(ISNUMBER(SEARCH("Yes",'2_all_summary'!R498)),1,2),IF(ISNUMBER(SEARCH("No",'2_all_summary'!R498)),4,3))</f>
        <v>4</v>
      </c>
      <c r="P498" s="41">
        <f>IF(ISNUMBER(SEARCH("Yes",'2_all_summary'!$F498)),IF(ISNUMBER(SEARCH("Yes",'2_all_summary'!S498)),1,2),IF(ISNUMBER(SEARCH("No",'2_all_summary'!S498)),4,3))</f>
        <v>4</v>
      </c>
      <c r="Q498" s="41">
        <f>IF(ISNUMBER(SEARCH("Yes",'2_all_summary'!$F498)),IF(0&lt;'2_all_summary'!T498,1,2),IF(0='2_all_summary'!T498,4,3))</f>
        <v>4</v>
      </c>
      <c r="R498" s="41">
        <f>IF(ISNUMBER(SEARCH("Yes",'2_all_summary'!$F498)),IF(ISNUMBER(SEARCH("Yes",'2_all_summary'!U498)),1,2),IF(ISNUMBER(SEARCH("No",'2_all_summary'!U498)),4,3))</f>
        <v>4</v>
      </c>
    </row>
    <row r="499" spans="7:18" x14ac:dyDescent="0.3">
      <c r="G499" s="41"/>
      <c r="H499" s="41" t="str">
        <f>'2_all_summary'!D499</f>
        <v>Local fisheries management at the Swedish coast: Biological and social preconditions</v>
      </c>
      <c r="I499" s="41" t="str">
        <f>'2_all_summary'!E499</f>
        <v>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Â© Royal Swedish Academy of Sciences 2005.</v>
      </c>
      <c r="J499" s="41">
        <f>IF(ISNUMBER(SEARCH("Yes",'2_all_summary'!$F499)),IF(ISNUMBER(SEARCH("Yes",'2_all_summary'!M499)),1,2),IF(ISNUMBER(SEARCH("No",'2_all_summary'!M499)),4,3))</f>
        <v>4</v>
      </c>
      <c r="K499" s="41">
        <f>IF(ISNUMBER(SEARCH("Yes",'2_all_summary'!$F499)),IF(ISNUMBER(SEARCH("Yes",'2_all_summary'!N499)),1,2),IF(ISNUMBER(SEARCH("No",'2_all_summary'!N499)),4,3))</f>
        <v>4</v>
      </c>
      <c r="L499" s="41">
        <f>IF(ISNUMBER(SEARCH("Yes",'2_all_summary'!$F499)),IF(ISNUMBER(SEARCH("Yes",'2_all_summary'!O499)),1,2),IF(ISNUMBER(SEARCH("No",'2_all_summary'!O499)),4,3))</f>
        <v>4</v>
      </c>
      <c r="M499" s="41">
        <f>IF(ISNUMBER(SEARCH("Yes",'2_all_summary'!$F499)),IF(0&lt;'2_all_summary'!P499,1,2),IF(0='2_all_summary'!P499,4,3))</f>
        <v>4</v>
      </c>
      <c r="N499" s="41">
        <f>IF(ISNUMBER(SEARCH("Yes",'2_all_summary'!$F499)),IF(ISNUMBER(SEARCH("Yes",'2_all_summary'!Q499)),1,2),IF(ISNUMBER(SEARCH("No",'2_all_summary'!Q499)),4,3))</f>
        <v>4</v>
      </c>
      <c r="O499" s="41">
        <f>IF(ISNUMBER(SEARCH("Yes",'2_all_summary'!$F499)),IF(ISNUMBER(SEARCH("Yes",'2_all_summary'!R499)),1,2),IF(ISNUMBER(SEARCH("No",'2_all_summary'!R499)),4,3))</f>
        <v>4</v>
      </c>
      <c r="P499" s="41">
        <f>IF(ISNUMBER(SEARCH("Yes",'2_all_summary'!$F499)),IF(ISNUMBER(SEARCH("Yes",'2_all_summary'!S499)),1,2),IF(ISNUMBER(SEARCH("No",'2_all_summary'!S499)),4,3))</f>
        <v>4</v>
      </c>
      <c r="Q499" s="41">
        <f>IF(ISNUMBER(SEARCH("Yes",'2_all_summary'!$F499)),IF(0&lt;'2_all_summary'!T499,1,2),IF(0='2_all_summary'!T499,4,3))</f>
        <v>4</v>
      </c>
      <c r="R499" s="41">
        <f>IF(ISNUMBER(SEARCH("Yes",'2_all_summary'!$F499)),IF(ISNUMBER(SEARCH("Yes",'2_all_summary'!U499)),1,2),IF(ISNUMBER(SEARCH("No",'2_all_summary'!U499)),4,3))</f>
        <v>4</v>
      </c>
    </row>
    <row r="500" spans="7:18" x14ac:dyDescent="0.3">
      <c r="G500" s="41"/>
      <c r="H500" s="41" t="str">
        <f>'2_all_summary'!D500</f>
        <v>Using common-pool resource design principles to assess the viability of community-based fisheries co-management systems in American Samoa and Hawai'i</v>
      </c>
      <c r="I500" s="41" t="str">
        <f>'2_all_summary'!E500</f>
        <v>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Â© 2015 Elsevier Ltd.</v>
      </c>
      <c r="J500" s="41">
        <f>IF(ISNUMBER(SEARCH("Yes",'2_all_summary'!$F500)),IF(ISNUMBER(SEARCH("Yes",'2_all_summary'!M500)),1,2),IF(ISNUMBER(SEARCH("No",'2_all_summary'!M500)),4,3))</f>
        <v>4</v>
      </c>
      <c r="K500" s="41">
        <f>IF(ISNUMBER(SEARCH("Yes",'2_all_summary'!$F500)),IF(ISNUMBER(SEARCH("Yes",'2_all_summary'!N500)),1,2),IF(ISNUMBER(SEARCH("No",'2_all_summary'!N500)),4,3))</f>
        <v>4</v>
      </c>
      <c r="L500" s="41">
        <f>IF(ISNUMBER(SEARCH("Yes",'2_all_summary'!$F500)),IF(ISNUMBER(SEARCH("Yes",'2_all_summary'!O500)),1,2),IF(ISNUMBER(SEARCH("No",'2_all_summary'!O500)),4,3))</f>
        <v>4</v>
      </c>
      <c r="M500" s="41">
        <f>IF(ISNUMBER(SEARCH("Yes",'2_all_summary'!$F500)),IF(0&lt;'2_all_summary'!P500,1,2),IF(0='2_all_summary'!P500,4,3))</f>
        <v>4</v>
      </c>
      <c r="N500" s="41">
        <f>IF(ISNUMBER(SEARCH("Yes",'2_all_summary'!$F500)),IF(ISNUMBER(SEARCH("Yes",'2_all_summary'!Q500)),1,2),IF(ISNUMBER(SEARCH("No",'2_all_summary'!Q500)),4,3))</f>
        <v>4</v>
      </c>
      <c r="O500" s="41">
        <f>IF(ISNUMBER(SEARCH("Yes",'2_all_summary'!$F500)),IF(ISNUMBER(SEARCH("Yes",'2_all_summary'!R500)),1,2),IF(ISNUMBER(SEARCH("No",'2_all_summary'!R500)),4,3))</f>
        <v>4</v>
      </c>
      <c r="P500" s="41">
        <f>IF(ISNUMBER(SEARCH("Yes",'2_all_summary'!$F500)),IF(ISNUMBER(SEARCH("Yes",'2_all_summary'!S500)),1,2),IF(ISNUMBER(SEARCH("No",'2_all_summary'!S500)),4,3))</f>
        <v>4</v>
      </c>
      <c r="Q500" s="41">
        <f>IF(ISNUMBER(SEARCH("Yes",'2_all_summary'!$F500)),IF(0&lt;'2_all_summary'!T500,1,2),IF(0='2_all_summary'!T500,4,3))</f>
        <v>4</v>
      </c>
      <c r="R500" s="41">
        <f>IF(ISNUMBER(SEARCH("Yes",'2_all_summary'!$F500)),IF(ISNUMBER(SEARCH("Yes",'2_all_summary'!U500)),1,2),IF(ISNUMBER(SEARCH("No",'2_all_summary'!U500)),4,3))</f>
        <v>4</v>
      </c>
    </row>
    <row r="501" spans="7:18" x14ac:dyDescent="0.3">
      <c r="G501" s="41"/>
      <c r="H501" s="41" t="str">
        <f>'2_all_summary'!D501</f>
        <v>Narrative assemblages for power-balanced coastal and marine governance. Tara Bandu as a tool for community-based fisheries co-management in Timor-Leste</v>
      </c>
      <c r="I501" s="41" t="str">
        <f>'2_all_summary'!E501</f>
        <v>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Â© 2018, Springer-Verlag GmbH Germany, part of Springer Nature.</v>
      </c>
      <c r="J501" s="41">
        <f>IF(ISNUMBER(SEARCH("Yes",'2_all_summary'!$F501)),IF(ISNUMBER(SEARCH("Yes",'2_all_summary'!M501)),1,2),IF(ISNUMBER(SEARCH("No",'2_all_summary'!M501)),4,3))</f>
        <v>4</v>
      </c>
      <c r="K501" s="41">
        <f>IF(ISNUMBER(SEARCH("Yes",'2_all_summary'!$F501)),IF(ISNUMBER(SEARCH("Yes",'2_all_summary'!N501)),1,2),IF(ISNUMBER(SEARCH("No",'2_all_summary'!N501)),4,3))</f>
        <v>4</v>
      </c>
      <c r="L501" s="41">
        <f>IF(ISNUMBER(SEARCH("Yes",'2_all_summary'!$F501)),IF(ISNUMBER(SEARCH("Yes",'2_all_summary'!O501)),1,2),IF(ISNUMBER(SEARCH("No",'2_all_summary'!O501)),4,3))</f>
        <v>4</v>
      </c>
      <c r="M501" s="41">
        <f>IF(ISNUMBER(SEARCH("Yes",'2_all_summary'!$F501)),IF(0&lt;'2_all_summary'!P501,1,2),IF(0='2_all_summary'!P501,4,3))</f>
        <v>4</v>
      </c>
      <c r="N501" s="41">
        <f>IF(ISNUMBER(SEARCH("Yes",'2_all_summary'!$F501)),IF(ISNUMBER(SEARCH("Yes",'2_all_summary'!Q501)),1,2),IF(ISNUMBER(SEARCH("No",'2_all_summary'!Q501)),4,3))</f>
        <v>4</v>
      </c>
      <c r="O501" s="41">
        <f>IF(ISNUMBER(SEARCH("Yes",'2_all_summary'!$F501)),IF(ISNUMBER(SEARCH("Yes",'2_all_summary'!R501)),1,2),IF(ISNUMBER(SEARCH("No",'2_all_summary'!R501)),4,3))</f>
        <v>4</v>
      </c>
      <c r="P501" s="41">
        <f>IF(ISNUMBER(SEARCH("Yes",'2_all_summary'!$F501)),IF(ISNUMBER(SEARCH("Yes",'2_all_summary'!S501)),1,2),IF(ISNUMBER(SEARCH("No",'2_all_summary'!S501)),4,3))</f>
        <v>4</v>
      </c>
      <c r="Q501" s="41">
        <f>IF(ISNUMBER(SEARCH("Yes",'2_all_summary'!$F501)),IF(0&lt;'2_all_summary'!T501,1,2),IF(0='2_all_summary'!T501,4,3))</f>
        <v>4</v>
      </c>
      <c r="R501" s="41">
        <f>IF(ISNUMBER(SEARCH("Yes",'2_all_summary'!$F501)),IF(ISNUMBER(SEARCH("Yes",'2_all_summary'!U501)),1,2),IF(ISNUMBER(SEARCH("No",'2_all_summary'!U501)),4,3))</f>
        <v>4</v>
      </c>
    </row>
    <row r="502" spans="7:18" x14ac:dyDescent="0.3">
      <c r="G502" s="41"/>
      <c r="H502" s="41" t="str">
        <f>'2_all_summary'!D502</f>
        <v>Reliability of community-based data monitoring in the Olifants River estuary (South Africa)</v>
      </c>
      <c r="I502" s="41" t="str">
        <f>'2_all_summary'!E502</f>
        <v>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Â© 2008.</v>
      </c>
      <c r="J502" s="41">
        <f>IF(ISNUMBER(SEARCH("Yes",'2_all_summary'!$F502)),IF(ISNUMBER(SEARCH("Yes",'2_all_summary'!M502)),1,2),IF(ISNUMBER(SEARCH("No",'2_all_summary'!M502)),4,3))</f>
        <v>4</v>
      </c>
      <c r="K502" s="41">
        <f>IF(ISNUMBER(SEARCH("Yes",'2_all_summary'!$F502)),IF(ISNUMBER(SEARCH("Yes",'2_all_summary'!N502)),1,2),IF(ISNUMBER(SEARCH("No",'2_all_summary'!N502)),4,3))</f>
        <v>4</v>
      </c>
      <c r="L502" s="41">
        <f>IF(ISNUMBER(SEARCH("Yes",'2_all_summary'!$F502)),IF(ISNUMBER(SEARCH("Yes",'2_all_summary'!O502)),1,2),IF(ISNUMBER(SEARCH("No",'2_all_summary'!O502)),4,3))</f>
        <v>4</v>
      </c>
      <c r="M502" s="41">
        <f>IF(ISNUMBER(SEARCH("Yes",'2_all_summary'!$F502)),IF(0&lt;'2_all_summary'!P502,1,2),IF(0='2_all_summary'!P502,4,3))</f>
        <v>4</v>
      </c>
      <c r="N502" s="41">
        <f>IF(ISNUMBER(SEARCH("Yes",'2_all_summary'!$F502)),IF(ISNUMBER(SEARCH("Yes",'2_all_summary'!Q502)),1,2),IF(ISNUMBER(SEARCH("No",'2_all_summary'!Q502)),4,3))</f>
        <v>4</v>
      </c>
      <c r="O502" s="41">
        <f>IF(ISNUMBER(SEARCH("Yes",'2_all_summary'!$F502)),IF(ISNUMBER(SEARCH("Yes",'2_all_summary'!R502)),1,2),IF(ISNUMBER(SEARCH("No",'2_all_summary'!R502)),4,3))</f>
        <v>4</v>
      </c>
      <c r="P502" s="41">
        <f>IF(ISNUMBER(SEARCH("Yes",'2_all_summary'!$F502)),IF(ISNUMBER(SEARCH("Yes",'2_all_summary'!S502)),1,2),IF(ISNUMBER(SEARCH("No",'2_all_summary'!S502)),4,3))</f>
        <v>4</v>
      </c>
      <c r="Q502" s="41">
        <f>IF(ISNUMBER(SEARCH("Yes",'2_all_summary'!$F502)),IF(0&lt;'2_all_summary'!T502,1,2),IF(0='2_all_summary'!T502,4,3))</f>
        <v>4</v>
      </c>
      <c r="R502" s="41">
        <f>IF(ISNUMBER(SEARCH("Yes",'2_all_summary'!$F502)),IF(ISNUMBER(SEARCH("Yes",'2_all_summary'!U502)),1,2),IF(ISNUMBER(SEARCH("No",'2_all_summary'!U502)),4,3))</f>
        <v>4</v>
      </c>
    </row>
    <row r="503" spans="7:18" x14ac:dyDescent="0.3">
      <c r="G503" s="41"/>
      <c r="H503" s="41" t="str">
        <f>'2_all_summary'!D503</f>
        <v>Co-operation or capture? The paradox of co-management and community participation in natural resource management and environmental policy-making</v>
      </c>
      <c r="I503" s="41" t="str">
        <f>'2_all_summary'!E503</f>
        <v>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v>
      </c>
      <c r="J503" s="41">
        <f>IF(ISNUMBER(SEARCH("Yes",'2_all_summary'!$F503)),IF(ISNUMBER(SEARCH("Yes",'2_all_summary'!M503)),1,2),IF(ISNUMBER(SEARCH("No",'2_all_summary'!M503)),4,3))</f>
        <v>4</v>
      </c>
      <c r="K503" s="41">
        <f>IF(ISNUMBER(SEARCH("Yes",'2_all_summary'!$F503)),IF(ISNUMBER(SEARCH("Yes",'2_all_summary'!N503)),1,2),IF(ISNUMBER(SEARCH("No",'2_all_summary'!N503)),4,3))</f>
        <v>4</v>
      </c>
      <c r="L503" s="41">
        <f>IF(ISNUMBER(SEARCH("Yes",'2_all_summary'!$F503)),IF(ISNUMBER(SEARCH("Yes",'2_all_summary'!O503)),1,2),IF(ISNUMBER(SEARCH("No",'2_all_summary'!O503)),4,3))</f>
        <v>4</v>
      </c>
      <c r="M503" s="41">
        <f>IF(ISNUMBER(SEARCH("Yes",'2_all_summary'!$F503)),IF(0&lt;'2_all_summary'!P503,1,2),IF(0='2_all_summary'!P503,4,3))</f>
        <v>4</v>
      </c>
      <c r="N503" s="41">
        <f>IF(ISNUMBER(SEARCH("Yes",'2_all_summary'!$F503)),IF(ISNUMBER(SEARCH("Yes",'2_all_summary'!Q503)),1,2),IF(ISNUMBER(SEARCH("No",'2_all_summary'!Q503)),4,3))</f>
        <v>4</v>
      </c>
      <c r="O503" s="41">
        <f>IF(ISNUMBER(SEARCH("Yes",'2_all_summary'!$F503)),IF(ISNUMBER(SEARCH("Yes",'2_all_summary'!R503)),1,2),IF(ISNUMBER(SEARCH("No",'2_all_summary'!R503)),4,3))</f>
        <v>4</v>
      </c>
      <c r="P503" s="41">
        <f>IF(ISNUMBER(SEARCH("Yes",'2_all_summary'!$F503)),IF(ISNUMBER(SEARCH("Yes",'2_all_summary'!S503)),1,2),IF(ISNUMBER(SEARCH("No",'2_all_summary'!S503)),4,3))</f>
        <v>4</v>
      </c>
      <c r="Q503" s="41">
        <f>IF(ISNUMBER(SEARCH("Yes",'2_all_summary'!$F503)),IF(0&lt;'2_all_summary'!T503,1,2),IF(0='2_all_summary'!T503,4,3))</f>
        <v>4</v>
      </c>
      <c r="R503" s="41">
        <f>IF(ISNUMBER(SEARCH("Yes",'2_all_summary'!$F503)),IF(ISNUMBER(SEARCH("Yes",'2_all_summary'!U503)),1,2),IF(ISNUMBER(SEARCH("No",'2_all_summary'!U503)),4,3))</f>
        <v>4</v>
      </c>
    </row>
    <row r="504" spans="7:18" x14ac:dyDescent="0.3">
      <c r="G504" s="41"/>
      <c r="H504" s="41" t="str">
        <f>'2_all_summary'!D504</f>
        <v>Voodoo versus fishing committees: The role of traditional and contemporary institutions in fisheries management</v>
      </c>
      <c r="I504" s="41" t="str">
        <f>'2_all_summary'!E504</f>
        <v>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Â© 2015 Elsevier B.V.</v>
      </c>
      <c r="J504" s="41">
        <f>IF(ISNUMBER(SEARCH("Yes",'2_all_summary'!$F504)),IF(ISNUMBER(SEARCH("Yes",'2_all_summary'!M504)),1,2),IF(ISNUMBER(SEARCH("No",'2_all_summary'!M504)),4,3))</f>
        <v>4</v>
      </c>
      <c r="K504" s="41">
        <f>IF(ISNUMBER(SEARCH("Yes",'2_all_summary'!$F504)),IF(ISNUMBER(SEARCH("Yes",'2_all_summary'!N504)),1,2),IF(ISNUMBER(SEARCH("No",'2_all_summary'!N504)),4,3))</f>
        <v>4</v>
      </c>
      <c r="L504" s="41">
        <f>IF(ISNUMBER(SEARCH("Yes",'2_all_summary'!$F504)),IF(ISNUMBER(SEARCH("Yes",'2_all_summary'!O504)),1,2),IF(ISNUMBER(SEARCH("No",'2_all_summary'!O504)),4,3))</f>
        <v>4</v>
      </c>
      <c r="M504" s="41">
        <f>IF(ISNUMBER(SEARCH("Yes",'2_all_summary'!$F504)),IF(0&lt;'2_all_summary'!P504,1,2),IF(0='2_all_summary'!P504,4,3))</f>
        <v>4</v>
      </c>
      <c r="N504" s="41">
        <f>IF(ISNUMBER(SEARCH("Yes",'2_all_summary'!$F504)),IF(ISNUMBER(SEARCH("Yes",'2_all_summary'!Q504)),1,2),IF(ISNUMBER(SEARCH("No",'2_all_summary'!Q504)),4,3))</f>
        <v>4</v>
      </c>
      <c r="O504" s="41">
        <f>IF(ISNUMBER(SEARCH("Yes",'2_all_summary'!$F504)),IF(ISNUMBER(SEARCH("Yes",'2_all_summary'!R504)),1,2),IF(ISNUMBER(SEARCH("No",'2_all_summary'!R504)),4,3))</f>
        <v>4</v>
      </c>
      <c r="P504" s="41">
        <f>IF(ISNUMBER(SEARCH("Yes",'2_all_summary'!$F504)),IF(ISNUMBER(SEARCH("Yes",'2_all_summary'!S504)),1,2),IF(ISNUMBER(SEARCH("No",'2_all_summary'!S504)),4,3))</f>
        <v>4</v>
      </c>
      <c r="Q504" s="41">
        <f>IF(ISNUMBER(SEARCH("Yes",'2_all_summary'!$F504)),IF(0&lt;'2_all_summary'!T504,1,2),IF(0='2_all_summary'!T504,4,3))</f>
        <v>4</v>
      </c>
      <c r="R504" s="41">
        <f>IF(ISNUMBER(SEARCH("Yes",'2_all_summary'!$F504)),IF(ISNUMBER(SEARCH("Yes",'2_all_summary'!U504)),1,2),IF(ISNUMBER(SEARCH("No",'2_all_summary'!U504)),4,3))</f>
        <v>4</v>
      </c>
    </row>
    <row r="505" spans="7:18" x14ac:dyDescent="0.3">
      <c r="G505" s="41"/>
      <c r="H505" s="41" t="str">
        <f>'2_all_summary'!D505</f>
        <v>The peri-urban interface: Approaches to sustainable natural and human resource use</v>
      </c>
      <c r="I505" s="41" t="str">
        <f>'2_all_summary'!E505</f>
        <v>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Â© Duncan Mc Gregor, David Simon and Donald Thompson, 2006.</v>
      </c>
      <c r="J505" s="41">
        <f>IF(ISNUMBER(SEARCH("Yes",'2_all_summary'!$F505)),IF(ISNUMBER(SEARCH("Yes",'2_all_summary'!M505)),1,2),IF(ISNUMBER(SEARCH("No",'2_all_summary'!M505)),4,3))</f>
        <v>4</v>
      </c>
      <c r="K505" s="41">
        <f>IF(ISNUMBER(SEARCH("Yes",'2_all_summary'!$F505)),IF(ISNUMBER(SEARCH("Yes",'2_all_summary'!N505)),1,2),IF(ISNUMBER(SEARCH("No",'2_all_summary'!N505)),4,3))</f>
        <v>4</v>
      </c>
      <c r="L505" s="41">
        <f>IF(ISNUMBER(SEARCH("Yes",'2_all_summary'!$F505)),IF(ISNUMBER(SEARCH("Yes",'2_all_summary'!O505)),1,2),IF(ISNUMBER(SEARCH("No",'2_all_summary'!O505)),4,3))</f>
        <v>4</v>
      </c>
      <c r="M505" s="41">
        <f>IF(ISNUMBER(SEARCH("Yes",'2_all_summary'!$F505)),IF(0&lt;'2_all_summary'!P505,1,2),IF(0='2_all_summary'!P505,4,3))</f>
        <v>4</v>
      </c>
      <c r="N505" s="41">
        <f>IF(ISNUMBER(SEARCH("Yes",'2_all_summary'!$F505)),IF(ISNUMBER(SEARCH("Yes",'2_all_summary'!Q505)),1,2),IF(ISNUMBER(SEARCH("No",'2_all_summary'!Q505)),4,3))</f>
        <v>4</v>
      </c>
      <c r="O505" s="41">
        <f>IF(ISNUMBER(SEARCH("Yes",'2_all_summary'!$F505)),IF(ISNUMBER(SEARCH("Yes",'2_all_summary'!R505)),1,2),IF(ISNUMBER(SEARCH("No",'2_all_summary'!R505)),4,3))</f>
        <v>4</v>
      </c>
      <c r="P505" s="41">
        <f>IF(ISNUMBER(SEARCH("Yes",'2_all_summary'!$F505)),IF(ISNUMBER(SEARCH("Yes",'2_all_summary'!S505)),1,2),IF(ISNUMBER(SEARCH("No",'2_all_summary'!S505)),4,3))</f>
        <v>4</v>
      </c>
      <c r="Q505" s="41">
        <f>IF(ISNUMBER(SEARCH("Yes",'2_all_summary'!$F505)),IF(0&lt;'2_all_summary'!T505,1,2),IF(0='2_all_summary'!T505,4,3))</f>
        <v>4</v>
      </c>
      <c r="R505" s="41">
        <f>IF(ISNUMBER(SEARCH("Yes",'2_all_summary'!$F505)),IF(ISNUMBER(SEARCH("Yes",'2_all_summary'!U505)),1,2),IF(ISNUMBER(SEARCH("No",'2_all_summary'!U505)),4,3))</f>
        <v>4</v>
      </c>
    </row>
    <row r="506" spans="7:18" x14ac:dyDescent="0.3">
      <c r="G506" s="41"/>
      <c r="H506" s="41" t="str">
        <f>'2_all_summary'!D506</f>
        <v>Past, present and future of fishery management on one of the world's last remaining pristine great lakes: Great Bear Lake, Northwest Territories, Canada</v>
      </c>
      <c r="I506" s="41" t="str">
        <f>'2_all_summary'!E506</f>
        <v>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Â© 2012 Springer Science+Business Media Dordrecht.</v>
      </c>
      <c r="J506" s="41">
        <f>IF(ISNUMBER(SEARCH("Yes",'2_all_summary'!$F506)),IF(ISNUMBER(SEARCH("Yes",'2_all_summary'!M506)),1,2),IF(ISNUMBER(SEARCH("No",'2_all_summary'!M506)),4,3))</f>
        <v>4</v>
      </c>
      <c r="K506" s="41">
        <f>IF(ISNUMBER(SEARCH("Yes",'2_all_summary'!$F506)),IF(ISNUMBER(SEARCH("Yes",'2_all_summary'!N506)),1,2),IF(ISNUMBER(SEARCH("No",'2_all_summary'!N506)),4,3))</f>
        <v>4</v>
      </c>
      <c r="L506" s="41">
        <f>IF(ISNUMBER(SEARCH("Yes",'2_all_summary'!$F506)),IF(ISNUMBER(SEARCH("Yes",'2_all_summary'!O506)),1,2),IF(ISNUMBER(SEARCH("No",'2_all_summary'!O506)),4,3))</f>
        <v>4</v>
      </c>
      <c r="M506" s="41">
        <f>IF(ISNUMBER(SEARCH("Yes",'2_all_summary'!$F506)),IF(0&lt;'2_all_summary'!P506,1,2),IF(0='2_all_summary'!P506,4,3))</f>
        <v>4</v>
      </c>
      <c r="N506" s="41">
        <f>IF(ISNUMBER(SEARCH("Yes",'2_all_summary'!$F506)),IF(ISNUMBER(SEARCH("Yes",'2_all_summary'!Q506)),1,2),IF(ISNUMBER(SEARCH("No",'2_all_summary'!Q506)),4,3))</f>
        <v>4</v>
      </c>
      <c r="O506" s="41">
        <f>IF(ISNUMBER(SEARCH("Yes",'2_all_summary'!$F506)),IF(ISNUMBER(SEARCH("Yes",'2_all_summary'!R506)),1,2),IF(ISNUMBER(SEARCH("No",'2_all_summary'!R506)),4,3))</f>
        <v>4</v>
      </c>
      <c r="P506" s="41">
        <f>IF(ISNUMBER(SEARCH("Yes",'2_all_summary'!$F506)),IF(ISNUMBER(SEARCH("Yes",'2_all_summary'!S506)),1,2),IF(ISNUMBER(SEARCH("No",'2_all_summary'!S506)),4,3))</f>
        <v>4</v>
      </c>
      <c r="Q506" s="41">
        <f>IF(ISNUMBER(SEARCH("Yes",'2_all_summary'!$F506)),IF(0&lt;'2_all_summary'!T506,1,2),IF(0='2_all_summary'!T506,4,3))</f>
        <v>4</v>
      </c>
      <c r="R506" s="41">
        <f>IF(ISNUMBER(SEARCH("Yes",'2_all_summary'!$F506)),IF(ISNUMBER(SEARCH("Yes",'2_all_summary'!U506)),1,2),IF(ISNUMBER(SEARCH("No",'2_all_summary'!U506)),4,3))</f>
        <v>4</v>
      </c>
    </row>
    <row r="507" spans="7:18" x14ac:dyDescent="0.3">
      <c r="G507" s="41"/>
      <c r="H507" s="41" t="str">
        <f>'2_all_summary'!D507</f>
        <v>Dynamics of Community Based Coastal Resource Management in Wabula Village, Buton Regency</v>
      </c>
      <c r="I507" s="41" t="str">
        <f>'2_all_summary'!E507</f>
        <v>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Â© Published under licence by IOP Publishing Ltd.</v>
      </c>
      <c r="J507" s="41">
        <f>IF(ISNUMBER(SEARCH("Yes",'2_all_summary'!$F507)),IF(ISNUMBER(SEARCH("Yes",'2_all_summary'!M507)),1,2),IF(ISNUMBER(SEARCH("No",'2_all_summary'!M507)),4,3))</f>
        <v>4</v>
      </c>
      <c r="K507" s="41">
        <f>IF(ISNUMBER(SEARCH("Yes",'2_all_summary'!$F507)),IF(ISNUMBER(SEARCH("Yes",'2_all_summary'!N507)),1,2),IF(ISNUMBER(SEARCH("No",'2_all_summary'!N507)),4,3))</f>
        <v>4</v>
      </c>
      <c r="L507" s="41">
        <f>IF(ISNUMBER(SEARCH("Yes",'2_all_summary'!$F507)),IF(ISNUMBER(SEARCH("Yes",'2_all_summary'!O507)),1,2),IF(ISNUMBER(SEARCH("No",'2_all_summary'!O507)),4,3))</f>
        <v>4</v>
      </c>
      <c r="M507" s="41">
        <f>IF(ISNUMBER(SEARCH("Yes",'2_all_summary'!$F507)),IF(0&lt;'2_all_summary'!P507,1,2),IF(0='2_all_summary'!P507,4,3))</f>
        <v>4</v>
      </c>
      <c r="N507" s="41">
        <f>IF(ISNUMBER(SEARCH("Yes",'2_all_summary'!$F507)),IF(ISNUMBER(SEARCH("Yes",'2_all_summary'!Q507)),1,2),IF(ISNUMBER(SEARCH("No",'2_all_summary'!Q507)),4,3))</f>
        <v>4</v>
      </c>
      <c r="O507" s="41">
        <f>IF(ISNUMBER(SEARCH("Yes",'2_all_summary'!$F507)),IF(ISNUMBER(SEARCH("Yes",'2_all_summary'!R507)),1,2),IF(ISNUMBER(SEARCH("No",'2_all_summary'!R507)),4,3))</f>
        <v>4</v>
      </c>
      <c r="P507" s="41">
        <f>IF(ISNUMBER(SEARCH("Yes",'2_all_summary'!$F507)),IF(ISNUMBER(SEARCH("Yes",'2_all_summary'!S507)),1,2),IF(ISNUMBER(SEARCH("No",'2_all_summary'!S507)),4,3))</f>
        <v>4</v>
      </c>
      <c r="Q507" s="41">
        <f>IF(ISNUMBER(SEARCH("Yes",'2_all_summary'!$F507)),IF(0&lt;'2_all_summary'!T507,1,2),IF(0='2_all_summary'!T507,4,3))</f>
        <v>4</v>
      </c>
      <c r="R507" s="41">
        <f>IF(ISNUMBER(SEARCH("Yes",'2_all_summary'!$F507)),IF(ISNUMBER(SEARCH("Yes",'2_all_summary'!U507)),1,2),IF(ISNUMBER(SEARCH("No",'2_all_summary'!U507)),4,3))</f>
        <v>4</v>
      </c>
    </row>
    <row r="508" spans="7:18" x14ac:dyDescent="0.3">
      <c r="G508" s="41"/>
      <c r="H508" s="41" t="str">
        <f>'2_all_summary'!D508</f>
        <v>Modified decision support protocol for a small-scale multi-species marine fish hatchery of the Catanduanes State University, Philippines</v>
      </c>
      <c r="I508" s="41" t="str">
        <f>'2_all_summary'!E508</f>
        <v>This paper presents a modified decision support protocol for a multi-species marine hatchery project as an income generating project of the Catanduanes State University (CSU) in tropical Philippines (lat. 13Â° 53â€™00â€; long. 124Â° 11â€™00â€ to 124Â° 23â€™00).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Â© 2016, BIOFLUX SRL. All rights reserved.</v>
      </c>
      <c r="J508" s="41">
        <f>IF(ISNUMBER(SEARCH("Yes",'2_all_summary'!$F508)),IF(ISNUMBER(SEARCH("Yes",'2_all_summary'!M508)),1,2),IF(ISNUMBER(SEARCH("No",'2_all_summary'!M508)),4,3))</f>
        <v>4</v>
      </c>
      <c r="K508" s="41">
        <f>IF(ISNUMBER(SEARCH("Yes",'2_all_summary'!$F508)),IF(ISNUMBER(SEARCH("Yes",'2_all_summary'!N508)),1,2),IF(ISNUMBER(SEARCH("No",'2_all_summary'!N508)),4,3))</f>
        <v>4</v>
      </c>
      <c r="L508" s="41">
        <f>IF(ISNUMBER(SEARCH("Yes",'2_all_summary'!$F508)),IF(ISNUMBER(SEARCH("Yes",'2_all_summary'!O508)),1,2),IF(ISNUMBER(SEARCH("No",'2_all_summary'!O508)),4,3))</f>
        <v>4</v>
      </c>
      <c r="M508" s="41">
        <f>IF(ISNUMBER(SEARCH("Yes",'2_all_summary'!$F508)),IF(0&lt;'2_all_summary'!P508,1,2),IF(0='2_all_summary'!P508,4,3))</f>
        <v>4</v>
      </c>
      <c r="N508" s="41">
        <f>IF(ISNUMBER(SEARCH("Yes",'2_all_summary'!$F508)),IF(ISNUMBER(SEARCH("Yes",'2_all_summary'!Q508)),1,2),IF(ISNUMBER(SEARCH("No",'2_all_summary'!Q508)),4,3))</f>
        <v>4</v>
      </c>
      <c r="O508" s="41">
        <f>IF(ISNUMBER(SEARCH("Yes",'2_all_summary'!$F508)),IF(ISNUMBER(SEARCH("Yes",'2_all_summary'!R508)),1,2),IF(ISNUMBER(SEARCH("No",'2_all_summary'!R508)),4,3))</f>
        <v>4</v>
      </c>
      <c r="P508" s="41">
        <f>IF(ISNUMBER(SEARCH("Yes",'2_all_summary'!$F508)),IF(ISNUMBER(SEARCH("Yes",'2_all_summary'!S508)),1,2),IF(ISNUMBER(SEARCH("No",'2_all_summary'!S508)),4,3))</f>
        <v>4</v>
      </c>
      <c r="Q508" s="41">
        <f>IF(ISNUMBER(SEARCH("Yes",'2_all_summary'!$F508)),IF(0&lt;'2_all_summary'!T508,1,2),IF(0='2_all_summary'!T508,4,3))</f>
        <v>4</v>
      </c>
      <c r="R508" s="41">
        <f>IF(ISNUMBER(SEARCH("Yes",'2_all_summary'!$F508)),IF(ISNUMBER(SEARCH("Yes",'2_all_summary'!U508)),1,2),IF(ISNUMBER(SEARCH("No",'2_all_summary'!U508)),4,3))</f>
        <v>4</v>
      </c>
    </row>
    <row r="509" spans="7:18" x14ac:dyDescent="0.3">
      <c r="G509" s="41"/>
      <c r="H509" s="41" t="str">
        <f>'2_all_summary'!D509</f>
        <v>Fisheries management influences phytoplankton biomass of Amazonian floodplain lakes</v>
      </c>
      <c r="I509" s="41" t="str">
        <f>'2_all_summary'!E509</f>
        <v>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â€˜fishing agreementsâ€™ in the Amazon. Multiple stakeholders should embrace socio-ecological management practices that shape both bottom-up and top-down forces to ensure biodiversity protection, sustainable fisheries yields and food security for local communities and regional economies. Â© 2020 The Authors. Journal of Applied Ecology published by John Wiley &amp; Sons Ltd on behalf of British Ecological Society</v>
      </c>
      <c r="J509" s="41">
        <f>IF(ISNUMBER(SEARCH("Yes",'2_all_summary'!$F509)),IF(ISNUMBER(SEARCH("Yes",'2_all_summary'!M509)),1,2),IF(ISNUMBER(SEARCH("No",'2_all_summary'!M509)),4,3))</f>
        <v>4</v>
      </c>
      <c r="K509" s="41">
        <f>IF(ISNUMBER(SEARCH("Yes",'2_all_summary'!$F509)),IF(ISNUMBER(SEARCH("Yes",'2_all_summary'!N509)),1,2),IF(ISNUMBER(SEARCH("No",'2_all_summary'!N509)),4,3))</f>
        <v>4</v>
      </c>
      <c r="L509" s="41">
        <f>IF(ISNUMBER(SEARCH("Yes",'2_all_summary'!$F509)),IF(ISNUMBER(SEARCH("Yes",'2_all_summary'!O509)),1,2),IF(ISNUMBER(SEARCH("No",'2_all_summary'!O509)),4,3))</f>
        <v>4</v>
      </c>
      <c r="M509" s="41">
        <f>IF(ISNUMBER(SEARCH("Yes",'2_all_summary'!$F509)),IF(0&lt;'2_all_summary'!P509,1,2),IF(0='2_all_summary'!P509,4,3))</f>
        <v>4</v>
      </c>
      <c r="N509" s="41">
        <f>IF(ISNUMBER(SEARCH("Yes",'2_all_summary'!$F509)),IF(ISNUMBER(SEARCH("Yes",'2_all_summary'!Q509)),1,2),IF(ISNUMBER(SEARCH("No",'2_all_summary'!Q509)),4,3))</f>
        <v>4</v>
      </c>
      <c r="O509" s="41">
        <f>IF(ISNUMBER(SEARCH("Yes",'2_all_summary'!$F509)),IF(ISNUMBER(SEARCH("Yes",'2_all_summary'!R509)),1,2),IF(ISNUMBER(SEARCH("No",'2_all_summary'!R509)),4,3))</f>
        <v>4</v>
      </c>
      <c r="P509" s="41">
        <f>IF(ISNUMBER(SEARCH("Yes",'2_all_summary'!$F509)),IF(ISNUMBER(SEARCH("Yes",'2_all_summary'!S509)),1,2),IF(ISNUMBER(SEARCH("No",'2_all_summary'!S509)),4,3))</f>
        <v>4</v>
      </c>
      <c r="Q509" s="41">
        <f>IF(ISNUMBER(SEARCH("Yes",'2_all_summary'!$F509)),IF(0&lt;'2_all_summary'!T509,1,2),IF(0='2_all_summary'!T509,4,3))</f>
        <v>4</v>
      </c>
      <c r="R509" s="41">
        <f>IF(ISNUMBER(SEARCH("Yes",'2_all_summary'!$F509)),IF(ISNUMBER(SEARCH("Yes",'2_all_summary'!U509)),1,2),IF(ISNUMBER(SEARCH("No",'2_all_summary'!U509)),4,3))</f>
        <v>4</v>
      </c>
    </row>
    <row r="510" spans="7:18" x14ac:dyDescent="0.3">
      <c r="G510" s="41"/>
      <c r="H510" s="41" t="str">
        <f>'2_all_summary'!D510</f>
        <v>An introduction to Japanese and French fisheries</v>
      </c>
      <c r="I510" s="41" t="str">
        <f>'2_all_summary'!E510</f>
        <v>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v>
      </c>
      <c r="J510" s="41">
        <f>IF(ISNUMBER(SEARCH("Yes",'2_all_summary'!$F510)),IF(ISNUMBER(SEARCH("Yes",'2_all_summary'!M510)),1,2),IF(ISNUMBER(SEARCH("No",'2_all_summary'!M510)),4,3))</f>
        <v>4</v>
      </c>
      <c r="K510" s="41">
        <f>IF(ISNUMBER(SEARCH("Yes",'2_all_summary'!$F510)),IF(ISNUMBER(SEARCH("Yes",'2_all_summary'!N510)),1,2),IF(ISNUMBER(SEARCH("No",'2_all_summary'!N510)),4,3))</f>
        <v>4</v>
      </c>
      <c r="L510" s="41">
        <f>IF(ISNUMBER(SEARCH("Yes",'2_all_summary'!$F510)),IF(ISNUMBER(SEARCH("Yes",'2_all_summary'!O510)),1,2),IF(ISNUMBER(SEARCH("No",'2_all_summary'!O510)),4,3))</f>
        <v>4</v>
      </c>
      <c r="M510" s="41">
        <f>IF(ISNUMBER(SEARCH("Yes",'2_all_summary'!$F510)),IF(0&lt;'2_all_summary'!P510,1,2),IF(0='2_all_summary'!P510,4,3))</f>
        <v>4</v>
      </c>
      <c r="N510" s="41">
        <f>IF(ISNUMBER(SEARCH("Yes",'2_all_summary'!$F510)),IF(ISNUMBER(SEARCH("Yes",'2_all_summary'!Q510)),1,2),IF(ISNUMBER(SEARCH("No",'2_all_summary'!Q510)),4,3))</f>
        <v>4</v>
      </c>
      <c r="O510" s="41">
        <f>IF(ISNUMBER(SEARCH("Yes",'2_all_summary'!$F510)),IF(ISNUMBER(SEARCH("Yes",'2_all_summary'!R510)),1,2),IF(ISNUMBER(SEARCH("No",'2_all_summary'!R510)),4,3))</f>
        <v>4</v>
      </c>
      <c r="P510" s="41">
        <f>IF(ISNUMBER(SEARCH("Yes",'2_all_summary'!$F510)),IF(ISNUMBER(SEARCH("Yes",'2_all_summary'!S510)),1,2),IF(ISNUMBER(SEARCH("No",'2_all_summary'!S510)),4,3))</f>
        <v>4</v>
      </c>
      <c r="Q510" s="41">
        <f>IF(ISNUMBER(SEARCH("Yes",'2_all_summary'!$F510)),IF(0&lt;'2_all_summary'!T510,1,2),IF(0='2_all_summary'!T510,4,3))</f>
        <v>4</v>
      </c>
      <c r="R510" s="41">
        <f>IF(ISNUMBER(SEARCH("Yes",'2_all_summary'!$F510)),IF(ISNUMBER(SEARCH("Yes",'2_all_summary'!U510)),1,2),IF(ISNUMBER(SEARCH("No",'2_all_summary'!U510)),4,3))</f>
        <v>4</v>
      </c>
    </row>
    <row r="511" spans="7:18" x14ac:dyDescent="0.3">
      <c r="G511" s="41"/>
      <c r="H511" s="41" t="str">
        <f>'2_all_summary'!D511</f>
        <v>A community-based geotourism entrepreneurship: A case of Kilim geopark, Malaysia</v>
      </c>
      <c r="I511" s="41" t="str">
        <f>'2_all_summary'!E511</f>
        <v>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Â© 2016, IGI Global.</v>
      </c>
      <c r="J511" s="41">
        <f>IF(ISNUMBER(SEARCH("Yes",'2_all_summary'!$F511)),IF(ISNUMBER(SEARCH("Yes",'2_all_summary'!M511)),1,2),IF(ISNUMBER(SEARCH("No",'2_all_summary'!M511)),4,3))</f>
        <v>4</v>
      </c>
      <c r="K511" s="41">
        <f>IF(ISNUMBER(SEARCH("Yes",'2_all_summary'!$F511)),IF(ISNUMBER(SEARCH("Yes",'2_all_summary'!N511)),1,2),IF(ISNUMBER(SEARCH("No",'2_all_summary'!N511)),4,3))</f>
        <v>4</v>
      </c>
      <c r="L511" s="41">
        <f>IF(ISNUMBER(SEARCH("Yes",'2_all_summary'!$F511)),IF(ISNUMBER(SEARCH("Yes",'2_all_summary'!O511)),1,2),IF(ISNUMBER(SEARCH("No",'2_all_summary'!O511)),4,3))</f>
        <v>4</v>
      </c>
      <c r="M511" s="41">
        <f>IF(ISNUMBER(SEARCH("Yes",'2_all_summary'!$F511)),IF(0&lt;'2_all_summary'!P511,1,2),IF(0='2_all_summary'!P511,4,3))</f>
        <v>4</v>
      </c>
      <c r="N511" s="41">
        <f>IF(ISNUMBER(SEARCH("Yes",'2_all_summary'!$F511)),IF(ISNUMBER(SEARCH("Yes",'2_all_summary'!Q511)),1,2),IF(ISNUMBER(SEARCH("No",'2_all_summary'!Q511)),4,3))</f>
        <v>4</v>
      </c>
      <c r="O511" s="41">
        <f>IF(ISNUMBER(SEARCH("Yes",'2_all_summary'!$F511)),IF(ISNUMBER(SEARCH("Yes",'2_all_summary'!R511)),1,2),IF(ISNUMBER(SEARCH("No",'2_all_summary'!R511)),4,3))</f>
        <v>4</v>
      </c>
      <c r="P511" s="41">
        <f>IF(ISNUMBER(SEARCH("Yes",'2_all_summary'!$F511)),IF(ISNUMBER(SEARCH("Yes",'2_all_summary'!S511)),1,2),IF(ISNUMBER(SEARCH("No",'2_all_summary'!S511)),4,3))</f>
        <v>4</v>
      </c>
      <c r="Q511" s="41">
        <f>IF(ISNUMBER(SEARCH("Yes",'2_all_summary'!$F511)),IF(0&lt;'2_all_summary'!T511,1,2),IF(0='2_all_summary'!T511,4,3))</f>
        <v>4</v>
      </c>
      <c r="R511" s="41">
        <f>IF(ISNUMBER(SEARCH("Yes",'2_all_summary'!$F511)),IF(ISNUMBER(SEARCH("Yes",'2_all_summary'!U511)),1,2),IF(ISNUMBER(SEARCH("No",'2_all_summary'!U511)),4,3))</f>
        <v>4</v>
      </c>
    </row>
    <row r="512" spans="7:18" x14ac:dyDescent="0.3">
      <c r="G512" s="41"/>
      <c r="H512" s="41" t="str">
        <f>'2_all_summary'!D512</f>
        <v>The promise of community - based fishery resource management</v>
      </c>
      <c r="I512" s="41" t="str">
        <f>'2_all_summary'!E512</f>
        <v>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Â© IDOSI Publications. 2011.</v>
      </c>
      <c r="J512" s="41">
        <f>IF(ISNUMBER(SEARCH("Yes",'2_all_summary'!$F512)),IF(ISNUMBER(SEARCH("Yes",'2_all_summary'!M512)),1,2),IF(ISNUMBER(SEARCH("No",'2_all_summary'!M512)),4,3))</f>
        <v>4</v>
      </c>
      <c r="K512" s="41">
        <f>IF(ISNUMBER(SEARCH("Yes",'2_all_summary'!$F512)),IF(ISNUMBER(SEARCH("Yes",'2_all_summary'!N512)),1,2),IF(ISNUMBER(SEARCH("No",'2_all_summary'!N512)),4,3))</f>
        <v>4</v>
      </c>
      <c r="L512" s="41">
        <f>IF(ISNUMBER(SEARCH("Yes",'2_all_summary'!$F512)),IF(ISNUMBER(SEARCH("Yes",'2_all_summary'!O512)),1,2),IF(ISNUMBER(SEARCH("No",'2_all_summary'!O512)),4,3))</f>
        <v>4</v>
      </c>
      <c r="M512" s="41">
        <f>IF(ISNUMBER(SEARCH("Yes",'2_all_summary'!$F512)),IF(0&lt;'2_all_summary'!P512,1,2),IF(0='2_all_summary'!P512,4,3))</f>
        <v>4</v>
      </c>
      <c r="N512" s="41">
        <f>IF(ISNUMBER(SEARCH("Yes",'2_all_summary'!$F512)),IF(ISNUMBER(SEARCH("Yes",'2_all_summary'!Q512)),1,2),IF(ISNUMBER(SEARCH("No",'2_all_summary'!Q512)),4,3))</f>
        <v>4</v>
      </c>
      <c r="O512" s="41">
        <f>IF(ISNUMBER(SEARCH("Yes",'2_all_summary'!$F512)),IF(ISNUMBER(SEARCH("Yes",'2_all_summary'!R512)),1,2),IF(ISNUMBER(SEARCH("No",'2_all_summary'!R512)),4,3))</f>
        <v>4</v>
      </c>
      <c r="P512" s="41">
        <f>IF(ISNUMBER(SEARCH("Yes",'2_all_summary'!$F512)),IF(ISNUMBER(SEARCH("Yes",'2_all_summary'!S512)),1,2),IF(ISNUMBER(SEARCH("No",'2_all_summary'!S512)),4,3))</f>
        <v>4</v>
      </c>
      <c r="Q512" s="41">
        <f>IF(ISNUMBER(SEARCH("Yes",'2_all_summary'!$F512)),IF(0&lt;'2_all_summary'!T512,1,2),IF(0='2_all_summary'!T512,4,3))</f>
        <v>4</v>
      </c>
      <c r="R512" s="41">
        <f>IF(ISNUMBER(SEARCH("Yes",'2_all_summary'!$F512)),IF(ISNUMBER(SEARCH("Yes",'2_all_summary'!U512)),1,2),IF(ISNUMBER(SEARCH("No",'2_all_summary'!U512)),4,3))</f>
        <v>4</v>
      </c>
    </row>
    <row r="513" spans="7:18" x14ac:dyDescent="0.3">
      <c r="G513" s="41"/>
      <c r="H513" s="41" t="str">
        <f>'2_all_summary'!D513</f>
        <v>The reimplementation of the Ra'ui: Coral reef management in Rarotonga, Cook Islands</v>
      </c>
      <c r="I513" s="41" t="str">
        <f>'2_all_summary'!E513</f>
        <v>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v>
      </c>
      <c r="J513" s="41">
        <f>IF(ISNUMBER(SEARCH("Yes",'2_all_summary'!$F513)),IF(ISNUMBER(SEARCH("Yes",'2_all_summary'!M513)),1,2),IF(ISNUMBER(SEARCH("No",'2_all_summary'!M513)),4,3))</f>
        <v>3</v>
      </c>
      <c r="K513" s="41">
        <f>IF(ISNUMBER(SEARCH("Yes",'2_all_summary'!$F513)),IF(ISNUMBER(SEARCH("Yes",'2_all_summary'!N513)),1,2),IF(ISNUMBER(SEARCH("No",'2_all_summary'!N513)),4,3))</f>
        <v>3</v>
      </c>
      <c r="L513" s="41">
        <f>IF(ISNUMBER(SEARCH("Yes",'2_all_summary'!$F513)),IF(ISNUMBER(SEARCH("Yes",'2_all_summary'!O513)),1,2),IF(ISNUMBER(SEARCH("No",'2_all_summary'!O513)),4,3))</f>
        <v>3</v>
      </c>
      <c r="M513" s="41">
        <f>IF(ISNUMBER(SEARCH("Yes",'2_all_summary'!$F513)),IF(0&lt;'2_all_summary'!P513,1,2),IF(0='2_all_summary'!P513,4,3))</f>
        <v>3</v>
      </c>
      <c r="N513" s="41">
        <f>IF(ISNUMBER(SEARCH("Yes",'2_all_summary'!$F513)),IF(ISNUMBER(SEARCH("Yes",'2_all_summary'!Q513)),1,2),IF(ISNUMBER(SEARCH("No",'2_all_summary'!Q513)),4,3))</f>
        <v>3</v>
      </c>
      <c r="O513" s="41">
        <f>IF(ISNUMBER(SEARCH("Yes",'2_all_summary'!$F513)),IF(ISNUMBER(SEARCH("Yes",'2_all_summary'!R513)),1,2),IF(ISNUMBER(SEARCH("No",'2_all_summary'!R513)),4,3))</f>
        <v>3</v>
      </c>
      <c r="P513" s="41">
        <f>IF(ISNUMBER(SEARCH("Yes",'2_all_summary'!$F513)),IF(ISNUMBER(SEARCH("Yes",'2_all_summary'!S513)),1,2),IF(ISNUMBER(SEARCH("No",'2_all_summary'!S513)),4,3))</f>
        <v>3</v>
      </c>
      <c r="Q513" s="41">
        <f>IF(ISNUMBER(SEARCH("Yes",'2_all_summary'!$F513)),IF(0&lt;'2_all_summary'!T513,1,2),IF(0='2_all_summary'!T513,4,3))</f>
        <v>3</v>
      </c>
      <c r="R513" s="41">
        <f>IF(ISNUMBER(SEARCH("Yes",'2_all_summary'!$F513)),IF(ISNUMBER(SEARCH("Yes",'2_all_summary'!U513)),1,2),IF(ISNUMBER(SEARCH("No",'2_all_summary'!U513)),4,3))</f>
        <v>3</v>
      </c>
    </row>
    <row r="514" spans="7:18" x14ac:dyDescent="0.3">
      <c r="G514" s="41"/>
      <c r="H514" s="41" t="str">
        <f>'2_all_summary'!D514</f>
        <v>Fishing for Power: Incursions of the Ugandan Authoritarian State</v>
      </c>
      <c r="I514" s="41" t="str">
        <f>'2_all_summary'!E514</f>
        <v>A few months before Ugandaâ€™s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Ugandaâ€™s valuable fishing resources as justification for the suspension. A popular counternarrative, howeverâ€”told in carrying whispers at fishing landing sites around Lake Victoriaâ€”painted the order as President Museveniâ€™s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countryâ€™s fisheries governance sector are underlined by a powerful narrative of peace and security and argues that the political intervention can be interpreted as efforts by the national government to secure the ruling eliteâ€™s increasingly authoritarian hold on state power. Key Words: authoritarianism, coloniality, fisheries governance, securitization, Uganda. Â© 2019, Â© 2019 by American Association of Geographers.</v>
      </c>
      <c r="J514" s="41">
        <f>IF(ISNUMBER(SEARCH("Yes",'2_all_summary'!$F514)),IF(ISNUMBER(SEARCH("Yes",'2_all_summary'!M514)),1,2),IF(ISNUMBER(SEARCH("No",'2_all_summary'!M514)),4,3))</f>
        <v>4</v>
      </c>
      <c r="K514" s="41">
        <f>IF(ISNUMBER(SEARCH("Yes",'2_all_summary'!$F514)),IF(ISNUMBER(SEARCH("Yes",'2_all_summary'!N514)),1,2),IF(ISNUMBER(SEARCH("No",'2_all_summary'!N514)),4,3))</f>
        <v>4</v>
      </c>
      <c r="L514" s="41">
        <f>IF(ISNUMBER(SEARCH("Yes",'2_all_summary'!$F514)),IF(ISNUMBER(SEARCH("Yes",'2_all_summary'!O514)),1,2),IF(ISNUMBER(SEARCH("No",'2_all_summary'!O514)),4,3))</f>
        <v>4</v>
      </c>
      <c r="M514" s="41">
        <f>IF(ISNUMBER(SEARCH("Yes",'2_all_summary'!$F514)),IF(0&lt;'2_all_summary'!P514,1,2),IF(0='2_all_summary'!P514,4,3))</f>
        <v>4</v>
      </c>
      <c r="N514" s="41">
        <f>IF(ISNUMBER(SEARCH("Yes",'2_all_summary'!$F514)),IF(ISNUMBER(SEARCH("Yes",'2_all_summary'!Q514)),1,2),IF(ISNUMBER(SEARCH("No",'2_all_summary'!Q514)),4,3))</f>
        <v>4</v>
      </c>
      <c r="O514" s="41">
        <f>IF(ISNUMBER(SEARCH("Yes",'2_all_summary'!$F514)),IF(ISNUMBER(SEARCH("Yes",'2_all_summary'!R514)),1,2),IF(ISNUMBER(SEARCH("No",'2_all_summary'!R514)),4,3))</f>
        <v>4</v>
      </c>
      <c r="P514" s="41">
        <f>IF(ISNUMBER(SEARCH("Yes",'2_all_summary'!$F514)),IF(ISNUMBER(SEARCH("Yes",'2_all_summary'!S514)),1,2),IF(ISNUMBER(SEARCH("No",'2_all_summary'!S514)),4,3))</f>
        <v>4</v>
      </c>
      <c r="Q514" s="41">
        <f>IF(ISNUMBER(SEARCH("Yes",'2_all_summary'!$F514)),IF(0&lt;'2_all_summary'!T514,1,2),IF(0='2_all_summary'!T514,4,3))</f>
        <v>4</v>
      </c>
      <c r="R514" s="41">
        <f>IF(ISNUMBER(SEARCH("Yes",'2_all_summary'!$F514)),IF(ISNUMBER(SEARCH("Yes",'2_all_summary'!U514)),1,2),IF(ISNUMBER(SEARCH("No",'2_all_summary'!U514)),4,3))</f>
        <v>4</v>
      </c>
    </row>
    <row r="515" spans="7:18" x14ac:dyDescent="0.3">
      <c r="G515" s="41"/>
      <c r="H515" s="41" t="str">
        <f>'2_all_summary'!D515</f>
        <v>Climate change impacts outweigh conservation efforts in coral reefs that are highly exposed to thermal stresses in Zanzibar, Tanzania</v>
      </c>
      <c r="I515" s="41" t="str">
        <f>'2_all_summary'!E515</f>
        <v>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Â© 2023 Elsevier Ltd</v>
      </c>
      <c r="J515" s="41">
        <f>IF(ISNUMBER(SEARCH("Yes",'2_all_summary'!$F515)),IF(ISNUMBER(SEARCH("Yes",'2_all_summary'!M515)),1,2),IF(ISNUMBER(SEARCH("No",'2_all_summary'!M515)),4,3))</f>
        <v>4</v>
      </c>
      <c r="K515" s="41">
        <f>IF(ISNUMBER(SEARCH("Yes",'2_all_summary'!$F515)),IF(ISNUMBER(SEARCH("Yes",'2_all_summary'!N515)),1,2),IF(ISNUMBER(SEARCH("No",'2_all_summary'!N515)),4,3))</f>
        <v>4</v>
      </c>
      <c r="L515" s="41">
        <f>IF(ISNUMBER(SEARCH("Yes",'2_all_summary'!$F515)),IF(ISNUMBER(SEARCH("Yes",'2_all_summary'!O515)),1,2),IF(ISNUMBER(SEARCH("No",'2_all_summary'!O515)),4,3))</f>
        <v>4</v>
      </c>
      <c r="M515" s="41">
        <f>IF(ISNUMBER(SEARCH("Yes",'2_all_summary'!$F515)),IF(0&lt;'2_all_summary'!P515,1,2),IF(0='2_all_summary'!P515,4,3))</f>
        <v>4</v>
      </c>
      <c r="N515" s="41">
        <f>IF(ISNUMBER(SEARCH("Yes",'2_all_summary'!$F515)),IF(ISNUMBER(SEARCH("Yes",'2_all_summary'!Q515)),1,2),IF(ISNUMBER(SEARCH("No",'2_all_summary'!Q515)),4,3))</f>
        <v>4</v>
      </c>
      <c r="O515" s="41">
        <f>IF(ISNUMBER(SEARCH("Yes",'2_all_summary'!$F515)),IF(ISNUMBER(SEARCH("Yes",'2_all_summary'!R515)),1,2),IF(ISNUMBER(SEARCH("No",'2_all_summary'!R515)),4,3))</f>
        <v>4</v>
      </c>
      <c r="P515" s="41">
        <f>IF(ISNUMBER(SEARCH("Yes",'2_all_summary'!$F515)),IF(ISNUMBER(SEARCH("Yes",'2_all_summary'!S515)),1,2),IF(ISNUMBER(SEARCH("No",'2_all_summary'!S515)),4,3))</f>
        <v>4</v>
      </c>
      <c r="Q515" s="41">
        <f>IF(ISNUMBER(SEARCH("Yes",'2_all_summary'!$F515)),IF(0&lt;'2_all_summary'!T515,1,2),IF(0='2_all_summary'!T515,4,3))</f>
        <v>4</v>
      </c>
      <c r="R515" s="41">
        <f>IF(ISNUMBER(SEARCH("Yes",'2_all_summary'!$F515)),IF(ISNUMBER(SEARCH("Yes",'2_all_summary'!U515)),1,2),IF(ISNUMBER(SEARCH("No",'2_all_summary'!U515)),4,3))</f>
        <v>4</v>
      </c>
    </row>
    <row r="516" spans="7:18" x14ac:dyDescent="0.3">
      <c r="G516" s="41"/>
      <c r="H516" s="41" t="str">
        <f>'2_all_summary'!D516</f>
        <v>Womenâ€™s bargaining power and household expenditure in Indonesia: the role of gender-differentiated assets and social capital</v>
      </c>
      <c r="I516" s="41" t="str">
        <f>'2_all_summary'!E516</f>
        <v>Using the Indonesian setting with its cultural heterogeneity, this paper examines womenâ€™s bargaining power in the distribution of household expenditures. Womenâ€™s share of assets and participation in community-based organizations and development in the village is used to approach bargaining power. This study employs the Indonesian longitudinal dataset from the Indonesia Family Life Survey. The results show that womenâ€™s share of assets has negative effect on adult goods expenditure. This finding confirms that womenâ€™s share of asset explicitly increase women autonomy not to allocate the budget share on adult goods expenditure which is identical to male domination. Womenâ€™s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womenâ€™s power in the household particularly in terms of distribution of household expenditures to the spending that increase the welfare of the household. Â© 2018, Springer Nature B.V.</v>
      </c>
      <c r="J516" s="41">
        <f>IF(ISNUMBER(SEARCH("Yes",'2_all_summary'!$F516)),IF(ISNUMBER(SEARCH("Yes",'2_all_summary'!M516)),1,2),IF(ISNUMBER(SEARCH("No",'2_all_summary'!M516)),4,3))</f>
        <v>4</v>
      </c>
      <c r="K516" s="41">
        <f>IF(ISNUMBER(SEARCH("Yes",'2_all_summary'!$F516)),IF(ISNUMBER(SEARCH("Yes",'2_all_summary'!N516)),1,2),IF(ISNUMBER(SEARCH("No",'2_all_summary'!N516)),4,3))</f>
        <v>4</v>
      </c>
      <c r="L516" s="41">
        <f>IF(ISNUMBER(SEARCH("Yes",'2_all_summary'!$F516)),IF(ISNUMBER(SEARCH("Yes",'2_all_summary'!O516)),1,2),IF(ISNUMBER(SEARCH("No",'2_all_summary'!O516)),4,3))</f>
        <v>4</v>
      </c>
      <c r="M516" s="41">
        <f>IF(ISNUMBER(SEARCH("Yes",'2_all_summary'!$F516)),IF(0&lt;'2_all_summary'!P516,1,2),IF(0='2_all_summary'!P516,4,3))</f>
        <v>4</v>
      </c>
      <c r="N516" s="41">
        <f>IF(ISNUMBER(SEARCH("Yes",'2_all_summary'!$F516)),IF(ISNUMBER(SEARCH("Yes",'2_all_summary'!Q516)),1,2),IF(ISNUMBER(SEARCH("No",'2_all_summary'!Q516)),4,3))</f>
        <v>4</v>
      </c>
      <c r="O516" s="41">
        <f>IF(ISNUMBER(SEARCH("Yes",'2_all_summary'!$F516)),IF(ISNUMBER(SEARCH("Yes",'2_all_summary'!R516)),1,2),IF(ISNUMBER(SEARCH("No",'2_all_summary'!R516)),4,3))</f>
        <v>4</v>
      </c>
      <c r="P516" s="41">
        <f>IF(ISNUMBER(SEARCH("Yes",'2_all_summary'!$F516)),IF(ISNUMBER(SEARCH("Yes",'2_all_summary'!S516)),1,2),IF(ISNUMBER(SEARCH("No",'2_all_summary'!S516)),4,3))</f>
        <v>4</v>
      </c>
      <c r="Q516" s="41">
        <f>IF(ISNUMBER(SEARCH("Yes",'2_all_summary'!$F516)),IF(0&lt;'2_all_summary'!T516,1,2),IF(0='2_all_summary'!T516,4,3))</f>
        <v>4</v>
      </c>
      <c r="R516" s="41">
        <f>IF(ISNUMBER(SEARCH("Yes",'2_all_summary'!$F516)),IF(ISNUMBER(SEARCH("Yes",'2_all_summary'!U516)),1,2),IF(ISNUMBER(SEARCH("No",'2_all_summary'!U516)),4,3))</f>
        <v>4</v>
      </c>
    </row>
    <row r="517" spans="7:18" x14ac:dyDescent="0.3">
      <c r="G517" s="41"/>
      <c r="H517" s="41" t="str">
        <f>'2_all_summary'!D517</f>
        <v>Establishment of Community Managed Fisheriesâ€™ Closures in Kenya: Early Evolution of the Tengefu Movement</v>
      </c>
      <c r="I517" s="41" t="str">
        <f>'2_all_summary'!E517</f>
        <v>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Â© 2016 Taylor &amp; Francis Group, LLC.</v>
      </c>
      <c r="J517" s="41">
        <f>IF(ISNUMBER(SEARCH("Yes",'2_all_summary'!$F517)),IF(ISNUMBER(SEARCH("Yes",'2_all_summary'!M517)),1,2),IF(ISNUMBER(SEARCH("No",'2_all_summary'!M517)),4,3))</f>
        <v>4</v>
      </c>
      <c r="K517" s="41">
        <f>IF(ISNUMBER(SEARCH("Yes",'2_all_summary'!$F517)),IF(ISNUMBER(SEARCH("Yes",'2_all_summary'!N517)),1,2),IF(ISNUMBER(SEARCH("No",'2_all_summary'!N517)),4,3))</f>
        <v>4</v>
      </c>
      <c r="L517" s="41">
        <f>IF(ISNUMBER(SEARCH("Yes",'2_all_summary'!$F517)),IF(ISNUMBER(SEARCH("Yes",'2_all_summary'!O517)),1,2),IF(ISNUMBER(SEARCH("No",'2_all_summary'!O517)),4,3))</f>
        <v>4</v>
      </c>
      <c r="M517" s="41">
        <f>IF(ISNUMBER(SEARCH("Yes",'2_all_summary'!$F517)),IF(0&lt;'2_all_summary'!P517,1,2),IF(0='2_all_summary'!P517,4,3))</f>
        <v>4</v>
      </c>
      <c r="N517" s="41">
        <f>IF(ISNUMBER(SEARCH("Yes",'2_all_summary'!$F517)),IF(ISNUMBER(SEARCH("Yes",'2_all_summary'!Q517)),1,2),IF(ISNUMBER(SEARCH("No",'2_all_summary'!Q517)),4,3))</f>
        <v>4</v>
      </c>
      <c r="O517" s="41">
        <f>IF(ISNUMBER(SEARCH("Yes",'2_all_summary'!$F517)),IF(ISNUMBER(SEARCH("Yes",'2_all_summary'!R517)),1,2),IF(ISNUMBER(SEARCH("No",'2_all_summary'!R517)),4,3))</f>
        <v>4</v>
      </c>
      <c r="P517" s="41">
        <f>IF(ISNUMBER(SEARCH("Yes",'2_all_summary'!$F517)),IF(ISNUMBER(SEARCH("Yes",'2_all_summary'!S517)),1,2),IF(ISNUMBER(SEARCH("No",'2_all_summary'!S517)),4,3))</f>
        <v>4</v>
      </c>
      <c r="Q517" s="41">
        <f>IF(ISNUMBER(SEARCH("Yes",'2_all_summary'!$F517)),IF(0&lt;'2_all_summary'!T517,1,2),IF(0='2_all_summary'!T517,4,3))</f>
        <v>4</v>
      </c>
      <c r="R517" s="41">
        <f>IF(ISNUMBER(SEARCH("Yes",'2_all_summary'!$F517)),IF(ISNUMBER(SEARCH("Yes",'2_all_summary'!U517)),1,2),IF(ISNUMBER(SEARCH("No",'2_all_summary'!U517)),4,3))</f>
        <v>4</v>
      </c>
    </row>
    <row r="518" spans="7:18" x14ac:dyDescent="0.3">
      <c r="G518" s="41"/>
      <c r="H518" s="41" t="str">
        <f>'2_all_summary'!D518</f>
        <v>â€œAcceptableâ€ and â€œunacceptableâ€ poachers: Lessons in managing poaching from the Galician shellfish sector</v>
      </c>
      <c r="I518" s="41" t="str">
        <f>'2_all_summary'!E518</f>
        <v>One of the salient features of shellfish poaching in Galicia (NW Spain) is that in certain cases the illegal extraction of shellfish is tolerated by licensed users of this resource. Since the Galician shellfish industry operates on a co-management basis the differentiation between â€œacceptableâ€ and â€œunacceptableâ€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â€œacceptableâ€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Â© 2017 Elsevier Ltd</v>
      </c>
      <c r="J518" s="41">
        <f>IF(ISNUMBER(SEARCH("Yes",'2_all_summary'!$F518)),IF(ISNUMBER(SEARCH("Yes",'2_all_summary'!M518)),1,2),IF(ISNUMBER(SEARCH("No",'2_all_summary'!M518)),4,3))</f>
        <v>4</v>
      </c>
      <c r="K518" s="41">
        <f>IF(ISNUMBER(SEARCH("Yes",'2_all_summary'!$F518)),IF(ISNUMBER(SEARCH("Yes",'2_all_summary'!N518)),1,2),IF(ISNUMBER(SEARCH("No",'2_all_summary'!N518)),4,3))</f>
        <v>4</v>
      </c>
      <c r="L518" s="41">
        <f>IF(ISNUMBER(SEARCH("Yes",'2_all_summary'!$F518)),IF(ISNUMBER(SEARCH("Yes",'2_all_summary'!O518)),1,2),IF(ISNUMBER(SEARCH("No",'2_all_summary'!O518)),4,3))</f>
        <v>4</v>
      </c>
      <c r="M518" s="41">
        <f>IF(ISNUMBER(SEARCH("Yes",'2_all_summary'!$F518)),IF(0&lt;'2_all_summary'!P518,1,2),IF(0='2_all_summary'!P518,4,3))</f>
        <v>4</v>
      </c>
      <c r="N518" s="41">
        <f>IF(ISNUMBER(SEARCH("Yes",'2_all_summary'!$F518)),IF(ISNUMBER(SEARCH("Yes",'2_all_summary'!Q518)),1,2),IF(ISNUMBER(SEARCH("No",'2_all_summary'!Q518)),4,3))</f>
        <v>4</v>
      </c>
      <c r="O518" s="41">
        <f>IF(ISNUMBER(SEARCH("Yes",'2_all_summary'!$F518)),IF(ISNUMBER(SEARCH("Yes",'2_all_summary'!R518)),1,2),IF(ISNUMBER(SEARCH("No",'2_all_summary'!R518)),4,3))</f>
        <v>4</v>
      </c>
      <c r="P518" s="41">
        <f>IF(ISNUMBER(SEARCH("Yes",'2_all_summary'!$F518)),IF(ISNUMBER(SEARCH("Yes",'2_all_summary'!S518)),1,2),IF(ISNUMBER(SEARCH("No",'2_all_summary'!S518)),4,3))</f>
        <v>4</v>
      </c>
      <c r="Q518" s="41">
        <f>IF(ISNUMBER(SEARCH("Yes",'2_all_summary'!$F518)),IF(0&lt;'2_all_summary'!T518,1,2),IF(0='2_all_summary'!T518,4,3))</f>
        <v>4</v>
      </c>
      <c r="R518" s="41">
        <f>IF(ISNUMBER(SEARCH("Yes",'2_all_summary'!$F518)),IF(ISNUMBER(SEARCH("Yes",'2_all_summary'!U518)),1,2),IF(ISNUMBER(SEARCH("No",'2_all_summary'!U518)),4,3))</f>
        <v>4</v>
      </c>
    </row>
    <row r="519" spans="7:18" x14ac:dyDescent="0.3">
      <c r="G519" s="41"/>
      <c r="H519" s="41" t="str">
        <f>'2_all_summary'!D519</f>
        <v>Institutional and ecological interplay for successful self-governance of community-based fisheries</v>
      </c>
      <c r="I519" s="41" t="str">
        <f>'2_all_summary'!E519</f>
        <v>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Â© 2009 Elsevier B.V. All rights reserved.</v>
      </c>
      <c r="J519" s="41">
        <f>IF(ISNUMBER(SEARCH("Yes",'2_all_summary'!$F519)),IF(ISNUMBER(SEARCH("Yes",'2_all_summary'!M519)),1,2),IF(ISNUMBER(SEARCH("No",'2_all_summary'!M519)),4,3))</f>
        <v>3</v>
      </c>
      <c r="K519" s="41">
        <f>IF(ISNUMBER(SEARCH("Yes",'2_all_summary'!$F519)),IF(ISNUMBER(SEARCH("Yes",'2_all_summary'!N519)),1,2),IF(ISNUMBER(SEARCH("No",'2_all_summary'!N519)),4,3))</f>
        <v>3</v>
      </c>
      <c r="L519" s="41">
        <f>IF(ISNUMBER(SEARCH("Yes",'2_all_summary'!$F519)),IF(ISNUMBER(SEARCH("Yes",'2_all_summary'!O519)),1,2),IF(ISNUMBER(SEARCH("No",'2_all_summary'!O519)),4,3))</f>
        <v>3</v>
      </c>
      <c r="M519" s="41">
        <f>IF(ISNUMBER(SEARCH("Yes",'2_all_summary'!$F519)),IF(0&lt;'2_all_summary'!P519,1,2),IF(0='2_all_summary'!P519,4,3))</f>
        <v>3</v>
      </c>
      <c r="N519" s="41">
        <f>IF(ISNUMBER(SEARCH("Yes",'2_all_summary'!$F519)),IF(ISNUMBER(SEARCH("Yes",'2_all_summary'!Q519)),1,2),IF(ISNUMBER(SEARCH("No",'2_all_summary'!Q519)),4,3))</f>
        <v>3</v>
      </c>
      <c r="O519" s="41">
        <f>IF(ISNUMBER(SEARCH("Yes",'2_all_summary'!$F519)),IF(ISNUMBER(SEARCH("Yes",'2_all_summary'!R519)),1,2),IF(ISNUMBER(SEARCH("No",'2_all_summary'!R519)),4,3))</f>
        <v>3</v>
      </c>
      <c r="P519" s="41">
        <f>IF(ISNUMBER(SEARCH("Yes",'2_all_summary'!$F519)),IF(ISNUMBER(SEARCH("Yes",'2_all_summary'!S519)),1,2),IF(ISNUMBER(SEARCH("No",'2_all_summary'!S519)),4,3))</f>
        <v>3</v>
      </c>
      <c r="Q519" s="41">
        <f>IF(ISNUMBER(SEARCH("Yes",'2_all_summary'!$F519)),IF(0&lt;'2_all_summary'!T519,1,2),IF(0='2_all_summary'!T519,4,3))</f>
        <v>3</v>
      </c>
      <c r="R519" s="41">
        <f>IF(ISNUMBER(SEARCH("Yes",'2_all_summary'!$F519)),IF(ISNUMBER(SEARCH("Yes",'2_all_summary'!U519)),1,2),IF(ISNUMBER(SEARCH("No",'2_all_summary'!U519)),4,3))</f>
        <v>3</v>
      </c>
    </row>
    <row r="520" spans="7:18" x14ac:dyDescent="0.3">
      <c r="G520" s="41"/>
      <c r="H520" s="41" t="str">
        <f>'2_all_summary'!D520</f>
        <v>'If you don't fish, you are not a Caprivian': Freshwater fisheries in Caprivi, Namibia</v>
      </c>
      <c r="I520" s="41" t="str">
        <f>'2_all_summary'!E520</f>
        <v>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v>
      </c>
      <c r="J520" s="41">
        <f>IF(ISNUMBER(SEARCH("Yes",'2_all_summary'!$F520)),IF(ISNUMBER(SEARCH("Yes",'2_all_summary'!M520)),1,2),IF(ISNUMBER(SEARCH("No",'2_all_summary'!M520)),4,3))</f>
        <v>4</v>
      </c>
      <c r="K520" s="41">
        <f>IF(ISNUMBER(SEARCH("Yes",'2_all_summary'!$F520)),IF(ISNUMBER(SEARCH("Yes",'2_all_summary'!N520)),1,2),IF(ISNUMBER(SEARCH("No",'2_all_summary'!N520)),4,3))</f>
        <v>4</v>
      </c>
      <c r="L520" s="41">
        <f>IF(ISNUMBER(SEARCH("Yes",'2_all_summary'!$F520)),IF(ISNUMBER(SEARCH("Yes",'2_all_summary'!O520)),1,2),IF(ISNUMBER(SEARCH("No",'2_all_summary'!O520)),4,3))</f>
        <v>4</v>
      </c>
      <c r="M520" s="41">
        <f>IF(ISNUMBER(SEARCH("Yes",'2_all_summary'!$F520)),IF(0&lt;'2_all_summary'!P520,1,2),IF(0='2_all_summary'!P520,4,3))</f>
        <v>4</v>
      </c>
      <c r="N520" s="41">
        <f>IF(ISNUMBER(SEARCH("Yes",'2_all_summary'!$F520)),IF(ISNUMBER(SEARCH("Yes",'2_all_summary'!Q520)),1,2),IF(ISNUMBER(SEARCH("No",'2_all_summary'!Q520)),4,3))</f>
        <v>4</v>
      </c>
      <c r="O520" s="41">
        <f>IF(ISNUMBER(SEARCH("Yes",'2_all_summary'!$F520)),IF(ISNUMBER(SEARCH("Yes",'2_all_summary'!R520)),1,2),IF(ISNUMBER(SEARCH("No",'2_all_summary'!R520)),4,3))</f>
        <v>4</v>
      </c>
      <c r="P520" s="41">
        <f>IF(ISNUMBER(SEARCH("Yes",'2_all_summary'!$F520)),IF(ISNUMBER(SEARCH("Yes",'2_all_summary'!S520)),1,2),IF(ISNUMBER(SEARCH("No",'2_all_summary'!S520)),4,3))</f>
        <v>4</v>
      </c>
      <c r="Q520" s="41">
        <f>IF(ISNUMBER(SEARCH("Yes",'2_all_summary'!$F520)),IF(0&lt;'2_all_summary'!T520,1,2),IF(0='2_all_summary'!T520,4,3))</f>
        <v>4</v>
      </c>
      <c r="R520" s="41">
        <f>IF(ISNUMBER(SEARCH("Yes",'2_all_summary'!$F520)),IF(ISNUMBER(SEARCH("Yes",'2_all_summary'!U520)),1,2),IF(ISNUMBER(SEARCH("No",'2_all_summary'!U520)),4,3))</f>
        <v>4</v>
      </c>
    </row>
    <row r="521" spans="7:18" x14ac:dyDescent="0.3">
      <c r="G521" s="41"/>
      <c r="H521" s="41" t="str">
        <f>'2_all_summary'!D521</f>
        <v>Stakeholder participation in lake management in Wisconsin (USA)</v>
      </c>
      <c r="I521" s="41" t="str">
        <f>'2_all_summary'!E521</f>
        <v>The State of Wisconsin (USA) has 15Â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Â© 2013 Wiley Publishing Asia Pty Ltd.</v>
      </c>
      <c r="J521" s="41">
        <f>IF(ISNUMBER(SEARCH("Yes",'2_all_summary'!$F521)),IF(ISNUMBER(SEARCH("Yes",'2_all_summary'!M521)),1,2),IF(ISNUMBER(SEARCH("No",'2_all_summary'!M521)),4,3))</f>
        <v>4</v>
      </c>
      <c r="K521" s="41">
        <f>IF(ISNUMBER(SEARCH("Yes",'2_all_summary'!$F521)),IF(ISNUMBER(SEARCH("Yes",'2_all_summary'!N521)),1,2),IF(ISNUMBER(SEARCH("No",'2_all_summary'!N521)),4,3))</f>
        <v>4</v>
      </c>
      <c r="L521" s="41">
        <f>IF(ISNUMBER(SEARCH("Yes",'2_all_summary'!$F521)),IF(ISNUMBER(SEARCH("Yes",'2_all_summary'!O521)),1,2),IF(ISNUMBER(SEARCH("No",'2_all_summary'!O521)),4,3))</f>
        <v>4</v>
      </c>
      <c r="M521" s="41">
        <f>IF(ISNUMBER(SEARCH("Yes",'2_all_summary'!$F521)),IF(0&lt;'2_all_summary'!P521,1,2),IF(0='2_all_summary'!P521,4,3))</f>
        <v>4</v>
      </c>
      <c r="N521" s="41">
        <f>IF(ISNUMBER(SEARCH("Yes",'2_all_summary'!$F521)),IF(ISNUMBER(SEARCH("Yes",'2_all_summary'!Q521)),1,2),IF(ISNUMBER(SEARCH("No",'2_all_summary'!Q521)),4,3))</f>
        <v>4</v>
      </c>
      <c r="O521" s="41">
        <f>IF(ISNUMBER(SEARCH("Yes",'2_all_summary'!$F521)),IF(ISNUMBER(SEARCH("Yes",'2_all_summary'!R521)),1,2),IF(ISNUMBER(SEARCH("No",'2_all_summary'!R521)),4,3))</f>
        <v>4</v>
      </c>
      <c r="P521" s="41">
        <f>IF(ISNUMBER(SEARCH("Yes",'2_all_summary'!$F521)),IF(ISNUMBER(SEARCH("Yes",'2_all_summary'!S521)),1,2),IF(ISNUMBER(SEARCH("No",'2_all_summary'!S521)),4,3))</f>
        <v>4</v>
      </c>
      <c r="Q521" s="41">
        <f>IF(ISNUMBER(SEARCH("Yes",'2_all_summary'!$F521)),IF(0&lt;'2_all_summary'!T521,1,2),IF(0='2_all_summary'!T521,4,3))</f>
        <v>4</v>
      </c>
      <c r="R521" s="41">
        <f>IF(ISNUMBER(SEARCH("Yes",'2_all_summary'!$F521)),IF(ISNUMBER(SEARCH("Yes",'2_all_summary'!U521)),1,2),IF(ISNUMBER(SEARCH("No",'2_all_summary'!U521)),4,3))</f>
        <v>4</v>
      </c>
    </row>
    <row r="522" spans="7:18" x14ac:dyDescent="0.3">
      <c r="G522" s="41"/>
      <c r="H522" s="41" t="str">
        <f>'2_all_summary'!D522</f>
        <v>Incorporation of Spatial and Economic Analyses of Human-Use Data in the Design of Marine Protected Areas [IncorporaciÃ³n del AnÃ¡lisis Espacial y EconÃ³mico de Datos de Uso por Humanos al DiseÃ±o de Ãreas Marinas Protegidas]</v>
      </c>
      <c r="I522" s="41" t="str">
        <f>'2_all_summary'!E522</f>
        <v>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Â©2010 Commercial to ELOTRUST Conservation Biology Â©2010 Society for Conservation Biology.</v>
      </c>
      <c r="J522" s="41">
        <f>IF(ISNUMBER(SEARCH("Yes",'2_all_summary'!$F522)),IF(ISNUMBER(SEARCH("Yes",'2_all_summary'!M522)),1,2),IF(ISNUMBER(SEARCH("No",'2_all_summary'!M522)),4,3))</f>
        <v>4</v>
      </c>
      <c r="K522" s="41">
        <f>IF(ISNUMBER(SEARCH("Yes",'2_all_summary'!$F522)),IF(ISNUMBER(SEARCH("Yes",'2_all_summary'!N522)),1,2),IF(ISNUMBER(SEARCH("No",'2_all_summary'!N522)),4,3))</f>
        <v>4</v>
      </c>
      <c r="L522" s="41">
        <f>IF(ISNUMBER(SEARCH("Yes",'2_all_summary'!$F522)),IF(ISNUMBER(SEARCH("Yes",'2_all_summary'!O522)),1,2),IF(ISNUMBER(SEARCH("No",'2_all_summary'!O522)),4,3))</f>
        <v>4</v>
      </c>
      <c r="M522" s="41">
        <f>IF(ISNUMBER(SEARCH("Yes",'2_all_summary'!$F522)),IF(0&lt;'2_all_summary'!P522,1,2),IF(0='2_all_summary'!P522,4,3))</f>
        <v>4</v>
      </c>
      <c r="N522" s="41">
        <f>IF(ISNUMBER(SEARCH("Yes",'2_all_summary'!$F522)),IF(ISNUMBER(SEARCH("Yes",'2_all_summary'!Q522)),1,2),IF(ISNUMBER(SEARCH("No",'2_all_summary'!Q522)),4,3))</f>
        <v>4</v>
      </c>
      <c r="O522" s="41">
        <f>IF(ISNUMBER(SEARCH("Yes",'2_all_summary'!$F522)),IF(ISNUMBER(SEARCH("Yes",'2_all_summary'!R522)),1,2),IF(ISNUMBER(SEARCH("No",'2_all_summary'!R522)),4,3))</f>
        <v>4</v>
      </c>
      <c r="P522" s="41">
        <f>IF(ISNUMBER(SEARCH("Yes",'2_all_summary'!$F522)),IF(ISNUMBER(SEARCH("Yes",'2_all_summary'!S522)),1,2),IF(ISNUMBER(SEARCH("No",'2_all_summary'!S522)),4,3))</f>
        <v>4</v>
      </c>
      <c r="Q522" s="41">
        <f>IF(ISNUMBER(SEARCH("Yes",'2_all_summary'!$F522)),IF(0&lt;'2_all_summary'!T522,1,2),IF(0='2_all_summary'!T522,4,3))</f>
        <v>4</v>
      </c>
      <c r="R522" s="41">
        <f>IF(ISNUMBER(SEARCH("Yes",'2_all_summary'!$F522)),IF(ISNUMBER(SEARCH("Yes",'2_all_summary'!U522)),1,2),IF(ISNUMBER(SEARCH("No",'2_all_summary'!U522)),4,3))</f>
        <v>4</v>
      </c>
    </row>
    <row r="523" spans="7:18" x14ac:dyDescent="0.3">
      <c r="G523" s="41"/>
      <c r="H523" s="41" t="str">
        <f>'2_all_summary'!D523</f>
        <v>An institutional development process in community based coastal resource management: building the capacity and opportunity for community based co-management in a small-scale fisheries community</v>
      </c>
      <c r="I523" s="41" t="str">
        <f>'2_all_summary'!E523</f>
        <v>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v>
      </c>
      <c r="J523" s="41">
        <f>IF(ISNUMBER(SEARCH("Yes",'2_all_summary'!$F523)),IF(ISNUMBER(SEARCH("Yes",'2_all_summary'!M523)),1,2),IF(ISNUMBER(SEARCH("No",'2_all_summary'!M523)),4,3))</f>
        <v>4</v>
      </c>
      <c r="K523" s="41">
        <f>IF(ISNUMBER(SEARCH("Yes",'2_all_summary'!$F523)),IF(ISNUMBER(SEARCH("Yes",'2_all_summary'!N523)),1,2),IF(ISNUMBER(SEARCH("No",'2_all_summary'!N523)),4,3))</f>
        <v>4</v>
      </c>
      <c r="L523" s="41">
        <f>IF(ISNUMBER(SEARCH("Yes",'2_all_summary'!$F523)),IF(ISNUMBER(SEARCH("Yes",'2_all_summary'!O523)),1,2),IF(ISNUMBER(SEARCH("No",'2_all_summary'!O523)),4,3))</f>
        <v>4</v>
      </c>
      <c r="M523" s="41">
        <f>IF(ISNUMBER(SEARCH("Yes",'2_all_summary'!$F523)),IF(0&lt;'2_all_summary'!P523,1,2),IF(0='2_all_summary'!P523,4,3))</f>
        <v>4</v>
      </c>
      <c r="N523" s="41">
        <f>IF(ISNUMBER(SEARCH("Yes",'2_all_summary'!$F523)),IF(ISNUMBER(SEARCH("Yes",'2_all_summary'!Q523)),1,2),IF(ISNUMBER(SEARCH("No",'2_all_summary'!Q523)),4,3))</f>
        <v>4</v>
      </c>
      <c r="O523" s="41">
        <f>IF(ISNUMBER(SEARCH("Yes",'2_all_summary'!$F523)),IF(ISNUMBER(SEARCH("Yes",'2_all_summary'!R523)),1,2),IF(ISNUMBER(SEARCH("No",'2_all_summary'!R523)),4,3))</f>
        <v>4</v>
      </c>
      <c r="P523" s="41">
        <f>IF(ISNUMBER(SEARCH("Yes",'2_all_summary'!$F523)),IF(ISNUMBER(SEARCH("Yes",'2_all_summary'!S523)),1,2),IF(ISNUMBER(SEARCH("No",'2_all_summary'!S523)),4,3))</f>
        <v>4</v>
      </c>
      <c r="Q523" s="41">
        <f>IF(ISNUMBER(SEARCH("Yes",'2_all_summary'!$F523)),IF(0&lt;'2_all_summary'!T523,1,2),IF(0='2_all_summary'!T523,4,3))</f>
        <v>4</v>
      </c>
      <c r="R523" s="41">
        <f>IF(ISNUMBER(SEARCH("Yes",'2_all_summary'!$F523)),IF(ISNUMBER(SEARCH("Yes",'2_all_summary'!U523)),1,2),IF(ISNUMBER(SEARCH("No",'2_all_summary'!U523)),4,3))</f>
        <v>4</v>
      </c>
    </row>
    <row r="524" spans="7:18" x14ac:dyDescent="0.3">
      <c r="G524" s="41"/>
      <c r="H524" s="41" t="str">
        <f>'2_all_summary'!D524</f>
        <v>Is MSC eco-labelling workable in Taiwan? Responses from various sectors of the Taiwanese sergestid shrimp fishery</v>
      </c>
      <c r="I524" s="41" t="str">
        <f>'2_all_summary'!E524</f>
        <v>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Â© 2017 Elsevier Ltd</v>
      </c>
      <c r="J524" s="41">
        <f>IF(ISNUMBER(SEARCH("Yes",'2_all_summary'!$F524)),IF(ISNUMBER(SEARCH("Yes",'2_all_summary'!M524)),1,2),IF(ISNUMBER(SEARCH("No",'2_all_summary'!M524)),4,3))</f>
        <v>4</v>
      </c>
      <c r="K524" s="41">
        <f>IF(ISNUMBER(SEARCH("Yes",'2_all_summary'!$F524)),IF(ISNUMBER(SEARCH("Yes",'2_all_summary'!N524)),1,2),IF(ISNUMBER(SEARCH("No",'2_all_summary'!N524)),4,3))</f>
        <v>4</v>
      </c>
      <c r="L524" s="41">
        <f>IF(ISNUMBER(SEARCH("Yes",'2_all_summary'!$F524)),IF(ISNUMBER(SEARCH("Yes",'2_all_summary'!O524)),1,2),IF(ISNUMBER(SEARCH("No",'2_all_summary'!O524)),4,3))</f>
        <v>4</v>
      </c>
      <c r="M524" s="41">
        <f>IF(ISNUMBER(SEARCH("Yes",'2_all_summary'!$F524)),IF(0&lt;'2_all_summary'!P524,1,2),IF(0='2_all_summary'!P524,4,3))</f>
        <v>4</v>
      </c>
      <c r="N524" s="41">
        <f>IF(ISNUMBER(SEARCH("Yes",'2_all_summary'!$F524)),IF(ISNUMBER(SEARCH("Yes",'2_all_summary'!Q524)),1,2),IF(ISNUMBER(SEARCH("No",'2_all_summary'!Q524)),4,3))</f>
        <v>4</v>
      </c>
      <c r="O524" s="41">
        <f>IF(ISNUMBER(SEARCH("Yes",'2_all_summary'!$F524)),IF(ISNUMBER(SEARCH("Yes",'2_all_summary'!R524)),1,2),IF(ISNUMBER(SEARCH("No",'2_all_summary'!R524)),4,3))</f>
        <v>4</v>
      </c>
      <c r="P524" s="41">
        <f>IF(ISNUMBER(SEARCH("Yes",'2_all_summary'!$F524)),IF(ISNUMBER(SEARCH("Yes",'2_all_summary'!S524)),1,2),IF(ISNUMBER(SEARCH("No",'2_all_summary'!S524)),4,3))</f>
        <v>4</v>
      </c>
      <c r="Q524" s="41">
        <f>IF(ISNUMBER(SEARCH("Yes",'2_all_summary'!$F524)),IF(0&lt;'2_all_summary'!T524,1,2),IF(0='2_all_summary'!T524,4,3))</f>
        <v>4</v>
      </c>
      <c r="R524" s="41">
        <f>IF(ISNUMBER(SEARCH("Yes",'2_all_summary'!$F524)),IF(ISNUMBER(SEARCH("Yes",'2_all_summary'!U524)),1,2),IF(ISNUMBER(SEARCH("No",'2_all_summary'!U524)),4,3))</f>
        <v>4</v>
      </c>
    </row>
    <row r="525" spans="7:18" x14ac:dyDescent="0.3">
      <c r="G525" s="41"/>
      <c r="H525" s="41" t="str">
        <f>'2_all_summary'!D525</f>
        <v>Understanding the Scale of Marine Protection in Hawai'i: From Community-Based Management to the Remote Northwestern Hawaiian Islands</v>
      </c>
      <c r="I525" s="41" t="str">
        <f>'2_all_summary'!E525</f>
        <v>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PapahÄnaumokuÄkea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Â© 2014 Elsevier Ltd.</v>
      </c>
      <c r="J525" s="41">
        <f>IF(ISNUMBER(SEARCH("Yes",'2_all_summary'!$F525)),IF(ISNUMBER(SEARCH("Yes",'2_all_summary'!M525)),1,2),IF(ISNUMBER(SEARCH("No",'2_all_summary'!M525)),4,3))</f>
        <v>4</v>
      </c>
      <c r="K525" s="41">
        <f>IF(ISNUMBER(SEARCH("Yes",'2_all_summary'!$F525)),IF(ISNUMBER(SEARCH("Yes",'2_all_summary'!N525)),1,2),IF(ISNUMBER(SEARCH("No",'2_all_summary'!N525)),4,3))</f>
        <v>4</v>
      </c>
      <c r="L525" s="41">
        <f>IF(ISNUMBER(SEARCH("Yes",'2_all_summary'!$F525)),IF(ISNUMBER(SEARCH("Yes",'2_all_summary'!O525)),1,2),IF(ISNUMBER(SEARCH("No",'2_all_summary'!O525)),4,3))</f>
        <v>4</v>
      </c>
      <c r="M525" s="41">
        <f>IF(ISNUMBER(SEARCH("Yes",'2_all_summary'!$F525)),IF(0&lt;'2_all_summary'!P525,1,2),IF(0='2_all_summary'!P525,4,3))</f>
        <v>4</v>
      </c>
      <c r="N525" s="41">
        <f>IF(ISNUMBER(SEARCH("Yes",'2_all_summary'!$F525)),IF(ISNUMBER(SEARCH("Yes",'2_all_summary'!Q525)),1,2),IF(ISNUMBER(SEARCH("No",'2_all_summary'!Q525)),4,3))</f>
        <v>4</v>
      </c>
      <c r="O525" s="41">
        <f>IF(ISNUMBER(SEARCH("Yes",'2_all_summary'!$F525)),IF(ISNUMBER(SEARCH("Yes",'2_all_summary'!R525)),1,2),IF(ISNUMBER(SEARCH("No",'2_all_summary'!R525)),4,3))</f>
        <v>4</v>
      </c>
      <c r="P525" s="41">
        <f>IF(ISNUMBER(SEARCH("Yes",'2_all_summary'!$F525)),IF(ISNUMBER(SEARCH("Yes",'2_all_summary'!S525)),1,2),IF(ISNUMBER(SEARCH("No",'2_all_summary'!S525)),4,3))</f>
        <v>4</v>
      </c>
      <c r="Q525" s="41">
        <f>IF(ISNUMBER(SEARCH("Yes",'2_all_summary'!$F525)),IF(0&lt;'2_all_summary'!T525,1,2),IF(0='2_all_summary'!T525,4,3))</f>
        <v>4</v>
      </c>
      <c r="R525" s="41">
        <f>IF(ISNUMBER(SEARCH("Yes",'2_all_summary'!$F525)),IF(ISNUMBER(SEARCH("Yes",'2_all_summary'!U525)),1,2),IF(ISNUMBER(SEARCH("No",'2_all_summary'!U525)),4,3))</f>
        <v>4</v>
      </c>
    </row>
    <row r="526" spans="7:18" x14ac:dyDescent="0.3">
      <c r="G526" s="41"/>
      <c r="H526" s="41" t="str">
        <f>'2_all_summary'!D526</f>
        <v>Post-filling phase ichthyofaunal community and fishery potential of Chitsuwa Reservoir, a small tropical reservoir in Zimbabwe</v>
      </c>
      <c r="I526" s="41" t="str">
        <f>'2_all_summary'!E526</f>
        <v>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O.Â niloticus and M.Â macrolepidotus were the most important species. Results from the Canonical Correspondence Analysis revealed a clear division of the fish species that followed the environmental variables. Although fisheries may benefit from the invasive M.Â salmoides and the established O.Â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61.5Â t/year. Management of this reservoir should involve the local communities, empowering them so that they practice sustainable non-destructive fishing methods. Â© 2022 John Wiley &amp; Sons Australia, Ltd</v>
      </c>
      <c r="J526" s="41">
        <f>IF(ISNUMBER(SEARCH("Yes",'2_all_summary'!$F526)),IF(ISNUMBER(SEARCH("Yes",'2_all_summary'!M526)),1,2),IF(ISNUMBER(SEARCH("No",'2_all_summary'!M526)),4,3))</f>
        <v>4</v>
      </c>
      <c r="K526" s="41">
        <f>IF(ISNUMBER(SEARCH("Yes",'2_all_summary'!$F526)),IF(ISNUMBER(SEARCH("Yes",'2_all_summary'!N526)),1,2),IF(ISNUMBER(SEARCH("No",'2_all_summary'!N526)),4,3))</f>
        <v>4</v>
      </c>
      <c r="L526" s="41">
        <f>IF(ISNUMBER(SEARCH("Yes",'2_all_summary'!$F526)),IF(ISNUMBER(SEARCH("Yes",'2_all_summary'!O526)),1,2),IF(ISNUMBER(SEARCH("No",'2_all_summary'!O526)),4,3))</f>
        <v>4</v>
      </c>
      <c r="M526" s="41">
        <f>IF(ISNUMBER(SEARCH("Yes",'2_all_summary'!$F526)),IF(0&lt;'2_all_summary'!P526,1,2),IF(0='2_all_summary'!P526,4,3))</f>
        <v>4</v>
      </c>
      <c r="N526" s="41">
        <f>IF(ISNUMBER(SEARCH("Yes",'2_all_summary'!$F526)),IF(ISNUMBER(SEARCH("Yes",'2_all_summary'!Q526)),1,2),IF(ISNUMBER(SEARCH("No",'2_all_summary'!Q526)),4,3))</f>
        <v>4</v>
      </c>
      <c r="O526" s="41">
        <f>IF(ISNUMBER(SEARCH("Yes",'2_all_summary'!$F526)),IF(ISNUMBER(SEARCH("Yes",'2_all_summary'!R526)),1,2),IF(ISNUMBER(SEARCH("No",'2_all_summary'!R526)),4,3))</f>
        <v>4</v>
      </c>
      <c r="P526" s="41">
        <f>IF(ISNUMBER(SEARCH("Yes",'2_all_summary'!$F526)),IF(ISNUMBER(SEARCH("Yes",'2_all_summary'!S526)),1,2),IF(ISNUMBER(SEARCH("No",'2_all_summary'!S526)),4,3))</f>
        <v>4</v>
      </c>
      <c r="Q526" s="41">
        <f>IF(ISNUMBER(SEARCH("Yes",'2_all_summary'!$F526)),IF(0&lt;'2_all_summary'!T526,1,2),IF(0='2_all_summary'!T526,4,3))</f>
        <v>4</v>
      </c>
      <c r="R526" s="41">
        <f>IF(ISNUMBER(SEARCH("Yes",'2_all_summary'!$F526)),IF(ISNUMBER(SEARCH("Yes",'2_all_summary'!U526)),1,2),IF(ISNUMBER(SEARCH("No",'2_all_summary'!U526)),4,3))</f>
        <v>4</v>
      </c>
    </row>
    <row r="527" spans="7:18" x14ac:dyDescent="0.3">
      <c r="G527" s="41"/>
      <c r="H527" s="41" t="str">
        <f>'2_all_summary'!D527</f>
        <v>A review of anthropogenic interaction and impact characteristics of the Sundaic mangroves in Southeast Asia</v>
      </c>
      <c r="I527" s="41" t="str">
        <f>'2_all_summary'!E527</f>
        <v>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Â© 2022 Elsevier Ltd</v>
      </c>
      <c r="J527" s="41">
        <f>IF(ISNUMBER(SEARCH("Yes",'2_all_summary'!$F527)),IF(ISNUMBER(SEARCH("Yes",'2_all_summary'!M527)),1,2),IF(ISNUMBER(SEARCH("No",'2_all_summary'!M527)),4,3))</f>
        <v>4</v>
      </c>
      <c r="K527" s="41">
        <f>IF(ISNUMBER(SEARCH("Yes",'2_all_summary'!$F527)),IF(ISNUMBER(SEARCH("Yes",'2_all_summary'!N527)),1,2),IF(ISNUMBER(SEARCH("No",'2_all_summary'!N527)),4,3))</f>
        <v>4</v>
      </c>
      <c r="L527" s="41">
        <f>IF(ISNUMBER(SEARCH("Yes",'2_all_summary'!$F527)),IF(ISNUMBER(SEARCH("Yes",'2_all_summary'!O527)),1,2),IF(ISNUMBER(SEARCH("No",'2_all_summary'!O527)),4,3))</f>
        <v>4</v>
      </c>
      <c r="M527" s="41">
        <f>IF(ISNUMBER(SEARCH("Yes",'2_all_summary'!$F527)),IF(0&lt;'2_all_summary'!P527,1,2),IF(0='2_all_summary'!P527,4,3))</f>
        <v>4</v>
      </c>
      <c r="N527" s="41">
        <f>IF(ISNUMBER(SEARCH("Yes",'2_all_summary'!$F527)),IF(ISNUMBER(SEARCH("Yes",'2_all_summary'!Q527)),1,2),IF(ISNUMBER(SEARCH("No",'2_all_summary'!Q527)),4,3))</f>
        <v>4</v>
      </c>
      <c r="O527" s="41">
        <f>IF(ISNUMBER(SEARCH("Yes",'2_all_summary'!$F527)),IF(ISNUMBER(SEARCH("Yes",'2_all_summary'!R527)),1,2),IF(ISNUMBER(SEARCH("No",'2_all_summary'!R527)),4,3))</f>
        <v>4</v>
      </c>
      <c r="P527" s="41">
        <f>IF(ISNUMBER(SEARCH("Yes",'2_all_summary'!$F527)),IF(ISNUMBER(SEARCH("Yes",'2_all_summary'!S527)),1,2),IF(ISNUMBER(SEARCH("No",'2_all_summary'!S527)),4,3))</f>
        <v>4</v>
      </c>
      <c r="Q527" s="41">
        <f>IF(ISNUMBER(SEARCH("Yes",'2_all_summary'!$F527)),IF(0&lt;'2_all_summary'!T527,1,2),IF(0='2_all_summary'!T527,4,3))</f>
        <v>4</v>
      </c>
      <c r="R527" s="41">
        <f>IF(ISNUMBER(SEARCH("Yes",'2_all_summary'!$F527)),IF(ISNUMBER(SEARCH("Yes",'2_all_summary'!U527)),1,2),IF(ISNUMBER(SEARCH("No",'2_all_summary'!U527)),4,3))</f>
        <v>4</v>
      </c>
    </row>
    <row r="528" spans="7:18" x14ac:dyDescent="0.3">
      <c r="G528" s="41"/>
      <c r="H528" s="41" t="str">
        <f>'2_all_summary'!D528</f>
        <v>Making Space for Community Use Rights: Insights From â€œCommunity Economiesâ€ in Newfoundland and Labrador</v>
      </c>
      <c r="I528" s="41" t="str">
        <f>'2_all_summary'!E528</f>
        <v>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â€œcommunity economies,â€ in the theoretical vocabulary of J. K. Gibson-Graham. By combining insights of Gibson-Grahamâ€™s diverse economies framework with an empirical analysis of how ethical decision making helped build and sustain community economies in three fishing regions, the article promotes the allocation of new community use rights in fisheries and beyond. Â© 2016, Â© 2015 Paul Foley and Charles Mather. Published by Taylor &amp; Francis.</v>
      </c>
      <c r="J528" s="41">
        <f>IF(ISNUMBER(SEARCH("Yes",'2_all_summary'!$F528)),IF(ISNUMBER(SEARCH("Yes",'2_all_summary'!M528)),1,2),IF(ISNUMBER(SEARCH("No",'2_all_summary'!M528)),4,3))</f>
        <v>4</v>
      </c>
      <c r="K528" s="41">
        <f>IF(ISNUMBER(SEARCH("Yes",'2_all_summary'!$F528)),IF(ISNUMBER(SEARCH("Yes",'2_all_summary'!N528)),1,2),IF(ISNUMBER(SEARCH("No",'2_all_summary'!N528)),4,3))</f>
        <v>4</v>
      </c>
      <c r="L528" s="41">
        <f>IF(ISNUMBER(SEARCH("Yes",'2_all_summary'!$F528)),IF(ISNUMBER(SEARCH("Yes",'2_all_summary'!O528)),1,2),IF(ISNUMBER(SEARCH("No",'2_all_summary'!O528)),4,3))</f>
        <v>4</v>
      </c>
      <c r="M528" s="41">
        <f>IF(ISNUMBER(SEARCH("Yes",'2_all_summary'!$F528)),IF(0&lt;'2_all_summary'!P528,1,2),IF(0='2_all_summary'!P528,4,3))</f>
        <v>4</v>
      </c>
      <c r="N528" s="41">
        <f>IF(ISNUMBER(SEARCH("Yes",'2_all_summary'!$F528)),IF(ISNUMBER(SEARCH("Yes",'2_all_summary'!Q528)),1,2),IF(ISNUMBER(SEARCH("No",'2_all_summary'!Q528)),4,3))</f>
        <v>4</v>
      </c>
      <c r="O528" s="41">
        <f>IF(ISNUMBER(SEARCH("Yes",'2_all_summary'!$F528)),IF(ISNUMBER(SEARCH("Yes",'2_all_summary'!R528)),1,2),IF(ISNUMBER(SEARCH("No",'2_all_summary'!R528)),4,3))</f>
        <v>4</v>
      </c>
      <c r="P528" s="41">
        <f>IF(ISNUMBER(SEARCH("Yes",'2_all_summary'!$F528)),IF(ISNUMBER(SEARCH("Yes",'2_all_summary'!S528)),1,2),IF(ISNUMBER(SEARCH("No",'2_all_summary'!S528)),4,3))</f>
        <v>4</v>
      </c>
      <c r="Q528" s="41">
        <f>IF(ISNUMBER(SEARCH("Yes",'2_all_summary'!$F528)),IF(0&lt;'2_all_summary'!T528,1,2),IF(0='2_all_summary'!T528,4,3))</f>
        <v>4</v>
      </c>
      <c r="R528" s="41">
        <f>IF(ISNUMBER(SEARCH("Yes",'2_all_summary'!$F528)),IF(ISNUMBER(SEARCH("Yes",'2_all_summary'!U528)),1,2),IF(ISNUMBER(SEARCH("No",'2_all_summary'!U528)),4,3))</f>
        <v>4</v>
      </c>
    </row>
    <row r="529" spans="7:18" x14ac:dyDescent="0.3">
      <c r="G529" s="41"/>
      <c r="H529" s="41" t="str">
        <f>'2_all_summary'!D529</f>
        <v>Co-management of Caribbean Community (CARICOM) fisheries</v>
      </c>
      <c r="I529" s="41" t="str">
        <f>'2_all_summary'!E529</f>
        <v>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v>
      </c>
      <c r="J529" s="41">
        <f>IF(ISNUMBER(SEARCH("Yes",'2_all_summary'!$F529)),IF(ISNUMBER(SEARCH("Yes",'2_all_summary'!M529)),1,2),IF(ISNUMBER(SEARCH("No",'2_all_summary'!M529)),4,3))</f>
        <v>4</v>
      </c>
      <c r="K529" s="41">
        <f>IF(ISNUMBER(SEARCH("Yes",'2_all_summary'!$F529)),IF(ISNUMBER(SEARCH("Yes",'2_all_summary'!N529)),1,2),IF(ISNUMBER(SEARCH("No",'2_all_summary'!N529)),4,3))</f>
        <v>4</v>
      </c>
      <c r="L529" s="41">
        <f>IF(ISNUMBER(SEARCH("Yes",'2_all_summary'!$F529)),IF(ISNUMBER(SEARCH("Yes",'2_all_summary'!O529)),1,2),IF(ISNUMBER(SEARCH("No",'2_all_summary'!O529)),4,3))</f>
        <v>4</v>
      </c>
      <c r="M529" s="41">
        <f>IF(ISNUMBER(SEARCH("Yes",'2_all_summary'!$F529)),IF(0&lt;'2_all_summary'!P529,1,2),IF(0='2_all_summary'!P529,4,3))</f>
        <v>4</v>
      </c>
      <c r="N529" s="41">
        <f>IF(ISNUMBER(SEARCH("Yes",'2_all_summary'!$F529)),IF(ISNUMBER(SEARCH("Yes",'2_all_summary'!Q529)),1,2),IF(ISNUMBER(SEARCH("No",'2_all_summary'!Q529)),4,3))</f>
        <v>4</v>
      </c>
      <c r="O529" s="41">
        <f>IF(ISNUMBER(SEARCH("Yes",'2_all_summary'!$F529)),IF(ISNUMBER(SEARCH("Yes",'2_all_summary'!R529)),1,2),IF(ISNUMBER(SEARCH("No",'2_all_summary'!R529)),4,3))</f>
        <v>4</v>
      </c>
      <c r="P529" s="41">
        <f>IF(ISNUMBER(SEARCH("Yes",'2_all_summary'!$F529)),IF(ISNUMBER(SEARCH("Yes",'2_all_summary'!S529)),1,2),IF(ISNUMBER(SEARCH("No",'2_all_summary'!S529)),4,3))</f>
        <v>4</v>
      </c>
      <c r="Q529" s="41">
        <f>IF(ISNUMBER(SEARCH("Yes",'2_all_summary'!$F529)),IF(0&lt;'2_all_summary'!T529,1,2),IF(0='2_all_summary'!T529,4,3))</f>
        <v>4</v>
      </c>
      <c r="R529" s="41">
        <f>IF(ISNUMBER(SEARCH("Yes",'2_all_summary'!$F529)),IF(ISNUMBER(SEARCH("Yes",'2_all_summary'!U529)),1,2),IF(ISNUMBER(SEARCH("No",'2_all_summary'!U529)),4,3))</f>
        <v>4</v>
      </c>
    </row>
    <row r="530" spans="7:18" x14ac:dyDescent="0.3">
      <c r="G530" s="41"/>
      <c r="H530" s="41" t="str">
        <f>'2_all_summary'!D530</f>
        <v>Movements of a deep-water fish: Establishing marine fisheries management boundaries in coastal Arctic waters</v>
      </c>
      <c r="I530" s="41" t="str">
        <f>'2_all_summary'!E530</f>
        <v>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Â© 2016 by the Ecological Society of America.</v>
      </c>
      <c r="J530" s="41">
        <f>IF(ISNUMBER(SEARCH("Yes",'2_all_summary'!$F530)),IF(ISNUMBER(SEARCH("Yes",'2_all_summary'!M530)),1,2),IF(ISNUMBER(SEARCH("No",'2_all_summary'!M530)),4,3))</f>
        <v>4</v>
      </c>
      <c r="K530" s="41">
        <f>IF(ISNUMBER(SEARCH("Yes",'2_all_summary'!$F530)),IF(ISNUMBER(SEARCH("Yes",'2_all_summary'!N530)),1,2),IF(ISNUMBER(SEARCH("No",'2_all_summary'!N530)),4,3))</f>
        <v>4</v>
      </c>
      <c r="L530" s="41">
        <f>IF(ISNUMBER(SEARCH("Yes",'2_all_summary'!$F530)),IF(ISNUMBER(SEARCH("Yes",'2_all_summary'!O530)),1,2),IF(ISNUMBER(SEARCH("No",'2_all_summary'!O530)),4,3))</f>
        <v>4</v>
      </c>
      <c r="M530" s="41">
        <f>IF(ISNUMBER(SEARCH("Yes",'2_all_summary'!$F530)),IF(0&lt;'2_all_summary'!P530,1,2),IF(0='2_all_summary'!P530,4,3))</f>
        <v>4</v>
      </c>
      <c r="N530" s="41">
        <f>IF(ISNUMBER(SEARCH("Yes",'2_all_summary'!$F530)),IF(ISNUMBER(SEARCH("Yes",'2_all_summary'!Q530)),1,2),IF(ISNUMBER(SEARCH("No",'2_all_summary'!Q530)),4,3))</f>
        <v>4</v>
      </c>
      <c r="O530" s="41">
        <f>IF(ISNUMBER(SEARCH("Yes",'2_all_summary'!$F530)),IF(ISNUMBER(SEARCH("Yes",'2_all_summary'!R530)),1,2),IF(ISNUMBER(SEARCH("No",'2_all_summary'!R530)),4,3))</f>
        <v>4</v>
      </c>
      <c r="P530" s="41">
        <f>IF(ISNUMBER(SEARCH("Yes",'2_all_summary'!$F530)),IF(ISNUMBER(SEARCH("Yes",'2_all_summary'!S530)),1,2),IF(ISNUMBER(SEARCH("No",'2_all_summary'!S530)),4,3))</f>
        <v>4</v>
      </c>
      <c r="Q530" s="41">
        <f>IF(ISNUMBER(SEARCH("Yes",'2_all_summary'!$F530)),IF(0&lt;'2_all_summary'!T530,1,2),IF(0='2_all_summary'!T530,4,3))</f>
        <v>4</v>
      </c>
      <c r="R530" s="41">
        <f>IF(ISNUMBER(SEARCH("Yes",'2_all_summary'!$F530)),IF(ISNUMBER(SEARCH("Yes",'2_all_summary'!U530)),1,2),IF(ISNUMBER(SEARCH("No",'2_all_summary'!U530)),4,3))</f>
        <v>4</v>
      </c>
    </row>
    <row r="531" spans="7:18" x14ac:dyDescent="0.3">
      <c r="G531" s="41"/>
      <c r="H531" s="41" t="str">
        <f>'2_all_summary'!D531</f>
        <v>Local people and conservation in Mexico's el vizcaÃ­no biosphere reserve</v>
      </c>
      <c r="I531" s="41" t="str">
        <f>'2_all_summary'!E531</f>
        <v>It is increasingly clear that local participation in conservation endeavors is not only critical but also highly problematic. El VizcaÃ­no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v>
      </c>
      <c r="J531" s="41">
        <f>IF(ISNUMBER(SEARCH("Yes",'2_all_summary'!$F531)),IF(ISNUMBER(SEARCH("Yes",'2_all_summary'!M531)),1,2),IF(ISNUMBER(SEARCH("No",'2_all_summary'!M531)),4,3))</f>
        <v>4</v>
      </c>
      <c r="K531" s="41">
        <f>IF(ISNUMBER(SEARCH("Yes",'2_all_summary'!$F531)),IF(ISNUMBER(SEARCH("Yes",'2_all_summary'!N531)),1,2),IF(ISNUMBER(SEARCH("No",'2_all_summary'!N531)),4,3))</f>
        <v>4</v>
      </c>
      <c r="L531" s="41">
        <f>IF(ISNUMBER(SEARCH("Yes",'2_all_summary'!$F531)),IF(ISNUMBER(SEARCH("Yes",'2_all_summary'!O531)),1,2),IF(ISNUMBER(SEARCH("No",'2_all_summary'!O531)),4,3))</f>
        <v>4</v>
      </c>
      <c r="M531" s="41">
        <f>IF(ISNUMBER(SEARCH("Yes",'2_all_summary'!$F531)),IF(0&lt;'2_all_summary'!P531,1,2),IF(0='2_all_summary'!P531,4,3))</f>
        <v>4</v>
      </c>
      <c r="N531" s="41">
        <f>IF(ISNUMBER(SEARCH("Yes",'2_all_summary'!$F531)),IF(ISNUMBER(SEARCH("Yes",'2_all_summary'!Q531)),1,2),IF(ISNUMBER(SEARCH("No",'2_all_summary'!Q531)),4,3))</f>
        <v>4</v>
      </c>
      <c r="O531" s="41">
        <f>IF(ISNUMBER(SEARCH("Yes",'2_all_summary'!$F531)),IF(ISNUMBER(SEARCH("Yes",'2_all_summary'!R531)),1,2),IF(ISNUMBER(SEARCH("No",'2_all_summary'!R531)),4,3))</f>
        <v>4</v>
      </c>
      <c r="P531" s="41">
        <f>IF(ISNUMBER(SEARCH("Yes",'2_all_summary'!$F531)),IF(ISNUMBER(SEARCH("Yes",'2_all_summary'!S531)),1,2),IF(ISNUMBER(SEARCH("No",'2_all_summary'!S531)),4,3))</f>
        <v>4</v>
      </c>
      <c r="Q531" s="41">
        <f>IF(ISNUMBER(SEARCH("Yes",'2_all_summary'!$F531)),IF(0&lt;'2_all_summary'!T531,1,2),IF(0='2_all_summary'!T531,4,3))</f>
        <v>4</v>
      </c>
      <c r="R531" s="41">
        <f>IF(ISNUMBER(SEARCH("Yes",'2_all_summary'!$F531)),IF(ISNUMBER(SEARCH("Yes",'2_all_summary'!U531)),1,2),IF(ISNUMBER(SEARCH("No",'2_all_summary'!U531)),4,3))</f>
        <v>4</v>
      </c>
    </row>
    <row r="532" spans="7:18" x14ac:dyDescent="0.3">
      <c r="G532" s="41"/>
      <c r="H532" s="41" t="str">
        <f>'2_all_summary'!D532</f>
        <v>Evaluation of managed access approach in Anambas Islands Marine Recreational Park, Riau Islands Province</v>
      </c>
      <c r="I532" s="41" t="str">
        <f>'2_all_summary'!E532</f>
        <v>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Â© Published under licence by IOP Publishing Ltd.</v>
      </c>
      <c r="J532" s="41">
        <f>IF(ISNUMBER(SEARCH("Yes",'2_all_summary'!$F532)),IF(ISNUMBER(SEARCH("Yes",'2_all_summary'!M532)),1,2),IF(ISNUMBER(SEARCH("No",'2_all_summary'!M532)),4,3))</f>
        <v>4</v>
      </c>
      <c r="K532" s="41">
        <f>IF(ISNUMBER(SEARCH("Yes",'2_all_summary'!$F532)),IF(ISNUMBER(SEARCH("Yes",'2_all_summary'!N532)),1,2),IF(ISNUMBER(SEARCH("No",'2_all_summary'!N532)),4,3))</f>
        <v>4</v>
      </c>
      <c r="L532" s="41">
        <f>IF(ISNUMBER(SEARCH("Yes",'2_all_summary'!$F532)),IF(ISNUMBER(SEARCH("Yes",'2_all_summary'!O532)),1,2),IF(ISNUMBER(SEARCH("No",'2_all_summary'!O532)),4,3))</f>
        <v>4</v>
      </c>
      <c r="M532" s="41">
        <f>IF(ISNUMBER(SEARCH("Yes",'2_all_summary'!$F532)),IF(0&lt;'2_all_summary'!P532,1,2),IF(0='2_all_summary'!P532,4,3))</f>
        <v>4</v>
      </c>
      <c r="N532" s="41">
        <f>IF(ISNUMBER(SEARCH("Yes",'2_all_summary'!$F532)),IF(ISNUMBER(SEARCH("Yes",'2_all_summary'!Q532)),1,2),IF(ISNUMBER(SEARCH("No",'2_all_summary'!Q532)),4,3))</f>
        <v>4</v>
      </c>
      <c r="O532" s="41">
        <f>IF(ISNUMBER(SEARCH("Yes",'2_all_summary'!$F532)),IF(ISNUMBER(SEARCH("Yes",'2_all_summary'!R532)),1,2),IF(ISNUMBER(SEARCH("No",'2_all_summary'!R532)),4,3))</f>
        <v>4</v>
      </c>
      <c r="P532" s="41">
        <f>IF(ISNUMBER(SEARCH("Yes",'2_all_summary'!$F532)),IF(ISNUMBER(SEARCH("Yes",'2_all_summary'!S532)),1,2),IF(ISNUMBER(SEARCH("No",'2_all_summary'!S532)),4,3))</f>
        <v>4</v>
      </c>
      <c r="Q532" s="41">
        <f>IF(ISNUMBER(SEARCH("Yes",'2_all_summary'!$F532)),IF(0&lt;'2_all_summary'!T532,1,2),IF(0='2_all_summary'!T532,4,3))</f>
        <v>4</v>
      </c>
      <c r="R532" s="41">
        <f>IF(ISNUMBER(SEARCH("Yes",'2_all_summary'!$F532)),IF(ISNUMBER(SEARCH("Yes",'2_all_summary'!U532)),1,2),IF(ISNUMBER(SEARCH("No",'2_all_summary'!U532)),4,3))</f>
        <v>4</v>
      </c>
    </row>
    <row r="533" spans="7:18" x14ac:dyDescent="0.3">
      <c r="G533" s="41"/>
      <c r="H533" s="41" t="str">
        <f>'2_all_summary'!D533</f>
        <v>Governance analysis of a community managed small-scale crab fishery in Madagascar: novel use of an empirical framework</v>
      </c>
      <c r="I533" s="41" t="str">
        <f>'2_all_summary'!E533</f>
        <v>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â€˜resilience through diversityâ€™, in terms of the diversity of both the actors and the incentives they are able to collectively employ. Â© 2017 The Authors</v>
      </c>
      <c r="J533" s="41">
        <f>IF(ISNUMBER(SEARCH("Yes",'2_all_summary'!$F533)),IF(ISNUMBER(SEARCH("Yes",'2_all_summary'!M533)),1,2),IF(ISNUMBER(SEARCH("No",'2_all_summary'!M533)),4,3))</f>
        <v>4</v>
      </c>
      <c r="K533" s="41">
        <f>IF(ISNUMBER(SEARCH("Yes",'2_all_summary'!$F533)),IF(ISNUMBER(SEARCH("Yes",'2_all_summary'!N533)),1,2),IF(ISNUMBER(SEARCH("No",'2_all_summary'!N533)),4,3))</f>
        <v>4</v>
      </c>
      <c r="L533" s="41">
        <f>IF(ISNUMBER(SEARCH("Yes",'2_all_summary'!$F533)),IF(ISNUMBER(SEARCH("Yes",'2_all_summary'!O533)),1,2),IF(ISNUMBER(SEARCH("No",'2_all_summary'!O533)),4,3))</f>
        <v>4</v>
      </c>
      <c r="M533" s="41">
        <f>IF(ISNUMBER(SEARCH("Yes",'2_all_summary'!$F533)),IF(0&lt;'2_all_summary'!P533,1,2),IF(0='2_all_summary'!P533,4,3))</f>
        <v>4</v>
      </c>
      <c r="N533" s="41">
        <f>IF(ISNUMBER(SEARCH("Yes",'2_all_summary'!$F533)),IF(ISNUMBER(SEARCH("Yes",'2_all_summary'!Q533)),1,2),IF(ISNUMBER(SEARCH("No",'2_all_summary'!Q533)),4,3))</f>
        <v>4</v>
      </c>
      <c r="O533" s="41">
        <f>IF(ISNUMBER(SEARCH("Yes",'2_all_summary'!$F533)),IF(ISNUMBER(SEARCH("Yes",'2_all_summary'!R533)),1,2),IF(ISNUMBER(SEARCH("No",'2_all_summary'!R533)),4,3))</f>
        <v>4</v>
      </c>
      <c r="P533" s="41">
        <f>IF(ISNUMBER(SEARCH("Yes",'2_all_summary'!$F533)),IF(ISNUMBER(SEARCH("Yes",'2_all_summary'!S533)),1,2),IF(ISNUMBER(SEARCH("No",'2_all_summary'!S533)),4,3))</f>
        <v>4</v>
      </c>
      <c r="Q533" s="41">
        <f>IF(ISNUMBER(SEARCH("Yes",'2_all_summary'!$F533)),IF(0&lt;'2_all_summary'!T533,1,2),IF(0='2_all_summary'!T533,4,3))</f>
        <v>4</v>
      </c>
      <c r="R533" s="41">
        <f>IF(ISNUMBER(SEARCH("Yes",'2_all_summary'!$F533)),IF(ISNUMBER(SEARCH("Yes",'2_all_summary'!U533)),1,2),IF(ISNUMBER(SEARCH("No",'2_all_summary'!U533)),4,3))</f>
        <v>4</v>
      </c>
    </row>
    <row r="534" spans="7:18" x14ac:dyDescent="0.3">
      <c r="G534" s="41"/>
      <c r="H534" s="41" t="str">
        <f>'2_all_summary'!D534</f>
        <v>Building and Maintaining a Citizen Science Network With Fishermen and Fishing Communities Post Deepwater Horizon Oil Disaster Using a CBPR Approach</v>
      </c>
      <c r="I534" s="41" t="str">
        <f>'2_all_summary'!E534</f>
        <v>When the Deepwater Horizon oil rig blew out in 2010, the immediate threats to productive deep water and estuarial fisheries and the regionâ€™s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Fishermenâ€™s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Â© The Author(s) 2018.</v>
      </c>
      <c r="J534" s="41">
        <f>IF(ISNUMBER(SEARCH("Yes",'2_all_summary'!$F534)),IF(ISNUMBER(SEARCH("Yes",'2_all_summary'!M534)),1,2),IF(ISNUMBER(SEARCH("No",'2_all_summary'!M534)),4,3))</f>
        <v>4</v>
      </c>
      <c r="K534" s="41">
        <f>IF(ISNUMBER(SEARCH("Yes",'2_all_summary'!$F534)),IF(ISNUMBER(SEARCH("Yes",'2_all_summary'!N534)),1,2),IF(ISNUMBER(SEARCH("No",'2_all_summary'!N534)),4,3))</f>
        <v>4</v>
      </c>
      <c r="L534" s="41">
        <f>IF(ISNUMBER(SEARCH("Yes",'2_all_summary'!$F534)),IF(ISNUMBER(SEARCH("Yes",'2_all_summary'!O534)),1,2),IF(ISNUMBER(SEARCH("No",'2_all_summary'!O534)),4,3))</f>
        <v>4</v>
      </c>
      <c r="M534" s="41">
        <f>IF(ISNUMBER(SEARCH("Yes",'2_all_summary'!$F534)),IF(0&lt;'2_all_summary'!P534,1,2),IF(0='2_all_summary'!P534,4,3))</f>
        <v>4</v>
      </c>
      <c r="N534" s="41">
        <f>IF(ISNUMBER(SEARCH("Yes",'2_all_summary'!$F534)),IF(ISNUMBER(SEARCH("Yes",'2_all_summary'!Q534)),1,2),IF(ISNUMBER(SEARCH("No",'2_all_summary'!Q534)),4,3))</f>
        <v>4</v>
      </c>
      <c r="O534" s="41">
        <f>IF(ISNUMBER(SEARCH("Yes",'2_all_summary'!$F534)),IF(ISNUMBER(SEARCH("Yes",'2_all_summary'!R534)),1,2),IF(ISNUMBER(SEARCH("No",'2_all_summary'!R534)),4,3))</f>
        <v>4</v>
      </c>
      <c r="P534" s="41">
        <f>IF(ISNUMBER(SEARCH("Yes",'2_all_summary'!$F534)),IF(ISNUMBER(SEARCH("Yes",'2_all_summary'!S534)),1,2),IF(ISNUMBER(SEARCH("No",'2_all_summary'!S534)),4,3))</f>
        <v>4</v>
      </c>
      <c r="Q534" s="41">
        <f>IF(ISNUMBER(SEARCH("Yes",'2_all_summary'!$F534)),IF(0&lt;'2_all_summary'!T534,1,2),IF(0='2_all_summary'!T534,4,3))</f>
        <v>4</v>
      </c>
      <c r="R534" s="41">
        <f>IF(ISNUMBER(SEARCH("Yes",'2_all_summary'!$F534)),IF(ISNUMBER(SEARCH("Yes",'2_all_summary'!U534)),1,2),IF(ISNUMBER(SEARCH("No",'2_all_summary'!U534)),4,3))</f>
        <v>4</v>
      </c>
    </row>
    <row r="535" spans="7:18" x14ac:dyDescent="0.3">
      <c r="G535" s="41"/>
      <c r="H535" s="41" t="str">
        <f>'2_all_summary'!D535</f>
        <v>An exploration of Hul'qumi'num Coast Salish peoples' attitudes towards the establishment of no-take zones within marine protected areas in the Salish Sea, Canada</v>
      </c>
      <c r="I535" s="41" t="str">
        <f>'2_all_summary'!E535</f>
        <v>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Â© Canadian Association of Geographers/L'Association canadienne des gÃ©ographes.</v>
      </c>
      <c r="J535" s="41">
        <f>IF(ISNUMBER(SEARCH("Yes",'2_all_summary'!$F535)),IF(ISNUMBER(SEARCH("Yes",'2_all_summary'!M535)),1,2),IF(ISNUMBER(SEARCH("No",'2_all_summary'!M535)),4,3))</f>
        <v>4</v>
      </c>
      <c r="K535" s="41">
        <f>IF(ISNUMBER(SEARCH("Yes",'2_all_summary'!$F535)),IF(ISNUMBER(SEARCH("Yes",'2_all_summary'!N535)),1,2),IF(ISNUMBER(SEARCH("No",'2_all_summary'!N535)),4,3))</f>
        <v>4</v>
      </c>
      <c r="L535" s="41">
        <f>IF(ISNUMBER(SEARCH("Yes",'2_all_summary'!$F535)),IF(ISNUMBER(SEARCH("Yes",'2_all_summary'!O535)),1,2),IF(ISNUMBER(SEARCH("No",'2_all_summary'!O535)),4,3))</f>
        <v>4</v>
      </c>
      <c r="M535" s="41">
        <f>IF(ISNUMBER(SEARCH("Yes",'2_all_summary'!$F535)),IF(0&lt;'2_all_summary'!P535,1,2),IF(0='2_all_summary'!P535,4,3))</f>
        <v>4</v>
      </c>
      <c r="N535" s="41">
        <f>IF(ISNUMBER(SEARCH("Yes",'2_all_summary'!$F535)),IF(ISNUMBER(SEARCH("Yes",'2_all_summary'!Q535)),1,2),IF(ISNUMBER(SEARCH("No",'2_all_summary'!Q535)),4,3))</f>
        <v>4</v>
      </c>
      <c r="O535" s="41">
        <f>IF(ISNUMBER(SEARCH("Yes",'2_all_summary'!$F535)),IF(ISNUMBER(SEARCH("Yes",'2_all_summary'!R535)),1,2),IF(ISNUMBER(SEARCH("No",'2_all_summary'!R535)),4,3))</f>
        <v>4</v>
      </c>
      <c r="P535" s="41">
        <f>IF(ISNUMBER(SEARCH("Yes",'2_all_summary'!$F535)),IF(ISNUMBER(SEARCH("Yes",'2_all_summary'!S535)),1,2),IF(ISNUMBER(SEARCH("No",'2_all_summary'!S535)),4,3))</f>
        <v>4</v>
      </c>
      <c r="Q535" s="41">
        <f>IF(ISNUMBER(SEARCH("Yes",'2_all_summary'!$F535)),IF(0&lt;'2_all_summary'!T535,1,2),IF(0='2_all_summary'!T535,4,3))</f>
        <v>4</v>
      </c>
      <c r="R535" s="41">
        <f>IF(ISNUMBER(SEARCH("Yes",'2_all_summary'!$F535)),IF(ISNUMBER(SEARCH("Yes",'2_all_summary'!U535)),1,2),IF(ISNUMBER(SEARCH("No",'2_all_summary'!U535)),4,3))</f>
        <v>4</v>
      </c>
    </row>
    <row r="536" spans="7:18" x14ac:dyDescent="0.3">
      <c r="G536" s="41"/>
      <c r="H536" s="41" t="str">
        <f>'2_all_summary'!D536</f>
        <v>Participation of local fishermen in scientific fisheries data collection: A case study from the Bangweulu Swamps, Zambia</v>
      </c>
      <c r="I536" s="41" t="str">
        <f>'2_all_summary'!E536</f>
        <v>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v>
      </c>
      <c r="J536" s="41">
        <f>IF(ISNUMBER(SEARCH("Yes",'2_all_summary'!$F536)),IF(ISNUMBER(SEARCH("Yes",'2_all_summary'!M536)),1,2),IF(ISNUMBER(SEARCH("No",'2_all_summary'!M536)),4,3))</f>
        <v>4</v>
      </c>
      <c r="K536" s="41">
        <f>IF(ISNUMBER(SEARCH("Yes",'2_all_summary'!$F536)),IF(ISNUMBER(SEARCH("Yes",'2_all_summary'!N536)),1,2),IF(ISNUMBER(SEARCH("No",'2_all_summary'!N536)),4,3))</f>
        <v>4</v>
      </c>
      <c r="L536" s="41">
        <f>IF(ISNUMBER(SEARCH("Yes",'2_all_summary'!$F536)),IF(ISNUMBER(SEARCH("Yes",'2_all_summary'!O536)),1,2),IF(ISNUMBER(SEARCH("No",'2_all_summary'!O536)),4,3))</f>
        <v>4</v>
      </c>
      <c r="M536" s="41">
        <f>IF(ISNUMBER(SEARCH("Yes",'2_all_summary'!$F536)),IF(0&lt;'2_all_summary'!P536,1,2),IF(0='2_all_summary'!P536,4,3))</f>
        <v>4</v>
      </c>
      <c r="N536" s="41">
        <f>IF(ISNUMBER(SEARCH("Yes",'2_all_summary'!$F536)),IF(ISNUMBER(SEARCH("Yes",'2_all_summary'!Q536)),1,2),IF(ISNUMBER(SEARCH("No",'2_all_summary'!Q536)),4,3))</f>
        <v>4</v>
      </c>
      <c r="O536" s="41">
        <f>IF(ISNUMBER(SEARCH("Yes",'2_all_summary'!$F536)),IF(ISNUMBER(SEARCH("Yes",'2_all_summary'!R536)),1,2),IF(ISNUMBER(SEARCH("No",'2_all_summary'!R536)),4,3))</f>
        <v>4</v>
      </c>
      <c r="P536" s="41">
        <f>IF(ISNUMBER(SEARCH("Yes",'2_all_summary'!$F536)),IF(ISNUMBER(SEARCH("Yes",'2_all_summary'!S536)),1,2),IF(ISNUMBER(SEARCH("No",'2_all_summary'!S536)),4,3))</f>
        <v>4</v>
      </c>
      <c r="Q536" s="41">
        <f>IF(ISNUMBER(SEARCH("Yes",'2_all_summary'!$F536)),IF(0&lt;'2_all_summary'!T536,1,2),IF(0='2_all_summary'!T536,4,3))</f>
        <v>4</v>
      </c>
      <c r="R536" s="41">
        <f>IF(ISNUMBER(SEARCH("Yes",'2_all_summary'!$F536)),IF(ISNUMBER(SEARCH("Yes",'2_all_summary'!U536)),1,2),IF(ISNUMBER(SEARCH("No",'2_all_summary'!U536)),4,3))</f>
        <v>4</v>
      </c>
    </row>
    <row r="537" spans="7:18" x14ac:dyDescent="0.3">
      <c r="G537" s="41"/>
      <c r="H537" s="41" t="str">
        <f>'2_all_summary'!D537</f>
        <v>Collaborative and community-based management of coral reefs: lessons from experience</v>
      </c>
      <c r="I537" s="41" t="str">
        <f>'2_all_summary'!E537</f>
        <v>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v>
      </c>
      <c r="J537" s="41">
        <f>IF(ISNUMBER(SEARCH("Yes",'2_all_summary'!$F537)),IF(ISNUMBER(SEARCH("Yes",'2_all_summary'!M537)),1,2),IF(ISNUMBER(SEARCH("No",'2_all_summary'!M537)),4,3))</f>
        <v>4</v>
      </c>
      <c r="K537" s="41">
        <f>IF(ISNUMBER(SEARCH("Yes",'2_all_summary'!$F537)),IF(ISNUMBER(SEARCH("Yes",'2_all_summary'!N537)),1,2),IF(ISNUMBER(SEARCH("No",'2_all_summary'!N537)),4,3))</f>
        <v>4</v>
      </c>
      <c r="L537" s="41">
        <f>IF(ISNUMBER(SEARCH("Yes",'2_all_summary'!$F537)),IF(ISNUMBER(SEARCH("Yes",'2_all_summary'!O537)),1,2),IF(ISNUMBER(SEARCH("No",'2_all_summary'!O537)),4,3))</f>
        <v>4</v>
      </c>
      <c r="M537" s="41">
        <f>IF(ISNUMBER(SEARCH("Yes",'2_all_summary'!$F537)),IF(0&lt;'2_all_summary'!P537,1,2),IF(0='2_all_summary'!P537,4,3))</f>
        <v>4</v>
      </c>
      <c r="N537" s="41">
        <f>IF(ISNUMBER(SEARCH("Yes",'2_all_summary'!$F537)),IF(ISNUMBER(SEARCH("Yes",'2_all_summary'!Q537)),1,2),IF(ISNUMBER(SEARCH("No",'2_all_summary'!Q537)),4,3))</f>
        <v>4</v>
      </c>
      <c r="O537" s="41">
        <f>IF(ISNUMBER(SEARCH("Yes",'2_all_summary'!$F537)),IF(ISNUMBER(SEARCH("Yes",'2_all_summary'!R537)),1,2),IF(ISNUMBER(SEARCH("No",'2_all_summary'!R537)),4,3))</f>
        <v>4</v>
      </c>
      <c r="P537" s="41">
        <f>IF(ISNUMBER(SEARCH("Yes",'2_all_summary'!$F537)),IF(ISNUMBER(SEARCH("Yes",'2_all_summary'!S537)),1,2),IF(ISNUMBER(SEARCH("No",'2_all_summary'!S537)),4,3))</f>
        <v>4</v>
      </c>
      <c r="Q537" s="41">
        <f>IF(ISNUMBER(SEARCH("Yes",'2_all_summary'!$F537)),IF(0&lt;'2_all_summary'!T537,1,2),IF(0='2_all_summary'!T537,4,3))</f>
        <v>4</v>
      </c>
      <c r="R537" s="41">
        <f>IF(ISNUMBER(SEARCH("Yes",'2_all_summary'!$F537)),IF(ISNUMBER(SEARCH("Yes",'2_all_summary'!U537)),1,2),IF(ISNUMBER(SEARCH("No",'2_all_summary'!U537)),4,3))</f>
        <v>4</v>
      </c>
    </row>
    <row r="538" spans="7:18" x14ac:dyDescent="0.3">
      <c r="G538" s="41"/>
      <c r="H538" s="41" t="str">
        <f>'2_all_summary'!D538</f>
        <v>Marudu bay community-based geloina spp. aquaculture management: Enhancing sustainable consumption, livelihood and food security</v>
      </c>
      <c r="I538" s="41" t="str">
        <f>'2_all_summary'!E538</f>
        <v>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Â© Penerbit UMT.</v>
      </c>
      <c r="J538" s="41">
        <f>IF(ISNUMBER(SEARCH("Yes",'2_all_summary'!$F538)),IF(ISNUMBER(SEARCH("Yes",'2_all_summary'!M538)),1,2),IF(ISNUMBER(SEARCH("No",'2_all_summary'!M538)),4,3))</f>
        <v>4</v>
      </c>
      <c r="K538" s="41">
        <f>IF(ISNUMBER(SEARCH("Yes",'2_all_summary'!$F538)),IF(ISNUMBER(SEARCH("Yes",'2_all_summary'!N538)),1,2),IF(ISNUMBER(SEARCH("No",'2_all_summary'!N538)),4,3))</f>
        <v>4</v>
      </c>
      <c r="L538" s="41">
        <f>IF(ISNUMBER(SEARCH("Yes",'2_all_summary'!$F538)),IF(ISNUMBER(SEARCH("Yes",'2_all_summary'!O538)),1,2),IF(ISNUMBER(SEARCH("No",'2_all_summary'!O538)),4,3))</f>
        <v>4</v>
      </c>
      <c r="M538" s="41">
        <f>IF(ISNUMBER(SEARCH("Yes",'2_all_summary'!$F538)),IF(0&lt;'2_all_summary'!P538,1,2),IF(0='2_all_summary'!P538,4,3))</f>
        <v>4</v>
      </c>
      <c r="N538" s="41">
        <f>IF(ISNUMBER(SEARCH("Yes",'2_all_summary'!$F538)),IF(ISNUMBER(SEARCH("Yes",'2_all_summary'!Q538)),1,2),IF(ISNUMBER(SEARCH("No",'2_all_summary'!Q538)),4,3))</f>
        <v>4</v>
      </c>
      <c r="O538" s="41">
        <f>IF(ISNUMBER(SEARCH("Yes",'2_all_summary'!$F538)),IF(ISNUMBER(SEARCH("Yes",'2_all_summary'!R538)),1,2),IF(ISNUMBER(SEARCH("No",'2_all_summary'!R538)),4,3))</f>
        <v>4</v>
      </c>
      <c r="P538" s="41">
        <f>IF(ISNUMBER(SEARCH("Yes",'2_all_summary'!$F538)),IF(ISNUMBER(SEARCH("Yes",'2_all_summary'!S538)),1,2),IF(ISNUMBER(SEARCH("No",'2_all_summary'!S538)),4,3))</f>
        <v>4</v>
      </c>
      <c r="Q538" s="41">
        <f>IF(ISNUMBER(SEARCH("Yes",'2_all_summary'!$F538)),IF(0&lt;'2_all_summary'!T538,1,2),IF(0='2_all_summary'!T538,4,3))</f>
        <v>4</v>
      </c>
      <c r="R538" s="41">
        <f>IF(ISNUMBER(SEARCH("Yes",'2_all_summary'!$F538)),IF(ISNUMBER(SEARCH("Yes",'2_all_summary'!U538)),1,2),IF(ISNUMBER(SEARCH("No",'2_all_summary'!U538)),4,3))</f>
        <v>4</v>
      </c>
    </row>
    <row r="539" spans="7:18" x14ac:dyDescent="0.3">
      <c r="G539" s="41"/>
      <c r="H539" s="41" t="str">
        <f>'2_all_summary'!D539</f>
        <v>CASE STUDY: Community based ecological mangrove rehabilitation (CBEMR) in Indonesia from small (12-33 ha) to medium scales (400 ha) with pathways for adoption at larger scales (&gt; 5000 ha)</v>
      </c>
      <c r="I539" s="41" t="str">
        <f>'2_all_summary'!E539</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Licence Creative Commons.</v>
      </c>
      <c r="J539" s="41">
        <f>IF(ISNUMBER(SEARCH("Yes",'2_all_summary'!$F539)),IF(ISNUMBER(SEARCH("Yes",'2_all_summary'!M539)),1,2),IF(ISNUMBER(SEARCH("No",'2_all_summary'!M539)),4,3))</f>
        <v>4</v>
      </c>
      <c r="K539" s="41">
        <f>IF(ISNUMBER(SEARCH("Yes",'2_all_summary'!$F539)),IF(ISNUMBER(SEARCH("Yes",'2_all_summary'!N539)),1,2),IF(ISNUMBER(SEARCH("No",'2_all_summary'!N539)),4,3))</f>
        <v>4</v>
      </c>
      <c r="L539" s="41">
        <f>IF(ISNUMBER(SEARCH("Yes",'2_all_summary'!$F539)),IF(ISNUMBER(SEARCH("Yes",'2_all_summary'!O539)),1,2),IF(ISNUMBER(SEARCH("No",'2_all_summary'!O539)),4,3))</f>
        <v>4</v>
      </c>
      <c r="M539" s="41">
        <f>IF(ISNUMBER(SEARCH("Yes",'2_all_summary'!$F539)),IF(0&lt;'2_all_summary'!P539,1,2),IF(0='2_all_summary'!P539,4,3))</f>
        <v>4</v>
      </c>
      <c r="N539" s="41">
        <f>IF(ISNUMBER(SEARCH("Yes",'2_all_summary'!$F539)),IF(ISNUMBER(SEARCH("Yes",'2_all_summary'!Q539)),1,2),IF(ISNUMBER(SEARCH("No",'2_all_summary'!Q539)),4,3))</f>
        <v>4</v>
      </c>
      <c r="O539" s="41">
        <f>IF(ISNUMBER(SEARCH("Yes",'2_all_summary'!$F539)),IF(ISNUMBER(SEARCH("Yes",'2_all_summary'!R539)),1,2),IF(ISNUMBER(SEARCH("No",'2_all_summary'!R539)),4,3))</f>
        <v>4</v>
      </c>
      <c r="P539" s="41">
        <f>IF(ISNUMBER(SEARCH("Yes",'2_all_summary'!$F539)),IF(ISNUMBER(SEARCH("Yes",'2_all_summary'!S539)),1,2),IF(ISNUMBER(SEARCH("No",'2_all_summary'!S539)),4,3))</f>
        <v>4</v>
      </c>
      <c r="Q539" s="41">
        <f>IF(ISNUMBER(SEARCH("Yes",'2_all_summary'!$F539)),IF(0&lt;'2_all_summary'!T539,1,2),IF(0='2_all_summary'!T539,4,3))</f>
        <v>4</v>
      </c>
      <c r="R539" s="41">
        <f>IF(ISNUMBER(SEARCH("Yes",'2_all_summary'!$F539)),IF(ISNUMBER(SEARCH("Yes",'2_all_summary'!U539)),1,2),IF(ISNUMBER(SEARCH("No",'2_all_summary'!U539)),4,3))</f>
        <v>4</v>
      </c>
    </row>
    <row r="540" spans="7:18" x14ac:dyDescent="0.3">
      <c r="G540" s="41"/>
      <c r="H540" s="41" t="str">
        <f>'2_all_summary'!D540</f>
        <v>Women and fisheries co-management: Limits to participation on Lake Victoria</v>
      </c>
      <c r="I540" s="41" t="str">
        <f>'2_all_summary'!E540</f>
        <v>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Â© 2019 Elsevier B.V.</v>
      </c>
      <c r="J540" s="41">
        <f>IF(ISNUMBER(SEARCH("Yes",'2_all_summary'!$F540)),IF(ISNUMBER(SEARCH("Yes",'2_all_summary'!M540)),1,2),IF(ISNUMBER(SEARCH("No",'2_all_summary'!M540)),4,3))</f>
        <v>4</v>
      </c>
      <c r="K540" s="41">
        <f>IF(ISNUMBER(SEARCH("Yes",'2_all_summary'!$F540)),IF(ISNUMBER(SEARCH("Yes",'2_all_summary'!N540)),1,2),IF(ISNUMBER(SEARCH("No",'2_all_summary'!N540)),4,3))</f>
        <v>4</v>
      </c>
      <c r="L540" s="41">
        <f>IF(ISNUMBER(SEARCH("Yes",'2_all_summary'!$F540)),IF(ISNUMBER(SEARCH("Yes",'2_all_summary'!O540)),1,2),IF(ISNUMBER(SEARCH("No",'2_all_summary'!O540)),4,3))</f>
        <v>4</v>
      </c>
      <c r="M540" s="41">
        <f>IF(ISNUMBER(SEARCH("Yes",'2_all_summary'!$F540)),IF(0&lt;'2_all_summary'!P540,1,2),IF(0='2_all_summary'!P540,4,3))</f>
        <v>4</v>
      </c>
      <c r="N540" s="41">
        <f>IF(ISNUMBER(SEARCH("Yes",'2_all_summary'!$F540)),IF(ISNUMBER(SEARCH("Yes",'2_all_summary'!Q540)),1,2),IF(ISNUMBER(SEARCH("No",'2_all_summary'!Q540)),4,3))</f>
        <v>4</v>
      </c>
      <c r="O540" s="41">
        <f>IF(ISNUMBER(SEARCH("Yes",'2_all_summary'!$F540)),IF(ISNUMBER(SEARCH("Yes",'2_all_summary'!R540)),1,2),IF(ISNUMBER(SEARCH("No",'2_all_summary'!R540)),4,3))</f>
        <v>4</v>
      </c>
      <c r="P540" s="41">
        <f>IF(ISNUMBER(SEARCH("Yes",'2_all_summary'!$F540)),IF(ISNUMBER(SEARCH("Yes",'2_all_summary'!S540)),1,2),IF(ISNUMBER(SEARCH("No",'2_all_summary'!S540)),4,3))</f>
        <v>4</v>
      </c>
      <c r="Q540" s="41">
        <f>IF(ISNUMBER(SEARCH("Yes",'2_all_summary'!$F540)),IF(0&lt;'2_all_summary'!T540,1,2),IF(0='2_all_summary'!T540,4,3))</f>
        <v>4</v>
      </c>
      <c r="R540" s="41">
        <f>IF(ISNUMBER(SEARCH("Yes",'2_all_summary'!$F540)),IF(ISNUMBER(SEARCH("Yes",'2_all_summary'!U540)),1,2),IF(ISNUMBER(SEARCH("No",'2_all_summary'!U540)),4,3))</f>
        <v>4</v>
      </c>
    </row>
    <row r="541" spans="7:18" x14ac:dyDescent="0.3">
      <c r="G541" s="41"/>
      <c r="H541" s="41" t="str">
        <f>'2_all_summary'!D541</f>
        <v>Community champions of ecosystem services: The role of local agency in protecting Indonesian coral reefs</v>
      </c>
      <c r="I541" s="41" t="str">
        <f>'2_all_summary'!E541</f>
        <v>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â€œchampions,â€ fishers and others exerting influence within their communities, and â€œisland champions (IC),â€ individuals working at island level from local government and non-government roles, are developing their ownâ€”often unorthodoxâ€”strategies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Â© 2022 Abdurrahim, Adhuri, Ross and Phelan.</v>
      </c>
      <c r="J541" s="41">
        <f>IF(ISNUMBER(SEARCH("Yes",'2_all_summary'!$F541)),IF(ISNUMBER(SEARCH("Yes",'2_all_summary'!M541)),1,2),IF(ISNUMBER(SEARCH("No",'2_all_summary'!M541)),4,3))</f>
        <v>4</v>
      </c>
      <c r="K541" s="41">
        <f>IF(ISNUMBER(SEARCH("Yes",'2_all_summary'!$F541)),IF(ISNUMBER(SEARCH("Yes",'2_all_summary'!N541)),1,2),IF(ISNUMBER(SEARCH("No",'2_all_summary'!N541)),4,3))</f>
        <v>4</v>
      </c>
      <c r="L541" s="41">
        <f>IF(ISNUMBER(SEARCH("Yes",'2_all_summary'!$F541)),IF(ISNUMBER(SEARCH("Yes",'2_all_summary'!O541)),1,2),IF(ISNUMBER(SEARCH("No",'2_all_summary'!O541)),4,3))</f>
        <v>4</v>
      </c>
      <c r="M541" s="41">
        <f>IF(ISNUMBER(SEARCH("Yes",'2_all_summary'!$F541)),IF(0&lt;'2_all_summary'!P541,1,2),IF(0='2_all_summary'!P541,4,3))</f>
        <v>4</v>
      </c>
      <c r="N541" s="41">
        <f>IF(ISNUMBER(SEARCH("Yes",'2_all_summary'!$F541)),IF(ISNUMBER(SEARCH("Yes",'2_all_summary'!Q541)),1,2),IF(ISNUMBER(SEARCH("No",'2_all_summary'!Q541)),4,3))</f>
        <v>4</v>
      </c>
      <c r="O541" s="41">
        <f>IF(ISNUMBER(SEARCH("Yes",'2_all_summary'!$F541)),IF(ISNUMBER(SEARCH("Yes",'2_all_summary'!R541)),1,2),IF(ISNUMBER(SEARCH("No",'2_all_summary'!R541)),4,3))</f>
        <v>4</v>
      </c>
      <c r="P541" s="41">
        <f>IF(ISNUMBER(SEARCH("Yes",'2_all_summary'!$F541)),IF(ISNUMBER(SEARCH("Yes",'2_all_summary'!S541)),1,2),IF(ISNUMBER(SEARCH("No",'2_all_summary'!S541)),4,3))</f>
        <v>4</v>
      </c>
      <c r="Q541" s="41">
        <f>IF(ISNUMBER(SEARCH("Yes",'2_all_summary'!$F541)),IF(0&lt;'2_all_summary'!T541,1,2),IF(0='2_all_summary'!T541,4,3))</f>
        <v>4</v>
      </c>
      <c r="R541" s="41">
        <f>IF(ISNUMBER(SEARCH("Yes",'2_all_summary'!$F541)),IF(ISNUMBER(SEARCH("Yes",'2_all_summary'!U541)),1,2),IF(ISNUMBER(SEARCH("No",'2_all_summary'!U541)),4,3))</f>
        <v>4</v>
      </c>
    </row>
    <row r="542" spans="7:18" x14ac:dyDescent="0.3">
      <c r="G542" s="41"/>
      <c r="H542" s="41" t="str">
        <f>'2_all_summary'!D542</f>
        <v>Community-based climate change adaptation strategies for integrated prawn-fish-rice farming in Bangladesh to promote social-ecological resilience</v>
      </c>
      <c r="I542" s="41" t="str">
        <f>'2_all_summary'!E542</f>
        <v>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Â© 2013 Wiley Publishing Asia Pty Ltd.</v>
      </c>
      <c r="J542" s="41">
        <f>IF(ISNUMBER(SEARCH("Yes",'2_all_summary'!$F542)),IF(ISNUMBER(SEARCH("Yes",'2_all_summary'!M542)),1,2),IF(ISNUMBER(SEARCH("No",'2_all_summary'!M542)),4,3))</f>
        <v>4</v>
      </c>
      <c r="K542" s="41">
        <f>IF(ISNUMBER(SEARCH("Yes",'2_all_summary'!$F542)),IF(ISNUMBER(SEARCH("Yes",'2_all_summary'!N542)),1,2),IF(ISNUMBER(SEARCH("No",'2_all_summary'!N542)),4,3))</f>
        <v>4</v>
      </c>
      <c r="L542" s="41">
        <f>IF(ISNUMBER(SEARCH("Yes",'2_all_summary'!$F542)),IF(ISNUMBER(SEARCH("Yes",'2_all_summary'!O542)),1,2),IF(ISNUMBER(SEARCH("No",'2_all_summary'!O542)),4,3))</f>
        <v>4</v>
      </c>
      <c r="M542" s="41">
        <f>IF(ISNUMBER(SEARCH("Yes",'2_all_summary'!$F542)),IF(0&lt;'2_all_summary'!P542,1,2),IF(0='2_all_summary'!P542,4,3))</f>
        <v>4</v>
      </c>
      <c r="N542" s="41">
        <f>IF(ISNUMBER(SEARCH("Yes",'2_all_summary'!$F542)),IF(ISNUMBER(SEARCH("Yes",'2_all_summary'!Q542)),1,2),IF(ISNUMBER(SEARCH("No",'2_all_summary'!Q542)),4,3))</f>
        <v>4</v>
      </c>
      <c r="O542" s="41">
        <f>IF(ISNUMBER(SEARCH("Yes",'2_all_summary'!$F542)),IF(ISNUMBER(SEARCH("Yes",'2_all_summary'!R542)),1,2),IF(ISNUMBER(SEARCH("No",'2_all_summary'!R542)),4,3))</f>
        <v>4</v>
      </c>
      <c r="P542" s="41">
        <f>IF(ISNUMBER(SEARCH("Yes",'2_all_summary'!$F542)),IF(ISNUMBER(SEARCH("Yes",'2_all_summary'!S542)),1,2),IF(ISNUMBER(SEARCH("No",'2_all_summary'!S542)),4,3))</f>
        <v>4</v>
      </c>
      <c r="Q542" s="41">
        <f>IF(ISNUMBER(SEARCH("Yes",'2_all_summary'!$F542)),IF(0&lt;'2_all_summary'!T542,1,2),IF(0='2_all_summary'!T542,4,3))</f>
        <v>4</v>
      </c>
      <c r="R542" s="41">
        <f>IF(ISNUMBER(SEARCH("Yes",'2_all_summary'!$F542)),IF(ISNUMBER(SEARCH("Yes",'2_all_summary'!U542)),1,2),IF(ISNUMBER(SEARCH("No",'2_all_summary'!U542)),4,3))</f>
        <v>4</v>
      </c>
    </row>
    <row r="543" spans="7:18" x14ac:dyDescent="0.3">
      <c r="G543" s="41"/>
      <c r="H543" s="41" t="str">
        <f>'2_all_summary'!D543</f>
        <v>Suitable habitats of two coastal cetaceans along the northern Arabian Sea: Important marine mammal areas susceptible to conservation gaps</v>
      </c>
      <c r="I543" s="41" t="str">
        <f>'2_all_summary'!E543</f>
        <v>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2â€“5Â m deep. The Indo-Pacific finless porpoise prefers 6â€“20Â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Â© 2023 John Wiley &amp; Sons Ltd.</v>
      </c>
      <c r="J543" s="41">
        <f>IF(ISNUMBER(SEARCH("Yes",'2_all_summary'!$F543)),IF(ISNUMBER(SEARCH("Yes",'2_all_summary'!M543)),1,2),IF(ISNUMBER(SEARCH("No",'2_all_summary'!M543)),4,3))</f>
        <v>4</v>
      </c>
      <c r="K543" s="41">
        <f>IF(ISNUMBER(SEARCH("Yes",'2_all_summary'!$F543)),IF(ISNUMBER(SEARCH("Yes",'2_all_summary'!N543)),1,2),IF(ISNUMBER(SEARCH("No",'2_all_summary'!N543)),4,3))</f>
        <v>4</v>
      </c>
      <c r="L543" s="41">
        <f>IF(ISNUMBER(SEARCH("Yes",'2_all_summary'!$F543)),IF(ISNUMBER(SEARCH("Yes",'2_all_summary'!O543)),1,2),IF(ISNUMBER(SEARCH("No",'2_all_summary'!O543)),4,3))</f>
        <v>4</v>
      </c>
      <c r="M543" s="41">
        <f>IF(ISNUMBER(SEARCH("Yes",'2_all_summary'!$F543)),IF(0&lt;'2_all_summary'!P543,1,2),IF(0='2_all_summary'!P543,4,3))</f>
        <v>4</v>
      </c>
      <c r="N543" s="41">
        <f>IF(ISNUMBER(SEARCH("Yes",'2_all_summary'!$F543)),IF(ISNUMBER(SEARCH("Yes",'2_all_summary'!Q543)),1,2),IF(ISNUMBER(SEARCH("No",'2_all_summary'!Q543)),4,3))</f>
        <v>4</v>
      </c>
      <c r="O543" s="41">
        <f>IF(ISNUMBER(SEARCH("Yes",'2_all_summary'!$F543)),IF(ISNUMBER(SEARCH("Yes",'2_all_summary'!R543)),1,2),IF(ISNUMBER(SEARCH("No",'2_all_summary'!R543)),4,3))</f>
        <v>4</v>
      </c>
      <c r="P543" s="41">
        <f>IF(ISNUMBER(SEARCH("Yes",'2_all_summary'!$F543)),IF(ISNUMBER(SEARCH("Yes",'2_all_summary'!S543)),1,2),IF(ISNUMBER(SEARCH("No",'2_all_summary'!S543)),4,3))</f>
        <v>4</v>
      </c>
      <c r="Q543" s="41">
        <f>IF(ISNUMBER(SEARCH("Yes",'2_all_summary'!$F543)),IF(0&lt;'2_all_summary'!T543,1,2),IF(0='2_all_summary'!T543,4,3))</f>
        <v>4</v>
      </c>
      <c r="R543" s="41">
        <f>IF(ISNUMBER(SEARCH("Yes",'2_all_summary'!$F543)),IF(ISNUMBER(SEARCH("Yes",'2_all_summary'!U543)),1,2),IF(ISNUMBER(SEARCH("No",'2_all_summary'!U543)),4,3))</f>
        <v>4</v>
      </c>
    </row>
    <row r="544" spans="7:18" x14ac:dyDescent="0.3">
      <c r="G544" s="41"/>
      <c r="H544" s="41" t="str">
        <f>'2_all_summary'!D544</f>
        <v>Community-based participatory research projects and policy engagement to protect environmental health on St Lawrence Island, Alaska</v>
      </c>
      <c r="I544" s="41" t="str">
        <f>'2_all_summary'!E544</f>
        <v>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Â© 2013 Pamela K.Miller et al.</v>
      </c>
      <c r="J544" s="41">
        <f>IF(ISNUMBER(SEARCH("Yes",'2_all_summary'!$F544)),IF(ISNUMBER(SEARCH("Yes",'2_all_summary'!M544)),1,2),IF(ISNUMBER(SEARCH("No",'2_all_summary'!M544)),4,3))</f>
        <v>4</v>
      </c>
      <c r="K544" s="41">
        <f>IF(ISNUMBER(SEARCH("Yes",'2_all_summary'!$F544)),IF(ISNUMBER(SEARCH("Yes",'2_all_summary'!N544)),1,2),IF(ISNUMBER(SEARCH("No",'2_all_summary'!N544)),4,3))</f>
        <v>4</v>
      </c>
      <c r="L544" s="41">
        <f>IF(ISNUMBER(SEARCH("Yes",'2_all_summary'!$F544)),IF(ISNUMBER(SEARCH("Yes",'2_all_summary'!O544)),1,2),IF(ISNUMBER(SEARCH("No",'2_all_summary'!O544)),4,3))</f>
        <v>4</v>
      </c>
      <c r="M544" s="41">
        <f>IF(ISNUMBER(SEARCH("Yes",'2_all_summary'!$F544)),IF(0&lt;'2_all_summary'!P544,1,2),IF(0='2_all_summary'!P544,4,3))</f>
        <v>4</v>
      </c>
      <c r="N544" s="41">
        <f>IF(ISNUMBER(SEARCH("Yes",'2_all_summary'!$F544)),IF(ISNUMBER(SEARCH("Yes",'2_all_summary'!Q544)),1,2),IF(ISNUMBER(SEARCH("No",'2_all_summary'!Q544)),4,3))</f>
        <v>4</v>
      </c>
      <c r="O544" s="41">
        <f>IF(ISNUMBER(SEARCH("Yes",'2_all_summary'!$F544)),IF(ISNUMBER(SEARCH("Yes",'2_all_summary'!R544)),1,2),IF(ISNUMBER(SEARCH("No",'2_all_summary'!R544)),4,3))</f>
        <v>4</v>
      </c>
      <c r="P544" s="41">
        <f>IF(ISNUMBER(SEARCH("Yes",'2_all_summary'!$F544)),IF(ISNUMBER(SEARCH("Yes",'2_all_summary'!S544)),1,2),IF(ISNUMBER(SEARCH("No",'2_all_summary'!S544)),4,3))</f>
        <v>4</v>
      </c>
      <c r="Q544" s="41">
        <f>IF(ISNUMBER(SEARCH("Yes",'2_all_summary'!$F544)),IF(0&lt;'2_all_summary'!T544,1,2),IF(0='2_all_summary'!T544,4,3))</f>
        <v>4</v>
      </c>
      <c r="R544" s="41">
        <f>IF(ISNUMBER(SEARCH("Yes",'2_all_summary'!$F544)),IF(ISNUMBER(SEARCH("Yes",'2_all_summary'!U544)),1,2),IF(ISNUMBER(SEARCH("No",'2_all_summary'!U544)),4,3))</f>
        <v>4</v>
      </c>
    </row>
    <row r="545" spans="7:18" x14ac:dyDescent="0.3">
      <c r="G545" s="41"/>
      <c r="H545" s="41" t="str">
        <f>'2_all_summary'!D545</f>
        <v>Considerations for management of metapopulations in small-scale fisheries of the Mesoamerican barrier reef ecosystem</v>
      </c>
      <c r="I545" s="41" t="str">
        <f>'2_all_summary'!E545</f>
        <v>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Â© 2007 Elsevier B.V. All rights reserved.</v>
      </c>
      <c r="J545" s="41">
        <f>IF(ISNUMBER(SEARCH("Yes",'2_all_summary'!$F545)),IF(ISNUMBER(SEARCH("Yes",'2_all_summary'!M545)),1,2),IF(ISNUMBER(SEARCH("No",'2_all_summary'!M545)),4,3))</f>
        <v>4</v>
      </c>
      <c r="K545" s="41">
        <f>IF(ISNUMBER(SEARCH("Yes",'2_all_summary'!$F545)),IF(ISNUMBER(SEARCH("Yes",'2_all_summary'!N545)),1,2),IF(ISNUMBER(SEARCH("No",'2_all_summary'!N545)),4,3))</f>
        <v>4</v>
      </c>
      <c r="L545" s="41">
        <f>IF(ISNUMBER(SEARCH("Yes",'2_all_summary'!$F545)),IF(ISNUMBER(SEARCH("Yes",'2_all_summary'!O545)),1,2),IF(ISNUMBER(SEARCH("No",'2_all_summary'!O545)),4,3))</f>
        <v>4</v>
      </c>
      <c r="M545" s="41">
        <f>IF(ISNUMBER(SEARCH("Yes",'2_all_summary'!$F545)),IF(0&lt;'2_all_summary'!P545,1,2),IF(0='2_all_summary'!P545,4,3))</f>
        <v>4</v>
      </c>
      <c r="N545" s="41">
        <f>IF(ISNUMBER(SEARCH("Yes",'2_all_summary'!$F545)),IF(ISNUMBER(SEARCH("Yes",'2_all_summary'!Q545)),1,2),IF(ISNUMBER(SEARCH("No",'2_all_summary'!Q545)),4,3))</f>
        <v>4</v>
      </c>
      <c r="O545" s="41">
        <f>IF(ISNUMBER(SEARCH("Yes",'2_all_summary'!$F545)),IF(ISNUMBER(SEARCH("Yes",'2_all_summary'!R545)),1,2),IF(ISNUMBER(SEARCH("No",'2_all_summary'!R545)),4,3))</f>
        <v>4</v>
      </c>
      <c r="P545" s="41">
        <f>IF(ISNUMBER(SEARCH("Yes",'2_all_summary'!$F545)),IF(ISNUMBER(SEARCH("Yes",'2_all_summary'!S545)),1,2),IF(ISNUMBER(SEARCH("No",'2_all_summary'!S545)),4,3))</f>
        <v>4</v>
      </c>
      <c r="Q545" s="41">
        <f>IF(ISNUMBER(SEARCH("Yes",'2_all_summary'!$F545)),IF(0&lt;'2_all_summary'!T545,1,2),IF(0='2_all_summary'!T545,4,3))</f>
        <v>4</v>
      </c>
      <c r="R545" s="41">
        <f>IF(ISNUMBER(SEARCH("Yes",'2_all_summary'!$F545)),IF(ISNUMBER(SEARCH("Yes",'2_all_summary'!U545)),1,2),IF(ISNUMBER(SEARCH("No",'2_all_summary'!U545)),4,3))</f>
        <v>4</v>
      </c>
    </row>
    <row r="546" spans="7:18" x14ac:dyDescent="0.3">
      <c r="G546" s="41"/>
      <c r="H546" s="41" t="str">
        <f>'2_all_summary'!D546</f>
        <v>Influence of latrine coverage and usage on diarrhoea incidence among children under 5 living in slum areas of Douala 5th sub-division, Cameroon</v>
      </c>
      <c r="I546" s="41" t="str">
        <f>'2_all_summary'!E546</f>
        <v>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Pearsonâ€™s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Â© Rodrigue Biguioh Mabvouna et al.</v>
      </c>
      <c r="J546" s="41">
        <f>IF(ISNUMBER(SEARCH("Yes",'2_all_summary'!$F546)),IF(ISNUMBER(SEARCH("Yes",'2_all_summary'!M546)),1,2),IF(ISNUMBER(SEARCH("No",'2_all_summary'!M546)),4,3))</f>
        <v>4</v>
      </c>
      <c r="K546" s="41">
        <f>IF(ISNUMBER(SEARCH("Yes",'2_all_summary'!$F546)),IF(ISNUMBER(SEARCH("Yes",'2_all_summary'!N546)),1,2),IF(ISNUMBER(SEARCH("No",'2_all_summary'!N546)),4,3))</f>
        <v>4</v>
      </c>
      <c r="L546" s="41">
        <f>IF(ISNUMBER(SEARCH("Yes",'2_all_summary'!$F546)),IF(ISNUMBER(SEARCH("Yes",'2_all_summary'!O546)),1,2),IF(ISNUMBER(SEARCH("No",'2_all_summary'!O546)),4,3))</f>
        <v>4</v>
      </c>
      <c r="M546" s="41">
        <f>IF(ISNUMBER(SEARCH("Yes",'2_all_summary'!$F546)),IF(0&lt;'2_all_summary'!P546,1,2),IF(0='2_all_summary'!P546,4,3))</f>
        <v>4</v>
      </c>
      <c r="N546" s="41">
        <f>IF(ISNUMBER(SEARCH("Yes",'2_all_summary'!$F546)),IF(ISNUMBER(SEARCH("Yes",'2_all_summary'!Q546)),1,2),IF(ISNUMBER(SEARCH("No",'2_all_summary'!Q546)),4,3))</f>
        <v>4</v>
      </c>
      <c r="O546" s="41">
        <f>IF(ISNUMBER(SEARCH("Yes",'2_all_summary'!$F546)),IF(ISNUMBER(SEARCH("Yes",'2_all_summary'!R546)),1,2),IF(ISNUMBER(SEARCH("No",'2_all_summary'!R546)),4,3))</f>
        <v>4</v>
      </c>
      <c r="P546" s="41">
        <f>IF(ISNUMBER(SEARCH("Yes",'2_all_summary'!$F546)),IF(ISNUMBER(SEARCH("Yes",'2_all_summary'!S546)),1,2),IF(ISNUMBER(SEARCH("No",'2_all_summary'!S546)),4,3))</f>
        <v>4</v>
      </c>
      <c r="Q546" s="41">
        <f>IF(ISNUMBER(SEARCH("Yes",'2_all_summary'!$F546)),IF(0&lt;'2_all_summary'!T546,1,2),IF(0='2_all_summary'!T546,4,3))</f>
        <v>4</v>
      </c>
      <c r="R546" s="41">
        <f>IF(ISNUMBER(SEARCH("Yes",'2_all_summary'!$F546)),IF(ISNUMBER(SEARCH("Yes",'2_all_summary'!U546)),1,2),IF(ISNUMBER(SEARCH("No",'2_all_summary'!U546)),4,3))</f>
        <v>4</v>
      </c>
    </row>
    <row r="547" spans="7:18" x14ac:dyDescent="0.3">
      <c r="G547" s="41"/>
      <c r="H547" s="41" t="str">
        <f>'2_all_summary'!D547</f>
        <v>Ostromâ€™s Governance Principles and Sustainable Financing of Fish Reserves</v>
      </c>
      <c r="I547" s="41" t="str">
        <f>'2_all_summary'!E547</f>
        <v>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Ostromâ€™s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Â© 2019, Springer Science+Business Media, LLC, part of Springer Nature.</v>
      </c>
      <c r="J547" s="41">
        <f>IF(ISNUMBER(SEARCH("Yes",'2_all_summary'!$F547)),IF(ISNUMBER(SEARCH("Yes",'2_all_summary'!M547)),1,2),IF(ISNUMBER(SEARCH("No",'2_all_summary'!M547)),4,3))</f>
        <v>4</v>
      </c>
      <c r="K547" s="41">
        <f>IF(ISNUMBER(SEARCH("Yes",'2_all_summary'!$F547)),IF(ISNUMBER(SEARCH("Yes",'2_all_summary'!N547)),1,2),IF(ISNUMBER(SEARCH("No",'2_all_summary'!N547)),4,3))</f>
        <v>4</v>
      </c>
      <c r="L547" s="41">
        <f>IF(ISNUMBER(SEARCH("Yes",'2_all_summary'!$F547)),IF(ISNUMBER(SEARCH("Yes",'2_all_summary'!O547)),1,2),IF(ISNUMBER(SEARCH("No",'2_all_summary'!O547)),4,3))</f>
        <v>4</v>
      </c>
      <c r="M547" s="41">
        <f>IF(ISNUMBER(SEARCH("Yes",'2_all_summary'!$F547)),IF(0&lt;'2_all_summary'!P547,1,2),IF(0='2_all_summary'!P547,4,3))</f>
        <v>4</v>
      </c>
      <c r="N547" s="41">
        <f>IF(ISNUMBER(SEARCH("Yes",'2_all_summary'!$F547)),IF(ISNUMBER(SEARCH("Yes",'2_all_summary'!Q547)),1,2),IF(ISNUMBER(SEARCH("No",'2_all_summary'!Q547)),4,3))</f>
        <v>4</v>
      </c>
      <c r="O547" s="41">
        <f>IF(ISNUMBER(SEARCH("Yes",'2_all_summary'!$F547)),IF(ISNUMBER(SEARCH("Yes",'2_all_summary'!R547)),1,2),IF(ISNUMBER(SEARCH("No",'2_all_summary'!R547)),4,3))</f>
        <v>4</v>
      </c>
      <c r="P547" s="41">
        <f>IF(ISNUMBER(SEARCH("Yes",'2_all_summary'!$F547)),IF(ISNUMBER(SEARCH("Yes",'2_all_summary'!S547)),1,2),IF(ISNUMBER(SEARCH("No",'2_all_summary'!S547)),4,3))</f>
        <v>4</v>
      </c>
      <c r="Q547" s="41">
        <f>IF(ISNUMBER(SEARCH("Yes",'2_all_summary'!$F547)),IF(0&lt;'2_all_summary'!T547,1,2),IF(0='2_all_summary'!T547,4,3))</f>
        <v>4</v>
      </c>
      <c r="R547" s="41">
        <f>IF(ISNUMBER(SEARCH("Yes",'2_all_summary'!$F547)),IF(ISNUMBER(SEARCH("Yes",'2_all_summary'!U547)),1,2),IF(ISNUMBER(SEARCH("No",'2_all_summary'!U547)),4,3))</f>
        <v>4</v>
      </c>
    </row>
    <row r="548" spans="7:18" x14ac:dyDescent="0.3">
      <c r="G548" s="41"/>
      <c r="H548" s="41" t="str">
        <f>'2_all_summary'!D548</f>
        <v>Participatory community assessments for fishing measure establishment around estuarine riverin Southern Thailand</v>
      </c>
      <c r="I548" s="41" t="str">
        <f>'2_all_summary'!E548</f>
        <v>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Â© Medwell Journals, 2014.</v>
      </c>
      <c r="J548" s="41">
        <f>IF(ISNUMBER(SEARCH("Yes",'2_all_summary'!$F548)),IF(ISNUMBER(SEARCH("Yes",'2_all_summary'!M548)),1,2),IF(ISNUMBER(SEARCH("No",'2_all_summary'!M548)),4,3))</f>
        <v>4</v>
      </c>
      <c r="K548" s="41">
        <f>IF(ISNUMBER(SEARCH("Yes",'2_all_summary'!$F548)),IF(ISNUMBER(SEARCH("Yes",'2_all_summary'!N548)),1,2),IF(ISNUMBER(SEARCH("No",'2_all_summary'!N548)),4,3))</f>
        <v>4</v>
      </c>
      <c r="L548" s="41">
        <f>IF(ISNUMBER(SEARCH("Yes",'2_all_summary'!$F548)),IF(ISNUMBER(SEARCH("Yes",'2_all_summary'!O548)),1,2),IF(ISNUMBER(SEARCH("No",'2_all_summary'!O548)),4,3))</f>
        <v>4</v>
      </c>
      <c r="M548" s="41">
        <f>IF(ISNUMBER(SEARCH("Yes",'2_all_summary'!$F548)),IF(0&lt;'2_all_summary'!P548,1,2),IF(0='2_all_summary'!P548,4,3))</f>
        <v>4</v>
      </c>
      <c r="N548" s="41">
        <f>IF(ISNUMBER(SEARCH("Yes",'2_all_summary'!$F548)),IF(ISNUMBER(SEARCH("Yes",'2_all_summary'!Q548)),1,2),IF(ISNUMBER(SEARCH("No",'2_all_summary'!Q548)),4,3))</f>
        <v>4</v>
      </c>
      <c r="O548" s="41">
        <f>IF(ISNUMBER(SEARCH("Yes",'2_all_summary'!$F548)),IF(ISNUMBER(SEARCH("Yes",'2_all_summary'!R548)),1,2),IF(ISNUMBER(SEARCH("No",'2_all_summary'!R548)),4,3))</f>
        <v>4</v>
      </c>
      <c r="P548" s="41">
        <f>IF(ISNUMBER(SEARCH("Yes",'2_all_summary'!$F548)),IF(ISNUMBER(SEARCH("Yes",'2_all_summary'!S548)),1,2),IF(ISNUMBER(SEARCH("No",'2_all_summary'!S548)),4,3))</f>
        <v>4</v>
      </c>
      <c r="Q548" s="41">
        <f>IF(ISNUMBER(SEARCH("Yes",'2_all_summary'!$F548)),IF(0&lt;'2_all_summary'!T548,1,2),IF(0='2_all_summary'!T548,4,3))</f>
        <v>4</v>
      </c>
      <c r="R548" s="41">
        <f>IF(ISNUMBER(SEARCH("Yes",'2_all_summary'!$F548)),IF(ISNUMBER(SEARCH("Yes",'2_all_summary'!U548)),1,2),IF(ISNUMBER(SEARCH("No",'2_all_summary'!U548)),4,3))</f>
        <v>4</v>
      </c>
    </row>
    <row r="549" spans="7:18" x14ac:dyDescent="0.3">
      <c r="G549" s="41"/>
      <c r="H549" s="41" t="str">
        <f>'2_all_summary'!D549</f>
        <v>Shifts in the distribution and abundance of coastal marine species along the eastern Pacific Ocean during marine heatwaves from 2013 to 2018</v>
      </c>
      <c r="I549" s="41" t="str">
        <f>'2_all_summary'!E549</f>
        <v>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Â© 2018 The Author(s).</v>
      </c>
      <c r="J549" s="41">
        <f>IF(ISNUMBER(SEARCH("Yes",'2_all_summary'!$F549)),IF(ISNUMBER(SEARCH("Yes",'2_all_summary'!M549)),1,2),IF(ISNUMBER(SEARCH("No",'2_all_summary'!M549)),4,3))</f>
        <v>4</v>
      </c>
      <c r="K549" s="41">
        <f>IF(ISNUMBER(SEARCH("Yes",'2_all_summary'!$F549)),IF(ISNUMBER(SEARCH("Yes",'2_all_summary'!N549)),1,2),IF(ISNUMBER(SEARCH("No",'2_all_summary'!N549)),4,3))</f>
        <v>4</v>
      </c>
      <c r="L549" s="41">
        <f>IF(ISNUMBER(SEARCH("Yes",'2_all_summary'!$F549)),IF(ISNUMBER(SEARCH("Yes",'2_all_summary'!O549)),1,2),IF(ISNUMBER(SEARCH("No",'2_all_summary'!O549)),4,3))</f>
        <v>4</v>
      </c>
      <c r="M549" s="41">
        <f>IF(ISNUMBER(SEARCH("Yes",'2_all_summary'!$F549)),IF(0&lt;'2_all_summary'!P549,1,2),IF(0='2_all_summary'!P549,4,3))</f>
        <v>4</v>
      </c>
      <c r="N549" s="41">
        <f>IF(ISNUMBER(SEARCH("Yes",'2_all_summary'!$F549)),IF(ISNUMBER(SEARCH("Yes",'2_all_summary'!Q549)),1,2),IF(ISNUMBER(SEARCH("No",'2_all_summary'!Q549)),4,3))</f>
        <v>4</v>
      </c>
      <c r="O549" s="41">
        <f>IF(ISNUMBER(SEARCH("Yes",'2_all_summary'!$F549)),IF(ISNUMBER(SEARCH("Yes",'2_all_summary'!R549)),1,2),IF(ISNUMBER(SEARCH("No",'2_all_summary'!R549)),4,3))</f>
        <v>4</v>
      </c>
      <c r="P549" s="41">
        <f>IF(ISNUMBER(SEARCH("Yes",'2_all_summary'!$F549)),IF(ISNUMBER(SEARCH("Yes",'2_all_summary'!S549)),1,2),IF(ISNUMBER(SEARCH("No",'2_all_summary'!S549)),4,3))</f>
        <v>4</v>
      </c>
      <c r="Q549" s="41">
        <f>IF(ISNUMBER(SEARCH("Yes",'2_all_summary'!$F549)),IF(0&lt;'2_all_summary'!T549,1,2),IF(0='2_all_summary'!T549,4,3))</f>
        <v>4</v>
      </c>
      <c r="R549" s="41">
        <f>IF(ISNUMBER(SEARCH("Yes",'2_all_summary'!$F549)),IF(ISNUMBER(SEARCH("Yes",'2_all_summary'!U549)),1,2),IF(ISNUMBER(SEARCH("No",'2_all_summary'!U549)),4,3))</f>
        <v>4</v>
      </c>
    </row>
    <row r="550" spans="7:18" x14ac:dyDescent="0.3">
      <c r="G550" s="41"/>
      <c r="H550" s="41" t="str">
        <f>'2_all_summary'!D550</f>
        <v>Catalyzing sustainable fisheries management through behavior change interventions</v>
      </c>
      <c r="I550" s="41" t="str">
        <f>'2_all_summary'!E550</f>
        <v>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Â© 2020 The Authors. Conservation Biology published by Wiley Periodicals, Inc. on behalf of Society for Conservation Biology</v>
      </c>
      <c r="J550" s="41">
        <f>IF(ISNUMBER(SEARCH("Yes",'2_all_summary'!$F550)),IF(ISNUMBER(SEARCH("Yes",'2_all_summary'!M550)),1,2),IF(ISNUMBER(SEARCH("No",'2_all_summary'!M550)),4,3))</f>
        <v>4</v>
      </c>
      <c r="K550" s="41">
        <f>IF(ISNUMBER(SEARCH("Yes",'2_all_summary'!$F550)),IF(ISNUMBER(SEARCH("Yes",'2_all_summary'!N550)),1,2),IF(ISNUMBER(SEARCH("No",'2_all_summary'!N550)),4,3))</f>
        <v>4</v>
      </c>
      <c r="L550" s="41">
        <f>IF(ISNUMBER(SEARCH("Yes",'2_all_summary'!$F550)),IF(ISNUMBER(SEARCH("Yes",'2_all_summary'!O550)),1,2),IF(ISNUMBER(SEARCH("No",'2_all_summary'!O550)),4,3))</f>
        <v>4</v>
      </c>
      <c r="M550" s="41">
        <f>IF(ISNUMBER(SEARCH("Yes",'2_all_summary'!$F550)),IF(0&lt;'2_all_summary'!P550,1,2),IF(0='2_all_summary'!P550,4,3))</f>
        <v>4</v>
      </c>
      <c r="N550" s="41">
        <f>IF(ISNUMBER(SEARCH("Yes",'2_all_summary'!$F550)),IF(ISNUMBER(SEARCH("Yes",'2_all_summary'!Q550)),1,2),IF(ISNUMBER(SEARCH("No",'2_all_summary'!Q550)),4,3))</f>
        <v>4</v>
      </c>
      <c r="O550" s="41">
        <f>IF(ISNUMBER(SEARCH("Yes",'2_all_summary'!$F550)),IF(ISNUMBER(SEARCH("Yes",'2_all_summary'!R550)),1,2),IF(ISNUMBER(SEARCH("No",'2_all_summary'!R550)),4,3))</f>
        <v>4</v>
      </c>
      <c r="P550" s="41">
        <f>IF(ISNUMBER(SEARCH("Yes",'2_all_summary'!$F550)),IF(ISNUMBER(SEARCH("Yes",'2_all_summary'!S550)),1,2),IF(ISNUMBER(SEARCH("No",'2_all_summary'!S550)),4,3))</f>
        <v>4</v>
      </c>
      <c r="Q550" s="41">
        <f>IF(ISNUMBER(SEARCH("Yes",'2_all_summary'!$F550)),IF(0&lt;'2_all_summary'!T550,1,2),IF(0='2_all_summary'!T550,4,3))</f>
        <v>4</v>
      </c>
      <c r="R550" s="41">
        <f>IF(ISNUMBER(SEARCH("Yes",'2_all_summary'!$F550)),IF(ISNUMBER(SEARCH("Yes",'2_all_summary'!U550)),1,2),IF(ISNUMBER(SEARCH("No",'2_all_summary'!U550)),4,3))</f>
        <v>4</v>
      </c>
    </row>
    <row r="551" spans="7:18" x14ac:dyDescent="0.3">
      <c r="G551" s="41"/>
      <c r="H551" s="41" t="str">
        <f>'2_all_summary'!D551</f>
        <v>Adapting to declining fish resources: The differentiation of livelihood systems and fishing strategies in Singkarak Lake's fishing community, West Sumatra</v>
      </c>
      <c r="I551" s="41" t="str">
        <f>'2_all_summary'!E551</f>
        <v>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Â© 2013 Springer-Verlag Berlin Heidelberg.</v>
      </c>
      <c r="J551" s="41">
        <f>IF(ISNUMBER(SEARCH("Yes",'2_all_summary'!$F551)),IF(ISNUMBER(SEARCH("Yes",'2_all_summary'!M551)),1,2),IF(ISNUMBER(SEARCH("No",'2_all_summary'!M551)),4,3))</f>
        <v>4</v>
      </c>
      <c r="K551" s="41">
        <f>IF(ISNUMBER(SEARCH("Yes",'2_all_summary'!$F551)),IF(ISNUMBER(SEARCH("Yes",'2_all_summary'!N551)),1,2),IF(ISNUMBER(SEARCH("No",'2_all_summary'!N551)),4,3))</f>
        <v>4</v>
      </c>
      <c r="L551" s="41">
        <f>IF(ISNUMBER(SEARCH("Yes",'2_all_summary'!$F551)),IF(ISNUMBER(SEARCH("Yes",'2_all_summary'!O551)),1,2),IF(ISNUMBER(SEARCH("No",'2_all_summary'!O551)),4,3))</f>
        <v>4</v>
      </c>
      <c r="M551" s="41">
        <f>IF(ISNUMBER(SEARCH("Yes",'2_all_summary'!$F551)),IF(0&lt;'2_all_summary'!P551,1,2),IF(0='2_all_summary'!P551,4,3))</f>
        <v>4</v>
      </c>
      <c r="N551" s="41">
        <f>IF(ISNUMBER(SEARCH("Yes",'2_all_summary'!$F551)),IF(ISNUMBER(SEARCH("Yes",'2_all_summary'!Q551)),1,2),IF(ISNUMBER(SEARCH("No",'2_all_summary'!Q551)),4,3))</f>
        <v>4</v>
      </c>
      <c r="O551" s="41">
        <f>IF(ISNUMBER(SEARCH("Yes",'2_all_summary'!$F551)),IF(ISNUMBER(SEARCH("Yes",'2_all_summary'!R551)),1,2),IF(ISNUMBER(SEARCH("No",'2_all_summary'!R551)),4,3))</f>
        <v>4</v>
      </c>
      <c r="P551" s="41">
        <f>IF(ISNUMBER(SEARCH("Yes",'2_all_summary'!$F551)),IF(ISNUMBER(SEARCH("Yes",'2_all_summary'!S551)),1,2),IF(ISNUMBER(SEARCH("No",'2_all_summary'!S551)),4,3))</f>
        <v>4</v>
      </c>
      <c r="Q551" s="41">
        <f>IF(ISNUMBER(SEARCH("Yes",'2_all_summary'!$F551)),IF(0&lt;'2_all_summary'!T551,1,2),IF(0='2_all_summary'!T551,4,3))</f>
        <v>4</v>
      </c>
      <c r="R551" s="41">
        <f>IF(ISNUMBER(SEARCH("Yes",'2_all_summary'!$F551)),IF(ISNUMBER(SEARCH("Yes",'2_all_summary'!U551)),1,2),IF(ISNUMBER(SEARCH("No",'2_all_summary'!U551)),4,3))</f>
        <v>4</v>
      </c>
    </row>
    <row r="552" spans="7:18" x14ac:dyDescent="0.3">
      <c r="G552" s="41"/>
      <c r="H552" s="41" t="str">
        <f>'2_all_summary'!D552</f>
        <v>Establishment of a fish sanctuary for conserving indigenous fishes in the largest freshwater swamp forest of Bangladesh: A community-based management approach</v>
      </c>
      <c r="I552" s="41" t="str">
        <f>'2_all_summary'!E552</f>
        <v>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2.77â€“2.98, 6.15â€“6.14, and 0.66â€“0.71,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Â© 2022 The Author(s)</v>
      </c>
      <c r="J552" s="41">
        <f>IF(ISNUMBER(SEARCH("Yes",'2_all_summary'!$F552)),IF(ISNUMBER(SEARCH("Yes",'2_all_summary'!M552)),1,2),IF(ISNUMBER(SEARCH("No",'2_all_summary'!M552)),4,3))</f>
        <v>4</v>
      </c>
      <c r="K552" s="41">
        <f>IF(ISNUMBER(SEARCH("Yes",'2_all_summary'!$F552)),IF(ISNUMBER(SEARCH("Yes",'2_all_summary'!N552)),1,2),IF(ISNUMBER(SEARCH("No",'2_all_summary'!N552)),4,3))</f>
        <v>4</v>
      </c>
      <c r="L552" s="41">
        <f>IF(ISNUMBER(SEARCH("Yes",'2_all_summary'!$F552)),IF(ISNUMBER(SEARCH("Yes",'2_all_summary'!O552)),1,2),IF(ISNUMBER(SEARCH("No",'2_all_summary'!O552)),4,3))</f>
        <v>4</v>
      </c>
      <c r="M552" s="41">
        <f>IF(ISNUMBER(SEARCH("Yes",'2_all_summary'!$F552)),IF(0&lt;'2_all_summary'!P552,1,2),IF(0='2_all_summary'!P552,4,3))</f>
        <v>4</v>
      </c>
      <c r="N552" s="41">
        <f>IF(ISNUMBER(SEARCH("Yes",'2_all_summary'!$F552)),IF(ISNUMBER(SEARCH("Yes",'2_all_summary'!Q552)),1,2),IF(ISNUMBER(SEARCH("No",'2_all_summary'!Q552)),4,3))</f>
        <v>4</v>
      </c>
      <c r="O552" s="41">
        <f>IF(ISNUMBER(SEARCH("Yes",'2_all_summary'!$F552)),IF(ISNUMBER(SEARCH("Yes",'2_all_summary'!R552)),1,2),IF(ISNUMBER(SEARCH("No",'2_all_summary'!R552)),4,3))</f>
        <v>4</v>
      </c>
      <c r="P552" s="41">
        <f>IF(ISNUMBER(SEARCH("Yes",'2_all_summary'!$F552)),IF(ISNUMBER(SEARCH("Yes",'2_all_summary'!S552)),1,2),IF(ISNUMBER(SEARCH("No",'2_all_summary'!S552)),4,3))</f>
        <v>4</v>
      </c>
      <c r="Q552" s="41">
        <f>IF(ISNUMBER(SEARCH("Yes",'2_all_summary'!$F552)),IF(0&lt;'2_all_summary'!T552,1,2),IF(0='2_all_summary'!T552,4,3))</f>
        <v>4</v>
      </c>
      <c r="R552" s="41">
        <f>IF(ISNUMBER(SEARCH("Yes",'2_all_summary'!$F552)),IF(ISNUMBER(SEARCH("Yes",'2_all_summary'!U552)),1,2),IF(ISNUMBER(SEARCH("No",'2_all_summary'!U552)),4,3))</f>
        <v>4</v>
      </c>
    </row>
    <row r="553" spans="7:18" x14ac:dyDescent="0.3">
      <c r="G553" s="41"/>
      <c r="H553" s="41" t="str">
        <f>'2_all_summary'!D553</f>
        <v>Seasonal variation of Opisthorchis viverrini infection in cyprinoid fish in north-east Thailand: Implications for parasite control and food safety</v>
      </c>
      <c r="I553" s="41" t="str">
        <f>'2_all_summary'!E553</f>
        <v>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v>
      </c>
      <c r="J553" s="41">
        <f>IF(ISNUMBER(SEARCH("Yes",'2_all_summary'!$F553)),IF(ISNUMBER(SEARCH("Yes",'2_all_summary'!M553)),1,2),IF(ISNUMBER(SEARCH("No",'2_all_summary'!M553)),4,3))</f>
        <v>4</v>
      </c>
      <c r="K553" s="41">
        <f>IF(ISNUMBER(SEARCH("Yes",'2_all_summary'!$F553)),IF(ISNUMBER(SEARCH("Yes",'2_all_summary'!N553)),1,2),IF(ISNUMBER(SEARCH("No",'2_all_summary'!N553)),4,3))</f>
        <v>4</v>
      </c>
      <c r="L553" s="41">
        <f>IF(ISNUMBER(SEARCH("Yes",'2_all_summary'!$F553)),IF(ISNUMBER(SEARCH("Yes",'2_all_summary'!O553)),1,2),IF(ISNUMBER(SEARCH("No",'2_all_summary'!O553)),4,3))</f>
        <v>4</v>
      </c>
      <c r="M553" s="41">
        <f>IF(ISNUMBER(SEARCH("Yes",'2_all_summary'!$F553)),IF(0&lt;'2_all_summary'!P553,1,2),IF(0='2_all_summary'!P553,4,3))</f>
        <v>4</v>
      </c>
      <c r="N553" s="41">
        <f>IF(ISNUMBER(SEARCH("Yes",'2_all_summary'!$F553)),IF(ISNUMBER(SEARCH("Yes",'2_all_summary'!Q553)),1,2),IF(ISNUMBER(SEARCH("No",'2_all_summary'!Q553)),4,3))</f>
        <v>4</v>
      </c>
      <c r="O553" s="41">
        <f>IF(ISNUMBER(SEARCH("Yes",'2_all_summary'!$F553)),IF(ISNUMBER(SEARCH("Yes",'2_all_summary'!R553)),1,2),IF(ISNUMBER(SEARCH("No",'2_all_summary'!R553)),4,3))</f>
        <v>4</v>
      </c>
      <c r="P553" s="41">
        <f>IF(ISNUMBER(SEARCH("Yes",'2_all_summary'!$F553)),IF(ISNUMBER(SEARCH("Yes",'2_all_summary'!S553)),1,2),IF(ISNUMBER(SEARCH("No",'2_all_summary'!S553)),4,3))</f>
        <v>4</v>
      </c>
      <c r="Q553" s="41">
        <f>IF(ISNUMBER(SEARCH("Yes",'2_all_summary'!$F553)),IF(0&lt;'2_all_summary'!T553,1,2),IF(0='2_all_summary'!T553,4,3))</f>
        <v>4</v>
      </c>
      <c r="R553" s="41">
        <f>IF(ISNUMBER(SEARCH("Yes",'2_all_summary'!$F553)),IF(ISNUMBER(SEARCH("Yes",'2_all_summary'!U553)),1,2),IF(ISNUMBER(SEARCH("No",'2_all_summary'!U553)),4,3))</f>
        <v>4</v>
      </c>
    </row>
    <row r="554" spans="7:18" x14ac:dyDescent="0.3">
      <c r="G554" s="41"/>
      <c r="H554" s="41" t="str">
        <f>'2_all_summary'!D554</f>
        <v>Linking population to conservation. Special report: Pakistan.</v>
      </c>
      <c r="I554" s="41" t="str">
        <f>'2_all_summary'!E554</f>
        <v>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v>
      </c>
      <c r="J554" s="41">
        <f>IF(ISNUMBER(SEARCH("Yes",'2_all_summary'!$F554)),IF(ISNUMBER(SEARCH("Yes",'2_all_summary'!M554)),1,2),IF(ISNUMBER(SEARCH("No",'2_all_summary'!M554)),4,3))</f>
        <v>4</v>
      </c>
      <c r="K554" s="41">
        <f>IF(ISNUMBER(SEARCH("Yes",'2_all_summary'!$F554)),IF(ISNUMBER(SEARCH("Yes",'2_all_summary'!N554)),1,2),IF(ISNUMBER(SEARCH("No",'2_all_summary'!N554)),4,3))</f>
        <v>4</v>
      </c>
      <c r="L554" s="41">
        <f>IF(ISNUMBER(SEARCH("Yes",'2_all_summary'!$F554)),IF(ISNUMBER(SEARCH("Yes",'2_all_summary'!O554)),1,2),IF(ISNUMBER(SEARCH("No",'2_all_summary'!O554)),4,3))</f>
        <v>4</v>
      </c>
      <c r="M554" s="41">
        <f>IF(ISNUMBER(SEARCH("Yes",'2_all_summary'!$F554)),IF(0&lt;'2_all_summary'!P554,1,2),IF(0='2_all_summary'!P554,4,3))</f>
        <v>4</v>
      </c>
      <c r="N554" s="41">
        <f>IF(ISNUMBER(SEARCH("Yes",'2_all_summary'!$F554)),IF(ISNUMBER(SEARCH("Yes",'2_all_summary'!Q554)),1,2),IF(ISNUMBER(SEARCH("No",'2_all_summary'!Q554)),4,3))</f>
        <v>4</v>
      </c>
      <c r="O554" s="41">
        <f>IF(ISNUMBER(SEARCH("Yes",'2_all_summary'!$F554)),IF(ISNUMBER(SEARCH("Yes",'2_all_summary'!R554)),1,2),IF(ISNUMBER(SEARCH("No",'2_all_summary'!R554)),4,3))</f>
        <v>4</v>
      </c>
      <c r="P554" s="41">
        <f>IF(ISNUMBER(SEARCH("Yes",'2_all_summary'!$F554)),IF(ISNUMBER(SEARCH("Yes",'2_all_summary'!S554)),1,2),IF(ISNUMBER(SEARCH("No",'2_all_summary'!S554)),4,3))</f>
        <v>4</v>
      </c>
      <c r="Q554" s="41">
        <f>IF(ISNUMBER(SEARCH("Yes",'2_all_summary'!$F554)),IF(0&lt;'2_all_summary'!T554,1,2),IF(0='2_all_summary'!T554,4,3))</f>
        <v>4</v>
      </c>
      <c r="R554" s="41">
        <f>IF(ISNUMBER(SEARCH("Yes",'2_all_summary'!$F554)),IF(ISNUMBER(SEARCH("Yes",'2_all_summary'!U554)),1,2),IF(ISNUMBER(SEARCH("No",'2_all_summary'!U554)),4,3))</f>
        <v>4</v>
      </c>
    </row>
    <row r="555" spans="7:18" x14ac:dyDescent="0.3">
      <c r="G555" s="41"/>
      <c r="H555" s="41" t="str">
        <f>'2_all_summary'!D555</f>
        <v>Community-Based Conservation of the Ngao River in Thailand: A Networked Story of Success</v>
      </c>
      <c r="I555" s="41" t="str">
        <f>'2_all_summary'!E555</f>
        <v>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communitiesâ€™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â€œRootedâ€ relations with the environment allowed communities to recognize the positive impacts of conservation. Understanding situated and entangled relationships within complex networks enables opportunities to support CBC programs that meet conservation and development goals. Â© 2022 Taylor &amp; Francis Group, LLC.</v>
      </c>
      <c r="J555" s="41">
        <f>IF(ISNUMBER(SEARCH("Yes",'2_all_summary'!$F555)),IF(ISNUMBER(SEARCH("Yes",'2_all_summary'!M555)),1,2),IF(ISNUMBER(SEARCH("No",'2_all_summary'!M555)),4,3))</f>
        <v>4</v>
      </c>
      <c r="K555" s="41">
        <f>IF(ISNUMBER(SEARCH("Yes",'2_all_summary'!$F555)),IF(ISNUMBER(SEARCH("Yes",'2_all_summary'!N555)),1,2),IF(ISNUMBER(SEARCH("No",'2_all_summary'!N555)),4,3))</f>
        <v>4</v>
      </c>
      <c r="L555" s="41">
        <f>IF(ISNUMBER(SEARCH("Yes",'2_all_summary'!$F555)),IF(ISNUMBER(SEARCH("Yes",'2_all_summary'!O555)),1,2),IF(ISNUMBER(SEARCH("No",'2_all_summary'!O555)),4,3))</f>
        <v>4</v>
      </c>
      <c r="M555" s="41">
        <f>IF(ISNUMBER(SEARCH("Yes",'2_all_summary'!$F555)),IF(0&lt;'2_all_summary'!P555,1,2),IF(0='2_all_summary'!P555,4,3))</f>
        <v>4</v>
      </c>
      <c r="N555" s="41">
        <f>IF(ISNUMBER(SEARCH("Yes",'2_all_summary'!$F555)),IF(ISNUMBER(SEARCH("Yes",'2_all_summary'!Q555)),1,2),IF(ISNUMBER(SEARCH("No",'2_all_summary'!Q555)),4,3))</f>
        <v>4</v>
      </c>
      <c r="O555" s="41">
        <f>IF(ISNUMBER(SEARCH("Yes",'2_all_summary'!$F555)),IF(ISNUMBER(SEARCH("Yes",'2_all_summary'!R555)),1,2),IF(ISNUMBER(SEARCH("No",'2_all_summary'!R555)),4,3))</f>
        <v>4</v>
      </c>
      <c r="P555" s="41">
        <f>IF(ISNUMBER(SEARCH("Yes",'2_all_summary'!$F555)),IF(ISNUMBER(SEARCH("Yes",'2_all_summary'!S555)),1,2),IF(ISNUMBER(SEARCH("No",'2_all_summary'!S555)),4,3))</f>
        <v>4</v>
      </c>
      <c r="Q555" s="41">
        <f>IF(ISNUMBER(SEARCH("Yes",'2_all_summary'!$F555)),IF(0&lt;'2_all_summary'!T555,1,2),IF(0='2_all_summary'!T555,4,3))</f>
        <v>4</v>
      </c>
      <c r="R555" s="41">
        <f>IF(ISNUMBER(SEARCH("Yes",'2_all_summary'!$F555)),IF(ISNUMBER(SEARCH("Yes",'2_all_summary'!U555)),1,2),IF(ISNUMBER(SEARCH("No",'2_all_summary'!U555)),4,3))</f>
        <v>4</v>
      </c>
    </row>
    <row r="556" spans="7:18" x14ac:dyDescent="0.3">
      <c r="G556" s="41"/>
      <c r="H556" s="41" t="str">
        <f>'2_all_summary'!D556</f>
        <v>A sea change on the African coast? Preliminary social and ecological outcomes of a governance transformation in Kenyan fisheries</v>
      </c>
      <c r="I556" s="41" t="str">
        <f>'2_all_summary'!E556</f>
        <v>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Â© 2014 Elsevier Ltd.</v>
      </c>
      <c r="J556" s="41">
        <f>IF(ISNUMBER(SEARCH("Yes",'2_all_summary'!$F556)),IF(ISNUMBER(SEARCH("Yes",'2_all_summary'!M556)),1,2),IF(ISNUMBER(SEARCH("No",'2_all_summary'!M556)),4,3))</f>
        <v>4</v>
      </c>
      <c r="K556" s="41">
        <f>IF(ISNUMBER(SEARCH("Yes",'2_all_summary'!$F556)),IF(ISNUMBER(SEARCH("Yes",'2_all_summary'!N556)),1,2),IF(ISNUMBER(SEARCH("No",'2_all_summary'!N556)),4,3))</f>
        <v>4</v>
      </c>
      <c r="L556" s="41">
        <f>IF(ISNUMBER(SEARCH("Yes",'2_all_summary'!$F556)),IF(ISNUMBER(SEARCH("Yes",'2_all_summary'!O556)),1,2),IF(ISNUMBER(SEARCH("No",'2_all_summary'!O556)),4,3))</f>
        <v>4</v>
      </c>
      <c r="M556" s="41">
        <f>IF(ISNUMBER(SEARCH("Yes",'2_all_summary'!$F556)),IF(0&lt;'2_all_summary'!P556,1,2),IF(0='2_all_summary'!P556,4,3))</f>
        <v>4</v>
      </c>
      <c r="N556" s="41">
        <f>IF(ISNUMBER(SEARCH("Yes",'2_all_summary'!$F556)),IF(ISNUMBER(SEARCH("Yes",'2_all_summary'!Q556)),1,2),IF(ISNUMBER(SEARCH("No",'2_all_summary'!Q556)),4,3))</f>
        <v>4</v>
      </c>
      <c r="O556" s="41">
        <f>IF(ISNUMBER(SEARCH("Yes",'2_all_summary'!$F556)),IF(ISNUMBER(SEARCH("Yes",'2_all_summary'!R556)),1,2),IF(ISNUMBER(SEARCH("No",'2_all_summary'!R556)),4,3))</f>
        <v>4</v>
      </c>
      <c r="P556" s="41">
        <f>IF(ISNUMBER(SEARCH("Yes",'2_all_summary'!$F556)),IF(ISNUMBER(SEARCH("Yes",'2_all_summary'!S556)),1,2),IF(ISNUMBER(SEARCH("No",'2_all_summary'!S556)),4,3))</f>
        <v>4</v>
      </c>
      <c r="Q556" s="41">
        <f>IF(ISNUMBER(SEARCH("Yes",'2_all_summary'!$F556)),IF(0&lt;'2_all_summary'!T556,1,2),IF(0='2_all_summary'!T556,4,3))</f>
        <v>4</v>
      </c>
      <c r="R556" s="41">
        <f>IF(ISNUMBER(SEARCH("Yes",'2_all_summary'!$F556)),IF(ISNUMBER(SEARCH("Yes",'2_all_summary'!U556)),1,2),IF(ISNUMBER(SEARCH("No",'2_all_summary'!U556)),4,3))</f>
        <v>4</v>
      </c>
    </row>
    <row r="557" spans="7:18" x14ac:dyDescent="0.3">
      <c r="G557" s="41"/>
      <c r="H557" s="41" t="str">
        <f>'2_all_summary'!D557</f>
        <v>Are mangroves worth replanting? The direct economic benefits of a community-based reforestation project</v>
      </c>
      <c r="I557" s="41" t="str">
        <f>'2_all_summary'!E557</f>
        <v>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Â© 2006 Foundation for Environmental Conservation.</v>
      </c>
      <c r="J557" s="41">
        <f>IF(ISNUMBER(SEARCH("Yes",'2_all_summary'!$F557)),IF(ISNUMBER(SEARCH("Yes",'2_all_summary'!M557)),1,2),IF(ISNUMBER(SEARCH("No",'2_all_summary'!M557)),4,3))</f>
        <v>4</v>
      </c>
      <c r="K557" s="41">
        <f>IF(ISNUMBER(SEARCH("Yes",'2_all_summary'!$F557)),IF(ISNUMBER(SEARCH("Yes",'2_all_summary'!N557)),1,2),IF(ISNUMBER(SEARCH("No",'2_all_summary'!N557)),4,3))</f>
        <v>4</v>
      </c>
      <c r="L557" s="41">
        <f>IF(ISNUMBER(SEARCH("Yes",'2_all_summary'!$F557)),IF(ISNUMBER(SEARCH("Yes",'2_all_summary'!O557)),1,2),IF(ISNUMBER(SEARCH("No",'2_all_summary'!O557)),4,3))</f>
        <v>4</v>
      </c>
      <c r="M557" s="41">
        <f>IF(ISNUMBER(SEARCH("Yes",'2_all_summary'!$F557)),IF(0&lt;'2_all_summary'!P557,1,2),IF(0='2_all_summary'!P557,4,3))</f>
        <v>4</v>
      </c>
      <c r="N557" s="41">
        <f>IF(ISNUMBER(SEARCH("Yes",'2_all_summary'!$F557)),IF(ISNUMBER(SEARCH("Yes",'2_all_summary'!Q557)),1,2),IF(ISNUMBER(SEARCH("No",'2_all_summary'!Q557)),4,3))</f>
        <v>4</v>
      </c>
      <c r="O557" s="41">
        <f>IF(ISNUMBER(SEARCH("Yes",'2_all_summary'!$F557)),IF(ISNUMBER(SEARCH("Yes",'2_all_summary'!R557)),1,2),IF(ISNUMBER(SEARCH("No",'2_all_summary'!R557)),4,3))</f>
        <v>4</v>
      </c>
      <c r="P557" s="41">
        <f>IF(ISNUMBER(SEARCH("Yes",'2_all_summary'!$F557)),IF(ISNUMBER(SEARCH("Yes",'2_all_summary'!S557)),1,2),IF(ISNUMBER(SEARCH("No",'2_all_summary'!S557)),4,3))</f>
        <v>4</v>
      </c>
      <c r="Q557" s="41">
        <f>IF(ISNUMBER(SEARCH("Yes",'2_all_summary'!$F557)),IF(0&lt;'2_all_summary'!T557,1,2),IF(0='2_all_summary'!T557,4,3))</f>
        <v>4</v>
      </c>
      <c r="R557" s="41">
        <f>IF(ISNUMBER(SEARCH("Yes",'2_all_summary'!$F557)),IF(ISNUMBER(SEARCH("Yes",'2_all_summary'!U557)),1,2),IF(ISNUMBER(SEARCH("No",'2_all_summary'!U557)),4,3))</f>
        <v>4</v>
      </c>
    </row>
    <row r="558" spans="7:18" x14ac:dyDescent="0.3">
      <c r="G558" s="41"/>
      <c r="H558" s="41" t="str">
        <f>'2_all_summary'!D558</f>
        <v>Using community members to assess artisanal fisheries: The marine turtle fishery in Madagascar</v>
      </c>
      <c r="I558" s="41" t="str">
        <f>'2_all_summary'!E558</f>
        <v>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Â© 2010 The AuthorsAnimal Conservation Â© 2010 The Zoological Society of London.</v>
      </c>
      <c r="J558" s="41">
        <f>IF(ISNUMBER(SEARCH("Yes",'2_all_summary'!$F558)),IF(ISNUMBER(SEARCH("Yes",'2_all_summary'!M558)),1,2),IF(ISNUMBER(SEARCH("No",'2_all_summary'!M558)),4,3))</f>
        <v>4</v>
      </c>
      <c r="K558" s="41">
        <f>IF(ISNUMBER(SEARCH("Yes",'2_all_summary'!$F558)),IF(ISNUMBER(SEARCH("Yes",'2_all_summary'!N558)),1,2),IF(ISNUMBER(SEARCH("No",'2_all_summary'!N558)),4,3))</f>
        <v>4</v>
      </c>
      <c r="L558" s="41">
        <f>IF(ISNUMBER(SEARCH("Yes",'2_all_summary'!$F558)),IF(ISNUMBER(SEARCH("Yes",'2_all_summary'!O558)),1,2),IF(ISNUMBER(SEARCH("No",'2_all_summary'!O558)),4,3))</f>
        <v>4</v>
      </c>
      <c r="M558" s="41">
        <f>IF(ISNUMBER(SEARCH("Yes",'2_all_summary'!$F558)),IF(0&lt;'2_all_summary'!P558,1,2),IF(0='2_all_summary'!P558,4,3))</f>
        <v>4</v>
      </c>
      <c r="N558" s="41">
        <f>IF(ISNUMBER(SEARCH("Yes",'2_all_summary'!$F558)),IF(ISNUMBER(SEARCH("Yes",'2_all_summary'!Q558)),1,2),IF(ISNUMBER(SEARCH("No",'2_all_summary'!Q558)),4,3))</f>
        <v>4</v>
      </c>
      <c r="O558" s="41">
        <f>IF(ISNUMBER(SEARCH("Yes",'2_all_summary'!$F558)),IF(ISNUMBER(SEARCH("Yes",'2_all_summary'!R558)),1,2),IF(ISNUMBER(SEARCH("No",'2_all_summary'!R558)),4,3))</f>
        <v>4</v>
      </c>
      <c r="P558" s="41">
        <f>IF(ISNUMBER(SEARCH("Yes",'2_all_summary'!$F558)),IF(ISNUMBER(SEARCH("Yes",'2_all_summary'!S558)),1,2),IF(ISNUMBER(SEARCH("No",'2_all_summary'!S558)),4,3))</f>
        <v>4</v>
      </c>
      <c r="Q558" s="41">
        <f>IF(ISNUMBER(SEARCH("Yes",'2_all_summary'!$F558)),IF(0&lt;'2_all_summary'!T558,1,2),IF(0='2_all_summary'!T558,4,3))</f>
        <v>4</v>
      </c>
      <c r="R558" s="41">
        <f>IF(ISNUMBER(SEARCH("Yes",'2_all_summary'!$F558)),IF(ISNUMBER(SEARCH("Yes",'2_all_summary'!U558)),1,2),IF(ISNUMBER(SEARCH("No",'2_all_summary'!U558)),4,3))</f>
        <v>4</v>
      </c>
    </row>
    <row r="559" spans="7:18" x14ac:dyDescent="0.3">
      <c r="G559" s="41"/>
      <c r="H559" s="41" t="str">
        <f>'2_all_summary'!D559</f>
        <v>Gender and local floodplain management institutions: A case study from Bangladesh</v>
      </c>
      <c r="I559" s="41" t="str">
        <f>'2_all_summary'!E559</f>
        <v>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Â© 2008 John Wiley &amp; Sons, Ltd.</v>
      </c>
      <c r="J559" s="41">
        <f>IF(ISNUMBER(SEARCH("Yes",'2_all_summary'!$F559)),IF(ISNUMBER(SEARCH("Yes",'2_all_summary'!M559)),1,2),IF(ISNUMBER(SEARCH("No",'2_all_summary'!M559)),4,3))</f>
        <v>4</v>
      </c>
      <c r="K559" s="41">
        <f>IF(ISNUMBER(SEARCH("Yes",'2_all_summary'!$F559)),IF(ISNUMBER(SEARCH("Yes",'2_all_summary'!N559)),1,2),IF(ISNUMBER(SEARCH("No",'2_all_summary'!N559)),4,3))</f>
        <v>4</v>
      </c>
      <c r="L559" s="41">
        <f>IF(ISNUMBER(SEARCH("Yes",'2_all_summary'!$F559)),IF(ISNUMBER(SEARCH("Yes",'2_all_summary'!O559)),1,2),IF(ISNUMBER(SEARCH("No",'2_all_summary'!O559)),4,3))</f>
        <v>4</v>
      </c>
      <c r="M559" s="41">
        <f>IF(ISNUMBER(SEARCH("Yes",'2_all_summary'!$F559)),IF(0&lt;'2_all_summary'!P559,1,2),IF(0='2_all_summary'!P559,4,3))</f>
        <v>4</v>
      </c>
      <c r="N559" s="41">
        <f>IF(ISNUMBER(SEARCH("Yes",'2_all_summary'!$F559)),IF(ISNUMBER(SEARCH("Yes",'2_all_summary'!Q559)),1,2),IF(ISNUMBER(SEARCH("No",'2_all_summary'!Q559)),4,3))</f>
        <v>4</v>
      </c>
      <c r="O559" s="41">
        <f>IF(ISNUMBER(SEARCH("Yes",'2_all_summary'!$F559)),IF(ISNUMBER(SEARCH("Yes",'2_all_summary'!R559)),1,2),IF(ISNUMBER(SEARCH("No",'2_all_summary'!R559)),4,3))</f>
        <v>4</v>
      </c>
      <c r="P559" s="41">
        <f>IF(ISNUMBER(SEARCH("Yes",'2_all_summary'!$F559)),IF(ISNUMBER(SEARCH("Yes",'2_all_summary'!S559)),1,2),IF(ISNUMBER(SEARCH("No",'2_all_summary'!S559)),4,3))</f>
        <v>4</v>
      </c>
      <c r="Q559" s="41">
        <f>IF(ISNUMBER(SEARCH("Yes",'2_all_summary'!$F559)),IF(0&lt;'2_all_summary'!T559,1,2),IF(0='2_all_summary'!T559,4,3))</f>
        <v>4</v>
      </c>
      <c r="R559" s="41">
        <f>IF(ISNUMBER(SEARCH("Yes",'2_all_summary'!$F559)),IF(ISNUMBER(SEARCH("Yes",'2_all_summary'!U559)),1,2),IF(ISNUMBER(SEARCH("No",'2_all_summary'!U559)),4,3))</f>
        <v>4</v>
      </c>
    </row>
    <row r="560" spans="7:18" x14ac:dyDescent="0.3">
      <c r="G560" s="41"/>
      <c r="H560" s="41" t="str">
        <f>'2_all_summary'!D560</f>
        <v>Procedural and distributive justice in a community-based managed Marine Protected Area in Zanzibar, Tanzania</v>
      </c>
      <c r="I560" s="41" t="str">
        <f>'2_all_summary'!E560</f>
        <v>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Â© 2014 Elsevier Ltd.</v>
      </c>
      <c r="J560" s="41">
        <f>IF(ISNUMBER(SEARCH("Yes",'2_all_summary'!$F560)),IF(ISNUMBER(SEARCH("Yes",'2_all_summary'!M560)),1,2),IF(ISNUMBER(SEARCH("No",'2_all_summary'!M560)),4,3))</f>
        <v>4</v>
      </c>
      <c r="K560" s="41">
        <f>IF(ISNUMBER(SEARCH("Yes",'2_all_summary'!$F560)),IF(ISNUMBER(SEARCH("Yes",'2_all_summary'!N560)),1,2),IF(ISNUMBER(SEARCH("No",'2_all_summary'!N560)),4,3))</f>
        <v>4</v>
      </c>
      <c r="L560" s="41">
        <f>IF(ISNUMBER(SEARCH("Yes",'2_all_summary'!$F560)),IF(ISNUMBER(SEARCH("Yes",'2_all_summary'!O560)),1,2),IF(ISNUMBER(SEARCH("No",'2_all_summary'!O560)),4,3))</f>
        <v>4</v>
      </c>
      <c r="M560" s="41">
        <f>IF(ISNUMBER(SEARCH("Yes",'2_all_summary'!$F560)),IF(0&lt;'2_all_summary'!P560,1,2),IF(0='2_all_summary'!P560,4,3))</f>
        <v>4</v>
      </c>
      <c r="N560" s="41">
        <f>IF(ISNUMBER(SEARCH("Yes",'2_all_summary'!$F560)),IF(ISNUMBER(SEARCH("Yes",'2_all_summary'!Q560)),1,2),IF(ISNUMBER(SEARCH("No",'2_all_summary'!Q560)),4,3))</f>
        <v>4</v>
      </c>
      <c r="O560" s="41">
        <f>IF(ISNUMBER(SEARCH("Yes",'2_all_summary'!$F560)),IF(ISNUMBER(SEARCH("Yes",'2_all_summary'!R560)),1,2),IF(ISNUMBER(SEARCH("No",'2_all_summary'!R560)),4,3))</f>
        <v>4</v>
      </c>
      <c r="P560" s="41">
        <f>IF(ISNUMBER(SEARCH("Yes",'2_all_summary'!$F560)),IF(ISNUMBER(SEARCH("Yes",'2_all_summary'!S560)),1,2),IF(ISNUMBER(SEARCH("No",'2_all_summary'!S560)),4,3))</f>
        <v>4</v>
      </c>
      <c r="Q560" s="41">
        <f>IF(ISNUMBER(SEARCH("Yes",'2_all_summary'!$F560)),IF(0&lt;'2_all_summary'!T560,1,2),IF(0='2_all_summary'!T560,4,3))</f>
        <v>4</v>
      </c>
      <c r="R560" s="41">
        <f>IF(ISNUMBER(SEARCH("Yes",'2_all_summary'!$F560)),IF(ISNUMBER(SEARCH("Yes",'2_all_summary'!U560)),1,2),IF(ISNUMBER(SEARCH("No",'2_all_summary'!U560)),4,3))</f>
        <v>4</v>
      </c>
    </row>
    <row r="561" spans="7:18" x14ac:dyDescent="0.3">
      <c r="G561" s="41"/>
      <c r="H561" s="41" t="str">
        <f>'2_all_summary'!D561</f>
        <v>A multiple evidence-based approach to MÃ©tis community-based monitoring: a case study from the South Athabasca Oil Sands Area, Alberta, Canada</v>
      </c>
      <c r="I561" s="41" t="str">
        <f>'2_all_summary'!E561</f>
        <v>This original research article provides a case study that describes how MÃ©tis indigenous knowledge was incorporated into the design of a community-based monitoring (CBM) program in the South Athabasca Oil Sands Area of Alberta, Canada. Athabasca Landing MÃ©tis Community (ALMC) members have traditional knowledge of local wildlife and climatic conditions in a region that has seen intense oil and gas-related industrial activity over the last 50 years. Informed by a multiple evidence-based approach to CBM, ALMCâ€™s program design combined traditional hunting, fishing, trapping, and plant gathering activities with photomapping methods. By taking geo-referenced photos of their environmental observations, which they shared with other project participants during regular monitoring meetings, MÃ©tis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ALMCâ€™s ongoing efforts to identify territory to promote self-governance and assert rights to lands and resources. We discuss how the ALMCâ€™s adoption of a multiple evidence-based approach to monitoring asserts control over data collection methods, storage, and dissemination, supports local capacity for self-determination, and amplifies the voices of MÃ©tis harvesters in the resource management sector. Â© 2022, Resilience Alliance. All rights reserved.</v>
      </c>
      <c r="J561" s="41">
        <f>IF(ISNUMBER(SEARCH("Yes",'2_all_summary'!$F561)),IF(ISNUMBER(SEARCH("Yes",'2_all_summary'!M561)),1,2),IF(ISNUMBER(SEARCH("No",'2_all_summary'!M561)),4,3))</f>
        <v>4</v>
      </c>
      <c r="K561" s="41">
        <f>IF(ISNUMBER(SEARCH("Yes",'2_all_summary'!$F561)),IF(ISNUMBER(SEARCH("Yes",'2_all_summary'!N561)),1,2),IF(ISNUMBER(SEARCH("No",'2_all_summary'!N561)),4,3))</f>
        <v>4</v>
      </c>
      <c r="L561" s="41">
        <f>IF(ISNUMBER(SEARCH("Yes",'2_all_summary'!$F561)),IF(ISNUMBER(SEARCH("Yes",'2_all_summary'!O561)),1,2),IF(ISNUMBER(SEARCH("No",'2_all_summary'!O561)),4,3))</f>
        <v>4</v>
      </c>
      <c r="M561" s="41">
        <f>IF(ISNUMBER(SEARCH("Yes",'2_all_summary'!$F561)),IF(0&lt;'2_all_summary'!P561,1,2),IF(0='2_all_summary'!P561,4,3))</f>
        <v>4</v>
      </c>
      <c r="N561" s="41">
        <f>IF(ISNUMBER(SEARCH("Yes",'2_all_summary'!$F561)),IF(ISNUMBER(SEARCH("Yes",'2_all_summary'!Q561)),1,2),IF(ISNUMBER(SEARCH("No",'2_all_summary'!Q561)),4,3))</f>
        <v>4</v>
      </c>
      <c r="O561" s="41">
        <f>IF(ISNUMBER(SEARCH("Yes",'2_all_summary'!$F561)),IF(ISNUMBER(SEARCH("Yes",'2_all_summary'!R561)),1,2),IF(ISNUMBER(SEARCH("No",'2_all_summary'!R561)),4,3))</f>
        <v>4</v>
      </c>
      <c r="P561" s="41">
        <f>IF(ISNUMBER(SEARCH("Yes",'2_all_summary'!$F561)),IF(ISNUMBER(SEARCH("Yes",'2_all_summary'!S561)),1,2),IF(ISNUMBER(SEARCH("No",'2_all_summary'!S561)),4,3))</f>
        <v>4</v>
      </c>
      <c r="Q561" s="41">
        <f>IF(ISNUMBER(SEARCH("Yes",'2_all_summary'!$F561)),IF(0&lt;'2_all_summary'!T561,1,2),IF(0='2_all_summary'!T561,4,3))</f>
        <v>4</v>
      </c>
      <c r="R561" s="41">
        <f>IF(ISNUMBER(SEARCH("Yes",'2_all_summary'!$F561)),IF(ISNUMBER(SEARCH("Yes",'2_all_summary'!U561)),1,2),IF(ISNUMBER(SEARCH("No",'2_all_summary'!U561)),4,3))</f>
        <v>4</v>
      </c>
    </row>
    <row r="562" spans="7:18" x14ac:dyDescent="0.3">
      <c r="G562" s="41"/>
      <c r="H562" s="41" t="str">
        <f>'2_all_summary'!D562</f>
        <v>Taking care of people and communities: Rebuilding livelihoods through NGOs and the informal economy in Southern Thailand</v>
      </c>
      <c r="I562" s="41" t="str">
        <f>'2_all_summary'!E562</f>
        <v>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Â© Emerald Group Publishing Limited.</v>
      </c>
      <c r="J562" s="41">
        <f>IF(ISNUMBER(SEARCH("Yes",'2_all_summary'!$F562)),IF(ISNUMBER(SEARCH("Yes",'2_all_summary'!M562)),1,2),IF(ISNUMBER(SEARCH("No",'2_all_summary'!M562)),4,3))</f>
        <v>4</v>
      </c>
      <c r="K562" s="41">
        <f>IF(ISNUMBER(SEARCH("Yes",'2_all_summary'!$F562)),IF(ISNUMBER(SEARCH("Yes",'2_all_summary'!N562)),1,2),IF(ISNUMBER(SEARCH("No",'2_all_summary'!N562)),4,3))</f>
        <v>4</v>
      </c>
      <c r="L562" s="41">
        <f>IF(ISNUMBER(SEARCH("Yes",'2_all_summary'!$F562)),IF(ISNUMBER(SEARCH("Yes",'2_all_summary'!O562)),1,2),IF(ISNUMBER(SEARCH("No",'2_all_summary'!O562)),4,3))</f>
        <v>4</v>
      </c>
      <c r="M562" s="41">
        <f>IF(ISNUMBER(SEARCH("Yes",'2_all_summary'!$F562)),IF(0&lt;'2_all_summary'!P562,1,2),IF(0='2_all_summary'!P562,4,3))</f>
        <v>4</v>
      </c>
      <c r="N562" s="41">
        <f>IF(ISNUMBER(SEARCH("Yes",'2_all_summary'!$F562)),IF(ISNUMBER(SEARCH("Yes",'2_all_summary'!Q562)),1,2),IF(ISNUMBER(SEARCH("No",'2_all_summary'!Q562)),4,3))</f>
        <v>4</v>
      </c>
      <c r="O562" s="41">
        <f>IF(ISNUMBER(SEARCH("Yes",'2_all_summary'!$F562)),IF(ISNUMBER(SEARCH("Yes",'2_all_summary'!R562)),1,2),IF(ISNUMBER(SEARCH("No",'2_all_summary'!R562)),4,3))</f>
        <v>4</v>
      </c>
      <c r="P562" s="41">
        <f>IF(ISNUMBER(SEARCH("Yes",'2_all_summary'!$F562)),IF(ISNUMBER(SEARCH("Yes",'2_all_summary'!S562)),1,2),IF(ISNUMBER(SEARCH("No",'2_all_summary'!S562)),4,3))</f>
        <v>4</v>
      </c>
      <c r="Q562" s="41">
        <f>IF(ISNUMBER(SEARCH("Yes",'2_all_summary'!$F562)),IF(0&lt;'2_all_summary'!T562,1,2),IF(0='2_all_summary'!T562,4,3))</f>
        <v>4</v>
      </c>
      <c r="R562" s="41">
        <f>IF(ISNUMBER(SEARCH("Yes",'2_all_summary'!$F562)),IF(ISNUMBER(SEARCH("Yes",'2_all_summary'!U562)),1,2),IF(ISNUMBER(SEARCH("No",'2_all_summary'!U562)),4,3))</f>
        <v>4</v>
      </c>
    </row>
    <row r="563" spans="7:18" x14ac:dyDescent="0.3">
      <c r="G563" s="41"/>
      <c r="H563" s="41" t="str">
        <f>'2_all_summary'!D563</f>
        <v>International Symposium on Aquatic Sciences and Resources Management</v>
      </c>
      <c r="I563" s="41" t="str">
        <f>'2_all_summary'!E563</f>
        <v>The proceedings contain 109 papers. The topics discussed include: short communication â€“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v>
      </c>
      <c r="J563" s="41">
        <f>IF(ISNUMBER(SEARCH("Yes",'2_all_summary'!$F563)),IF(ISNUMBER(SEARCH("Yes",'2_all_summary'!M563)),1,2),IF(ISNUMBER(SEARCH("No",'2_all_summary'!M563)),4,3))</f>
        <v>4</v>
      </c>
      <c r="K563" s="41">
        <f>IF(ISNUMBER(SEARCH("Yes",'2_all_summary'!$F563)),IF(ISNUMBER(SEARCH("Yes",'2_all_summary'!N563)),1,2),IF(ISNUMBER(SEARCH("No",'2_all_summary'!N563)),4,3))</f>
        <v>4</v>
      </c>
      <c r="L563" s="41">
        <f>IF(ISNUMBER(SEARCH("Yes",'2_all_summary'!$F563)),IF(ISNUMBER(SEARCH("Yes",'2_all_summary'!O563)),1,2),IF(ISNUMBER(SEARCH("No",'2_all_summary'!O563)),4,3))</f>
        <v>4</v>
      </c>
      <c r="M563" s="41">
        <f>IF(ISNUMBER(SEARCH("Yes",'2_all_summary'!$F563)),IF(0&lt;'2_all_summary'!P563,1,2),IF(0='2_all_summary'!P563,4,3))</f>
        <v>4</v>
      </c>
      <c r="N563" s="41">
        <f>IF(ISNUMBER(SEARCH("Yes",'2_all_summary'!$F563)),IF(ISNUMBER(SEARCH("Yes",'2_all_summary'!Q563)),1,2),IF(ISNUMBER(SEARCH("No",'2_all_summary'!Q563)),4,3))</f>
        <v>4</v>
      </c>
      <c r="O563" s="41">
        <f>IF(ISNUMBER(SEARCH("Yes",'2_all_summary'!$F563)),IF(ISNUMBER(SEARCH("Yes",'2_all_summary'!R563)),1,2),IF(ISNUMBER(SEARCH("No",'2_all_summary'!R563)),4,3))</f>
        <v>3</v>
      </c>
      <c r="P563" s="41">
        <f>IF(ISNUMBER(SEARCH("Yes",'2_all_summary'!$F563)),IF(ISNUMBER(SEARCH("Yes",'2_all_summary'!S563)),1,2),IF(ISNUMBER(SEARCH("No",'2_all_summary'!S563)),4,3))</f>
        <v>3</v>
      </c>
      <c r="Q563" s="41">
        <f>IF(ISNUMBER(SEARCH("Yes",'2_all_summary'!$F563)),IF(0&lt;'2_all_summary'!T563,1,2),IF(0='2_all_summary'!T563,4,3))</f>
        <v>3</v>
      </c>
      <c r="R563" s="41">
        <f>IF(ISNUMBER(SEARCH("Yes",'2_all_summary'!$F563)),IF(ISNUMBER(SEARCH("Yes",'2_all_summary'!U563)),1,2),IF(ISNUMBER(SEARCH("No",'2_all_summary'!U563)),4,3))</f>
        <v>3</v>
      </c>
    </row>
    <row r="564" spans="7:18" x14ac:dyDescent="0.3">
      <c r="G564" s="41"/>
      <c r="H564" s="41" t="str">
        <f>'2_all_summary'!D564</f>
        <v>Inuit food security in canada: arctic marine ethnoecology</v>
      </c>
      <c r="I564" s="41" t="str">
        <f>'2_all_summary'!E564</f>
        <v>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1950â€“2001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Canadaâ€™s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Â© 2017, Springer Science+Business Media Dordrecht and International Society for Plant Pathology.</v>
      </c>
      <c r="J564" s="41">
        <f>IF(ISNUMBER(SEARCH("Yes",'2_all_summary'!$F564)),IF(ISNUMBER(SEARCH("Yes",'2_all_summary'!M564)),1,2),IF(ISNUMBER(SEARCH("No",'2_all_summary'!M564)),4,3))</f>
        <v>4</v>
      </c>
      <c r="K564" s="41">
        <f>IF(ISNUMBER(SEARCH("Yes",'2_all_summary'!$F564)),IF(ISNUMBER(SEARCH("Yes",'2_all_summary'!N564)),1,2),IF(ISNUMBER(SEARCH("No",'2_all_summary'!N564)),4,3))</f>
        <v>4</v>
      </c>
      <c r="L564" s="41">
        <f>IF(ISNUMBER(SEARCH("Yes",'2_all_summary'!$F564)),IF(ISNUMBER(SEARCH("Yes",'2_all_summary'!O564)),1,2),IF(ISNUMBER(SEARCH("No",'2_all_summary'!O564)),4,3))</f>
        <v>4</v>
      </c>
      <c r="M564" s="41">
        <f>IF(ISNUMBER(SEARCH("Yes",'2_all_summary'!$F564)),IF(0&lt;'2_all_summary'!P564,1,2),IF(0='2_all_summary'!P564,4,3))</f>
        <v>4</v>
      </c>
      <c r="N564" s="41">
        <f>IF(ISNUMBER(SEARCH("Yes",'2_all_summary'!$F564)),IF(ISNUMBER(SEARCH("Yes",'2_all_summary'!Q564)),1,2),IF(ISNUMBER(SEARCH("No",'2_all_summary'!Q564)),4,3))</f>
        <v>4</v>
      </c>
      <c r="O564" s="41">
        <f>IF(ISNUMBER(SEARCH("Yes",'2_all_summary'!$F564)),IF(ISNUMBER(SEARCH("Yes",'2_all_summary'!R564)),1,2),IF(ISNUMBER(SEARCH("No",'2_all_summary'!R564)),4,3))</f>
        <v>4</v>
      </c>
      <c r="P564" s="41">
        <f>IF(ISNUMBER(SEARCH("Yes",'2_all_summary'!$F564)),IF(ISNUMBER(SEARCH("Yes",'2_all_summary'!S564)),1,2),IF(ISNUMBER(SEARCH("No",'2_all_summary'!S564)),4,3))</f>
        <v>4</v>
      </c>
      <c r="Q564" s="41">
        <f>IF(ISNUMBER(SEARCH("Yes",'2_all_summary'!$F564)),IF(0&lt;'2_all_summary'!T564,1,2),IF(0='2_all_summary'!T564,4,3))</f>
        <v>4</v>
      </c>
      <c r="R564" s="41">
        <f>IF(ISNUMBER(SEARCH("Yes",'2_all_summary'!$F564)),IF(ISNUMBER(SEARCH("Yes",'2_all_summary'!U564)),1,2),IF(ISNUMBER(SEARCH("No",'2_all_summary'!U564)),4,3))</f>
        <v>4</v>
      </c>
    </row>
    <row r="565" spans="7:18" x14ac:dyDescent="0.3">
      <c r="G565" s="41"/>
      <c r="H565" s="41" t="str">
        <f>'2_all_summary'!D565</f>
        <v>Evaluation criteria for participatory research: Insights from coastal Uruguay</v>
      </c>
      <c r="I565" s="41" t="str">
        <f>'2_all_summary'!E565</f>
        <v>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Â© 2014 Springer Science+Business Media.</v>
      </c>
      <c r="J565" s="41">
        <f>IF(ISNUMBER(SEARCH("Yes",'2_all_summary'!$F565)),IF(ISNUMBER(SEARCH("Yes",'2_all_summary'!M565)),1,2),IF(ISNUMBER(SEARCH("No",'2_all_summary'!M565)),4,3))</f>
        <v>4</v>
      </c>
      <c r="K565" s="41">
        <f>IF(ISNUMBER(SEARCH("Yes",'2_all_summary'!$F565)),IF(ISNUMBER(SEARCH("Yes",'2_all_summary'!N565)),1,2),IF(ISNUMBER(SEARCH("No",'2_all_summary'!N565)),4,3))</f>
        <v>4</v>
      </c>
      <c r="L565" s="41">
        <f>IF(ISNUMBER(SEARCH("Yes",'2_all_summary'!$F565)),IF(ISNUMBER(SEARCH("Yes",'2_all_summary'!O565)),1,2),IF(ISNUMBER(SEARCH("No",'2_all_summary'!O565)),4,3))</f>
        <v>4</v>
      </c>
      <c r="M565" s="41">
        <f>IF(ISNUMBER(SEARCH("Yes",'2_all_summary'!$F565)),IF(0&lt;'2_all_summary'!P565,1,2),IF(0='2_all_summary'!P565,4,3))</f>
        <v>4</v>
      </c>
      <c r="N565" s="41">
        <f>IF(ISNUMBER(SEARCH("Yes",'2_all_summary'!$F565)),IF(ISNUMBER(SEARCH("Yes",'2_all_summary'!Q565)),1,2),IF(ISNUMBER(SEARCH("No",'2_all_summary'!Q565)),4,3))</f>
        <v>4</v>
      </c>
      <c r="O565" s="41">
        <f>IF(ISNUMBER(SEARCH("Yes",'2_all_summary'!$F565)),IF(ISNUMBER(SEARCH("Yes",'2_all_summary'!R565)),1,2),IF(ISNUMBER(SEARCH("No",'2_all_summary'!R565)),4,3))</f>
        <v>4</v>
      </c>
      <c r="P565" s="41">
        <f>IF(ISNUMBER(SEARCH("Yes",'2_all_summary'!$F565)),IF(ISNUMBER(SEARCH("Yes",'2_all_summary'!S565)),1,2),IF(ISNUMBER(SEARCH("No",'2_all_summary'!S565)),4,3))</f>
        <v>4</v>
      </c>
      <c r="Q565" s="41">
        <f>IF(ISNUMBER(SEARCH("Yes",'2_all_summary'!$F565)),IF(0&lt;'2_all_summary'!T565,1,2),IF(0='2_all_summary'!T565,4,3))</f>
        <v>4</v>
      </c>
      <c r="R565" s="41">
        <f>IF(ISNUMBER(SEARCH("Yes",'2_all_summary'!$F565)),IF(ISNUMBER(SEARCH("Yes",'2_all_summary'!U565)),1,2),IF(ISNUMBER(SEARCH("No",'2_all_summary'!U565)),4,3))</f>
        <v>4</v>
      </c>
    </row>
    <row r="566" spans="7:18" x14ac:dyDescent="0.3">
      <c r="G566" s="41"/>
      <c r="H566" s="41" t="str">
        <f>'2_all_summary'!D566</f>
        <v>Socio-ecological vulnerability assessment in coastal communities in the BCLME region</v>
      </c>
      <c r="I566" s="41" t="str">
        <f>'2_all_summary'!E566</f>
        <v>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Â© 2018</v>
      </c>
      <c r="J566" s="41">
        <f>IF(ISNUMBER(SEARCH("Yes",'2_all_summary'!$F566)),IF(ISNUMBER(SEARCH("Yes",'2_all_summary'!M566)),1,2),IF(ISNUMBER(SEARCH("No",'2_all_summary'!M566)),4,3))</f>
        <v>3</v>
      </c>
      <c r="K566" s="41">
        <f>IF(ISNUMBER(SEARCH("Yes",'2_all_summary'!$F566)),IF(ISNUMBER(SEARCH("Yes",'2_all_summary'!N566)),1,2),IF(ISNUMBER(SEARCH("No",'2_all_summary'!N566)),4,3))</f>
        <v>4</v>
      </c>
      <c r="L566" s="41">
        <f>IF(ISNUMBER(SEARCH("Yes",'2_all_summary'!$F566)),IF(ISNUMBER(SEARCH("Yes",'2_all_summary'!O566)),1,2),IF(ISNUMBER(SEARCH("No",'2_all_summary'!O566)),4,3))</f>
        <v>3</v>
      </c>
      <c r="M566" s="41">
        <f>IF(ISNUMBER(SEARCH("Yes",'2_all_summary'!$F566)),IF(0&lt;'2_all_summary'!P566,1,2),IF(0='2_all_summary'!P566,4,3))</f>
        <v>3</v>
      </c>
      <c r="N566" s="41">
        <f>IF(ISNUMBER(SEARCH("Yes",'2_all_summary'!$F566)),IF(ISNUMBER(SEARCH("Yes",'2_all_summary'!Q566)),1,2),IF(ISNUMBER(SEARCH("No",'2_all_summary'!Q566)),4,3))</f>
        <v>3</v>
      </c>
      <c r="O566" s="41">
        <f>IF(ISNUMBER(SEARCH("Yes",'2_all_summary'!$F566)),IF(ISNUMBER(SEARCH("Yes",'2_all_summary'!R566)),1,2),IF(ISNUMBER(SEARCH("No",'2_all_summary'!R566)),4,3))</f>
        <v>4</v>
      </c>
      <c r="P566" s="41">
        <f>IF(ISNUMBER(SEARCH("Yes",'2_all_summary'!$F566)),IF(ISNUMBER(SEARCH("Yes",'2_all_summary'!S566)),1,2),IF(ISNUMBER(SEARCH("No",'2_all_summary'!S566)),4,3))</f>
        <v>3</v>
      </c>
      <c r="Q566" s="41">
        <f>IF(ISNUMBER(SEARCH("Yes",'2_all_summary'!$F566)),IF(0&lt;'2_all_summary'!T566,1,2),IF(0='2_all_summary'!T566,4,3))</f>
        <v>3</v>
      </c>
      <c r="R566" s="41">
        <f>IF(ISNUMBER(SEARCH("Yes",'2_all_summary'!$F566)),IF(ISNUMBER(SEARCH("Yes",'2_all_summary'!U566)),1,2),IF(ISNUMBER(SEARCH("No",'2_all_summary'!U566)),4,3))</f>
        <v>3</v>
      </c>
    </row>
    <row r="567" spans="7:18" x14ac:dyDescent="0.3">
      <c r="G567" s="41"/>
      <c r="H567" s="41" t="str">
        <f>'2_all_summary'!D567</f>
        <v>MOdeling, visualizing, and mining hydrologic spatial hierarchies for water quality management</v>
      </c>
      <c r="I567" s="41" t="str">
        <f>'2_all_summary'!E567</f>
        <v>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v>
      </c>
      <c r="J567" s="41">
        <f>IF(ISNUMBER(SEARCH("Yes",'2_all_summary'!$F567)),IF(ISNUMBER(SEARCH("Yes",'2_all_summary'!M567)),1,2),IF(ISNUMBER(SEARCH("No",'2_all_summary'!M567)),4,3))</f>
        <v>4</v>
      </c>
      <c r="K567" s="41">
        <f>IF(ISNUMBER(SEARCH("Yes",'2_all_summary'!$F567)),IF(ISNUMBER(SEARCH("Yes",'2_all_summary'!N567)),1,2),IF(ISNUMBER(SEARCH("No",'2_all_summary'!N567)),4,3))</f>
        <v>4</v>
      </c>
      <c r="L567" s="41">
        <f>IF(ISNUMBER(SEARCH("Yes",'2_all_summary'!$F567)),IF(ISNUMBER(SEARCH("Yes",'2_all_summary'!O567)),1,2),IF(ISNUMBER(SEARCH("No",'2_all_summary'!O567)),4,3))</f>
        <v>4</v>
      </c>
      <c r="M567" s="41">
        <f>IF(ISNUMBER(SEARCH("Yes",'2_all_summary'!$F567)),IF(0&lt;'2_all_summary'!P567,1,2),IF(0='2_all_summary'!P567,4,3))</f>
        <v>4</v>
      </c>
      <c r="N567" s="41">
        <f>IF(ISNUMBER(SEARCH("Yes",'2_all_summary'!$F567)),IF(ISNUMBER(SEARCH("Yes",'2_all_summary'!Q567)),1,2),IF(ISNUMBER(SEARCH("No",'2_all_summary'!Q567)),4,3))</f>
        <v>4</v>
      </c>
      <c r="O567" s="41">
        <f>IF(ISNUMBER(SEARCH("Yes",'2_all_summary'!$F567)),IF(ISNUMBER(SEARCH("Yes",'2_all_summary'!R567)),1,2),IF(ISNUMBER(SEARCH("No",'2_all_summary'!R567)),4,3))</f>
        <v>4</v>
      </c>
      <c r="P567" s="41">
        <f>IF(ISNUMBER(SEARCH("Yes",'2_all_summary'!$F567)),IF(ISNUMBER(SEARCH("Yes",'2_all_summary'!S567)),1,2),IF(ISNUMBER(SEARCH("No",'2_all_summary'!S567)),4,3))</f>
        <v>4</v>
      </c>
      <c r="Q567" s="41">
        <f>IF(ISNUMBER(SEARCH("Yes",'2_all_summary'!$F567)),IF(0&lt;'2_all_summary'!T567,1,2),IF(0='2_all_summary'!T567,4,3))</f>
        <v>4</v>
      </c>
      <c r="R567" s="41">
        <f>IF(ISNUMBER(SEARCH("Yes",'2_all_summary'!$F567)),IF(ISNUMBER(SEARCH("Yes",'2_all_summary'!U567)),1,2),IF(ISNUMBER(SEARCH("No",'2_all_summary'!U567)),4,3))</f>
        <v>4</v>
      </c>
    </row>
    <row r="568" spans="7:18" x14ac:dyDescent="0.3">
      <c r="G568" s="41"/>
      <c r="H568" s="41" t="str">
        <f>'2_all_summary'!D568</f>
        <v>Overall subarachnoid hemorrhage outcomes in Miyagi Prefecture: A comparative analysis for the years 1984 and 1991</v>
      </c>
      <c r="I568" s="41" t="str">
        <f>'2_all_summary'!E568</f>
        <v>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v>
      </c>
      <c r="J568" s="41">
        <f>IF(ISNUMBER(SEARCH("Yes",'2_all_summary'!$F568)),IF(ISNUMBER(SEARCH("Yes",'2_all_summary'!M568)),1,2),IF(ISNUMBER(SEARCH("No",'2_all_summary'!M568)),4,3))</f>
        <v>4</v>
      </c>
      <c r="K568" s="41">
        <f>IF(ISNUMBER(SEARCH("Yes",'2_all_summary'!$F568)),IF(ISNUMBER(SEARCH("Yes",'2_all_summary'!N568)),1,2),IF(ISNUMBER(SEARCH("No",'2_all_summary'!N568)),4,3))</f>
        <v>4</v>
      </c>
      <c r="L568" s="41">
        <f>IF(ISNUMBER(SEARCH("Yes",'2_all_summary'!$F568)),IF(ISNUMBER(SEARCH("Yes",'2_all_summary'!O568)),1,2),IF(ISNUMBER(SEARCH("No",'2_all_summary'!O568)),4,3))</f>
        <v>4</v>
      </c>
      <c r="M568" s="41">
        <f>IF(ISNUMBER(SEARCH("Yes",'2_all_summary'!$F568)),IF(0&lt;'2_all_summary'!P568,1,2),IF(0='2_all_summary'!P568,4,3))</f>
        <v>4</v>
      </c>
      <c r="N568" s="41">
        <f>IF(ISNUMBER(SEARCH("Yes",'2_all_summary'!$F568)),IF(ISNUMBER(SEARCH("Yes",'2_all_summary'!Q568)),1,2),IF(ISNUMBER(SEARCH("No",'2_all_summary'!Q568)),4,3))</f>
        <v>4</v>
      </c>
      <c r="O568" s="41">
        <f>IF(ISNUMBER(SEARCH("Yes",'2_all_summary'!$F568)),IF(ISNUMBER(SEARCH("Yes",'2_all_summary'!R568)),1,2),IF(ISNUMBER(SEARCH("No",'2_all_summary'!R568)),4,3))</f>
        <v>4</v>
      </c>
      <c r="P568" s="41">
        <f>IF(ISNUMBER(SEARCH("Yes",'2_all_summary'!$F568)),IF(ISNUMBER(SEARCH("Yes",'2_all_summary'!S568)),1,2),IF(ISNUMBER(SEARCH("No",'2_all_summary'!S568)),4,3))</f>
        <v>4</v>
      </c>
      <c r="Q568" s="41">
        <f>IF(ISNUMBER(SEARCH("Yes",'2_all_summary'!$F568)),IF(0&lt;'2_all_summary'!T568,1,2),IF(0='2_all_summary'!T568,4,3))</f>
        <v>4</v>
      </c>
      <c r="R568" s="41">
        <f>IF(ISNUMBER(SEARCH("Yes",'2_all_summary'!$F568)),IF(ISNUMBER(SEARCH("Yes",'2_all_summary'!U568)),1,2),IF(ISNUMBER(SEARCH("No",'2_all_summary'!U568)),4,3))</f>
        <v>4</v>
      </c>
    </row>
    <row r="569" spans="7:18" x14ac:dyDescent="0.3">
      <c r="G569" s="41"/>
      <c r="H569" s="41" t="str">
        <f>'2_all_summary'!D569</f>
        <v>Do market and trust contexts spillover into public goods contributions? Evidence from experimental games in Papua New Guinea</v>
      </c>
      <c r="I569" s="41" t="str">
        <f>'2_all_summary'!E569</f>
        <v>The provision of public goods, such as voluntary enforcement efforts, can be critical to the management of natural resources. However, the degree to which context can influence people's contributions to the public good is poorly understood. Here, we used sequential games in a â€˜lab in the fieldâ€™ experimental setting with a fishing community in Papua New Guinea to explore whether behavior in two particular contextsâ€”market and trustâ€”spill over public goods' contributions. Behavioral spillovers occur when behavior in one context influencesâ€”or is transferred toâ€”behavior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contextâ€”e.g. markets created by market-based instruments or trust relied upon by community-based mechanismâ€”can create, is necessary for the implementation of effective and efficient conservation initiatives. Â© 2020 The Authors</v>
      </c>
      <c r="J569" s="41">
        <f>IF(ISNUMBER(SEARCH("Yes",'2_all_summary'!$F569)),IF(ISNUMBER(SEARCH("Yes",'2_all_summary'!M569)),1,2),IF(ISNUMBER(SEARCH("No",'2_all_summary'!M569)),4,3))</f>
        <v>4</v>
      </c>
      <c r="K569" s="41">
        <f>IF(ISNUMBER(SEARCH("Yes",'2_all_summary'!$F569)),IF(ISNUMBER(SEARCH("Yes",'2_all_summary'!N569)),1,2),IF(ISNUMBER(SEARCH("No",'2_all_summary'!N569)),4,3))</f>
        <v>4</v>
      </c>
      <c r="L569" s="41">
        <f>IF(ISNUMBER(SEARCH("Yes",'2_all_summary'!$F569)),IF(ISNUMBER(SEARCH("Yes",'2_all_summary'!O569)),1,2),IF(ISNUMBER(SEARCH("No",'2_all_summary'!O569)),4,3))</f>
        <v>4</v>
      </c>
      <c r="M569" s="41">
        <f>IF(ISNUMBER(SEARCH("Yes",'2_all_summary'!$F569)),IF(0&lt;'2_all_summary'!P569,1,2),IF(0='2_all_summary'!P569,4,3))</f>
        <v>4</v>
      </c>
      <c r="N569" s="41">
        <f>IF(ISNUMBER(SEARCH("Yes",'2_all_summary'!$F569)),IF(ISNUMBER(SEARCH("Yes",'2_all_summary'!Q569)),1,2),IF(ISNUMBER(SEARCH("No",'2_all_summary'!Q569)),4,3))</f>
        <v>4</v>
      </c>
      <c r="O569" s="41">
        <f>IF(ISNUMBER(SEARCH("Yes",'2_all_summary'!$F569)),IF(ISNUMBER(SEARCH("Yes",'2_all_summary'!R569)),1,2),IF(ISNUMBER(SEARCH("No",'2_all_summary'!R569)),4,3))</f>
        <v>4</v>
      </c>
      <c r="P569" s="41">
        <f>IF(ISNUMBER(SEARCH("Yes",'2_all_summary'!$F569)),IF(ISNUMBER(SEARCH("Yes",'2_all_summary'!S569)),1,2),IF(ISNUMBER(SEARCH("No",'2_all_summary'!S569)),4,3))</f>
        <v>4</v>
      </c>
      <c r="Q569" s="41">
        <f>IF(ISNUMBER(SEARCH("Yes",'2_all_summary'!$F569)),IF(0&lt;'2_all_summary'!T569,1,2),IF(0='2_all_summary'!T569,4,3))</f>
        <v>4</v>
      </c>
      <c r="R569" s="41">
        <f>IF(ISNUMBER(SEARCH("Yes",'2_all_summary'!$F569)),IF(ISNUMBER(SEARCH("Yes",'2_all_summary'!U569)),1,2),IF(ISNUMBER(SEARCH("No",'2_all_summary'!U569)),4,3))</f>
        <v>4</v>
      </c>
    </row>
    <row r="570" spans="7:18" x14ac:dyDescent="0.3">
      <c r="G570" s="41"/>
      <c r="H570" s="41" t="str">
        <f>'2_all_summary'!D570</f>
        <v>Social and economic implications of small-scale mud crab (Scylla serrata) aquaculture: The case of organised community groups</v>
      </c>
      <c r="I570" s="41" t="str">
        <f>'2_all_summary'!E570</f>
        <v>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Â© 2014 Springer International Publishing Switzerland.</v>
      </c>
      <c r="J570" s="41">
        <f>IF(ISNUMBER(SEARCH("Yes",'2_all_summary'!$F570)),IF(ISNUMBER(SEARCH("Yes",'2_all_summary'!M570)),1,2),IF(ISNUMBER(SEARCH("No",'2_all_summary'!M570)),4,3))</f>
        <v>4</v>
      </c>
      <c r="K570" s="41">
        <f>IF(ISNUMBER(SEARCH("Yes",'2_all_summary'!$F570)),IF(ISNUMBER(SEARCH("Yes",'2_all_summary'!N570)),1,2),IF(ISNUMBER(SEARCH("No",'2_all_summary'!N570)),4,3))</f>
        <v>4</v>
      </c>
      <c r="L570" s="41">
        <f>IF(ISNUMBER(SEARCH("Yes",'2_all_summary'!$F570)),IF(ISNUMBER(SEARCH("Yes",'2_all_summary'!O570)),1,2),IF(ISNUMBER(SEARCH("No",'2_all_summary'!O570)),4,3))</f>
        <v>4</v>
      </c>
      <c r="M570" s="41">
        <f>IF(ISNUMBER(SEARCH("Yes",'2_all_summary'!$F570)),IF(0&lt;'2_all_summary'!P570,1,2),IF(0='2_all_summary'!P570,4,3))</f>
        <v>4</v>
      </c>
      <c r="N570" s="41">
        <f>IF(ISNUMBER(SEARCH("Yes",'2_all_summary'!$F570)),IF(ISNUMBER(SEARCH("Yes",'2_all_summary'!Q570)),1,2),IF(ISNUMBER(SEARCH("No",'2_all_summary'!Q570)),4,3))</f>
        <v>4</v>
      </c>
      <c r="O570" s="41">
        <f>IF(ISNUMBER(SEARCH("Yes",'2_all_summary'!$F570)),IF(ISNUMBER(SEARCH("Yes",'2_all_summary'!R570)),1,2),IF(ISNUMBER(SEARCH("No",'2_all_summary'!R570)),4,3))</f>
        <v>4</v>
      </c>
      <c r="P570" s="41">
        <f>IF(ISNUMBER(SEARCH("Yes",'2_all_summary'!$F570)),IF(ISNUMBER(SEARCH("Yes",'2_all_summary'!S570)),1,2),IF(ISNUMBER(SEARCH("No",'2_all_summary'!S570)),4,3))</f>
        <v>4</v>
      </c>
      <c r="Q570" s="41">
        <f>IF(ISNUMBER(SEARCH("Yes",'2_all_summary'!$F570)),IF(0&lt;'2_all_summary'!T570,1,2),IF(0='2_all_summary'!T570,4,3))</f>
        <v>4</v>
      </c>
      <c r="R570" s="41">
        <f>IF(ISNUMBER(SEARCH("Yes",'2_all_summary'!$F570)),IF(ISNUMBER(SEARCH("Yes",'2_all_summary'!U570)),1,2),IF(ISNUMBER(SEARCH("No",'2_all_summary'!U570)),4,3))</f>
        <v>4</v>
      </c>
    </row>
    <row r="571" spans="7:18" x14ac:dyDescent="0.3">
      <c r="G571" s="41"/>
      <c r="H571" s="41" t="str">
        <f>'2_all_summary'!D571</f>
        <v>Monitoring NÃ»timesÃ¢nÃ¢n Following the Diversion of Our River: A Community-led Registry in Eeyou Istchee, Northern QuÃ©bec</v>
      </c>
      <c r="I571" s="41" t="str">
        <f>'2_all_summary'!E571</f>
        <v>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Hydro-QuÃ©bec.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Â© 2016 World Scientific Publishing Company.</v>
      </c>
      <c r="J571" s="41">
        <f>IF(ISNUMBER(SEARCH("Yes",'2_all_summary'!$F571)),IF(ISNUMBER(SEARCH("Yes",'2_all_summary'!M571)),1,2),IF(ISNUMBER(SEARCH("No",'2_all_summary'!M571)),4,3))</f>
        <v>4</v>
      </c>
      <c r="K571" s="41">
        <f>IF(ISNUMBER(SEARCH("Yes",'2_all_summary'!$F571)),IF(ISNUMBER(SEARCH("Yes",'2_all_summary'!N571)),1,2),IF(ISNUMBER(SEARCH("No",'2_all_summary'!N571)),4,3))</f>
        <v>4</v>
      </c>
      <c r="L571" s="41">
        <f>IF(ISNUMBER(SEARCH("Yes",'2_all_summary'!$F571)),IF(ISNUMBER(SEARCH("Yes",'2_all_summary'!O571)),1,2),IF(ISNUMBER(SEARCH("No",'2_all_summary'!O571)),4,3))</f>
        <v>4</v>
      </c>
      <c r="M571" s="41">
        <f>IF(ISNUMBER(SEARCH("Yes",'2_all_summary'!$F571)),IF(0&lt;'2_all_summary'!P571,1,2),IF(0='2_all_summary'!P571,4,3))</f>
        <v>4</v>
      </c>
      <c r="N571" s="41">
        <f>IF(ISNUMBER(SEARCH("Yes",'2_all_summary'!$F571)),IF(ISNUMBER(SEARCH("Yes",'2_all_summary'!Q571)),1,2),IF(ISNUMBER(SEARCH("No",'2_all_summary'!Q571)),4,3))</f>
        <v>4</v>
      </c>
      <c r="O571" s="41">
        <f>IF(ISNUMBER(SEARCH("Yes",'2_all_summary'!$F571)),IF(ISNUMBER(SEARCH("Yes",'2_all_summary'!R571)),1,2),IF(ISNUMBER(SEARCH("No",'2_all_summary'!R571)),4,3))</f>
        <v>4</v>
      </c>
      <c r="P571" s="41">
        <f>IF(ISNUMBER(SEARCH("Yes",'2_all_summary'!$F571)),IF(ISNUMBER(SEARCH("Yes",'2_all_summary'!S571)),1,2),IF(ISNUMBER(SEARCH("No",'2_all_summary'!S571)),4,3))</f>
        <v>4</v>
      </c>
      <c r="Q571" s="41">
        <f>IF(ISNUMBER(SEARCH("Yes",'2_all_summary'!$F571)),IF(0&lt;'2_all_summary'!T571,1,2),IF(0='2_all_summary'!T571,4,3))</f>
        <v>4</v>
      </c>
      <c r="R571" s="41">
        <f>IF(ISNUMBER(SEARCH("Yes",'2_all_summary'!$F571)),IF(ISNUMBER(SEARCH("Yes",'2_all_summary'!U571)),1,2),IF(ISNUMBER(SEARCH("No",'2_all_summary'!U571)),4,3))</f>
        <v>4</v>
      </c>
    </row>
    <row r="572" spans="7:18" x14ac:dyDescent="0.3">
      <c r="G572" s="41"/>
      <c r="H572" s="41" t="str">
        <f>'2_all_summary'!D572</f>
        <v>Community-based dopi beel wetland management</v>
      </c>
      <c r="I572" s="41" t="str">
        <f>'2_all_summary'!E572</f>
        <v>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v>
      </c>
      <c r="J572" s="41">
        <f>IF(ISNUMBER(SEARCH("Yes",'2_all_summary'!$F572)),IF(ISNUMBER(SEARCH("Yes",'2_all_summary'!M572)),1,2),IF(ISNUMBER(SEARCH("No",'2_all_summary'!M572)),4,3))</f>
        <v>4</v>
      </c>
      <c r="K572" s="41">
        <f>IF(ISNUMBER(SEARCH("Yes",'2_all_summary'!$F572)),IF(ISNUMBER(SEARCH("Yes",'2_all_summary'!N572)),1,2),IF(ISNUMBER(SEARCH("No",'2_all_summary'!N572)),4,3))</f>
        <v>4</v>
      </c>
      <c r="L572" s="41">
        <f>IF(ISNUMBER(SEARCH("Yes",'2_all_summary'!$F572)),IF(ISNUMBER(SEARCH("Yes",'2_all_summary'!O572)),1,2),IF(ISNUMBER(SEARCH("No",'2_all_summary'!O572)),4,3))</f>
        <v>4</v>
      </c>
      <c r="M572" s="41">
        <f>IF(ISNUMBER(SEARCH("Yes",'2_all_summary'!$F572)),IF(0&lt;'2_all_summary'!P572,1,2),IF(0='2_all_summary'!P572,4,3))</f>
        <v>4</v>
      </c>
      <c r="N572" s="41">
        <f>IF(ISNUMBER(SEARCH("Yes",'2_all_summary'!$F572)),IF(ISNUMBER(SEARCH("Yes",'2_all_summary'!Q572)),1,2),IF(ISNUMBER(SEARCH("No",'2_all_summary'!Q572)),4,3))</f>
        <v>4</v>
      </c>
      <c r="O572" s="41">
        <f>IF(ISNUMBER(SEARCH("Yes",'2_all_summary'!$F572)),IF(ISNUMBER(SEARCH("Yes",'2_all_summary'!R572)),1,2),IF(ISNUMBER(SEARCH("No",'2_all_summary'!R572)),4,3))</f>
        <v>4</v>
      </c>
      <c r="P572" s="41">
        <f>IF(ISNUMBER(SEARCH("Yes",'2_all_summary'!$F572)),IF(ISNUMBER(SEARCH("Yes",'2_all_summary'!S572)),1,2),IF(ISNUMBER(SEARCH("No",'2_all_summary'!S572)),4,3))</f>
        <v>4</v>
      </c>
      <c r="Q572" s="41">
        <f>IF(ISNUMBER(SEARCH("Yes",'2_all_summary'!$F572)),IF(0&lt;'2_all_summary'!T572,1,2),IF(0='2_all_summary'!T572,4,3))</f>
        <v>4</v>
      </c>
      <c r="R572" s="41">
        <f>IF(ISNUMBER(SEARCH("Yes",'2_all_summary'!$F572)),IF(ISNUMBER(SEARCH("Yes",'2_all_summary'!U572)),1,2),IF(ISNUMBER(SEARCH("No",'2_all_summary'!U572)),4,3))</f>
        <v>4</v>
      </c>
    </row>
    <row r="573" spans="7:18" x14ac:dyDescent="0.3">
      <c r="G573" s="41"/>
      <c r="H573" s="41" t="str">
        <f>'2_all_summary'!D573</f>
        <v>Social attitudes towards marine resource management in two Fijian villages</v>
      </c>
      <c r="I573" s="41" t="str">
        <f>'2_all_summary'!E573</f>
        <v>[No abstract available]</v>
      </c>
      <c r="J573" s="41">
        <f>IF(ISNUMBER(SEARCH("Yes",'2_all_summary'!$F573)),IF(ISNUMBER(SEARCH("Yes",'2_all_summary'!M573)),1,2),IF(ISNUMBER(SEARCH("No",'2_all_summary'!M573)),4,3))</f>
        <v>1</v>
      </c>
      <c r="K573" s="41">
        <f>IF(ISNUMBER(SEARCH("Yes",'2_all_summary'!$F573)),IF(ISNUMBER(SEARCH("Yes",'2_all_summary'!N573)),1,2),IF(ISNUMBER(SEARCH("No",'2_all_summary'!N573)),4,3))</f>
        <v>1</v>
      </c>
      <c r="L573" s="41">
        <f>IF(ISNUMBER(SEARCH("Yes",'2_all_summary'!$F573)),IF(ISNUMBER(SEARCH("Yes",'2_all_summary'!O573)),1,2),IF(ISNUMBER(SEARCH("No",'2_all_summary'!O573)),4,3))</f>
        <v>1</v>
      </c>
      <c r="M573" s="41">
        <f>IF(ISNUMBER(SEARCH("Yes",'2_all_summary'!$F573)),IF(0&lt;'2_all_summary'!P573,1,2),IF(0='2_all_summary'!P573,4,3))</f>
        <v>1</v>
      </c>
      <c r="N573" s="41">
        <f>IF(ISNUMBER(SEARCH("Yes",'2_all_summary'!$F573)),IF(ISNUMBER(SEARCH("Yes",'2_all_summary'!Q573)),1,2),IF(ISNUMBER(SEARCH("No",'2_all_summary'!Q573)),4,3))</f>
        <v>1</v>
      </c>
      <c r="O573" s="41">
        <f>IF(ISNUMBER(SEARCH("Yes",'2_all_summary'!$F573)),IF(ISNUMBER(SEARCH("Yes",'2_all_summary'!R573)),1,2),IF(ISNUMBER(SEARCH("No",'2_all_summary'!R573)),4,3))</f>
        <v>1</v>
      </c>
      <c r="P573" s="41">
        <f>IF(ISNUMBER(SEARCH("Yes",'2_all_summary'!$F573)),IF(ISNUMBER(SEARCH("Yes",'2_all_summary'!S573)),1,2),IF(ISNUMBER(SEARCH("No",'2_all_summary'!S573)),4,3))</f>
        <v>1</v>
      </c>
      <c r="Q573" s="41">
        <f>IF(ISNUMBER(SEARCH("Yes",'2_all_summary'!$F573)),IF(0&lt;'2_all_summary'!T573,1,2),IF(0='2_all_summary'!T573,4,3))</f>
        <v>1</v>
      </c>
      <c r="R573" s="41">
        <f>IF(ISNUMBER(SEARCH("Yes",'2_all_summary'!$F573)),IF(ISNUMBER(SEARCH("Yes",'2_all_summary'!U573)),1,2),IF(ISNUMBER(SEARCH("No",'2_all_summary'!U573)),4,3))</f>
        <v>1</v>
      </c>
    </row>
    <row r="574" spans="7:18" x14ac:dyDescent="0.3">
      <c r="G574" s="41"/>
      <c r="H574" s="41" t="str">
        <f>'2_all_summary'!D574</f>
        <v>Community-based livelihood management in relations to natural disaster - A study on Teknaf (coastal) area of Bangladesh</v>
      </c>
      <c r="I574" s="41" t="str">
        <f>'2_all_summary'!E574</f>
        <v>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Â© Published under licence by IOP Publishing Ltd.</v>
      </c>
      <c r="J574" s="41">
        <f>IF(ISNUMBER(SEARCH("Yes",'2_all_summary'!$F574)),IF(ISNUMBER(SEARCH("Yes",'2_all_summary'!M574)),1,2),IF(ISNUMBER(SEARCH("No",'2_all_summary'!M574)),4,3))</f>
        <v>4</v>
      </c>
      <c r="K574" s="41">
        <f>IF(ISNUMBER(SEARCH("Yes",'2_all_summary'!$F574)),IF(ISNUMBER(SEARCH("Yes",'2_all_summary'!N574)),1,2),IF(ISNUMBER(SEARCH("No",'2_all_summary'!N574)),4,3))</f>
        <v>4</v>
      </c>
      <c r="L574" s="41">
        <f>IF(ISNUMBER(SEARCH("Yes",'2_all_summary'!$F574)),IF(ISNUMBER(SEARCH("Yes",'2_all_summary'!O574)),1,2),IF(ISNUMBER(SEARCH("No",'2_all_summary'!O574)),4,3))</f>
        <v>4</v>
      </c>
      <c r="M574" s="41">
        <f>IF(ISNUMBER(SEARCH("Yes",'2_all_summary'!$F574)),IF(0&lt;'2_all_summary'!P574,1,2),IF(0='2_all_summary'!P574,4,3))</f>
        <v>4</v>
      </c>
      <c r="N574" s="41">
        <f>IF(ISNUMBER(SEARCH("Yes",'2_all_summary'!$F574)),IF(ISNUMBER(SEARCH("Yes",'2_all_summary'!Q574)),1,2),IF(ISNUMBER(SEARCH("No",'2_all_summary'!Q574)),4,3))</f>
        <v>4</v>
      </c>
      <c r="O574" s="41">
        <f>IF(ISNUMBER(SEARCH("Yes",'2_all_summary'!$F574)),IF(ISNUMBER(SEARCH("Yes",'2_all_summary'!R574)),1,2),IF(ISNUMBER(SEARCH("No",'2_all_summary'!R574)),4,3))</f>
        <v>4</v>
      </c>
      <c r="P574" s="41">
        <f>IF(ISNUMBER(SEARCH("Yes",'2_all_summary'!$F574)),IF(ISNUMBER(SEARCH("Yes",'2_all_summary'!S574)),1,2),IF(ISNUMBER(SEARCH("No",'2_all_summary'!S574)),4,3))</f>
        <v>4</v>
      </c>
      <c r="Q574" s="41">
        <f>IF(ISNUMBER(SEARCH("Yes",'2_all_summary'!$F574)),IF(0&lt;'2_all_summary'!T574,1,2),IF(0='2_all_summary'!T574,4,3))</f>
        <v>4</v>
      </c>
      <c r="R574" s="41">
        <f>IF(ISNUMBER(SEARCH("Yes",'2_all_summary'!$F574)),IF(ISNUMBER(SEARCH("Yes",'2_all_summary'!U574)),1,2),IF(ISNUMBER(SEARCH("No",'2_all_summary'!U574)),4,3))</f>
        <v>4</v>
      </c>
    </row>
    <row r="575" spans="7:18" x14ac:dyDescent="0.3">
      <c r="G575" s="41"/>
      <c r="H575" s="41" t="str">
        <f>'2_all_summary'!D575</f>
        <v>The Silos of Natural Resource Governance: Implications of Sector-led Coastal Management at the Village Level in Kenya and Zanzibar-Tanzania</v>
      </c>
      <c r="I575" s="41" t="str">
        <f>'2_all_summary'!E575</f>
        <v>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Â© Nunan, et al 2020.</v>
      </c>
      <c r="J575" s="41">
        <f>IF(ISNUMBER(SEARCH("Yes",'2_all_summary'!$F575)),IF(ISNUMBER(SEARCH("Yes",'2_all_summary'!M575)),1,2),IF(ISNUMBER(SEARCH("No",'2_all_summary'!M575)),4,3))</f>
        <v>4</v>
      </c>
      <c r="K575" s="41">
        <f>IF(ISNUMBER(SEARCH("Yes",'2_all_summary'!$F575)),IF(ISNUMBER(SEARCH("Yes",'2_all_summary'!N575)),1,2),IF(ISNUMBER(SEARCH("No",'2_all_summary'!N575)),4,3))</f>
        <v>4</v>
      </c>
      <c r="L575" s="41">
        <f>IF(ISNUMBER(SEARCH("Yes",'2_all_summary'!$F575)),IF(ISNUMBER(SEARCH("Yes",'2_all_summary'!O575)),1,2),IF(ISNUMBER(SEARCH("No",'2_all_summary'!O575)),4,3))</f>
        <v>4</v>
      </c>
      <c r="M575" s="41">
        <f>IF(ISNUMBER(SEARCH("Yes",'2_all_summary'!$F575)),IF(0&lt;'2_all_summary'!P575,1,2),IF(0='2_all_summary'!P575,4,3))</f>
        <v>4</v>
      </c>
      <c r="N575" s="41">
        <f>IF(ISNUMBER(SEARCH("Yes",'2_all_summary'!$F575)),IF(ISNUMBER(SEARCH("Yes",'2_all_summary'!Q575)),1,2),IF(ISNUMBER(SEARCH("No",'2_all_summary'!Q575)),4,3))</f>
        <v>4</v>
      </c>
      <c r="O575" s="41">
        <f>IF(ISNUMBER(SEARCH("Yes",'2_all_summary'!$F575)),IF(ISNUMBER(SEARCH("Yes",'2_all_summary'!R575)),1,2),IF(ISNUMBER(SEARCH("No",'2_all_summary'!R575)),4,3))</f>
        <v>4</v>
      </c>
      <c r="P575" s="41">
        <f>IF(ISNUMBER(SEARCH("Yes",'2_all_summary'!$F575)),IF(ISNUMBER(SEARCH("Yes",'2_all_summary'!S575)),1,2),IF(ISNUMBER(SEARCH("No",'2_all_summary'!S575)),4,3))</f>
        <v>4</v>
      </c>
      <c r="Q575" s="41">
        <f>IF(ISNUMBER(SEARCH("Yes",'2_all_summary'!$F575)),IF(0&lt;'2_all_summary'!T575,1,2),IF(0='2_all_summary'!T575,4,3))</f>
        <v>4</v>
      </c>
      <c r="R575" s="41">
        <f>IF(ISNUMBER(SEARCH("Yes",'2_all_summary'!$F575)),IF(ISNUMBER(SEARCH("Yes",'2_all_summary'!U575)),1,2),IF(ISNUMBER(SEARCH("No",'2_all_summary'!U575)),4,3))</f>
        <v>4</v>
      </c>
    </row>
    <row r="576" spans="7:18" x14ac:dyDescent="0.3">
      <c r="G576" s="41"/>
      <c r="H576" s="41" t="str">
        <f>'2_all_summary'!D576</f>
        <v>The inclusion of fisheries and tourism in marine protected areas to support conservation in Indonesia</v>
      </c>
      <c r="I576" s="41" t="str">
        <f>'2_all_summary'!E576</f>
        <v>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Â© 2022 Elsevier Ltd</v>
      </c>
      <c r="J576" s="41">
        <f>IF(ISNUMBER(SEARCH("Yes",'2_all_summary'!$F576)),IF(ISNUMBER(SEARCH("Yes",'2_all_summary'!M576)),1,2),IF(ISNUMBER(SEARCH("No",'2_all_summary'!M576)),4,3))</f>
        <v>4</v>
      </c>
      <c r="K576" s="41">
        <f>IF(ISNUMBER(SEARCH("Yes",'2_all_summary'!$F576)),IF(ISNUMBER(SEARCH("Yes",'2_all_summary'!N576)),1,2),IF(ISNUMBER(SEARCH("No",'2_all_summary'!N576)),4,3))</f>
        <v>4</v>
      </c>
      <c r="L576" s="41">
        <f>IF(ISNUMBER(SEARCH("Yes",'2_all_summary'!$F576)),IF(ISNUMBER(SEARCH("Yes",'2_all_summary'!O576)),1,2),IF(ISNUMBER(SEARCH("No",'2_all_summary'!O576)),4,3))</f>
        <v>4</v>
      </c>
      <c r="M576" s="41">
        <f>IF(ISNUMBER(SEARCH("Yes",'2_all_summary'!$F576)),IF(0&lt;'2_all_summary'!P576,1,2),IF(0='2_all_summary'!P576,4,3))</f>
        <v>4</v>
      </c>
      <c r="N576" s="41">
        <f>IF(ISNUMBER(SEARCH("Yes",'2_all_summary'!$F576)),IF(ISNUMBER(SEARCH("Yes",'2_all_summary'!Q576)),1,2),IF(ISNUMBER(SEARCH("No",'2_all_summary'!Q576)),4,3))</f>
        <v>4</v>
      </c>
      <c r="O576" s="41">
        <f>IF(ISNUMBER(SEARCH("Yes",'2_all_summary'!$F576)),IF(ISNUMBER(SEARCH("Yes",'2_all_summary'!R576)),1,2),IF(ISNUMBER(SEARCH("No",'2_all_summary'!R576)),4,3))</f>
        <v>4</v>
      </c>
      <c r="P576" s="41">
        <f>IF(ISNUMBER(SEARCH("Yes",'2_all_summary'!$F576)),IF(ISNUMBER(SEARCH("Yes",'2_all_summary'!S576)),1,2),IF(ISNUMBER(SEARCH("No",'2_all_summary'!S576)),4,3))</f>
        <v>4</v>
      </c>
      <c r="Q576" s="41">
        <f>IF(ISNUMBER(SEARCH("Yes",'2_all_summary'!$F576)),IF(0&lt;'2_all_summary'!T576,1,2),IF(0='2_all_summary'!T576,4,3))</f>
        <v>4</v>
      </c>
      <c r="R576" s="41">
        <f>IF(ISNUMBER(SEARCH("Yes",'2_all_summary'!$F576)),IF(ISNUMBER(SEARCH("Yes",'2_all_summary'!U576)),1,2),IF(ISNUMBER(SEARCH("No",'2_all_summary'!U576)),4,3))</f>
        <v>4</v>
      </c>
    </row>
    <row r="577" spans="7:18" x14ac:dyDescent="0.3">
      <c r="G577" s="41"/>
      <c r="H577" s="41" t="str">
        <f>'2_all_summary'!D577</f>
        <v>The Community-based Management of Coastal Fisheries in Himeshima, Oita Prefecture, Japan: A Case Study of the Fishing Ground Regulations on the Offshore Fixed Gill Net Fishery</v>
      </c>
      <c r="I577" s="41" t="str">
        <f>'2_all_summary'!E577</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Â© 2005, The Human Geographical Society of Japan. All rights reserved.</v>
      </c>
      <c r="J577" s="41">
        <f>IF(ISNUMBER(SEARCH("Yes",'2_all_summary'!$F577)),IF(ISNUMBER(SEARCH("Yes",'2_all_summary'!M577)),1,2),IF(ISNUMBER(SEARCH("No",'2_all_summary'!M577)),4,3))</f>
        <v>4</v>
      </c>
      <c r="K577" s="41">
        <f>IF(ISNUMBER(SEARCH("Yes",'2_all_summary'!$F577)),IF(ISNUMBER(SEARCH("Yes",'2_all_summary'!N577)),1,2),IF(ISNUMBER(SEARCH("No",'2_all_summary'!N577)),4,3))</f>
        <v>4</v>
      </c>
      <c r="L577" s="41">
        <f>IF(ISNUMBER(SEARCH("Yes",'2_all_summary'!$F577)),IF(ISNUMBER(SEARCH("Yes",'2_all_summary'!O577)),1,2),IF(ISNUMBER(SEARCH("No",'2_all_summary'!O577)),4,3))</f>
        <v>4</v>
      </c>
      <c r="M577" s="41">
        <f>IF(ISNUMBER(SEARCH("Yes",'2_all_summary'!$F577)),IF(0&lt;'2_all_summary'!P577,1,2),IF(0='2_all_summary'!P577,4,3))</f>
        <v>4</v>
      </c>
      <c r="N577" s="41">
        <f>IF(ISNUMBER(SEARCH("Yes",'2_all_summary'!$F577)),IF(ISNUMBER(SEARCH("Yes",'2_all_summary'!Q577)),1,2),IF(ISNUMBER(SEARCH("No",'2_all_summary'!Q577)),4,3))</f>
        <v>4</v>
      </c>
      <c r="O577" s="41">
        <f>IF(ISNUMBER(SEARCH("Yes",'2_all_summary'!$F577)),IF(ISNUMBER(SEARCH("Yes",'2_all_summary'!R577)),1,2),IF(ISNUMBER(SEARCH("No",'2_all_summary'!R577)),4,3))</f>
        <v>4</v>
      </c>
      <c r="P577" s="41">
        <f>IF(ISNUMBER(SEARCH("Yes",'2_all_summary'!$F577)),IF(ISNUMBER(SEARCH("Yes",'2_all_summary'!S577)),1,2),IF(ISNUMBER(SEARCH("No",'2_all_summary'!S577)),4,3))</f>
        <v>4</v>
      </c>
      <c r="Q577" s="41">
        <f>IF(ISNUMBER(SEARCH("Yes",'2_all_summary'!$F577)),IF(0&lt;'2_all_summary'!T577,1,2),IF(0='2_all_summary'!T577,4,3))</f>
        <v>4</v>
      </c>
      <c r="R577" s="41">
        <f>IF(ISNUMBER(SEARCH("Yes",'2_all_summary'!$F577)),IF(ISNUMBER(SEARCH("Yes",'2_all_summary'!U577)),1,2),IF(ISNUMBER(SEARCH("No",'2_all_summary'!U577)),4,3))</f>
        <v>4</v>
      </c>
    </row>
    <row r="578" spans="7:18" x14ac:dyDescent="0.3">
      <c r="G578" s="41"/>
      <c r="H578" s="41" t="str">
        <f>'2_all_summary'!D578</f>
        <v>Fishing for consensus: Community-based conservation and conflict in St Luciaâ€™s SoufriÃ¨re marine management area</v>
      </c>
      <c r="I578" s="41" t="str">
        <f>'2_all_summary'!E578</f>
        <v>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Â© Jonathan Pugh and Robert B. Potter 2003.</v>
      </c>
      <c r="J578" s="41">
        <f>IF(ISNUMBER(SEARCH("Yes",'2_all_summary'!$F578)),IF(ISNUMBER(SEARCH("Yes",'2_all_summary'!M578)),1,2),IF(ISNUMBER(SEARCH("No",'2_all_summary'!M578)),4,3))</f>
        <v>4</v>
      </c>
      <c r="K578" s="41">
        <f>IF(ISNUMBER(SEARCH("Yes",'2_all_summary'!$F578)),IF(ISNUMBER(SEARCH("Yes",'2_all_summary'!N578)),1,2),IF(ISNUMBER(SEARCH("No",'2_all_summary'!N578)),4,3))</f>
        <v>4</v>
      </c>
      <c r="L578" s="41">
        <f>IF(ISNUMBER(SEARCH("Yes",'2_all_summary'!$F578)),IF(ISNUMBER(SEARCH("Yes",'2_all_summary'!O578)),1,2),IF(ISNUMBER(SEARCH("No",'2_all_summary'!O578)),4,3))</f>
        <v>4</v>
      </c>
      <c r="M578" s="41">
        <f>IF(ISNUMBER(SEARCH("Yes",'2_all_summary'!$F578)),IF(0&lt;'2_all_summary'!P578,1,2),IF(0='2_all_summary'!P578,4,3))</f>
        <v>4</v>
      </c>
      <c r="N578" s="41">
        <f>IF(ISNUMBER(SEARCH("Yes",'2_all_summary'!$F578)),IF(ISNUMBER(SEARCH("Yes",'2_all_summary'!Q578)),1,2),IF(ISNUMBER(SEARCH("No",'2_all_summary'!Q578)),4,3))</f>
        <v>4</v>
      </c>
      <c r="O578" s="41">
        <f>IF(ISNUMBER(SEARCH("Yes",'2_all_summary'!$F578)),IF(ISNUMBER(SEARCH("Yes",'2_all_summary'!R578)),1,2),IF(ISNUMBER(SEARCH("No",'2_all_summary'!R578)),4,3))</f>
        <v>4</v>
      </c>
      <c r="P578" s="41">
        <f>IF(ISNUMBER(SEARCH("Yes",'2_all_summary'!$F578)),IF(ISNUMBER(SEARCH("Yes",'2_all_summary'!S578)),1,2),IF(ISNUMBER(SEARCH("No",'2_all_summary'!S578)),4,3))</f>
        <v>4</v>
      </c>
      <c r="Q578" s="41">
        <f>IF(ISNUMBER(SEARCH("Yes",'2_all_summary'!$F578)),IF(0&lt;'2_all_summary'!T578,1,2),IF(0='2_all_summary'!T578,4,3))</f>
        <v>4</v>
      </c>
      <c r="R578" s="41">
        <f>IF(ISNUMBER(SEARCH("Yes",'2_all_summary'!$F578)),IF(ISNUMBER(SEARCH("Yes",'2_all_summary'!U578)),1,2),IF(ISNUMBER(SEARCH("No",'2_all_summary'!U578)),4,3))</f>
        <v>4</v>
      </c>
    </row>
    <row r="579" spans="7:18" x14ac:dyDescent="0.3">
      <c r="G579" s="41"/>
      <c r="H579" s="41" t="str">
        <f>'2_all_summary'!D579</f>
        <v>Managing redundancy in overexploited fisheries</v>
      </c>
      <c r="I579" s="41" t="str">
        <f>'2_all_summary'!E579</f>
        <v>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v>
      </c>
      <c r="J579" s="41">
        <f>IF(ISNUMBER(SEARCH("Yes",'2_all_summary'!$F579)),IF(ISNUMBER(SEARCH("Yes",'2_all_summary'!M579)),1,2),IF(ISNUMBER(SEARCH("No",'2_all_summary'!M579)),4,3))</f>
        <v>4</v>
      </c>
      <c r="K579" s="41">
        <f>IF(ISNUMBER(SEARCH("Yes",'2_all_summary'!$F579)),IF(ISNUMBER(SEARCH("Yes",'2_all_summary'!N579)),1,2),IF(ISNUMBER(SEARCH("No",'2_all_summary'!N579)),4,3))</f>
        <v>4</v>
      </c>
      <c r="L579" s="41">
        <f>IF(ISNUMBER(SEARCH("Yes",'2_all_summary'!$F579)),IF(ISNUMBER(SEARCH("Yes",'2_all_summary'!O579)),1,2),IF(ISNUMBER(SEARCH("No",'2_all_summary'!O579)),4,3))</f>
        <v>4</v>
      </c>
      <c r="M579" s="41">
        <f>IF(ISNUMBER(SEARCH("Yes",'2_all_summary'!$F579)),IF(0&lt;'2_all_summary'!P579,1,2),IF(0='2_all_summary'!P579,4,3))</f>
        <v>4</v>
      </c>
      <c r="N579" s="41">
        <f>IF(ISNUMBER(SEARCH("Yes",'2_all_summary'!$F579)),IF(ISNUMBER(SEARCH("Yes",'2_all_summary'!Q579)),1,2),IF(ISNUMBER(SEARCH("No",'2_all_summary'!Q579)),4,3))</f>
        <v>4</v>
      </c>
      <c r="O579" s="41">
        <f>IF(ISNUMBER(SEARCH("Yes",'2_all_summary'!$F579)),IF(ISNUMBER(SEARCH("Yes",'2_all_summary'!R579)),1,2),IF(ISNUMBER(SEARCH("No",'2_all_summary'!R579)),4,3))</f>
        <v>4</v>
      </c>
      <c r="P579" s="41">
        <f>IF(ISNUMBER(SEARCH("Yes",'2_all_summary'!$F579)),IF(ISNUMBER(SEARCH("Yes",'2_all_summary'!S579)),1,2),IF(ISNUMBER(SEARCH("No",'2_all_summary'!S579)),4,3))</f>
        <v>4</v>
      </c>
      <c r="Q579" s="41">
        <f>IF(ISNUMBER(SEARCH("Yes",'2_all_summary'!$F579)),IF(0&lt;'2_all_summary'!T579,1,2),IF(0='2_all_summary'!T579,4,3))</f>
        <v>4</v>
      </c>
      <c r="R579" s="41">
        <f>IF(ISNUMBER(SEARCH("Yes",'2_all_summary'!$F579)),IF(ISNUMBER(SEARCH("Yes",'2_all_summary'!U579)),1,2),IF(ISNUMBER(SEARCH("No",'2_all_summary'!U579)),4,3))</f>
        <v>4</v>
      </c>
    </row>
    <row r="580" spans="7:18" x14ac:dyDescent="0.3">
      <c r="G580" s="41"/>
      <c r="H580" s="41" t="str">
        <f>'2_all_summary'!D580</f>
        <v>Participatory mapping: Assessing problems and defined marine conservation planning and zoning in jor bay, indonesia</v>
      </c>
      <c r="I580" s="41" t="str">
        <f>'2_all_summary'!E580</f>
        <v>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Â© Published under licence by IOP Publishing Ltd.</v>
      </c>
      <c r="J580" s="41">
        <f>IF(ISNUMBER(SEARCH("Yes",'2_all_summary'!$F580)),IF(ISNUMBER(SEARCH("Yes",'2_all_summary'!M580)),1,2),IF(ISNUMBER(SEARCH("No",'2_all_summary'!M580)),4,3))</f>
        <v>4</v>
      </c>
      <c r="K580" s="41">
        <f>IF(ISNUMBER(SEARCH("Yes",'2_all_summary'!$F580)),IF(ISNUMBER(SEARCH("Yes",'2_all_summary'!N580)),1,2),IF(ISNUMBER(SEARCH("No",'2_all_summary'!N580)),4,3))</f>
        <v>4</v>
      </c>
      <c r="L580" s="41">
        <f>IF(ISNUMBER(SEARCH("Yes",'2_all_summary'!$F580)),IF(ISNUMBER(SEARCH("Yes",'2_all_summary'!O580)),1,2),IF(ISNUMBER(SEARCH("No",'2_all_summary'!O580)),4,3))</f>
        <v>4</v>
      </c>
      <c r="M580" s="41">
        <f>IF(ISNUMBER(SEARCH("Yes",'2_all_summary'!$F580)),IF(0&lt;'2_all_summary'!P580,1,2),IF(0='2_all_summary'!P580,4,3))</f>
        <v>4</v>
      </c>
      <c r="N580" s="41">
        <f>IF(ISNUMBER(SEARCH("Yes",'2_all_summary'!$F580)),IF(ISNUMBER(SEARCH("Yes",'2_all_summary'!Q580)),1,2),IF(ISNUMBER(SEARCH("No",'2_all_summary'!Q580)),4,3))</f>
        <v>4</v>
      </c>
      <c r="O580" s="41">
        <f>IF(ISNUMBER(SEARCH("Yes",'2_all_summary'!$F580)),IF(ISNUMBER(SEARCH("Yes",'2_all_summary'!R580)),1,2),IF(ISNUMBER(SEARCH("No",'2_all_summary'!R580)),4,3))</f>
        <v>4</v>
      </c>
      <c r="P580" s="41">
        <f>IF(ISNUMBER(SEARCH("Yes",'2_all_summary'!$F580)),IF(ISNUMBER(SEARCH("Yes",'2_all_summary'!S580)),1,2),IF(ISNUMBER(SEARCH("No",'2_all_summary'!S580)),4,3))</f>
        <v>4</v>
      </c>
      <c r="Q580" s="41">
        <f>IF(ISNUMBER(SEARCH("Yes",'2_all_summary'!$F580)),IF(0&lt;'2_all_summary'!T580,1,2),IF(0='2_all_summary'!T580,4,3))</f>
        <v>4</v>
      </c>
      <c r="R580" s="41">
        <f>IF(ISNUMBER(SEARCH("Yes",'2_all_summary'!$F580)),IF(ISNUMBER(SEARCH("Yes",'2_all_summary'!U580)),1,2),IF(ISNUMBER(SEARCH("No",'2_all_summary'!U580)),4,3))</f>
        <v>4</v>
      </c>
    </row>
    <row r="581" spans="7:18" x14ac:dyDescent="0.3">
      <c r="G581" s="41"/>
      <c r="H581" s="41" t="str">
        <f>'2_all_summary'!D581</f>
        <v>Distributed Generation: Systems, Performance and Emerging Technologies</v>
      </c>
      <c r="I581" s="41" t="str">
        <f>'2_all_summary'!E581</f>
        <v>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Â© 2017 by Nova Science Publishers, Inc. All rights reserved.</v>
      </c>
      <c r="J581" s="41">
        <f>IF(ISNUMBER(SEARCH("Yes",'2_all_summary'!$F581)),IF(ISNUMBER(SEARCH("Yes",'2_all_summary'!M581)),1,2),IF(ISNUMBER(SEARCH("No",'2_all_summary'!M581)),4,3))</f>
        <v>4</v>
      </c>
      <c r="K581" s="41">
        <f>IF(ISNUMBER(SEARCH("Yes",'2_all_summary'!$F581)),IF(ISNUMBER(SEARCH("Yes",'2_all_summary'!N581)),1,2),IF(ISNUMBER(SEARCH("No",'2_all_summary'!N581)),4,3))</f>
        <v>4</v>
      </c>
      <c r="L581" s="41">
        <f>IF(ISNUMBER(SEARCH("Yes",'2_all_summary'!$F581)),IF(ISNUMBER(SEARCH("Yes",'2_all_summary'!O581)),1,2),IF(ISNUMBER(SEARCH("No",'2_all_summary'!O581)),4,3))</f>
        <v>4</v>
      </c>
      <c r="M581" s="41">
        <f>IF(ISNUMBER(SEARCH("Yes",'2_all_summary'!$F581)),IF(0&lt;'2_all_summary'!P581,1,2),IF(0='2_all_summary'!P581,4,3))</f>
        <v>4</v>
      </c>
      <c r="N581" s="41">
        <f>IF(ISNUMBER(SEARCH("Yes",'2_all_summary'!$F581)),IF(ISNUMBER(SEARCH("Yes",'2_all_summary'!Q581)),1,2),IF(ISNUMBER(SEARCH("No",'2_all_summary'!Q581)),4,3))</f>
        <v>4</v>
      </c>
      <c r="O581" s="41">
        <f>IF(ISNUMBER(SEARCH("Yes",'2_all_summary'!$F581)),IF(ISNUMBER(SEARCH("Yes",'2_all_summary'!R581)),1,2),IF(ISNUMBER(SEARCH("No",'2_all_summary'!R581)),4,3))</f>
        <v>4</v>
      </c>
      <c r="P581" s="41">
        <f>IF(ISNUMBER(SEARCH("Yes",'2_all_summary'!$F581)),IF(ISNUMBER(SEARCH("Yes",'2_all_summary'!S581)),1,2),IF(ISNUMBER(SEARCH("No",'2_all_summary'!S581)),4,3))</f>
        <v>4</v>
      </c>
      <c r="Q581" s="41">
        <f>IF(ISNUMBER(SEARCH("Yes",'2_all_summary'!$F581)),IF(0&lt;'2_all_summary'!T581,1,2),IF(0='2_all_summary'!T581,4,3))</f>
        <v>4</v>
      </c>
      <c r="R581" s="41">
        <f>IF(ISNUMBER(SEARCH("Yes",'2_all_summary'!$F581)),IF(ISNUMBER(SEARCH("Yes",'2_all_summary'!U581)),1,2),IF(ISNUMBER(SEARCH("No",'2_all_summary'!U581)),4,3))</f>
        <v>4</v>
      </c>
    </row>
    <row r="582" spans="7:18" x14ac:dyDescent="0.3">
      <c r="G582" s="41"/>
      <c r="H582" s="41" t="str">
        <f>'2_all_summary'!D582</f>
        <v>Fishes and cowboy boots: An optimistic view</v>
      </c>
      <c r="I582" s="41" t="str">
        <f>'2_all_summary'!E582</f>
        <v>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Â© 2020 The Authors. Conservation Science and Practice published by Wiley Periodicals LLC. on behalf of Society for Conservation Biology</v>
      </c>
      <c r="J582" s="41">
        <f>IF(ISNUMBER(SEARCH("Yes",'2_all_summary'!$F582)),IF(ISNUMBER(SEARCH("Yes",'2_all_summary'!M582)),1,2),IF(ISNUMBER(SEARCH("No",'2_all_summary'!M582)),4,3))</f>
        <v>4</v>
      </c>
      <c r="K582" s="41">
        <f>IF(ISNUMBER(SEARCH("Yes",'2_all_summary'!$F582)),IF(ISNUMBER(SEARCH("Yes",'2_all_summary'!N582)),1,2),IF(ISNUMBER(SEARCH("No",'2_all_summary'!N582)),4,3))</f>
        <v>4</v>
      </c>
      <c r="L582" s="41">
        <f>IF(ISNUMBER(SEARCH("Yes",'2_all_summary'!$F582)),IF(ISNUMBER(SEARCH("Yes",'2_all_summary'!O582)),1,2),IF(ISNUMBER(SEARCH("No",'2_all_summary'!O582)),4,3))</f>
        <v>4</v>
      </c>
      <c r="M582" s="41">
        <f>IF(ISNUMBER(SEARCH("Yes",'2_all_summary'!$F582)),IF(0&lt;'2_all_summary'!P582,1,2),IF(0='2_all_summary'!P582,4,3))</f>
        <v>4</v>
      </c>
      <c r="N582" s="41">
        <f>IF(ISNUMBER(SEARCH("Yes",'2_all_summary'!$F582)),IF(ISNUMBER(SEARCH("Yes",'2_all_summary'!Q582)),1,2),IF(ISNUMBER(SEARCH("No",'2_all_summary'!Q582)),4,3))</f>
        <v>4</v>
      </c>
      <c r="O582" s="41">
        <f>IF(ISNUMBER(SEARCH("Yes",'2_all_summary'!$F582)),IF(ISNUMBER(SEARCH("Yes",'2_all_summary'!R582)),1,2),IF(ISNUMBER(SEARCH("No",'2_all_summary'!R582)),4,3))</f>
        <v>4</v>
      </c>
      <c r="P582" s="41">
        <f>IF(ISNUMBER(SEARCH("Yes",'2_all_summary'!$F582)),IF(ISNUMBER(SEARCH("Yes",'2_all_summary'!S582)),1,2),IF(ISNUMBER(SEARCH("No",'2_all_summary'!S582)),4,3))</f>
        <v>4</v>
      </c>
      <c r="Q582" s="41">
        <f>IF(ISNUMBER(SEARCH("Yes",'2_all_summary'!$F582)),IF(0&lt;'2_all_summary'!T582,1,2),IF(0='2_all_summary'!T582,4,3))</f>
        <v>4</v>
      </c>
      <c r="R582" s="41">
        <f>IF(ISNUMBER(SEARCH("Yes",'2_all_summary'!$F582)),IF(ISNUMBER(SEARCH("Yes",'2_all_summary'!U582)),1,2),IF(ISNUMBER(SEARCH("No",'2_all_summary'!U582)),4,3))</f>
        <v>4</v>
      </c>
    </row>
    <row r="583" spans="7:18" x14ac:dyDescent="0.3">
      <c r="G583" s="41"/>
      <c r="H583" s="41" t="str">
        <f>'2_all_summary'!D583</f>
        <v>Octopuses in the south-west Pacific region: a review of fisheries, ecology, cultural importance and management</v>
      </c>
      <c r="I583" s="41" t="str">
        <f>'2_all_summary'!E583</f>
        <v>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v>
      </c>
      <c r="J583" s="41">
        <f>IF(ISNUMBER(SEARCH("Yes",'2_all_summary'!$F583)),IF(ISNUMBER(SEARCH("Yes",'2_all_summary'!M583)),1,2),IF(ISNUMBER(SEARCH("No",'2_all_summary'!M583)),4,3))</f>
        <v>3</v>
      </c>
      <c r="K583" s="41">
        <f>IF(ISNUMBER(SEARCH("Yes",'2_all_summary'!$F583)),IF(ISNUMBER(SEARCH("Yes",'2_all_summary'!N583)),1,2),IF(ISNUMBER(SEARCH("No",'2_all_summary'!N583)),4,3))</f>
        <v>3</v>
      </c>
      <c r="L583" s="41">
        <f>IF(ISNUMBER(SEARCH("Yes",'2_all_summary'!$F583)),IF(ISNUMBER(SEARCH("Yes",'2_all_summary'!O583)),1,2),IF(ISNUMBER(SEARCH("No",'2_all_summary'!O583)),4,3))</f>
        <v>3</v>
      </c>
      <c r="M583" s="41">
        <f>IF(ISNUMBER(SEARCH("Yes",'2_all_summary'!$F583)),IF(0&lt;'2_all_summary'!P583,1,2),IF(0='2_all_summary'!P583,4,3))</f>
        <v>3</v>
      </c>
      <c r="N583" s="41">
        <f>IF(ISNUMBER(SEARCH("Yes",'2_all_summary'!$F583)),IF(ISNUMBER(SEARCH("Yes",'2_all_summary'!Q583)),1,2),IF(ISNUMBER(SEARCH("No",'2_all_summary'!Q583)),4,3))</f>
        <v>4</v>
      </c>
      <c r="O583" s="41">
        <f>IF(ISNUMBER(SEARCH("Yes",'2_all_summary'!$F583)),IF(ISNUMBER(SEARCH("Yes",'2_all_summary'!R583)),1,2),IF(ISNUMBER(SEARCH("No",'2_all_summary'!R583)),4,3))</f>
        <v>3</v>
      </c>
      <c r="P583" s="41">
        <f>IF(ISNUMBER(SEARCH("Yes",'2_all_summary'!$F583)),IF(ISNUMBER(SEARCH("Yes",'2_all_summary'!S583)),1,2),IF(ISNUMBER(SEARCH("No",'2_all_summary'!S583)),4,3))</f>
        <v>3</v>
      </c>
      <c r="Q583" s="41">
        <f>IF(ISNUMBER(SEARCH("Yes",'2_all_summary'!$F583)),IF(0&lt;'2_all_summary'!T583,1,2),IF(0='2_all_summary'!T583,4,3))</f>
        <v>3</v>
      </c>
      <c r="R583" s="41">
        <f>IF(ISNUMBER(SEARCH("Yes",'2_all_summary'!$F583)),IF(ISNUMBER(SEARCH("Yes",'2_all_summary'!U583)),1,2),IF(ISNUMBER(SEARCH("No",'2_all_summary'!U583)),4,3))</f>
        <v>3</v>
      </c>
    </row>
    <row r="584" spans="7:18" x14ac:dyDescent="0.3">
      <c r="G584" s="41"/>
      <c r="H584" s="41" t="str">
        <f>'2_all_summary'!D584</f>
        <v>The last generation? Perspectives of inshore fish harvesters from Change Islands, Newfoundland</v>
      </c>
      <c r="I584" s="41" t="str">
        <f>'2_all_summary'!E584</f>
        <v>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Â© 2013 Canadian Association of Geographers / L' Association canadienne des gÃ©ographes.</v>
      </c>
      <c r="J584" s="41">
        <f>IF(ISNUMBER(SEARCH("Yes",'2_all_summary'!$F584)),IF(ISNUMBER(SEARCH("Yes",'2_all_summary'!M584)),1,2),IF(ISNUMBER(SEARCH("No",'2_all_summary'!M584)),4,3))</f>
        <v>4</v>
      </c>
      <c r="K584" s="41">
        <f>IF(ISNUMBER(SEARCH("Yes",'2_all_summary'!$F584)),IF(ISNUMBER(SEARCH("Yes",'2_all_summary'!N584)),1,2),IF(ISNUMBER(SEARCH("No",'2_all_summary'!N584)),4,3))</f>
        <v>4</v>
      </c>
      <c r="L584" s="41">
        <f>IF(ISNUMBER(SEARCH("Yes",'2_all_summary'!$F584)),IF(ISNUMBER(SEARCH("Yes",'2_all_summary'!O584)),1,2),IF(ISNUMBER(SEARCH("No",'2_all_summary'!O584)),4,3))</f>
        <v>4</v>
      </c>
      <c r="M584" s="41">
        <f>IF(ISNUMBER(SEARCH("Yes",'2_all_summary'!$F584)),IF(0&lt;'2_all_summary'!P584,1,2),IF(0='2_all_summary'!P584,4,3))</f>
        <v>4</v>
      </c>
      <c r="N584" s="41">
        <f>IF(ISNUMBER(SEARCH("Yes",'2_all_summary'!$F584)),IF(ISNUMBER(SEARCH("Yes",'2_all_summary'!Q584)),1,2),IF(ISNUMBER(SEARCH("No",'2_all_summary'!Q584)),4,3))</f>
        <v>4</v>
      </c>
      <c r="O584" s="41">
        <f>IF(ISNUMBER(SEARCH("Yes",'2_all_summary'!$F584)),IF(ISNUMBER(SEARCH("Yes",'2_all_summary'!R584)),1,2),IF(ISNUMBER(SEARCH("No",'2_all_summary'!R584)),4,3))</f>
        <v>4</v>
      </c>
      <c r="P584" s="41">
        <f>IF(ISNUMBER(SEARCH("Yes",'2_all_summary'!$F584)),IF(ISNUMBER(SEARCH("Yes",'2_all_summary'!S584)),1,2),IF(ISNUMBER(SEARCH("No",'2_all_summary'!S584)),4,3))</f>
        <v>4</v>
      </c>
      <c r="Q584" s="41">
        <f>IF(ISNUMBER(SEARCH("Yes",'2_all_summary'!$F584)),IF(0&lt;'2_all_summary'!T584,1,2),IF(0='2_all_summary'!T584,4,3))</f>
        <v>4</v>
      </c>
      <c r="R584" s="41">
        <f>IF(ISNUMBER(SEARCH("Yes",'2_all_summary'!$F584)),IF(ISNUMBER(SEARCH("Yes",'2_all_summary'!U584)),1,2),IF(ISNUMBER(SEARCH("No",'2_all_summary'!U584)),4,3))</f>
        <v>4</v>
      </c>
    </row>
    <row r="585" spans="7:18" x14ac:dyDescent="0.3">
      <c r="G585" s="41"/>
      <c r="H585" s="41" t="str">
        <f>'2_all_summary'!D585</f>
        <v>Local level sustainability planning for livelihoods: A Cambodian experience</v>
      </c>
      <c r="I585" s="41" t="str">
        <f>'2_all_summary'!E585</f>
        <v>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Â© 2005 Taylor &amp; Francis Group, LLC.</v>
      </c>
      <c r="J585" s="41">
        <f>IF(ISNUMBER(SEARCH("Yes",'2_all_summary'!$F585)),IF(ISNUMBER(SEARCH("Yes",'2_all_summary'!M585)),1,2),IF(ISNUMBER(SEARCH("No",'2_all_summary'!M585)),4,3))</f>
        <v>4</v>
      </c>
      <c r="K585" s="41">
        <f>IF(ISNUMBER(SEARCH("Yes",'2_all_summary'!$F585)),IF(ISNUMBER(SEARCH("Yes",'2_all_summary'!N585)),1,2),IF(ISNUMBER(SEARCH("No",'2_all_summary'!N585)),4,3))</f>
        <v>4</v>
      </c>
      <c r="L585" s="41">
        <f>IF(ISNUMBER(SEARCH("Yes",'2_all_summary'!$F585)),IF(ISNUMBER(SEARCH("Yes",'2_all_summary'!O585)),1,2),IF(ISNUMBER(SEARCH("No",'2_all_summary'!O585)),4,3))</f>
        <v>4</v>
      </c>
      <c r="M585" s="41">
        <f>IF(ISNUMBER(SEARCH("Yes",'2_all_summary'!$F585)),IF(0&lt;'2_all_summary'!P585,1,2),IF(0='2_all_summary'!P585,4,3))</f>
        <v>4</v>
      </c>
      <c r="N585" s="41">
        <f>IF(ISNUMBER(SEARCH("Yes",'2_all_summary'!$F585)),IF(ISNUMBER(SEARCH("Yes",'2_all_summary'!Q585)),1,2),IF(ISNUMBER(SEARCH("No",'2_all_summary'!Q585)),4,3))</f>
        <v>4</v>
      </c>
      <c r="O585" s="41">
        <f>IF(ISNUMBER(SEARCH("Yes",'2_all_summary'!$F585)),IF(ISNUMBER(SEARCH("Yes",'2_all_summary'!R585)),1,2),IF(ISNUMBER(SEARCH("No",'2_all_summary'!R585)),4,3))</f>
        <v>4</v>
      </c>
      <c r="P585" s="41">
        <f>IF(ISNUMBER(SEARCH("Yes",'2_all_summary'!$F585)),IF(ISNUMBER(SEARCH("Yes",'2_all_summary'!S585)),1,2),IF(ISNUMBER(SEARCH("No",'2_all_summary'!S585)),4,3))</f>
        <v>4</v>
      </c>
      <c r="Q585" s="41">
        <f>IF(ISNUMBER(SEARCH("Yes",'2_all_summary'!$F585)),IF(0&lt;'2_all_summary'!T585,1,2),IF(0='2_all_summary'!T585,4,3))</f>
        <v>4</v>
      </c>
      <c r="R585" s="41">
        <f>IF(ISNUMBER(SEARCH("Yes",'2_all_summary'!$F585)),IF(ISNUMBER(SEARCH("Yes",'2_all_summary'!U585)),1,2),IF(ISNUMBER(SEARCH("No",'2_all_summary'!U585)),4,3))</f>
        <v>4</v>
      </c>
    </row>
    <row r="586" spans="7:18" x14ac:dyDescent="0.3">
      <c r="G586" s="41"/>
      <c r="H586" s="41" t="str">
        <f>'2_all_summary'!D586</f>
        <v>Social capital, community based management, and fishers' livelihood in Bangladesh</v>
      </c>
      <c r="I586" s="41" t="str">
        <f>'2_all_summary'!E586</f>
        <v>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Â© 2010 Elsevier Ltd.</v>
      </c>
      <c r="J586" s="41">
        <f>IF(ISNUMBER(SEARCH("Yes",'2_all_summary'!$F586)),IF(ISNUMBER(SEARCH("Yes",'2_all_summary'!M586)),1,2),IF(ISNUMBER(SEARCH("No",'2_all_summary'!M586)),4,3))</f>
        <v>4</v>
      </c>
      <c r="K586" s="41">
        <f>IF(ISNUMBER(SEARCH("Yes",'2_all_summary'!$F586)),IF(ISNUMBER(SEARCH("Yes",'2_all_summary'!N586)),1,2),IF(ISNUMBER(SEARCH("No",'2_all_summary'!N586)),4,3))</f>
        <v>4</v>
      </c>
      <c r="L586" s="41">
        <f>IF(ISNUMBER(SEARCH("Yes",'2_all_summary'!$F586)),IF(ISNUMBER(SEARCH("Yes",'2_all_summary'!O586)),1,2),IF(ISNUMBER(SEARCH("No",'2_all_summary'!O586)),4,3))</f>
        <v>4</v>
      </c>
      <c r="M586" s="41">
        <f>IF(ISNUMBER(SEARCH("Yes",'2_all_summary'!$F586)),IF(0&lt;'2_all_summary'!P586,1,2),IF(0='2_all_summary'!P586,4,3))</f>
        <v>4</v>
      </c>
      <c r="N586" s="41">
        <f>IF(ISNUMBER(SEARCH("Yes",'2_all_summary'!$F586)),IF(ISNUMBER(SEARCH("Yes",'2_all_summary'!Q586)),1,2),IF(ISNUMBER(SEARCH("No",'2_all_summary'!Q586)),4,3))</f>
        <v>4</v>
      </c>
      <c r="O586" s="41">
        <f>IF(ISNUMBER(SEARCH("Yes",'2_all_summary'!$F586)),IF(ISNUMBER(SEARCH("Yes",'2_all_summary'!R586)),1,2),IF(ISNUMBER(SEARCH("No",'2_all_summary'!R586)),4,3))</f>
        <v>4</v>
      </c>
      <c r="P586" s="41">
        <f>IF(ISNUMBER(SEARCH("Yes",'2_all_summary'!$F586)),IF(ISNUMBER(SEARCH("Yes",'2_all_summary'!S586)),1,2),IF(ISNUMBER(SEARCH("No",'2_all_summary'!S586)),4,3))</f>
        <v>4</v>
      </c>
      <c r="Q586" s="41">
        <f>IF(ISNUMBER(SEARCH("Yes",'2_all_summary'!$F586)),IF(0&lt;'2_all_summary'!T586,1,2),IF(0='2_all_summary'!T586,4,3))</f>
        <v>4</v>
      </c>
      <c r="R586" s="41">
        <f>IF(ISNUMBER(SEARCH("Yes",'2_all_summary'!$F586)),IF(ISNUMBER(SEARCH("Yes",'2_all_summary'!U586)),1,2),IF(ISNUMBER(SEARCH("No",'2_all_summary'!U586)),4,3))</f>
        <v>4</v>
      </c>
    </row>
    <row r="587" spans="7:18" x14ac:dyDescent="0.3">
      <c r="G587" s="41"/>
      <c r="H587" s="41" t="str">
        <f>'2_all_summary'!D587</f>
        <v>Implementing strategies to overcome social-ecological traps: The role of community brokers and institutional bricolage in a locally managed marine area</v>
      </c>
      <c r="I587" s="41" t="str">
        <f>'2_all_summary'!E587</f>
        <v>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â€œinstitutional bricolage.â€ We argue that as a consequence of implementing processes, such interventions should be expected to diverge from their initial science-based justification. Â© 2018 by the author(s).</v>
      </c>
      <c r="J587" s="41">
        <f>IF(ISNUMBER(SEARCH("Yes",'2_all_summary'!$F587)),IF(ISNUMBER(SEARCH("Yes",'2_all_summary'!M587)),1,2),IF(ISNUMBER(SEARCH("No",'2_all_summary'!M587)),4,3))</f>
        <v>4</v>
      </c>
      <c r="K587" s="41">
        <f>IF(ISNUMBER(SEARCH("Yes",'2_all_summary'!$F587)),IF(ISNUMBER(SEARCH("Yes",'2_all_summary'!N587)),1,2),IF(ISNUMBER(SEARCH("No",'2_all_summary'!N587)),4,3))</f>
        <v>3</v>
      </c>
      <c r="L587" s="41">
        <f>IF(ISNUMBER(SEARCH("Yes",'2_all_summary'!$F587)),IF(ISNUMBER(SEARCH("Yes",'2_all_summary'!O587)),1,2),IF(ISNUMBER(SEARCH("No",'2_all_summary'!O587)),4,3))</f>
        <v>3</v>
      </c>
      <c r="M587" s="41">
        <f>IF(ISNUMBER(SEARCH("Yes",'2_all_summary'!$F587)),IF(0&lt;'2_all_summary'!P587,1,2),IF(0='2_all_summary'!P587,4,3))</f>
        <v>3</v>
      </c>
      <c r="N587" s="41">
        <f>IF(ISNUMBER(SEARCH("Yes",'2_all_summary'!$F587)),IF(ISNUMBER(SEARCH("Yes",'2_all_summary'!Q587)),1,2),IF(ISNUMBER(SEARCH("No",'2_all_summary'!Q587)),4,3))</f>
        <v>4</v>
      </c>
      <c r="O587" s="41">
        <f>IF(ISNUMBER(SEARCH("Yes",'2_all_summary'!$F587)),IF(ISNUMBER(SEARCH("Yes",'2_all_summary'!R587)),1,2),IF(ISNUMBER(SEARCH("No",'2_all_summary'!R587)),4,3))</f>
        <v>4</v>
      </c>
      <c r="P587" s="41">
        <f>IF(ISNUMBER(SEARCH("Yes",'2_all_summary'!$F587)),IF(ISNUMBER(SEARCH("Yes",'2_all_summary'!S587)),1,2),IF(ISNUMBER(SEARCH("No",'2_all_summary'!S587)),4,3))</f>
        <v>3</v>
      </c>
      <c r="Q587" s="41">
        <f>IF(ISNUMBER(SEARCH("Yes",'2_all_summary'!$F587)),IF(0&lt;'2_all_summary'!T587,1,2),IF(0='2_all_summary'!T587,4,3))</f>
        <v>3</v>
      </c>
      <c r="R587" s="41">
        <f>IF(ISNUMBER(SEARCH("Yes",'2_all_summary'!$F587)),IF(ISNUMBER(SEARCH("Yes",'2_all_summary'!U587)),1,2),IF(ISNUMBER(SEARCH("No",'2_all_summary'!U587)),4,3))</f>
        <v>3</v>
      </c>
    </row>
    <row r="588" spans="7:18" x14ac:dyDescent="0.3">
      <c r="G588" s="41"/>
      <c r="H588" s="41" t="str">
        <f>'2_all_summary'!D588</f>
        <v>Seahorses helped drive creation of marine protected areas, so what did these protected areas do for the seahorses?</v>
      </c>
      <c r="I588" s="41" t="str">
        <f>'2_all_summary'!E588</f>
        <v>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Â© Foundation for Environmental Conservation 2012.</v>
      </c>
      <c r="J588" s="41">
        <f>IF(ISNUMBER(SEARCH("Yes",'2_all_summary'!$F588)),IF(ISNUMBER(SEARCH("Yes",'2_all_summary'!M588)),1,2),IF(ISNUMBER(SEARCH("No",'2_all_summary'!M588)),4,3))</f>
        <v>4</v>
      </c>
      <c r="K588" s="41">
        <f>IF(ISNUMBER(SEARCH("Yes",'2_all_summary'!$F588)),IF(ISNUMBER(SEARCH("Yes",'2_all_summary'!N588)),1,2),IF(ISNUMBER(SEARCH("No",'2_all_summary'!N588)),4,3))</f>
        <v>4</v>
      </c>
      <c r="L588" s="41">
        <f>IF(ISNUMBER(SEARCH("Yes",'2_all_summary'!$F588)),IF(ISNUMBER(SEARCH("Yes",'2_all_summary'!O588)),1,2),IF(ISNUMBER(SEARCH("No",'2_all_summary'!O588)),4,3))</f>
        <v>4</v>
      </c>
      <c r="M588" s="41">
        <f>IF(ISNUMBER(SEARCH("Yes",'2_all_summary'!$F588)),IF(0&lt;'2_all_summary'!P588,1,2),IF(0='2_all_summary'!P588,4,3))</f>
        <v>4</v>
      </c>
      <c r="N588" s="41">
        <f>IF(ISNUMBER(SEARCH("Yes",'2_all_summary'!$F588)),IF(ISNUMBER(SEARCH("Yes",'2_all_summary'!Q588)),1,2),IF(ISNUMBER(SEARCH("No",'2_all_summary'!Q588)),4,3))</f>
        <v>4</v>
      </c>
      <c r="O588" s="41">
        <f>IF(ISNUMBER(SEARCH("Yes",'2_all_summary'!$F588)),IF(ISNUMBER(SEARCH("Yes",'2_all_summary'!R588)),1,2),IF(ISNUMBER(SEARCH("No",'2_all_summary'!R588)),4,3))</f>
        <v>4</v>
      </c>
      <c r="P588" s="41">
        <f>IF(ISNUMBER(SEARCH("Yes",'2_all_summary'!$F588)),IF(ISNUMBER(SEARCH("Yes",'2_all_summary'!S588)),1,2),IF(ISNUMBER(SEARCH("No",'2_all_summary'!S588)),4,3))</f>
        <v>4</v>
      </c>
      <c r="Q588" s="41">
        <f>IF(ISNUMBER(SEARCH("Yes",'2_all_summary'!$F588)),IF(0&lt;'2_all_summary'!T588,1,2),IF(0='2_all_summary'!T588,4,3))</f>
        <v>4</v>
      </c>
      <c r="R588" s="41">
        <f>IF(ISNUMBER(SEARCH("Yes",'2_all_summary'!$F588)),IF(ISNUMBER(SEARCH("Yes",'2_all_summary'!U588)),1,2),IF(ISNUMBER(SEARCH("No",'2_all_summary'!U588)),4,3))</f>
        <v>4</v>
      </c>
    </row>
    <row r="589" spans="7:18" x14ac:dyDescent="0.3">
      <c r="G589" s="41"/>
      <c r="H589" s="41" t="str">
        <f>'2_all_summary'!D589</f>
        <v>Community-based conservation strategies to end open access: The case of Fish Refuges in Mexico</v>
      </c>
      <c r="I589" s="41" t="str">
        <f>'2_all_summary'!E589</f>
        <v>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Â© 2020 The Authors. Conservation Science and Practice published by Wiley Periodicals LLC. on behalf of Society for Conservation Biology</v>
      </c>
      <c r="J589" s="41">
        <f>IF(ISNUMBER(SEARCH("Yes",'2_all_summary'!$F589)),IF(ISNUMBER(SEARCH("Yes",'2_all_summary'!M589)),1,2),IF(ISNUMBER(SEARCH("No",'2_all_summary'!M589)),4,3))</f>
        <v>4</v>
      </c>
      <c r="K589" s="41">
        <f>IF(ISNUMBER(SEARCH("Yes",'2_all_summary'!$F589)),IF(ISNUMBER(SEARCH("Yes",'2_all_summary'!N589)),1,2),IF(ISNUMBER(SEARCH("No",'2_all_summary'!N589)),4,3))</f>
        <v>4</v>
      </c>
      <c r="L589" s="41">
        <f>IF(ISNUMBER(SEARCH("Yes",'2_all_summary'!$F589)),IF(ISNUMBER(SEARCH("Yes",'2_all_summary'!O589)),1,2),IF(ISNUMBER(SEARCH("No",'2_all_summary'!O589)),4,3))</f>
        <v>4</v>
      </c>
      <c r="M589" s="41">
        <f>IF(ISNUMBER(SEARCH("Yes",'2_all_summary'!$F589)),IF(0&lt;'2_all_summary'!P589,1,2),IF(0='2_all_summary'!P589,4,3))</f>
        <v>4</v>
      </c>
      <c r="N589" s="41">
        <f>IF(ISNUMBER(SEARCH("Yes",'2_all_summary'!$F589)),IF(ISNUMBER(SEARCH("Yes",'2_all_summary'!Q589)),1,2),IF(ISNUMBER(SEARCH("No",'2_all_summary'!Q589)),4,3))</f>
        <v>4</v>
      </c>
      <c r="O589" s="41">
        <f>IF(ISNUMBER(SEARCH("Yes",'2_all_summary'!$F589)),IF(ISNUMBER(SEARCH("Yes",'2_all_summary'!R589)),1,2),IF(ISNUMBER(SEARCH("No",'2_all_summary'!R589)),4,3))</f>
        <v>4</v>
      </c>
      <c r="P589" s="41">
        <f>IF(ISNUMBER(SEARCH("Yes",'2_all_summary'!$F589)),IF(ISNUMBER(SEARCH("Yes",'2_all_summary'!S589)),1,2),IF(ISNUMBER(SEARCH("No",'2_all_summary'!S589)),4,3))</f>
        <v>4</v>
      </c>
      <c r="Q589" s="41">
        <f>IF(ISNUMBER(SEARCH("Yes",'2_all_summary'!$F589)),IF(0&lt;'2_all_summary'!T589,1,2),IF(0='2_all_summary'!T589,4,3))</f>
        <v>4</v>
      </c>
      <c r="R589" s="41">
        <f>IF(ISNUMBER(SEARCH("Yes",'2_all_summary'!$F589)),IF(ISNUMBER(SEARCH("Yes",'2_all_summary'!U589)),1,2),IF(ISNUMBER(SEARCH("No",'2_all_summary'!U589)),4,3))</f>
        <v>4</v>
      </c>
    </row>
    <row r="590" spans="7:18" x14ac:dyDescent="0.3">
      <c r="G590" s="41"/>
      <c r="H590" s="41" t="str">
        <f>'2_all_summary'!D590</f>
        <v>Reclaiming the island reefs.</v>
      </c>
      <c r="I590" s="41" t="str">
        <f>'2_all_summary'!E590</f>
        <v>This article reports on the crisis facing the PhilippineÂ¿s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v>
      </c>
      <c r="J590" s="41">
        <f>IF(ISNUMBER(SEARCH("Yes",'2_all_summary'!$F590)),IF(ISNUMBER(SEARCH("Yes",'2_all_summary'!M590)),1,2),IF(ISNUMBER(SEARCH("No",'2_all_summary'!M590)),4,3))</f>
        <v>4</v>
      </c>
      <c r="K590" s="41">
        <f>IF(ISNUMBER(SEARCH("Yes",'2_all_summary'!$F590)),IF(ISNUMBER(SEARCH("Yes",'2_all_summary'!N590)),1,2),IF(ISNUMBER(SEARCH("No",'2_all_summary'!N590)),4,3))</f>
        <v>4</v>
      </c>
      <c r="L590" s="41">
        <f>IF(ISNUMBER(SEARCH("Yes",'2_all_summary'!$F590)),IF(ISNUMBER(SEARCH("Yes",'2_all_summary'!O590)),1,2),IF(ISNUMBER(SEARCH("No",'2_all_summary'!O590)),4,3))</f>
        <v>4</v>
      </c>
      <c r="M590" s="41">
        <f>IF(ISNUMBER(SEARCH("Yes",'2_all_summary'!$F590)),IF(0&lt;'2_all_summary'!P590,1,2),IF(0='2_all_summary'!P590,4,3))</f>
        <v>4</v>
      </c>
      <c r="N590" s="41">
        <f>IF(ISNUMBER(SEARCH("Yes",'2_all_summary'!$F590)),IF(ISNUMBER(SEARCH("Yes",'2_all_summary'!Q590)),1,2),IF(ISNUMBER(SEARCH("No",'2_all_summary'!Q590)),4,3))</f>
        <v>4</v>
      </c>
      <c r="O590" s="41">
        <f>IF(ISNUMBER(SEARCH("Yes",'2_all_summary'!$F590)),IF(ISNUMBER(SEARCH("Yes",'2_all_summary'!R590)),1,2),IF(ISNUMBER(SEARCH("No",'2_all_summary'!R590)),4,3))</f>
        <v>4</v>
      </c>
      <c r="P590" s="41">
        <f>IF(ISNUMBER(SEARCH("Yes",'2_all_summary'!$F590)),IF(ISNUMBER(SEARCH("Yes",'2_all_summary'!S590)),1,2),IF(ISNUMBER(SEARCH("No",'2_all_summary'!S590)),4,3))</f>
        <v>4</v>
      </c>
      <c r="Q590" s="41">
        <f>IF(ISNUMBER(SEARCH("Yes",'2_all_summary'!$F590)),IF(0&lt;'2_all_summary'!T590,1,2),IF(0='2_all_summary'!T590,4,3))</f>
        <v>4</v>
      </c>
      <c r="R590" s="41">
        <f>IF(ISNUMBER(SEARCH("Yes",'2_all_summary'!$F590)),IF(ISNUMBER(SEARCH("Yes",'2_all_summary'!U590)),1,2),IF(ISNUMBER(SEARCH("No",'2_all_summary'!U590)),4,3))</f>
        <v>4</v>
      </c>
    </row>
    <row r="591" spans="7:18" x14ac:dyDescent="0.3">
      <c r="G591" s="41"/>
      <c r="H591" s="41" t="str">
        <f>'2_all_summary'!D591</f>
        <v>Fishing dynamics associated with periodically harvested marine closures</v>
      </c>
      <c r="I591" s="41" t="str">
        <f>'2_all_summary'!E591</f>
        <v>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Â© 2013 The Authors.</v>
      </c>
      <c r="J591" s="41">
        <f>IF(ISNUMBER(SEARCH("Yes",'2_all_summary'!$F591)),IF(ISNUMBER(SEARCH("Yes",'2_all_summary'!M591)),1,2),IF(ISNUMBER(SEARCH("No",'2_all_summary'!M591)),4,3))</f>
        <v>3</v>
      </c>
      <c r="K591" s="41">
        <f>IF(ISNUMBER(SEARCH("Yes",'2_all_summary'!$F591)),IF(ISNUMBER(SEARCH("Yes",'2_all_summary'!N591)),1,2),IF(ISNUMBER(SEARCH("No",'2_all_summary'!N591)),4,3))</f>
        <v>3</v>
      </c>
      <c r="L591" s="41">
        <f>IF(ISNUMBER(SEARCH("Yes",'2_all_summary'!$F591)),IF(ISNUMBER(SEARCH("Yes",'2_all_summary'!O591)),1,2),IF(ISNUMBER(SEARCH("No",'2_all_summary'!O591)),4,3))</f>
        <v>3</v>
      </c>
      <c r="M591" s="41">
        <f>IF(ISNUMBER(SEARCH("Yes",'2_all_summary'!$F591)),IF(0&lt;'2_all_summary'!P591,1,2),IF(0='2_all_summary'!P591,4,3))</f>
        <v>3</v>
      </c>
      <c r="N591" s="41">
        <f>IF(ISNUMBER(SEARCH("Yes",'2_all_summary'!$F591)),IF(ISNUMBER(SEARCH("Yes",'2_all_summary'!Q591)),1,2),IF(ISNUMBER(SEARCH("No",'2_all_summary'!Q591)),4,3))</f>
        <v>3</v>
      </c>
      <c r="O591" s="41">
        <f>IF(ISNUMBER(SEARCH("Yes",'2_all_summary'!$F591)),IF(ISNUMBER(SEARCH("Yes",'2_all_summary'!R591)),1,2),IF(ISNUMBER(SEARCH("No",'2_all_summary'!R591)),4,3))</f>
        <v>3</v>
      </c>
      <c r="P591" s="41">
        <f>IF(ISNUMBER(SEARCH("Yes",'2_all_summary'!$F591)),IF(ISNUMBER(SEARCH("Yes",'2_all_summary'!S591)),1,2),IF(ISNUMBER(SEARCH("No",'2_all_summary'!S591)),4,3))</f>
        <v>3</v>
      </c>
      <c r="Q591" s="41">
        <f>IF(ISNUMBER(SEARCH("Yes",'2_all_summary'!$F591)),IF(0&lt;'2_all_summary'!T591,1,2),IF(0='2_all_summary'!T591,4,3))</f>
        <v>3</v>
      </c>
      <c r="R591" s="41">
        <f>IF(ISNUMBER(SEARCH("Yes",'2_all_summary'!$F591)),IF(ISNUMBER(SEARCH("Yes",'2_all_summary'!U591)),1,2),IF(ISNUMBER(SEARCH("No",'2_all_summary'!U591)),4,3))</f>
        <v>3</v>
      </c>
    </row>
    <row r="592" spans="7:18" x14ac:dyDescent="0.3">
      <c r="G592" s="41"/>
      <c r="H592" s="41" t="str">
        <f>'2_all_summary'!D592</f>
        <v>Rivers as resources, rivers as borders: Community and transboundary management of fisheries in the Upper Zambezi River floodplains</v>
      </c>
      <c r="I592" s="41" t="str">
        <f>'2_all_summary'!E592</f>
        <v>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Â© 2007 Canadian Association of Geographers / L'Association canadienne des gÃ©ographes.</v>
      </c>
      <c r="J592" s="41">
        <f>IF(ISNUMBER(SEARCH("Yes",'2_all_summary'!$F592)),IF(ISNUMBER(SEARCH("Yes",'2_all_summary'!M592)),1,2),IF(ISNUMBER(SEARCH("No",'2_all_summary'!M592)),4,3))</f>
        <v>4</v>
      </c>
      <c r="K592" s="41">
        <f>IF(ISNUMBER(SEARCH("Yes",'2_all_summary'!$F592)),IF(ISNUMBER(SEARCH("Yes",'2_all_summary'!N592)),1,2),IF(ISNUMBER(SEARCH("No",'2_all_summary'!N592)),4,3))</f>
        <v>4</v>
      </c>
      <c r="L592" s="41">
        <f>IF(ISNUMBER(SEARCH("Yes",'2_all_summary'!$F592)),IF(ISNUMBER(SEARCH("Yes",'2_all_summary'!O592)),1,2),IF(ISNUMBER(SEARCH("No",'2_all_summary'!O592)),4,3))</f>
        <v>4</v>
      </c>
      <c r="M592" s="41">
        <f>IF(ISNUMBER(SEARCH("Yes",'2_all_summary'!$F592)),IF(0&lt;'2_all_summary'!P592,1,2),IF(0='2_all_summary'!P592,4,3))</f>
        <v>4</v>
      </c>
      <c r="N592" s="41">
        <f>IF(ISNUMBER(SEARCH("Yes",'2_all_summary'!$F592)),IF(ISNUMBER(SEARCH("Yes",'2_all_summary'!Q592)),1,2),IF(ISNUMBER(SEARCH("No",'2_all_summary'!Q592)),4,3))</f>
        <v>4</v>
      </c>
      <c r="O592" s="41">
        <f>IF(ISNUMBER(SEARCH("Yes",'2_all_summary'!$F592)),IF(ISNUMBER(SEARCH("Yes",'2_all_summary'!R592)),1,2),IF(ISNUMBER(SEARCH("No",'2_all_summary'!R592)),4,3))</f>
        <v>4</v>
      </c>
      <c r="P592" s="41">
        <f>IF(ISNUMBER(SEARCH("Yes",'2_all_summary'!$F592)),IF(ISNUMBER(SEARCH("Yes",'2_all_summary'!S592)),1,2),IF(ISNUMBER(SEARCH("No",'2_all_summary'!S592)),4,3))</f>
        <v>4</v>
      </c>
      <c r="Q592" s="41">
        <f>IF(ISNUMBER(SEARCH("Yes",'2_all_summary'!$F592)),IF(0&lt;'2_all_summary'!T592,1,2),IF(0='2_all_summary'!T592,4,3))</f>
        <v>4</v>
      </c>
      <c r="R592" s="41">
        <f>IF(ISNUMBER(SEARCH("Yes",'2_all_summary'!$F592)),IF(ISNUMBER(SEARCH("Yes",'2_all_summary'!U592)),1,2),IF(ISNUMBER(SEARCH("No",'2_all_summary'!U592)),4,3))</f>
        <v>4</v>
      </c>
    </row>
    <row r="593" spans="7:18" x14ac:dyDescent="0.3">
      <c r="G593" s="41"/>
      <c r="H593" s="41" t="str">
        <f>'2_all_summary'!D593</f>
        <v>Fishers who don't fish: Precarity and distributive labor on Chile's coastal frontier</v>
      </c>
      <c r="I593" s="41" t="str">
        <f>'2_all_summary'!E593</f>
        <v>In 2018, an unprecedented red tide prompted Chile's Ministry of Health to close fisheries throughout the country's southern AysÃ©n Region. The disaster heightened the precarity of â€œpaper fishers,â€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Â© 2023 by the American Anthropological Association.</v>
      </c>
      <c r="J593" s="41">
        <f>IF(ISNUMBER(SEARCH("Yes",'2_all_summary'!$F593)),IF(ISNUMBER(SEARCH("Yes",'2_all_summary'!M593)),1,2),IF(ISNUMBER(SEARCH("No",'2_all_summary'!M593)),4,3))</f>
        <v>4</v>
      </c>
      <c r="K593" s="41">
        <f>IF(ISNUMBER(SEARCH("Yes",'2_all_summary'!$F593)),IF(ISNUMBER(SEARCH("Yes",'2_all_summary'!N593)),1,2),IF(ISNUMBER(SEARCH("No",'2_all_summary'!N593)),4,3))</f>
        <v>4</v>
      </c>
      <c r="L593" s="41">
        <f>IF(ISNUMBER(SEARCH("Yes",'2_all_summary'!$F593)),IF(ISNUMBER(SEARCH("Yes",'2_all_summary'!O593)),1,2),IF(ISNUMBER(SEARCH("No",'2_all_summary'!O593)),4,3))</f>
        <v>4</v>
      </c>
      <c r="M593" s="41">
        <f>IF(ISNUMBER(SEARCH("Yes",'2_all_summary'!$F593)),IF(0&lt;'2_all_summary'!P593,1,2),IF(0='2_all_summary'!P593,4,3))</f>
        <v>4</v>
      </c>
      <c r="N593" s="41">
        <f>IF(ISNUMBER(SEARCH("Yes",'2_all_summary'!$F593)),IF(ISNUMBER(SEARCH("Yes",'2_all_summary'!Q593)),1,2),IF(ISNUMBER(SEARCH("No",'2_all_summary'!Q593)),4,3))</f>
        <v>4</v>
      </c>
      <c r="O593" s="41">
        <f>IF(ISNUMBER(SEARCH("Yes",'2_all_summary'!$F593)),IF(ISNUMBER(SEARCH("Yes",'2_all_summary'!R593)),1,2),IF(ISNUMBER(SEARCH("No",'2_all_summary'!R593)),4,3))</f>
        <v>4</v>
      </c>
      <c r="P593" s="41">
        <f>IF(ISNUMBER(SEARCH("Yes",'2_all_summary'!$F593)),IF(ISNUMBER(SEARCH("Yes",'2_all_summary'!S593)),1,2),IF(ISNUMBER(SEARCH("No",'2_all_summary'!S593)),4,3))</f>
        <v>4</v>
      </c>
      <c r="Q593" s="41">
        <f>IF(ISNUMBER(SEARCH("Yes",'2_all_summary'!$F593)),IF(0&lt;'2_all_summary'!T593,1,2),IF(0='2_all_summary'!T593,4,3))</f>
        <v>4</v>
      </c>
      <c r="R593" s="41">
        <f>IF(ISNUMBER(SEARCH("Yes",'2_all_summary'!$F593)),IF(ISNUMBER(SEARCH("Yes",'2_all_summary'!U593)),1,2),IF(ISNUMBER(SEARCH("No",'2_all_summary'!U593)),4,3))</f>
        <v>4</v>
      </c>
    </row>
    <row r="594" spans="7:18" x14ac:dyDescent="0.3">
      <c r="G594" s="41"/>
      <c r="H594" s="41" t="str">
        <f>'2_all_summary'!D594</f>
        <v>Investigation of the Negombo estuary (Sri Lanka) brush park fishery, with an emphasis on community-based management</v>
      </c>
      <c r="I594" s="41" t="str">
        <f>'2_all_summary'!E594</f>
        <v>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v>
      </c>
      <c r="J594" s="41">
        <f>IF(ISNUMBER(SEARCH("Yes",'2_all_summary'!$F594)),IF(ISNUMBER(SEARCH("Yes",'2_all_summary'!M594)),1,2),IF(ISNUMBER(SEARCH("No",'2_all_summary'!M594)),4,3))</f>
        <v>4</v>
      </c>
      <c r="K594" s="41">
        <f>IF(ISNUMBER(SEARCH("Yes",'2_all_summary'!$F594)),IF(ISNUMBER(SEARCH("Yes",'2_all_summary'!N594)),1,2),IF(ISNUMBER(SEARCH("No",'2_all_summary'!N594)),4,3))</f>
        <v>4</v>
      </c>
      <c r="L594" s="41">
        <f>IF(ISNUMBER(SEARCH("Yes",'2_all_summary'!$F594)),IF(ISNUMBER(SEARCH("Yes",'2_all_summary'!O594)),1,2),IF(ISNUMBER(SEARCH("No",'2_all_summary'!O594)),4,3))</f>
        <v>4</v>
      </c>
      <c r="M594" s="41">
        <f>IF(ISNUMBER(SEARCH("Yes",'2_all_summary'!$F594)),IF(0&lt;'2_all_summary'!P594,1,2),IF(0='2_all_summary'!P594,4,3))</f>
        <v>4</v>
      </c>
      <c r="N594" s="41">
        <f>IF(ISNUMBER(SEARCH("Yes",'2_all_summary'!$F594)),IF(ISNUMBER(SEARCH("Yes",'2_all_summary'!Q594)),1,2),IF(ISNUMBER(SEARCH("No",'2_all_summary'!Q594)),4,3))</f>
        <v>4</v>
      </c>
      <c r="O594" s="41">
        <f>IF(ISNUMBER(SEARCH("Yes",'2_all_summary'!$F594)),IF(ISNUMBER(SEARCH("Yes",'2_all_summary'!R594)),1,2),IF(ISNUMBER(SEARCH("No",'2_all_summary'!R594)),4,3))</f>
        <v>4</v>
      </c>
      <c r="P594" s="41">
        <f>IF(ISNUMBER(SEARCH("Yes",'2_all_summary'!$F594)),IF(ISNUMBER(SEARCH("Yes",'2_all_summary'!S594)),1,2),IF(ISNUMBER(SEARCH("No",'2_all_summary'!S594)),4,3))</f>
        <v>4</v>
      </c>
      <c r="Q594" s="41">
        <f>IF(ISNUMBER(SEARCH("Yes",'2_all_summary'!$F594)),IF(0&lt;'2_all_summary'!T594,1,2),IF(0='2_all_summary'!T594,4,3))</f>
        <v>4</v>
      </c>
      <c r="R594" s="41">
        <f>IF(ISNUMBER(SEARCH("Yes",'2_all_summary'!$F594)),IF(ISNUMBER(SEARCH("Yes",'2_all_summary'!U594)),1,2),IF(ISNUMBER(SEARCH("No",'2_all_summary'!U594)),4,3))</f>
        <v>4</v>
      </c>
    </row>
    <row r="595" spans="7:18" x14ac:dyDescent="0.3">
      <c r="G595" s="41"/>
      <c r="H595" s="41" t="str">
        <f>'2_all_summary'!D595</f>
        <v>Effects of computerized physician order entry on medication turnaround time and orders requiring pharmacist intervention</v>
      </c>
      <c r="I595" s="41" t="str">
        <f>'2_all_summary'!E595</f>
        <v>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(22.2Â±86.5min versus 81Â±256.7min;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Â© 2014 Elsevier Inc.</v>
      </c>
      <c r="J595" s="41">
        <f>IF(ISNUMBER(SEARCH("Yes",'2_all_summary'!$F595)),IF(ISNUMBER(SEARCH("Yes",'2_all_summary'!M595)),1,2),IF(ISNUMBER(SEARCH("No",'2_all_summary'!M595)),4,3))</f>
        <v>4</v>
      </c>
      <c r="K595" s="41">
        <f>IF(ISNUMBER(SEARCH("Yes",'2_all_summary'!$F595)),IF(ISNUMBER(SEARCH("Yes",'2_all_summary'!N595)),1,2),IF(ISNUMBER(SEARCH("No",'2_all_summary'!N595)),4,3))</f>
        <v>4</v>
      </c>
      <c r="L595" s="41">
        <f>IF(ISNUMBER(SEARCH("Yes",'2_all_summary'!$F595)),IF(ISNUMBER(SEARCH("Yes",'2_all_summary'!O595)),1,2),IF(ISNUMBER(SEARCH("No",'2_all_summary'!O595)),4,3))</f>
        <v>4</v>
      </c>
      <c r="M595" s="41">
        <f>IF(ISNUMBER(SEARCH("Yes",'2_all_summary'!$F595)),IF(0&lt;'2_all_summary'!P595,1,2),IF(0='2_all_summary'!P595,4,3))</f>
        <v>4</v>
      </c>
      <c r="N595" s="41">
        <f>IF(ISNUMBER(SEARCH("Yes",'2_all_summary'!$F595)),IF(ISNUMBER(SEARCH("Yes",'2_all_summary'!Q595)),1,2),IF(ISNUMBER(SEARCH("No",'2_all_summary'!Q595)),4,3))</f>
        <v>4</v>
      </c>
      <c r="O595" s="41">
        <f>IF(ISNUMBER(SEARCH("Yes",'2_all_summary'!$F595)),IF(ISNUMBER(SEARCH("Yes",'2_all_summary'!R595)),1,2),IF(ISNUMBER(SEARCH("No",'2_all_summary'!R595)),4,3))</f>
        <v>4</v>
      </c>
      <c r="P595" s="41">
        <f>IF(ISNUMBER(SEARCH("Yes",'2_all_summary'!$F595)),IF(ISNUMBER(SEARCH("Yes",'2_all_summary'!S595)),1,2),IF(ISNUMBER(SEARCH("No",'2_all_summary'!S595)),4,3))</f>
        <v>4</v>
      </c>
      <c r="Q595" s="41">
        <f>IF(ISNUMBER(SEARCH("Yes",'2_all_summary'!$F595)),IF(0&lt;'2_all_summary'!T595,1,2),IF(0='2_all_summary'!T595,4,3))</f>
        <v>4</v>
      </c>
      <c r="R595" s="41">
        <f>IF(ISNUMBER(SEARCH("Yes",'2_all_summary'!$F595)),IF(ISNUMBER(SEARCH("Yes",'2_all_summary'!U595)),1,2),IF(ISNUMBER(SEARCH("No",'2_all_summary'!U595)),4,3))</f>
        <v>4</v>
      </c>
    </row>
    <row r="596" spans="7:18" x14ac:dyDescent="0.3">
      <c r="G596" s="41"/>
      <c r="H596" s="41" t="str">
        <f>'2_all_summary'!D596</f>
        <v>Combining natural history collections with fisher knowledge for community-based conservation in Fiji</v>
      </c>
      <c r="I596" s="41" t="str">
        <f>'2_all_summary'!E596</f>
        <v>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(ForsskÃ¥l,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Â© 2014 Golden et al.</v>
      </c>
      <c r="J596" s="41">
        <f>IF(ISNUMBER(SEARCH("Yes",'2_all_summary'!$F596)),IF(ISNUMBER(SEARCH("Yes",'2_all_summary'!M596)),1,2),IF(ISNUMBER(SEARCH("No",'2_all_summary'!M596)),4,3))</f>
        <v>1</v>
      </c>
      <c r="K596" s="41">
        <f>IF(ISNUMBER(SEARCH("Yes",'2_all_summary'!$F596)),IF(ISNUMBER(SEARCH("Yes",'2_all_summary'!N596)),1,2),IF(ISNUMBER(SEARCH("No",'2_all_summary'!N596)),4,3))</f>
        <v>1</v>
      </c>
      <c r="L596" s="41">
        <f>IF(ISNUMBER(SEARCH("Yes",'2_all_summary'!$F596)),IF(ISNUMBER(SEARCH("Yes",'2_all_summary'!O596)),1,2),IF(ISNUMBER(SEARCH("No",'2_all_summary'!O596)),4,3))</f>
        <v>1</v>
      </c>
      <c r="M596" s="41">
        <f>IF(ISNUMBER(SEARCH("Yes",'2_all_summary'!$F596)),IF(0&lt;'2_all_summary'!P596,1,2),IF(0='2_all_summary'!P596,4,3))</f>
        <v>1</v>
      </c>
      <c r="N596" s="41">
        <f>IF(ISNUMBER(SEARCH("Yes",'2_all_summary'!$F596)),IF(ISNUMBER(SEARCH("Yes",'2_all_summary'!Q596)),1,2),IF(ISNUMBER(SEARCH("No",'2_all_summary'!Q596)),4,3))</f>
        <v>1</v>
      </c>
      <c r="O596" s="41">
        <f>IF(ISNUMBER(SEARCH("Yes",'2_all_summary'!$F596)),IF(ISNUMBER(SEARCH("Yes",'2_all_summary'!R596)),1,2),IF(ISNUMBER(SEARCH("No",'2_all_summary'!R596)),4,3))</f>
        <v>1</v>
      </c>
      <c r="P596" s="41">
        <f>IF(ISNUMBER(SEARCH("Yes",'2_all_summary'!$F596)),IF(ISNUMBER(SEARCH("Yes",'2_all_summary'!S596)),1,2),IF(ISNUMBER(SEARCH("No",'2_all_summary'!S596)),4,3))</f>
        <v>1</v>
      </c>
      <c r="Q596" s="41">
        <f>IF(ISNUMBER(SEARCH("Yes",'2_all_summary'!$F596)),IF(0&lt;'2_all_summary'!T596,1,2),IF(0='2_all_summary'!T596,4,3))</f>
        <v>1</v>
      </c>
      <c r="R596" s="41">
        <f>IF(ISNUMBER(SEARCH("Yes",'2_all_summary'!$F596)),IF(ISNUMBER(SEARCH("Yes",'2_all_summary'!U596)),1,2),IF(ISNUMBER(SEARCH("No",'2_all_summary'!U596)),4,3))</f>
        <v>1</v>
      </c>
    </row>
    <row r="597" spans="7:18" x14ac:dyDescent="0.3">
      <c r="G597" s="41"/>
      <c r="H597" s="41" t="str">
        <f>'2_all_summary'!D597</f>
        <v>Dynamics of fish assemblages on coral reefs subjected to different management regimes in the Abrolhos Bank, eastern Brazil</v>
      </c>
      <c r="I597" s="41" t="str">
        <f>'2_all_summary'!E597</f>
        <v>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Â© 2008 John Wiley &amp; Sons, Ltd.</v>
      </c>
      <c r="J597" s="41">
        <f>IF(ISNUMBER(SEARCH("Yes",'2_all_summary'!$F597)),IF(ISNUMBER(SEARCH("Yes",'2_all_summary'!M597)),1,2),IF(ISNUMBER(SEARCH("No",'2_all_summary'!M597)),4,3))</f>
        <v>4</v>
      </c>
      <c r="K597" s="41">
        <f>IF(ISNUMBER(SEARCH("Yes",'2_all_summary'!$F597)),IF(ISNUMBER(SEARCH("Yes",'2_all_summary'!N597)),1,2),IF(ISNUMBER(SEARCH("No",'2_all_summary'!N597)),4,3))</f>
        <v>4</v>
      </c>
      <c r="L597" s="41">
        <f>IF(ISNUMBER(SEARCH("Yes",'2_all_summary'!$F597)),IF(ISNUMBER(SEARCH("Yes",'2_all_summary'!O597)),1,2),IF(ISNUMBER(SEARCH("No",'2_all_summary'!O597)),4,3))</f>
        <v>4</v>
      </c>
      <c r="M597" s="41">
        <f>IF(ISNUMBER(SEARCH("Yes",'2_all_summary'!$F597)),IF(0&lt;'2_all_summary'!P597,1,2),IF(0='2_all_summary'!P597,4,3))</f>
        <v>4</v>
      </c>
      <c r="N597" s="41">
        <f>IF(ISNUMBER(SEARCH("Yes",'2_all_summary'!$F597)),IF(ISNUMBER(SEARCH("Yes",'2_all_summary'!Q597)),1,2),IF(ISNUMBER(SEARCH("No",'2_all_summary'!Q597)),4,3))</f>
        <v>4</v>
      </c>
      <c r="O597" s="41">
        <f>IF(ISNUMBER(SEARCH("Yes",'2_all_summary'!$F597)),IF(ISNUMBER(SEARCH("Yes",'2_all_summary'!R597)),1,2),IF(ISNUMBER(SEARCH("No",'2_all_summary'!R597)),4,3))</f>
        <v>4</v>
      </c>
      <c r="P597" s="41">
        <f>IF(ISNUMBER(SEARCH("Yes",'2_all_summary'!$F597)),IF(ISNUMBER(SEARCH("Yes",'2_all_summary'!S597)),1,2),IF(ISNUMBER(SEARCH("No",'2_all_summary'!S597)),4,3))</f>
        <v>4</v>
      </c>
      <c r="Q597" s="41">
        <f>IF(ISNUMBER(SEARCH("Yes",'2_all_summary'!$F597)),IF(0&lt;'2_all_summary'!T597,1,2),IF(0='2_all_summary'!T597,4,3))</f>
        <v>4</v>
      </c>
      <c r="R597" s="41">
        <f>IF(ISNUMBER(SEARCH("Yes",'2_all_summary'!$F597)),IF(ISNUMBER(SEARCH("Yes",'2_all_summary'!U597)),1,2),IF(ISNUMBER(SEARCH("No",'2_all_summary'!U597)),4,3))</f>
        <v>4</v>
      </c>
    </row>
    <row r="598" spans="7:18" x14ac:dyDescent="0.3">
      <c r="G598" s="41"/>
      <c r="H598" s="41" t="str">
        <f>'2_all_summary'!D598</f>
        <v>Mangrove plantation and land property rights: A lesson from the coastal area of South Sulawesi, Indonesia</v>
      </c>
      <c r="I598" s="41" t="str">
        <f>'2_all_summary'!E598</f>
        <v>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v>
      </c>
      <c r="J598" s="41">
        <f>IF(ISNUMBER(SEARCH("Yes",'2_all_summary'!$F598)),IF(ISNUMBER(SEARCH("Yes",'2_all_summary'!M598)),1,2),IF(ISNUMBER(SEARCH("No",'2_all_summary'!M598)),4,3))</f>
        <v>4</v>
      </c>
      <c r="K598" s="41">
        <f>IF(ISNUMBER(SEARCH("Yes",'2_all_summary'!$F598)),IF(ISNUMBER(SEARCH("Yes",'2_all_summary'!N598)),1,2),IF(ISNUMBER(SEARCH("No",'2_all_summary'!N598)),4,3))</f>
        <v>4</v>
      </c>
      <c r="L598" s="41">
        <f>IF(ISNUMBER(SEARCH("Yes",'2_all_summary'!$F598)),IF(ISNUMBER(SEARCH("Yes",'2_all_summary'!O598)),1,2),IF(ISNUMBER(SEARCH("No",'2_all_summary'!O598)),4,3))</f>
        <v>4</v>
      </c>
      <c r="M598" s="41">
        <f>IF(ISNUMBER(SEARCH("Yes",'2_all_summary'!$F598)),IF(0&lt;'2_all_summary'!P598,1,2),IF(0='2_all_summary'!P598,4,3))</f>
        <v>4</v>
      </c>
      <c r="N598" s="41">
        <f>IF(ISNUMBER(SEARCH("Yes",'2_all_summary'!$F598)),IF(ISNUMBER(SEARCH("Yes",'2_all_summary'!Q598)),1,2),IF(ISNUMBER(SEARCH("No",'2_all_summary'!Q598)),4,3))</f>
        <v>4</v>
      </c>
      <c r="O598" s="41">
        <f>IF(ISNUMBER(SEARCH("Yes",'2_all_summary'!$F598)),IF(ISNUMBER(SEARCH("Yes",'2_all_summary'!R598)),1,2),IF(ISNUMBER(SEARCH("No",'2_all_summary'!R598)),4,3))</f>
        <v>4</v>
      </c>
      <c r="P598" s="41">
        <f>IF(ISNUMBER(SEARCH("Yes",'2_all_summary'!$F598)),IF(ISNUMBER(SEARCH("Yes",'2_all_summary'!S598)),1,2),IF(ISNUMBER(SEARCH("No",'2_all_summary'!S598)),4,3))</f>
        <v>4</v>
      </c>
      <c r="Q598" s="41">
        <f>IF(ISNUMBER(SEARCH("Yes",'2_all_summary'!$F598)),IF(0&lt;'2_all_summary'!T598,1,2),IF(0='2_all_summary'!T598,4,3))</f>
        <v>4</v>
      </c>
      <c r="R598" s="41">
        <f>IF(ISNUMBER(SEARCH("Yes",'2_all_summary'!$F598)),IF(ISNUMBER(SEARCH("Yes",'2_all_summary'!U598)),1,2),IF(ISNUMBER(SEARCH("No",'2_all_summary'!U598)),4,3))</f>
        <v>4</v>
      </c>
    </row>
    <row r="599" spans="7:18" x14ac:dyDescent="0.3">
      <c r="G599" s="41"/>
      <c r="H599" s="41" t="str">
        <f>'2_all_summary'!D599</f>
        <v>Migratory diversity in an Arctic fish supporting subsistence harvest</v>
      </c>
      <c r="I599" s="41" t="str">
        <f>'2_all_summary'!E599</f>
        <v>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Å‚uk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Â© 2020</v>
      </c>
      <c r="J599" s="41">
        <f>IF(ISNUMBER(SEARCH("Yes",'2_all_summary'!$F599)),IF(ISNUMBER(SEARCH("Yes",'2_all_summary'!M599)),1,2),IF(ISNUMBER(SEARCH("No",'2_all_summary'!M599)),4,3))</f>
        <v>4</v>
      </c>
      <c r="K599" s="41">
        <f>IF(ISNUMBER(SEARCH("Yes",'2_all_summary'!$F599)),IF(ISNUMBER(SEARCH("Yes",'2_all_summary'!N599)),1,2),IF(ISNUMBER(SEARCH("No",'2_all_summary'!N599)),4,3))</f>
        <v>4</v>
      </c>
      <c r="L599" s="41">
        <f>IF(ISNUMBER(SEARCH("Yes",'2_all_summary'!$F599)),IF(ISNUMBER(SEARCH("Yes",'2_all_summary'!O599)),1,2),IF(ISNUMBER(SEARCH("No",'2_all_summary'!O599)),4,3))</f>
        <v>4</v>
      </c>
      <c r="M599" s="41">
        <f>IF(ISNUMBER(SEARCH("Yes",'2_all_summary'!$F599)),IF(0&lt;'2_all_summary'!P599,1,2),IF(0='2_all_summary'!P599,4,3))</f>
        <v>4</v>
      </c>
      <c r="N599" s="41">
        <f>IF(ISNUMBER(SEARCH("Yes",'2_all_summary'!$F599)),IF(ISNUMBER(SEARCH("Yes",'2_all_summary'!Q599)),1,2),IF(ISNUMBER(SEARCH("No",'2_all_summary'!Q599)),4,3))</f>
        <v>4</v>
      </c>
      <c r="O599" s="41">
        <f>IF(ISNUMBER(SEARCH("Yes",'2_all_summary'!$F599)),IF(ISNUMBER(SEARCH("Yes",'2_all_summary'!R599)),1,2),IF(ISNUMBER(SEARCH("No",'2_all_summary'!R599)),4,3))</f>
        <v>4</v>
      </c>
      <c r="P599" s="41">
        <f>IF(ISNUMBER(SEARCH("Yes",'2_all_summary'!$F599)),IF(ISNUMBER(SEARCH("Yes",'2_all_summary'!S599)),1,2),IF(ISNUMBER(SEARCH("No",'2_all_summary'!S599)),4,3))</f>
        <v>4</v>
      </c>
      <c r="Q599" s="41">
        <f>IF(ISNUMBER(SEARCH("Yes",'2_all_summary'!$F599)),IF(0&lt;'2_all_summary'!T599,1,2),IF(0='2_all_summary'!T599,4,3))</f>
        <v>4</v>
      </c>
      <c r="R599" s="41">
        <f>IF(ISNUMBER(SEARCH("Yes",'2_all_summary'!$F599)),IF(ISNUMBER(SEARCH("Yes",'2_all_summary'!U599)),1,2),IF(ISNUMBER(SEARCH("No",'2_all_summary'!U599)),4,3))</f>
        <v>4</v>
      </c>
    </row>
    <row r="600" spans="7:18" x14ac:dyDescent="0.3">
      <c r="G600" s="41"/>
      <c r="H600" s="41" t="str">
        <f>'2_all_summary'!D600</f>
        <v>Governance of mangrove restoration and conservation to climate change resilience in Bintan Island</v>
      </c>
      <c r="I600" s="41" t="str">
        <f>'2_all_summary'!E600</f>
        <v>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Â© Published under licence by IOP Publishing Ltd.</v>
      </c>
      <c r="J600" s="41">
        <f>IF(ISNUMBER(SEARCH("Yes",'2_all_summary'!$F600)),IF(ISNUMBER(SEARCH("Yes",'2_all_summary'!M600)),1,2),IF(ISNUMBER(SEARCH("No",'2_all_summary'!M600)),4,3))</f>
        <v>4</v>
      </c>
      <c r="K600" s="41">
        <f>IF(ISNUMBER(SEARCH("Yes",'2_all_summary'!$F600)),IF(ISNUMBER(SEARCH("Yes",'2_all_summary'!N600)),1,2),IF(ISNUMBER(SEARCH("No",'2_all_summary'!N600)),4,3))</f>
        <v>4</v>
      </c>
      <c r="L600" s="41">
        <f>IF(ISNUMBER(SEARCH("Yes",'2_all_summary'!$F600)),IF(ISNUMBER(SEARCH("Yes",'2_all_summary'!O600)),1,2),IF(ISNUMBER(SEARCH("No",'2_all_summary'!O600)),4,3))</f>
        <v>4</v>
      </c>
      <c r="M600" s="41">
        <f>IF(ISNUMBER(SEARCH("Yes",'2_all_summary'!$F600)),IF(0&lt;'2_all_summary'!P600,1,2),IF(0='2_all_summary'!P600,4,3))</f>
        <v>4</v>
      </c>
      <c r="N600" s="41">
        <f>IF(ISNUMBER(SEARCH("Yes",'2_all_summary'!$F600)),IF(ISNUMBER(SEARCH("Yes",'2_all_summary'!Q600)),1,2),IF(ISNUMBER(SEARCH("No",'2_all_summary'!Q600)),4,3))</f>
        <v>4</v>
      </c>
      <c r="O600" s="41">
        <f>IF(ISNUMBER(SEARCH("Yes",'2_all_summary'!$F600)),IF(ISNUMBER(SEARCH("Yes",'2_all_summary'!R600)),1,2),IF(ISNUMBER(SEARCH("No",'2_all_summary'!R600)),4,3))</f>
        <v>4</v>
      </c>
      <c r="P600" s="41">
        <f>IF(ISNUMBER(SEARCH("Yes",'2_all_summary'!$F600)),IF(ISNUMBER(SEARCH("Yes",'2_all_summary'!S600)),1,2),IF(ISNUMBER(SEARCH("No",'2_all_summary'!S600)),4,3))</f>
        <v>4</v>
      </c>
      <c r="Q600" s="41">
        <f>IF(ISNUMBER(SEARCH("Yes",'2_all_summary'!$F600)),IF(0&lt;'2_all_summary'!T600,1,2),IF(0='2_all_summary'!T600,4,3))</f>
        <v>4</v>
      </c>
      <c r="R600" s="41">
        <f>IF(ISNUMBER(SEARCH("Yes",'2_all_summary'!$F600)),IF(ISNUMBER(SEARCH("Yes",'2_all_summary'!U600)),1,2),IF(ISNUMBER(SEARCH("No",'2_all_summary'!U600)),4,3))</f>
        <v>4</v>
      </c>
    </row>
    <row r="601" spans="7:18" x14ac:dyDescent="0.3">
      <c r="G601" s="41"/>
      <c r="H601" s="41" t="str">
        <f>'2_all_summary'!D601</f>
        <v>Role of docosahexaenoic acid in maternal and child mental health</v>
      </c>
      <c r="I601" s="41" t="str">
        <f>'2_all_summary'!E601</f>
        <v>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Â© 2009 American Society for Nutrition.</v>
      </c>
      <c r="J601" s="41">
        <f>IF(ISNUMBER(SEARCH("Yes",'2_all_summary'!$F601)),IF(ISNUMBER(SEARCH("Yes",'2_all_summary'!M601)),1,2),IF(ISNUMBER(SEARCH("No",'2_all_summary'!M601)),4,3))</f>
        <v>4</v>
      </c>
      <c r="K601" s="41">
        <f>IF(ISNUMBER(SEARCH("Yes",'2_all_summary'!$F601)),IF(ISNUMBER(SEARCH("Yes",'2_all_summary'!N601)),1,2),IF(ISNUMBER(SEARCH("No",'2_all_summary'!N601)),4,3))</f>
        <v>4</v>
      </c>
      <c r="L601" s="41">
        <f>IF(ISNUMBER(SEARCH("Yes",'2_all_summary'!$F601)),IF(ISNUMBER(SEARCH("Yes",'2_all_summary'!O601)),1,2),IF(ISNUMBER(SEARCH("No",'2_all_summary'!O601)),4,3))</f>
        <v>4</v>
      </c>
      <c r="M601" s="41">
        <f>IF(ISNUMBER(SEARCH("Yes",'2_all_summary'!$F601)),IF(0&lt;'2_all_summary'!P601,1,2),IF(0='2_all_summary'!P601,4,3))</f>
        <v>4</v>
      </c>
      <c r="N601" s="41">
        <f>IF(ISNUMBER(SEARCH("Yes",'2_all_summary'!$F601)),IF(ISNUMBER(SEARCH("Yes",'2_all_summary'!Q601)),1,2),IF(ISNUMBER(SEARCH("No",'2_all_summary'!Q601)),4,3))</f>
        <v>4</v>
      </c>
      <c r="O601" s="41">
        <f>IF(ISNUMBER(SEARCH("Yes",'2_all_summary'!$F601)),IF(ISNUMBER(SEARCH("Yes",'2_all_summary'!R601)),1,2),IF(ISNUMBER(SEARCH("No",'2_all_summary'!R601)),4,3))</f>
        <v>4</v>
      </c>
      <c r="P601" s="41">
        <f>IF(ISNUMBER(SEARCH("Yes",'2_all_summary'!$F601)),IF(ISNUMBER(SEARCH("Yes",'2_all_summary'!S601)),1,2),IF(ISNUMBER(SEARCH("No",'2_all_summary'!S601)),4,3))</f>
        <v>4</v>
      </c>
      <c r="Q601" s="41">
        <f>IF(ISNUMBER(SEARCH("Yes",'2_all_summary'!$F601)),IF(0&lt;'2_all_summary'!T601,1,2),IF(0='2_all_summary'!T601,4,3))</f>
        <v>4</v>
      </c>
      <c r="R601" s="41">
        <f>IF(ISNUMBER(SEARCH("Yes",'2_all_summary'!$F601)),IF(ISNUMBER(SEARCH("Yes",'2_all_summary'!U601)),1,2),IF(ISNUMBER(SEARCH("No",'2_all_summary'!U601)),4,3))</f>
        <v>4</v>
      </c>
    </row>
    <row r="602" spans="7:18" x14ac:dyDescent="0.3">
      <c r="G602" s="41"/>
      <c r="H602" s="41" t="str">
        <f>'2_all_summary'!D602</f>
        <v>Evaluating factors contributing to the success of community-based coastal resource management: The Central Visayas Regional Project-1, Philippines</v>
      </c>
      <c r="I602" s="41" t="str">
        <f>'2_all_summary'!E602</f>
        <v>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v>
      </c>
      <c r="J602" s="41">
        <f>IF(ISNUMBER(SEARCH("Yes",'2_all_summary'!$F602)),IF(ISNUMBER(SEARCH("Yes",'2_all_summary'!M602)),1,2),IF(ISNUMBER(SEARCH("No",'2_all_summary'!M602)),4,3))</f>
        <v>4</v>
      </c>
      <c r="K602" s="41">
        <f>IF(ISNUMBER(SEARCH("Yes",'2_all_summary'!$F602)),IF(ISNUMBER(SEARCH("Yes",'2_all_summary'!N602)),1,2),IF(ISNUMBER(SEARCH("No",'2_all_summary'!N602)),4,3))</f>
        <v>4</v>
      </c>
      <c r="L602" s="41">
        <f>IF(ISNUMBER(SEARCH("Yes",'2_all_summary'!$F602)),IF(ISNUMBER(SEARCH("Yes",'2_all_summary'!O602)),1,2),IF(ISNUMBER(SEARCH("No",'2_all_summary'!O602)),4,3))</f>
        <v>4</v>
      </c>
      <c r="M602" s="41">
        <f>IF(ISNUMBER(SEARCH("Yes",'2_all_summary'!$F602)),IF(0&lt;'2_all_summary'!P602,1,2),IF(0='2_all_summary'!P602,4,3))</f>
        <v>4</v>
      </c>
      <c r="N602" s="41">
        <f>IF(ISNUMBER(SEARCH("Yes",'2_all_summary'!$F602)),IF(ISNUMBER(SEARCH("Yes",'2_all_summary'!Q602)),1,2),IF(ISNUMBER(SEARCH("No",'2_all_summary'!Q602)),4,3))</f>
        <v>4</v>
      </c>
      <c r="O602" s="41">
        <f>IF(ISNUMBER(SEARCH("Yes",'2_all_summary'!$F602)),IF(ISNUMBER(SEARCH("Yes",'2_all_summary'!R602)),1,2),IF(ISNUMBER(SEARCH("No",'2_all_summary'!R602)),4,3))</f>
        <v>4</v>
      </c>
      <c r="P602" s="41">
        <f>IF(ISNUMBER(SEARCH("Yes",'2_all_summary'!$F602)),IF(ISNUMBER(SEARCH("Yes",'2_all_summary'!S602)),1,2),IF(ISNUMBER(SEARCH("No",'2_all_summary'!S602)),4,3))</f>
        <v>4</v>
      </c>
      <c r="Q602" s="41">
        <f>IF(ISNUMBER(SEARCH("Yes",'2_all_summary'!$F602)),IF(0&lt;'2_all_summary'!T602,1,2),IF(0='2_all_summary'!T602,4,3))</f>
        <v>4</v>
      </c>
      <c r="R602" s="41">
        <f>IF(ISNUMBER(SEARCH("Yes",'2_all_summary'!$F602)),IF(ISNUMBER(SEARCH("Yes",'2_all_summary'!U602)),1,2),IF(ISNUMBER(SEARCH("No",'2_all_summary'!U602)),4,3))</f>
        <v>4</v>
      </c>
    </row>
    <row r="603" spans="7:18" x14ac:dyDescent="0.3">
      <c r="G603" s="41"/>
      <c r="H603" s="41" t="str">
        <f>'2_all_summary'!D603</f>
        <v>The effectiveness of community-based governance of small-scale fisheries, Ngazidja island, Comoros</v>
      </c>
      <c r="I603" s="41" t="str">
        <f>'2_all_summary'!E603</f>
        <v>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Â© 2012 Elsevier Ltd.</v>
      </c>
      <c r="J603" s="41">
        <f>IF(ISNUMBER(SEARCH("Yes",'2_all_summary'!$F603)),IF(ISNUMBER(SEARCH("Yes",'2_all_summary'!M603)),1,2),IF(ISNUMBER(SEARCH("No",'2_all_summary'!M603)),4,3))</f>
        <v>4</v>
      </c>
      <c r="K603" s="41">
        <f>IF(ISNUMBER(SEARCH("Yes",'2_all_summary'!$F603)),IF(ISNUMBER(SEARCH("Yes",'2_all_summary'!N603)),1,2),IF(ISNUMBER(SEARCH("No",'2_all_summary'!N603)),4,3))</f>
        <v>4</v>
      </c>
      <c r="L603" s="41">
        <f>IF(ISNUMBER(SEARCH("Yes",'2_all_summary'!$F603)),IF(ISNUMBER(SEARCH("Yes",'2_all_summary'!O603)),1,2),IF(ISNUMBER(SEARCH("No",'2_all_summary'!O603)),4,3))</f>
        <v>4</v>
      </c>
      <c r="M603" s="41">
        <f>IF(ISNUMBER(SEARCH("Yes",'2_all_summary'!$F603)),IF(0&lt;'2_all_summary'!P603,1,2),IF(0='2_all_summary'!P603,4,3))</f>
        <v>4</v>
      </c>
      <c r="N603" s="41">
        <f>IF(ISNUMBER(SEARCH("Yes",'2_all_summary'!$F603)),IF(ISNUMBER(SEARCH("Yes",'2_all_summary'!Q603)),1,2),IF(ISNUMBER(SEARCH("No",'2_all_summary'!Q603)),4,3))</f>
        <v>4</v>
      </c>
      <c r="O603" s="41">
        <f>IF(ISNUMBER(SEARCH("Yes",'2_all_summary'!$F603)),IF(ISNUMBER(SEARCH("Yes",'2_all_summary'!R603)),1,2),IF(ISNUMBER(SEARCH("No",'2_all_summary'!R603)),4,3))</f>
        <v>4</v>
      </c>
      <c r="P603" s="41">
        <f>IF(ISNUMBER(SEARCH("Yes",'2_all_summary'!$F603)),IF(ISNUMBER(SEARCH("Yes",'2_all_summary'!S603)),1,2),IF(ISNUMBER(SEARCH("No",'2_all_summary'!S603)),4,3))</f>
        <v>4</v>
      </c>
      <c r="Q603" s="41">
        <f>IF(ISNUMBER(SEARCH("Yes",'2_all_summary'!$F603)),IF(0&lt;'2_all_summary'!T603,1,2),IF(0='2_all_summary'!T603,4,3))</f>
        <v>4</v>
      </c>
      <c r="R603" s="41">
        <f>IF(ISNUMBER(SEARCH("Yes",'2_all_summary'!$F603)),IF(ISNUMBER(SEARCH("Yes",'2_all_summary'!U603)),1,2),IF(ISNUMBER(SEARCH("No",'2_all_summary'!U603)),4,3))</f>
        <v>4</v>
      </c>
    </row>
    <row r="604" spans="7:18" x14ac:dyDescent="0.3">
      <c r="G604" s="41"/>
      <c r="H604" s="41" t="str">
        <f>'2_all_summary'!D604</f>
        <v>The Big Role of Coastal Communities and Small-Scale Fishers in Ocean Conservation</v>
      </c>
      <c r="I604" s="41" t="str">
        <f>'2_all_summary'!E604</f>
        <v>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Â© 2017 Elsevier Inc. All rights reserved.</v>
      </c>
      <c r="J604" s="41">
        <f>IF(ISNUMBER(SEARCH("Yes",'2_all_summary'!$F604)),IF(ISNUMBER(SEARCH("Yes",'2_all_summary'!M604)),1,2),IF(ISNUMBER(SEARCH("No",'2_all_summary'!M604)),4,3))</f>
        <v>3</v>
      </c>
      <c r="K604" s="41">
        <f>IF(ISNUMBER(SEARCH("Yes",'2_all_summary'!$F604)),IF(ISNUMBER(SEARCH("Yes",'2_all_summary'!N604)),1,2),IF(ISNUMBER(SEARCH("No",'2_all_summary'!N604)),4,3))</f>
        <v>3</v>
      </c>
      <c r="L604" s="41">
        <f>IF(ISNUMBER(SEARCH("Yes",'2_all_summary'!$F604)),IF(ISNUMBER(SEARCH("Yes",'2_all_summary'!O604)),1,2),IF(ISNUMBER(SEARCH("No",'2_all_summary'!O604)),4,3))</f>
        <v>3</v>
      </c>
      <c r="M604" s="41">
        <f>IF(ISNUMBER(SEARCH("Yes",'2_all_summary'!$F604)),IF(0&lt;'2_all_summary'!P604,1,2),IF(0='2_all_summary'!P604,4,3))</f>
        <v>3</v>
      </c>
      <c r="N604" s="41">
        <f>IF(ISNUMBER(SEARCH("Yes",'2_all_summary'!$F604)),IF(ISNUMBER(SEARCH("Yes",'2_all_summary'!Q604)),1,2),IF(ISNUMBER(SEARCH("No",'2_all_summary'!Q604)),4,3))</f>
        <v>4</v>
      </c>
      <c r="O604" s="41">
        <f>IF(ISNUMBER(SEARCH("Yes",'2_all_summary'!$F604)),IF(ISNUMBER(SEARCH("Yes",'2_all_summary'!R604)),1,2),IF(ISNUMBER(SEARCH("No",'2_all_summary'!R604)),4,3))</f>
        <v>4</v>
      </c>
      <c r="P604" s="41">
        <f>IF(ISNUMBER(SEARCH("Yes",'2_all_summary'!$F604)),IF(ISNUMBER(SEARCH("Yes",'2_all_summary'!S604)),1,2),IF(ISNUMBER(SEARCH("No",'2_all_summary'!S604)),4,3))</f>
        <v>4</v>
      </c>
      <c r="Q604" s="41">
        <f>IF(ISNUMBER(SEARCH("Yes",'2_all_summary'!$F604)),IF(0&lt;'2_all_summary'!T604,1,2),IF(0='2_all_summary'!T604,4,3))</f>
        <v>4</v>
      </c>
      <c r="R604" s="41">
        <f>IF(ISNUMBER(SEARCH("Yes",'2_all_summary'!$F604)),IF(ISNUMBER(SEARCH("Yes",'2_all_summary'!U604)),1,2),IF(ISNUMBER(SEARCH("No",'2_all_summary'!U604)),4,3))</f>
        <v>3</v>
      </c>
    </row>
    <row r="605" spans="7:18" x14ac:dyDescent="0.3">
      <c r="G605" s="41"/>
      <c r="H605" s="41" t="str">
        <f>'2_all_summary'!D605</f>
        <v>Net benefits: The ecological restoration of inland fisheries in Bangladesh</v>
      </c>
      <c r="I605" s="41" t="str">
        <f>'2_all_summary'!E605</f>
        <v>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â€˜rice and fishâ€™ (Ali 1997). Â© 2007 James K. Boyce, Sunita Narain, and Elizabeth A. Stanton editorial matter and selection and individual contributors.</v>
      </c>
      <c r="J605" s="41">
        <f>IF(ISNUMBER(SEARCH("Yes",'2_all_summary'!$F605)),IF(ISNUMBER(SEARCH("Yes",'2_all_summary'!M605)),1,2),IF(ISNUMBER(SEARCH("No",'2_all_summary'!M605)),4,3))</f>
        <v>4</v>
      </c>
      <c r="K605" s="41">
        <f>IF(ISNUMBER(SEARCH("Yes",'2_all_summary'!$F605)),IF(ISNUMBER(SEARCH("Yes",'2_all_summary'!N605)),1,2),IF(ISNUMBER(SEARCH("No",'2_all_summary'!N605)),4,3))</f>
        <v>4</v>
      </c>
      <c r="L605" s="41">
        <f>IF(ISNUMBER(SEARCH("Yes",'2_all_summary'!$F605)),IF(ISNUMBER(SEARCH("Yes",'2_all_summary'!O605)),1,2),IF(ISNUMBER(SEARCH("No",'2_all_summary'!O605)),4,3))</f>
        <v>4</v>
      </c>
      <c r="M605" s="41">
        <f>IF(ISNUMBER(SEARCH("Yes",'2_all_summary'!$F605)),IF(0&lt;'2_all_summary'!P605,1,2),IF(0='2_all_summary'!P605,4,3))</f>
        <v>4</v>
      </c>
      <c r="N605" s="41">
        <f>IF(ISNUMBER(SEARCH("Yes",'2_all_summary'!$F605)),IF(ISNUMBER(SEARCH("Yes",'2_all_summary'!Q605)),1,2),IF(ISNUMBER(SEARCH("No",'2_all_summary'!Q605)),4,3))</f>
        <v>4</v>
      </c>
      <c r="O605" s="41">
        <f>IF(ISNUMBER(SEARCH("Yes",'2_all_summary'!$F605)),IF(ISNUMBER(SEARCH("Yes",'2_all_summary'!R605)),1,2),IF(ISNUMBER(SEARCH("No",'2_all_summary'!R605)),4,3))</f>
        <v>4</v>
      </c>
      <c r="P605" s="41">
        <f>IF(ISNUMBER(SEARCH("Yes",'2_all_summary'!$F605)),IF(ISNUMBER(SEARCH("Yes",'2_all_summary'!S605)),1,2),IF(ISNUMBER(SEARCH("No",'2_all_summary'!S605)),4,3))</f>
        <v>4</v>
      </c>
      <c r="Q605" s="41">
        <f>IF(ISNUMBER(SEARCH("Yes",'2_all_summary'!$F605)),IF(0&lt;'2_all_summary'!T605,1,2),IF(0='2_all_summary'!T605,4,3))</f>
        <v>4</v>
      </c>
      <c r="R605" s="41">
        <f>IF(ISNUMBER(SEARCH("Yes",'2_all_summary'!$F605)),IF(ISNUMBER(SEARCH("Yes",'2_all_summary'!U605)),1,2),IF(ISNUMBER(SEARCH("No",'2_all_summary'!U605)),4,3))</f>
        <v>4</v>
      </c>
    </row>
    <row r="606" spans="7:18" x14ac:dyDescent="0.3">
      <c r="G606" s="41"/>
      <c r="H606" s="41" t="str">
        <f>'2_all_summary'!D606</f>
        <v>Fishery management, human dimension</v>
      </c>
      <c r="I606" s="41" t="str">
        <f>'2_all_summary'!E606</f>
        <v>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â€œopen accessâ€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Â© 2019 Elsevier Inc.</v>
      </c>
      <c r="J606" s="41">
        <f>IF(ISNUMBER(SEARCH("Yes",'2_all_summary'!$F606)),IF(ISNUMBER(SEARCH("Yes",'2_all_summary'!M606)),1,2),IF(ISNUMBER(SEARCH("No",'2_all_summary'!M606)),4,3))</f>
        <v>4</v>
      </c>
      <c r="K606" s="41">
        <f>IF(ISNUMBER(SEARCH("Yes",'2_all_summary'!$F606)),IF(ISNUMBER(SEARCH("Yes",'2_all_summary'!N606)),1,2),IF(ISNUMBER(SEARCH("No",'2_all_summary'!N606)),4,3))</f>
        <v>4</v>
      </c>
      <c r="L606" s="41">
        <f>IF(ISNUMBER(SEARCH("Yes",'2_all_summary'!$F606)),IF(ISNUMBER(SEARCH("Yes",'2_all_summary'!O606)),1,2),IF(ISNUMBER(SEARCH("No",'2_all_summary'!O606)),4,3))</f>
        <v>4</v>
      </c>
      <c r="M606" s="41">
        <f>IF(ISNUMBER(SEARCH("Yes",'2_all_summary'!$F606)),IF(0&lt;'2_all_summary'!P606,1,2),IF(0='2_all_summary'!P606,4,3))</f>
        <v>4</v>
      </c>
      <c r="N606" s="41">
        <f>IF(ISNUMBER(SEARCH("Yes",'2_all_summary'!$F606)),IF(ISNUMBER(SEARCH("Yes",'2_all_summary'!Q606)),1,2),IF(ISNUMBER(SEARCH("No",'2_all_summary'!Q606)),4,3))</f>
        <v>4</v>
      </c>
      <c r="O606" s="41">
        <f>IF(ISNUMBER(SEARCH("Yes",'2_all_summary'!$F606)),IF(ISNUMBER(SEARCH("Yes",'2_all_summary'!R606)),1,2),IF(ISNUMBER(SEARCH("No",'2_all_summary'!R606)),4,3))</f>
        <v>3</v>
      </c>
      <c r="P606" s="41">
        <f>IF(ISNUMBER(SEARCH("Yes",'2_all_summary'!$F606)),IF(ISNUMBER(SEARCH("Yes",'2_all_summary'!S606)),1,2),IF(ISNUMBER(SEARCH("No",'2_all_summary'!S606)),4,3))</f>
        <v>3</v>
      </c>
      <c r="Q606" s="41">
        <f>IF(ISNUMBER(SEARCH("Yes",'2_all_summary'!$F606)),IF(0&lt;'2_all_summary'!T606,1,2),IF(0='2_all_summary'!T606,4,3))</f>
        <v>3</v>
      </c>
      <c r="R606" s="41">
        <f>IF(ISNUMBER(SEARCH("Yes",'2_all_summary'!$F606)),IF(ISNUMBER(SEARCH("Yes",'2_all_summary'!U606)),1,2),IF(ISNUMBER(SEARCH("No",'2_all_summary'!U606)),4,3))</f>
        <v>3</v>
      </c>
    </row>
    <row r="607" spans="7:18" x14ac:dyDescent="0.3">
      <c r="G607" s="41"/>
      <c r="H607" s="41" t="str">
        <f>'2_all_summary'!D607</f>
        <v>Scaling territorial use rights in fisheries (TURFs) in Belize</v>
      </c>
      <c r="I607" s="41" t="str">
        <f>'2_all_summary'!E607</f>
        <v>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Â© 2017 Rosenstiel School of Marine &amp; Atmospheric Science of the University of Miami.</v>
      </c>
      <c r="J607" s="41">
        <f>IF(ISNUMBER(SEARCH("Yes",'2_all_summary'!$F607)),IF(ISNUMBER(SEARCH("Yes",'2_all_summary'!M607)),1,2),IF(ISNUMBER(SEARCH("No",'2_all_summary'!M607)),4,3))</f>
        <v>4</v>
      </c>
      <c r="K607" s="41">
        <f>IF(ISNUMBER(SEARCH("Yes",'2_all_summary'!$F607)),IF(ISNUMBER(SEARCH("Yes",'2_all_summary'!N607)),1,2),IF(ISNUMBER(SEARCH("No",'2_all_summary'!N607)),4,3))</f>
        <v>4</v>
      </c>
      <c r="L607" s="41">
        <f>IF(ISNUMBER(SEARCH("Yes",'2_all_summary'!$F607)),IF(ISNUMBER(SEARCH("Yes",'2_all_summary'!O607)),1,2),IF(ISNUMBER(SEARCH("No",'2_all_summary'!O607)),4,3))</f>
        <v>4</v>
      </c>
      <c r="M607" s="41">
        <f>IF(ISNUMBER(SEARCH("Yes",'2_all_summary'!$F607)),IF(0&lt;'2_all_summary'!P607,1,2),IF(0='2_all_summary'!P607,4,3))</f>
        <v>4</v>
      </c>
      <c r="N607" s="41">
        <f>IF(ISNUMBER(SEARCH("Yes",'2_all_summary'!$F607)),IF(ISNUMBER(SEARCH("Yes",'2_all_summary'!Q607)),1,2),IF(ISNUMBER(SEARCH("No",'2_all_summary'!Q607)),4,3))</f>
        <v>4</v>
      </c>
      <c r="O607" s="41">
        <f>IF(ISNUMBER(SEARCH("Yes",'2_all_summary'!$F607)),IF(ISNUMBER(SEARCH("Yes",'2_all_summary'!R607)),1,2),IF(ISNUMBER(SEARCH("No",'2_all_summary'!R607)),4,3))</f>
        <v>4</v>
      </c>
      <c r="P607" s="41">
        <f>IF(ISNUMBER(SEARCH("Yes",'2_all_summary'!$F607)),IF(ISNUMBER(SEARCH("Yes",'2_all_summary'!S607)),1,2),IF(ISNUMBER(SEARCH("No",'2_all_summary'!S607)),4,3))</f>
        <v>4</v>
      </c>
      <c r="Q607" s="41">
        <f>IF(ISNUMBER(SEARCH("Yes",'2_all_summary'!$F607)),IF(0&lt;'2_all_summary'!T607,1,2),IF(0='2_all_summary'!T607,4,3))</f>
        <v>4</v>
      </c>
      <c r="R607" s="41">
        <f>IF(ISNUMBER(SEARCH("Yes",'2_all_summary'!$F607)),IF(ISNUMBER(SEARCH("Yes",'2_all_summary'!U607)),1,2),IF(ISNUMBER(SEARCH("No",'2_all_summary'!U607)),4,3))</f>
        <v>4</v>
      </c>
    </row>
    <row r="608" spans="7:18" x14ac:dyDescent="0.3">
      <c r="G608" s="41"/>
      <c r="H608" s="41" t="str">
        <f>'2_all_summary'!D608</f>
        <v>Fishing in the dark-local knowledge, night spearfishing and spawning aggregations in the Western Solomon Islands</v>
      </c>
      <c r="I608" s="41" t="str">
        <f>'2_all_summary'!E608</f>
        <v>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Â© 2011 Elsevier Ltd.</v>
      </c>
      <c r="J608" s="41">
        <f>IF(ISNUMBER(SEARCH("Yes",'2_all_summary'!$F608)),IF(ISNUMBER(SEARCH("Yes",'2_all_summary'!M608)),1,2),IF(ISNUMBER(SEARCH("No",'2_all_summary'!M608)),4,3))</f>
        <v>1</v>
      </c>
      <c r="K608" s="41">
        <f>IF(ISNUMBER(SEARCH("Yes",'2_all_summary'!$F608)),IF(ISNUMBER(SEARCH("Yes",'2_all_summary'!N608)),1,2),IF(ISNUMBER(SEARCH("No",'2_all_summary'!N608)),4,3))</f>
        <v>1</v>
      </c>
      <c r="L608" s="41">
        <f>IF(ISNUMBER(SEARCH("Yes",'2_all_summary'!$F608)),IF(ISNUMBER(SEARCH("Yes",'2_all_summary'!O608)),1,2),IF(ISNUMBER(SEARCH("No",'2_all_summary'!O608)),4,3))</f>
        <v>1</v>
      </c>
      <c r="M608" s="41">
        <f>IF(ISNUMBER(SEARCH("Yes",'2_all_summary'!$F608)),IF(0&lt;'2_all_summary'!P608,1,2),IF(0='2_all_summary'!P608,4,3))</f>
        <v>1</v>
      </c>
      <c r="N608" s="41">
        <f>IF(ISNUMBER(SEARCH("Yes",'2_all_summary'!$F608)),IF(ISNUMBER(SEARCH("Yes",'2_all_summary'!Q608)),1,2),IF(ISNUMBER(SEARCH("No",'2_all_summary'!Q608)),4,3))</f>
        <v>1</v>
      </c>
      <c r="O608" s="41">
        <f>IF(ISNUMBER(SEARCH("Yes",'2_all_summary'!$F608)),IF(ISNUMBER(SEARCH("Yes",'2_all_summary'!R608)),1,2),IF(ISNUMBER(SEARCH("No",'2_all_summary'!R608)),4,3))</f>
        <v>1</v>
      </c>
      <c r="P608" s="41">
        <f>IF(ISNUMBER(SEARCH("Yes",'2_all_summary'!$F608)),IF(ISNUMBER(SEARCH("Yes",'2_all_summary'!S608)),1,2),IF(ISNUMBER(SEARCH("No",'2_all_summary'!S608)),4,3))</f>
        <v>1</v>
      </c>
      <c r="Q608" s="41">
        <f>IF(ISNUMBER(SEARCH("Yes",'2_all_summary'!$F608)),IF(0&lt;'2_all_summary'!T608,1,2),IF(0='2_all_summary'!T608,4,3))</f>
        <v>1</v>
      </c>
      <c r="R608" s="41">
        <f>IF(ISNUMBER(SEARCH("Yes",'2_all_summary'!$F608)),IF(ISNUMBER(SEARCH("Yes",'2_all_summary'!U608)),1,2),IF(ISNUMBER(SEARCH("No",'2_all_summary'!U608)),4,3))</f>
        <v>1</v>
      </c>
    </row>
    <row r="609" spans="7:18" x14ac:dyDescent="0.3">
      <c r="G609" s="41"/>
      <c r="H609" s="41" t="str">
        <f>'2_all_summary'!D609</f>
        <v>Assessment of sustainable utilization of ecosystem services in different stages of mangrove forest restoration at klong khone sub-district, Samut Songkhram province, Thailand</v>
      </c>
      <c r="I609" s="41" t="str">
        <f>'2_all_summary'!E609</f>
        <v>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peopleâ€™s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peopleâ€™s participation. The SU tools can be proposed and applied in other communities where have similar ecological, social and cultural conditions as KK sub-district to support the SU of ES. Â© 2020, Chulalongkorn University - Environmental Research Institute. All rights reserved.</v>
      </c>
      <c r="J609" s="41">
        <f>IF(ISNUMBER(SEARCH("Yes",'2_all_summary'!$F609)),IF(ISNUMBER(SEARCH("Yes",'2_all_summary'!M609)),1,2),IF(ISNUMBER(SEARCH("No",'2_all_summary'!M609)),4,3))</f>
        <v>4</v>
      </c>
      <c r="K609" s="41">
        <f>IF(ISNUMBER(SEARCH("Yes",'2_all_summary'!$F609)),IF(ISNUMBER(SEARCH("Yes",'2_all_summary'!N609)),1,2),IF(ISNUMBER(SEARCH("No",'2_all_summary'!N609)),4,3))</f>
        <v>4</v>
      </c>
      <c r="L609" s="41">
        <f>IF(ISNUMBER(SEARCH("Yes",'2_all_summary'!$F609)),IF(ISNUMBER(SEARCH("Yes",'2_all_summary'!O609)),1,2),IF(ISNUMBER(SEARCH("No",'2_all_summary'!O609)),4,3))</f>
        <v>4</v>
      </c>
      <c r="M609" s="41">
        <f>IF(ISNUMBER(SEARCH("Yes",'2_all_summary'!$F609)),IF(0&lt;'2_all_summary'!P609,1,2),IF(0='2_all_summary'!P609,4,3))</f>
        <v>4</v>
      </c>
      <c r="N609" s="41">
        <f>IF(ISNUMBER(SEARCH("Yes",'2_all_summary'!$F609)),IF(ISNUMBER(SEARCH("Yes",'2_all_summary'!Q609)),1,2),IF(ISNUMBER(SEARCH("No",'2_all_summary'!Q609)),4,3))</f>
        <v>4</v>
      </c>
      <c r="O609" s="41">
        <f>IF(ISNUMBER(SEARCH("Yes",'2_all_summary'!$F609)),IF(ISNUMBER(SEARCH("Yes",'2_all_summary'!R609)),1,2),IF(ISNUMBER(SEARCH("No",'2_all_summary'!R609)),4,3))</f>
        <v>4</v>
      </c>
      <c r="P609" s="41">
        <f>IF(ISNUMBER(SEARCH("Yes",'2_all_summary'!$F609)),IF(ISNUMBER(SEARCH("Yes",'2_all_summary'!S609)),1,2),IF(ISNUMBER(SEARCH("No",'2_all_summary'!S609)),4,3))</f>
        <v>4</v>
      </c>
      <c r="Q609" s="41">
        <f>IF(ISNUMBER(SEARCH("Yes",'2_all_summary'!$F609)),IF(0&lt;'2_all_summary'!T609,1,2),IF(0='2_all_summary'!T609,4,3))</f>
        <v>4</v>
      </c>
      <c r="R609" s="41">
        <f>IF(ISNUMBER(SEARCH("Yes",'2_all_summary'!$F609)),IF(ISNUMBER(SEARCH("Yes",'2_all_summary'!U609)),1,2),IF(ISNUMBER(SEARCH("No",'2_all_summary'!U609)),4,3))</f>
        <v>4</v>
      </c>
    </row>
    <row r="610" spans="7:18" x14ac:dyDescent="0.3">
      <c r="G610" s="41"/>
      <c r="H610" s="41" t="str">
        <f>'2_all_summary'!D610</f>
        <v>Taking institutions seriously: Using the IAD framework to analyze fisheries policy</v>
      </c>
      <c r="I610" s="41" t="str">
        <f>'2_all_summary'!E610</f>
        <v>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Â© 2005 Taylor &amp; Francis Inc.</v>
      </c>
      <c r="J610" s="41">
        <f>IF(ISNUMBER(SEARCH("Yes",'2_all_summary'!$F610)),IF(ISNUMBER(SEARCH("Yes",'2_all_summary'!M610)),1,2),IF(ISNUMBER(SEARCH("No",'2_all_summary'!M610)),4,3))</f>
        <v>4</v>
      </c>
      <c r="K610" s="41">
        <f>IF(ISNUMBER(SEARCH("Yes",'2_all_summary'!$F610)),IF(ISNUMBER(SEARCH("Yes",'2_all_summary'!N610)),1,2),IF(ISNUMBER(SEARCH("No",'2_all_summary'!N610)),4,3))</f>
        <v>4</v>
      </c>
      <c r="L610" s="41">
        <f>IF(ISNUMBER(SEARCH("Yes",'2_all_summary'!$F610)),IF(ISNUMBER(SEARCH("Yes",'2_all_summary'!O610)),1,2),IF(ISNUMBER(SEARCH("No",'2_all_summary'!O610)),4,3))</f>
        <v>4</v>
      </c>
      <c r="M610" s="41">
        <f>IF(ISNUMBER(SEARCH("Yes",'2_all_summary'!$F610)),IF(0&lt;'2_all_summary'!P610,1,2),IF(0='2_all_summary'!P610,4,3))</f>
        <v>4</v>
      </c>
      <c r="N610" s="41">
        <f>IF(ISNUMBER(SEARCH("Yes",'2_all_summary'!$F610)),IF(ISNUMBER(SEARCH("Yes",'2_all_summary'!Q610)),1,2),IF(ISNUMBER(SEARCH("No",'2_all_summary'!Q610)),4,3))</f>
        <v>4</v>
      </c>
      <c r="O610" s="41">
        <f>IF(ISNUMBER(SEARCH("Yes",'2_all_summary'!$F610)),IF(ISNUMBER(SEARCH("Yes",'2_all_summary'!R610)),1,2),IF(ISNUMBER(SEARCH("No",'2_all_summary'!R610)),4,3))</f>
        <v>4</v>
      </c>
      <c r="P610" s="41">
        <f>IF(ISNUMBER(SEARCH("Yes",'2_all_summary'!$F610)),IF(ISNUMBER(SEARCH("Yes",'2_all_summary'!S610)),1,2),IF(ISNUMBER(SEARCH("No",'2_all_summary'!S610)),4,3))</f>
        <v>4</v>
      </c>
      <c r="Q610" s="41">
        <f>IF(ISNUMBER(SEARCH("Yes",'2_all_summary'!$F610)),IF(0&lt;'2_all_summary'!T610,1,2),IF(0='2_all_summary'!T610,4,3))</f>
        <v>4</v>
      </c>
      <c r="R610" s="41">
        <f>IF(ISNUMBER(SEARCH("Yes",'2_all_summary'!$F610)),IF(ISNUMBER(SEARCH("Yes",'2_all_summary'!U610)),1,2),IF(ISNUMBER(SEARCH("No",'2_all_summary'!U610)),4,3))</f>
        <v>4</v>
      </c>
    </row>
    <row r="611" spans="7:18" x14ac:dyDescent="0.3">
      <c r="G611" s="41"/>
      <c r="H611" s="41" t="str">
        <f>'2_all_summary'!D611</f>
        <v>Understanding social-ecological change and transformation through community perceptions of system identity</v>
      </c>
      <c r="I611" s="41" t="str">
        <f>'2_all_summary'!E611</f>
        <v>We developed an empirical approach to consider social-ecological system change and transformation by drawing on resource usersâ€™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Â© 2015 by the author(s). Published here under license by the Resilience Alliance.</v>
      </c>
      <c r="J611" s="41">
        <f>IF(ISNUMBER(SEARCH("Yes",'2_all_summary'!$F611)),IF(ISNUMBER(SEARCH("Yes",'2_all_summary'!M611)),1,2),IF(ISNUMBER(SEARCH("No",'2_all_summary'!M611)),4,3))</f>
        <v>4</v>
      </c>
      <c r="K611" s="41">
        <f>IF(ISNUMBER(SEARCH("Yes",'2_all_summary'!$F611)),IF(ISNUMBER(SEARCH("Yes",'2_all_summary'!N611)),1,2),IF(ISNUMBER(SEARCH("No",'2_all_summary'!N611)),4,3))</f>
        <v>4</v>
      </c>
      <c r="L611" s="41">
        <f>IF(ISNUMBER(SEARCH("Yes",'2_all_summary'!$F611)),IF(ISNUMBER(SEARCH("Yes",'2_all_summary'!O611)),1,2),IF(ISNUMBER(SEARCH("No",'2_all_summary'!O611)),4,3))</f>
        <v>4</v>
      </c>
      <c r="M611" s="41">
        <f>IF(ISNUMBER(SEARCH("Yes",'2_all_summary'!$F611)),IF(0&lt;'2_all_summary'!P611,1,2),IF(0='2_all_summary'!P611,4,3))</f>
        <v>4</v>
      </c>
      <c r="N611" s="41">
        <f>IF(ISNUMBER(SEARCH("Yes",'2_all_summary'!$F611)),IF(ISNUMBER(SEARCH("Yes",'2_all_summary'!Q611)),1,2),IF(ISNUMBER(SEARCH("No",'2_all_summary'!Q611)),4,3))</f>
        <v>4</v>
      </c>
      <c r="O611" s="41">
        <f>IF(ISNUMBER(SEARCH("Yes",'2_all_summary'!$F611)),IF(ISNUMBER(SEARCH("Yes",'2_all_summary'!R611)),1,2),IF(ISNUMBER(SEARCH("No",'2_all_summary'!R611)),4,3))</f>
        <v>4</v>
      </c>
      <c r="P611" s="41">
        <f>IF(ISNUMBER(SEARCH("Yes",'2_all_summary'!$F611)),IF(ISNUMBER(SEARCH("Yes",'2_all_summary'!S611)),1,2),IF(ISNUMBER(SEARCH("No",'2_all_summary'!S611)),4,3))</f>
        <v>4</v>
      </c>
      <c r="Q611" s="41">
        <f>IF(ISNUMBER(SEARCH("Yes",'2_all_summary'!$F611)),IF(0&lt;'2_all_summary'!T611,1,2),IF(0='2_all_summary'!T611,4,3))</f>
        <v>4</v>
      </c>
      <c r="R611" s="41">
        <f>IF(ISNUMBER(SEARCH("Yes",'2_all_summary'!$F611)),IF(ISNUMBER(SEARCH("Yes",'2_all_summary'!U611)),1,2),IF(ISNUMBER(SEARCH("No",'2_all_summary'!U611)),4,3))</f>
        <v>4</v>
      </c>
    </row>
    <row r="612" spans="7:18" x14ac:dyDescent="0.3">
      <c r="G612" s="41"/>
      <c r="H612" s="41" t="str">
        <f>'2_all_summary'!D612</f>
        <v>Location and organizational features: What type of veteran communities participate in health programs?</v>
      </c>
      <c r="I612" s="41" t="str">
        <f>'2_all_summary'!E612</f>
        <v>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Â© 2012 The Johns Hopkins University Press.</v>
      </c>
      <c r="J612" s="41">
        <f>IF(ISNUMBER(SEARCH("Yes",'2_all_summary'!$F612)),IF(ISNUMBER(SEARCH("Yes",'2_all_summary'!M612)),1,2),IF(ISNUMBER(SEARCH("No",'2_all_summary'!M612)),4,3))</f>
        <v>4</v>
      </c>
      <c r="K612" s="41">
        <f>IF(ISNUMBER(SEARCH("Yes",'2_all_summary'!$F612)),IF(ISNUMBER(SEARCH("Yes",'2_all_summary'!N612)),1,2),IF(ISNUMBER(SEARCH("No",'2_all_summary'!N612)),4,3))</f>
        <v>4</v>
      </c>
      <c r="L612" s="41">
        <f>IF(ISNUMBER(SEARCH("Yes",'2_all_summary'!$F612)),IF(ISNUMBER(SEARCH("Yes",'2_all_summary'!O612)),1,2),IF(ISNUMBER(SEARCH("No",'2_all_summary'!O612)),4,3))</f>
        <v>4</v>
      </c>
      <c r="M612" s="41">
        <f>IF(ISNUMBER(SEARCH("Yes",'2_all_summary'!$F612)),IF(0&lt;'2_all_summary'!P612,1,2),IF(0='2_all_summary'!P612,4,3))</f>
        <v>4</v>
      </c>
      <c r="N612" s="41">
        <f>IF(ISNUMBER(SEARCH("Yes",'2_all_summary'!$F612)),IF(ISNUMBER(SEARCH("Yes",'2_all_summary'!Q612)),1,2),IF(ISNUMBER(SEARCH("No",'2_all_summary'!Q612)),4,3))</f>
        <v>4</v>
      </c>
      <c r="O612" s="41">
        <f>IF(ISNUMBER(SEARCH("Yes",'2_all_summary'!$F612)),IF(ISNUMBER(SEARCH("Yes",'2_all_summary'!R612)),1,2),IF(ISNUMBER(SEARCH("No",'2_all_summary'!R612)),4,3))</f>
        <v>4</v>
      </c>
      <c r="P612" s="41">
        <f>IF(ISNUMBER(SEARCH("Yes",'2_all_summary'!$F612)),IF(ISNUMBER(SEARCH("Yes",'2_all_summary'!S612)),1,2),IF(ISNUMBER(SEARCH("No",'2_all_summary'!S612)),4,3))</f>
        <v>4</v>
      </c>
      <c r="Q612" s="41">
        <f>IF(ISNUMBER(SEARCH("Yes",'2_all_summary'!$F612)),IF(0&lt;'2_all_summary'!T612,1,2),IF(0='2_all_summary'!T612,4,3))</f>
        <v>4</v>
      </c>
      <c r="R612" s="41">
        <f>IF(ISNUMBER(SEARCH("Yes",'2_all_summary'!$F612)),IF(ISNUMBER(SEARCH("Yes",'2_all_summary'!U612)),1,2),IF(ISNUMBER(SEARCH("No",'2_all_summary'!U612)),4,3))</f>
        <v>4</v>
      </c>
    </row>
    <row r="613" spans="7:18" x14ac:dyDescent="0.3">
      <c r="G613" s="41"/>
      <c r="H613" s="41" t="str">
        <f>'2_all_summary'!D613</f>
        <v>Hydrology and water quality factors driving spatiotemporal analyses of zoobenthos in a pilot city in China</v>
      </c>
      <c r="I613" s="41" t="str">
        <f>'2_all_summary'!E613</f>
        <v>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Chinaâ€”Jinan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Â© 2019 John Wiley &amp; Sons, Ltd.</v>
      </c>
      <c r="J613" s="41">
        <f>IF(ISNUMBER(SEARCH("Yes",'2_all_summary'!$F613)),IF(ISNUMBER(SEARCH("Yes",'2_all_summary'!M613)),1,2),IF(ISNUMBER(SEARCH("No",'2_all_summary'!M613)),4,3))</f>
        <v>4</v>
      </c>
      <c r="K613" s="41">
        <f>IF(ISNUMBER(SEARCH("Yes",'2_all_summary'!$F613)),IF(ISNUMBER(SEARCH("Yes",'2_all_summary'!N613)),1,2),IF(ISNUMBER(SEARCH("No",'2_all_summary'!N613)),4,3))</f>
        <v>4</v>
      </c>
      <c r="L613" s="41">
        <f>IF(ISNUMBER(SEARCH("Yes",'2_all_summary'!$F613)),IF(ISNUMBER(SEARCH("Yes",'2_all_summary'!O613)),1,2),IF(ISNUMBER(SEARCH("No",'2_all_summary'!O613)),4,3))</f>
        <v>4</v>
      </c>
      <c r="M613" s="41">
        <f>IF(ISNUMBER(SEARCH("Yes",'2_all_summary'!$F613)),IF(0&lt;'2_all_summary'!P613,1,2),IF(0='2_all_summary'!P613,4,3))</f>
        <v>4</v>
      </c>
      <c r="N613" s="41">
        <f>IF(ISNUMBER(SEARCH("Yes",'2_all_summary'!$F613)),IF(ISNUMBER(SEARCH("Yes",'2_all_summary'!Q613)),1,2),IF(ISNUMBER(SEARCH("No",'2_all_summary'!Q613)),4,3))</f>
        <v>4</v>
      </c>
      <c r="O613" s="41">
        <f>IF(ISNUMBER(SEARCH("Yes",'2_all_summary'!$F613)),IF(ISNUMBER(SEARCH("Yes",'2_all_summary'!R613)),1,2),IF(ISNUMBER(SEARCH("No",'2_all_summary'!R613)),4,3))</f>
        <v>4</v>
      </c>
      <c r="P613" s="41">
        <f>IF(ISNUMBER(SEARCH("Yes",'2_all_summary'!$F613)),IF(ISNUMBER(SEARCH("Yes",'2_all_summary'!S613)),1,2),IF(ISNUMBER(SEARCH("No",'2_all_summary'!S613)),4,3))</f>
        <v>4</v>
      </c>
      <c r="Q613" s="41">
        <f>IF(ISNUMBER(SEARCH("Yes",'2_all_summary'!$F613)),IF(0&lt;'2_all_summary'!T613,1,2),IF(0='2_all_summary'!T613,4,3))</f>
        <v>4</v>
      </c>
      <c r="R613" s="41">
        <f>IF(ISNUMBER(SEARCH("Yes",'2_all_summary'!$F613)),IF(ISNUMBER(SEARCH("Yes",'2_all_summary'!U613)),1,2),IF(ISNUMBER(SEARCH("No",'2_all_summary'!U613)),4,3))</f>
        <v>4</v>
      </c>
    </row>
    <row r="614" spans="7:18" x14ac:dyDescent="0.3">
      <c r="G614" s="41"/>
      <c r="H614" s="41" t="str">
        <f>'2_all_summary'!D614</f>
        <v>Marine ecotourism for small pelagics as a source of alternative income generating activities to fisheries in a tropical community</v>
      </c>
      <c r="I614" s="41" t="str">
        <f>'2_all_summary'!E614</f>
        <v>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Â© 2021 Elsevier Ltd</v>
      </c>
      <c r="J614" s="41">
        <f>IF(ISNUMBER(SEARCH("Yes",'2_all_summary'!$F614)),IF(ISNUMBER(SEARCH("Yes",'2_all_summary'!M614)),1,2),IF(ISNUMBER(SEARCH("No",'2_all_summary'!M614)),4,3))</f>
        <v>3</v>
      </c>
      <c r="K614" s="41">
        <f>IF(ISNUMBER(SEARCH("Yes",'2_all_summary'!$F614)),IF(ISNUMBER(SEARCH("Yes",'2_all_summary'!N614)),1,2),IF(ISNUMBER(SEARCH("No",'2_all_summary'!N614)),4,3))</f>
        <v>3</v>
      </c>
      <c r="L614" s="41">
        <f>IF(ISNUMBER(SEARCH("Yes",'2_all_summary'!$F614)),IF(ISNUMBER(SEARCH("Yes",'2_all_summary'!O614)),1,2),IF(ISNUMBER(SEARCH("No",'2_all_summary'!O614)),4,3))</f>
        <v>3</v>
      </c>
      <c r="M614" s="41">
        <f>IF(ISNUMBER(SEARCH("Yes",'2_all_summary'!$F614)),IF(0&lt;'2_all_summary'!P614,1,2),IF(0='2_all_summary'!P614,4,3))</f>
        <v>3</v>
      </c>
      <c r="N614" s="41">
        <f>IF(ISNUMBER(SEARCH("Yes",'2_all_summary'!$F614)),IF(ISNUMBER(SEARCH("Yes",'2_all_summary'!Q614)),1,2),IF(ISNUMBER(SEARCH("No",'2_all_summary'!Q614)),4,3))</f>
        <v>4</v>
      </c>
      <c r="O614" s="41">
        <f>IF(ISNUMBER(SEARCH("Yes",'2_all_summary'!$F614)),IF(ISNUMBER(SEARCH("Yes",'2_all_summary'!R614)),1,2),IF(ISNUMBER(SEARCH("No",'2_all_summary'!R614)),4,3))</f>
        <v>3</v>
      </c>
      <c r="P614" s="41">
        <f>IF(ISNUMBER(SEARCH("Yes",'2_all_summary'!$F614)),IF(ISNUMBER(SEARCH("Yes",'2_all_summary'!S614)),1,2),IF(ISNUMBER(SEARCH("No",'2_all_summary'!S614)),4,3))</f>
        <v>3</v>
      </c>
      <c r="Q614" s="41">
        <f>IF(ISNUMBER(SEARCH("Yes",'2_all_summary'!$F614)),IF(0&lt;'2_all_summary'!T614,1,2),IF(0='2_all_summary'!T614,4,3))</f>
        <v>3</v>
      </c>
      <c r="R614" s="41">
        <f>IF(ISNUMBER(SEARCH("Yes",'2_all_summary'!$F614)),IF(ISNUMBER(SEARCH("Yes",'2_all_summary'!U614)),1,2),IF(ISNUMBER(SEARCH("No",'2_all_summary'!U614)),4,3))</f>
        <v>3</v>
      </c>
    </row>
    <row r="615" spans="7:18" x14ac:dyDescent="0.3">
      <c r="G615" s="41"/>
      <c r="H615" s="41" t="str">
        <f>'2_all_summary'!D615</f>
        <v>Building responsiveness to climate change through community based adaptation in Bangladesh</v>
      </c>
      <c r="I615" s="41" t="str">
        <f>'2_all_summary'!E615</f>
        <v>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Â© 2011 Springer Science+Business Media B.V.</v>
      </c>
      <c r="J615" s="41">
        <f>IF(ISNUMBER(SEARCH("Yes",'2_all_summary'!$F615)),IF(ISNUMBER(SEARCH("Yes",'2_all_summary'!M615)),1,2),IF(ISNUMBER(SEARCH("No",'2_all_summary'!M615)),4,3))</f>
        <v>4</v>
      </c>
      <c r="K615" s="41">
        <f>IF(ISNUMBER(SEARCH("Yes",'2_all_summary'!$F615)),IF(ISNUMBER(SEARCH("Yes",'2_all_summary'!N615)),1,2),IF(ISNUMBER(SEARCH("No",'2_all_summary'!N615)),4,3))</f>
        <v>4</v>
      </c>
      <c r="L615" s="41">
        <f>IF(ISNUMBER(SEARCH("Yes",'2_all_summary'!$F615)),IF(ISNUMBER(SEARCH("Yes",'2_all_summary'!O615)),1,2),IF(ISNUMBER(SEARCH("No",'2_all_summary'!O615)),4,3))</f>
        <v>4</v>
      </c>
      <c r="M615" s="41">
        <f>IF(ISNUMBER(SEARCH("Yes",'2_all_summary'!$F615)),IF(0&lt;'2_all_summary'!P615,1,2),IF(0='2_all_summary'!P615,4,3))</f>
        <v>4</v>
      </c>
      <c r="N615" s="41">
        <f>IF(ISNUMBER(SEARCH("Yes",'2_all_summary'!$F615)),IF(ISNUMBER(SEARCH("Yes",'2_all_summary'!Q615)),1,2),IF(ISNUMBER(SEARCH("No",'2_all_summary'!Q615)),4,3))</f>
        <v>4</v>
      </c>
      <c r="O615" s="41">
        <f>IF(ISNUMBER(SEARCH("Yes",'2_all_summary'!$F615)),IF(ISNUMBER(SEARCH("Yes",'2_all_summary'!R615)),1,2),IF(ISNUMBER(SEARCH("No",'2_all_summary'!R615)),4,3))</f>
        <v>4</v>
      </c>
      <c r="P615" s="41">
        <f>IF(ISNUMBER(SEARCH("Yes",'2_all_summary'!$F615)),IF(ISNUMBER(SEARCH("Yes",'2_all_summary'!S615)),1,2),IF(ISNUMBER(SEARCH("No",'2_all_summary'!S615)),4,3))</f>
        <v>4</v>
      </c>
      <c r="Q615" s="41">
        <f>IF(ISNUMBER(SEARCH("Yes",'2_all_summary'!$F615)),IF(0&lt;'2_all_summary'!T615,1,2),IF(0='2_all_summary'!T615,4,3))</f>
        <v>4</v>
      </c>
      <c r="R615" s="41">
        <f>IF(ISNUMBER(SEARCH("Yes",'2_all_summary'!$F615)),IF(ISNUMBER(SEARCH("Yes",'2_all_summary'!U615)),1,2),IF(ISNUMBER(SEARCH("No",'2_all_summary'!U615)),4,3))</f>
        <v>4</v>
      </c>
    </row>
    <row r="616" spans="7:18" x14ac:dyDescent="0.3">
      <c r="G616" s="41"/>
      <c r="H616" s="41" t="str">
        <f>'2_all_summary'!D616</f>
        <v>Inland fisheries of tropical Africa</v>
      </c>
      <c r="I616" s="41" t="str">
        <f>'2_all_summary'!E616</f>
        <v>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Â© 2016 John Wiley &amp; Sons, Ltd. All rights reserved.</v>
      </c>
      <c r="J616" s="41">
        <f>IF(ISNUMBER(SEARCH("Yes",'2_all_summary'!$F616)),IF(ISNUMBER(SEARCH("Yes",'2_all_summary'!M616)),1,2),IF(ISNUMBER(SEARCH("No",'2_all_summary'!M616)),4,3))</f>
        <v>4</v>
      </c>
      <c r="K616" s="41">
        <f>IF(ISNUMBER(SEARCH("Yes",'2_all_summary'!$F616)),IF(ISNUMBER(SEARCH("Yes",'2_all_summary'!N616)),1,2),IF(ISNUMBER(SEARCH("No",'2_all_summary'!N616)),4,3))</f>
        <v>4</v>
      </c>
      <c r="L616" s="41">
        <f>IF(ISNUMBER(SEARCH("Yes",'2_all_summary'!$F616)),IF(ISNUMBER(SEARCH("Yes",'2_all_summary'!O616)),1,2),IF(ISNUMBER(SEARCH("No",'2_all_summary'!O616)),4,3))</f>
        <v>4</v>
      </c>
      <c r="M616" s="41">
        <f>IF(ISNUMBER(SEARCH("Yes",'2_all_summary'!$F616)),IF(0&lt;'2_all_summary'!P616,1,2),IF(0='2_all_summary'!P616,4,3))</f>
        <v>4</v>
      </c>
      <c r="N616" s="41">
        <f>IF(ISNUMBER(SEARCH("Yes",'2_all_summary'!$F616)),IF(ISNUMBER(SEARCH("Yes",'2_all_summary'!Q616)),1,2),IF(ISNUMBER(SEARCH("No",'2_all_summary'!Q616)),4,3))</f>
        <v>4</v>
      </c>
      <c r="O616" s="41">
        <f>IF(ISNUMBER(SEARCH("Yes",'2_all_summary'!$F616)),IF(ISNUMBER(SEARCH("Yes",'2_all_summary'!R616)),1,2),IF(ISNUMBER(SEARCH("No",'2_all_summary'!R616)),4,3))</f>
        <v>4</v>
      </c>
      <c r="P616" s="41">
        <f>IF(ISNUMBER(SEARCH("Yes",'2_all_summary'!$F616)),IF(ISNUMBER(SEARCH("Yes",'2_all_summary'!S616)),1,2),IF(ISNUMBER(SEARCH("No",'2_all_summary'!S616)),4,3))</f>
        <v>4</v>
      </c>
      <c r="Q616" s="41">
        <f>IF(ISNUMBER(SEARCH("Yes",'2_all_summary'!$F616)),IF(0&lt;'2_all_summary'!T616,1,2),IF(0='2_all_summary'!T616,4,3))</f>
        <v>4</v>
      </c>
      <c r="R616" s="41">
        <f>IF(ISNUMBER(SEARCH("Yes",'2_all_summary'!$F616)),IF(ISNUMBER(SEARCH("Yes",'2_all_summary'!U616)),1,2),IF(ISNUMBER(SEARCH("No",'2_all_summary'!U616)),4,3))</f>
        <v>4</v>
      </c>
    </row>
    <row r="617" spans="7:18" x14ac:dyDescent="0.3">
      <c r="G617" s="41"/>
      <c r="H617" s="41" t="str">
        <f>'2_all_summary'!D617</f>
        <v>Community management yields positive impacts for coastal fisheries resources and biodiversity conservation</v>
      </c>
      <c r="I617" s="41" t="str">
        <f>'2_all_summary'!E617</f>
        <v>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Â© 2020 The Authors. Conservation Letters published by Wiley Periodicals LLC</v>
      </c>
      <c r="J617" s="41">
        <f>IF(ISNUMBER(SEARCH("Yes",'2_all_summary'!$F617)),IF(ISNUMBER(SEARCH("Yes",'2_all_summary'!M617)),1,2),IF(ISNUMBER(SEARCH("No",'2_all_summary'!M617)),4,3))</f>
        <v>1</v>
      </c>
      <c r="K617" s="41">
        <f>IF(ISNUMBER(SEARCH("Yes",'2_all_summary'!$F617)),IF(ISNUMBER(SEARCH("Yes",'2_all_summary'!N617)),1,2),IF(ISNUMBER(SEARCH("No",'2_all_summary'!N617)),4,3))</f>
        <v>1</v>
      </c>
      <c r="L617" s="41">
        <f>IF(ISNUMBER(SEARCH("Yes",'2_all_summary'!$F617)),IF(ISNUMBER(SEARCH("Yes",'2_all_summary'!O617)),1,2),IF(ISNUMBER(SEARCH("No",'2_all_summary'!O617)),4,3))</f>
        <v>1</v>
      </c>
      <c r="M617" s="41">
        <f>IF(ISNUMBER(SEARCH("Yes",'2_all_summary'!$F617)),IF(0&lt;'2_all_summary'!P617,1,2),IF(0='2_all_summary'!P617,4,3))</f>
        <v>1</v>
      </c>
      <c r="N617" s="41">
        <f>IF(ISNUMBER(SEARCH("Yes",'2_all_summary'!$F617)),IF(ISNUMBER(SEARCH("Yes",'2_all_summary'!Q617)),1,2),IF(ISNUMBER(SEARCH("No",'2_all_summary'!Q617)),4,3))</f>
        <v>1</v>
      </c>
      <c r="O617" s="41">
        <f>IF(ISNUMBER(SEARCH("Yes",'2_all_summary'!$F617)),IF(ISNUMBER(SEARCH("Yes",'2_all_summary'!R617)),1,2),IF(ISNUMBER(SEARCH("No",'2_all_summary'!R617)),4,3))</f>
        <v>1</v>
      </c>
      <c r="P617" s="41">
        <f>IF(ISNUMBER(SEARCH("Yes",'2_all_summary'!$F617)),IF(ISNUMBER(SEARCH("Yes",'2_all_summary'!S617)),1,2),IF(ISNUMBER(SEARCH("No",'2_all_summary'!S617)),4,3))</f>
        <v>1</v>
      </c>
      <c r="Q617" s="41">
        <f>IF(ISNUMBER(SEARCH("Yes",'2_all_summary'!$F617)),IF(0&lt;'2_all_summary'!T617,1,2),IF(0='2_all_summary'!T617,4,3))</f>
        <v>1</v>
      </c>
      <c r="R617" s="41">
        <f>IF(ISNUMBER(SEARCH("Yes",'2_all_summary'!$F617)),IF(ISNUMBER(SEARCH("Yes",'2_all_summary'!U617)),1,2),IF(ISNUMBER(SEARCH("No",'2_all_summary'!U617)),4,3))</f>
        <v>1</v>
      </c>
    </row>
    <row r="618" spans="7:18" x14ac:dyDescent="0.3">
      <c r="G618" s="41"/>
      <c r="H618" s="41" t="str">
        <f>'2_all_summary'!D618</f>
        <v>The impact of shrimp farming on mangrove ecosystems</v>
      </c>
      <c r="I618" s="41" t="str">
        <f>'2_all_summary'!E618</f>
        <v>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Â© CAB International 2008.</v>
      </c>
      <c r="J618" s="41">
        <f>IF(ISNUMBER(SEARCH("Yes",'2_all_summary'!$F618)),IF(ISNUMBER(SEARCH("Yes",'2_all_summary'!M618)),1,2),IF(ISNUMBER(SEARCH("No",'2_all_summary'!M618)),4,3))</f>
        <v>4</v>
      </c>
      <c r="K618" s="41">
        <f>IF(ISNUMBER(SEARCH("Yes",'2_all_summary'!$F618)),IF(ISNUMBER(SEARCH("Yes",'2_all_summary'!N618)),1,2),IF(ISNUMBER(SEARCH("No",'2_all_summary'!N618)),4,3))</f>
        <v>4</v>
      </c>
      <c r="L618" s="41">
        <f>IF(ISNUMBER(SEARCH("Yes",'2_all_summary'!$F618)),IF(ISNUMBER(SEARCH("Yes",'2_all_summary'!O618)),1,2),IF(ISNUMBER(SEARCH("No",'2_all_summary'!O618)),4,3))</f>
        <v>4</v>
      </c>
      <c r="M618" s="41">
        <f>IF(ISNUMBER(SEARCH("Yes",'2_all_summary'!$F618)),IF(0&lt;'2_all_summary'!P618,1,2),IF(0='2_all_summary'!P618,4,3))</f>
        <v>4</v>
      </c>
      <c r="N618" s="41">
        <f>IF(ISNUMBER(SEARCH("Yes",'2_all_summary'!$F618)),IF(ISNUMBER(SEARCH("Yes",'2_all_summary'!Q618)),1,2),IF(ISNUMBER(SEARCH("No",'2_all_summary'!Q618)),4,3))</f>
        <v>4</v>
      </c>
      <c r="O618" s="41">
        <f>IF(ISNUMBER(SEARCH("Yes",'2_all_summary'!$F618)),IF(ISNUMBER(SEARCH("Yes",'2_all_summary'!R618)),1,2),IF(ISNUMBER(SEARCH("No",'2_all_summary'!R618)),4,3))</f>
        <v>4</v>
      </c>
      <c r="P618" s="41">
        <f>IF(ISNUMBER(SEARCH("Yes",'2_all_summary'!$F618)),IF(ISNUMBER(SEARCH("Yes",'2_all_summary'!S618)),1,2),IF(ISNUMBER(SEARCH("No",'2_all_summary'!S618)),4,3))</f>
        <v>4</v>
      </c>
      <c r="Q618" s="41">
        <f>IF(ISNUMBER(SEARCH("Yes",'2_all_summary'!$F618)),IF(0&lt;'2_all_summary'!T618,1,2),IF(0='2_all_summary'!T618,4,3))</f>
        <v>4</v>
      </c>
      <c r="R618" s="41">
        <f>IF(ISNUMBER(SEARCH("Yes",'2_all_summary'!$F618)),IF(ISNUMBER(SEARCH("Yes",'2_all_summary'!U618)),1,2),IF(ISNUMBER(SEARCH("No",'2_all_summary'!U618)),4,3))</f>
        <v>4</v>
      </c>
    </row>
    <row r="619" spans="7:18" x14ac:dyDescent="0.3">
      <c r="G619" s="41"/>
      <c r="H619" s="41" t="str">
        <f>'2_all_summary'!D619</f>
        <v>Can we reach agreement on a standardized approach to ecosystem-based fishery management?</v>
      </c>
      <c r="I619" s="41" t="str">
        <f>'2_all_summary'!E619</f>
        <v>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v>
      </c>
      <c r="J619" s="41">
        <f>IF(ISNUMBER(SEARCH("Yes",'2_all_summary'!$F619)),IF(ISNUMBER(SEARCH("Yes",'2_all_summary'!M619)),1,2),IF(ISNUMBER(SEARCH("No",'2_all_summary'!M619)),4,3))</f>
        <v>4</v>
      </c>
      <c r="K619" s="41">
        <f>IF(ISNUMBER(SEARCH("Yes",'2_all_summary'!$F619)),IF(ISNUMBER(SEARCH("Yes",'2_all_summary'!N619)),1,2),IF(ISNUMBER(SEARCH("No",'2_all_summary'!N619)),4,3))</f>
        <v>4</v>
      </c>
      <c r="L619" s="41">
        <f>IF(ISNUMBER(SEARCH("Yes",'2_all_summary'!$F619)),IF(ISNUMBER(SEARCH("Yes",'2_all_summary'!O619)),1,2),IF(ISNUMBER(SEARCH("No",'2_all_summary'!O619)),4,3))</f>
        <v>4</v>
      </c>
      <c r="M619" s="41">
        <f>IF(ISNUMBER(SEARCH("Yes",'2_all_summary'!$F619)),IF(0&lt;'2_all_summary'!P619,1,2),IF(0='2_all_summary'!P619,4,3))</f>
        <v>4</v>
      </c>
      <c r="N619" s="41">
        <f>IF(ISNUMBER(SEARCH("Yes",'2_all_summary'!$F619)),IF(ISNUMBER(SEARCH("Yes",'2_all_summary'!Q619)),1,2),IF(ISNUMBER(SEARCH("No",'2_all_summary'!Q619)),4,3))</f>
        <v>4</v>
      </c>
      <c r="O619" s="41">
        <f>IF(ISNUMBER(SEARCH("Yes",'2_all_summary'!$F619)),IF(ISNUMBER(SEARCH("Yes",'2_all_summary'!R619)),1,2),IF(ISNUMBER(SEARCH("No",'2_all_summary'!R619)),4,3))</f>
        <v>4</v>
      </c>
      <c r="P619" s="41">
        <f>IF(ISNUMBER(SEARCH("Yes",'2_all_summary'!$F619)),IF(ISNUMBER(SEARCH("Yes",'2_all_summary'!S619)),1,2),IF(ISNUMBER(SEARCH("No",'2_all_summary'!S619)),4,3))</f>
        <v>4</v>
      </c>
      <c r="Q619" s="41">
        <f>IF(ISNUMBER(SEARCH("Yes",'2_all_summary'!$F619)),IF(0&lt;'2_all_summary'!T619,1,2),IF(0='2_all_summary'!T619,4,3))</f>
        <v>4</v>
      </c>
      <c r="R619" s="41">
        <f>IF(ISNUMBER(SEARCH("Yes",'2_all_summary'!$F619)),IF(ISNUMBER(SEARCH("Yes",'2_all_summary'!U619)),1,2),IF(ISNUMBER(SEARCH("No",'2_all_summary'!U619)),4,3))</f>
        <v>4</v>
      </c>
    </row>
    <row r="620" spans="7:18" x14ac:dyDescent="0.3">
      <c r="G620" s="41"/>
      <c r="H620" s="41" t="str">
        <f>'2_all_summary'!D620</f>
        <v>The implications of differing tourist/resident perceptions for community-based resource management: a Hawaiian coastal resource area study</v>
      </c>
      <c r="I620" s="41" t="str">
        <f>'2_all_summary'!E620</f>
        <v>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Â© 2013 Â© 2013 Taylor &amp; Francis.</v>
      </c>
      <c r="J620" s="41">
        <f>IF(ISNUMBER(SEARCH("Yes",'2_all_summary'!$F620)),IF(ISNUMBER(SEARCH("Yes",'2_all_summary'!M620)),1,2),IF(ISNUMBER(SEARCH("No",'2_all_summary'!M620)),4,3))</f>
        <v>4</v>
      </c>
      <c r="K620" s="41">
        <f>IF(ISNUMBER(SEARCH("Yes",'2_all_summary'!$F620)),IF(ISNUMBER(SEARCH("Yes",'2_all_summary'!N620)),1,2),IF(ISNUMBER(SEARCH("No",'2_all_summary'!N620)),4,3))</f>
        <v>4</v>
      </c>
      <c r="L620" s="41">
        <f>IF(ISNUMBER(SEARCH("Yes",'2_all_summary'!$F620)),IF(ISNUMBER(SEARCH("Yes",'2_all_summary'!O620)),1,2),IF(ISNUMBER(SEARCH("No",'2_all_summary'!O620)),4,3))</f>
        <v>4</v>
      </c>
      <c r="M620" s="41">
        <f>IF(ISNUMBER(SEARCH("Yes",'2_all_summary'!$F620)),IF(0&lt;'2_all_summary'!P620,1,2),IF(0='2_all_summary'!P620,4,3))</f>
        <v>4</v>
      </c>
      <c r="N620" s="41">
        <f>IF(ISNUMBER(SEARCH("Yes",'2_all_summary'!$F620)),IF(ISNUMBER(SEARCH("Yes",'2_all_summary'!Q620)),1,2),IF(ISNUMBER(SEARCH("No",'2_all_summary'!Q620)),4,3))</f>
        <v>4</v>
      </c>
      <c r="O620" s="41">
        <f>IF(ISNUMBER(SEARCH("Yes",'2_all_summary'!$F620)),IF(ISNUMBER(SEARCH("Yes",'2_all_summary'!R620)),1,2),IF(ISNUMBER(SEARCH("No",'2_all_summary'!R620)),4,3))</f>
        <v>4</v>
      </c>
      <c r="P620" s="41">
        <f>IF(ISNUMBER(SEARCH("Yes",'2_all_summary'!$F620)),IF(ISNUMBER(SEARCH("Yes",'2_all_summary'!S620)),1,2),IF(ISNUMBER(SEARCH("No",'2_all_summary'!S620)),4,3))</f>
        <v>4</v>
      </c>
      <c r="Q620" s="41">
        <f>IF(ISNUMBER(SEARCH("Yes",'2_all_summary'!$F620)),IF(0&lt;'2_all_summary'!T620,1,2),IF(0='2_all_summary'!T620,4,3))</f>
        <v>4</v>
      </c>
      <c r="R620" s="41">
        <f>IF(ISNUMBER(SEARCH("Yes",'2_all_summary'!$F620)),IF(ISNUMBER(SEARCH("Yes",'2_all_summary'!U620)),1,2),IF(ISNUMBER(SEARCH("No",'2_all_summary'!U620)),4,3))</f>
        <v>4</v>
      </c>
    </row>
    <row r="621" spans="7:18" x14ac:dyDescent="0.3">
      <c r="G621" s="41"/>
      <c r="H621" s="41" t="str">
        <f>'2_all_summary'!D621</f>
        <v>Review on community-based strategies for improving the quality of lake waters (Case study: Urban Lake Rawa Besar, Depok, West Java, Indonesia)</v>
      </c>
      <c r="I621" s="41" t="str">
        <f>'2_all_summary'!E621</f>
        <v>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Â© Published under licence by IOP Publishing Ltd.</v>
      </c>
      <c r="J621" s="41">
        <f>IF(ISNUMBER(SEARCH("Yes",'2_all_summary'!$F621)),IF(ISNUMBER(SEARCH("Yes",'2_all_summary'!M621)),1,2),IF(ISNUMBER(SEARCH("No",'2_all_summary'!M621)),4,3))</f>
        <v>4</v>
      </c>
      <c r="K621" s="41">
        <f>IF(ISNUMBER(SEARCH("Yes",'2_all_summary'!$F621)),IF(ISNUMBER(SEARCH("Yes",'2_all_summary'!N621)),1,2),IF(ISNUMBER(SEARCH("No",'2_all_summary'!N621)),4,3))</f>
        <v>4</v>
      </c>
      <c r="L621" s="41">
        <f>IF(ISNUMBER(SEARCH("Yes",'2_all_summary'!$F621)),IF(ISNUMBER(SEARCH("Yes",'2_all_summary'!O621)),1,2),IF(ISNUMBER(SEARCH("No",'2_all_summary'!O621)),4,3))</f>
        <v>4</v>
      </c>
      <c r="M621" s="41">
        <f>IF(ISNUMBER(SEARCH("Yes",'2_all_summary'!$F621)),IF(0&lt;'2_all_summary'!P621,1,2),IF(0='2_all_summary'!P621,4,3))</f>
        <v>4</v>
      </c>
      <c r="N621" s="41">
        <f>IF(ISNUMBER(SEARCH("Yes",'2_all_summary'!$F621)),IF(ISNUMBER(SEARCH("Yes",'2_all_summary'!Q621)),1,2),IF(ISNUMBER(SEARCH("No",'2_all_summary'!Q621)),4,3))</f>
        <v>4</v>
      </c>
      <c r="O621" s="41">
        <f>IF(ISNUMBER(SEARCH("Yes",'2_all_summary'!$F621)),IF(ISNUMBER(SEARCH("Yes",'2_all_summary'!R621)),1,2),IF(ISNUMBER(SEARCH("No",'2_all_summary'!R621)),4,3))</f>
        <v>4</v>
      </c>
      <c r="P621" s="41">
        <f>IF(ISNUMBER(SEARCH("Yes",'2_all_summary'!$F621)),IF(ISNUMBER(SEARCH("Yes",'2_all_summary'!S621)),1,2),IF(ISNUMBER(SEARCH("No",'2_all_summary'!S621)),4,3))</f>
        <v>4</v>
      </c>
      <c r="Q621" s="41">
        <f>IF(ISNUMBER(SEARCH("Yes",'2_all_summary'!$F621)),IF(0&lt;'2_all_summary'!T621,1,2),IF(0='2_all_summary'!T621,4,3))</f>
        <v>4</v>
      </c>
      <c r="R621" s="41">
        <f>IF(ISNUMBER(SEARCH("Yes",'2_all_summary'!$F621)),IF(ISNUMBER(SEARCH("Yes",'2_all_summary'!U621)),1,2),IF(ISNUMBER(SEARCH("No",'2_all_summary'!U621)),4,3))</f>
        <v>4</v>
      </c>
    </row>
    <row r="622" spans="7:18" x14ac:dyDescent="0.3">
      <c r="G622" s="41"/>
      <c r="H622" s="41" t="str">
        <f>'2_all_summary'!D622</f>
        <v>Deciphering contextual influences on local leadership in community-based fisheries management</v>
      </c>
      <c r="I622" s="41" t="str">
        <f>'2_all_summary'!E622</f>
        <v>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Â© 2014 Elsevier Ltd.</v>
      </c>
      <c r="J622" s="41">
        <f>IF(ISNUMBER(SEARCH("Yes",'2_all_summary'!$F622)),IF(ISNUMBER(SEARCH("Yes",'2_all_summary'!M622)),1,2),IF(ISNUMBER(SEARCH("No",'2_all_summary'!M622)),4,3))</f>
        <v>1</v>
      </c>
      <c r="K622" s="41">
        <f>IF(ISNUMBER(SEARCH("Yes",'2_all_summary'!$F622)),IF(ISNUMBER(SEARCH("Yes",'2_all_summary'!N622)),1,2),IF(ISNUMBER(SEARCH("No",'2_all_summary'!N622)),4,3))</f>
        <v>2</v>
      </c>
      <c r="L622" s="41">
        <f>IF(ISNUMBER(SEARCH("Yes",'2_all_summary'!$F622)),IF(ISNUMBER(SEARCH("Yes",'2_all_summary'!O622)),1,2),IF(ISNUMBER(SEARCH("No",'2_all_summary'!O622)),4,3))</f>
        <v>1</v>
      </c>
      <c r="M622" s="41">
        <f>IF(ISNUMBER(SEARCH("Yes",'2_all_summary'!$F622)),IF(0&lt;'2_all_summary'!P622,1,2),IF(0='2_all_summary'!P622,4,3))</f>
        <v>1</v>
      </c>
      <c r="N622" s="41">
        <f>IF(ISNUMBER(SEARCH("Yes",'2_all_summary'!$F622)),IF(ISNUMBER(SEARCH("Yes",'2_all_summary'!Q622)),1,2),IF(ISNUMBER(SEARCH("No",'2_all_summary'!Q622)),4,3))</f>
        <v>1</v>
      </c>
      <c r="O622" s="41">
        <f>IF(ISNUMBER(SEARCH("Yes",'2_all_summary'!$F622)),IF(ISNUMBER(SEARCH("Yes",'2_all_summary'!R622)),1,2),IF(ISNUMBER(SEARCH("No",'2_all_summary'!R622)),4,3))</f>
        <v>2</v>
      </c>
      <c r="P622" s="41">
        <f>IF(ISNUMBER(SEARCH("Yes",'2_all_summary'!$F622)),IF(ISNUMBER(SEARCH("Yes",'2_all_summary'!S622)),1,2),IF(ISNUMBER(SEARCH("No",'2_all_summary'!S622)),4,3))</f>
        <v>1</v>
      </c>
      <c r="Q622" s="41">
        <f>IF(ISNUMBER(SEARCH("Yes",'2_all_summary'!$F622)),IF(0&lt;'2_all_summary'!T622,1,2),IF(0='2_all_summary'!T622,4,3))</f>
        <v>1</v>
      </c>
      <c r="R622" s="41">
        <f>IF(ISNUMBER(SEARCH("Yes",'2_all_summary'!$F622)),IF(ISNUMBER(SEARCH("Yes",'2_all_summary'!U622)),1,2),IF(ISNUMBER(SEARCH("No",'2_all_summary'!U622)),4,3))</f>
        <v>1</v>
      </c>
    </row>
    <row r="623" spans="7:18" x14ac:dyDescent="0.3">
      <c r="G623" s="41"/>
      <c r="H623" s="41" t="str">
        <f>'2_all_summary'!D623</f>
        <v>Multi-sectoral research on East China sea beach litter based on oceanographic methodology and local knowledge</v>
      </c>
      <c r="I623" s="41" t="str">
        <f>'2_all_summary'!E623</f>
        <v>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v>
      </c>
      <c r="J623" s="41">
        <f>IF(ISNUMBER(SEARCH("Yes",'2_all_summary'!$F623)),IF(ISNUMBER(SEARCH("Yes",'2_all_summary'!M623)),1,2),IF(ISNUMBER(SEARCH("No",'2_all_summary'!M623)),4,3))</f>
        <v>4</v>
      </c>
      <c r="K623" s="41">
        <f>IF(ISNUMBER(SEARCH("Yes",'2_all_summary'!$F623)),IF(ISNUMBER(SEARCH("Yes",'2_all_summary'!N623)),1,2),IF(ISNUMBER(SEARCH("No",'2_all_summary'!N623)),4,3))</f>
        <v>4</v>
      </c>
      <c r="L623" s="41">
        <f>IF(ISNUMBER(SEARCH("Yes",'2_all_summary'!$F623)),IF(ISNUMBER(SEARCH("Yes",'2_all_summary'!O623)),1,2),IF(ISNUMBER(SEARCH("No",'2_all_summary'!O623)),4,3))</f>
        <v>4</v>
      </c>
      <c r="M623" s="41">
        <f>IF(ISNUMBER(SEARCH("Yes",'2_all_summary'!$F623)),IF(0&lt;'2_all_summary'!P623,1,2),IF(0='2_all_summary'!P623,4,3))</f>
        <v>4</v>
      </c>
      <c r="N623" s="41">
        <f>IF(ISNUMBER(SEARCH("Yes",'2_all_summary'!$F623)),IF(ISNUMBER(SEARCH("Yes",'2_all_summary'!Q623)),1,2),IF(ISNUMBER(SEARCH("No",'2_all_summary'!Q623)),4,3))</f>
        <v>4</v>
      </c>
      <c r="O623" s="41">
        <f>IF(ISNUMBER(SEARCH("Yes",'2_all_summary'!$F623)),IF(ISNUMBER(SEARCH("Yes",'2_all_summary'!R623)),1,2),IF(ISNUMBER(SEARCH("No",'2_all_summary'!R623)),4,3))</f>
        <v>4</v>
      </c>
      <c r="P623" s="41">
        <f>IF(ISNUMBER(SEARCH("Yes",'2_all_summary'!$F623)),IF(ISNUMBER(SEARCH("Yes",'2_all_summary'!S623)),1,2),IF(ISNUMBER(SEARCH("No",'2_all_summary'!S623)),4,3))</f>
        <v>4</v>
      </c>
      <c r="Q623" s="41">
        <f>IF(ISNUMBER(SEARCH("Yes",'2_all_summary'!$F623)),IF(0&lt;'2_all_summary'!T623,1,2),IF(0='2_all_summary'!T623,4,3))</f>
        <v>4</v>
      </c>
      <c r="R623" s="41">
        <f>IF(ISNUMBER(SEARCH("Yes",'2_all_summary'!$F623)),IF(ISNUMBER(SEARCH("Yes",'2_all_summary'!U623)),1,2),IF(ISNUMBER(SEARCH("No",'2_all_summary'!U623)),4,3))</f>
        <v>4</v>
      </c>
    </row>
    <row r="624" spans="7:18" x14ac:dyDescent="0.3">
      <c r="G624" s="41"/>
      <c r="H624" s="41" t="str">
        <f>'2_all_summary'!D624</f>
        <v>Formation of value relations of the students by involving them in various practices of social participation [Ð¤Ð¾Ñ€Ð¼Ð¸Ñ€Ð¾Ð²Ð°Ð½Ð¸Ðµ Ñ†ÐµÐ½Ð½Ð¾ÑÑ‚Ð½Ñ‹Ñ… Ð¾Ñ‚Ð½Ð¾ÑˆÐµÐ½Ð¸Ð¹ ÑƒÑ‡Ð°Ñ‰Ð¸Ñ…ÑÑ Ð¿Ð¾ÑÑ€ÐµÐ´ÑÑ‚Ð²Ð¾Ð¼ Ð²Ð¾Ð²Ð»ÐµÑ‡ÐµÐ½Ð¸Ñ Ð¸Ñ… Ð² Ñ€Ð°Ð·Ð»Ð¸Ñ‡Ð½Ñ‹Ðµ Ð¿Ñ€Ð°ÐºÑ‚Ð¸ÐºÐ¸ ÑÐ¾Ñ†Ð¸Ð°Ð»ÑŒÐ½Ð¾Ð³Ð¾ ÑƒÑ‡Ð°ÑÑ‚Ð¸Ñ]</v>
      </c>
      <c r="I624" s="41" t="str">
        <f>'2_all_summary'!E624</f>
        <v>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Â© 2021 LLC Ecological Help. All rights reserved.</v>
      </c>
      <c r="J624" s="41">
        <f>IF(ISNUMBER(SEARCH("Yes",'2_all_summary'!$F624)),IF(ISNUMBER(SEARCH("Yes",'2_all_summary'!M624)),1,2),IF(ISNUMBER(SEARCH("No",'2_all_summary'!M624)),4,3))</f>
        <v>4</v>
      </c>
      <c r="K624" s="41">
        <f>IF(ISNUMBER(SEARCH("Yes",'2_all_summary'!$F624)),IF(ISNUMBER(SEARCH("Yes",'2_all_summary'!N624)),1,2),IF(ISNUMBER(SEARCH("No",'2_all_summary'!N624)),4,3))</f>
        <v>4</v>
      </c>
      <c r="L624" s="41">
        <f>IF(ISNUMBER(SEARCH("Yes",'2_all_summary'!$F624)),IF(ISNUMBER(SEARCH("Yes",'2_all_summary'!O624)),1,2),IF(ISNUMBER(SEARCH("No",'2_all_summary'!O624)),4,3))</f>
        <v>4</v>
      </c>
      <c r="M624" s="41">
        <f>IF(ISNUMBER(SEARCH("Yes",'2_all_summary'!$F624)),IF(0&lt;'2_all_summary'!P624,1,2),IF(0='2_all_summary'!P624,4,3))</f>
        <v>4</v>
      </c>
      <c r="N624" s="41">
        <f>IF(ISNUMBER(SEARCH("Yes",'2_all_summary'!$F624)),IF(ISNUMBER(SEARCH("Yes",'2_all_summary'!Q624)),1,2),IF(ISNUMBER(SEARCH("No",'2_all_summary'!Q624)),4,3))</f>
        <v>4</v>
      </c>
      <c r="O624" s="41">
        <f>IF(ISNUMBER(SEARCH("Yes",'2_all_summary'!$F624)),IF(ISNUMBER(SEARCH("Yes",'2_all_summary'!R624)),1,2),IF(ISNUMBER(SEARCH("No",'2_all_summary'!R624)),4,3))</f>
        <v>4</v>
      </c>
      <c r="P624" s="41">
        <f>IF(ISNUMBER(SEARCH("Yes",'2_all_summary'!$F624)),IF(ISNUMBER(SEARCH("Yes",'2_all_summary'!S624)),1,2),IF(ISNUMBER(SEARCH("No",'2_all_summary'!S624)),4,3))</f>
        <v>4</v>
      </c>
      <c r="Q624" s="41">
        <f>IF(ISNUMBER(SEARCH("Yes",'2_all_summary'!$F624)),IF(0&lt;'2_all_summary'!T624,1,2),IF(0='2_all_summary'!T624,4,3))</f>
        <v>4</v>
      </c>
      <c r="R624" s="41">
        <f>IF(ISNUMBER(SEARCH("Yes",'2_all_summary'!$F624)),IF(ISNUMBER(SEARCH("Yes",'2_all_summary'!U624)),1,2),IF(ISNUMBER(SEARCH("No",'2_all_summary'!U624)),4,3))</f>
        <v>4</v>
      </c>
    </row>
    <row r="625" spans="7:18" x14ac:dyDescent="0.3">
      <c r="G625" s="41"/>
      <c r="H625" s="41" t="str">
        <f>'2_all_summary'!D625</f>
        <v>Balancing conservation with development in small-scale fisheries: Is ecotourism an empty promise?</v>
      </c>
      <c r="I625" s="41" t="str">
        <f>'2_all_summary'!E625</f>
        <v>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v>
      </c>
      <c r="J625" s="41">
        <f>IF(ISNUMBER(SEARCH("Yes",'2_all_summary'!$F625)),IF(ISNUMBER(SEARCH("Yes",'2_all_summary'!M625)),1,2),IF(ISNUMBER(SEARCH("No",'2_all_summary'!M625)),4,3))</f>
        <v>4</v>
      </c>
      <c r="K625" s="41">
        <f>IF(ISNUMBER(SEARCH("Yes",'2_all_summary'!$F625)),IF(ISNUMBER(SEARCH("Yes",'2_all_summary'!N625)),1,2),IF(ISNUMBER(SEARCH("No",'2_all_summary'!N625)),4,3))</f>
        <v>4</v>
      </c>
      <c r="L625" s="41">
        <f>IF(ISNUMBER(SEARCH("Yes",'2_all_summary'!$F625)),IF(ISNUMBER(SEARCH("Yes",'2_all_summary'!O625)),1,2),IF(ISNUMBER(SEARCH("No",'2_all_summary'!O625)),4,3))</f>
        <v>4</v>
      </c>
      <c r="M625" s="41">
        <f>IF(ISNUMBER(SEARCH("Yes",'2_all_summary'!$F625)),IF(0&lt;'2_all_summary'!P625,1,2),IF(0='2_all_summary'!P625,4,3))</f>
        <v>4</v>
      </c>
      <c r="N625" s="41">
        <f>IF(ISNUMBER(SEARCH("Yes",'2_all_summary'!$F625)),IF(ISNUMBER(SEARCH("Yes",'2_all_summary'!Q625)),1,2),IF(ISNUMBER(SEARCH("No",'2_all_summary'!Q625)),4,3))</f>
        <v>4</v>
      </c>
      <c r="O625" s="41">
        <f>IF(ISNUMBER(SEARCH("Yes",'2_all_summary'!$F625)),IF(ISNUMBER(SEARCH("Yes",'2_all_summary'!R625)),1,2),IF(ISNUMBER(SEARCH("No",'2_all_summary'!R625)),4,3))</f>
        <v>4</v>
      </c>
      <c r="P625" s="41">
        <f>IF(ISNUMBER(SEARCH("Yes",'2_all_summary'!$F625)),IF(ISNUMBER(SEARCH("Yes",'2_all_summary'!S625)),1,2),IF(ISNUMBER(SEARCH("No",'2_all_summary'!S625)),4,3))</f>
        <v>4</v>
      </c>
      <c r="Q625" s="41">
        <f>IF(ISNUMBER(SEARCH("Yes",'2_all_summary'!$F625)),IF(0&lt;'2_all_summary'!T625,1,2),IF(0='2_all_summary'!T625,4,3))</f>
        <v>4</v>
      </c>
      <c r="R625" s="41">
        <f>IF(ISNUMBER(SEARCH("Yes",'2_all_summary'!$F625)),IF(ISNUMBER(SEARCH("Yes",'2_all_summary'!U625)),1,2),IF(ISNUMBER(SEARCH("No",'2_all_summary'!U625)),4,3))</f>
        <v>4</v>
      </c>
    </row>
    <row r="626" spans="7:18" x14ac:dyDescent="0.3">
      <c r="G626" s="41"/>
      <c r="H626" s="41" t="str">
        <f>'2_all_summary'!D626</f>
        <v>Improving food and nutritional security of small and marginal coconut growers through diversification of crops and enterprises</v>
      </c>
      <c r="I626" s="41" t="str">
        <f>'2_all_summary'!E626</f>
        <v>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v>
      </c>
      <c r="J626" s="41">
        <f>IF(ISNUMBER(SEARCH("Yes",'2_all_summary'!$F626)),IF(ISNUMBER(SEARCH("Yes",'2_all_summary'!M626)),1,2),IF(ISNUMBER(SEARCH("No",'2_all_summary'!M626)),4,3))</f>
        <v>4</v>
      </c>
      <c r="K626" s="41">
        <f>IF(ISNUMBER(SEARCH("Yes",'2_all_summary'!$F626)),IF(ISNUMBER(SEARCH("Yes",'2_all_summary'!N626)),1,2),IF(ISNUMBER(SEARCH("No",'2_all_summary'!N626)),4,3))</f>
        <v>4</v>
      </c>
      <c r="L626" s="41">
        <f>IF(ISNUMBER(SEARCH("Yes",'2_all_summary'!$F626)),IF(ISNUMBER(SEARCH("Yes",'2_all_summary'!O626)),1,2),IF(ISNUMBER(SEARCH("No",'2_all_summary'!O626)),4,3))</f>
        <v>4</v>
      </c>
      <c r="M626" s="41">
        <f>IF(ISNUMBER(SEARCH("Yes",'2_all_summary'!$F626)),IF(0&lt;'2_all_summary'!P626,1,2),IF(0='2_all_summary'!P626,4,3))</f>
        <v>4</v>
      </c>
      <c r="N626" s="41">
        <f>IF(ISNUMBER(SEARCH("Yes",'2_all_summary'!$F626)),IF(ISNUMBER(SEARCH("Yes",'2_all_summary'!Q626)),1,2),IF(ISNUMBER(SEARCH("No",'2_all_summary'!Q626)),4,3))</f>
        <v>4</v>
      </c>
      <c r="O626" s="41">
        <f>IF(ISNUMBER(SEARCH("Yes",'2_all_summary'!$F626)),IF(ISNUMBER(SEARCH("Yes",'2_all_summary'!R626)),1,2),IF(ISNUMBER(SEARCH("No",'2_all_summary'!R626)),4,3))</f>
        <v>4</v>
      </c>
      <c r="P626" s="41">
        <f>IF(ISNUMBER(SEARCH("Yes",'2_all_summary'!$F626)),IF(ISNUMBER(SEARCH("Yes",'2_all_summary'!S626)),1,2),IF(ISNUMBER(SEARCH("No",'2_all_summary'!S626)),4,3))</f>
        <v>4</v>
      </c>
      <c r="Q626" s="41">
        <f>IF(ISNUMBER(SEARCH("Yes",'2_all_summary'!$F626)),IF(0&lt;'2_all_summary'!T626,1,2),IF(0='2_all_summary'!T626,4,3))</f>
        <v>4</v>
      </c>
      <c r="R626" s="41">
        <f>IF(ISNUMBER(SEARCH("Yes",'2_all_summary'!$F626)),IF(ISNUMBER(SEARCH("Yes",'2_all_summary'!U626)),1,2),IF(ISNUMBER(SEARCH("No",'2_all_summary'!U626)),4,3))</f>
        <v>4</v>
      </c>
    </row>
    <row r="627" spans="7:18" x14ac:dyDescent="0.3">
      <c r="G627" s="41"/>
      <c r="H627" s="41" t="str">
        <f>'2_all_summary'!D627</f>
        <v>Multi-stakeholder process of co-designing small-scale fisheries policy in South Africa</v>
      </c>
      <c r="I627" s="41" t="str">
        <f>'2_all_summary'!E627</f>
        <v>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â€œtransdisciplinaryâ€ process of involving all relevant actors in strategic, collective, reflectionâ€“actionâ€“reflectionâ€“action â€œfrom belowâ€, which was crucial in the co-designing of this small-scale policy formulation in South Africa. Â© 2015, Springer-Verlag Berlin Heidelberg.</v>
      </c>
      <c r="J627" s="41">
        <f>IF(ISNUMBER(SEARCH("Yes",'2_all_summary'!$F627)),IF(ISNUMBER(SEARCH("Yes",'2_all_summary'!M627)),1,2),IF(ISNUMBER(SEARCH("No",'2_all_summary'!M627)),4,3))</f>
        <v>4</v>
      </c>
      <c r="K627" s="41">
        <f>IF(ISNUMBER(SEARCH("Yes",'2_all_summary'!$F627)),IF(ISNUMBER(SEARCH("Yes",'2_all_summary'!N627)),1,2),IF(ISNUMBER(SEARCH("No",'2_all_summary'!N627)),4,3))</f>
        <v>4</v>
      </c>
      <c r="L627" s="41">
        <f>IF(ISNUMBER(SEARCH("Yes",'2_all_summary'!$F627)),IF(ISNUMBER(SEARCH("Yes",'2_all_summary'!O627)),1,2),IF(ISNUMBER(SEARCH("No",'2_all_summary'!O627)),4,3))</f>
        <v>4</v>
      </c>
      <c r="M627" s="41">
        <f>IF(ISNUMBER(SEARCH("Yes",'2_all_summary'!$F627)),IF(0&lt;'2_all_summary'!P627,1,2),IF(0='2_all_summary'!P627,4,3))</f>
        <v>4</v>
      </c>
      <c r="N627" s="41">
        <f>IF(ISNUMBER(SEARCH("Yes",'2_all_summary'!$F627)),IF(ISNUMBER(SEARCH("Yes",'2_all_summary'!Q627)),1,2),IF(ISNUMBER(SEARCH("No",'2_all_summary'!Q627)),4,3))</f>
        <v>4</v>
      </c>
      <c r="O627" s="41">
        <f>IF(ISNUMBER(SEARCH("Yes",'2_all_summary'!$F627)),IF(ISNUMBER(SEARCH("Yes",'2_all_summary'!R627)),1,2),IF(ISNUMBER(SEARCH("No",'2_all_summary'!R627)),4,3))</f>
        <v>4</v>
      </c>
      <c r="P627" s="41">
        <f>IF(ISNUMBER(SEARCH("Yes",'2_all_summary'!$F627)),IF(ISNUMBER(SEARCH("Yes",'2_all_summary'!S627)),1,2),IF(ISNUMBER(SEARCH("No",'2_all_summary'!S627)),4,3))</f>
        <v>4</v>
      </c>
      <c r="Q627" s="41">
        <f>IF(ISNUMBER(SEARCH("Yes",'2_all_summary'!$F627)),IF(0&lt;'2_all_summary'!T627,1,2),IF(0='2_all_summary'!T627,4,3))</f>
        <v>4</v>
      </c>
      <c r="R627" s="41">
        <f>IF(ISNUMBER(SEARCH("Yes",'2_all_summary'!$F627)),IF(ISNUMBER(SEARCH("Yes",'2_all_summary'!U627)),1,2),IF(ISNUMBER(SEARCH("No",'2_all_summary'!U627)),4,3))</f>
        <v>4</v>
      </c>
    </row>
    <row r="628" spans="7:18" x14ac:dyDescent="0.3">
      <c r="G628" s="41"/>
      <c r="H628" s="41" t="str">
        <f>'2_all_summary'!D628</f>
        <v>Human rights for conservation: A rights-based approach to fisheries governance</v>
      </c>
      <c r="I628" s="41" t="str">
        <f>'2_all_summary'!E628</f>
        <v>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Â© 2018, Â© The Author(s) 2018.</v>
      </c>
      <c r="J628" s="41">
        <f>IF(ISNUMBER(SEARCH("Yes",'2_all_summary'!$F628)),IF(ISNUMBER(SEARCH("Yes",'2_all_summary'!M628)),1,2),IF(ISNUMBER(SEARCH("No",'2_all_summary'!M628)),4,3))</f>
        <v>1</v>
      </c>
      <c r="K628" s="41">
        <f>IF(ISNUMBER(SEARCH("Yes",'2_all_summary'!$F628)),IF(ISNUMBER(SEARCH("Yes",'2_all_summary'!N628)),1,2),IF(ISNUMBER(SEARCH("No",'2_all_summary'!N628)),4,3))</f>
        <v>1</v>
      </c>
      <c r="L628" s="41">
        <f>IF(ISNUMBER(SEARCH("Yes",'2_all_summary'!$F628)),IF(ISNUMBER(SEARCH("Yes",'2_all_summary'!O628)),1,2),IF(ISNUMBER(SEARCH("No",'2_all_summary'!O628)),4,3))</f>
        <v>2</v>
      </c>
      <c r="M628" s="41">
        <f>IF(ISNUMBER(SEARCH("Yes",'2_all_summary'!$F628)),IF(0&lt;'2_all_summary'!P628,1,2),IF(0='2_all_summary'!P628,4,3))</f>
        <v>1</v>
      </c>
      <c r="N628" s="41">
        <f>IF(ISNUMBER(SEARCH("Yes",'2_all_summary'!$F628)),IF(ISNUMBER(SEARCH("Yes",'2_all_summary'!Q628)),1,2),IF(ISNUMBER(SEARCH("No",'2_all_summary'!Q628)),4,3))</f>
        <v>1</v>
      </c>
      <c r="O628" s="41">
        <f>IF(ISNUMBER(SEARCH("Yes",'2_all_summary'!$F628)),IF(ISNUMBER(SEARCH("Yes",'2_all_summary'!R628)),1,2),IF(ISNUMBER(SEARCH("No",'2_all_summary'!R628)),4,3))</f>
        <v>1</v>
      </c>
      <c r="P628" s="41">
        <f>IF(ISNUMBER(SEARCH("Yes",'2_all_summary'!$F628)),IF(ISNUMBER(SEARCH("Yes",'2_all_summary'!S628)),1,2),IF(ISNUMBER(SEARCH("No",'2_all_summary'!S628)),4,3))</f>
        <v>1</v>
      </c>
      <c r="Q628" s="41">
        <f>IF(ISNUMBER(SEARCH("Yes",'2_all_summary'!$F628)),IF(0&lt;'2_all_summary'!T628,1,2),IF(0='2_all_summary'!T628,4,3))</f>
        <v>1</v>
      </c>
      <c r="R628" s="41">
        <f>IF(ISNUMBER(SEARCH("Yes",'2_all_summary'!$F628)),IF(ISNUMBER(SEARCH("Yes",'2_all_summary'!U628)),1,2),IF(ISNUMBER(SEARCH("No",'2_all_summary'!U628)),4,3))</f>
        <v>1</v>
      </c>
    </row>
    <row r="629" spans="7:18" x14ac:dyDescent="0.3">
      <c r="G629" s="41"/>
      <c r="H629" s="41" t="str">
        <f>'2_all_summary'!D629</f>
        <v>Governing enclosure for coastal communities: Social embeddedness in a Canadian shrimp fishery</v>
      </c>
      <c r="I629" s="41" t="str">
        <f>'2_all_summary'!E629</f>
        <v>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Â© 2014 The Authors.</v>
      </c>
      <c r="J629" s="41">
        <f>IF(ISNUMBER(SEARCH("Yes",'2_all_summary'!$F629)),IF(ISNUMBER(SEARCH("Yes",'2_all_summary'!M629)),1,2),IF(ISNUMBER(SEARCH("No",'2_all_summary'!M629)),4,3))</f>
        <v>4</v>
      </c>
      <c r="K629" s="41">
        <f>IF(ISNUMBER(SEARCH("Yes",'2_all_summary'!$F629)),IF(ISNUMBER(SEARCH("Yes",'2_all_summary'!N629)),1,2),IF(ISNUMBER(SEARCH("No",'2_all_summary'!N629)),4,3))</f>
        <v>4</v>
      </c>
      <c r="L629" s="41">
        <f>IF(ISNUMBER(SEARCH("Yes",'2_all_summary'!$F629)),IF(ISNUMBER(SEARCH("Yes",'2_all_summary'!O629)),1,2),IF(ISNUMBER(SEARCH("No",'2_all_summary'!O629)),4,3))</f>
        <v>4</v>
      </c>
      <c r="M629" s="41">
        <f>IF(ISNUMBER(SEARCH("Yes",'2_all_summary'!$F629)),IF(0&lt;'2_all_summary'!P629,1,2),IF(0='2_all_summary'!P629,4,3))</f>
        <v>4</v>
      </c>
      <c r="N629" s="41">
        <f>IF(ISNUMBER(SEARCH("Yes",'2_all_summary'!$F629)),IF(ISNUMBER(SEARCH("Yes",'2_all_summary'!Q629)),1,2),IF(ISNUMBER(SEARCH("No",'2_all_summary'!Q629)),4,3))</f>
        <v>4</v>
      </c>
      <c r="O629" s="41">
        <f>IF(ISNUMBER(SEARCH("Yes",'2_all_summary'!$F629)),IF(ISNUMBER(SEARCH("Yes",'2_all_summary'!R629)),1,2),IF(ISNUMBER(SEARCH("No",'2_all_summary'!R629)),4,3))</f>
        <v>4</v>
      </c>
      <c r="P629" s="41">
        <f>IF(ISNUMBER(SEARCH("Yes",'2_all_summary'!$F629)),IF(ISNUMBER(SEARCH("Yes",'2_all_summary'!S629)),1,2),IF(ISNUMBER(SEARCH("No",'2_all_summary'!S629)),4,3))</f>
        <v>4</v>
      </c>
      <c r="Q629" s="41">
        <f>IF(ISNUMBER(SEARCH("Yes",'2_all_summary'!$F629)),IF(0&lt;'2_all_summary'!T629,1,2),IF(0='2_all_summary'!T629,4,3))</f>
        <v>4</v>
      </c>
      <c r="R629" s="41">
        <f>IF(ISNUMBER(SEARCH("Yes",'2_all_summary'!$F629)),IF(ISNUMBER(SEARCH("Yes",'2_all_summary'!U629)),1,2),IF(ISNUMBER(SEARCH("No",'2_all_summary'!U629)),4,3))</f>
        <v>4</v>
      </c>
    </row>
    <row r="630" spans="7:18" x14ac:dyDescent="0.3">
      <c r="G630" s="41"/>
      <c r="H630" s="41" t="str">
        <f>'2_all_summary'!D630</f>
        <v>Coral reef fisheries and the role of communities in their management</v>
      </c>
      <c r="I630" s="41" t="str">
        <f>'2_all_summary'!E630</f>
        <v>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Â© 2012 Nova Science Publishers, Inc. All rights reserved.</v>
      </c>
      <c r="J630" s="41">
        <f>IF(ISNUMBER(SEARCH("Yes",'2_all_summary'!$F630)),IF(ISNUMBER(SEARCH("Yes",'2_all_summary'!M630)),1,2),IF(ISNUMBER(SEARCH("No",'2_all_summary'!M630)),4,3))</f>
        <v>3</v>
      </c>
      <c r="K630" s="41">
        <f>IF(ISNUMBER(SEARCH("Yes",'2_all_summary'!$F630)),IF(ISNUMBER(SEARCH("Yes",'2_all_summary'!N630)),1,2),IF(ISNUMBER(SEARCH("No",'2_all_summary'!N630)),4,3))</f>
        <v>3</v>
      </c>
      <c r="L630" s="41">
        <f>IF(ISNUMBER(SEARCH("Yes",'2_all_summary'!$F630)),IF(ISNUMBER(SEARCH("Yes",'2_all_summary'!O630)),1,2),IF(ISNUMBER(SEARCH("No",'2_all_summary'!O630)),4,3))</f>
        <v>3</v>
      </c>
      <c r="M630" s="41">
        <f>IF(ISNUMBER(SEARCH("Yes",'2_all_summary'!$F630)),IF(0&lt;'2_all_summary'!P630,1,2),IF(0='2_all_summary'!P630,4,3))</f>
        <v>3</v>
      </c>
      <c r="N630" s="41">
        <f>IF(ISNUMBER(SEARCH("Yes",'2_all_summary'!$F630)),IF(ISNUMBER(SEARCH("Yes",'2_all_summary'!Q630)),1,2),IF(ISNUMBER(SEARCH("No",'2_all_summary'!Q630)),4,3))</f>
        <v>3</v>
      </c>
      <c r="O630" s="41">
        <f>IF(ISNUMBER(SEARCH("Yes",'2_all_summary'!$F630)),IF(ISNUMBER(SEARCH("Yes",'2_all_summary'!R630)),1,2),IF(ISNUMBER(SEARCH("No",'2_all_summary'!R630)),4,3))</f>
        <v>3</v>
      </c>
      <c r="P630" s="41">
        <f>IF(ISNUMBER(SEARCH("Yes",'2_all_summary'!$F630)),IF(ISNUMBER(SEARCH("Yes",'2_all_summary'!S630)),1,2),IF(ISNUMBER(SEARCH("No",'2_all_summary'!S630)),4,3))</f>
        <v>3</v>
      </c>
      <c r="Q630" s="41">
        <f>IF(ISNUMBER(SEARCH("Yes",'2_all_summary'!$F630)),IF(0&lt;'2_all_summary'!T630,1,2),IF(0='2_all_summary'!T630,4,3))</f>
        <v>3</v>
      </c>
      <c r="R630" s="41">
        <f>IF(ISNUMBER(SEARCH("Yes",'2_all_summary'!$F630)),IF(ISNUMBER(SEARCH("Yes",'2_all_summary'!U630)),1,2),IF(ISNUMBER(SEARCH("No",'2_all_summary'!U630)),4,3))</f>
        <v>3</v>
      </c>
    </row>
    <row r="631" spans="7:18" x14ac:dyDescent="0.3">
      <c r="G631" s="41"/>
      <c r="H631" s="41" t="str">
        <f>'2_all_summary'!D631</f>
        <v>Reconciling social justice and ecosystem-based management in the wake of a successful predator reintroduction</v>
      </c>
      <c r="I631" s="41" t="str">
        <f>'2_all_summary'!E631</f>
        <v>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Canadaâ€™s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Â© 2019, Canadian Science Publishing. All rights reserved.</v>
      </c>
      <c r="J631" s="41">
        <f>IF(ISNUMBER(SEARCH("Yes",'2_all_summary'!$F631)),IF(ISNUMBER(SEARCH("Yes",'2_all_summary'!M631)),1,2),IF(ISNUMBER(SEARCH("No",'2_all_summary'!M631)),4,3))</f>
        <v>4</v>
      </c>
      <c r="K631" s="41">
        <f>IF(ISNUMBER(SEARCH("Yes",'2_all_summary'!$F631)),IF(ISNUMBER(SEARCH("Yes",'2_all_summary'!N631)),1,2),IF(ISNUMBER(SEARCH("No",'2_all_summary'!N631)),4,3))</f>
        <v>4</v>
      </c>
      <c r="L631" s="41">
        <f>IF(ISNUMBER(SEARCH("Yes",'2_all_summary'!$F631)),IF(ISNUMBER(SEARCH("Yes",'2_all_summary'!O631)),1,2),IF(ISNUMBER(SEARCH("No",'2_all_summary'!O631)),4,3))</f>
        <v>4</v>
      </c>
      <c r="M631" s="41">
        <f>IF(ISNUMBER(SEARCH("Yes",'2_all_summary'!$F631)),IF(0&lt;'2_all_summary'!P631,1,2),IF(0='2_all_summary'!P631,4,3))</f>
        <v>4</v>
      </c>
      <c r="N631" s="41">
        <f>IF(ISNUMBER(SEARCH("Yes",'2_all_summary'!$F631)),IF(ISNUMBER(SEARCH("Yes",'2_all_summary'!Q631)),1,2),IF(ISNUMBER(SEARCH("No",'2_all_summary'!Q631)),4,3))</f>
        <v>4</v>
      </c>
      <c r="O631" s="41">
        <f>IF(ISNUMBER(SEARCH("Yes",'2_all_summary'!$F631)),IF(ISNUMBER(SEARCH("Yes",'2_all_summary'!R631)),1,2),IF(ISNUMBER(SEARCH("No",'2_all_summary'!R631)),4,3))</f>
        <v>4</v>
      </c>
      <c r="P631" s="41">
        <f>IF(ISNUMBER(SEARCH("Yes",'2_all_summary'!$F631)),IF(ISNUMBER(SEARCH("Yes",'2_all_summary'!S631)),1,2),IF(ISNUMBER(SEARCH("No",'2_all_summary'!S631)),4,3))</f>
        <v>4</v>
      </c>
      <c r="Q631" s="41">
        <f>IF(ISNUMBER(SEARCH("Yes",'2_all_summary'!$F631)),IF(0&lt;'2_all_summary'!T631,1,2),IF(0='2_all_summary'!T631,4,3))</f>
        <v>4</v>
      </c>
      <c r="R631" s="41">
        <f>IF(ISNUMBER(SEARCH("Yes",'2_all_summary'!$F631)),IF(ISNUMBER(SEARCH("Yes",'2_all_summary'!U631)),1,2),IF(ISNUMBER(SEARCH("No",'2_all_summary'!U631)),4,3))</f>
        <v>4</v>
      </c>
    </row>
    <row r="632" spans="7:18" x14ac:dyDescent="0.3">
      <c r="G632" s="41"/>
      <c r="H632" s="41" t="str">
        <f>'2_all_summary'!D632</f>
        <v>Conservation in a Crisis: Marine Resource Management Authority and Legitimacy during Political Instability in Madagascar</v>
      </c>
      <c r="I632" s="41" t="str">
        <f>'2_all_summary'!E632</f>
        <v>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Â© Kelly 2019.</v>
      </c>
      <c r="J632" s="41">
        <f>IF(ISNUMBER(SEARCH("Yes",'2_all_summary'!$F632)),IF(ISNUMBER(SEARCH("Yes",'2_all_summary'!M632)),1,2),IF(ISNUMBER(SEARCH("No",'2_all_summary'!M632)),4,3))</f>
        <v>4</v>
      </c>
      <c r="K632" s="41">
        <f>IF(ISNUMBER(SEARCH("Yes",'2_all_summary'!$F632)),IF(ISNUMBER(SEARCH("Yes",'2_all_summary'!N632)),1,2),IF(ISNUMBER(SEARCH("No",'2_all_summary'!N632)),4,3))</f>
        <v>4</v>
      </c>
      <c r="L632" s="41">
        <f>IF(ISNUMBER(SEARCH("Yes",'2_all_summary'!$F632)),IF(ISNUMBER(SEARCH("Yes",'2_all_summary'!O632)),1,2),IF(ISNUMBER(SEARCH("No",'2_all_summary'!O632)),4,3))</f>
        <v>4</v>
      </c>
      <c r="M632" s="41">
        <f>IF(ISNUMBER(SEARCH("Yes",'2_all_summary'!$F632)),IF(0&lt;'2_all_summary'!P632,1,2),IF(0='2_all_summary'!P632,4,3))</f>
        <v>4</v>
      </c>
      <c r="N632" s="41">
        <f>IF(ISNUMBER(SEARCH("Yes",'2_all_summary'!$F632)),IF(ISNUMBER(SEARCH("Yes",'2_all_summary'!Q632)),1,2),IF(ISNUMBER(SEARCH("No",'2_all_summary'!Q632)),4,3))</f>
        <v>4</v>
      </c>
      <c r="O632" s="41">
        <f>IF(ISNUMBER(SEARCH("Yes",'2_all_summary'!$F632)),IF(ISNUMBER(SEARCH("Yes",'2_all_summary'!R632)),1,2),IF(ISNUMBER(SEARCH("No",'2_all_summary'!R632)),4,3))</f>
        <v>4</v>
      </c>
      <c r="P632" s="41">
        <f>IF(ISNUMBER(SEARCH("Yes",'2_all_summary'!$F632)),IF(ISNUMBER(SEARCH("Yes",'2_all_summary'!S632)),1,2),IF(ISNUMBER(SEARCH("No",'2_all_summary'!S632)),4,3))</f>
        <v>4</v>
      </c>
      <c r="Q632" s="41">
        <f>IF(ISNUMBER(SEARCH("Yes",'2_all_summary'!$F632)),IF(0&lt;'2_all_summary'!T632,1,2),IF(0='2_all_summary'!T632,4,3))</f>
        <v>4</v>
      </c>
      <c r="R632" s="41">
        <f>IF(ISNUMBER(SEARCH("Yes",'2_all_summary'!$F632)),IF(ISNUMBER(SEARCH("Yes",'2_all_summary'!U632)),1,2),IF(ISNUMBER(SEARCH("No",'2_all_summary'!U632)),4,3))</f>
        <v>4</v>
      </c>
    </row>
    <row r="633" spans="7:18" x14ac:dyDescent="0.3">
      <c r="G633" s="41"/>
      <c r="H633" s="41" t="str">
        <f>'2_all_summary'!D633</f>
        <v>Women at risk: Indonesia.</v>
      </c>
      <c r="I633" s="41" t="str">
        <f>'2_all_summary'!E633</f>
        <v>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v>
      </c>
      <c r="J633" s="41">
        <f>IF(ISNUMBER(SEARCH("Yes",'2_all_summary'!$F633)),IF(ISNUMBER(SEARCH("Yes",'2_all_summary'!M633)),1,2),IF(ISNUMBER(SEARCH("No",'2_all_summary'!M633)),4,3))</f>
        <v>4</v>
      </c>
      <c r="K633" s="41">
        <f>IF(ISNUMBER(SEARCH("Yes",'2_all_summary'!$F633)),IF(ISNUMBER(SEARCH("Yes",'2_all_summary'!N633)),1,2),IF(ISNUMBER(SEARCH("No",'2_all_summary'!N633)),4,3))</f>
        <v>4</v>
      </c>
      <c r="L633" s="41">
        <f>IF(ISNUMBER(SEARCH("Yes",'2_all_summary'!$F633)),IF(ISNUMBER(SEARCH("Yes",'2_all_summary'!O633)),1,2),IF(ISNUMBER(SEARCH("No",'2_all_summary'!O633)),4,3))</f>
        <v>4</v>
      </c>
      <c r="M633" s="41">
        <f>IF(ISNUMBER(SEARCH("Yes",'2_all_summary'!$F633)),IF(0&lt;'2_all_summary'!P633,1,2),IF(0='2_all_summary'!P633,4,3))</f>
        <v>4</v>
      </c>
      <c r="N633" s="41">
        <f>IF(ISNUMBER(SEARCH("Yes",'2_all_summary'!$F633)),IF(ISNUMBER(SEARCH("Yes",'2_all_summary'!Q633)),1,2),IF(ISNUMBER(SEARCH("No",'2_all_summary'!Q633)),4,3))</f>
        <v>4</v>
      </c>
      <c r="O633" s="41">
        <f>IF(ISNUMBER(SEARCH("Yes",'2_all_summary'!$F633)),IF(ISNUMBER(SEARCH("Yes",'2_all_summary'!R633)),1,2),IF(ISNUMBER(SEARCH("No",'2_all_summary'!R633)),4,3))</f>
        <v>4</v>
      </c>
      <c r="P633" s="41">
        <f>IF(ISNUMBER(SEARCH("Yes",'2_all_summary'!$F633)),IF(ISNUMBER(SEARCH("Yes",'2_all_summary'!S633)),1,2),IF(ISNUMBER(SEARCH("No",'2_all_summary'!S633)),4,3))</f>
        <v>4</v>
      </c>
      <c r="Q633" s="41">
        <f>IF(ISNUMBER(SEARCH("Yes",'2_all_summary'!$F633)),IF(0&lt;'2_all_summary'!T633,1,2),IF(0='2_all_summary'!T633,4,3))</f>
        <v>4</v>
      </c>
      <c r="R633" s="41">
        <f>IF(ISNUMBER(SEARCH("Yes",'2_all_summary'!$F633)),IF(ISNUMBER(SEARCH("Yes",'2_all_summary'!U633)),1,2),IF(ISNUMBER(SEARCH("No",'2_all_summary'!U633)),4,3))</f>
        <v>4</v>
      </c>
    </row>
    <row r="634" spans="7:18" x14ac:dyDescent="0.3">
      <c r="G634" s="41"/>
      <c r="H634" s="41" t="str">
        <f>'2_all_summary'!D634</f>
        <v>Institutional effects on ecological outcomes of community-based management of fisheries in the Amazon</v>
      </c>
      <c r="I634" s="41" t="str">
        <f>'2_all_summary'!E634</f>
        <v>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Ostromâ€™s (Science 325:419â€“422,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atÂ strengthening the presence of defined boundaries and graduated sanctions in communities hold promise to improve the effectiveness of arapaima CBM regionally. Â© 2021, Royal Swedish Academy of Sciences.</v>
      </c>
      <c r="J634" s="41">
        <f>IF(ISNUMBER(SEARCH("Yes",'2_all_summary'!$F634)),IF(ISNUMBER(SEARCH("Yes",'2_all_summary'!M634)),1,2),IF(ISNUMBER(SEARCH("No",'2_all_summary'!M634)),4,3))</f>
        <v>4</v>
      </c>
      <c r="K634" s="41">
        <f>IF(ISNUMBER(SEARCH("Yes",'2_all_summary'!$F634)),IF(ISNUMBER(SEARCH("Yes",'2_all_summary'!N634)),1,2),IF(ISNUMBER(SEARCH("No",'2_all_summary'!N634)),4,3))</f>
        <v>4</v>
      </c>
      <c r="L634" s="41">
        <f>IF(ISNUMBER(SEARCH("Yes",'2_all_summary'!$F634)),IF(ISNUMBER(SEARCH("Yes",'2_all_summary'!O634)),1,2),IF(ISNUMBER(SEARCH("No",'2_all_summary'!O634)),4,3))</f>
        <v>4</v>
      </c>
      <c r="M634" s="41">
        <f>IF(ISNUMBER(SEARCH("Yes",'2_all_summary'!$F634)),IF(0&lt;'2_all_summary'!P634,1,2),IF(0='2_all_summary'!P634,4,3))</f>
        <v>4</v>
      </c>
      <c r="N634" s="41">
        <f>IF(ISNUMBER(SEARCH("Yes",'2_all_summary'!$F634)),IF(ISNUMBER(SEARCH("Yes",'2_all_summary'!Q634)),1,2),IF(ISNUMBER(SEARCH("No",'2_all_summary'!Q634)),4,3))</f>
        <v>4</v>
      </c>
      <c r="O634" s="41">
        <f>IF(ISNUMBER(SEARCH("Yes",'2_all_summary'!$F634)),IF(ISNUMBER(SEARCH("Yes",'2_all_summary'!R634)),1,2),IF(ISNUMBER(SEARCH("No",'2_all_summary'!R634)),4,3))</f>
        <v>4</v>
      </c>
      <c r="P634" s="41">
        <f>IF(ISNUMBER(SEARCH("Yes",'2_all_summary'!$F634)),IF(ISNUMBER(SEARCH("Yes",'2_all_summary'!S634)),1,2),IF(ISNUMBER(SEARCH("No",'2_all_summary'!S634)),4,3))</f>
        <v>4</v>
      </c>
      <c r="Q634" s="41">
        <f>IF(ISNUMBER(SEARCH("Yes",'2_all_summary'!$F634)),IF(0&lt;'2_all_summary'!T634,1,2),IF(0='2_all_summary'!T634,4,3))</f>
        <v>4</v>
      </c>
      <c r="R634" s="41">
        <f>IF(ISNUMBER(SEARCH("Yes",'2_all_summary'!$F634)),IF(ISNUMBER(SEARCH("Yes",'2_all_summary'!U634)),1,2),IF(ISNUMBER(SEARCH("No",'2_all_summary'!U634)),4,3))</f>
        <v>4</v>
      </c>
    </row>
    <row r="635" spans="7:18" x14ac:dyDescent="0.3">
      <c r="G635" s="41"/>
      <c r="H635" s="41" t="str">
        <f>'2_all_summary'!D635</f>
        <v>Can community-based adaptation increase resilience?</v>
      </c>
      <c r="I635" s="41" t="str">
        <f>'2_all_summary'!E635</f>
        <v>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Â© 2016 Informa UK Limited, trading as Taylor &amp; Francis Group.</v>
      </c>
      <c r="J635" s="41">
        <f>IF(ISNUMBER(SEARCH("Yes",'2_all_summary'!$F635)),IF(ISNUMBER(SEARCH("Yes",'2_all_summary'!M635)),1,2),IF(ISNUMBER(SEARCH("No",'2_all_summary'!M635)),4,3))</f>
        <v>4</v>
      </c>
      <c r="K635" s="41">
        <f>IF(ISNUMBER(SEARCH("Yes",'2_all_summary'!$F635)),IF(ISNUMBER(SEARCH("Yes",'2_all_summary'!N635)),1,2),IF(ISNUMBER(SEARCH("No",'2_all_summary'!N635)),4,3))</f>
        <v>4</v>
      </c>
      <c r="L635" s="41">
        <f>IF(ISNUMBER(SEARCH("Yes",'2_all_summary'!$F635)),IF(ISNUMBER(SEARCH("Yes",'2_all_summary'!O635)),1,2),IF(ISNUMBER(SEARCH("No",'2_all_summary'!O635)),4,3))</f>
        <v>4</v>
      </c>
      <c r="M635" s="41">
        <f>IF(ISNUMBER(SEARCH("Yes",'2_all_summary'!$F635)),IF(0&lt;'2_all_summary'!P635,1,2),IF(0='2_all_summary'!P635,4,3))</f>
        <v>4</v>
      </c>
      <c r="N635" s="41">
        <f>IF(ISNUMBER(SEARCH("Yes",'2_all_summary'!$F635)),IF(ISNUMBER(SEARCH("Yes",'2_all_summary'!Q635)),1,2),IF(ISNUMBER(SEARCH("No",'2_all_summary'!Q635)),4,3))</f>
        <v>4</v>
      </c>
      <c r="O635" s="41">
        <f>IF(ISNUMBER(SEARCH("Yes",'2_all_summary'!$F635)),IF(ISNUMBER(SEARCH("Yes",'2_all_summary'!R635)),1,2),IF(ISNUMBER(SEARCH("No",'2_all_summary'!R635)),4,3))</f>
        <v>4</v>
      </c>
      <c r="P635" s="41">
        <f>IF(ISNUMBER(SEARCH("Yes",'2_all_summary'!$F635)),IF(ISNUMBER(SEARCH("Yes",'2_all_summary'!S635)),1,2),IF(ISNUMBER(SEARCH("No",'2_all_summary'!S635)),4,3))</f>
        <v>4</v>
      </c>
      <c r="Q635" s="41">
        <f>IF(ISNUMBER(SEARCH("Yes",'2_all_summary'!$F635)),IF(0&lt;'2_all_summary'!T635,1,2),IF(0='2_all_summary'!T635,4,3))</f>
        <v>4</v>
      </c>
      <c r="R635" s="41">
        <f>IF(ISNUMBER(SEARCH("Yes",'2_all_summary'!$F635)),IF(ISNUMBER(SEARCH("Yes",'2_all_summary'!U635)),1,2),IF(ISNUMBER(SEARCH("No",'2_all_summary'!U635)),4,3))</f>
        <v>4</v>
      </c>
    </row>
    <row r="636" spans="7:18" x14ac:dyDescent="0.3">
      <c r="G636" s="41"/>
      <c r="H636" s="41" t="str">
        <f>'2_all_summary'!D636</f>
        <v>The Gulf of Maine Environmental Information Exchange: Participation, observation, conversation</v>
      </c>
      <c r="I636" s="41" t="str">
        <f>'2_all_summary'!E636</f>
        <v>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v>
      </c>
      <c r="J636" s="41">
        <f>IF(ISNUMBER(SEARCH("Yes",'2_all_summary'!$F636)),IF(ISNUMBER(SEARCH("Yes",'2_all_summary'!M636)),1,2),IF(ISNUMBER(SEARCH("No",'2_all_summary'!M636)),4,3))</f>
        <v>4</v>
      </c>
      <c r="K636" s="41">
        <f>IF(ISNUMBER(SEARCH("Yes",'2_all_summary'!$F636)),IF(ISNUMBER(SEARCH("Yes",'2_all_summary'!N636)),1,2),IF(ISNUMBER(SEARCH("No",'2_all_summary'!N636)),4,3))</f>
        <v>4</v>
      </c>
      <c r="L636" s="41">
        <f>IF(ISNUMBER(SEARCH("Yes",'2_all_summary'!$F636)),IF(ISNUMBER(SEARCH("Yes",'2_all_summary'!O636)),1,2),IF(ISNUMBER(SEARCH("No",'2_all_summary'!O636)),4,3))</f>
        <v>4</v>
      </c>
      <c r="M636" s="41">
        <f>IF(ISNUMBER(SEARCH("Yes",'2_all_summary'!$F636)),IF(0&lt;'2_all_summary'!P636,1,2),IF(0='2_all_summary'!P636,4,3))</f>
        <v>4</v>
      </c>
      <c r="N636" s="41">
        <f>IF(ISNUMBER(SEARCH("Yes",'2_all_summary'!$F636)),IF(ISNUMBER(SEARCH("Yes",'2_all_summary'!Q636)),1,2),IF(ISNUMBER(SEARCH("No",'2_all_summary'!Q636)),4,3))</f>
        <v>4</v>
      </c>
      <c r="O636" s="41">
        <f>IF(ISNUMBER(SEARCH("Yes",'2_all_summary'!$F636)),IF(ISNUMBER(SEARCH("Yes",'2_all_summary'!R636)),1,2),IF(ISNUMBER(SEARCH("No",'2_all_summary'!R636)),4,3))</f>
        <v>4</v>
      </c>
      <c r="P636" s="41">
        <f>IF(ISNUMBER(SEARCH("Yes",'2_all_summary'!$F636)),IF(ISNUMBER(SEARCH("Yes",'2_all_summary'!S636)),1,2),IF(ISNUMBER(SEARCH("No",'2_all_summary'!S636)),4,3))</f>
        <v>4</v>
      </c>
      <c r="Q636" s="41">
        <f>IF(ISNUMBER(SEARCH("Yes",'2_all_summary'!$F636)),IF(0&lt;'2_all_summary'!T636,1,2),IF(0='2_all_summary'!T636,4,3))</f>
        <v>4</v>
      </c>
      <c r="R636" s="41">
        <f>IF(ISNUMBER(SEARCH("Yes",'2_all_summary'!$F636)),IF(ISNUMBER(SEARCH("Yes",'2_all_summary'!U636)),1,2),IF(ISNUMBER(SEARCH("No",'2_all_summary'!U636)),4,3))</f>
        <v>4</v>
      </c>
    </row>
    <row r="637" spans="7:18" x14ac:dyDescent="0.3">
      <c r="G637" s="41"/>
      <c r="H637" s="41" t="str">
        <f>'2_all_summary'!D637</f>
        <v>Future Use of Past Practices: Policy Implications of Insights from Two Community-Based Marine Resource Management Initiatives in Fiji</v>
      </c>
      <c r="I637" s="41" t="str">
        <f>'2_all_summary'!E637</f>
        <v>[No abstract available]</v>
      </c>
      <c r="J637" s="41">
        <f>IF(ISNUMBER(SEARCH("Yes",'2_all_summary'!$F637)),IF(ISNUMBER(SEARCH("Yes",'2_all_summary'!M637)),1,2),IF(ISNUMBER(SEARCH("No",'2_all_summary'!M637)),4,3))</f>
        <v>1</v>
      </c>
      <c r="K637" s="41">
        <f>IF(ISNUMBER(SEARCH("Yes",'2_all_summary'!$F637)),IF(ISNUMBER(SEARCH("Yes",'2_all_summary'!N637)),1,2),IF(ISNUMBER(SEARCH("No",'2_all_summary'!N637)),4,3))</f>
        <v>1</v>
      </c>
      <c r="L637" s="41">
        <f>IF(ISNUMBER(SEARCH("Yes",'2_all_summary'!$F637)),IF(ISNUMBER(SEARCH("Yes",'2_all_summary'!O637)),1,2),IF(ISNUMBER(SEARCH("No",'2_all_summary'!O637)),4,3))</f>
        <v>1</v>
      </c>
      <c r="M637" s="41">
        <f>IF(ISNUMBER(SEARCH("Yes",'2_all_summary'!$F637)),IF(0&lt;'2_all_summary'!P637,1,2),IF(0='2_all_summary'!P637,4,3))</f>
        <v>1</v>
      </c>
      <c r="N637" s="41">
        <f>IF(ISNUMBER(SEARCH("Yes",'2_all_summary'!$F637)),IF(ISNUMBER(SEARCH("Yes",'2_all_summary'!Q637)),1,2),IF(ISNUMBER(SEARCH("No",'2_all_summary'!Q637)),4,3))</f>
        <v>1</v>
      </c>
      <c r="O637" s="41">
        <f>IF(ISNUMBER(SEARCH("Yes",'2_all_summary'!$F637)),IF(ISNUMBER(SEARCH("Yes",'2_all_summary'!R637)),1,2),IF(ISNUMBER(SEARCH("No",'2_all_summary'!R637)),4,3))</f>
        <v>1</v>
      </c>
      <c r="P637" s="41">
        <f>IF(ISNUMBER(SEARCH("Yes",'2_all_summary'!$F637)),IF(ISNUMBER(SEARCH("Yes",'2_all_summary'!S637)),1,2),IF(ISNUMBER(SEARCH("No",'2_all_summary'!S637)),4,3))</f>
        <v>1</v>
      </c>
      <c r="Q637" s="41">
        <f>IF(ISNUMBER(SEARCH("Yes",'2_all_summary'!$F637)),IF(0&lt;'2_all_summary'!T637,1,2),IF(0='2_all_summary'!T637,4,3))</f>
        <v>1</v>
      </c>
      <c r="R637" s="41">
        <f>IF(ISNUMBER(SEARCH("Yes",'2_all_summary'!$F637)),IF(ISNUMBER(SEARCH("Yes",'2_all_summary'!U637)),1,2),IF(ISNUMBER(SEARCH("No",'2_all_summary'!U637)),4,3))</f>
        <v>1</v>
      </c>
    </row>
    <row r="638" spans="7:18" x14ac:dyDescent="0.3">
      <c r="G638" s="41"/>
      <c r="H638" s="41" t="str">
        <f>'2_all_summary'!D638</f>
        <v>Cooperatives, concessions, and co-management on the Pacific coast of Mexico</v>
      </c>
      <c r="I638" s="41" t="str">
        <f>'2_all_summary'!E638</f>
        <v>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Â© 2013 Elsevier Ltd.</v>
      </c>
      <c r="J638" s="41">
        <f>IF(ISNUMBER(SEARCH("Yes",'2_all_summary'!$F638)),IF(ISNUMBER(SEARCH("Yes",'2_all_summary'!M638)),1,2),IF(ISNUMBER(SEARCH("No",'2_all_summary'!M638)),4,3))</f>
        <v>4</v>
      </c>
      <c r="K638" s="41">
        <f>IF(ISNUMBER(SEARCH("Yes",'2_all_summary'!$F638)),IF(ISNUMBER(SEARCH("Yes",'2_all_summary'!N638)),1,2),IF(ISNUMBER(SEARCH("No",'2_all_summary'!N638)),4,3))</f>
        <v>4</v>
      </c>
      <c r="L638" s="41">
        <f>IF(ISNUMBER(SEARCH("Yes",'2_all_summary'!$F638)),IF(ISNUMBER(SEARCH("Yes",'2_all_summary'!O638)),1,2),IF(ISNUMBER(SEARCH("No",'2_all_summary'!O638)),4,3))</f>
        <v>4</v>
      </c>
      <c r="M638" s="41">
        <f>IF(ISNUMBER(SEARCH("Yes",'2_all_summary'!$F638)),IF(0&lt;'2_all_summary'!P638,1,2),IF(0='2_all_summary'!P638,4,3))</f>
        <v>4</v>
      </c>
      <c r="N638" s="41">
        <f>IF(ISNUMBER(SEARCH("Yes",'2_all_summary'!$F638)),IF(ISNUMBER(SEARCH("Yes",'2_all_summary'!Q638)),1,2),IF(ISNUMBER(SEARCH("No",'2_all_summary'!Q638)),4,3))</f>
        <v>4</v>
      </c>
      <c r="O638" s="41">
        <f>IF(ISNUMBER(SEARCH("Yes",'2_all_summary'!$F638)),IF(ISNUMBER(SEARCH("Yes",'2_all_summary'!R638)),1,2),IF(ISNUMBER(SEARCH("No",'2_all_summary'!R638)),4,3))</f>
        <v>4</v>
      </c>
      <c r="P638" s="41">
        <f>IF(ISNUMBER(SEARCH("Yes",'2_all_summary'!$F638)),IF(ISNUMBER(SEARCH("Yes",'2_all_summary'!S638)),1,2),IF(ISNUMBER(SEARCH("No",'2_all_summary'!S638)),4,3))</f>
        <v>4</v>
      </c>
      <c r="Q638" s="41">
        <f>IF(ISNUMBER(SEARCH("Yes",'2_all_summary'!$F638)),IF(0&lt;'2_all_summary'!T638,1,2),IF(0='2_all_summary'!T638,4,3))</f>
        <v>4</v>
      </c>
      <c r="R638" s="41">
        <f>IF(ISNUMBER(SEARCH("Yes",'2_all_summary'!$F638)),IF(ISNUMBER(SEARCH("Yes",'2_all_summary'!U638)),1,2),IF(ISNUMBER(SEARCH("No",'2_all_summary'!U638)),4,3))</f>
        <v>4</v>
      </c>
    </row>
    <row r="639" spans="7:18" x14ac:dyDescent="0.3">
      <c r="G639" s="41"/>
      <c r="H639" s="41" t="str">
        <f>'2_all_summary'!D639</f>
        <v>ASSESSMENT of SEAGRASS PERCENT COVER and WATER QUALITY USING UAV IMAGES and FIELD MEASUREMENTS in BOLINAO, PANGASINAN</v>
      </c>
      <c r="I639" s="41" t="str">
        <f>'2_all_summary'!E639</f>
        <v>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Î¼g/L, Root Mean Square Standardized error equal to-0.0688 FTU and-0.0048 Î¼g/L, RMS error of 8.7699 FTU and 1.8006 Î¼g/L and Average Standard Error equal to 10.8360 FTU and 1.6726 Î¼g/L.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Â© 2020 Authors.</v>
      </c>
      <c r="J639" s="41">
        <f>IF(ISNUMBER(SEARCH("Yes",'2_all_summary'!$F639)),IF(ISNUMBER(SEARCH("Yes",'2_all_summary'!M639)),1,2),IF(ISNUMBER(SEARCH("No",'2_all_summary'!M639)),4,3))</f>
        <v>4</v>
      </c>
      <c r="K639" s="41">
        <f>IF(ISNUMBER(SEARCH("Yes",'2_all_summary'!$F639)),IF(ISNUMBER(SEARCH("Yes",'2_all_summary'!N639)),1,2),IF(ISNUMBER(SEARCH("No",'2_all_summary'!N639)),4,3))</f>
        <v>4</v>
      </c>
      <c r="L639" s="41">
        <f>IF(ISNUMBER(SEARCH("Yes",'2_all_summary'!$F639)),IF(ISNUMBER(SEARCH("Yes",'2_all_summary'!O639)),1,2),IF(ISNUMBER(SEARCH("No",'2_all_summary'!O639)),4,3))</f>
        <v>4</v>
      </c>
      <c r="M639" s="41">
        <f>IF(ISNUMBER(SEARCH("Yes",'2_all_summary'!$F639)),IF(0&lt;'2_all_summary'!P639,1,2),IF(0='2_all_summary'!P639,4,3))</f>
        <v>4</v>
      </c>
      <c r="N639" s="41">
        <f>IF(ISNUMBER(SEARCH("Yes",'2_all_summary'!$F639)),IF(ISNUMBER(SEARCH("Yes",'2_all_summary'!Q639)),1,2),IF(ISNUMBER(SEARCH("No",'2_all_summary'!Q639)),4,3))</f>
        <v>4</v>
      </c>
      <c r="O639" s="41">
        <f>IF(ISNUMBER(SEARCH("Yes",'2_all_summary'!$F639)),IF(ISNUMBER(SEARCH("Yes",'2_all_summary'!R639)),1,2),IF(ISNUMBER(SEARCH("No",'2_all_summary'!R639)),4,3))</f>
        <v>4</v>
      </c>
      <c r="P639" s="41">
        <f>IF(ISNUMBER(SEARCH("Yes",'2_all_summary'!$F639)),IF(ISNUMBER(SEARCH("Yes",'2_all_summary'!S639)),1,2),IF(ISNUMBER(SEARCH("No",'2_all_summary'!S639)),4,3))</f>
        <v>4</v>
      </c>
      <c r="Q639" s="41">
        <f>IF(ISNUMBER(SEARCH("Yes",'2_all_summary'!$F639)),IF(0&lt;'2_all_summary'!T639,1,2),IF(0='2_all_summary'!T639,4,3))</f>
        <v>4</v>
      </c>
      <c r="R639" s="41">
        <f>IF(ISNUMBER(SEARCH("Yes",'2_all_summary'!$F639)),IF(ISNUMBER(SEARCH("Yes",'2_all_summary'!U639)),1,2),IF(ISNUMBER(SEARCH("No",'2_all_summary'!U639)),4,3))</f>
        <v>4</v>
      </c>
    </row>
    <row r="640" spans="7:18" x14ac:dyDescent="0.3">
      <c r="G640" s="41"/>
      <c r="H640" s="41" t="str">
        <f>'2_all_summary'!D640</f>
        <v>Measurement frequency and target meeting rate of glycosylated hemoglobin in diabetics with lean six sigma management [ç²¾ç›Šå…­è¥¿æ ¼çŽ›ç®¡ç†æ¨¡åž‹å¯¹ç³–å°¿ç—…æ‚£è€…ç³–åŒ–è¡€çº¢è›‹ç™½æ£€æµ‹é¢‘çŽ‡å’Œè¾¾æ ‡çŽ‡çš„å½±å“ç ”ç©¶]</v>
      </c>
      <c r="I640" s="41" t="str">
        <f>'2_all_summary'!E640</f>
        <v>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was(4.6Â±1.3)times in the intervention group and(3.7Â±1.3)times in the control group,with a significant difference(t=7.073,P&lt;0.001).The mean value of HbA1c was(6.5Â±0.6)mmol/L in the intervention group,and was(7.1Â±1.0)mmol/L in the control group,showing a significant difference(t=-7.401,P&lt;0.001).The compliance rate was 55.5% (111/200) in the control group and 84.5% (169/200) in the intervention group,with a statistically significant difference(Ï‡2=40.048,P&lt;0.05).According to the measurement times of HbA1c,it was divided into 3 groups:&lt;4 times,with 122 cases,and the mean value of HbA1c was(7.0Â±1.1)mmol/L;4-6 times,with 250 cases,and the mean value of HbA1c was(6.7Â±0.7)mmol/L;&gt;6 times,with 28 cases,and the mean value of HbA1c was(6.6Â±0.4)mmol/L.The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Â© 2020 by the Chinese General Practice.</v>
      </c>
      <c r="J640" s="41">
        <f>IF(ISNUMBER(SEARCH("Yes",'2_all_summary'!$F640)),IF(ISNUMBER(SEARCH("Yes",'2_all_summary'!M640)),1,2),IF(ISNUMBER(SEARCH("No",'2_all_summary'!M640)),4,3))</f>
        <v>4</v>
      </c>
      <c r="K640" s="41">
        <f>IF(ISNUMBER(SEARCH("Yes",'2_all_summary'!$F640)),IF(ISNUMBER(SEARCH("Yes",'2_all_summary'!N640)),1,2),IF(ISNUMBER(SEARCH("No",'2_all_summary'!N640)),4,3))</f>
        <v>4</v>
      </c>
      <c r="L640" s="41">
        <f>IF(ISNUMBER(SEARCH("Yes",'2_all_summary'!$F640)),IF(ISNUMBER(SEARCH("Yes",'2_all_summary'!O640)),1,2),IF(ISNUMBER(SEARCH("No",'2_all_summary'!O640)),4,3))</f>
        <v>4</v>
      </c>
      <c r="M640" s="41">
        <f>IF(ISNUMBER(SEARCH("Yes",'2_all_summary'!$F640)),IF(0&lt;'2_all_summary'!P640,1,2),IF(0='2_all_summary'!P640,4,3))</f>
        <v>4</v>
      </c>
      <c r="N640" s="41">
        <f>IF(ISNUMBER(SEARCH("Yes",'2_all_summary'!$F640)),IF(ISNUMBER(SEARCH("Yes",'2_all_summary'!Q640)),1,2),IF(ISNUMBER(SEARCH("No",'2_all_summary'!Q640)),4,3))</f>
        <v>4</v>
      </c>
      <c r="O640" s="41">
        <f>IF(ISNUMBER(SEARCH("Yes",'2_all_summary'!$F640)),IF(ISNUMBER(SEARCH("Yes",'2_all_summary'!R640)),1,2),IF(ISNUMBER(SEARCH("No",'2_all_summary'!R640)),4,3))</f>
        <v>4</v>
      </c>
      <c r="P640" s="41">
        <f>IF(ISNUMBER(SEARCH("Yes",'2_all_summary'!$F640)),IF(ISNUMBER(SEARCH("Yes",'2_all_summary'!S640)),1,2),IF(ISNUMBER(SEARCH("No",'2_all_summary'!S640)),4,3))</f>
        <v>4</v>
      </c>
      <c r="Q640" s="41">
        <f>IF(ISNUMBER(SEARCH("Yes",'2_all_summary'!$F640)),IF(0&lt;'2_all_summary'!T640,1,2),IF(0='2_all_summary'!T640,4,3))</f>
        <v>4</v>
      </c>
      <c r="R640" s="41">
        <f>IF(ISNUMBER(SEARCH("Yes",'2_all_summary'!$F640)),IF(ISNUMBER(SEARCH("Yes",'2_all_summary'!U640)),1,2),IF(ISNUMBER(SEARCH("No",'2_all_summary'!U640)),4,3))</f>
        <v>4</v>
      </c>
    </row>
    <row r="641" spans="7:18" x14ac:dyDescent="0.3">
      <c r="G641" s="41"/>
      <c r="H641" s="41" t="str">
        <f>'2_all_summary'!D641</f>
        <v>Sustainability analysis of the benthic fisheries managed in the turf system in Chile</v>
      </c>
      <c r="I641" s="41" t="str">
        <f>'2_all_summary'!E641</f>
        <v>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â€œlocoâ€ (Concholepas concholepas), the key hole limpets â€œlapa negraâ€ (Fissurella latimarginata), and â€œlapa rosadaâ€ (Fissurella cumingi), the kelps â€œhuiro negroâ€ (Lessonia berteroana), and â€œhuiro paloâ€ (Lessonia trabeculata), the surf clam â€œMachaâ€ (Mesodesma donacium), the scallop â€œostiÃ³n del norteâ€ (Argopecten purpuratus) and the seaurchin â€œerizo rojoâ€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Â© 2020 The Author(s).</v>
      </c>
      <c r="J641" s="41">
        <f>IF(ISNUMBER(SEARCH("Yes",'2_all_summary'!$F641)),IF(ISNUMBER(SEARCH("Yes",'2_all_summary'!M641)),1,2),IF(ISNUMBER(SEARCH("No",'2_all_summary'!M641)),4,3))</f>
        <v>4</v>
      </c>
      <c r="K641" s="41">
        <f>IF(ISNUMBER(SEARCH("Yes",'2_all_summary'!$F641)),IF(ISNUMBER(SEARCH("Yes",'2_all_summary'!N641)),1,2),IF(ISNUMBER(SEARCH("No",'2_all_summary'!N641)),4,3))</f>
        <v>4</v>
      </c>
      <c r="L641" s="41">
        <f>IF(ISNUMBER(SEARCH("Yes",'2_all_summary'!$F641)),IF(ISNUMBER(SEARCH("Yes",'2_all_summary'!O641)),1,2),IF(ISNUMBER(SEARCH("No",'2_all_summary'!O641)),4,3))</f>
        <v>4</v>
      </c>
      <c r="M641" s="41">
        <f>IF(ISNUMBER(SEARCH("Yes",'2_all_summary'!$F641)),IF(0&lt;'2_all_summary'!P641,1,2),IF(0='2_all_summary'!P641,4,3))</f>
        <v>4</v>
      </c>
      <c r="N641" s="41">
        <f>IF(ISNUMBER(SEARCH("Yes",'2_all_summary'!$F641)),IF(ISNUMBER(SEARCH("Yes",'2_all_summary'!Q641)),1,2),IF(ISNUMBER(SEARCH("No",'2_all_summary'!Q641)),4,3))</f>
        <v>4</v>
      </c>
      <c r="O641" s="41">
        <f>IF(ISNUMBER(SEARCH("Yes",'2_all_summary'!$F641)),IF(ISNUMBER(SEARCH("Yes",'2_all_summary'!R641)),1,2),IF(ISNUMBER(SEARCH("No",'2_all_summary'!R641)),4,3))</f>
        <v>4</v>
      </c>
      <c r="P641" s="41">
        <f>IF(ISNUMBER(SEARCH("Yes",'2_all_summary'!$F641)),IF(ISNUMBER(SEARCH("Yes",'2_all_summary'!S641)),1,2),IF(ISNUMBER(SEARCH("No",'2_all_summary'!S641)),4,3))</f>
        <v>4</v>
      </c>
      <c r="Q641" s="41">
        <f>IF(ISNUMBER(SEARCH("Yes",'2_all_summary'!$F641)),IF(0&lt;'2_all_summary'!T641,1,2),IF(0='2_all_summary'!T641,4,3))</f>
        <v>4</v>
      </c>
      <c r="R641" s="41">
        <f>IF(ISNUMBER(SEARCH("Yes",'2_all_summary'!$F641)),IF(ISNUMBER(SEARCH("Yes",'2_all_summary'!U641)),1,2),IF(ISNUMBER(SEARCH("No",'2_all_summary'!U641)),4,3))</f>
        <v>4</v>
      </c>
    </row>
    <row r="642" spans="7:18" x14ac:dyDescent="0.3">
      <c r="G642" s="41"/>
      <c r="H642" s="41" t="str">
        <f>'2_all_summary'!D642</f>
        <v>The context of policy design for existing community-based fisheries management systems in the Pacific Islands</v>
      </c>
      <c r="I642" s="41" t="str">
        <f>'2_all_summary'!E642</f>
        <v>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v>
      </c>
      <c r="J642" s="41">
        <f>IF(ISNUMBER(SEARCH("Yes",'2_all_summary'!$F642)),IF(ISNUMBER(SEARCH("Yes",'2_all_summary'!M642)),1,2),IF(ISNUMBER(SEARCH("No",'2_all_summary'!M642)),4,3))</f>
        <v>1</v>
      </c>
      <c r="K642" s="41">
        <f>IF(ISNUMBER(SEARCH("Yes",'2_all_summary'!$F642)),IF(ISNUMBER(SEARCH("Yes",'2_all_summary'!N642)),1,2),IF(ISNUMBER(SEARCH("No",'2_all_summary'!N642)),4,3))</f>
        <v>1</v>
      </c>
      <c r="L642" s="41">
        <f>IF(ISNUMBER(SEARCH("Yes",'2_all_summary'!$F642)),IF(ISNUMBER(SEARCH("Yes",'2_all_summary'!O642)),1,2),IF(ISNUMBER(SEARCH("No",'2_all_summary'!O642)),4,3))</f>
        <v>1</v>
      </c>
      <c r="M642" s="41">
        <f>IF(ISNUMBER(SEARCH("Yes",'2_all_summary'!$F642)),IF(0&lt;'2_all_summary'!P642,1,2),IF(0='2_all_summary'!P642,4,3))</f>
        <v>1</v>
      </c>
      <c r="N642" s="41">
        <f>IF(ISNUMBER(SEARCH("Yes",'2_all_summary'!$F642)),IF(ISNUMBER(SEARCH("Yes",'2_all_summary'!Q642)),1,2),IF(ISNUMBER(SEARCH("No",'2_all_summary'!Q642)),4,3))</f>
        <v>1</v>
      </c>
      <c r="O642" s="41">
        <f>IF(ISNUMBER(SEARCH("Yes",'2_all_summary'!$F642)),IF(ISNUMBER(SEARCH("Yes",'2_all_summary'!R642)),1,2),IF(ISNUMBER(SEARCH("No",'2_all_summary'!R642)),4,3))</f>
        <v>1</v>
      </c>
      <c r="P642" s="41">
        <f>IF(ISNUMBER(SEARCH("Yes",'2_all_summary'!$F642)),IF(ISNUMBER(SEARCH("Yes",'2_all_summary'!S642)),1,2),IF(ISNUMBER(SEARCH("No",'2_all_summary'!S642)),4,3))</f>
        <v>1</v>
      </c>
      <c r="Q642" s="41">
        <f>IF(ISNUMBER(SEARCH("Yes",'2_all_summary'!$F642)),IF(0&lt;'2_all_summary'!T642,1,2),IF(0='2_all_summary'!T642,4,3))</f>
        <v>1</v>
      </c>
      <c r="R642" s="41">
        <f>IF(ISNUMBER(SEARCH("Yes",'2_all_summary'!$F642)),IF(ISNUMBER(SEARCH("Yes",'2_all_summary'!U642)),1,2),IF(ISNUMBER(SEARCH("No",'2_all_summary'!U642)),4,3))</f>
        <v>1</v>
      </c>
    </row>
    <row r="643" spans="7:18" x14ac:dyDescent="0.3">
      <c r="G643" s="41"/>
      <c r="H643" s="41" t="str">
        <f>'2_all_summary'!D643</f>
        <v>Village level institutions at the margins of natural resource management: The case of VDCS in Ngamiland, Botswana</v>
      </c>
      <c r="I643" s="41" t="str">
        <f>'2_all_summary'!E643</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2014 by Nova Science Publishers, Inc. All rights reserved.</v>
      </c>
      <c r="J643" s="41">
        <f>IF(ISNUMBER(SEARCH("Yes",'2_all_summary'!$F643)),IF(ISNUMBER(SEARCH("Yes",'2_all_summary'!M643)),1,2),IF(ISNUMBER(SEARCH("No",'2_all_summary'!M643)),4,3))</f>
        <v>4</v>
      </c>
      <c r="K643" s="41">
        <f>IF(ISNUMBER(SEARCH("Yes",'2_all_summary'!$F643)),IF(ISNUMBER(SEARCH("Yes",'2_all_summary'!N643)),1,2),IF(ISNUMBER(SEARCH("No",'2_all_summary'!N643)),4,3))</f>
        <v>4</v>
      </c>
      <c r="L643" s="41">
        <f>IF(ISNUMBER(SEARCH("Yes",'2_all_summary'!$F643)),IF(ISNUMBER(SEARCH("Yes",'2_all_summary'!O643)),1,2),IF(ISNUMBER(SEARCH("No",'2_all_summary'!O643)),4,3))</f>
        <v>4</v>
      </c>
      <c r="M643" s="41">
        <f>IF(ISNUMBER(SEARCH("Yes",'2_all_summary'!$F643)),IF(0&lt;'2_all_summary'!P643,1,2),IF(0='2_all_summary'!P643,4,3))</f>
        <v>4</v>
      </c>
      <c r="N643" s="41">
        <f>IF(ISNUMBER(SEARCH("Yes",'2_all_summary'!$F643)),IF(ISNUMBER(SEARCH("Yes",'2_all_summary'!Q643)),1,2),IF(ISNUMBER(SEARCH("No",'2_all_summary'!Q643)),4,3))</f>
        <v>4</v>
      </c>
      <c r="O643" s="41">
        <f>IF(ISNUMBER(SEARCH("Yes",'2_all_summary'!$F643)),IF(ISNUMBER(SEARCH("Yes",'2_all_summary'!R643)),1,2),IF(ISNUMBER(SEARCH("No",'2_all_summary'!R643)),4,3))</f>
        <v>4</v>
      </c>
      <c r="P643" s="41">
        <f>IF(ISNUMBER(SEARCH("Yes",'2_all_summary'!$F643)),IF(ISNUMBER(SEARCH("Yes",'2_all_summary'!S643)),1,2),IF(ISNUMBER(SEARCH("No",'2_all_summary'!S643)),4,3))</f>
        <v>4</v>
      </c>
      <c r="Q643" s="41">
        <f>IF(ISNUMBER(SEARCH("Yes",'2_all_summary'!$F643)),IF(0&lt;'2_all_summary'!T643,1,2),IF(0='2_all_summary'!T643,4,3))</f>
        <v>4</v>
      </c>
      <c r="R643" s="41">
        <f>IF(ISNUMBER(SEARCH("Yes",'2_all_summary'!$F643)),IF(ISNUMBER(SEARCH("Yes",'2_all_summary'!U643)),1,2),IF(ISNUMBER(SEARCH("No",'2_all_summary'!U643)),4,3))</f>
        <v>4</v>
      </c>
    </row>
    <row r="644" spans="7:18" x14ac:dyDescent="0.3">
      <c r="G644" s="41"/>
      <c r="H644" s="41" t="str">
        <f>'2_all_summary'!D644</f>
        <v>Conserving mangroves for their blue carbon: Insights and prospects for community-based mangrove management in southeast Asia</v>
      </c>
      <c r="I644" s="41" t="str">
        <f>'2_all_summary'!E644</f>
        <v>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regionâ€™s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Â© Springer International Publishing AG, part of Springer Nature 2018.</v>
      </c>
      <c r="J644" s="41">
        <f>IF(ISNUMBER(SEARCH("Yes",'2_all_summary'!$F644)),IF(ISNUMBER(SEARCH("Yes",'2_all_summary'!M644)),1,2),IF(ISNUMBER(SEARCH("No",'2_all_summary'!M644)),4,3))</f>
        <v>4</v>
      </c>
      <c r="K644" s="41">
        <f>IF(ISNUMBER(SEARCH("Yes",'2_all_summary'!$F644)),IF(ISNUMBER(SEARCH("Yes",'2_all_summary'!N644)),1,2),IF(ISNUMBER(SEARCH("No",'2_all_summary'!N644)),4,3))</f>
        <v>4</v>
      </c>
      <c r="L644" s="41">
        <f>IF(ISNUMBER(SEARCH("Yes",'2_all_summary'!$F644)),IF(ISNUMBER(SEARCH("Yes",'2_all_summary'!O644)),1,2),IF(ISNUMBER(SEARCH("No",'2_all_summary'!O644)),4,3))</f>
        <v>4</v>
      </c>
      <c r="M644" s="41">
        <f>IF(ISNUMBER(SEARCH("Yes",'2_all_summary'!$F644)),IF(0&lt;'2_all_summary'!P644,1,2),IF(0='2_all_summary'!P644,4,3))</f>
        <v>4</v>
      </c>
      <c r="N644" s="41">
        <f>IF(ISNUMBER(SEARCH("Yes",'2_all_summary'!$F644)),IF(ISNUMBER(SEARCH("Yes",'2_all_summary'!Q644)),1,2),IF(ISNUMBER(SEARCH("No",'2_all_summary'!Q644)),4,3))</f>
        <v>4</v>
      </c>
      <c r="O644" s="41">
        <f>IF(ISNUMBER(SEARCH("Yes",'2_all_summary'!$F644)),IF(ISNUMBER(SEARCH("Yes",'2_all_summary'!R644)),1,2),IF(ISNUMBER(SEARCH("No",'2_all_summary'!R644)),4,3))</f>
        <v>4</v>
      </c>
      <c r="P644" s="41">
        <f>IF(ISNUMBER(SEARCH("Yes",'2_all_summary'!$F644)),IF(ISNUMBER(SEARCH("Yes",'2_all_summary'!S644)),1,2),IF(ISNUMBER(SEARCH("No",'2_all_summary'!S644)),4,3))</f>
        <v>4</v>
      </c>
      <c r="Q644" s="41">
        <f>IF(ISNUMBER(SEARCH("Yes",'2_all_summary'!$F644)),IF(0&lt;'2_all_summary'!T644,1,2),IF(0='2_all_summary'!T644,4,3))</f>
        <v>4</v>
      </c>
      <c r="R644" s="41">
        <f>IF(ISNUMBER(SEARCH("Yes",'2_all_summary'!$F644)),IF(ISNUMBER(SEARCH("Yes",'2_all_summary'!U644)),1,2),IF(ISNUMBER(SEARCH("No",'2_all_summary'!U644)),4,3))</f>
        <v>4</v>
      </c>
    </row>
    <row r="645" spans="7:18" x14ac:dyDescent="0.3">
      <c r="G645" s="41"/>
      <c r="H645" s="41" t="str">
        <f>'2_all_summary'!D645</f>
        <v>Marine systematic conservation planning for Rodrigues Island, western Indian Ocean</v>
      </c>
      <c r="I645" s="41" t="str">
        <f>'2_all_summary'!E645</f>
        <v>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Â© 2016 Elsevier Ltd</v>
      </c>
      <c r="J645" s="41">
        <f>IF(ISNUMBER(SEARCH("Yes",'2_all_summary'!$F645)),IF(ISNUMBER(SEARCH("Yes",'2_all_summary'!M645)),1,2),IF(ISNUMBER(SEARCH("No",'2_all_summary'!M645)),4,3))</f>
        <v>4</v>
      </c>
      <c r="K645" s="41">
        <f>IF(ISNUMBER(SEARCH("Yes",'2_all_summary'!$F645)),IF(ISNUMBER(SEARCH("Yes",'2_all_summary'!N645)),1,2),IF(ISNUMBER(SEARCH("No",'2_all_summary'!N645)),4,3))</f>
        <v>4</v>
      </c>
      <c r="L645" s="41">
        <f>IF(ISNUMBER(SEARCH("Yes",'2_all_summary'!$F645)),IF(ISNUMBER(SEARCH("Yes",'2_all_summary'!O645)),1,2),IF(ISNUMBER(SEARCH("No",'2_all_summary'!O645)),4,3))</f>
        <v>4</v>
      </c>
      <c r="M645" s="41">
        <f>IF(ISNUMBER(SEARCH("Yes",'2_all_summary'!$F645)),IF(0&lt;'2_all_summary'!P645,1,2),IF(0='2_all_summary'!P645,4,3))</f>
        <v>4</v>
      </c>
      <c r="N645" s="41">
        <f>IF(ISNUMBER(SEARCH("Yes",'2_all_summary'!$F645)),IF(ISNUMBER(SEARCH("Yes",'2_all_summary'!Q645)),1,2),IF(ISNUMBER(SEARCH("No",'2_all_summary'!Q645)),4,3))</f>
        <v>4</v>
      </c>
      <c r="O645" s="41">
        <f>IF(ISNUMBER(SEARCH("Yes",'2_all_summary'!$F645)),IF(ISNUMBER(SEARCH("Yes",'2_all_summary'!R645)),1,2),IF(ISNUMBER(SEARCH("No",'2_all_summary'!R645)),4,3))</f>
        <v>4</v>
      </c>
      <c r="P645" s="41">
        <f>IF(ISNUMBER(SEARCH("Yes",'2_all_summary'!$F645)),IF(ISNUMBER(SEARCH("Yes",'2_all_summary'!S645)),1,2),IF(ISNUMBER(SEARCH("No",'2_all_summary'!S645)),4,3))</f>
        <v>4</v>
      </c>
      <c r="Q645" s="41">
        <f>IF(ISNUMBER(SEARCH("Yes",'2_all_summary'!$F645)),IF(0&lt;'2_all_summary'!T645,1,2),IF(0='2_all_summary'!T645,4,3))</f>
        <v>4</v>
      </c>
      <c r="R645" s="41">
        <f>IF(ISNUMBER(SEARCH("Yes",'2_all_summary'!$F645)),IF(ISNUMBER(SEARCH("Yes",'2_all_summary'!U645)),1,2),IF(ISNUMBER(SEARCH("No",'2_all_summary'!U645)),4,3))</f>
        <v>4</v>
      </c>
    </row>
    <row r="646" spans="7:18" x14ac:dyDescent="0.3">
      <c r="G646" s="41"/>
      <c r="H646" s="41" t="str">
        <f>'2_all_summary'!D646</f>
        <v>â€˜Fishersâ€™ rights are human rightsâ€™: George v Minister of Environmental Affairs and Tourism 2005 (6) SA 297</v>
      </c>
      <c r="I646" s="41" t="str">
        <f>'2_all_summary'!E646</f>
        <v>In 2004, artisanal fishers, community-based and non-governmental organisations representing âˆ¼5,000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Organisationâ€™s Small-Scale Fisheries Guidelines of 2015. Â© 2021 South African Journal on Human Rights.</v>
      </c>
      <c r="J646" s="41">
        <f>IF(ISNUMBER(SEARCH("Yes",'2_all_summary'!$F646)),IF(ISNUMBER(SEARCH("Yes",'2_all_summary'!M646)),1,2),IF(ISNUMBER(SEARCH("No",'2_all_summary'!M646)),4,3))</f>
        <v>4</v>
      </c>
      <c r="K646" s="41">
        <f>IF(ISNUMBER(SEARCH("Yes",'2_all_summary'!$F646)),IF(ISNUMBER(SEARCH("Yes",'2_all_summary'!N646)),1,2),IF(ISNUMBER(SEARCH("No",'2_all_summary'!N646)),4,3))</f>
        <v>4</v>
      </c>
      <c r="L646" s="41">
        <f>IF(ISNUMBER(SEARCH("Yes",'2_all_summary'!$F646)),IF(ISNUMBER(SEARCH("Yes",'2_all_summary'!O646)),1,2),IF(ISNUMBER(SEARCH("No",'2_all_summary'!O646)),4,3))</f>
        <v>4</v>
      </c>
      <c r="M646" s="41">
        <f>IF(ISNUMBER(SEARCH("Yes",'2_all_summary'!$F646)),IF(0&lt;'2_all_summary'!P646,1,2),IF(0='2_all_summary'!P646,4,3))</f>
        <v>4</v>
      </c>
      <c r="N646" s="41">
        <f>IF(ISNUMBER(SEARCH("Yes",'2_all_summary'!$F646)),IF(ISNUMBER(SEARCH("Yes",'2_all_summary'!Q646)),1,2),IF(ISNUMBER(SEARCH("No",'2_all_summary'!Q646)),4,3))</f>
        <v>4</v>
      </c>
      <c r="O646" s="41">
        <f>IF(ISNUMBER(SEARCH("Yes",'2_all_summary'!$F646)),IF(ISNUMBER(SEARCH("Yes",'2_all_summary'!R646)),1,2),IF(ISNUMBER(SEARCH("No",'2_all_summary'!R646)),4,3))</f>
        <v>4</v>
      </c>
      <c r="P646" s="41">
        <f>IF(ISNUMBER(SEARCH("Yes",'2_all_summary'!$F646)),IF(ISNUMBER(SEARCH("Yes",'2_all_summary'!S646)),1,2),IF(ISNUMBER(SEARCH("No",'2_all_summary'!S646)),4,3))</f>
        <v>4</v>
      </c>
      <c r="Q646" s="41">
        <f>IF(ISNUMBER(SEARCH("Yes",'2_all_summary'!$F646)),IF(0&lt;'2_all_summary'!T646,1,2),IF(0='2_all_summary'!T646,4,3))</f>
        <v>4</v>
      </c>
      <c r="R646" s="41">
        <f>IF(ISNUMBER(SEARCH("Yes",'2_all_summary'!$F646)),IF(ISNUMBER(SEARCH("Yes",'2_all_summary'!U646)),1,2),IF(ISNUMBER(SEARCH("No",'2_all_summary'!U646)),4,3))</f>
        <v>4</v>
      </c>
    </row>
    <row r="647" spans="7:18" x14ac:dyDescent="0.3">
      <c r="G647" s="41"/>
      <c r="H647" s="41" t="str">
        <f>'2_all_summary'!D647</f>
        <v>Diversity of fishery resources and catch efficiency of fishing gears in Gorai River, Bangladesh</v>
      </c>
      <c r="I647" s="41" t="str">
        <f>'2_all_summary'!E647</f>
        <v>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(Hâ€²), Simpson's index (1-D), Margalef's richness (d) and Pielou's evenness (Jâ€²) indices were recorded as, 1.478 Â± 0.495, 0.57 Â± 0.197, 15.115 Â± 4.435 and 0.481 Â±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Â± 1.72 kg gearâˆ’1 haulâˆ’1) and hook &amp;amp; long lines (0.0135 Â± 0.0015 kg gearâˆ’1haulâˆ’1), respectively whereas, highest and lowest gear efficiency were recorded from lift net (0.321 Â± 0.036 kg gearâˆ’1personâˆ’1hourâˆ’1) and fish trap (0.0005 Â± 0.0002 kg gearâˆ’1personâˆ’1hourâˆ’1), respectively. Alternatively, the highest fish catch was recorded on April (21228 Â± 464.38 kg) and lowest on August (3855 Â±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Â© 2021 The Author(s)</v>
      </c>
      <c r="J647" s="41">
        <f>IF(ISNUMBER(SEARCH("Yes",'2_all_summary'!$F647)),IF(ISNUMBER(SEARCH("Yes",'2_all_summary'!M647)),1,2),IF(ISNUMBER(SEARCH("No",'2_all_summary'!M647)),4,3))</f>
        <v>4</v>
      </c>
      <c r="K647" s="41">
        <f>IF(ISNUMBER(SEARCH("Yes",'2_all_summary'!$F647)),IF(ISNUMBER(SEARCH("Yes",'2_all_summary'!N647)),1,2),IF(ISNUMBER(SEARCH("No",'2_all_summary'!N647)),4,3))</f>
        <v>4</v>
      </c>
      <c r="L647" s="41">
        <f>IF(ISNUMBER(SEARCH("Yes",'2_all_summary'!$F647)),IF(ISNUMBER(SEARCH("Yes",'2_all_summary'!O647)),1,2),IF(ISNUMBER(SEARCH("No",'2_all_summary'!O647)),4,3))</f>
        <v>4</v>
      </c>
      <c r="M647" s="41">
        <f>IF(ISNUMBER(SEARCH("Yes",'2_all_summary'!$F647)),IF(0&lt;'2_all_summary'!P647,1,2),IF(0='2_all_summary'!P647,4,3))</f>
        <v>4</v>
      </c>
      <c r="N647" s="41">
        <f>IF(ISNUMBER(SEARCH("Yes",'2_all_summary'!$F647)),IF(ISNUMBER(SEARCH("Yes",'2_all_summary'!Q647)),1,2),IF(ISNUMBER(SEARCH("No",'2_all_summary'!Q647)),4,3))</f>
        <v>4</v>
      </c>
      <c r="O647" s="41">
        <f>IF(ISNUMBER(SEARCH("Yes",'2_all_summary'!$F647)),IF(ISNUMBER(SEARCH("Yes",'2_all_summary'!R647)),1,2),IF(ISNUMBER(SEARCH("No",'2_all_summary'!R647)),4,3))</f>
        <v>4</v>
      </c>
      <c r="P647" s="41">
        <f>IF(ISNUMBER(SEARCH("Yes",'2_all_summary'!$F647)),IF(ISNUMBER(SEARCH("Yes",'2_all_summary'!S647)),1,2),IF(ISNUMBER(SEARCH("No",'2_all_summary'!S647)),4,3))</f>
        <v>4</v>
      </c>
      <c r="Q647" s="41">
        <f>IF(ISNUMBER(SEARCH("Yes",'2_all_summary'!$F647)),IF(0&lt;'2_all_summary'!T647,1,2),IF(0='2_all_summary'!T647,4,3))</f>
        <v>4</v>
      </c>
      <c r="R647" s="41">
        <f>IF(ISNUMBER(SEARCH("Yes",'2_all_summary'!$F647)),IF(ISNUMBER(SEARCH("Yes",'2_all_summary'!U647)),1,2),IF(ISNUMBER(SEARCH("No",'2_all_summary'!U647)),4,3))</f>
        <v>4</v>
      </c>
    </row>
    <row r="648" spans="7:18" x14ac:dyDescent="0.3">
      <c r="G648" s="41"/>
      <c r="H648" s="41" t="str">
        <f>'2_all_summary'!D648</f>
        <v>Improving the management and use of water resources for small-scale irrigation farming in the Garu Tempane District of Ghana</v>
      </c>
      <c r="I648" s="41" t="str">
        <f>'2_all_summary'!E648</f>
        <v>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Â© 2014 by the author(s).</v>
      </c>
      <c r="J648" s="41">
        <f>IF(ISNUMBER(SEARCH("Yes",'2_all_summary'!$F648)),IF(ISNUMBER(SEARCH("Yes",'2_all_summary'!M648)),1,2),IF(ISNUMBER(SEARCH("No",'2_all_summary'!M648)),4,3))</f>
        <v>4</v>
      </c>
      <c r="K648" s="41">
        <f>IF(ISNUMBER(SEARCH("Yes",'2_all_summary'!$F648)),IF(ISNUMBER(SEARCH("Yes",'2_all_summary'!N648)),1,2),IF(ISNUMBER(SEARCH("No",'2_all_summary'!N648)),4,3))</f>
        <v>4</v>
      </c>
      <c r="L648" s="41">
        <f>IF(ISNUMBER(SEARCH("Yes",'2_all_summary'!$F648)),IF(ISNUMBER(SEARCH("Yes",'2_all_summary'!O648)),1,2),IF(ISNUMBER(SEARCH("No",'2_all_summary'!O648)),4,3))</f>
        <v>4</v>
      </c>
      <c r="M648" s="41">
        <f>IF(ISNUMBER(SEARCH("Yes",'2_all_summary'!$F648)),IF(0&lt;'2_all_summary'!P648,1,2),IF(0='2_all_summary'!P648,4,3))</f>
        <v>4</v>
      </c>
      <c r="N648" s="41">
        <f>IF(ISNUMBER(SEARCH("Yes",'2_all_summary'!$F648)),IF(ISNUMBER(SEARCH("Yes",'2_all_summary'!Q648)),1,2),IF(ISNUMBER(SEARCH("No",'2_all_summary'!Q648)),4,3))</f>
        <v>4</v>
      </c>
      <c r="O648" s="41">
        <f>IF(ISNUMBER(SEARCH("Yes",'2_all_summary'!$F648)),IF(ISNUMBER(SEARCH("Yes",'2_all_summary'!R648)),1,2),IF(ISNUMBER(SEARCH("No",'2_all_summary'!R648)),4,3))</f>
        <v>4</v>
      </c>
      <c r="P648" s="41">
        <f>IF(ISNUMBER(SEARCH("Yes",'2_all_summary'!$F648)),IF(ISNUMBER(SEARCH("Yes",'2_all_summary'!S648)),1,2),IF(ISNUMBER(SEARCH("No",'2_all_summary'!S648)),4,3))</f>
        <v>4</v>
      </c>
      <c r="Q648" s="41">
        <f>IF(ISNUMBER(SEARCH("Yes",'2_all_summary'!$F648)),IF(0&lt;'2_all_summary'!T648,1,2),IF(0='2_all_summary'!T648,4,3))</f>
        <v>4</v>
      </c>
      <c r="R648" s="41">
        <f>IF(ISNUMBER(SEARCH("Yes",'2_all_summary'!$F648)),IF(ISNUMBER(SEARCH("Yes",'2_all_summary'!U648)),1,2),IF(ISNUMBER(SEARCH("No",'2_all_summary'!U648)),4,3))</f>
        <v>4</v>
      </c>
    </row>
    <row r="649" spans="7:18" x14ac:dyDescent="0.3">
      <c r="G649" s="41"/>
      <c r="H649" s="41" t="str">
        <f>'2_all_summary'!D649</f>
        <v>Integrated Community Based Coastal Management: Lesson from the Field</v>
      </c>
      <c r="I649" s="41" t="str">
        <f>'2_all_summary'!E649</f>
        <v>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Â© Published under licence by IOP Publishing Ltd.</v>
      </c>
      <c r="J649" s="41">
        <f>IF(ISNUMBER(SEARCH("Yes",'2_all_summary'!$F649)),IF(ISNUMBER(SEARCH("Yes",'2_all_summary'!M649)),1,2),IF(ISNUMBER(SEARCH("No",'2_all_summary'!M649)),4,3))</f>
        <v>4</v>
      </c>
      <c r="K649" s="41">
        <f>IF(ISNUMBER(SEARCH("Yes",'2_all_summary'!$F649)),IF(ISNUMBER(SEARCH("Yes",'2_all_summary'!N649)),1,2),IF(ISNUMBER(SEARCH("No",'2_all_summary'!N649)),4,3))</f>
        <v>4</v>
      </c>
      <c r="L649" s="41">
        <f>IF(ISNUMBER(SEARCH("Yes",'2_all_summary'!$F649)),IF(ISNUMBER(SEARCH("Yes",'2_all_summary'!O649)),1,2),IF(ISNUMBER(SEARCH("No",'2_all_summary'!O649)),4,3))</f>
        <v>4</v>
      </c>
      <c r="M649" s="41">
        <f>IF(ISNUMBER(SEARCH("Yes",'2_all_summary'!$F649)),IF(0&lt;'2_all_summary'!P649,1,2),IF(0='2_all_summary'!P649,4,3))</f>
        <v>4</v>
      </c>
      <c r="N649" s="41">
        <f>IF(ISNUMBER(SEARCH("Yes",'2_all_summary'!$F649)),IF(ISNUMBER(SEARCH("Yes",'2_all_summary'!Q649)),1,2),IF(ISNUMBER(SEARCH("No",'2_all_summary'!Q649)),4,3))</f>
        <v>4</v>
      </c>
      <c r="O649" s="41">
        <f>IF(ISNUMBER(SEARCH("Yes",'2_all_summary'!$F649)),IF(ISNUMBER(SEARCH("Yes",'2_all_summary'!R649)),1,2),IF(ISNUMBER(SEARCH("No",'2_all_summary'!R649)),4,3))</f>
        <v>4</v>
      </c>
      <c r="P649" s="41">
        <f>IF(ISNUMBER(SEARCH("Yes",'2_all_summary'!$F649)),IF(ISNUMBER(SEARCH("Yes",'2_all_summary'!S649)),1,2),IF(ISNUMBER(SEARCH("No",'2_all_summary'!S649)),4,3))</f>
        <v>4</v>
      </c>
      <c r="Q649" s="41">
        <f>IF(ISNUMBER(SEARCH("Yes",'2_all_summary'!$F649)),IF(0&lt;'2_all_summary'!T649,1,2),IF(0='2_all_summary'!T649,4,3))</f>
        <v>4</v>
      </c>
      <c r="R649" s="41">
        <f>IF(ISNUMBER(SEARCH("Yes",'2_all_summary'!$F649)),IF(ISNUMBER(SEARCH("Yes",'2_all_summary'!U649)),1,2),IF(ISNUMBER(SEARCH("No",'2_all_summary'!U649)),4,3))</f>
        <v>4</v>
      </c>
    </row>
    <row r="650" spans="7:18" x14ac:dyDescent="0.3">
      <c r="G650" s="41"/>
      <c r="H650" s="41" t="str">
        <f>'2_all_summary'!D650</f>
        <v>The anatomy of primary care and mental health clinician communication: A quality improvement case study</v>
      </c>
      <c r="I650" s="41" t="str">
        <f>'2_all_summary'!E650</f>
        <v>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Â© 2013 Society of General Internal Medicine.</v>
      </c>
      <c r="J650" s="41">
        <f>IF(ISNUMBER(SEARCH("Yes",'2_all_summary'!$F650)),IF(ISNUMBER(SEARCH("Yes",'2_all_summary'!M650)),1,2),IF(ISNUMBER(SEARCH("No",'2_all_summary'!M650)),4,3))</f>
        <v>4</v>
      </c>
      <c r="K650" s="41">
        <f>IF(ISNUMBER(SEARCH("Yes",'2_all_summary'!$F650)),IF(ISNUMBER(SEARCH("Yes",'2_all_summary'!N650)),1,2),IF(ISNUMBER(SEARCH("No",'2_all_summary'!N650)),4,3))</f>
        <v>4</v>
      </c>
      <c r="L650" s="41">
        <f>IF(ISNUMBER(SEARCH("Yes",'2_all_summary'!$F650)),IF(ISNUMBER(SEARCH("Yes",'2_all_summary'!O650)),1,2),IF(ISNUMBER(SEARCH("No",'2_all_summary'!O650)),4,3))</f>
        <v>4</v>
      </c>
      <c r="M650" s="41">
        <f>IF(ISNUMBER(SEARCH("Yes",'2_all_summary'!$F650)),IF(0&lt;'2_all_summary'!P650,1,2),IF(0='2_all_summary'!P650,4,3))</f>
        <v>4</v>
      </c>
      <c r="N650" s="41">
        <f>IF(ISNUMBER(SEARCH("Yes",'2_all_summary'!$F650)),IF(ISNUMBER(SEARCH("Yes",'2_all_summary'!Q650)),1,2),IF(ISNUMBER(SEARCH("No",'2_all_summary'!Q650)),4,3))</f>
        <v>4</v>
      </c>
      <c r="O650" s="41">
        <f>IF(ISNUMBER(SEARCH("Yes",'2_all_summary'!$F650)),IF(ISNUMBER(SEARCH("Yes",'2_all_summary'!R650)),1,2),IF(ISNUMBER(SEARCH("No",'2_all_summary'!R650)),4,3))</f>
        <v>4</v>
      </c>
      <c r="P650" s="41">
        <f>IF(ISNUMBER(SEARCH("Yes",'2_all_summary'!$F650)),IF(ISNUMBER(SEARCH("Yes",'2_all_summary'!S650)),1,2),IF(ISNUMBER(SEARCH("No",'2_all_summary'!S650)),4,3))</f>
        <v>4</v>
      </c>
      <c r="Q650" s="41">
        <f>IF(ISNUMBER(SEARCH("Yes",'2_all_summary'!$F650)),IF(0&lt;'2_all_summary'!T650,1,2),IF(0='2_all_summary'!T650,4,3))</f>
        <v>4</v>
      </c>
      <c r="R650" s="41">
        <f>IF(ISNUMBER(SEARCH("Yes",'2_all_summary'!$F650)),IF(ISNUMBER(SEARCH("Yes",'2_all_summary'!U650)),1,2),IF(ISNUMBER(SEARCH("No",'2_all_summary'!U650)),4,3))</f>
        <v>4</v>
      </c>
    </row>
    <row r="651" spans="7:18" x14ac:dyDescent="0.3">
      <c r="G651" s="41"/>
      <c r="H651" s="41" t="str">
        <f>'2_all_summary'!D651</f>
        <v>Studying common-pool resources over time: A longitudinal case study of the Buen Hombre fishery in the Dominican Republic</v>
      </c>
      <c r="I651" s="41" t="str">
        <f>'2_all_summary'!E651</f>
        <v>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Â© 2015, Royal Swedish Academy of Sciences.</v>
      </c>
      <c r="J651" s="41">
        <f>IF(ISNUMBER(SEARCH("Yes",'2_all_summary'!$F651)),IF(ISNUMBER(SEARCH("Yes",'2_all_summary'!M651)),1,2),IF(ISNUMBER(SEARCH("No",'2_all_summary'!M651)),4,3))</f>
        <v>4</v>
      </c>
      <c r="K651" s="41">
        <f>IF(ISNUMBER(SEARCH("Yes",'2_all_summary'!$F651)),IF(ISNUMBER(SEARCH("Yes",'2_all_summary'!N651)),1,2),IF(ISNUMBER(SEARCH("No",'2_all_summary'!N651)),4,3))</f>
        <v>4</v>
      </c>
      <c r="L651" s="41">
        <f>IF(ISNUMBER(SEARCH("Yes",'2_all_summary'!$F651)),IF(ISNUMBER(SEARCH("Yes",'2_all_summary'!O651)),1,2),IF(ISNUMBER(SEARCH("No",'2_all_summary'!O651)),4,3))</f>
        <v>4</v>
      </c>
      <c r="M651" s="41">
        <f>IF(ISNUMBER(SEARCH("Yes",'2_all_summary'!$F651)),IF(0&lt;'2_all_summary'!P651,1,2),IF(0='2_all_summary'!P651,4,3))</f>
        <v>4</v>
      </c>
      <c r="N651" s="41">
        <f>IF(ISNUMBER(SEARCH("Yes",'2_all_summary'!$F651)),IF(ISNUMBER(SEARCH("Yes",'2_all_summary'!Q651)),1,2),IF(ISNUMBER(SEARCH("No",'2_all_summary'!Q651)),4,3))</f>
        <v>4</v>
      </c>
      <c r="O651" s="41">
        <f>IF(ISNUMBER(SEARCH("Yes",'2_all_summary'!$F651)),IF(ISNUMBER(SEARCH("Yes",'2_all_summary'!R651)),1,2),IF(ISNUMBER(SEARCH("No",'2_all_summary'!R651)),4,3))</f>
        <v>4</v>
      </c>
      <c r="P651" s="41">
        <f>IF(ISNUMBER(SEARCH("Yes",'2_all_summary'!$F651)),IF(ISNUMBER(SEARCH("Yes",'2_all_summary'!S651)),1,2),IF(ISNUMBER(SEARCH("No",'2_all_summary'!S651)),4,3))</f>
        <v>4</v>
      </c>
      <c r="Q651" s="41">
        <f>IF(ISNUMBER(SEARCH("Yes",'2_all_summary'!$F651)),IF(0&lt;'2_all_summary'!T651,1,2),IF(0='2_all_summary'!T651,4,3))</f>
        <v>4</v>
      </c>
      <c r="R651" s="41">
        <f>IF(ISNUMBER(SEARCH("Yes",'2_all_summary'!$F651)),IF(ISNUMBER(SEARCH("Yes",'2_all_summary'!U651)),1,2),IF(ISNUMBER(SEARCH("No",'2_all_summary'!U651)),4,3))</f>
        <v>4</v>
      </c>
    </row>
    <row r="652" spans="7:18" x14ac:dyDescent="0.3">
      <c r="G652" s="41"/>
      <c r="H652" s="41" t="str">
        <f>'2_all_summary'!D652</f>
        <v>Potential effects of united states-mexico border hardening on ecological and human communities in the malpai borderlands: Diversity</v>
      </c>
      <c r="I652" s="41" t="str">
        <f>'2_all_summary'!E652</f>
        <v>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Â© 2009 Society for Conservation Biolog.</v>
      </c>
      <c r="J652" s="41">
        <f>IF(ISNUMBER(SEARCH("Yes",'2_all_summary'!$F652)),IF(ISNUMBER(SEARCH("Yes",'2_all_summary'!M652)),1,2),IF(ISNUMBER(SEARCH("No",'2_all_summary'!M652)),4,3))</f>
        <v>4</v>
      </c>
      <c r="K652" s="41">
        <f>IF(ISNUMBER(SEARCH("Yes",'2_all_summary'!$F652)),IF(ISNUMBER(SEARCH("Yes",'2_all_summary'!N652)),1,2),IF(ISNUMBER(SEARCH("No",'2_all_summary'!N652)),4,3))</f>
        <v>4</v>
      </c>
      <c r="L652" s="41">
        <f>IF(ISNUMBER(SEARCH("Yes",'2_all_summary'!$F652)),IF(ISNUMBER(SEARCH("Yes",'2_all_summary'!O652)),1,2),IF(ISNUMBER(SEARCH("No",'2_all_summary'!O652)),4,3))</f>
        <v>4</v>
      </c>
      <c r="M652" s="41">
        <f>IF(ISNUMBER(SEARCH("Yes",'2_all_summary'!$F652)),IF(0&lt;'2_all_summary'!P652,1,2),IF(0='2_all_summary'!P652,4,3))</f>
        <v>4</v>
      </c>
      <c r="N652" s="41">
        <f>IF(ISNUMBER(SEARCH("Yes",'2_all_summary'!$F652)),IF(ISNUMBER(SEARCH("Yes",'2_all_summary'!Q652)),1,2),IF(ISNUMBER(SEARCH("No",'2_all_summary'!Q652)),4,3))</f>
        <v>4</v>
      </c>
      <c r="O652" s="41">
        <f>IF(ISNUMBER(SEARCH("Yes",'2_all_summary'!$F652)),IF(ISNUMBER(SEARCH("Yes",'2_all_summary'!R652)),1,2),IF(ISNUMBER(SEARCH("No",'2_all_summary'!R652)),4,3))</f>
        <v>4</v>
      </c>
      <c r="P652" s="41">
        <f>IF(ISNUMBER(SEARCH("Yes",'2_all_summary'!$F652)),IF(ISNUMBER(SEARCH("Yes",'2_all_summary'!S652)),1,2),IF(ISNUMBER(SEARCH("No",'2_all_summary'!S652)),4,3))</f>
        <v>4</v>
      </c>
      <c r="Q652" s="41">
        <f>IF(ISNUMBER(SEARCH("Yes",'2_all_summary'!$F652)),IF(0&lt;'2_all_summary'!T652,1,2),IF(0='2_all_summary'!T652,4,3))</f>
        <v>4</v>
      </c>
      <c r="R652" s="41">
        <f>IF(ISNUMBER(SEARCH("Yes",'2_all_summary'!$F652)),IF(ISNUMBER(SEARCH("Yes",'2_all_summary'!U652)),1,2),IF(ISNUMBER(SEARCH("No",'2_all_summary'!U652)),4,3))</f>
        <v>4</v>
      </c>
    </row>
    <row r="653" spans="7:18" x14ac:dyDescent="0.3">
      <c r="G653" s="41"/>
      <c r="H653" s="41" t="str">
        <f>'2_all_summary'!D653</f>
        <v>Korean fishing communities in transition: Limitations of community-based resource management</v>
      </c>
      <c r="I653" s="41" t="str">
        <f>'2_all_summary'!E653</f>
        <v>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v>
      </c>
      <c r="J653" s="41">
        <f>IF(ISNUMBER(SEARCH("Yes",'2_all_summary'!$F653)),IF(ISNUMBER(SEARCH("Yes",'2_all_summary'!M653)),1,2),IF(ISNUMBER(SEARCH("No",'2_all_summary'!M653)),4,3))</f>
        <v>4</v>
      </c>
      <c r="K653" s="41">
        <f>IF(ISNUMBER(SEARCH("Yes",'2_all_summary'!$F653)),IF(ISNUMBER(SEARCH("Yes",'2_all_summary'!N653)),1,2),IF(ISNUMBER(SEARCH("No",'2_all_summary'!N653)),4,3))</f>
        <v>4</v>
      </c>
      <c r="L653" s="41">
        <f>IF(ISNUMBER(SEARCH("Yes",'2_all_summary'!$F653)),IF(ISNUMBER(SEARCH("Yes",'2_all_summary'!O653)),1,2),IF(ISNUMBER(SEARCH("No",'2_all_summary'!O653)),4,3))</f>
        <v>4</v>
      </c>
      <c r="M653" s="41">
        <f>IF(ISNUMBER(SEARCH("Yes",'2_all_summary'!$F653)),IF(0&lt;'2_all_summary'!P653,1,2),IF(0='2_all_summary'!P653,4,3))</f>
        <v>4</v>
      </c>
      <c r="N653" s="41">
        <f>IF(ISNUMBER(SEARCH("Yes",'2_all_summary'!$F653)),IF(ISNUMBER(SEARCH("Yes",'2_all_summary'!Q653)),1,2),IF(ISNUMBER(SEARCH("No",'2_all_summary'!Q653)),4,3))</f>
        <v>4</v>
      </c>
      <c r="O653" s="41">
        <f>IF(ISNUMBER(SEARCH("Yes",'2_all_summary'!$F653)),IF(ISNUMBER(SEARCH("Yes",'2_all_summary'!R653)),1,2),IF(ISNUMBER(SEARCH("No",'2_all_summary'!R653)),4,3))</f>
        <v>4</v>
      </c>
      <c r="P653" s="41">
        <f>IF(ISNUMBER(SEARCH("Yes",'2_all_summary'!$F653)),IF(ISNUMBER(SEARCH("Yes",'2_all_summary'!S653)),1,2),IF(ISNUMBER(SEARCH("No",'2_all_summary'!S653)),4,3))</f>
        <v>4</v>
      </c>
      <c r="Q653" s="41">
        <f>IF(ISNUMBER(SEARCH("Yes",'2_all_summary'!$F653)),IF(0&lt;'2_all_summary'!T653,1,2),IF(0='2_all_summary'!T653,4,3))</f>
        <v>4</v>
      </c>
      <c r="R653" s="41">
        <f>IF(ISNUMBER(SEARCH("Yes",'2_all_summary'!$F653)),IF(ISNUMBER(SEARCH("Yes",'2_all_summary'!U653)),1,2),IF(ISNUMBER(SEARCH("No",'2_all_summary'!U653)),4,3))</f>
        <v>4</v>
      </c>
    </row>
    <row r="654" spans="7:18" x14ac:dyDescent="0.3">
      <c r="G654" s="41"/>
      <c r="H654" s="41" t="str">
        <f>'2_all_summary'!D654</f>
        <v>Evaluating a science-based decision support tool used to prioritize brook charr conservation project proposals in the eastern United States</v>
      </c>
      <c r="I654" s="41" t="str">
        <f>'2_all_summary'!E654</f>
        <v>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Â© 2009 Springer Science+Business Media B.V.</v>
      </c>
      <c r="J654" s="41">
        <f>IF(ISNUMBER(SEARCH("Yes",'2_all_summary'!$F654)),IF(ISNUMBER(SEARCH("Yes",'2_all_summary'!M654)),1,2),IF(ISNUMBER(SEARCH("No",'2_all_summary'!M654)),4,3))</f>
        <v>4</v>
      </c>
      <c r="K654" s="41">
        <f>IF(ISNUMBER(SEARCH("Yes",'2_all_summary'!$F654)),IF(ISNUMBER(SEARCH("Yes",'2_all_summary'!N654)),1,2),IF(ISNUMBER(SEARCH("No",'2_all_summary'!N654)),4,3))</f>
        <v>4</v>
      </c>
      <c r="L654" s="41">
        <f>IF(ISNUMBER(SEARCH("Yes",'2_all_summary'!$F654)),IF(ISNUMBER(SEARCH("Yes",'2_all_summary'!O654)),1,2),IF(ISNUMBER(SEARCH("No",'2_all_summary'!O654)),4,3))</f>
        <v>4</v>
      </c>
      <c r="M654" s="41">
        <f>IF(ISNUMBER(SEARCH("Yes",'2_all_summary'!$F654)),IF(0&lt;'2_all_summary'!P654,1,2),IF(0='2_all_summary'!P654,4,3))</f>
        <v>4</v>
      </c>
      <c r="N654" s="41">
        <f>IF(ISNUMBER(SEARCH("Yes",'2_all_summary'!$F654)),IF(ISNUMBER(SEARCH("Yes",'2_all_summary'!Q654)),1,2),IF(ISNUMBER(SEARCH("No",'2_all_summary'!Q654)),4,3))</f>
        <v>4</v>
      </c>
      <c r="O654" s="41">
        <f>IF(ISNUMBER(SEARCH("Yes",'2_all_summary'!$F654)),IF(ISNUMBER(SEARCH("Yes",'2_all_summary'!R654)),1,2),IF(ISNUMBER(SEARCH("No",'2_all_summary'!R654)),4,3))</f>
        <v>4</v>
      </c>
      <c r="P654" s="41">
        <f>IF(ISNUMBER(SEARCH("Yes",'2_all_summary'!$F654)),IF(ISNUMBER(SEARCH("Yes",'2_all_summary'!S654)),1,2),IF(ISNUMBER(SEARCH("No",'2_all_summary'!S654)),4,3))</f>
        <v>4</v>
      </c>
      <c r="Q654" s="41">
        <f>IF(ISNUMBER(SEARCH("Yes",'2_all_summary'!$F654)),IF(0&lt;'2_all_summary'!T654,1,2),IF(0='2_all_summary'!T654,4,3))</f>
        <v>4</v>
      </c>
      <c r="R654" s="41">
        <f>IF(ISNUMBER(SEARCH("Yes",'2_all_summary'!$F654)),IF(ISNUMBER(SEARCH("Yes",'2_all_summary'!U654)),1,2),IF(ISNUMBER(SEARCH("No",'2_all_summary'!U654)),4,3))</f>
        <v>4</v>
      </c>
    </row>
    <row r="655" spans="7:18" x14ac:dyDescent="0.3">
      <c r="G655" s="41"/>
      <c r="H655" s="41" t="str">
        <f>'2_all_summary'!D655</f>
        <v>Local knowledge and adult learning in environmental adult education: Community-based ecotourism in southern Thailand</v>
      </c>
      <c r="I655" s="41" t="str">
        <f>'2_all_summary'!E655</f>
        <v>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Â© 2009 Taylor &amp; Francis.</v>
      </c>
      <c r="J655" s="41">
        <f>IF(ISNUMBER(SEARCH("Yes",'2_all_summary'!$F655)),IF(ISNUMBER(SEARCH("Yes",'2_all_summary'!M655)),1,2),IF(ISNUMBER(SEARCH("No",'2_all_summary'!M655)),4,3))</f>
        <v>4</v>
      </c>
      <c r="K655" s="41">
        <f>IF(ISNUMBER(SEARCH("Yes",'2_all_summary'!$F655)),IF(ISNUMBER(SEARCH("Yes",'2_all_summary'!N655)),1,2),IF(ISNUMBER(SEARCH("No",'2_all_summary'!N655)),4,3))</f>
        <v>4</v>
      </c>
      <c r="L655" s="41">
        <f>IF(ISNUMBER(SEARCH("Yes",'2_all_summary'!$F655)),IF(ISNUMBER(SEARCH("Yes",'2_all_summary'!O655)),1,2),IF(ISNUMBER(SEARCH("No",'2_all_summary'!O655)),4,3))</f>
        <v>4</v>
      </c>
      <c r="M655" s="41">
        <f>IF(ISNUMBER(SEARCH("Yes",'2_all_summary'!$F655)),IF(0&lt;'2_all_summary'!P655,1,2),IF(0='2_all_summary'!P655,4,3))</f>
        <v>4</v>
      </c>
      <c r="N655" s="41">
        <f>IF(ISNUMBER(SEARCH("Yes",'2_all_summary'!$F655)),IF(ISNUMBER(SEARCH("Yes",'2_all_summary'!Q655)),1,2),IF(ISNUMBER(SEARCH("No",'2_all_summary'!Q655)),4,3))</f>
        <v>4</v>
      </c>
      <c r="O655" s="41">
        <f>IF(ISNUMBER(SEARCH("Yes",'2_all_summary'!$F655)),IF(ISNUMBER(SEARCH("Yes",'2_all_summary'!R655)),1,2),IF(ISNUMBER(SEARCH("No",'2_all_summary'!R655)),4,3))</f>
        <v>4</v>
      </c>
      <c r="P655" s="41">
        <f>IF(ISNUMBER(SEARCH("Yes",'2_all_summary'!$F655)),IF(ISNUMBER(SEARCH("Yes",'2_all_summary'!S655)),1,2),IF(ISNUMBER(SEARCH("No",'2_all_summary'!S655)),4,3))</f>
        <v>4</v>
      </c>
      <c r="Q655" s="41">
        <f>IF(ISNUMBER(SEARCH("Yes",'2_all_summary'!$F655)),IF(0&lt;'2_all_summary'!T655,1,2),IF(0='2_all_summary'!T655,4,3))</f>
        <v>4</v>
      </c>
      <c r="R655" s="41">
        <f>IF(ISNUMBER(SEARCH("Yes",'2_all_summary'!$F655)),IF(ISNUMBER(SEARCH("Yes",'2_all_summary'!U655)),1,2),IF(ISNUMBER(SEARCH("No",'2_all_summary'!U655)),4,3))</f>
        <v>4</v>
      </c>
    </row>
    <row r="656" spans="7:18" x14ac:dyDescent="0.3">
      <c r="G656" s="41"/>
      <c r="H656" s="41" t="str">
        <f>'2_all_summary'!D656</f>
        <v>Community-based ecosystem management (CbEM) of Arial Beel at Munshiganj District in Bangladesh by integrating MIMES model</v>
      </c>
      <c r="I656" s="41" t="str">
        <f>'2_all_summary'!E656</f>
        <v>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Â© 2021, The Author(s), under exclusive licence to Springer Nature Switzerland AG part of Springer Nature.</v>
      </c>
      <c r="J656" s="41">
        <f>IF(ISNUMBER(SEARCH("Yes",'2_all_summary'!$F656)),IF(ISNUMBER(SEARCH("Yes",'2_all_summary'!M656)),1,2),IF(ISNUMBER(SEARCH("No",'2_all_summary'!M656)),4,3))</f>
        <v>4</v>
      </c>
      <c r="K656" s="41">
        <f>IF(ISNUMBER(SEARCH("Yes",'2_all_summary'!$F656)),IF(ISNUMBER(SEARCH("Yes",'2_all_summary'!N656)),1,2),IF(ISNUMBER(SEARCH("No",'2_all_summary'!N656)),4,3))</f>
        <v>4</v>
      </c>
      <c r="L656" s="41">
        <f>IF(ISNUMBER(SEARCH("Yes",'2_all_summary'!$F656)),IF(ISNUMBER(SEARCH("Yes",'2_all_summary'!O656)),1,2),IF(ISNUMBER(SEARCH("No",'2_all_summary'!O656)),4,3))</f>
        <v>4</v>
      </c>
      <c r="M656" s="41">
        <f>IF(ISNUMBER(SEARCH("Yes",'2_all_summary'!$F656)),IF(0&lt;'2_all_summary'!P656,1,2),IF(0='2_all_summary'!P656,4,3))</f>
        <v>4</v>
      </c>
      <c r="N656" s="41">
        <f>IF(ISNUMBER(SEARCH("Yes",'2_all_summary'!$F656)),IF(ISNUMBER(SEARCH("Yes",'2_all_summary'!Q656)),1,2),IF(ISNUMBER(SEARCH("No",'2_all_summary'!Q656)),4,3))</f>
        <v>4</v>
      </c>
      <c r="O656" s="41">
        <f>IF(ISNUMBER(SEARCH("Yes",'2_all_summary'!$F656)),IF(ISNUMBER(SEARCH("Yes",'2_all_summary'!R656)),1,2),IF(ISNUMBER(SEARCH("No",'2_all_summary'!R656)),4,3))</f>
        <v>4</v>
      </c>
      <c r="P656" s="41">
        <f>IF(ISNUMBER(SEARCH("Yes",'2_all_summary'!$F656)),IF(ISNUMBER(SEARCH("Yes",'2_all_summary'!S656)),1,2),IF(ISNUMBER(SEARCH("No",'2_all_summary'!S656)),4,3))</f>
        <v>4</v>
      </c>
      <c r="Q656" s="41">
        <f>IF(ISNUMBER(SEARCH("Yes",'2_all_summary'!$F656)),IF(0&lt;'2_all_summary'!T656,1,2),IF(0='2_all_summary'!T656,4,3))</f>
        <v>4</v>
      </c>
      <c r="R656" s="41">
        <f>IF(ISNUMBER(SEARCH("Yes",'2_all_summary'!$F656)),IF(ISNUMBER(SEARCH("Yes",'2_all_summary'!U656)),1,2),IF(ISNUMBER(SEARCH("No",'2_all_summary'!U656)),4,3))</f>
        <v>4</v>
      </c>
    </row>
    <row r="657" spans="7:18" x14ac:dyDescent="0.3">
      <c r="G657" s="41"/>
      <c r="H657" s="41" t="str">
        <f>'2_all_summary'!D657</f>
        <v>Conservation and biomonitoring in the Vikramshila Gangetic Dolphin Sanctuary, Bihar, India</v>
      </c>
      <c r="I657" s="41" t="str">
        <f>'2_all_summary'!E657</f>
        <v>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119.4Â±SD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Â© 2006 FFI.</v>
      </c>
      <c r="J657" s="41">
        <f>IF(ISNUMBER(SEARCH("Yes",'2_all_summary'!$F657)),IF(ISNUMBER(SEARCH("Yes",'2_all_summary'!M657)),1,2),IF(ISNUMBER(SEARCH("No",'2_all_summary'!M657)),4,3))</f>
        <v>4</v>
      </c>
      <c r="K657" s="41">
        <f>IF(ISNUMBER(SEARCH("Yes",'2_all_summary'!$F657)),IF(ISNUMBER(SEARCH("Yes",'2_all_summary'!N657)),1,2),IF(ISNUMBER(SEARCH("No",'2_all_summary'!N657)),4,3))</f>
        <v>4</v>
      </c>
      <c r="L657" s="41">
        <f>IF(ISNUMBER(SEARCH("Yes",'2_all_summary'!$F657)),IF(ISNUMBER(SEARCH("Yes",'2_all_summary'!O657)),1,2),IF(ISNUMBER(SEARCH("No",'2_all_summary'!O657)),4,3))</f>
        <v>4</v>
      </c>
      <c r="M657" s="41">
        <f>IF(ISNUMBER(SEARCH("Yes",'2_all_summary'!$F657)),IF(0&lt;'2_all_summary'!P657,1,2),IF(0='2_all_summary'!P657,4,3))</f>
        <v>4</v>
      </c>
      <c r="N657" s="41">
        <f>IF(ISNUMBER(SEARCH("Yes",'2_all_summary'!$F657)),IF(ISNUMBER(SEARCH("Yes",'2_all_summary'!Q657)),1,2),IF(ISNUMBER(SEARCH("No",'2_all_summary'!Q657)),4,3))</f>
        <v>4</v>
      </c>
      <c r="O657" s="41">
        <f>IF(ISNUMBER(SEARCH("Yes",'2_all_summary'!$F657)),IF(ISNUMBER(SEARCH("Yes",'2_all_summary'!R657)),1,2),IF(ISNUMBER(SEARCH("No",'2_all_summary'!R657)),4,3))</f>
        <v>4</v>
      </c>
      <c r="P657" s="41">
        <f>IF(ISNUMBER(SEARCH("Yes",'2_all_summary'!$F657)),IF(ISNUMBER(SEARCH("Yes",'2_all_summary'!S657)),1,2),IF(ISNUMBER(SEARCH("No",'2_all_summary'!S657)),4,3))</f>
        <v>4</v>
      </c>
      <c r="Q657" s="41">
        <f>IF(ISNUMBER(SEARCH("Yes",'2_all_summary'!$F657)),IF(0&lt;'2_all_summary'!T657,1,2),IF(0='2_all_summary'!T657,4,3))</f>
        <v>4</v>
      </c>
      <c r="R657" s="41">
        <f>IF(ISNUMBER(SEARCH("Yes",'2_all_summary'!$F657)),IF(ISNUMBER(SEARCH("Yes",'2_all_summary'!U657)),1,2),IF(ISNUMBER(SEARCH("No",'2_all_summary'!U657)),4,3))</f>
        <v>4</v>
      </c>
    </row>
    <row r="658" spans="7:18" x14ac:dyDescent="0.3">
      <c r="G658" s="41"/>
      <c r="H658" s="41" t="str">
        <f>'2_all_summary'!D658</f>
        <v>Community-based natural resource use and management of Bigodi Wetland Sanctuary, Uganda, for livelihood benefits</v>
      </c>
      <c r="I658" s="41" t="str">
        <f>'2_all_summary'!E658</f>
        <v>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Â© 2017, Springer Science+Business Media Dordrecht.</v>
      </c>
      <c r="J658" s="41">
        <f>IF(ISNUMBER(SEARCH("Yes",'2_all_summary'!$F658)),IF(ISNUMBER(SEARCH("Yes",'2_all_summary'!M658)),1,2),IF(ISNUMBER(SEARCH("No",'2_all_summary'!M658)),4,3))</f>
        <v>4</v>
      </c>
      <c r="K658" s="41">
        <f>IF(ISNUMBER(SEARCH("Yes",'2_all_summary'!$F658)),IF(ISNUMBER(SEARCH("Yes",'2_all_summary'!N658)),1,2),IF(ISNUMBER(SEARCH("No",'2_all_summary'!N658)),4,3))</f>
        <v>4</v>
      </c>
      <c r="L658" s="41">
        <f>IF(ISNUMBER(SEARCH("Yes",'2_all_summary'!$F658)),IF(ISNUMBER(SEARCH("Yes",'2_all_summary'!O658)),1,2),IF(ISNUMBER(SEARCH("No",'2_all_summary'!O658)),4,3))</f>
        <v>4</v>
      </c>
      <c r="M658" s="41">
        <f>IF(ISNUMBER(SEARCH("Yes",'2_all_summary'!$F658)),IF(0&lt;'2_all_summary'!P658,1,2),IF(0='2_all_summary'!P658,4,3))</f>
        <v>4</v>
      </c>
      <c r="N658" s="41">
        <f>IF(ISNUMBER(SEARCH("Yes",'2_all_summary'!$F658)),IF(ISNUMBER(SEARCH("Yes",'2_all_summary'!Q658)),1,2),IF(ISNUMBER(SEARCH("No",'2_all_summary'!Q658)),4,3))</f>
        <v>4</v>
      </c>
      <c r="O658" s="41">
        <f>IF(ISNUMBER(SEARCH("Yes",'2_all_summary'!$F658)),IF(ISNUMBER(SEARCH("Yes",'2_all_summary'!R658)),1,2),IF(ISNUMBER(SEARCH("No",'2_all_summary'!R658)),4,3))</f>
        <v>4</v>
      </c>
      <c r="P658" s="41">
        <f>IF(ISNUMBER(SEARCH("Yes",'2_all_summary'!$F658)),IF(ISNUMBER(SEARCH("Yes",'2_all_summary'!S658)),1,2),IF(ISNUMBER(SEARCH("No",'2_all_summary'!S658)),4,3))</f>
        <v>4</v>
      </c>
      <c r="Q658" s="41">
        <f>IF(ISNUMBER(SEARCH("Yes",'2_all_summary'!$F658)),IF(0&lt;'2_all_summary'!T658,1,2),IF(0='2_all_summary'!T658,4,3))</f>
        <v>4</v>
      </c>
      <c r="R658" s="41">
        <f>IF(ISNUMBER(SEARCH("Yes",'2_all_summary'!$F658)),IF(ISNUMBER(SEARCH("Yes",'2_all_summary'!U658)),1,2),IF(ISNUMBER(SEARCH("No",'2_all_summary'!U658)),4,3))</f>
        <v>4</v>
      </c>
    </row>
    <row r="659" spans="7:18" x14ac:dyDescent="0.3">
      <c r="G659" s="41"/>
      <c r="H659" s="41" t="str">
        <f>'2_all_summary'!D659</f>
        <v>The present status of artisanal fisheries of extreme southern Brazil: An effort towards community-based management</v>
      </c>
      <c r="I659" s="41" t="str">
        <f>'2_all_summary'!E659</f>
        <v>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v>
      </c>
      <c r="J659" s="41">
        <f>IF(ISNUMBER(SEARCH("Yes",'2_all_summary'!$F659)),IF(ISNUMBER(SEARCH("Yes",'2_all_summary'!M659)),1,2),IF(ISNUMBER(SEARCH("No",'2_all_summary'!M659)),4,3))</f>
        <v>4</v>
      </c>
      <c r="K659" s="41">
        <f>IF(ISNUMBER(SEARCH("Yes",'2_all_summary'!$F659)),IF(ISNUMBER(SEARCH("Yes",'2_all_summary'!N659)),1,2),IF(ISNUMBER(SEARCH("No",'2_all_summary'!N659)),4,3))</f>
        <v>4</v>
      </c>
      <c r="L659" s="41">
        <f>IF(ISNUMBER(SEARCH("Yes",'2_all_summary'!$F659)),IF(ISNUMBER(SEARCH("Yes",'2_all_summary'!O659)),1,2),IF(ISNUMBER(SEARCH("No",'2_all_summary'!O659)),4,3))</f>
        <v>4</v>
      </c>
      <c r="M659" s="41">
        <f>IF(ISNUMBER(SEARCH("Yes",'2_all_summary'!$F659)),IF(0&lt;'2_all_summary'!P659,1,2),IF(0='2_all_summary'!P659,4,3))</f>
        <v>4</v>
      </c>
      <c r="N659" s="41">
        <f>IF(ISNUMBER(SEARCH("Yes",'2_all_summary'!$F659)),IF(ISNUMBER(SEARCH("Yes",'2_all_summary'!Q659)),1,2),IF(ISNUMBER(SEARCH("No",'2_all_summary'!Q659)),4,3))</f>
        <v>4</v>
      </c>
      <c r="O659" s="41">
        <f>IF(ISNUMBER(SEARCH("Yes",'2_all_summary'!$F659)),IF(ISNUMBER(SEARCH("Yes",'2_all_summary'!R659)),1,2),IF(ISNUMBER(SEARCH("No",'2_all_summary'!R659)),4,3))</f>
        <v>4</v>
      </c>
      <c r="P659" s="41">
        <f>IF(ISNUMBER(SEARCH("Yes",'2_all_summary'!$F659)),IF(ISNUMBER(SEARCH("Yes",'2_all_summary'!S659)),1,2),IF(ISNUMBER(SEARCH("No",'2_all_summary'!S659)),4,3))</f>
        <v>4</v>
      </c>
      <c r="Q659" s="41">
        <f>IF(ISNUMBER(SEARCH("Yes",'2_all_summary'!$F659)),IF(0&lt;'2_all_summary'!T659,1,2),IF(0='2_all_summary'!T659,4,3))</f>
        <v>4</v>
      </c>
      <c r="R659" s="41">
        <f>IF(ISNUMBER(SEARCH("Yes",'2_all_summary'!$F659)),IF(ISNUMBER(SEARCH("Yes",'2_all_summary'!U659)),1,2),IF(ISNUMBER(SEARCH("No",'2_all_summary'!U659)),4,3))</f>
        <v>4</v>
      </c>
    </row>
    <row r="660" spans="7:18" x14ac:dyDescent="0.3">
      <c r="G660" s="41"/>
      <c r="H660" s="41" t="str">
        <f>'2_all_summary'!D660</f>
        <v>Lessons learnt from a collaborative management programme in coastal Tanzania</v>
      </c>
      <c r="I660" s="41" t="str">
        <f>'2_all_summary'!E660</f>
        <v>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Â© 2010 Elsevier Ltd. All rights reserved.</v>
      </c>
      <c r="J660" s="41">
        <f>IF(ISNUMBER(SEARCH("Yes",'2_all_summary'!$F660)),IF(ISNUMBER(SEARCH("Yes",'2_all_summary'!M660)),1,2),IF(ISNUMBER(SEARCH("No",'2_all_summary'!M660)),4,3))</f>
        <v>4</v>
      </c>
      <c r="K660" s="41">
        <f>IF(ISNUMBER(SEARCH("Yes",'2_all_summary'!$F660)),IF(ISNUMBER(SEARCH("Yes",'2_all_summary'!N660)),1,2),IF(ISNUMBER(SEARCH("No",'2_all_summary'!N660)),4,3))</f>
        <v>4</v>
      </c>
      <c r="L660" s="41">
        <f>IF(ISNUMBER(SEARCH("Yes",'2_all_summary'!$F660)),IF(ISNUMBER(SEARCH("Yes",'2_all_summary'!O660)),1,2),IF(ISNUMBER(SEARCH("No",'2_all_summary'!O660)),4,3))</f>
        <v>4</v>
      </c>
      <c r="M660" s="41">
        <f>IF(ISNUMBER(SEARCH("Yes",'2_all_summary'!$F660)),IF(0&lt;'2_all_summary'!P660,1,2),IF(0='2_all_summary'!P660,4,3))</f>
        <v>4</v>
      </c>
      <c r="N660" s="41">
        <f>IF(ISNUMBER(SEARCH("Yes",'2_all_summary'!$F660)),IF(ISNUMBER(SEARCH("Yes",'2_all_summary'!Q660)),1,2),IF(ISNUMBER(SEARCH("No",'2_all_summary'!Q660)),4,3))</f>
        <v>4</v>
      </c>
      <c r="O660" s="41">
        <f>IF(ISNUMBER(SEARCH("Yes",'2_all_summary'!$F660)),IF(ISNUMBER(SEARCH("Yes",'2_all_summary'!R660)),1,2),IF(ISNUMBER(SEARCH("No",'2_all_summary'!R660)),4,3))</f>
        <v>4</v>
      </c>
      <c r="P660" s="41">
        <f>IF(ISNUMBER(SEARCH("Yes",'2_all_summary'!$F660)),IF(ISNUMBER(SEARCH("Yes",'2_all_summary'!S660)),1,2),IF(ISNUMBER(SEARCH("No",'2_all_summary'!S660)),4,3))</f>
        <v>4</v>
      </c>
      <c r="Q660" s="41">
        <f>IF(ISNUMBER(SEARCH("Yes",'2_all_summary'!$F660)),IF(0&lt;'2_all_summary'!T660,1,2),IF(0='2_all_summary'!T660,4,3))</f>
        <v>4</v>
      </c>
      <c r="R660" s="41">
        <f>IF(ISNUMBER(SEARCH("Yes",'2_all_summary'!$F660)),IF(ISNUMBER(SEARCH("Yes",'2_all_summary'!U660)),1,2),IF(ISNUMBER(SEARCH("No",'2_all_summary'!U660)),4,3))</f>
        <v>4</v>
      </c>
    </row>
    <row r="661" spans="7:18" x14ac:dyDescent="0.3">
      <c r="G661" s="41"/>
      <c r="H661" s="41" t="str">
        <f>'2_all_summary'!D661</f>
        <v>A report on a fisheries conflict management training workshop in Laos</v>
      </c>
      <c r="I661" s="41" t="str">
        <f>'2_all_summary'!E661</f>
        <v>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Â© 2020 Ecological Society of Australia and John Wiley &amp; Sons Australia, Ltd</v>
      </c>
      <c r="J661" s="41">
        <f>IF(ISNUMBER(SEARCH("Yes",'2_all_summary'!$F661)),IF(ISNUMBER(SEARCH("Yes",'2_all_summary'!M661)),1,2),IF(ISNUMBER(SEARCH("No",'2_all_summary'!M661)),4,3))</f>
        <v>4</v>
      </c>
      <c r="K661" s="41">
        <f>IF(ISNUMBER(SEARCH("Yes",'2_all_summary'!$F661)),IF(ISNUMBER(SEARCH("Yes",'2_all_summary'!N661)),1,2),IF(ISNUMBER(SEARCH("No",'2_all_summary'!N661)),4,3))</f>
        <v>4</v>
      </c>
      <c r="L661" s="41">
        <f>IF(ISNUMBER(SEARCH("Yes",'2_all_summary'!$F661)),IF(ISNUMBER(SEARCH("Yes",'2_all_summary'!O661)),1,2),IF(ISNUMBER(SEARCH("No",'2_all_summary'!O661)),4,3))</f>
        <v>4</v>
      </c>
      <c r="M661" s="41">
        <f>IF(ISNUMBER(SEARCH("Yes",'2_all_summary'!$F661)),IF(0&lt;'2_all_summary'!P661,1,2),IF(0='2_all_summary'!P661,4,3))</f>
        <v>4</v>
      </c>
      <c r="N661" s="41">
        <f>IF(ISNUMBER(SEARCH("Yes",'2_all_summary'!$F661)),IF(ISNUMBER(SEARCH("Yes",'2_all_summary'!Q661)),1,2),IF(ISNUMBER(SEARCH("No",'2_all_summary'!Q661)),4,3))</f>
        <v>4</v>
      </c>
      <c r="O661" s="41">
        <f>IF(ISNUMBER(SEARCH("Yes",'2_all_summary'!$F661)),IF(ISNUMBER(SEARCH("Yes",'2_all_summary'!R661)),1,2),IF(ISNUMBER(SEARCH("No",'2_all_summary'!R661)),4,3))</f>
        <v>4</v>
      </c>
      <c r="P661" s="41">
        <f>IF(ISNUMBER(SEARCH("Yes",'2_all_summary'!$F661)),IF(ISNUMBER(SEARCH("Yes",'2_all_summary'!S661)),1,2),IF(ISNUMBER(SEARCH("No",'2_all_summary'!S661)),4,3))</f>
        <v>4</v>
      </c>
      <c r="Q661" s="41">
        <f>IF(ISNUMBER(SEARCH("Yes",'2_all_summary'!$F661)),IF(0&lt;'2_all_summary'!T661,1,2),IF(0='2_all_summary'!T661,4,3))</f>
        <v>4</v>
      </c>
      <c r="R661" s="41">
        <f>IF(ISNUMBER(SEARCH("Yes",'2_all_summary'!$F661)),IF(ISNUMBER(SEARCH("Yes",'2_all_summary'!U661)),1,2),IF(ISNUMBER(SEARCH("No",'2_all_summary'!U661)),4,3))</f>
        <v>4</v>
      </c>
    </row>
    <row r="662" spans="7:18" x14ac:dyDescent="0.3">
      <c r="G662" s="41"/>
      <c r="H662" s="41" t="str">
        <f>'2_all_summary'!D662</f>
        <v>How seasonal fish biodiversity is impacting local river fisheries and fishers socioeconomic condition: A case study in bangladesh</v>
      </c>
      <c r="I662" s="41" t="str">
        <f>'2_all_summary'!E662</f>
        <v>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1.61Â±0.47, 1.93Â±0.53, 0.52Â±0.41, 0.29Â±0.17, 0.70Â±0.17, 1.47Â±0.41, 0.68Â±0.17, and 0.42Â±0.18, respectively. The Bray-Curtis similarity cluster analysis was performed among the diversity indices and observed three available fish species. Almost all the fishermen (91%) were Muslim of age 38.67Â±15.05 years and possessed fishing experience for 19.94Â±15.42 years, with a monthly income of BDT 4166.67Â±1331.85.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Â© 2021, Green Wave Publishing of Canada. All rights reserved.</v>
      </c>
      <c r="J662" s="41">
        <f>IF(ISNUMBER(SEARCH("Yes",'2_all_summary'!$F662)),IF(ISNUMBER(SEARCH("Yes",'2_all_summary'!M662)),1,2),IF(ISNUMBER(SEARCH("No",'2_all_summary'!M662)),4,3))</f>
        <v>4</v>
      </c>
      <c r="K662" s="41">
        <f>IF(ISNUMBER(SEARCH("Yes",'2_all_summary'!$F662)),IF(ISNUMBER(SEARCH("Yes",'2_all_summary'!N662)),1,2),IF(ISNUMBER(SEARCH("No",'2_all_summary'!N662)),4,3))</f>
        <v>4</v>
      </c>
      <c r="L662" s="41">
        <f>IF(ISNUMBER(SEARCH("Yes",'2_all_summary'!$F662)),IF(ISNUMBER(SEARCH("Yes",'2_all_summary'!O662)),1,2),IF(ISNUMBER(SEARCH("No",'2_all_summary'!O662)),4,3))</f>
        <v>4</v>
      </c>
      <c r="M662" s="41">
        <f>IF(ISNUMBER(SEARCH("Yes",'2_all_summary'!$F662)),IF(0&lt;'2_all_summary'!P662,1,2),IF(0='2_all_summary'!P662,4,3))</f>
        <v>4</v>
      </c>
      <c r="N662" s="41">
        <f>IF(ISNUMBER(SEARCH("Yes",'2_all_summary'!$F662)),IF(ISNUMBER(SEARCH("Yes",'2_all_summary'!Q662)),1,2),IF(ISNUMBER(SEARCH("No",'2_all_summary'!Q662)),4,3))</f>
        <v>4</v>
      </c>
      <c r="O662" s="41">
        <f>IF(ISNUMBER(SEARCH("Yes",'2_all_summary'!$F662)),IF(ISNUMBER(SEARCH("Yes",'2_all_summary'!R662)),1,2),IF(ISNUMBER(SEARCH("No",'2_all_summary'!R662)),4,3))</f>
        <v>4</v>
      </c>
      <c r="P662" s="41">
        <f>IF(ISNUMBER(SEARCH("Yes",'2_all_summary'!$F662)),IF(ISNUMBER(SEARCH("Yes",'2_all_summary'!S662)),1,2),IF(ISNUMBER(SEARCH("No",'2_all_summary'!S662)),4,3))</f>
        <v>4</v>
      </c>
      <c r="Q662" s="41">
        <f>IF(ISNUMBER(SEARCH("Yes",'2_all_summary'!$F662)),IF(0&lt;'2_all_summary'!T662,1,2),IF(0='2_all_summary'!T662,4,3))</f>
        <v>4</v>
      </c>
      <c r="R662" s="41">
        <f>IF(ISNUMBER(SEARCH("Yes",'2_all_summary'!$F662)),IF(ISNUMBER(SEARCH("Yes",'2_all_summary'!U662)),1,2),IF(ISNUMBER(SEARCH("No",'2_all_summary'!U662)),4,3))</f>
        <v>4</v>
      </c>
    </row>
    <row r="663" spans="7:18" x14ac:dyDescent="0.3">
      <c r="G663" s="41"/>
      <c r="H663" s="41" t="str">
        <f>'2_all_summary'!D663</f>
        <v>Spatial zoning and community partnership on the development of coastal and marine resources in tourism spots of bali and lombok</v>
      </c>
      <c r="I663" s="41" t="str">
        <f>'2_all_summary'!E663</f>
        <v>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Â© 2020, Advanced Scientific Research. All rights reserved.</v>
      </c>
      <c r="J663" s="41">
        <f>IF(ISNUMBER(SEARCH("Yes",'2_all_summary'!$F663)),IF(ISNUMBER(SEARCH("Yes",'2_all_summary'!M663)),1,2),IF(ISNUMBER(SEARCH("No",'2_all_summary'!M663)),4,3))</f>
        <v>4</v>
      </c>
      <c r="K663" s="41">
        <f>IF(ISNUMBER(SEARCH("Yes",'2_all_summary'!$F663)),IF(ISNUMBER(SEARCH("Yes",'2_all_summary'!N663)),1,2),IF(ISNUMBER(SEARCH("No",'2_all_summary'!N663)),4,3))</f>
        <v>4</v>
      </c>
      <c r="L663" s="41">
        <f>IF(ISNUMBER(SEARCH("Yes",'2_all_summary'!$F663)),IF(ISNUMBER(SEARCH("Yes",'2_all_summary'!O663)),1,2),IF(ISNUMBER(SEARCH("No",'2_all_summary'!O663)),4,3))</f>
        <v>4</v>
      </c>
      <c r="M663" s="41">
        <f>IF(ISNUMBER(SEARCH("Yes",'2_all_summary'!$F663)),IF(0&lt;'2_all_summary'!P663,1,2),IF(0='2_all_summary'!P663,4,3))</f>
        <v>4</v>
      </c>
      <c r="N663" s="41">
        <f>IF(ISNUMBER(SEARCH("Yes",'2_all_summary'!$F663)),IF(ISNUMBER(SEARCH("Yes",'2_all_summary'!Q663)),1,2),IF(ISNUMBER(SEARCH("No",'2_all_summary'!Q663)),4,3))</f>
        <v>4</v>
      </c>
      <c r="O663" s="41">
        <f>IF(ISNUMBER(SEARCH("Yes",'2_all_summary'!$F663)),IF(ISNUMBER(SEARCH("Yes",'2_all_summary'!R663)),1,2),IF(ISNUMBER(SEARCH("No",'2_all_summary'!R663)),4,3))</f>
        <v>4</v>
      </c>
      <c r="P663" s="41">
        <f>IF(ISNUMBER(SEARCH("Yes",'2_all_summary'!$F663)),IF(ISNUMBER(SEARCH("Yes",'2_all_summary'!S663)),1,2),IF(ISNUMBER(SEARCH("No",'2_all_summary'!S663)),4,3))</f>
        <v>4</v>
      </c>
      <c r="Q663" s="41">
        <f>IF(ISNUMBER(SEARCH("Yes",'2_all_summary'!$F663)),IF(0&lt;'2_all_summary'!T663,1,2),IF(0='2_all_summary'!T663,4,3))</f>
        <v>4</v>
      </c>
      <c r="R663" s="41">
        <f>IF(ISNUMBER(SEARCH("Yes",'2_all_summary'!$F663)),IF(ISNUMBER(SEARCH("Yes",'2_all_summary'!U663)),1,2),IF(ISNUMBER(SEARCH("No",'2_all_summary'!U663)),4,3))</f>
        <v>4</v>
      </c>
    </row>
    <row r="664" spans="7:18" x14ac:dyDescent="0.3">
      <c r="G664" s="41"/>
      <c r="H664" s="41" t="str">
        <f>'2_all_summary'!D664</f>
        <v>Locally managed marine areas: Implications for socio-economic impacts in Kadavu, Fiji</v>
      </c>
      <c r="I664" s="41" t="str">
        <f>'2_all_summary'!E664</f>
        <v>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Â© 2020 The Authors</v>
      </c>
      <c r="J664" s="41">
        <f>IF(ISNUMBER(SEARCH("Yes",'2_all_summary'!$F664)),IF(ISNUMBER(SEARCH("Yes",'2_all_summary'!M664)),1,2),IF(ISNUMBER(SEARCH("No",'2_all_summary'!M664)),4,3))</f>
        <v>1</v>
      </c>
      <c r="K664" s="41">
        <f>IF(ISNUMBER(SEARCH("Yes",'2_all_summary'!$F664)),IF(ISNUMBER(SEARCH("Yes",'2_all_summary'!N664)),1,2),IF(ISNUMBER(SEARCH("No",'2_all_summary'!N664)),4,3))</f>
        <v>1</v>
      </c>
      <c r="L664" s="41">
        <f>IF(ISNUMBER(SEARCH("Yes",'2_all_summary'!$F664)),IF(ISNUMBER(SEARCH("Yes",'2_all_summary'!O664)),1,2),IF(ISNUMBER(SEARCH("No",'2_all_summary'!O664)),4,3))</f>
        <v>1</v>
      </c>
      <c r="M664" s="41">
        <f>IF(ISNUMBER(SEARCH("Yes",'2_all_summary'!$F664)),IF(0&lt;'2_all_summary'!P664,1,2),IF(0='2_all_summary'!P664,4,3))</f>
        <v>1</v>
      </c>
      <c r="N664" s="41">
        <f>IF(ISNUMBER(SEARCH("Yes",'2_all_summary'!$F664)),IF(ISNUMBER(SEARCH("Yes",'2_all_summary'!Q664)),1,2),IF(ISNUMBER(SEARCH("No",'2_all_summary'!Q664)),4,3))</f>
        <v>1</v>
      </c>
      <c r="O664" s="41">
        <f>IF(ISNUMBER(SEARCH("Yes",'2_all_summary'!$F664)),IF(ISNUMBER(SEARCH("Yes",'2_all_summary'!R664)),1,2),IF(ISNUMBER(SEARCH("No",'2_all_summary'!R664)),4,3))</f>
        <v>1</v>
      </c>
      <c r="P664" s="41">
        <f>IF(ISNUMBER(SEARCH("Yes",'2_all_summary'!$F664)),IF(ISNUMBER(SEARCH("Yes",'2_all_summary'!S664)),1,2),IF(ISNUMBER(SEARCH("No",'2_all_summary'!S664)),4,3))</f>
        <v>1</v>
      </c>
      <c r="Q664" s="41">
        <f>IF(ISNUMBER(SEARCH("Yes",'2_all_summary'!$F664)),IF(0&lt;'2_all_summary'!T664,1,2),IF(0='2_all_summary'!T664,4,3))</f>
        <v>1</v>
      </c>
      <c r="R664" s="41">
        <f>IF(ISNUMBER(SEARCH("Yes",'2_all_summary'!$F664)),IF(ISNUMBER(SEARCH("Yes",'2_all_summary'!U664)),1,2),IF(ISNUMBER(SEARCH("No",'2_all_summary'!U664)),4,3))</f>
        <v>1</v>
      </c>
    </row>
    <row r="665" spans="7:18" x14ac:dyDescent="0.3">
      <c r="G665" s="41"/>
      <c r="H665" s="41" t="str">
        <f>'2_all_summary'!D665</f>
        <v>Community Marine Monitoring Toolkit: A tool developed in the Pacific to inform community-based marine resource management</v>
      </c>
      <c r="I665" s="41" t="str">
        <f>'2_all_summary'!E665</f>
        <v>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Â© 2020 Elsevier Ltd</v>
      </c>
      <c r="J665" s="41">
        <f>IF(ISNUMBER(SEARCH("Yes",'2_all_summary'!$F665)),IF(ISNUMBER(SEARCH("Yes",'2_all_summary'!M665)),1,2),IF(ISNUMBER(SEARCH("No",'2_all_summary'!M665)),4,3))</f>
        <v>1</v>
      </c>
      <c r="K665" s="41">
        <f>IF(ISNUMBER(SEARCH("Yes",'2_all_summary'!$F665)),IF(ISNUMBER(SEARCH("Yes",'2_all_summary'!N665)),1,2),IF(ISNUMBER(SEARCH("No",'2_all_summary'!N665)),4,3))</f>
        <v>1</v>
      </c>
      <c r="L665" s="41">
        <f>IF(ISNUMBER(SEARCH("Yes",'2_all_summary'!$F665)),IF(ISNUMBER(SEARCH("Yes",'2_all_summary'!O665)),1,2),IF(ISNUMBER(SEARCH("No",'2_all_summary'!O665)),4,3))</f>
        <v>1</v>
      </c>
      <c r="M665" s="41">
        <f>IF(ISNUMBER(SEARCH("Yes",'2_all_summary'!$F665)),IF(0&lt;'2_all_summary'!P665,1,2),IF(0='2_all_summary'!P665,4,3))</f>
        <v>1</v>
      </c>
      <c r="N665" s="41">
        <f>IF(ISNUMBER(SEARCH("Yes",'2_all_summary'!$F665)),IF(ISNUMBER(SEARCH("Yes",'2_all_summary'!Q665)),1,2),IF(ISNUMBER(SEARCH("No",'2_all_summary'!Q665)),4,3))</f>
        <v>1</v>
      </c>
      <c r="O665" s="41">
        <f>IF(ISNUMBER(SEARCH("Yes",'2_all_summary'!$F665)),IF(ISNUMBER(SEARCH("Yes",'2_all_summary'!R665)),1,2),IF(ISNUMBER(SEARCH("No",'2_all_summary'!R665)),4,3))</f>
        <v>1</v>
      </c>
      <c r="P665" s="41">
        <f>IF(ISNUMBER(SEARCH("Yes",'2_all_summary'!$F665)),IF(ISNUMBER(SEARCH("Yes",'2_all_summary'!S665)),1,2),IF(ISNUMBER(SEARCH("No",'2_all_summary'!S665)),4,3))</f>
        <v>1</v>
      </c>
      <c r="Q665" s="41">
        <f>IF(ISNUMBER(SEARCH("Yes",'2_all_summary'!$F665)),IF(0&lt;'2_all_summary'!T665,1,2),IF(0='2_all_summary'!T665,4,3))</f>
        <v>1</v>
      </c>
      <c r="R665" s="41">
        <f>IF(ISNUMBER(SEARCH("Yes",'2_all_summary'!$F665)),IF(ISNUMBER(SEARCH("Yes",'2_all_summary'!U665)),1,2),IF(ISNUMBER(SEARCH("No",'2_all_summary'!U665)),4,3))</f>
        <v>1</v>
      </c>
    </row>
    <row r="666" spans="7:18" x14ac:dyDescent="0.3">
      <c r="G666" s="41"/>
      <c r="H666" s="41" t="str">
        <f>'2_all_summary'!D666</f>
        <v>HIV/AIDS morbidity/mortality, access to social support and household utilization of natural resources in Ngamiland, Botswana</v>
      </c>
      <c r="I666" s="41" t="str">
        <f>'2_all_summary'!E666</f>
        <v>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v>
      </c>
      <c r="J666" s="41">
        <f>IF(ISNUMBER(SEARCH("Yes",'2_all_summary'!$F666)),IF(ISNUMBER(SEARCH("Yes",'2_all_summary'!M666)),1,2),IF(ISNUMBER(SEARCH("No",'2_all_summary'!M666)),4,3))</f>
        <v>4</v>
      </c>
      <c r="K666" s="41">
        <f>IF(ISNUMBER(SEARCH("Yes",'2_all_summary'!$F666)),IF(ISNUMBER(SEARCH("Yes",'2_all_summary'!N666)),1,2),IF(ISNUMBER(SEARCH("No",'2_all_summary'!N666)),4,3))</f>
        <v>4</v>
      </c>
      <c r="L666" s="41">
        <f>IF(ISNUMBER(SEARCH("Yes",'2_all_summary'!$F666)),IF(ISNUMBER(SEARCH("Yes",'2_all_summary'!O666)),1,2),IF(ISNUMBER(SEARCH("No",'2_all_summary'!O666)),4,3))</f>
        <v>4</v>
      </c>
      <c r="M666" s="41">
        <f>IF(ISNUMBER(SEARCH("Yes",'2_all_summary'!$F666)),IF(0&lt;'2_all_summary'!P666,1,2),IF(0='2_all_summary'!P666,4,3))</f>
        <v>4</v>
      </c>
      <c r="N666" s="41">
        <f>IF(ISNUMBER(SEARCH("Yes",'2_all_summary'!$F666)),IF(ISNUMBER(SEARCH("Yes",'2_all_summary'!Q666)),1,2),IF(ISNUMBER(SEARCH("No",'2_all_summary'!Q666)),4,3))</f>
        <v>4</v>
      </c>
      <c r="O666" s="41">
        <f>IF(ISNUMBER(SEARCH("Yes",'2_all_summary'!$F666)),IF(ISNUMBER(SEARCH("Yes",'2_all_summary'!R666)),1,2),IF(ISNUMBER(SEARCH("No",'2_all_summary'!R666)),4,3))</f>
        <v>4</v>
      </c>
      <c r="P666" s="41">
        <f>IF(ISNUMBER(SEARCH("Yes",'2_all_summary'!$F666)),IF(ISNUMBER(SEARCH("Yes",'2_all_summary'!S666)),1,2),IF(ISNUMBER(SEARCH("No",'2_all_summary'!S666)),4,3))</f>
        <v>4</v>
      </c>
      <c r="Q666" s="41">
        <f>IF(ISNUMBER(SEARCH("Yes",'2_all_summary'!$F666)),IF(0&lt;'2_all_summary'!T666,1,2),IF(0='2_all_summary'!T666,4,3))</f>
        <v>4</v>
      </c>
      <c r="R666" s="41">
        <f>IF(ISNUMBER(SEARCH("Yes",'2_all_summary'!$F666)),IF(ISNUMBER(SEARCH("Yes",'2_all_summary'!U666)),1,2),IF(ISNUMBER(SEARCH("No",'2_all_summary'!U666)),4,3))</f>
        <v>4</v>
      </c>
    </row>
    <row r="667" spans="7:18" x14ac:dyDescent="0.3">
      <c r="G667" s="41"/>
      <c r="H667" s="41" t="str">
        <f>'2_all_summary'!D667</f>
        <v>Developing policy-relevant river fish monitoring in Greece: Insights from a nationwide survey</v>
      </c>
      <c r="I667" s="41" t="str">
        <f>'2_all_summary'!E667</f>
        <v>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v>
      </c>
      <c r="J667" s="41">
        <f>IF(ISNUMBER(SEARCH("Yes",'2_all_summary'!$F667)),IF(ISNUMBER(SEARCH("Yes",'2_all_summary'!M667)),1,2),IF(ISNUMBER(SEARCH("No",'2_all_summary'!M667)),4,3))</f>
        <v>4</v>
      </c>
      <c r="K667" s="41">
        <f>IF(ISNUMBER(SEARCH("Yes",'2_all_summary'!$F667)),IF(ISNUMBER(SEARCH("Yes",'2_all_summary'!N667)),1,2),IF(ISNUMBER(SEARCH("No",'2_all_summary'!N667)),4,3))</f>
        <v>4</v>
      </c>
      <c r="L667" s="41">
        <f>IF(ISNUMBER(SEARCH("Yes",'2_all_summary'!$F667)),IF(ISNUMBER(SEARCH("Yes",'2_all_summary'!O667)),1,2),IF(ISNUMBER(SEARCH("No",'2_all_summary'!O667)),4,3))</f>
        <v>4</v>
      </c>
      <c r="M667" s="41">
        <f>IF(ISNUMBER(SEARCH("Yes",'2_all_summary'!$F667)),IF(0&lt;'2_all_summary'!P667,1,2),IF(0='2_all_summary'!P667,4,3))</f>
        <v>4</v>
      </c>
      <c r="N667" s="41">
        <f>IF(ISNUMBER(SEARCH("Yes",'2_all_summary'!$F667)),IF(ISNUMBER(SEARCH("Yes",'2_all_summary'!Q667)),1,2),IF(ISNUMBER(SEARCH("No",'2_all_summary'!Q667)),4,3))</f>
        <v>4</v>
      </c>
      <c r="O667" s="41">
        <f>IF(ISNUMBER(SEARCH("Yes",'2_all_summary'!$F667)),IF(ISNUMBER(SEARCH("Yes",'2_all_summary'!R667)),1,2),IF(ISNUMBER(SEARCH("No",'2_all_summary'!R667)),4,3))</f>
        <v>4</v>
      </c>
      <c r="P667" s="41">
        <f>IF(ISNUMBER(SEARCH("Yes",'2_all_summary'!$F667)),IF(ISNUMBER(SEARCH("Yes",'2_all_summary'!S667)),1,2),IF(ISNUMBER(SEARCH("No",'2_all_summary'!S667)),4,3))</f>
        <v>4</v>
      </c>
      <c r="Q667" s="41">
        <f>IF(ISNUMBER(SEARCH("Yes",'2_all_summary'!$F667)),IF(0&lt;'2_all_summary'!T667,1,2),IF(0='2_all_summary'!T667,4,3))</f>
        <v>4</v>
      </c>
      <c r="R667" s="41">
        <f>IF(ISNUMBER(SEARCH("Yes",'2_all_summary'!$F667)),IF(ISNUMBER(SEARCH("Yes",'2_all_summary'!U667)),1,2),IF(ISNUMBER(SEARCH("No",'2_all_summary'!U667)),4,3))</f>
        <v>4</v>
      </c>
    </row>
    <row r="668" spans="7:18" x14ac:dyDescent="0.3">
      <c r="G668" s="41"/>
      <c r="H668" s="41" t="str">
        <f>'2_all_summary'!D668</f>
        <v>Management histories of Sumilon and Apo Marine Reserves, Philippines, and their influence on national marine resource policy</v>
      </c>
      <c r="I668" s="41" t="str">
        <f>'2_all_summary'!E668</f>
        <v>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v>
      </c>
      <c r="J668" s="41">
        <f>IF(ISNUMBER(SEARCH("Yes",'2_all_summary'!$F668)),IF(ISNUMBER(SEARCH("Yes",'2_all_summary'!M668)),1,2),IF(ISNUMBER(SEARCH("No",'2_all_summary'!M668)),4,3))</f>
        <v>4</v>
      </c>
      <c r="K668" s="41">
        <f>IF(ISNUMBER(SEARCH("Yes",'2_all_summary'!$F668)),IF(ISNUMBER(SEARCH("Yes",'2_all_summary'!N668)),1,2),IF(ISNUMBER(SEARCH("No",'2_all_summary'!N668)),4,3))</f>
        <v>4</v>
      </c>
      <c r="L668" s="41">
        <f>IF(ISNUMBER(SEARCH("Yes",'2_all_summary'!$F668)),IF(ISNUMBER(SEARCH("Yes",'2_all_summary'!O668)),1,2),IF(ISNUMBER(SEARCH("No",'2_all_summary'!O668)),4,3))</f>
        <v>4</v>
      </c>
      <c r="M668" s="41">
        <f>IF(ISNUMBER(SEARCH("Yes",'2_all_summary'!$F668)),IF(0&lt;'2_all_summary'!P668,1,2),IF(0='2_all_summary'!P668,4,3))</f>
        <v>4</v>
      </c>
      <c r="N668" s="41">
        <f>IF(ISNUMBER(SEARCH("Yes",'2_all_summary'!$F668)),IF(ISNUMBER(SEARCH("Yes",'2_all_summary'!Q668)),1,2),IF(ISNUMBER(SEARCH("No",'2_all_summary'!Q668)),4,3))</f>
        <v>4</v>
      </c>
      <c r="O668" s="41">
        <f>IF(ISNUMBER(SEARCH("Yes",'2_all_summary'!$F668)),IF(ISNUMBER(SEARCH("Yes",'2_all_summary'!R668)),1,2),IF(ISNUMBER(SEARCH("No",'2_all_summary'!R668)),4,3))</f>
        <v>4</v>
      </c>
      <c r="P668" s="41">
        <f>IF(ISNUMBER(SEARCH("Yes",'2_all_summary'!$F668)),IF(ISNUMBER(SEARCH("Yes",'2_all_summary'!S668)),1,2),IF(ISNUMBER(SEARCH("No",'2_all_summary'!S668)),4,3))</f>
        <v>4</v>
      </c>
      <c r="Q668" s="41">
        <f>IF(ISNUMBER(SEARCH("Yes",'2_all_summary'!$F668)),IF(0&lt;'2_all_summary'!T668,1,2),IF(0='2_all_summary'!T668,4,3))</f>
        <v>4</v>
      </c>
      <c r="R668" s="41">
        <f>IF(ISNUMBER(SEARCH("Yes",'2_all_summary'!$F668)),IF(ISNUMBER(SEARCH("Yes",'2_all_summary'!U668)),1,2),IF(ISNUMBER(SEARCH("No",'2_all_summary'!U668)),4,3))</f>
        <v>4</v>
      </c>
    </row>
    <row r="669" spans="7:18" x14ac:dyDescent="0.3">
      <c r="G669" s="41"/>
      <c r="H669" s="41" t="str">
        <f>'2_all_summary'!D669</f>
        <v>Fixing marine governance in Fiji? The new scalar narrative of ecosystem-based management</v>
      </c>
      <c r="I669" s="41" t="str">
        <f>'2_all_summary'!E669</f>
        <v>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Â© 2012 Elsevier Ltd.</v>
      </c>
      <c r="J669" s="41">
        <f>IF(ISNUMBER(SEARCH("Yes",'2_all_summary'!$F669)),IF(ISNUMBER(SEARCH("Yes",'2_all_summary'!M669)),1,2),IF(ISNUMBER(SEARCH("No",'2_all_summary'!M669)),4,3))</f>
        <v>1</v>
      </c>
      <c r="K669" s="41">
        <f>IF(ISNUMBER(SEARCH("Yes",'2_all_summary'!$F669)),IF(ISNUMBER(SEARCH("Yes",'2_all_summary'!N669)),1,2),IF(ISNUMBER(SEARCH("No",'2_all_summary'!N669)),4,3))</f>
        <v>1</v>
      </c>
      <c r="L669" s="41">
        <f>IF(ISNUMBER(SEARCH("Yes",'2_all_summary'!$F669)),IF(ISNUMBER(SEARCH("Yes",'2_all_summary'!O669)),1,2),IF(ISNUMBER(SEARCH("No",'2_all_summary'!O669)),4,3))</f>
        <v>1</v>
      </c>
      <c r="M669" s="41">
        <f>IF(ISNUMBER(SEARCH("Yes",'2_all_summary'!$F669)),IF(0&lt;'2_all_summary'!P669,1,2),IF(0='2_all_summary'!P669,4,3))</f>
        <v>1</v>
      </c>
      <c r="N669" s="41">
        <f>IF(ISNUMBER(SEARCH("Yes",'2_all_summary'!$F669)),IF(ISNUMBER(SEARCH("Yes",'2_all_summary'!Q669)),1,2),IF(ISNUMBER(SEARCH("No",'2_all_summary'!Q669)),4,3))</f>
        <v>1</v>
      </c>
      <c r="O669" s="41">
        <f>IF(ISNUMBER(SEARCH("Yes",'2_all_summary'!$F669)),IF(ISNUMBER(SEARCH("Yes",'2_all_summary'!R669)),1,2),IF(ISNUMBER(SEARCH("No",'2_all_summary'!R669)),4,3))</f>
        <v>1</v>
      </c>
      <c r="P669" s="41">
        <f>IF(ISNUMBER(SEARCH("Yes",'2_all_summary'!$F669)),IF(ISNUMBER(SEARCH("Yes",'2_all_summary'!S669)),1,2),IF(ISNUMBER(SEARCH("No",'2_all_summary'!S669)),4,3))</f>
        <v>1</v>
      </c>
      <c r="Q669" s="41">
        <f>IF(ISNUMBER(SEARCH("Yes",'2_all_summary'!$F669)),IF(0&lt;'2_all_summary'!T669,1,2),IF(0='2_all_summary'!T669,4,3))</f>
        <v>1</v>
      </c>
      <c r="R669" s="41">
        <f>IF(ISNUMBER(SEARCH("Yes",'2_all_summary'!$F669)),IF(ISNUMBER(SEARCH("Yes",'2_all_summary'!U669)),1,2),IF(ISNUMBER(SEARCH("No",'2_all_summary'!U669)),4,3))</f>
        <v>1</v>
      </c>
    </row>
    <row r="670" spans="7:18" x14ac:dyDescent="0.3">
      <c r="G670" s="41"/>
      <c r="H670" s="41" t="str">
        <f>'2_all_summary'!D670</f>
        <v>Environmental sustainability in fishing communities within tourist destinations: The case of Mem de SÃ¡ Island - Brazil [Sustentabilidade ambiental em comunidades de pescadores inseridas em destino turÃ­stico: O caso da Ilha Mem de SÃ¡ â€“ Brasil] [Sostenibilidad ambiental en comunidades pesqueras insertadas en destino turÃ­stico: El caso de la Isla Mem De SÃ¡ - Brasil]</v>
      </c>
      <c r="I670" s="41" t="str">
        <f>'2_all_summary'!E670</f>
        <v>Objective: Evaluate the environmental sustainability of the community of Mem de SÃ¡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Â© 2021 Universidade Nove de Julho-UNINOVE. All rights reserved.</v>
      </c>
      <c r="J670" s="41">
        <f>IF(ISNUMBER(SEARCH("Yes",'2_all_summary'!$F670)),IF(ISNUMBER(SEARCH("Yes",'2_all_summary'!M670)),1,2),IF(ISNUMBER(SEARCH("No",'2_all_summary'!M670)),4,3))</f>
        <v>4</v>
      </c>
      <c r="K670" s="41">
        <f>IF(ISNUMBER(SEARCH("Yes",'2_all_summary'!$F670)),IF(ISNUMBER(SEARCH("Yes",'2_all_summary'!N670)),1,2),IF(ISNUMBER(SEARCH("No",'2_all_summary'!N670)),4,3))</f>
        <v>4</v>
      </c>
      <c r="L670" s="41">
        <f>IF(ISNUMBER(SEARCH("Yes",'2_all_summary'!$F670)),IF(ISNUMBER(SEARCH("Yes",'2_all_summary'!O670)),1,2),IF(ISNUMBER(SEARCH("No",'2_all_summary'!O670)),4,3))</f>
        <v>4</v>
      </c>
      <c r="M670" s="41">
        <f>IF(ISNUMBER(SEARCH("Yes",'2_all_summary'!$F670)),IF(0&lt;'2_all_summary'!P670,1,2),IF(0='2_all_summary'!P670,4,3))</f>
        <v>4</v>
      </c>
      <c r="N670" s="41">
        <f>IF(ISNUMBER(SEARCH("Yes",'2_all_summary'!$F670)),IF(ISNUMBER(SEARCH("Yes",'2_all_summary'!Q670)),1,2),IF(ISNUMBER(SEARCH("No",'2_all_summary'!Q670)),4,3))</f>
        <v>4</v>
      </c>
      <c r="O670" s="41">
        <f>IF(ISNUMBER(SEARCH("Yes",'2_all_summary'!$F670)),IF(ISNUMBER(SEARCH("Yes",'2_all_summary'!R670)),1,2),IF(ISNUMBER(SEARCH("No",'2_all_summary'!R670)),4,3))</f>
        <v>4</v>
      </c>
      <c r="P670" s="41">
        <f>IF(ISNUMBER(SEARCH("Yes",'2_all_summary'!$F670)),IF(ISNUMBER(SEARCH("Yes",'2_all_summary'!S670)),1,2),IF(ISNUMBER(SEARCH("No",'2_all_summary'!S670)),4,3))</f>
        <v>4</v>
      </c>
      <c r="Q670" s="41">
        <f>IF(ISNUMBER(SEARCH("Yes",'2_all_summary'!$F670)),IF(0&lt;'2_all_summary'!T670,1,2),IF(0='2_all_summary'!T670,4,3))</f>
        <v>4</v>
      </c>
      <c r="R670" s="41">
        <f>IF(ISNUMBER(SEARCH("Yes",'2_all_summary'!$F670)),IF(ISNUMBER(SEARCH("Yes",'2_all_summary'!U670)),1,2),IF(ISNUMBER(SEARCH("No",'2_all_summary'!U670)),4,3))</f>
        <v>4</v>
      </c>
    </row>
    <row r="671" spans="7:18" x14ac:dyDescent="0.3">
      <c r="G671" s="41"/>
      <c r="H671" s="41" t="str">
        <f>'2_all_summary'!D671</f>
        <v>FishNET: An automated relational database for zebrafish colony management</v>
      </c>
      <c r="I671" s="41" t="str">
        <f>'2_all_summary'!E671</f>
        <v>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â€œvirtual facility,â€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FishNETâ€™s easy, intuitive record management and open-source, end-userâ€“modifiable architecture provides an efficient solution to real-time zebrafish colony management for users throughout a facility and institution and, in some cases, across entire research hubs. Â© 2019 Cantu Gutierrez et al.</v>
      </c>
      <c r="J671" s="41">
        <f>IF(ISNUMBER(SEARCH("Yes",'2_all_summary'!$F671)),IF(ISNUMBER(SEARCH("Yes",'2_all_summary'!M671)),1,2),IF(ISNUMBER(SEARCH("No",'2_all_summary'!M671)),4,3))</f>
        <v>4</v>
      </c>
      <c r="K671" s="41">
        <f>IF(ISNUMBER(SEARCH("Yes",'2_all_summary'!$F671)),IF(ISNUMBER(SEARCH("Yes",'2_all_summary'!N671)),1,2),IF(ISNUMBER(SEARCH("No",'2_all_summary'!N671)),4,3))</f>
        <v>4</v>
      </c>
      <c r="L671" s="41">
        <f>IF(ISNUMBER(SEARCH("Yes",'2_all_summary'!$F671)),IF(ISNUMBER(SEARCH("Yes",'2_all_summary'!O671)),1,2),IF(ISNUMBER(SEARCH("No",'2_all_summary'!O671)),4,3))</f>
        <v>4</v>
      </c>
      <c r="M671" s="41">
        <f>IF(ISNUMBER(SEARCH("Yes",'2_all_summary'!$F671)),IF(0&lt;'2_all_summary'!P671,1,2),IF(0='2_all_summary'!P671,4,3))</f>
        <v>4</v>
      </c>
      <c r="N671" s="41">
        <f>IF(ISNUMBER(SEARCH("Yes",'2_all_summary'!$F671)),IF(ISNUMBER(SEARCH("Yes",'2_all_summary'!Q671)),1,2),IF(ISNUMBER(SEARCH("No",'2_all_summary'!Q671)),4,3))</f>
        <v>4</v>
      </c>
      <c r="O671" s="41">
        <f>IF(ISNUMBER(SEARCH("Yes",'2_all_summary'!$F671)),IF(ISNUMBER(SEARCH("Yes",'2_all_summary'!R671)),1,2),IF(ISNUMBER(SEARCH("No",'2_all_summary'!R671)),4,3))</f>
        <v>4</v>
      </c>
      <c r="P671" s="41">
        <f>IF(ISNUMBER(SEARCH("Yes",'2_all_summary'!$F671)),IF(ISNUMBER(SEARCH("Yes",'2_all_summary'!S671)),1,2),IF(ISNUMBER(SEARCH("No",'2_all_summary'!S671)),4,3))</f>
        <v>4</v>
      </c>
      <c r="Q671" s="41">
        <f>IF(ISNUMBER(SEARCH("Yes",'2_all_summary'!$F671)),IF(0&lt;'2_all_summary'!T671,1,2),IF(0='2_all_summary'!T671,4,3))</f>
        <v>4</v>
      </c>
      <c r="R671" s="41">
        <f>IF(ISNUMBER(SEARCH("Yes",'2_all_summary'!$F671)),IF(ISNUMBER(SEARCH("Yes",'2_all_summary'!U671)),1,2),IF(ISNUMBER(SEARCH("No",'2_all_summary'!U671)),4,3))</f>
        <v>4</v>
      </c>
    </row>
    <row r="672" spans="7:18" x14ac:dyDescent="0.3">
      <c r="G672" s="41"/>
      <c r="H672" s="41" t="str">
        <f>'2_all_summary'!D672</f>
        <v>Impacts and importance of introduction of culture-based fisheries in three medium sized perennial reservoirs in Sri Lanka</v>
      </c>
      <c r="I672" s="41" t="str">
        <f>'2_all_summary'!E672</f>
        <v>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Â© Asian Fisheries Society.</v>
      </c>
      <c r="J672" s="41">
        <f>IF(ISNUMBER(SEARCH("Yes",'2_all_summary'!$F672)),IF(ISNUMBER(SEARCH("Yes",'2_all_summary'!M672)),1,2),IF(ISNUMBER(SEARCH("No",'2_all_summary'!M672)),4,3))</f>
        <v>4</v>
      </c>
      <c r="K672" s="41">
        <f>IF(ISNUMBER(SEARCH("Yes",'2_all_summary'!$F672)),IF(ISNUMBER(SEARCH("Yes",'2_all_summary'!N672)),1,2),IF(ISNUMBER(SEARCH("No",'2_all_summary'!N672)),4,3))</f>
        <v>4</v>
      </c>
      <c r="L672" s="41">
        <f>IF(ISNUMBER(SEARCH("Yes",'2_all_summary'!$F672)),IF(ISNUMBER(SEARCH("Yes",'2_all_summary'!O672)),1,2),IF(ISNUMBER(SEARCH("No",'2_all_summary'!O672)),4,3))</f>
        <v>4</v>
      </c>
      <c r="M672" s="41">
        <f>IF(ISNUMBER(SEARCH("Yes",'2_all_summary'!$F672)),IF(0&lt;'2_all_summary'!P672,1,2),IF(0='2_all_summary'!P672,4,3))</f>
        <v>4</v>
      </c>
      <c r="N672" s="41">
        <f>IF(ISNUMBER(SEARCH("Yes",'2_all_summary'!$F672)),IF(ISNUMBER(SEARCH("Yes",'2_all_summary'!Q672)),1,2),IF(ISNUMBER(SEARCH("No",'2_all_summary'!Q672)),4,3))</f>
        <v>4</v>
      </c>
      <c r="O672" s="41">
        <f>IF(ISNUMBER(SEARCH("Yes",'2_all_summary'!$F672)),IF(ISNUMBER(SEARCH("Yes",'2_all_summary'!R672)),1,2),IF(ISNUMBER(SEARCH("No",'2_all_summary'!R672)),4,3))</f>
        <v>4</v>
      </c>
      <c r="P672" s="41">
        <f>IF(ISNUMBER(SEARCH("Yes",'2_all_summary'!$F672)),IF(ISNUMBER(SEARCH("Yes",'2_all_summary'!S672)),1,2),IF(ISNUMBER(SEARCH("No",'2_all_summary'!S672)),4,3))</f>
        <v>4</v>
      </c>
      <c r="Q672" s="41">
        <f>IF(ISNUMBER(SEARCH("Yes",'2_all_summary'!$F672)),IF(0&lt;'2_all_summary'!T672,1,2),IF(0='2_all_summary'!T672,4,3))</f>
        <v>4</v>
      </c>
      <c r="R672" s="41">
        <f>IF(ISNUMBER(SEARCH("Yes",'2_all_summary'!$F672)),IF(ISNUMBER(SEARCH("Yes",'2_all_summary'!U672)),1,2),IF(ISNUMBER(SEARCH("No",'2_all_summary'!U672)),4,3))</f>
        <v>4</v>
      </c>
    </row>
    <row r="673" spans="7:18" x14ac:dyDescent="0.3">
      <c r="G673" s="41"/>
      <c r="H673" s="41" t="str">
        <f>'2_all_summary'!D673</f>
        <v>Evolution and Lessons from Fisheries and Coastal Management in the Philippines</v>
      </c>
      <c r="I673" s="41" t="str">
        <f>'2_all_summary'!E673</f>
        <v>[No abstract available]</v>
      </c>
      <c r="J673" s="41">
        <f>IF(ISNUMBER(SEARCH("Yes",'2_all_summary'!$F673)),IF(ISNUMBER(SEARCH("Yes",'2_all_summary'!M673)),1,2),IF(ISNUMBER(SEARCH("No",'2_all_summary'!M673)),4,3))</f>
        <v>4</v>
      </c>
      <c r="K673" s="41">
        <f>IF(ISNUMBER(SEARCH("Yes",'2_all_summary'!$F673)),IF(ISNUMBER(SEARCH("Yes",'2_all_summary'!N673)),1,2),IF(ISNUMBER(SEARCH("No",'2_all_summary'!N673)),4,3))</f>
        <v>4</v>
      </c>
      <c r="L673" s="41">
        <f>IF(ISNUMBER(SEARCH("Yes",'2_all_summary'!$F673)),IF(ISNUMBER(SEARCH("Yes",'2_all_summary'!O673)),1,2),IF(ISNUMBER(SEARCH("No",'2_all_summary'!O673)),4,3))</f>
        <v>4</v>
      </c>
      <c r="M673" s="41">
        <f>IF(ISNUMBER(SEARCH("Yes",'2_all_summary'!$F673)),IF(0&lt;'2_all_summary'!P673,1,2),IF(0='2_all_summary'!P673,4,3))</f>
        <v>4</v>
      </c>
      <c r="N673" s="41">
        <f>IF(ISNUMBER(SEARCH("Yes",'2_all_summary'!$F673)),IF(ISNUMBER(SEARCH("Yes",'2_all_summary'!Q673)),1,2),IF(ISNUMBER(SEARCH("No",'2_all_summary'!Q673)),4,3))</f>
        <v>4</v>
      </c>
      <c r="O673" s="41">
        <f>IF(ISNUMBER(SEARCH("Yes",'2_all_summary'!$F673)),IF(ISNUMBER(SEARCH("Yes",'2_all_summary'!R673)),1,2),IF(ISNUMBER(SEARCH("No",'2_all_summary'!R673)),4,3))</f>
        <v>4</v>
      </c>
      <c r="P673" s="41">
        <f>IF(ISNUMBER(SEARCH("Yes",'2_all_summary'!$F673)),IF(ISNUMBER(SEARCH("Yes",'2_all_summary'!S673)),1,2),IF(ISNUMBER(SEARCH("No",'2_all_summary'!S673)),4,3))</f>
        <v>4</v>
      </c>
      <c r="Q673" s="41">
        <f>IF(ISNUMBER(SEARCH("Yes",'2_all_summary'!$F673)),IF(0&lt;'2_all_summary'!T673,1,2),IF(0='2_all_summary'!T673,4,3))</f>
        <v>4</v>
      </c>
      <c r="R673" s="41">
        <f>IF(ISNUMBER(SEARCH("Yes",'2_all_summary'!$F673)),IF(ISNUMBER(SEARCH("Yes",'2_all_summary'!U673)),1,2),IF(ISNUMBER(SEARCH("No",'2_all_summary'!U673)),4,3))</f>
        <v>4</v>
      </c>
    </row>
    <row r="674" spans="7:18" x14ac:dyDescent="0.3">
      <c r="G674" s="41"/>
      <c r="H674" s="41" t="str">
        <f>'2_all_summary'!D674</f>
        <v>Importance of deepening integration of crime and conservation sciences</v>
      </c>
      <c r="I674" s="41" t="str">
        <f>'2_all_summary'!E674</f>
        <v>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Â© 2021 The Authors. Conservation Biology published by Wiley Periodicals LLC on behalf of Society for Conservation Biology</v>
      </c>
      <c r="J674" s="41">
        <f>IF(ISNUMBER(SEARCH("Yes",'2_all_summary'!$F674)),IF(ISNUMBER(SEARCH("Yes",'2_all_summary'!M674)),1,2),IF(ISNUMBER(SEARCH("No",'2_all_summary'!M674)),4,3))</f>
        <v>4</v>
      </c>
      <c r="K674" s="41">
        <f>IF(ISNUMBER(SEARCH("Yes",'2_all_summary'!$F674)),IF(ISNUMBER(SEARCH("Yes",'2_all_summary'!N674)),1,2),IF(ISNUMBER(SEARCH("No",'2_all_summary'!N674)),4,3))</f>
        <v>4</v>
      </c>
      <c r="L674" s="41">
        <f>IF(ISNUMBER(SEARCH("Yes",'2_all_summary'!$F674)),IF(ISNUMBER(SEARCH("Yes",'2_all_summary'!O674)),1,2),IF(ISNUMBER(SEARCH("No",'2_all_summary'!O674)),4,3))</f>
        <v>4</v>
      </c>
      <c r="M674" s="41">
        <f>IF(ISNUMBER(SEARCH("Yes",'2_all_summary'!$F674)),IF(0&lt;'2_all_summary'!P674,1,2),IF(0='2_all_summary'!P674,4,3))</f>
        <v>4</v>
      </c>
      <c r="N674" s="41">
        <f>IF(ISNUMBER(SEARCH("Yes",'2_all_summary'!$F674)),IF(ISNUMBER(SEARCH("Yes",'2_all_summary'!Q674)),1,2),IF(ISNUMBER(SEARCH("No",'2_all_summary'!Q674)),4,3))</f>
        <v>4</v>
      </c>
      <c r="O674" s="41">
        <f>IF(ISNUMBER(SEARCH("Yes",'2_all_summary'!$F674)),IF(ISNUMBER(SEARCH("Yes",'2_all_summary'!R674)),1,2),IF(ISNUMBER(SEARCH("No",'2_all_summary'!R674)),4,3))</f>
        <v>4</v>
      </c>
      <c r="P674" s="41">
        <f>IF(ISNUMBER(SEARCH("Yes",'2_all_summary'!$F674)),IF(ISNUMBER(SEARCH("Yes",'2_all_summary'!S674)),1,2),IF(ISNUMBER(SEARCH("No",'2_all_summary'!S674)),4,3))</f>
        <v>4</v>
      </c>
      <c r="Q674" s="41">
        <f>IF(ISNUMBER(SEARCH("Yes",'2_all_summary'!$F674)),IF(0&lt;'2_all_summary'!T674,1,2),IF(0='2_all_summary'!T674,4,3))</f>
        <v>4</v>
      </c>
      <c r="R674" s="41">
        <f>IF(ISNUMBER(SEARCH("Yes",'2_all_summary'!$F674)),IF(ISNUMBER(SEARCH("Yes",'2_all_summary'!U674)),1,2),IF(ISNUMBER(SEARCH("No",'2_all_summary'!U674)),4,3))</f>
        <v>4</v>
      </c>
    </row>
    <row r="675" spans="7:18" x14ac:dyDescent="0.3">
      <c r="G675" s="41"/>
      <c r="H675" s="41" t="str">
        <f>'2_all_summary'!D675</f>
        <v>Aetiology, practice patterns and burden of end-stage kidney disease in South Asia and South-East Asia: A questionnaire-based survey</v>
      </c>
      <c r="I675" s="41" t="str">
        <f>'2_all_summary'!E675</f>
        <v>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2â€”59.45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Â© 2020 Asian Pacific Society of Nephrology</v>
      </c>
      <c r="J675" s="41">
        <f>IF(ISNUMBER(SEARCH("Yes",'2_all_summary'!$F675)),IF(ISNUMBER(SEARCH("Yes",'2_all_summary'!M675)),1,2),IF(ISNUMBER(SEARCH("No",'2_all_summary'!M675)),4,3))</f>
        <v>4</v>
      </c>
      <c r="K675" s="41">
        <f>IF(ISNUMBER(SEARCH("Yes",'2_all_summary'!$F675)),IF(ISNUMBER(SEARCH("Yes",'2_all_summary'!N675)),1,2),IF(ISNUMBER(SEARCH("No",'2_all_summary'!N675)),4,3))</f>
        <v>4</v>
      </c>
      <c r="L675" s="41">
        <f>IF(ISNUMBER(SEARCH("Yes",'2_all_summary'!$F675)),IF(ISNUMBER(SEARCH("Yes",'2_all_summary'!O675)),1,2),IF(ISNUMBER(SEARCH("No",'2_all_summary'!O675)),4,3))</f>
        <v>4</v>
      </c>
      <c r="M675" s="41">
        <f>IF(ISNUMBER(SEARCH("Yes",'2_all_summary'!$F675)),IF(0&lt;'2_all_summary'!P675,1,2),IF(0='2_all_summary'!P675,4,3))</f>
        <v>4</v>
      </c>
      <c r="N675" s="41">
        <f>IF(ISNUMBER(SEARCH("Yes",'2_all_summary'!$F675)),IF(ISNUMBER(SEARCH("Yes",'2_all_summary'!Q675)),1,2),IF(ISNUMBER(SEARCH("No",'2_all_summary'!Q675)),4,3))</f>
        <v>4</v>
      </c>
      <c r="O675" s="41">
        <f>IF(ISNUMBER(SEARCH("Yes",'2_all_summary'!$F675)),IF(ISNUMBER(SEARCH("Yes",'2_all_summary'!R675)),1,2),IF(ISNUMBER(SEARCH("No",'2_all_summary'!R675)),4,3))</f>
        <v>4</v>
      </c>
      <c r="P675" s="41">
        <f>IF(ISNUMBER(SEARCH("Yes",'2_all_summary'!$F675)),IF(ISNUMBER(SEARCH("Yes",'2_all_summary'!S675)),1,2),IF(ISNUMBER(SEARCH("No",'2_all_summary'!S675)),4,3))</f>
        <v>4</v>
      </c>
      <c r="Q675" s="41">
        <f>IF(ISNUMBER(SEARCH("Yes",'2_all_summary'!$F675)),IF(0&lt;'2_all_summary'!T675,1,2),IF(0='2_all_summary'!T675,4,3))</f>
        <v>4</v>
      </c>
      <c r="R675" s="41">
        <f>IF(ISNUMBER(SEARCH("Yes",'2_all_summary'!$F675)),IF(ISNUMBER(SEARCH("Yes",'2_all_summary'!U675)),1,2),IF(ISNUMBER(SEARCH("No",'2_all_summary'!U675)),4,3))</f>
        <v>4</v>
      </c>
    </row>
    <row r="676" spans="7:18" x14ac:dyDescent="0.3">
      <c r="G676" s="41"/>
      <c r="H676" s="41" t="str">
        <f>'2_all_summary'!D676</f>
        <v>Two sides of a coin: Effects of climate change on the native and non-native distribution of Colossoma macropomum in South America</v>
      </c>
      <c r="I676" s="41" t="str">
        <f>'2_all_summary'!E676</f>
        <v>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ParanÃ¡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Â© 2017 Lopes et al. This is an open access article distributed under the terms of the Creative Commons Attribution License, which permits unrestricted use, distribution, and reproduction in any medium, provided the original author and source are credited.</v>
      </c>
      <c r="J676" s="41">
        <f>IF(ISNUMBER(SEARCH("Yes",'2_all_summary'!$F676)),IF(ISNUMBER(SEARCH("Yes",'2_all_summary'!M676)),1,2),IF(ISNUMBER(SEARCH("No",'2_all_summary'!M676)),4,3))</f>
        <v>4</v>
      </c>
      <c r="K676" s="41">
        <f>IF(ISNUMBER(SEARCH("Yes",'2_all_summary'!$F676)),IF(ISNUMBER(SEARCH("Yes",'2_all_summary'!N676)),1,2),IF(ISNUMBER(SEARCH("No",'2_all_summary'!N676)),4,3))</f>
        <v>4</v>
      </c>
      <c r="L676" s="41">
        <f>IF(ISNUMBER(SEARCH("Yes",'2_all_summary'!$F676)),IF(ISNUMBER(SEARCH("Yes",'2_all_summary'!O676)),1,2),IF(ISNUMBER(SEARCH("No",'2_all_summary'!O676)),4,3))</f>
        <v>4</v>
      </c>
      <c r="M676" s="41">
        <f>IF(ISNUMBER(SEARCH("Yes",'2_all_summary'!$F676)),IF(0&lt;'2_all_summary'!P676,1,2),IF(0='2_all_summary'!P676,4,3))</f>
        <v>4</v>
      </c>
      <c r="N676" s="41">
        <f>IF(ISNUMBER(SEARCH("Yes",'2_all_summary'!$F676)),IF(ISNUMBER(SEARCH("Yes",'2_all_summary'!Q676)),1,2),IF(ISNUMBER(SEARCH("No",'2_all_summary'!Q676)),4,3))</f>
        <v>4</v>
      </c>
      <c r="O676" s="41">
        <f>IF(ISNUMBER(SEARCH("Yes",'2_all_summary'!$F676)),IF(ISNUMBER(SEARCH("Yes",'2_all_summary'!R676)),1,2),IF(ISNUMBER(SEARCH("No",'2_all_summary'!R676)),4,3))</f>
        <v>4</v>
      </c>
      <c r="P676" s="41">
        <f>IF(ISNUMBER(SEARCH("Yes",'2_all_summary'!$F676)),IF(ISNUMBER(SEARCH("Yes",'2_all_summary'!S676)),1,2),IF(ISNUMBER(SEARCH("No",'2_all_summary'!S676)),4,3))</f>
        <v>4</v>
      </c>
      <c r="Q676" s="41">
        <f>IF(ISNUMBER(SEARCH("Yes",'2_all_summary'!$F676)),IF(0&lt;'2_all_summary'!T676,1,2),IF(0='2_all_summary'!T676,4,3))</f>
        <v>4</v>
      </c>
      <c r="R676" s="41">
        <f>IF(ISNUMBER(SEARCH("Yes",'2_all_summary'!$F676)),IF(ISNUMBER(SEARCH("Yes",'2_all_summary'!U676)),1,2),IF(ISNUMBER(SEARCH("No",'2_all_summary'!U676)),4,3))</f>
        <v>4</v>
      </c>
    </row>
    <row r="677" spans="7:18" x14ac:dyDescent="0.3">
      <c r="G677" s="41"/>
      <c r="H677" s="41" t="str">
        <f>'2_all_summary'!D677</f>
        <v>Integrating biological conservation into management: Community adaptive learning in the wetlands of bangladesh</v>
      </c>
      <c r="I677" s="41" t="str">
        <f>'2_all_summary'!E677</f>
        <v>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Â© 2010 Taylor &amp; Francis Group, LLC.</v>
      </c>
      <c r="J677" s="41">
        <f>IF(ISNUMBER(SEARCH("Yes",'2_all_summary'!$F677)),IF(ISNUMBER(SEARCH("Yes",'2_all_summary'!M677)),1,2),IF(ISNUMBER(SEARCH("No",'2_all_summary'!M677)),4,3))</f>
        <v>4</v>
      </c>
      <c r="K677" s="41">
        <f>IF(ISNUMBER(SEARCH("Yes",'2_all_summary'!$F677)),IF(ISNUMBER(SEARCH("Yes",'2_all_summary'!N677)),1,2),IF(ISNUMBER(SEARCH("No",'2_all_summary'!N677)),4,3))</f>
        <v>4</v>
      </c>
      <c r="L677" s="41">
        <f>IF(ISNUMBER(SEARCH("Yes",'2_all_summary'!$F677)),IF(ISNUMBER(SEARCH("Yes",'2_all_summary'!O677)),1,2),IF(ISNUMBER(SEARCH("No",'2_all_summary'!O677)),4,3))</f>
        <v>4</v>
      </c>
      <c r="M677" s="41">
        <f>IF(ISNUMBER(SEARCH("Yes",'2_all_summary'!$F677)),IF(0&lt;'2_all_summary'!P677,1,2),IF(0='2_all_summary'!P677,4,3))</f>
        <v>4</v>
      </c>
      <c r="N677" s="41">
        <f>IF(ISNUMBER(SEARCH("Yes",'2_all_summary'!$F677)),IF(ISNUMBER(SEARCH("Yes",'2_all_summary'!Q677)),1,2),IF(ISNUMBER(SEARCH("No",'2_all_summary'!Q677)),4,3))</f>
        <v>4</v>
      </c>
      <c r="O677" s="41">
        <f>IF(ISNUMBER(SEARCH("Yes",'2_all_summary'!$F677)),IF(ISNUMBER(SEARCH("Yes",'2_all_summary'!R677)),1,2),IF(ISNUMBER(SEARCH("No",'2_all_summary'!R677)),4,3))</f>
        <v>4</v>
      </c>
      <c r="P677" s="41">
        <f>IF(ISNUMBER(SEARCH("Yes",'2_all_summary'!$F677)),IF(ISNUMBER(SEARCH("Yes",'2_all_summary'!S677)),1,2),IF(ISNUMBER(SEARCH("No",'2_all_summary'!S677)),4,3))</f>
        <v>4</v>
      </c>
      <c r="Q677" s="41">
        <f>IF(ISNUMBER(SEARCH("Yes",'2_all_summary'!$F677)),IF(0&lt;'2_all_summary'!T677,1,2),IF(0='2_all_summary'!T677,4,3))</f>
        <v>4</v>
      </c>
      <c r="R677" s="41">
        <f>IF(ISNUMBER(SEARCH("Yes",'2_all_summary'!$F677)),IF(ISNUMBER(SEARCH("Yes",'2_all_summary'!U677)),1,2),IF(ISNUMBER(SEARCH("No",'2_all_summary'!U677)),4,3))</f>
        <v>4</v>
      </c>
    </row>
    <row r="678" spans="7:18" x14ac:dyDescent="0.3">
      <c r="G678" s="41"/>
      <c r="H678" s="41" t="str">
        <f>'2_all_summary'!D678</f>
        <v>Managing the discourse of resource management: The case of sasi from 'Southeast' Maluku, Indonesia</v>
      </c>
      <c r="I678" s="41" t="str">
        <f>'2_all_summary'!E678</f>
        <v>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v>
      </c>
      <c r="J678" s="41">
        <f>IF(ISNUMBER(SEARCH("Yes",'2_all_summary'!$F678)),IF(ISNUMBER(SEARCH("Yes",'2_all_summary'!M678)),1,2),IF(ISNUMBER(SEARCH("No",'2_all_summary'!M678)),4,3))</f>
        <v>4</v>
      </c>
      <c r="K678" s="41">
        <f>IF(ISNUMBER(SEARCH("Yes",'2_all_summary'!$F678)),IF(ISNUMBER(SEARCH("Yes",'2_all_summary'!N678)),1,2),IF(ISNUMBER(SEARCH("No",'2_all_summary'!N678)),4,3))</f>
        <v>4</v>
      </c>
      <c r="L678" s="41">
        <f>IF(ISNUMBER(SEARCH("Yes",'2_all_summary'!$F678)),IF(ISNUMBER(SEARCH("Yes",'2_all_summary'!O678)),1,2),IF(ISNUMBER(SEARCH("No",'2_all_summary'!O678)),4,3))</f>
        <v>4</v>
      </c>
      <c r="M678" s="41">
        <f>IF(ISNUMBER(SEARCH("Yes",'2_all_summary'!$F678)),IF(0&lt;'2_all_summary'!P678,1,2),IF(0='2_all_summary'!P678,4,3))</f>
        <v>4</v>
      </c>
      <c r="N678" s="41">
        <f>IF(ISNUMBER(SEARCH("Yes",'2_all_summary'!$F678)),IF(ISNUMBER(SEARCH("Yes",'2_all_summary'!Q678)),1,2),IF(ISNUMBER(SEARCH("No",'2_all_summary'!Q678)),4,3))</f>
        <v>4</v>
      </c>
      <c r="O678" s="41">
        <f>IF(ISNUMBER(SEARCH("Yes",'2_all_summary'!$F678)),IF(ISNUMBER(SEARCH("Yes",'2_all_summary'!R678)),1,2),IF(ISNUMBER(SEARCH("No",'2_all_summary'!R678)),4,3))</f>
        <v>4</v>
      </c>
      <c r="P678" s="41">
        <f>IF(ISNUMBER(SEARCH("Yes",'2_all_summary'!$F678)),IF(ISNUMBER(SEARCH("Yes",'2_all_summary'!S678)),1,2),IF(ISNUMBER(SEARCH("No",'2_all_summary'!S678)),4,3))</f>
        <v>4</v>
      </c>
      <c r="Q678" s="41">
        <f>IF(ISNUMBER(SEARCH("Yes",'2_all_summary'!$F678)),IF(0&lt;'2_all_summary'!T678,1,2),IF(0='2_all_summary'!T678,4,3))</f>
        <v>4</v>
      </c>
      <c r="R678" s="41">
        <f>IF(ISNUMBER(SEARCH("Yes",'2_all_summary'!$F678)),IF(ISNUMBER(SEARCH("Yes",'2_all_summary'!U678)),1,2),IF(ISNUMBER(SEARCH("No",'2_all_summary'!U678)),4,3))</f>
        <v>4</v>
      </c>
    </row>
    <row r="679" spans="7:18" x14ac:dyDescent="0.3">
      <c r="G679" s="41"/>
      <c r="H679" s="41" t="str">
        <f>'2_all_summary'!D679</f>
        <v>Arapaima: An Amazonian fish species of immense proportions</v>
      </c>
      <c r="I679" s="41" t="str">
        <f>'2_all_summary'!E679</f>
        <v>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Â© 2002 Taylor &amp; Francis Group, LLC.</v>
      </c>
      <c r="J679" s="41">
        <f>IF(ISNUMBER(SEARCH("Yes",'2_all_summary'!$F679)),IF(ISNUMBER(SEARCH("Yes",'2_all_summary'!M679)),1,2),IF(ISNUMBER(SEARCH("No",'2_all_summary'!M679)),4,3))</f>
        <v>4</v>
      </c>
      <c r="K679" s="41">
        <f>IF(ISNUMBER(SEARCH("Yes",'2_all_summary'!$F679)),IF(ISNUMBER(SEARCH("Yes",'2_all_summary'!N679)),1,2),IF(ISNUMBER(SEARCH("No",'2_all_summary'!N679)),4,3))</f>
        <v>4</v>
      </c>
      <c r="L679" s="41">
        <f>IF(ISNUMBER(SEARCH("Yes",'2_all_summary'!$F679)),IF(ISNUMBER(SEARCH("Yes",'2_all_summary'!O679)),1,2),IF(ISNUMBER(SEARCH("No",'2_all_summary'!O679)),4,3))</f>
        <v>4</v>
      </c>
      <c r="M679" s="41">
        <f>IF(ISNUMBER(SEARCH("Yes",'2_all_summary'!$F679)),IF(0&lt;'2_all_summary'!P679,1,2),IF(0='2_all_summary'!P679,4,3))</f>
        <v>4</v>
      </c>
      <c r="N679" s="41">
        <f>IF(ISNUMBER(SEARCH("Yes",'2_all_summary'!$F679)),IF(ISNUMBER(SEARCH("Yes",'2_all_summary'!Q679)),1,2),IF(ISNUMBER(SEARCH("No",'2_all_summary'!Q679)),4,3))</f>
        <v>4</v>
      </c>
      <c r="O679" s="41">
        <f>IF(ISNUMBER(SEARCH("Yes",'2_all_summary'!$F679)),IF(ISNUMBER(SEARCH("Yes",'2_all_summary'!R679)),1,2),IF(ISNUMBER(SEARCH("No",'2_all_summary'!R679)),4,3))</f>
        <v>4</v>
      </c>
      <c r="P679" s="41">
        <f>IF(ISNUMBER(SEARCH("Yes",'2_all_summary'!$F679)),IF(ISNUMBER(SEARCH("Yes",'2_all_summary'!S679)),1,2),IF(ISNUMBER(SEARCH("No",'2_all_summary'!S679)),4,3))</f>
        <v>4</v>
      </c>
      <c r="Q679" s="41">
        <f>IF(ISNUMBER(SEARCH("Yes",'2_all_summary'!$F679)),IF(0&lt;'2_all_summary'!T679,1,2),IF(0='2_all_summary'!T679,4,3))</f>
        <v>4</v>
      </c>
      <c r="R679" s="41">
        <f>IF(ISNUMBER(SEARCH("Yes",'2_all_summary'!$F679)),IF(ISNUMBER(SEARCH("Yes",'2_all_summary'!U679)),1,2),IF(ISNUMBER(SEARCH("No",'2_all_summary'!U679)),4,3))</f>
        <v>4</v>
      </c>
    </row>
    <row r="680" spans="7:18" x14ac:dyDescent="0.3">
      <c r="G680" s="41"/>
      <c r="H680" s="41" t="str">
        <f>'2_all_summary'!D680</f>
        <v>Spatial and temporal patterns of plant communities near small mountain streams in managed forests</v>
      </c>
      <c r="I680" s="41" t="str">
        <f>'2_all_summary'!E680</f>
        <v>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v>
      </c>
      <c r="J680" s="41">
        <f>IF(ISNUMBER(SEARCH("Yes",'2_all_summary'!$F680)),IF(ISNUMBER(SEARCH("Yes",'2_all_summary'!M680)),1,2),IF(ISNUMBER(SEARCH("No",'2_all_summary'!M680)),4,3))</f>
        <v>4</v>
      </c>
      <c r="K680" s="41">
        <f>IF(ISNUMBER(SEARCH("Yes",'2_all_summary'!$F680)),IF(ISNUMBER(SEARCH("Yes",'2_all_summary'!N680)),1,2),IF(ISNUMBER(SEARCH("No",'2_all_summary'!N680)),4,3))</f>
        <v>4</v>
      </c>
      <c r="L680" s="41">
        <f>IF(ISNUMBER(SEARCH("Yes",'2_all_summary'!$F680)),IF(ISNUMBER(SEARCH("Yes",'2_all_summary'!O680)),1,2),IF(ISNUMBER(SEARCH("No",'2_all_summary'!O680)),4,3))</f>
        <v>4</v>
      </c>
      <c r="M680" s="41">
        <f>IF(ISNUMBER(SEARCH("Yes",'2_all_summary'!$F680)),IF(0&lt;'2_all_summary'!P680,1,2),IF(0='2_all_summary'!P680,4,3))</f>
        <v>4</v>
      </c>
      <c r="N680" s="41">
        <f>IF(ISNUMBER(SEARCH("Yes",'2_all_summary'!$F680)),IF(ISNUMBER(SEARCH("Yes",'2_all_summary'!Q680)),1,2),IF(ISNUMBER(SEARCH("No",'2_all_summary'!Q680)),4,3))</f>
        <v>4</v>
      </c>
      <c r="O680" s="41">
        <f>IF(ISNUMBER(SEARCH("Yes",'2_all_summary'!$F680)),IF(ISNUMBER(SEARCH("Yes",'2_all_summary'!R680)),1,2),IF(ISNUMBER(SEARCH("No",'2_all_summary'!R680)),4,3))</f>
        <v>4</v>
      </c>
      <c r="P680" s="41">
        <f>IF(ISNUMBER(SEARCH("Yes",'2_all_summary'!$F680)),IF(ISNUMBER(SEARCH("Yes",'2_all_summary'!S680)),1,2),IF(ISNUMBER(SEARCH("No",'2_all_summary'!S680)),4,3))</f>
        <v>4</v>
      </c>
      <c r="Q680" s="41">
        <f>IF(ISNUMBER(SEARCH("Yes",'2_all_summary'!$F680)),IF(0&lt;'2_all_summary'!T680,1,2),IF(0='2_all_summary'!T680,4,3))</f>
        <v>4</v>
      </c>
      <c r="R680" s="41">
        <f>IF(ISNUMBER(SEARCH("Yes",'2_all_summary'!$F680)),IF(ISNUMBER(SEARCH("Yes",'2_all_summary'!U680)),1,2),IF(ISNUMBER(SEARCH("No",'2_all_summary'!U680)),4,3))</f>
        <v>4</v>
      </c>
    </row>
    <row r="681" spans="7:18" x14ac:dyDescent="0.3">
      <c r="G681" s="41"/>
      <c r="H681" s="41" t="str">
        <f>'2_all_summary'!D681</f>
        <v>Perceptions of fishermen towards marine protected areas in Cambodia and the Philippines</v>
      </c>
      <c r="I681" s="41" t="str">
        <f>'2_all_summary'!E681</f>
        <v>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Â© 2012 The Author 2012. Published by Oxford University Press.</v>
      </c>
      <c r="J681" s="41">
        <f>IF(ISNUMBER(SEARCH("Yes",'2_all_summary'!$F681)),IF(ISNUMBER(SEARCH("Yes",'2_all_summary'!M681)),1,2),IF(ISNUMBER(SEARCH("No",'2_all_summary'!M681)),4,3))</f>
        <v>4</v>
      </c>
      <c r="K681" s="41">
        <f>IF(ISNUMBER(SEARCH("Yes",'2_all_summary'!$F681)),IF(ISNUMBER(SEARCH("Yes",'2_all_summary'!N681)),1,2),IF(ISNUMBER(SEARCH("No",'2_all_summary'!N681)),4,3))</f>
        <v>4</v>
      </c>
      <c r="L681" s="41">
        <f>IF(ISNUMBER(SEARCH("Yes",'2_all_summary'!$F681)),IF(ISNUMBER(SEARCH("Yes",'2_all_summary'!O681)),1,2),IF(ISNUMBER(SEARCH("No",'2_all_summary'!O681)),4,3))</f>
        <v>4</v>
      </c>
      <c r="M681" s="41">
        <f>IF(ISNUMBER(SEARCH("Yes",'2_all_summary'!$F681)),IF(0&lt;'2_all_summary'!P681,1,2),IF(0='2_all_summary'!P681,4,3))</f>
        <v>4</v>
      </c>
      <c r="N681" s="41">
        <f>IF(ISNUMBER(SEARCH("Yes",'2_all_summary'!$F681)),IF(ISNUMBER(SEARCH("Yes",'2_all_summary'!Q681)),1,2),IF(ISNUMBER(SEARCH("No",'2_all_summary'!Q681)),4,3))</f>
        <v>4</v>
      </c>
      <c r="O681" s="41">
        <f>IF(ISNUMBER(SEARCH("Yes",'2_all_summary'!$F681)),IF(ISNUMBER(SEARCH("Yes",'2_all_summary'!R681)),1,2),IF(ISNUMBER(SEARCH("No",'2_all_summary'!R681)),4,3))</f>
        <v>4</v>
      </c>
      <c r="P681" s="41">
        <f>IF(ISNUMBER(SEARCH("Yes",'2_all_summary'!$F681)),IF(ISNUMBER(SEARCH("Yes",'2_all_summary'!S681)),1,2),IF(ISNUMBER(SEARCH("No",'2_all_summary'!S681)),4,3))</f>
        <v>4</v>
      </c>
      <c r="Q681" s="41">
        <f>IF(ISNUMBER(SEARCH("Yes",'2_all_summary'!$F681)),IF(0&lt;'2_all_summary'!T681,1,2),IF(0='2_all_summary'!T681,4,3))</f>
        <v>4</v>
      </c>
      <c r="R681" s="41">
        <f>IF(ISNUMBER(SEARCH("Yes",'2_all_summary'!$F681)),IF(ISNUMBER(SEARCH("Yes",'2_all_summary'!U681)),1,2),IF(ISNUMBER(SEARCH("No",'2_all_summary'!U681)),4,3))</f>
        <v>4</v>
      </c>
    </row>
    <row r="682" spans="7:18" x14ac:dyDescent="0.3">
      <c r="G682" s="41"/>
      <c r="H682" s="41" t="str">
        <f>'2_all_summary'!D682</f>
        <v>Invasive Spartina alterniflora habitat forms high energy fluxes but low food web stability compared to adjacent native vegetated habitats</v>
      </c>
      <c r="I682" s="41" t="str">
        <f>'2_all_summary'!E682</f>
        <v>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Â© 2023 Elsevier Ltd</v>
      </c>
      <c r="J682" s="41">
        <f>IF(ISNUMBER(SEARCH("Yes",'2_all_summary'!$F682)),IF(ISNUMBER(SEARCH("Yes",'2_all_summary'!M682)),1,2),IF(ISNUMBER(SEARCH("No",'2_all_summary'!M682)),4,3))</f>
        <v>4</v>
      </c>
      <c r="K682" s="41">
        <f>IF(ISNUMBER(SEARCH("Yes",'2_all_summary'!$F682)),IF(ISNUMBER(SEARCH("Yes",'2_all_summary'!N682)),1,2),IF(ISNUMBER(SEARCH("No",'2_all_summary'!N682)),4,3))</f>
        <v>4</v>
      </c>
      <c r="L682" s="41">
        <f>IF(ISNUMBER(SEARCH("Yes",'2_all_summary'!$F682)),IF(ISNUMBER(SEARCH("Yes",'2_all_summary'!O682)),1,2),IF(ISNUMBER(SEARCH("No",'2_all_summary'!O682)),4,3))</f>
        <v>4</v>
      </c>
      <c r="M682" s="41">
        <f>IF(ISNUMBER(SEARCH("Yes",'2_all_summary'!$F682)),IF(0&lt;'2_all_summary'!P682,1,2),IF(0='2_all_summary'!P682,4,3))</f>
        <v>4</v>
      </c>
      <c r="N682" s="41">
        <f>IF(ISNUMBER(SEARCH("Yes",'2_all_summary'!$F682)),IF(ISNUMBER(SEARCH("Yes",'2_all_summary'!Q682)),1,2),IF(ISNUMBER(SEARCH("No",'2_all_summary'!Q682)),4,3))</f>
        <v>4</v>
      </c>
      <c r="O682" s="41">
        <f>IF(ISNUMBER(SEARCH("Yes",'2_all_summary'!$F682)),IF(ISNUMBER(SEARCH("Yes",'2_all_summary'!R682)),1,2),IF(ISNUMBER(SEARCH("No",'2_all_summary'!R682)),4,3))</f>
        <v>4</v>
      </c>
      <c r="P682" s="41">
        <f>IF(ISNUMBER(SEARCH("Yes",'2_all_summary'!$F682)),IF(ISNUMBER(SEARCH("Yes",'2_all_summary'!S682)),1,2),IF(ISNUMBER(SEARCH("No",'2_all_summary'!S682)),4,3))</f>
        <v>4</v>
      </c>
      <c r="Q682" s="41">
        <f>IF(ISNUMBER(SEARCH("Yes",'2_all_summary'!$F682)),IF(0&lt;'2_all_summary'!T682,1,2),IF(0='2_all_summary'!T682,4,3))</f>
        <v>4</v>
      </c>
      <c r="R682" s="41">
        <f>IF(ISNUMBER(SEARCH("Yes",'2_all_summary'!$F682)),IF(ISNUMBER(SEARCH("Yes",'2_all_summary'!U682)),1,2),IF(ISNUMBER(SEARCH("No",'2_all_summary'!U682)),4,3))</f>
        <v>4</v>
      </c>
    </row>
    <row r="683" spans="7:18" x14ac:dyDescent="0.3">
      <c r="G683" s="41"/>
      <c r="H683" s="41" t="str">
        <f>'2_all_summary'!D683</f>
        <v>Strength in diversity: Fish sanctuaries and deep-water pools in Lao PDR</v>
      </c>
      <c r="I683" s="41" t="str">
        <f>'2_all_summary'!E683</f>
        <v>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Â© 2006 Blackwell Publishing Ltd.</v>
      </c>
      <c r="J683" s="41">
        <f>IF(ISNUMBER(SEARCH("Yes",'2_all_summary'!$F683)),IF(ISNUMBER(SEARCH("Yes",'2_all_summary'!M683)),1,2),IF(ISNUMBER(SEARCH("No",'2_all_summary'!M683)),4,3))</f>
        <v>4</v>
      </c>
      <c r="K683" s="41">
        <f>IF(ISNUMBER(SEARCH("Yes",'2_all_summary'!$F683)),IF(ISNUMBER(SEARCH("Yes",'2_all_summary'!N683)),1,2),IF(ISNUMBER(SEARCH("No",'2_all_summary'!N683)),4,3))</f>
        <v>4</v>
      </c>
      <c r="L683" s="41">
        <f>IF(ISNUMBER(SEARCH("Yes",'2_all_summary'!$F683)),IF(ISNUMBER(SEARCH("Yes",'2_all_summary'!O683)),1,2),IF(ISNUMBER(SEARCH("No",'2_all_summary'!O683)),4,3))</f>
        <v>4</v>
      </c>
      <c r="M683" s="41">
        <f>IF(ISNUMBER(SEARCH("Yes",'2_all_summary'!$F683)),IF(0&lt;'2_all_summary'!P683,1,2),IF(0='2_all_summary'!P683,4,3))</f>
        <v>4</v>
      </c>
      <c r="N683" s="41">
        <f>IF(ISNUMBER(SEARCH("Yes",'2_all_summary'!$F683)),IF(ISNUMBER(SEARCH("Yes",'2_all_summary'!Q683)),1,2),IF(ISNUMBER(SEARCH("No",'2_all_summary'!Q683)),4,3))</f>
        <v>4</v>
      </c>
      <c r="O683" s="41">
        <f>IF(ISNUMBER(SEARCH("Yes",'2_all_summary'!$F683)),IF(ISNUMBER(SEARCH("Yes",'2_all_summary'!R683)),1,2),IF(ISNUMBER(SEARCH("No",'2_all_summary'!R683)),4,3))</f>
        <v>4</v>
      </c>
      <c r="P683" s="41">
        <f>IF(ISNUMBER(SEARCH("Yes",'2_all_summary'!$F683)),IF(ISNUMBER(SEARCH("Yes",'2_all_summary'!S683)),1,2),IF(ISNUMBER(SEARCH("No",'2_all_summary'!S683)),4,3))</f>
        <v>4</v>
      </c>
      <c r="Q683" s="41">
        <f>IF(ISNUMBER(SEARCH("Yes",'2_all_summary'!$F683)),IF(0&lt;'2_all_summary'!T683,1,2),IF(0='2_all_summary'!T683,4,3))</f>
        <v>4</v>
      </c>
      <c r="R683" s="41">
        <f>IF(ISNUMBER(SEARCH("Yes",'2_all_summary'!$F683)),IF(ISNUMBER(SEARCH("Yes",'2_all_summary'!U683)),1,2),IF(ISNUMBER(SEARCH("No",'2_all_summary'!U683)),4,3))</f>
        <v>4</v>
      </c>
    </row>
    <row r="684" spans="7:18" x14ac:dyDescent="0.3">
      <c r="G684" s="41"/>
      <c r="H684" s="41" t="str">
        <f>'2_all_summary'!D684</f>
        <v>Linking livelihood and biodiversity conservation in protected areas: Community based tourism development perspective from developing country</v>
      </c>
      <c r="I684" s="41" t="str">
        <f>'2_all_summary'!E684</f>
        <v>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parkâ€™s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Â© The Author(s) 2022.</v>
      </c>
      <c r="J684" s="41">
        <f>IF(ISNUMBER(SEARCH("Yes",'2_all_summary'!$F684)),IF(ISNUMBER(SEARCH("Yes",'2_all_summary'!M684)),1,2),IF(ISNUMBER(SEARCH("No",'2_all_summary'!M684)),4,3))</f>
        <v>4</v>
      </c>
      <c r="K684" s="41">
        <f>IF(ISNUMBER(SEARCH("Yes",'2_all_summary'!$F684)),IF(ISNUMBER(SEARCH("Yes",'2_all_summary'!N684)),1,2),IF(ISNUMBER(SEARCH("No",'2_all_summary'!N684)),4,3))</f>
        <v>4</v>
      </c>
      <c r="L684" s="41">
        <f>IF(ISNUMBER(SEARCH("Yes",'2_all_summary'!$F684)),IF(ISNUMBER(SEARCH("Yes",'2_all_summary'!O684)),1,2),IF(ISNUMBER(SEARCH("No",'2_all_summary'!O684)),4,3))</f>
        <v>4</v>
      </c>
      <c r="M684" s="41">
        <f>IF(ISNUMBER(SEARCH("Yes",'2_all_summary'!$F684)),IF(0&lt;'2_all_summary'!P684,1,2),IF(0='2_all_summary'!P684,4,3))</f>
        <v>4</v>
      </c>
      <c r="N684" s="41">
        <f>IF(ISNUMBER(SEARCH("Yes",'2_all_summary'!$F684)),IF(ISNUMBER(SEARCH("Yes",'2_all_summary'!Q684)),1,2),IF(ISNUMBER(SEARCH("No",'2_all_summary'!Q684)),4,3))</f>
        <v>4</v>
      </c>
      <c r="O684" s="41">
        <f>IF(ISNUMBER(SEARCH("Yes",'2_all_summary'!$F684)),IF(ISNUMBER(SEARCH("Yes",'2_all_summary'!R684)),1,2),IF(ISNUMBER(SEARCH("No",'2_all_summary'!R684)),4,3))</f>
        <v>4</v>
      </c>
      <c r="P684" s="41">
        <f>IF(ISNUMBER(SEARCH("Yes",'2_all_summary'!$F684)),IF(ISNUMBER(SEARCH("Yes",'2_all_summary'!S684)),1,2),IF(ISNUMBER(SEARCH("No",'2_all_summary'!S684)),4,3))</f>
        <v>4</v>
      </c>
      <c r="Q684" s="41">
        <f>IF(ISNUMBER(SEARCH("Yes",'2_all_summary'!$F684)),IF(0&lt;'2_all_summary'!T684,1,2),IF(0='2_all_summary'!T684,4,3))</f>
        <v>4</v>
      </c>
      <c r="R684" s="41">
        <f>IF(ISNUMBER(SEARCH("Yes",'2_all_summary'!$F684)),IF(ISNUMBER(SEARCH("Yes",'2_all_summary'!U684)),1,2),IF(ISNUMBER(SEARCH("No",'2_all_summary'!U684)),4,3))</f>
        <v>4</v>
      </c>
    </row>
    <row r="685" spans="7:18" x14ac:dyDescent="0.3">
      <c r="G685" s="41"/>
      <c r="H685" s="41" t="str">
        <f>'2_all_summary'!D685</f>
        <v>Enhancing community empowerment through participatory fisheries research</v>
      </c>
      <c r="I685" s="41" t="str">
        <f>'2_all_summary'!E685</f>
        <v>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Â© 2008 Elsevier Ltd. All rights reserved.</v>
      </c>
      <c r="J685" s="41">
        <f>IF(ISNUMBER(SEARCH("Yes",'2_all_summary'!$F685)),IF(ISNUMBER(SEARCH("Yes",'2_all_summary'!M685)),1,2),IF(ISNUMBER(SEARCH("No",'2_all_summary'!M685)),4,3))</f>
        <v>4</v>
      </c>
      <c r="K685" s="41">
        <f>IF(ISNUMBER(SEARCH("Yes",'2_all_summary'!$F685)),IF(ISNUMBER(SEARCH("Yes",'2_all_summary'!N685)),1,2),IF(ISNUMBER(SEARCH("No",'2_all_summary'!N685)),4,3))</f>
        <v>4</v>
      </c>
      <c r="L685" s="41">
        <f>IF(ISNUMBER(SEARCH("Yes",'2_all_summary'!$F685)),IF(ISNUMBER(SEARCH("Yes",'2_all_summary'!O685)),1,2),IF(ISNUMBER(SEARCH("No",'2_all_summary'!O685)),4,3))</f>
        <v>4</v>
      </c>
      <c r="M685" s="41">
        <f>IF(ISNUMBER(SEARCH("Yes",'2_all_summary'!$F685)),IF(0&lt;'2_all_summary'!P685,1,2),IF(0='2_all_summary'!P685,4,3))</f>
        <v>4</v>
      </c>
      <c r="N685" s="41">
        <f>IF(ISNUMBER(SEARCH("Yes",'2_all_summary'!$F685)),IF(ISNUMBER(SEARCH("Yes",'2_all_summary'!Q685)),1,2),IF(ISNUMBER(SEARCH("No",'2_all_summary'!Q685)),4,3))</f>
        <v>4</v>
      </c>
      <c r="O685" s="41">
        <f>IF(ISNUMBER(SEARCH("Yes",'2_all_summary'!$F685)),IF(ISNUMBER(SEARCH("Yes",'2_all_summary'!R685)),1,2),IF(ISNUMBER(SEARCH("No",'2_all_summary'!R685)),4,3))</f>
        <v>4</v>
      </c>
      <c r="P685" s="41">
        <f>IF(ISNUMBER(SEARCH("Yes",'2_all_summary'!$F685)),IF(ISNUMBER(SEARCH("Yes",'2_all_summary'!S685)),1,2),IF(ISNUMBER(SEARCH("No",'2_all_summary'!S685)),4,3))</f>
        <v>4</v>
      </c>
      <c r="Q685" s="41">
        <f>IF(ISNUMBER(SEARCH("Yes",'2_all_summary'!$F685)),IF(0&lt;'2_all_summary'!T685,1,2),IF(0='2_all_summary'!T685,4,3))</f>
        <v>4</v>
      </c>
      <c r="R685" s="41">
        <f>IF(ISNUMBER(SEARCH("Yes",'2_all_summary'!$F685)),IF(ISNUMBER(SEARCH("Yes",'2_all_summary'!U685)),1,2),IF(ISNUMBER(SEARCH("No",'2_all_summary'!U685)),4,3))</f>
        <v>4</v>
      </c>
    </row>
    <row r="686" spans="7:18" x14ac:dyDescent="0.3">
      <c r="G686" s="41"/>
      <c r="H686" s="41" t="str">
        <f>'2_all_summary'!D686</f>
        <v>Human migration and marine protected areas: Insights from Vezo fishers in Madagascar</v>
      </c>
      <c r="I686" s="41" t="str">
        <f>'2_all_summary'!E686</f>
        <v>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Â© 2016 Elsevier Ltd.</v>
      </c>
      <c r="J686" s="41">
        <f>IF(ISNUMBER(SEARCH("Yes",'2_all_summary'!$F686)),IF(ISNUMBER(SEARCH("Yes",'2_all_summary'!M686)),1,2),IF(ISNUMBER(SEARCH("No",'2_all_summary'!M686)),4,3))</f>
        <v>4</v>
      </c>
      <c r="K686" s="41">
        <f>IF(ISNUMBER(SEARCH("Yes",'2_all_summary'!$F686)),IF(ISNUMBER(SEARCH("Yes",'2_all_summary'!N686)),1,2),IF(ISNUMBER(SEARCH("No",'2_all_summary'!N686)),4,3))</f>
        <v>4</v>
      </c>
      <c r="L686" s="41">
        <f>IF(ISNUMBER(SEARCH("Yes",'2_all_summary'!$F686)),IF(ISNUMBER(SEARCH("Yes",'2_all_summary'!O686)),1,2),IF(ISNUMBER(SEARCH("No",'2_all_summary'!O686)),4,3))</f>
        <v>4</v>
      </c>
      <c r="M686" s="41">
        <f>IF(ISNUMBER(SEARCH("Yes",'2_all_summary'!$F686)),IF(0&lt;'2_all_summary'!P686,1,2),IF(0='2_all_summary'!P686,4,3))</f>
        <v>4</v>
      </c>
      <c r="N686" s="41">
        <f>IF(ISNUMBER(SEARCH("Yes",'2_all_summary'!$F686)),IF(ISNUMBER(SEARCH("Yes",'2_all_summary'!Q686)),1,2),IF(ISNUMBER(SEARCH("No",'2_all_summary'!Q686)),4,3))</f>
        <v>4</v>
      </c>
      <c r="O686" s="41">
        <f>IF(ISNUMBER(SEARCH("Yes",'2_all_summary'!$F686)),IF(ISNUMBER(SEARCH("Yes",'2_all_summary'!R686)),1,2),IF(ISNUMBER(SEARCH("No",'2_all_summary'!R686)),4,3))</f>
        <v>4</v>
      </c>
      <c r="P686" s="41">
        <f>IF(ISNUMBER(SEARCH("Yes",'2_all_summary'!$F686)),IF(ISNUMBER(SEARCH("Yes",'2_all_summary'!S686)),1,2),IF(ISNUMBER(SEARCH("No",'2_all_summary'!S686)),4,3))</f>
        <v>4</v>
      </c>
      <c r="Q686" s="41">
        <f>IF(ISNUMBER(SEARCH("Yes",'2_all_summary'!$F686)),IF(0&lt;'2_all_summary'!T686,1,2),IF(0='2_all_summary'!T686,4,3))</f>
        <v>4</v>
      </c>
      <c r="R686" s="41">
        <f>IF(ISNUMBER(SEARCH("Yes",'2_all_summary'!$F686)),IF(ISNUMBER(SEARCH("Yes",'2_all_summary'!U686)),1,2),IF(ISNUMBER(SEARCH("No",'2_all_summary'!U686)),4,3))</f>
        <v>4</v>
      </c>
    </row>
    <row r="687" spans="7:18" x14ac:dyDescent="0.3">
      <c r="G687" s="41"/>
      <c r="H687" s="41" t="str">
        <f>'2_all_summary'!D687</f>
        <v>The Political Economy of Marine Stewardship Council Certification: Processors and Access in Newfoundland and Labrador's Inshore Shrimp Industry</v>
      </c>
      <c r="I687" s="41" t="str">
        <f>'2_all_summary'!E687</f>
        <v>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Â© 2012 Blackwell Publishing Ltd.</v>
      </c>
      <c r="J687" s="41">
        <f>IF(ISNUMBER(SEARCH("Yes",'2_all_summary'!$F687)),IF(ISNUMBER(SEARCH("Yes",'2_all_summary'!M687)),1,2),IF(ISNUMBER(SEARCH("No",'2_all_summary'!M687)),4,3))</f>
        <v>4</v>
      </c>
      <c r="K687" s="41">
        <f>IF(ISNUMBER(SEARCH("Yes",'2_all_summary'!$F687)),IF(ISNUMBER(SEARCH("Yes",'2_all_summary'!N687)),1,2),IF(ISNUMBER(SEARCH("No",'2_all_summary'!N687)),4,3))</f>
        <v>4</v>
      </c>
      <c r="L687" s="41">
        <f>IF(ISNUMBER(SEARCH("Yes",'2_all_summary'!$F687)),IF(ISNUMBER(SEARCH("Yes",'2_all_summary'!O687)),1,2),IF(ISNUMBER(SEARCH("No",'2_all_summary'!O687)),4,3))</f>
        <v>4</v>
      </c>
      <c r="M687" s="41">
        <f>IF(ISNUMBER(SEARCH("Yes",'2_all_summary'!$F687)),IF(0&lt;'2_all_summary'!P687,1,2),IF(0='2_all_summary'!P687,4,3))</f>
        <v>4</v>
      </c>
      <c r="N687" s="41">
        <f>IF(ISNUMBER(SEARCH("Yes",'2_all_summary'!$F687)),IF(ISNUMBER(SEARCH("Yes",'2_all_summary'!Q687)),1,2),IF(ISNUMBER(SEARCH("No",'2_all_summary'!Q687)),4,3))</f>
        <v>4</v>
      </c>
      <c r="O687" s="41">
        <f>IF(ISNUMBER(SEARCH("Yes",'2_all_summary'!$F687)),IF(ISNUMBER(SEARCH("Yes",'2_all_summary'!R687)),1,2),IF(ISNUMBER(SEARCH("No",'2_all_summary'!R687)),4,3))</f>
        <v>4</v>
      </c>
      <c r="P687" s="41">
        <f>IF(ISNUMBER(SEARCH("Yes",'2_all_summary'!$F687)),IF(ISNUMBER(SEARCH("Yes",'2_all_summary'!S687)),1,2),IF(ISNUMBER(SEARCH("No",'2_all_summary'!S687)),4,3))</f>
        <v>4</v>
      </c>
      <c r="Q687" s="41">
        <f>IF(ISNUMBER(SEARCH("Yes",'2_all_summary'!$F687)),IF(0&lt;'2_all_summary'!T687,1,2),IF(0='2_all_summary'!T687,4,3))</f>
        <v>4</v>
      </c>
      <c r="R687" s="41">
        <f>IF(ISNUMBER(SEARCH("Yes",'2_all_summary'!$F687)),IF(ISNUMBER(SEARCH("Yes",'2_all_summary'!U687)),1,2),IF(ISNUMBER(SEARCH("No",'2_all_summary'!U687)),4,3))</f>
        <v>4</v>
      </c>
    </row>
    <row r="688" spans="7:18" x14ac:dyDescent="0.3">
      <c r="G688" s="41"/>
      <c r="H688" s="41" t="str">
        <f>'2_all_summary'!D688</f>
        <v>Changes in social orientation: Threats to a cultural institution in marine resource exploitation in Tonga</v>
      </c>
      <c r="I688" s="41" t="str">
        <f>'2_all_summary'!E688</f>
        <v>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Â© 2007 by the Society for Applied Anthropology.</v>
      </c>
      <c r="J688" s="41">
        <f>IF(ISNUMBER(SEARCH("Yes",'2_all_summary'!$F688)),IF(ISNUMBER(SEARCH("Yes",'2_all_summary'!M688)),1,2),IF(ISNUMBER(SEARCH("No",'2_all_summary'!M688)),4,3))</f>
        <v>2</v>
      </c>
      <c r="K688" s="41">
        <f>IF(ISNUMBER(SEARCH("Yes",'2_all_summary'!$F688)),IF(ISNUMBER(SEARCH("Yes",'2_all_summary'!N688)),1,2),IF(ISNUMBER(SEARCH("No",'2_all_summary'!N688)),4,3))</f>
        <v>2</v>
      </c>
      <c r="L688" s="41">
        <f>IF(ISNUMBER(SEARCH("Yes",'2_all_summary'!$F688)),IF(ISNUMBER(SEARCH("Yes",'2_all_summary'!O688)),1,2),IF(ISNUMBER(SEARCH("No",'2_all_summary'!O688)),4,3))</f>
        <v>2</v>
      </c>
      <c r="M688" s="41">
        <f>IF(ISNUMBER(SEARCH("Yes",'2_all_summary'!$F688)),IF(0&lt;'2_all_summary'!P688,1,2),IF(0='2_all_summary'!P688,4,3))</f>
        <v>2</v>
      </c>
      <c r="N688" s="41">
        <f>IF(ISNUMBER(SEARCH("Yes",'2_all_summary'!$F688)),IF(ISNUMBER(SEARCH("Yes",'2_all_summary'!Q688)),1,2),IF(ISNUMBER(SEARCH("No",'2_all_summary'!Q688)),4,3))</f>
        <v>1</v>
      </c>
      <c r="O688" s="41">
        <f>IF(ISNUMBER(SEARCH("Yes",'2_all_summary'!$F688)),IF(ISNUMBER(SEARCH("Yes",'2_all_summary'!R688)),1,2),IF(ISNUMBER(SEARCH("No",'2_all_summary'!R688)),4,3))</f>
        <v>1</v>
      </c>
      <c r="P688" s="41">
        <f>IF(ISNUMBER(SEARCH("Yes",'2_all_summary'!$F688)),IF(ISNUMBER(SEARCH("Yes",'2_all_summary'!S688)),1,2),IF(ISNUMBER(SEARCH("No",'2_all_summary'!S688)),4,3))</f>
        <v>1</v>
      </c>
      <c r="Q688" s="41">
        <f>IF(ISNUMBER(SEARCH("Yes",'2_all_summary'!$F688)),IF(0&lt;'2_all_summary'!T688,1,2),IF(0='2_all_summary'!T688,4,3))</f>
        <v>1</v>
      </c>
      <c r="R688" s="41">
        <f>IF(ISNUMBER(SEARCH("Yes",'2_all_summary'!$F688)),IF(ISNUMBER(SEARCH("Yes",'2_all_summary'!U688)),1,2),IF(ISNUMBER(SEARCH("No",'2_all_summary'!U688)),4,3))</f>
        <v>1</v>
      </c>
    </row>
    <row r="689" spans="7:18" x14ac:dyDescent="0.3">
      <c r="G689" s="41"/>
      <c r="H689" s="41" t="str">
        <f>'2_all_summary'!D689</f>
        <v>Tracing innovation pathways behind fisheries co-management in Vanuatu</v>
      </c>
      <c r="I689" s="41" t="str">
        <f>'2_all_summary'!E689</f>
        <v>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Â© 2022, The Author(s).</v>
      </c>
      <c r="J689" s="41">
        <f>IF(ISNUMBER(SEARCH("Yes",'2_all_summary'!$F689)),IF(ISNUMBER(SEARCH("Yes",'2_all_summary'!M689)),1,2),IF(ISNUMBER(SEARCH("No",'2_all_summary'!M689)),4,3))</f>
        <v>2</v>
      </c>
      <c r="K689" s="41">
        <f>IF(ISNUMBER(SEARCH("Yes",'2_all_summary'!$F689)),IF(ISNUMBER(SEARCH("Yes",'2_all_summary'!N689)),1,2),IF(ISNUMBER(SEARCH("No",'2_all_summary'!N689)),4,3))</f>
        <v>2</v>
      </c>
      <c r="L689" s="41">
        <f>IF(ISNUMBER(SEARCH("Yes",'2_all_summary'!$F689)),IF(ISNUMBER(SEARCH("Yes",'2_all_summary'!O689)),1,2),IF(ISNUMBER(SEARCH("No",'2_all_summary'!O689)),4,3))</f>
        <v>2</v>
      </c>
      <c r="M689" s="41">
        <f>IF(ISNUMBER(SEARCH("Yes",'2_all_summary'!$F689)),IF(0&lt;'2_all_summary'!P689,1,2),IF(0='2_all_summary'!P689,4,3))</f>
        <v>2</v>
      </c>
      <c r="N689" s="41">
        <f>IF(ISNUMBER(SEARCH("Yes",'2_all_summary'!$F689)),IF(ISNUMBER(SEARCH("Yes",'2_all_summary'!Q689)),1,2),IF(ISNUMBER(SEARCH("No",'2_all_summary'!Q689)),4,3))</f>
        <v>1</v>
      </c>
      <c r="O689" s="41">
        <f>IF(ISNUMBER(SEARCH("Yes",'2_all_summary'!$F689)),IF(ISNUMBER(SEARCH("Yes",'2_all_summary'!R689)),1,2),IF(ISNUMBER(SEARCH("No",'2_all_summary'!R689)),4,3))</f>
        <v>1</v>
      </c>
      <c r="P689" s="41">
        <f>IF(ISNUMBER(SEARCH("Yes",'2_all_summary'!$F689)),IF(ISNUMBER(SEARCH("Yes",'2_all_summary'!S689)),1,2),IF(ISNUMBER(SEARCH("No",'2_all_summary'!S689)),4,3))</f>
        <v>1</v>
      </c>
      <c r="Q689" s="41">
        <f>IF(ISNUMBER(SEARCH("Yes",'2_all_summary'!$F689)),IF(0&lt;'2_all_summary'!T689,1,2),IF(0='2_all_summary'!T689,4,3))</f>
        <v>1</v>
      </c>
      <c r="R689" s="41">
        <f>IF(ISNUMBER(SEARCH("Yes",'2_all_summary'!$F689)),IF(ISNUMBER(SEARCH("Yes",'2_all_summary'!U689)),1,2),IF(ISNUMBER(SEARCH("No",'2_all_summary'!U689)),4,3))</f>
        <v>1</v>
      </c>
    </row>
    <row r="690" spans="7:18" x14ac:dyDescent="0.3">
      <c r="G690" s="41"/>
      <c r="H690" s="41" t="str">
        <f>'2_all_summary'!D690</f>
        <v>Characterizing information on best practice guidelines for catch-and-release in websites of angling-based non-government organizations in the United States</v>
      </c>
      <c r="I690" s="41" t="str">
        <f>'2_all_summary'!E690</f>
        <v>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Â© 2016 Elsevier B.V.</v>
      </c>
      <c r="J690" s="41">
        <f>IF(ISNUMBER(SEARCH("Yes",'2_all_summary'!$F690)),IF(ISNUMBER(SEARCH("Yes",'2_all_summary'!M690)),1,2),IF(ISNUMBER(SEARCH("No",'2_all_summary'!M690)),4,3))</f>
        <v>4</v>
      </c>
      <c r="K690" s="41">
        <f>IF(ISNUMBER(SEARCH("Yes",'2_all_summary'!$F690)),IF(ISNUMBER(SEARCH("Yes",'2_all_summary'!N690)),1,2),IF(ISNUMBER(SEARCH("No",'2_all_summary'!N690)),4,3))</f>
        <v>4</v>
      </c>
      <c r="L690" s="41">
        <f>IF(ISNUMBER(SEARCH("Yes",'2_all_summary'!$F690)),IF(ISNUMBER(SEARCH("Yes",'2_all_summary'!O690)),1,2),IF(ISNUMBER(SEARCH("No",'2_all_summary'!O690)),4,3))</f>
        <v>4</v>
      </c>
      <c r="M690" s="41">
        <f>IF(ISNUMBER(SEARCH("Yes",'2_all_summary'!$F690)),IF(0&lt;'2_all_summary'!P690,1,2),IF(0='2_all_summary'!P690,4,3))</f>
        <v>4</v>
      </c>
      <c r="N690" s="41">
        <f>IF(ISNUMBER(SEARCH("Yes",'2_all_summary'!$F690)),IF(ISNUMBER(SEARCH("Yes",'2_all_summary'!Q690)),1,2),IF(ISNUMBER(SEARCH("No",'2_all_summary'!Q690)),4,3))</f>
        <v>4</v>
      </c>
      <c r="O690" s="41">
        <f>IF(ISNUMBER(SEARCH("Yes",'2_all_summary'!$F690)),IF(ISNUMBER(SEARCH("Yes",'2_all_summary'!R690)),1,2),IF(ISNUMBER(SEARCH("No",'2_all_summary'!R690)),4,3))</f>
        <v>4</v>
      </c>
      <c r="P690" s="41">
        <f>IF(ISNUMBER(SEARCH("Yes",'2_all_summary'!$F690)),IF(ISNUMBER(SEARCH("Yes",'2_all_summary'!S690)),1,2),IF(ISNUMBER(SEARCH("No",'2_all_summary'!S690)),4,3))</f>
        <v>4</v>
      </c>
      <c r="Q690" s="41">
        <f>IF(ISNUMBER(SEARCH("Yes",'2_all_summary'!$F690)),IF(0&lt;'2_all_summary'!T690,1,2),IF(0='2_all_summary'!T690,4,3))</f>
        <v>4</v>
      </c>
      <c r="R690" s="41">
        <f>IF(ISNUMBER(SEARCH("Yes",'2_all_summary'!$F690)),IF(ISNUMBER(SEARCH("Yes",'2_all_summary'!U690)),1,2),IF(ISNUMBER(SEARCH("No",'2_all_summary'!U690)),4,3))</f>
        <v>4</v>
      </c>
    </row>
    <row r="691" spans="7:18" x14ac:dyDescent="0.3">
      <c r="G691" s="41"/>
      <c r="H691" s="41" t="str">
        <f>'2_all_summary'!D691</f>
        <v>The challenges and rewards of community-based coastal resources management San Salvador Island, Philippines</v>
      </c>
      <c r="I691" s="41" t="str">
        <f>'2_all_summary'!E691</f>
        <v>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Â© 2003 State University of New York. All rights reserved.</v>
      </c>
      <c r="J691" s="41">
        <f>IF(ISNUMBER(SEARCH("Yes",'2_all_summary'!$F691)),IF(ISNUMBER(SEARCH("Yes",'2_all_summary'!M691)),1,2),IF(ISNUMBER(SEARCH("No",'2_all_summary'!M691)),4,3))</f>
        <v>4</v>
      </c>
      <c r="K691" s="41">
        <f>IF(ISNUMBER(SEARCH("Yes",'2_all_summary'!$F691)),IF(ISNUMBER(SEARCH("Yes",'2_all_summary'!N691)),1,2),IF(ISNUMBER(SEARCH("No",'2_all_summary'!N691)),4,3))</f>
        <v>4</v>
      </c>
      <c r="L691" s="41">
        <f>IF(ISNUMBER(SEARCH("Yes",'2_all_summary'!$F691)),IF(ISNUMBER(SEARCH("Yes",'2_all_summary'!O691)),1,2),IF(ISNUMBER(SEARCH("No",'2_all_summary'!O691)),4,3))</f>
        <v>4</v>
      </c>
      <c r="M691" s="41">
        <f>IF(ISNUMBER(SEARCH("Yes",'2_all_summary'!$F691)),IF(0&lt;'2_all_summary'!P691,1,2),IF(0='2_all_summary'!P691,4,3))</f>
        <v>4</v>
      </c>
      <c r="N691" s="41">
        <f>IF(ISNUMBER(SEARCH("Yes",'2_all_summary'!$F691)),IF(ISNUMBER(SEARCH("Yes",'2_all_summary'!Q691)),1,2),IF(ISNUMBER(SEARCH("No",'2_all_summary'!Q691)),4,3))</f>
        <v>4</v>
      </c>
      <c r="O691" s="41">
        <f>IF(ISNUMBER(SEARCH("Yes",'2_all_summary'!$F691)),IF(ISNUMBER(SEARCH("Yes",'2_all_summary'!R691)),1,2),IF(ISNUMBER(SEARCH("No",'2_all_summary'!R691)),4,3))</f>
        <v>4</v>
      </c>
      <c r="P691" s="41">
        <f>IF(ISNUMBER(SEARCH("Yes",'2_all_summary'!$F691)),IF(ISNUMBER(SEARCH("Yes",'2_all_summary'!S691)),1,2),IF(ISNUMBER(SEARCH("No",'2_all_summary'!S691)),4,3))</f>
        <v>4</v>
      </c>
      <c r="Q691" s="41">
        <f>IF(ISNUMBER(SEARCH("Yes",'2_all_summary'!$F691)),IF(0&lt;'2_all_summary'!T691,1,2),IF(0='2_all_summary'!T691,4,3))</f>
        <v>4</v>
      </c>
      <c r="R691" s="41">
        <f>IF(ISNUMBER(SEARCH("Yes",'2_all_summary'!$F691)),IF(ISNUMBER(SEARCH("Yes",'2_all_summary'!U691)),1,2),IF(ISNUMBER(SEARCH("No",'2_all_summary'!U691)),4,3))</f>
        <v>4</v>
      </c>
    </row>
    <row r="692" spans="7:18" x14ac:dyDescent="0.3">
      <c r="G692" s="41"/>
      <c r="H692" s="41" t="str">
        <f>'2_all_summary'!D692</f>
        <v>Ecosystem service approach for community-based management towards sustainable blue economy</v>
      </c>
      <c r="I692" s="41" t="str">
        <f>'2_all_summary'!E692</f>
        <v>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Â© 2021 Indian Council of Agricultural Research. All rights reserved.</v>
      </c>
      <c r="J692" s="41">
        <f>IF(ISNUMBER(SEARCH("Yes",'2_all_summary'!$F692)),IF(ISNUMBER(SEARCH("Yes",'2_all_summary'!M692)),1,2),IF(ISNUMBER(SEARCH("No",'2_all_summary'!M692)),4,3))</f>
        <v>4</v>
      </c>
      <c r="K692" s="41">
        <f>IF(ISNUMBER(SEARCH("Yes",'2_all_summary'!$F692)),IF(ISNUMBER(SEARCH("Yes",'2_all_summary'!N692)),1,2),IF(ISNUMBER(SEARCH("No",'2_all_summary'!N692)),4,3))</f>
        <v>4</v>
      </c>
      <c r="L692" s="41">
        <f>IF(ISNUMBER(SEARCH("Yes",'2_all_summary'!$F692)),IF(ISNUMBER(SEARCH("Yes",'2_all_summary'!O692)),1,2),IF(ISNUMBER(SEARCH("No",'2_all_summary'!O692)),4,3))</f>
        <v>4</v>
      </c>
      <c r="M692" s="41">
        <f>IF(ISNUMBER(SEARCH("Yes",'2_all_summary'!$F692)),IF(0&lt;'2_all_summary'!P692,1,2),IF(0='2_all_summary'!P692,4,3))</f>
        <v>4</v>
      </c>
      <c r="N692" s="41">
        <f>IF(ISNUMBER(SEARCH("Yes",'2_all_summary'!$F692)),IF(ISNUMBER(SEARCH("Yes",'2_all_summary'!Q692)),1,2),IF(ISNUMBER(SEARCH("No",'2_all_summary'!Q692)),4,3))</f>
        <v>4</v>
      </c>
      <c r="O692" s="41">
        <f>IF(ISNUMBER(SEARCH("Yes",'2_all_summary'!$F692)),IF(ISNUMBER(SEARCH("Yes",'2_all_summary'!R692)),1,2),IF(ISNUMBER(SEARCH("No",'2_all_summary'!R692)),4,3))</f>
        <v>4</v>
      </c>
      <c r="P692" s="41">
        <f>IF(ISNUMBER(SEARCH("Yes",'2_all_summary'!$F692)),IF(ISNUMBER(SEARCH("Yes",'2_all_summary'!S692)),1,2),IF(ISNUMBER(SEARCH("No",'2_all_summary'!S692)),4,3))</f>
        <v>4</v>
      </c>
      <c r="Q692" s="41">
        <f>IF(ISNUMBER(SEARCH("Yes",'2_all_summary'!$F692)),IF(0&lt;'2_all_summary'!T692,1,2),IF(0='2_all_summary'!T692,4,3))</f>
        <v>4</v>
      </c>
      <c r="R692" s="41">
        <f>IF(ISNUMBER(SEARCH("Yes",'2_all_summary'!$F692)),IF(ISNUMBER(SEARCH("Yes",'2_all_summary'!U692)),1,2),IF(ISNUMBER(SEARCH("No",'2_all_summary'!U692)),4,3))</f>
        <v>4</v>
      </c>
    </row>
    <row r="693" spans="7:18" x14ac:dyDescent="0.3">
      <c r="G693" s="41"/>
      <c r="H693" s="41" t="str">
        <f>'2_all_summary'!D693</f>
        <v>Individual and village-level effects on community support for Marine Protected Areas (MPAs) in the Philippines</v>
      </c>
      <c r="I693" s="41" t="str">
        <f>'2_all_summary'!E693</f>
        <v>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Â© 2014.</v>
      </c>
      <c r="J693" s="41">
        <f>IF(ISNUMBER(SEARCH("Yes",'2_all_summary'!$F693)),IF(ISNUMBER(SEARCH("Yes",'2_all_summary'!M693)),1,2),IF(ISNUMBER(SEARCH("No",'2_all_summary'!M693)),4,3))</f>
        <v>4</v>
      </c>
      <c r="K693" s="41">
        <f>IF(ISNUMBER(SEARCH("Yes",'2_all_summary'!$F693)),IF(ISNUMBER(SEARCH("Yes",'2_all_summary'!N693)),1,2),IF(ISNUMBER(SEARCH("No",'2_all_summary'!N693)),4,3))</f>
        <v>4</v>
      </c>
      <c r="L693" s="41">
        <f>IF(ISNUMBER(SEARCH("Yes",'2_all_summary'!$F693)),IF(ISNUMBER(SEARCH("Yes",'2_all_summary'!O693)),1,2),IF(ISNUMBER(SEARCH("No",'2_all_summary'!O693)),4,3))</f>
        <v>4</v>
      </c>
      <c r="M693" s="41">
        <f>IF(ISNUMBER(SEARCH("Yes",'2_all_summary'!$F693)),IF(0&lt;'2_all_summary'!P693,1,2),IF(0='2_all_summary'!P693,4,3))</f>
        <v>4</v>
      </c>
      <c r="N693" s="41">
        <f>IF(ISNUMBER(SEARCH("Yes",'2_all_summary'!$F693)),IF(ISNUMBER(SEARCH("Yes",'2_all_summary'!Q693)),1,2),IF(ISNUMBER(SEARCH("No",'2_all_summary'!Q693)),4,3))</f>
        <v>4</v>
      </c>
      <c r="O693" s="41">
        <f>IF(ISNUMBER(SEARCH("Yes",'2_all_summary'!$F693)),IF(ISNUMBER(SEARCH("Yes",'2_all_summary'!R693)),1,2),IF(ISNUMBER(SEARCH("No",'2_all_summary'!R693)),4,3))</f>
        <v>4</v>
      </c>
      <c r="P693" s="41">
        <f>IF(ISNUMBER(SEARCH("Yes",'2_all_summary'!$F693)),IF(ISNUMBER(SEARCH("Yes",'2_all_summary'!S693)),1,2),IF(ISNUMBER(SEARCH("No",'2_all_summary'!S693)),4,3))</f>
        <v>4</v>
      </c>
      <c r="Q693" s="41">
        <f>IF(ISNUMBER(SEARCH("Yes",'2_all_summary'!$F693)),IF(0&lt;'2_all_summary'!T693,1,2),IF(0='2_all_summary'!T693,4,3))</f>
        <v>4</v>
      </c>
      <c r="R693" s="41">
        <f>IF(ISNUMBER(SEARCH("Yes",'2_all_summary'!$F693)),IF(ISNUMBER(SEARCH("Yes",'2_all_summary'!U693)),1,2),IF(ISNUMBER(SEARCH("No",'2_all_summary'!U693)),4,3))</f>
        <v>4</v>
      </c>
    </row>
    <row r="694" spans="7:18" x14ac:dyDescent="0.3">
      <c r="G694" s="41"/>
      <c r="H694" s="41" t="str">
        <f>'2_all_summary'!D694</f>
        <v>Linking coastal community livelihoods to marine conservation in Aceh, Indonesia</v>
      </c>
      <c r="I694" s="41" t="str">
        <f>'2_all_summary'!E694</f>
        <v>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Â© 2012 Fauna &amp; Flora International.</v>
      </c>
      <c r="J694" s="41">
        <f>IF(ISNUMBER(SEARCH("Yes",'2_all_summary'!$F694)),IF(ISNUMBER(SEARCH("Yes",'2_all_summary'!M694)),1,2),IF(ISNUMBER(SEARCH("No",'2_all_summary'!M694)),4,3))</f>
        <v>4</v>
      </c>
      <c r="K694" s="41">
        <f>IF(ISNUMBER(SEARCH("Yes",'2_all_summary'!$F694)),IF(ISNUMBER(SEARCH("Yes",'2_all_summary'!N694)),1,2),IF(ISNUMBER(SEARCH("No",'2_all_summary'!N694)),4,3))</f>
        <v>4</v>
      </c>
      <c r="L694" s="41">
        <f>IF(ISNUMBER(SEARCH("Yes",'2_all_summary'!$F694)),IF(ISNUMBER(SEARCH("Yes",'2_all_summary'!O694)),1,2),IF(ISNUMBER(SEARCH("No",'2_all_summary'!O694)),4,3))</f>
        <v>4</v>
      </c>
      <c r="M694" s="41">
        <f>IF(ISNUMBER(SEARCH("Yes",'2_all_summary'!$F694)),IF(0&lt;'2_all_summary'!P694,1,2),IF(0='2_all_summary'!P694,4,3))</f>
        <v>4</v>
      </c>
      <c r="N694" s="41">
        <f>IF(ISNUMBER(SEARCH("Yes",'2_all_summary'!$F694)),IF(ISNUMBER(SEARCH("Yes",'2_all_summary'!Q694)),1,2),IF(ISNUMBER(SEARCH("No",'2_all_summary'!Q694)),4,3))</f>
        <v>4</v>
      </c>
      <c r="O694" s="41">
        <f>IF(ISNUMBER(SEARCH("Yes",'2_all_summary'!$F694)),IF(ISNUMBER(SEARCH("Yes",'2_all_summary'!R694)),1,2),IF(ISNUMBER(SEARCH("No",'2_all_summary'!R694)),4,3))</f>
        <v>4</v>
      </c>
      <c r="P694" s="41">
        <f>IF(ISNUMBER(SEARCH("Yes",'2_all_summary'!$F694)),IF(ISNUMBER(SEARCH("Yes",'2_all_summary'!S694)),1,2),IF(ISNUMBER(SEARCH("No",'2_all_summary'!S694)),4,3))</f>
        <v>4</v>
      </c>
      <c r="Q694" s="41">
        <f>IF(ISNUMBER(SEARCH("Yes",'2_all_summary'!$F694)),IF(0&lt;'2_all_summary'!T694,1,2),IF(0='2_all_summary'!T694,4,3))</f>
        <v>4</v>
      </c>
      <c r="R694" s="41">
        <f>IF(ISNUMBER(SEARCH("Yes",'2_all_summary'!$F694)),IF(ISNUMBER(SEARCH("Yes",'2_all_summary'!U694)),1,2),IF(ISNUMBER(SEARCH("No",'2_all_summary'!U694)),4,3))</f>
        <v>4</v>
      </c>
    </row>
    <row r="695" spans="7:18" x14ac:dyDescent="0.3">
      <c r="G695" s="41"/>
      <c r="H695" s="41" t="str">
        <f>'2_all_summary'!D695</f>
        <v>Moving mussels offshore? Perceptions of offshore aquaculture policy and expansion in New England</v>
      </c>
      <c r="I695" s="41" t="str">
        <f>'2_all_summary'!E695</f>
        <v>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Â© 2016 Elsevier Ltd.</v>
      </c>
      <c r="J695" s="41">
        <f>IF(ISNUMBER(SEARCH("Yes",'2_all_summary'!$F695)),IF(ISNUMBER(SEARCH("Yes",'2_all_summary'!M695)),1,2),IF(ISNUMBER(SEARCH("No",'2_all_summary'!M695)),4,3))</f>
        <v>4</v>
      </c>
      <c r="K695" s="41">
        <f>IF(ISNUMBER(SEARCH("Yes",'2_all_summary'!$F695)),IF(ISNUMBER(SEARCH("Yes",'2_all_summary'!N695)),1,2),IF(ISNUMBER(SEARCH("No",'2_all_summary'!N695)),4,3))</f>
        <v>4</v>
      </c>
      <c r="L695" s="41">
        <f>IF(ISNUMBER(SEARCH("Yes",'2_all_summary'!$F695)),IF(ISNUMBER(SEARCH("Yes",'2_all_summary'!O695)),1,2),IF(ISNUMBER(SEARCH("No",'2_all_summary'!O695)),4,3))</f>
        <v>4</v>
      </c>
      <c r="M695" s="41">
        <f>IF(ISNUMBER(SEARCH("Yes",'2_all_summary'!$F695)),IF(0&lt;'2_all_summary'!P695,1,2),IF(0='2_all_summary'!P695,4,3))</f>
        <v>4</v>
      </c>
      <c r="N695" s="41">
        <f>IF(ISNUMBER(SEARCH("Yes",'2_all_summary'!$F695)),IF(ISNUMBER(SEARCH("Yes",'2_all_summary'!Q695)),1,2),IF(ISNUMBER(SEARCH("No",'2_all_summary'!Q695)),4,3))</f>
        <v>4</v>
      </c>
      <c r="O695" s="41">
        <f>IF(ISNUMBER(SEARCH("Yes",'2_all_summary'!$F695)),IF(ISNUMBER(SEARCH("Yes",'2_all_summary'!R695)),1,2),IF(ISNUMBER(SEARCH("No",'2_all_summary'!R695)),4,3))</f>
        <v>4</v>
      </c>
      <c r="P695" s="41">
        <f>IF(ISNUMBER(SEARCH("Yes",'2_all_summary'!$F695)),IF(ISNUMBER(SEARCH("Yes",'2_all_summary'!S695)),1,2),IF(ISNUMBER(SEARCH("No",'2_all_summary'!S695)),4,3))</f>
        <v>4</v>
      </c>
      <c r="Q695" s="41">
        <f>IF(ISNUMBER(SEARCH("Yes",'2_all_summary'!$F695)),IF(0&lt;'2_all_summary'!T695,1,2),IF(0='2_all_summary'!T695,4,3))</f>
        <v>4</v>
      </c>
      <c r="R695" s="41">
        <f>IF(ISNUMBER(SEARCH("Yes",'2_all_summary'!$F695)),IF(ISNUMBER(SEARCH("Yes",'2_all_summary'!U695)),1,2),IF(ISNUMBER(SEARCH("No",'2_all_summary'!U695)),4,3))</f>
        <v>4</v>
      </c>
    </row>
    <row r="696" spans="7:18" x14ac:dyDescent="0.3">
      <c r="G696" s="41"/>
      <c r="H696" s="41" t="str">
        <f>'2_all_summary'!D696</f>
        <v>The padu system of community-based fisheries management: Change and local institutional innovation in south India</v>
      </c>
      <c r="I696" s="41" t="str">
        <f>'2_all_summary'!E696</f>
        <v>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Â© 2003 Elsevier Ltd. All rights reserved.</v>
      </c>
      <c r="J696" s="41">
        <f>IF(ISNUMBER(SEARCH("Yes",'2_all_summary'!$F696)),IF(ISNUMBER(SEARCH("Yes",'2_all_summary'!M696)),1,2),IF(ISNUMBER(SEARCH("No",'2_all_summary'!M696)),4,3))</f>
        <v>4</v>
      </c>
      <c r="K696" s="41">
        <f>IF(ISNUMBER(SEARCH("Yes",'2_all_summary'!$F696)),IF(ISNUMBER(SEARCH("Yes",'2_all_summary'!N696)),1,2),IF(ISNUMBER(SEARCH("No",'2_all_summary'!N696)),4,3))</f>
        <v>4</v>
      </c>
      <c r="L696" s="41">
        <f>IF(ISNUMBER(SEARCH("Yes",'2_all_summary'!$F696)),IF(ISNUMBER(SEARCH("Yes",'2_all_summary'!O696)),1,2),IF(ISNUMBER(SEARCH("No",'2_all_summary'!O696)),4,3))</f>
        <v>4</v>
      </c>
      <c r="M696" s="41">
        <f>IF(ISNUMBER(SEARCH("Yes",'2_all_summary'!$F696)),IF(0&lt;'2_all_summary'!P696,1,2),IF(0='2_all_summary'!P696,4,3))</f>
        <v>4</v>
      </c>
      <c r="N696" s="41">
        <f>IF(ISNUMBER(SEARCH("Yes",'2_all_summary'!$F696)),IF(ISNUMBER(SEARCH("Yes",'2_all_summary'!Q696)),1,2),IF(ISNUMBER(SEARCH("No",'2_all_summary'!Q696)),4,3))</f>
        <v>4</v>
      </c>
      <c r="O696" s="41">
        <f>IF(ISNUMBER(SEARCH("Yes",'2_all_summary'!$F696)),IF(ISNUMBER(SEARCH("Yes",'2_all_summary'!R696)),1,2),IF(ISNUMBER(SEARCH("No",'2_all_summary'!R696)),4,3))</f>
        <v>4</v>
      </c>
      <c r="P696" s="41">
        <f>IF(ISNUMBER(SEARCH("Yes",'2_all_summary'!$F696)),IF(ISNUMBER(SEARCH("Yes",'2_all_summary'!S696)),1,2),IF(ISNUMBER(SEARCH("No",'2_all_summary'!S696)),4,3))</f>
        <v>4</v>
      </c>
      <c r="Q696" s="41">
        <f>IF(ISNUMBER(SEARCH("Yes",'2_all_summary'!$F696)),IF(0&lt;'2_all_summary'!T696,1,2),IF(0='2_all_summary'!T696,4,3))</f>
        <v>4</v>
      </c>
      <c r="R696" s="41">
        <f>IF(ISNUMBER(SEARCH("Yes",'2_all_summary'!$F696)),IF(ISNUMBER(SEARCH("Yes",'2_all_summary'!U696)),1,2),IF(ISNUMBER(SEARCH("No",'2_all_summary'!U696)),4,3))</f>
        <v>4</v>
      </c>
    </row>
    <row r="697" spans="7:18" x14ac:dyDescent="0.3">
      <c r="G697" s="41"/>
      <c r="H697" s="41" t="str">
        <f>'2_all_summary'!D697</f>
        <v>Wildlife resource policy issues in the west</v>
      </c>
      <c r="I697" s="41" t="str">
        <f>'2_all_summary'!E697</f>
        <v>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Â© 2007 by University Press of Colorado. All rights reserved.</v>
      </c>
      <c r="J697" s="41">
        <f>IF(ISNUMBER(SEARCH("Yes",'2_all_summary'!$F697)),IF(ISNUMBER(SEARCH("Yes",'2_all_summary'!M697)),1,2),IF(ISNUMBER(SEARCH("No",'2_all_summary'!M697)),4,3))</f>
        <v>4</v>
      </c>
      <c r="K697" s="41">
        <f>IF(ISNUMBER(SEARCH("Yes",'2_all_summary'!$F697)),IF(ISNUMBER(SEARCH("Yes",'2_all_summary'!N697)),1,2),IF(ISNUMBER(SEARCH("No",'2_all_summary'!N697)),4,3))</f>
        <v>4</v>
      </c>
      <c r="L697" s="41">
        <f>IF(ISNUMBER(SEARCH("Yes",'2_all_summary'!$F697)),IF(ISNUMBER(SEARCH("Yes",'2_all_summary'!O697)),1,2),IF(ISNUMBER(SEARCH("No",'2_all_summary'!O697)),4,3))</f>
        <v>4</v>
      </c>
      <c r="M697" s="41">
        <f>IF(ISNUMBER(SEARCH("Yes",'2_all_summary'!$F697)),IF(0&lt;'2_all_summary'!P697,1,2),IF(0='2_all_summary'!P697,4,3))</f>
        <v>4</v>
      </c>
      <c r="N697" s="41">
        <f>IF(ISNUMBER(SEARCH("Yes",'2_all_summary'!$F697)),IF(ISNUMBER(SEARCH("Yes",'2_all_summary'!Q697)),1,2),IF(ISNUMBER(SEARCH("No",'2_all_summary'!Q697)),4,3))</f>
        <v>4</v>
      </c>
      <c r="O697" s="41">
        <f>IF(ISNUMBER(SEARCH("Yes",'2_all_summary'!$F697)),IF(ISNUMBER(SEARCH("Yes",'2_all_summary'!R697)),1,2),IF(ISNUMBER(SEARCH("No",'2_all_summary'!R697)),4,3))</f>
        <v>4</v>
      </c>
      <c r="P697" s="41">
        <f>IF(ISNUMBER(SEARCH("Yes",'2_all_summary'!$F697)),IF(ISNUMBER(SEARCH("Yes",'2_all_summary'!S697)),1,2),IF(ISNUMBER(SEARCH("No",'2_all_summary'!S697)),4,3))</f>
        <v>4</v>
      </c>
      <c r="Q697" s="41">
        <f>IF(ISNUMBER(SEARCH("Yes",'2_all_summary'!$F697)),IF(0&lt;'2_all_summary'!T697,1,2),IF(0='2_all_summary'!T697,4,3))</f>
        <v>4</v>
      </c>
      <c r="R697" s="41">
        <f>IF(ISNUMBER(SEARCH("Yes",'2_all_summary'!$F697)),IF(ISNUMBER(SEARCH("Yes",'2_all_summary'!U697)),1,2),IF(ISNUMBER(SEARCH("No",'2_all_summary'!U697)),4,3))</f>
        <v>4</v>
      </c>
    </row>
    <row r="698" spans="7:18" x14ac:dyDescent="0.3">
      <c r="G698" s="41"/>
      <c r="H698" s="41" t="str">
        <f>'2_all_summary'!D698</f>
        <v>A review of the current global status of blast fishing: Causes, implications and solutions</v>
      </c>
      <c r="I698" s="41" t="str">
        <f>'2_all_summary'!E698</f>
        <v>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Â© 2021 Elsevier Ltd</v>
      </c>
      <c r="J698" s="41">
        <f>IF(ISNUMBER(SEARCH("Yes",'2_all_summary'!$F698)),IF(ISNUMBER(SEARCH("Yes",'2_all_summary'!M698)),1,2),IF(ISNUMBER(SEARCH("No",'2_all_summary'!M698)),4,3))</f>
        <v>4</v>
      </c>
      <c r="K698" s="41">
        <f>IF(ISNUMBER(SEARCH("Yes",'2_all_summary'!$F698)),IF(ISNUMBER(SEARCH("Yes",'2_all_summary'!N698)),1,2),IF(ISNUMBER(SEARCH("No",'2_all_summary'!N698)),4,3))</f>
        <v>4</v>
      </c>
      <c r="L698" s="41">
        <f>IF(ISNUMBER(SEARCH("Yes",'2_all_summary'!$F698)),IF(ISNUMBER(SEARCH("Yes",'2_all_summary'!O698)),1,2),IF(ISNUMBER(SEARCH("No",'2_all_summary'!O698)),4,3))</f>
        <v>4</v>
      </c>
      <c r="M698" s="41">
        <f>IF(ISNUMBER(SEARCH("Yes",'2_all_summary'!$F698)),IF(0&lt;'2_all_summary'!P698,1,2),IF(0='2_all_summary'!P698,4,3))</f>
        <v>4</v>
      </c>
      <c r="N698" s="41">
        <f>IF(ISNUMBER(SEARCH("Yes",'2_all_summary'!$F698)),IF(ISNUMBER(SEARCH("Yes",'2_all_summary'!Q698)),1,2),IF(ISNUMBER(SEARCH("No",'2_all_summary'!Q698)),4,3))</f>
        <v>4</v>
      </c>
      <c r="O698" s="41">
        <f>IF(ISNUMBER(SEARCH("Yes",'2_all_summary'!$F698)),IF(ISNUMBER(SEARCH("Yes",'2_all_summary'!R698)),1,2),IF(ISNUMBER(SEARCH("No",'2_all_summary'!R698)),4,3))</f>
        <v>4</v>
      </c>
      <c r="P698" s="41">
        <f>IF(ISNUMBER(SEARCH("Yes",'2_all_summary'!$F698)),IF(ISNUMBER(SEARCH("Yes",'2_all_summary'!S698)),1,2),IF(ISNUMBER(SEARCH("No",'2_all_summary'!S698)),4,3))</f>
        <v>4</v>
      </c>
      <c r="Q698" s="41">
        <f>IF(ISNUMBER(SEARCH("Yes",'2_all_summary'!$F698)),IF(0&lt;'2_all_summary'!T698,1,2),IF(0='2_all_summary'!T698,4,3))</f>
        <v>4</v>
      </c>
      <c r="R698" s="41">
        <f>IF(ISNUMBER(SEARCH("Yes",'2_all_summary'!$F698)),IF(ISNUMBER(SEARCH("Yes",'2_all_summary'!U698)),1,2),IF(ISNUMBER(SEARCH("No",'2_all_summary'!U698)),4,3))</f>
        <v>4</v>
      </c>
    </row>
    <row r="699" spans="7:18" x14ac:dyDescent="0.3">
      <c r="G699" s="41"/>
      <c r="H699" s="41" t="str">
        <f>'2_all_summary'!D699</f>
        <v>A community-based health education programme for bio-environmental control of malaria through folk theatre (Kalajatha) in rural India</v>
      </c>
      <c r="I699" s="41" t="str">
        <f>'2_all_summary'!E699</f>
        <v>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Â© 2006 Ghosh et al; licensee BioMed Central Ltd.</v>
      </c>
      <c r="J699" s="41">
        <f>IF(ISNUMBER(SEARCH("Yes",'2_all_summary'!$F699)),IF(ISNUMBER(SEARCH("Yes",'2_all_summary'!M699)),1,2),IF(ISNUMBER(SEARCH("No",'2_all_summary'!M699)),4,3))</f>
        <v>4</v>
      </c>
      <c r="K699" s="41">
        <f>IF(ISNUMBER(SEARCH("Yes",'2_all_summary'!$F699)),IF(ISNUMBER(SEARCH("Yes",'2_all_summary'!N699)),1,2),IF(ISNUMBER(SEARCH("No",'2_all_summary'!N699)),4,3))</f>
        <v>4</v>
      </c>
      <c r="L699" s="41">
        <f>IF(ISNUMBER(SEARCH("Yes",'2_all_summary'!$F699)),IF(ISNUMBER(SEARCH("Yes",'2_all_summary'!O699)),1,2),IF(ISNUMBER(SEARCH("No",'2_all_summary'!O699)),4,3))</f>
        <v>4</v>
      </c>
      <c r="M699" s="41">
        <f>IF(ISNUMBER(SEARCH("Yes",'2_all_summary'!$F699)),IF(0&lt;'2_all_summary'!P699,1,2),IF(0='2_all_summary'!P699,4,3))</f>
        <v>4</v>
      </c>
      <c r="N699" s="41">
        <f>IF(ISNUMBER(SEARCH("Yes",'2_all_summary'!$F699)),IF(ISNUMBER(SEARCH("Yes",'2_all_summary'!Q699)),1,2),IF(ISNUMBER(SEARCH("No",'2_all_summary'!Q699)),4,3))</f>
        <v>4</v>
      </c>
      <c r="O699" s="41">
        <f>IF(ISNUMBER(SEARCH("Yes",'2_all_summary'!$F699)),IF(ISNUMBER(SEARCH("Yes",'2_all_summary'!R699)),1,2),IF(ISNUMBER(SEARCH("No",'2_all_summary'!R699)),4,3))</f>
        <v>4</v>
      </c>
      <c r="P699" s="41">
        <f>IF(ISNUMBER(SEARCH("Yes",'2_all_summary'!$F699)),IF(ISNUMBER(SEARCH("Yes",'2_all_summary'!S699)),1,2),IF(ISNUMBER(SEARCH("No",'2_all_summary'!S699)),4,3))</f>
        <v>4</v>
      </c>
      <c r="Q699" s="41">
        <f>IF(ISNUMBER(SEARCH("Yes",'2_all_summary'!$F699)),IF(0&lt;'2_all_summary'!T699,1,2),IF(0='2_all_summary'!T699,4,3))</f>
        <v>4</v>
      </c>
      <c r="R699" s="41">
        <f>IF(ISNUMBER(SEARCH("Yes",'2_all_summary'!$F699)),IF(ISNUMBER(SEARCH("Yes",'2_all_summary'!U699)),1,2),IF(ISNUMBER(SEARCH("No",'2_all_summary'!U699)),4,3))</f>
        <v>4</v>
      </c>
    </row>
    <row r="700" spans="7:18" x14ac:dyDescent="0.3">
      <c r="G700" s="41"/>
      <c r="H700" s="41" t="str">
        <f>'2_all_summary'!D700</f>
        <v>The Philippines context for marine tenure and small-scale fisheries</v>
      </c>
      <c r="I700" s="41" t="str">
        <f>'2_all_summary'!E700</f>
        <v>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Â© 2018 Elsevier Ltd</v>
      </c>
      <c r="J700" s="41">
        <f>IF(ISNUMBER(SEARCH("Yes",'2_all_summary'!$F700)),IF(ISNUMBER(SEARCH("Yes",'2_all_summary'!M700)),1,2),IF(ISNUMBER(SEARCH("No",'2_all_summary'!M700)),4,3))</f>
        <v>4</v>
      </c>
      <c r="K700" s="41">
        <f>IF(ISNUMBER(SEARCH("Yes",'2_all_summary'!$F700)),IF(ISNUMBER(SEARCH("Yes",'2_all_summary'!N700)),1,2),IF(ISNUMBER(SEARCH("No",'2_all_summary'!N700)),4,3))</f>
        <v>4</v>
      </c>
      <c r="L700" s="41">
        <f>IF(ISNUMBER(SEARCH("Yes",'2_all_summary'!$F700)),IF(ISNUMBER(SEARCH("Yes",'2_all_summary'!O700)),1,2),IF(ISNUMBER(SEARCH("No",'2_all_summary'!O700)),4,3))</f>
        <v>4</v>
      </c>
      <c r="M700" s="41">
        <f>IF(ISNUMBER(SEARCH("Yes",'2_all_summary'!$F700)),IF(0&lt;'2_all_summary'!P700,1,2),IF(0='2_all_summary'!P700,4,3))</f>
        <v>4</v>
      </c>
      <c r="N700" s="41">
        <f>IF(ISNUMBER(SEARCH("Yes",'2_all_summary'!$F700)),IF(ISNUMBER(SEARCH("Yes",'2_all_summary'!Q700)),1,2),IF(ISNUMBER(SEARCH("No",'2_all_summary'!Q700)),4,3))</f>
        <v>4</v>
      </c>
      <c r="O700" s="41">
        <f>IF(ISNUMBER(SEARCH("Yes",'2_all_summary'!$F700)),IF(ISNUMBER(SEARCH("Yes",'2_all_summary'!R700)),1,2),IF(ISNUMBER(SEARCH("No",'2_all_summary'!R700)),4,3))</f>
        <v>4</v>
      </c>
      <c r="P700" s="41">
        <f>IF(ISNUMBER(SEARCH("Yes",'2_all_summary'!$F700)),IF(ISNUMBER(SEARCH("Yes",'2_all_summary'!S700)),1,2),IF(ISNUMBER(SEARCH("No",'2_all_summary'!S700)),4,3))</f>
        <v>4</v>
      </c>
      <c r="Q700" s="41">
        <f>IF(ISNUMBER(SEARCH("Yes",'2_all_summary'!$F700)),IF(0&lt;'2_all_summary'!T700,1,2),IF(0='2_all_summary'!T700,4,3))</f>
        <v>4</v>
      </c>
      <c r="R700" s="41">
        <f>IF(ISNUMBER(SEARCH("Yes",'2_all_summary'!$F700)),IF(ISNUMBER(SEARCH("Yes",'2_all_summary'!U700)),1,2),IF(ISNUMBER(SEARCH("No",'2_all_summary'!U700)),4,3))</f>
        <v>4</v>
      </c>
    </row>
    <row r="701" spans="7:18" x14ac:dyDescent="0.3">
      <c r="G701" s="41"/>
      <c r="H701" s="41" t="str">
        <f>'2_all_summary'!D701</f>
        <v>The spawning migrations of an exploited Albulid in the tropical Pacific: implications for conservation and community-based management</v>
      </c>
      <c r="I701" s="41" t="str">
        <f>'2_all_summary'!E701</f>
        <v>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atollâ€™s bonefish spawning migratory corridor adjacent to Tukuhora village and a Rahui (i.e., seasonal closure) to improve the sustainability of the fishery. Â© 2020, Springer Nature B.V.</v>
      </c>
      <c r="J701" s="41">
        <f>IF(ISNUMBER(SEARCH("Yes",'2_all_summary'!$F701)),IF(ISNUMBER(SEARCH("Yes",'2_all_summary'!M701)),1,2),IF(ISNUMBER(SEARCH("No",'2_all_summary'!M701)),4,3))</f>
        <v>3</v>
      </c>
      <c r="K701" s="41">
        <f>IF(ISNUMBER(SEARCH("Yes",'2_all_summary'!$F701)),IF(ISNUMBER(SEARCH("Yes",'2_all_summary'!N701)),1,2),IF(ISNUMBER(SEARCH("No",'2_all_summary'!N701)),4,3))</f>
        <v>3</v>
      </c>
      <c r="L701" s="41">
        <f>IF(ISNUMBER(SEARCH("Yes",'2_all_summary'!$F701)),IF(ISNUMBER(SEARCH("Yes",'2_all_summary'!O701)),1,2),IF(ISNUMBER(SEARCH("No",'2_all_summary'!O701)),4,3))</f>
        <v>3</v>
      </c>
      <c r="M701" s="41">
        <f>IF(ISNUMBER(SEARCH("Yes",'2_all_summary'!$F701)),IF(0&lt;'2_all_summary'!P701,1,2),IF(0='2_all_summary'!P701,4,3))</f>
        <v>3</v>
      </c>
      <c r="N701" s="41">
        <f>IF(ISNUMBER(SEARCH("Yes",'2_all_summary'!$F701)),IF(ISNUMBER(SEARCH("Yes",'2_all_summary'!Q701)),1,2),IF(ISNUMBER(SEARCH("No",'2_all_summary'!Q701)),4,3))</f>
        <v>3</v>
      </c>
      <c r="O701" s="41">
        <f>IF(ISNUMBER(SEARCH("Yes",'2_all_summary'!$F701)),IF(ISNUMBER(SEARCH("Yes",'2_all_summary'!R701)),1,2),IF(ISNUMBER(SEARCH("No",'2_all_summary'!R701)),4,3))</f>
        <v>3</v>
      </c>
      <c r="P701" s="41">
        <f>IF(ISNUMBER(SEARCH("Yes",'2_all_summary'!$F701)),IF(ISNUMBER(SEARCH("Yes",'2_all_summary'!S701)),1,2),IF(ISNUMBER(SEARCH("No",'2_all_summary'!S701)),4,3))</f>
        <v>3</v>
      </c>
      <c r="Q701" s="41">
        <f>IF(ISNUMBER(SEARCH("Yes",'2_all_summary'!$F701)),IF(0&lt;'2_all_summary'!T701,1,2),IF(0='2_all_summary'!T701,4,3))</f>
        <v>3</v>
      </c>
      <c r="R701" s="41">
        <f>IF(ISNUMBER(SEARCH("Yes",'2_all_summary'!$F701)),IF(ISNUMBER(SEARCH("Yes",'2_all_summary'!U701)),1,2),IF(ISNUMBER(SEARCH("No",'2_all_summary'!U701)),4,3))</f>
        <v>3</v>
      </c>
    </row>
    <row r="702" spans="7:18" x14ac:dyDescent="0.3">
      <c r="G702" s="41"/>
      <c r="H702" s="41" t="str">
        <f>'2_all_summary'!D702</f>
        <v>Marine Protected Areas in Fiji: A critical assessment of 'Community Fisheries Management and Development Plans' as a mechanism for formalising customary MPAs, in particular LMMAs</v>
      </c>
      <c r="I702" s="41" t="str">
        <f>'2_all_summary'!E702</f>
        <v>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Â© 2018 Edward Elgar Publishing Ltd.</v>
      </c>
      <c r="J702" s="41">
        <f>IF(ISNUMBER(SEARCH("Yes",'2_all_summary'!$F702)),IF(ISNUMBER(SEARCH("Yes",'2_all_summary'!M702)),1,2),IF(ISNUMBER(SEARCH("No",'2_all_summary'!M702)),4,3))</f>
        <v>1</v>
      </c>
      <c r="K702" s="41">
        <f>IF(ISNUMBER(SEARCH("Yes",'2_all_summary'!$F702)),IF(ISNUMBER(SEARCH("Yes",'2_all_summary'!N702)),1,2),IF(ISNUMBER(SEARCH("No",'2_all_summary'!N702)),4,3))</f>
        <v>1</v>
      </c>
      <c r="L702" s="41">
        <f>IF(ISNUMBER(SEARCH("Yes",'2_all_summary'!$F702)),IF(ISNUMBER(SEARCH("Yes",'2_all_summary'!O702)),1,2),IF(ISNUMBER(SEARCH("No",'2_all_summary'!O702)),4,3))</f>
        <v>1</v>
      </c>
      <c r="M702" s="41">
        <f>IF(ISNUMBER(SEARCH("Yes",'2_all_summary'!$F702)),IF(0&lt;'2_all_summary'!P702,1,2),IF(0='2_all_summary'!P702,4,3))</f>
        <v>1</v>
      </c>
      <c r="N702" s="41">
        <f>IF(ISNUMBER(SEARCH("Yes",'2_all_summary'!$F702)),IF(ISNUMBER(SEARCH("Yes",'2_all_summary'!Q702)),1,2),IF(ISNUMBER(SEARCH("No",'2_all_summary'!Q702)),4,3))</f>
        <v>1</v>
      </c>
      <c r="O702" s="41">
        <f>IF(ISNUMBER(SEARCH("Yes",'2_all_summary'!$F702)),IF(ISNUMBER(SEARCH("Yes",'2_all_summary'!R702)),1,2),IF(ISNUMBER(SEARCH("No",'2_all_summary'!R702)),4,3))</f>
        <v>1</v>
      </c>
      <c r="P702" s="41">
        <f>IF(ISNUMBER(SEARCH("Yes",'2_all_summary'!$F702)),IF(ISNUMBER(SEARCH("Yes",'2_all_summary'!S702)),1,2),IF(ISNUMBER(SEARCH("No",'2_all_summary'!S702)),4,3))</f>
        <v>1</v>
      </c>
      <c r="Q702" s="41">
        <f>IF(ISNUMBER(SEARCH("Yes",'2_all_summary'!$F702)),IF(0&lt;'2_all_summary'!T702,1,2),IF(0='2_all_summary'!T702,4,3))</f>
        <v>1</v>
      </c>
      <c r="R702" s="41">
        <f>IF(ISNUMBER(SEARCH("Yes",'2_all_summary'!$F702)),IF(ISNUMBER(SEARCH("Yes",'2_all_summary'!U702)),1,2),IF(ISNUMBER(SEARCH("No",'2_all_summary'!U702)),4,3))</f>
        <v>1</v>
      </c>
    </row>
    <row r="703" spans="7:18" x14ac:dyDescent="0.3">
      <c r="G703" s="41"/>
      <c r="H703" s="41" t="str">
        <f>'2_all_summary'!D703</f>
        <v>Evaluation of coral reef management effectiveness using conventional versus resilience-based metrics</v>
      </c>
      <c r="I703" s="41" t="str">
        <f>'2_all_summary'!E703</f>
        <v>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(â‰¥5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Â© 2017 Elsevier Ltd</v>
      </c>
      <c r="J703" s="41">
        <f>IF(ISNUMBER(SEARCH("Yes",'2_all_summary'!$F703)),IF(ISNUMBER(SEARCH("Yes",'2_all_summary'!M703)),1,2),IF(ISNUMBER(SEARCH("No",'2_all_summary'!M703)),4,3))</f>
        <v>1</v>
      </c>
      <c r="K703" s="41">
        <f>IF(ISNUMBER(SEARCH("Yes",'2_all_summary'!$F703)),IF(ISNUMBER(SEARCH("Yes",'2_all_summary'!N703)),1,2),IF(ISNUMBER(SEARCH("No",'2_all_summary'!N703)),4,3))</f>
        <v>1</v>
      </c>
      <c r="L703" s="41">
        <f>IF(ISNUMBER(SEARCH("Yes",'2_all_summary'!$F703)),IF(ISNUMBER(SEARCH("Yes",'2_all_summary'!O703)),1,2),IF(ISNUMBER(SEARCH("No",'2_all_summary'!O703)),4,3))</f>
        <v>1</v>
      </c>
      <c r="M703" s="41">
        <f>IF(ISNUMBER(SEARCH("Yes",'2_all_summary'!$F703)),IF(0&lt;'2_all_summary'!P703,1,2),IF(0='2_all_summary'!P703,4,3))</f>
        <v>1</v>
      </c>
      <c r="N703" s="41">
        <f>IF(ISNUMBER(SEARCH("Yes",'2_all_summary'!$F703)),IF(ISNUMBER(SEARCH("Yes",'2_all_summary'!Q703)),1,2),IF(ISNUMBER(SEARCH("No",'2_all_summary'!Q703)),4,3))</f>
        <v>1</v>
      </c>
      <c r="O703" s="41">
        <f>IF(ISNUMBER(SEARCH("Yes",'2_all_summary'!$F703)),IF(ISNUMBER(SEARCH("Yes",'2_all_summary'!R703)),1,2),IF(ISNUMBER(SEARCH("No",'2_all_summary'!R703)),4,3))</f>
        <v>1</v>
      </c>
      <c r="P703" s="41">
        <f>IF(ISNUMBER(SEARCH("Yes",'2_all_summary'!$F703)),IF(ISNUMBER(SEARCH("Yes",'2_all_summary'!S703)),1,2),IF(ISNUMBER(SEARCH("No",'2_all_summary'!S703)),4,3))</f>
        <v>1</v>
      </c>
      <c r="Q703" s="41">
        <f>IF(ISNUMBER(SEARCH("Yes",'2_all_summary'!$F703)),IF(0&lt;'2_all_summary'!T703,1,2),IF(0='2_all_summary'!T703,4,3))</f>
        <v>1</v>
      </c>
      <c r="R703" s="41">
        <f>IF(ISNUMBER(SEARCH("Yes",'2_all_summary'!$F703)),IF(ISNUMBER(SEARCH("Yes",'2_all_summary'!U703)),1,2),IF(ISNUMBER(SEARCH("No",'2_all_summary'!U703)),4,3))</f>
        <v>1</v>
      </c>
    </row>
    <row r="704" spans="7:18" x14ac:dyDescent="0.3">
      <c r="G704" s="41"/>
      <c r="H704" s="41" t="str">
        <f>'2_all_summary'!D704</f>
        <v>Capacity building for tourism development in a nested social-ecological system-case study of the South Penghu Archipelago Marine National Park, Taiwan</v>
      </c>
      <c r="I704" s="41" t="str">
        <f>'2_all_summary'!E704</f>
        <v>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Â© 2016 Elsevier Ltd.</v>
      </c>
      <c r="J704" s="41">
        <f>IF(ISNUMBER(SEARCH("Yes",'2_all_summary'!$F704)),IF(ISNUMBER(SEARCH("Yes",'2_all_summary'!M704)),1,2),IF(ISNUMBER(SEARCH("No",'2_all_summary'!M704)),4,3))</f>
        <v>4</v>
      </c>
      <c r="K704" s="41">
        <f>IF(ISNUMBER(SEARCH("Yes",'2_all_summary'!$F704)),IF(ISNUMBER(SEARCH("Yes",'2_all_summary'!N704)),1,2),IF(ISNUMBER(SEARCH("No",'2_all_summary'!N704)),4,3))</f>
        <v>4</v>
      </c>
      <c r="L704" s="41">
        <f>IF(ISNUMBER(SEARCH("Yes",'2_all_summary'!$F704)),IF(ISNUMBER(SEARCH("Yes",'2_all_summary'!O704)),1,2),IF(ISNUMBER(SEARCH("No",'2_all_summary'!O704)),4,3))</f>
        <v>4</v>
      </c>
      <c r="M704" s="41">
        <f>IF(ISNUMBER(SEARCH("Yes",'2_all_summary'!$F704)),IF(0&lt;'2_all_summary'!P704,1,2),IF(0='2_all_summary'!P704,4,3))</f>
        <v>4</v>
      </c>
      <c r="N704" s="41">
        <f>IF(ISNUMBER(SEARCH("Yes",'2_all_summary'!$F704)),IF(ISNUMBER(SEARCH("Yes",'2_all_summary'!Q704)),1,2),IF(ISNUMBER(SEARCH("No",'2_all_summary'!Q704)),4,3))</f>
        <v>4</v>
      </c>
      <c r="O704" s="41">
        <f>IF(ISNUMBER(SEARCH("Yes",'2_all_summary'!$F704)),IF(ISNUMBER(SEARCH("Yes",'2_all_summary'!R704)),1,2),IF(ISNUMBER(SEARCH("No",'2_all_summary'!R704)),4,3))</f>
        <v>4</v>
      </c>
      <c r="P704" s="41">
        <f>IF(ISNUMBER(SEARCH("Yes",'2_all_summary'!$F704)),IF(ISNUMBER(SEARCH("Yes",'2_all_summary'!S704)),1,2),IF(ISNUMBER(SEARCH("No",'2_all_summary'!S704)),4,3))</f>
        <v>4</v>
      </c>
      <c r="Q704" s="41">
        <f>IF(ISNUMBER(SEARCH("Yes",'2_all_summary'!$F704)),IF(0&lt;'2_all_summary'!T704,1,2),IF(0='2_all_summary'!T704,4,3))</f>
        <v>4</v>
      </c>
      <c r="R704" s="41">
        <f>IF(ISNUMBER(SEARCH("Yes",'2_all_summary'!$F704)),IF(ISNUMBER(SEARCH("Yes",'2_all_summary'!U704)),1,2),IF(ISNUMBER(SEARCH("No",'2_all_summary'!U704)),4,3))</f>
        <v>4</v>
      </c>
    </row>
    <row r="705" spans="7:18" x14ac:dyDescent="0.3">
      <c r="G705" s="41"/>
      <c r="H705" s="41" t="str">
        <f>'2_all_summary'!D705</f>
        <v>An institutional model for comanagement of coastal resources in fiji</v>
      </c>
      <c r="I705" s="41" t="str">
        <f>'2_all_summary'!E705</f>
        <v>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Â© 2000 Taylor &amp; Francis.</v>
      </c>
      <c r="J705" s="41">
        <f>IF(ISNUMBER(SEARCH("Yes",'2_all_summary'!$F705)),IF(ISNUMBER(SEARCH("Yes",'2_all_summary'!M705)),1,2),IF(ISNUMBER(SEARCH("No",'2_all_summary'!M705)),4,3))</f>
        <v>2</v>
      </c>
      <c r="K705" s="41">
        <f>IF(ISNUMBER(SEARCH("Yes",'2_all_summary'!$F705)),IF(ISNUMBER(SEARCH("Yes",'2_all_summary'!N705)),1,2),IF(ISNUMBER(SEARCH("No",'2_all_summary'!N705)),4,3))</f>
        <v>2</v>
      </c>
      <c r="L705" s="41">
        <f>IF(ISNUMBER(SEARCH("Yes",'2_all_summary'!$F705)),IF(ISNUMBER(SEARCH("Yes",'2_all_summary'!O705)),1,2),IF(ISNUMBER(SEARCH("No",'2_all_summary'!O705)),4,3))</f>
        <v>2</v>
      </c>
      <c r="M705" s="41">
        <f>IF(ISNUMBER(SEARCH("Yes",'2_all_summary'!$F705)),IF(0&lt;'2_all_summary'!P705,1,2),IF(0='2_all_summary'!P705,4,3))</f>
        <v>2</v>
      </c>
      <c r="N705" s="41">
        <f>IF(ISNUMBER(SEARCH("Yes",'2_all_summary'!$F705)),IF(ISNUMBER(SEARCH("Yes",'2_all_summary'!Q705)),1,2),IF(ISNUMBER(SEARCH("No",'2_all_summary'!Q705)),4,3))</f>
        <v>1</v>
      </c>
      <c r="O705" s="41">
        <f>IF(ISNUMBER(SEARCH("Yes",'2_all_summary'!$F705)),IF(ISNUMBER(SEARCH("Yes",'2_all_summary'!R705)),1,2),IF(ISNUMBER(SEARCH("No",'2_all_summary'!R705)),4,3))</f>
        <v>1</v>
      </c>
      <c r="P705" s="41">
        <f>IF(ISNUMBER(SEARCH("Yes",'2_all_summary'!$F705)),IF(ISNUMBER(SEARCH("Yes",'2_all_summary'!S705)),1,2),IF(ISNUMBER(SEARCH("No",'2_all_summary'!S705)),4,3))</f>
        <v>1</v>
      </c>
      <c r="Q705" s="41">
        <f>IF(ISNUMBER(SEARCH("Yes",'2_all_summary'!$F705)),IF(0&lt;'2_all_summary'!T705,1,2),IF(0='2_all_summary'!T705,4,3))</f>
        <v>1</v>
      </c>
      <c r="R705" s="41">
        <f>IF(ISNUMBER(SEARCH("Yes",'2_all_summary'!$F705)),IF(ISNUMBER(SEARCH("Yes",'2_all_summary'!U705)),1,2),IF(ISNUMBER(SEARCH("No",'2_all_summary'!U705)),4,3))</f>
        <v>1</v>
      </c>
    </row>
    <row r="706" spans="7:18" x14ac:dyDescent="0.3">
      <c r="G706" s="41"/>
      <c r="H706" s="41" t="str">
        <f>'2_all_summary'!D706</f>
        <v>Leadership, social capital and incentives promote successful fisheries</v>
      </c>
      <c r="I706" s="41" t="str">
        <f>'2_all_summary'!E706</f>
        <v>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Â©2011 Macmillan Publishers Limited. All rights reserved.</v>
      </c>
      <c r="J706" s="41">
        <f>IF(ISNUMBER(SEARCH("Yes",'2_all_summary'!$F706)),IF(ISNUMBER(SEARCH("Yes",'2_all_summary'!M706)),1,2),IF(ISNUMBER(SEARCH("No",'2_all_summary'!M706)),4,3))</f>
        <v>3</v>
      </c>
      <c r="K706" s="41">
        <f>IF(ISNUMBER(SEARCH("Yes",'2_all_summary'!$F706)),IF(ISNUMBER(SEARCH("Yes",'2_all_summary'!N706)),1,2),IF(ISNUMBER(SEARCH("No",'2_all_summary'!N706)),4,3))</f>
        <v>3</v>
      </c>
      <c r="L706" s="41">
        <f>IF(ISNUMBER(SEARCH("Yes",'2_all_summary'!$F706)),IF(ISNUMBER(SEARCH("Yes",'2_all_summary'!O706)),1,2),IF(ISNUMBER(SEARCH("No",'2_all_summary'!O706)),4,3))</f>
        <v>3</v>
      </c>
      <c r="M706" s="41">
        <f>IF(ISNUMBER(SEARCH("Yes",'2_all_summary'!$F706)),IF(0&lt;'2_all_summary'!P706,1,2),IF(0='2_all_summary'!P706,4,3))</f>
        <v>3</v>
      </c>
      <c r="N706" s="41">
        <f>IF(ISNUMBER(SEARCH("Yes",'2_all_summary'!$F706)),IF(ISNUMBER(SEARCH("Yes",'2_all_summary'!Q706)),1,2),IF(ISNUMBER(SEARCH("No",'2_all_summary'!Q706)),4,3))</f>
        <v>3</v>
      </c>
      <c r="O706" s="41">
        <f>IF(ISNUMBER(SEARCH("Yes",'2_all_summary'!$F706)),IF(ISNUMBER(SEARCH("Yes",'2_all_summary'!R706)),1,2),IF(ISNUMBER(SEARCH("No",'2_all_summary'!R706)),4,3))</f>
        <v>3</v>
      </c>
      <c r="P706" s="41">
        <f>IF(ISNUMBER(SEARCH("Yes",'2_all_summary'!$F706)),IF(ISNUMBER(SEARCH("Yes",'2_all_summary'!S706)),1,2),IF(ISNUMBER(SEARCH("No",'2_all_summary'!S706)),4,3))</f>
        <v>3</v>
      </c>
      <c r="Q706" s="41">
        <f>IF(ISNUMBER(SEARCH("Yes",'2_all_summary'!$F706)),IF(0&lt;'2_all_summary'!T706,1,2),IF(0='2_all_summary'!T706,4,3))</f>
        <v>3</v>
      </c>
      <c r="R706" s="41">
        <f>IF(ISNUMBER(SEARCH("Yes",'2_all_summary'!$F706)),IF(ISNUMBER(SEARCH("Yes",'2_all_summary'!U706)),1,2),IF(ISNUMBER(SEARCH("No",'2_all_summary'!U706)),4,3))</f>
        <v>3</v>
      </c>
    </row>
    <row r="707" spans="7:18" x14ac:dyDescent="0.3">
      <c r="G707" s="41"/>
      <c r="H707" s="41" t="str">
        <f>'2_all_summary'!D707</f>
        <v>Collaborating for resilience: Conflict, collective action, and transformation on Cambodiaâ€™s Tonle Sap Lake</v>
      </c>
      <c r="I707" s="41" t="str">
        <f>'2_all_summary'!E707</f>
        <v>We report on outcomes and lessons learned from a 15-month initiative in Cambodiaâ€™s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Â© 2014 by the author(s).</v>
      </c>
      <c r="J707" s="41">
        <f>IF(ISNUMBER(SEARCH("Yes",'2_all_summary'!$F707)),IF(ISNUMBER(SEARCH("Yes",'2_all_summary'!M707)),1,2),IF(ISNUMBER(SEARCH("No",'2_all_summary'!M707)),4,3))</f>
        <v>4</v>
      </c>
      <c r="K707" s="41">
        <f>IF(ISNUMBER(SEARCH("Yes",'2_all_summary'!$F707)),IF(ISNUMBER(SEARCH("Yes",'2_all_summary'!N707)),1,2),IF(ISNUMBER(SEARCH("No",'2_all_summary'!N707)),4,3))</f>
        <v>4</v>
      </c>
      <c r="L707" s="41">
        <f>IF(ISNUMBER(SEARCH("Yes",'2_all_summary'!$F707)),IF(ISNUMBER(SEARCH("Yes",'2_all_summary'!O707)),1,2),IF(ISNUMBER(SEARCH("No",'2_all_summary'!O707)),4,3))</f>
        <v>4</v>
      </c>
      <c r="M707" s="41">
        <f>IF(ISNUMBER(SEARCH("Yes",'2_all_summary'!$F707)),IF(0&lt;'2_all_summary'!P707,1,2),IF(0='2_all_summary'!P707,4,3))</f>
        <v>4</v>
      </c>
      <c r="N707" s="41">
        <f>IF(ISNUMBER(SEARCH("Yes",'2_all_summary'!$F707)),IF(ISNUMBER(SEARCH("Yes",'2_all_summary'!Q707)),1,2),IF(ISNUMBER(SEARCH("No",'2_all_summary'!Q707)),4,3))</f>
        <v>4</v>
      </c>
      <c r="O707" s="41">
        <f>IF(ISNUMBER(SEARCH("Yes",'2_all_summary'!$F707)),IF(ISNUMBER(SEARCH("Yes",'2_all_summary'!R707)),1,2),IF(ISNUMBER(SEARCH("No",'2_all_summary'!R707)),4,3))</f>
        <v>4</v>
      </c>
      <c r="P707" s="41">
        <f>IF(ISNUMBER(SEARCH("Yes",'2_all_summary'!$F707)),IF(ISNUMBER(SEARCH("Yes",'2_all_summary'!S707)),1,2),IF(ISNUMBER(SEARCH("No",'2_all_summary'!S707)),4,3))</f>
        <v>4</v>
      </c>
      <c r="Q707" s="41">
        <f>IF(ISNUMBER(SEARCH("Yes",'2_all_summary'!$F707)),IF(0&lt;'2_all_summary'!T707,1,2),IF(0='2_all_summary'!T707,4,3))</f>
        <v>4</v>
      </c>
      <c r="R707" s="41">
        <f>IF(ISNUMBER(SEARCH("Yes",'2_all_summary'!$F707)),IF(ISNUMBER(SEARCH("Yes",'2_all_summary'!U707)),1,2),IF(ISNUMBER(SEARCH("No",'2_all_summary'!U707)),4,3))</f>
        <v>4</v>
      </c>
    </row>
    <row r="708" spans="7:18" x14ac:dyDescent="0.3">
      <c r="G708" s="41"/>
      <c r="H708" s="41" t="str">
        <f>'2_all_summary'!D708</f>
        <v>Community based fisheries management and fisher livelihoods: Bangladesh case studies</v>
      </c>
      <c r="I708" s="41" t="str">
        <f>'2_all_summary'!E708</f>
        <v>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Â© Springer Science+Business Media, LLC 2007.</v>
      </c>
      <c r="J708" s="41">
        <f>IF(ISNUMBER(SEARCH("Yes",'2_all_summary'!$F708)),IF(ISNUMBER(SEARCH("Yes",'2_all_summary'!M708)),1,2),IF(ISNUMBER(SEARCH("No",'2_all_summary'!M708)),4,3))</f>
        <v>4</v>
      </c>
      <c r="K708" s="41">
        <f>IF(ISNUMBER(SEARCH("Yes",'2_all_summary'!$F708)),IF(ISNUMBER(SEARCH("Yes",'2_all_summary'!N708)),1,2),IF(ISNUMBER(SEARCH("No",'2_all_summary'!N708)),4,3))</f>
        <v>4</v>
      </c>
      <c r="L708" s="41">
        <f>IF(ISNUMBER(SEARCH("Yes",'2_all_summary'!$F708)),IF(ISNUMBER(SEARCH("Yes",'2_all_summary'!O708)),1,2),IF(ISNUMBER(SEARCH("No",'2_all_summary'!O708)),4,3))</f>
        <v>4</v>
      </c>
      <c r="M708" s="41">
        <f>IF(ISNUMBER(SEARCH("Yes",'2_all_summary'!$F708)),IF(0&lt;'2_all_summary'!P708,1,2),IF(0='2_all_summary'!P708,4,3))</f>
        <v>4</v>
      </c>
      <c r="N708" s="41">
        <f>IF(ISNUMBER(SEARCH("Yes",'2_all_summary'!$F708)),IF(ISNUMBER(SEARCH("Yes",'2_all_summary'!Q708)),1,2),IF(ISNUMBER(SEARCH("No",'2_all_summary'!Q708)),4,3))</f>
        <v>4</v>
      </c>
      <c r="O708" s="41">
        <f>IF(ISNUMBER(SEARCH("Yes",'2_all_summary'!$F708)),IF(ISNUMBER(SEARCH("Yes",'2_all_summary'!R708)),1,2),IF(ISNUMBER(SEARCH("No",'2_all_summary'!R708)),4,3))</f>
        <v>4</v>
      </c>
      <c r="P708" s="41">
        <f>IF(ISNUMBER(SEARCH("Yes",'2_all_summary'!$F708)),IF(ISNUMBER(SEARCH("Yes",'2_all_summary'!S708)),1,2),IF(ISNUMBER(SEARCH("No",'2_all_summary'!S708)),4,3))</f>
        <v>4</v>
      </c>
      <c r="Q708" s="41">
        <f>IF(ISNUMBER(SEARCH("Yes",'2_all_summary'!$F708)),IF(0&lt;'2_all_summary'!T708,1,2),IF(0='2_all_summary'!T708,4,3))</f>
        <v>4</v>
      </c>
      <c r="R708" s="41">
        <f>IF(ISNUMBER(SEARCH("Yes",'2_all_summary'!$F708)),IF(ISNUMBER(SEARCH("Yes",'2_all_summary'!U708)),1,2),IF(ISNUMBER(SEARCH("No",'2_all_summary'!U708)),4,3))</f>
        <v>4</v>
      </c>
    </row>
    <row r="709" spans="7:18" x14ac:dyDescent="0.3">
      <c r="G709" s="41"/>
      <c r="H709" s="41" t="str">
        <f>'2_all_summary'!D709</f>
        <v>Institutional adaptation and community-based conservation of natural resources: The cases of the Tao and Atayal in Taiwan</v>
      </c>
      <c r="I709" s="41" t="str">
        <f>'2_all_summary'!E709</f>
        <v>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Â© Springer Science + Business Media, LLC 2009.</v>
      </c>
      <c r="J709" s="41">
        <f>IF(ISNUMBER(SEARCH("Yes",'2_all_summary'!$F709)),IF(ISNUMBER(SEARCH("Yes",'2_all_summary'!M709)),1,2),IF(ISNUMBER(SEARCH("No",'2_all_summary'!M709)),4,3))</f>
        <v>4</v>
      </c>
      <c r="K709" s="41">
        <f>IF(ISNUMBER(SEARCH("Yes",'2_all_summary'!$F709)),IF(ISNUMBER(SEARCH("Yes",'2_all_summary'!N709)),1,2),IF(ISNUMBER(SEARCH("No",'2_all_summary'!N709)),4,3))</f>
        <v>4</v>
      </c>
      <c r="L709" s="41">
        <f>IF(ISNUMBER(SEARCH("Yes",'2_all_summary'!$F709)),IF(ISNUMBER(SEARCH("Yes",'2_all_summary'!O709)),1,2),IF(ISNUMBER(SEARCH("No",'2_all_summary'!O709)),4,3))</f>
        <v>4</v>
      </c>
      <c r="M709" s="41">
        <f>IF(ISNUMBER(SEARCH("Yes",'2_all_summary'!$F709)),IF(0&lt;'2_all_summary'!P709,1,2),IF(0='2_all_summary'!P709,4,3))</f>
        <v>4</v>
      </c>
      <c r="N709" s="41">
        <f>IF(ISNUMBER(SEARCH("Yes",'2_all_summary'!$F709)),IF(ISNUMBER(SEARCH("Yes",'2_all_summary'!Q709)),1,2),IF(ISNUMBER(SEARCH("No",'2_all_summary'!Q709)),4,3))</f>
        <v>4</v>
      </c>
      <c r="O709" s="41">
        <f>IF(ISNUMBER(SEARCH("Yes",'2_all_summary'!$F709)),IF(ISNUMBER(SEARCH("Yes",'2_all_summary'!R709)),1,2),IF(ISNUMBER(SEARCH("No",'2_all_summary'!R709)),4,3))</f>
        <v>4</v>
      </c>
      <c r="P709" s="41">
        <f>IF(ISNUMBER(SEARCH("Yes",'2_all_summary'!$F709)),IF(ISNUMBER(SEARCH("Yes",'2_all_summary'!S709)),1,2),IF(ISNUMBER(SEARCH("No",'2_all_summary'!S709)),4,3))</f>
        <v>4</v>
      </c>
      <c r="Q709" s="41">
        <f>IF(ISNUMBER(SEARCH("Yes",'2_all_summary'!$F709)),IF(0&lt;'2_all_summary'!T709,1,2),IF(0='2_all_summary'!T709,4,3))</f>
        <v>4</v>
      </c>
      <c r="R709" s="41">
        <f>IF(ISNUMBER(SEARCH("Yes",'2_all_summary'!$F709)),IF(ISNUMBER(SEARCH("Yes",'2_all_summary'!U709)),1,2),IF(ISNUMBER(SEARCH("No",'2_all_summary'!U709)),4,3))</f>
        <v>4</v>
      </c>
    </row>
    <row r="710" spans="7:18" x14ac:dyDescent="0.3">
      <c r="G710" s="41"/>
      <c r="H710" s="41" t="str">
        <f>'2_all_summary'!D710</f>
        <v>INSTITUTIONS FOR SOLVING COMMONS PROBLEMS: Lessons and Implications for Institutional Design</v>
      </c>
      <c r="I710" s="41" t="str">
        <f>'2_all_summary'!E710</f>
        <v>The public-choice-inspired research program associated with Elinor Ostrom and her collaborators identified eight design principles, noting that they characterize robust institutions for communities managing common-pool resources such as forests or fisheries. Ostromâ€™s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Â© Oxford University Press 2019. All rights reserved.</v>
      </c>
      <c r="J710" s="41">
        <f>IF(ISNUMBER(SEARCH("Yes",'2_all_summary'!$F710)),IF(ISNUMBER(SEARCH("Yes",'2_all_summary'!M710)),1,2),IF(ISNUMBER(SEARCH("No",'2_all_summary'!M710)),4,3))</f>
        <v>4</v>
      </c>
      <c r="K710" s="41">
        <f>IF(ISNUMBER(SEARCH("Yes",'2_all_summary'!$F710)),IF(ISNUMBER(SEARCH("Yes",'2_all_summary'!N710)),1,2),IF(ISNUMBER(SEARCH("No",'2_all_summary'!N710)),4,3))</f>
        <v>4</v>
      </c>
      <c r="L710" s="41">
        <f>IF(ISNUMBER(SEARCH("Yes",'2_all_summary'!$F710)),IF(ISNUMBER(SEARCH("Yes",'2_all_summary'!O710)),1,2),IF(ISNUMBER(SEARCH("No",'2_all_summary'!O710)),4,3))</f>
        <v>4</v>
      </c>
      <c r="M710" s="41">
        <f>IF(ISNUMBER(SEARCH("Yes",'2_all_summary'!$F710)),IF(0&lt;'2_all_summary'!P710,1,2),IF(0='2_all_summary'!P710,4,3))</f>
        <v>4</v>
      </c>
      <c r="N710" s="41">
        <f>IF(ISNUMBER(SEARCH("Yes",'2_all_summary'!$F710)),IF(ISNUMBER(SEARCH("Yes",'2_all_summary'!Q710)),1,2),IF(ISNUMBER(SEARCH("No",'2_all_summary'!Q710)),4,3))</f>
        <v>4</v>
      </c>
      <c r="O710" s="41">
        <f>IF(ISNUMBER(SEARCH("Yes",'2_all_summary'!$F710)),IF(ISNUMBER(SEARCH("Yes",'2_all_summary'!R710)),1,2),IF(ISNUMBER(SEARCH("No",'2_all_summary'!R710)),4,3))</f>
        <v>4</v>
      </c>
      <c r="P710" s="41">
        <f>IF(ISNUMBER(SEARCH("Yes",'2_all_summary'!$F710)),IF(ISNUMBER(SEARCH("Yes",'2_all_summary'!S710)),1,2),IF(ISNUMBER(SEARCH("No",'2_all_summary'!S710)),4,3))</f>
        <v>4</v>
      </c>
      <c r="Q710" s="41">
        <f>IF(ISNUMBER(SEARCH("Yes",'2_all_summary'!$F710)),IF(0&lt;'2_all_summary'!T710,1,2),IF(0='2_all_summary'!T710,4,3))</f>
        <v>4</v>
      </c>
      <c r="R710" s="41">
        <f>IF(ISNUMBER(SEARCH("Yes",'2_all_summary'!$F710)),IF(ISNUMBER(SEARCH("Yes",'2_all_summary'!U710)),1,2),IF(ISNUMBER(SEARCH("No",'2_all_summary'!U710)),4,3))</f>
        <v>4</v>
      </c>
    </row>
    <row r="711" spans="7:18" x14ac:dyDescent="0.3">
      <c r="G711" s="41"/>
      <c r="H711" s="41" t="str">
        <f>'2_all_summary'!D711</f>
        <v>Multiple drivers of local (non-) compliance in community-based marine resource management: Case studies from the South Pacific</v>
      </c>
      <c r="I711" s="41" t="str">
        <f>'2_all_summary'!E711</f>
        <v>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Â© 2017 Rohe, Aswani, SchlÃ¼ter and Ferse.</v>
      </c>
      <c r="J711" s="41">
        <f>IF(ISNUMBER(SEARCH("Yes",'2_all_summary'!$F711)),IF(ISNUMBER(SEARCH("Yes",'2_all_summary'!M711)),1,2),IF(ISNUMBER(SEARCH("No",'2_all_summary'!M711)),4,3))</f>
        <v>1</v>
      </c>
      <c r="K711" s="41">
        <f>IF(ISNUMBER(SEARCH("Yes",'2_all_summary'!$F711)),IF(ISNUMBER(SEARCH("Yes",'2_all_summary'!N711)),1,2),IF(ISNUMBER(SEARCH("No",'2_all_summary'!N711)),4,3))</f>
        <v>1</v>
      </c>
      <c r="L711" s="41">
        <f>IF(ISNUMBER(SEARCH("Yes",'2_all_summary'!$F711)),IF(ISNUMBER(SEARCH("Yes",'2_all_summary'!O711)),1,2),IF(ISNUMBER(SEARCH("No",'2_all_summary'!O711)),4,3))</f>
        <v>1</v>
      </c>
      <c r="M711" s="41">
        <f>IF(ISNUMBER(SEARCH("Yes",'2_all_summary'!$F711)),IF(0&lt;'2_all_summary'!P711,1,2),IF(0='2_all_summary'!P711,4,3))</f>
        <v>1</v>
      </c>
      <c r="N711" s="41">
        <f>IF(ISNUMBER(SEARCH("Yes",'2_all_summary'!$F711)),IF(ISNUMBER(SEARCH("Yes",'2_all_summary'!Q711)),1,2),IF(ISNUMBER(SEARCH("No",'2_all_summary'!Q711)),4,3))</f>
        <v>1</v>
      </c>
      <c r="O711" s="41">
        <f>IF(ISNUMBER(SEARCH("Yes",'2_all_summary'!$F711)),IF(ISNUMBER(SEARCH("Yes",'2_all_summary'!R711)),1,2),IF(ISNUMBER(SEARCH("No",'2_all_summary'!R711)),4,3))</f>
        <v>1</v>
      </c>
      <c r="P711" s="41">
        <f>IF(ISNUMBER(SEARCH("Yes",'2_all_summary'!$F711)),IF(ISNUMBER(SEARCH("Yes",'2_all_summary'!S711)),1,2),IF(ISNUMBER(SEARCH("No",'2_all_summary'!S711)),4,3))</f>
        <v>1</v>
      </c>
      <c r="Q711" s="41">
        <f>IF(ISNUMBER(SEARCH("Yes",'2_all_summary'!$F711)),IF(0&lt;'2_all_summary'!T711,1,2),IF(0='2_all_summary'!T711,4,3))</f>
        <v>1</v>
      </c>
      <c r="R711" s="41">
        <f>IF(ISNUMBER(SEARCH("Yes",'2_all_summary'!$F711)),IF(ISNUMBER(SEARCH("Yes",'2_all_summary'!U711)),1,2),IF(ISNUMBER(SEARCH("No",'2_all_summary'!U711)),4,3))</f>
        <v>1</v>
      </c>
    </row>
    <row r="712" spans="7:18" x14ac:dyDescent="0.3">
      <c r="G712" s="41"/>
      <c r="H712" s="41" t="str">
        <f>'2_all_summary'!D712</f>
        <v>Community-based coastal resource management in the Philippines: A case study</v>
      </c>
      <c r="I712" s="41" t="str">
        <f>'2_all_summary'!E712</f>
        <v>[No abstract available]</v>
      </c>
      <c r="J712" s="41">
        <f>IF(ISNUMBER(SEARCH("Yes",'2_all_summary'!$F712)),IF(ISNUMBER(SEARCH("Yes",'2_all_summary'!M712)),1,2),IF(ISNUMBER(SEARCH("No",'2_all_summary'!M712)),4,3))</f>
        <v>4</v>
      </c>
      <c r="K712" s="41">
        <f>IF(ISNUMBER(SEARCH("Yes",'2_all_summary'!$F712)),IF(ISNUMBER(SEARCH("Yes",'2_all_summary'!N712)),1,2),IF(ISNUMBER(SEARCH("No",'2_all_summary'!N712)),4,3))</f>
        <v>4</v>
      </c>
      <c r="L712" s="41">
        <f>IF(ISNUMBER(SEARCH("Yes",'2_all_summary'!$F712)),IF(ISNUMBER(SEARCH("Yes",'2_all_summary'!O712)),1,2),IF(ISNUMBER(SEARCH("No",'2_all_summary'!O712)),4,3))</f>
        <v>4</v>
      </c>
      <c r="M712" s="41">
        <f>IF(ISNUMBER(SEARCH("Yes",'2_all_summary'!$F712)),IF(0&lt;'2_all_summary'!P712,1,2),IF(0='2_all_summary'!P712,4,3))</f>
        <v>4</v>
      </c>
      <c r="N712" s="41">
        <f>IF(ISNUMBER(SEARCH("Yes",'2_all_summary'!$F712)),IF(ISNUMBER(SEARCH("Yes",'2_all_summary'!Q712)),1,2),IF(ISNUMBER(SEARCH("No",'2_all_summary'!Q712)),4,3))</f>
        <v>4</v>
      </c>
      <c r="O712" s="41">
        <f>IF(ISNUMBER(SEARCH("Yes",'2_all_summary'!$F712)),IF(ISNUMBER(SEARCH("Yes",'2_all_summary'!R712)),1,2),IF(ISNUMBER(SEARCH("No",'2_all_summary'!R712)),4,3))</f>
        <v>4</v>
      </c>
      <c r="P712" s="41">
        <f>IF(ISNUMBER(SEARCH("Yes",'2_all_summary'!$F712)),IF(ISNUMBER(SEARCH("Yes",'2_all_summary'!S712)),1,2),IF(ISNUMBER(SEARCH("No",'2_all_summary'!S712)),4,3))</f>
        <v>4</v>
      </c>
      <c r="Q712" s="41">
        <f>IF(ISNUMBER(SEARCH("Yes",'2_all_summary'!$F712)),IF(0&lt;'2_all_summary'!T712,1,2),IF(0='2_all_summary'!T712,4,3))</f>
        <v>4</v>
      </c>
      <c r="R712" s="41">
        <f>IF(ISNUMBER(SEARCH("Yes",'2_all_summary'!$F712)),IF(ISNUMBER(SEARCH("Yes",'2_all_summary'!U712)),1,2),IF(ISNUMBER(SEARCH("No",'2_all_summary'!U712)),4,3))</f>
        <v>4</v>
      </c>
    </row>
    <row r="713" spans="7:18" x14ac:dyDescent="0.3">
      <c r="G713" s="41"/>
      <c r="H713" s="41" t="str">
        <f>'2_all_summary'!D713</f>
        <v>Density-dependent recruitment of Puntius sophore in floodplain waterbodies in Bangladesh</v>
      </c>
      <c r="I713" s="41" t="str">
        <f>'2_all_summary'!E713</f>
        <v>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v>
      </c>
      <c r="J713" s="41">
        <f>IF(ISNUMBER(SEARCH("Yes",'2_all_summary'!$F713)),IF(ISNUMBER(SEARCH("Yes",'2_all_summary'!M713)),1,2),IF(ISNUMBER(SEARCH("No",'2_all_summary'!M713)),4,3))</f>
        <v>4</v>
      </c>
      <c r="K713" s="41">
        <f>IF(ISNUMBER(SEARCH("Yes",'2_all_summary'!$F713)),IF(ISNUMBER(SEARCH("Yes",'2_all_summary'!N713)),1,2),IF(ISNUMBER(SEARCH("No",'2_all_summary'!N713)),4,3))</f>
        <v>4</v>
      </c>
      <c r="L713" s="41">
        <f>IF(ISNUMBER(SEARCH("Yes",'2_all_summary'!$F713)),IF(ISNUMBER(SEARCH("Yes",'2_all_summary'!O713)),1,2),IF(ISNUMBER(SEARCH("No",'2_all_summary'!O713)),4,3))</f>
        <v>4</v>
      </c>
      <c r="M713" s="41">
        <f>IF(ISNUMBER(SEARCH("Yes",'2_all_summary'!$F713)),IF(0&lt;'2_all_summary'!P713,1,2),IF(0='2_all_summary'!P713,4,3))</f>
        <v>4</v>
      </c>
      <c r="N713" s="41">
        <f>IF(ISNUMBER(SEARCH("Yes",'2_all_summary'!$F713)),IF(ISNUMBER(SEARCH("Yes",'2_all_summary'!Q713)),1,2),IF(ISNUMBER(SEARCH("No",'2_all_summary'!Q713)),4,3))</f>
        <v>4</v>
      </c>
      <c r="O713" s="41">
        <f>IF(ISNUMBER(SEARCH("Yes",'2_all_summary'!$F713)),IF(ISNUMBER(SEARCH("Yes",'2_all_summary'!R713)),1,2),IF(ISNUMBER(SEARCH("No",'2_all_summary'!R713)),4,3))</f>
        <v>4</v>
      </c>
      <c r="P713" s="41">
        <f>IF(ISNUMBER(SEARCH("Yes",'2_all_summary'!$F713)),IF(ISNUMBER(SEARCH("Yes",'2_all_summary'!S713)),1,2),IF(ISNUMBER(SEARCH("No",'2_all_summary'!S713)),4,3))</f>
        <v>4</v>
      </c>
      <c r="Q713" s="41">
        <f>IF(ISNUMBER(SEARCH("Yes",'2_all_summary'!$F713)),IF(0&lt;'2_all_summary'!T713,1,2),IF(0='2_all_summary'!T713,4,3))</f>
        <v>4</v>
      </c>
      <c r="R713" s="41">
        <f>IF(ISNUMBER(SEARCH("Yes",'2_all_summary'!$F713)),IF(ISNUMBER(SEARCH("Yes",'2_all_summary'!U713)),1,2),IF(ISNUMBER(SEARCH("No",'2_all_summary'!U713)),4,3))</f>
        <v>4</v>
      </c>
    </row>
    <row r="714" spans="7:18" x14ac:dyDescent="0.3">
      <c r="G714" s="41"/>
      <c r="H714" s="41" t="str">
        <f>'2_all_summary'!D714</f>
        <v>Assessment of the stock status of small-scale and multi-gear fisheries resources in the tropical Eastern Pacific region</v>
      </c>
      <c r="I714" s="41" t="str">
        <f>'2_all_summary'!E714</f>
        <v>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â€“ official governmental data and community-based monitoring from a non-government organization â€“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Â© 2018 Elsevier B.V.</v>
      </c>
      <c r="J714" s="41">
        <f>IF(ISNUMBER(SEARCH("Yes",'2_all_summary'!$F714)),IF(ISNUMBER(SEARCH("Yes",'2_all_summary'!M714)),1,2),IF(ISNUMBER(SEARCH("No",'2_all_summary'!M714)),4,3))</f>
        <v>4</v>
      </c>
      <c r="K714" s="41">
        <f>IF(ISNUMBER(SEARCH("Yes",'2_all_summary'!$F714)),IF(ISNUMBER(SEARCH("Yes",'2_all_summary'!N714)),1,2),IF(ISNUMBER(SEARCH("No",'2_all_summary'!N714)),4,3))</f>
        <v>4</v>
      </c>
      <c r="L714" s="41">
        <f>IF(ISNUMBER(SEARCH("Yes",'2_all_summary'!$F714)),IF(ISNUMBER(SEARCH("Yes",'2_all_summary'!O714)),1,2),IF(ISNUMBER(SEARCH("No",'2_all_summary'!O714)),4,3))</f>
        <v>4</v>
      </c>
      <c r="M714" s="41">
        <f>IF(ISNUMBER(SEARCH("Yes",'2_all_summary'!$F714)),IF(0&lt;'2_all_summary'!P714,1,2),IF(0='2_all_summary'!P714,4,3))</f>
        <v>4</v>
      </c>
      <c r="N714" s="41">
        <f>IF(ISNUMBER(SEARCH("Yes",'2_all_summary'!$F714)),IF(ISNUMBER(SEARCH("Yes",'2_all_summary'!Q714)),1,2),IF(ISNUMBER(SEARCH("No",'2_all_summary'!Q714)),4,3))</f>
        <v>4</v>
      </c>
      <c r="O714" s="41">
        <f>IF(ISNUMBER(SEARCH("Yes",'2_all_summary'!$F714)),IF(ISNUMBER(SEARCH("Yes",'2_all_summary'!R714)),1,2),IF(ISNUMBER(SEARCH("No",'2_all_summary'!R714)),4,3))</f>
        <v>4</v>
      </c>
      <c r="P714" s="41">
        <f>IF(ISNUMBER(SEARCH("Yes",'2_all_summary'!$F714)),IF(ISNUMBER(SEARCH("Yes",'2_all_summary'!S714)),1,2),IF(ISNUMBER(SEARCH("No",'2_all_summary'!S714)),4,3))</f>
        <v>4</v>
      </c>
      <c r="Q714" s="41">
        <f>IF(ISNUMBER(SEARCH("Yes",'2_all_summary'!$F714)),IF(0&lt;'2_all_summary'!T714,1,2),IF(0='2_all_summary'!T714,4,3))</f>
        <v>4</v>
      </c>
      <c r="R714" s="41">
        <f>IF(ISNUMBER(SEARCH("Yes",'2_all_summary'!$F714)),IF(ISNUMBER(SEARCH("Yes",'2_all_summary'!U714)),1,2),IF(ISNUMBER(SEARCH("No",'2_all_summary'!U714)),4,3))</f>
        <v>4</v>
      </c>
    </row>
    <row r="715" spans="7:18" x14ac:dyDescent="0.3">
      <c r="G715" s="41"/>
      <c r="H715" s="41" t="str">
        <f>'2_all_summary'!D715</f>
        <v>Role of Marine National Park for Sustainable Livelihoods of Artisan Fisherfolk: A Case Study of MNP, Jamnagar</v>
      </c>
      <c r="I715" s="41" t="str">
        <f>'2_all_summary'!E715</f>
        <v>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â€•catch per unit effortâ€– in recent years. Fisherfolk from all the study sites showed interest in the development of the MNP and were keen to be involved in conservation planning and the management of the MNP. Â© Magotra, Pandey, Kumar, Gupta, Kaushik and Parikh 2020.</v>
      </c>
      <c r="J715" s="41">
        <f>IF(ISNUMBER(SEARCH("Yes",'2_all_summary'!$F715)),IF(ISNUMBER(SEARCH("Yes",'2_all_summary'!M715)),1,2),IF(ISNUMBER(SEARCH("No",'2_all_summary'!M715)),4,3))</f>
        <v>4</v>
      </c>
      <c r="K715" s="41">
        <f>IF(ISNUMBER(SEARCH("Yes",'2_all_summary'!$F715)),IF(ISNUMBER(SEARCH("Yes",'2_all_summary'!N715)),1,2),IF(ISNUMBER(SEARCH("No",'2_all_summary'!N715)),4,3))</f>
        <v>4</v>
      </c>
      <c r="L715" s="41">
        <f>IF(ISNUMBER(SEARCH("Yes",'2_all_summary'!$F715)),IF(ISNUMBER(SEARCH("Yes",'2_all_summary'!O715)),1,2),IF(ISNUMBER(SEARCH("No",'2_all_summary'!O715)),4,3))</f>
        <v>4</v>
      </c>
      <c r="M715" s="41">
        <f>IF(ISNUMBER(SEARCH("Yes",'2_all_summary'!$F715)),IF(0&lt;'2_all_summary'!P715,1,2),IF(0='2_all_summary'!P715,4,3))</f>
        <v>4</v>
      </c>
      <c r="N715" s="41">
        <f>IF(ISNUMBER(SEARCH("Yes",'2_all_summary'!$F715)),IF(ISNUMBER(SEARCH("Yes",'2_all_summary'!Q715)),1,2),IF(ISNUMBER(SEARCH("No",'2_all_summary'!Q715)),4,3))</f>
        <v>4</v>
      </c>
      <c r="O715" s="41">
        <f>IF(ISNUMBER(SEARCH("Yes",'2_all_summary'!$F715)),IF(ISNUMBER(SEARCH("Yes",'2_all_summary'!R715)),1,2),IF(ISNUMBER(SEARCH("No",'2_all_summary'!R715)),4,3))</f>
        <v>4</v>
      </c>
      <c r="P715" s="41">
        <f>IF(ISNUMBER(SEARCH("Yes",'2_all_summary'!$F715)),IF(ISNUMBER(SEARCH("Yes",'2_all_summary'!S715)),1,2),IF(ISNUMBER(SEARCH("No",'2_all_summary'!S715)),4,3))</f>
        <v>4</v>
      </c>
      <c r="Q715" s="41">
        <f>IF(ISNUMBER(SEARCH("Yes",'2_all_summary'!$F715)),IF(0&lt;'2_all_summary'!T715,1,2),IF(0='2_all_summary'!T715,4,3))</f>
        <v>4</v>
      </c>
      <c r="R715" s="41">
        <f>IF(ISNUMBER(SEARCH("Yes",'2_all_summary'!$F715)),IF(ISNUMBER(SEARCH("Yes",'2_all_summary'!U715)),1,2),IF(ISNUMBER(SEARCH("No",'2_all_summary'!U715)),4,3))</f>
        <v>4</v>
      </c>
    </row>
    <row r="716" spans="7:18" x14ac:dyDescent="0.3">
      <c r="G716" s="41"/>
      <c r="H716" s="41" t="str">
        <f>'2_all_summary'!D716</f>
        <v>Perceptions of access and benefits from community-based aquaculture through Photovoice: A case study within a locally managed marine area in Madagascar</v>
      </c>
      <c r="I716" s="41" t="str">
        <f>'2_all_summary'!E716</f>
        <v>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â€˜private accessâ€™ within a historically â€˜open-accessâ€™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Â© 2022</v>
      </c>
      <c r="J716" s="41">
        <f>IF(ISNUMBER(SEARCH("Yes",'2_all_summary'!$F716)),IF(ISNUMBER(SEARCH("Yes",'2_all_summary'!M716)),1,2),IF(ISNUMBER(SEARCH("No",'2_all_summary'!M716)),4,3))</f>
        <v>4</v>
      </c>
      <c r="K716" s="41">
        <f>IF(ISNUMBER(SEARCH("Yes",'2_all_summary'!$F716)),IF(ISNUMBER(SEARCH("Yes",'2_all_summary'!N716)),1,2),IF(ISNUMBER(SEARCH("No",'2_all_summary'!N716)),4,3))</f>
        <v>4</v>
      </c>
      <c r="L716" s="41">
        <f>IF(ISNUMBER(SEARCH("Yes",'2_all_summary'!$F716)),IF(ISNUMBER(SEARCH("Yes",'2_all_summary'!O716)),1,2),IF(ISNUMBER(SEARCH("No",'2_all_summary'!O716)),4,3))</f>
        <v>4</v>
      </c>
      <c r="M716" s="41">
        <f>IF(ISNUMBER(SEARCH("Yes",'2_all_summary'!$F716)),IF(0&lt;'2_all_summary'!P716,1,2),IF(0='2_all_summary'!P716,4,3))</f>
        <v>4</v>
      </c>
      <c r="N716" s="41">
        <f>IF(ISNUMBER(SEARCH("Yes",'2_all_summary'!$F716)),IF(ISNUMBER(SEARCH("Yes",'2_all_summary'!Q716)),1,2),IF(ISNUMBER(SEARCH("No",'2_all_summary'!Q716)),4,3))</f>
        <v>4</v>
      </c>
      <c r="O716" s="41">
        <f>IF(ISNUMBER(SEARCH("Yes",'2_all_summary'!$F716)),IF(ISNUMBER(SEARCH("Yes",'2_all_summary'!R716)),1,2),IF(ISNUMBER(SEARCH("No",'2_all_summary'!R716)),4,3))</f>
        <v>4</v>
      </c>
      <c r="P716" s="41">
        <f>IF(ISNUMBER(SEARCH("Yes",'2_all_summary'!$F716)),IF(ISNUMBER(SEARCH("Yes",'2_all_summary'!S716)),1,2),IF(ISNUMBER(SEARCH("No",'2_all_summary'!S716)),4,3))</f>
        <v>4</v>
      </c>
      <c r="Q716" s="41">
        <f>IF(ISNUMBER(SEARCH("Yes",'2_all_summary'!$F716)),IF(0&lt;'2_all_summary'!T716,1,2),IF(0='2_all_summary'!T716,4,3))</f>
        <v>4</v>
      </c>
      <c r="R716" s="41">
        <f>IF(ISNUMBER(SEARCH("Yes",'2_all_summary'!$F716)),IF(ISNUMBER(SEARCH("Yes",'2_all_summary'!U716)),1,2),IF(ISNUMBER(SEARCH("No",'2_all_summary'!U716)),4,3))</f>
        <v>4</v>
      </c>
    </row>
    <row r="717" spans="7:18" x14ac:dyDescent="0.3">
      <c r="G717" s="41"/>
      <c r="H717" s="41" t="str">
        <f>'2_all_summary'!D717</f>
        <v>Vaccination rates for pandemic influenza among pregnant women: An early observation from Chennai, South India</v>
      </c>
      <c r="I717" s="41" t="str">
        <f>'2_all_summary'!E717</f>
        <v>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Studentâ€²s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v>
      </c>
      <c r="J717" s="41">
        <f>IF(ISNUMBER(SEARCH("Yes",'2_all_summary'!$F717)),IF(ISNUMBER(SEARCH("Yes",'2_all_summary'!M717)),1,2),IF(ISNUMBER(SEARCH("No",'2_all_summary'!M717)),4,3))</f>
        <v>4</v>
      </c>
      <c r="K717" s="41">
        <f>IF(ISNUMBER(SEARCH("Yes",'2_all_summary'!$F717)),IF(ISNUMBER(SEARCH("Yes",'2_all_summary'!N717)),1,2),IF(ISNUMBER(SEARCH("No",'2_all_summary'!N717)),4,3))</f>
        <v>4</v>
      </c>
      <c r="L717" s="41">
        <f>IF(ISNUMBER(SEARCH("Yes",'2_all_summary'!$F717)),IF(ISNUMBER(SEARCH("Yes",'2_all_summary'!O717)),1,2),IF(ISNUMBER(SEARCH("No",'2_all_summary'!O717)),4,3))</f>
        <v>4</v>
      </c>
      <c r="M717" s="41">
        <f>IF(ISNUMBER(SEARCH("Yes",'2_all_summary'!$F717)),IF(0&lt;'2_all_summary'!P717,1,2),IF(0='2_all_summary'!P717,4,3))</f>
        <v>4</v>
      </c>
      <c r="N717" s="41">
        <f>IF(ISNUMBER(SEARCH("Yes",'2_all_summary'!$F717)),IF(ISNUMBER(SEARCH("Yes",'2_all_summary'!Q717)),1,2),IF(ISNUMBER(SEARCH("No",'2_all_summary'!Q717)),4,3))</f>
        <v>4</v>
      </c>
      <c r="O717" s="41">
        <f>IF(ISNUMBER(SEARCH("Yes",'2_all_summary'!$F717)),IF(ISNUMBER(SEARCH("Yes",'2_all_summary'!R717)),1,2),IF(ISNUMBER(SEARCH("No",'2_all_summary'!R717)),4,3))</f>
        <v>4</v>
      </c>
      <c r="P717" s="41">
        <f>IF(ISNUMBER(SEARCH("Yes",'2_all_summary'!$F717)),IF(ISNUMBER(SEARCH("Yes",'2_all_summary'!S717)),1,2),IF(ISNUMBER(SEARCH("No",'2_all_summary'!S717)),4,3))</f>
        <v>4</v>
      </c>
      <c r="Q717" s="41">
        <f>IF(ISNUMBER(SEARCH("Yes",'2_all_summary'!$F717)),IF(0&lt;'2_all_summary'!T717,1,2),IF(0='2_all_summary'!T717,4,3))</f>
        <v>4</v>
      </c>
      <c r="R717" s="41">
        <f>IF(ISNUMBER(SEARCH("Yes",'2_all_summary'!$F717)),IF(ISNUMBER(SEARCH("Yes",'2_all_summary'!U717)),1,2),IF(ISNUMBER(SEARCH("No",'2_all_summary'!U717)),4,3))</f>
        <v>4</v>
      </c>
    </row>
    <row r="718" spans="7:18" x14ac:dyDescent="0.3">
      <c r="G718" s="41"/>
      <c r="H718" s="41" t="str">
        <f>'2_all_summary'!D718</f>
        <v>Community based ecological mangrove rehabilitation (CBEMR) in Indonesia: From small (12-33 ha) to medium scales (400 ha) with pathways for adoption at larger scales (&gt;5000 ha)</v>
      </c>
      <c r="I718" s="41" t="str">
        <f>'2_all_summary'!E718</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Author(s) 2014.</v>
      </c>
      <c r="J718" s="41">
        <f>IF(ISNUMBER(SEARCH("Yes",'2_all_summary'!$F718)),IF(ISNUMBER(SEARCH("Yes",'2_all_summary'!M718)),1,2),IF(ISNUMBER(SEARCH("No",'2_all_summary'!M718)),4,3))</f>
        <v>4</v>
      </c>
      <c r="K718" s="41">
        <f>IF(ISNUMBER(SEARCH("Yes",'2_all_summary'!$F718)),IF(ISNUMBER(SEARCH("Yes",'2_all_summary'!N718)),1,2),IF(ISNUMBER(SEARCH("No",'2_all_summary'!N718)),4,3))</f>
        <v>4</v>
      </c>
      <c r="L718" s="41">
        <f>IF(ISNUMBER(SEARCH("Yes",'2_all_summary'!$F718)),IF(ISNUMBER(SEARCH("Yes",'2_all_summary'!O718)),1,2),IF(ISNUMBER(SEARCH("No",'2_all_summary'!O718)),4,3))</f>
        <v>4</v>
      </c>
      <c r="M718" s="41">
        <f>IF(ISNUMBER(SEARCH("Yes",'2_all_summary'!$F718)),IF(0&lt;'2_all_summary'!P718,1,2),IF(0='2_all_summary'!P718,4,3))</f>
        <v>4</v>
      </c>
      <c r="N718" s="41">
        <f>IF(ISNUMBER(SEARCH("Yes",'2_all_summary'!$F718)),IF(ISNUMBER(SEARCH("Yes",'2_all_summary'!Q718)),1,2),IF(ISNUMBER(SEARCH("No",'2_all_summary'!Q718)),4,3))</f>
        <v>4</v>
      </c>
      <c r="O718" s="41">
        <f>IF(ISNUMBER(SEARCH("Yes",'2_all_summary'!$F718)),IF(ISNUMBER(SEARCH("Yes",'2_all_summary'!R718)),1,2),IF(ISNUMBER(SEARCH("No",'2_all_summary'!R718)),4,3))</f>
        <v>4</v>
      </c>
      <c r="P718" s="41">
        <f>IF(ISNUMBER(SEARCH("Yes",'2_all_summary'!$F718)),IF(ISNUMBER(SEARCH("Yes",'2_all_summary'!S718)),1,2),IF(ISNUMBER(SEARCH("No",'2_all_summary'!S718)),4,3))</f>
        <v>4</v>
      </c>
      <c r="Q718" s="41">
        <f>IF(ISNUMBER(SEARCH("Yes",'2_all_summary'!$F718)),IF(0&lt;'2_all_summary'!T718,1,2),IF(0='2_all_summary'!T718,4,3))</f>
        <v>4</v>
      </c>
      <c r="R718" s="41">
        <f>IF(ISNUMBER(SEARCH("Yes",'2_all_summary'!$F718)),IF(ISNUMBER(SEARCH("Yes",'2_all_summary'!U718)),1,2),IF(ISNUMBER(SEARCH("No",'2_all_summary'!U718)),4,3))</f>
        <v>4</v>
      </c>
    </row>
    <row r="719" spans="7:18" x14ac:dyDescent="0.3">
      <c r="G719" s="41"/>
      <c r="H719" s="41" t="str">
        <f>'2_all_summary'!D719</f>
        <v>Community-based management induces rapid recovery of a high-value tropical freshwater fishery</v>
      </c>
      <c r="I719" s="41" t="str">
        <f>'2_all_summary'!E719</f>
        <v>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âˆ¼500-km section of the JuruÃ¡ River of Western Brazilian Amazonia. Patterns of community management explained 71.8% of the variation in arapaima population sizes. Annual population counts showed that protected lakes on average contained 304.8 (Â±332.5) arapaimas, compared to only 9.2 (Â±9.8)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Â© 2016 The Author(s).</v>
      </c>
      <c r="J719" s="41">
        <f>IF(ISNUMBER(SEARCH("Yes",'2_all_summary'!$F719)),IF(ISNUMBER(SEARCH("Yes",'2_all_summary'!M719)),1,2),IF(ISNUMBER(SEARCH("No",'2_all_summary'!M719)),4,3))</f>
        <v>4</v>
      </c>
      <c r="K719" s="41">
        <f>IF(ISNUMBER(SEARCH("Yes",'2_all_summary'!$F719)),IF(ISNUMBER(SEARCH("Yes",'2_all_summary'!N719)),1,2),IF(ISNUMBER(SEARCH("No",'2_all_summary'!N719)),4,3))</f>
        <v>4</v>
      </c>
      <c r="L719" s="41">
        <f>IF(ISNUMBER(SEARCH("Yes",'2_all_summary'!$F719)),IF(ISNUMBER(SEARCH("Yes",'2_all_summary'!O719)),1,2),IF(ISNUMBER(SEARCH("No",'2_all_summary'!O719)),4,3))</f>
        <v>4</v>
      </c>
      <c r="M719" s="41">
        <f>IF(ISNUMBER(SEARCH("Yes",'2_all_summary'!$F719)),IF(0&lt;'2_all_summary'!P719,1,2),IF(0='2_all_summary'!P719,4,3))</f>
        <v>4</v>
      </c>
      <c r="N719" s="41">
        <f>IF(ISNUMBER(SEARCH("Yes",'2_all_summary'!$F719)),IF(ISNUMBER(SEARCH("Yes",'2_all_summary'!Q719)),1,2),IF(ISNUMBER(SEARCH("No",'2_all_summary'!Q719)),4,3))</f>
        <v>4</v>
      </c>
      <c r="O719" s="41">
        <f>IF(ISNUMBER(SEARCH("Yes",'2_all_summary'!$F719)),IF(ISNUMBER(SEARCH("Yes",'2_all_summary'!R719)),1,2),IF(ISNUMBER(SEARCH("No",'2_all_summary'!R719)),4,3))</f>
        <v>4</v>
      </c>
      <c r="P719" s="41">
        <f>IF(ISNUMBER(SEARCH("Yes",'2_all_summary'!$F719)),IF(ISNUMBER(SEARCH("Yes",'2_all_summary'!S719)),1,2),IF(ISNUMBER(SEARCH("No",'2_all_summary'!S719)),4,3))</f>
        <v>4</v>
      </c>
      <c r="Q719" s="41">
        <f>IF(ISNUMBER(SEARCH("Yes",'2_all_summary'!$F719)),IF(0&lt;'2_all_summary'!T719,1,2),IF(0='2_all_summary'!T719,4,3))</f>
        <v>4</v>
      </c>
      <c r="R719" s="41">
        <f>IF(ISNUMBER(SEARCH("Yes",'2_all_summary'!$F719)),IF(ISNUMBER(SEARCH("Yes",'2_all_summary'!U719)),1,2),IF(ISNUMBER(SEARCH("No",'2_all_summary'!U719)),4,3))</f>
        <v>4</v>
      </c>
    </row>
    <row r="720" spans="7:18" x14ac:dyDescent="0.3">
      <c r="G720" s="41"/>
      <c r="H720" s="41" t="str">
        <f>'2_all_summary'!D720</f>
        <v>Balancing ecology, economy and culture in fisheries policy: Participatory research in the Western Mediterranean demersal fisheries management plan</v>
      </c>
      <c r="I720" s="41" t="str">
        <f>'2_all_summary'!E720</f>
        <v>Fishing communities in the Mediterranean Sea face challenges in dealing with Common Fisheries Policy (CFP) ecosystem-based management measures aimed at reducing fishing effort and implementing partial closures of fisheries. The Participatory Action Research method is used here as a â€œpilot experienceâ€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Â© 2021 The Authors</v>
      </c>
      <c r="J720" s="41">
        <f>IF(ISNUMBER(SEARCH("Yes",'2_all_summary'!$F720)),IF(ISNUMBER(SEARCH("Yes",'2_all_summary'!M720)),1,2),IF(ISNUMBER(SEARCH("No",'2_all_summary'!M720)),4,3))</f>
        <v>4</v>
      </c>
      <c r="K720" s="41">
        <f>IF(ISNUMBER(SEARCH("Yes",'2_all_summary'!$F720)),IF(ISNUMBER(SEARCH("Yes",'2_all_summary'!N720)),1,2),IF(ISNUMBER(SEARCH("No",'2_all_summary'!N720)),4,3))</f>
        <v>4</v>
      </c>
      <c r="L720" s="41">
        <f>IF(ISNUMBER(SEARCH("Yes",'2_all_summary'!$F720)),IF(ISNUMBER(SEARCH("Yes",'2_all_summary'!O720)),1,2),IF(ISNUMBER(SEARCH("No",'2_all_summary'!O720)),4,3))</f>
        <v>4</v>
      </c>
      <c r="M720" s="41">
        <f>IF(ISNUMBER(SEARCH("Yes",'2_all_summary'!$F720)),IF(0&lt;'2_all_summary'!P720,1,2),IF(0='2_all_summary'!P720,4,3))</f>
        <v>4</v>
      </c>
      <c r="N720" s="41">
        <f>IF(ISNUMBER(SEARCH("Yes",'2_all_summary'!$F720)),IF(ISNUMBER(SEARCH("Yes",'2_all_summary'!Q720)),1,2),IF(ISNUMBER(SEARCH("No",'2_all_summary'!Q720)),4,3))</f>
        <v>4</v>
      </c>
      <c r="O720" s="41">
        <f>IF(ISNUMBER(SEARCH("Yes",'2_all_summary'!$F720)),IF(ISNUMBER(SEARCH("Yes",'2_all_summary'!R720)),1,2),IF(ISNUMBER(SEARCH("No",'2_all_summary'!R720)),4,3))</f>
        <v>4</v>
      </c>
      <c r="P720" s="41">
        <f>IF(ISNUMBER(SEARCH("Yes",'2_all_summary'!$F720)),IF(ISNUMBER(SEARCH("Yes",'2_all_summary'!S720)),1,2),IF(ISNUMBER(SEARCH("No",'2_all_summary'!S720)),4,3))</f>
        <v>4</v>
      </c>
      <c r="Q720" s="41">
        <f>IF(ISNUMBER(SEARCH("Yes",'2_all_summary'!$F720)),IF(0&lt;'2_all_summary'!T720,1,2),IF(0='2_all_summary'!T720,4,3))</f>
        <v>4</v>
      </c>
      <c r="R720" s="41">
        <f>IF(ISNUMBER(SEARCH("Yes",'2_all_summary'!$F720)),IF(ISNUMBER(SEARCH("Yes",'2_all_summary'!U720)),1,2),IF(ISNUMBER(SEARCH("No",'2_all_summary'!U720)),4,3))</f>
        <v>4</v>
      </c>
    </row>
    <row r="721" spans="7:18" x14ac:dyDescent="0.3">
      <c r="G721" s="41"/>
      <c r="H721" s="41" t="str">
        <f>'2_all_summary'!D721</f>
        <v>Quantifying Variability in Four U.S. Streams Using a Long-Term Dataset: Patterns in Biotic Endpoints</v>
      </c>
      <c r="I721" s="41" t="str">
        <f>'2_all_summary'!E721</f>
        <v>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(nÂ =Â 5â€“6)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136Â %. Scale-specific variability patterns (stream-wide, season, site, and site-season patterns) in standardized biotic endpoints showed that within-site variability patterns extended across sites with variability greatest in chlorophyll a and lowest in Hilsenhoffâ€™s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Â© 2015, Springer Science+Business Media New York.</v>
      </c>
      <c r="J721" s="41">
        <f>IF(ISNUMBER(SEARCH("Yes",'2_all_summary'!$F721)),IF(ISNUMBER(SEARCH("Yes",'2_all_summary'!M721)),1,2),IF(ISNUMBER(SEARCH("No",'2_all_summary'!M721)),4,3))</f>
        <v>4</v>
      </c>
      <c r="K721" s="41">
        <f>IF(ISNUMBER(SEARCH("Yes",'2_all_summary'!$F721)),IF(ISNUMBER(SEARCH("Yes",'2_all_summary'!N721)),1,2),IF(ISNUMBER(SEARCH("No",'2_all_summary'!N721)),4,3))</f>
        <v>4</v>
      </c>
      <c r="L721" s="41">
        <f>IF(ISNUMBER(SEARCH("Yes",'2_all_summary'!$F721)),IF(ISNUMBER(SEARCH("Yes",'2_all_summary'!O721)),1,2),IF(ISNUMBER(SEARCH("No",'2_all_summary'!O721)),4,3))</f>
        <v>4</v>
      </c>
      <c r="M721" s="41">
        <f>IF(ISNUMBER(SEARCH("Yes",'2_all_summary'!$F721)),IF(0&lt;'2_all_summary'!P721,1,2),IF(0='2_all_summary'!P721,4,3))</f>
        <v>4</v>
      </c>
      <c r="N721" s="41">
        <f>IF(ISNUMBER(SEARCH("Yes",'2_all_summary'!$F721)),IF(ISNUMBER(SEARCH("Yes",'2_all_summary'!Q721)),1,2),IF(ISNUMBER(SEARCH("No",'2_all_summary'!Q721)),4,3))</f>
        <v>4</v>
      </c>
      <c r="O721" s="41">
        <f>IF(ISNUMBER(SEARCH("Yes",'2_all_summary'!$F721)),IF(ISNUMBER(SEARCH("Yes",'2_all_summary'!R721)),1,2),IF(ISNUMBER(SEARCH("No",'2_all_summary'!R721)),4,3))</f>
        <v>4</v>
      </c>
      <c r="P721" s="41">
        <f>IF(ISNUMBER(SEARCH("Yes",'2_all_summary'!$F721)),IF(ISNUMBER(SEARCH("Yes",'2_all_summary'!S721)),1,2),IF(ISNUMBER(SEARCH("No",'2_all_summary'!S721)),4,3))</f>
        <v>4</v>
      </c>
      <c r="Q721" s="41">
        <f>IF(ISNUMBER(SEARCH("Yes",'2_all_summary'!$F721)),IF(0&lt;'2_all_summary'!T721,1,2),IF(0='2_all_summary'!T721,4,3))</f>
        <v>4</v>
      </c>
      <c r="R721" s="41">
        <f>IF(ISNUMBER(SEARCH("Yes",'2_all_summary'!$F721)),IF(ISNUMBER(SEARCH("Yes",'2_all_summary'!U721)),1,2),IF(ISNUMBER(SEARCH("No",'2_all_summary'!U721)),4,3))</f>
        <v>4</v>
      </c>
    </row>
    <row r="722" spans="7:18" x14ac:dyDescent="0.3">
      <c r="G722" s="41"/>
      <c r="H722" s="41" t="str">
        <f>'2_all_summary'!D722</f>
        <v>The panglima laot of Aceh: A case study in large-scale community-based marine management after the 2004 Indian Ocean tsunami</v>
      </c>
      <c r="I722" s="41" t="str">
        <f>'2_all_summary'!E722</f>
        <v>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Â© 2012 Fauna &amp;amp; Flora International.</v>
      </c>
      <c r="J722" s="41">
        <f>IF(ISNUMBER(SEARCH("Yes",'2_all_summary'!$F722)),IF(ISNUMBER(SEARCH("Yes",'2_all_summary'!M722)),1,2),IF(ISNUMBER(SEARCH("No",'2_all_summary'!M722)),4,3))</f>
        <v>4</v>
      </c>
      <c r="K722" s="41">
        <f>IF(ISNUMBER(SEARCH("Yes",'2_all_summary'!$F722)),IF(ISNUMBER(SEARCH("Yes",'2_all_summary'!N722)),1,2),IF(ISNUMBER(SEARCH("No",'2_all_summary'!N722)),4,3))</f>
        <v>4</v>
      </c>
      <c r="L722" s="41">
        <f>IF(ISNUMBER(SEARCH("Yes",'2_all_summary'!$F722)),IF(ISNUMBER(SEARCH("Yes",'2_all_summary'!O722)),1,2),IF(ISNUMBER(SEARCH("No",'2_all_summary'!O722)),4,3))</f>
        <v>4</v>
      </c>
      <c r="M722" s="41">
        <f>IF(ISNUMBER(SEARCH("Yes",'2_all_summary'!$F722)),IF(0&lt;'2_all_summary'!P722,1,2),IF(0='2_all_summary'!P722,4,3))</f>
        <v>4</v>
      </c>
      <c r="N722" s="41">
        <f>IF(ISNUMBER(SEARCH("Yes",'2_all_summary'!$F722)),IF(ISNUMBER(SEARCH("Yes",'2_all_summary'!Q722)),1,2),IF(ISNUMBER(SEARCH("No",'2_all_summary'!Q722)),4,3))</f>
        <v>4</v>
      </c>
      <c r="O722" s="41">
        <f>IF(ISNUMBER(SEARCH("Yes",'2_all_summary'!$F722)),IF(ISNUMBER(SEARCH("Yes",'2_all_summary'!R722)),1,2),IF(ISNUMBER(SEARCH("No",'2_all_summary'!R722)),4,3))</f>
        <v>4</v>
      </c>
      <c r="P722" s="41">
        <f>IF(ISNUMBER(SEARCH("Yes",'2_all_summary'!$F722)),IF(ISNUMBER(SEARCH("Yes",'2_all_summary'!S722)),1,2),IF(ISNUMBER(SEARCH("No",'2_all_summary'!S722)),4,3))</f>
        <v>4</v>
      </c>
      <c r="Q722" s="41">
        <f>IF(ISNUMBER(SEARCH("Yes",'2_all_summary'!$F722)),IF(0&lt;'2_all_summary'!T722,1,2),IF(0='2_all_summary'!T722,4,3))</f>
        <v>4</v>
      </c>
      <c r="R722" s="41">
        <f>IF(ISNUMBER(SEARCH("Yes",'2_all_summary'!$F722)),IF(ISNUMBER(SEARCH("Yes",'2_all_summary'!U722)),1,2),IF(ISNUMBER(SEARCH("No",'2_all_summary'!U722)),4,3))</f>
        <v>4</v>
      </c>
    </row>
    <row r="723" spans="7:18" x14ac:dyDescent="0.3">
      <c r="G723" s="41"/>
      <c r="H723" s="41" t="str">
        <f>'2_all_summary'!D723</f>
        <v>Prevalence of Hepatitis B in Insular Regions of Southeast China: A Community-Based Study</v>
      </c>
      <c r="I723" s="41" t="str">
        <f>'2_all_summary'!E723</f>
        <v>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Î±-fetoprotein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Â© 2013 Chen et al.</v>
      </c>
      <c r="J723" s="41">
        <f>IF(ISNUMBER(SEARCH("Yes",'2_all_summary'!$F723)),IF(ISNUMBER(SEARCH("Yes",'2_all_summary'!M723)),1,2),IF(ISNUMBER(SEARCH("No",'2_all_summary'!M723)),4,3))</f>
        <v>4</v>
      </c>
      <c r="K723" s="41">
        <f>IF(ISNUMBER(SEARCH("Yes",'2_all_summary'!$F723)),IF(ISNUMBER(SEARCH("Yes",'2_all_summary'!N723)),1,2),IF(ISNUMBER(SEARCH("No",'2_all_summary'!N723)),4,3))</f>
        <v>4</v>
      </c>
      <c r="L723" s="41">
        <f>IF(ISNUMBER(SEARCH("Yes",'2_all_summary'!$F723)),IF(ISNUMBER(SEARCH("Yes",'2_all_summary'!O723)),1,2),IF(ISNUMBER(SEARCH("No",'2_all_summary'!O723)),4,3))</f>
        <v>4</v>
      </c>
      <c r="M723" s="41">
        <f>IF(ISNUMBER(SEARCH("Yes",'2_all_summary'!$F723)),IF(0&lt;'2_all_summary'!P723,1,2),IF(0='2_all_summary'!P723,4,3))</f>
        <v>4</v>
      </c>
      <c r="N723" s="41">
        <f>IF(ISNUMBER(SEARCH("Yes",'2_all_summary'!$F723)),IF(ISNUMBER(SEARCH("Yes",'2_all_summary'!Q723)),1,2),IF(ISNUMBER(SEARCH("No",'2_all_summary'!Q723)),4,3))</f>
        <v>4</v>
      </c>
      <c r="O723" s="41">
        <f>IF(ISNUMBER(SEARCH("Yes",'2_all_summary'!$F723)),IF(ISNUMBER(SEARCH("Yes",'2_all_summary'!R723)),1,2),IF(ISNUMBER(SEARCH("No",'2_all_summary'!R723)),4,3))</f>
        <v>4</v>
      </c>
      <c r="P723" s="41">
        <f>IF(ISNUMBER(SEARCH("Yes",'2_all_summary'!$F723)),IF(ISNUMBER(SEARCH("Yes",'2_all_summary'!S723)),1,2),IF(ISNUMBER(SEARCH("No",'2_all_summary'!S723)),4,3))</f>
        <v>4</v>
      </c>
      <c r="Q723" s="41">
        <f>IF(ISNUMBER(SEARCH("Yes",'2_all_summary'!$F723)),IF(0&lt;'2_all_summary'!T723,1,2),IF(0='2_all_summary'!T723,4,3))</f>
        <v>4</v>
      </c>
      <c r="R723" s="41">
        <f>IF(ISNUMBER(SEARCH("Yes",'2_all_summary'!$F723)),IF(ISNUMBER(SEARCH("Yes",'2_all_summary'!U723)),1,2),IF(ISNUMBER(SEARCH("No",'2_all_summary'!U723)),4,3))</f>
        <v>4</v>
      </c>
    </row>
    <row r="724" spans="7:18" x14ac:dyDescent="0.3">
      <c r="G724" s="41"/>
      <c r="H724" s="41" t="str">
        <f>'2_all_summary'!D724</f>
        <v>Using reef fish movement to inform marine reserve design</v>
      </c>
      <c r="I724" s="41" t="str">
        <f>'2_all_summary'!E724</f>
        <v>[No abstract available]</v>
      </c>
      <c r="J724" s="41">
        <f>IF(ISNUMBER(SEARCH("Yes",'2_all_summary'!$F724)),IF(ISNUMBER(SEARCH("Yes",'2_all_summary'!M724)),1,2),IF(ISNUMBER(SEARCH("No",'2_all_summary'!M724)),4,3))</f>
        <v>2</v>
      </c>
      <c r="K724" s="41">
        <f>IF(ISNUMBER(SEARCH("Yes",'2_all_summary'!$F724)),IF(ISNUMBER(SEARCH("Yes",'2_all_summary'!N724)),1,2),IF(ISNUMBER(SEARCH("No",'2_all_summary'!N724)),4,3))</f>
        <v>2</v>
      </c>
      <c r="L724" s="41">
        <f>IF(ISNUMBER(SEARCH("Yes",'2_all_summary'!$F724)),IF(ISNUMBER(SEARCH("Yes",'2_all_summary'!O724)),1,2),IF(ISNUMBER(SEARCH("No",'2_all_summary'!O724)),4,3))</f>
        <v>2</v>
      </c>
      <c r="M724" s="41">
        <f>IF(ISNUMBER(SEARCH("Yes",'2_all_summary'!$F724)),IF(0&lt;'2_all_summary'!P724,1,2),IF(0='2_all_summary'!P724,4,3))</f>
        <v>2</v>
      </c>
      <c r="N724" s="41">
        <f>IF(ISNUMBER(SEARCH("Yes",'2_all_summary'!$F724)),IF(ISNUMBER(SEARCH("Yes",'2_all_summary'!Q724)),1,2),IF(ISNUMBER(SEARCH("No",'2_all_summary'!Q724)),4,3))</f>
        <v>2</v>
      </c>
      <c r="O724" s="41">
        <f>IF(ISNUMBER(SEARCH("Yes",'2_all_summary'!$F724)),IF(ISNUMBER(SEARCH("Yes",'2_all_summary'!R724)),1,2),IF(ISNUMBER(SEARCH("No",'2_all_summary'!R724)),4,3))</f>
        <v>1</v>
      </c>
      <c r="P724" s="41">
        <f>IF(ISNUMBER(SEARCH("Yes",'2_all_summary'!$F724)),IF(ISNUMBER(SEARCH("Yes",'2_all_summary'!S724)),1,2),IF(ISNUMBER(SEARCH("No",'2_all_summary'!S724)),4,3))</f>
        <v>2</v>
      </c>
      <c r="Q724" s="41">
        <f>IF(ISNUMBER(SEARCH("Yes",'2_all_summary'!$F724)),IF(0&lt;'2_all_summary'!T724,1,2),IF(0='2_all_summary'!T724,4,3))</f>
        <v>1</v>
      </c>
      <c r="R724" s="41">
        <f>IF(ISNUMBER(SEARCH("Yes",'2_all_summary'!$F724)),IF(ISNUMBER(SEARCH("Yes",'2_all_summary'!U724)),1,2),IF(ISNUMBER(SEARCH("No",'2_all_summary'!U724)),4,3))</f>
        <v>1</v>
      </c>
    </row>
    <row r="725" spans="7:18" x14ac:dyDescent="0.3">
      <c r="G725" s="41"/>
      <c r="H725" s="41" t="str">
        <f>'2_all_summary'!D725</f>
        <v>Assessing the small-scale shark fishery of Madagascar through community-based monitoring and knowledge</v>
      </c>
      <c r="I725" s="41" t="str">
        <f>'2_all_summary'!E725</f>
        <v>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(2007â€“2012). An estimated 20 species of shark were recorded, of which 31% (nÂ =Â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104,000Â yearâˆ’1, whilst estimates using national export and import of dried shark fin from Madagascar, and shark length data in this study, put total landings between 78,000 and 471,851Â yearâˆ’1.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Â© 2016 Elsevier B.V.</v>
      </c>
      <c r="J725" s="41">
        <f>IF(ISNUMBER(SEARCH("Yes",'2_all_summary'!$F725)),IF(ISNUMBER(SEARCH("Yes",'2_all_summary'!M725)),1,2),IF(ISNUMBER(SEARCH("No",'2_all_summary'!M725)),4,3))</f>
        <v>4</v>
      </c>
      <c r="K725" s="41">
        <f>IF(ISNUMBER(SEARCH("Yes",'2_all_summary'!$F725)),IF(ISNUMBER(SEARCH("Yes",'2_all_summary'!N725)),1,2),IF(ISNUMBER(SEARCH("No",'2_all_summary'!N725)),4,3))</f>
        <v>4</v>
      </c>
      <c r="L725" s="41">
        <f>IF(ISNUMBER(SEARCH("Yes",'2_all_summary'!$F725)),IF(ISNUMBER(SEARCH("Yes",'2_all_summary'!O725)),1,2),IF(ISNUMBER(SEARCH("No",'2_all_summary'!O725)),4,3))</f>
        <v>4</v>
      </c>
      <c r="M725" s="41">
        <f>IF(ISNUMBER(SEARCH("Yes",'2_all_summary'!$F725)),IF(0&lt;'2_all_summary'!P725,1,2),IF(0='2_all_summary'!P725,4,3))</f>
        <v>4</v>
      </c>
      <c r="N725" s="41">
        <f>IF(ISNUMBER(SEARCH("Yes",'2_all_summary'!$F725)),IF(ISNUMBER(SEARCH("Yes",'2_all_summary'!Q725)),1,2),IF(ISNUMBER(SEARCH("No",'2_all_summary'!Q725)),4,3))</f>
        <v>4</v>
      </c>
      <c r="O725" s="41">
        <f>IF(ISNUMBER(SEARCH("Yes",'2_all_summary'!$F725)),IF(ISNUMBER(SEARCH("Yes",'2_all_summary'!R725)),1,2),IF(ISNUMBER(SEARCH("No",'2_all_summary'!R725)),4,3))</f>
        <v>4</v>
      </c>
      <c r="P725" s="41">
        <f>IF(ISNUMBER(SEARCH("Yes",'2_all_summary'!$F725)),IF(ISNUMBER(SEARCH("Yes",'2_all_summary'!S725)),1,2),IF(ISNUMBER(SEARCH("No",'2_all_summary'!S725)),4,3))</f>
        <v>4</v>
      </c>
      <c r="Q725" s="41">
        <f>IF(ISNUMBER(SEARCH("Yes",'2_all_summary'!$F725)),IF(0&lt;'2_all_summary'!T725,1,2),IF(0='2_all_summary'!T725,4,3))</f>
        <v>4</v>
      </c>
      <c r="R725" s="41">
        <f>IF(ISNUMBER(SEARCH("Yes",'2_all_summary'!$F725)),IF(ISNUMBER(SEARCH("Yes",'2_all_summary'!U725)),1,2),IF(ISNUMBER(SEARCH("No",'2_all_summary'!U725)),4,3))</f>
        <v>4</v>
      </c>
    </row>
    <row r="726" spans="7:18" x14ac:dyDescent="0.3">
      <c r="G726" s="41"/>
      <c r="H726" s="41" t="str">
        <f>'2_all_summary'!D726</f>
        <v>Madagascar</v>
      </c>
      <c r="I726" s="41" t="str">
        <f>'2_all_summary'!E726</f>
        <v>Madagascarâ€™s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islandâ€™s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Madagascarâ€™s small-scale fishing communities to adapt to climate change over the coming decades. Recommendations provided focus on increasing the socio-ecological resilience of coastal and marine ecosystems and the communities that depend on them. Â© 2019 Elsevier Ltd. All rights reserved.</v>
      </c>
      <c r="J726" s="41">
        <f>IF(ISNUMBER(SEARCH("Yes",'2_all_summary'!$F726)),IF(ISNUMBER(SEARCH("Yes",'2_all_summary'!M726)),1,2),IF(ISNUMBER(SEARCH("No",'2_all_summary'!M726)),4,3))</f>
        <v>4</v>
      </c>
      <c r="K726" s="41">
        <f>IF(ISNUMBER(SEARCH("Yes",'2_all_summary'!$F726)),IF(ISNUMBER(SEARCH("Yes",'2_all_summary'!N726)),1,2),IF(ISNUMBER(SEARCH("No",'2_all_summary'!N726)),4,3))</f>
        <v>4</v>
      </c>
      <c r="L726" s="41">
        <f>IF(ISNUMBER(SEARCH("Yes",'2_all_summary'!$F726)),IF(ISNUMBER(SEARCH("Yes",'2_all_summary'!O726)),1,2),IF(ISNUMBER(SEARCH("No",'2_all_summary'!O726)),4,3))</f>
        <v>4</v>
      </c>
      <c r="M726" s="41">
        <f>IF(ISNUMBER(SEARCH("Yes",'2_all_summary'!$F726)),IF(0&lt;'2_all_summary'!P726,1,2),IF(0='2_all_summary'!P726,4,3))</f>
        <v>4</v>
      </c>
      <c r="N726" s="41">
        <f>IF(ISNUMBER(SEARCH("Yes",'2_all_summary'!$F726)),IF(ISNUMBER(SEARCH("Yes",'2_all_summary'!Q726)),1,2),IF(ISNUMBER(SEARCH("No",'2_all_summary'!Q726)),4,3))</f>
        <v>4</v>
      </c>
      <c r="O726" s="41">
        <f>IF(ISNUMBER(SEARCH("Yes",'2_all_summary'!$F726)),IF(ISNUMBER(SEARCH("Yes",'2_all_summary'!R726)),1,2),IF(ISNUMBER(SEARCH("No",'2_all_summary'!R726)),4,3))</f>
        <v>4</v>
      </c>
      <c r="P726" s="41">
        <f>IF(ISNUMBER(SEARCH("Yes",'2_all_summary'!$F726)),IF(ISNUMBER(SEARCH("Yes",'2_all_summary'!S726)),1,2),IF(ISNUMBER(SEARCH("No",'2_all_summary'!S726)),4,3))</f>
        <v>4</v>
      </c>
      <c r="Q726" s="41">
        <f>IF(ISNUMBER(SEARCH("Yes",'2_all_summary'!$F726)),IF(0&lt;'2_all_summary'!T726,1,2),IF(0='2_all_summary'!T726,4,3))</f>
        <v>4</v>
      </c>
      <c r="R726" s="41">
        <f>IF(ISNUMBER(SEARCH("Yes",'2_all_summary'!$F726)),IF(ISNUMBER(SEARCH("Yes",'2_all_summary'!U726)),1,2),IF(ISNUMBER(SEARCH("No",'2_all_summary'!U726)),4,3))</f>
        <v>4</v>
      </c>
    </row>
    <row r="727" spans="7:18" x14ac:dyDescent="0.3">
      <c r="G727" s="41"/>
      <c r="H727" s="41" t="str">
        <f>'2_all_summary'!D727</f>
        <v>Perceptions of obvious and disruptive climate change: Community-based risk assessment for two native villages in Alaska</v>
      </c>
      <c r="I727" s="41" t="str">
        <f>'2_all_summary'!E727</f>
        <v>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Â© 2015 by the authors.</v>
      </c>
      <c r="J727" s="41">
        <f>IF(ISNUMBER(SEARCH("Yes",'2_all_summary'!$F727)),IF(ISNUMBER(SEARCH("Yes",'2_all_summary'!M727)),1,2),IF(ISNUMBER(SEARCH("No",'2_all_summary'!M727)),4,3))</f>
        <v>4</v>
      </c>
      <c r="K727" s="41">
        <f>IF(ISNUMBER(SEARCH("Yes",'2_all_summary'!$F727)),IF(ISNUMBER(SEARCH("Yes",'2_all_summary'!N727)),1,2),IF(ISNUMBER(SEARCH("No",'2_all_summary'!N727)),4,3))</f>
        <v>4</v>
      </c>
      <c r="L727" s="41">
        <f>IF(ISNUMBER(SEARCH("Yes",'2_all_summary'!$F727)),IF(ISNUMBER(SEARCH("Yes",'2_all_summary'!O727)),1,2),IF(ISNUMBER(SEARCH("No",'2_all_summary'!O727)),4,3))</f>
        <v>4</v>
      </c>
      <c r="M727" s="41">
        <f>IF(ISNUMBER(SEARCH("Yes",'2_all_summary'!$F727)),IF(0&lt;'2_all_summary'!P727,1,2),IF(0='2_all_summary'!P727,4,3))</f>
        <v>4</v>
      </c>
      <c r="N727" s="41">
        <f>IF(ISNUMBER(SEARCH("Yes",'2_all_summary'!$F727)),IF(ISNUMBER(SEARCH("Yes",'2_all_summary'!Q727)),1,2),IF(ISNUMBER(SEARCH("No",'2_all_summary'!Q727)),4,3))</f>
        <v>4</v>
      </c>
      <c r="O727" s="41">
        <f>IF(ISNUMBER(SEARCH("Yes",'2_all_summary'!$F727)),IF(ISNUMBER(SEARCH("Yes",'2_all_summary'!R727)),1,2),IF(ISNUMBER(SEARCH("No",'2_all_summary'!R727)),4,3))</f>
        <v>4</v>
      </c>
      <c r="P727" s="41">
        <f>IF(ISNUMBER(SEARCH("Yes",'2_all_summary'!$F727)),IF(ISNUMBER(SEARCH("Yes",'2_all_summary'!S727)),1,2),IF(ISNUMBER(SEARCH("No",'2_all_summary'!S727)),4,3))</f>
        <v>4</v>
      </c>
      <c r="Q727" s="41">
        <f>IF(ISNUMBER(SEARCH("Yes",'2_all_summary'!$F727)),IF(0&lt;'2_all_summary'!T727,1,2),IF(0='2_all_summary'!T727,4,3))</f>
        <v>4</v>
      </c>
      <c r="R727" s="41">
        <f>IF(ISNUMBER(SEARCH("Yes",'2_all_summary'!$F727)),IF(ISNUMBER(SEARCH("Yes",'2_all_summary'!U727)),1,2),IF(ISNUMBER(SEARCH("No",'2_all_summary'!U727)),4,3))</f>
        <v>4</v>
      </c>
    </row>
    <row r="728" spans="7:18" x14ac:dyDescent="0.3">
      <c r="G728" s="41"/>
      <c r="H728" s="41" t="str">
        <f>'2_all_summary'!D728</f>
        <v>An overview of fishing rights</v>
      </c>
      <c r="I728" s="41" t="str">
        <f>'2_all_summary'!E728</f>
        <v>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Â© Springer 2006.</v>
      </c>
      <c r="J728" s="41">
        <f>IF(ISNUMBER(SEARCH("Yes",'2_all_summary'!$F728)),IF(ISNUMBER(SEARCH("Yes",'2_all_summary'!M728)),1,2),IF(ISNUMBER(SEARCH("No",'2_all_summary'!M728)),4,3))</f>
        <v>4</v>
      </c>
      <c r="K728" s="41">
        <f>IF(ISNUMBER(SEARCH("Yes",'2_all_summary'!$F728)),IF(ISNUMBER(SEARCH("Yes",'2_all_summary'!N728)),1,2),IF(ISNUMBER(SEARCH("No",'2_all_summary'!N728)),4,3))</f>
        <v>4</v>
      </c>
      <c r="L728" s="41">
        <f>IF(ISNUMBER(SEARCH("Yes",'2_all_summary'!$F728)),IF(ISNUMBER(SEARCH("Yes",'2_all_summary'!O728)),1,2),IF(ISNUMBER(SEARCH("No",'2_all_summary'!O728)),4,3))</f>
        <v>4</v>
      </c>
      <c r="M728" s="41">
        <f>IF(ISNUMBER(SEARCH("Yes",'2_all_summary'!$F728)),IF(0&lt;'2_all_summary'!P728,1,2),IF(0='2_all_summary'!P728,4,3))</f>
        <v>4</v>
      </c>
      <c r="N728" s="41">
        <f>IF(ISNUMBER(SEARCH("Yes",'2_all_summary'!$F728)),IF(ISNUMBER(SEARCH("Yes",'2_all_summary'!Q728)),1,2),IF(ISNUMBER(SEARCH("No",'2_all_summary'!Q728)),4,3))</f>
        <v>4</v>
      </c>
      <c r="O728" s="41">
        <f>IF(ISNUMBER(SEARCH("Yes",'2_all_summary'!$F728)),IF(ISNUMBER(SEARCH("Yes",'2_all_summary'!R728)),1,2),IF(ISNUMBER(SEARCH("No",'2_all_summary'!R728)),4,3))</f>
        <v>4</v>
      </c>
      <c r="P728" s="41">
        <f>IF(ISNUMBER(SEARCH("Yes",'2_all_summary'!$F728)),IF(ISNUMBER(SEARCH("Yes",'2_all_summary'!S728)),1,2),IF(ISNUMBER(SEARCH("No",'2_all_summary'!S728)),4,3))</f>
        <v>4</v>
      </c>
      <c r="Q728" s="41">
        <f>IF(ISNUMBER(SEARCH("Yes",'2_all_summary'!$F728)),IF(0&lt;'2_all_summary'!T728,1,2),IF(0='2_all_summary'!T728,4,3))</f>
        <v>4</v>
      </c>
      <c r="R728" s="41">
        <f>IF(ISNUMBER(SEARCH("Yes",'2_all_summary'!$F728)),IF(ISNUMBER(SEARCH("Yes",'2_all_summary'!U728)),1,2),IF(ISNUMBER(SEARCH("No",'2_all_summary'!U728)),4,3))</f>
        <v>4</v>
      </c>
    </row>
    <row r="729" spans="7:18" x14ac:dyDescent="0.3">
      <c r="G729" s="41"/>
      <c r="H729" s="41" t="str">
        <f>'2_all_summary'!D729</f>
        <v>Communityâ€based coral reef management on San Salvador Island, the Philippines</v>
      </c>
      <c r="I729" s="41" t="str">
        <f>'2_all_summary'!E729</f>
        <v>The Marine Conservation Project for San Salvador Island, Zambales (MCPSS) was initiated in 1988. The primary goal was to organize a communityâ€based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125â€ha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Â© 1994 Taylor &amp; Francis Group, LLC.</v>
      </c>
      <c r="J729" s="41">
        <f>IF(ISNUMBER(SEARCH("Yes",'2_all_summary'!$F729)),IF(ISNUMBER(SEARCH("Yes",'2_all_summary'!M729)),1,2),IF(ISNUMBER(SEARCH("No",'2_all_summary'!M729)),4,3))</f>
        <v>4</v>
      </c>
      <c r="K729" s="41">
        <f>IF(ISNUMBER(SEARCH("Yes",'2_all_summary'!$F729)),IF(ISNUMBER(SEARCH("Yes",'2_all_summary'!N729)),1,2),IF(ISNUMBER(SEARCH("No",'2_all_summary'!N729)),4,3))</f>
        <v>4</v>
      </c>
      <c r="L729" s="41">
        <f>IF(ISNUMBER(SEARCH("Yes",'2_all_summary'!$F729)),IF(ISNUMBER(SEARCH("Yes",'2_all_summary'!O729)),1,2),IF(ISNUMBER(SEARCH("No",'2_all_summary'!O729)),4,3))</f>
        <v>4</v>
      </c>
      <c r="M729" s="41">
        <f>IF(ISNUMBER(SEARCH("Yes",'2_all_summary'!$F729)),IF(0&lt;'2_all_summary'!P729,1,2),IF(0='2_all_summary'!P729,4,3))</f>
        <v>4</v>
      </c>
      <c r="N729" s="41">
        <f>IF(ISNUMBER(SEARCH("Yes",'2_all_summary'!$F729)),IF(ISNUMBER(SEARCH("Yes",'2_all_summary'!Q729)),1,2),IF(ISNUMBER(SEARCH("No",'2_all_summary'!Q729)),4,3))</f>
        <v>4</v>
      </c>
      <c r="O729" s="41">
        <f>IF(ISNUMBER(SEARCH("Yes",'2_all_summary'!$F729)),IF(ISNUMBER(SEARCH("Yes",'2_all_summary'!R729)),1,2),IF(ISNUMBER(SEARCH("No",'2_all_summary'!R729)),4,3))</f>
        <v>4</v>
      </c>
      <c r="P729" s="41">
        <f>IF(ISNUMBER(SEARCH("Yes",'2_all_summary'!$F729)),IF(ISNUMBER(SEARCH("Yes",'2_all_summary'!S729)),1,2),IF(ISNUMBER(SEARCH("No",'2_all_summary'!S729)),4,3))</f>
        <v>4</v>
      </c>
      <c r="Q729" s="41">
        <f>IF(ISNUMBER(SEARCH("Yes",'2_all_summary'!$F729)),IF(0&lt;'2_all_summary'!T729,1,2),IF(0='2_all_summary'!T729,4,3))</f>
        <v>4</v>
      </c>
      <c r="R729" s="41">
        <f>IF(ISNUMBER(SEARCH("Yes",'2_all_summary'!$F729)),IF(ISNUMBER(SEARCH("Yes",'2_all_summary'!U729)),1,2),IF(ISNUMBER(SEARCH("No",'2_all_summary'!U729)),4,3))</f>
        <v>4</v>
      </c>
    </row>
    <row r="730" spans="7:18" x14ac:dyDescent="0.3">
      <c r="G730" s="41"/>
      <c r="H730" s="41" t="str">
        <f>'2_all_summary'!D730</f>
        <v>Sea cucumber management strategies: Challenges and opportunities in a developing country context</v>
      </c>
      <c r="I730" s="41" t="str">
        <f>'2_all_summary'!E730</f>
        <v>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Â© 2019 Foundation for Environmental Conservation.</v>
      </c>
      <c r="J730" s="41">
        <f>IF(ISNUMBER(SEARCH("Yes",'2_all_summary'!$F730)),IF(ISNUMBER(SEARCH("Yes",'2_all_summary'!M730)),1,2),IF(ISNUMBER(SEARCH("No",'2_all_summary'!M730)),4,3))</f>
        <v>4</v>
      </c>
      <c r="K730" s="41">
        <f>IF(ISNUMBER(SEARCH("Yes",'2_all_summary'!$F730)),IF(ISNUMBER(SEARCH("Yes",'2_all_summary'!N730)),1,2),IF(ISNUMBER(SEARCH("No",'2_all_summary'!N730)),4,3))</f>
        <v>4</v>
      </c>
      <c r="L730" s="41">
        <f>IF(ISNUMBER(SEARCH("Yes",'2_all_summary'!$F730)),IF(ISNUMBER(SEARCH("Yes",'2_all_summary'!O730)),1,2),IF(ISNUMBER(SEARCH("No",'2_all_summary'!O730)),4,3))</f>
        <v>4</v>
      </c>
      <c r="M730" s="41">
        <f>IF(ISNUMBER(SEARCH("Yes",'2_all_summary'!$F730)),IF(0&lt;'2_all_summary'!P730,1,2),IF(0='2_all_summary'!P730,4,3))</f>
        <v>4</v>
      </c>
      <c r="N730" s="41">
        <f>IF(ISNUMBER(SEARCH("Yes",'2_all_summary'!$F730)),IF(ISNUMBER(SEARCH("Yes",'2_all_summary'!Q730)),1,2),IF(ISNUMBER(SEARCH("No",'2_all_summary'!Q730)),4,3))</f>
        <v>3</v>
      </c>
      <c r="O730" s="41">
        <f>IF(ISNUMBER(SEARCH("Yes",'2_all_summary'!$F730)),IF(ISNUMBER(SEARCH("Yes",'2_all_summary'!R730)),1,2),IF(ISNUMBER(SEARCH("No",'2_all_summary'!R730)),4,3))</f>
        <v>4</v>
      </c>
      <c r="P730" s="41">
        <f>IF(ISNUMBER(SEARCH("Yes",'2_all_summary'!$F730)),IF(ISNUMBER(SEARCH("Yes",'2_all_summary'!S730)),1,2),IF(ISNUMBER(SEARCH("No",'2_all_summary'!S730)),4,3))</f>
        <v>4</v>
      </c>
      <c r="Q730" s="41">
        <f>IF(ISNUMBER(SEARCH("Yes",'2_all_summary'!$F730)),IF(0&lt;'2_all_summary'!T730,1,2),IF(0='2_all_summary'!T730,4,3))</f>
        <v>3</v>
      </c>
      <c r="R730" s="41">
        <f>IF(ISNUMBER(SEARCH("Yes",'2_all_summary'!$F730)),IF(ISNUMBER(SEARCH("Yes",'2_all_summary'!U730)),1,2),IF(ISNUMBER(SEARCH("No",'2_all_summary'!U730)),4,3))</f>
        <v>3</v>
      </c>
    </row>
    <row r="731" spans="7:18" x14ac:dyDescent="0.3">
      <c r="G731" s="41"/>
      <c r="H731" s="41" t="str">
        <f>'2_all_summary'!D731</f>
        <v>Toward institutions for community-based management of inshore marine resources in the Western Indian Ocean</v>
      </c>
      <c r="I731" s="41" t="str">
        <f>'2_all_summary'!E731</f>
        <v>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Â© 2008 Elsevier Ltd. All rights reserved.</v>
      </c>
      <c r="J731" s="41">
        <f>IF(ISNUMBER(SEARCH("Yes",'2_all_summary'!$F731)),IF(ISNUMBER(SEARCH("Yes",'2_all_summary'!M731)),1,2),IF(ISNUMBER(SEARCH("No",'2_all_summary'!M731)),4,3))</f>
        <v>4</v>
      </c>
      <c r="K731" s="41">
        <f>IF(ISNUMBER(SEARCH("Yes",'2_all_summary'!$F731)),IF(ISNUMBER(SEARCH("Yes",'2_all_summary'!N731)),1,2),IF(ISNUMBER(SEARCH("No",'2_all_summary'!N731)),4,3))</f>
        <v>4</v>
      </c>
      <c r="L731" s="41">
        <f>IF(ISNUMBER(SEARCH("Yes",'2_all_summary'!$F731)),IF(ISNUMBER(SEARCH("Yes",'2_all_summary'!O731)),1,2),IF(ISNUMBER(SEARCH("No",'2_all_summary'!O731)),4,3))</f>
        <v>4</v>
      </c>
      <c r="M731" s="41">
        <f>IF(ISNUMBER(SEARCH("Yes",'2_all_summary'!$F731)),IF(0&lt;'2_all_summary'!P731,1,2),IF(0='2_all_summary'!P731,4,3))</f>
        <v>4</v>
      </c>
      <c r="N731" s="41">
        <f>IF(ISNUMBER(SEARCH("Yes",'2_all_summary'!$F731)),IF(ISNUMBER(SEARCH("Yes",'2_all_summary'!Q731)),1,2),IF(ISNUMBER(SEARCH("No",'2_all_summary'!Q731)),4,3))</f>
        <v>4</v>
      </c>
      <c r="O731" s="41">
        <f>IF(ISNUMBER(SEARCH("Yes",'2_all_summary'!$F731)),IF(ISNUMBER(SEARCH("Yes",'2_all_summary'!R731)),1,2),IF(ISNUMBER(SEARCH("No",'2_all_summary'!R731)),4,3))</f>
        <v>4</v>
      </c>
      <c r="P731" s="41">
        <f>IF(ISNUMBER(SEARCH("Yes",'2_all_summary'!$F731)),IF(ISNUMBER(SEARCH("Yes",'2_all_summary'!S731)),1,2),IF(ISNUMBER(SEARCH("No",'2_all_summary'!S731)),4,3))</f>
        <v>4</v>
      </c>
      <c r="Q731" s="41">
        <f>IF(ISNUMBER(SEARCH("Yes",'2_all_summary'!$F731)),IF(0&lt;'2_all_summary'!T731,1,2),IF(0='2_all_summary'!T731,4,3))</f>
        <v>4</v>
      </c>
      <c r="R731" s="41">
        <f>IF(ISNUMBER(SEARCH("Yes",'2_all_summary'!$F731)),IF(ISNUMBER(SEARCH("Yes",'2_all_summary'!U731)),1,2),IF(ISNUMBER(SEARCH("No",'2_all_summary'!U731)),4,3))</f>
        <v>4</v>
      </c>
    </row>
    <row r="732" spans="7:18" x14ac:dyDescent="0.3">
      <c r="G732" s="41"/>
      <c r="H732" s="41" t="str">
        <f>'2_all_summary'!D732</f>
        <v>Scleractinian coral communities of the inner Seychelles 10 years after the 1998 mortality event</v>
      </c>
      <c r="I732" s="41" t="str">
        <f>'2_all_summary'!E732</f>
        <v>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Â© 2014 John Wiley &amp; Sons, Ltd.</v>
      </c>
      <c r="J732" s="41">
        <f>IF(ISNUMBER(SEARCH("Yes",'2_all_summary'!$F732)),IF(ISNUMBER(SEARCH("Yes",'2_all_summary'!M732)),1,2),IF(ISNUMBER(SEARCH("No",'2_all_summary'!M732)),4,3))</f>
        <v>4</v>
      </c>
      <c r="K732" s="41">
        <f>IF(ISNUMBER(SEARCH("Yes",'2_all_summary'!$F732)),IF(ISNUMBER(SEARCH("Yes",'2_all_summary'!N732)),1,2),IF(ISNUMBER(SEARCH("No",'2_all_summary'!N732)),4,3))</f>
        <v>4</v>
      </c>
      <c r="L732" s="41">
        <f>IF(ISNUMBER(SEARCH("Yes",'2_all_summary'!$F732)),IF(ISNUMBER(SEARCH("Yes",'2_all_summary'!O732)),1,2),IF(ISNUMBER(SEARCH("No",'2_all_summary'!O732)),4,3))</f>
        <v>4</v>
      </c>
      <c r="M732" s="41">
        <f>IF(ISNUMBER(SEARCH("Yes",'2_all_summary'!$F732)),IF(0&lt;'2_all_summary'!P732,1,2),IF(0='2_all_summary'!P732,4,3))</f>
        <v>4</v>
      </c>
      <c r="N732" s="41">
        <f>IF(ISNUMBER(SEARCH("Yes",'2_all_summary'!$F732)),IF(ISNUMBER(SEARCH("Yes",'2_all_summary'!Q732)),1,2),IF(ISNUMBER(SEARCH("No",'2_all_summary'!Q732)),4,3))</f>
        <v>4</v>
      </c>
      <c r="O732" s="41">
        <f>IF(ISNUMBER(SEARCH("Yes",'2_all_summary'!$F732)),IF(ISNUMBER(SEARCH("Yes",'2_all_summary'!R732)),1,2),IF(ISNUMBER(SEARCH("No",'2_all_summary'!R732)),4,3))</f>
        <v>4</v>
      </c>
      <c r="P732" s="41">
        <f>IF(ISNUMBER(SEARCH("Yes",'2_all_summary'!$F732)),IF(ISNUMBER(SEARCH("Yes",'2_all_summary'!S732)),1,2),IF(ISNUMBER(SEARCH("No",'2_all_summary'!S732)),4,3))</f>
        <v>4</v>
      </c>
      <c r="Q732" s="41">
        <f>IF(ISNUMBER(SEARCH("Yes",'2_all_summary'!$F732)),IF(0&lt;'2_all_summary'!T732,1,2),IF(0='2_all_summary'!T732,4,3))</f>
        <v>4</v>
      </c>
      <c r="R732" s="41">
        <f>IF(ISNUMBER(SEARCH("Yes",'2_all_summary'!$F732)),IF(ISNUMBER(SEARCH("Yes",'2_all_summary'!U732)),1,2),IF(ISNUMBER(SEARCH("No",'2_all_summary'!U732)),4,3))</f>
        <v>4</v>
      </c>
    </row>
    <row r="733" spans="7:18" x14ac:dyDescent="0.3">
      <c r="G733" s="41"/>
      <c r="H733" s="41" t="str">
        <f>'2_all_summary'!D733</f>
        <v>A bright spot analysis of inland recreational fisheries in the face of climate change: learning about adaptation from small successes</v>
      </c>
      <c r="I733" s="41" t="str">
        <f>'2_all_summary'!E733</f>
        <v>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â€˜bright spots,â€™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â€˜bright spotsâ€™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â€˜small winsâ€™ within inland recreational fisheries management, this review contributes to the idea that a â€˜positive futureâ€™ for inland recreational fisheries in the face of climate change is possible and highlights potential strategies to adapt to current and future climate scenarios. Â© 2021, The Author(s), under exclusive licence to Springer Nature Switzerland AG part of Springer Nature.</v>
      </c>
      <c r="J733" s="41">
        <f>IF(ISNUMBER(SEARCH("Yes",'2_all_summary'!$F733)),IF(ISNUMBER(SEARCH("Yes",'2_all_summary'!M733)),1,2),IF(ISNUMBER(SEARCH("No",'2_all_summary'!M733)),4,3))</f>
        <v>2</v>
      </c>
      <c r="K733" s="41">
        <f>IF(ISNUMBER(SEARCH("Yes",'2_all_summary'!$F733)),IF(ISNUMBER(SEARCH("Yes",'2_all_summary'!N733)),1,2),IF(ISNUMBER(SEARCH("No",'2_all_summary'!N733)),4,3))</f>
        <v>2</v>
      </c>
      <c r="L733" s="41">
        <f>IF(ISNUMBER(SEARCH("Yes",'2_all_summary'!$F733)),IF(ISNUMBER(SEARCH("Yes",'2_all_summary'!O733)),1,2),IF(ISNUMBER(SEARCH("No",'2_all_summary'!O733)),4,3))</f>
        <v>2</v>
      </c>
      <c r="M733" s="41">
        <f>IF(ISNUMBER(SEARCH("Yes",'2_all_summary'!$F733)),IF(0&lt;'2_all_summary'!P733,1,2),IF(0='2_all_summary'!P733,4,3))</f>
        <v>2</v>
      </c>
      <c r="N733" s="41">
        <f>IF(ISNUMBER(SEARCH("Yes",'2_all_summary'!$F733)),IF(ISNUMBER(SEARCH("Yes",'2_all_summary'!Q733)),1,2),IF(ISNUMBER(SEARCH("No",'2_all_summary'!Q733)),4,3))</f>
        <v>2</v>
      </c>
      <c r="O733" s="41">
        <f>IF(ISNUMBER(SEARCH("Yes",'2_all_summary'!$F733)),IF(ISNUMBER(SEARCH("Yes",'2_all_summary'!R733)),1,2),IF(ISNUMBER(SEARCH("No",'2_all_summary'!R733)),4,3))</f>
        <v>2</v>
      </c>
      <c r="P733" s="41">
        <f>IF(ISNUMBER(SEARCH("Yes",'2_all_summary'!$F733)),IF(ISNUMBER(SEARCH("Yes",'2_all_summary'!S733)),1,2),IF(ISNUMBER(SEARCH("No",'2_all_summary'!S733)),4,3))</f>
        <v>2</v>
      </c>
      <c r="Q733" s="41">
        <f>IF(ISNUMBER(SEARCH("Yes",'2_all_summary'!$F733)),IF(0&lt;'2_all_summary'!T733,1,2),IF(0='2_all_summary'!T733,4,3))</f>
        <v>2</v>
      </c>
      <c r="R733" s="41">
        <f>IF(ISNUMBER(SEARCH("Yes",'2_all_summary'!$F733)),IF(ISNUMBER(SEARCH("Yes",'2_all_summary'!U733)),1,2),IF(ISNUMBER(SEARCH("No",'2_all_summary'!U733)),4,3))</f>
        <v>2</v>
      </c>
    </row>
    <row r="734" spans="7:18" x14ac:dyDescent="0.3">
      <c r="G734" s="41"/>
      <c r="H734" s="41" t="str">
        <f>'2_all_summary'!D734</f>
        <v>Dispersal of grouper larvae drives local resource sharing in a coral reef fishery</v>
      </c>
      <c r="I734" s="41" t="str">
        <f>'2_all_summary'!E734</f>
        <v>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Â© 2013 Elsevier Ltd.</v>
      </c>
      <c r="J734" s="41">
        <f>IF(ISNUMBER(SEARCH("Yes",'2_all_summary'!$F734)),IF(ISNUMBER(SEARCH("Yes",'2_all_summary'!M734)),1,2),IF(ISNUMBER(SEARCH("No",'2_all_summary'!M734)),4,3))</f>
        <v>1</v>
      </c>
      <c r="K734" s="41">
        <f>IF(ISNUMBER(SEARCH("Yes",'2_all_summary'!$F734)),IF(ISNUMBER(SEARCH("Yes",'2_all_summary'!N734)),1,2),IF(ISNUMBER(SEARCH("No",'2_all_summary'!N734)),4,3))</f>
        <v>1</v>
      </c>
      <c r="L734" s="41">
        <f>IF(ISNUMBER(SEARCH("Yes",'2_all_summary'!$F734)),IF(ISNUMBER(SEARCH("Yes",'2_all_summary'!O734)),1,2),IF(ISNUMBER(SEARCH("No",'2_all_summary'!O734)),4,3))</f>
        <v>1</v>
      </c>
      <c r="M734" s="41">
        <f>IF(ISNUMBER(SEARCH("Yes",'2_all_summary'!$F734)),IF(0&lt;'2_all_summary'!P734,1,2),IF(0='2_all_summary'!P734,4,3))</f>
        <v>1</v>
      </c>
      <c r="N734" s="41">
        <f>IF(ISNUMBER(SEARCH("Yes",'2_all_summary'!$F734)),IF(ISNUMBER(SEARCH("Yes",'2_all_summary'!Q734)),1,2),IF(ISNUMBER(SEARCH("No",'2_all_summary'!Q734)),4,3))</f>
        <v>1</v>
      </c>
      <c r="O734" s="41">
        <f>IF(ISNUMBER(SEARCH("Yes",'2_all_summary'!$F734)),IF(ISNUMBER(SEARCH("Yes",'2_all_summary'!R734)),1,2),IF(ISNUMBER(SEARCH("No",'2_all_summary'!R734)),4,3))</f>
        <v>1</v>
      </c>
      <c r="P734" s="41">
        <f>IF(ISNUMBER(SEARCH("Yes",'2_all_summary'!$F734)),IF(ISNUMBER(SEARCH("Yes",'2_all_summary'!S734)),1,2),IF(ISNUMBER(SEARCH("No",'2_all_summary'!S734)),4,3))</f>
        <v>1</v>
      </c>
      <c r="Q734" s="41">
        <f>IF(ISNUMBER(SEARCH("Yes",'2_all_summary'!$F734)),IF(0&lt;'2_all_summary'!T734,1,2),IF(0='2_all_summary'!T734,4,3))</f>
        <v>1</v>
      </c>
      <c r="R734" s="41">
        <f>IF(ISNUMBER(SEARCH("Yes",'2_all_summary'!$F734)),IF(ISNUMBER(SEARCH("Yes",'2_all_summary'!U734)),1,2),IF(ISNUMBER(SEARCH("No",'2_all_summary'!U734)),4,3))</f>
        <v>1</v>
      </c>
    </row>
    <row r="735" spans="7:18" x14ac:dyDescent="0.3">
      <c r="G735" s="41"/>
      <c r="H735" s="41" t="str">
        <f>'2_all_summary'!D735</f>
        <v>Joint species models reveal the effects of environment on community assemblage of freshwater mussels and fishes in European rivers</v>
      </c>
      <c r="I735" s="41" t="str">
        <f>'2_all_summary'!E735</f>
        <v>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musselâ€“host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musselâ€“host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Â© 2017 John Wiley &amp; Sons Ltd</v>
      </c>
      <c r="J735" s="41">
        <f>IF(ISNUMBER(SEARCH("Yes",'2_all_summary'!$F735)),IF(ISNUMBER(SEARCH("Yes",'2_all_summary'!M735)),1,2),IF(ISNUMBER(SEARCH("No",'2_all_summary'!M735)),4,3))</f>
        <v>4</v>
      </c>
      <c r="K735" s="41">
        <f>IF(ISNUMBER(SEARCH("Yes",'2_all_summary'!$F735)),IF(ISNUMBER(SEARCH("Yes",'2_all_summary'!N735)),1,2),IF(ISNUMBER(SEARCH("No",'2_all_summary'!N735)),4,3))</f>
        <v>4</v>
      </c>
      <c r="L735" s="41">
        <f>IF(ISNUMBER(SEARCH("Yes",'2_all_summary'!$F735)),IF(ISNUMBER(SEARCH("Yes",'2_all_summary'!O735)),1,2),IF(ISNUMBER(SEARCH("No",'2_all_summary'!O735)),4,3))</f>
        <v>4</v>
      </c>
      <c r="M735" s="41">
        <f>IF(ISNUMBER(SEARCH("Yes",'2_all_summary'!$F735)),IF(0&lt;'2_all_summary'!P735,1,2),IF(0='2_all_summary'!P735,4,3))</f>
        <v>4</v>
      </c>
      <c r="N735" s="41">
        <f>IF(ISNUMBER(SEARCH("Yes",'2_all_summary'!$F735)),IF(ISNUMBER(SEARCH("Yes",'2_all_summary'!Q735)),1,2),IF(ISNUMBER(SEARCH("No",'2_all_summary'!Q735)),4,3))</f>
        <v>4</v>
      </c>
      <c r="O735" s="41">
        <f>IF(ISNUMBER(SEARCH("Yes",'2_all_summary'!$F735)),IF(ISNUMBER(SEARCH("Yes",'2_all_summary'!R735)),1,2),IF(ISNUMBER(SEARCH("No",'2_all_summary'!R735)),4,3))</f>
        <v>4</v>
      </c>
      <c r="P735" s="41">
        <f>IF(ISNUMBER(SEARCH("Yes",'2_all_summary'!$F735)),IF(ISNUMBER(SEARCH("Yes",'2_all_summary'!S735)),1,2),IF(ISNUMBER(SEARCH("No",'2_all_summary'!S735)),4,3))</f>
        <v>4</v>
      </c>
      <c r="Q735" s="41">
        <f>IF(ISNUMBER(SEARCH("Yes",'2_all_summary'!$F735)),IF(0&lt;'2_all_summary'!T735,1,2),IF(0='2_all_summary'!T735,4,3))</f>
        <v>4</v>
      </c>
      <c r="R735" s="41">
        <f>IF(ISNUMBER(SEARCH("Yes",'2_all_summary'!$F735)),IF(ISNUMBER(SEARCH("Yes",'2_all_summary'!U735)),1,2),IF(ISNUMBER(SEARCH("No",'2_all_summary'!U735)),4,3))</f>
        <v>4</v>
      </c>
    </row>
    <row r="736" spans="7:18" x14ac:dyDescent="0.3">
      <c r="G736" s="41"/>
      <c r="H736" s="41" t="str">
        <f>'2_all_summary'!D736</f>
        <v>An evaluation of a management saga: The Banks Peninsula Marine Mammal Sanctuary, New Zealand</v>
      </c>
      <c r="I736" s="41" t="str">
        <f>'2_all_summary'!E736</f>
        <v>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Â© 2000 Academic Press.</v>
      </c>
      <c r="J736" s="41">
        <f>IF(ISNUMBER(SEARCH("Yes",'2_all_summary'!$F736)),IF(ISNUMBER(SEARCH("Yes",'2_all_summary'!M736)),1,2),IF(ISNUMBER(SEARCH("No",'2_all_summary'!M736)),4,3))</f>
        <v>4</v>
      </c>
      <c r="K736" s="41">
        <f>IF(ISNUMBER(SEARCH("Yes",'2_all_summary'!$F736)),IF(ISNUMBER(SEARCH("Yes",'2_all_summary'!N736)),1,2),IF(ISNUMBER(SEARCH("No",'2_all_summary'!N736)),4,3))</f>
        <v>4</v>
      </c>
      <c r="L736" s="41">
        <f>IF(ISNUMBER(SEARCH("Yes",'2_all_summary'!$F736)),IF(ISNUMBER(SEARCH("Yes",'2_all_summary'!O736)),1,2),IF(ISNUMBER(SEARCH("No",'2_all_summary'!O736)),4,3))</f>
        <v>4</v>
      </c>
      <c r="M736" s="41">
        <f>IF(ISNUMBER(SEARCH("Yes",'2_all_summary'!$F736)),IF(0&lt;'2_all_summary'!P736,1,2),IF(0='2_all_summary'!P736,4,3))</f>
        <v>4</v>
      </c>
      <c r="N736" s="41">
        <f>IF(ISNUMBER(SEARCH("Yes",'2_all_summary'!$F736)),IF(ISNUMBER(SEARCH("Yes",'2_all_summary'!Q736)),1,2),IF(ISNUMBER(SEARCH("No",'2_all_summary'!Q736)),4,3))</f>
        <v>4</v>
      </c>
      <c r="O736" s="41">
        <f>IF(ISNUMBER(SEARCH("Yes",'2_all_summary'!$F736)),IF(ISNUMBER(SEARCH("Yes",'2_all_summary'!R736)),1,2),IF(ISNUMBER(SEARCH("No",'2_all_summary'!R736)),4,3))</f>
        <v>4</v>
      </c>
      <c r="P736" s="41">
        <f>IF(ISNUMBER(SEARCH("Yes",'2_all_summary'!$F736)),IF(ISNUMBER(SEARCH("Yes",'2_all_summary'!S736)),1,2),IF(ISNUMBER(SEARCH("No",'2_all_summary'!S736)),4,3))</f>
        <v>4</v>
      </c>
      <c r="Q736" s="41">
        <f>IF(ISNUMBER(SEARCH("Yes",'2_all_summary'!$F736)),IF(0&lt;'2_all_summary'!T736,1,2),IF(0='2_all_summary'!T736,4,3))</f>
        <v>4</v>
      </c>
      <c r="R736" s="41">
        <f>IF(ISNUMBER(SEARCH("Yes",'2_all_summary'!$F736)),IF(ISNUMBER(SEARCH("Yes",'2_all_summary'!U736)),1,2),IF(ISNUMBER(SEARCH("No",'2_all_summary'!U736)),4,3))</f>
        <v>4</v>
      </c>
    </row>
    <row r="737" spans="7:18" x14ac:dyDescent="0.3">
      <c r="G737" s="41"/>
      <c r="H737" s="41" t="str">
        <f>'2_all_summary'!D737</f>
        <v>Marine mammals used as bait for improvised fish aggregating devices in marine waters of Ecuador, eastern tropical Pacific</v>
      </c>
      <c r="I737" s="41" t="str">
        <f>'2_all_summary'!E737</f>
        <v>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Â© The authors 2020.</v>
      </c>
      <c r="J737" s="41">
        <f>IF(ISNUMBER(SEARCH("Yes",'2_all_summary'!$F737)),IF(ISNUMBER(SEARCH("Yes",'2_all_summary'!M737)),1,2),IF(ISNUMBER(SEARCH("No",'2_all_summary'!M737)),4,3))</f>
        <v>4</v>
      </c>
      <c r="K737" s="41">
        <f>IF(ISNUMBER(SEARCH("Yes",'2_all_summary'!$F737)),IF(ISNUMBER(SEARCH("Yes",'2_all_summary'!N737)),1,2),IF(ISNUMBER(SEARCH("No",'2_all_summary'!N737)),4,3))</f>
        <v>4</v>
      </c>
      <c r="L737" s="41">
        <f>IF(ISNUMBER(SEARCH("Yes",'2_all_summary'!$F737)),IF(ISNUMBER(SEARCH("Yes",'2_all_summary'!O737)),1,2),IF(ISNUMBER(SEARCH("No",'2_all_summary'!O737)),4,3))</f>
        <v>4</v>
      </c>
      <c r="M737" s="41">
        <f>IF(ISNUMBER(SEARCH("Yes",'2_all_summary'!$F737)),IF(0&lt;'2_all_summary'!P737,1,2),IF(0='2_all_summary'!P737,4,3))</f>
        <v>4</v>
      </c>
      <c r="N737" s="41">
        <f>IF(ISNUMBER(SEARCH("Yes",'2_all_summary'!$F737)),IF(ISNUMBER(SEARCH("Yes",'2_all_summary'!Q737)),1,2),IF(ISNUMBER(SEARCH("No",'2_all_summary'!Q737)),4,3))</f>
        <v>4</v>
      </c>
      <c r="O737" s="41">
        <f>IF(ISNUMBER(SEARCH("Yes",'2_all_summary'!$F737)),IF(ISNUMBER(SEARCH("Yes",'2_all_summary'!R737)),1,2),IF(ISNUMBER(SEARCH("No",'2_all_summary'!R737)),4,3))</f>
        <v>4</v>
      </c>
      <c r="P737" s="41">
        <f>IF(ISNUMBER(SEARCH("Yes",'2_all_summary'!$F737)),IF(ISNUMBER(SEARCH("Yes",'2_all_summary'!S737)),1,2),IF(ISNUMBER(SEARCH("No",'2_all_summary'!S737)),4,3))</f>
        <v>4</v>
      </c>
      <c r="Q737" s="41">
        <f>IF(ISNUMBER(SEARCH("Yes",'2_all_summary'!$F737)),IF(0&lt;'2_all_summary'!T737,1,2),IF(0='2_all_summary'!T737,4,3))</f>
        <v>4</v>
      </c>
      <c r="R737" s="41">
        <f>IF(ISNUMBER(SEARCH("Yes",'2_all_summary'!$F737)),IF(ISNUMBER(SEARCH("Yes",'2_all_summary'!U737)),1,2),IF(ISNUMBER(SEARCH("No",'2_all_summary'!U737)),4,3))</f>
        <v>4</v>
      </c>
    </row>
    <row r="738" spans="7:18" x14ac:dyDescent="0.3">
      <c r="G738" s="41"/>
      <c r="H738" s="41" t="str">
        <f>'2_all_summary'!D738</f>
        <v>Tonga</v>
      </c>
      <c r="I738" s="41" t="str">
        <f>'2_all_summary'!E738</f>
        <v>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â€œopen access,â€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â€œOur Oceanâ€ Conference in June 2017. Â© 2019 Elsevier Ltd. All rights reserved.</v>
      </c>
      <c r="J738" s="41">
        <f>IF(ISNUMBER(SEARCH("Yes",'2_all_summary'!$F738)),IF(ISNUMBER(SEARCH("Yes",'2_all_summary'!M738)),1,2),IF(ISNUMBER(SEARCH("No",'2_all_summary'!M738)),4,3))</f>
        <v>3</v>
      </c>
      <c r="K738" s="41">
        <f>IF(ISNUMBER(SEARCH("Yes",'2_all_summary'!$F738)),IF(ISNUMBER(SEARCH("Yes",'2_all_summary'!N738)),1,2),IF(ISNUMBER(SEARCH("No",'2_all_summary'!N738)),4,3))</f>
        <v>3</v>
      </c>
      <c r="L738" s="41">
        <f>IF(ISNUMBER(SEARCH("Yes",'2_all_summary'!$F738)),IF(ISNUMBER(SEARCH("Yes",'2_all_summary'!O738)),1,2),IF(ISNUMBER(SEARCH("No",'2_all_summary'!O738)),4,3))</f>
        <v>3</v>
      </c>
      <c r="M738" s="41">
        <f>IF(ISNUMBER(SEARCH("Yes",'2_all_summary'!$F738)),IF(0&lt;'2_all_summary'!P738,1,2),IF(0='2_all_summary'!P738,4,3))</f>
        <v>3</v>
      </c>
      <c r="N738" s="41">
        <f>IF(ISNUMBER(SEARCH("Yes",'2_all_summary'!$F738)),IF(ISNUMBER(SEARCH("Yes",'2_all_summary'!Q738)),1,2),IF(ISNUMBER(SEARCH("No",'2_all_summary'!Q738)),4,3))</f>
        <v>3</v>
      </c>
      <c r="O738" s="41">
        <f>IF(ISNUMBER(SEARCH("Yes",'2_all_summary'!$F738)),IF(ISNUMBER(SEARCH("Yes",'2_all_summary'!R738)),1,2),IF(ISNUMBER(SEARCH("No",'2_all_summary'!R738)),4,3))</f>
        <v>3</v>
      </c>
      <c r="P738" s="41">
        <f>IF(ISNUMBER(SEARCH("Yes",'2_all_summary'!$F738)),IF(ISNUMBER(SEARCH("Yes",'2_all_summary'!S738)),1,2),IF(ISNUMBER(SEARCH("No",'2_all_summary'!S738)),4,3))</f>
        <v>3</v>
      </c>
      <c r="Q738" s="41">
        <f>IF(ISNUMBER(SEARCH("Yes",'2_all_summary'!$F738)),IF(0&lt;'2_all_summary'!T738,1,2),IF(0='2_all_summary'!T738,4,3))</f>
        <v>3</v>
      </c>
      <c r="R738" s="41">
        <f>IF(ISNUMBER(SEARCH("Yes",'2_all_summary'!$F738)),IF(ISNUMBER(SEARCH("Yes",'2_all_summary'!U738)),1,2),IF(ISNUMBER(SEARCH("No",'2_all_summary'!U738)),4,3))</f>
        <v>3</v>
      </c>
    </row>
    <row r="739" spans="7:18" x14ac:dyDescent="0.3">
      <c r="G739" s="41"/>
      <c r="H739" s="41" t="str">
        <f>'2_all_summary'!D739</f>
        <v>Tropical rhythms and collective action: Community-based fisheries management in the face of Amazonian unpredictability</v>
      </c>
      <c r="I739" s="41" t="str">
        <f>'2_all_summary'!E739</f>
        <v>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v>
      </c>
      <c r="J739" s="41">
        <f>IF(ISNUMBER(SEARCH("Yes",'2_all_summary'!$F739)),IF(ISNUMBER(SEARCH("Yes",'2_all_summary'!M739)),1,2),IF(ISNUMBER(SEARCH("No",'2_all_summary'!M739)),4,3))</f>
        <v>4</v>
      </c>
      <c r="K739" s="41">
        <f>IF(ISNUMBER(SEARCH("Yes",'2_all_summary'!$F739)),IF(ISNUMBER(SEARCH("Yes",'2_all_summary'!N739)),1,2),IF(ISNUMBER(SEARCH("No",'2_all_summary'!N739)),4,3))</f>
        <v>4</v>
      </c>
      <c r="L739" s="41">
        <f>IF(ISNUMBER(SEARCH("Yes",'2_all_summary'!$F739)),IF(ISNUMBER(SEARCH("Yes",'2_all_summary'!O739)),1,2),IF(ISNUMBER(SEARCH("No",'2_all_summary'!O739)),4,3))</f>
        <v>4</v>
      </c>
      <c r="M739" s="41">
        <f>IF(ISNUMBER(SEARCH("Yes",'2_all_summary'!$F739)),IF(0&lt;'2_all_summary'!P739,1,2),IF(0='2_all_summary'!P739,4,3))</f>
        <v>4</v>
      </c>
      <c r="N739" s="41">
        <f>IF(ISNUMBER(SEARCH("Yes",'2_all_summary'!$F739)),IF(ISNUMBER(SEARCH("Yes",'2_all_summary'!Q739)),1,2),IF(ISNUMBER(SEARCH("No",'2_all_summary'!Q739)),4,3))</f>
        <v>4</v>
      </c>
      <c r="O739" s="41">
        <f>IF(ISNUMBER(SEARCH("Yes",'2_all_summary'!$F739)),IF(ISNUMBER(SEARCH("Yes",'2_all_summary'!R739)),1,2),IF(ISNUMBER(SEARCH("No",'2_all_summary'!R739)),4,3))</f>
        <v>4</v>
      </c>
      <c r="P739" s="41">
        <f>IF(ISNUMBER(SEARCH("Yes",'2_all_summary'!$F739)),IF(ISNUMBER(SEARCH("Yes",'2_all_summary'!S739)),1,2),IF(ISNUMBER(SEARCH("No",'2_all_summary'!S739)),4,3))</f>
        <v>4</v>
      </c>
      <c r="Q739" s="41">
        <f>IF(ISNUMBER(SEARCH("Yes",'2_all_summary'!$F739)),IF(0&lt;'2_all_summary'!T739,1,2),IF(0='2_all_summary'!T739,4,3))</f>
        <v>4</v>
      </c>
      <c r="R739" s="41">
        <f>IF(ISNUMBER(SEARCH("Yes",'2_all_summary'!$F739)),IF(ISNUMBER(SEARCH("Yes",'2_all_summary'!U739)),1,2),IF(ISNUMBER(SEARCH("No",'2_all_summary'!U739)),4,3))</f>
        <v>4</v>
      </c>
    </row>
    <row r="740" spans="7:18" x14ac:dyDescent="0.3">
      <c r="G740" s="41"/>
      <c r="H740" s="41" t="str">
        <f>'2_all_summary'!D740</f>
        <v>Socioeconomics of individual transferable quotas and community-based fishery management</v>
      </c>
      <c r="I740" s="41" t="str">
        <f>'2_all_summary'!E740</f>
        <v>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v>
      </c>
      <c r="J740" s="41">
        <f>IF(ISNUMBER(SEARCH("Yes",'2_all_summary'!$F740)),IF(ISNUMBER(SEARCH("Yes",'2_all_summary'!M740)),1,2),IF(ISNUMBER(SEARCH("No",'2_all_summary'!M740)),4,3))</f>
        <v>2</v>
      </c>
      <c r="K740" s="41">
        <f>IF(ISNUMBER(SEARCH("Yes",'2_all_summary'!$F740)),IF(ISNUMBER(SEARCH("Yes",'2_all_summary'!N740)),1,2),IF(ISNUMBER(SEARCH("No",'2_all_summary'!N740)),4,3))</f>
        <v>2</v>
      </c>
      <c r="L740" s="41">
        <f>IF(ISNUMBER(SEARCH("Yes",'2_all_summary'!$F740)),IF(ISNUMBER(SEARCH("Yes",'2_all_summary'!O740)),1,2),IF(ISNUMBER(SEARCH("No",'2_all_summary'!O740)),4,3))</f>
        <v>2</v>
      </c>
      <c r="M740" s="41">
        <f>IF(ISNUMBER(SEARCH("Yes",'2_all_summary'!$F740)),IF(0&lt;'2_all_summary'!P740,1,2),IF(0='2_all_summary'!P740,4,3))</f>
        <v>2</v>
      </c>
      <c r="N740" s="41">
        <f>IF(ISNUMBER(SEARCH("Yes",'2_all_summary'!$F740)),IF(ISNUMBER(SEARCH("Yes",'2_all_summary'!Q740)),1,2),IF(ISNUMBER(SEARCH("No",'2_all_summary'!Q740)),4,3))</f>
        <v>2</v>
      </c>
      <c r="O740" s="41">
        <f>IF(ISNUMBER(SEARCH("Yes",'2_all_summary'!$F740)),IF(ISNUMBER(SEARCH("Yes",'2_all_summary'!R740)),1,2),IF(ISNUMBER(SEARCH("No",'2_all_summary'!R740)),4,3))</f>
        <v>2</v>
      </c>
      <c r="P740" s="41">
        <f>IF(ISNUMBER(SEARCH("Yes",'2_all_summary'!$F740)),IF(ISNUMBER(SEARCH("Yes",'2_all_summary'!S740)),1,2),IF(ISNUMBER(SEARCH("No",'2_all_summary'!S740)),4,3))</f>
        <v>2</v>
      </c>
      <c r="Q740" s="41">
        <f>IF(ISNUMBER(SEARCH("Yes",'2_all_summary'!$F740)),IF(0&lt;'2_all_summary'!T740,1,2),IF(0='2_all_summary'!T740,4,3))</f>
        <v>2</v>
      </c>
      <c r="R740" s="41">
        <f>IF(ISNUMBER(SEARCH("Yes",'2_all_summary'!$F740)),IF(ISNUMBER(SEARCH("Yes",'2_all_summary'!U740)),1,2),IF(ISNUMBER(SEARCH("No",'2_all_summary'!U740)),4,3))</f>
        <v>2</v>
      </c>
    </row>
    <row r="741" spans="7:18" x14ac:dyDescent="0.3">
      <c r="G741" s="41"/>
      <c r="H741" s="41" t="str">
        <f>'2_all_summary'!D741</f>
        <v>Comparison of fish detections, community diversity, and relative abundance using environmental DNA metabarcoding and traditional gears</v>
      </c>
      <c r="I741" s="41" t="str">
        <f>'2_all_summary'!E741</f>
        <v>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â€˜barcodesâ€™.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â€“ 1,728 ha) in Michigan, USA were sampled using a variety of traditional fisheries gears to characterize fish community composition. Environmental DNAs from surface (33 Â± 6, mean Â± 1 SD) and benthic (14 Â±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â€“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Â© 2019 The Authors. Environmental DNA published by John Wiley &amp; Sons Ltd</v>
      </c>
      <c r="J741" s="41">
        <f>IF(ISNUMBER(SEARCH("Yes",'2_all_summary'!$F741)),IF(ISNUMBER(SEARCH("Yes",'2_all_summary'!M741)),1,2),IF(ISNUMBER(SEARCH("No",'2_all_summary'!M741)),4,3))</f>
        <v>4</v>
      </c>
      <c r="K741" s="41">
        <f>IF(ISNUMBER(SEARCH("Yes",'2_all_summary'!$F741)),IF(ISNUMBER(SEARCH("Yes",'2_all_summary'!N741)),1,2),IF(ISNUMBER(SEARCH("No",'2_all_summary'!N741)),4,3))</f>
        <v>4</v>
      </c>
      <c r="L741" s="41">
        <f>IF(ISNUMBER(SEARCH("Yes",'2_all_summary'!$F741)),IF(ISNUMBER(SEARCH("Yes",'2_all_summary'!O741)),1,2),IF(ISNUMBER(SEARCH("No",'2_all_summary'!O741)),4,3))</f>
        <v>4</v>
      </c>
      <c r="M741" s="41">
        <f>IF(ISNUMBER(SEARCH("Yes",'2_all_summary'!$F741)),IF(0&lt;'2_all_summary'!P741,1,2),IF(0='2_all_summary'!P741,4,3))</f>
        <v>4</v>
      </c>
      <c r="N741" s="41">
        <f>IF(ISNUMBER(SEARCH("Yes",'2_all_summary'!$F741)),IF(ISNUMBER(SEARCH("Yes",'2_all_summary'!Q741)),1,2),IF(ISNUMBER(SEARCH("No",'2_all_summary'!Q741)),4,3))</f>
        <v>4</v>
      </c>
      <c r="O741" s="41">
        <f>IF(ISNUMBER(SEARCH("Yes",'2_all_summary'!$F741)),IF(ISNUMBER(SEARCH("Yes",'2_all_summary'!R741)),1,2),IF(ISNUMBER(SEARCH("No",'2_all_summary'!R741)),4,3))</f>
        <v>4</v>
      </c>
      <c r="P741" s="41">
        <f>IF(ISNUMBER(SEARCH("Yes",'2_all_summary'!$F741)),IF(ISNUMBER(SEARCH("Yes",'2_all_summary'!S741)),1,2),IF(ISNUMBER(SEARCH("No",'2_all_summary'!S741)),4,3))</f>
        <v>4</v>
      </c>
      <c r="Q741" s="41">
        <f>IF(ISNUMBER(SEARCH("Yes",'2_all_summary'!$F741)),IF(0&lt;'2_all_summary'!T741,1,2),IF(0='2_all_summary'!T741,4,3))</f>
        <v>4</v>
      </c>
      <c r="R741" s="41">
        <f>IF(ISNUMBER(SEARCH("Yes",'2_all_summary'!$F741)),IF(ISNUMBER(SEARCH("Yes",'2_all_summary'!U741)),1,2),IF(ISNUMBER(SEARCH("No",'2_all_summary'!U741)),4,3))</f>
        <v>4</v>
      </c>
    </row>
    <row r="742" spans="7:18" x14ac:dyDescent="0.3">
      <c r="G742" s="41"/>
      <c r="H742" s="41" t="str">
        <f>'2_all_summary'!D742</f>
        <v>Economic efficiency of community-based flood risk management: An empirical study from Indonesia</v>
      </c>
      <c r="I742" s="41" t="str">
        <f>'2_all_summary'!E742</f>
        <v>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Â© 2020. The Authors.</v>
      </c>
      <c r="J742" s="41">
        <f>IF(ISNUMBER(SEARCH("Yes",'2_all_summary'!$F742)),IF(ISNUMBER(SEARCH("Yes",'2_all_summary'!M742)),1,2),IF(ISNUMBER(SEARCH("No",'2_all_summary'!M742)),4,3))</f>
        <v>4</v>
      </c>
      <c r="K742" s="41">
        <f>IF(ISNUMBER(SEARCH("Yes",'2_all_summary'!$F742)),IF(ISNUMBER(SEARCH("Yes",'2_all_summary'!N742)),1,2),IF(ISNUMBER(SEARCH("No",'2_all_summary'!N742)),4,3))</f>
        <v>4</v>
      </c>
      <c r="L742" s="41">
        <f>IF(ISNUMBER(SEARCH("Yes",'2_all_summary'!$F742)),IF(ISNUMBER(SEARCH("Yes",'2_all_summary'!O742)),1,2),IF(ISNUMBER(SEARCH("No",'2_all_summary'!O742)),4,3))</f>
        <v>4</v>
      </c>
      <c r="M742" s="41">
        <f>IF(ISNUMBER(SEARCH("Yes",'2_all_summary'!$F742)),IF(0&lt;'2_all_summary'!P742,1,2),IF(0='2_all_summary'!P742,4,3))</f>
        <v>4</v>
      </c>
      <c r="N742" s="41">
        <f>IF(ISNUMBER(SEARCH("Yes",'2_all_summary'!$F742)),IF(ISNUMBER(SEARCH("Yes",'2_all_summary'!Q742)),1,2),IF(ISNUMBER(SEARCH("No",'2_all_summary'!Q742)),4,3))</f>
        <v>4</v>
      </c>
      <c r="O742" s="41">
        <f>IF(ISNUMBER(SEARCH("Yes",'2_all_summary'!$F742)),IF(ISNUMBER(SEARCH("Yes",'2_all_summary'!R742)),1,2),IF(ISNUMBER(SEARCH("No",'2_all_summary'!R742)),4,3))</f>
        <v>4</v>
      </c>
      <c r="P742" s="41">
        <f>IF(ISNUMBER(SEARCH("Yes",'2_all_summary'!$F742)),IF(ISNUMBER(SEARCH("Yes",'2_all_summary'!S742)),1,2),IF(ISNUMBER(SEARCH("No",'2_all_summary'!S742)),4,3))</f>
        <v>4</v>
      </c>
      <c r="Q742" s="41">
        <f>IF(ISNUMBER(SEARCH("Yes",'2_all_summary'!$F742)),IF(0&lt;'2_all_summary'!T742,1,2),IF(0='2_all_summary'!T742,4,3))</f>
        <v>4</v>
      </c>
      <c r="R742" s="41">
        <f>IF(ISNUMBER(SEARCH("Yes",'2_all_summary'!$F742)),IF(ISNUMBER(SEARCH("Yes",'2_all_summary'!U742)),1,2),IF(ISNUMBER(SEARCH("No",'2_all_summary'!U742)),4,3))</f>
        <v>4</v>
      </c>
    </row>
    <row r="743" spans="7:18" x14ac:dyDescent="0.3">
      <c r="G743" s="41"/>
      <c r="H743" s="41" t="str">
        <f>'2_all_summary'!D743</f>
        <v>Historical contentions and future trends in the coastal zones: The environmental movement in Puerto Rico</v>
      </c>
      <c r="I743" s="41" t="str">
        <f>'2_all_summary'!E743</f>
        <v>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(ValdÃ©s Pizzini, Chaparro, and GutiÃ©rrez 1991), in 1992 my colleague Jaime GutiÃ©rrez SÃ¡nchez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ValdÃ©s Pizzini, GutiÃ©rrez SÃ¡nchez, and GonzÃ¡lez, forthcoming). Building on the Cabo Rojo case, we designed an exploratory project in the municipalities of GuÃ¡nica and Lajas in the southwest of the island, and in Aguada and RincÃ³n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Â© 2006 by Sherrie L. Baver and Barbara Deutsch Lynch. All rights reserved.</v>
      </c>
      <c r="J743" s="41">
        <f>IF(ISNUMBER(SEARCH("Yes",'2_all_summary'!$F743)),IF(ISNUMBER(SEARCH("Yes",'2_all_summary'!M743)),1,2),IF(ISNUMBER(SEARCH("No",'2_all_summary'!M743)),4,3))</f>
        <v>4</v>
      </c>
      <c r="K743" s="41">
        <f>IF(ISNUMBER(SEARCH("Yes",'2_all_summary'!$F743)),IF(ISNUMBER(SEARCH("Yes",'2_all_summary'!N743)),1,2),IF(ISNUMBER(SEARCH("No",'2_all_summary'!N743)),4,3))</f>
        <v>4</v>
      </c>
      <c r="L743" s="41">
        <f>IF(ISNUMBER(SEARCH("Yes",'2_all_summary'!$F743)),IF(ISNUMBER(SEARCH("Yes",'2_all_summary'!O743)),1,2),IF(ISNUMBER(SEARCH("No",'2_all_summary'!O743)),4,3))</f>
        <v>4</v>
      </c>
      <c r="M743" s="41">
        <f>IF(ISNUMBER(SEARCH("Yes",'2_all_summary'!$F743)),IF(0&lt;'2_all_summary'!P743,1,2),IF(0='2_all_summary'!P743,4,3))</f>
        <v>4</v>
      </c>
      <c r="N743" s="41">
        <f>IF(ISNUMBER(SEARCH("Yes",'2_all_summary'!$F743)),IF(ISNUMBER(SEARCH("Yes",'2_all_summary'!Q743)),1,2),IF(ISNUMBER(SEARCH("No",'2_all_summary'!Q743)),4,3))</f>
        <v>4</v>
      </c>
      <c r="O743" s="41">
        <f>IF(ISNUMBER(SEARCH("Yes",'2_all_summary'!$F743)),IF(ISNUMBER(SEARCH("Yes",'2_all_summary'!R743)),1,2),IF(ISNUMBER(SEARCH("No",'2_all_summary'!R743)),4,3))</f>
        <v>4</v>
      </c>
      <c r="P743" s="41">
        <f>IF(ISNUMBER(SEARCH("Yes",'2_all_summary'!$F743)),IF(ISNUMBER(SEARCH("Yes",'2_all_summary'!S743)),1,2),IF(ISNUMBER(SEARCH("No",'2_all_summary'!S743)),4,3))</f>
        <v>4</v>
      </c>
      <c r="Q743" s="41">
        <f>IF(ISNUMBER(SEARCH("Yes",'2_all_summary'!$F743)),IF(0&lt;'2_all_summary'!T743,1,2),IF(0='2_all_summary'!T743,4,3))</f>
        <v>4</v>
      </c>
      <c r="R743" s="41">
        <f>IF(ISNUMBER(SEARCH("Yes",'2_all_summary'!$F743)),IF(ISNUMBER(SEARCH("Yes",'2_all_summary'!U743)),1,2),IF(ISNUMBER(SEARCH("No",'2_all_summary'!U743)),4,3))</f>
        <v>4</v>
      </c>
    </row>
    <row r="744" spans="7:18" x14ac:dyDescent="0.3">
      <c r="G744" s="41"/>
      <c r="H744" s="41" t="str">
        <f>'2_all_summary'!D744</f>
        <v>Governing aquaculture: Dynamics and diversity in introducing salmon farming in scotland</v>
      </c>
      <c r="I744" s="41" t="str">
        <f>'2_all_summary'!E744</f>
        <v>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Â© Jan Kooiman, Martijn van Vliet, Svein Jentoft, 1999.</v>
      </c>
      <c r="J744" s="41">
        <f>IF(ISNUMBER(SEARCH("Yes",'2_all_summary'!$F744)),IF(ISNUMBER(SEARCH("Yes",'2_all_summary'!M744)),1,2),IF(ISNUMBER(SEARCH("No",'2_all_summary'!M744)),4,3))</f>
        <v>4</v>
      </c>
      <c r="K744" s="41">
        <f>IF(ISNUMBER(SEARCH("Yes",'2_all_summary'!$F744)),IF(ISNUMBER(SEARCH("Yes",'2_all_summary'!N744)),1,2),IF(ISNUMBER(SEARCH("No",'2_all_summary'!N744)),4,3))</f>
        <v>4</v>
      </c>
      <c r="L744" s="41">
        <f>IF(ISNUMBER(SEARCH("Yes",'2_all_summary'!$F744)),IF(ISNUMBER(SEARCH("Yes",'2_all_summary'!O744)),1,2),IF(ISNUMBER(SEARCH("No",'2_all_summary'!O744)),4,3))</f>
        <v>4</v>
      </c>
      <c r="M744" s="41">
        <f>IF(ISNUMBER(SEARCH("Yes",'2_all_summary'!$F744)),IF(0&lt;'2_all_summary'!P744,1,2),IF(0='2_all_summary'!P744,4,3))</f>
        <v>4</v>
      </c>
      <c r="N744" s="41">
        <f>IF(ISNUMBER(SEARCH("Yes",'2_all_summary'!$F744)),IF(ISNUMBER(SEARCH("Yes",'2_all_summary'!Q744)),1,2),IF(ISNUMBER(SEARCH("No",'2_all_summary'!Q744)),4,3))</f>
        <v>4</v>
      </c>
      <c r="O744" s="41">
        <f>IF(ISNUMBER(SEARCH("Yes",'2_all_summary'!$F744)),IF(ISNUMBER(SEARCH("Yes",'2_all_summary'!R744)),1,2),IF(ISNUMBER(SEARCH("No",'2_all_summary'!R744)),4,3))</f>
        <v>4</v>
      </c>
      <c r="P744" s="41">
        <f>IF(ISNUMBER(SEARCH("Yes",'2_all_summary'!$F744)),IF(ISNUMBER(SEARCH("Yes",'2_all_summary'!S744)),1,2),IF(ISNUMBER(SEARCH("No",'2_all_summary'!S744)),4,3))</f>
        <v>4</v>
      </c>
      <c r="Q744" s="41">
        <f>IF(ISNUMBER(SEARCH("Yes",'2_all_summary'!$F744)),IF(0&lt;'2_all_summary'!T744,1,2),IF(0='2_all_summary'!T744,4,3))</f>
        <v>4</v>
      </c>
      <c r="R744" s="41">
        <f>IF(ISNUMBER(SEARCH("Yes",'2_all_summary'!$F744)),IF(ISNUMBER(SEARCH("Yes",'2_all_summary'!U744)),1,2),IF(ISNUMBER(SEARCH("No",'2_all_summary'!U744)),4,3))</f>
        <v>4</v>
      </c>
    </row>
    <row r="745" spans="7:18" x14ac:dyDescent="0.3">
      <c r="G745" s="41"/>
      <c r="H745" s="41" t="str">
        <f>'2_all_summary'!D745</f>
        <v>Socio-ecological and livelihood assessment of selected coastal areas in Sorsogon, Philippines</v>
      </c>
      <c r="I745" s="41" t="str">
        <f>'2_all_summary'!E745</f>
        <v>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v>
      </c>
      <c r="J745" s="41">
        <f>IF(ISNUMBER(SEARCH("Yes",'2_all_summary'!$F745)),IF(ISNUMBER(SEARCH("Yes",'2_all_summary'!M745)),1,2),IF(ISNUMBER(SEARCH("No",'2_all_summary'!M745)),4,3))</f>
        <v>4</v>
      </c>
      <c r="K745" s="41">
        <f>IF(ISNUMBER(SEARCH("Yes",'2_all_summary'!$F745)),IF(ISNUMBER(SEARCH("Yes",'2_all_summary'!N745)),1,2),IF(ISNUMBER(SEARCH("No",'2_all_summary'!N745)),4,3))</f>
        <v>4</v>
      </c>
      <c r="L745" s="41">
        <f>IF(ISNUMBER(SEARCH("Yes",'2_all_summary'!$F745)),IF(ISNUMBER(SEARCH("Yes",'2_all_summary'!O745)),1,2),IF(ISNUMBER(SEARCH("No",'2_all_summary'!O745)),4,3))</f>
        <v>4</v>
      </c>
      <c r="M745" s="41">
        <f>IF(ISNUMBER(SEARCH("Yes",'2_all_summary'!$F745)),IF(0&lt;'2_all_summary'!P745,1,2),IF(0='2_all_summary'!P745,4,3))</f>
        <v>4</v>
      </c>
      <c r="N745" s="41">
        <f>IF(ISNUMBER(SEARCH("Yes",'2_all_summary'!$F745)),IF(ISNUMBER(SEARCH("Yes",'2_all_summary'!Q745)),1,2),IF(ISNUMBER(SEARCH("No",'2_all_summary'!Q745)),4,3))</f>
        <v>4</v>
      </c>
      <c r="O745" s="41">
        <f>IF(ISNUMBER(SEARCH("Yes",'2_all_summary'!$F745)),IF(ISNUMBER(SEARCH("Yes",'2_all_summary'!R745)),1,2),IF(ISNUMBER(SEARCH("No",'2_all_summary'!R745)),4,3))</f>
        <v>4</v>
      </c>
      <c r="P745" s="41">
        <f>IF(ISNUMBER(SEARCH("Yes",'2_all_summary'!$F745)),IF(ISNUMBER(SEARCH("Yes",'2_all_summary'!S745)),1,2),IF(ISNUMBER(SEARCH("No",'2_all_summary'!S745)),4,3))</f>
        <v>4</v>
      </c>
      <c r="Q745" s="41">
        <f>IF(ISNUMBER(SEARCH("Yes",'2_all_summary'!$F745)),IF(0&lt;'2_all_summary'!T745,1,2),IF(0='2_all_summary'!T745,4,3))</f>
        <v>4</v>
      </c>
      <c r="R745" s="41">
        <f>IF(ISNUMBER(SEARCH("Yes",'2_all_summary'!$F745)),IF(ISNUMBER(SEARCH("Yes",'2_all_summary'!U745)),1,2),IF(ISNUMBER(SEARCH("No",'2_all_summary'!U745)),4,3))</f>
        <v>4</v>
      </c>
    </row>
    <row r="746" spans="7:18" x14ac:dyDescent="0.3">
      <c r="G746" s="41"/>
      <c r="H746" s="41" t="str">
        <f>'2_all_summary'!D746</f>
        <v>Coral reef health and effects of socio-economic factors in Fiji and Cook Islands</v>
      </c>
      <c r="I746" s="41" t="str">
        <f>'2_all_summary'!E746</f>
        <v>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Â© 2002 Elsevier Science Ltd. All rights reserved.</v>
      </c>
      <c r="J746" s="41">
        <f>IF(ISNUMBER(SEARCH("Yes",'2_all_summary'!$F746)),IF(ISNUMBER(SEARCH("Yes",'2_all_summary'!M746)),1,2),IF(ISNUMBER(SEARCH("No",'2_all_summary'!M746)),4,3))</f>
        <v>1</v>
      </c>
      <c r="K746" s="41">
        <f>IF(ISNUMBER(SEARCH("Yes",'2_all_summary'!$F746)),IF(ISNUMBER(SEARCH("Yes",'2_all_summary'!N746)),1,2),IF(ISNUMBER(SEARCH("No",'2_all_summary'!N746)),4,3))</f>
        <v>1</v>
      </c>
      <c r="L746" s="41">
        <f>IF(ISNUMBER(SEARCH("Yes",'2_all_summary'!$F746)),IF(ISNUMBER(SEARCH("Yes",'2_all_summary'!O746)),1,2),IF(ISNUMBER(SEARCH("No",'2_all_summary'!O746)),4,3))</f>
        <v>1</v>
      </c>
      <c r="M746" s="41">
        <f>IF(ISNUMBER(SEARCH("Yes",'2_all_summary'!$F746)),IF(0&lt;'2_all_summary'!P746,1,2),IF(0='2_all_summary'!P746,4,3))</f>
        <v>1</v>
      </c>
      <c r="N746" s="41">
        <f>IF(ISNUMBER(SEARCH("Yes",'2_all_summary'!$F746)),IF(ISNUMBER(SEARCH("Yes",'2_all_summary'!Q746)),1,2),IF(ISNUMBER(SEARCH("No",'2_all_summary'!Q746)),4,3))</f>
        <v>1</v>
      </c>
      <c r="O746" s="41">
        <f>IF(ISNUMBER(SEARCH("Yes",'2_all_summary'!$F746)),IF(ISNUMBER(SEARCH("Yes",'2_all_summary'!R746)),1,2),IF(ISNUMBER(SEARCH("No",'2_all_summary'!R746)),4,3))</f>
        <v>1</v>
      </c>
      <c r="P746" s="41">
        <f>IF(ISNUMBER(SEARCH("Yes",'2_all_summary'!$F746)),IF(ISNUMBER(SEARCH("Yes",'2_all_summary'!S746)),1,2),IF(ISNUMBER(SEARCH("No",'2_all_summary'!S746)),4,3))</f>
        <v>1</v>
      </c>
      <c r="Q746" s="41">
        <f>IF(ISNUMBER(SEARCH("Yes",'2_all_summary'!$F746)),IF(0&lt;'2_all_summary'!T746,1,2),IF(0='2_all_summary'!T746,4,3))</f>
        <v>1</v>
      </c>
      <c r="R746" s="41">
        <f>IF(ISNUMBER(SEARCH("Yes",'2_all_summary'!$F746)),IF(ISNUMBER(SEARCH("Yes",'2_all_summary'!U746)),1,2),IF(ISNUMBER(SEARCH("No",'2_all_summary'!U746)),4,3))</f>
        <v>1</v>
      </c>
    </row>
    <row r="747" spans="7:18" x14ac:dyDescent="0.3">
      <c r="G747" s="41"/>
      <c r="H747" s="41" t="str">
        <f>'2_all_summary'!D747</f>
        <v>Biocultural restoration of traditional agriculture: Cultural, environmental, and economic outcomes of Lo'i Kalo restoration in He'eia, O'ahu</v>
      </c>
      <c r="I747" s="41" t="str">
        <f>'2_all_summary'!E747</f>
        <v>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Â© 2018 by the authors.</v>
      </c>
      <c r="J747" s="41">
        <f>IF(ISNUMBER(SEARCH("Yes",'2_all_summary'!$F747)),IF(ISNUMBER(SEARCH("Yes",'2_all_summary'!M747)),1,2),IF(ISNUMBER(SEARCH("No",'2_all_summary'!M747)),4,3))</f>
        <v>4</v>
      </c>
      <c r="K747" s="41">
        <f>IF(ISNUMBER(SEARCH("Yes",'2_all_summary'!$F747)),IF(ISNUMBER(SEARCH("Yes",'2_all_summary'!N747)),1,2),IF(ISNUMBER(SEARCH("No",'2_all_summary'!N747)),4,3))</f>
        <v>4</v>
      </c>
      <c r="L747" s="41">
        <f>IF(ISNUMBER(SEARCH("Yes",'2_all_summary'!$F747)),IF(ISNUMBER(SEARCH("Yes",'2_all_summary'!O747)),1,2),IF(ISNUMBER(SEARCH("No",'2_all_summary'!O747)),4,3))</f>
        <v>4</v>
      </c>
      <c r="M747" s="41">
        <f>IF(ISNUMBER(SEARCH("Yes",'2_all_summary'!$F747)),IF(0&lt;'2_all_summary'!P747,1,2),IF(0='2_all_summary'!P747,4,3))</f>
        <v>4</v>
      </c>
      <c r="N747" s="41">
        <f>IF(ISNUMBER(SEARCH("Yes",'2_all_summary'!$F747)),IF(ISNUMBER(SEARCH("Yes",'2_all_summary'!Q747)),1,2),IF(ISNUMBER(SEARCH("No",'2_all_summary'!Q747)),4,3))</f>
        <v>4</v>
      </c>
      <c r="O747" s="41">
        <f>IF(ISNUMBER(SEARCH("Yes",'2_all_summary'!$F747)),IF(ISNUMBER(SEARCH("Yes",'2_all_summary'!R747)),1,2),IF(ISNUMBER(SEARCH("No",'2_all_summary'!R747)),4,3))</f>
        <v>4</v>
      </c>
      <c r="P747" s="41">
        <f>IF(ISNUMBER(SEARCH("Yes",'2_all_summary'!$F747)),IF(ISNUMBER(SEARCH("Yes",'2_all_summary'!S747)),1,2),IF(ISNUMBER(SEARCH("No",'2_all_summary'!S747)),4,3))</f>
        <v>4</v>
      </c>
      <c r="Q747" s="41">
        <f>IF(ISNUMBER(SEARCH("Yes",'2_all_summary'!$F747)),IF(0&lt;'2_all_summary'!T747,1,2),IF(0='2_all_summary'!T747,4,3))</f>
        <v>4</v>
      </c>
      <c r="R747" s="41">
        <f>IF(ISNUMBER(SEARCH("Yes",'2_all_summary'!$F747)),IF(ISNUMBER(SEARCH("Yes",'2_all_summary'!U747)),1,2),IF(ISNUMBER(SEARCH("No",'2_all_summary'!U747)),4,3))</f>
        <v>4</v>
      </c>
    </row>
    <row r="748" spans="7:18" x14ac:dyDescent="0.3">
      <c r="G748" s="41"/>
      <c r="H748" s="41" t="str">
        <f>'2_all_summary'!D748</f>
        <v>Market Formalization, Governance, and the Integration of Community Fisheries in the Brazilian Amazon</v>
      </c>
      <c r="I748" s="41" t="str">
        <f>'2_all_summary'!E748</f>
        <v>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Â© 2015, Published with license by Taylor &amp; Francis.</v>
      </c>
      <c r="J748" s="41">
        <f>IF(ISNUMBER(SEARCH("Yes",'2_all_summary'!$F748)),IF(ISNUMBER(SEARCH("Yes",'2_all_summary'!M748)),1,2),IF(ISNUMBER(SEARCH("No",'2_all_summary'!M748)),4,3))</f>
        <v>4</v>
      </c>
      <c r="K748" s="41">
        <f>IF(ISNUMBER(SEARCH("Yes",'2_all_summary'!$F748)),IF(ISNUMBER(SEARCH("Yes",'2_all_summary'!N748)),1,2),IF(ISNUMBER(SEARCH("No",'2_all_summary'!N748)),4,3))</f>
        <v>4</v>
      </c>
      <c r="L748" s="41">
        <f>IF(ISNUMBER(SEARCH("Yes",'2_all_summary'!$F748)),IF(ISNUMBER(SEARCH("Yes",'2_all_summary'!O748)),1,2),IF(ISNUMBER(SEARCH("No",'2_all_summary'!O748)),4,3))</f>
        <v>4</v>
      </c>
      <c r="M748" s="41">
        <f>IF(ISNUMBER(SEARCH("Yes",'2_all_summary'!$F748)),IF(0&lt;'2_all_summary'!P748,1,2),IF(0='2_all_summary'!P748,4,3))</f>
        <v>4</v>
      </c>
      <c r="N748" s="41">
        <f>IF(ISNUMBER(SEARCH("Yes",'2_all_summary'!$F748)),IF(ISNUMBER(SEARCH("Yes",'2_all_summary'!Q748)),1,2),IF(ISNUMBER(SEARCH("No",'2_all_summary'!Q748)),4,3))</f>
        <v>4</v>
      </c>
      <c r="O748" s="41">
        <f>IF(ISNUMBER(SEARCH("Yes",'2_all_summary'!$F748)),IF(ISNUMBER(SEARCH("Yes",'2_all_summary'!R748)),1,2),IF(ISNUMBER(SEARCH("No",'2_all_summary'!R748)),4,3))</f>
        <v>4</v>
      </c>
      <c r="P748" s="41">
        <f>IF(ISNUMBER(SEARCH("Yes",'2_all_summary'!$F748)),IF(ISNUMBER(SEARCH("Yes",'2_all_summary'!S748)),1,2),IF(ISNUMBER(SEARCH("No",'2_all_summary'!S748)),4,3))</f>
        <v>4</v>
      </c>
      <c r="Q748" s="41">
        <f>IF(ISNUMBER(SEARCH("Yes",'2_all_summary'!$F748)),IF(0&lt;'2_all_summary'!T748,1,2),IF(0='2_all_summary'!T748,4,3))</f>
        <v>4</v>
      </c>
      <c r="R748" s="41">
        <f>IF(ISNUMBER(SEARCH("Yes",'2_all_summary'!$F748)),IF(ISNUMBER(SEARCH("Yes",'2_all_summary'!U748)),1,2),IF(ISNUMBER(SEARCH("No",'2_all_summary'!U748)),4,3))</f>
        <v>4</v>
      </c>
    </row>
    <row r="749" spans="7:18" x14ac:dyDescent="0.3">
      <c r="G749" s="41"/>
      <c r="H749" s="41" t="str">
        <f>'2_all_summary'!D749</f>
        <v>â€œI Remember the Mental Chaos While They Tried To Seal the Well and Clean Up the Oil Spill â€“ How Much Fear and Uncertainty Everyone Feltâ€: An interview with Marylee and Michael Orr, Louisiana Environmental Action Network</v>
      </c>
      <c r="I749" s="41" t="str">
        <f>'2_all_summary'!E749</f>
        <v>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organizationâ€™s vision and growth, their role in regional environmental justice efforts, and outline how they developed an approach to rapid response community empowerment based on colearning, respect, consensus, and actionâ€”a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Â© The Author(s) 2018.</v>
      </c>
      <c r="J749" s="41">
        <f>IF(ISNUMBER(SEARCH("Yes",'2_all_summary'!$F749)),IF(ISNUMBER(SEARCH("Yes",'2_all_summary'!M749)),1,2),IF(ISNUMBER(SEARCH("No",'2_all_summary'!M749)),4,3))</f>
        <v>4</v>
      </c>
      <c r="K749" s="41">
        <f>IF(ISNUMBER(SEARCH("Yes",'2_all_summary'!$F749)),IF(ISNUMBER(SEARCH("Yes",'2_all_summary'!N749)),1,2),IF(ISNUMBER(SEARCH("No",'2_all_summary'!N749)),4,3))</f>
        <v>4</v>
      </c>
      <c r="L749" s="41">
        <f>IF(ISNUMBER(SEARCH("Yes",'2_all_summary'!$F749)),IF(ISNUMBER(SEARCH("Yes",'2_all_summary'!O749)),1,2),IF(ISNUMBER(SEARCH("No",'2_all_summary'!O749)),4,3))</f>
        <v>4</v>
      </c>
      <c r="M749" s="41">
        <f>IF(ISNUMBER(SEARCH("Yes",'2_all_summary'!$F749)),IF(0&lt;'2_all_summary'!P749,1,2),IF(0='2_all_summary'!P749,4,3))</f>
        <v>4</v>
      </c>
      <c r="N749" s="41">
        <f>IF(ISNUMBER(SEARCH("Yes",'2_all_summary'!$F749)),IF(ISNUMBER(SEARCH("Yes",'2_all_summary'!Q749)),1,2),IF(ISNUMBER(SEARCH("No",'2_all_summary'!Q749)),4,3))</f>
        <v>4</v>
      </c>
      <c r="O749" s="41">
        <f>IF(ISNUMBER(SEARCH("Yes",'2_all_summary'!$F749)),IF(ISNUMBER(SEARCH("Yes",'2_all_summary'!R749)),1,2),IF(ISNUMBER(SEARCH("No",'2_all_summary'!R749)),4,3))</f>
        <v>4</v>
      </c>
      <c r="P749" s="41">
        <f>IF(ISNUMBER(SEARCH("Yes",'2_all_summary'!$F749)),IF(ISNUMBER(SEARCH("Yes",'2_all_summary'!S749)),1,2),IF(ISNUMBER(SEARCH("No",'2_all_summary'!S749)),4,3))</f>
        <v>4</v>
      </c>
      <c r="Q749" s="41">
        <f>IF(ISNUMBER(SEARCH("Yes",'2_all_summary'!$F749)),IF(0&lt;'2_all_summary'!T749,1,2),IF(0='2_all_summary'!T749,4,3))</f>
        <v>4</v>
      </c>
      <c r="R749" s="41">
        <f>IF(ISNUMBER(SEARCH("Yes",'2_all_summary'!$F749)),IF(ISNUMBER(SEARCH("Yes",'2_all_summary'!U749)),1,2),IF(ISNUMBER(SEARCH("No",'2_all_summary'!U749)),4,3))</f>
        <v>4</v>
      </c>
    </row>
    <row r="750" spans="7:18" x14ac:dyDescent="0.3">
      <c r="G750" s="41"/>
      <c r="H750" s="41" t="str">
        <f>'2_all_summary'!D750</f>
        <v>Validity of the Fisher Community Knowledge-Based Economic Valuation of the Local Ecosystem for Oyster Farming: A Case Study in Japan</v>
      </c>
      <c r="I750" s="41" t="str">
        <f>'2_all_summary'!E750</f>
        <v>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Â© 2022 Shinji, Kamiyama, Nakamura, Yamanaka and Matsui.</v>
      </c>
      <c r="J750" s="41">
        <f>IF(ISNUMBER(SEARCH("Yes",'2_all_summary'!$F750)),IF(ISNUMBER(SEARCH("Yes",'2_all_summary'!M750)),1,2),IF(ISNUMBER(SEARCH("No",'2_all_summary'!M750)),4,3))</f>
        <v>4</v>
      </c>
      <c r="K750" s="41">
        <f>IF(ISNUMBER(SEARCH("Yes",'2_all_summary'!$F750)),IF(ISNUMBER(SEARCH("Yes",'2_all_summary'!N750)),1,2),IF(ISNUMBER(SEARCH("No",'2_all_summary'!N750)),4,3))</f>
        <v>4</v>
      </c>
      <c r="L750" s="41">
        <f>IF(ISNUMBER(SEARCH("Yes",'2_all_summary'!$F750)),IF(ISNUMBER(SEARCH("Yes",'2_all_summary'!O750)),1,2),IF(ISNUMBER(SEARCH("No",'2_all_summary'!O750)),4,3))</f>
        <v>4</v>
      </c>
      <c r="M750" s="41">
        <f>IF(ISNUMBER(SEARCH("Yes",'2_all_summary'!$F750)),IF(0&lt;'2_all_summary'!P750,1,2),IF(0='2_all_summary'!P750,4,3))</f>
        <v>4</v>
      </c>
      <c r="N750" s="41">
        <f>IF(ISNUMBER(SEARCH("Yes",'2_all_summary'!$F750)),IF(ISNUMBER(SEARCH("Yes",'2_all_summary'!Q750)),1,2),IF(ISNUMBER(SEARCH("No",'2_all_summary'!Q750)),4,3))</f>
        <v>4</v>
      </c>
      <c r="O750" s="41">
        <f>IF(ISNUMBER(SEARCH("Yes",'2_all_summary'!$F750)),IF(ISNUMBER(SEARCH("Yes",'2_all_summary'!R750)),1,2),IF(ISNUMBER(SEARCH("No",'2_all_summary'!R750)),4,3))</f>
        <v>4</v>
      </c>
      <c r="P750" s="41">
        <f>IF(ISNUMBER(SEARCH("Yes",'2_all_summary'!$F750)),IF(ISNUMBER(SEARCH("Yes",'2_all_summary'!S750)),1,2),IF(ISNUMBER(SEARCH("No",'2_all_summary'!S750)),4,3))</f>
        <v>4</v>
      </c>
      <c r="Q750" s="41">
        <f>IF(ISNUMBER(SEARCH("Yes",'2_all_summary'!$F750)),IF(0&lt;'2_all_summary'!T750,1,2),IF(0='2_all_summary'!T750,4,3))</f>
        <v>4</v>
      </c>
      <c r="R750" s="41">
        <f>IF(ISNUMBER(SEARCH("Yes",'2_all_summary'!$F750)),IF(ISNUMBER(SEARCH("Yes",'2_all_summary'!U750)),1,2),IF(ISNUMBER(SEARCH("No",'2_all_summary'!U750)),4,3))</f>
        <v>4</v>
      </c>
    </row>
    <row r="751" spans="7:18" x14ac:dyDescent="0.3">
      <c r="G751" s="41"/>
      <c r="H751" s="41" t="str">
        <f>'2_all_summary'!D751</f>
        <v>Fishery resources trends and community-based management approaches adopted in the river Titas in Bangladesh</v>
      </c>
      <c r="I751" s="41" t="str">
        <f>'2_all_summary'!E751</f>
        <v>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Â© 2009 IAHR, INBO &amp; IAHS.</v>
      </c>
      <c r="J751" s="41">
        <f>IF(ISNUMBER(SEARCH("Yes",'2_all_summary'!$F751)),IF(ISNUMBER(SEARCH("Yes",'2_all_summary'!M751)),1,2),IF(ISNUMBER(SEARCH("No",'2_all_summary'!M751)),4,3))</f>
        <v>4</v>
      </c>
      <c r="K751" s="41">
        <f>IF(ISNUMBER(SEARCH("Yes",'2_all_summary'!$F751)),IF(ISNUMBER(SEARCH("Yes",'2_all_summary'!N751)),1,2),IF(ISNUMBER(SEARCH("No",'2_all_summary'!N751)),4,3))</f>
        <v>4</v>
      </c>
      <c r="L751" s="41">
        <f>IF(ISNUMBER(SEARCH("Yes",'2_all_summary'!$F751)),IF(ISNUMBER(SEARCH("Yes",'2_all_summary'!O751)),1,2),IF(ISNUMBER(SEARCH("No",'2_all_summary'!O751)),4,3))</f>
        <v>4</v>
      </c>
      <c r="M751" s="41">
        <f>IF(ISNUMBER(SEARCH("Yes",'2_all_summary'!$F751)),IF(0&lt;'2_all_summary'!P751,1,2),IF(0='2_all_summary'!P751,4,3))</f>
        <v>4</v>
      </c>
      <c r="N751" s="41">
        <f>IF(ISNUMBER(SEARCH("Yes",'2_all_summary'!$F751)),IF(ISNUMBER(SEARCH("Yes",'2_all_summary'!Q751)),1,2),IF(ISNUMBER(SEARCH("No",'2_all_summary'!Q751)),4,3))</f>
        <v>4</v>
      </c>
      <c r="O751" s="41">
        <f>IF(ISNUMBER(SEARCH("Yes",'2_all_summary'!$F751)),IF(ISNUMBER(SEARCH("Yes",'2_all_summary'!R751)),1,2),IF(ISNUMBER(SEARCH("No",'2_all_summary'!R751)),4,3))</f>
        <v>4</v>
      </c>
      <c r="P751" s="41">
        <f>IF(ISNUMBER(SEARCH("Yes",'2_all_summary'!$F751)),IF(ISNUMBER(SEARCH("Yes",'2_all_summary'!S751)),1,2),IF(ISNUMBER(SEARCH("No",'2_all_summary'!S751)),4,3))</f>
        <v>4</v>
      </c>
      <c r="Q751" s="41">
        <f>IF(ISNUMBER(SEARCH("Yes",'2_all_summary'!$F751)),IF(0&lt;'2_all_summary'!T751,1,2),IF(0='2_all_summary'!T751,4,3))</f>
        <v>4</v>
      </c>
      <c r="R751" s="41">
        <f>IF(ISNUMBER(SEARCH("Yes",'2_all_summary'!$F751)),IF(ISNUMBER(SEARCH("Yes",'2_all_summary'!U751)),1,2),IF(ISNUMBER(SEARCH("No",'2_all_summary'!U751)),4,3))</f>
        <v>4</v>
      </c>
    </row>
    <row r="752" spans="7:18" x14ac:dyDescent="0.3">
      <c r="G752" s="41"/>
      <c r="H752" s="41" t="str">
        <f>'2_all_summary'!D752</f>
        <v>Angling management organizations: Integrating the recreational sector into fishery management</v>
      </c>
      <c r="I752" s="41" t="str">
        <f>'2_all_summary'!E752</f>
        <v>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Â© 2003 Elsevier Ltd. All rights reserved.</v>
      </c>
      <c r="J752" s="41">
        <f>IF(ISNUMBER(SEARCH("Yes",'2_all_summary'!$F752)),IF(ISNUMBER(SEARCH("Yes",'2_all_summary'!M752)),1,2),IF(ISNUMBER(SEARCH("No",'2_all_summary'!M752)),4,3))</f>
        <v>4</v>
      </c>
      <c r="K752" s="41">
        <f>IF(ISNUMBER(SEARCH("Yes",'2_all_summary'!$F752)),IF(ISNUMBER(SEARCH("Yes",'2_all_summary'!N752)),1,2),IF(ISNUMBER(SEARCH("No",'2_all_summary'!N752)),4,3))</f>
        <v>4</v>
      </c>
      <c r="L752" s="41">
        <f>IF(ISNUMBER(SEARCH("Yes",'2_all_summary'!$F752)),IF(ISNUMBER(SEARCH("Yes",'2_all_summary'!O752)),1,2),IF(ISNUMBER(SEARCH("No",'2_all_summary'!O752)),4,3))</f>
        <v>4</v>
      </c>
      <c r="M752" s="41">
        <f>IF(ISNUMBER(SEARCH("Yes",'2_all_summary'!$F752)),IF(0&lt;'2_all_summary'!P752,1,2),IF(0='2_all_summary'!P752,4,3))</f>
        <v>4</v>
      </c>
      <c r="N752" s="41">
        <f>IF(ISNUMBER(SEARCH("Yes",'2_all_summary'!$F752)),IF(ISNUMBER(SEARCH("Yes",'2_all_summary'!Q752)),1,2),IF(ISNUMBER(SEARCH("No",'2_all_summary'!Q752)),4,3))</f>
        <v>3</v>
      </c>
      <c r="O752" s="41">
        <f>IF(ISNUMBER(SEARCH("Yes",'2_all_summary'!$F752)),IF(ISNUMBER(SEARCH("Yes",'2_all_summary'!R752)),1,2),IF(ISNUMBER(SEARCH("No",'2_all_summary'!R752)),4,3))</f>
        <v>4</v>
      </c>
      <c r="P752" s="41">
        <f>IF(ISNUMBER(SEARCH("Yes",'2_all_summary'!$F752)),IF(ISNUMBER(SEARCH("Yes",'2_all_summary'!S752)),1,2),IF(ISNUMBER(SEARCH("No",'2_all_summary'!S752)),4,3))</f>
        <v>4</v>
      </c>
      <c r="Q752" s="41">
        <f>IF(ISNUMBER(SEARCH("Yes",'2_all_summary'!$F752)),IF(0&lt;'2_all_summary'!T752,1,2),IF(0='2_all_summary'!T752,4,3))</f>
        <v>3</v>
      </c>
      <c r="R752" s="41">
        <f>IF(ISNUMBER(SEARCH("Yes",'2_all_summary'!$F752)),IF(ISNUMBER(SEARCH("Yes",'2_all_summary'!U752)),1,2),IF(ISNUMBER(SEARCH("No",'2_all_summary'!U752)),4,3))</f>
        <v>3</v>
      </c>
    </row>
    <row r="753" spans="7:18" x14ac:dyDescent="0.3">
      <c r="G753" s="41"/>
      <c r="H753" s="41" t="str">
        <f>'2_all_summary'!D753</f>
        <v>The impact of co-management on household income and expenditure: An empirical analysis of common property fishery resource management in Bangladesh</v>
      </c>
      <c r="I753" s="41" t="str">
        <f>'2_all_summary'!E753</f>
        <v>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Â© 2012 Elsevier Ltd.</v>
      </c>
      <c r="J753" s="41">
        <f>IF(ISNUMBER(SEARCH("Yes",'2_all_summary'!$F753)),IF(ISNUMBER(SEARCH("Yes",'2_all_summary'!M753)),1,2),IF(ISNUMBER(SEARCH("No",'2_all_summary'!M753)),4,3))</f>
        <v>4</v>
      </c>
      <c r="K753" s="41">
        <f>IF(ISNUMBER(SEARCH("Yes",'2_all_summary'!$F753)),IF(ISNUMBER(SEARCH("Yes",'2_all_summary'!N753)),1,2),IF(ISNUMBER(SEARCH("No",'2_all_summary'!N753)),4,3))</f>
        <v>4</v>
      </c>
      <c r="L753" s="41">
        <f>IF(ISNUMBER(SEARCH("Yes",'2_all_summary'!$F753)),IF(ISNUMBER(SEARCH("Yes",'2_all_summary'!O753)),1,2),IF(ISNUMBER(SEARCH("No",'2_all_summary'!O753)),4,3))</f>
        <v>4</v>
      </c>
      <c r="M753" s="41">
        <f>IF(ISNUMBER(SEARCH("Yes",'2_all_summary'!$F753)),IF(0&lt;'2_all_summary'!P753,1,2),IF(0='2_all_summary'!P753,4,3))</f>
        <v>4</v>
      </c>
      <c r="N753" s="41">
        <f>IF(ISNUMBER(SEARCH("Yes",'2_all_summary'!$F753)),IF(ISNUMBER(SEARCH("Yes",'2_all_summary'!Q753)),1,2),IF(ISNUMBER(SEARCH("No",'2_all_summary'!Q753)),4,3))</f>
        <v>4</v>
      </c>
      <c r="O753" s="41">
        <f>IF(ISNUMBER(SEARCH("Yes",'2_all_summary'!$F753)),IF(ISNUMBER(SEARCH("Yes",'2_all_summary'!R753)),1,2),IF(ISNUMBER(SEARCH("No",'2_all_summary'!R753)),4,3))</f>
        <v>4</v>
      </c>
      <c r="P753" s="41">
        <f>IF(ISNUMBER(SEARCH("Yes",'2_all_summary'!$F753)),IF(ISNUMBER(SEARCH("Yes",'2_all_summary'!S753)),1,2),IF(ISNUMBER(SEARCH("No",'2_all_summary'!S753)),4,3))</f>
        <v>4</v>
      </c>
      <c r="Q753" s="41">
        <f>IF(ISNUMBER(SEARCH("Yes",'2_all_summary'!$F753)),IF(0&lt;'2_all_summary'!T753,1,2),IF(0='2_all_summary'!T753,4,3))</f>
        <v>4</v>
      </c>
      <c r="R753" s="41">
        <f>IF(ISNUMBER(SEARCH("Yes",'2_all_summary'!$F753)),IF(ISNUMBER(SEARCH("Yes",'2_all_summary'!U753)),1,2),IF(ISNUMBER(SEARCH("No",'2_all_summary'!U753)),4,3))</f>
        <v>4</v>
      </c>
    </row>
    <row r="754" spans="7:18" x14ac:dyDescent="0.3">
      <c r="G754" s="41"/>
      <c r="H754" s="41" t="str">
        <f>'2_all_summary'!D754</f>
        <v>Development of a surveillance species list to inform aquatic invasive species management in the laurentian great lakes</v>
      </c>
      <c r="I754" s="41" t="str">
        <f>'2_all_summary'!E754</f>
        <v>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Â© Fuentes et al.</v>
      </c>
      <c r="J754" s="41">
        <f>IF(ISNUMBER(SEARCH("Yes",'2_all_summary'!$F754)),IF(ISNUMBER(SEARCH("Yes",'2_all_summary'!M754)),1,2),IF(ISNUMBER(SEARCH("No",'2_all_summary'!M754)),4,3))</f>
        <v>4</v>
      </c>
      <c r="K754" s="41">
        <f>IF(ISNUMBER(SEARCH("Yes",'2_all_summary'!$F754)),IF(ISNUMBER(SEARCH("Yes",'2_all_summary'!N754)),1,2),IF(ISNUMBER(SEARCH("No",'2_all_summary'!N754)),4,3))</f>
        <v>4</v>
      </c>
      <c r="L754" s="41">
        <f>IF(ISNUMBER(SEARCH("Yes",'2_all_summary'!$F754)),IF(ISNUMBER(SEARCH("Yes",'2_all_summary'!O754)),1,2),IF(ISNUMBER(SEARCH("No",'2_all_summary'!O754)),4,3))</f>
        <v>4</v>
      </c>
      <c r="M754" s="41">
        <f>IF(ISNUMBER(SEARCH("Yes",'2_all_summary'!$F754)),IF(0&lt;'2_all_summary'!P754,1,2),IF(0='2_all_summary'!P754,4,3))</f>
        <v>4</v>
      </c>
      <c r="N754" s="41">
        <f>IF(ISNUMBER(SEARCH("Yes",'2_all_summary'!$F754)),IF(ISNUMBER(SEARCH("Yes",'2_all_summary'!Q754)),1,2),IF(ISNUMBER(SEARCH("No",'2_all_summary'!Q754)),4,3))</f>
        <v>4</v>
      </c>
      <c r="O754" s="41">
        <f>IF(ISNUMBER(SEARCH("Yes",'2_all_summary'!$F754)),IF(ISNUMBER(SEARCH("Yes",'2_all_summary'!R754)),1,2),IF(ISNUMBER(SEARCH("No",'2_all_summary'!R754)),4,3))</f>
        <v>4</v>
      </c>
      <c r="P754" s="41">
        <f>IF(ISNUMBER(SEARCH("Yes",'2_all_summary'!$F754)),IF(ISNUMBER(SEARCH("Yes",'2_all_summary'!S754)),1,2),IF(ISNUMBER(SEARCH("No",'2_all_summary'!S754)),4,3))</f>
        <v>4</v>
      </c>
      <c r="Q754" s="41">
        <f>IF(ISNUMBER(SEARCH("Yes",'2_all_summary'!$F754)),IF(0&lt;'2_all_summary'!T754,1,2),IF(0='2_all_summary'!T754,4,3))</f>
        <v>4</v>
      </c>
      <c r="R754" s="41">
        <f>IF(ISNUMBER(SEARCH("Yes",'2_all_summary'!$F754)),IF(ISNUMBER(SEARCH("Yes",'2_all_summary'!U754)),1,2),IF(ISNUMBER(SEARCH("No",'2_all_summary'!U754)),4,3))</f>
        <v>4</v>
      </c>
    </row>
    <row r="755" spans="7:18" x14ac:dyDescent="0.3">
      <c r="G755" s="41"/>
      <c r="H755" s="41" t="str">
        <f>'2_all_summary'!D755</f>
        <v>Conservation and Preservation for Endangered Mangrove Species: Comprehensive Case Study of Swamp Forest on North Coast Area of Malaysia</v>
      </c>
      <c r="I755" s="41" t="str">
        <f>'2_all_summary'!E755</f>
        <v>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Â© Ilmu Kelautan, UNDIP.</v>
      </c>
      <c r="J755" s="41">
        <f>IF(ISNUMBER(SEARCH("Yes",'2_all_summary'!$F755)),IF(ISNUMBER(SEARCH("Yes",'2_all_summary'!M755)),1,2),IF(ISNUMBER(SEARCH("No",'2_all_summary'!M755)),4,3))</f>
        <v>4</v>
      </c>
      <c r="K755" s="41">
        <f>IF(ISNUMBER(SEARCH("Yes",'2_all_summary'!$F755)),IF(ISNUMBER(SEARCH("Yes",'2_all_summary'!N755)),1,2),IF(ISNUMBER(SEARCH("No",'2_all_summary'!N755)),4,3))</f>
        <v>4</v>
      </c>
      <c r="L755" s="41">
        <f>IF(ISNUMBER(SEARCH("Yes",'2_all_summary'!$F755)),IF(ISNUMBER(SEARCH("Yes",'2_all_summary'!O755)),1,2),IF(ISNUMBER(SEARCH("No",'2_all_summary'!O755)),4,3))</f>
        <v>4</v>
      </c>
      <c r="M755" s="41">
        <f>IF(ISNUMBER(SEARCH("Yes",'2_all_summary'!$F755)),IF(0&lt;'2_all_summary'!P755,1,2),IF(0='2_all_summary'!P755,4,3))</f>
        <v>4</v>
      </c>
      <c r="N755" s="41">
        <f>IF(ISNUMBER(SEARCH("Yes",'2_all_summary'!$F755)),IF(ISNUMBER(SEARCH("Yes",'2_all_summary'!Q755)),1,2),IF(ISNUMBER(SEARCH("No",'2_all_summary'!Q755)),4,3))</f>
        <v>4</v>
      </c>
      <c r="O755" s="41">
        <f>IF(ISNUMBER(SEARCH("Yes",'2_all_summary'!$F755)),IF(ISNUMBER(SEARCH("Yes",'2_all_summary'!R755)),1,2),IF(ISNUMBER(SEARCH("No",'2_all_summary'!R755)),4,3))</f>
        <v>4</v>
      </c>
      <c r="P755" s="41">
        <f>IF(ISNUMBER(SEARCH("Yes",'2_all_summary'!$F755)),IF(ISNUMBER(SEARCH("Yes",'2_all_summary'!S755)),1,2),IF(ISNUMBER(SEARCH("No",'2_all_summary'!S755)),4,3))</f>
        <v>4</v>
      </c>
      <c r="Q755" s="41">
        <f>IF(ISNUMBER(SEARCH("Yes",'2_all_summary'!$F755)),IF(0&lt;'2_all_summary'!T755,1,2),IF(0='2_all_summary'!T755,4,3))</f>
        <v>4</v>
      </c>
      <c r="R755" s="41">
        <f>IF(ISNUMBER(SEARCH("Yes",'2_all_summary'!$F755)),IF(ISNUMBER(SEARCH("Yes",'2_all_summary'!U755)),1,2),IF(ISNUMBER(SEARCH("No",'2_all_summary'!U755)),4,3))</f>
        <v>4</v>
      </c>
    </row>
    <row r="756" spans="7:18" x14ac:dyDescent="0.3">
      <c r="G756" s="41"/>
      <c r="H756" s="41" t="str">
        <f>'2_all_summary'!D756</f>
        <v>Mekong River Fish Conservation Zones in southern Laos: Assessing effectiveness using local ecological knowledge</v>
      </c>
      <c r="I756" s="41" t="str">
        <f>'2_all_summary'!E756</f>
        <v>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Â© 2005 Springer Science+Business Media, Inc.</v>
      </c>
      <c r="J756" s="41">
        <f>IF(ISNUMBER(SEARCH("Yes",'2_all_summary'!$F756)),IF(ISNUMBER(SEARCH("Yes",'2_all_summary'!M756)),1,2),IF(ISNUMBER(SEARCH("No",'2_all_summary'!M756)),4,3))</f>
        <v>4</v>
      </c>
      <c r="K756" s="41">
        <f>IF(ISNUMBER(SEARCH("Yes",'2_all_summary'!$F756)),IF(ISNUMBER(SEARCH("Yes",'2_all_summary'!N756)),1,2),IF(ISNUMBER(SEARCH("No",'2_all_summary'!N756)),4,3))</f>
        <v>4</v>
      </c>
      <c r="L756" s="41">
        <f>IF(ISNUMBER(SEARCH("Yes",'2_all_summary'!$F756)),IF(ISNUMBER(SEARCH("Yes",'2_all_summary'!O756)),1,2),IF(ISNUMBER(SEARCH("No",'2_all_summary'!O756)),4,3))</f>
        <v>4</v>
      </c>
      <c r="M756" s="41">
        <f>IF(ISNUMBER(SEARCH("Yes",'2_all_summary'!$F756)),IF(0&lt;'2_all_summary'!P756,1,2),IF(0='2_all_summary'!P756,4,3))</f>
        <v>4</v>
      </c>
      <c r="N756" s="41">
        <f>IF(ISNUMBER(SEARCH("Yes",'2_all_summary'!$F756)),IF(ISNUMBER(SEARCH("Yes",'2_all_summary'!Q756)),1,2),IF(ISNUMBER(SEARCH("No",'2_all_summary'!Q756)),4,3))</f>
        <v>4</v>
      </c>
      <c r="O756" s="41">
        <f>IF(ISNUMBER(SEARCH("Yes",'2_all_summary'!$F756)),IF(ISNUMBER(SEARCH("Yes",'2_all_summary'!R756)),1,2),IF(ISNUMBER(SEARCH("No",'2_all_summary'!R756)),4,3))</f>
        <v>4</v>
      </c>
      <c r="P756" s="41">
        <f>IF(ISNUMBER(SEARCH("Yes",'2_all_summary'!$F756)),IF(ISNUMBER(SEARCH("Yes",'2_all_summary'!S756)),1,2),IF(ISNUMBER(SEARCH("No",'2_all_summary'!S756)),4,3))</f>
        <v>4</v>
      </c>
      <c r="Q756" s="41">
        <f>IF(ISNUMBER(SEARCH("Yes",'2_all_summary'!$F756)),IF(0&lt;'2_all_summary'!T756,1,2),IF(0='2_all_summary'!T756,4,3))</f>
        <v>4</v>
      </c>
      <c r="R756" s="41">
        <f>IF(ISNUMBER(SEARCH("Yes",'2_all_summary'!$F756)),IF(ISNUMBER(SEARCH("Yes",'2_all_summary'!U756)),1,2),IF(ISNUMBER(SEARCH("No",'2_all_summary'!U756)),4,3))</f>
        <v>4</v>
      </c>
    </row>
    <row r="757" spans="7:18" x14ac:dyDescent="0.3">
      <c r="G757" s="41"/>
      <c r="H757" s="41" t="str">
        <f>'2_all_summary'!D757</f>
        <v>Implications of Community-Based Management of Marine Reserves in the Philippines for Reef Fish Communities and Biodiversity</v>
      </c>
      <c r="I757" s="41" t="str">
        <f>'2_all_summary'!E757</f>
        <v>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Rareâ€™s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Â© Copyright Â© 2021 Marriott, Cox, Amolo, Apistar, Mancao and de Mutsert.</v>
      </c>
      <c r="J757" s="41">
        <f>IF(ISNUMBER(SEARCH("Yes",'2_all_summary'!$F757)),IF(ISNUMBER(SEARCH("Yes",'2_all_summary'!M757)),1,2),IF(ISNUMBER(SEARCH("No",'2_all_summary'!M757)),4,3))</f>
        <v>4</v>
      </c>
      <c r="K757" s="41">
        <f>IF(ISNUMBER(SEARCH("Yes",'2_all_summary'!$F757)),IF(ISNUMBER(SEARCH("Yes",'2_all_summary'!N757)),1,2),IF(ISNUMBER(SEARCH("No",'2_all_summary'!N757)),4,3))</f>
        <v>4</v>
      </c>
      <c r="L757" s="41">
        <f>IF(ISNUMBER(SEARCH("Yes",'2_all_summary'!$F757)),IF(ISNUMBER(SEARCH("Yes",'2_all_summary'!O757)),1,2),IF(ISNUMBER(SEARCH("No",'2_all_summary'!O757)),4,3))</f>
        <v>4</v>
      </c>
      <c r="M757" s="41">
        <f>IF(ISNUMBER(SEARCH("Yes",'2_all_summary'!$F757)),IF(0&lt;'2_all_summary'!P757,1,2),IF(0='2_all_summary'!P757,4,3))</f>
        <v>4</v>
      </c>
      <c r="N757" s="41">
        <f>IF(ISNUMBER(SEARCH("Yes",'2_all_summary'!$F757)),IF(ISNUMBER(SEARCH("Yes",'2_all_summary'!Q757)),1,2),IF(ISNUMBER(SEARCH("No",'2_all_summary'!Q757)),4,3))</f>
        <v>4</v>
      </c>
      <c r="O757" s="41">
        <f>IF(ISNUMBER(SEARCH("Yes",'2_all_summary'!$F757)),IF(ISNUMBER(SEARCH("Yes",'2_all_summary'!R757)),1,2),IF(ISNUMBER(SEARCH("No",'2_all_summary'!R757)),4,3))</f>
        <v>4</v>
      </c>
      <c r="P757" s="41">
        <f>IF(ISNUMBER(SEARCH("Yes",'2_all_summary'!$F757)),IF(ISNUMBER(SEARCH("Yes",'2_all_summary'!S757)),1,2),IF(ISNUMBER(SEARCH("No",'2_all_summary'!S757)),4,3))</f>
        <v>4</v>
      </c>
      <c r="Q757" s="41">
        <f>IF(ISNUMBER(SEARCH("Yes",'2_all_summary'!$F757)),IF(0&lt;'2_all_summary'!T757,1,2),IF(0='2_all_summary'!T757,4,3))</f>
        <v>4</v>
      </c>
      <c r="R757" s="41">
        <f>IF(ISNUMBER(SEARCH("Yes",'2_all_summary'!$F757)),IF(ISNUMBER(SEARCH("Yes",'2_all_summary'!U757)),1,2),IF(ISNUMBER(SEARCH("No",'2_all_summary'!U757)),4,3))</f>
        <v>4</v>
      </c>
    </row>
    <row r="758" spans="7:18" x14ac:dyDescent="0.3">
      <c r="G758" s="41"/>
      <c r="H758" s="41" t="str">
        <f>'2_all_summary'!D758</f>
        <v>Deconstructing the reality of community-based management of marine resources in a small island context in Indonesia</v>
      </c>
      <c r="I758" s="41" t="str">
        <f>'2_all_summary'!E758</f>
        <v>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Â© 2016 Gorris.</v>
      </c>
      <c r="J758" s="41">
        <f>IF(ISNUMBER(SEARCH("Yes",'2_all_summary'!$F758)),IF(ISNUMBER(SEARCH("Yes",'2_all_summary'!M758)),1,2),IF(ISNUMBER(SEARCH("No",'2_all_summary'!M758)),4,3))</f>
        <v>4</v>
      </c>
      <c r="K758" s="41">
        <f>IF(ISNUMBER(SEARCH("Yes",'2_all_summary'!$F758)),IF(ISNUMBER(SEARCH("Yes",'2_all_summary'!N758)),1,2),IF(ISNUMBER(SEARCH("No",'2_all_summary'!N758)),4,3))</f>
        <v>4</v>
      </c>
      <c r="L758" s="41">
        <f>IF(ISNUMBER(SEARCH("Yes",'2_all_summary'!$F758)),IF(ISNUMBER(SEARCH("Yes",'2_all_summary'!O758)),1,2),IF(ISNUMBER(SEARCH("No",'2_all_summary'!O758)),4,3))</f>
        <v>4</v>
      </c>
      <c r="M758" s="41">
        <f>IF(ISNUMBER(SEARCH("Yes",'2_all_summary'!$F758)),IF(0&lt;'2_all_summary'!P758,1,2),IF(0='2_all_summary'!P758,4,3))</f>
        <v>4</v>
      </c>
      <c r="N758" s="41">
        <f>IF(ISNUMBER(SEARCH("Yes",'2_all_summary'!$F758)),IF(ISNUMBER(SEARCH("Yes",'2_all_summary'!Q758)),1,2),IF(ISNUMBER(SEARCH("No",'2_all_summary'!Q758)),4,3))</f>
        <v>4</v>
      </c>
      <c r="O758" s="41">
        <f>IF(ISNUMBER(SEARCH("Yes",'2_all_summary'!$F758)),IF(ISNUMBER(SEARCH("Yes",'2_all_summary'!R758)),1,2),IF(ISNUMBER(SEARCH("No",'2_all_summary'!R758)),4,3))</f>
        <v>4</v>
      </c>
      <c r="P758" s="41">
        <f>IF(ISNUMBER(SEARCH("Yes",'2_all_summary'!$F758)),IF(ISNUMBER(SEARCH("Yes",'2_all_summary'!S758)),1,2),IF(ISNUMBER(SEARCH("No",'2_all_summary'!S758)),4,3))</f>
        <v>4</v>
      </c>
      <c r="Q758" s="41">
        <f>IF(ISNUMBER(SEARCH("Yes",'2_all_summary'!$F758)),IF(0&lt;'2_all_summary'!T758,1,2),IF(0='2_all_summary'!T758,4,3))</f>
        <v>4</v>
      </c>
      <c r="R758" s="41">
        <f>IF(ISNUMBER(SEARCH("Yes",'2_all_summary'!$F758)),IF(ISNUMBER(SEARCH("Yes",'2_all_summary'!U758)),1,2),IF(ISNUMBER(SEARCH("No",'2_all_summary'!U758)),4,3))</f>
        <v>4</v>
      </c>
    </row>
    <row r="759" spans="7:18" x14ac:dyDescent="0.3">
      <c r="G759" s="41"/>
      <c r="H759" s="41" t="str">
        <f>'2_all_summary'!D759</f>
        <v>Piloting participatory smartphone mapping of intertidal fishing grounds and resources in northern Mozambique: Opportunities and future directions</v>
      </c>
      <c r="I759" s="41" t="str">
        <f>'2_all_summary'!E759</f>
        <v>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Â© 2016 Elsevier Ltd</v>
      </c>
      <c r="J759" s="41">
        <f>IF(ISNUMBER(SEARCH("Yes",'2_all_summary'!$F759)),IF(ISNUMBER(SEARCH("Yes",'2_all_summary'!M759)),1,2),IF(ISNUMBER(SEARCH("No",'2_all_summary'!M759)),4,3))</f>
        <v>4</v>
      </c>
      <c r="K759" s="41">
        <f>IF(ISNUMBER(SEARCH("Yes",'2_all_summary'!$F759)),IF(ISNUMBER(SEARCH("Yes",'2_all_summary'!N759)),1,2),IF(ISNUMBER(SEARCH("No",'2_all_summary'!N759)),4,3))</f>
        <v>4</v>
      </c>
      <c r="L759" s="41">
        <f>IF(ISNUMBER(SEARCH("Yes",'2_all_summary'!$F759)),IF(ISNUMBER(SEARCH("Yes",'2_all_summary'!O759)),1,2),IF(ISNUMBER(SEARCH("No",'2_all_summary'!O759)),4,3))</f>
        <v>4</v>
      </c>
      <c r="M759" s="41">
        <f>IF(ISNUMBER(SEARCH("Yes",'2_all_summary'!$F759)),IF(0&lt;'2_all_summary'!P759,1,2),IF(0='2_all_summary'!P759,4,3))</f>
        <v>4</v>
      </c>
      <c r="N759" s="41">
        <f>IF(ISNUMBER(SEARCH("Yes",'2_all_summary'!$F759)),IF(ISNUMBER(SEARCH("Yes",'2_all_summary'!Q759)),1,2),IF(ISNUMBER(SEARCH("No",'2_all_summary'!Q759)),4,3))</f>
        <v>4</v>
      </c>
      <c r="O759" s="41">
        <f>IF(ISNUMBER(SEARCH("Yes",'2_all_summary'!$F759)),IF(ISNUMBER(SEARCH("Yes",'2_all_summary'!R759)),1,2),IF(ISNUMBER(SEARCH("No",'2_all_summary'!R759)),4,3))</f>
        <v>4</v>
      </c>
      <c r="P759" s="41">
        <f>IF(ISNUMBER(SEARCH("Yes",'2_all_summary'!$F759)),IF(ISNUMBER(SEARCH("Yes",'2_all_summary'!S759)),1,2),IF(ISNUMBER(SEARCH("No",'2_all_summary'!S759)),4,3))</f>
        <v>4</v>
      </c>
      <c r="Q759" s="41">
        <f>IF(ISNUMBER(SEARCH("Yes",'2_all_summary'!$F759)),IF(0&lt;'2_all_summary'!T759,1,2),IF(0='2_all_summary'!T759,4,3))</f>
        <v>4</v>
      </c>
      <c r="R759" s="41">
        <f>IF(ISNUMBER(SEARCH("Yes",'2_all_summary'!$F759)),IF(ISNUMBER(SEARCH("Yes",'2_all_summary'!U759)),1,2),IF(ISNUMBER(SEARCH("No",'2_all_summary'!U759)),4,3))</f>
        <v>4</v>
      </c>
    </row>
    <row r="760" spans="7:18" x14ac:dyDescent="0.3">
      <c r="G760" s="41"/>
      <c r="H760" s="41" t="str">
        <f>'2_all_summary'!D760</f>
        <v>Local ecological knowledge and institutional dynamics for ecosystem management: A study of Lake Racken watershed, Sweden</v>
      </c>
      <c r="I760" s="41" t="str">
        <f>'2_all_summary'!E760</f>
        <v>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v>
      </c>
      <c r="J760" s="41">
        <f>IF(ISNUMBER(SEARCH("Yes",'2_all_summary'!$F760)),IF(ISNUMBER(SEARCH("Yes",'2_all_summary'!M760)),1,2),IF(ISNUMBER(SEARCH("No",'2_all_summary'!M760)),4,3))</f>
        <v>4</v>
      </c>
      <c r="K760" s="41">
        <f>IF(ISNUMBER(SEARCH("Yes",'2_all_summary'!$F760)),IF(ISNUMBER(SEARCH("Yes",'2_all_summary'!N760)),1,2),IF(ISNUMBER(SEARCH("No",'2_all_summary'!N760)),4,3))</f>
        <v>4</v>
      </c>
      <c r="L760" s="41">
        <f>IF(ISNUMBER(SEARCH("Yes",'2_all_summary'!$F760)),IF(ISNUMBER(SEARCH("Yes",'2_all_summary'!O760)),1,2),IF(ISNUMBER(SEARCH("No",'2_all_summary'!O760)),4,3))</f>
        <v>4</v>
      </c>
      <c r="M760" s="41">
        <f>IF(ISNUMBER(SEARCH("Yes",'2_all_summary'!$F760)),IF(0&lt;'2_all_summary'!P760,1,2),IF(0='2_all_summary'!P760,4,3))</f>
        <v>4</v>
      </c>
      <c r="N760" s="41">
        <f>IF(ISNUMBER(SEARCH("Yes",'2_all_summary'!$F760)),IF(ISNUMBER(SEARCH("Yes",'2_all_summary'!Q760)),1,2),IF(ISNUMBER(SEARCH("No",'2_all_summary'!Q760)),4,3))</f>
        <v>4</v>
      </c>
      <c r="O760" s="41">
        <f>IF(ISNUMBER(SEARCH("Yes",'2_all_summary'!$F760)),IF(ISNUMBER(SEARCH("Yes",'2_all_summary'!R760)),1,2),IF(ISNUMBER(SEARCH("No",'2_all_summary'!R760)),4,3))</f>
        <v>4</v>
      </c>
      <c r="P760" s="41">
        <f>IF(ISNUMBER(SEARCH("Yes",'2_all_summary'!$F760)),IF(ISNUMBER(SEARCH("Yes",'2_all_summary'!S760)),1,2),IF(ISNUMBER(SEARCH("No",'2_all_summary'!S760)),4,3))</f>
        <v>4</v>
      </c>
      <c r="Q760" s="41">
        <f>IF(ISNUMBER(SEARCH("Yes",'2_all_summary'!$F760)),IF(0&lt;'2_all_summary'!T760,1,2),IF(0='2_all_summary'!T760,4,3))</f>
        <v>4</v>
      </c>
      <c r="R760" s="41">
        <f>IF(ISNUMBER(SEARCH("Yes",'2_all_summary'!$F760)),IF(ISNUMBER(SEARCH("Yes",'2_all_summary'!U760)),1,2),IF(ISNUMBER(SEARCH("No",'2_all_summary'!U760)),4,3))</f>
        <v>4</v>
      </c>
    </row>
    <row r="761" spans="7:18" x14ac:dyDescent="0.3">
      <c r="G761" s="41"/>
      <c r="H761" s="41" t="str">
        <f>'2_all_summary'!D761</f>
        <v>How do fishery resources enhance the development of coastal fishing communities: Lessons learned from a community-based sea farming project in Taiwan</v>
      </c>
      <c r="I761" s="41" t="str">
        <f>'2_all_summary'!E761</f>
        <v>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Â© 2019 Elsevier Ltd</v>
      </c>
      <c r="J761" s="41">
        <f>IF(ISNUMBER(SEARCH("Yes",'2_all_summary'!$F761)),IF(ISNUMBER(SEARCH("Yes",'2_all_summary'!M761)),1,2),IF(ISNUMBER(SEARCH("No",'2_all_summary'!M761)),4,3))</f>
        <v>4</v>
      </c>
      <c r="K761" s="41">
        <f>IF(ISNUMBER(SEARCH("Yes",'2_all_summary'!$F761)),IF(ISNUMBER(SEARCH("Yes",'2_all_summary'!N761)),1,2),IF(ISNUMBER(SEARCH("No",'2_all_summary'!N761)),4,3))</f>
        <v>4</v>
      </c>
      <c r="L761" s="41">
        <f>IF(ISNUMBER(SEARCH("Yes",'2_all_summary'!$F761)),IF(ISNUMBER(SEARCH("Yes",'2_all_summary'!O761)),1,2),IF(ISNUMBER(SEARCH("No",'2_all_summary'!O761)),4,3))</f>
        <v>4</v>
      </c>
      <c r="M761" s="41">
        <f>IF(ISNUMBER(SEARCH("Yes",'2_all_summary'!$F761)),IF(0&lt;'2_all_summary'!P761,1,2),IF(0='2_all_summary'!P761,4,3))</f>
        <v>4</v>
      </c>
      <c r="N761" s="41">
        <f>IF(ISNUMBER(SEARCH("Yes",'2_all_summary'!$F761)),IF(ISNUMBER(SEARCH("Yes",'2_all_summary'!Q761)),1,2),IF(ISNUMBER(SEARCH("No",'2_all_summary'!Q761)),4,3))</f>
        <v>4</v>
      </c>
      <c r="O761" s="41">
        <f>IF(ISNUMBER(SEARCH("Yes",'2_all_summary'!$F761)),IF(ISNUMBER(SEARCH("Yes",'2_all_summary'!R761)),1,2),IF(ISNUMBER(SEARCH("No",'2_all_summary'!R761)),4,3))</f>
        <v>4</v>
      </c>
      <c r="P761" s="41">
        <f>IF(ISNUMBER(SEARCH("Yes",'2_all_summary'!$F761)),IF(ISNUMBER(SEARCH("Yes",'2_all_summary'!S761)),1,2),IF(ISNUMBER(SEARCH("No",'2_all_summary'!S761)),4,3))</f>
        <v>4</v>
      </c>
      <c r="Q761" s="41">
        <f>IF(ISNUMBER(SEARCH("Yes",'2_all_summary'!$F761)),IF(0&lt;'2_all_summary'!T761,1,2),IF(0='2_all_summary'!T761,4,3))</f>
        <v>4</v>
      </c>
      <c r="R761" s="41">
        <f>IF(ISNUMBER(SEARCH("Yes",'2_all_summary'!$F761)),IF(ISNUMBER(SEARCH("Yes",'2_all_summary'!U761)),1,2),IF(ISNUMBER(SEARCH("No",'2_all_summary'!U761)),4,3))</f>
        <v>4</v>
      </c>
    </row>
    <row r="762" spans="7:18" x14ac:dyDescent="0.3">
      <c r="G762" s="41"/>
      <c r="H762" s="41" t="str">
        <f>'2_all_summary'!D762</f>
        <v>The Condition of Seagrass Beds in North Sulawesi following the implementation of Community-Based Coastal Management Program</v>
      </c>
      <c r="I762" s="41" t="str">
        <f>'2_all_summary'!E762</f>
        <v>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Â© Published under licence by IOP Publishing Ltd.</v>
      </c>
      <c r="J762" s="41">
        <f>IF(ISNUMBER(SEARCH("Yes",'2_all_summary'!$F762)),IF(ISNUMBER(SEARCH("Yes",'2_all_summary'!M762)),1,2),IF(ISNUMBER(SEARCH("No",'2_all_summary'!M762)),4,3))</f>
        <v>4</v>
      </c>
      <c r="K762" s="41">
        <f>IF(ISNUMBER(SEARCH("Yes",'2_all_summary'!$F762)),IF(ISNUMBER(SEARCH("Yes",'2_all_summary'!N762)),1,2),IF(ISNUMBER(SEARCH("No",'2_all_summary'!N762)),4,3))</f>
        <v>4</v>
      </c>
      <c r="L762" s="41">
        <f>IF(ISNUMBER(SEARCH("Yes",'2_all_summary'!$F762)),IF(ISNUMBER(SEARCH("Yes",'2_all_summary'!O762)),1,2),IF(ISNUMBER(SEARCH("No",'2_all_summary'!O762)),4,3))</f>
        <v>4</v>
      </c>
      <c r="M762" s="41">
        <f>IF(ISNUMBER(SEARCH("Yes",'2_all_summary'!$F762)),IF(0&lt;'2_all_summary'!P762,1,2),IF(0='2_all_summary'!P762,4,3))</f>
        <v>4</v>
      </c>
      <c r="N762" s="41">
        <f>IF(ISNUMBER(SEARCH("Yes",'2_all_summary'!$F762)),IF(ISNUMBER(SEARCH("Yes",'2_all_summary'!Q762)),1,2),IF(ISNUMBER(SEARCH("No",'2_all_summary'!Q762)),4,3))</f>
        <v>4</v>
      </c>
      <c r="O762" s="41">
        <f>IF(ISNUMBER(SEARCH("Yes",'2_all_summary'!$F762)),IF(ISNUMBER(SEARCH("Yes",'2_all_summary'!R762)),1,2),IF(ISNUMBER(SEARCH("No",'2_all_summary'!R762)),4,3))</f>
        <v>4</v>
      </c>
      <c r="P762" s="41">
        <f>IF(ISNUMBER(SEARCH("Yes",'2_all_summary'!$F762)),IF(ISNUMBER(SEARCH("Yes",'2_all_summary'!S762)),1,2),IF(ISNUMBER(SEARCH("No",'2_all_summary'!S762)),4,3))</f>
        <v>4</v>
      </c>
      <c r="Q762" s="41">
        <f>IF(ISNUMBER(SEARCH("Yes",'2_all_summary'!$F762)),IF(0&lt;'2_all_summary'!T762,1,2),IF(0='2_all_summary'!T762,4,3))</f>
        <v>4</v>
      </c>
      <c r="R762" s="41">
        <f>IF(ISNUMBER(SEARCH("Yes",'2_all_summary'!$F762)),IF(ISNUMBER(SEARCH("Yes",'2_all_summary'!U762)),1,2),IF(ISNUMBER(SEARCH("No",'2_all_summary'!U762)),4,3))</f>
        <v>4</v>
      </c>
    </row>
    <row r="763" spans="7:18" x14ac:dyDescent="0.3">
      <c r="G763" s="41"/>
      <c r="H763" s="41" t="str">
        <f>'2_all_summary'!D763</f>
        <v>Marking of tiger shrimp Penaeus monodon (Fabricius) juveniles: Comparison among inexpensive tagging options</v>
      </c>
      <c r="I763" s="41" t="str">
        <f>'2_all_summary'!E763</f>
        <v>Three low-cost marking methods (staining with food color, uropod trimming, and T-bar tagging) were tested on 2-mo old juvenile tiger shrimps Penaeus monodon with 8.42 Â±0.1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v>
      </c>
      <c r="J763" s="41">
        <f>IF(ISNUMBER(SEARCH("Yes",'2_all_summary'!$F763)),IF(ISNUMBER(SEARCH("Yes",'2_all_summary'!M763)),1,2),IF(ISNUMBER(SEARCH("No",'2_all_summary'!M763)),4,3))</f>
        <v>4</v>
      </c>
      <c r="K763" s="41">
        <f>IF(ISNUMBER(SEARCH("Yes",'2_all_summary'!$F763)),IF(ISNUMBER(SEARCH("Yes",'2_all_summary'!N763)),1,2),IF(ISNUMBER(SEARCH("No",'2_all_summary'!N763)),4,3))</f>
        <v>4</v>
      </c>
      <c r="L763" s="41">
        <f>IF(ISNUMBER(SEARCH("Yes",'2_all_summary'!$F763)),IF(ISNUMBER(SEARCH("Yes",'2_all_summary'!O763)),1,2),IF(ISNUMBER(SEARCH("No",'2_all_summary'!O763)),4,3))</f>
        <v>4</v>
      </c>
      <c r="M763" s="41">
        <f>IF(ISNUMBER(SEARCH("Yes",'2_all_summary'!$F763)),IF(0&lt;'2_all_summary'!P763,1,2),IF(0='2_all_summary'!P763,4,3))</f>
        <v>4</v>
      </c>
      <c r="N763" s="41">
        <f>IF(ISNUMBER(SEARCH("Yes",'2_all_summary'!$F763)),IF(ISNUMBER(SEARCH("Yes",'2_all_summary'!Q763)),1,2),IF(ISNUMBER(SEARCH("No",'2_all_summary'!Q763)),4,3))</f>
        <v>4</v>
      </c>
      <c r="O763" s="41">
        <f>IF(ISNUMBER(SEARCH("Yes",'2_all_summary'!$F763)),IF(ISNUMBER(SEARCH("Yes",'2_all_summary'!R763)),1,2),IF(ISNUMBER(SEARCH("No",'2_all_summary'!R763)),4,3))</f>
        <v>4</v>
      </c>
      <c r="P763" s="41">
        <f>IF(ISNUMBER(SEARCH("Yes",'2_all_summary'!$F763)),IF(ISNUMBER(SEARCH("Yes",'2_all_summary'!S763)),1,2),IF(ISNUMBER(SEARCH("No",'2_all_summary'!S763)),4,3))</f>
        <v>4</v>
      </c>
      <c r="Q763" s="41">
        <f>IF(ISNUMBER(SEARCH("Yes",'2_all_summary'!$F763)),IF(0&lt;'2_all_summary'!T763,1,2),IF(0='2_all_summary'!T763,4,3))</f>
        <v>4</v>
      </c>
      <c r="R763" s="41">
        <f>IF(ISNUMBER(SEARCH("Yes",'2_all_summary'!$F763)),IF(ISNUMBER(SEARCH("Yes",'2_all_summary'!U763)),1,2),IF(ISNUMBER(SEARCH("No",'2_all_summary'!U763)),4,3))</f>
        <v>4</v>
      </c>
    </row>
    <row r="764" spans="7:18" x14ac:dyDescent="0.3">
      <c r="G764" s="41"/>
      <c r="H764" s="41" t="str">
        <f>'2_all_summary'!D764</f>
        <v>The bridging role of non-governmental organizations in the planning, adoption, and management of the marine protected area network in Raja Ampat, Indonesia</v>
      </c>
      <c r="I764" s="41" t="str">
        <f>'2_all_summary'!E764</f>
        <v>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Â© 2022 The Authors</v>
      </c>
      <c r="J764" s="41">
        <f>IF(ISNUMBER(SEARCH("Yes",'2_all_summary'!$F764)),IF(ISNUMBER(SEARCH("Yes",'2_all_summary'!M764)),1,2),IF(ISNUMBER(SEARCH("No",'2_all_summary'!M764)),4,3))</f>
        <v>4</v>
      </c>
      <c r="K764" s="41">
        <f>IF(ISNUMBER(SEARCH("Yes",'2_all_summary'!$F764)),IF(ISNUMBER(SEARCH("Yes",'2_all_summary'!N764)),1,2),IF(ISNUMBER(SEARCH("No",'2_all_summary'!N764)),4,3))</f>
        <v>4</v>
      </c>
      <c r="L764" s="41">
        <f>IF(ISNUMBER(SEARCH("Yes",'2_all_summary'!$F764)),IF(ISNUMBER(SEARCH("Yes",'2_all_summary'!O764)),1,2),IF(ISNUMBER(SEARCH("No",'2_all_summary'!O764)),4,3))</f>
        <v>4</v>
      </c>
      <c r="M764" s="41">
        <f>IF(ISNUMBER(SEARCH("Yes",'2_all_summary'!$F764)),IF(0&lt;'2_all_summary'!P764,1,2),IF(0='2_all_summary'!P764,4,3))</f>
        <v>4</v>
      </c>
      <c r="N764" s="41">
        <f>IF(ISNUMBER(SEARCH("Yes",'2_all_summary'!$F764)),IF(ISNUMBER(SEARCH("Yes",'2_all_summary'!Q764)),1,2),IF(ISNUMBER(SEARCH("No",'2_all_summary'!Q764)),4,3))</f>
        <v>4</v>
      </c>
      <c r="O764" s="41">
        <f>IF(ISNUMBER(SEARCH("Yes",'2_all_summary'!$F764)),IF(ISNUMBER(SEARCH("Yes",'2_all_summary'!R764)),1,2),IF(ISNUMBER(SEARCH("No",'2_all_summary'!R764)),4,3))</f>
        <v>4</v>
      </c>
      <c r="P764" s="41">
        <f>IF(ISNUMBER(SEARCH("Yes",'2_all_summary'!$F764)),IF(ISNUMBER(SEARCH("Yes",'2_all_summary'!S764)),1,2),IF(ISNUMBER(SEARCH("No",'2_all_summary'!S764)),4,3))</f>
        <v>4</v>
      </c>
      <c r="Q764" s="41">
        <f>IF(ISNUMBER(SEARCH("Yes",'2_all_summary'!$F764)),IF(0&lt;'2_all_summary'!T764,1,2),IF(0='2_all_summary'!T764,4,3))</f>
        <v>4</v>
      </c>
      <c r="R764" s="41">
        <f>IF(ISNUMBER(SEARCH("Yes",'2_all_summary'!$F764)),IF(ISNUMBER(SEARCH("Yes",'2_all_summary'!U764)),1,2),IF(ISNUMBER(SEARCH("No",'2_all_summary'!U764)),4,3))</f>
        <v>4</v>
      </c>
    </row>
    <row r="765" spans="7:18" x14ac:dyDescent="0.3">
      <c r="G765" s="41"/>
      <c r="H765" s="41" t="str">
        <f>'2_all_summary'!D765</f>
        <v>An empirical bio-economic stocking model for floodplain beels in Bangladesh</v>
      </c>
      <c r="I765" s="41" t="str">
        <f>'2_all_summary'!E765</f>
        <v>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Â© 2007 Blackwell Publishing Ltd.</v>
      </c>
      <c r="J765" s="41">
        <f>IF(ISNUMBER(SEARCH("Yes",'2_all_summary'!$F765)),IF(ISNUMBER(SEARCH("Yes",'2_all_summary'!M765)),1,2),IF(ISNUMBER(SEARCH("No",'2_all_summary'!M765)),4,3))</f>
        <v>4</v>
      </c>
      <c r="K765" s="41">
        <f>IF(ISNUMBER(SEARCH("Yes",'2_all_summary'!$F765)),IF(ISNUMBER(SEARCH("Yes",'2_all_summary'!N765)),1,2),IF(ISNUMBER(SEARCH("No",'2_all_summary'!N765)),4,3))</f>
        <v>4</v>
      </c>
      <c r="L765" s="41">
        <f>IF(ISNUMBER(SEARCH("Yes",'2_all_summary'!$F765)),IF(ISNUMBER(SEARCH("Yes",'2_all_summary'!O765)),1,2),IF(ISNUMBER(SEARCH("No",'2_all_summary'!O765)),4,3))</f>
        <v>4</v>
      </c>
      <c r="M765" s="41">
        <f>IF(ISNUMBER(SEARCH("Yes",'2_all_summary'!$F765)),IF(0&lt;'2_all_summary'!P765,1,2),IF(0='2_all_summary'!P765,4,3))</f>
        <v>4</v>
      </c>
      <c r="N765" s="41">
        <f>IF(ISNUMBER(SEARCH("Yes",'2_all_summary'!$F765)),IF(ISNUMBER(SEARCH("Yes",'2_all_summary'!Q765)),1,2),IF(ISNUMBER(SEARCH("No",'2_all_summary'!Q765)),4,3))</f>
        <v>4</v>
      </c>
      <c r="O765" s="41">
        <f>IF(ISNUMBER(SEARCH("Yes",'2_all_summary'!$F765)),IF(ISNUMBER(SEARCH("Yes",'2_all_summary'!R765)),1,2),IF(ISNUMBER(SEARCH("No",'2_all_summary'!R765)),4,3))</f>
        <v>4</v>
      </c>
      <c r="P765" s="41">
        <f>IF(ISNUMBER(SEARCH("Yes",'2_all_summary'!$F765)),IF(ISNUMBER(SEARCH("Yes",'2_all_summary'!S765)),1,2),IF(ISNUMBER(SEARCH("No",'2_all_summary'!S765)),4,3))</f>
        <v>4</v>
      </c>
      <c r="Q765" s="41">
        <f>IF(ISNUMBER(SEARCH("Yes",'2_all_summary'!$F765)),IF(0&lt;'2_all_summary'!T765,1,2),IF(0='2_all_summary'!T765,4,3))</f>
        <v>4</v>
      </c>
      <c r="R765" s="41">
        <f>IF(ISNUMBER(SEARCH("Yes",'2_all_summary'!$F765)),IF(ISNUMBER(SEARCH("Yes",'2_all_summary'!U765)),1,2),IF(ISNUMBER(SEARCH("No",'2_all_summary'!U765)),4,3))</f>
        <v>4</v>
      </c>
    </row>
    <row r="766" spans="7:18" x14ac:dyDescent="0.3">
      <c r="G766" s="41"/>
      <c r="H766" s="41" t="str">
        <f>'2_all_summary'!D766</f>
        <v>Effects of fisheries closure size, age, and history of compliance on coral reef fish communities in the western Indian Ocean</v>
      </c>
      <c r="I766" s="41" t="str">
        <f>'2_all_summary'!E766</f>
        <v>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Â© Inter-Research 2009.</v>
      </c>
      <c r="J766" s="41">
        <f>IF(ISNUMBER(SEARCH("Yes",'2_all_summary'!$F766)),IF(ISNUMBER(SEARCH("Yes",'2_all_summary'!M766)),1,2),IF(ISNUMBER(SEARCH("No",'2_all_summary'!M766)),4,3))</f>
        <v>4</v>
      </c>
      <c r="K766" s="41">
        <f>IF(ISNUMBER(SEARCH("Yes",'2_all_summary'!$F766)),IF(ISNUMBER(SEARCH("Yes",'2_all_summary'!N766)),1,2),IF(ISNUMBER(SEARCH("No",'2_all_summary'!N766)),4,3))</f>
        <v>4</v>
      </c>
      <c r="L766" s="41">
        <f>IF(ISNUMBER(SEARCH("Yes",'2_all_summary'!$F766)),IF(ISNUMBER(SEARCH("Yes",'2_all_summary'!O766)),1,2),IF(ISNUMBER(SEARCH("No",'2_all_summary'!O766)),4,3))</f>
        <v>4</v>
      </c>
      <c r="M766" s="41">
        <f>IF(ISNUMBER(SEARCH("Yes",'2_all_summary'!$F766)),IF(0&lt;'2_all_summary'!P766,1,2),IF(0='2_all_summary'!P766,4,3))</f>
        <v>4</v>
      </c>
      <c r="N766" s="41">
        <f>IF(ISNUMBER(SEARCH("Yes",'2_all_summary'!$F766)),IF(ISNUMBER(SEARCH("Yes",'2_all_summary'!Q766)),1,2),IF(ISNUMBER(SEARCH("No",'2_all_summary'!Q766)),4,3))</f>
        <v>4</v>
      </c>
      <c r="O766" s="41">
        <f>IF(ISNUMBER(SEARCH("Yes",'2_all_summary'!$F766)),IF(ISNUMBER(SEARCH("Yes",'2_all_summary'!R766)),1,2),IF(ISNUMBER(SEARCH("No",'2_all_summary'!R766)),4,3))</f>
        <v>4</v>
      </c>
      <c r="P766" s="41">
        <f>IF(ISNUMBER(SEARCH("Yes",'2_all_summary'!$F766)),IF(ISNUMBER(SEARCH("Yes",'2_all_summary'!S766)),1,2),IF(ISNUMBER(SEARCH("No",'2_all_summary'!S766)),4,3))</f>
        <v>4</v>
      </c>
      <c r="Q766" s="41">
        <f>IF(ISNUMBER(SEARCH("Yes",'2_all_summary'!$F766)),IF(0&lt;'2_all_summary'!T766,1,2),IF(0='2_all_summary'!T766,4,3))</f>
        <v>4</v>
      </c>
      <c r="R766" s="41">
        <f>IF(ISNUMBER(SEARCH("Yes",'2_all_summary'!$F766)),IF(ISNUMBER(SEARCH("Yes",'2_all_summary'!U766)),1,2),IF(ISNUMBER(SEARCH("No",'2_all_summary'!U766)),4,3))</f>
        <v>4</v>
      </c>
    </row>
    <row r="767" spans="7:18" x14ac:dyDescent="0.3">
      <c r="G767" s="41"/>
      <c r="H767" s="41" t="str">
        <f>'2_all_summary'!D767</f>
        <v>Improving asthma control in the rural setting: The BREATHE (Better Respiratory Education and Asthma Treatment in Hinton and Edson) study</v>
      </c>
      <c r="I767" s="41" t="str">
        <f>'2_all_summary'!E767</f>
        <v>Background: Overuse of Î²-agonists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v>
      </c>
      <c r="J767" s="41">
        <f>IF(ISNUMBER(SEARCH("Yes",'2_all_summary'!$F767)),IF(ISNUMBER(SEARCH("Yes",'2_all_summary'!M767)),1,2),IF(ISNUMBER(SEARCH("No",'2_all_summary'!M767)),4,3))</f>
        <v>4</v>
      </c>
      <c r="K767" s="41">
        <f>IF(ISNUMBER(SEARCH("Yes",'2_all_summary'!$F767)),IF(ISNUMBER(SEARCH("Yes",'2_all_summary'!N767)),1,2),IF(ISNUMBER(SEARCH("No",'2_all_summary'!N767)),4,3))</f>
        <v>4</v>
      </c>
      <c r="L767" s="41">
        <f>IF(ISNUMBER(SEARCH("Yes",'2_all_summary'!$F767)),IF(ISNUMBER(SEARCH("Yes",'2_all_summary'!O767)),1,2),IF(ISNUMBER(SEARCH("No",'2_all_summary'!O767)),4,3))</f>
        <v>4</v>
      </c>
      <c r="M767" s="41">
        <f>IF(ISNUMBER(SEARCH("Yes",'2_all_summary'!$F767)),IF(0&lt;'2_all_summary'!P767,1,2),IF(0='2_all_summary'!P767,4,3))</f>
        <v>4</v>
      </c>
      <c r="N767" s="41">
        <f>IF(ISNUMBER(SEARCH("Yes",'2_all_summary'!$F767)),IF(ISNUMBER(SEARCH("Yes",'2_all_summary'!Q767)),1,2),IF(ISNUMBER(SEARCH("No",'2_all_summary'!Q767)),4,3))</f>
        <v>4</v>
      </c>
      <c r="O767" s="41">
        <f>IF(ISNUMBER(SEARCH("Yes",'2_all_summary'!$F767)),IF(ISNUMBER(SEARCH("Yes",'2_all_summary'!R767)),1,2),IF(ISNUMBER(SEARCH("No",'2_all_summary'!R767)),4,3))</f>
        <v>4</v>
      </c>
      <c r="P767" s="41">
        <f>IF(ISNUMBER(SEARCH("Yes",'2_all_summary'!$F767)),IF(ISNUMBER(SEARCH("Yes",'2_all_summary'!S767)),1,2),IF(ISNUMBER(SEARCH("No",'2_all_summary'!S767)),4,3))</f>
        <v>4</v>
      </c>
      <c r="Q767" s="41">
        <f>IF(ISNUMBER(SEARCH("Yes",'2_all_summary'!$F767)),IF(0&lt;'2_all_summary'!T767,1,2),IF(0='2_all_summary'!T767,4,3))</f>
        <v>4</v>
      </c>
      <c r="R767" s="41">
        <f>IF(ISNUMBER(SEARCH("Yes",'2_all_summary'!$F767)),IF(ISNUMBER(SEARCH("Yes",'2_all_summary'!U767)),1,2),IF(ISNUMBER(SEARCH("No",'2_all_summary'!U767)),4,3))</f>
        <v>4</v>
      </c>
    </row>
    <row r="768" spans="7:18" x14ac:dyDescent="0.3">
      <c r="G768" s="41"/>
      <c r="H768" s="41" t="str">
        <f>'2_all_summary'!D768</f>
        <v>Rapid implementation of evidence-based guidelines for imaging after first urinary tract infection</v>
      </c>
      <c r="I768" s="41" t="str">
        <f>'2_all_summary'!E768</f>
        <v>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Ï‡2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Â© 2013 by the American Academy of Pediatrics.</v>
      </c>
      <c r="J768" s="41">
        <f>IF(ISNUMBER(SEARCH("Yes",'2_all_summary'!$F768)),IF(ISNUMBER(SEARCH("Yes",'2_all_summary'!M768)),1,2),IF(ISNUMBER(SEARCH("No",'2_all_summary'!M768)),4,3))</f>
        <v>4</v>
      </c>
      <c r="K768" s="41">
        <f>IF(ISNUMBER(SEARCH("Yes",'2_all_summary'!$F768)),IF(ISNUMBER(SEARCH("Yes",'2_all_summary'!N768)),1,2),IF(ISNUMBER(SEARCH("No",'2_all_summary'!N768)),4,3))</f>
        <v>4</v>
      </c>
      <c r="L768" s="41">
        <f>IF(ISNUMBER(SEARCH("Yes",'2_all_summary'!$F768)),IF(ISNUMBER(SEARCH("Yes",'2_all_summary'!O768)),1,2),IF(ISNUMBER(SEARCH("No",'2_all_summary'!O768)),4,3))</f>
        <v>4</v>
      </c>
      <c r="M768" s="41">
        <f>IF(ISNUMBER(SEARCH("Yes",'2_all_summary'!$F768)),IF(0&lt;'2_all_summary'!P768,1,2),IF(0='2_all_summary'!P768,4,3))</f>
        <v>4</v>
      </c>
      <c r="N768" s="41">
        <f>IF(ISNUMBER(SEARCH("Yes",'2_all_summary'!$F768)),IF(ISNUMBER(SEARCH("Yes",'2_all_summary'!Q768)),1,2),IF(ISNUMBER(SEARCH("No",'2_all_summary'!Q768)),4,3))</f>
        <v>4</v>
      </c>
      <c r="O768" s="41">
        <f>IF(ISNUMBER(SEARCH("Yes",'2_all_summary'!$F768)),IF(ISNUMBER(SEARCH("Yes",'2_all_summary'!R768)),1,2),IF(ISNUMBER(SEARCH("No",'2_all_summary'!R768)),4,3))</f>
        <v>4</v>
      </c>
      <c r="P768" s="41">
        <f>IF(ISNUMBER(SEARCH("Yes",'2_all_summary'!$F768)),IF(ISNUMBER(SEARCH("Yes",'2_all_summary'!S768)),1,2),IF(ISNUMBER(SEARCH("No",'2_all_summary'!S768)),4,3))</f>
        <v>4</v>
      </c>
      <c r="Q768" s="41">
        <f>IF(ISNUMBER(SEARCH("Yes",'2_all_summary'!$F768)),IF(0&lt;'2_all_summary'!T768,1,2),IF(0='2_all_summary'!T768,4,3))</f>
        <v>4</v>
      </c>
      <c r="R768" s="41">
        <f>IF(ISNUMBER(SEARCH("Yes",'2_all_summary'!$F768)),IF(ISNUMBER(SEARCH("Yes",'2_all_summary'!U768)),1,2),IF(ISNUMBER(SEARCH("No",'2_all_summary'!U768)),4,3))</f>
        <v>4</v>
      </c>
    </row>
    <row r="769" spans="7:18" x14ac:dyDescent="0.3">
      <c r="G769" s="41"/>
      <c r="H769" s="41" t="str">
        <f>'2_all_summary'!D769</f>
        <v>Strengthening participatory approaches to coastal fisheries governance in Papua New Guinea: The role of local-level government legislation</v>
      </c>
      <c r="I769" s="41" t="str">
        <f>'2_all_summary'!E769</f>
        <v>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Â© CSIRO.</v>
      </c>
      <c r="J769" s="41">
        <f>IF(ISNUMBER(SEARCH("Yes",'2_all_summary'!$F769)),IF(ISNUMBER(SEARCH("Yes",'2_all_summary'!M769)),1,2),IF(ISNUMBER(SEARCH("No",'2_all_summary'!M769)),4,3))</f>
        <v>1</v>
      </c>
      <c r="K769" s="41">
        <f>IF(ISNUMBER(SEARCH("Yes",'2_all_summary'!$F769)),IF(ISNUMBER(SEARCH("Yes",'2_all_summary'!N769)),1,2),IF(ISNUMBER(SEARCH("No",'2_all_summary'!N769)),4,3))</f>
        <v>1</v>
      </c>
      <c r="L769" s="41">
        <f>IF(ISNUMBER(SEARCH("Yes",'2_all_summary'!$F769)),IF(ISNUMBER(SEARCH("Yes",'2_all_summary'!O769)),1,2),IF(ISNUMBER(SEARCH("No",'2_all_summary'!O769)),4,3))</f>
        <v>1</v>
      </c>
      <c r="M769" s="41">
        <f>IF(ISNUMBER(SEARCH("Yes",'2_all_summary'!$F769)),IF(0&lt;'2_all_summary'!P769,1,2),IF(0='2_all_summary'!P769,4,3))</f>
        <v>1</v>
      </c>
      <c r="N769" s="41">
        <f>IF(ISNUMBER(SEARCH("Yes",'2_all_summary'!$F769)),IF(ISNUMBER(SEARCH("Yes",'2_all_summary'!Q769)),1,2),IF(ISNUMBER(SEARCH("No",'2_all_summary'!Q769)),4,3))</f>
        <v>1</v>
      </c>
      <c r="O769" s="41">
        <f>IF(ISNUMBER(SEARCH("Yes",'2_all_summary'!$F769)),IF(ISNUMBER(SEARCH("Yes",'2_all_summary'!R769)),1,2),IF(ISNUMBER(SEARCH("No",'2_all_summary'!R769)),4,3))</f>
        <v>1</v>
      </c>
      <c r="P769" s="41">
        <f>IF(ISNUMBER(SEARCH("Yes",'2_all_summary'!$F769)),IF(ISNUMBER(SEARCH("Yes",'2_all_summary'!S769)),1,2),IF(ISNUMBER(SEARCH("No",'2_all_summary'!S769)),4,3))</f>
        <v>1</v>
      </c>
      <c r="Q769" s="41">
        <f>IF(ISNUMBER(SEARCH("Yes",'2_all_summary'!$F769)),IF(0&lt;'2_all_summary'!T769,1,2),IF(0='2_all_summary'!T769,4,3))</f>
        <v>1</v>
      </c>
      <c r="R769" s="41">
        <f>IF(ISNUMBER(SEARCH("Yes",'2_all_summary'!$F769)),IF(ISNUMBER(SEARCH("Yes",'2_all_summary'!U769)),1,2),IF(ISNUMBER(SEARCH("No",'2_all_summary'!U769)),4,3))</f>
        <v>1</v>
      </c>
    </row>
    <row r="770" spans="7:18" x14ac:dyDescent="0.3">
      <c r="G770" s="41"/>
      <c r="H770" s="41" t="str">
        <f>'2_all_summary'!D770</f>
        <v>Challenges facing local communities in Tanzania in realising locally-managed marine areas</v>
      </c>
      <c r="I770" s="41" t="str">
        <f>'2_all_summary'!E770</f>
        <v>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Â© 2014 Elsevier Ltd.</v>
      </c>
      <c r="J770" s="41">
        <f>IF(ISNUMBER(SEARCH("Yes",'2_all_summary'!$F770)),IF(ISNUMBER(SEARCH("Yes",'2_all_summary'!M770)),1,2),IF(ISNUMBER(SEARCH("No",'2_all_summary'!M770)),4,3))</f>
        <v>4</v>
      </c>
      <c r="K770" s="41">
        <f>IF(ISNUMBER(SEARCH("Yes",'2_all_summary'!$F770)),IF(ISNUMBER(SEARCH("Yes",'2_all_summary'!N770)),1,2),IF(ISNUMBER(SEARCH("No",'2_all_summary'!N770)),4,3))</f>
        <v>4</v>
      </c>
      <c r="L770" s="41">
        <f>IF(ISNUMBER(SEARCH("Yes",'2_all_summary'!$F770)),IF(ISNUMBER(SEARCH("Yes",'2_all_summary'!O770)),1,2),IF(ISNUMBER(SEARCH("No",'2_all_summary'!O770)),4,3))</f>
        <v>4</v>
      </c>
      <c r="M770" s="41">
        <f>IF(ISNUMBER(SEARCH("Yes",'2_all_summary'!$F770)),IF(0&lt;'2_all_summary'!P770,1,2),IF(0='2_all_summary'!P770,4,3))</f>
        <v>4</v>
      </c>
      <c r="N770" s="41">
        <f>IF(ISNUMBER(SEARCH("Yes",'2_all_summary'!$F770)),IF(ISNUMBER(SEARCH("Yes",'2_all_summary'!Q770)),1,2),IF(ISNUMBER(SEARCH("No",'2_all_summary'!Q770)),4,3))</f>
        <v>4</v>
      </c>
      <c r="O770" s="41">
        <f>IF(ISNUMBER(SEARCH("Yes",'2_all_summary'!$F770)),IF(ISNUMBER(SEARCH("Yes",'2_all_summary'!R770)),1,2),IF(ISNUMBER(SEARCH("No",'2_all_summary'!R770)),4,3))</f>
        <v>4</v>
      </c>
      <c r="P770" s="41">
        <f>IF(ISNUMBER(SEARCH("Yes",'2_all_summary'!$F770)),IF(ISNUMBER(SEARCH("Yes",'2_all_summary'!S770)),1,2),IF(ISNUMBER(SEARCH("No",'2_all_summary'!S770)),4,3))</f>
        <v>4</v>
      </c>
      <c r="Q770" s="41">
        <f>IF(ISNUMBER(SEARCH("Yes",'2_all_summary'!$F770)),IF(0&lt;'2_all_summary'!T770,1,2),IF(0='2_all_summary'!T770,4,3))</f>
        <v>4</v>
      </c>
      <c r="R770" s="41">
        <f>IF(ISNUMBER(SEARCH("Yes",'2_all_summary'!$F770)),IF(ISNUMBER(SEARCH("Yes",'2_all_summary'!U770)),1,2),IF(ISNUMBER(SEARCH("No",'2_all_summary'!U770)),4,3))</f>
        <v>4</v>
      </c>
    </row>
    <row r="771" spans="7:18" x14ac:dyDescent="0.3">
      <c r="G771" s="41"/>
      <c r="H771" s="41" t="str">
        <f>'2_all_summary'!D771</f>
        <v>Fostering social innovation and building adaptive capacity for dengue control in Cambodia: A case study</v>
      </c>
      <c r="I771" s="41" t="str">
        <f>'2_all_summary'!E771</f>
        <v>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Â© 2020 The Author(s).</v>
      </c>
      <c r="J771" s="41">
        <f>IF(ISNUMBER(SEARCH("Yes",'2_all_summary'!$F771)),IF(ISNUMBER(SEARCH("Yes",'2_all_summary'!M771)),1,2),IF(ISNUMBER(SEARCH("No",'2_all_summary'!M771)),4,3))</f>
        <v>4</v>
      </c>
      <c r="K771" s="41">
        <f>IF(ISNUMBER(SEARCH("Yes",'2_all_summary'!$F771)),IF(ISNUMBER(SEARCH("Yes",'2_all_summary'!N771)),1,2),IF(ISNUMBER(SEARCH("No",'2_all_summary'!N771)),4,3))</f>
        <v>4</v>
      </c>
      <c r="L771" s="41">
        <f>IF(ISNUMBER(SEARCH("Yes",'2_all_summary'!$F771)),IF(ISNUMBER(SEARCH("Yes",'2_all_summary'!O771)),1,2),IF(ISNUMBER(SEARCH("No",'2_all_summary'!O771)),4,3))</f>
        <v>4</v>
      </c>
      <c r="M771" s="41">
        <f>IF(ISNUMBER(SEARCH("Yes",'2_all_summary'!$F771)),IF(0&lt;'2_all_summary'!P771,1,2),IF(0='2_all_summary'!P771,4,3))</f>
        <v>4</v>
      </c>
      <c r="N771" s="41">
        <f>IF(ISNUMBER(SEARCH("Yes",'2_all_summary'!$F771)),IF(ISNUMBER(SEARCH("Yes",'2_all_summary'!Q771)),1,2),IF(ISNUMBER(SEARCH("No",'2_all_summary'!Q771)),4,3))</f>
        <v>4</v>
      </c>
      <c r="O771" s="41">
        <f>IF(ISNUMBER(SEARCH("Yes",'2_all_summary'!$F771)),IF(ISNUMBER(SEARCH("Yes",'2_all_summary'!R771)),1,2),IF(ISNUMBER(SEARCH("No",'2_all_summary'!R771)),4,3))</f>
        <v>4</v>
      </c>
      <c r="P771" s="41">
        <f>IF(ISNUMBER(SEARCH("Yes",'2_all_summary'!$F771)),IF(ISNUMBER(SEARCH("Yes",'2_all_summary'!S771)),1,2),IF(ISNUMBER(SEARCH("No",'2_all_summary'!S771)),4,3))</f>
        <v>4</v>
      </c>
      <c r="Q771" s="41">
        <f>IF(ISNUMBER(SEARCH("Yes",'2_all_summary'!$F771)),IF(0&lt;'2_all_summary'!T771,1,2),IF(0='2_all_summary'!T771,4,3))</f>
        <v>4</v>
      </c>
      <c r="R771" s="41">
        <f>IF(ISNUMBER(SEARCH("Yes",'2_all_summary'!$F771)),IF(ISNUMBER(SEARCH("Yes",'2_all_summary'!U771)),1,2),IF(ISNUMBER(SEARCH("No",'2_all_summary'!U771)),4,3))</f>
        <v>4</v>
      </c>
    </row>
    <row r="772" spans="7:18" x14ac:dyDescent="0.3">
      <c r="G772" s="41"/>
      <c r="H772" s="41" t="str">
        <f>'2_all_summary'!D772</f>
        <v>Decentralization policy: An opportunity for strengthening fisheries management system?</v>
      </c>
      <c r="I772" s="41" t="str">
        <f>'2_all_summary'!E772</f>
        <v>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Â© 2004 Sage Publications.</v>
      </c>
      <c r="J772" s="41">
        <f>IF(ISNUMBER(SEARCH("Yes",'2_all_summary'!$F772)),IF(ISNUMBER(SEARCH("Yes",'2_all_summary'!M772)),1,2),IF(ISNUMBER(SEARCH("No",'2_all_summary'!M772)),4,3))</f>
        <v>4</v>
      </c>
      <c r="K772" s="41">
        <f>IF(ISNUMBER(SEARCH("Yes",'2_all_summary'!$F772)),IF(ISNUMBER(SEARCH("Yes",'2_all_summary'!N772)),1,2),IF(ISNUMBER(SEARCH("No",'2_all_summary'!N772)),4,3))</f>
        <v>4</v>
      </c>
      <c r="L772" s="41">
        <f>IF(ISNUMBER(SEARCH("Yes",'2_all_summary'!$F772)),IF(ISNUMBER(SEARCH("Yes",'2_all_summary'!O772)),1,2),IF(ISNUMBER(SEARCH("No",'2_all_summary'!O772)),4,3))</f>
        <v>4</v>
      </c>
      <c r="M772" s="41">
        <f>IF(ISNUMBER(SEARCH("Yes",'2_all_summary'!$F772)),IF(0&lt;'2_all_summary'!P772,1,2),IF(0='2_all_summary'!P772,4,3))</f>
        <v>4</v>
      </c>
      <c r="N772" s="41">
        <f>IF(ISNUMBER(SEARCH("Yes",'2_all_summary'!$F772)),IF(ISNUMBER(SEARCH("Yes",'2_all_summary'!Q772)),1,2),IF(ISNUMBER(SEARCH("No",'2_all_summary'!Q772)),4,3))</f>
        <v>4</v>
      </c>
      <c r="O772" s="41">
        <f>IF(ISNUMBER(SEARCH("Yes",'2_all_summary'!$F772)),IF(ISNUMBER(SEARCH("Yes",'2_all_summary'!R772)),1,2),IF(ISNUMBER(SEARCH("No",'2_all_summary'!R772)),4,3))</f>
        <v>4</v>
      </c>
      <c r="P772" s="41">
        <f>IF(ISNUMBER(SEARCH("Yes",'2_all_summary'!$F772)),IF(ISNUMBER(SEARCH("Yes",'2_all_summary'!S772)),1,2),IF(ISNUMBER(SEARCH("No",'2_all_summary'!S772)),4,3))</f>
        <v>4</v>
      </c>
      <c r="Q772" s="41">
        <f>IF(ISNUMBER(SEARCH("Yes",'2_all_summary'!$F772)),IF(0&lt;'2_all_summary'!T772,1,2),IF(0='2_all_summary'!T772,4,3))</f>
        <v>4</v>
      </c>
      <c r="R772" s="41">
        <f>IF(ISNUMBER(SEARCH("Yes",'2_all_summary'!$F772)),IF(ISNUMBER(SEARCH("Yes",'2_all_summary'!U772)),1,2),IF(ISNUMBER(SEARCH("No",'2_all_summary'!U772)),4,3))</f>
        <v>4</v>
      </c>
    </row>
    <row r="773" spans="7:18" x14ac:dyDescent="0.3">
      <c r="G773" s="41"/>
      <c r="H773" s="41" t="str">
        <f>'2_all_summary'!D773</f>
        <v>'Going rural': Driving change through a rural medical education innovation</v>
      </c>
      <c r="I773" s="41" t="str">
        <f>'2_all_summary'!E773</f>
        <v>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Â© SC Van Schalkwyk, J Bezuidenhout, HH Conradie, T Fish, NJ Kok, BH Van Heerden, MR de Villiers, 2014.</v>
      </c>
      <c r="J773" s="41">
        <f>IF(ISNUMBER(SEARCH("Yes",'2_all_summary'!$F773)),IF(ISNUMBER(SEARCH("Yes",'2_all_summary'!M773)),1,2),IF(ISNUMBER(SEARCH("No",'2_all_summary'!M773)),4,3))</f>
        <v>4</v>
      </c>
      <c r="K773" s="41">
        <f>IF(ISNUMBER(SEARCH("Yes",'2_all_summary'!$F773)),IF(ISNUMBER(SEARCH("Yes",'2_all_summary'!N773)),1,2),IF(ISNUMBER(SEARCH("No",'2_all_summary'!N773)),4,3))</f>
        <v>4</v>
      </c>
      <c r="L773" s="41">
        <f>IF(ISNUMBER(SEARCH("Yes",'2_all_summary'!$F773)),IF(ISNUMBER(SEARCH("Yes",'2_all_summary'!O773)),1,2),IF(ISNUMBER(SEARCH("No",'2_all_summary'!O773)),4,3))</f>
        <v>4</v>
      </c>
      <c r="M773" s="41">
        <f>IF(ISNUMBER(SEARCH("Yes",'2_all_summary'!$F773)),IF(0&lt;'2_all_summary'!P773,1,2),IF(0='2_all_summary'!P773,4,3))</f>
        <v>4</v>
      </c>
      <c r="N773" s="41">
        <f>IF(ISNUMBER(SEARCH("Yes",'2_all_summary'!$F773)),IF(ISNUMBER(SEARCH("Yes",'2_all_summary'!Q773)),1,2),IF(ISNUMBER(SEARCH("No",'2_all_summary'!Q773)),4,3))</f>
        <v>4</v>
      </c>
      <c r="O773" s="41">
        <f>IF(ISNUMBER(SEARCH("Yes",'2_all_summary'!$F773)),IF(ISNUMBER(SEARCH("Yes",'2_all_summary'!R773)),1,2),IF(ISNUMBER(SEARCH("No",'2_all_summary'!R773)),4,3))</f>
        <v>4</v>
      </c>
      <c r="P773" s="41">
        <f>IF(ISNUMBER(SEARCH("Yes",'2_all_summary'!$F773)),IF(ISNUMBER(SEARCH("Yes",'2_all_summary'!S773)),1,2),IF(ISNUMBER(SEARCH("No",'2_all_summary'!S773)),4,3))</f>
        <v>4</v>
      </c>
      <c r="Q773" s="41">
        <f>IF(ISNUMBER(SEARCH("Yes",'2_all_summary'!$F773)),IF(0&lt;'2_all_summary'!T773,1,2),IF(0='2_all_summary'!T773,4,3))</f>
        <v>4</v>
      </c>
      <c r="R773" s="41">
        <f>IF(ISNUMBER(SEARCH("Yes",'2_all_summary'!$F773)),IF(ISNUMBER(SEARCH("Yes",'2_all_summary'!U773)),1,2),IF(ISNUMBER(SEARCH("No",'2_all_summary'!U773)),4,3))</f>
        <v>4</v>
      </c>
    </row>
    <row r="774" spans="7:18" x14ac:dyDescent="0.3">
      <c r="G774" s="41"/>
      <c r="H774" s="41" t="str">
        <f>'2_all_summary'!D774</f>
        <v>Spawning and recruitment patterns of major fish species in Bontanga Reservoir, Ghana, West Africa</v>
      </c>
      <c r="I774" s="41" t="str">
        <f>'2_all_summary'!E774</f>
        <v>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Â© 2010 The Authors. Journal compilation Â© 2010 Blackwell Publishing Asia Pty Ltd.</v>
      </c>
      <c r="J774" s="41">
        <f>IF(ISNUMBER(SEARCH("Yes",'2_all_summary'!$F774)),IF(ISNUMBER(SEARCH("Yes",'2_all_summary'!M774)),1,2),IF(ISNUMBER(SEARCH("No",'2_all_summary'!M774)),4,3))</f>
        <v>4</v>
      </c>
      <c r="K774" s="41">
        <f>IF(ISNUMBER(SEARCH("Yes",'2_all_summary'!$F774)),IF(ISNUMBER(SEARCH("Yes",'2_all_summary'!N774)),1,2),IF(ISNUMBER(SEARCH("No",'2_all_summary'!N774)),4,3))</f>
        <v>4</v>
      </c>
      <c r="L774" s="41">
        <f>IF(ISNUMBER(SEARCH("Yes",'2_all_summary'!$F774)),IF(ISNUMBER(SEARCH("Yes",'2_all_summary'!O774)),1,2),IF(ISNUMBER(SEARCH("No",'2_all_summary'!O774)),4,3))</f>
        <v>4</v>
      </c>
      <c r="M774" s="41">
        <f>IF(ISNUMBER(SEARCH("Yes",'2_all_summary'!$F774)),IF(0&lt;'2_all_summary'!P774,1,2),IF(0='2_all_summary'!P774,4,3))</f>
        <v>4</v>
      </c>
      <c r="N774" s="41">
        <f>IF(ISNUMBER(SEARCH("Yes",'2_all_summary'!$F774)),IF(ISNUMBER(SEARCH("Yes",'2_all_summary'!Q774)),1,2),IF(ISNUMBER(SEARCH("No",'2_all_summary'!Q774)),4,3))</f>
        <v>4</v>
      </c>
      <c r="O774" s="41">
        <f>IF(ISNUMBER(SEARCH("Yes",'2_all_summary'!$F774)),IF(ISNUMBER(SEARCH("Yes",'2_all_summary'!R774)),1,2),IF(ISNUMBER(SEARCH("No",'2_all_summary'!R774)),4,3))</f>
        <v>4</v>
      </c>
      <c r="P774" s="41">
        <f>IF(ISNUMBER(SEARCH("Yes",'2_all_summary'!$F774)),IF(ISNUMBER(SEARCH("Yes",'2_all_summary'!S774)),1,2),IF(ISNUMBER(SEARCH("No",'2_all_summary'!S774)),4,3))</f>
        <v>4</v>
      </c>
      <c r="Q774" s="41">
        <f>IF(ISNUMBER(SEARCH("Yes",'2_all_summary'!$F774)),IF(0&lt;'2_all_summary'!T774,1,2),IF(0='2_all_summary'!T774,4,3))</f>
        <v>4</v>
      </c>
      <c r="R774" s="41">
        <f>IF(ISNUMBER(SEARCH("Yes",'2_all_summary'!$F774)),IF(ISNUMBER(SEARCH("Yes",'2_all_summary'!U774)),1,2),IF(ISNUMBER(SEARCH("No",'2_all_summary'!U774)),4,3))</f>
        <v>4</v>
      </c>
    </row>
    <row r="775" spans="7:18" x14ac:dyDescent="0.3">
      <c r="G775" s="41"/>
      <c r="H775" s="41" t="str">
        <f>'2_all_summary'!D775</f>
        <v>Life, fish and mangroves: Resource governance in coastal Cambodia</v>
      </c>
      <c r="I775" s="41" t="str">
        <f>'2_all_summary'!E775</f>
        <v>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Â© 2012 University of Ottawa Press.</v>
      </c>
      <c r="J775" s="41">
        <f>IF(ISNUMBER(SEARCH("Yes",'2_all_summary'!$F775)),IF(ISNUMBER(SEARCH("Yes",'2_all_summary'!M775)),1,2),IF(ISNUMBER(SEARCH("No",'2_all_summary'!M775)),4,3))</f>
        <v>4</v>
      </c>
      <c r="K775" s="41">
        <f>IF(ISNUMBER(SEARCH("Yes",'2_all_summary'!$F775)),IF(ISNUMBER(SEARCH("Yes",'2_all_summary'!N775)),1,2),IF(ISNUMBER(SEARCH("No",'2_all_summary'!N775)),4,3))</f>
        <v>4</v>
      </c>
      <c r="L775" s="41">
        <f>IF(ISNUMBER(SEARCH("Yes",'2_all_summary'!$F775)),IF(ISNUMBER(SEARCH("Yes",'2_all_summary'!O775)),1,2),IF(ISNUMBER(SEARCH("No",'2_all_summary'!O775)),4,3))</f>
        <v>4</v>
      </c>
      <c r="M775" s="41">
        <f>IF(ISNUMBER(SEARCH("Yes",'2_all_summary'!$F775)),IF(0&lt;'2_all_summary'!P775,1,2),IF(0='2_all_summary'!P775,4,3))</f>
        <v>4</v>
      </c>
      <c r="N775" s="41">
        <f>IF(ISNUMBER(SEARCH("Yes",'2_all_summary'!$F775)),IF(ISNUMBER(SEARCH("Yes",'2_all_summary'!Q775)),1,2),IF(ISNUMBER(SEARCH("No",'2_all_summary'!Q775)),4,3))</f>
        <v>4</v>
      </c>
      <c r="O775" s="41">
        <f>IF(ISNUMBER(SEARCH("Yes",'2_all_summary'!$F775)),IF(ISNUMBER(SEARCH("Yes",'2_all_summary'!R775)),1,2),IF(ISNUMBER(SEARCH("No",'2_all_summary'!R775)),4,3))</f>
        <v>4</v>
      </c>
      <c r="P775" s="41">
        <f>IF(ISNUMBER(SEARCH("Yes",'2_all_summary'!$F775)),IF(ISNUMBER(SEARCH("Yes",'2_all_summary'!S775)),1,2),IF(ISNUMBER(SEARCH("No",'2_all_summary'!S775)),4,3))</f>
        <v>4</v>
      </c>
      <c r="Q775" s="41">
        <f>IF(ISNUMBER(SEARCH("Yes",'2_all_summary'!$F775)),IF(0&lt;'2_all_summary'!T775,1,2),IF(0='2_all_summary'!T775,4,3))</f>
        <v>4</v>
      </c>
      <c r="R775" s="41">
        <f>IF(ISNUMBER(SEARCH("Yes",'2_all_summary'!$F775)),IF(ISNUMBER(SEARCH("Yes",'2_all_summary'!U775)),1,2),IF(ISNUMBER(SEARCH("No",'2_all_summary'!U775)),4,3))</f>
        <v>4</v>
      </c>
    </row>
    <row r="776" spans="7:18" x14ac:dyDescent="0.3">
      <c r="G776" s="41"/>
      <c r="H776" s="41" t="str">
        <f>'2_all_summary'!D776</f>
        <v>Can botanic gardens serve as refuges for taxonomic and functional diversity of Odonata? The case of the botanic garden of Castillaâ€“La Mancha (Spain)</v>
      </c>
      <c r="I776" s="41" t="str">
        <f>'2_all_summary'!E776</f>
        <v>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speciesâ€“area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Â© 2022, The Author(s) under exclusive licence to The Japanese Society of Limnology.</v>
      </c>
      <c r="J776" s="41">
        <f>IF(ISNUMBER(SEARCH("Yes",'2_all_summary'!$F776)),IF(ISNUMBER(SEARCH("Yes",'2_all_summary'!M776)),1,2),IF(ISNUMBER(SEARCH("No",'2_all_summary'!M776)),4,3))</f>
        <v>4</v>
      </c>
      <c r="K776" s="41">
        <f>IF(ISNUMBER(SEARCH("Yes",'2_all_summary'!$F776)),IF(ISNUMBER(SEARCH("Yes",'2_all_summary'!N776)),1,2),IF(ISNUMBER(SEARCH("No",'2_all_summary'!N776)),4,3))</f>
        <v>4</v>
      </c>
      <c r="L776" s="41">
        <f>IF(ISNUMBER(SEARCH("Yes",'2_all_summary'!$F776)),IF(ISNUMBER(SEARCH("Yes",'2_all_summary'!O776)),1,2),IF(ISNUMBER(SEARCH("No",'2_all_summary'!O776)),4,3))</f>
        <v>4</v>
      </c>
      <c r="M776" s="41">
        <f>IF(ISNUMBER(SEARCH("Yes",'2_all_summary'!$F776)),IF(0&lt;'2_all_summary'!P776,1,2),IF(0='2_all_summary'!P776,4,3))</f>
        <v>4</v>
      </c>
      <c r="N776" s="41">
        <f>IF(ISNUMBER(SEARCH("Yes",'2_all_summary'!$F776)),IF(ISNUMBER(SEARCH("Yes",'2_all_summary'!Q776)),1,2),IF(ISNUMBER(SEARCH("No",'2_all_summary'!Q776)),4,3))</f>
        <v>4</v>
      </c>
      <c r="O776" s="41">
        <f>IF(ISNUMBER(SEARCH("Yes",'2_all_summary'!$F776)),IF(ISNUMBER(SEARCH("Yes",'2_all_summary'!R776)),1,2),IF(ISNUMBER(SEARCH("No",'2_all_summary'!R776)),4,3))</f>
        <v>4</v>
      </c>
      <c r="P776" s="41">
        <f>IF(ISNUMBER(SEARCH("Yes",'2_all_summary'!$F776)),IF(ISNUMBER(SEARCH("Yes",'2_all_summary'!S776)),1,2),IF(ISNUMBER(SEARCH("No",'2_all_summary'!S776)),4,3))</f>
        <v>4</v>
      </c>
      <c r="Q776" s="41">
        <f>IF(ISNUMBER(SEARCH("Yes",'2_all_summary'!$F776)),IF(0&lt;'2_all_summary'!T776,1,2),IF(0='2_all_summary'!T776,4,3))</f>
        <v>4</v>
      </c>
      <c r="R776" s="41">
        <f>IF(ISNUMBER(SEARCH("Yes",'2_all_summary'!$F776)),IF(ISNUMBER(SEARCH("Yes",'2_all_summary'!U776)),1,2),IF(ISNUMBER(SEARCH("No",'2_all_summary'!U776)),4,3))</f>
        <v>4</v>
      </c>
    </row>
    <row r="777" spans="7:18" x14ac:dyDescent="0.3">
      <c r="G777" s="41"/>
      <c r="H777" s="41" t="str">
        <f>'2_all_summary'!D777</f>
        <v>Formal versus informal institutions: Extraction and earnings in framed field experiments with small-scale fishing communities in Turkey</v>
      </c>
      <c r="I777" s="41" t="str">
        <f>'2_all_summary'!E777</f>
        <v>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Â© 2019 Elsevier Ltd</v>
      </c>
      <c r="J777" s="41">
        <f>IF(ISNUMBER(SEARCH("Yes",'2_all_summary'!$F777)),IF(ISNUMBER(SEARCH("Yes",'2_all_summary'!M777)),1,2),IF(ISNUMBER(SEARCH("No",'2_all_summary'!M777)),4,3))</f>
        <v>4</v>
      </c>
      <c r="K777" s="41">
        <f>IF(ISNUMBER(SEARCH("Yes",'2_all_summary'!$F777)),IF(ISNUMBER(SEARCH("Yes",'2_all_summary'!N777)),1,2),IF(ISNUMBER(SEARCH("No",'2_all_summary'!N777)),4,3))</f>
        <v>4</v>
      </c>
      <c r="L777" s="41">
        <f>IF(ISNUMBER(SEARCH("Yes",'2_all_summary'!$F777)),IF(ISNUMBER(SEARCH("Yes",'2_all_summary'!O777)),1,2),IF(ISNUMBER(SEARCH("No",'2_all_summary'!O777)),4,3))</f>
        <v>4</v>
      </c>
      <c r="M777" s="41">
        <f>IF(ISNUMBER(SEARCH("Yes",'2_all_summary'!$F777)),IF(0&lt;'2_all_summary'!P777,1,2),IF(0='2_all_summary'!P777,4,3))</f>
        <v>4</v>
      </c>
      <c r="N777" s="41">
        <f>IF(ISNUMBER(SEARCH("Yes",'2_all_summary'!$F777)),IF(ISNUMBER(SEARCH("Yes",'2_all_summary'!Q777)),1,2),IF(ISNUMBER(SEARCH("No",'2_all_summary'!Q777)),4,3))</f>
        <v>4</v>
      </c>
      <c r="O777" s="41">
        <f>IF(ISNUMBER(SEARCH("Yes",'2_all_summary'!$F777)),IF(ISNUMBER(SEARCH("Yes",'2_all_summary'!R777)),1,2),IF(ISNUMBER(SEARCH("No",'2_all_summary'!R777)),4,3))</f>
        <v>4</v>
      </c>
      <c r="P777" s="41">
        <f>IF(ISNUMBER(SEARCH("Yes",'2_all_summary'!$F777)),IF(ISNUMBER(SEARCH("Yes",'2_all_summary'!S777)),1,2),IF(ISNUMBER(SEARCH("No",'2_all_summary'!S777)),4,3))</f>
        <v>4</v>
      </c>
      <c r="Q777" s="41">
        <f>IF(ISNUMBER(SEARCH("Yes",'2_all_summary'!$F777)),IF(0&lt;'2_all_summary'!T777,1,2),IF(0='2_all_summary'!T777,4,3))</f>
        <v>4</v>
      </c>
      <c r="R777" s="41">
        <f>IF(ISNUMBER(SEARCH("Yes",'2_all_summary'!$F777)),IF(ISNUMBER(SEARCH("Yes",'2_all_summary'!U777)),1,2),IF(ISNUMBER(SEARCH("No",'2_all_summary'!U777)),4,3))</f>
        <v>4</v>
      </c>
    </row>
    <row r="778" spans="7:18" x14ac:dyDescent="0.3">
      <c r="G778" s="41"/>
      <c r="H778" s="41" t="str">
        <f>'2_all_summary'!D778</f>
        <v>Emergence and diversity of marine protected areas in Madagascar</v>
      </c>
      <c r="I778" s="41" t="str">
        <f>'2_all_summary'!E778</f>
        <v>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Â© 2019 Elsevier Ltd</v>
      </c>
      <c r="J778" s="41">
        <f>IF(ISNUMBER(SEARCH("Yes",'2_all_summary'!$F778)),IF(ISNUMBER(SEARCH("Yes",'2_all_summary'!M778)),1,2),IF(ISNUMBER(SEARCH("No",'2_all_summary'!M778)),4,3))</f>
        <v>4</v>
      </c>
      <c r="K778" s="41">
        <f>IF(ISNUMBER(SEARCH("Yes",'2_all_summary'!$F778)),IF(ISNUMBER(SEARCH("Yes",'2_all_summary'!N778)),1,2),IF(ISNUMBER(SEARCH("No",'2_all_summary'!N778)),4,3))</f>
        <v>4</v>
      </c>
      <c r="L778" s="41">
        <f>IF(ISNUMBER(SEARCH("Yes",'2_all_summary'!$F778)),IF(ISNUMBER(SEARCH("Yes",'2_all_summary'!O778)),1,2),IF(ISNUMBER(SEARCH("No",'2_all_summary'!O778)),4,3))</f>
        <v>4</v>
      </c>
      <c r="M778" s="41">
        <f>IF(ISNUMBER(SEARCH("Yes",'2_all_summary'!$F778)),IF(0&lt;'2_all_summary'!P778,1,2),IF(0='2_all_summary'!P778,4,3))</f>
        <v>4</v>
      </c>
      <c r="N778" s="41">
        <f>IF(ISNUMBER(SEARCH("Yes",'2_all_summary'!$F778)),IF(ISNUMBER(SEARCH("Yes",'2_all_summary'!Q778)),1,2),IF(ISNUMBER(SEARCH("No",'2_all_summary'!Q778)),4,3))</f>
        <v>4</v>
      </c>
      <c r="O778" s="41">
        <f>IF(ISNUMBER(SEARCH("Yes",'2_all_summary'!$F778)),IF(ISNUMBER(SEARCH("Yes",'2_all_summary'!R778)),1,2),IF(ISNUMBER(SEARCH("No",'2_all_summary'!R778)),4,3))</f>
        <v>4</v>
      </c>
      <c r="P778" s="41">
        <f>IF(ISNUMBER(SEARCH("Yes",'2_all_summary'!$F778)),IF(ISNUMBER(SEARCH("Yes",'2_all_summary'!S778)),1,2),IF(ISNUMBER(SEARCH("No",'2_all_summary'!S778)),4,3))</f>
        <v>4</v>
      </c>
      <c r="Q778" s="41">
        <f>IF(ISNUMBER(SEARCH("Yes",'2_all_summary'!$F778)),IF(0&lt;'2_all_summary'!T778,1,2),IF(0='2_all_summary'!T778,4,3))</f>
        <v>4</v>
      </c>
      <c r="R778" s="41">
        <f>IF(ISNUMBER(SEARCH("Yes",'2_all_summary'!$F778)),IF(ISNUMBER(SEARCH("Yes",'2_all_summary'!U778)),1,2),IF(ISNUMBER(SEARCH("No",'2_all_summary'!U778)),4,3))</f>
        <v>4</v>
      </c>
    </row>
    <row r="779" spans="7:18" x14ac:dyDescent="0.3">
      <c r="G779" s="41"/>
      <c r="H779" s="41" t="str">
        <f>'2_all_summary'!D779</f>
        <v>An evolutionary approach to adaptive capacity assessment: A case study of Whitehouse, Jamaica</v>
      </c>
      <c r="I779" s="41" t="str">
        <f>'2_all_summary'!E779</f>
        <v>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Â© 2015.</v>
      </c>
      <c r="J779" s="41">
        <f>IF(ISNUMBER(SEARCH("Yes",'2_all_summary'!$F779)),IF(ISNUMBER(SEARCH("Yes",'2_all_summary'!M779)),1,2),IF(ISNUMBER(SEARCH("No",'2_all_summary'!M779)),4,3))</f>
        <v>4</v>
      </c>
      <c r="K779" s="41">
        <f>IF(ISNUMBER(SEARCH("Yes",'2_all_summary'!$F779)),IF(ISNUMBER(SEARCH("Yes",'2_all_summary'!N779)),1,2),IF(ISNUMBER(SEARCH("No",'2_all_summary'!N779)),4,3))</f>
        <v>4</v>
      </c>
      <c r="L779" s="41">
        <f>IF(ISNUMBER(SEARCH("Yes",'2_all_summary'!$F779)),IF(ISNUMBER(SEARCH("Yes",'2_all_summary'!O779)),1,2),IF(ISNUMBER(SEARCH("No",'2_all_summary'!O779)),4,3))</f>
        <v>4</v>
      </c>
      <c r="M779" s="41">
        <f>IF(ISNUMBER(SEARCH("Yes",'2_all_summary'!$F779)),IF(0&lt;'2_all_summary'!P779,1,2),IF(0='2_all_summary'!P779,4,3))</f>
        <v>4</v>
      </c>
      <c r="N779" s="41">
        <f>IF(ISNUMBER(SEARCH("Yes",'2_all_summary'!$F779)),IF(ISNUMBER(SEARCH("Yes",'2_all_summary'!Q779)),1,2),IF(ISNUMBER(SEARCH("No",'2_all_summary'!Q779)),4,3))</f>
        <v>4</v>
      </c>
      <c r="O779" s="41">
        <f>IF(ISNUMBER(SEARCH("Yes",'2_all_summary'!$F779)),IF(ISNUMBER(SEARCH("Yes",'2_all_summary'!R779)),1,2),IF(ISNUMBER(SEARCH("No",'2_all_summary'!R779)),4,3))</f>
        <v>4</v>
      </c>
      <c r="P779" s="41">
        <f>IF(ISNUMBER(SEARCH("Yes",'2_all_summary'!$F779)),IF(ISNUMBER(SEARCH("Yes",'2_all_summary'!S779)),1,2),IF(ISNUMBER(SEARCH("No",'2_all_summary'!S779)),4,3))</f>
        <v>4</v>
      </c>
      <c r="Q779" s="41">
        <f>IF(ISNUMBER(SEARCH("Yes",'2_all_summary'!$F779)),IF(0&lt;'2_all_summary'!T779,1,2),IF(0='2_all_summary'!T779,4,3))</f>
        <v>4</v>
      </c>
      <c r="R779" s="41">
        <f>IF(ISNUMBER(SEARCH("Yes",'2_all_summary'!$F779)),IF(ISNUMBER(SEARCH("Yes",'2_all_summary'!U779)),1,2),IF(ISNUMBER(SEARCH("No",'2_all_summary'!U779)),4,3))</f>
        <v>4</v>
      </c>
    </row>
    <row r="780" spans="7:18" x14ac:dyDescent="0.3">
      <c r="G780" s="41"/>
      <c r="H780" s="41" t="str">
        <f>'2_all_summary'!D780</f>
        <v>Consideration of customary marine tenure system in the establishment of marine protected areas in the South Pacific</v>
      </c>
      <c r="I780" s="41" t="str">
        <f>'2_all_summary'!E780</f>
        <v>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v>
      </c>
      <c r="J780" s="41">
        <f>IF(ISNUMBER(SEARCH("Yes",'2_all_summary'!$F780)),IF(ISNUMBER(SEARCH("Yes",'2_all_summary'!M780)),1,2),IF(ISNUMBER(SEARCH("No",'2_all_summary'!M780)),4,3))</f>
        <v>3</v>
      </c>
      <c r="K780" s="41">
        <f>IF(ISNUMBER(SEARCH("Yes",'2_all_summary'!$F780)),IF(ISNUMBER(SEARCH("Yes",'2_all_summary'!N780)),1,2),IF(ISNUMBER(SEARCH("No",'2_all_summary'!N780)),4,3))</f>
        <v>3</v>
      </c>
      <c r="L780" s="41">
        <f>IF(ISNUMBER(SEARCH("Yes",'2_all_summary'!$F780)),IF(ISNUMBER(SEARCH("Yes",'2_all_summary'!O780)),1,2),IF(ISNUMBER(SEARCH("No",'2_all_summary'!O780)),4,3))</f>
        <v>3</v>
      </c>
      <c r="M780" s="41">
        <f>IF(ISNUMBER(SEARCH("Yes",'2_all_summary'!$F780)),IF(0&lt;'2_all_summary'!P780,1,2),IF(0='2_all_summary'!P780,4,3))</f>
        <v>3</v>
      </c>
      <c r="N780" s="41">
        <f>IF(ISNUMBER(SEARCH("Yes",'2_all_summary'!$F780)),IF(ISNUMBER(SEARCH("Yes",'2_all_summary'!Q780)),1,2),IF(ISNUMBER(SEARCH("No",'2_all_summary'!Q780)),4,3))</f>
        <v>3</v>
      </c>
      <c r="O780" s="41">
        <f>IF(ISNUMBER(SEARCH("Yes",'2_all_summary'!$F780)),IF(ISNUMBER(SEARCH("Yes",'2_all_summary'!R780)),1,2),IF(ISNUMBER(SEARCH("No",'2_all_summary'!R780)),4,3))</f>
        <v>3</v>
      </c>
      <c r="P780" s="41">
        <f>IF(ISNUMBER(SEARCH("Yes",'2_all_summary'!$F780)),IF(ISNUMBER(SEARCH("Yes",'2_all_summary'!S780)),1,2),IF(ISNUMBER(SEARCH("No",'2_all_summary'!S780)),4,3))</f>
        <v>3</v>
      </c>
      <c r="Q780" s="41">
        <f>IF(ISNUMBER(SEARCH("Yes",'2_all_summary'!$F780)),IF(0&lt;'2_all_summary'!T780,1,2),IF(0='2_all_summary'!T780,4,3))</f>
        <v>3</v>
      </c>
      <c r="R780" s="41">
        <f>IF(ISNUMBER(SEARCH("Yes",'2_all_summary'!$F780)),IF(ISNUMBER(SEARCH("Yes",'2_all_summary'!U780)),1,2),IF(ISNUMBER(SEARCH("No",'2_all_summary'!U780)),4,3))</f>
        <v>3</v>
      </c>
    </row>
    <row r="781" spans="7:18" x14ac:dyDescent="0.3">
      <c r="G781" s="41"/>
      <c r="H781" s="41" t="str">
        <f>'2_all_summary'!D781</f>
        <v>A community-based approach to solid waste management for riverine and coastal resource sustainability in the Philippines</v>
      </c>
      <c r="I781" s="41" t="str">
        <f>'2_all_summary'!E781</f>
        <v>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Â© 2017 Elsevier Ltd</v>
      </c>
      <c r="J781" s="41">
        <f>IF(ISNUMBER(SEARCH("Yes",'2_all_summary'!$F781)),IF(ISNUMBER(SEARCH("Yes",'2_all_summary'!M781)),1,2),IF(ISNUMBER(SEARCH("No",'2_all_summary'!M781)),4,3))</f>
        <v>4</v>
      </c>
      <c r="K781" s="41">
        <f>IF(ISNUMBER(SEARCH("Yes",'2_all_summary'!$F781)),IF(ISNUMBER(SEARCH("Yes",'2_all_summary'!N781)),1,2),IF(ISNUMBER(SEARCH("No",'2_all_summary'!N781)),4,3))</f>
        <v>4</v>
      </c>
      <c r="L781" s="41">
        <f>IF(ISNUMBER(SEARCH("Yes",'2_all_summary'!$F781)),IF(ISNUMBER(SEARCH("Yes",'2_all_summary'!O781)),1,2),IF(ISNUMBER(SEARCH("No",'2_all_summary'!O781)),4,3))</f>
        <v>4</v>
      </c>
      <c r="M781" s="41">
        <f>IF(ISNUMBER(SEARCH("Yes",'2_all_summary'!$F781)),IF(0&lt;'2_all_summary'!P781,1,2),IF(0='2_all_summary'!P781,4,3))</f>
        <v>4</v>
      </c>
      <c r="N781" s="41">
        <f>IF(ISNUMBER(SEARCH("Yes",'2_all_summary'!$F781)),IF(ISNUMBER(SEARCH("Yes",'2_all_summary'!Q781)),1,2),IF(ISNUMBER(SEARCH("No",'2_all_summary'!Q781)),4,3))</f>
        <v>4</v>
      </c>
      <c r="O781" s="41">
        <f>IF(ISNUMBER(SEARCH("Yes",'2_all_summary'!$F781)),IF(ISNUMBER(SEARCH("Yes",'2_all_summary'!R781)),1,2),IF(ISNUMBER(SEARCH("No",'2_all_summary'!R781)),4,3))</f>
        <v>4</v>
      </c>
      <c r="P781" s="41">
        <f>IF(ISNUMBER(SEARCH("Yes",'2_all_summary'!$F781)),IF(ISNUMBER(SEARCH("Yes",'2_all_summary'!S781)),1,2),IF(ISNUMBER(SEARCH("No",'2_all_summary'!S781)),4,3))</f>
        <v>4</v>
      </c>
      <c r="Q781" s="41">
        <f>IF(ISNUMBER(SEARCH("Yes",'2_all_summary'!$F781)),IF(0&lt;'2_all_summary'!T781,1,2),IF(0='2_all_summary'!T781,4,3))</f>
        <v>4</v>
      </c>
      <c r="R781" s="41">
        <f>IF(ISNUMBER(SEARCH("Yes",'2_all_summary'!$F781)),IF(ISNUMBER(SEARCH("Yes",'2_all_summary'!U781)),1,2),IF(ISNUMBER(SEARCH("No",'2_all_summary'!U781)),4,3))</f>
        <v>4</v>
      </c>
    </row>
    <row r="782" spans="7:18" x14ac:dyDescent="0.3">
      <c r="G782" s="41"/>
      <c r="H782" s="41" t="str">
        <f>'2_all_summary'!D782</f>
        <v>Watershed restoration as a tool for improving coral reef resilience against climate change and other human impacts</v>
      </c>
      <c r="I782" s="41" t="str">
        <f>'2_all_summary'!E782</f>
        <v>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mâˆ’2 yrâˆ’1. Previous studies indicate a 75% reduction in sedimentation rate is required to bring Fouha Bay below severe-catastrophic sedimentation stress (&amp;gt;50 mg cmâˆ’2 dayâˆ’1).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Â© 2016 Elsevier Ltd</v>
      </c>
      <c r="J782" s="41">
        <f>IF(ISNUMBER(SEARCH("Yes",'2_all_summary'!$F782)),IF(ISNUMBER(SEARCH("Yes",'2_all_summary'!M782)),1,2),IF(ISNUMBER(SEARCH("No",'2_all_summary'!M782)),4,3))</f>
        <v>4</v>
      </c>
      <c r="K782" s="41">
        <f>IF(ISNUMBER(SEARCH("Yes",'2_all_summary'!$F782)),IF(ISNUMBER(SEARCH("Yes",'2_all_summary'!N782)),1,2),IF(ISNUMBER(SEARCH("No",'2_all_summary'!N782)),4,3))</f>
        <v>4</v>
      </c>
      <c r="L782" s="41">
        <f>IF(ISNUMBER(SEARCH("Yes",'2_all_summary'!$F782)),IF(ISNUMBER(SEARCH("Yes",'2_all_summary'!O782)),1,2),IF(ISNUMBER(SEARCH("No",'2_all_summary'!O782)),4,3))</f>
        <v>4</v>
      </c>
      <c r="M782" s="41">
        <f>IF(ISNUMBER(SEARCH("Yes",'2_all_summary'!$F782)),IF(0&lt;'2_all_summary'!P782,1,2),IF(0='2_all_summary'!P782,4,3))</f>
        <v>4</v>
      </c>
      <c r="N782" s="41">
        <f>IF(ISNUMBER(SEARCH("Yes",'2_all_summary'!$F782)),IF(ISNUMBER(SEARCH("Yes",'2_all_summary'!Q782)),1,2),IF(ISNUMBER(SEARCH("No",'2_all_summary'!Q782)),4,3))</f>
        <v>4</v>
      </c>
      <c r="O782" s="41">
        <f>IF(ISNUMBER(SEARCH("Yes",'2_all_summary'!$F782)),IF(ISNUMBER(SEARCH("Yes",'2_all_summary'!R782)),1,2),IF(ISNUMBER(SEARCH("No",'2_all_summary'!R782)),4,3))</f>
        <v>4</v>
      </c>
      <c r="P782" s="41">
        <f>IF(ISNUMBER(SEARCH("Yes",'2_all_summary'!$F782)),IF(ISNUMBER(SEARCH("Yes",'2_all_summary'!S782)),1,2),IF(ISNUMBER(SEARCH("No",'2_all_summary'!S782)),4,3))</f>
        <v>4</v>
      </c>
      <c r="Q782" s="41">
        <f>IF(ISNUMBER(SEARCH("Yes",'2_all_summary'!$F782)),IF(0&lt;'2_all_summary'!T782,1,2),IF(0='2_all_summary'!T782,4,3))</f>
        <v>4</v>
      </c>
      <c r="R782" s="41">
        <f>IF(ISNUMBER(SEARCH("Yes",'2_all_summary'!$F782)),IF(ISNUMBER(SEARCH("Yes",'2_all_summary'!U782)),1,2),IF(ISNUMBER(SEARCH("No",'2_all_summary'!U782)),4,3))</f>
        <v>4</v>
      </c>
    </row>
    <row r="783" spans="7:18" x14ac:dyDescent="0.3">
      <c r="G783" s="41"/>
      <c r="H783" s="41" t="str">
        <f>'2_all_summary'!D783</f>
        <v>Fishers' experiences and perceptions of marine mammals in the South China Sea: Insights for improving community-based conservation</v>
      </c>
      <c r="I783" s="41" t="str">
        <f>'2_all_summary'!E783</f>
        <v>The successful conservation of marine mammals is often dependent upon support from local fishing communities, and valuable conservation insights can be obtained through understanding fishersâ€™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Â© 2019 John Wiley &amp; Sons, Ltd.</v>
      </c>
      <c r="J783" s="41">
        <f>IF(ISNUMBER(SEARCH("Yes",'2_all_summary'!$F783)),IF(ISNUMBER(SEARCH("Yes",'2_all_summary'!M783)),1,2),IF(ISNUMBER(SEARCH("No",'2_all_summary'!M783)),4,3))</f>
        <v>4</v>
      </c>
      <c r="K783" s="41">
        <f>IF(ISNUMBER(SEARCH("Yes",'2_all_summary'!$F783)),IF(ISNUMBER(SEARCH("Yes",'2_all_summary'!N783)),1,2),IF(ISNUMBER(SEARCH("No",'2_all_summary'!N783)),4,3))</f>
        <v>4</v>
      </c>
      <c r="L783" s="41">
        <f>IF(ISNUMBER(SEARCH("Yes",'2_all_summary'!$F783)),IF(ISNUMBER(SEARCH("Yes",'2_all_summary'!O783)),1,2),IF(ISNUMBER(SEARCH("No",'2_all_summary'!O783)),4,3))</f>
        <v>4</v>
      </c>
      <c r="M783" s="41">
        <f>IF(ISNUMBER(SEARCH("Yes",'2_all_summary'!$F783)),IF(0&lt;'2_all_summary'!P783,1,2),IF(0='2_all_summary'!P783,4,3))</f>
        <v>4</v>
      </c>
      <c r="N783" s="41">
        <f>IF(ISNUMBER(SEARCH("Yes",'2_all_summary'!$F783)),IF(ISNUMBER(SEARCH("Yes",'2_all_summary'!Q783)),1,2),IF(ISNUMBER(SEARCH("No",'2_all_summary'!Q783)),4,3))</f>
        <v>4</v>
      </c>
      <c r="O783" s="41">
        <f>IF(ISNUMBER(SEARCH("Yes",'2_all_summary'!$F783)),IF(ISNUMBER(SEARCH("Yes",'2_all_summary'!R783)),1,2),IF(ISNUMBER(SEARCH("No",'2_all_summary'!R783)),4,3))</f>
        <v>4</v>
      </c>
      <c r="P783" s="41">
        <f>IF(ISNUMBER(SEARCH("Yes",'2_all_summary'!$F783)),IF(ISNUMBER(SEARCH("Yes",'2_all_summary'!S783)),1,2),IF(ISNUMBER(SEARCH("No",'2_all_summary'!S783)),4,3))</f>
        <v>4</v>
      </c>
      <c r="Q783" s="41">
        <f>IF(ISNUMBER(SEARCH("Yes",'2_all_summary'!$F783)),IF(0&lt;'2_all_summary'!T783,1,2),IF(0='2_all_summary'!T783,4,3))</f>
        <v>4</v>
      </c>
      <c r="R783" s="41">
        <f>IF(ISNUMBER(SEARCH("Yes",'2_all_summary'!$F783)),IF(ISNUMBER(SEARCH("Yes",'2_all_summary'!U783)),1,2),IF(ISNUMBER(SEARCH("No",'2_all_summary'!U783)),4,3))</f>
        <v>4</v>
      </c>
    </row>
    <row r="784" spans="7:18" x14ac:dyDescent="0.3">
      <c r="G784" s="41"/>
      <c r="H784" s="41" t="str">
        <f>'2_all_summary'!D784</f>
        <v>Vulnerable Womenâ€™s Perceptions of Individual Versus Group Prenatal Care: Results of a Cross-Sectional Survey</v>
      </c>
      <c r="I784" s="41" t="str">
        <f>'2_all_summary'!E784</f>
        <v>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fisherâ€™s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â‰¤ 0.001). Discussion Group prenatal care provides a positive experience and improved information exchange among vulnerable populations. Programs interested in engaging, educating and empowering vulnerable pregnant women may benefit from implementation of group care. Â© 2018, Springer Science+Business Media, LLC, part of Springer Nature.</v>
      </c>
      <c r="J784" s="41">
        <f>IF(ISNUMBER(SEARCH("Yes",'2_all_summary'!$F784)),IF(ISNUMBER(SEARCH("Yes",'2_all_summary'!M784)),1,2),IF(ISNUMBER(SEARCH("No",'2_all_summary'!M784)),4,3))</f>
        <v>4</v>
      </c>
      <c r="K784" s="41">
        <f>IF(ISNUMBER(SEARCH("Yes",'2_all_summary'!$F784)),IF(ISNUMBER(SEARCH("Yes",'2_all_summary'!N784)),1,2),IF(ISNUMBER(SEARCH("No",'2_all_summary'!N784)),4,3))</f>
        <v>4</v>
      </c>
      <c r="L784" s="41">
        <f>IF(ISNUMBER(SEARCH("Yes",'2_all_summary'!$F784)),IF(ISNUMBER(SEARCH("Yes",'2_all_summary'!O784)),1,2),IF(ISNUMBER(SEARCH("No",'2_all_summary'!O784)),4,3))</f>
        <v>4</v>
      </c>
      <c r="M784" s="41">
        <f>IF(ISNUMBER(SEARCH("Yes",'2_all_summary'!$F784)),IF(0&lt;'2_all_summary'!P784,1,2),IF(0='2_all_summary'!P784,4,3))</f>
        <v>4</v>
      </c>
      <c r="N784" s="41">
        <f>IF(ISNUMBER(SEARCH("Yes",'2_all_summary'!$F784)),IF(ISNUMBER(SEARCH("Yes",'2_all_summary'!Q784)),1,2),IF(ISNUMBER(SEARCH("No",'2_all_summary'!Q784)),4,3))</f>
        <v>4</v>
      </c>
      <c r="O784" s="41">
        <f>IF(ISNUMBER(SEARCH("Yes",'2_all_summary'!$F784)),IF(ISNUMBER(SEARCH("Yes",'2_all_summary'!R784)),1,2),IF(ISNUMBER(SEARCH("No",'2_all_summary'!R784)),4,3))</f>
        <v>4</v>
      </c>
      <c r="P784" s="41">
        <f>IF(ISNUMBER(SEARCH("Yes",'2_all_summary'!$F784)),IF(ISNUMBER(SEARCH("Yes",'2_all_summary'!S784)),1,2),IF(ISNUMBER(SEARCH("No",'2_all_summary'!S784)),4,3))</f>
        <v>4</v>
      </c>
      <c r="Q784" s="41">
        <f>IF(ISNUMBER(SEARCH("Yes",'2_all_summary'!$F784)),IF(0&lt;'2_all_summary'!T784,1,2),IF(0='2_all_summary'!T784,4,3))</f>
        <v>4</v>
      </c>
      <c r="R784" s="41">
        <f>IF(ISNUMBER(SEARCH("Yes",'2_all_summary'!$F784)),IF(ISNUMBER(SEARCH("Yes",'2_all_summary'!U784)),1,2),IF(ISNUMBER(SEARCH("No",'2_all_summary'!U784)),4,3))</f>
        <v>4</v>
      </c>
    </row>
    <row r="785" spans="7:18" x14ac:dyDescent="0.3">
      <c r="G785" s="41"/>
      <c r="H785" s="41" t="str">
        <f>'2_all_summary'!D785</f>
        <v>Bottom-up community-based coral reef and fisheries restoration in Indonesia, Panama, and Palau</v>
      </c>
      <c r="I785" s="41" t="str">
        <f>'2_all_summary'!E785</f>
        <v>The Global Coral Reef Alliance (GCRA) works with community-based management efforts to restore severely damaged coral reefs and fisheries using its BiorockÂ®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Â© 2008 by Taylor &amp; Francis Group, LLC.</v>
      </c>
      <c r="J785" s="41">
        <f>IF(ISNUMBER(SEARCH("Yes",'2_all_summary'!$F785)),IF(ISNUMBER(SEARCH("Yes",'2_all_summary'!M785)),1,2),IF(ISNUMBER(SEARCH("No",'2_all_summary'!M785)),4,3))</f>
        <v>3</v>
      </c>
      <c r="K785" s="41">
        <f>IF(ISNUMBER(SEARCH("Yes",'2_all_summary'!$F785)),IF(ISNUMBER(SEARCH("Yes",'2_all_summary'!N785)),1,2),IF(ISNUMBER(SEARCH("No",'2_all_summary'!N785)),4,3))</f>
        <v>3</v>
      </c>
      <c r="L785" s="41">
        <f>IF(ISNUMBER(SEARCH("Yes",'2_all_summary'!$F785)),IF(ISNUMBER(SEARCH("Yes",'2_all_summary'!O785)),1,2),IF(ISNUMBER(SEARCH("No",'2_all_summary'!O785)),4,3))</f>
        <v>3</v>
      </c>
      <c r="M785" s="41">
        <f>IF(ISNUMBER(SEARCH("Yes",'2_all_summary'!$F785)),IF(0&lt;'2_all_summary'!P785,1,2),IF(0='2_all_summary'!P785,4,3))</f>
        <v>3</v>
      </c>
      <c r="N785" s="41">
        <f>IF(ISNUMBER(SEARCH("Yes",'2_all_summary'!$F785)),IF(ISNUMBER(SEARCH("Yes",'2_all_summary'!Q785)),1,2),IF(ISNUMBER(SEARCH("No",'2_all_summary'!Q785)),4,3))</f>
        <v>3</v>
      </c>
      <c r="O785" s="41">
        <f>IF(ISNUMBER(SEARCH("Yes",'2_all_summary'!$F785)),IF(ISNUMBER(SEARCH("Yes",'2_all_summary'!R785)),1,2),IF(ISNUMBER(SEARCH("No",'2_all_summary'!R785)),4,3))</f>
        <v>3</v>
      </c>
      <c r="P785" s="41">
        <f>IF(ISNUMBER(SEARCH("Yes",'2_all_summary'!$F785)),IF(ISNUMBER(SEARCH("Yes",'2_all_summary'!S785)),1,2),IF(ISNUMBER(SEARCH("No",'2_all_summary'!S785)),4,3))</f>
        <v>3</v>
      </c>
      <c r="Q785" s="41">
        <f>IF(ISNUMBER(SEARCH("Yes",'2_all_summary'!$F785)),IF(0&lt;'2_all_summary'!T785,1,2),IF(0='2_all_summary'!T785,4,3))</f>
        <v>3</v>
      </c>
      <c r="R785" s="41">
        <f>IF(ISNUMBER(SEARCH("Yes",'2_all_summary'!$F785)),IF(ISNUMBER(SEARCH("Yes",'2_all_summary'!U785)),1,2),IF(ISNUMBER(SEARCH("No",'2_all_summary'!U785)),4,3))</f>
        <v>3</v>
      </c>
    </row>
    <row r="786" spans="7:18" x14ac:dyDescent="0.3">
      <c r="G786" s="41"/>
      <c r="H786" s="41" t="str">
        <f>'2_all_summary'!D786</f>
        <v>Acceptability of territorial use rights in fisheries: towards community-based management of small-scale fisheries in the Philippines</v>
      </c>
      <c r="I786" s="41" t="str">
        <f>'2_all_summary'!E786</f>
        <v>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Â© 1992.</v>
      </c>
      <c r="J786" s="41">
        <f>IF(ISNUMBER(SEARCH("Yes",'2_all_summary'!$F786)),IF(ISNUMBER(SEARCH("Yes",'2_all_summary'!M786)),1,2),IF(ISNUMBER(SEARCH("No",'2_all_summary'!M786)),4,3))</f>
        <v>4</v>
      </c>
      <c r="K786" s="41">
        <f>IF(ISNUMBER(SEARCH("Yes",'2_all_summary'!$F786)),IF(ISNUMBER(SEARCH("Yes",'2_all_summary'!N786)),1,2),IF(ISNUMBER(SEARCH("No",'2_all_summary'!N786)),4,3))</f>
        <v>4</v>
      </c>
      <c r="L786" s="41">
        <f>IF(ISNUMBER(SEARCH("Yes",'2_all_summary'!$F786)),IF(ISNUMBER(SEARCH("Yes",'2_all_summary'!O786)),1,2),IF(ISNUMBER(SEARCH("No",'2_all_summary'!O786)),4,3))</f>
        <v>4</v>
      </c>
      <c r="M786" s="41">
        <f>IF(ISNUMBER(SEARCH("Yes",'2_all_summary'!$F786)),IF(0&lt;'2_all_summary'!P786,1,2),IF(0='2_all_summary'!P786,4,3))</f>
        <v>4</v>
      </c>
      <c r="N786" s="41">
        <f>IF(ISNUMBER(SEARCH("Yes",'2_all_summary'!$F786)),IF(ISNUMBER(SEARCH("Yes",'2_all_summary'!Q786)),1,2),IF(ISNUMBER(SEARCH("No",'2_all_summary'!Q786)),4,3))</f>
        <v>4</v>
      </c>
      <c r="O786" s="41">
        <f>IF(ISNUMBER(SEARCH("Yes",'2_all_summary'!$F786)),IF(ISNUMBER(SEARCH("Yes",'2_all_summary'!R786)),1,2),IF(ISNUMBER(SEARCH("No",'2_all_summary'!R786)),4,3))</f>
        <v>4</v>
      </c>
      <c r="P786" s="41">
        <f>IF(ISNUMBER(SEARCH("Yes",'2_all_summary'!$F786)),IF(ISNUMBER(SEARCH("Yes",'2_all_summary'!S786)),1,2),IF(ISNUMBER(SEARCH("No",'2_all_summary'!S786)),4,3))</f>
        <v>4</v>
      </c>
      <c r="Q786" s="41">
        <f>IF(ISNUMBER(SEARCH("Yes",'2_all_summary'!$F786)),IF(0&lt;'2_all_summary'!T786,1,2),IF(0='2_all_summary'!T786,4,3))</f>
        <v>4</v>
      </c>
      <c r="R786" s="41">
        <f>IF(ISNUMBER(SEARCH("Yes",'2_all_summary'!$F786)),IF(ISNUMBER(SEARCH("Yes",'2_all_summary'!U786)),1,2),IF(ISNUMBER(SEARCH("No",'2_all_summary'!U786)),4,3))</f>
        <v>4</v>
      </c>
    </row>
    <row r="787" spans="7:18" x14ac:dyDescent="0.3">
      <c r="G787" s="41"/>
      <c r="H787" s="41" t="str">
        <f>'2_all_summary'!D787</f>
        <v>Village level institutions at the margins of natural resource management: The case of vdcs in Ngamiland, Botswana</v>
      </c>
      <c r="I787" s="41" t="str">
        <f>'2_all_summary'!E787</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2011 Nova Science Publishers, Inc. All rights reserved.</v>
      </c>
      <c r="J787" s="41">
        <f>IF(ISNUMBER(SEARCH("Yes",'2_all_summary'!$F787)),IF(ISNUMBER(SEARCH("Yes",'2_all_summary'!M787)),1,2),IF(ISNUMBER(SEARCH("No",'2_all_summary'!M787)),4,3))</f>
        <v>4</v>
      </c>
      <c r="K787" s="41">
        <f>IF(ISNUMBER(SEARCH("Yes",'2_all_summary'!$F787)),IF(ISNUMBER(SEARCH("Yes",'2_all_summary'!N787)),1,2),IF(ISNUMBER(SEARCH("No",'2_all_summary'!N787)),4,3))</f>
        <v>4</v>
      </c>
      <c r="L787" s="41">
        <f>IF(ISNUMBER(SEARCH("Yes",'2_all_summary'!$F787)),IF(ISNUMBER(SEARCH("Yes",'2_all_summary'!O787)),1,2),IF(ISNUMBER(SEARCH("No",'2_all_summary'!O787)),4,3))</f>
        <v>4</v>
      </c>
      <c r="M787" s="41">
        <f>IF(ISNUMBER(SEARCH("Yes",'2_all_summary'!$F787)),IF(0&lt;'2_all_summary'!P787,1,2),IF(0='2_all_summary'!P787,4,3))</f>
        <v>4</v>
      </c>
      <c r="N787" s="41">
        <f>IF(ISNUMBER(SEARCH("Yes",'2_all_summary'!$F787)),IF(ISNUMBER(SEARCH("Yes",'2_all_summary'!Q787)),1,2),IF(ISNUMBER(SEARCH("No",'2_all_summary'!Q787)),4,3))</f>
        <v>4</v>
      </c>
      <c r="O787" s="41">
        <f>IF(ISNUMBER(SEARCH("Yes",'2_all_summary'!$F787)),IF(ISNUMBER(SEARCH("Yes",'2_all_summary'!R787)),1,2),IF(ISNUMBER(SEARCH("No",'2_all_summary'!R787)),4,3))</f>
        <v>4</v>
      </c>
      <c r="P787" s="41">
        <f>IF(ISNUMBER(SEARCH("Yes",'2_all_summary'!$F787)),IF(ISNUMBER(SEARCH("Yes",'2_all_summary'!S787)),1,2),IF(ISNUMBER(SEARCH("No",'2_all_summary'!S787)),4,3))</f>
        <v>4</v>
      </c>
      <c r="Q787" s="41">
        <f>IF(ISNUMBER(SEARCH("Yes",'2_all_summary'!$F787)),IF(0&lt;'2_all_summary'!T787,1,2),IF(0='2_all_summary'!T787,4,3))</f>
        <v>4</v>
      </c>
      <c r="R787" s="41">
        <f>IF(ISNUMBER(SEARCH("Yes",'2_all_summary'!$F787)),IF(ISNUMBER(SEARCH("Yes",'2_all_summary'!U787)),1,2),IF(ISNUMBER(SEARCH("No",'2_all_summary'!U787)),4,3))</f>
        <v>4</v>
      </c>
    </row>
    <row r="788" spans="7:18" x14ac:dyDescent="0.3">
      <c r="G788" s="41"/>
      <c r="H788" s="41" t="str">
        <f>'2_all_summary'!D788</f>
        <v>Traditional ecological knowledge and modern environmental assessment</v>
      </c>
      <c r="I788" s="41" t="str">
        <f>'2_all_summary'!E788</f>
        <v>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v>
      </c>
      <c r="J788" s="41">
        <f>IF(ISNUMBER(SEARCH("Yes",'2_all_summary'!$F788)),IF(ISNUMBER(SEARCH("Yes",'2_all_summary'!M788)),1,2),IF(ISNUMBER(SEARCH("No",'2_all_summary'!M788)),4,3))</f>
        <v>4</v>
      </c>
      <c r="K788" s="41">
        <f>IF(ISNUMBER(SEARCH("Yes",'2_all_summary'!$F788)),IF(ISNUMBER(SEARCH("Yes",'2_all_summary'!N788)),1,2),IF(ISNUMBER(SEARCH("No",'2_all_summary'!N788)),4,3))</f>
        <v>4</v>
      </c>
      <c r="L788" s="41">
        <f>IF(ISNUMBER(SEARCH("Yes",'2_all_summary'!$F788)),IF(ISNUMBER(SEARCH("Yes",'2_all_summary'!O788)),1,2),IF(ISNUMBER(SEARCH("No",'2_all_summary'!O788)),4,3))</f>
        <v>4</v>
      </c>
      <c r="M788" s="41">
        <f>IF(ISNUMBER(SEARCH("Yes",'2_all_summary'!$F788)),IF(0&lt;'2_all_summary'!P788,1,2),IF(0='2_all_summary'!P788,4,3))</f>
        <v>4</v>
      </c>
      <c r="N788" s="41">
        <f>IF(ISNUMBER(SEARCH("Yes",'2_all_summary'!$F788)),IF(ISNUMBER(SEARCH("Yes",'2_all_summary'!Q788)),1,2),IF(ISNUMBER(SEARCH("No",'2_all_summary'!Q788)),4,3))</f>
        <v>4</v>
      </c>
      <c r="O788" s="41">
        <f>IF(ISNUMBER(SEARCH("Yes",'2_all_summary'!$F788)),IF(ISNUMBER(SEARCH("Yes",'2_all_summary'!R788)),1,2),IF(ISNUMBER(SEARCH("No",'2_all_summary'!R788)),4,3))</f>
        <v>4</v>
      </c>
      <c r="P788" s="41">
        <f>IF(ISNUMBER(SEARCH("Yes",'2_all_summary'!$F788)),IF(ISNUMBER(SEARCH("Yes",'2_all_summary'!S788)),1,2),IF(ISNUMBER(SEARCH("No",'2_all_summary'!S788)),4,3))</f>
        <v>4</v>
      </c>
      <c r="Q788" s="41">
        <f>IF(ISNUMBER(SEARCH("Yes",'2_all_summary'!$F788)),IF(0&lt;'2_all_summary'!T788,1,2),IF(0='2_all_summary'!T788,4,3))</f>
        <v>4</v>
      </c>
      <c r="R788" s="41">
        <f>IF(ISNUMBER(SEARCH("Yes",'2_all_summary'!$F788)),IF(ISNUMBER(SEARCH("Yes",'2_all_summary'!U788)),1,2),IF(ISNUMBER(SEARCH("No",'2_all_summary'!U788)),4,3))</f>
        <v>4</v>
      </c>
    </row>
    <row r="789" spans="7:18" x14ac:dyDescent="0.3">
      <c r="G789" s="41"/>
      <c r="H789" s="41" t="str">
        <f>'2_all_summary'!D789</f>
        <v>This is no longer a Bristol Bay Fisheryâ€: Fisheries dispossession and colonial violence in Bristol Bay, Alaska</v>
      </c>
      <c r="I789" s="41" t="str">
        <f>'2_all_summary'!E789</f>
        <v>Throughout Alaska, Indigenous fishing communities have been disproportionately and negatively impacted by policies that privatize access rights to the commercial fisheries. While the deleterious impacts of fisheries privatization on Alaska Native and rural Alaskansâ€™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survivorsâ€™ experiences with the shifts in commercial fisheries management systems, their perspectives of cultural and community changes brought on by fisheries privatization, and connection between those changes and colonial violence. The findings show that privatization processesâ€”which have been commonly heralded as an economic and environmental solution to fisheries managementâ€”have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Â© 2022 Elsevier Ltd</v>
      </c>
      <c r="J789" s="41">
        <f>IF(ISNUMBER(SEARCH("Yes",'2_all_summary'!$F789)),IF(ISNUMBER(SEARCH("Yes",'2_all_summary'!M789)),1,2),IF(ISNUMBER(SEARCH("No",'2_all_summary'!M789)),4,3))</f>
        <v>4</v>
      </c>
      <c r="K789" s="41">
        <f>IF(ISNUMBER(SEARCH("Yes",'2_all_summary'!$F789)),IF(ISNUMBER(SEARCH("Yes",'2_all_summary'!N789)),1,2),IF(ISNUMBER(SEARCH("No",'2_all_summary'!N789)),4,3))</f>
        <v>4</v>
      </c>
      <c r="L789" s="41">
        <f>IF(ISNUMBER(SEARCH("Yes",'2_all_summary'!$F789)),IF(ISNUMBER(SEARCH("Yes",'2_all_summary'!O789)),1,2),IF(ISNUMBER(SEARCH("No",'2_all_summary'!O789)),4,3))</f>
        <v>4</v>
      </c>
      <c r="M789" s="41">
        <f>IF(ISNUMBER(SEARCH("Yes",'2_all_summary'!$F789)),IF(0&lt;'2_all_summary'!P789,1,2),IF(0='2_all_summary'!P789,4,3))</f>
        <v>4</v>
      </c>
      <c r="N789" s="41">
        <f>IF(ISNUMBER(SEARCH("Yes",'2_all_summary'!$F789)),IF(ISNUMBER(SEARCH("Yes",'2_all_summary'!Q789)),1,2),IF(ISNUMBER(SEARCH("No",'2_all_summary'!Q789)),4,3))</f>
        <v>4</v>
      </c>
      <c r="O789" s="41">
        <f>IF(ISNUMBER(SEARCH("Yes",'2_all_summary'!$F789)),IF(ISNUMBER(SEARCH("Yes",'2_all_summary'!R789)),1,2),IF(ISNUMBER(SEARCH("No",'2_all_summary'!R789)),4,3))</f>
        <v>4</v>
      </c>
      <c r="P789" s="41">
        <f>IF(ISNUMBER(SEARCH("Yes",'2_all_summary'!$F789)),IF(ISNUMBER(SEARCH("Yes",'2_all_summary'!S789)),1,2),IF(ISNUMBER(SEARCH("No",'2_all_summary'!S789)),4,3))</f>
        <v>4</v>
      </c>
      <c r="Q789" s="41">
        <f>IF(ISNUMBER(SEARCH("Yes",'2_all_summary'!$F789)),IF(0&lt;'2_all_summary'!T789,1,2),IF(0='2_all_summary'!T789,4,3))</f>
        <v>4</v>
      </c>
      <c r="R789" s="41">
        <f>IF(ISNUMBER(SEARCH("Yes",'2_all_summary'!$F789)),IF(ISNUMBER(SEARCH("Yes",'2_all_summary'!U789)),1,2),IF(ISNUMBER(SEARCH("No",'2_all_summary'!U789)),4,3))</f>
        <v>4</v>
      </c>
    </row>
    <row r="790" spans="7:18" x14ac:dyDescent="0.3">
      <c r="G790" s="41"/>
      <c r="H790" s="41" t="str">
        <f>'2_all_summary'!D790</f>
        <v>Effects of habitat, wave exposure, and marine protected area status on coral reef fish assemblages in the Hawaiian archipelago</v>
      </c>
      <c r="I790" s="41" t="str">
        <f>'2_all_summary'!E790</f>
        <v>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v>
      </c>
      <c r="J790" s="41">
        <f>IF(ISNUMBER(SEARCH("Yes",'2_all_summary'!$F790)),IF(ISNUMBER(SEARCH("Yes",'2_all_summary'!M790)),1,2),IF(ISNUMBER(SEARCH("No",'2_all_summary'!M790)),4,3))</f>
        <v>4</v>
      </c>
      <c r="K790" s="41">
        <f>IF(ISNUMBER(SEARCH("Yes",'2_all_summary'!$F790)),IF(ISNUMBER(SEARCH("Yes",'2_all_summary'!N790)),1,2),IF(ISNUMBER(SEARCH("No",'2_all_summary'!N790)),4,3))</f>
        <v>4</v>
      </c>
      <c r="L790" s="41">
        <f>IF(ISNUMBER(SEARCH("Yes",'2_all_summary'!$F790)),IF(ISNUMBER(SEARCH("Yes",'2_all_summary'!O790)),1,2),IF(ISNUMBER(SEARCH("No",'2_all_summary'!O790)),4,3))</f>
        <v>4</v>
      </c>
      <c r="M790" s="41">
        <f>IF(ISNUMBER(SEARCH("Yes",'2_all_summary'!$F790)),IF(0&lt;'2_all_summary'!P790,1,2),IF(0='2_all_summary'!P790,4,3))</f>
        <v>4</v>
      </c>
      <c r="N790" s="41">
        <f>IF(ISNUMBER(SEARCH("Yes",'2_all_summary'!$F790)),IF(ISNUMBER(SEARCH("Yes",'2_all_summary'!Q790)),1,2),IF(ISNUMBER(SEARCH("No",'2_all_summary'!Q790)),4,3))</f>
        <v>4</v>
      </c>
      <c r="O790" s="41">
        <f>IF(ISNUMBER(SEARCH("Yes",'2_all_summary'!$F790)),IF(ISNUMBER(SEARCH("Yes",'2_all_summary'!R790)),1,2),IF(ISNUMBER(SEARCH("No",'2_all_summary'!R790)),4,3))</f>
        <v>4</v>
      </c>
      <c r="P790" s="41">
        <f>IF(ISNUMBER(SEARCH("Yes",'2_all_summary'!$F790)),IF(ISNUMBER(SEARCH("Yes",'2_all_summary'!S790)),1,2),IF(ISNUMBER(SEARCH("No",'2_all_summary'!S790)),4,3))</f>
        <v>4</v>
      </c>
      <c r="Q790" s="41">
        <f>IF(ISNUMBER(SEARCH("Yes",'2_all_summary'!$F790)),IF(0&lt;'2_all_summary'!T790,1,2),IF(0='2_all_summary'!T790,4,3))</f>
        <v>4</v>
      </c>
      <c r="R790" s="41">
        <f>IF(ISNUMBER(SEARCH("Yes",'2_all_summary'!$F790)),IF(ISNUMBER(SEARCH("Yes",'2_all_summary'!U790)),1,2),IF(ISNUMBER(SEARCH("No",'2_all_summary'!U790)),4,3))</f>
        <v>4</v>
      </c>
    </row>
    <row r="791" spans="7:18" x14ac:dyDescent="0.3">
      <c r="G791" s="41"/>
      <c r="H791" s="41" t="str">
        <f>'2_all_summary'!D791</f>
        <v>Small no-take areas benefit hard corals more than regulation through fishing permits</v>
      </c>
      <c r="I791" s="41" t="str">
        <f>'2_all_summary'!E791</f>
        <v>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(0.3â€“0.34Â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(39Â Â±Â 4%) is above the current mean for Philippine reefs (23%) and is comparable with the long-term average for reefs situated within Philippine MPAs (36%). This study suggests that exceptionally small reserves may benefit hard corals more than regulation via fishing permits. Â© 2022 The Author. Aquatic Conservation: Marine and Freshwater Ecosystems published by John Wiley &amp; Sons Ltd.</v>
      </c>
      <c r="J791" s="41">
        <f>IF(ISNUMBER(SEARCH("Yes",'2_all_summary'!$F791)),IF(ISNUMBER(SEARCH("Yes",'2_all_summary'!M791)),1,2),IF(ISNUMBER(SEARCH("No",'2_all_summary'!M791)),4,3))</f>
        <v>4</v>
      </c>
      <c r="K791" s="41">
        <f>IF(ISNUMBER(SEARCH("Yes",'2_all_summary'!$F791)),IF(ISNUMBER(SEARCH("Yes",'2_all_summary'!N791)),1,2),IF(ISNUMBER(SEARCH("No",'2_all_summary'!N791)),4,3))</f>
        <v>4</v>
      </c>
      <c r="L791" s="41">
        <f>IF(ISNUMBER(SEARCH("Yes",'2_all_summary'!$F791)),IF(ISNUMBER(SEARCH("Yes",'2_all_summary'!O791)),1,2),IF(ISNUMBER(SEARCH("No",'2_all_summary'!O791)),4,3))</f>
        <v>4</v>
      </c>
      <c r="M791" s="41">
        <f>IF(ISNUMBER(SEARCH("Yes",'2_all_summary'!$F791)),IF(0&lt;'2_all_summary'!P791,1,2),IF(0='2_all_summary'!P791,4,3))</f>
        <v>4</v>
      </c>
      <c r="N791" s="41">
        <f>IF(ISNUMBER(SEARCH("Yes",'2_all_summary'!$F791)),IF(ISNUMBER(SEARCH("Yes",'2_all_summary'!Q791)),1,2),IF(ISNUMBER(SEARCH("No",'2_all_summary'!Q791)),4,3))</f>
        <v>4</v>
      </c>
      <c r="O791" s="41">
        <f>IF(ISNUMBER(SEARCH("Yes",'2_all_summary'!$F791)),IF(ISNUMBER(SEARCH("Yes",'2_all_summary'!R791)),1,2),IF(ISNUMBER(SEARCH("No",'2_all_summary'!R791)),4,3))</f>
        <v>4</v>
      </c>
      <c r="P791" s="41">
        <f>IF(ISNUMBER(SEARCH("Yes",'2_all_summary'!$F791)),IF(ISNUMBER(SEARCH("Yes",'2_all_summary'!S791)),1,2),IF(ISNUMBER(SEARCH("No",'2_all_summary'!S791)),4,3))</f>
        <v>4</v>
      </c>
      <c r="Q791" s="41">
        <f>IF(ISNUMBER(SEARCH("Yes",'2_all_summary'!$F791)),IF(0&lt;'2_all_summary'!T791,1,2),IF(0='2_all_summary'!T791,4,3))</f>
        <v>4</v>
      </c>
      <c r="R791" s="41">
        <f>IF(ISNUMBER(SEARCH("Yes",'2_all_summary'!$F791)),IF(ISNUMBER(SEARCH("Yes",'2_all_summary'!U791)),1,2),IF(ISNUMBER(SEARCH("No",'2_all_summary'!U791)),4,3))</f>
        <v>4</v>
      </c>
    </row>
    <row r="792" spans="7:18" x14ac:dyDescent="0.3">
      <c r="G792" s="41"/>
      <c r="H792" s="41" t="str">
        <f>'2_all_summary'!D792</f>
        <v>Halfway to sustainability: Management lessons from community-based, marine no-take zones in the Mexican Caribbean</v>
      </c>
      <c r="I792" s="41" t="str">
        <f>'2_all_summary'!E792</f>
        <v>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Â© 2018 Elsevier Ltd</v>
      </c>
      <c r="J792" s="41">
        <f>IF(ISNUMBER(SEARCH("Yes",'2_all_summary'!$F792)),IF(ISNUMBER(SEARCH("Yes",'2_all_summary'!M792)),1,2),IF(ISNUMBER(SEARCH("No",'2_all_summary'!M792)),4,3))</f>
        <v>4</v>
      </c>
      <c r="K792" s="41">
        <f>IF(ISNUMBER(SEARCH("Yes",'2_all_summary'!$F792)),IF(ISNUMBER(SEARCH("Yes",'2_all_summary'!N792)),1,2),IF(ISNUMBER(SEARCH("No",'2_all_summary'!N792)),4,3))</f>
        <v>4</v>
      </c>
      <c r="L792" s="41">
        <f>IF(ISNUMBER(SEARCH("Yes",'2_all_summary'!$F792)),IF(ISNUMBER(SEARCH("Yes",'2_all_summary'!O792)),1,2),IF(ISNUMBER(SEARCH("No",'2_all_summary'!O792)),4,3))</f>
        <v>4</v>
      </c>
      <c r="M792" s="41">
        <f>IF(ISNUMBER(SEARCH("Yes",'2_all_summary'!$F792)),IF(0&lt;'2_all_summary'!P792,1,2),IF(0='2_all_summary'!P792,4,3))</f>
        <v>4</v>
      </c>
      <c r="N792" s="41">
        <f>IF(ISNUMBER(SEARCH("Yes",'2_all_summary'!$F792)),IF(ISNUMBER(SEARCH("Yes",'2_all_summary'!Q792)),1,2),IF(ISNUMBER(SEARCH("No",'2_all_summary'!Q792)),4,3))</f>
        <v>4</v>
      </c>
      <c r="O792" s="41">
        <f>IF(ISNUMBER(SEARCH("Yes",'2_all_summary'!$F792)),IF(ISNUMBER(SEARCH("Yes",'2_all_summary'!R792)),1,2),IF(ISNUMBER(SEARCH("No",'2_all_summary'!R792)),4,3))</f>
        <v>4</v>
      </c>
      <c r="P792" s="41">
        <f>IF(ISNUMBER(SEARCH("Yes",'2_all_summary'!$F792)),IF(ISNUMBER(SEARCH("Yes",'2_all_summary'!S792)),1,2),IF(ISNUMBER(SEARCH("No",'2_all_summary'!S792)),4,3))</f>
        <v>4</v>
      </c>
      <c r="Q792" s="41">
        <f>IF(ISNUMBER(SEARCH("Yes",'2_all_summary'!$F792)),IF(0&lt;'2_all_summary'!T792,1,2),IF(0='2_all_summary'!T792,4,3))</f>
        <v>4</v>
      </c>
      <c r="R792" s="41">
        <f>IF(ISNUMBER(SEARCH("Yes",'2_all_summary'!$F792)),IF(ISNUMBER(SEARCH("Yes",'2_all_summary'!U792)),1,2),IF(ISNUMBER(SEARCH("No",'2_all_summary'!U792)),4,3))</f>
        <v>4</v>
      </c>
    </row>
    <row r="793" spans="7:18" x14ac:dyDescent="0.3">
      <c r="G793" s="41"/>
      <c r="H793" s="41" t="str">
        <f>'2_all_summary'!D793</f>
        <v>Methods of consensus building for community-based fisheries management in Bangladesh and the Mekong Delta</v>
      </c>
      <c r="I793" s="41" t="str">
        <f>'2_all_summary'!E793</f>
        <v>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Â© 2004 Elsevier Ltd. All rights reserved.</v>
      </c>
      <c r="J793" s="41">
        <f>IF(ISNUMBER(SEARCH("Yes",'2_all_summary'!$F793)),IF(ISNUMBER(SEARCH("Yes",'2_all_summary'!M793)),1,2),IF(ISNUMBER(SEARCH("No",'2_all_summary'!M793)),4,3))</f>
        <v>4</v>
      </c>
      <c r="K793" s="41">
        <f>IF(ISNUMBER(SEARCH("Yes",'2_all_summary'!$F793)),IF(ISNUMBER(SEARCH("Yes",'2_all_summary'!N793)),1,2),IF(ISNUMBER(SEARCH("No",'2_all_summary'!N793)),4,3))</f>
        <v>4</v>
      </c>
      <c r="L793" s="41">
        <f>IF(ISNUMBER(SEARCH("Yes",'2_all_summary'!$F793)),IF(ISNUMBER(SEARCH("Yes",'2_all_summary'!O793)),1,2),IF(ISNUMBER(SEARCH("No",'2_all_summary'!O793)),4,3))</f>
        <v>4</v>
      </c>
      <c r="M793" s="41">
        <f>IF(ISNUMBER(SEARCH("Yes",'2_all_summary'!$F793)),IF(0&lt;'2_all_summary'!P793,1,2),IF(0='2_all_summary'!P793,4,3))</f>
        <v>4</v>
      </c>
      <c r="N793" s="41">
        <f>IF(ISNUMBER(SEARCH("Yes",'2_all_summary'!$F793)),IF(ISNUMBER(SEARCH("Yes",'2_all_summary'!Q793)),1,2),IF(ISNUMBER(SEARCH("No",'2_all_summary'!Q793)),4,3))</f>
        <v>4</v>
      </c>
      <c r="O793" s="41">
        <f>IF(ISNUMBER(SEARCH("Yes",'2_all_summary'!$F793)),IF(ISNUMBER(SEARCH("Yes",'2_all_summary'!R793)),1,2),IF(ISNUMBER(SEARCH("No",'2_all_summary'!R793)),4,3))</f>
        <v>4</v>
      </c>
      <c r="P793" s="41">
        <f>IF(ISNUMBER(SEARCH("Yes",'2_all_summary'!$F793)),IF(ISNUMBER(SEARCH("Yes",'2_all_summary'!S793)),1,2),IF(ISNUMBER(SEARCH("No",'2_all_summary'!S793)),4,3))</f>
        <v>4</v>
      </c>
      <c r="Q793" s="41">
        <f>IF(ISNUMBER(SEARCH("Yes",'2_all_summary'!$F793)),IF(0&lt;'2_all_summary'!T793,1,2),IF(0='2_all_summary'!T793,4,3))</f>
        <v>4</v>
      </c>
      <c r="R793" s="41">
        <f>IF(ISNUMBER(SEARCH("Yes",'2_all_summary'!$F793)),IF(ISNUMBER(SEARCH("Yes",'2_all_summary'!U793)),1,2),IF(ISNUMBER(SEARCH("No",'2_all_summary'!U793)),4,3))</f>
        <v>4</v>
      </c>
    </row>
    <row r="794" spans="7:18" x14ac:dyDescent="0.3">
      <c r="G794" s="41"/>
      <c r="H794" s="41" t="str">
        <f>'2_all_summary'!D794</f>
        <v>A rapid appraisal approach to evaluation of community-level fisheries management systems: Framework and field application at selected coastal fishing villages in the philippines and indonesia</v>
      </c>
      <c r="I794" s="41" t="str">
        <f>'2_all_summary'!E794</f>
        <v>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Â© 1997 Taylor &amp; Francis.</v>
      </c>
      <c r="J794" s="41">
        <f>IF(ISNUMBER(SEARCH("Yes",'2_all_summary'!$F794)),IF(ISNUMBER(SEARCH("Yes",'2_all_summary'!M794)),1,2),IF(ISNUMBER(SEARCH("No",'2_all_summary'!M794)),4,3))</f>
        <v>4</v>
      </c>
      <c r="K794" s="41">
        <f>IF(ISNUMBER(SEARCH("Yes",'2_all_summary'!$F794)),IF(ISNUMBER(SEARCH("Yes",'2_all_summary'!N794)),1,2),IF(ISNUMBER(SEARCH("No",'2_all_summary'!N794)),4,3))</f>
        <v>4</v>
      </c>
      <c r="L794" s="41">
        <f>IF(ISNUMBER(SEARCH("Yes",'2_all_summary'!$F794)),IF(ISNUMBER(SEARCH("Yes",'2_all_summary'!O794)),1,2),IF(ISNUMBER(SEARCH("No",'2_all_summary'!O794)),4,3))</f>
        <v>4</v>
      </c>
      <c r="M794" s="41">
        <f>IF(ISNUMBER(SEARCH("Yes",'2_all_summary'!$F794)),IF(0&lt;'2_all_summary'!P794,1,2),IF(0='2_all_summary'!P794,4,3))</f>
        <v>4</v>
      </c>
      <c r="N794" s="41">
        <f>IF(ISNUMBER(SEARCH("Yes",'2_all_summary'!$F794)),IF(ISNUMBER(SEARCH("Yes",'2_all_summary'!Q794)),1,2),IF(ISNUMBER(SEARCH("No",'2_all_summary'!Q794)),4,3))</f>
        <v>4</v>
      </c>
      <c r="O794" s="41">
        <f>IF(ISNUMBER(SEARCH("Yes",'2_all_summary'!$F794)),IF(ISNUMBER(SEARCH("Yes",'2_all_summary'!R794)),1,2),IF(ISNUMBER(SEARCH("No",'2_all_summary'!R794)),4,3))</f>
        <v>4</v>
      </c>
      <c r="P794" s="41">
        <f>IF(ISNUMBER(SEARCH("Yes",'2_all_summary'!$F794)),IF(ISNUMBER(SEARCH("Yes",'2_all_summary'!S794)),1,2),IF(ISNUMBER(SEARCH("No",'2_all_summary'!S794)),4,3))</f>
        <v>4</v>
      </c>
      <c r="Q794" s="41">
        <f>IF(ISNUMBER(SEARCH("Yes",'2_all_summary'!$F794)),IF(0&lt;'2_all_summary'!T794,1,2),IF(0='2_all_summary'!T794,4,3))</f>
        <v>4</v>
      </c>
      <c r="R794" s="41">
        <f>IF(ISNUMBER(SEARCH("Yes",'2_all_summary'!$F794)),IF(ISNUMBER(SEARCH("Yes",'2_all_summary'!U794)),1,2),IF(ISNUMBER(SEARCH("No",'2_all_summary'!U794)),4,3))</f>
        <v>4</v>
      </c>
    </row>
    <row r="795" spans="7:18" x14ac:dyDescent="0.3">
      <c r="G795" s="41"/>
      <c r="H795" s="41" t="str">
        <f>'2_all_summary'!D795</f>
        <v>Social finance and the commons paradigm: Exploring how community-based innovations transform finance for the common good</v>
      </c>
      <c r="I795" s="41" t="str">
        <f>'2_all_summary'!E795</f>
        <v>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â€œSocial finance and the commons,â€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Â© 2019, Emerald Publishing Limited.</v>
      </c>
      <c r="J795" s="41">
        <f>IF(ISNUMBER(SEARCH("Yes",'2_all_summary'!$F795)),IF(ISNUMBER(SEARCH("Yes",'2_all_summary'!M795)),1,2),IF(ISNUMBER(SEARCH("No",'2_all_summary'!M795)),4,3))</f>
        <v>4</v>
      </c>
      <c r="K795" s="41">
        <f>IF(ISNUMBER(SEARCH("Yes",'2_all_summary'!$F795)),IF(ISNUMBER(SEARCH("Yes",'2_all_summary'!N795)),1,2),IF(ISNUMBER(SEARCH("No",'2_all_summary'!N795)),4,3))</f>
        <v>4</v>
      </c>
      <c r="L795" s="41">
        <f>IF(ISNUMBER(SEARCH("Yes",'2_all_summary'!$F795)),IF(ISNUMBER(SEARCH("Yes",'2_all_summary'!O795)),1,2),IF(ISNUMBER(SEARCH("No",'2_all_summary'!O795)),4,3))</f>
        <v>4</v>
      </c>
      <c r="M795" s="41">
        <f>IF(ISNUMBER(SEARCH("Yes",'2_all_summary'!$F795)),IF(0&lt;'2_all_summary'!P795,1,2),IF(0='2_all_summary'!P795,4,3))</f>
        <v>4</v>
      </c>
      <c r="N795" s="41">
        <f>IF(ISNUMBER(SEARCH("Yes",'2_all_summary'!$F795)),IF(ISNUMBER(SEARCH("Yes",'2_all_summary'!Q795)),1,2),IF(ISNUMBER(SEARCH("No",'2_all_summary'!Q795)),4,3))</f>
        <v>4</v>
      </c>
      <c r="O795" s="41">
        <f>IF(ISNUMBER(SEARCH("Yes",'2_all_summary'!$F795)),IF(ISNUMBER(SEARCH("Yes",'2_all_summary'!R795)),1,2),IF(ISNUMBER(SEARCH("No",'2_all_summary'!R795)),4,3))</f>
        <v>4</v>
      </c>
      <c r="P795" s="41">
        <f>IF(ISNUMBER(SEARCH("Yes",'2_all_summary'!$F795)),IF(ISNUMBER(SEARCH("Yes",'2_all_summary'!S795)),1,2),IF(ISNUMBER(SEARCH("No",'2_all_summary'!S795)),4,3))</f>
        <v>4</v>
      </c>
      <c r="Q795" s="41">
        <f>IF(ISNUMBER(SEARCH("Yes",'2_all_summary'!$F795)),IF(0&lt;'2_all_summary'!T795,1,2),IF(0='2_all_summary'!T795,4,3))</f>
        <v>4</v>
      </c>
      <c r="R795" s="41">
        <f>IF(ISNUMBER(SEARCH("Yes",'2_all_summary'!$F795)),IF(ISNUMBER(SEARCH("Yes",'2_all_summary'!U795)),1,2),IF(ISNUMBER(SEARCH("No",'2_all_summary'!U795)),4,3))</f>
        <v>4</v>
      </c>
    </row>
    <row r="796" spans="7:18" x14ac:dyDescent="0.3">
      <c r="G796" s="41"/>
      <c r="H796" s="41" t="str">
        <f>'2_all_summary'!D796</f>
        <v>Collaborating with Alaska Native communities to design a cultural food intervention to address nutrition transition</v>
      </c>
      <c r="I796" s="41" t="str">
        <f>'2_all_summary'!E796</f>
        <v>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inter-ventionâ€”Neqa Elicarvigmun or the Fish-to-School (F2S) Programâ€”that reconnects students to their local food system in a remote Yupâ€™ik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peopleâ€™s behaviors and interactions with culturally significant foods are embedded in cultural perceptions and local contexts, it is important for nutrition interventions to address local perceptions of these foods. Â© 2017 Johns Hopkins University Press.</v>
      </c>
      <c r="J796" s="41">
        <f>IF(ISNUMBER(SEARCH("Yes",'2_all_summary'!$F796)),IF(ISNUMBER(SEARCH("Yes",'2_all_summary'!M796)),1,2),IF(ISNUMBER(SEARCH("No",'2_all_summary'!M796)),4,3))</f>
        <v>4</v>
      </c>
      <c r="K796" s="41">
        <f>IF(ISNUMBER(SEARCH("Yes",'2_all_summary'!$F796)),IF(ISNUMBER(SEARCH("Yes",'2_all_summary'!N796)),1,2),IF(ISNUMBER(SEARCH("No",'2_all_summary'!N796)),4,3))</f>
        <v>4</v>
      </c>
      <c r="L796" s="41">
        <f>IF(ISNUMBER(SEARCH("Yes",'2_all_summary'!$F796)),IF(ISNUMBER(SEARCH("Yes",'2_all_summary'!O796)),1,2),IF(ISNUMBER(SEARCH("No",'2_all_summary'!O796)),4,3))</f>
        <v>4</v>
      </c>
      <c r="M796" s="41">
        <f>IF(ISNUMBER(SEARCH("Yes",'2_all_summary'!$F796)),IF(0&lt;'2_all_summary'!P796,1,2),IF(0='2_all_summary'!P796,4,3))</f>
        <v>4</v>
      </c>
      <c r="N796" s="41">
        <f>IF(ISNUMBER(SEARCH("Yes",'2_all_summary'!$F796)),IF(ISNUMBER(SEARCH("Yes",'2_all_summary'!Q796)),1,2),IF(ISNUMBER(SEARCH("No",'2_all_summary'!Q796)),4,3))</f>
        <v>4</v>
      </c>
      <c r="O796" s="41">
        <f>IF(ISNUMBER(SEARCH("Yes",'2_all_summary'!$F796)),IF(ISNUMBER(SEARCH("Yes",'2_all_summary'!R796)),1,2),IF(ISNUMBER(SEARCH("No",'2_all_summary'!R796)),4,3))</f>
        <v>4</v>
      </c>
      <c r="P796" s="41">
        <f>IF(ISNUMBER(SEARCH("Yes",'2_all_summary'!$F796)),IF(ISNUMBER(SEARCH("Yes",'2_all_summary'!S796)),1,2),IF(ISNUMBER(SEARCH("No",'2_all_summary'!S796)),4,3))</f>
        <v>4</v>
      </c>
      <c r="Q796" s="41">
        <f>IF(ISNUMBER(SEARCH("Yes",'2_all_summary'!$F796)),IF(0&lt;'2_all_summary'!T796,1,2),IF(0='2_all_summary'!T796,4,3))</f>
        <v>4</v>
      </c>
      <c r="R796" s="41">
        <f>IF(ISNUMBER(SEARCH("Yes",'2_all_summary'!$F796)),IF(ISNUMBER(SEARCH("Yes",'2_all_summary'!U796)),1,2),IF(ISNUMBER(SEARCH("No",'2_all_summary'!U796)),4,3))</f>
        <v>4</v>
      </c>
    </row>
    <row r="797" spans="7:18" x14ac:dyDescent="0.3">
      <c r="G797" s="41"/>
      <c r="H797" s="41" t="str">
        <f>'2_all_summary'!D797</f>
        <v>Participatory monitoring in community-based fisheries management through a gender lens</v>
      </c>
      <c r="I797" s="41" t="str">
        <f>'2_all_summary'!E797</f>
        <v>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Â© 2022, The Author(s).</v>
      </c>
      <c r="J797" s="41">
        <f>IF(ISNUMBER(SEARCH("Yes",'2_all_summary'!$F797)),IF(ISNUMBER(SEARCH("Yes",'2_all_summary'!M797)),1,2),IF(ISNUMBER(SEARCH("No",'2_all_summary'!M797)),4,3))</f>
        <v>2</v>
      </c>
      <c r="K797" s="41">
        <f>IF(ISNUMBER(SEARCH("Yes",'2_all_summary'!$F797)),IF(ISNUMBER(SEARCH("Yes",'2_all_summary'!N797)),1,2),IF(ISNUMBER(SEARCH("No",'2_all_summary'!N797)),4,3))</f>
        <v>2</v>
      </c>
      <c r="L797" s="41">
        <f>IF(ISNUMBER(SEARCH("Yes",'2_all_summary'!$F797)),IF(ISNUMBER(SEARCH("Yes",'2_all_summary'!O797)),1,2),IF(ISNUMBER(SEARCH("No",'2_all_summary'!O797)),4,3))</f>
        <v>2</v>
      </c>
      <c r="M797" s="41">
        <f>IF(ISNUMBER(SEARCH("Yes",'2_all_summary'!$F797)),IF(0&lt;'2_all_summary'!P797,1,2),IF(0='2_all_summary'!P797,4,3))</f>
        <v>2</v>
      </c>
      <c r="N797" s="41">
        <f>IF(ISNUMBER(SEARCH("Yes",'2_all_summary'!$F797)),IF(ISNUMBER(SEARCH("Yes",'2_all_summary'!Q797)),1,2),IF(ISNUMBER(SEARCH("No",'2_all_summary'!Q797)),4,3))</f>
        <v>2</v>
      </c>
      <c r="O797" s="41">
        <f>IF(ISNUMBER(SEARCH("Yes",'2_all_summary'!$F797)),IF(ISNUMBER(SEARCH("Yes",'2_all_summary'!R797)),1,2),IF(ISNUMBER(SEARCH("No",'2_all_summary'!R797)),4,3))</f>
        <v>2</v>
      </c>
      <c r="P797" s="41">
        <f>IF(ISNUMBER(SEARCH("Yes",'2_all_summary'!$F797)),IF(ISNUMBER(SEARCH("Yes",'2_all_summary'!S797)),1,2),IF(ISNUMBER(SEARCH("No",'2_all_summary'!S797)),4,3))</f>
        <v>2</v>
      </c>
      <c r="Q797" s="41">
        <f>IF(ISNUMBER(SEARCH("Yes",'2_all_summary'!$F797)),IF(0&lt;'2_all_summary'!T797,1,2),IF(0='2_all_summary'!T797,4,3))</f>
        <v>2</v>
      </c>
      <c r="R797" s="41">
        <f>IF(ISNUMBER(SEARCH("Yes",'2_all_summary'!$F797)),IF(ISNUMBER(SEARCH("Yes",'2_all_summary'!U797)),1,2),IF(ISNUMBER(SEARCH("No",'2_all_summary'!U797)),4,3))</f>
        <v>2</v>
      </c>
    </row>
    <row r="798" spans="7:18" x14ac:dyDescent="0.3">
      <c r="G798" s="41"/>
      <c r="H798" s="41" t="str">
        <f>'2_all_summary'!D798</f>
        <v>Spring habitats of small pelagic fish communities in the Bay of Biscay</v>
      </c>
      <c r="I798" s="41" t="str">
        <f>'2_all_summary'!E798</f>
        <v>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â€œcharacteristic areasâ€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Â© 2017 Elsevier Ltd</v>
      </c>
      <c r="J798" s="41">
        <f>IF(ISNUMBER(SEARCH("Yes",'2_all_summary'!$F798)),IF(ISNUMBER(SEARCH("Yes",'2_all_summary'!M798)),1,2),IF(ISNUMBER(SEARCH("No",'2_all_summary'!M798)),4,3))</f>
        <v>4</v>
      </c>
      <c r="K798" s="41">
        <f>IF(ISNUMBER(SEARCH("Yes",'2_all_summary'!$F798)),IF(ISNUMBER(SEARCH("Yes",'2_all_summary'!N798)),1,2),IF(ISNUMBER(SEARCH("No",'2_all_summary'!N798)),4,3))</f>
        <v>4</v>
      </c>
      <c r="L798" s="41">
        <f>IF(ISNUMBER(SEARCH("Yes",'2_all_summary'!$F798)),IF(ISNUMBER(SEARCH("Yes",'2_all_summary'!O798)),1,2),IF(ISNUMBER(SEARCH("No",'2_all_summary'!O798)),4,3))</f>
        <v>4</v>
      </c>
      <c r="M798" s="41">
        <f>IF(ISNUMBER(SEARCH("Yes",'2_all_summary'!$F798)),IF(0&lt;'2_all_summary'!P798,1,2),IF(0='2_all_summary'!P798,4,3))</f>
        <v>4</v>
      </c>
      <c r="N798" s="41">
        <f>IF(ISNUMBER(SEARCH("Yes",'2_all_summary'!$F798)),IF(ISNUMBER(SEARCH("Yes",'2_all_summary'!Q798)),1,2),IF(ISNUMBER(SEARCH("No",'2_all_summary'!Q798)),4,3))</f>
        <v>4</v>
      </c>
      <c r="O798" s="41">
        <f>IF(ISNUMBER(SEARCH("Yes",'2_all_summary'!$F798)),IF(ISNUMBER(SEARCH("Yes",'2_all_summary'!R798)),1,2),IF(ISNUMBER(SEARCH("No",'2_all_summary'!R798)),4,3))</f>
        <v>4</v>
      </c>
      <c r="P798" s="41">
        <f>IF(ISNUMBER(SEARCH("Yes",'2_all_summary'!$F798)),IF(ISNUMBER(SEARCH("Yes",'2_all_summary'!S798)),1,2),IF(ISNUMBER(SEARCH("No",'2_all_summary'!S798)),4,3))</f>
        <v>4</v>
      </c>
      <c r="Q798" s="41">
        <f>IF(ISNUMBER(SEARCH("Yes",'2_all_summary'!$F798)),IF(0&lt;'2_all_summary'!T798,1,2),IF(0='2_all_summary'!T798,4,3))</f>
        <v>4</v>
      </c>
      <c r="R798" s="41">
        <f>IF(ISNUMBER(SEARCH("Yes",'2_all_summary'!$F798)),IF(ISNUMBER(SEARCH("Yes",'2_all_summary'!U798)),1,2),IF(ISNUMBER(SEARCH("No",'2_all_summary'!U798)),4,3))</f>
        <v>4</v>
      </c>
    </row>
    <row r="799" spans="7:18" x14ac:dyDescent="0.3">
      <c r="G799" s="41"/>
      <c r="H799" s="41" t="str">
        <f>'2_all_summary'!D799</f>
        <v>Bridging the gap between gender and marine conservation: The case of calatagan mangrove forest conservation park in Batangas, Philippines</v>
      </c>
      <c r="I799" s="41" t="str">
        <f>'2_all_summary'!E799</f>
        <v>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womenâ€™s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menâ€™s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womenâ€™s role as tour guides. In this program, the rise of women working in marine conservation was observed. Â© Universiti Putra Malaysia Press</v>
      </c>
      <c r="J799" s="41">
        <f>IF(ISNUMBER(SEARCH("Yes",'2_all_summary'!$F799)),IF(ISNUMBER(SEARCH("Yes",'2_all_summary'!M799)),1,2),IF(ISNUMBER(SEARCH("No",'2_all_summary'!M799)),4,3))</f>
        <v>4</v>
      </c>
      <c r="K799" s="41">
        <f>IF(ISNUMBER(SEARCH("Yes",'2_all_summary'!$F799)),IF(ISNUMBER(SEARCH("Yes",'2_all_summary'!N799)),1,2),IF(ISNUMBER(SEARCH("No",'2_all_summary'!N799)),4,3))</f>
        <v>4</v>
      </c>
      <c r="L799" s="41">
        <f>IF(ISNUMBER(SEARCH("Yes",'2_all_summary'!$F799)),IF(ISNUMBER(SEARCH("Yes",'2_all_summary'!O799)),1,2),IF(ISNUMBER(SEARCH("No",'2_all_summary'!O799)),4,3))</f>
        <v>4</v>
      </c>
      <c r="M799" s="41">
        <f>IF(ISNUMBER(SEARCH("Yes",'2_all_summary'!$F799)),IF(0&lt;'2_all_summary'!P799,1,2),IF(0='2_all_summary'!P799,4,3))</f>
        <v>4</v>
      </c>
      <c r="N799" s="41">
        <f>IF(ISNUMBER(SEARCH("Yes",'2_all_summary'!$F799)),IF(ISNUMBER(SEARCH("Yes",'2_all_summary'!Q799)),1,2),IF(ISNUMBER(SEARCH("No",'2_all_summary'!Q799)),4,3))</f>
        <v>4</v>
      </c>
      <c r="O799" s="41">
        <f>IF(ISNUMBER(SEARCH("Yes",'2_all_summary'!$F799)),IF(ISNUMBER(SEARCH("Yes",'2_all_summary'!R799)),1,2),IF(ISNUMBER(SEARCH("No",'2_all_summary'!R799)),4,3))</f>
        <v>4</v>
      </c>
      <c r="P799" s="41">
        <f>IF(ISNUMBER(SEARCH("Yes",'2_all_summary'!$F799)),IF(ISNUMBER(SEARCH("Yes",'2_all_summary'!S799)),1,2),IF(ISNUMBER(SEARCH("No",'2_all_summary'!S799)),4,3))</f>
        <v>4</v>
      </c>
      <c r="Q799" s="41">
        <f>IF(ISNUMBER(SEARCH("Yes",'2_all_summary'!$F799)),IF(0&lt;'2_all_summary'!T799,1,2),IF(0='2_all_summary'!T799,4,3))</f>
        <v>4</v>
      </c>
      <c r="R799" s="41">
        <f>IF(ISNUMBER(SEARCH("Yes",'2_all_summary'!$F799)),IF(ISNUMBER(SEARCH("Yes",'2_all_summary'!U799)),1,2),IF(ISNUMBER(SEARCH("No",'2_all_summary'!U799)),4,3))</f>
        <v>4</v>
      </c>
    </row>
    <row r="800" spans="7:18" x14ac:dyDescent="0.3">
      <c r="G800" s="41"/>
      <c r="H800" s="41" t="str">
        <f>'2_all_summary'!D800</f>
        <v>From community-based to centralised national management-A wrong turning for the governance of the marine protected area in Apo Island, Philippines?</v>
      </c>
      <c r="I800" s="41" t="str">
        <f>'2_all_summary'!E800</f>
        <v>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Â© 2009 Elsevier Ltd. All rights reserved.</v>
      </c>
      <c r="J800" s="41">
        <f>IF(ISNUMBER(SEARCH("Yes",'2_all_summary'!$F800)),IF(ISNUMBER(SEARCH("Yes",'2_all_summary'!M800)),1,2),IF(ISNUMBER(SEARCH("No",'2_all_summary'!M800)),4,3))</f>
        <v>4</v>
      </c>
      <c r="K800" s="41">
        <f>IF(ISNUMBER(SEARCH("Yes",'2_all_summary'!$F800)),IF(ISNUMBER(SEARCH("Yes",'2_all_summary'!N800)),1,2),IF(ISNUMBER(SEARCH("No",'2_all_summary'!N800)),4,3))</f>
        <v>4</v>
      </c>
      <c r="L800" s="41">
        <f>IF(ISNUMBER(SEARCH("Yes",'2_all_summary'!$F800)),IF(ISNUMBER(SEARCH("Yes",'2_all_summary'!O800)),1,2),IF(ISNUMBER(SEARCH("No",'2_all_summary'!O800)),4,3))</f>
        <v>4</v>
      </c>
      <c r="M800" s="41">
        <f>IF(ISNUMBER(SEARCH("Yes",'2_all_summary'!$F800)),IF(0&lt;'2_all_summary'!P800,1,2),IF(0='2_all_summary'!P800,4,3))</f>
        <v>4</v>
      </c>
      <c r="N800" s="41">
        <f>IF(ISNUMBER(SEARCH("Yes",'2_all_summary'!$F800)),IF(ISNUMBER(SEARCH("Yes",'2_all_summary'!Q800)),1,2),IF(ISNUMBER(SEARCH("No",'2_all_summary'!Q800)),4,3))</f>
        <v>4</v>
      </c>
      <c r="O800" s="41">
        <f>IF(ISNUMBER(SEARCH("Yes",'2_all_summary'!$F800)),IF(ISNUMBER(SEARCH("Yes",'2_all_summary'!R800)),1,2),IF(ISNUMBER(SEARCH("No",'2_all_summary'!R800)),4,3))</f>
        <v>4</v>
      </c>
      <c r="P800" s="41">
        <f>IF(ISNUMBER(SEARCH("Yes",'2_all_summary'!$F800)),IF(ISNUMBER(SEARCH("Yes",'2_all_summary'!S800)),1,2),IF(ISNUMBER(SEARCH("No",'2_all_summary'!S800)),4,3))</f>
        <v>4</v>
      </c>
      <c r="Q800" s="41">
        <f>IF(ISNUMBER(SEARCH("Yes",'2_all_summary'!$F800)),IF(0&lt;'2_all_summary'!T800,1,2),IF(0='2_all_summary'!T800,4,3))</f>
        <v>4</v>
      </c>
      <c r="R800" s="41">
        <f>IF(ISNUMBER(SEARCH("Yes",'2_all_summary'!$F800)),IF(ISNUMBER(SEARCH("Yes",'2_all_summary'!U800)),1,2),IF(ISNUMBER(SEARCH("No",'2_all_summary'!U800)),4,3))</f>
        <v>4</v>
      </c>
    </row>
    <row r="801" spans="7:18" x14ac:dyDescent="0.3">
      <c r="G801" s="41"/>
      <c r="H801" s="41" t="str">
        <f>'2_all_summary'!D801</f>
        <v>Community-based natural resource management: an effective tool to reduce poverty and inequality?</v>
      </c>
      <c r="I801" s="41" t="str">
        <f>'2_all_summary'!E801</f>
        <v>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Â© 2023 Informa UK Limited, trading as Taylor &amp; Francis Group.</v>
      </c>
      <c r="J801" s="41">
        <f>IF(ISNUMBER(SEARCH("Yes",'2_all_summary'!$F801)),IF(ISNUMBER(SEARCH("Yes",'2_all_summary'!M801)),1,2),IF(ISNUMBER(SEARCH("No",'2_all_summary'!M801)),4,3))</f>
        <v>4</v>
      </c>
      <c r="K801" s="41">
        <f>IF(ISNUMBER(SEARCH("Yes",'2_all_summary'!$F801)),IF(ISNUMBER(SEARCH("Yes",'2_all_summary'!N801)),1,2),IF(ISNUMBER(SEARCH("No",'2_all_summary'!N801)),4,3))</f>
        <v>4</v>
      </c>
      <c r="L801" s="41">
        <f>IF(ISNUMBER(SEARCH("Yes",'2_all_summary'!$F801)),IF(ISNUMBER(SEARCH("Yes",'2_all_summary'!O801)),1,2),IF(ISNUMBER(SEARCH("No",'2_all_summary'!O801)),4,3))</f>
        <v>4</v>
      </c>
      <c r="M801" s="41">
        <f>IF(ISNUMBER(SEARCH("Yes",'2_all_summary'!$F801)),IF(0&lt;'2_all_summary'!P801,1,2),IF(0='2_all_summary'!P801,4,3))</f>
        <v>4</v>
      </c>
      <c r="N801" s="41">
        <f>IF(ISNUMBER(SEARCH("Yes",'2_all_summary'!$F801)),IF(ISNUMBER(SEARCH("Yes",'2_all_summary'!Q801)),1,2),IF(ISNUMBER(SEARCH("No",'2_all_summary'!Q801)),4,3))</f>
        <v>4</v>
      </c>
      <c r="O801" s="41">
        <f>IF(ISNUMBER(SEARCH("Yes",'2_all_summary'!$F801)),IF(ISNUMBER(SEARCH("Yes",'2_all_summary'!R801)),1,2),IF(ISNUMBER(SEARCH("No",'2_all_summary'!R801)),4,3))</f>
        <v>4</v>
      </c>
      <c r="P801" s="41">
        <f>IF(ISNUMBER(SEARCH("Yes",'2_all_summary'!$F801)),IF(ISNUMBER(SEARCH("Yes",'2_all_summary'!S801)),1,2),IF(ISNUMBER(SEARCH("No",'2_all_summary'!S801)),4,3))</f>
        <v>4</v>
      </c>
      <c r="Q801" s="41">
        <f>IF(ISNUMBER(SEARCH("Yes",'2_all_summary'!$F801)),IF(0&lt;'2_all_summary'!T801,1,2),IF(0='2_all_summary'!T801,4,3))</f>
        <v>4</v>
      </c>
      <c r="R801" s="41">
        <f>IF(ISNUMBER(SEARCH("Yes",'2_all_summary'!$F801)),IF(ISNUMBER(SEARCH("Yes",'2_all_summary'!U801)),1,2),IF(ISNUMBER(SEARCH("No",'2_all_summary'!U801)),4,3))</f>
        <v>4</v>
      </c>
    </row>
    <row r="802" spans="7:18" x14ac:dyDescent="0.3">
      <c r="G802" s="41"/>
      <c r="H802" s="41" t="str">
        <f>'2_all_summary'!D802</f>
        <v>Characteristics and trends in required home care by GPs in Austria: Diseases and functional status of patients</v>
      </c>
      <c r="I802" s="41" t="str">
        <f>'2_all_summary'!E802</f>
        <v>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Â© 2006 Kamenski et al; licensee BioMed Central Ltd.</v>
      </c>
      <c r="J802" s="41">
        <f>IF(ISNUMBER(SEARCH("Yes",'2_all_summary'!$F802)),IF(ISNUMBER(SEARCH("Yes",'2_all_summary'!M802)),1,2),IF(ISNUMBER(SEARCH("No",'2_all_summary'!M802)),4,3))</f>
        <v>4</v>
      </c>
      <c r="K802" s="41">
        <f>IF(ISNUMBER(SEARCH("Yes",'2_all_summary'!$F802)),IF(ISNUMBER(SEARCH("Yes",'2_all_summary'!N802)),1,2),IF(ISNUMBER(SEARCH("No",'2_all_summary'!N802)),4,3))</f>
        <v>4</v>
      </c>
      <c r="L802" s="41">
        <f>IF(ISNUMBER(SEARCH("Yes",'2_all_summary'!$F802)),IF(ISNUMBER(SEARCH("Yes",'2_all_summary'!O802)),1,2),IF(ISNUMBER(SEARCH("No",'2_all_summary'!O802)),4,3))</f>
        <v>4</v>
      </c>
      <c r="M802" s="41">
        <f>IF(ISNUMBER(SEARCH("Yes",'2_all_summary'!$F802)),IF(0&lt;'2_all_summary'!P802,1,2),IF(0='2_all_summary'!P802,4,3))</f>
        <v>4</v>
      </c>
      <c r="N802" s="41">
        <f>IF(ISNUMBER(SEARCH("Yes",'2_all_summary'!$F802)),IF(ISNUMBER(SEARCH("Yes",'2_all_summary'!Q802)),1,2),IF(ISNUMBER(SEARCH("No",'2_all_summary'!Q802)),4,3))</f>
        <v>4</v>
      </c>
      <c r="O802" s="41">
        <f>IF(ISNUMBER(SEARCH("Yes",'2_all_summary'!$F802)),IF(ISNUMBER(SEARCH("Yes",'2_all_summary'!R802)),1,2),IF(ISNUMBER(SEARCH("No",'2_all_summary'!R802)),4,3))</f>
        <v>4</v>
      </c>
      <c r="P802" s="41">
        <f>IF(ISNUMBER(SEARCH("Yes",'2_all_summary'!$F802)),IF(ISNUMBER(SEARCH("Yes",'2_all_summary'!S802)),1,2),IF(ISNUMBER(SEARCH("No",'2_all_summary'!S802)),4,3))</f>
        <v>4</v>
      </c>
      <c r="Q802" s="41">
        <f>IF(ISNUMBER(SEARCH("Yes",'2_all_summary'!$F802)),IF(0&lt;'2_all_summary'!T802,1,2),IF(0='2_all_summary'!T802,4,3))</f>
        <v>4</v>
      </c>
      <c r="R802" s="41">
        <f>IF(ISNUMBER(SEARCH("Yes",'2_all_summary'!$F802)),IF(ISNUMBER(SEARCH("Yes",'2_all_summary'!U802)),1,2),IF(ISNUMBER(SEARCH("No",'2_all_summary'!U802)),4,3))</f>
        <v>4</v>
      </c>
    </row>
    <row r="803" spans="7:18" x14ac:dyDescent="0.3">
      <c r="G803" s="41"/>
      <c r="H803" s="41" t="str">
        <f>'2_all_summary'!D803</f>
        <v>Employing CBPR to investigate function, utility, and longevity of household filters to improve potable water quality for indigenous peoples at Lake AtitlÃ¡n, Guatemala: a pilot study with San Pedro de La Laguna</v>
      </c>
      <c r="I803" s="41" t="str">
        <f>'2_all_summary'!E803</f>
        <v>Cyanobacterial blooms at Lake AtitlÃ¡n in Guatemala threaten and compromise the livelihood and health of local residents. Indigenous Tzâ€™utujil, Kaqchikel, and Kâ€™icheâ€™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10Â Âµg/L in deionized water. Further studies are imperative to determine longevity of use in households and CBPR provides a powerful avenue to test efficacy of a possible intervention while engaging stakeholders and empowering community members with sustainable solutions. Â© 2016, Joint Center on Global Change and Earth System Science of the University of Maryland and Beijing Normal University and Springer-Verlag Berlin Heidelberg.</v>
      </c>
      <c r="J803" s="41">
        <f>IF(ISNUMBER(SEARCH("Yes",'2_all_summary'!$F803)),IF(ISNUMBER(SEARCH("Yes",'2_all_summary'!M803)),1,2),IF(ISNUMBER(SEARCH("No",'2_all_summary'!M803)),4,3))</f>
        <v>4</v>
      </c>
      <c r="K803" s="41">
        <f>IF(ISNUMBER(SEARCH("Yes",'2_all_summary'!$F803)),IF(ISNUMBER(SEARCH("Yes",'2_all_summary'!N803)),1,2),IF(ISNUMBER(SEARCH("No",'2_all_summary'!N803)),4,3))</f>
        <v>4</v>
      </c>
      <c r="L803" s="41">
        <f>IF(ISNUMBER(SEARCH("Yes",'2_all_summary'!$F803)),IF(ISNUMBER(SEARCH("Yes",'2_all_summary'!O803)),1,2),IF(ISNUMBER(SEARCH("No",'2_all_summary'!O803)),4,3))</f>
        <v>4</v>
      </c>
      <c r="M803" s="41">
        <f>IF(ISNUMBER(SEARCH("Yes",'2_all_summary'!$F803)),IF(0&lt;'2_all_summary'!P803,1,2),IF(0='2_all_summary'!P803,4,3))</f>
        <v>4</v>
      </c>
      <c r="N803" s="41">
        <f>IF(ISNUMBER(SEARCH("Yes",'2_all_summary'!$F803)),IF(ISNUMBER(SEARCH("Yes",'2_all_summary'!Q803)),1,2),IF(ISNUMBER(SEARCH("No",'2_all_summary'!Q803)),4,3))</f>
        <v>4</v>
      </c>
      <c r="O803" s="41">
        <f>IF(ISNUMBER(SEARCH("Yes",'2_all_summary'!$F803)),IF(ISNUMBER(SEARCH("Yes",'2_all_summary'!R803)),1,2),IF(ISNUMBER(SEARCH("No",'2_all_summary'!R803)),4,3))</f>
        <v>4</v>
      </c>
      <c r="P803" s="41">
        <f>IF(ISNUMBER(SEARCH("Yes",'2_all_summary'!$F803)),IF(ISNUMBER(SEARCH("Yes",'2_all_summary'!S803)),1,2),IF(ISNUMBER(SEARCH("No",'2_all_summary'!S803)),4,3))</f>
        <v>4</v>
      </c>
      <c r="Q803" s="41">
        <f>IF(ISNUMBER(SEARCH("Yes",'2_all_summary'!$F803)),IF(0&lt;'2_all_summary'!T803,1,2),IF(0='2_all_summary'!T803,4,3))</f>
        <v>4</v>
      </c>
      <c r="R803" s="41">
        <f>IF(ISNUMBER(SEARCH("Yes",'2_all_summary'!$F803)),IF(ISNUMBER(SEARCH("Yes",'2_all_summary'!U803)),1,2),IF(ISNUMBER(SEARCH("No",'2_all_summary'!U803)),4,3))</f>
        <v>4</v>
      </c>
    </row>
    <row r="804" spans="7:18" x14ac:dyDescent="0.3">
      <c r="G804" s="41"/>
      <c r="H804" s="41" t="str">
        <f>'2_all_summary'!D804</f>
        <v>Can civic engagement lead to deliberative democratic governance?: The emergence and struggle of the Community Forest User Group Federation in Nepal</v>
      </c>
      <c r="I804" s="41" t="str">
        <f>'2_all_summary'!E804</f>
        <v>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â€œmissing linkï¿½?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Nepalâ€™s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â€œdiscourse ethicsï¿½?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â€œsocial capital access regimeï¿½?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Nepalâ€™s community forestry programme has a well-established history of over 30 years, and is often considered one of the worldâ€™s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Nepalâ€™s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Â© 2012 Selection and editorial matter, Amrita Daniere and Hy Van Luong.</v>
      </c>
      <c r="J804" s="41">
        <f>IF(ISNUMBER(SEARCH("Yes",'2_all_summary'!$F804)),IF(ISNUMBER(SEARCH("Yes",'2_all_summary'!M804)),1,2),IF(ISNUMBER(SEARCH("No",'2_all_summary'!M804)),4,3))</f>
        <v>4</v>
      </c>
      <c r="K804" s="41">
        <f>IF(ISNUMBER(SEARCH("Yes",'2_all_summary'!$F804)),IF(ISNUMBER(SEARCH("Yes",'2_all_summary'!N804)),1,2),IF(ISNUMBER(SEARCH("No",'2_all_summary'!N804)),4,3))</f>
        <v>4</v>
      </c>
      <c r="L804" s="41">
        <f>IF(ISNUMBER(SEARCH("Yes",'2_all_summary'!$F804)),IF(ISNUMBER(SEARCH("Yes",'2_all_summary'!O804)),1,2),IF(ISNUMBER(SEARCH("No",'2_all_summary'!O804)),4,3))</f>
        <v>4</v>
      </c>
      <c r="M804" s="41">
        <f>IF(ISNUMBER(SEARCH("Yes",'2_all_summary'!$F804)),IF(0&lt;'2_all_summary'!P804,1,2),IF(0='2_all_summary'!P804,4,3))</f>
        <v>4</v>
      </c>
      <c r="N804" s="41">
        <f>IF(ISNUMBER(SEARCH("Yes",'2_all_summary'!$F804)),IF(ISNUMBER(SEARCH("Yes",'2_all_summary'!Q804)),1,2),IF(ISNUMBER(SEARCH("No",'2_all_summary'!Q804)),4,3))</f>
        <v>4</v>
      </c>
      <c r="O804" s="41">
        <f>IF(ISNUMBER(SEARCH("Yes",'2_all_summary'!$F804)),IF(ISNUMBER(SEARCH("Yes",'2_all_summary'!R804)),1,2),IF(ISNUMBER(SEARCH("No",'2_all_summary'!R804)),4,3))</f>
        <v>4</v>
      </c>
      <c r="P804" s="41">
        <f>IF(ISNUMBER(SEARCH("Yes",'2_all_summary'!$F804)),IF(ISNUMBER(SEARCH("Yes",'2_all_summary'!S804)),1,2),IF(ISNUMBER(SEARCH("No",'2_all_summary'!S804)),4,3))</f>
        <v>4</v>
      </c>
      <c r="Q804" s="41">
        <f>IF(ISNUMBER(SEARCH("Yes",'2_all_summary'!$F804)),IF(0&lt;'2_all_summary'!T804,1,2),IF(0='2_all_summary'!T804,4,3))</f>
        <v>4</v>
      </c>
      <c r="R804" s="41">
        <f>IF(ISNUMBER(SEARCH("Yes",'2_all_summary'!$F804)),IF(ISNUMBER(SEARCH("Yes",'2_all_summary'!U804)),1,2),IF(ISNUMBER(SEARCH("No",'2_all_summary'!U804)),4,3))</f>
        <v>4</v>
      </c>
    </row>
    <row r="805" spans="7:18" x14ac:dyDescent="0.3">
      <c r="G805" s="41"/>
      <c r="H805" s="41" t="str">
        <f>'2_all_summary'!D805</f>
        <v>Recovery of Arapaima sp. populations by community-based management in floodplains of the Purus River, Amazon</v>
      </c>
      <c r="I805" s="41" t="str">
        <f>'2_all_summary'!E805</f>
        <v>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0Â·01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Â© 2016 The Fisheries Society of the British Isles.</v>
      </c>
      <c r="J805" s="41">
        <f>IF(ISNUMBER(SEARCH("Yes",'2_all_summary'!$F805)),IF(ISNUMBER(SEARCH("Yes",'2_all_summary'!M805)),1,2),IF(ISNUMBER(SEARCH("No",'2_all_summary'!M805)),4,3))</f>
        <v>4</v>
      </c>
      <c r="K805" s="41">
        <f>IF(ISNUMBER(SEARCH("Yes",'2_all_summary'!$F805)),IF(ISNUMBER(SEARCH("Yes",'2_all_summary'!N805)),1,2),IF(ISNUMBER(SEARCH("No",'2_all_summary'!N805)),4,3))</f>
        <v>4</v>
      </c>
      <c r="L805" s="41">
        <f>IF(ISNUMBER(SEARCH("Yes",'2_all_summary'!$F805)),IF(ISNUMBER(SEARCH("Yes",'2_all_summary'!O805)),1,2),IF(ISNUMBER(SEARCH("No",'2_all_summary'!O805)),4,3))</f>
        <v>4</v>
      </c>
      <c r="M805" s="41">
        <f>IF(ISNUMBER(SEARCH("Yes",'2_all_summary'!$F805)),IF(0&lt;'2_all_summary'!P805,1,2),IF(0='2_all_summary'!P805,4,3))</f>
        <v>4</v>
      </c>
      <c r="N805" s="41">
        <f>IF(ISNUMBER(SEARCH("Yes",'2_all_summary'!$F805)),IF(ISNUMBER(SEARCH("Yes",'2_all_summary'!Q805)),1,2),IF(ISNUMBER(SEARCH("No",'2_all_summary'!Q805)),4,3))</f>
        <v>4</v>
      </c>
      <c r="O805" s="41">
        <f>IF(ISNUMBER(SEARCH("Yes",'2_all_summary'!$F805)),IF(ISNUMBER(SEARCH("Yes",'2_all_summary'!R805)),1,2),IF(ISNUMBER(SEARCH("No",'2_all_summary'!R805)),4,3))</f>
        <v>4</v>
      </c>
      <c r="P805" s="41">
        <f>IF(ISNUMBER(SEARCH("Yes",'2_all_summary'!$F805)),IF(ISNUMBER(SEARCH("Yes",'2_all_summary'!S805)),1,2),IF(ISNUMBER(SEARCH("No",'2_all_summary'!S805)),4,3))</f>
        <v>4</v>
      </c>
      <c r="Q805" s="41">
        <f>IF(ISNUMBER(SEARCH("Yes",'2_all_summary'!$F805)),IF(0&lt;'2_all_summary'!T805,1,2),IF(0='2_all_summary'!T805,4,3))</f>
        <v>4</v>
      </c>
      <c r="R805" s="41">
        <f>IF(ISNUMBER(SEARCH("Yes",'2_all_summary'!$F805)),IF(ISNUMBER(SEARCH("Yes",'2_all_summary'!U805)),1,2),IF(ISNUMBER(SEARCH("No",'2_all_summary'!U805)),4,3))</f>
        <v>4</v>
      </c>
    </row>
    <row r="806" spans="7:18" x14ac:dyDescent="0.3">
      <c r="G806" s="41"/>
      <c r="H806" s="41" t="str">
        <f>'2_all_summary'!D806</f>
        <v>Integrated initiatives in support of urban and peri-urban horticulture</v>
      </c>
      <c r="I806" s="41" t="str">
        <f>'2_all_summary'!E806</f>
        <v>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v>
      </c>
      <c r="J806" s="41">
        <f>IF(ISNUMBER(SEARCH("Yes",'2_all_summary'!$F806)),IF(ISNUMBER(SEARCH("Yes",'2_all_summary'!M806)),1,2),IF(ISNUMBER(SEARCH("No",'2_all_summary'!M806)),4,3))</f>
        <v>4</v>
      </c>
      <c r="K806" s="41">
        <f>IF(ISNUMBER(SEARCH("Yes",'2_all_summary'!$F806)),IF(ISNUMBER(SEARCH("Yes",'2_all_summary'!N806)),1,2),IF(ISNUMBER(SEARCH("No",'2_all_summary'!N806)),4,3))</f>
        <v>4</v>
      </c>
      <c r="L806" s="41">
        <f>IF(ISNUMBER(SEARCH("Yes",'2_all_summary'!$F806)),IF(ISNUMBER(SEARCH("Yes",'2_all_summary'!O806)),1,2),IF(ISNUMBER(SEARCH("No",'2_all_summary'!O806)),4,3))</f>
        <v>4</v>
      </c>
      <c r="M806" s="41">
        <f>IF(ISNUMBER(SEARCH("Yes",'2_all_summary'!$F806)),IF(0&lt;'2_all_summary'!P806,1,2),IF(0='2_all_summary'!P806,4,3))</f>
        <v>4</v>
      </c>
      <c r="N806" s="41">
        <f>IF(ISNUMBER(SEARCH("Yes",'2_all_summary'!$F806)),IF(ISNUMBER(SEARCH("Yes",'2_all_summary'!Q806)),1,2),IF(ISNUMBER(SEARCH("No",'2_all_summary'!Q806)),4,3))</f>
        <v>4</v>
      </c>
      <c r="O806" s="41">
        <f>IF(ISNUMBER(SEARCH("Yes",'2_all_summary'!$F806)),IF(ISNUMBER(SEARCH("Yes",'2_all_summary'!R806)),1,2),IF(ISNUMBER(SEARCH("No",'2_all_summary'!R806)),4,3))</f>
        <v>4</v>
      </c>
      <c r="P806" s="41">
        <f>IF(ISNUMBER(SEARCH("Yes",'2_all_summary'!$F806)),IF(ISNUMBER(SEARCH("Yes",'2_all_summary'!S806)),1,2),IF(ISNUMBER(SEARCH("No",'2_all_summary'!S806)),4,3))</f>
        <v>4</v>
      </c>
      <c r="Q806" s="41">
        <f>IF(ISNUMBER(SEARCH("Yes",'2_all_summary'!$F806)),IF(0&lt;'2_all_summary'!T806,1,2),IF(0='2_all_summary'!T806,4,3))</f>
        <v>4</v>
      </c>
      <c r="R806" s="41">
        <f>IF(ISNUMBER(SEARCH("Yes",'2_all_summary'!$F806)),IF(ISNUMBER(SEARCH("Yes",'2_all_summary'!U806)),1,2),IF(ISNUMBER(SEARCH("No",'2_all_summary'!U806)),4,3))</f>
        <v>4</v>
      </c>
    </row>
    <row r="807" spans="7:18" x14ac:dyDescent="0.3">
      <c r="G807" s="41"/>
      <c r="H807" s="41" t="str">
        <f>'2_all_summary'!D807</f>
        <v>Moving toward sustainability in the local management of floodplain lake fisheries in the Brazilian Amazon</v>
      </c>
      <c r="I807" s="41" t="str">
        <f>'2_all_summary'!E807</f>
        <v>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v>
      </c>
      <c r="J807" s="41">
        <f>IF(ISNUMBER(SEARCH("Yes",'2_all_summary'!$F807)),IF(ISNUMBER(SEARCH("Yes",'2_all_summary'!M807)),1,2),IF(ISNUMBER(SEARCH("No",'2_all_summary'!M807)),4,3))</f>
        <v>4</v>
      </c>
      <c r="K807" s="41">
        <f>IF(ISNUMBER(SEARCH("Yes",'2_all_summary'!$F807)),IF(ISNUMBER(SEARCH("Yes",'2_all_summary'!N807)),1,2),IF(ISNUMBER(SEARCH("No",'2_all_summary'!N807)),4,3))</f>
        <v>4</v>
      </c>
      <c r="L807" s="41">
        <f>IF(ISNUMBER(SEARCH("Yes",'2_all_summary'!$F807)),IF(ISNUMBER(SEARCH("Yes",'2_all_summary'!O807)),1,2),IF(ISNUMBER(SEARCH("No",'2_all_summary'!O807)),4,3))</f>
        <v>4</v>
      </c>
      <c r="M807" s="41">
        <f>IF(ISNUMBER(SEARCH("Yes",'2_all_summary'!$F807)),IF(0&lt;'2_all_summary'!P807,1,2),IF(0='2_all_summary'!P807,4,3))</f>
        <v>4</v>
      </c>
      <c r="N807" s="41">
        <f>IF(ISNUMBER(SEARCH("Yes",'2_all_summary'!$F807)),IF(ISNUMBER(SEARCH("Yes",'2_all_summary'!Q807)),1,2),IF(ISNUMBER(SEARCH("No",'2_all_summary'!Q807)),4,3))</f>
        <v>4</v>
      </c>
      <c r="O807" s="41">
        <f>IF(ISNUMBER(SEARCH("Yes",'2_all_summary'!$F807)),IF(ISNUMBER(SEARCH("Yes",'2_all_summary'!R807)),1,2),IF(ISNUMBER(SEARCH("No",'2_all_summary'!R807)),4,3))</f>
        <v>4</v>
      </c>
      <c r="P807" s="41">
        <f>IF(ISNUMBER(SEARCH("Yes",'2_all_summary'!$F807)),IF(ISNUMBER(SEARCH("Yes",'2_all_summary'!S807)),1,2),IF(ISNUMBER(SEARCH("No",'2_all_summary'!S807)),4,3))</f>
        <v>4</v>
      </c>
      <c r="Q807" s="41">
        <f>IF(ISNUMBER(SEARCH("Yes",'2_all_summary'!$F807)),IF(0&lt;'2_all_summary'!T807,1,2),IF(0='2_all_summary'!T807,4,3))</f>
        <v>4</v>
      </c>
      <c r="R807" s="41">
        <f>IF(ISNUMBER(SEARCH("Yes",'2_all_summary'!$F807)),IF(ISNUMBER(SEARCH("Yes",'2_all_summary'!U807)),1,2),IF(ISNUMBER(SEARCH("No",'2_all_summary'!U807)),4,3))</f>
        <v>4</v>
      </c>
    </row>
    <row r="808" spans="7:18" x14ac:dyDescent="0.3">
      <c r="G808" s="41"/>
      <c r="H808" s="41" t="str">
        <f>'2_all_summary'!D808</f>
        <v>Restoration of Hong Kong fisheries through deployment of artificial reefs in marine protected areas</v>
      </c>
      <c r="I808" s="41" t="str">
        <f>'2_all_summary'!E808</f>
        <v>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Â© 2002 International Council for the Exploration of the Sea. Published by Elsevier Science Ltd. All rights reserved.</v>
      </c>
      <c r="J808" s="41">
        <f>IF(ISNUMBER(SEARCH("Yes",'2_all_summary'!$F808)),IF(ISNUMBER(SEARCH("Yes",'2_all_summary'!M808)),1,2),IF(ISNUMBER(SEARCH("No",'2_all_summary'!M808)),4,3))</f>
        <v>4</v>
      </c>
      <c r="K808" s="41">
        <f>IF(ISNUMBER(SEARCH("Yes",'2_all_summary'!$F808)),IF(ISNUMBER(SEARCH("Yes",'2_all_summary'!N808)),1,2),IF(ISNUMBER(SEARCH("No",'2_all_summary'!N808)),4,3))</f>
        <v>4</v>
      </c>
      <c r="L808" s="41">
        <f>IF(ISNUMBER(SEARCH("Yes",'2_all_summary'!$F808)),IF(ISNUMBER(SEARCH("Yes",'2_all_summary'!O808)),1,2),IF(ISNUMBER(SEARCH("No",'2_all_summary'!O808)),4,3))</f>
        <v>4</v>
      </c>
      <c r="M808" s="41">
        <f>IF(ISNUMBER(SEARCH("Yes",'2_all_summary'!$F808)),IF(0&lt;'2_all_summary'!P808,1,2),IF(0='2_all_summary'!P808,4,3))</f>
        <v>4</v>
      </c>
      <c r="N808" s="41">
        <f>IF(ISNUMBER(SEARCH("Yes",'2_all_summary'!$F808)),IF(ISNUMBER(SEARCH("Yes",'2_all_summary'!Q808)),1,2),IF(ISNUMBER(SEARCH("No",'2_all_summary'!Q808)),4,3))</f>
        <v>4</v>
      </c>
      <c r="O808" s="41">
        <f>IF(ISNUMBER(SEARCH("Yes",'2_all_summary'!$F808)),IF(ISNUMBER(SEARCH("Yes",'2_all_summary'!R808)),1,2),IF(ISNUMBER(SEARCH("No",'2_all_summary'!R808)),4,3))</f>
        <v>4</v>
      </c>
      <c r="P808" s="41">
        <f>IF(ISNUMBER(SEARCH("Yes",'2_all_summary'!$F808)),IF(ISNUMBER(SEARCH("Yes",'2_all_summary'!S808)),1,2),IF(ISNUMBER(SEARCH("No",'2_all_summary'!S808)),4,3))</f>
        <v>4</v>
      </c>
      <c r="Q808" s="41">
        <f>IF(ISNUMBER(SEARCH("Yes",'2_all_summary'!$F808)),IF(0&lt;'2_all_summary'!T808,1,2),IF(0='2_all_summary'!T808,4,3))</f>
        <v>4</v>
      </c>
      <c r="R808" s="41">
        <f>IF(ISNUMBER(SEARCH("Yes",'2_all_summary'!$F808)),IF(ISNUMBER(SEARCH("Yes",'2_all_summary'!U808)),1,2),IF(ISNUMBER(SEARCH("No",'2_all_summary'!U808)),4,3))</f>
        <v>4</v>
      </c>
    </row>
    <row r="809" spans="7:18" x14ac:dyDescent="0.3">
      <c r="G809" s="41"/>
      <c r="H809" s="41" t="str">
        <f>'2_all_summary'!D809</f>
        <v>Rise, fall, and persistence in Kadakkodi: An enquiry into the evolution of a community institution for fishery management in Kerala, India</v>
      </c>
      <c r="I809" s="41" t="str">
        <f>'2_all_summary'!E809</f>
        <v>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Â© 2005 Cambridge University Press.</v>
      </c>
      <c r="J809" s="41">
        <f>IF(ISNUMBER(SEARCH("Yes",'2_all_summary'!$F809)),IF(ISNUMBER(SEARCH("Yes",'2_all_summary'!M809)),1,2),IF(ISNUMBER(SEARCH("No",'2_all_summary'!M809)),4,3))</f>
        <v>4</v>
      </c>
      <c r="K809" s="41">
        <f>IF(ISNUMBER(SEARCH("Yes",'2_all_summary'!$F809)),IF(ISNUMBER(SEARCH("Yes",'2_all_summary'!N809)),1,2),IF(ISNUMBER(SEARCH("No",'2_all_summary'!N809)),4,3))</f>
        <v>4</v>
      </c>
      <c r="L809" s="41">
        <f>IF(ISNUMBER(SEARCH("Yes",'2_all_summary'!$F809)),IF(ISNUMBER(SEARCH("Yes",'2_all_summary'!O809)),1,2),IF(ISNUMBER(SEARCH("No",'2_all_summary'!O809)),4,3))</f>
        <v>4</v>
      </c>
      <c r="M809" s="41">
        <f>IF(ISNUMBER(SEARCH("Yes",'2_all_summary'!$F809)),IF(0&lt;'2_all_summary'!P809,1,2),IF(0='2_all_summary'!P809,4,3))</f>
        <v>4</v>
      </c>
      <c r="N809" s="41">
        <f>IF(ISNUMBER(SEARCH("Yes",'2_all_summary'!$F809)),IF(ISNUMBER(SEARCH("Yes",'2_all_summary'!Q809)),1,2),IF(ISNUMBER(SEARCH("No",'2_all_summary'!Q809)),4,3))</f>
        <v>4</v>
      </c>
      <c r="O809" s="41">
        <f>IF(ISNUMBER(SEARCH("Yes",'2_all_summary'!$F809)),IF(ISNUMBER(SEARCH("Yes",'2_all_summary'!R809)),1,2),IF(ISNUMBER(SEARCH("No",'2_all_summary'!R809)),4,3))</f>
        <v>4</v>
      </c>
      <c r="P809" s="41">
        <f>IF(ISNUMBER(SEARCH("Yes",'2_all_summary'!$F809)),IF(ISNUMBER(SEARCH("Yes",'2_all_summary'!S809)),1,2),IF(ISNUMBER(SEARCH("No",'2_all_summary'!S809)),4,3))</f>
        <v>4</v>
      </c>
      <c r="Q809" s="41">
        <f>IF(ISNUMBER(SEARCH("Yes",'2_all_summary'!$F809)),IF(0&lt;'2_all_summary'!T809,1,2),IF(0='2_all_summary'!T809,4,3))</f>
        <v>4</v>
      </c>
      <c r="R809" s="41">
        <f>IF(ISNUMBER(SEARCH("Yes",'2_all_summary'!$F809)),IF(ISNUMBER(SEARCH("Yes",'2_all_summary'!U809)),1,2),IF(ISNUMBER(SEARCH("No",'2_all_summary'!U809)),4,3))</f>
        <v>4</v>
      </c>
    </row>
    <row r="810" spans="7:18" x14ac:dyDescent="0.3">
      <c r="G810" s="41"/>
      <c r="H810" s="41" t="str">
        <f>'2_all_summary'!D810</f>
        <v>Foregone harvests and neoliberal policies: Creating opportunities for rural, small-scale, community-based fisheries in southern Alaskan coastal villages</v>
      </c>
      <c r="I810" s="41" t="str">
        <f>'2_all_summary'!E810</f>
        <v>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Â© 2015 Elsevier Ltd.</v>
      </c>
      <c r="J810" s="41">
        <f>IF(ISNUMBER(SEARCH("Yes",'2_all_summary'!$F810)),IF(ISNUMBER(SEARCH("Yes",'2_all_summary'!M810)),1,2),IF(ISNUMBER(SEARCH("No",'2_all_summary'!M810)),4,3))</f>
        <v>4</v>
      </c>
      <c r="K810" s="41">
        <f>IF(ISNUMBER(SEARCH("Yes",'2_all_summary'!$F810)),IF(ISNUMBER(SEARCH("Yes",'2_all_summary'!N810)),1,2),IF(ISNUMBER(SEARCH("No",'2_all_summary'!N810)),4,3))</f>
        <v>4</v>
      </c>
      <c r="L810" s="41">
        <f>IF(ISNUMBER(SEARCH("Yes",'2_all_summary'!$F810)),IF(ISNUMBER(SEARCH("Yes",'2_all_summary'!O810)),1,2),IF(ISNUMBER(SEARCH("No",'2_all_summary'!O810)),4,3))</f>
        <v>4</v>
      </c>
      <c r="M810" s="41">
        <f>IF(ISNUMBER(SEARCH("Yes",'2_all_summary'!$F810)),IF(0&lt;'2_all_summary'!P810,1,2),IF(0='2_all_summary'!P810,4,3))</f>
        <v>4</v>
      </c>
      <c r="N810" s="41">
        <f>IF(ISNUMBER(SEARCH("Yes",'2_all_summary'!$F810)),IF(ISNUMBER(SEARCH("Yes",'2_all_summary'!Q810)),1,2),IF(ISNUMBER(SEARCH("No",'2_all_summary'!Q810)),4,3))</f>
        <v>4</v>
      </c>
      <c r="O810" s="41">
        <f>IF(ISNUMBER(SEARCH("Yes",'2_all_summary'!$F810)),IF(ISNUMBER(SEARCH("Yes",'2_all_summary'!R810)),1,2),IF(ISNUMBER(SEARCH("No",'2_all_summary'!R810)),4,3))</f>
        <v>4</v>
      </c>
      <c r="P810" s="41">
        <f>IF(ISNUMBER(SEARCH("Yes",'2_all_summary'!$F810)),IF(ISNUMBER(SEARCH("Yes",'2_all_summary'!S810)),1,2),IF(ISNUMBER(SEARCH("No",'2_all_summary'!S810)),4,3))</f>
        <v>4</v>
      </c>
      <c r="Q810" s="41">
        <f>IF(ISNUMBER(SEARCH("Yes",'2_all_summary'!$F810)),IF(0&lt;'2_all_summary'!T810,1,2),IF(0='2_all_summary'!T810,4,3))</f>
        <v>4</v>
      </c>
      <c r="R810" s="41">
        <f>IF(ISNUMBER(SEARCH("Yes",'2_all_summary'!$F810)),IF(ISNUMBER(SEARCH("Yes",'2_all_summary'!U810)),1,2),IF(ISNUMBER(SEARCH("No",'2_all_summary'!U810)),4,3))</f>
        <v>4</v>
      </c>
    </row>
    <row r="811" spans="7:18" x14ac:dyDescent="0.3">
      <c r="G811" s="41"/>
      <c r="H811" s="41" t="str">
        <f>'2_all_summary'!D811</f>
        <v>Innovative education and training for community-based water protection units</v>
      </c>
      <c r="I811" s="41" t="str">
        <f>'2_all_summary'!E811</f>
        <v>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Â© IWA Publishing 2012.</v>
      </c>
      <c r="J811" s="41">
        <f>IF(ISNUMBER(SEARCH("Yes",'2_all_summary'!$F811)),IF(ISNUMBER(SEARCH("Yes",'2_all_summary'!M811)),1,2),IF(ISNUMBER(SEARCH("No",'2_all_summary'!M811)),4,3))</f>
        <v>4</v>
      </c>
      <c r="K811" s="41">
        <f>IF(ISNUMBER(SEARCH("Yes",'2_all_summary'!$F811)),IF(ISNUMBER(SEARCH("Yes",'2_all_summary'!N811)),1,2),IF(ISNUMBER(SEARCH("No",'2_all_summary'!N811)),4,3))</f>
        <v>4</v>
      </c>
      <c r="L811" s="41">
        <f>IF(ISNUMBER(SEARCH("Yes",'2_all_summary'!$F811)),IF(ISNUMBER(SEARCH("Yes",'2_all_summary'!O811)),1,2),IF(ISNUMBER(SEARCH("No",'2_all_summary'!O811)),4,3))</f>
        <v>4</v>
      </c>
      <c r="M811" s="41">
        <f>IF(ISNUMBER(SEARCH("Yes",'2_all_summary'!$F811)),IF(0&lt;'2_all_summary'!P811,1,2),IF(0='2_all_summary'!P811,4,3))</f>
        <v>4</v>
      </c>
      <c r="N811" s="41">
        <f>IF(ISNUMBER(SEARCH("Yes",'2_all_summary'!$F811)),IF(ISNUMBER(SEARCH("Yes",'2_all_summary'!Q811)),1,2),IF(ISNUMBER(SEARCH("No",'2_all_summary'!Q811)),4,3))</f>
        <v>4</v>
      </c>
      <c r="O811" s="41">
        <f>IF(ISNUMBER(SEARCH("Yes",'2_all_summary'!$F811)),IF(ISNUMBER(SEARCH("Yes",'2_all_summary'!R811)),1,2),IF(ISNUMBER(SEARCH("No",'2_all_summary'!R811)),4,3))</f>
        <v>4</v>
      </c>
      <c r="P811" s="41">
        <f>IF(ISNUMBER(SEARCH("Yes",'2_all_summary'!$F811)),IF(ISNUMBER(SEARCH("Yes",'2_all_summary'!S811)),1,2),IF(ISNUMBER(SEARCH("No",'2_all_summary'!S811)),4,3))</f>
        <v>4</v>
      </c>
      <c r="Q811" s="41">
        <f>IF(ISNUMBER(SEARCH("Yes",'2_all_summary'!$F811)),IF(0&lt;'2_all_summary'!T811,1,2),IF(0='2_all_summary'!T811,4,3))</f>
        <v>4</v>
      </c>
      <c r="R811" s="41">
        <f>IF(ISNUMBER(SEARCH("Yes",'2_all_summary'!$F811)),IF(ISNUMBER(SEARCH("Yes",'2_all_summary'!U811)),1,2),IF(ISNUMBER(SEARCH("No",'2_all_summary'!U811)),4,3))</f>
        <v>4</v>
      </c>
    </row>
    <row r="812" spans="7:18" x14ac:dyDescent="0.3">
      <c r="G812" s="41"/>
      <c r="H812" s="41" t="str">
        <f>'2_all_summary'!D812</f>
        <v>Predicted impact of the invasive lionfish Pterois volitans on the food web of a Caribbean coral reef</v>
      </c>
      <c r="I812" s="41" t="str">
        <f>'2_all_summary'!E812</f>
        <v>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Â© 2011 Elsevier Inc.</v>
      </c>
      <c r="J812" s="41">
        <f>IF(ISNUMBER(SEARCH("Yes",'2_all_summary'!$F812)),IF(ISNUMBER(SEARCH("Yes",'2_all_summary'!M812)),1,2),IF(ISNUMBER(SEARCH("No",'2_all_summary'!M812)),4,3))</f>
        <v>4</v>
      </c>
      <c r="K812" s="41">
        <f>IF(ISNUMBER(SEARCH("Yes",'2_all_summary'!$F812)),IF(ISNUMBER(SEARCH("Yes",'2_all_summary'!N812)),1,2),IF(ISNUMBER(SEARCH("No",'2_all_summary'!N812)),4,3))</f>
        <v>4</v>
      </c>
      <c r="L812" s="41">
        <f>IF(ISNUMBER(SEARCH("Yes",'2_all_summary'!$F812)),IF(ISNUMBER(SEARCH("Yes",'2_all_summary'!O812)),1,2),IF(ISNUMBER(SEARCH("No",'2_all_summary'!O812)),4,3))</f>
        <v>4</v>
      </c>
      <c r="M812" s="41">
        <f>IF(ISNUMBER(SEARCH("Yes",'2_all_summary'!$F812)),IF(0&lt;'2_all_summary'!P812,1,2),IF(0='2_all_summary'!P812,4,3))</f>
        <v>4</v>
      </c>
      <c r="N812" s="41">
        <f>IF(ISNUMBER(SEARCH("Yes",'2_all_summary'!$F812)),IF(ISNUMBER(SEARCH("Yes",'2_all_summary'!Q812)),1,2),IF(ISNUMBER(SEARCH("No",'2_all_summary'!Q812)),4,3))</f>
        <v>4</v>
      </c>
      <c r="O812" s="41">
        <f>IF(ISNUMBER(SEARCH("Yes",'2_all_summary'!$F812)),IF(ISNUMBER(SEARCH("Yes",'2_all_summary'!R812)),1,2),IF(ISNUMBER(SEARCH("No",'2_all_summary'!R812)),4,3))</f>
        <v>3</v>
      </c>
      <c r="P812" s="41">
        <f>IF(ISNUMBER(SEARCH("Yes",'2_all_summary'!$F812)),IF(ISNUMBER(SEARCH("Yes",'2_all_summary'!S812)),1,2),IF(ISNUMBER(SEARCH("No",'2_all_summary'!S812)),4,3))</f>
        <v>4</v>
      </c>
      <c r="Q812" s="41">
        <f>IF(ISNUMBER(SEARCH("Yes",'2_all_summary'!$F812)),IF(0&lt;'2_all_summary'!T812,1,2),IF(0='2_all_summary'!T812,4,3))</f>
        <v>3</v>
      </c>
      <c r="R812" s="41">
        <f>IF(ISNUMBER(SEARCH("Yes",'2_all_summary'!$F812)),IF(ISNUMBER(SEARCH("Yes",'2_all_summary'!U812)),1,2),IF(ISNUMBER(SEARCH("No",'2_all_summary'!U812)),4,3))</f>
        <v>3</v>
      </c>
    </row>
    <row r="813" spans="7:18" x14ac:dyDescent="0.3">
      <c r="G813" s="41"/>
      <c r="H813" s="41" t="str">
        <f>'2_all_summary'!D813</f>
        <v>Monitoring, assessing, and managing fish stocks in Lake Malawi/Nyassa: Current approaches and future possibilities</v>
      </c>
      <c r="I813" s="41" t="str">
        <f>'2_all_summary'!E813</f>
        <v>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v>
      </c>
      <c r="J813" s="41">
        <f>IF(ISNUMBER(SEARCH("Yes",'2_all_summary'!$F813)),IF(ISNUMBER(SEARCH("Yes",'2_all_summary'!M813)),1,2),IF(ISNUMBER(SEARCH("No",'2_all_summary'!M813)),4,3))</f>
        <v>4</v>
      </c>
      <c r="K813" s="41">
        <f>IF(ISNUMBER(SEARCH("Yes",'2_all_summary'!$F813)),IF(ISNUMBER(SEARCH("Yes",'2_all_summary'!N813)),1,2),IF(ISNUMBER(SEARCH("No",'2_all_summary'!N813)),4,3))</f>
        <v>4</v>
      </c>
      <c r="L813" s="41">
        <f>IF(ISNUMBER(SEARCH("Yes",'2_all_summary'!$F813)),IF(ISNUMBER(SEARCH("Yes",'2_all_summary'!O813)),1,2),IF(ISNUMBER(SEARCH("No",'2_all_summary'!O813)),4,3))</f>
        <v>4</v>
      </c>
      <c r="M813" s="41">
        <f>IF(ISNUMBER(SEARCH("Yes",'2_all_summary'!$F813)),IF(0&lt;'2_all_summary'!P813,1,2),IF(0='2_all_summary'!P813,4,3))</f>
        <v>4</v>
      </c>
      <c r="N813" s="41">
        <f>IF(ISNUMBER(SEARCH("Yes",'2_all_summary'!$F813)),IF(ISNUMBER(SEARCH("Yes",'2_all_summary'!Q813)),1,2),IF(ISNUMBER(SEARCH("No",'2_all_summary'!Q813)),4,3))</f>
        <v>4</v>
      </c>
      <c r="O813" s="41">
        <f>IF(ISNUMBER(SEARCH("Yes",'2_all_summary'!$F813)),IF(ISNUMBER(SEARCH("Yes",'2_all_summary'!R813)),1,2),IF(ISNUMBER(SEARCH("No",'2_all_summary'!R813)),4,3))</f>
        <v>4</v>
      </c>
      <c r="P813" s="41">
        <f>IF(ISNUMBER(SEARCH("Yes",'2_all_summary'!$F813)),IF(ISNUMBER(SEARCH("Yes",'2_all_summary'!S813)),1,2),IF(ISNUMBER(SEARCH("No",'2_all_summary'!S813)),4,3))</f>
        <v>4</v>
      </c>
      <c r="Q813" s="41">
        <f>IF(ISNUMBER(SEARCH("Yes",'2_all_summary'!$F813)),IF(0&lt;'2_all_summary'!T813,1,2),IF(0='2_all_summary'!T813,4,3))</f>
        <v>4</v>
      </c>
      <c r="R813" s="41">
        <f>IF(ISNUMBER(SEARCH("Yes",'2_all_summary'!$F813)),IF(ISNUMBER(SEARCH("Yes",'2_all_summary'!U813)),1,2),IF(ISNUMBER(SEARCH("No",'2_all_summary'!U813)),4,3))</f>
        <v>4</v>
      </c>
    </row>
    <row r="814" spans="7:18" x14ac:dyDescent="0.3">
      <c r="G814" s="41"/>
      <c r="H814" s="41" t="str">
        <f>'2_all_summary'!D814</f>
        <v>Local fisheries conservation and management works: implications of migrations and site fidelity of Arapaima in the Lower Amazon</v>
      </c>
      <c r="I814" s="41" t="str">
        <f>'2_all_summary'!E814</f>
        <v>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Â© 2022, The Author(s), under exclusive licence to Springer Nature B.V.</v>
      </c>
      <c r="J814" s="41">
        <f>IF(ISNUMBER(SEARCH("Yes",'2_all_summary'!$F814)),IF(ISNUMBER(SEARCH("Yes",'2_all_summary'!M814)),1,2),IF(ISNUMBER(SEARCH("No",'2_all_summary'!M814)),4,3))</f>
        <v>4</v>
      </c>
      <c r="K814" s="41">
        <f>IF(ISNUMBER(SEARCH("Yes",'2_all_summary'!$F814)),IF(ISNUMBER(SEARCH("Yes",'2_all_summary'!N814)),1,2),IF(ISNUMBER(SEARCH("No",'2_all_summary'!N814)),4,3))</f>
        <v>4</v>
      </c>
      <c r="L814" s="41">
        <f>IF(ISNUMBER(SEARCH("Yes",'2_all_summary'!$F814)),IF(ISNUMBER(SEARCH("Yes",'2_all_summary'!O814)),1,2),IF(ISNUMBER(SEARCH("No",'2_all_summary'!O814)),4,3))</f>
        <v>4</v>
      </c>
      <c r="M814" s="41">
        <f>IF(ISNUMBER(SEARCH("Yes",'2_all_summary'!$F814)),IF(0&lt;'2_all_summary'!P814,1,2),IF(0='2_all_summary'!P814,4,3))</f>
        <v>4</v>
      </c>
      <c r="N814" s="41">
        <f>IF(ISNUMBER(SEARCH("Yes",'2_all_summary'!$F814)),IF(ISNUMBER(SEARCH("Yes",'2_all_summary'!Q814)),1,2),IF(ISNUMBER(SEARCH("No",'2_all_summary'!Q814)),4,3))</f>
        <v>4</v>
      </c>
      <c r="O814" s="41">
        <f>IF(ISNUMBER(SEARCH("Yes",'2_all_summary'!$F814)),IF(ISNUMBER(SEARCH("Yes",'2_all_summary'!R814)),1,2),IF(ISNUMBER(SEARCH("No",'2_all_summary'!R814)),4,3))</f>
        <v>4</v>
      </c>
      <c r="P814" s="41">
        <f>IF(ISNUMBER(SEARCH("Yes",'2_all_summary'!$F814)),IF(ISNUMBER(SEARCH("Yes",'2_all_summary'!S814)),1,2),IF(ISNUMBER(SEARCH("No",'2_all_summary'!S814)),4,3))</f>
        <v>4</v>
      </c>
      <c r="Q814" s="41">
        <f>IF(ISNUMBER(SEARCH("Yes",'2_all_summary'!$F814)),IF(0&lt;'2_all_summary'!T814,1,2),IF(0='2_all_summary'!T814,4,3))</f>
        <v>4</v>
      </c>
      <c r="R814" s="41">
        <f>IF(ISNUMBER(SEARCH("Yes",'2_all_summary'!$F814)),IF(ISNUMBER(SEARCH("Yes",'2_all_summary'!U814)),1,2),IF(ISNUMBER(SEARCH("No",'2_all_summary'!U814)),4,3))</f>
        <v>4</v>
      </c>
    </row>
    <row r="815" spans="7:18" x14ac:dyDescent="0.3">
      <c r="G815" s="41"/>
      <c r="H815" s="41" t="str">
        <f>'2_all_summary'!D815</f>
        <v>The psychological impacts of community-based protected areas</v>
      </c>
      <c r="I815" s="41" t="str">
        <f>'2_all_summary'!E815</f>
        <v>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1â€“3Â years old, medium-aged: 5â€“11Â years old and old: 20â€“25Â years old) MPAs in the Philippines. Respondents included both community members either involved (nÂ =Â 101) or not involved (nÂ =Â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Â© 2022 John Wiley &amp; Sons Ltd.</v>
      </c>
      <c r="J815" s="41">
        <f>IF(ISNUMBER(SEARCH("Yes",'2_all_summary'!$F815)),IF(ISNUMBER(SEARCH("Yes",'2_all_summary'!M815)),1,2),IF(ISNUMBER(SEARCH("No",'2_all_summary'!M815)),4,3))</f>
        <v>4</v>
      </c>
      <c r="K815" s="41">
        <f>IF(ISNUMBER(SEARCH("Yes",'2_all_summary'!$F815)),IF(ISNUMBER(SEARCH("Yes",'2_all_summary'!N815)),1,2),IF(ISNUMBER(SEARCH("No",'2_all_summary'!N815)),4,3))</f>
        <v>4</v>
      </c>
      <c r="L815" s="41">
        <f>IF(ISNUMBER(SEARCH("Yes",'2_all_summary'!$F815)),IF(ISNUMBER(SEARCH("Yes",'2_all_summary'!O815)),1,2),IF(ISNUMBER(SEARCH("No",'2_all_summary'!O815)),4,3))</f>
        <v>4</v>
      </c>
      <c r="M815" s="41">
        <f>IF(ISNUMBER(SEARCH("Yes",'2_all_summary'!$F815)),IF(0&lt;'2_all_summary'!P815,1,2),IF(0='2_all_summary'!P815,4,3))</f>
        <v>4</v>
      </c>
      <c r="N815" s="41">
        <f>IF(ISNUMBER(SEARCH("Yes",'2_all_summary'!$F815)),IF(ISNUMBER(SEARCH("Yes",'2_all_summary'!Q815)),1,2),IF(ISNUMBER(SEARCH("No",'2_all_summary'!Q815)),4,3))</f>
        <v>4</v>
      </c>
      <c r="O815" s="41">
        <f>IF(ISNUMBER(SEARCH("Yes",'2_all_summary'!$F815)),IF(ISNUMBER(SEARCH("Yes",'2_all_summary'!R815)),1,2),IF(ISNUMBER(SEARCH("No",'2_all_summary'!R815)),4,3))</f>
        <v>4</v>
      </c>
      <c r="P815" s="41">
        <f>IF(ISNUMBER(SEARCH("Yes",'2_all_summary'!$F815)),IF(ISNUMBER(SEARCH("Yes",'2_all_summary'!S815)),1,2),IF(ISNUMBER(SEARCH("No",'2_all_summary'!S815)),4,3))</f>
        <v>4</v>
      </c>
      <c r="Q815" s="41">
        <f>IF(ISNUMBER(SEARCH("Yes",'2_all_summary'!$F815)),IF(0&lt;'2_all_summary'!T815,1,2),IF(0='2_all_summary'!T815,4,3))</f>
        <v>4</v>
      </c>
      <c r="R815" s="41">
        <f>IF(ISNUMBER(SEARCH("Yes",'2_all_summary'!$F815)),IF(ISNUMBER(SEARCH("Yes",'2_all_summary'!U815)),1,2),IF(ISNUMBER(SEARCH("No",'2_all_summary'!U815)),4,3))</f>
        <v>4</v>
      </c>
    </row>
    <row r="816" spans="7:18" x14ac:dyDescent="0.3">
      <c r="G816" s="41"/>
      <c r="H816" s="41" t="str">
        <f>'2_all_summary'!D816</f>
        <v>Identifying management preferences, institutional organisational rules, and their capacity to improve fisheries management in Pemba, Mozambique</v>
      </c>
      <c r="I816" s="41" t="str">
        <f>'2_all_summary'!E816</f>
        <v>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Â© 2013 Copyright NISC (Pty) Ltd.</v>
      </c>
      <c r="J816" s="41">
        <f>IF(ISNUMBER(SEARCH("Yes",'2_all_summary'!$F816)),IF(ISNUMBER(SEARCH("Yes",'2_all_summary'!M816)),1,2),IF(ISNUMBER(SEARCH("No",'2_all_summary'!M816)),4,3))</f>
        <v>4</v>
      </c>
      <c r="K816" s="41">
        <f>IF(ISNUMBER(SEARCH("Yes",'2_all_summary'!$F816)),IF(ISNUMBER(SEARCH("Yes",'2_all_summary'!N816)),1,2),IF(ISNUMBER(SEARCH("No",'2_all_summary'!N816)),4,3))</f>
        <v>4</v>
      </c>
      <c r="L816" s="41">
        <f>IF(ISNUMBER(SEARCH("Yes",'2_all_summary'!$F816)),IF(ISNUMBER(SEARCH("Yes",'2_all_summary'!O816)),1,2),IF(ISNUMBER(SEARCH("No",'2_all_summary'!O816)),4,3))</f>
        <v>4</v>
      </c>
      <c r="M816" s="41">
        <f>IF(ISNUMBER(SEARCH("Yes",'2_all_summary'!$F816)),IF(0&lt;'2_all_summary'!P816,1,2),IF(0='2_all_summary'!P816,4,3))</f>
        <v>4</v>
      </c>
      <c r="N816" s="41">
        <f>IF(ISNUMBER(SEARCH("Yes",'2_all_summary'!$F816)),IF(ISNUMBER(SEARCH("Yes",'2_all_summary'!Q816)),1,2),IF(ISNUMBER(SEARCH("No",'2_all_summary'!Q816)),4,3))</f>
        <v>4</v>
      </c>
      <c r="O816" s="41">
        <f>IF(ISNUMBER(SEARCH("Yes",'2_all_summary'!$F816)),IF(ISNUMBER(SEARCH("Yes",'2_all_summary'!R816)),1,2),IF(ISNUMBER(SEARCH("No",'2_all_summary'!R816)),4,3))</f>
        <v>4</v>
      </c>
      <c r="P816" s="41">
        <f>IF(ISNUMBER(SEARCH("Yes",'2_all_summary'!$F816)),IF(ISNUMBER(SEARCH("Yes",'2_all_summary'!S816)),1,2),IF(ISNUMBER(SEARCH("No",'2_all_summary'!S816)),4,3))</f>
        <v>4</v>
      </c>
      <c r="Q816" s="41">
        <f>IF(ISNUMBER(SEARCH("Yes",'2_all_summary'!$F816)),IF(0&lt;'2_all_summary'!T816,1,2),IF(0='2_all_summary'!T816,4,3))</f>
        <v>4</v>
      </c>
      <c r="R816" s="41">
        <f>IF(ISNUMBER(SEARCH("Yes",'2_all_summary'!$F816)),IF(ISNUMBER(SEARCH("Yes",'2_all_summary'!U816)),1,2),IF(ISNUMBER(SEARCH("No",'2_all_summary'!U816)),4,3))</f>
        <v>4</v>
      </c>
    </row>
    <row r="817" spans="7:18" x14ac:dyDescent="0.3">
      <c r="G817" s="41"/>
      <c r="H817" s="41" t="str">
        <f>'2_all_summary'!D817</f>
        <v>Economic feasibility of community-based fish culture in seasonally flooded rice fields in Bangladesh and Vietnam</v>
      </c>
      <c r="I817" s="41" t="str">
        <f>'2_all_summary'!E817</f>
        <v>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Â© 2005 IAAEM.</v>
      </c>
      <c r="J817" s="41">
        <f>IF(ISNUMBER(SEARCH("Yes",'2_all_summary'!$F817)),IF(ISNUMBER(SEARCH("Yes",'2_all_summary'!M817)),1,2),IF(ISNUMBER(SEARCH("No",'2_all_summary'!M817)),4,3))</f>
        <v>4</v>
      </c>
      <c r="K817" s="41">
        <f>IF(ISNUMBER(SEARCH("Yes",'2_all_summary'!$F817)),IF(ISNUMBER(SEARCH("Yes",'2_all_summary'!N817)),1,2),IF(ISNUMBER(SEARCH("No",'2_all_summary'!N817)),4,3))</f>
        <v>4</v>
      </c>
      <c r="L817" s="41">
        <f>IF(ISNUMBER(SEARCH("Yes",'2_all_summary'!$F817)),IF(ISNUMBER(SEARCH("Yes",'2_all_summary'!O817)),1,2),IF(ISNUMBER(SEARCH("No",'2_all_summary'!O817)),4,3))</f>
        <v>4</v>
      </c>
      <c r="M817" s="41">
        <f>IF(ISNUMBER(SEARCH("Yes",'2_all_summary'!$F817)),IF(0&lt;'2_all_summary'!P817,1,2),IF(0='2_all_summary'!P817,4,3))</f>
        <v>4</v>
      </c>
      <c r="N817" s="41">
        <f>IF(ISNUMBER(SEARCH("Yes",'2_all_summary'!$F817)),IF(ISNUMBER(SEARCH("Yes",'2_all_summary'!Q817)),1,2),IF(ISNUMBER(SEARCH("No",'2_all_summary'!Q817)),4,3))</f>
        <v>4</v>
      </c>
      <c r="O817" s="41">
        <f>IF(ISNUMBER(SEARCH("Yes",'2_all_summary'!$F817)),IF(ISNUMBER(SEARCH("Yes",'2_all_summary'!R817)),1,2),IF(ISNUMBER(SEARCH("No",'2_all_summary'!R817)),4,3))</f>
        <v>4</v>
      </c>
      <c r="P817" s="41">
        <f>IF(ISNUMBER(SEARCH("Yes",'2_all_summary'!$F817)),IF(ISNUMBER(SEARCH("Yes",'2_all_summary'!S817)),1,2),IF(ISNUMBER(SEARCH("No",'2_all_summary'!S817)),4,3))</f>
        <v>4</v>
      </c>
      <c r="Q817" s="41">
        <f>IF(ISNUMBER(SEARCH("Yes",'2_all_summary'!$F817)),IF(0&lt;'2_all_summary'!T817,1,2),IF(0='2_all_summary'!T817,4,3))</f>
        <v>4</v>
      </c>
      <c r="R817" s="41">
        <f>IF(ISNUMBER(SEARCH("Yes",'2_all_summary'!$F817)),IF(ISNUMBER(SEARCH("Yes",'2_all_summary'!U817)),1,2),IF(ISNUMBER(SEARCH("No",'2_all_summary'!U817)),4,3))</f>
        <v>4</v>
      </c>
    </row>
    <row r="818" spans="7:18" x14ac:dyDescent="0.3">
      <c r="G818" s="41"/>
      <c r="H818" s="41" t="str">
        <f>'2_all_summary'!D818</f>
        <v>Guidelines for coastal and marine site-planning and examples of planning and management intervention tools</v>
      </c>
      <c r="I818" s="41" t="str">
        <f>'2_all_summary'!E818</f>
        <v>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Â© 2002 Elsevier Science Ltd. All rights reserved.</v>
      </c>
      <c r="J818" s="41">
        <f>IF(ISNUMBER(SEARCH("Yes",'2_all_summary'!$F818)),IF(ISNUMBER(SEARCH("Yes",'2_all_summary'!M818)),1,2),IF(ISNUMBER(SEARCH("No",'2_all_summary'!M818)),4,3))</f>
        <v>1</v>
      </c>
      <c r="K818" s="41">
        <f>IF(ISNUMBER(SEARCH("Yes",'2_all_summary'!$F818)),IF(ISNUMBER(SEARCH("Yes",'2_all_summary'!N818)),1,2),IF(ISNUMBER(SEARCH("No",'2_all_summary'!N818)),4,3))</f>
        <v>1</v>
      </c>
      <c r="L818" s="41">
        <f>IF(ISNUMBER(SEARCH("Yes",'2_all_summary'!$F818)),IF(ISNUMBER(SEARCH("Yes",'2_all_summary'!O818)),1,2),IF(ISNUMBER(SEARCH("No",'2_all_summary'!O818)),4,3))</f>
        <v>1</v>
      </c>
      <c r="M818" s="41">
        <f>IF(ISNUMBER(SEARCH("Yes",'2_all_summary'!$F818)),IF(0&lt;'2_all_summary'!P818,1,2),IF(0='2_all_summary'!P818,4,3))</f>
        <v>1</v>
      </c>
      <c r="N818" s="41">
        <f>IF(ISNUMBER(SEARCH("Yes",'2_all_summary'!$F818)),IF(ISNUMBER(SEARCH("Yes",'2_all_summary'!Q818)),1,2),IF(ISNUMBER(SEARCH("No",'2_all_summary'!Q818)),4,3))</f>
        <v>2</v>
      </c>
      <c r="O818" s="41">
        <f>IF(ISNUMBER(SEARCH("Yes",'2_all_summary'!$F818)),IF(ISNUMBER(SEARCH("Yes",'2_all_summary'!R818)),1,2),IF(ISNUMBER(SEARCH("No",'2_all_summary'!R818)),4,3))</f>
        <v>2</v>
      </c>
      <c r="P818" s="41">
        <f>IF(ISNUMBER(SEARCH("Yes",'2_all_summary'!$F818)),IF(ISNUMBER(SEARCH("Yes",'2_all_summary'!S818)),1,2),IF(ISNUMBER(SEARCH("No",'2_all_summary'!S818)),4,3))</f>
        <v>1</v>
      </c>
      <c r="Q818" s="41">
        <f>IF(ISNUMBER(SEARCH("Yes",'2_all_summary'!$F818)),IF(0&lt;'2_all_summary'!T818,1,2),IF(0='2_all_summary'!T818,4,3))</f>
        <v>1</v>
      </c>
      <c r="R818" s="41">
        <f>IF(ISNUMBER(SEARCH("Yes",'2_all_summary'!$F818)),IF(ISNUMBER(SEARCH("Yes",'2_all_summary'!U818)),1,2),IF(ISNUMBER(SEARCH("No",'2_all_summary'!U818)),4,3))</f>
        <v>1</v>
      </c>
    </row>
    <row r="819" spans="7:18" x14ac:dyDescent="0.3">
      <c r="G819" s="41"/>
      <c r="H819" s="41" t="str">
        <f>'2_all_summary'!D819</f>
        <v>Accountability, transformative learning, and alternate futures for New England groundfish catch shares</v>
      </c>
      <c r="I819" s="41" t="str">
        <f>'2_all_summary'!E819</f>
        <v>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Â© 2016 Elsevier Ltd</v>
      </c>
      <c r="J819" s="41">
        <f>IF(ISNUMBER(SEARCH("Yes",'2_all_summary'!$F819)),IF(ISNUMBER(SEARCH("Yes",'2_all_summary'!M819)),1,2),IF(ISNUMBER(SEARCH("No",'2_all_summary'!M819)),4,3))</f>
        <v>4</v>
      </c>
      <c r="K819" s="41">
        <f>IF(ISNUMBER(SEARCH("Yes",'2_all_summary'!$F819)),IF(ISNUMBER(SEARCH("Yes",'2_all_summary'!N819)),1,2),IF(ISNUMBER(SEARCH("No",'2_all_summary'!N819)),4,3))</f>
        <v>4</v>
      </c>
      <c r="L819" s="41">
        <f>IF(ISNUMBER(SEARCH("Yes",'2_all_summary'!$F819)),IF(ISNUMBER(SEARCH("Yes",'2_all_summary'!O819)),1,2),IF(ISNUMBER(SEARCH("No",'2_all_summary'!O819)),4,3))</f>
        <v>4</v>
      </c>
      <c r="M819" s="41">
        <f>IF(ISNUMBER(SEARCH("Yes",'2_all_summary'!$F819)),IF(0&lt;'2_all_summary'!P819,1,2),IF(0='2_all_summary'!P819,4,3))</f>
        <v>4</v>
      </c>
      <c r="N819" s="41">
        <f>IF(ISNUMBER(SEARCH("Yes",'2_all_summary'!$F819)),IF(ISNUMBER(SEARCH("Yes",'2_all_summary'!Q819)),1,2),IF(ISNUMBER(SEARCH("No",'2_all_summary'!Q819)),4,3))</f>
        <v>4</v>
      </c>
      <c r="O819" s="41">
        <f>IF(ISNUMBER(SEARCH("Yes",'2_all_summary'!$F819)),IF(ISNUMBER(SEARCH("Yes",'2_all_summary'!R819)),1,2),IF(ISNUMBER(SEARCH("No",'2_all_summary'!R819)),4,3))</f>
        <v>4</v>
      </c>
      <c r="P819" s="41">
        <f>IF(ISNUMBER(SEARCH("Yes",'2_all_summary'!$F819)),IF(ISNUMBER(SEARCH("Yes",'2_all_summary'!S819)),1,2),IF(ISNUMBER(SEARCH("No",'2_all_summary'!S819)),4,3))</f>
        <v>4</v>
      </c>
      <c r="Q819" s="41">
        <f>IF(ISNUMBER(SEARCH("Yes",'2_all_summary'!$F819)),IF(0&lt;'2_all_summary'!T819,1,2),IF(0='2_all_summary'!T819,4,3))</f>
        <v>4</v>
      </c>
      <c r="R819" s="41">
        <f>IF(ISNUMBER(SEARCH("Yes",'2_all_summary'!$F819)),IF(ISNUMBER(SEARCH("Yes",'2_all_summary'!U819)),1,2),IF(ISNUMBER(SEARCH("No",'2_all_summary'!U819)),4,3))</f>
        <v>4</v>
      </c>
    </row>
    <row r="820" spans="7:18" x14ac:dyDescent="0.3">
      <c r="G820" s="41"/>
      <c r="H820" s="41" t="str">
        <f>'2_all_summary'!D820</f>
        <v>Adult cancer patient recruitment and enrollment into cell phone text message trials</v>
      </c>
      <c r="I820" s="41" t="str">
        <f>'2_all_summary'!E820</f>
        <v>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Â© Mary Ann Liebert, Inc. 2016.</v>
      </c>
      <c r="J820" s="41">
        <f>IF(ISNUMBER(SEARCH("Yes",'2_all_summary'!$F820)),IF(ISNUMBER(SEARCH("Yes",'2_all_summary'!M820)),1,2),IF(ISNUMBER(SEARCH("No",'2_all_summary'!M820)),4,3))</f>
        <v>4</v>
      </c>
      <c r="K820" s="41">
        <f>IF(ISNUMBER(SEARCH("Yes",'2_all_summary'!$F820)),IF(ISNUMBER(SEARCH("Yes",'2_all_summary'!N820)),1,2),IF(ISNUMBER(SEARCH("No",'2_all_summary'!N820)),4,3))</f>
        <v>4</v>
      </c>
      <c r="L820" s="41">
        <f>IF(ISNUMBER(SEARCH("Yes",'2_all_summary'!$F820)),IF(ISNUMBER(SEARCH("Yes",'2_all_summary'!O820)),1,2),IF(ISNUMBER(SEARCH("No",'2_all_summary'!O820)),4,3))</f>
        <v>4</v>
      </c>
      <c r="M820" s="41">
        <f>IF(ISNUMBER(SEARCH("Yes",'2_all_summary'!$F820)),IF(0&lt;'2_all_summary'!P820,1,2),IF(0='2_all_summary'!P820,4,3))</f>
        <v>4</v>
      </c>
      <c r="N820" s="41">
        <f>IF(ISNUMBER(SEARCH("Yes",'2_all_summary'!$F820)),IF(ISNUMBER(SEARCH("Yes",'2_all_summary'!Q820)),1,2),IF(ISNUMBER(SEARCH("No",'2_all_summary'!Q820)),4,3))</f>
        <v>4</v>
      </c>
      <c r="O820" s="41">
        <f>IF(ISNUMBER(SEARCH("Yes",'2_all_summary'!$F820)),IF(ISNUMBER(SEARCH("Yes",'2_all_summary'!R820)),1,2),IF(ISNUMBER(SEARCH("No",'2_all_summary'!R820)),4,3))</f>
        <v>4</v>
      </c>
      <c r="P820" s="41">
        <f>IF(ISNUMBER(SEARCH("Yes",'2_all_summary'!$F820)),IF(ISNUMBER(SEARCH("Yes",'2_all_summary'!S820)),1,2),IF(ISNUMBER(SEARCH("No",'2_all_summary'!S820)),4,3))</f>
        <v>4</v>
      </c>
      <c r="Q820" s="41">
        <f>IF(ISNUMBER(SEARCH("Yes",'2_all_summary'!$F820)),IF(0&lt;'2_all_summary'!T820,1,2),IF(0='2_all_summary'!T820,4,3))</f>
        <v>4</v>
      </c>
      <c r="R820" s="41">
        <f>IF(ISNUMBER(SEARCH("Yes",'2_all_summary'!$F820)),IF(ISNUMBER(SEARCH("Yes",'2_all_summary'!U820)),1,2),IF(ISNUMBER(SEARCH("No",'2_all_summary'!U820)),4,3))</f>
        <v>4</v>
      </c>
    </row>
    <row r="821" spans="7:18" x14ac:dyDescent="0.3">
      <c r="G821" s="41"/>
      <c r="H821" s="41" t="str">
        <f>'2_all_summary'!D821</f>
        <v>The economic impacts of the recreational bluefin tuna fishery in Hatteras, North Carolina</v>
      </c>
      <c r="I821" s="41" t="str">
        <f>'2_all_summary'!E821</f>
        <v>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v>
      </c>
      <c r="J821" s="41">
        <f>IF(ISNUMBER(SEARCH("Yes",'2_all_summary'!$F821)),IF(ISNUMBER(SEARCH("Yes",'2_all_summary'!M821)),1,2),IF(ISNUMBER(SEARCH("No",'2_all_summary'!M821)),4,3))</f>
        <v>4</v>
      </c>
      <c r="K821" s="41">
        <f>IF(ISNUMBER(SEARCH("Yes",'2_all_summary'!$F821)),IF(ISNUMBER(SEARCH("Yes",'2_all_summary'!N821)),1,2),IF(ISNUMBER(SEARCH("No",'2_all_summary'!N821)),4,3))</f>
        <v>4</v>
      </c>
      <c r="L821" s="41">
        <f>IF(ISNUMBER(SEARCH("Yes",'2_all_summary'!$F821)),IF(ISNUMBER(SEARCH("Yes",'2_all_summary'!O821)),1,2),IF(ISNUMBER(SEARCH("No",'2_all_summary'!O821)),4,3))</f>
        <v>4</v>
      </c>
      <c r="M821" s="41">
        <f>IF(ISNUMBER(SEARCH("Yes",'2_all_summary'!$F821)),IF(0&lt;'2_all_summary'!P821,1,2),IF(0='2_all_summary'!P821,4,3))</f>
        <v>4</v>
      </c>
      <c r="N821" s="41">
        <f>IF(ISNUMBER(SEARCH("Yes",'2_all_summary'!$F821)),IF(ISNUMBER(SEARCH("Yes",'2_all_summary'!Q821)),1,2),IF(ISNUMBER(SEARCH("No",'2_all_summary'!Q821)),4,3))</f>
        <v>4</v>
      </c>
      <c r="O821" s="41">
        <f>IF(ISNUMBER(SEARCH("Yes",'2_all_summary'!$F821)),IF(ISNUMBER(SEARCH("Yes",'2_all_summary'!R821)),1,2),IF(ISNUMBER(SEARCH("No",'2_all_summary'!R821)),4,3))</f>
        <v>4</v>
      </c>
      <c r="P821" s="41">
        <f>IF(ISNUMBER(SEARCH("Yes",'2_all_summary'!$F821)),IF(ISNUMBER(SEARCH("Yes",'2_all_summary'!S821)),1,2),IF(ISNUMBER(SEARCH("No",'2_all_summary'!S821)),4,3))</f>
        <v>4</v>
      </c>
      <c r="Q821" s="41">
        <f>IF(ISNUMBER(SEARCH("Yes",'2_all_summary'!$F821)),IF(0&lt;'2_all_summary'!T821,1,2),IF(0='2_all_summary'!T821,4,3))</f>
        <v>4</v>
      </c>
      <c r="R821" s="41">
        <f>IF(ISNUMBER(SEARCH("Yes",'2_all_summary'!$F821)),IF(ISNUMBER(SEARCH("Yes",'2_all_summary'!U821)),1,2),IF(ISNUMBER(SEARCH("No",'2_all_summary'!U821)),4,3))</f>
        <v>4</v>
      </c>
    </row>
    <row r="822" spans="7:18" x14ac:dyDescent="0.3">
      <c r="G822" s="41"/>
      <c r="H822" s="41" t="str">
        <f>'2_all_summary'!D822</f>
        <v>Making the transition to co-management governance arrangements in Hawaiâ€˜i: A framework for understanding transaction and transformation costs</v>
      </c>
      <c r="I822" s="41" t="str">
        <f>'2_all_summary'!E822</f>
        <v>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Hawaiâ€˜i an excellent opportunity to study the barriers associated with implementing co-management systems. Hawaiâ€˜i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Hawaiâ€˜i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Â© 2017, Igitur, Utrecht Publishing and Archiving Services. All rights reserved.</v>
      </c>
      <c r="J822" s="41">
        <f>IF(ISNUMBER(SEARCH("Yes",'2_all_summary'!$F822)),IF(ISNUMBER(SEARCH("Yes",'2_all_summary'!M822)),1,2),IF(ISNUMBER(SEARCH("No",'2_all_summary'!M822)),4,3))</f>
        <v>4</v>
      </c>
      <c r="K822" s="41">
        <f>IF(ISNUMBER(SEARCH("Yes",'2_all_summary'!$F822)),IF(ISNUMBER(SEARCH("Yes",'2_all_summary'!N822)),1,2),IF(ISNUMBER(SEARCH("No",'2_all_summary'!N822)),4,3))</f>
        <v>4</v>
      </c>
      <c r="L822" s="41">
        <f>IF(ISNUMBER(SEARCH("Yes",'2_all_summary'!$F822)),IF(ISNUMBER(SEARCH("Yes",'2_all_summary'!O822)),1,2),IF(ISNUMBER(SEARCH("No",'2_all_summary'!O822)),4,3))</f>
        <v>4</v>
      </c>
      <c r="M822" s="41">
        <f>IF(ISNUMBER(SEARCH("Yes",'2_all_summary'!$F822)),IF(0&lt;'2_all_summary'!P822,1,2),IF(0='2_all_summary'!P822,4,3))</f>
        <v>4</v>
      </c>
      <c r="N822" s="41">
        <f>IF(ISNUMBER(SEARCH("Yes",'2_all_summary'!$F822)),IF(ISNUMBER(SEARCH("Yes",'2_all_summary'!Q822)),1,2),IF(ISNUMBER(SEARCH("No",'2_all_summary'!Q822)),4,3))</f>
        <v>4</v>
      </c>
      <c r="O822" s="41">
        <f>IF(ISNUMBER(SEARCH("Yes",'2_all_summary'!$F822)),IF(ISNUMBER(SEARCH("Yes",'2_all_summary'!R822)),1,2),IF(ISNUMBER(SEARCH("No",'2_all_summary'!R822)),4,3))</f>
        <v>4</v>
      </c>
      <c r="P822" s="41">
        <f>IF(ISNUMBER(SEARCH("Yes",'2_all_summary'!$F822)),IF(ISNUMBER(SEARCH("Yes",'2_all_summary'!S822)),1,2),IF(ISNUMBER(SEARCH("No",'2_all_summary'!S822)),4,3))</f>
        <v>4</v>
      </c>
      <c r="Q822" s="41">
        <f>IF(ISNUMBER(SEARCH("Yes",'2_all_summary'!$F822)),IF(0&lt;'2_all_summary'!T822,1,2),IF(0='2_all_summary'!T822,4,3))</f>
        <v>4</v>
      </c>
      <c r="R822" s="41">
        <f>IF(ISNUMBER(SEARCH("Yes",'2_all_summary'!$F822)),IF(ISNUMBER(SEARCH("Yes",'2_all_summary'!U822)),1,2),IF(ISNUMBER(SEARCH("No",'2_all_summary'!U822)),4,3))</f>
        <v>4</v>
      </c>
    </row>
    <row r="823" spans="7:18" x14ac:dyDescent="0.3">
      <c r="G823" s="41"/>
      <c r="H823" s="41" t="str">
        <f>'2_all_summary'!D823</f>
        <v>Study on acute HIV-1 infection in men who have sex with men in Tianjin</v>
      </c>
      <c r="I823" s="41" t="str">
        <f>'2_all_summary'!E823</f>
        <v>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Â± 1.50) logm copies/ml, an average CD4 count of (442.82 Â± 268.17) cells/Î¼1, an average CDS count of (1 069.65 Â± 668.22) cells/Î¼l and an average CD 4 /CD 8 . ratio of (0.49 Â± 0.25). Higher viral load, CD 4 and CD 4 /CD 8 ratio were seen in the acute HIV-1 infection group compared with the chronic HIV-1 infection group (U= 148, P&amp;lt;0.01; U= 272, P=0.042 and t = 3.147, P=0.005). Demographic characteristics were similar between two groups, except the occupation (Ï‡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Â© 2017 Chinese Medical Association.All right reserved.</v>
      </c>
      <c r="J823" s="41">
        <f>IF(ISNUMBER(SEARCH("Yes",'2_all_summary'!$F823)),IF(ISNUMBER(SEARCH("Yes",'2_all_summary'!M823)),1,2),IF(ISNUMBER(SEARCH("No",'2_all_summary'!M823)),4,3))</f>
        <v>4</v>
      </c>
      <c r="K823" s="41">
        <f>IF(ISNUMBER(SEARCH("Yes",'2_all_summary'!$F823)),IF(ISNUMBER(SEARCH("Yes",'2_all_summary'!N823)),1,2),IF(ISNUMBER(SEARCH("No",'2_all_summary'!N823)),4,3))</f>
        <v>4</v>
      </c>
      <c r="L823" s="41">
        <f>IF(ISNUMBER(SEARCH("Yes",'2_all_summary'!$F823)),IF(ISNUMBER(SEARCH("Yes",'2_all_summary'!O823)),1,2),IF(ISNUMBER(SEARCH("No",'2_all_summary'!O823)),4,3))</f>
        <v>4</v>
      </c>
      <c r="M823" s="41">
        <f>IF(ISNUMBER(SEARCH("Yes",'2_all_summary'!$F823)),IF(0&lt;'2_all_summary'!P823,1,2),IF(0='2_all_summary'!P823,4,3))</f>
        <v>4</v>
      </c>
      <c r="N823" s="41">
        <f>IF(ISNUMBER(SEARCH("Yes",'2_all_summary'!$F823)),IF(ISNUMBER(SEARCH("Yes",'2_all_summary'!Q823)),1,2),IF(ISNUMBER(SEARCH("No",'2_all_summary'!Q823)),4,3))</f>
        <v>4</v>
      </c>
      <c r="O823" s="41">
        <f>IF(ISNUMBER(SEARCH("Yes",'2_all_summary'!$F823)),IF(ISNUMBER(SEARCH("Yes",'2_all_summary'!R823)),1,2),IF(ISNUMBER(SEARCH("No",'2_all_summary'!R823)),4,3))</f>
        <v>4</v>
      </c>
      <c r="P823" s="41">
        <f>IF(ISNUMBER(SEARCH("Yes",'2_all_summary'!$F823)),IF(ISNUMBER(SEARCH("Yes",'2_all_summary'!S823)),1,2),IF(ISNUMBER(SEARCH("No",'2_all_summary'!S823)),4,3))</f>
        <v>4</v>
      </c>
      <c r="Q823" s="41">
        <f>IF(ISNUMBER(SEARCH("Yes",'2_all_summary'!$F823)),IF(0&lt;'2_all_summary'!T823,1,2),IF(0='2_all_summary'!T823,4,3))</f>
        <v>4</v>
      </c>
      <c r="R823" s="41">
        <f>IF(ISNUMBER(SEARCH("Yes",'2_all_summary'!$F823)),IF(ISNUMBER(SEARCH("Yes",'2_all_summary'!U823)),1,2),IF(ISNUMBER(SEARCH("No",'2_all_summary'!U823)),4,3))</f>
        <v>4</v>
      </c>
    </row>
    <row r="824" spans="7:18" x14ac:dyDescent="0.3">
      <c r="G824" s="41"/>
      <c r="H824" s="41" t="str">
        <f>'2_all_summary'!D824</f>
        <v>Community-based management of the Mediterranean coastal fisheries: Historical reminiscence or the root for new fisheries governance?</v>
      </c>
      <c r="I824" s="41" t="str">
        <f>'2_all_summary'!E824</f>
        <v>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CofradÃ­as,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â€œregionalizationâ€ of fisheries management. However, this policy does not clearly establish a proper community-based approach and restricts participation to national fishersâ€™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Â© 2017 Elsevier B.V.</v>
      </c>
      <c r="J824" s="41">
        <f>IF(ISNUMBER(SEARCH("Yes",'2_all_summary'!$F824)),IF(ISNUMBER(SEARCH("Yes",'2_all_summary'!M824)),1,2),IF(ISNUMBER(SEARCH("No",'2_all_summary'!M824)),4,3))</f>
        <v>4</v>
      </c>
      <c r="K824" s="41">
        <f>IF(ISNUMBER(SEARCH("Yes",'2_all_summary'!$F824)),IF(ISNUMBER(SEARCH("Yes",'2_all_summary'!N824)),1,2),IF(ISNUMBER(SEARCH("No",'2_all_summary'!N824)),4,3))</f>
        <v>4</v>
      </c>
      <c r="L824" s="41">
        <f>IF(ISNUMBER(SEARCH("Yes",'2_all_summary'!$F824)),IF(ISNUMBER(SEARCH("Yes",'2_all_summary'!O824)),1,2),IF(ISNUMBER(SEARCH("No",'2_all_summary'!O824)),4,3))</f>
        <v>4</v>
      </c>
      <c r="M824" s="41">
        <f>IF(ISNUMBER(SEARCH("Yes",'2_all_summary'!$F824)),IF(0&lt;'2_all_summary'!P824,1,2),IF(0='2_all_summary'!P824,4,3))</f>
        <v>4</v>
      </c>
      <c r="N824" s="41">
        <f>IF(ISNUMBER(SEARCH("Yes",'2_all_summary'!$F824)),IF(ISNUMBER(SEARCH("Yes",'2_all_summary'!Q824)),1,2),IF(ISNUMBER(SEARCH("No",'2_all_summary'!Q824)),4,3))</f>
        <v>4</v>
      </c>
      <c r="O824" s="41">
        <f>IF(ISNUMBER(SEARCH("Yes",'2_all_summary'!$F824)),IF(ISNUMBER(SEARCH("Yes",'2_all_summary'!R824)),1,2),IF(ISNUMBER(SEARCH("No",'2_all_summary'!R824)),4,3))</f>
        <v>4</v>
      </c>
      <c r="P824" s="41">
        <f>IF(ISNUMBER(SEARCH("Yes",'2_all_summary'!$F824)),IF(ISNUMBER(SEARCH("Yes",'2_all_summary'!S824)),1,2),IF(ISNUMBER(SEARCH("No",'2_all_summary'!S824)),4,3))</f>
        <v>4</v>
      </c>
      <c r="Q824" s="41">
        <f>IF(ISNUMBER(SEARCH("Yes",'2_all_summary'!$F824)),IF(0&lt;'2_all_summary'!T824,1,2),IF(0='2_all_summary'!T824,4,3))</f>
        <v>4</v>
      </c>
      <c r="R824" s="41">
        <f>IF(ISNUMBER(SEARCH("Yes",'2_all_summary'!$F824)),IF(ISNUMBER(SEARCH("Yes",'2_all_summary'!U824)),1,2),IF(ISNUMBER(SEARCH("No",'2_all_summary'!U824)),4,3))</f>
        <v>4</v>
      </c>
    </row>
    <row r="825" spans="7:18" x14ac:dyDescent="0.3">
      <c r="G825" s="41"/>
      <c r="H825" s="41" t="str">
        <f>'2_all_summary'!D825</f>
        <v>Barriers and facilitators to pre-exposure prophylaxis (PrEP) eligibility screening and ongoing HIV testing among target populations in Bondo and Rarieda, Kenya: Results of a consultation with community stakeholders</v>
      </c>
      <c r="I825" s="41" t="str">
        <f>'2_all_summary'!E825</f>
        <v>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Â© 2014 Mack et al.; licensee BioMed Central Ltd.</v>
      </c>
      <c r="J825" s="41">
        <f>IF(ISNUMBER(SEARCH("Yes",'2_all_summary'!$F825)),IF(ISNUMBER(SEARCH("Yes",'2_all_summary'!M825)),1,2),IF(ISNUMBER(SEARCH("No",'2_all_summary'!M825)),4,3))</f>
        <v>4</v>
      </c>
      <c r="K825" s="41">
        <f>IF(ISNUMBER(SEARCH("Yes",'2_all_summary'!$F825)),IF(ISNUMBER(SEARCH("Yes",'2_all_summary'!N825)),1,2),IF(ISNUMBER(SEARCH("No",'2_all_summary'!N825)),4,3))</f>
        <v>4</v>
      </c>
      <c r="L825" s="41">
        <f>IF(ISNUMBER(SEARCH("Yes",'2_all_summary'!$F825)),IF(ISNUMBER(SEARCH("Yes",'2_all_summary'!O825)),1,2),IF(ISNUMBER(SEARCH("No",'2_all_summary'!O825)),4,3))</f>
        <v>4</v>
      </c>
      <c r="M825" s="41">
        <f>IF(ISNUMBER(SEARCH("Yes",'2_all_summary'!$F825)),IF(0&lt;'2_all_summary'!P825,1,2),IF(0='2_all_summary'!P825,4,3))</f>
        <v>4</v>
      </c>
      <c r="N825" s="41">
        <f>IF(ISNUMBER(SEARCH("Yes",'2_all_summary'!$F825)),IF(ISNUMBER(SEARCH("Yes",'2_all_summary'!Q825)),1,2),IF(ISNUMBER(SEARCH("No",'2_all_summary'!Q825)),4,3))</f>
        <v>4</v>
      </c>
      <c r="O825" s="41">
        <f>IF(ISNUMBER(SEARCH("Yes",'2_all_summary'!$F825)),IF(ISNUMBER(SEARCH("Yes",'2_all_summary'!R825)),1,2),IF(ISNUMBER(SEARCH("No",'2_all_summary'!R825)),4,3))</f>
        <v>4</v>
      </c>
      <c r="P825" s="41">
        <f>IF(ISNUMBER(SEARCH("Yes",'2_all_summary'!$F825)),IF(ISNUMBER(SEARCH("Yes",'2_all_summary'!S825)),1,2),IF(ISNUMBER(SEARCH("No",'2_all_summary'!S825)),4,3))</f>
        <v>4</v>
      </c>
      <c r="Q825" s="41">
        <f>IF(ISNUMBER(SEARCH("Yes",'2_all_summary'!$F825)),IF(0&lt;'2_all_summary'!T825,1,2),IF(0='2_all_summary'!T825,4,3))</f>
        <v>4</v>
      </c>
      <c r="R825" s="41">
        <f>IF(ISNUMBER(SEARCH("Yes",'2_all_summary'!$F825)),IF(ISNUMBER(SEARCH("Yes",'2_all_summary'!U825)),1,2),IF(ISNUMBER(SEARCH("No",'2_all_summary'!U825)),4,3))</f>
        <v>4</v>
      </c>
    </row>
    <row r="826" spans="7:18" x14ac:dyDescent="0.3">
      <c r="G826" s="41"/>
      <c r="H826" s="41" t="str">
        <f>'2_all_summary'!D826</f>
        <v>Indicators of herbivorous fish biomass in community-based marine management areas in Fiji</v>
      </c>
      <c r="I826" s="41" t="str">
        <f>'2_all_summary'!E826</f>
        <v>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Â© CSIRO 2016.</v>
      </c>
      <c r="J826" s="41">
        <f>IF(ISNUMBER(SEARCH("Yes",'2_all_summary'!$F826)),IF(ISNUMBER(SEARCH("Yes",'2_all_summary'!M826)),1,2),IF(ISNUMBER(SEARCH("No",'2_all_summary'!M826)),4,3))</f>
        <v>3</v>
      </c>
      <c r="K826" s="41">
        <f>IF(ISNUMBER(SEARCH("Yes",'2_all_summary'!$F826)),IF(ISNUMBER(SEARCH("Yes",'2_all_summary'!N826)),1,2),IF(ISNUMBER(SEARCH("No",'2_all_summary'!N826)),4,3))</f>
        <v>3</v>
      </c>
      <c r="L826" s="41">
        <f>IF(ISNUMBER(SEARCH("Yes",'2_all_summary'!$F826)),IF(ISNUMBER(SEARCH("Yes",'2_all_summary'!O826)),1,2),IF(ISNUMBER(SEARCH("No",'2_all_summary'!O826)),4,3))</f>
        <v>3</v>
      </c>
      <c r="M826" s="41">
        <f>IF(ISNUMBER(SEARCH("Yes",'2_all_summary'!$F826)),IF(0&lt;'2_all_summary'!P826,1,2),IF(0='2_all_summary'!P826,4,3))</f>
        <v>3</v>
      </c>
      <c r="N826" s="41">
        <f>IF(ISNUMBER(SEARCH("Yes",'2_all_summary'!$F826)),IF(ISNUMBER(SEARCH("Yes",'2_all_summary'!Q826)),1,2),IF(ISNUMBER(SEARCH("No",'2_all_summary'!Q826)),4,3))</f>
        <v>3</v>
      </c>
      <c r="O826" s="41">
        <f>IF(ISNUMBER(SEARCH("Yes",'2_all_summary'!$F826)),IF(ISNUMBER(SEARCH("Yes",'2_all_summary'!R826)),1,2),IF(ISNUMBER(SEARCH("No",'2_all_summary'!R826)),4,3))</f>
        <v>3</v>
      </c>
      <c r="P826" s="41">
        <f>IF(ISNUMBER(SEARCH("Yes",'2_all_summary'!$F826)),IF(ISNUMBER(SEARCH("Yes",'2_all_summary'!S826)),1,2),IF(ISNUMBER(SEARCH("No",'2_all_summary'!S826)),4,3))</f>
        <v>3</v>
      </c>
      <c r="Q826" s="41">
        <f>IF(ISNUMBER(SEARCH("Yes",'2_all_summary'!$F826)),IF(0&lt;'2_all_summary'!T826,1,2),IF(0='2_all_summary'!T826,4,3))</f>
        <v>3</v>
      </c>
      <c r="R826" s="41">
        <f>IF(ISNUMBER(SEARCH("Yes",'2_all_summary'!$F826)),IF(ISNUMBER(SEARCH("Yes",'2_all_summary'!U826)),1,2),IF(ISNUMBER(SEARCH("No",'2_all_summary'!U826)),4,3))</f>
        <v>3</v>
      </c>
    </row>
    <row r="827" spans="7:18" x14ac:dyDescent="0.3">
      <c r="G827" s="41"/>
      <c r="H827" s="41" t="str">
        <f>'2_all_summary'!D827</f>
        <v>A study on the impact of the 2017 early monsoon flash flood: Potential measures to safeguard livelihoods from extreme climate events in the haor area of Bangladesh</v>
      </c>
      <c r="I827" s="41" t="str">
        <f>'2_all_summary'!E827</f>
        <v>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Â© 2021 Elsevier Ltd</v>
      </c>
      <c r="J827" s="41">
        <f>IF(ISNUMBER(SEARCH("Yes",'2_all_summary'!$F827)),IF(ISNUMBER(SEARCH("Yes",'2_all_summary'!M827)),1,2),IF(ISNUMBER(SEARCH("No",'2_all_summary'!M827)),4,3))</f>
        <v>4</v>
      </c>
      <c r="K827" s="41">
        <f>IF(ISNUMBER(SEARCH("Yes",'2_all_summary'!$F827)),IF(ISNUMBER(SEARCH("Yes",'2_all_summary'!N827)),1,2),IF(ISNUMBER(SEARCH("No",'2_all_summary'!N827)),4,3))</f>
        <v>4</v>
      </c>
      <c r="L827" s="41">
        <f>IF(ISNUMBER(SEARCH("Yes",'2_all_summary'!$F827)),IF(ISNUMBER(SEARCH("Yes",'2_all_summary'!O827)),1,2),IF(ISNUMBER(SEARCH("No",'2_all_summary'!O827)),4,3))</f>
        <v>4</v>
      </c>
      <c r="M827" s="41">
        <f>IF(ISNUMBER(SEARCH("Yes",'2_all_summary'!$F827)),IF(0&lt;'2_all_summary'!P827,1,2),IF(0='2_all_summary'!P827,4,3))</f>
        <v>4</v>
      </c>
      <c r="N827" s="41">
        <f>IF(ISNUMBER(SEARCH("Yes",'2_all_summary'!$F827)),IF(ISNUMBER(SEARCH("Yes",'2_all_summary'!Q827)),1,2),IF(ISNUMBER(SEARCH("No",'2_all_summary'!Q827)),4,3))</f>
        <v>4</v>
      </c>
      <c r="O827" s="41">
        <f>IF(ISNUMBER(SEARCH("Yes",'2_all_summary'!$F827)),IF(ISNUMBER(SEARCH("Yes",'2_all_summary'!R827)),1,2),IF(ISNUMBER(SEARCH("No",'2_all_summary'!R827)),4,3))</f>
        <v>4</v>
      </c>
      <c r="P827" s="41">
        <f>IF(ISNUMBER(SEARCH("Yes",'2_all_summary'!$F827)),IF(ISNUMBER(SEARCH("Yes",'2_all_summary'!S827)),1,2),IF(ISNUMBER(SEARCH("No",'2_all_summary'!S827)),4,3))</f>
        <v>4</v>
      </c>
      <c r="Q827" s="41">
        <f>IF(ISNUMBER(SEARCH("Yes",'2_all_summary'!$F827)),IF(0&lt;'2_all_summary'!T827,1,2),IF(0='2_all_summary'!T827,4,3))</f>
        <v>4</v>
      </c>
      <c r="R827" s="41">
        <f>IF(ISNUMBER(SEARCH("Yes",'2_all_summary'!$F827)),IF(ISNUMBER(SEARCH("Yes",'2_all_summary'!U827)),1,2),IF(ISNUMBER(SEARCH("No",'2_all_summary'!U827)),4,3))</f>
        <v>4</v>
      </c>
    </row>
    <row r="828" spans="7:18" x14ac:dyDescent="0.3">
      <c r="G828" s="41"/>
      <c r="H828" s="41" t="str">
        <f>'2_all_summary'!D828</f>
        <v>Managing Small Fish at LargeÂ Scales: The Emergence of Regional Policies for River Herring in the Eastern United States</v>
      </c>
      <c r="I828" s="41" t="str">
        <f>'2_all_summary'!E828</f>
        <v>Anadromous Alewives Alosa pseudoharengus and Blueback Herring A. aestivalis, collectively known as â€œriver herring,â€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2007â€“2015 by amending three Fishery Management Plans and creating a broader River Herring Conservation Plan following an Endangered Species Act petition. Concurrently, an international restoration plan for river herring in the St. Croix River on the USAâ€“Canada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Â© 2022 American Fisheries Society.</v>
      </c>
      <c r="J828" s="41">
        <f>IF(ISNUMBER(SEARCH("Yes",'2_all_summary'!$F828)),IF(ISNUMBER(SEARCH("Yes",'2_all_summary'!M828)),1,2),IF(ISNUMBER(SEARCH("No",'2_all_summary'!M828)),4,3))</f>
        <v>4</v>
      </c>
      <c r="K828" s="41">
        <f>IF(ISNUMBER(SEARCH("Yes",'2_all_summary'!$F828)),IF(ISNUMBER(SEARCH("Yes",'2_all_summary'!N828)),1,2),IF(ISNUMBER(SEARCH("No",'2_all_summary'!N828)),4,3))</f>
        <v>4</v>
      </c>
      <c r="L828" s="41">
        <f>IF(ISNUMBER(SEARCH("Yes",'2_all_summary'!$F828)),IF(ISNUMBER(SEARCH("Yes",'2_all_summary'!O828)),1,2),IF(ISNUMBER(SEARCH("No",'2_all_summary'!O828)),4,3))</f>
        <v>4</v>
      </c>
      <c r="M828" s="41">
        <f>IF(ISNUMBER(SEARCH("Yes",'2_all_summary'!$F828)),IF(0&lt;'2_all_summary'!P828,1,2),IF(0='2_all_summary'!P828,4,3))</f>
        <v>4</v>
      </c>
      <c r="N828" s="41">
        <f>IF(ISNUMBER(SEARCH("Yes",'2_all_summary'!$F828)),IF(ISNUMBER(SEARCH("Yes",'2_all_summary'!Q828)),1,2),IF(ISNUMBER(SEARCH("No",'2_all_summary'!Q828)),4,3))</f>
        <v>4</v>
      </c>
      <c r="O828" s="41">
        <f>IF(ISNUMBER(SEARCH("Yes",'2_all_summary'!$F828)),IF(ISNUMBER(SEARCH("Yes",'2_all_summary'!R828)),1,2),IF(ISNUMBER(SEARCH("No",'2_all_summary'!R828)),4,3))</f>
        <v>4</v>
      </c>
      <c r="P828" s="41">
        <f>IF(ISNUMBER(SEARCH("Yes",'2_all_summary'!$F828)),IF(ISNUMBER(SEARCH("Yes",'2_all_summary'!S828)),1,2),IF(ISNUMBER(SEARCH("No",'2_all_summary'!S828)),4,3))</f>
        <v>4</v>
      </c>
      <c r="Q828" s="41">
        <f>IF(ISNUMBER(SEARCH("Yes",'2_all_summary'!$F828)),IF(0&lt;'2_all_summary'!T828,1,2),IF(0='2_all_summary'!T828,4,3))</f>
        <v>4</v>
      </c>
      <c r="R828" s="41">
        <f>IF(ISNUMBER(SEARCH("Yes",'2_all_summary'!$F828)),IF(ISNUMBER(SEARCH("Yes",'2_all_summary'!U828)),1,2),IF(ISNUMBER(SEARCH("No",'2_all_summary'!U828)),4,3))</f>
        <v>4</v>
      </c>
    </row>
    <row r="829" spans="7:18" x14ac:dyDescent="0.3">
      <c r="G829" s="41"/>
      <c r="H829" s="41" t="str">
        <f>'2_all_summary'!D829</f>
        <v>Evaluating coral reef ecosystem services outcomes from climate change adaptation strategies using integrative system dynamics</v>
      </c>
      <c r="I829" s="41" t="str">
        <f>'2_all_summary'!E829</f>
        <v>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Â© 2021 Elsevier Ltd</v>
      </c>
      <c r="J829" s="41">
        <f>IF(ISNUMBER(SEARCH("Yes",'2_all_summary'!$F829)),IF(ISNUMBER(SEARCH("Yes",'2_all_summary'!M829)),1,2),IF(ISNUMBER(SEARCH("No",'2_all_summary'!M829)),4,3))</f>
        <v>1</v>
      </c>
      <c r="K829" s="41">
        <f>IF(ISNUMBER(SEARCH("Yes",'2_all_summary'!$F829)),IF(ISNUMBER(SEARCH("Yes",'2_all_summary'!N829)),1,2),IF(ISNUMBER(SEARCH("No",'2_all_summary'!N829)),4,3))</f>
        <v>1</v>
      </c>
      <c r="L829" s="41">
        <f>IF(ISNUMBER(SEARCH("Yes",'2_all_summary'!$F829)),IF(ISNUMBER(SEARCH("Yes",'2_all_summary'!O829)),1,2),IF(ISNUMBER(SEARCH("No",'2_all_summary'!O829)),4,3))</f>
        <v>1</v>
      </c>
      <c r="M829" s="41">
        <f>IF(ISNUMBER(SEARCH("Yes",'2_all_summary'!$F829)),IF(0&lt;'2_all_summary'!P829,1,2),IF(0='2_all_summary'!P829,4,3))</f>
        <v>1</v>
      </c>
      <c r="N829" s="41">
        <f>IF(ISNUMBER(SEARCH("Yes",'2_all_summary'!$F829)),IF(ISNUMBER(SEARCH("Yes",'2_all_summary'!Q829)),1,2),IF(ISNUMBER(SEARCH("No",'2_all_summary'!Q829)),4,3))</f>
        <v>1</v>
      </c>
      <c r="O829" s="41">
        <f>IF(ISNUMBER(SEARCH("Yes",'2_all_summary'!$F829)),IF(ISNUMBER(SEARCH("Yes",'2_all_summary'!R829)),1,2),IF(ISNUMBER(SEARCH("No",'2_all_summary'!R829)),4,3))</f>
        <v>1</v>
      </c>
      <c r="P829" s="41">
        <f>IF(ISNUMBER(SEARCH("Yes",'2_all_summary'!$F829)),IF(ISNUMBER(SEARCH("Yes",'2_all_summary'!S829)),1,2),IF(ISNUMBER(SEARCH("No",'2_all_summary'!S829)),4,3))</f>
        <v>1</v>
      </c>
      <c r="Q829" s="41">
        <f>IF(ISNUMBER(SEARCH("Yes",'2_all_summary'!$F829)),IF(0&lt;'2_all_summary'!T829,1,2),IF(0='2_all_summary'!T829,4,3))</f>
        <v>1</v>
      </c>
      <c r="R829" s="41">
        <f>IF(ISNUMBER(SEARCH("Yes",'2_all_summary'!$F829)),IF(ISNUMBER(SEARCH("Yes",'2_all_summary'!U829)),1,2),IF(ISNUMBER(SEARCH("No",'2_all_summary'!U829)),4,3))</f>
        <v>1</v>
      </c>
    </row>
    <row r="830" spans="7:18" x14ac:dyDescent="0.3">
      <c r="G830" s="41"/>
      <c r="H830" s="41" t="str">
        <f>'2_all_summary'!D830</f>
        <v>Modelling nature-based tourism impacts on rural development and conservation in Sikunga Conservancy, Namibia</v>
      </c>
      <c r="I830" s="41" t="str">
        <f>'2_all_summary'!E830</f>
        <v>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Â© 2017 Government Technical Advisory Centre (GTAC).</v>
      </c>
      <c r="J830" s="41">
        <f>IF(ISNUMBER(SEARCH("Yes",'2_all_summary'!$F830)),IF(ISNUMBER(SEARCH("Yes",'2_all_summary'!M830)),1,2),IF(ISNUMBER(SEARCH("No",'2_all_summary'!M830)),4,3))</f>
        <v>4</v>
      </c>
      <c r="K830" s="41">
        <f>IF(ISNUMBER(SEARCH("Yes",'2_all_summary'!$F830)),IF(ISNUMBER(SEARCH("Yes",'2_all_summary'!N830)),1,2),IF(ISNUMBER(SEARCH("No",'2_all_summary'!N830)),4,3))</f>
        <v>4</v>
      </c>
      <c r="L830" s="41">
        <f>IF(ISNUMBER(SEARCH("Yes",'2_all_summary'!$F830)),IF(ISNUMBER(SEARCH("Yes",'2_all_summary'!O830)),1,2),IF(ISNUMBER(SEARCH("No",'2_all_summary'!O830)),4,3))</f>
        <v>4</v>
      </c>
      <c r="M830" s="41">
        <f>IF(ISNUMBER(SEARCH("Yes",'2_all_summary'!$F830)),IF(0&lt;'2_all_summary'!P830,1,2),IF(0='2_all_summary'!P830,4,3))</f>
        <v>4</v>
      </c>
      <c r="N830" s="41">
        <f>IF(ISNUMBER(SEARCH("Yes",'2_all_summary'!$F830)),IF(ISNUMBER(SEARCH("Yes",'2_all_summary'!Q830)),1,2),IF(ISNUMBER(SEARCH("No",'2_all_summary'!Q830)),4,3))</f>
        <v>4</v>
      </c>
      <c r="O830" s="41">
        <f>IF(ISNUMBER(SEARCH("Yes",'2_all_summary'!$F830)),IF(ISNUMBER(SEARCH("Yes",'2_all_summary'!R830)),1,2),IF(ISNUMBER(SEARCH("No",'2_all_summary'!R830)),4,3))</f>
        <v>4</v>
      </c>
      <c r="P830" s="41">
        <f>IF(ISNUMBER(SEARCH("Yes",'2_all_summary'!$F830)),IF(ISNUMBER(SEARCH("Yes",'2_all_summary'!S830)),1,2),IF(ISNUMBER(SEARCH("No",'2_all_summary'!S830)),4,3))</f>
        <v>4</v>
      </c>
      <c r="Q830" s="41">
        <f>IF(ISNUMBER(SEARCH("Yes",'2_all_summary'!$F830)),IF(0&lt;'2_all_summary'!T830,1,2),IF(0='2_all_summary'!T830,4,3))</f>
        <v>4</v>
      </c>
      <c r="R830" s="41">
        <f>IF(ISNUMBER(SEARCH("Yes",'2_all_summary'!$F830)),IF(ISNUMBER(SEARCH("Yes",'2_all_summary'!U830)),1,2),IF(ISNUMBER(SEARCH("No",'2_all_summary'!U830)),4,3))</f>
        <v>4</v>
      </c>
    </row>
    <row r="831" spans="7:18" x14ac:dyDescent="0.3">
      <c r="G831" s="41"/>
      <c r="H831" s="41" t="str">
        <f>'2_all_summary'!D831</f>
        <v>Allies, not aliens: Increasing the role of local communities in marine protected area implementation</v>
      </c>
      <c r="I831" s="41" t="str">
        <f>'2_all_summary'!E831</f>
        <v>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Â© 2010 Foundation for Environmental Conservation.</v>
      </c>
      <c r="J831" s="41">
        <f>IF(ISNUMBER(SEARCH("Yes",'2_all_summary'!$F831)),IF(ISNUMBER(SEARCH("Yes",'2_all_summary'!M831)),1,2),IF(ISNUMBER(SEARCH("No",'2_all_summary'!M831)),4,3))</f>
        <v>1</v>
      </c>
      <c r="K831" s="41">
        <f>IF(ISNUMBER(SEARCH("Yes",'2_all_summary'!$F831)),IF(ISNUMBER(SEARCH("Yes",'2_all_summary'!N831)),1,2),IF(ISNUMBER(SEARCH("No",'2_all_summary'!N831)),4,3))</f>
        <v>1</v>
      </c>
      <c r="L831" s="41">
        <f>IF(ISNUMBER(SEARCH("Yes",'2_all_summary'!$F831)),IF(ISNUMBER(SEARCH("Yes",'2_all_summary'!O831)),1,2),IF(ISNUMBER(SEARCH("No",'2_all_summary'!O831)),4,3))</f>
        <v>1</v>
      </c>
      <c r="M831" s="41">
        <f>IF(ISNUMBER(SEARCH("Yes",'2_all_summary'!$F831)),IF(0&lt;'2_all_summary'!P831,1,2),IF(0='2_all_summary'!P831,4,3))</f>
        <v>1</v>
      </c>
      <c r="N831" s="41">
        <f>IF(ISNUMBER(SEARCH("Yes",'2_all_summary'!$F831)),IF(ISNUMBER(SEARCH("Yes",'2_all_summary'!Q831)),1,2),IF(ISNUMBER(SEARCH("No",'2_all_summary'!Q831)),4,3))</f>
        <v>1</v>
      </c>
      <c r="O831" s="41">
        <f>IF(ISNUMBER(SEARCH("Yes",'2_all_summary'!$F831)),IF(ISNUMBER(SEARCH("Yes",'2_all_summary'!R831)),1,2),IF(ISNUMBER(SEARCH("No",'2_all_summary'!R831)),4,3))</f>
        <v>1</v>
      </c>
      <c r="P831" s="41">
        <f>IF(ISNUMBER(SEARCH("Yes",'2_all_summary'!$F831)),IF(ISNUMBER(SEARCH("Yes",'2_all_summary'!S831)),1,2),IF(ISNUMBER(SEARCH("No",'2_all_summary'!S831)),4,3))</f>
        <v>1</v>
      </c>
      <c r="Q831" s="41">
        <f>IF(ISNUMBER(SEARCH("Yes",'2_all_summary'!$F831)),IF(0&lt;'2_all_summary'!T831,1,2),IF(0='2_all_summary'!T831,4,3))</f>
        <v>1</v>
      </c>
      <c r="R831" s="41">
        <f>IF(ISNUMBER(SEARCH("Yes",'2_all_summary'!$F831)),IF(ISNUMBER(SEARCH("Yes",'2_all_summary'!U831)),1,2),IF(ISNUMBER(SEARCH("No",'2_all_summary'!U831)),4,3))</f>
        <v>1</v>
      </c>
    </row>
    <row r="832" spans="7:18" x14ac:dyDescent="0.3">
      <c r="G832" s="41"/>
      <c r="H832" s="41" t="str">
        <f>'2_all_summary'!D832</f>
        <v>Youth Community as Initiator, Motivator and Executor in the Climate Village Program Implementation in Malangan Sukoharjo Indonesia</v>
      </c>
      <c r="I832" s="41" t="str">
        <f>'2_all_summary'!E832</f>
        <v>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Â© 2022 The Authors.</v>
      </c>
      <c r="J832" s="41">
        <f>IF(ISNUMBER(SEARCH("Yes",'2_all_summary'!$F832)),IF(ISNUMBER(SEARCH("Yes",'2_all_summary'!M832)),1,2),IF(ISNUMBER(SEARCH("No",'2_all_summary'!M832)),4,3))</f>
        <v>4</v>
      </c>
      <c r="K832" s="41">
        <f>IF(ISNUMBER(SEARCH("Yes",'2_all_summary'!$F832)),IF(ISNUMBER(SEARCH("Yes",'2_all_summary'!N832)),1,2),IF(ISNUMBER(SEARCH("No",'2_all_summary'!N832)),4,3))</f>
        <v>4</v>
      </c>
      <c r="L832" s="41">
        <f>IF(ISNUMBER(SEARCH("Yes",'2_all_summary'!$F832)),IF(ISNUMBER(SEARCH("Yes",'2_all_summary'!O832)),1,2),IF(ISNUMBER(SEARCH("No",'2_all_summary'!O832)),4,3))</f>
        <v>4</v>
      </c>
      <c r="M832" s="41">
        <f>IF(ISNUMBER(SEARCH("Yes",'2_all_summary'!$F832)),IF(0&lt;'2_all_summary'!P832,1,2),IF(0='2_all_summary'!P832,4,3))</f>
        <v>4</v>
      </c>
      <c r="N832" s="41">
        <f>IF(ISNUMBER(SEARCH("Yes",'2_all_summary'!$F832)),IF(ISNUMBER(SEARCH("Yes",'2_all_summary'!Q832)),1,2),IF(ISNUMBER(SEARCH("No",'2_all_summary'!Q832)),4,3))</f>
        <v>4</v>
      </c>
      <c r="O832" s="41">
        <f>IF(ISNUMBER(SEARCH("Yes",'2_all_summary'!$F832)),IF(ISNUMBER(SEARCH("Yes",'2_all_summary'!R832)),1,2),IF(ISNUMBER(SEARCH("No",'2_all_summary'!R832)),4,3))</f>
        <v>4</v>
      </c>
      <c r="P832" s="41">
        <f>IF(ISNUMBER(SEARCH("Yes",'2_all_summary'!$F832)),IF(ISNUMBER(SEARCH("Yes",'2_all_summary'!S832)),1,2),IF(ISNUMBER(SEARCH("No",'2_all_summary'!S832)),4,3))</f>
        <v>4</v>
      </c>
      <c r="Q832" s="41">
        <f>IF(ISNUMBER(SEARCH("Yes",'2_all_summary'!$F832)),IF(0&lt;'2_all_summary'!T832,1,2),IF(0='2_all_summary'!T832,4,3))</f>
        <v>4</v>
      </c>
      <c r="R832" s="41">
        <f>IF(ISNUMBER(SEARCH("Yes",'2_all_summary'!$F832)),IF(ISNUMBER(SEARCH("Yes",'2_all_summary'!U832)),1,2),IF(ISNUMBER(SEARCH("No",'2_all_summary'!U832)),4,3))</f>
        <v>4</v>
      </c>
    </row>
    <row r="833" spans="7:18" x14ac:dyDescent="0.3">
      <c r="G833" s="41"/>
      <c r="H833" s="41" t="str">
        <f>'2_all_summary'!D833</f>
        <v>Social communication network analysis of the role of participatory research in the adoption of new fish consumption behaviors</v>
      </c>
      <c r="I833" s="41" t="str">
        <f>'2_all_summary'!E833</f>
        <v>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Â© 2011 Elsevier Ltd.</v>
      </c>
      <c r="J833" s="41">
        <f>IF(ISNUMBER(SEARCH("Yes",'2_all_summary'!$F833)),IF(ISNUMBER(SEARCH("Yes",'2_all_summary'!M833)),1,2),IF(ISNUMBER(SEARCH("No",'2_all_summary'!M833)),4,3))</f>
        <v>4</v>
      </c>
      <c r="K833" s="41">
        <f>IF(ISNUMBER(SEARCH("Yes",'2_all_summary'!$F833)),IF(ISNUMBER(SEARCH("Yes",'2_all_summary'!N833)),1,2),IF(ISNUMBER(SEARCH("No",'2_all_summary'!N833)),4,3))</f>
        <v>4</v>
      </c>
      <c r="L833" s="41">
        <f>IF(ISNUMBER(SEARCH("Yes",'2_all_summary'!$F833)),IF(ISNUMBER(SEARCH("Yes",'2_all_summary'!O833)),1,2),IF(ISNUMBER(SEARCH("No",'2_all_summary'!O833)),4,3))</f>
        <v>4</v>
      </c>
      <c r="M833" s="41">
        <f>IF(ISNUMBER(SEARCH("Yes",'2_all_summary'!$F833)),IF(0&lt;'2_all_summary'!P833,1,2),IF(0='2_all_summary'!P833,4,3))</f>
        <v>4</v>
      </c>
      <c r="N833" s="41">
        <f>IF(ISNUMBER(SEARCH("Yes",'2_all_summary'!$F833)),IF(ISNUMBER(SEARCH("Yes",'2_all_summary'!Q833)),1,2),IF(ISNUMBER(SEARCH("No",'2_all_summary'!Q833)),4,3))</f>
        <v>4</v>
      </c>
      <c r="O833" s="41">
        <f>IF(ISNUMBER(SEARCH("Yes",'2_all_summary'!$F833)),IF(ISNUMBER(SEARCH("Yes",'2_all_summary'!R833)),1,2),IF(ISNUMBER(SEARCH("No",'2_all_summary'!R833)),4,3))</f>
        <v>4</v>
      </c>
      <c r="P833" s="41">
        <f>IF(ISNUMBER(SEARCH("Yes",'2_all_summary'!$F833)),IF(ISNUMBER(SEARCH("Yes",'2_all_summary'!S833)),1,2),IF(ISNUMBER(SEARCH("No",'2_all_summary'!S833)),4,3))</f>
        <v>4</v>
      </c>
      <c r="Q833" s="41">
        <f>IF(ISNUMBER(SEARCH("Yes",'2_all_summary'!$F833)),IF(0&lt;'2_all_summary'!T833,1,2),IF(0='2_all_summary'!T833,4,3))</f>
        <v>4</v>
      </c>
      <c r="R833" s="41">
        <f>IF(ISNUMBER(SEARCH("Yes",'2_all_summary'!$F833)),IF(ISNUMBER(SEARCH("Yes",'2_all_summary'!U833)),1,2),IF(ISNUMBER(SEARCH("No",'2_all_summary'!U833)),4,3))</f>
        <v>4</v>
      </c>
    </row>
    <row r="834" spans="7:18" x14ac:dyDescent="0.3">
      <c r="G834" s="41"/>
      <c r="H834" s="41" t="str">
        <f>'2_all_summary'!D834</f>
        <v>Fostering sustainable behaviours in community-based co-managed fisheries</v>
      </c>
      <c r="I834" s="41" t="str">
        <f>'2_all_summary'!E834</f>
        <v>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Â© 2007 Elsevier Ltd. All rights reserved.</v>
      </c>
      <c r="J834" s="41">
        <f>IF(ISNUMBER(SEARCH("Yes",'2_all_summary'!$F834)),IF(ISNUMBER(SEARCH("Yes",'2_all_summary'!M834)),1,2),IF(ISNUMBER(SEARCH("No",'2_all_summary'!M834)),4,3))</f>
        <v>4</v>
      </c>
      <c r="K834" s="41">
        <f>IF(ISNUMBER(SEARCH("Yes",'2_all_summary'!$F834)),IF(ISNUMBER(SEARCH("Yes",'2_all_summary'!N834)),1,2),IF(ISNUMBER(SEARCH("No",'2_all_summary'!N834)),4,3))</f>
        <v>4</v>
      </c>
      <c r="L834" s="41">
        <f>IF(ISNUMBER(SEARCH("Yes",'2_all_summary'!$F834)),IF(ISNUMBER(SEARCH("Yes",'2_all_summary'!O834)),1,2),IF(ISNUMBER(SEARCH("No",'2_all_summary'!O834)),4,3))</f>
        <v>4</v>
      </c>
      <c r="M834" s="41">
        <f>IF(ISNUMBER(SEARCH("Yes",'2_all_summary'!$F834)),IF(0&lt;'2_all_summary'!P834,1,2),IF(0='2_all_summary'!P834,4,3))</f>
        <v>4</v>
      </c>
      <c r="N834" s="41">
        <f>IF(ISNUMBER(SEARCH("Yes",'2_all_summary'!$F834)),IF(ISNUMBER(SEARCH("Yes",'2_all_summary'!Q834)),1,2),IF(ISNUMBER(SEARCH("No",'2_all_summary'!Q834)),4,3))</f>
        <v>4</v>
      </c>
      <c r="O834" s="41">
        <f>IF(ISNUMBER(SEARCH("Yes",'2_all_summary'!$F834)),IF(ISNUMBER(SEARCH("Yes",'2_all_summary'!R834)),1,2),IF(ISNUMBER(SEARCH("No",'2_all_summary'!R834)),4,3))</f>
        <v>4</v>
      </c>
      <c r="P834" s="41">
        <f>IF(ISNUMBER(SEARCH("Yes",'2_all_summary'!$F834)),IF(ISNUMBER(SEARCH("Yes",'2_all_summary'!S834)),1,2),IF(ISNUMBER(SEARCH("No",'2_all_summary'!S834)),4,3))</f>
        <v>4</v>
      </c>
      <c r="Q834" s="41">
        <f>IF(ISNUMBER(SEARCH("Yes",'2_all_summary'!$F834)),IF(0&lt;'2_all_summary'!T834,1,2),IF(0='2_all_summary'!T834,4,3))</f>
        <v>4</v>
      </c>
      <c r="R834" s="41">
        <f>IF(ISNUMBER(SEARCH("Yes",'2_all_summary'!$F834)),IF(ISNUMBER(SEARCH("Yes",'2_all_summary'!U834)),1,2),IF(ISNUMBER(SEARCH("No",'2_all_summary'!U834)),4,3))</f>
        <v>4</v>
      </c>
    </row>
    <row r="835" spans="7:18" x14ac:dyDescent="0.3">
      <c r="G835" s="41"/>
      <c r="H835" s="41" t="str">
        <f>'2_all_summary'!D835</f>
        <v>Water productivity for boro rice production: Study on floodplain Seels in Rajshahi, Bangladesh</v>
      </c>
      <c r="I835" s="41" t="str">
        <f>'2_all_summary'!E835</f>
        <v>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Â© 2003 Institute of Biological Science. All rights reserved.</v>
      </c>
      <c r="J835" s="41">
        <f>IF(ISNUMBER(SEARCH("Yes",'2_all_summary'!$F835)),IF(ISNUMBER(SEARCH("Yes",'2_all_summary'!M835)),1,2),IF(ISNUMBER(SEARCH("No",'2_all_summary'!M835)),4,3))</f>
        <v>4</v>
      </c>
      <c r="K835" s="41">
        <f>IF(ISNUMBER(SEARCH("Yes",'2_all_summary'!$F835)),IF(ISNUMBER(SEARCH("Yes",'2_all_summary'!N835)),1,2),IF(ISNUMBER(SEARCH("No",'2_all_summary'!N835)),4,3))</f>
        <v>4</v>
      </c>
      <c r="L835" s="41">
        <f>IF(ISNUMBER(SEARCH("Yes",'2_all_summary'!$F835)),IF(ISNUMBER(SEARCH("Yes",'2_all_summary'!O835)),1,2),IF(ISNUMBER(SEARCH("No",'2_all_summary'!O835)),4,3))</f>
        <v>4</v>
      </c>
      <c r="M835" s="41">
        <f>IF(ISNUMBER(SEARCH("Yes",'2_all_summary'!$F835)),IF(0&lt;'2_all_summary'!P835,1,2),IF(0='2_all_summary'!P835,4,3))</f>
        <v>4</v>
      </c>
      <c r="N835" s="41">
        <f>IF(ISNUMBER(SEARCH("Yes",'2_all_summary'!$F835)),IF(ISNUMBER(SEARCH("Yes",'2_all_summary'!Q835)),1,2),IF(ISNUMBER(SEARCH("No",'2_all_summary'!Q835)),4,3))</f>
        <v>4</v>
      </c>
      <c r="O835" s="41">
        <f>IF(ISNUMBER(SEARCH("Yes",'2_all_summary'!$F835)),IF(ISNUMBER(SEARCH("Yes",'2_all_summary'!R835)),1,2),IF(ISNUMBER(SEARCH("No",'2_all_summary'!R835)),4,3))</f>
        <v>4</v>
      </c>
      <c r="P835" s="41">
        <f>IF(ISNUMBER(SEARCH("Yes",'2_all_summary'!$F835)),IF(ISNUMBER(SEARCH("Yes",'2_all_summary'!S835)),1,2),IF(ISNUMBER(SEARCH("No",'2_all_summary'!S835)),4,3))</f>
        <v>4</v>
      </c>
      <c r="Q835" s="41">
        <f>IF(ISNUMBER(SEARCH("Yes",'2_all_summary'!$F835)),IF(0&lt;'2_all_summary'!T835,1,2),IF(0='2_all_summary'!T835,4,3))</f>
        <v>4</v>
      </c>
      <c r="R835" s="41">
        <f>IF(ISNUMBER(SEARCH("Yes",'2_all_summary'!$F835)),IF(ISNUMBER(SEARCH("Yes",'2_all_summary'!U835)),1,2),IF(ISNUMBER(SEARCH("No",'2_all_summary'!U835)),4,3))</f>
        <v>4</v>
      </c>
    </row>
    <row r="836" spans="7:18" x14ac:dyDescent="0.3">
      <c r="G836" s="41"/>
      <c r="H836" s="41" t="str">
        <f>'2_all_summary'!D836</f>
        <v>Knowledge partnerships: Rapid rural appraisal's role in catalyzing community-based management in Venezuela</v>
      </c>
      <c r="I836" s="41" t="str">
        <f>'2_all_summary'!E836</f>
        <v>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v>
      </c>
      <c r="J836" s="41">
        <f>IF(ISNUMBER(SEARCH("Yes",'2_all_summary'!$F836)),IF(ISNUMBER(SEARCH("Yes",'2_all_summary'!M836)),1,2),IF(ISNUMBER(SEARCH("No",'2_all_summary'!M836)),4,3))</f>
        <v>4</v>
      </c>
      <c r="K836" s="41">
        <f>IF(ISNUMBER(SEARCH("Yes",'2_all_summary'!$F836)),IF(ISNUMBER(SEARCH("Yes",'2_all_summary'!N836)),1,2),IF(ISNUMBER(SEARCH("No",'2_all_summary'!N836)),4,3))</f>
        <v>4</v>
      </c>
      <c r="L836" s="41">
        <f>IF(ISNUMBER(SEARCH("Yes",'2_all_summary'!$F836)),IF(ISNUMBER(SEARCH("Yes",'2_all_summary'!O836)),1,2),IF(ISNUMBER(SEARCH("No",'2_all_summary'!O836)),4,3))</f>
        <v>4</v>
      </c>
      <c r="M836" s="41">
        <f>IF(ISNUMBER(SEARCH("Yes",'2_all_summary'!$F836)),IF(0&lt;'2_all_summary'!P836,1,2),IF(0='2_all_summary'!P836,4,3))</f>
        <v>4</v>
      </c>
      <c r="N836" s="41">
        <f>IF(ISNUMBER(SEARCH("Yes",'2_all_summary'!$F836)),IF(ISNUMBER(SEARCH("Yes",'2_all_summary'!Q836)),1,2),IF(ISNUMBER(SEARCH("No",'2_all_summary'!Q836)),4,3))</f>
        <v>4</v>
      </c>
      <c r="O836" s="41">
        <f>IF(ISNUMBER(SEARCH("Yes",'2_all_summary'!$F836)),IF(ISNUMBER(SEARCH("Yes",'2_all_summary'!R836)),1,2),IF(ISNUMBER(SEARCH("No",'2_all_summary'!R836)),4,3))</f>
        <v>4</v>
      </c>
      <c r="P836" s="41">
        <f>IF(ISNUMBER(SEARCH("Yes",'2_all_summary'!$F836)),IF(ISNUMBER(SEARCH("Yes",'2_all_summary'!S836)),1,2),IF(ISNUMBER(SEARCH("No",'2_all_summary'!S836)),4,3))</f>
        <v>4</v>
      </c>
      <c r="Q836" s="41">
        <f>IF(ISNUMBER(SEARCH("Yes",'2_all_summary'!$F836)),IF(0&lt;'2_all_summary'!T836,1,2),IF(0='2_all_summary'!T836,4,3))</f>
        <v>4</v>
      </c>
      <c r="R836" s="41">
        <f>IF(ISNUMBER(SEARCH("Yes",'2_all_summary'!$F836)),IF(ISNUMBER(SEARCH("Yes",'2_all_summary'!U836)),1,2),IF(ISNUMBER(SEARCH("No",'2_all_summary'!U836)),4,3))</f>
        <v>4</v>
      </c>
    </row>
    <row r="837" spans="7:18" x14ac:dyDescent="0.3">
      <c r="G837" s="41"/>
      <c r="H837" s="41" t="str">
        <f>'2_all_summary'!D837</f>
        <v>Community-Based Management of Coral Reefs: An Essential Requisite for Certification of Marine Aquarium Products Harvested from Reefs under Customary Marine Tenure</v>
      </c>
      <c r="I837" s="41" t="str">
        <f>'2_all_summary'!E837</f>
        <v>[No abstract available]</v>
      </c>
      <c r="J837" s="41">
        <f>IF(ISNUMBER(SEARCH("Yes",'2_all_summary'!$F837)),IF(ISNUMBER(SEARCH("Yes",'2_all_summary'!M837)),1,2),IF(ISNUMBER(SEARCH("No",'2_all_summary'!M837)),4,3))</f>
        <v>1</v>
      </c>
      <c r="K837" s="41">
        <f>IF(ISNUMBER(SEARCH("Yes",'2_all_summary'!$F837)),IF(ISNUMBER(SEARCH("Yes",'2_all_summary'!N837)),1,2),IF(ISNUMBER(SEARCH("No",'2_all_summary'!N837)),4,3))</f>
        <v>1</v>
      </c>
      <c r="L837" s="41">
        <f>IF(ISNUMBER(SEARCH("Yes",'2_all_summary'!$F837)),IF(ISNUMBER(SEARCH("Yes",'2_all_summary'!O837)),1,2),IF(ISNUMBER(SEARCH("No",'2_all_summary'!O837)),4,3))</f>
        <v>1</v>
      </c>
      <c r="M837" s="41">
        <f>IF(ISNUMBER(SEARCH("Yes",'2_all_summary'!$F837)),IF(0&lt;'2_all_summary'!P837,1,2),IF(0='2_all_summary'!P837,4,3))</f>
        <v>1</v>
      </c>
      <c r="N837" s="41">
        <f>IF(ISNUMBER(SEARCH("Yes",'2_all_summary'!$F837)),IF(ISNUMBER(SEARCH("Yes",'2_all_summary'!Q837)),1,2),IF(ISNUMBER(SEARCH("No",'2_all_summary'!Q837)),4,3))</f>
        <v>1</v>
      </c>
      <c r="O837" s="41">
        <f>IF(ISNUMBER(SEARCH("Yes",'2_all_summary'!$F837)),IF(ISNUMBER(SEARCH("Yes",'2_all_summary'!R837)),1,2),IF(ISNUMBER(SEARCH("No",'2_all_summary'!R837)),4,3))</f>
        <v>1</v>
      </c>
      <c r="P837" s="41">
        <f>IF(ISNUMBER(SEARCH("Yes",'2_all_summary'!$F837)),IF(ISNUMBER(SEARCH("Yes",'2_all_summary'!S837)),1,2),IF(ISNUMBER(SEARCH("No",'2_all_summary'!S837)),4,3))</f>
        <v>1</v>
      </c>
      <c r="Q837" s="41">
        <f>IF(ISNUMBER(SEARCH("Yes",'2_all_summary'!$F837)),IF(0&lt;'2_all_summary'!T837,1,2),IF(0='2_all_summary'!T837,4,3))</f>
        <v>1</v>
      </c>
      <c r="R837" s="41">
        <f>IF(ISNUMBER(SEARCH("Yes",'2_all_summary'!$F837)),IF(ISNUMBER(SEARCH("Yes",'2_all_summary'!U837)),1,2),IF(ISNUMBER(SEARCH("No",'2_all_summary'!U837)),4,3))</f>
        <v>1</v>
      </c>
    </row>
    <row r="838" spans="7:18" x14ac:dyDescent="0.3">
      <c r="G838" s="41"/>
      <c r="H838" s="41" t="str">
        <f>'2_all_summary'!D838</f>
        <v>Assessing the effects of marine protected area (MPA) on a reef fish assemblage in a northwestern Mediterranean marine reserve: Identifying community-based indicators</v>
      </c>
      <c r="I838" s="41" t="str">
        <f>'2_all_summary'!E838</f>
        <v>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Â© 2006 Elsevier Ltd. All rights reserved.</v>
      </c>
      <c r="J838" s="41">
        <f>IF(ISNUMBER(SEARCH("Yes",'2_all_summary'!$F838)),IF(ISNUMBER(SEARCH("Yes",'2_all_summary'!M838)),1,2),IF(ISNUMBER(SEARCH("No",'2_all_summary'!M838)),4,3))</f>
        <v>4</v>
      </c>
      <c r="K838" s="41">
        <f>IF(ISNUMBER(SEARCH("Yes",'2_all_summary'!$F838)),IF(ISNUMBER(SEARCH("Yes",'2_all_summary'!N838)),1,2),IF(ISNUMBER(SEARCH("No",'2_all_summary'!N838)),4,3))</f>
        <v>4</v>
      </c>
      <c r="L838" s="41">
        <f>IF(ISNUMBER(SEARCH("Yes",'2_all_summary'!$F838)),IF(ISNUMBER(SEARCH("Yes",'2_all_summary'!O838)),1,2),IF(ISNUMBER(SEARCH("No",'2_all_summary'!O838)),4,3))</f>
        <v>4</v>
      </c>
      <c r="M838" s="41">
        <f>IF(ISNUMBER(SEARCH("Yes",'2_all_summary'!$F838)),IF(0&lt;'2_all_summary'!P838,1,2),IF(0='2_all_summary'!P838,4,3))</f>
        <v>4</v>
      </c>
      <c r="N838" s="41">
        <f>IF(ISNUMBER(SEARCH("Yes",'2_all_summary'!$F838)),IF(ISNUMBER(SEARCH("Yes",'2_all_summary'!Q838)),1,2),IF(ISNUMBER(SEARCH("No",'2_all_summary'!Q838)),4,3))</f>
        <v>4</v>
      </c>
      <c r="O838" s="41">
        <f>IF(ISNUMBER(SEARCH("Yes",'2_all_summary'!$F838)),IF(ISNUMBER(SEARCH("Yes",'2_all_summary'!R838)),1,2),IF(ISNUMBER(SEARCH("No",'2_all_summary'!R838)),4,3))</f>
        <v>4</v>
      </c>
      <c r="P838" s="41">
        <f>IF(ISNUMBER(SEARCH("Yes",'2_all_summary'!$F838)),IF(ISNUMBER(SEARCH("Yes",'2_all_summary'!S838)),1,2),IF(ISNUMBER(SEARCH("No",'2_all_summary'!S838)),4,3))</f>
        <v>4</v>
      </c>
      <c r="Q838" s="41">
        <f>IF(ISNUMBER(SEARCH("Yes",'2_all_summary'!$F838)),IF(0&lt;'2_all_summary'!T838,1,2),IF(0='2_all_summary'!T838,4,3))</f>
        <v>4</v>
      </c>
      <c r="R838" s="41">
        <f>IF(ISNUMBER(SEARCH("Yes",'2_all_summary'!$F838)),IF(ISNUMBER(SEARCH("Yes",'2_all_summary'!U838)),1,2),IF(ISNUMBER(SEARCH("No",'2_all_summary'!U838)),4,3))</f>
        <v>4</v>
      </c>
    </row>
    <row r="839" spans="7:18" x14ac:dyDescent="0.3">
      <c r="G839" s="41"/>
      <c r="H839" s="41" t="str">
        <f>'2_all_summary'!D839</f>
        <v>Household finances and trust are key determinants of benefits from small-scale fisheries co-management</v>
      </c>
      <c r="I839" s="41" t="str">
        <f>'2_all_summary'!E839</f>
        <v>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Â© 2022 Elsevier Ltd</v>
      </c>
      <c r="J839" s="41">
        <f>IF(ISNUMBER(SEARCH("Yes",'2_all_summary'!$F839)),IF(ISNUMBER(SEARCH("Yes",'2_all_summary'!M839)),1,2),IF(ISNUMBER(SEARCH("No",'2_all_summary'!M839)),4,3))</f>
        <v>4</v>
      </c>
      <c r="K839" s="41">
        <f>IF(ISNUMBER(SEARCH("Yes",'2_all_summary'!$F839)),IF(ISNUMBER(SEARCH("Yes",'2_all_summary'!N839)),1,2),IF(ISNUMBER(SEARCH("No",'2_all_summary'!N839)),4,3))</f>
        <v>4</v>
      </c>
      <c r="L839" s="41">
        <f>IF(ISNUMBER(SEARCH("Yes",'2_all_summary'!$F839)),IF(ISNUMBER(SEARCH("Yes",'2_all_summary'!O839)),1,2),IF(ISNUMBER(SEARCH("No",'2_all_summary'!O839)),4,3))</f>
        <v>4</v>
      </c>
      <c r="M839" s="41">
        <f>IF(ISNUMBER(SEARCH("Yes",'2_all_summary'!$F839)),IF(0&lt;'2_all_summary'!P839,1,2),IF(0='2_all_summary'!P839,4,3))</f>
        <v>4</v>
      </c>
      <c r="N839" s="41">
        <f>IF(ISNUMBER(SEARCH("Yes",'2_all_summary'!$F839)),IF(ISNUMBER(SEARCH("Yes",'2_all_summary'!Q839)),1,2),IF(ISNUMBER(SEARCH("No",'2_all_summary'!Q839)),4,3))</f>
        <v>4</v>
      </c>
      <c r="O839" s="41">
        <f>IF(ISNUMBER(SEARCH("Yes",'2_all_summary'!$F839)),IF(ISNUMBER(SEARCH("Yes",'2_all_summary'!R839)),1,2),IF(ISNUMBER(SEARCH("No",'2_all_summary'!R839)),4,3))</f>
        <v>4</v>
      </c>
      <c r="P839" s="41">
        <f>IF(ISNUMBER(SEARCH("Yes",'2_all_summary'!$F839)),IF(ISNUMBER(SEARCH("Yes",'2_all_summary'!S839)),1,2),IF(ISNUMBER(SEARCH("No",'2_all_summary'!S839)),4,3))</f>
        <v>4</v>
      </c>
      <c r="Q839" s="41">
        <f>IF(ISNUMBER(SEARCH("Yes",'2_all_summary'!$F839)),IF(0&lt;'2_all_summary'!T839,1,2),IF(0='2_all_summary'!T839,4,3))</f>
        <v>4</v>
      </c>
      <c r="R839" s="41">
        <f>IF(ISNUMBER(SEARCH("Yes",'2_all_summary'!$F839)),IF(ISNUMBER(SEARCH("Yes",'2_all_summary'!U839)),1,2),IF(ISNUMBER(SEARCH("No",'2_all_summary'!U839)),4,3))</f>
        <v>4</v>
      </c>
    </row>
    <row r="840" spans="7:18" x14ac:dyDescent="0.3">
      <c r="G840" s="41"/>
      <c r="H840" s="41" t="str">
        <f>'2_all_summary'!D840</f>
        <v>Indigenous food harvesting as socialâ€“ecological monitoring: A case study with the Gitga'at First Nation</v>
      </c>
      <c r="I840" s="41" t="str">
        <f>'2_all_summary'!E840</f>
        <v>Indigenous peoples have been monitoring and managing the natural resources in their homelands and waters for millennia. Meanwhile, socialâ€“ecological systems thinkers are embracing the capacity of Indigenous knowledge systems, which are informed by land-based practices, to inform adaptive management. Following the collaborative design of a community-based socialâ€“ecological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socialâ€“ecological concepts and indicators emerged, evidencing an intrinsic part of Gitga'at life: Gitga'at harvesters closely monitor their coastal socialâ€“ecological system through ongoing land- and sea-based practices. The conceptual framework highlights the importance of maintaining and revitalizing Indigenous knowledge and harvesting practices to inform socialâ€“ecological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socialâ€“ecological systems. A free Plain Language Summary can be found within the Supporting Information of this article. Â© 2020 The Authors. People and Nature published by John Wiley &amp; Sons Ltd on behalf of British Ecological Society</v>
      </c>
      <c r="J840" s="41">
        <f>IF(ISNUMBER(SEARCH("Yes",'2_all_summary'!$F840)),IF(ISNUMBER(SEARCH("Yes",'2_all_summary'!M840)),1,2),IF(ISNUMBER(SEARCH("No",'2_all_summary'!M840)),4,3))</f>
        <v>4</v>
      </c>
      <c r="K840" s="41">
        <f>IF(ISNUMBER(SEARCH("Yes",'2_all_summary'!$F840)),IF(ISNUMBER(SEARCH("Yes",'2_all_summary'!N840)),1,2),IF(ISNUMBER(SEARCH("No",'2_all_summary'!N840)),4,3))</f>
        <v>4</v>
      </c>
      <c r="L840" s="41">
        <f>IF(ISNUMBER(SEARCH("Yes",'2_all_summary'!$F840)),IF(ISNUMBER(SEARCH("Yes",'2_all_summary'!O840)),1,2),IF(ISNUMBER(SEARCH("No",'2_all_summary'!O840)),4,3))</f>
        <v>4</v>
      </c>
      <c r="M840" s="41">
        <f>IF(ISNUMBER(SEARCH("Yes",'2_all_summary'!$F840)),IF(0&lt;'2_all_summary'!P840,1,2),IF(0='2_all_summary'!P840,4,3))</f>
        <v>4</v>
      </c>
      <c r="N840" s="41">
        <f>IF(ISNUMBER(SEARCH("Yes",'2_all_summary'!$F840)),IF(ISNUMBER(SEARCH("Yes",'2_all_summary'!Q840)),1,2),IF(ISNUMBER(SEARCH("No",'2_all_summary'!Q840)),4,3))</f>
        <v>4</v>
      </c>
      <c r="O840" s="41">
        <f>IF(ISNUMBER(SEARCH("Yes",'2_all_summary'!$F840)),IF(ISNUMBER(SEARCH("Yes",'2_all_summary'!R840)),1,2),IF(ISNUMBER(SEARCH("No",'2_all_summary'!R840)),4,3))</f>
        <v>4</v>
      </c>
      <c r="P840" s="41">
        <f>IF(ISNUMBER(SEARCH("Yes",'2_all_summary'!$F840)),IF(ISNUMBER(SEARCH("Yes",'2_all_summary'!S840)),1,2),IF(ISNUMBER(SEARCH("No",'2_all_summary'!S840)),4,3))</f>
        <v>4</v>
      </c>
      <c r="Q840" s="41">
        <f>IF(ISNUMBER(SEARCH("Yes",'2_all_summary'!$F840)),IF(0&lt;'2_all_summary'!T840,1,2),IF(0='2_all_summary'!T840,4,3))</f>
        <v>4</v>
      </c>
      <c r="R840" s="41">
        <f>IF(ISNUMBER(SEARCH("Yes",'2_all_summary'!$F840)),IF(ISNUMBER(SEARCH("Yes",'2_all_summary'!U840)),1,2),IF(ISNUMBER(SEARCH("No",'2_all_summary'!U840)),4,3))</f>
        <v>4</v>
      </c>
    </row>
    <row r="841" spans="7:18" x14ac:dyDescent="0.3">
      <c r="G841" s="41"/>
      <c r="H841" s="41" t="str">
        <f>'2_all_summary'!D841</f>
        <v>A novel method for mapping reefs and subtidal rocky habitats using artificial neural networks</v>
      </c>
      <c r="I841" s="41" t="str">
        <f>'2_all_summary'!E841</f>
        <v>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(âˆ¼250.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(âˆ¼250.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Â© 2011 Elsevier B.V.</v>
      </c>
      <c r="J841" s="41">
        <f>IF(ISNUMBER(SEARCH("Yes",'2_all_summary'!$F841)),IF(ISNUMBER(SEARCH("Yes",'2_all_summary'!M841)),1,2),IF(ISNUMBER(SEARCH("No",'2_all_summary'!M841)),4,3))</f>
        <v>4</v>
      </c>
      <c r="K841" s="41">
        <f>IF(ISNUMBER(SEARCH("Yes",'2_all_summary'!$F841)),IF(ISNUMBER(SEARCH("Yes",'2_all_summary'!N841)),1,2),IF(ISNUMBER(SEARCH("No",'2_all_summary'!N841)),4,3))</f>
        <v>4</v>
      </c>
      <c r="L841" s="41">
        <f>IF(ISNUMBER(SEARCH("Yes",'2_all_summary'!$F841)),IF(ISNUMBER(SEARCH("Yes",'2_all_summary'!O841)),1,2),IF(ISNUMBER(SEARCH("No",'2_all_summary'!O841)),4,3))</f>
        <v>4</v>
      </c>
      <c r="M841" s="41">
        <f>IF(ISNUMBER(SEARCH("Yes",'2_all_summary'!$F841)),IF(0&lt;'2_all_summary'!P841,1,2),IF(0='2_all_summary'!P841,4,3))</f>
        <v>4</v>
      </c>
      <c r="N841" s="41">
        <f>IF(ISNUMBER(SEARCH("Yes",'2_all_summary'!$F841)),IF(ISNUMBER(SEARCH("Yes",'2_all_summary'!Q841)),1,2),IF(ISNUMBER(SEARCH("No",'2_all_summary'!Q841)),4,3))</f>
        <v>4</v>
      </c>
      <c r="O841" s="41">
        <f>IF(ISNUMBER(SEARCH("Yes",'2_all_summary'!$F841)),IF(ISNUMBER(SEARCH("Yes",'2_all_summary'!R841)),1,2),IF(ISNUMBER(SEARCH("No",'2_all_summary'!R841)),4,3))</f>
        <v>4</v>
      </c>
      <c r="P841" s="41">
        <f>IF(ISNUMBER(SEARCH("Yes",'2_all_summary'!$F841)),IF(ISNUMBER(SEARCH("Yes",'2_all_summary'!S841)),1,2),IF(ISNUMBER(SEARCH("No",'2_all_summary'!S841)),4,3))</f>
        <v>4</v>
      </c>
      <c r="Q841" s="41">
        <f>IF(ISNUMBER(SEARCH("Yes",'2_all_summary'!$F841)),IF(0&lt;'2_all_summary'!T841,1,2),IF(0='2_all_summary'!T841,4,3))</f>
        <v>4</v>
      </c>
      <c r="R841" s="41">
        <f>IF(ISNUMBER(SEARCH("Yes",'2_all_summary'!$F841)),IF(ISNUMBER(SEARCH("Yes",'2_all_summary'!U841)),1,2),IF(ISNUMBER(SEARCH("No",'2_all_summary'!U841)),4,3))</f>
        <v>4</v>
      </c>
    </row>
    <row r="842" spans="7:18" x14ac:dyDescent="0.3">
      <c r="G842" s="41"/>
      <c r="H842" s="41" t="str">
        <f>'2_all_summary'!D842</f>
        <v>Development of co-management in the inland fisheries in Sri Lanka: Case studies of Senenayake Samudra and Mahavilachchiya reservoirs</v>
      </c>
      <c r="I842" s="41" t="str">
        <f>'2_all_summary'!E842</f>
        <v>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Â© 2010 AEHMS.</v>
      </c>
      <c r="J842" s="41">
        <f>IF(ISNUMBER(SEARCH("Yes",'2_all_summary'!$F842)),IF(ISNUMBER(SEARCH("Yes",'2_all_summary'!M842)),1,2),IF(ISNUMBER(SEARCH("No",'2_all_summary'!M842)),4,3))</f>
        <v>4</v>
      </c>
      <c r="K842" s="41">
        <f>IF(ISNUMBER(SEARCH("Yes",'2_all_summary'!$F842)),IF(ISNUMBER(SEARCH("Yes",'2_all_summary'!N842)),1,2),IF(ISNUMBER(SEARCH("No",'2_all_summary'!N842)),4,3))</f>
        <v>4</v>
      </c>
      <c r="L842" s="41">
        <f>IF(ISNUMBER(SEARCH("Yes",'2_all_summary'!$F842)),IF(ISNUMBER(SEARCH("Yes",'2_all_summary'!O842)),1,2),IF(ISNUMBER(SEARCH("No",'2_all_summary'!O842)),4,3))</f>
        <v>4</v>
      </c>
      <c r="M842" s="41">
        <f>IF(ISNUMBER(SEARCH("Yes",'2_all_summary'!$F842)),IF(0&lt;'2_all_summary'!P842,1,2),IF(0='2_all_summary'!P842,4,3))</f>
        <v>4</v>
      </c>
      <c r="N842" s="41">
        <f>IF(ISNUMBER(SEARCH("Yes",'2_all_summary'!$F842)),IF(ISNUMBER(SEARCH("Yes",'2_all_summary'!Q842)),1,2),IF(ISNUMBER(SEARCH("No",'2_all_summary'!Q842)),4,3))</f>
        <v>4</v>
      </c>
      <c r="O842" s="41">
        <f>IF(ISNUMBER(SEARCH("Yes",'2_all_summary'!$F842)),IF(ISNUMBER(SEARCH("Yes",'2_all_summary'!R842)),1,2),IF(ISNUMBER(SEARCH("No",'2_all_summary'!R842)),4,3))</f>
        <v>4</v>
      </c>
      <c r="P842" s="41">
        <f>IF(ISNUMBER(SEARCH("Yes",'2_all_summary'!$F842)),IF(ISNUMBER(SEARCH("Yes",'2_all_summary'!S842)),1,2),IF(ISNUMBER(SEARCH("No",'2_all_summary'!S842)),4,3))</f>
        <v>4</v>
      </c>
      <c r="Q842" s="41">
        <f>IF(ISNUMBER(SEARCH("Yes",'2_all_summary'!$F842)),IF(0&lt;'2_all_summary'!T842,1,2),IF(0='2_all_summary'!T842,4,3))</f>
        <v>4</v>
      </c>
      <c r="R842" s="41">
        <f>IF(ISNUMBER(SEARCH("Yes",'2_all_summary'!$F842)),IF(ISNUMBER(SEARCH("Yes",'2_all_summary'!U842)),1,2),IF(ISNUMBER(SEARCH("No",'2_all_summary'!U842)),4,3))</f>
        <v>4</v>
      </c>
    </row>
    <row r="843" spans="7:18" x14ac:dyDescent="0.3">
      <c r="G843" s="41"/>
      <c r="H843" s="41" t="str">
        <f>'2_all_summary'!D843</f>
        <v>Exploring benefits of spatial cooperative harvesting in a sea urchin fishery: An agent-based approach</v>
      </c>
      <c r="I843" s="41" t="str">
        <f>'2_all_summary'!E843</f>
        <v>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Â© 2017 Gutierrez et al.</v>
      </c>
      <c r="J843" s="41">
        <f>IF(ISNUMBER(SEARCH("Yes",'2_all_summary'!$F843)),IF(ISNUMBER(SEARCH("Yes",'2_all_summary'!M843)),1,2),IF(ISNUMBER(SEARCH("No",'2_all_summary'!M843)),4,3))</f>
        <v>4</v>
      </c>
      <c r="K843" s="41">
        <f>IF(ISNUMBER(SEARCH("Yes",'2_all_summary'!$F843)),IF(ISNUMBER(SEARCH("Yes",'2_all_summary'!N843)),1,2),IF(ISNUMBER(SEARCH("No",'2_all_summary'!N843)),4,3))</f>
        <v>4</v>
      </c>
      <c r="L843" s="41">
        <f>IF(ISNUMBER(SEARCH("Yes",'2_all_summary'!$F843)),IF(ISNUMBER(SEARCH("Yes",'2_all_summary'!O843)),1,2),IF(ISNUMBER(SEARCH("No",'2_all_summary'!O843)),4,3))</f>
        <v>4</v>
      </c>
      <c r="M843" s="41">
        <f>IF(ISNUMBER(SEARCH("Yes",'2_all_summary'!$F843)),IF(0&lt;'2_all_summary'!P843,1,2),IF(0='2_all_summary'!P843,4,3))</f>
        <v>4</v>
      </c>
      <c r="N843" s="41">
        <f>IF(ISNUMBER(SEARCH("Yes",'2_all_summary'!$F843)),IF(ISNUMBER(SEARCH("Yes",'2_all_summary'!Q843)),1,2),IF(ISNUMBER(SEARCH("No",'2_all_summary'!Q843)),4,3))</f>
        <v>4</v>
      </c>
      <c r="O843" s="41">
        <f>IF(ISNUMBER(SEARCH("Yes",'2_all_summary'!$F843)),IF(ISNUMBER(SEARCH("Yes",'2_all_summary'!R843)),1,2),IF(ISNUMBER(SEARCH("No",'2_all_summary'!R843)),4,3))</f>
        <v>4</v>
      </c>
      <c r="P843" s="41">
        <f>IF(ISNUMBER(SEARCH("Yes",'2_all_summary'!$F843)),IF(ISNUMBER(SEARCH("Yes",'2_all_summary'!S843)),1,2),IF(ISNUMBER(SEARCH("No",'2_all_summary'!S843)),4,3))</f>
        <v>4</v>
      </c>
      <c r="Q843" s="41">
        <f>IF(ISNUMBER(SEARCH("Yes",'2_all_summary'!$F843)),IF(0&lt;'2_all_summary'!T843,1,2),IF(0='2_all_summary'!T843,4,3))</f>
        <v>4</v>
      </c>
      <c r="R843" s="41">
        <f>IF(ISNUMBER(SEARCH("Yes",'2_all_summary'!$F843)),IF(ISNUMBER(SEARCH("Yes",'2_all_summary'!U843)),1,2),IF(ISNUMBER(SEARCH("No",'2_all_summary'!U843)),4,3))</f>
        <v>4</v>
      </c>
    </row>
    <row r="844" spans="7:18" x14ac:dyDescent="0.3">
      <c r="G844" s="41"/>
      <c r="H844" s="41" t="str">
        <f>'2_all_summary'!D844</f>
        <v>Net loss: fish, jobs, and the marine environment</v>
      </c>
      <c r="I844" s="41" t="str">
        <f>'2_all_summary'!E844</f>
        <v>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v>
      </c>
      <c r="J844" s="41">
        <f>IF(ISNUMBER(SEARCH("Yes",'2_all_summary'!$F844)),IF(ISNUMBER(SEARCH("Yes",'2_all_summary'!M844)),1,2),IF(ISNUMBER(SEARCH("No",'2_all_summary'!M844)),4,3))</f>
        <v>4</v>
      </c>
      <c r="K844" s="41">
        <f>IF(ISNUMBER(SEARCH("Yes",'2_all_summary'!$F844)),IF(ISNUMBER(SEARCH("Yes",'2_all_summary'!N844)),1,2),IF(ISNUMBER(SEARCH("No",'2_all_summary'!N844)),4,3))</f>
        <v>4</v>
      </c>
      <c r="L844" s="41">
        <f>IF(ISNUMBER(SEARCH("Yes",'2_all_summary'!$F844)),IF(ISNUMBER(SEARCH("Yes",'2_all_summary'!O844)),1,2),IF(ISNUMBER(SEARCH("No",'2_all_summary'!O844)),4,3))</f>
        <v>4</v>
      </c>
      <c r="M844" s="41">
        <f>IF(ISNUMBER(SEARCH("Yes",'2_all_summary'!$F844)),IF(0&lt;'2_all_summary'!P844,1,2),IF(0='2_all_summary'!P844,4,3))</f>
        <v>4</v>
      </c>
      <c r="N844" s="41">
        <f>IF(ISNUMBER(SEARCH("Yes",'2_all_summary'!$F844)),IF(ISNUMBER(SEARCH("Yes",'2_all_summary'!Q844)),1,2),IF(ISNUMBER(SEARCH("No",'2_all_summary'!Q844)),4,3))</f>
        <v>4</v>
      </c>
      <c r="O844" s="41">
        <f>IF(ISNUMBER(SEARCH("Yes",'2_all_summary'!$F844)),IF(ISNUMBER(SEARCH("Yes",'2_all_summary'!R844)),1,2),IF(ISNUMBER(SEARCH("No",'2_all_summary'!R844)),4,3))</f>
        <v>4</v>
      </c>
      <c r="P844" s="41">
        <f>IF(ISNUMBER(SEARCH("Yes",'2_all_summary'!$F844)),IF(ISNUMBER(SEARCH("Yes",'2_all_summary'!S844)),1,2),IF(ISNUMBER(SEARCH("No",'2_all_summary'!S844)),4,3))</f>
        <v>4</v>
      </c>
      <c r="Q844" s="41">
        <f>IF(ISNUMBER(SEARCH("Yes",'2_all_summary'!$F844)),IF(0&lt;'2_all_summary'!T844,1,2),IF(0='2_all_summary'!T844,4,3))</f>
        <v>4</v>
      </c>
      <c r="R844" s="41">
        <f>IF(ISNUMBER(SEARCH("Yes",'2_all_summary'!$F844)),IF(ISNUMBER(SEARCH("Yes",'2_all_summary'!U844)),1,2),IF(ISNUMBER(SEARCH("No",'2_all_summary'!U844)),4,3))</f>
        <v>4</v>
      </c>
    </row>
    <row r="845" spans="7:18" x14ac:dyDescent="0.3">
      <c r="G845" s="41"/>
      <c r="H845" s="41" t="str">
        <f>'2_all_summary'!D845</f>
        <v>SOCIAL CAPITAL MOBILISATION THROUGH COMMUNITY-BASED ORGANISATIONS FOR THE EFFECTIVE MANAGEMENT OF RURAL-COMMONS: A STUDY ON 'KUDUMBASHREE'</v>
      </c>
      <c r="I845" s="41" t="str">
        <f>'2_all_summary'!E845</f>
        <v>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microfÃ¬nance-Ied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Â© 2021 National Institute of Rural Development. All rights reserved.</v>
      </c>
      <c r="J845" s="41">
        <f>IF(ISNUMBER(SEARCH("Yes",'2_all_summary'!$F845)),IF(ISNUMBER(SEARCH("Yes",'2_all_summary'!M845)),1,2),IF(ISNUMBER(SEARCH("No",'2_all_summary'!M845)),4,3))</f>
        <v>4</v>
      </c>
      <c r="K845" s="41">
        <f>IF(ISNUMBER(SEARCH("Yes",'2_all_summary'!$F845)),IF(ISNUMBER(SEARCH("Yes",'2_all_summary'!N845)),1,2),IF(ISNUMBER(SEARCH("No",'2_all_summary'!N845)),4,3))</f>
        <v>4</v>
      </c>
      <c r="L845" s="41">
        <f>IF(ISNUMBER(SEARCH("Yes",'2_all_summary'!$F845)),IF(ISNUMBER(SEARCH("Yes",'2_all_summary'!O845)),1,2),IF(ISNUMBER(SEARCH("No",'2_all_summary'!O845)),4,3))</f>
        <v>4</v>
      </c>
      <c r="M845" s="41">
        <f>IF(ISNUMBER(SEARCH("Yes",'2_all_summary'!$F845)),IF(0&lt;'2_all_summary'!P845,1,2),IF(0='2_all_summary'!P845,4,3))</f>
        <v>4</v>
      </c>
      <c r="N845" s="41">
        <f>IF(ISNUMBER(SEARCH("Yes",'2_all_summary'!$F845)),IF(ISNUMBER(SEARCH("Yes",'2_all_summary'!Q845)),1,2),IF(ISNUMBER(SEARCH("No",'2_all_summary'!Q845)),4,3))</f>
        <v>4</v>
      </c>
      <c r="O845" s="41">
        <f>IF(ISNUMBER(SEARCH("Yes",'2_all_summary'!$F845)),IF(ISNUMBER(SEARCH("Yes",'2_all_summary'!R845)),1,2),IF(ISNUMBER(SEARCH("No",'2_all_summary'!R845)),4,3))</f>
        <v>4</v>
      </c>
      <c r="P845" s="41">
        <f>IF(ISNUMBER(SEARCH("Yes",'2_all_summary'!$F845)),IF(ISNUMBER(SEARCH("Yes",'2_all_summary'!S845)),1,2),IF(ISNUMBER(SEARCH("No",'2_all_summary'!S845)),4,3))</f>
        <v>4</v>
      </c>
      <c r="Q845" s="41">
        <f>IF(ISNUMBER(SEARCH("Yes",'2_all_summary'!$F845)),IF(0&lt;'2_all_summary'!T845,1,2),IF(0='2_all_summary'!T845,4,3))</f>
        <v>4</v>
      </c>
      <c r="R845" s="41">
        <f>IF(ISNUMBER(SEARCH("Yes",'2_all_summary'!$F845)),IF(ISNUMBER(SEARCH("Yes",'2_all_summary'!U845)),1,2),IF(ISNUMBER(SEARCH("No",'2_all_summary'!U845)),4,3))</f>
        <v>4</v>
      </c>
    </row>
    <row r="846" spans="7:18" x14ac:dyDescent="0.3">
      <c r="G846" s="41"/>
      <c r="H846" s="41" t="str">
        <f>'2_all_summary'!D846</f>
        <v>Legislating communityâ€based management: Lessons from the venezuelan freshwater fishery</v>
      </c>
      <c r="I846" s="41" t="str">
        <f>'2_all_summary'!E846</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caseâ€study illustrates barriers to communityâ€based management (CBM) created by topâ€down management paradigms and hierarchical legal frameworks. Analysis of a proposed CBM project in Venezuela indicates that enabling institutions and legislation are necessary for effective longâ€term,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Â© 2001 Taylor &amp; Francis Group, LLC.</v>
      </c>
      <c r="J846" s="41">
        <f>IF(ISNUMBER(SEARCH("Yes",'2_all_summary'!$F846)),IF(ISNUMBER(SEARCH("Yes",'2_all_summary'!M846)),1,2),IF(ISNUMBER(SEARCH("No",'2_all_summary'!M846)),4,3))</f>
        <v>4</v>
      </c>
      <c r="K846" s="41">
        <f>IF(ISNUMBER(SEARCH("Yes",'2_all_summary'!$F846)),IF(ISNUMBER(SEARCH("Yes",'2_all_summary'!N846)),1,2),IF(ISNUMBER(SEARCH("No",'2_all_summary'!N846)),4,3))</f>
        <v>4</v>
      </c>
      <c r="L846" s="41">
        <f>IF(ISNUMBER(SEARCH("Yes",'2_all_summary'!$F846)),IF(ISNUMBER(SEARCH("Yes",'2_all_summary'!O846)),1,2),IF(ISNUMBER(SEARCH("No",'2_all_summary'!O846)),4,3))</f>
        <v>4</v>
      </c>
      <c r="M846" s="41">
        <f>IF(ISNUMBER(SEARCH("Yes",'2_all_summary'!$F846)),IF(0&lt;'2_all_summary'!P846,1,2),IF(0='2_all_summary'!P846,4,3))</f>
        <v>4</v>
      </c>
      <c r="N846" s="41">
        <f>IF(ISNUMBER(SEARCH("Yes",'2_all_summary'!$F846)),IF(ISNUMBER(SEARCH("Yes",'2_all_summary'!Q846)),1,2),IF(ISNUMBER(SEARCH("No",'2_all_summary'!Q846)),4,3))</f>
        <v>4</v>
      </c>
      <c r="O846" s="41">
        <f>IF(ISNUMBER(SEARCH("Yes",'2_all_summary'!$F846)),IF(ISNUMBER(SEARCH("Yes",'2_all_summary'!R846)),1,2),IF(ISNUMBER(SEARCH("No",'2_all_summary'!R846)),4,3))</f>
        <v>4</v>
      </c>
      <c r="P846" s="41">
        <f>IF(ISNUMBER(SEARCH("Yes",'2_all_summary'!$F846)),IF(ISNUMBER(SEARCH("Yes",'2_all_summary'!S846)),1,2),IF(ISNUMBER(SEARCH("No",'2_all_summary'!S846)),4,3))</f>
        <v>4</v>
      </c>
      <c r="Q846" s="41">
        <f>IF(ISNUMBER(SEARCH("Yes",'2_all_summary'!$F846)),IF(0&lt;'2_all_summary'!T846,1,2),IF(0='2_all_summary'!T846,4,3))</f>
        <v>4</v>
      </c>
      <c r="R846" s="41">
        <f>IF(ISNUMBER(SEARCH("Yes",'2_all_summary'!$F846)),IF(ISNUMBER(SEARCH("Yes",'2_all_summary'!U846)),1,2),IF(ISNUMBER(SEARCH("No",'2_all_summary'!U846)),4,3))</f>
        <v>4</v>
      </c>
    </row>
    <row r="847" spans="7:18" x14ac:dyDescent="0.3">
      <c r="G847" s="41"/>
      <c r="H847" s="41" t="str">
        <f>'2_all_summary'!D847</f>
        <v>Community-based citizen science projects can support the distributional monitoring of fishes</v>
      </c>
      <c r="I847" s="41" t="str">
        <f>'2_all_summary'!E847</f>
        <v>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Â© 2021 John Wiley &amp; Sons, Ltd.</v>
      </c>
      <c r="J847" s="41">
        <f>IF(ISNUMBER(SEARCH("Yes",'2_all_summary'!$F847)),IF(ISNUMBER(SEARCH("Yes",'2_all_summary'!M847)),1,2),IF(ISNUMBER(SEARCH("No",'2_all_summary'!M847)),4,3))</f>
        <v>3</v>
      </c>
      <c r="K847" s="41">
        <f>IF(ISNUMBER(SEARCH("Yes",'2_all_summary'!$F847)),IF(ISNUMBER(SEARCH("Yes",'2_all_summary'!N847)),1,2),IF(ISNUMBER(SEARCH("No",'2_all_summary'!N847)),4,3))</f>
        <v>3</v>
      </c>
      <c r="L847" s="41">
        <f>IF(ISNUMBER(SEARCH("Yes",'2_all_summary'!$F847)),IF(ISNUMBER(SEARCH("Yes",'2_all_summary'!O847)),1,2),IF(ISNUMBER(SEARCH("No",'2_all_summary'!O847)),4,3))</f>
        <v>4</v>
      </c>
      <c r="M847" s="41">
        <f>IF(ISNUMBER(SEARCH("Yes",'2_all_summary'!$F847)),IF(0&lt;'2_all_summary'!P847,1,2),IF(0='2_all_summary'!P847,4,3))</f>
        <v>3</v>
      </c>
      <c r="N847" s="41">
        <f>IF(ISNUMBER(SEARCH("Yes",'2_all_summary'!$F847)),IF(ISNUMBER(SEARCH("Yes",'2_all_summary'!Q847)),1,2),IF(ISNUMBER(SEARCH("No",'2_all_summary'!Q847)),4,3))</f>
        <v>4</v>
      </c>
      <c r="O847" s="41">
        <f>IF(ISNUMBER(SEARCH("Yes",'2_all_summary'!$F847)),IF(ISNUMBER(SEARCH("Yes",'2_all_summary'!R847)),1,2),IF(ISNUMBER(SEARCH("No",'2_all_summary'!R847)),4,3))</f>
        <v>3</v>
      </c>
      <c r="P847" s="41">
        <f>IF(ISNUMBER(SEARCH("Yes",'2_all_summary'!$F847)),IF(ISNUMBER(SEARCH("Yes",'2_all_summary'!S847)),1,2),IF(ISNUMBER(SEARCH("No",'2_all_summary'!S847)),4,3))</f>
        <v>4</v>
      </c>
      <c r="Q847" s="41">
        <f>IF(ISNUMBER(SEARCH("Yes",'2_all_summary'!$F847)),IF(0&lt;'2_all_summary'!T847,1,2),IF(0='2_all_summary'!T847,4,3))</f>
        <v>3</v>
      </c>
      <c r="R847" s="41">
        <f>IF(ISNUMBER(SEARCH("Yes",'2_all_summary'!$F847)),IF(ISNUMBER(SEARCH("Yes",'2_all_summary'!U847)),1,2),IF(ISNUMBER(SEARCH("No",'2_all_summary'!U847)),4,3))</f>
        <v>3</v>
      </c>
    </row>
    <row r="848" spans="7:18" x14ac:dyDescent="0.3">
      <c r="G848" s="41"/>
      <c r="H848" s="41" t="str">
        <f>'2_all_summary'!D848</f>
        <v>FISHERIES LIVELIHOODS</v>
      </c>
      <c r="I848" s="41" t="str">
        <f>'2_all_summary'!E848</f>
        <v>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Â© 2023 selection and editorial matter, Fiona Nunan, Clare Barnes and Sukanya Krishnamurthy; individual chapters, the contributors.</v>
      </c>
      <c r="J848" s="41">
        <f>IF(ISNUMBER(SEARCH("Yes",'2_all_summary'!$F848)),IF(ISNUMBER(SEARCH("Yes",'2_all_summary'!M848)),1,2),IF(ISNUMBER(SEARCH("No",'2_all_summary'!M848)),4,3))</f>
        <v>3</v>
      </c>
      <c r="K848" s="41">
        <f>IF(ISNUMBER(SEARCH("Yes",'2_all_summary'!$F848)),IF(ISNUMBER(SEARCH("Yes",'2_all_summary'!N848)),1,2),IF(ISNUMBER(SEARCH("No",'2_all_summary'!N848)),4,3))</f>
        <v>3</v>
      </c>
      <c r="L848" s="41">
        <f>IF(ISNUMBER(SEARCH("Yes",'2_all_summary'!$F848)),IF(ISNUMBER(SEARCH("Yes",'2_all_summary'!O848)),1,2),IF(ISNUMBER(SEARCH("No",'2_all_summary'!O848)),4,3))</f>
        <v>3</v>
      </c>
      <c r="M848" s="41">
        <f>IF(ISNUMBER(SEARCH("Yes",'2_all_summary'!$F848)),IF(0&lt;'2_all_summary'!P848,1,2),IF(0='2_all_summary'!P848,4,3))</f>
        <v>3</v>
      </c>
      <c r="N848" s="41">
        <f>IF(ISNUMBER(SEARCH("Yes",'2_all_summary'!$F848)),IF(ISNUMBER(SEARCH("Yes",'2_all_summary'!Q848)),1,2),IF(ISNUMBER(SEARCH("No",'2_all_summary'!Q848)),4,3))</f>
        <v>4</v>
      </c>
      <c r="O848" s="41">
        <f>IF(ISNUMBER(SEARCH("Yes",'2_all_summary'!$F848)),IF(ISNUMBER(SEARCH("Yes",'2_all_summary'!R848)),1,2),IF(ISNUMBER(SEARCH("No",'2_all_summary'!R848)),4,3))</f>
        <v>4</v>
      </c>
      <c r="P848" s="41">
        <f>IF(ISNUMBER(SEARCH("Yes",'2_all_summary'!$F848)),IF(ISNUMBER(SEARCH("Yes",'2_all_summary'!S848)),1,2),IF(ISNUMBER(SEARCH("No",'2_all_summary'!S848)),4,3))</f>
        <v>4</v>
      </c>
      <c r="Q848" s="41">
        <f>IF(ISNUMBER(SEARCH("Yes",'2_all_summary'!$F848)),IF(0&lt;'2_all_summary'!T848,1,2),IF(0='2_all_summary'!T848,4,3))</f>
        <v>4</v>
      </c>
      <c r="R848" s="41">
        <f>IF(ISNUMBER(SEARCH("Yes",'2_all_summary'!$F848)),IF(ISNUMBER(SEARCH("Yes",'2_all_summary'!U848)),1,2),IF(ISNUMBER(SEARCH("No",'2_all_summary'!U848)),4,3))</f>
        <v>3</v>
      </c>
    </row>
    <row r="849" spans="7:18" x14ac:dyDescent="0.3">
      <c r="G849" s="41"/>
      <c r="H849" s="41" t="str">
        <f>'2_all_summary'!D849</f>
        <v>Adoption of conservation practices by agricultural landowners in three Oregon watersheds</v>
      </c>
      <c r="I849" s="41" t="str">
        <f>'2_all_summary'!E849</f>
        <v>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v>
      </c>
      <c r="J849" s="41">
        <f>IF(ISNUMBER(SEARCH("Yes",'2_all_summary'!$F849)),IF(ISNUMBER(SEARCH("Yes",'2_all_summary'!M849)),1,2),IF(ISNUMBER(SEARCH("No",'2_all_summary'!M849)),4,3))</f>
        <v>4</v>
      </c>
      <c r="K849" s="41">
        <f>IF(ISNUMBER(SEARCH("Yes",'2_all_summary'!$F849)),IF(ISNUMBER(SEARCH("Yes",'2_all_summary'!N849)),1,2),IF(ISNUMBER(SEARCH("No",'2_all_summary'!N849)),4,3))</f>
        <v>4</v>
      </c>
      <c r="L849" s="41">
        <f>IF(ISNUMBER(SEARCH("Yes",'2_all_summary'!$F849)),IF(ISNUMBER(SEARCH("Yes",'2_all_summary'!O849)),1,2),IF(ISNUMBER(SEARCH("No",'2_all_summary'!O849)),4,3))</f>
        <v>4</v>
      </c>
      <c r="M849" s="41">
        <f>IF(ISNUMBER(SEARCH("Yes",'2_all_summary'!$F849)),IF(0&lt;'2_all_summary'!P849,1,2),IF(0='2_all_summary'!P849,4,3))</f>
        <v>4</v>
      </c>
      <c r="N849" s="41">
        <f>IF(ISNUMBER(SEARCH("Yes",'2_all_summary'!$F849)),IF(ISNUMBER(SEARCH("Yes",'2_all_summary'!Q849)),1,2),IF(ISNUMBER(SEARCH("No",'2_all_summary'!Q849)),4,3))</f>
        <v>4</v>
      </c>
      <c r="O849" s="41">
        <f>IF(ISNUMBER(SEARCH("Yes",'2_all_summary'!$F849)),IF(ISNUMBER(SEARCH("Yes",'2_all_summary'!R849)),1,2),IF(ISNUMBER(SEARCH("No",'2_all_summary'!R849)),4,3))</f>
        <v>4</v>
      </c>
      <c r="P849" s="41">
        <f>IF(ISNUMBER(SEARCH("Yes",'2_all_summary'!$F849)),IF(ISNUMBER(SEARCH("Yes",'2_all_summary'!S849)),1,2),IF(ISNUMBER(SEARCH("No",'2_all_summary'!S849)),4,3))</f>
        <v>4</v>
      </c>
      <c r="Q849" s="41">
        <f>IF(ISNUMBER(SEARCH("Yes",'2_all_summary'!$F849)),IF(0&lt;'2_all_summary'!T849,1,2),IF(0='2_all_summary'!T849,4,3))</f>
        <v>4</v>
      </c>
      <c r="R849" s="41">
        <f>IF(ISNUMBER(SEARCH("Yes",'2_all_summary'!$F849)),IF(ISNUMBER(SEARCH("Yes",'2_all_summary'!U849)),1,2),IF(ISNUMBER(SEARCH("No",'2_all_summary'!U849)),4,3))</f>
        <v>4</v>
      </c>
    </row>
    <row r="850" spans="7:18" x14ac:dyDescent="0.3">
      <c r="G850" s="41"/>
      <c r="H850" s="41" t="str">
        <f>'2_all_summary'!D850</f>
        <v>Environmental degradation and its gendered impact on coastal livelihoods options among Btsisi' households of Peninsular Malaysia</v>
      </c>
      <c r="I850" s="41" t="str">
        <f>'2_all_summary'!E850</f>
        <v>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v>
      </c>
      <c r="J850" s="41">
        <f>IF(ISNUMBER(SEARCH("Yes",'2_all_summary'!$F850)),IF(ISNUMBER(SEARCH("Yes",'2_all_summary'!M850)),1,2),IF(ISNUMBER(SEARCH("No",'2_all_summary'!M850)),4,3))</f>
        <v>4</v>
      </c>
      <c r="K850" s="41">
        <f>IF(ISNUMBER(SEARCH("Yes",'2_all_summary'!$F850)),IF(ISNUMBER(SEARCH("Yes",'2_all_summary'!N850)),1,2),IF(ISNUMBER(SEARCH("No",'2_all_summary'!N850)),4,3))</f>
        <v>4</v>
      </c>
      <c r="L850" s="41">
        <f>IF(ISNUMBER(SEARCH("Yes",'2_all_summary'!$F850)),IF(ISNUMBER(SEARCH("Yes",'2_all_summary'!O850)),1,2),IF(ISNUMBER(SEARCH("No",'2_all_summary'!O850)),4,3))</f>
        <v>4</v>
      </c>
      <c r="M850" s="41">
        <f>IF(ISNUMBER(SEARCH("Yes",'2_all_summary'!$F850)),IF(0&lt;'2_all_summary'!P850,1,2),IF(0='2_all_summary'!P850,4,3))</f>
        <v>4</v>
      </c>
      <c r="N850" s="41">
        <f>IF(ISNUMBER(SEARCH("Yes",'2_all_summary'!$F850)),IF(ISNUMBER(SEARCH("Yes",'2_all_summary'!Q850)),1,2),IF(ISNUMBER(SEARCH("No",'2_all_summary'!Q850)),4,3))</f>
        <v>4</v>
      </c>
      <c r="O850" s="41">
        <f>IF(ISNUMBER(SEARCH("Yes",'2_all_summary'!$F850)),IF(ISNUMBER(SEARCH("Yes",'2_all_summary'!R850)),1,2),IF(ISNUMBER(SEARCH("No",'2_all_summary'!R850)),4,3))</f>
        <v>4</v>
      </c>
      <c r="P850" s="41">
        <f>IF(ISNUMBER(SEARCH("Yes",'2_all_summary'!$F850)),IF(ISNUMBER(SEARCH("Yes",'2_all_summary'!S850)),1,2),IF(ISNUMBER(SEARCH("No",'2_all_summary'!S850)),4,3))</f>
        <v>4</v>
      </c>
      <c r="Q850" s="41">
        <f>IF(ISNUMBER(SEARCH("Yes",'2_all_summary'!$F850)),IF(0&lt;'2_all_summary'!T850,1,2),IF(0='2_all_summary'!T850,4,3))</f>
        <v>4</v>
      </c>
      <c r="R850" s="41">
        <f>IF(ISNUMBER(SEARCH("Yes",'2_all_summary'!$F850)),IF(ISNUMBER(SEARCH("Yes",'2_all_summary'!U850)),1,2),IF(ISNUMBER(SEARCH("No",'2_all_summary'!U850)),4,3))</f>
        <v>4</v>
      </c>
    </row>
    <row r="851" spans="7:18" x14ac:dyDescent="0.3">
      <c r="G851" s="41"/>
      <c r="H851" s="41" t="str">
        <f>'2_all_summary'!D851</f>
        <v>Checklist of fish species in the Shari-Goyain river, Bangladesh: Threats and conservation measures</v>
      </c>
      <c r="I851" s="41" t="str">
        <f>'2_all_summary'!E851</f>
        <v>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Â© 2021 National Institute of Science Communication and Information Resources (NISCAIR). All rights reserved.</v>
      </c>
      <c r="J851" s="41">
        <f>IF(ISNUMBER(SEARCH("Yes",'2_all_summary'!$F851)),IF(ISNUMBER(SEARCH("Yes",'2_all_summary'!M851)),1,2),IF(ISNUMBER(SEARCH("No",'2_all_summary'!M851)),4,3))</f>
        <v>4</v>
      </c>
      <c r="K851" s="41">
        <f>IF(ISNUMBER(SEARCH("Yes",'2_all_summary'!$F851)),IF(ISNUMBER(SEARCH("Yes",'2_all_summary'!N851)),1,2),IF(ISNUMBER(SEARCH("No",'2_all_summary'!N851)),4,3))</f>
        <v>4</v>
      </c>
      <c r="L851" s="41">
        <f>IF(ISNUMBER(SEARCH("Yes",'2_all_summary'!$F851)),IF(ISNUMBER(SEARCH("Yes",'2_all_summary'!O851)),1,2),IF(ISNUMBER(SEARCH("No",'2_all_summary'!O851)),4,3))</f>
        <v>4</v>
      </c>
      <c r="M851" s="41">
        <f>IF(ISNUMBER(SEARCH("Yes",'2_all_summary'!$F851)),IF(0&lt;'2_all_summary'!P851,1,2),IF(0='2_all_summary'!P851,4,3))</f>
        <v>4</v>
      </c>
      <c r="N851" s="41">
        <f>IF(ISNUMBER(SEARCH("Yes",'2_all_summary'!$F851)),IF(ISNUMBER(SEARCH("Yes",'2_all_summary'!Q851)),1,2),IF(ISNUMBER(SEARCH("No",'2_all_summary'!Q851)),4,3))</f>
        <v>4</v>
      </c>
      <c r="O851" s="41">
        <f>IF(ISNUMBER(SEARCH("Yes",'2_all_summary'!$F851)),IF(ISNUMBER(SEARCH("Yes",'2_all_summary'!R851)),1,2),IF(ISNUMBER(SEARCH("No",'2_all_summary'!R851)),4,3))</f>
        <v>4</v>
      </c>
      <c r="P851" s="41">
        <f>IF(ISNUMBER(SEARCH("Yes",'2_all_summary'!$F851)),IF(ISNUMBER(SEARCH("Yes",'2_all_summary'!S851)),1,2),IF(ISNUMBER(SEARCH("No",'2_all_summary'!S851)),4,3))</f>
        <v>4</v>
      </c>
      <c r="Q851" s="41">
        <f>IF(ISNUMBER(SEARCH("Yes",'2_all_summary'!$F851)),IF(0&lt;'2_all_summary'!T851,1,2),IF(0='2_all_summary'!T851,4,3))</f>
        <v>4</v>
      </c>
      <c r="R851" s="41">
        <f>IF(ISNUMBER(SEARCH("Yes",'2_all_summary'!$F851)),IF(ISNUMBER(SEARCH("Yes",'2_all_summary'!U851)),1,2),IF(ISNUMBER(SEARCH("No",'2_all_summary'!U851)),4,3))</f>
        <v>4</v>
      </c>
    </row>
    <row r="852" spans="7:18" x14ac:dyDescent="0.3">
      <c r="G852" s="41"/>
      <c r="H852" s="41" t="str">
        <f>'2_all_summary'!D852</f>
        <v>Environmental health risk relationships, responsibility, and sources of information among Vietnamese Americans in coastal Mississippi</v>
      </c>
      <c r="I852" s="41" t="str">
        <f>'2_all_summary'!E852</f>
        <v>Coastal communities along the U.S. Gulf of Mexico have been profoundly shaped by environmental health (EH) threats, reflecting the regionâ€™s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(nÂ =Â 24) and mothers of children under the age of 18 (nÂ =Â 25). Findings related to participantsâ€™ concerns with air quality, drinking water quality, and the 2010 Deepwater Horizon oil spill are interpreted using Boholmâ€™s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Â© 2020 The Author(s). Published by Informa UK Limited, trading as Taylor &amp; Francis Group.</v>
      </c>
      <c r="J852" s="41">
        <f>IF(ISNUMBER(SEARCH("Yes",'2_all_summary'!$F852)),IF(ISNUMBER(SEARCH("Yes",'2_all_summary'!M852)),1,2),IF(ISNUMBER(SEARCH("No",'2_all_summary'!M852)),4,3))</f>
        <v>4</v>
      </c>
      <c r="K852" s="41">
        <f>IF(ISNUMBER(SEARCH("Yes",'2_all_summary'!$F852)),IF(ISNUMBER(SEARCH("Yes",'2_all_summary'!N852)),1,2),IF(ISNUMBER(SEARCH("No",'2_all_summary'!N852)),4,3))</f>
        <v>4</v>
      </c>
      <c r="L852" s="41">
        <f>IF(ISNUMBER(SEARCH("Yes",'2_all_summary'!$F852)),IF(ISNUMBER(SEARCH("Yes",'2_all_summary'!O852)),1,2),IF(ISNUMBER(SEARCH("No",'2_all_summary'!O852)),4,3))</f>
        <v>4</v>
      </c>
      <c r="M852" s="41">
        <f>IF(ISNUMBER(SEARCH("Yes",'2_all_summary'!$F852)),IF(0&lt;'2_all_summary'!P852,1,2),IF(0='2_all_summary'!P852,4,3))</f>
        <v>4</v>
      </c>
      <c r="N852" s="41">
        <f>IF(ISNUMBER(SEARCH("Yes",'2_all_summary'!$F852)),IF(ISNUMBER(SEARCH("Yes",'2_all_summary'!Q852)),1,2),IF(ISNUMBER(SEARCH("No",'2_all_summary'!Q852)),4,3))</f>
        <v>4</v>
      </c>
      <c r="O852" s="41">
        <f>IF(ISNUMBER(SEARCH("Yes",'2_all_summary'!$F852)),IF(ISNUMBER(SEARCH("Yes",'2_all_summary'!R852)),1,2),IF(ISNUMBER(SEARCH("No",'2_all_summary'!R852)),4,3))</f>
        <v>4</v>
      </c>
      <c r="P852" s="41">
        <f>IF(ISNUMBER(SEARCH("Yes",'2_all_summary'!$F852)),IF(ISNUMBER(SEARCH("Yes",'2_all_summary'!S852)),1,2),IF(ISNUMBER(SEARCH("No",'2_all_summary'!S852)),4,3))</f>
        <v>4</v>
      </c>
      <c r="Q852" s="41">
        <f>IF(ISNUMBER(SEARCH("Yes",'2_all_summary'!$F852)),IF(0&lt;'2_all_summary'!T852,1,2),IF(0='2_all_summary'!T852,4,3))</f>
        <v>4</v>
      </c>
      <c r="R852" s="41">
        <f>IF(ISNUMBER(SEARCH("Yes",'2_all_summary'!$F852)),IF(ISNUMBER(SEARCH("Yes",'2_all_summary'!U852)),1,2),IF(ISNUMBER(SEARCH("No",'2_all_summary'!U852)),4,3))</f>
        <v>4</v>
      </c>
    </row>
    <row r="853" spans="7:18" x14ac:dyDescent="0.3">
      <c r="G853" s="41"/>
      <c r="H853" s="41" t="str">
        <f>'2_all_summary'!D853</f>
        <v>Biological criteria for municipal wastewater effluent monitoring programs</v>
      </c>
      <c r="I853" s="41" t="str">
        <f>'2_all_summary'!E853</f>
        <v>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Â±2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Â© 2005, CAWQ.</v>
      </c>
      <c r="J853" s="41">
        <f>IF(ISNUMBER(SEARCH("Yes",'2_all_summary'!$F853)),IF(ISNUMBER(SEARCH("Yes",'2_all_summary'!M853)),1,2),IF(ISNUMBER(SEARCH("No",'2_all_summary'!M853)),4,3))</f>
        <v>4</v>
      </c>
      <c r="K853" s="41">
        <f>IF(ISNUMBER(SEARCH("Yes",'2_all_summary'!$F853)),IF(ISNUMBER(SEARCH("Yes",'2_all_summary'!N853)),1,2),IF(ISNUMBER(SEARCH("No",'2_all_summary'!N853)),4,3))</f>
        <v>4</v>
      </c>
      <c r="L853" s="41">
        <f>IF(ISNUMBER(SEARCH("Yes",'2_all_summary'!$F853)),IF(ISNUMBER(SEARCH("Yes",'2_all_summary'!O853)),1,2),IF(ISNUMBER(SEARCH("No",'2_all_summary'!O853)),4,3))</f>
        <v>4</v>
      </c>
      <c r="M853" s="41">
        <f>IF(ISNUMBER(SEARCH("Yes",'2_all_summary'!$F853)),IF(0&lt;'2_all_summary'!P853,1,2),IF(0='2_all_summary'!P853,4,3))</f>
        <v>4</v>
      </c>
      <c r="N853" s="41">
        <f>IF(ISNUMBER(SEARCH("Yes",'2_all_summary'!$F853)),IF(ISNUMBER(SEARCH("Yes",'2_all_summary'!Q853)),1,2),IF(ISNUMBER(SEARCH("No",'2_all_summary'!Q853)),4,3))</f>
        <v>4</v>
      </c>
      <c r="O853" s="41">
        <f>IF(ISNUMBER(SEARCH("Yes",'2_all_summary'!$F853)),IF(ISNUMBER(SEARCH("Yes",'2_all_summary'!R853)),1,2),IF(ISNUMBER(SEARCH("No",'2_all_summary'!R853)),4,3))</f>
        <v>4</v>
      </c>
      <c r="P853" s="41">
        <f>IF(ISNUMBER(SEARCH("Yes",'2_all_summary'!$F853)),IF(ISNUMBER(SEARCH("Yes",'2_all_summary'!S853)),1,2),IF(ISNUMBER(SEARCH("No",'2_all_summary'!S853)),4,3))</f>
        <v>4</v>
      </c>
      <c r="Q853" s="41">
        <f>IF(ISNUMBER(SEARCH("Yes",'2_all_summary'!$F853)),IF(0&lt;'2_all_summary'!T853,1,2),IF(0='2_all_summary'!T853,4,3))</f>
        <v>4</v>
      </c>
      <c r="R853" s="41">
        <f>IF(ISNUMBER(SEARCH("Yes",'2_all_summary'!$F853)),IF(ISNUMBER(SEARCH("Yes",'2_all_summary'!U853)),1,2),IF(ISNUMBER(SEARCH("No",'2_all_summary'!U853)),4,3))</f>
        <v>4</v>
      </c>
    </row>
    <row r="854" spans="7:18" x14ac:dyDescent="0.3">
      <c r="G854" s="41"/>
      <c r="H854" s="41" t="str">
        <f>'2_all_summary'!D854</f>
        <v>Assessing natural resource management through integrated environmental and social-economic accounting: The case of a Namibian conservancy</v>
      </c>
      <c r="I854" s="41" t="str">
        <f>'2_all_summary'!E854</f>
        <v>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Namibiaâ€™s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Â© 2016, Â© The Author(s) 2016.</v>
      </c>
      <c r="J854" s="41">
        <f>IF(ISNUMBER(SEARCH("Yes",'2_all_summary'!$F854)),IF(ISNUMBER(SEARCH("Yes",'2_all_summary'!M854)),1,2),IF(ISNUMBER(SEARCH("No",'2_all_summary'!M854)),4,3))</f>
        <v>4</v>
      </c>
      <c r="K854" s="41">
        <f>IF(ISNUMBER(SEARCH("Yes",'2_all_summary'!$F854)),IF(ISNUMBER(SEARCH("Yes",'2_all_summary'!N854)),1,2),IF(ISNUMBER(SEARCH("No",'2_all_summary'!N854)),4,3))</f>
        <v>4</v>
      </c>
      <c r="L854" s="41">
        <f>IF(ISNUMBER(SEARCH("Yes",'2_all_summary'!$F854)),IF(ISNUMBER(SEARCH("Yes",'2_all_summary'!O854)),1,2),IF(ISNUMBER(SEARCH("No",'2_all_summary'!O854)),4,3))</f>
        <v>4</v>
      </c>
      <c r="M854" s="41">
        <f>IF(ISNUMBER(SEARCH("Yes",'2_all_summary'!$F854)),IF(0&lt;'2_all_summary'!P854,1,2),IF(0='2_all_summary'!P854,4,3))</f>
        <v>4</v>
      </c>
      <c r="N854" s="41">
        <f>IF(ISNUMBER(SEARCH("Yes",'2_all_summary'!$F854)),IF(ISNUMBER(SEARCH("Yes",'2_all_summary'!Q854)),1,2),IF(ISNUMBER(SEARCH("No",'2_all_summary'!Q854)),4,3))</f>
        <v>4</v>
      </c>
      <c r="O854" s="41">
        <f>IF(ISNUMBER(SEARCH("Yes",'2_all_summary'!$F854)),IF(ISNUMBER(SEARCH("Yes",'2_all_summary'!R854)),1,2),IF(ISNUMBER(SEARCH("No",'2_all_summary'!R854)),4,3))</f>
        <v>4</v>
      </c>
      <c r="P854" s="41">
        <f>IF(ISNUMBER(SEARCH("Yes",'2_all_summary'!$F854)),IF(ISNUMBER(SEARCH("Yes",'2_all_summary'!S854)),1,2),IF(ISNUMBER(SEARCH("No",'2_all_summary'!S854)),4,3))</f>
        <v>4</v>
      </c>
      <c r="Q854" s="41">
        <f>IF(ISNUMBER(SEARCH("Yes",'2_all_summary'!$F854)),IF(0&lt;'2_all_summary'!T854,1,2),IF(0='2_all_summary'!T854,4,3))</f>
        <v>4</v>
      </c>
      <c r="R854" s="41">
        <f>IF(ISNUMBER(SEARCH("Yes",'2_all_summary'!$F854)),IF(ISNUMBER(SEARCH("Yes",'2_all_summary'!U854)),1,2),IF(ISNUMBER(SEARCH("No",'2_all_summary'!U854)),4,3))</f>
        <v>4</v>
      </c>
    </row>
    <row r="855" spans="7:18" x14ac:dyDescent="0.3">
      <c r="G855" s="41"/>
      <c r="H855" s="41" t="str">
        <f>'2_all_summary'!D855</f>
        <v>Nature and level of support to the community based fisheries activities in the coastal towns</v>
      </c>
      <c r="I855" s="41" t="str">
        <f>'2_all_summary'!E855</f>
        <v>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equipmentâ€™s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Â© 2020, Hampstead Psychological Associates. All rights reserved.</v>
      </c>
      <c r="J855" s="41">
        <f>IF(ISNUMBER(SEARCH("Yes",'2_all_summary'!$F855)),IF(ISNUMBER(SEARCH("Yes",'2_all_summary'!M855)),1,2),IF(ISNUMBER(SEARCH("No",'2_all_summary'!M855)),4,3))</f>
        <v>4</v>
      </c>
      <c r="K855" s="41">
        <f>IF(ISNUMBER(SEARCH("Yes",'2_all_summary'!$F855)),IF(ISNUMBER(SEARCH("Yes",'2_all_summary'!N855)),1,2),IF(ISNUMBER(SEARCH("No",'2_all_summary'!N855)),4,3))</f>
        <v>4</v>
      </c>
      <c r="L855" s="41">
        <f>IF(ISNUMBER(SEARCH("Yes",'2_all_summary'!$F855)),IF(ISNUMBER(SEARCH("Yes",'2_all_summary'!O855)),1,2),IF(ISNUMBER(SEARCH("No",'2_all_summary'!O855)),4,3))</f>
        <v>4</v>
      </c>
      <c r="M855" s="41">
        <f>IF(ISNUMBER(SEARCH("Yes",'2_all_summary'!$F855)),IF(0&lt;'2_all_summary'!P855,1,2),IF(0='2_all_summary'!P855,4,3))</f>
        <v>4</v>
      </c>
      <c r="N855" s="41">
        <f>IF(ISNUMBER(SEARCH("Yes",'2_all_summary'!$F855)),IF(ISNUMBER(SEARCH("Yes",'2_all_summary'!Q855)),1,2),IF(ISNUMBER(SEARCH("No",'2_all_summary'!Q855)),4,3))</f>
        <v>4</v>
      </c>
      <c r="O855" s="41">
        <f>IF(ISNUMBER(SEARCH("Yes",'2_all_summary'!$F855)),IF(ISNUMBER(SEARCH("Yes",'2_all_summary'!R855)),1,2),IF(ISNUMBER(SEARCH("No",'2_all_summary'!R855)),4,3))</f>
        <v>4</v>
      </c>
      <c r="P855" s="41">
        <f>IF(ISNUMBER(SEARCH("Yes",'2_all_summary'!$F855)),IF(ISNUMBER(SEARCH("Yes",'2_all_summary'!S855)),1,2),IF(ISNUMBER(SEARCH("No",'2_all_summary'!S855)),4,3))</f>
        <v>4</v>
      </c>
      <c r="Q855" s="41">
        <f>IF(ISNUMBER(SEARCH("Yes",'2_all_summary'!$F855)),IF(0&lt;'2_all_summary'!T855,1,2),IF(0='2_all_summary'!T855,4,3))</f>
        <v>4</v>
      </c>
      <c r="R855" s="41">
        <f>IF(ISNUMBER(SEARCH("Yes",'2_all_summary'!$F855)),IF(ISNUMBER(SEARCH("Yes",'2_all_summary'!U855)),1,2),IF(ISNUMBER(SEARCH("No",'2_all_summary'!U855)),4,3))</f>
        <v>4</v>
      </c>
    </row>
    <row r="856" spans="7:18" x14ac:dyDescent="0.3">
      <c r="G856" s="41"/>
      <c r="H856" s="41" t="str">
        <f>'2_all_summary'!D856</f>
        <v>Untangling the drivers of community cohesion in small-scale fisheries</v>
      </c>
      <c r="I856" s="41" t="str">
        <f>'2_all_summary'!E856</f>
        <v>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Jamaicaâ€™s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Â© 2018, Igitur, Utrecht Publishing and Archiving Services. All rights reserved.</v>
      </c>
      <c r="J856" s="41">
        <f>IF(ISNUMBER(SEARCH("Yes",'2_all_summary'!$F856)),IF(ISNUMBER(SEARCH("Yes",'2_all_summary'!M856)),1,2),IF(ISNUMBER(SEARCH("No",'2_all_summary'!M856)),4,3))</f>
        <v>4</v>
      </c>
      <c r="K856" s="41">
        <f>IF(ISNUMBER(SEARCH("Yes",'2_all_summary'!$F856)),IF(ISNUMBER(SEARCH("Yes",'2_all_summary'!N856)),1,2),IF(ISNUMBER(SEARCH("No",'2_all_summary'!N856)),4,3))</f>
        <v>4</v>
      </c>
      <c r="L856" s="41">
        <f>IF(ISNUMBER(SEARCH("Yes",'2_all_summary'!$F856)),IF(ISNUMBER(SEARCH("Yes",'2_all_summary'!O856)),1,2),IF(ISNUMBER(SEARCH("No",'2_all_summary'!O856)),4,3))</f>
        <v>4</v>
      </c>
      <c r="M856" s="41">
        <f>IF(ISNUMBER(SEARCH("Yes",'2_all_summary'!$F856)),IF(0&lt;'2_all_summary'!P856,1,2),IF(0='2_all_summary'!P856,4,3))</f>
        <v>4</v>
      </c>
      <c r="N856" s="41">
        <f>IF(ISNUMBER(SEARCH("Yes",'2_all_summary'!$F856)),IF(ISNUMBER(SEARCH("Yes",'2_all_summary'!Q856)),1,2),IF(ISNUMBER(SEARCH("No",'2_all_summary'!Q856)),4,3))</f>
        <v>4</v>
      </c>
      <c r="O856" s="41">
        <f>IF(ISNUMBER(SEARCH("Yes",'2_all_summary'!$F856)),IF(ISNUMBER(SEARCH("Yes",'2_all_summary'!R856)),1,2),IF(ISNUMBER(SEARCH("No",'2_all_summary'!R856)),4,3))</f>
        <v>4</v>
      </c>
      <c r="P856" s="41">
        <f>IF(ISNUMBER(SEARCH("Yes",'2_all_summary'!$F856)),IF(ISNUMBER(SEARCH("Yes",'2_all_summary'!S856)),1,2),IF(ISNUMBER(SEARCH("No",'2_all_summary'!S856)),4,3))</f>
        <v>4</v>
      </c>
      <c r="Q856" s="41">
        <f>IF(ISNUMBER(SEARCH("Yes",'2_all_summary'!$F856)),IF(0&lt;'2_all_summary'!T856,1,2),IF(0='2_all_summary'!T856,4,3))</f>
        <v>4</v>
      </c>
      <c r="R856" s="41">
        <f>IF(ISNUMBER(SEARCH("Yes",'2_all_summary'!$F856)),IF(ISNUMBER(SEARCH("Yes",'2_all_summary'!U856)),1,2),IF(ISNUMBER(SEARCH("No",'2_all_summary'!U856)),4,3))</f>
        <v>4</v>
      </c>
    </row>
    <row r="857" spans="7:18" x14ac:dyDescent="0.3">
      <c r="G857" s="41"/>
      <c r="H857" s="41" t="str">
        <f>'2_all_summary'!D857</f>
        <v>Mind the gap between aspiration and practice in co-managing marine protected areas: A case study from Negros Occidental, Philippines</v>
      </c>
      <c r="I857" s="41" t="str">
        <f>'2_all_summary'!E857</f>
        <v>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fishersâ€™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Â© 2019 Elsevier Ltd</v>
      </c>
      <c r="J857" s="41">
        <f>IF(ISNUMBER(SEARCH("Yes",'2_all_summary'!$F857)),IF(ISNUMBER(SEARCH("Yes",'2_all_summary'!M857)),1,2),IF(ISNUMBER(SEARCH("No",'2_all_summary'!M857)),4,3))</f>
        <v>4</v>
      </c>
      <c r="K857" s="41">
        <f>IF(ISNUMBER(SEARCH("Yes",'2_all_summary'!$F857)),IF(ISNUMBER(SEARCH("Yes",'2_all_summary'!N857)),1,2),IF(ISNUMBER(SEARCH("No",'2_all_summary'!N857)),4,3))</f>
        <v>4</v>
      </c>
      <c r="L857" s="41">
        <f>IF(ISNUMBER(SEARCH("Yes",'2_all_summary'!$F857)),IF(ISNUMBER(SEARCH("Yes",'2_all_summary'!O857)),1,2),IF(ISNUMBER(SEARCH("No",'2_all_summary'!O857)),4,3))</f>
        <v>4</v>
      </c>
      <c r="M857" s="41">
        <f>IF(ISNUMBER(SEARCH("Yes",'2_all_summary'!$F857)),IF(0&lt;'2_all_summary'!P857,1,2),IF(0='2_all_summary'!P857,4,3))</f>
        <v>4</v>
      </c>
      <c r="N857" s="41">
        <f>IF(ISNUMBER(SEARCH("Yes",'2_all_summary'!$F857)),IF(ISNUMBER(SEARCH("Yes",'2_all_summary'!Q857)),1,2),IF(ISNUMBER(SEARCH("No",'2_all_summary'!Q857)),4,3))</f>
        <v>4</v>
      </c>
      <c r="O857" s="41">
        <f>IF(ISNUMBER(SEARCH("Yes",'2_all_summary'!$F857)),IF(ISNUMBER(SEARCH("Yes",'2_all_summary'!R857)),1,2),IF(ISNUMBER(SEARCH("No",'2_all_summary'!R857)),4,3))</f>
        <v>4</v>
      </c>
      <c r="P857" s="41">
        <f>IF(ISNUMBER(SEARCH("Yes",'2_all_summary'!$F857)),IF(ISNUMBER(SEARCH("Yes",'2_all_summary'!S857)),1,2),IF(ISNUMBER(SEARCH("No",'2_all_summary'!S857)),4,3))</f>
        <v>4</v>
      </c>
      <c r="Q857" s="41">
        <f>IF(ISNUMBER(SEARCH("Yes",'2_all_summary'!$F857)),IF(0&lt;'2_all_summary'!T857,1,2),IF(0='2_all_summary'!T857,4,3))</f>
        <v>4</v>
      </c>
      <c r="R857" s="41">
        <f>IF(ISNUMBER(SEARCH("Yes",'2_all_summary'!$F857)),IF(ISNUMBER(SEARCH("Yes",'2_all_summary'!U857)),1,2),IF(ISNUMBER(SEARCH("No",'2_all_summary'!U857)),4,3))</f>
        <v>4</v>
      </c>
    </row>
    <row r="858" spans="7:18" x14ac:dyDescent="0.3">
      <c r="G858" s="41"/>
      <c r="H858" s="41" t="str">
        <f>'2_all_summary'!D858</f>
        <v>Ecological changes in the coral reef communities of indonesiaâ€™s bali barat national park, 2011â€“2016</v>
      </c>
      <c r="I858" s="41" t="str">
        <f>'2_all_summary'!E858</f>
        <v>The coral reefs of Bali Barat National Park, one of Indonesiaâ€™s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32.2Â°C,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sitesâ€”both inside and outside the parkâ€”more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Baliâ€™s marine ecology to their economic and cultural wellbeing. Â© 2019, Smithsonian National Museum of Natural History. All rights reserved.</v>
      </c>
      <c r="J858" s="41">
        <f>IF(ISNUMBER(SEARCH("Yes",'2_all_summary'!$F858)),IF(ISNUMBER(SEARCH("Yes",'2_all_summary'!M858)),1,2),IF(ISNUMBER(SEARCH("No",'2_all_summary'!M858)),4,3))</f>
        <v>4</v>
      </c>
      <c r="K858" s="41">
        <f>IF(ISNUMBER(SEARCH("Yes",'2_all_summary'!$F858)),IF(ISNUMBER(SEARCH("Yes",'2_all_summary'!N858)),1,2),IF(ISNUMBER(SEARCH("No",'2_all_summary'!N858)),4,3))</f>
        <v>4</v>
      </c>
      <c r="L858" s="41">
        <f>IF(ISNUMBER(SEARCH("Yes",'2_all_summary'!$F858)),IF(ISNUMBER(SEARCH("Yes",'2_all_summary'!O858)),1,2),IF(ISNUMBER(SEARCH("No",'2_all_summary'!O858)),4,3))</f>
        <v>4</v>
      </c>
      <c r="M858" s="41">
        <f>IF(ISNUMBER(SEARCH("Yes",'2_all_summary'!$F858)),IF(0&lt;'2_all_summary'!P858,1,2),IF(0='2_all_summary'!P858,4,3))</f>
        <v>4</v>
      </c>
      <c r="N858" s="41">
        <f>IF(ISNUMBER(SEARCH("Yes",'2_all_summary'!$F858)),IF(ISNUMBER(SEARCH("Yes",'2_all_summary'!Q858)),1,2),IF(ISNUMBER(SEARCH("No",'2_all_summary'!Q858)),4,3))</f>
        <v>4</v>
      </c>
      <c r="O858" s="41">
        <f>IF(ISNUMBER(SEARCH("Yes",'2_all_summary'!$F858)),IF(ISNUMBER(SEARCH("Yes",'2_all_summary'!R858)),1,2),IF(ISNUMBER(SEARCH("No",'2_all_summary'!R858)),4,3))</f>
        <v>4</v>
      </c>
      <c r="P858" s="41">
        <f>IF(ISNUMBER(SEARCH("Yes",'2_all_summary'!$F858)),IF(ISNUMBER(SEARCH("Yes",'2_all_summary'!S858)),1,2),IF(ISNUMBER(SEARCH("No",'2_all_summary'!S858)),4,3))</f>
        <v>4</v>
      </c>
      <c r="Q858" s="41">
        <f>IF(ISNUMBER(SEARCH("Yes",'2_all_summary'!$F858)),IF(0&lt;'2_all_summary'!T858,1,2),IF(0='2_all_summary'!T858,4,3))</f>
        <v>4</v>
      </c>
      <c r="R858" s="41">
        <f>IF(ISNUMBER(SEARCH("Yes",'2_all_summary'!$F858)),IF(ISNUMBER(SEARCH("Yes",'2_all_summary'!U858)),1,2),IF(ISNUMBER(SEARCH("No",'2_all_summary'!U858)),4,3))</f>
        <v>4</v>
      </c>
    </row>
    <row r="859" spans="7:18" x14ac:dyDescent="0.3">
      <c r="G859" s="41"/>
      <c r="H859" s="41" t="str">
        <f>'2_all_summary'!D859</f>
        <v>Production trends, and challenges for biodiversity conservation and sustainable fisheries management of kaptai lake, the largest reservoir in bangladesh</v>
      </c>
      <c r="I859" s="41" t="str">
        <f>'2_all_summary'!E859</f>
        <v>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1965â€“1966 to 10,577 MT in 2018â€“2019. The output of the lake was dominated by small fish remarkably, Gudusia chapra (Hamilton, 1822), Gonialosa manmina (Hamilton, 1822), and Corica soborna Hamilton, 1822, accounting for 64 % of the total production in 2018â€“2019.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Â© Asian Fisheries Society Published under a Creative Commons.</v>
      </c>
      <c r="J859" s="41">
        <f>IF(ISNUMBER(SEARCH("Yes",'2_all_summary'!$F859)),IF(ISNUMBER(SEARCH("Yes",'2_all_summary'!M859)),1,2),IF(ISNUMBER(SEARCH("No",'2_all_summary'!M859)),4,3))</f>
        <v>4</v>
      </c>
      <c r="K859" s="41">
        <f>IF(ISNUMBER(SEARCH("Yes",'2_all_summary'!$F859)),IF(ISNUMBER(SEARCH("Yes",'2_all_summary'!N859)),1,2),IF(ISNUMBER(SEARCH("No",'2_all_summary'!N859)),4,3))</f>
        <v>4</v>
      </c>
      <c r="L859" s="41">
        <f>IF(ISNUMBER(SEARCH("Yes",'2_all_summary'!$F859)),IF(ISNUMBER(SEARCH("Yes",'2_all_summary'!O859)),1,2),IF(ISNUMBER(SEARCH("No",'2_all_summary'!O859)),4,3))</f>
        <v>4</v>
      </c>
      <c r="M859" s="41">
        <f>IF(ISNUMBER(SEARCH("Yes",'2_all_summary'!$F859)),IF(0&lt;'2_all_summary'!P859,1,2),IF(0='2_all_summary'!P859,4,3))</f>
        <v>4</v>
      </c>
      <c r="N859" s="41">
        <f>IF(ISNUMBER(SEARCH("Yes",'2_all_summary'!$F859)),IF(ISNUMBER(SEARCH("Yes",'2_all_summary'!Q859)),1,2),IF(ISNUMBER(SEARCH("No",'2_all_summary'!Q859)),4,3))</f>
        <v>4</v>
      </c>
      <c r="O859" s="41">
        <f>IF(ISNUMBER(SEARCH("Yes",'2_all_summary'!$F859)),IF(ISNUMBER(SEARCH("Yes",'2_all_summary'!R859)),1,2),IF(ISNUMBER(SEARCH("No",'2_all_summary'!R859)),4,3))</f>
        <v>4</v>
      </c>
      <c r="P859" s="41">
        <f>IF(ISNUMBER(SEARCH("Yes",'2_all_summary'!$F859)),IF(ISNUMBER(SEARCH("Yes",'2_all_summary'!S859)),1,2),IF(ISNUMBER(SEARCH("No",'2_all_summary'!S859)),4,3))</f>
        <v>4</v>
      </c>
      <c r="Q859" s="41">
        <f>IF(ISNUMBER(SEARCH("Yes",'2_all_summary'!$F859)),IF(0&lt;'2_all_summary'!T859,1,2),IF(0='2_all_summary'!T859,4,3))</f>
        <v>4</v>
      </c>
      <c r="R859" s="41">
        <f>IF(ISNUMBER(SEARCH("Yes",'2_all_summary'!$F859)),IF(ISNUMBER(SEARCH("Yes",'2_all_summary'!U859)),1,2),IF(ISNUMBER(SEARCH("No",'2_all_summary'!U859)),4,3))</f>
        <v>4</v>
      </c>
    </row>
    <row r="860" spans="7:18" x14ac:dyDescent="0.3">
      <c r="G860" s="41"/>
      <c r="H860" s="41" t="str">
        <f>'2_all_summary'!D860</f>
        <v>How locally designed access and use controls can prevent the tragedy of the commons in a Mexican small-scale fishing community</v>
      </c>
      <c r="I860" s="41" t="str">
        <f>'2_all_summary'!E860</f>
        <v>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Â© 2005 Taylor &amp; Francis Inc.</v>
      </c>
      <c r="J860" s="41">
        <f>IF(ISNUMBER(SEARCH("Yes",'2_all_summary'!$F860)),IF(ISNUMBER(SEARCH("Yes",'2_all_summary'!M860)),1,2),IF(ISNUMBER(SEARCH("No",'2_all_summary'!M860)),4,3))</f>
        <v>4</v>
      </c>
      <c r="K860" s="41">
        <f>IF(ISNUMBER(SEARCH("Yes",'2_all_summary'!$F860)),IF(ISNUMBER(SEARCH("Yes",'2_all_summary'!N860)),1,2),IF(ISNUMBER(SEARCH("No",'2_all_summary'!N860)),4,3))</f>
        <v>4</v>
      </c>
      <c r="L860" s="41">
        <f>IF(ISNUMBER(SEARCH("Yes",'2_all_summary'!$F860)),IF(ISNUMBER(SEARCH("Yes",'2_all_summary'!O860)),1,2),IF(ISNUMBER(SEARCH("No",'2_all_summary'!O860)),4,3))</f>
        <v>4</v>
      </c>
      <c r="M860" s="41">
        <f>IF(ISNUMBER(SEARCH("Yes",'2_all_summary'!$F860)),IF(0&lt;'2_all_summary'!P860,1,2),IF(0='2_all_summary'!P860,4,3))</f>
        <v>4</v>
      </c>
      <c r="N860" s="41">
        <f>IF(ISNUMBER(SEARCH("Yes",'2_all_summary'!$F860)),IF(ISNUMBER(SEARCH("Yes",'2_all_summary'!Q860)),1,2),IF(ISNUMBER(SEARCH("No",'2_all_summary'!Q860)),4,3))</f>
        <v>4</v>
      </c>
      <c r="O860" s="41">
        <f>IF(ISNUMBER(SEARCH("Yes",'2_all_summary'!$F860)),IF(ISNUMBER(SEARCH("Yes",'2_all_summary'!R860)),1,2),IF(ISNUMBER(SEARCH("No",'2_all_summary'!R860)),4,3))</f>
        <v>4</v>
      </c>
      <c r="P860" s="41">
        <f>IF(ISNUMBER(SEARCH("Yes",'2_all_summary'!$F860)),IF(ISNUMBER(SEARCH("Yes",'2_all_summary'!S860)),1,2),IF(ISNUMBER(SEARCH("No",'2_all_summary'!S860)),4,3))</f>
        <v>4</v>
      </c>
      <c r="Q860" s="41">
        <f>IF(ISNUMBER(SEARCH("Yes",'2_all_summary'!$F860)),IF(0&lt;'2_all_summary'!T860,1,2),IF(0='2_all_summary'!T860,4,3))</f>
        <v>4</v>
      </c>
      <c r="R860" s="41">
        <f>IF(ISNUMBER(SEARCH("Yes",'2_all_summary'!$F860)),IF(ISNUMBER(SEARCH("Yes",'2_all_summary'!U860)),1,2),IF(ISNUMBER(SEARCH("No",'2_all_summary'!U860)),4,3))</f>
        <v>4</v>
      </c>
    </row>
    <row r="861" spans="7:18" x14ac:dyDescent="0.3">
      <c r="G861" s="41"/>
      <c r="H861" s="41" t="str">
        <f>'2_all_summary'!D861</f>
        <v>Towards a more robust approach for the restoration of mangroves in Vietnam</v>
      </c>
      <c r="I861" s="41" t="str">
        <f>'2_all_summary'!E861</f>
        <v>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Â© 2020, The Author(s).</v>
      </c>
      <c r="J861" s="41">
        <f>IF(ISNUMBER(SEARCH("Yes",'2_all_summary'!$F861)),IF(ISNUMBER(SEARCH("Yes",'2_all_summary'!M861)),1,2),IF(ISNUMBER(SEARCH("No",'2_all_summary'!M861)),4,3))</f>
        <v>4</v>
      </c>
      <c r="K861" s="41">
        <f>IF(ISNUMBER(SEARCH("Yes",'2_all_summary'!$F861)),IF(ISNUMBER(SEARCH("Yes",'2_all_summary'!N861)),1,2),IF(ISNUMBER(SEARCH("No",'2_all_summary'!N861)),4,3))</f>
        <v>4</v>
      </c>
      <c r="L861" s="41">
        <f>IF(ISNUMBER(SEARCH("Yes",'2_all_summary'!$F861)),IF(ISNUMBER(SEARCH("Yes",'2_all_summary'!O861)),1,2),IF(ISNUMBER(SEARCH("No",'2_all_summary'!O861)),4,3))</f>
        <v>4</v>
      </c>
      <c r="M861" s="41">
        <f>IF(ISNUMBER(SEARCH("Yes",'2_all_summary'!$F861)),IF(0&lt;'2_all_summary'!P861,1,2),IF(0='2_all_summary'!P861,4,3))</f>
        <v>4</v>
      </c>
      <c r="N861" s="41">
        <f>IF(ISNUMBER(SEARCH("Yes",'2_all_summary'!$F861)),IF(ISNUMBER(SEARCH("Yes",'2_all_summary'!Q861)),1,2),IF(ISNUMBER(SEARCH("No",'2_all_summary'!Q861)),4,3))</f>
        <v>4</v>
      </c>
      <c r="O861" s="41">
        <f>IF(ISNUMBER(SEARCH("Yes",'2_all_summary'!$F861)),IF(ISNUMBER(SEARCH("Yes",'2_all_summary'!R861)),1,2),IF(ISNUMBER(SEARCH("No",'2_all_summary'!R861)),4,3))</f>
        <v>4</v>
      </c>
      <c r="P861" s="41">
        <f>IF(ISNUMBER(SEARCH("Yes",'2_all_summary'!$F861)),IF(ISNUMBER(SEARCH("Yes",'2_all_summary'!S861)),1,2),IF(ISNUMBER(SEARCH("No",'2_all_summary'!S861)),4,3))</f>
        <v>4</v>
      </c>
      <c r="Q861" s="41">
        <f>IF(ISNUMBER(SEARCH("Yes",'2_all_summary'!$F861)),IF(0&lt;'2_all_summary'!T861,1,2),IF(0='2_all_summary'!T861,4,3))</f>
        <v>4</v>
      </c>
      <c r="R861" s="41">
        <f>IF(ISNUMBER(SEARCH("Yes",'2_all_summary'!$F861)),IF(ISNUMBER(SEARCH("Yes",'2_all_summary'!U861)),1,2),IF(ISNUMBER(SEARCH("No",'2_all_summary'!U861)),4,3))</f>
        <v>4</v>
      </c>
    </row>
    <row r="862" spans="7:18" x14ac:dyDescent="0.3">
      <c r="G862" s="41"/>
      <c r="H862" s="41" t="str">
        <f>'2_all_summary'!D862</f>
        <v>Tipping the scale away from privatization and toward community-based fisheries: Policy and market alternatives in New England</v>
      </c>
      <c r="I862" s="41" t="str">
        <f>'2_all_summary'!E862</f>
        <v>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Â© 2014 Elsevier Ltd.</v>
      </c>
      <c r="J862" s="41">
        <f>IF(ISNUMBER(SEARCH("Yes",'2_all_summary'!$F862)),IF(ISNUMBER(SEARCH("Yes",'2_all_summary'!M862)),1,2),IF(ISNUMBER(SEARCH("No",'2_all_summary'!M862)),4,3))</f>
        <v>2</v>
      </c>
      <c r="K862" s="41">
        <f>IF(ISNUMBER(SEARCH("Yes",'2_all_summary'!$F862)),IF(ISNUMBER(SEARCH("Yes",'2_all_summary'!N862)),1,2),IF(ISNUMBER(SEARCH("No",'2_all_summary'!N862)),4,3))</f>
        <v>2</v>
      </c>
      <c r="L862" s="41">
        <f>IF(ISNUMBER(SEARCH("Yes",'2_all_summary'!$F862)),IF(ISNUMBER(SEARCH("Yes",'2_all_summary'!O862)),1,2),IF(ISNUMBER(SEARCH("No",'2_all_summary'!O862)),4,3))</f>
        <v>2</v>
      </c>
      <c r="M862" s="41">
        <f>IF(ISNUMBER(SEARCH("Yes",'2_all_summary'!$F862)),IF(0&lt;'2_all_summary'!P862,1,2),IF(0='2_all_summary'!P862,4,3))</f>
        <v>2</v>
      </c>
      <c r="N862" s="41">
        <f>IF(ISNUMBER(SEARCH("Yes",'2_all_summary'!$F862)),IF(ISNUMBER(SEARCH("Yes",'2_all_summary'!Q862)),1,2),IF(ISNUMBER(SEARCH("No",'2_all_summary'!Q862)),4,3))</f>
        <v>2</v>
      </c>
      <c r="O862" s="41">
        <f>IF(ISNUMBER(SEARCH("Yes",'2_all_summary'!$F862)),IF(ISNUMBER(SEARCH("Yes",'2_all_summary'!R862)),1,2),IF(ISNUMBER(SEARCH("No",'2_all_summary'!R862)),4,3))</f>
        <v>2</v>
      </c>
      <c r="P862" s="41">
        <f>IF(ISNUMBER(SEARCH("Yes",'2_all_summary'!$F862)),IF(ISNUMBER(SEARCH("Yes",'2_all_summary'!S862)),1,2),IF(ISNUMBER(SEARCH("No",'2_all_summary'!S862)),4,3))</f>
        <v>2</v>
      </c>
      <c r="Q862" s="41">
        <f>IF(ISNUMBER(SEARCH("Yes",'2_all_summary'!$F862)),IF(0&lt;'2_all_summary'!T862,1,2),IF(0='2_all_summary'!T862,4,3))</f>
        <v>2</v>
      </c>
      <c r="R862" s="41">
        <f>IF(ISNUMBER(SEARCH("Yes",'2_all_summary'!$F862)),IF(ISNUMBER(SEARCH("Yes",'2_all_summary'!U862)),1,2),IF(ISNUMBER(SEARCH("No",'2_all_summary'!U862)),4,3))</f>
        <v>2</v>
      </c>
    </row>
    <row r="863" spans="7:18" x14ac:dyDescent="0.3">
      <c r="G863" s="41"/>
      <c r="H863" s="41" t="str">
        <f>'2_all_summary'!D863</f>
        <v>Protected nearshore shallow and deep subtidal rocky reef communities differ in their trophic diversity but not their nutritional condition</v>
      </c>
      <c r="I863" s="41" t="str">
        <f>'2_all_summary'!E863</f>
        <v>Large physical changes that alter reef macrobenthos and fish assemblages occur with increasing depth, so the biological processes that regulate communities at different depths are expected to diverge. We used analyses of stable isotopes (Î´13C and Î´15N) and fatty acids to establish whether shallow (11â€“25 m) and deep (45â€“75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Â© 2019, Â© 2019 NISC (Pty) Ltd.</v>
      </c>
      <c r="J863" s="41">
        <f>IF(ISNUMBER(SEARCH("Yes",'2_all_summary'!$F863)),IF(ISNUMBER(SEARCH("Yes",'2_all_summary'!M863)),1,2),IF(ISNUMBER(SEARCH("No",'2_all_summary'!M863)),4,3))</f>
        <v>4</v>
      </c>
      <c r="K863" s="41">
        <f>IF(ISNUMBER(SEARCH("Yes",'2_all_summary'!$F863)),IF(ISNUMBER(SEARCH("Yes",'2_all_summary'!N863)),1,2),IF(ISNUMBER(SEARCH("No",'2_all_summary'!N863)),4,3))</f>
        <v>4</v>
      </c>
      <c r="L863" s="41">
        <f>IF(ISNUMBER(SEARCH("Yes",'2_all_summary'!$F863)),IF(ISNUMBER(SEARCH("Yes",'2_all_summary'!O863)),1,2),IF(ISNUMBER(SEARCH("No",'2_all_summary'!O863)),4,3))</f>
        <v>4</v>
      </c>
      <c r="M863" s="41">
        <f>IF(ISNUMBER(SEARCH("Yes",'2_all_summary'!$F863)),IF(0&lt;'2_all_summary'!P863,1,2),IF(0='2_all_summary'!P863,4,3))</f>
        <v>4</v>
      </c>
      <c r="N863" s="41">
        <f>IF(ISNUMBER(SEARCH("Yes",'2_all_summary'!$F863)),IF(ISNUMBER(SEARCH("Yes",'2_all_summary'!Q863)),1,2),IF(ISNUMBER(SEARCH("No",'2_all_summary'!Q863)),4,3))</f>
        <v>4</v>
      </c>
      <c r="O863" s="41">
        <f>IF(ISNUMBER(SEARCH("Yes",'2_all_summary'!$F863)),IF(ISNUMBER(SEARCH("Yes",'2_all_summary'!R863)),1,2),IF(ISNUMBER(SEARCH("No",'2_all_summary'!R863)),4,3))</f>
        <v>4</v>
      </c>
      <c r="P863" s="41">
        <f>IF(ISNUMBER(SEARCH("Yes",'2_all_summary'!$F863)),IF(ISNUMBER(SEARCH("Yes",'2_all_summary'!S863)),1,2),IF(ISNUMBER(SEARCH("No",'2_all_summary'!S863)),4,3))</f>
        <v>4</v>
      </c>
      <c r="Q863" s="41">
        <f>IF(ISNUMBER(SEARCH("Yes",'2_all_summary'!$F863)),IF(0&lt;'2_all_summary'!T863,1,2),IF(0='2_all_summary'!T863,4,3))</f>
        <v>4</v>
      </c>
      <c r="R863" s="41">
        <f>IF(ISNUMBER(SEARCH("Yes",'2_all_summary'!$F863)),IF(ISNUMBER(SEARCH("Yes",'2_all_summary'!U863)),1,2),IF(ISNUMBER(SEARCH("No",'2_all_summary'!U863)),4,3))</f>
        <v>4</v>
      </c>
    </row>
    <row r="864" spans="7:18" x14ac:dyDescent="0.3">
      <c r="G864" s="41"/>
      <c r="H864" s="41" t="str">
        <f>'2_all_summary'!D864</f>
        <v>Dominant discourses, among fishers and middlemen, of the factors affecting coral reef fish distributions in Solomon Islands</v>
      </c>
      <c r="I864" s="41" t="str">
        <f>'2_all_summary'!E864</f>
        <v>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Â© 2012 Elsevier Ltd.</v>
      </c>
      <c r="J864" s="41">
        <f>IF(ISNUMBER(SEARCH("Yes",'2_all_summary'!$F864)),IF(ISNUMBER(SEARCH("Yes",'2_all_summary'!M864)),1,2),IF(ISNUMBER(SEARCH("No",'2_all_summary'!M864)),4,3))</f>
        <v>3</v>
      </c>
      <c r="K864" s="41">
        <f>IF(ISNUMBER(SEARCH("Yes",'2_all_summary'!$F864)),IF(ISNUMBER(SEARCH("Yes",'2_all_summary'!N864)),1,2),IF(ISNUMBER(SEARCH("No",'2_all_summary'!N864)),4,3))</f>
        <v>3</v>
      </c>
      <c r="L864" s="41">
        <f>IF(ISNUMBER(SEARCH("Yes",'2_all_summary'!$F864)),IF(ISNUMBER(SEARCH("Yes",'2_all_summary'!O864)),1,2),IF(ISNUMBER(SEARCH("No",'2_all_summary'!O864)),4,3))</f>
        <v>3</v>
      </c>
      <c r="M864" s="41">
        <f>IF(ISNUMBER(SEARCH("Yes",'2_all_summary'!$F864)),IF(0&lt;'2_all_summary'!P864,1,2),IF(0='2_all_summary'!P864,4,3))</f>
        <v>3</v>
      </c>
      <c r="N864" s="41">
        <f>IF(ISNUMBER(SEARCH("Yes",'2_all_summary'!$F864)),IF(ISNUMBER(SEARCH("Yes",'2_all_summary'!Q864)),1,2),IF(ISNUMBER(SEARCH("No",'2_all_summary'!Q864)),4,3))</f>
        <v>3</v>
      </c>
      <c r="O864" s="41">
        <f>IF(ISNUMBER(SEARCH("Yes",'2_all_summary'!$F864)),IF(ISNUMBER(SEARCH("Yes",'2_all_summary'!R864)),1,2),IF(ISNUMBER(SEARCH("No",'2_all_summary'!R864)),4,3))</f>
        <v>3</v>
      </c>
      <c r="P864" s="41">
        <f>IF(ISNUMBER(SEARCH("Yes",'2_all_summary'!$F864)),IF(ISNUMBER(SEARCH("Yes",'2_all_summary'!S864)),1,2),IF(ISNUMBER(SEARCH("No",'2_all_summary'!S864)),4,3))</f>
        <v>3</v>
      </c>
      <c r="Q864" s="41">
        <f>IF(ISNUMBER(SEARCH("Yes",'2_all_summary'!$F864)),IF(0&lt;'2_all_summary'!T864,1,2),IF(0='2_all_summary'!T864,4,3))</f>
        <v>3</v>
      </c>
      <c r="R864" s="41">
        <f>IF(ISNUMBER(SEARCH("Yes",'2_all_summary'!$F864)),IF(ISNUMBER(SEARCH("Yes",'2_all_summary'!U864)),1,2),IF(ISNUMBER(SEARCH("No",'2_all_summary'!U864)),4,3))</f>
        <v>3</v>
      </c>
    </row>
    <row r="865" spans="7:18" x14ac:dyDescent="0.3">
      <c r="G865" s="41"/>
      <c r="H865" s="41" t="str">
        <f>'2_all_summary'!D865</f>
        <v>Analysis of institutional panglima laot as community based coastal resource management</v>
      </c>
      <c r="I865" s="41" t="str">
        <f>'2_all_summary'!E865</f>
        <v>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Â© 2018, International Journal of Scientific and Technology Research. All rights reserved.</v>
      </c>
      <c r="J865" s="41">
        <f>IF(ISNUMBER(SEARCH("Yes",'2_all_summary'!$F865)),IF(ISNUMBER(SEARCH("Yes",'2_all_summary'!M865)),1,2),IF(ISNUMBER(SEARCH("No",'2_all_summary'!M865)),4,3))</f>
        <v>4</v>
      </c>
      <c r="K865" s="41">
        <f>IF(ISNUMBER(SEARCH("Yes",'2_all_summary'!$F865)),IF(ISNUMBER(SEARCH("Yes",'2_all_summary'!N865)),1,2),IF(ISNUMBER(SEARCH("No",'2_all_summary'!N865)),4,3))</f>
        <v>4</v>
      </c>
      <c r="L865" s="41">
        <f>IF(ISNUMBER(SEARCH("Yes",'2_all_summary'!$F865)),IF(ISNUMBER(SEARCH("Yes",'2_all_summary'!O865)),1,2),IF(ISNUMBER(SEARCH("No",'2_all_summary'!O865)),4,3))</f>
        <v>4</v>
      </c>
      <c r="M865" s="41">
        <f>IF(ISNUMBER(SEARCH("Yes",'2_all_summary'!$F865)),IF(0&lt;'2_all_summary'!P865,1,2),IF(0='2_all_summary'!P865,4,3))</f>
        <v>4</v>
      </c>
      <c r="N865" s="41">
        <f>IF(ISNUMBER(SEARCH("Yes",'2_all_summary'!$F865)),IF(ISNUMBER(SEARCH("Yes",'2_all_summary'!Q865)),1,2),IF(ISNUMBER(SEARCH("No",'2_all_summary'!Q865)),4,3))</f>
        <v>4</v>
      </c>
      <c r="O865" s="41">
        <f>IF(ISNUMBER(SEARCH("Yes",'2_all_summary'!$F865)),IF(ISNUMBER(SEARCH("Yes",'2_all_summary'!R865)),1,2),IF(ISNUMBER(SEARCH("No",'2_all_summary'!R865)),4,3))</f>
        <v>4</v>
      </c>
      <c r="P865" s="41">
        <f>IF(ISNUMBER(SEARCH("Yes",'2_all_summary'!$F865)),IF(ISNUMBER(SEARCH("Yes",'2_all_summary'!S865)),1,2),IF(ISNUMBER(SEARCH("No",'2_all_summary'!S865)),4,3))</f>
        <v>4</v>
      </c>
      <c r="Q865" s="41">
        <f>IF(ISNUMBER(SEARCH("Yes",'2_all_summary'!$F865)),IF(0&lt;'2_all_summary'!T865,1,2),IF(0='2_all_summary'!T865,4,3))</f>
        <v>4</v>
      </c>
      <c r="R865" s="41">
        <f>IF(ISNUMBER(SEARCH("Yes",'2_all_summary'!$F865)),IF(ISNUMBER(SEARCH("Yes",'2_all_summary'!U865)),1,2),IF(ISNUMBER(SEARCH("No",'2_all_summary'!U865)),4,3))</f>
        <v>4</v>
      </c>
    </row>
    <row r="866" spans="7:18" x14ac:dyDescent="0.3">
      <c r="G866" s="41"/>
      <c r="H866" s="41" t="str">
        <f>'2_all_summary'!D866</f>
        <v>An epidemiologic transition of cardiovascular disease risk in Carriacou and Petite Martinique, Grenada: The Grenada heart project, 2005-2007</v>
      </c>
      <c r="I866" s="41" t="str">
        <f>'2_all_summary'!E866</f>
        <v>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â‰¥65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v>
      </c>
      <c r="J866" s="41">
        <f>IF(ISNUMBER(SEARCH("Yes",'2_all_summary'!$F866)),IF(ISNUMBER(SEARCH("Yes",'2_all_summary'!M866)),1,2),IF(ISNUMBER(SEARCH("No",'2_all_summary'!M866)),4,3))</f>
        <v>4</v>
      </c>
      <c r="K866" s="41">
        <f>IF(ISNUMBER(SEARCH("Yes",'2_all_summary'!$F866)),IF(ISNUMBER(SEARCH("Yes",'2_all_summary'!N866)),1,2),IF(ISNUMBER(SEARCH("No",'2_all_summary'!N866)),4,3))</f>
        <v>4</v>
      </c>
      <c r="L866" s="41">
        <f>IF(ISNUMBER(SEARCH("Yes",'2_all_summary'!$F866)),IF(ISNUMBER(SEARCH("Yes",'2_all_summary'!O866)),1,2),IF(ISNUMBER(SEARCH("No",'2_all_summary'!O866)),4,3))</f>
        <v>4</v>
      </c>
      <c r="M866" s="41">
        <f>IF(ISNUMBER(SEARCH("Yes",'2_all_summary'!$F866)),IF(0&lt;'2_all_summary'!P866,1,2),IF(0='2_all_summary'!P866,4,3))</f>
        <v>4</v>
      </c>
      <c r="N866" s="41">
        <f>IF(ISNUMBER(SEARCH("Yes",'2_all_summary'!$F866)),IF(ISNUMBER(SEARCH("Yes",'2_all_summary'!Q866)),1,2),IF(ISNUMBER(SEARCH("No",'2_all_summary'!Q866)),4,3))</f>
        <v>4</v>
      </c>
      <c r="O866" s="41">
        <f>IF(ISNUMBER(SEARCH("Yes",'2_all_summary'!$F866)),IF(ISNUMBER(SEARCH("Yes",'2_all_summary'!R866)),1,2),IF(ISNUMBER(SEARCH("No",'2_all_summary'!R866)),4,3))</f>
        <v>4</v>
      </c>
      <c r="P866" s="41">
        <f>IF(ISNUMBER(SEARCH("Yes",'2_all_summary'!$F866)),IF(ISNUMBER(SEARCH("Yes",'2_all_summary'!S866)),1,2),IF(ISNUMBER(SEARCH("No",'2_all_summary'!S866)),4,3))</f>
        <v>4</v>
      </c>
      <c r="Q866" s="41">
        <f>IF(ISNUMBER(SEARCH("Yes",'2_all_summary'!$F866)),IF(0&lt;'2_all_summary'!T866,1,2),IF(0='2_all_summary'!T866,4,3))</f>
        <v>4</v>
      </c>
      <c r="R866" s="41">
        <f>IF(ISNUMBER(SEARCH("Yes",'2_all_summary'!$F866)),IF(ISNUMBER(SEARCH("Yes",'2_all_summary'!U866)),1,2),IF(ISNUMBER(SEARCH("No",'2_all_summary'!U866)),4,3))</f>
        <v>4</v>
      </c>
    </row>
    <row r="867" spans="7:18" x14ac:dyDescent="0.3">
      <c r="G867" s="41"/>
      <c r="H867" s="41" t="str">
        <f>'2_all_summary'!D867</f>
        <v>Local community-based approach for sustainable management of artisanal fisheries on small islands</v>
      </c>
      <c r="I867" s="41" t="str">
        <f>'2_all_summary'!E867</f>
        <v>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Â© 2017 Elsevier Ltd</v>
      </c>
      <c r="J867" s="41">
        <f>IF(ISNUMBER(SEARCH("Yes",'2_all_summary'!$F867)),IF(ISNUMBER(SEARCH("Yes",'2_all_summary'!M867)),1,2),IF(ISNUMBER(SEARCH("No",'2_all_summary'!M867)),4,3))</f>
        <v>4</v>
      </c>
      <c r="K867" s="41">
        <f>IF(ISNUMBER(SEARCH("Yes",'2_all_summary'!$F867)),IF(ISNUMBER(SEARCH("Yes",'2_all_summary'!N867)),1,2),IF(ISNUMBER(SEARCH("No",'2_all_summary'!N867)),4,3))</f>
        <v>3</v>
      </c>
      <c r="L867" s="41">
        <f>IF(ISNUMBER(SEARCH("Yes",'2_all_summary'!$F867)),IF(ISNUMBER(SEARCH("Yes",'2_all_summary'!O867)),1,2),IF(ISNUMBER(SEARCH("No",'2_all_summary'!O867)),4,3))</f>
        <v>4</v>
      </c>
      <c r="M867" s="41">
        <f>IF(ISNUMBER(SEARCH("Yes",'2_all_summary'!$F867)),IF(0&lt;'2_all_summary'!P867,1,2),IF(0='2_all_summary'!P867,4,3))</f>
        <v>3</v>
      </c>
      <c r="N867" s="41">
        <f>IF(ISNUMBER(SEARCH("Yes",'2_all_summary'!$F867)),IF(ISNUMBER(SEARCH("Yes",'2_all_summary'!Q867)),1,2),IF(ISNUMBER(SEARCH("No",'2_all_summary'!Q867)),4,3))</f>
        <v>4</v>
      </c>
      <c r="O867" s="41">
        <f>IF(ISNUMBER(SEARCH("Yes",'2_all_summary'!$F867)),IF(ISNUMBER(SEARCH("Yes",'2_all_summary'!R867)),1,2),IF(ISNUMBER(SEARCH("No",'2_all_summary'!R867)),4,3))</f>
        <v>3</v>
      </c>
      <c r="P867" s="41">
        <f>IF(ISNUMBER(SEARCH("Yes",'2_all_summary'!$F867)),IF(ISNUMBER(SEARCH("Yes",'2_all_summary'!S867)),1,2),IF(ISNUMBER(SEARCH("No",'2_all_summary'!S867)),4,3))</f>
        <v>4</v>
      </c>
      <c r="Q867" s="41">
        <f>IF(ISNUMBER(SEARCH("Yes",'2_all_summary'!$F867)),IF(0&lt;'2_all_summary'!T867,1,2),IF(0='2_all_summary'!T867,4,3))</f>
        <v>3</v>
      </c>
      <c r="R867" s="41">
        <f>IF(ISNUMBER(SEARCH("Yes",'2_all_summary'!$F867)),IF(ISNUMBER(SEARCH("Yes",'2_all_summary'!U867)),1,2),IF(ISNUMBER(SEARCH("No",'2_all_summary'!U867)),4,3))</f>
        <v>3</v>
      </c>
    </row>
    <row r="868" spans="7:18" x14ac:dyDescent="0.3">
      <c r="G868" s="41"/>
      <c r="H868" s="41" t="str">
        <f>'2_all_summary'!D868</f>
        <v>A comparison of social outcomes associated with different fisheries co-management institutions</v>
      </c>
      <c r="I868" s="41" t="str">
        <f>'2_all_summary'!E868</f>
        <v>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Â© 2013 Wiley Periodicals, Inc.</v>
      </c>
      <c r="J868" s="41">
        <f>IF(ISNUMBER(SEARCH("Yes",'2_all_summary'!$F868)),IF(ISNUMBER(SEARCH("Yes",'2_all_summary'!M868)),1,2),IF(ISNUMBER(SEARCH("No",'2_all_summary'!M868)),4,3))</f>
        <v>2</v>
      </c>
      <c r="K868" s="41">
        <f>IF(ISNUMBER(SEARCH("Yes",'2_all_summary'!$F868)),IF(ISNUMBER(SEARCH("Yes",'2_all_summary'!N868)),1,2),IF(ISNUMBER(SEARCH("No",'2_all_summary'!N868)),4,3))</f>
        <v>2</v>
      </c>
      <c r="L868" s="41">
        <f>IF(ISNUMBER(SEARCH("Yes",'2_all_summary'!$F868)),IF(ISNUMBER(SEARCH("Yes",'2_all_summary'!O868)),1,2),IF(ISNUMBER(SEARCH("No",'2_all_summary'!O868)),4,3))</f>
        <v>2</v>
      </c>
      <c r="M868" s="41">
        <f>IF(ISNUMBER(SEARCH("Yes",'2_all_summary'!$F868)),IF(0&lt;'2_all_summary'!P868,1,2),IF(0='2_all_summary'!P868,4,3))</f>
        <v>2</v>
      </c>
      <c r="N868" s="41">
        <f>IF(ISNUMBER(SEARCH("Yes",'2_all_summary'!$F868)),IF(ISNUMBER(SEARCH("Yes",'2_all_summary'!Q868)),1,2),IF(ISNUMBER(SEARCH("No",'2_all_summary'!Q868)),4,3))</f>
        <v>2</v>
      </c>
      <c r="O868" s="41">
        <f>IF(ISNUMBER(SEARCH("Yes",'2_all_summary'!$F868)),IF(ISNUMBER(SEARCH("Yes",'2_all_summary'!R868)),1,2),IF(ISNUMBER(SEARCH("No",'2_all_summary'!R868)),4,3))</f>
        <v>1</v>
      </c>
      <c r="P868" s="41">
        <f>IF(ISNUMBER(SEARCH("Yes",'2_all_summary'!$F868)),IF(ISNUMBER(SEARCH("Yes",'2_all_summary'!S868)),1,2),IF(ISNUMBER(SEARCH("No",'2_all_summary'!S868)),4,3))</f>
        <v>2</v>
      </c>
      <c r="Q868" s="41">
        <f>IF(ISNUMBER(SEARCH("Yes",'2_all_summary'!$F868)),IF(0&lt;'2_all_summary'!T868,1,2),IF(0='2_all_summary'!T868,4,3))</f>
        <v>1</v>
      </c>
      <c r="R868" s="41">
        <f>IF(ISNUMBER(SEARCH("Yes",'2_all_summary'!$F868)),IF(ISNUMBER(SEARCH("Yes",'2_all_summary'!U868)),1,2),IF(ISNUMBER(SEARCH("No",'2_all_summary'!U868)),4,3))</f>
        <v>1</v>
      </c>
    </row>
    <row r="869" spans="7:18" x14ac:dyDescent="0.3">
      <c r="G869" s="41"/>
      <c r="H869" s="41" t="str">
        <f>'2_all_summary'!D869</f>
        <v>Community-based environmental education in the fishing villages of Tuticorin and its role in conservation of the environment</v>
      </c>
      <c r="I869" s="41" t="str">
        <f>'2_all_summary'!E869</f>
        <v>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v>
      </c>
      <c r="J869" s="41">
        <f>IF(ISNUMBER(SEARCH("Yes",'2_all_summary'!$F869)),IF(ISNUMBER(SEARCH("Yes",'2_all_summary'!M869)),1,2),IF(ISNUMBER(SEARCH("No",'2_all_summary'!M869)),4,3))</f>
        <v>4</v>
      </c>
      <c r="K869" s="41">
        <f>IF(ISNUMBER(SEARCH("Yes",'2_all_summary'!$F869)),IF(ISNUMBER(SEARCH("Yes",'2_all_summary'!N869)),1,2),IF(ISNUMBER(SEARCH("No",'2_all_summary'!N869)),4,3))</f>
        <v>4</v>
      </c>
      <c r="L869" s="41">
        <f>IF(ISNUMBER(SEARCH("Yes",'2_all_summary'!$F869)),IF(ISNUMBER(SEARCH("Yes",'2_all_summary'!O869)),1,2),IF(ISNUMBER(SEARCH("No",'2_all_summary'!O869)),4,3))</f>
        <v>4</v>
      </c>
      <c r="M869" s="41">
        <f>IF(ISNUMBER(SEARCH("Yes",'2_all_summary'!$F869)),IF(0&lt;'2_all_summary'!P869,1,2),IF(0='2_all_summary'!P869,4,3))</f>
        <v>4</v>
      </c>
      <c r="N869" s="41">
        <f>IF(ISNUMBER(SEARCH("Yes",'2_all_summary'!$F869)),IF(ISNUMBER(SEARCH("Yes",'2_all_summary'!Q869)),1,2),IF(ISNUMBER(SEARCH("No",'2_all_summary'!Q869)),4,3))</f>
        <v>4</v>
      </c>
      <c r="O869" s="41">
        <f>IF(ISNUMBER(SEARCH("Yes",'2_all_summary'!$F869)),IF(ISNUMBER(SEARCH("Yes",'2_all_summary'!R869)),1,2),IF(ISNUMBER(SEARCH("No",'2_all_summary'!R869)),4,3))</f>
        <v>4</v>
      </c>
      <c r="P869" s="41">
        <f>IF(ISNUMBER(SEARCH("Yes",'2_all_summary'!$F869)),IF(ISNUMBER(SEARCH("Yes",'2_all_summary'!S869)),1,2),IF(ISNUMBER(SEARCH("No",'2_all_summary'!S869)),4,3))</f>
        <v>4</v>
      </c>
      <c r="Q869" s="41">
        <f>IF(ISNUMBER(SEARCH("Yes",'2_all_summary'!$F869)),IF(0&lt;'2_all_summary'!T869,1,2),IF(0='2_all_summary'!T869,4,3))</f>
        <v>4</v>
      </c>
      <c r="R869" s="41">
        <f>IF(ISNUMBER(SEARCH("Yes",'2_all_summary'!$F869)),IF(ISNUMBER(SEARCH("Yes",'2_all_summary'!U869)),1,2),IF(ISNUMBER(SEARCH("No",'2_all_summary'!U869)),4,3))</f>
        <v>4</v>
      </c>
    </row>
    <row r="870" spans="7:18" x14ac:dyDescent="0.3">
      <c r="G870" s="41"/>
      <c r="H870" s="41" t="str">
        <f>'2_all_summary'!D870</f>
        <v>Local perceptions of environmental changes in fishing communities of southwest Madagascar</v>
      </c>
      <c r="I870" s="41" t="str">
        <f>'2_all_summary'!E870</f>
        <v>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21â€“40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Â© 2018 Elsevier Ltd</v>
      </c>
      <c r="J870" s="41">
        <f>IF(ISNUMBER(SEARCH("Yes",'2_all_summary'!$F870)),IF(ISNUMBER(SEARCH("Yes",'2_all_summary'!M870)),1,2),IF(ISNUMBER(SEARCH("No",'2_all_summary'!M870)),4,3))</f>
        <v>4</v>
      </c>
      <c r="K870" s="41">
        <f>IF(ISNUMBER(SEARCH("Yes",'2_all_summary'!$F870)),IF(ISNUMBER(SEARCH("Yes",'2_all_summary'!N870)),1,2),IF(ISNUMBER(SEARCH("No",'2_all_summary'!N870)),4,3))</f>
        <v>4</v>
      </c>
      <c r="L870" s="41">
        <f>IF(ISNUMBER(SEARCH("Yes",'2_all_summary'!$F870)),IF(ISNUMBER(SEARCH("Yes",'2_all_summary'!O870)),1,2),IF(ISNUMBER(SEARCH("No",'2_all_summary'!O870)),4,3))</f>
        <v>4</v>
      </c>
      <c r="M870" s="41">
        <f>IF(ISNUMBER(SEARCH("Yes",'2_all_summary'!$F870)),IF(0&lt;'2_all_summary'!P870,1,2),IF(0='2_all_summary'!P870,4,3))</f>
        <v>4</v>
      </c>
      <c r="N870" s="41">
        <f>IF(ISNUMBER(SEARCH("Yes",'2_all_summary'!$F870)),IF(ISNUMBER(SEARCH("Yes",'2_all_summary'!Q870)),1,2),IF(ISNUMBER(SEARCH("No",'2_all_summary'!Q870)),4,3))</f>
        <v>4</v>
      </c>
      <c r="O870" s="41">
        <f>IF(ISNUMBER(SEARCH("Yes",'2_all_summary'!$F870)),IF(ISNUMBER(SEARCH("Yes",'2_all_summary'!R870)),1,2),IF(ISNUMBER(SEARCH("No",'2_all_summary'!R870)),4,3))</f>
        <v>4</v>
      </c>
      <c r="P870" s="41">
        <f>IF(ISNUMBER(SEARCH("Yes",'2_all_summary'!$F870)),IF(ISNUMBER(SEARCH("Yes",'2_all_summary'!S870)),1,2),IF(ISNUMBER(SEARCH("No",'2_all_summary'!S870)),4,3))</f>
        <v>4</v>
      </c>
      <c r="Q870" s="41">
        <f>IF(ISNUMBER(SEARCH("Yes",'2_all_summary'!$F870)),IF(0&lt;'2_all_summary'!T870,1,2),IF(0='2_all_summary'!T870,4,3))</f>
        <v>4</v>
      </c>
      <c r="R870" s="41">
        <f>IF(ISNUMBER(SEARCH("Yes",'2_all_summary'!$F870)),IF(ISNUMBER(SEARCH("Yes",'2_all_summary'!U870)),1,2),IF(ISNUMBER(SEARCH("No",'2_all_summary'!U870)),4,3))</f>
        <v>4</v>
      </c>
    </row>
    <row r="871" spans="7:18" x14ac:dyDescent="0.3">
      <c r="G871" s="41"/>
      <c r="H871" s="41" t="str">
        <f>'2_all_summary'!D871</f>
        <v>Evaluating the feasibility and impact of a yoga intervention on cognition, physical function, physical activity, and affective outcomes in people living with HIV: Protocol for a randomized pilot trial</v>
      </c>
      <c r="I871" s="41" t="str">
        <f>'2_all_summary'!E871</f>
        <v>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Â© Adria Quigley, Kelly K O'Brien, Marie-JosÃ©e Brouillette, Marilyn MacKay-Lyons.</v>
      </c>
      <c r="J871" s="41">
        <f>IF(ISNUMBER(SEARCH("Yes",'2_all_summary'!$F871)),IF(ISNUMBER(SEARCH("Yes",'2_all_summary'!M871)),1,2),IF(ISNUMBER(SEARCH("No",'2_all_summary'!M871)),4,3))</f>
        <v>4</v>
      </c>
      <c r="K871" s="41">
        <f>IF(ISNUMBER(SEARCH("Yes",'2_all_summary'!$F871)),IF(ISNUMBER(SEARCH("Yes",'2_all_summary'!N871)),1,2),IF(ISNUMBER(SEARCH("No",'2_all_summary'!N871)),4,3))</f>
        <v>4</v>
      </c>
      <c r="L871" s="41">
        <f>IF(ISNUMBER(SEARCH("Yes",'2_all_summary'!$F871)),IF(ISNUMBER(SEARCH("Yes",'2_all_summary'!O871)),1,2),IF(ISNUMBER(SEARCH("No",'2_all_summary'!O871)),4,3))</f>
        <v>4</v>
      </c>
      <c r="M871" s="41">
        <f>IF(ISNUMBER(SEARCH("Yes",'2_all_summary'!$F871)),IF(0&lt;'2_all_summary'!P871,1,2),IF(0='2_all_summary'!P871,4,3))</f>
        <v>4</v>
      </c>
      <c r="N871" s="41">
        <f>IF(ISNUMBER(SEARCH("Yes",'2_all_summary'!$F871)),IF(ISNUMBER(SEARCH("Yes",'2_all_summary'!Q871)),1,2),IF(ISNUMBER(SEARCH("No",'2_all_summary'!Q871)),4,3))</f>
        <v>4</v>
      </c>
      <c r="O871" s="41">
        <f>IF(ISNUMBER(SEARCH("Yes",'2_all_summary'!$F871)),IF(ISNUMBER(SEARCH("Yes",'2_all_summary'!R871)),1,2),IF(ISNUMBER(SEARCH("No",'2_all_summary'!R871)),4,3))</f>
        <v>4</v>
      </c>
      <c r="P871" s="41">
        <f>IF(ISNUMBER(SEARCH("Yes",'2_all_summary'!$F871)),IF(ISNUMBER(SEARCH("Yes",'2_all_summary'!S871)),1,2),IF(ISNUMBER(SEARCH("No",'2_all_summary'!S871)),4,3))</f>
        <v>4</v>
      </c>
      <c r="Q871" s="41">
        <f>IF(ISNUMBER(SEARCH("Yes",'2_all_summary'!$F871)),IF(0&lt;'2_all_summary'!T871,1,2),IF(0='2_all_summary'!T871,4,3))</f>
        <v>4</v>
      </c>
      <c r="R871" s="41">
        <f>IF(ISNUMBER(SEARCH("Yes",'2_all_summary'!$F871)),IF(ISNUMBER(SEARCH("Yes",'2_all_summary'!U871)),1,2),IF(ISNUMBER(SEARCH("No",'2_all_summary'!U871)),4,3))</f>
        <v>4</v>
      </c>
    </row>
    <row r="872" spans="7:18" x14ac:dyDescent="0.3">
      <c r="G872" s="41"/>
      <c r="H872" s="41" t="str">
        <f>'2_all_summary'!D872</f>
        <v>The Effect of Short-Term Upwelling Events on Fish Assemblages at the South-Eastern Coast of the Baltic Sea</v>
      </c>
      <c r="I872" s="41" t="str">
        <f>'2_all_summary'!E872</f>
        <v>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(2000â€“2019)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1â€“2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Â© 2023 by the authors.</v>
      </c>
      <c r="J872" s="41">
        <f>IF(ISNUMBER(SEARCH("Yes",'2_all_summary'!$F872)),IF(ISNUMBER(SEARCH("Yes",'2_all_summary'!M872)),1,2),IF(ISNUMBER(SEARCH("No",'2_all_summary'!M872)),4,3))</f>
        <v>4</v>
      </c>
      <c r="K872" s="41">
        <f>IF(ISNUMBER(SEARCH("Yes",'2_all_summary'!$F872)),IF(ISNUMBER(SEARCH("Yes",'2_all_summary'!N872)),1,2),IF(ISNUMBER(SEARCH("No",'2_all_summary'!N872)),4,3))</f>
        <v>4</v>
      </c>
      <c r="L872" s="41">
        <f>IF(ISNUMBER(SEARCH("Yes",'2_all_summary'!$F872)),IF(ISNUMBER(SEARCH("Yes",'2_all_summary'!O872)),1,2),IF(ISNUMBER(SEARCH("No",'2_all_summary'!O872)),4,3))</f>
        <v>4</v>
      </c>
      <c r="M872" s="41">
        <f>IF(ISNUMBER(SEARCH("Yes",'2_all_summary'!$F872)),IF(0&lt;'2_all_summary'!P872,1,2),IF(0='2_all_summary'!P872,4,3))</f>
        <v>4</v>
      </c>
      <c r="N872" s="41">
        <f>IF(ISNUMBER(SEARCH("Yes",'2_all_summary'!$F872)),IF(ISNUMBER(SEARCH("Yes",'2_all_summary'!Q872)),1,2),IF(ISNUMBER(SEARCH("No",'2_all_summary'!Q872)),4,3))</f>
        <v>4</v>
      </c>
      <c r="O872" s="41">
        <f>IF(ISNUMBER(SEARCH("Yes",'2_all_summary'!$F872)),IF(ISNUMBER(SEARCH("Yes",'2_all_summary'!R872)),1,2),IF(ISNUMBER(SEARCH("No",'2_all_summary'!R872)),4,3))</f>
        <v>4</v>
      </c>
      <c r="P872" s="41">
        <f>IF(ISNUMBER(SEARCH("Yes",'2_all_summary'!$F872)),IF(ISNUMBER(SEARCH("Yes",'2_all_summary'!S872)),1,2),IF(ISNUMBER(SEARCH("No",'2_all_summary'!S872)),4,3))</f>
        <v>4</v>
      </c>
      <c r="Q872" s="41">
        <f>IF(ISNUMBER(SEARCH("Yes",'2_all_summary'!$F872)),IF(0&lt;'2_all_summary'!T872,1,2),IF(0='2_all_summary'!T872,4,3))</f>
        <v>4</v>
      </c>
      <c r="R872" s="41">
        <f>IF(ISNUMBER(SEARCH("Yes",'2_all_summary'!$F872)),IF(ISNUMBER(SEARCH("Yes",'2_all_summary'!U872)),1,2),IF(ISNUMBER(SEARCH("No",'2_all_summary'!U872)),4,3))</f>
        <v>4</v>
      </c>
    </row>
    <row r="873" spans="7:18" x14ac:dyDescent="0.3">
      <c r="G873" s="41"/>
      <c r="H873" s="41" t="str">
        <f>'2_all_summary'!D873</f>
        <v>Community-based coastal resource management in the Philippines: A review and evaluation of programs and projects, 1984-1994</v>
      </c>
      <c r="I873" s="41" t="str">
        <f>'2_all_summary'!E873</f>
        <v>[No abstract available]</v>
      </c>
      <c r="J873" s="41">
        <f>IF(ISNUMBER(SEARCH("Yes",'2_all_summary'!$F873)),IF(ISNUMBER(SEARCH("Yes",'2_all_summary'!M873)),1,2),IF(ISNUMBER(SEARCH("No",'2_all_summary'!M873)),4,3))</f>
        <v>4</v>
      </c>
      <c r="K873" s="41">
        <f>IF(ISNUMBER(SEARCH("Yes",'2_all_summary'!$F873)),IF(ISNUMBER(SEARCH("Yes",'2_all_summary'!N873)),1,2),IF(ISNUMBER(SEARCH("No",'2_all_summary'!N873)),4,3))</f>
        <v>4</v>
      </c>
      <c r="L873" s="41">
        <f>IF(ISNUMBER(SEARCH("Yes",'2_all_summary'!$F873)),IF(ISNUMBER(SEARCH("Yes",'2_all_summary'!O873)),1,2),IF(ISNUMBER(SEARCH("No",'2_all_summary'!O873)),4,3))</f>
        <v>4</v>
      </c>
      <c r="M873" s="41">
        <f>IF(ISNUMBER(SEARCH("Yes",'2_all_summary'!$F873)),IF(0&lt;'2_all_summary'!P873,1,2),IF(0='2_all_summary'!P873,4,3))</f>
        <v>4</v>
      </c>
      <c r="N873" s="41">
        <f>IF(ISNUMBER(SEARCH("Yes",'2_all_summary'!$F873)),IF(ISNUMBER(SEARCH("Yes",'2_all_summary'!Q873)),1,2),IF(ISNUMBER(SEARCH("No",'2_all_summary'!Q873)),4,3))</f>
        <v>4</v>
      </c>
      <c r="O873" s="41">
        <f>IF(ISNUMBER(SEARCH("Yes",'2_all_summary'!$F873)),IF(ISNUMBER(SEARCH("Yes",'2_all_summary'!R873)),1,2),IF(ISNUMBER(SEARCH("No",'2_all_summary'!R873)),4,3))</f>
        <v>4</v>
      </c>
      <c r="P873" s="41">
        <f>IF(ISNUMBER(SEARCH("Yes",'2_all_summary'!$F873)),IF(ISNUMBER(SEARCH("Yes",'2_all_summary'!S873)),1,2),IF(ISNUMBER(SEARCH("No",'2_all_summary'!S873)),4,3))</f>
        <v>4</v>
      </c>
      <c r="Q873" s="41">
        <f>IF(ISNUMBER(SEARCH("Yes",'2_all_summary'!$F873)),IF(0&lt;'2_all_summary'!T873,1,2),IF(0='2_all_summary'!T873,4,3))</f>
        <v>4</v>
      </c>
      <c r="R873" s="41">
        <f>IF(ISNUMBER(SEARCH("Yes",'2_all_summary'!$F873)),IF(ISNUMBER(SEARCH("Yes",'2_all_summary'!U873)),1,2),IF(ISNUMBER(SEARCH("No",'2_all_summary'!U873)),4,3))</f>
        <v>4</v>
      </c>
    </row>
    <row r="874" spans="7:18" x14ac:dyDescent="0.3">
      <c r="G874" s="41"/>
      <c r="H874" s="41" t="str">
        <f>'2_all_summary'!D874</f>
        <v>Creating a place for "community" in new England fisheries</v>
      </c>
      <c r="I874" s="41" t="str">
        <f>'2_all_summary'!E874</f>
        <v>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Â© Society for Human Ecology.</v>
      </c>
      <c r="J874" s="41">
        <f>IF(ISNUMBER(SEARCH("Yes",'2_all_summary'!$F874)),IF(ISNUMBER(SEARCH("Yes",'2_all_summary'!M874)),1,2),IF(ISNUMBER(SEARCH("No",'2_all_summary'!M874)),4,3))</f>
        <v>4</v>
      </c>
      <c r="K874" s="41">
        <f>IF(ISNUMBER(SEARCH("Yes",'2_all_summary'!$F874)),IF(ISNUMBER(SEARCH("Yes",'2_all_summary'!N874)),1,2),IF(ISNUMBER(SEARCH("No",'2_all_summary'!N874)),4,3))</f>
        <v>4</v>
      </c>
      <c r="L874" s="41">
        <f>IF(ISNUMBER(SEARCH("Yes",'2_all_summary'!$F874)),IF(ISNUMBER(SEARCH("Yes",'2_all_summary'!O874)),1,2),IF(ISNUMBER(SEARCH("No",'2_all_summary'!O874)),4,3))</f>
        <v>4</v>
      </c>
      <c r="M874" s="41">
        <f>IF(ISNUMBER(SEARCH("Yes",'2_all_summary'!$F874)),IF(0&lt;'2_all_summary'!P874,1,2),IF(0='2_all_summary'!P874,4,3))</f>
        <v>4</v>
      </c>
      <c r="N874" s="41">
        <f>IF(ISNUMBER(SEARCH("Yes",'2_all_summary'!$F874)),IF(ISNUMBER(SEARCH("Yes",'2_all_summary'!Q874)),1,2),IF(ISNUMBER(SEARCH("No",'2_all_summary'!Q874)),4,3))</f>
        <v>4</v>
      </c>
      <c r="O874" s="41">
        <f>IF(ISNUMBER(SEARCH("Yes",'2_all_summary'!$F874)),IF(ISNUMBER(SEARCH("Yes",'2_all_summary'!R874)),1,2),IF(ISNUMBER(SEARCH("No",'2_all_summary'!R874)),4,3))</f>
        <v>4</v>
      </c>
      <c r="P874" s="41">
        <f>IF(ISNUMBER(SEARCH("Yes",'2_all_summary'!$F874)),IF(ISNUMBER(SEARCH("Yes",'2_all_summary'!S874)),1,2),IF(ISNUMBER(SEARCH("No",'2_all_summary'!S874)),4,3))</f>
        <v>4</v>
      </c>
      <c r="Q874" s="41">
        <f>IF(ISNUMBER(SEARCH("Yes",'2_all_summary'!$F874)),IF(0&lt;'2_all_summary'!T874,1,2),IF(0='2_all_summary'!T874,4,3))</f>
        <v>4</v>
      </c>
      <c r="R874" s="41">
        <f>IF(ISNUMBER(SEARCH("Yes",'2_all_summary'!$F874)),IF(ISNUMBER(SEARCH("Yes",'2_all_summary'!U874)),1,2),IF(ISNUMBER(SEARCH("No",'2_all_summary'!U874)),4,3))</f>
        <v>4</v>
      </c>
    </row>
    <row r="875" spans="7:18" x14ac:dyDescent="0.3">
      <c r="G875" s="41"/>
      <c r="H875" s="41" t="str">
        <f>'2_all_summary'!D875</f>
        <v>Governance in vulnerability assessment: The role of globalising decision-making networks in determining local vulnerability and adaptive capacity</v>
      </c>
      <c r="I875" s="41" t="str">
        <f>'2_all_summary'!E875</f>
        <v>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Â© 2008 Springer Science+Business Media B.V.</v>
      </c>
      <c r="J875" s="41">
        <f>IF(ISNUMBER(SEARCH("Yes",'2_all_summary'!$F875)),IF(ISNUMBER(SEARCH("Yes",'2_all_summary'!M875)),1,2),IF(ISNUMBER(SEARCH("No",'2_all_summary'!M875)),4,3))</f>
        <v>4</v>
      </c>
      <c r="K875" s="41">
        <f>IF(ISNUMBER(SEARCH("Yes",'2_all_summary'!$F875)),IF(ISNUMBER(SEARCH("Yes",'2_all_summary'!N875)),1,2),IF(ISNUMBER(SEARCH("No",'2_all_summary'!N875)),4,3))</f>
        <v>4</v>
      </c>
      <c r="L875" s="41">
        <f>IF(ISNUMBER(SEARCH("Yes",'2_all_summary'!$F875)),IF(ISNUMBER(SEARCH("Yes",'2_all_summary'!O875)),1,2),IF(ISNUMBER(SEARCH("No",'2_all_summary'!O875)),4,3))</f>
        <v>4</v>
      </c>
      <c r="M875" s="41">
        <f>IF(ISNUMBER(SEARCH("Yes",'2_all_summary'!$F875)),IF(0&lt;'2_all_summary'!P875,1,2),IF(0='2_all_summary'!P875,4,3))</f>
        <v>4</v>
      </c>
      <c r="N875" s="41">
        <f>IF(ISNUMBER(SEARCH("Yes",'2_all_summary'!$F875)),IF(ISNUMBER(SEARCH("Yes",'2_all_summary'!Q875)),1,2),IF(ISNUMBER(SEARCH("No",'2_all_summary'!Q875)),4,3))</f>
        <v>4</v>
      </c>
      <c r="O875" s="41">
        <f>IF(ISNUMBER(SEARCH("Yes",'2_all_summary'!$F875)),IF(ISNUMBER(SEARCH("Yes",'2_all_summary'!R875)),1,2),IF(ISNUMBER(SEARCH("No",'2_all_summary'!R875)),4,3))</f>
        <v>4</v>
      </c>
      <c r="P875" s="41">
        <f>IF(ISNUMBER(SEARCH("Yes",'2_all_summary'!$F875)),IF(ISNUMBER(SEARCH("Yes",'2_all_summary'!S875)),1,2),IF(ISNUMBER(SEARCH("No",'2_all_summary'!S875)),4,3))</f>
        <v>4</v>
      </c>
      <c r="Q875" s="41">
        <f>IF(ISNUMBER(SEARCH("Yes",'2_all_summary'!$F875)),IF(0&lt;'2_all_summary'!T875,1,2),IF(0='2_all_summary'!T875,4,3))</f>
        <v>4</v>
      </c>
      <c r="R875" s="41">
        <f>IF(ISNUMBER(SEARCH("Yes",'2_all_summary'!$F875)),IF(ISNUMBER(SEARCH("Yes",'2_all_summary'!U875)),1,2),IF(ISNUMBER(SEARCH("No",'2_all_summary'!U875)),4,3))</f>
        <v>4</v>
      </c>
    </row>
    <row r="876" spans="7:18" x14ac:dyDescent="0.3">
      <c r="G876" s="41"/>
      <c r="H876" s="41" t="str">
        <f>'2_all_summary'!D876</f>
        <v>Harnessing artisanal prowess in offshore fisheries: The case of Thoothoor fishers from India</v>
      </c>
      <c r="I876" s="41" t="str">
        <f>'2_all_summary'!E876</f>
        <v>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Â© 2020 Elsevier Ltd</v>
      </c>
      <c r="J876" s="41">
        <f>IF(ISNUMBER(SEARCH("Yes",'2_all_summary'!$F876)),IF(ISNUMBER(SEARCH("Yes",'2_all_summary'!M876)),1,2),IF(ISNUMBER(SEARCH("No",'2_all_summary'!M876)),4,3))</f>
        <v>4</v>
      </c>
      <c r="K876" s="41">
        <f>IF(ISNUMBER(SEARCH("Yes",'2_all_summary'!$F876)),IF(ISNUMBER(SEARCH("Yes",'2_all_summary'!N876)),1,2),IF(ISNUMBER(SEARCH("No",'2_all_summary'!N876)),4,3))</f>
        <v>4</v>
      </c>
      <c r="L876" s="41">
        <f>IF(ISNUMBER(SEARCH("Yes",'2_all_summary'!$F876)),IF(ISNUMBER(SEARCH("Yes",'2_all_summary'!O876)),1,2),IF(ISNUMBER(SEARCH("No",'2_all_summary'!O876)),4,3))</f>
        <v>4</v>
      </c>
      <c r="M876" s="41">
        <f>IF(ISNUMBER(SEARCH("Yes",'2_all_summary'!$F876)),IF(0&lt;'2_all_summary'!P876,1,2),IF(0='2_all_summary'!P876,4,3))</f>
        <v>4</v>
      </c>
      <c r="N876" s="41">
        <f>IF(ISNUMBER(SEARCH("Yes",'2_all_summary'!$F876)),IF(ISNUMBER(SEARCH("Yes",'2_all_summary'!Q876)),1,2),IF(ISNUMBER(SEARCH("No",'2_all_summary'!Q876)),4,3))</f>
        <v>4</v>
      </c>
      <c r="O876" s="41">
        <f>IF(ISNUMBER(SEARCH("Yes",'2_all_summary'!$F876)),IF(ISNUMBER(SEARCH("Yes",'2_all_summary'!R876)),1,2),IF(ISNUMBER(SEARCH("No",'2_all_summary'!R876)),4,3))</f>
        <v>4</v>
      </c>
      <c r="P876" s="41">
        <f>IF(ISNUMBER(SEARCH("Yes",'2_all_summary'!$F876)),IF(ISNUMBER(SEARCH("Yes",'2_all_summary'!S876)),1,2),IF(ISNUMBER(SEARCH("No",'2_all_summary'!S876)),4,3))</f>
        <v>4</v>
      </c>
      <c r="Q876" s="41">
        <f>IF(ISNUMBER(SEARCH("Yes",'2_all_summary'!$F876)),IF(0&lt;'2_all_summary'!T876,1,2),IF(0='2_all_summary'!T876,4,3))</f>
        <v>4</v>
      </c>
      <c r="R876" s="41">
        <f>IF(ISNUMBER(SEARCH("Yes",'2_all_summary'!$F876)),IF(ISNUMBER(SEARCH("Yes",'2_all_summary'!U876)),1,2),IF(ISNUMBER(SEARCH("No",'2_all_summary'!U876)),4,3))</f>
        <v>4</v>
      </c>
    </row>
    <row r="877" spans="7:18" x14ac:dyDescent="0.3">
      <c r="G877" s="41"/>
      <c r="H877" s="41" t="str">
        <f>'2_all_summary'!D877</f>
        <v>Certification and Communities: Alternatives for Regulating the Environmental and Social Impacts of Shrimp Farming</v>
      </c>
      <c r="I877" s="41" t="str">
        <f>'2_all_summary'!E877</f>
        <v>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Â© 2007 Elsevier Ltd. All rights reserved.</v>
      </c>
      <c r="J877" s="41">
        <f>IF(ISNUMBER(SEARCH("Yes",'2_all_summary'!$F877)),IF(ISNUMBER(SEARCH("Yes",'2_all_summary'!M877)),1,2),IF(ISNUMBER(SEARCH("No",'2_all_summary'!M877)),4,3))</f>
        <v>4</v>
      </c>
      <c r="K877" s="41">
        <f>IF(ISNUMBER(SEARCH("Yes",'2_all_summary'!$F877)),IF(ISNUMBER(SEARCH("Yes",'2_all_summary'!N877)),1,2),IF(ISNUMBER(SEARCH("No",'2_all_summary'!N877)),4,3))</f>
        <v>4</v>
      </c>
      <c r="L877" s="41">
        <f>IF(ISNUMBER(SEARCH("Yes",'2_all_summary'!$F877)),IF(ISNUMBER(SEARCH("Yes",'2_all_summary'!O877)),1,2),IF(ISNUMBER(SEARCH("No",'2_all_summary'!O877)),4,3))</f>
        <v>4</v>
      </c>
      <c r="M877" s="41">
        <f>IF(ISNUMBER(SEARCH("Yes",'2_all_summary'!$F877)),IF(0&lt;'2_all_summary'!P877,1,2),IF(0='2_all_summary'!P877,4,3))</f>
        <v>4</v>
      </c>
      <c r="N877" s="41">
        <f>IF(ISNUMBER(SEARCH("Yes",'2_all_summary'!$F877)),IF(ISNUMBER(SEARCH("Yes",'2_all_summary'!Q877)),1,2),IF(ISNUMBER(SEARCH("No",'2_all_summary'!Q877)),4,3))</f>
        <v>4</v>
      </c>
      <c r="O877" s="41">
        <f>IF(ISNUMBER(SEARCH("Yes",'2_all_summary'!$F877)),IF(ISNUMBER(SEARCH("Yes",'2_all_summary'!R877)),1,2),IF(ISNUMBER(SEARCH("No",'2_all_summary'!R877)),4,3))</f>
        <v>4</v>
      </c>
      <c r="P877" s="41">
        <f>IF(ISNUMBER(SEARCH("Yes",'2_all_summary'!$F877)),IF(ISNUMBER(SEARCH("Yes",'2_all_summary'!S877)),1,2),IF(ISNUMBER(SEARCH("No",'2_all_summary'!S877)),4,3))</f>
        <v>4</v>
      </c>
      <c r="Q877" s="41">
        <f>IF(ISNUMBER(SEARCH("Yes",'2_all_summary'!$F877)),IF(0&lt;'2_all_summary'!T877,1,2),IF(0='2_all_summary'!T877,4,3))</f>
        <v>4</v>
      </c>
      <c r="R877" s="41">
        <f>IF(ISNUMBER(SEARCH("Yes",'2_all_summary'!$F877)),IF(ISNUMBER(SEARCH("Yes",'2_all_summary'!U877)),1,2),IF(ISNUMBER(SEARCH("No",'2_all_summary'!U877)),4,3))</f>
        <v>4</v>
      </c>
    </row>
    <row r="878" spans="7:18" x14ac:dyDescent="0.3">
      <c r="G878" s="41"/>
      <c r="H878" s="41" t="str">
        <f>'2_all_summary'!D878</f>
        <v>'Fish out of water': A cross-sectional study on the interaction between social and neighbourhood effects on weight management behaviours</v>
      </c>
      <c r="I878" s="41" t="str">
        <f>'2_all_summary'!E878</f>
        <v>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Â© 2015 Macmillan Publishers Limited.</v>
      </c>
      <c r="J878" s="41">
        <f>IF(ISNUMBER(SEARCH("Yes",'2_all_summary'!$F878)),IF(ISNUMBER(SEARCH("Yes",'2_all_summary'!M878)),1,2),IF(ISNUMBER(SEARCH("No",'2_all_summary'!M878)),4,3))</f>
        <v>4</v>
      </c>
      <c r="K878" s="41">
        <f>IF(ISNUMBER(SEARCH("Yes",'2_all_summary'!$F878)),IF(ISNUMBER(SEARCH("Yes",'2_all_summary'!N878)),1,2),IF(ISNUMBER(SEARCH("No",'2_all_summary'!N878)),4,3))</f>
        <v>4</v>
      </c>
      <c r="L878" s="41">
        <f>IF(ISNUMBER(SEARCH("Yes",'2_all_summary'!$F878)),IF(ISNUMBER(SEARCH("Yes",'2_all_summary'!O878)),1,2),IF(ISNUMBER(SEARCH("No",'2_all_summary'!O878)),4,3))</f>
        <v>4</v>
      </c>
      <c r="M878" s="41">
        <f>IF(ISNUMBER(SEARCH("Yes",'2_all_summary'!$F878)),IF(0&lt;'2_all_summary'!P878,1,2),IF(0='2_all_summary'!P878,4,3))</f>
        <v>4</v>
      </c>
      <c r="N878" s="41">
        <f>IF(ISNUMBER(SEARCH("Yes",'2_all_summary'!$F878)),IF(ISNUMBER(SEARCH("Yes",'2_all_summary'!Q878)),1,2),IF(ISNUMBER(SEARCH("No",'2_all_summary'!Q878)),4,3))</f>
        <v>4</v>
      </c>
      <c r="O878" s="41">
        <f>IF(ISNUMBER(SEARCH("Yes",'2_all_summary'!$F878)),IF(ISNUMBER(SEARCH("Yes",'2_all_summary'!R878)),1,2),IF(ISNUMBER(SEARCH("No",'2_all_summary'!R878)),4,3))</f>
        <v>4</v>
      </c>
      <c r="P878" s="41">
        <f>IF(ISNUMBER(SEARCH("Yes",'2_all_summary'!$F878)),IF(ISNUMBER(SEARCH("Yes",'2_all_summary'!S878)),1,2),IF(ISNUMBER(SEARCH("No",'2_all_summary'!S878)),4,3))</f>
        <v>4</v>
      </c>
      <c r="Q878" s="41">
        <f>IF(ISNUMBER(SEARCH("Yes",'2_all_summary'!$F878)),IF(0&lt;'2_all_summary'!T878,1,2),IF(0='2_all_summary'!T878,4,3))</f>
        <v>4</v>
      </c>
      <c r="R878" s="41">
        <f>IF(ISNUMBER(SEARCH("Yes",'2_all_summary'!$F878)),IF(ISNUMBER(SEARCH("Yes",'2_all_summary'!U878)),1,2),IF(ISNUMBER(SEARCH("No",'2_all_summary'!U878)),4,3))</f>
        <v>4</v>
      </c>
    </row>
    <row r="879" spans="7:18" x14ac:dyDescent="0.3">
      <c r="G879" s="41"/>
      <c r="H879" s="41" t="str">
        <f>'2_all_summary'!D879</f>
        <v>Engaging Fisherfolk Organizations in Conservation-Based Alternative Livelihoods and Conservation of the Habitats of Irrawaddy Dolphins in Negros Occidental</v>
      </c>
      <c r="I879" s="41" t="str">
        <f>'2_all_summary'!E879</f>
        <v>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Â© 2022 The authors. Published by the National Fisheries Research and Development Institute.</v>
      </c>
      <c r="J879" s="41">
        <f>IF(ISNUMBER(SEARCH("Yes",'2_all_summary'!$F879)),IF(ISNUMBER(SEARCH("Yes",'2_all_summary'!M879)),1,2),IF(ISNUMBER(SEARCH("No",'2_all_summary'!M879)),4,3))</f>
        <v>4</v>
      </c>
      <c r="K879" s="41">
        <f>IF(ISNUMBER(SEARCH("Yes",'2_all_summary'!$F879)),IF(ISNUMBER(SEARCH("Yes",'2_all_summary'!N879)),1,2),IF(ISNUMBER(SEARCH("No",'2_all_summary'!N879)),4,3))</f>
        <v>4</v>
      </c>
      <c r="L879" s="41">
        <f>IF(ISNUMBER(SEARCH("Yes",'2_all_summary'!$F879)),IF(ISNUMBER(SEARCH("Yes",'2_all_summary'!O879)),1,2),IF(ISNUMBER(SEARCH("No",'2_all_summary'!O879)),4,3))</f>
        <v>4</v>
      </c>
      <c r="M879" s="41">
        <f>IF(ISNUMBER(SEARCH("Yes",'2_all_summary'!$F879)),IF(0&lt;'2_all_summary'!P879,1,2),IF(0='2_all_summary'!P879,4,3))</f>
        <v>4</v>
      </c>
      <c r="N879" s="41">
        <f>IF(ISNUMBER(SEARCH("Yes",'2_all_summary'!$F879)),IF(ISNUMBER(SEARCH("Yes",'2_all_summary'!Q879)),1,2),IF(ISNUMBER(SEARCH("No",'2_all_summary'!Q879)),4,3))</f>
        <v>4</v>
      </c>
      <c r="O879" s="41">
        <f>IF(ISNUMBER(SEARCH("Yes",'2_all_summary'!$F879)),IF(ISNUMBER(SEARCH("Yes",'2_all_summary'!R879)),1,2),IF(ISNUMBER(SEARCH("No",'2_all_summary'!R879)),4,3))</f>
        <v>4</v>
      </c>
      <c r="P879" s="41">
        <f>IF(ISNUMBER(SEARCH("Yes",'2_all_summary'!$F879)),IF(ISNUMBER(SEARCH("Yes",'2_all_summary'!S879)),1,2),IF(ISNUMBER(SEARCH("No",'2_all_summary'!S879)),4,3))</f>
        <v>4</v>
      </c>
      <c r="Q879" s="41">
        <f>IF(ISNUMBER(SEARCH("Yes",'2_all_summary'!$F879)),IF(0&lt;'2_all_summary'!T879,1,2),IF(0='2_all_summary'!T879,4,3))</f>
        <v>4</v>
      </c>
      <c r="R879" s="41">
        <f>IF(ISNUMBER(SEARCH("Yes",'2_all_summary'!$F879)),IF(ISNUMBER(SEARCH("Yes",'2_all_summary'!U879)),1,2),IF(ISNUMBER(SEARCH("No",'2_all_summary'!U879)),4,3))</f>
        <v>4</v>
      </c>
    </row>
    <row r="880" spans="7:18" x14ac:dyDescent="0.3">
      <c r="G880" s="41"/>
      <c r="H880" s="41" t="str">
        <f>'2_all_summary'!D880</f>
        <v>A Bayesian belief network model for community-based coastal resource management in the Kei Islands, Indonesia</v>
      </c>
      <c r="I880" s="41" t="str">
        <f>'2_all_summary'!E880</f>
        <v>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Â© 2016 by the author(s).</v>
      </c>
      <c r="J880" s="41">
        <f>IF(ISNUMBER(SEARCH("Yes",'2_all_summary'!$F880)),IF(ISNUMBER(SEARCH("Yes",'2_all_summary'!M880)),1,2),IF(ISNUMBER(SEARCH("No",'2_all_summary'!M880)),4,3))</f>
        <v>4</v>
      </c>
      <c r="K880" s="41">
        <f>IF(ISNUMBER(SEARCH("Yes",'2_all_summary'!$F880)),IF(ISNUMBER(SEARCH("Yes",'2_all_summary'!N880)),1,2),IF(ISNUMBER(SEARCH("No",'2_all_summary'!N880)),4,3))</f>
        <v>4</v>
      </c>
      <c r="L880" s="41">
        <f>IF(ISNUMBER(SEARCH("Yes",'2_all_summary'!$F880)),IF(ISNUMBER(SEARCH("Yes",'2_all_summary'!O880)),1,2),IF(ISNUMBER(SEARCH("No",'2_all_summary'!O880)),4,3))</f>
        <v>4</v>
      </c>
      <c r="M880" s="41">
        <f>IF(ISNUMBER(SEARCH("Yes",'2_all_summary'!$F880)),IF(0&lt;'2_all_summary'!P880,1,2),IF(0='2_all_summary'!P880,4,3))</f>
        <v>4</v>
      </c>
      <c r="N880" s="41">
        <f>IF(ISNUMBER(SEARCH("Yes",'2_all_summary'!$F880)),IF(ISNUMBER(SEARCH("Yes",'2_all_summary'!Q880)),1,2),IF(ISNUMBER(SEARCH("No",'2_all_summary'!Q880)),4,3))</f>
        <v>4</v>
      </c>
      <c r="O880" s="41">
        <f>IF(ISNUMBER(SEARCH("Yes",'2_all_summary'!$F880)),IF(ISNUMBER(SEARCH("Yes",'2_all_summary'!R880)),1,2),IF(ISNUMBER(SEARCH("No",'2_all_summary'!R880)),4,3))</f>
        <v>4</v>
      </c>
      <c r="P880" s="41">
        <f>IF(ISNUMBER(SEARCH("Yes",'2_all_summary'!$F880)),IF(ISNUMBER(SEARCH("Yes",'2_all_summary'!S880)),1,2),IF(ISNUMBER(SEARCH("No",'2_all_summary'!S880)),4,3))</f>
        <v>4</v>
      </c>
      <c r="Q880" s="41">
        <f>IF(ISNUMBER(SEARCH("Yes",'2_all_summary'!$F880)),IF(0&lt;'2_all_summary'!T880,1,2),IF(0='2_all_summary'!T880,4,3))</f>
        <v>4</v>
      </c>
      <c r="R880" s="41">
        <f>IF(ISNUMBER(SEARCH("Yes",'2_all_summary'!$F880)),IF(ISNUMBER(SEARCH("Yes",'2_all_summary'!U880)),1,2),IF(ISNUMBER(SEARCH("No",'2_all_summary'!U880)),4,3))</f>
        <v>4</v>
      </c>
    </row>
    <row r="881" spans="7:18" x14ac:dyDescent="0.3">
      <c r="G881" s="41"/>
      <c r="H881" s="41" t="str">
        <f>'2_all_summary'!D881</f>
        <v>Techniques for education in community medicine</v>
      </c>
      <c r="I881" s="41" t="str">
        <f>'2_all_summary'!E881</f>
        <v>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Â© 2013 by Nova Science Publishers, Inc. All rights reserved.</v>
      </c>
      <c r="J881" s="41">
        <f>IF(ISNUMBER(SEARCH("Yes",'2_all_summary'!$F881)),IF(ISNUMBER(SEARCH("Yes",'2_all_summary'!M881)),1,2),IF(ISNUMBER(SEARCH("No",'2_all_summary'!M881)),4,3))</f>
        <v>4</v>
      </c>
      <c r="K881" s="41">
        <f>IF(ISNUMBER(SEARCH("Yes",'2_all_summary'!$F881)),IF(ISNUMBER(SEARCH("Yes",'2_all_summary'!N881)),1,2),IF(ISNUMBER(SEARCH("No",'2_all_summary'!N881)),4,3))</f>
        <v>4</v>
      </c>
      <c r="L881" s="41">
        <f>IF(ISNUMBER(SEARCH("Yes",'2_all_summary'!$F881)),IF(ISNUMBER(SEARCH("Yes",'2_all_summary'!O881)),1,2),IF(ISNUMBER(SEARCH("No",'2_all_summary'!O881)),4,3))</f>
        <v>4</v>
      </c>
      <c r="M881" s="41">
        <f>IF(ISNUMBER(SEARCH("Yes",'2_all_summary'!$F881)),IF(0&lt;'2_all_summary'!P881,1,2),IF(0='2_all_summary'!P881,4,3))</f>
        <v>4</v>
      </c>
      <c r="N881" s="41">
        <f>IF(ISNUMBER(SEARCH("Yes",'2_all_summary'!$F881)),IF(ISNUMBER(SEARCH("Yes",'2_all_summary'!Q881)),1,2),IF(ISNUMBER(SEARCH("No",'2_all_summary'!Q881)),4,3))</f>
        <v>4</v>
      </c>
      <c r="O881" s="41">
        <f>IF(ISNUMBER(SEARCH("Yes",'2_all_summary'!$F881)),IF(ISNUMBER(SEARCH("Yes",'2_all_summary'!R881)),1,2),IF(ISNUMBER(SEARCH("No",'2_all_summary'!R881)),4,3))</f>
        <v>4</v>
      </c>
      <c r="P881" s="41">
        <f>IF(ISNUMBER(SEARCH("Yes",'2_all_summary'!$F881)),IF(ISNUMBER(SEARCH("Yes",'2_all_summary'!S881)),1,2),IF(ISNUMBER(SEARCH("No",'2_all_summary'!S881)),4,3))</f>
        <v>4</v>
      </c>
      <c r="Q881" s="41">
        <f>IF(ISNUMBER(SEARCH("Yes",'2_all_summary'!$F881)),IF(0&lt;'2_all_summary'!T881,1,2),IF(0='2_all_summary'!T881,4,3))</f>
        <v>4</v>
      </c>
      <c r="R881" s="41">
        <f>IF(ISNUMBER(SEARCH("Yes",'2_all_summary'!$F881)),IF(ISNUMBER(SEARCH("Yes",'2_all_summary'!U881)),1,2),IF(ISNUMBER(SEARCH("No",'2_all_summary'!U881)),4,3))</f>
        <v>4</v>
      </c>
    </row>
    <row r="882" spans="7:18" x14ac:dyDescent="0.3">
      <c r="G882" s="41"/>
      <c r="H882" s="41" t="str">
        <f>'2_all_summary'!D882</f>
        <v>An interdisciplinary evaluation of community-based TURF-reserves</v>
      </c>
      <c r="I882" s="41" t="str">
        <f>'2_all_summary'!E882</f>
        <v>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Â© 2019 VillaseÃ±or-Derbez et al.</v>
      </c>
      <c r="J882" s="41">
        <f>IF(ISNUMBER(SEARCH("Yes",'2_all_summary'!$F882)),IF(ISNUMBER(SEARCH("Yes",'2_all_summary'!M882)),1,2),IF(ISNUMBER(SEARCH("No",'2_all_summary'!M882)),4,3))</f>
        <v>4</v>
      </c>
      <c r="K882" s="41">
        <f>IF(ISNUMBER(SEARCH("Yes",'2_all_summary'!$F882)),IF(ISNUMBER(SEARCH("Yes",'2_all_summary'!N882)),1,2),IF(ISNUMBER(SEARCH("No",'2_all_summary'!N882)),4,3))</f>
        <v>4</v>
      </c>
      <c r="L882" s="41">
        <f>IF(ISNUMBER(SEARCH("Yes",'2_all_summary'!$F882)),IF(ISNUMBER(SEARCH("Yes",'2_all_summary'!O882)),1,2),IF(ISNUMBER(SEARCH("No",'2_all_summary'!O882)),4,3))</f>
        <v>4</v>
      </c>
      <c r="M882" s="41">
        <f>IF(ISNUMBER(SEARCH("Yes",'2_all_summary'!$F882)),IF(0&lt;'2_all_summary'!P882,1,2),IF(0='2_all_summary'!P882,4,3))</f>
        <v>4</v>
      </c>
      <c r="N882" s="41">
        <f>IF(ISNUMBER(SEARCH("Yes",'2_all_summary'!$F882)),IF(ISNUMBER(SEARCH("Yes",'2_all_summary'!Q882)),1,2),IF(ISNUMBER(SEARCH("No",'2_all_summary'!Q882)),4,3))</f>
        <v>4</v>
      </c>
      <c r="O882" s="41">
        <f>IF(ISNUMBER(SEARCH("Yes",'2_all_summary'!$F882)),IF(ISNUMBER(SEARCH("Yes",'2_all_summary'!R882)),1,2),IF(ISNUMBER(SEARCH("No",'2_all_summary'!R882)),4,3))</f>
        <v>4</v>
      </c>
      <c r="P882" s="41">
        <f>IF(ISNUMBER(SEARCH("Yes",'2_all_summary'!$F882)),IF(ISNUMBER(SEARCH("Yes",'2_all_summary'!S882)),1,2),IF(ISNUMBER(SEARCH("No",'2_all_summary'!S882)),4,3))</f>
        <v>4</v>
      </c>
      <c r="Q882" s="41">
        <f>IF(ISNUMBER(SEARCH("Yes",'2_all_summary'!$F882)),IF(0&lt;'2_all_summary'!T882,1,2),IF(0='2_all_summary'!T882,4,3))</f>
        <v>4</v>
      </c>
      <c r="R882" s="41">
        <f>IF(ISNUMBER(SEARCH("Yes",'2_all_summary'!$F882)),IF(ISNUMBER(SEARCH("Yes",'2_all_summary'!U882)),1,2),IF(ISNUMBER(SEARCH("No",'2_all_summary'!U882)),4,3))</f>
        <v>4</v>
      </c>
    </row>
    <row r="883" spans="7:18" x14ac:dyDescent="0.3">
      <c r="G883" s="41"/>
      <c r="H883" s="41" t="str">
        <f>'2_all_summary'!D883</f>
        <v>Population dynamics of roundjaw bonefish Albula glossodonta at a remote coralline Atoll inform community-based management in an artisanal fishery</v>
      </c>
      <c r="I883" s="41" t="str">
        <f>'2_all_summary'!E883</f>
        <v>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v>
      </c>
      <c r="J883" s="41">
        <f>IF(ISNUMBER(SEARCH("Yes",'2_all_summary'!$F883)),IF(ISNUMBER(SEARCH("Yes",'2_all_summary'!M883)),1,2),IF(ISNUMBER(SEARCH("No",'2_all_summary'!M883)),4,3))</f>
        <v>3</v>
      </c>
      <c r="K883" s="41">
        <f>IF(ISNUMBER(SEARCH("Yes",'2_all_summary'!$F883)),IF(ISNUMBER(SEARCH("Yes",'2_all_summary'!N883)),1,2),IF(ISNUMBER(SEARCH("No",'2_all_summary'!N883)),4,3))</f>
        <v>3</v>
      </c>
      <c r="L883" s="41">
        <f>IF(ISNUMBER(SEARCH("Yes",'2_all_summary'!$F883)),IF(ISNUMBER(SEARCH("Yes",'2_all_summary'!O883)),1,2),IF(ISNUMBER(SEARCH("No",'2_all_summary'!O883)),4,3))</f>
        <v>3</v>
      </c>
      <c r="M883" s="41">
        <f>IF(ISNUMBER(SEARCH("Yes",'2_all_summary'!$F883)),IF(0&lt;'2_all_summary'!P883,1,2),IF(0='2_all_summary'!P883,4,3))</f>
        <v>3</v>
      </c>
      <c r="N883" s="41">
        <f>IF(ISNUMBER(SEARCH("Yes",'2_all_summary'!$F883)),IF(ISNUMBER(SEARCH("Yes",'2_all_summary'!Q883)),1,2),IF(ISNUMBER(SEARCH("No",'2_all_summary'!Q883)),4,3))</f>
        <v>3</v>
      </c>
      <c r="O883" s="41">
        <f>IF(ISNUMBER(SEARCH("Yes",'2_all_summary'!$F883)),IF(ISNUMBER(SEARCH("Yes",'2_all_summary'!R883)),1,2),IF(ISNUMBER(SEARCH("No",'2_all_summary'!R883)),4,3))</f>
        <v>3</v>
      </c>
      <c r="P883" s="41">
        <f>IF(ISNUMBER(SEARCH("Yes",'2_all_summary'!$F883)),IF(ISNUMBER(SEARCH("Yes",'2_all_summary'!S883)),1,2),IF(ISNUMBER(SEARCH("No",'2_all_summary'!S883)),4,3))</f>
        <v>4</v>
      </c>
      <c r="Q883" s="41">
        <f>IF(ISNUMBER(SEARCH("Yes",'2_all_summary'!$F883)),IF(0&lt;'2_all_summary'!T883,1,2),IF(0='2_all_summary'!T883,4,3))</f>
        <v>3</v>
      </c>
      <c r="R883" s="41">
        <f>IF(ISNUMBER(SEARCH("Yes",'2_all_summary'!$F883)),IF(ISNUMBER(SEARCH("Yes",'2_all_summary'!U883)),1,2),IF(ISNUMBER(SEARCH("No",'2_all_summary'!U883)),4,3))</f>
        <v>3</v>
      </c>
    </row>
    <row r="884" spans="7:18" x14ac:dyDescent="0.3">
      <c r="G884" s="41"/>
      <c r="H884" s="41" t="str">
        <f>'2_all_summary'!D884</f>
        <v>Promoting Sustainable Smallholder Aquaculture Productivity Through Landscape and Seascape Aquapark Models: A Case Study of Busia County, Kenya</v>
      </c>
      <c r="I884" s="41" t="str">
        <f>'2_all_summary'!E884</f>
        <v>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5â€“100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Â© 2022 Odende, Ogello, Iteba, Owori, Outa, Obiero, Munguti, Kyule, Kimani and Osia.</v>
      </c>
      <c r="J884" s="41">
        <f>IF(ISNUMBER(SEARCH("Yes",'2_all_summary'!$F884)),IF(ISNUMBER(SEARCH("Yes",'2_all_summary'!M884)),1,2),IF(ISNUMBER(SEARCH("No",'2_all_summary'!M884)),4,3))</f>
        <v>4</v>
      </c>
      <c r="K884" s="41">
        <f>IF(ISNUMBER(SEARCH("Yes",'2_all_summary'!$F884)),IF(ISNUMBER(SEARCH("Yes",'2_all_summary'!N884)),1,2),IF(ISNUMBER(SEARCH("No",'2_all_summary'!N884)),4,3))</f>
        <v>4</v>
      </c>
      <c r="L884" s="41">
        <f>IF(ISNUMBER(SEARCH("Yes",'2_all_summary'!$F884)),IF(ISNUMBER(SEARCH("Yes",'2_all_summary'!O884)),1,2),IF(ISNUMBER(SEARCH("No",'2_all_summary'!O884)),4,3))</f>
        <v>4</v>
      </c>
      <c r="M884" s="41">
        <f>IF(ISNUMBER(SEARCH("Yes",'2_all_summary'!$F884)),IF(0&lt;'2_all_summary'!P884,1,2),IF(0='2_all_summary'!P884,4,3))</f>
        <v>4</v>
      </c>
      <c r="N884" s="41">
        <f>IF(ISNUMBER(SEARCH("Yes",'2_all_summary'!$F884)),IF(ISNUMBER(SEARCH("Yes",'2_all_summary'!Q884)),1,2),IF(ISNUMBER(SEARCH("No",'2_all_summary'!Q884)),4,3))</f>
        <v>4</v>
      </c>
      <c r="O884" s="41">
        <f>IF(ISNUMBER(SEARCH("Yes",'2_all_summary'!$F884)),IF(ISNUMBER(SEARCH("Yes",'2_all_summary'!R884)),1,2),IF(ISNUMBER(SEARCH("No",'2_all_summary'!R884)),4,3))</f>
        <v>4</v>
      </c>
      <c r="P884" s="41">
        <f>IF(ISNUMBER(SEARCH("Yes",'2_all_summary'!$F884)),IF(ISNUMBER(SEARCH("Yes",'2_all_summary'!S884)),1,2),IF(ISNUMBER(SEARCH("No",'2_all_summary'!S884)),4,3))</f>
        <v>4</v>
      </c>
      <c r="Q884" s="41">
        <f>IF(ISNUMBER(SEARCH("Yes",'2_all_summary'!$F884)),IF(0&lt;'2_all_summary'!T884,1,2),IF(0='2_all_summary'!T884,4,3))</f>
        <v>4</v>
      </c>
      <c r="R884" s="41">
        <f>IF(ISNUMBER(SEARCH("Yes",'2_all_summary'!$F884)),IF(ISNUMBER(SEARCH("Yes",'2_all_summary'!U884)),1,2),IF(ISNUMBER(SEARCH("No",'2_all_summary'!U884)),4,3))</f>
        <v>4</v>
      </c>
    </row>
    <row r="885" spans="7:18" x14ac:dyDescent="0.3">
      <c r="G885" s="41"/>
      <c r="H885" s="41" t="str">
        <f>'2_all_summary'!D885</f>
        <v>Developing sustainable salmon management in Willapa Bay, Washington</v>
      </c>
      <c r="I885" s="41" t="str">
        <f>'2_all_summary'!E885</f>
        <v>This article describes a communityâ€based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decisionâ€making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longâ€term goals of consistent, adaptive, and participative salmon management in Willapa Bay. Â© 1996 Taylor and Francis Group, LLC.</v>
      </c>
      <c r="J885" s="41">
        <f>IF(ISNUMBER(SEARCH("Yes",'2_all_summary'!$F885)),IF(ISNUMBER(SEARCH("Yes",'2_all_summary'!M885)),1,2),IF(ISNUMBER(SEARCH("No",'2_all_summary'!M885)),4,3))</f>
        <v>4</v>
      </c>
      <c r="K885" s="41">
        <f>IF(ISNUMBER(SEARCH("Yes",'2_all_summary'!$F885)),IF(ISNUMBER(SEARCH("Yes",'2_all_summary'!N885)),1,2),IF(ISNUMBER(SEARCH("No",'2_all_summary'!N885)),4,3))</f>
        <v>4</v>
      </c>
      <c r="L885" s="41">
        <f>IF(ISNUMBER(SEARCH("Yes",'2_all_summary'!$F885)),IF(ISNUMBER(SEARCH("Yes",'2_all_summary'!O885)),1,2),IF(ISNUMBER(SEARCH("No",'2_all_summary'!O885)),4,3))</f>
        <v>4</v>
      </c>
      <c r="M885" s="41">
        <f>IF(ISNUMBER(SEARCH("Yes",'2_all_summary'!$F885)),IF(0&lt;'2_all_summary'!P885,1,2),IF(0='2_all_summary'!P885,4,3))</f>
        <v>4</v>
      </c>
      <c r="N885" s="41">
        <f>IF(ISNUMBER(SEARCH("Yes",'2_all_summary'!$F885)),IF(ISNUMBER(SEARCH("Yes",'2_all_summary'!Q885)),1,2),IF(ISNUMBER(SEARCH("No",'2_all_summary'!Q885)),4,3))</f>
        <v>4</v>
      </c>
      <c r="O885" s="41">
        <f>IF(ISNUMBER(SEARCH("Yes",'2_all_summary'!$F885)),IF(ISNUMBER(SEARCH("Yes",'2_all_summary'!R885)),1,2),IF(ISNUMBER(SEARCH("No",'2_all_summary'!R885)),4,3))</f>
        <v>4</v>
      </c>
      <c r="P885" s="41">
        <f>IF(ISNUMBER(SEARCH("Yes",'2_all_summary'!$F885)),IF(ISNUMBER(SEARCH("Yes",'2_all_summary'!S885)),1,2),IF(ISNUMBER(SEARCH("No",'2_all_summary'!S885)),4,3))</f>
        <v>4</v>
      </c>
      <c r="Q885" s="41">
        <f>IF(ISNUMBER(SEARCH("Yes",'2_all_summary'!$F885)),IF(0&lt;'2_all_summary'!T885,1,2),IF(0='2_all_summary'!T885,4,3))</f>
        <v>4</v>
      </c>
      <c r="R885" s="41">
        <f>IF(ISNUMBER(SEARCH("Yes",'2_all_summary'!$F885)),IF(ISNUMBER(SEARCH("Yes",'2_all_summary'!U885)),1,2),IF(ISNUMBER(SEARCH("No",'2_all_summary'!U885)),4,3))</f>
        <v>4</v>
      </c>
    </row>
    <row r="886" spans="7:18" x14ac:dyDescent="0.3">
      <c r="G886" s="41"/>
      <c r="H886" s="41" t="str">
        <f>'2_all_summary'!D886</f>
        <v>Community-based and co-management institutions for sustainable coastal fisheries management in Southeast Asia</v>
      </c>
      <c r="I886" s="41" t="str">
        <f>'2_all_summary'!E886</f>
        <v>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Â© 1996.</v>
      </c>
      <c r="J886" s="41">
        <f>IF(ISNUMBER(SEARCH("Yes",'2_all_summary'!$F886)),IF(ISNUMBER(SEARCH("Yes",'2_all_summary'!M886)),1,2),IF(ISNUMBER(SEARCH("No",'2_all_summary'!M886)),4,3))</f>
        <v>4</v>
      </c>
      <c r="K886" s="41">
        <f>IF(ISNUMBER(SEARCH("Yes",'2_all_summary'!$F886)),IF(ISNUMBER(SEARCH("Yes",'2_all_summary'!N886)),1,2),IF(ISNUMBER(SEARCH("No",'2_all_summary'!N886)),4,3))</f>
        <v>3</v>
      </c>
      <c r="L886" s="41">
        <f>IF(ISNUMBER(SEARCH("Yes",'2_all_summary'!$F886)),IF(ISNUMBER(SEARCH("Yes",'2_all_summary'!O886)),1,2),IF(ISNUMBER(SEARCH("No",'2_all_summary'!O886)),4,3))</f>
        <v>3</v>
      </c>
      <c r="M886" s="41">
        <f>IF(ISNUMBER(SEARCH("Yes",'2_all_summary'!$F886)),IF(0&lt;'2_all_summary'!P886,1,2),IF(0='2_all_summary'!P886,4,3))</f>
        <v>3</v>
      </c>
      <c r="N886" s="41">
        <f>IF(ISNUMBER(SEARCH("Yes",'2_all_summary'!$F886)),IF(ISNUMBER(SEARCH("Yes",'2_all_summary'!Q886)),1,2),IF(ISNUMBER(SEARCH("No",'2_all_summary'!Q886)),4,3))</f>
        <v>3</v>
      </c>
      <c r="O886" s="41">
        <f>IF(ISNUMBER(SEARCH("Yes",'2_all_summary'!$F886)),IF(ISNUMBER(SEARCH("Yes",'2_all_summary'!R886)),1,2),IF(ISNUMBER(SEARCH("No",'2_all_summary'!R886)),4,3))</f>
        <v>4</v>
      </c>
      <c r="P886" s="41">
        <f>IF(ISNUMBER(SEARCH("Yes",'2_all_summary'!$F886)),IF(ISNUMBER(SEARCH("Yes",'2_all_summary'!S886)),1,2),IF(ISNUMBER(SEARCH("No",'2_all_summary'!S886)),4,3))</f>
        <v>4</v>
      </c>
      <c r="Q886" s="41">
        <f>IF(ISNUMBER(SEARCH("Yes",'2_all_summary'!$F886)),IF(0&lt;'2_all_summary'!T886,1,2),IF(0='2_all_summary'!T886,4,3))</f>
        <v>3</v>
      </c>
      <c r="R886" s="41">
        <f>IF(ISNUMBER(SEARCH("Yes",'2_all_summary'!$F886)),IF(ISNUMBER(SEARCH("Yes",'2_all_summary'!U886)),1,2),IF(ISNUMBER(SEARCH("No",'2_all_summary'!U886)),4,3))</f>
        <v>3</v>
      </c>
    </row>
    <row r="887" spans="7:18" x14ac:dyDescent="0.3">
      <c r="G887" s="41"/>
      <c r="H887" s="41" t="str">
        <f>'2_all_summary'!D887</f>
        <v>Using the Diversity, Taxonomic and Functional Attributes of a Zooplankton Community to Determine Lake Environmental Typology in the Natural Southern Boreal Lakes (QuÃ©bec, Canada)</v>
      </c>
      <c r="I887" s="41" t="str">
        <f>'2_all_summary'!E887</f>
        <v>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(Î³ diversity) accounted for 40 species including 20 rotifers, 10 cladocerans and 8 copepods. Local diversity (Î± diversity) averaged 15 species per lake. Spatial variation in Î² diversity was inversely related to spatial variation in Î±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Â© 2022 by the authors. Licensee MDPI, Basel, Switzerland.</v>
      </c>
      <c r="J887" s="41">
        <f>IF(ISNUMBER(SEARCH("Yes",'2_all_summary'!$F887)),IF(ISNUMBER(SEARCH("Yes",'2_all_summary'!M887)),1,2),IF(ISNUMBER(SEARCH("No",'2_all_summary'!M887)),4,3))</f>
        <v>4</v>
      </c>
      <c r="K887" s="41">
        <f>IF(ISNUMBER(SEARCH("Yes",'2_all_summary'!$F887)),IF(ISNUMBER(SEARCH("Yes",'2_all_summary'!N887)),1,2),IF(ISNUMBER(SEARCH("No",'2_all_summary'!N887)),4,3))</f>
        <v>4</v>
      </c>
      <c r="L887" s="41">
        <f>IF(ISNUMBER(SEARCH("Yes",'2_all_summary'!$F887)),IF(ISNUMBER(SEARCH("Yes",'2_all_summary'!O887)),1,2),IF(ISNUMBER(SEARCH("No",'2_all_summary'!O887)),4,3))</f>
        <v>4</v>
      </c>
      <c r="M887" s="41">
        <f>IF(ISNUMBER(SEARCH("Yes",'2_all_summary'!$F887)),IF(0&lt;'2_all_summary'!P887,1,2),IF(0='2_all_summary'!P887,4,3))</f>
        <v>4</v>
      </c>
      <c r="N887" s="41">
        <f>IF(ISNUMBER(SEARCH("Yes",'2_all_summary'!$F887)),IF(ISNUMBER(SEARCH("Yes",'2_all_summary'!Q887)),1,2),IF(ISNUMBER(SEARCH("No",'2_all_summary'!Q887)),4,3))</f>
        <v>4</v>
      </c>
      <c r="O887" s="41">
        <f>IF(ISNUMBER(SEARCH("Yes",'2_all_summary'!$F887)),IF(ISNUMBER(SEARCH("Yes",'2_all_summary'!R887)),1,2),IF(ISNUMBER(SEARCH("No",'2_all_summary'!R887)),4,3))</f>
        <v>4</v>
      </c>
      <c r="P887" s="41">
        <f>IF(ISNUMBER(SEARCH("Yes",'2_all_summary'!$F887)),IF(ISNUMBER(SEARCH("Yes",'2_all_summary'!S887)),1,2),IF(ISNUMBER(SEARCH("No",'2_all_summary'!S887)),4,3))</f>
        <v>4</v>
      </c>
      <c r="Q887" s="41">
        <f>IF(ISNUMBER(SEARCH("Yes",'2_all_summary'!$F887)),IF(0&lt;'2_all_summary'!T887,1,2),IF(0='2_all_summary'!T887,4,3))</f>
        <v>4</v>
      </c>
      <c r="R887" s="41">
        <f>IF(ISNUMBER(SEARCH("Yes",'2_all_summary'!$F887)),IF(ISNUMBER(SEARCH("Yes",'2_all_summary'!U887)),1,2),IF(ISNUMBER(SEARCH("No",'2_all_summary'!U887)),4,3))</f>
        <v>4</v>
      </c>
    </row>
    <row r="888" spans="7:18" x14ac:dyDescent="0.3">
      <c r="G888" s="41"/>
      <c r="H888" s="41" t="str">
        <f>'2_all_summary'!D888</f>
        <v>Maritime claims and management rights of indigenous peoples: Rising tides in the Pacific and Northern Waters</v>
      </c>
      <c r="I888" s="41" t="str">
        <f>'2_all_summary'!E888</f>
        <v>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Â© 1989.</v>
      </c>
      <c r="J888" s="41">
        <f>IF(ISNUMBER(SEARCH("Yes",'2_all_summary'!$F888)),IF(ISNUMBER(SEARCH("Yes",'2_all_summary'!M888)),1,2),IF(ISNUMBER(SEARCH("No",'2_all_summary'!M888)),4,3))</f>
        <v>4</v>
      </c>
      <c r="K888" s="41">
        <f>IF(ISNUMBER(SEARCH("Yes",'2_all_summary'!$F888)),IF(ISNUMBER(SEARCH("Yes",'2_all_summary'!N888)),1,2),IF(ISNUMBER(SEARCH("No",'2_all_summary'!N888)),4,3))</f>
        <v>4</v>
      </c>
      <c r="L888" s="41">
        <f>IF(ISNUMBER(SEARCH("Yes",'2_all_summary'!$F888)),IF(ISNUMBER(SEARCH("Yes",'2_all_summary'!O888)),1,2),IF(ISNUMBER(SEARCH("No",'2_all_summary'!O888)),4,3))</f>
        <v>3</v>
      </c>
      <c r="M888" s="41">
        <f>IF(ISNUMBER(SEARCH("Yes",'2_all_summary'!$F888)),IF(0&lt;'2_all_summary'!P888,1,2),IF(0='2_all_summary'!P888,4,3))</f>
        <v>3</v>
      </c>
      <c r="N888" s="41">
        <f>IF(ISNUMBER(SEARCH("Yes",'2_all_summary'!$F888)),IF(ISNUMBER(SEARCH("Yes",'2_all_summary'!Q888)),1,2),IF(ISNUMBER(SEARCH("No",'2_all_summary'!Q888)),4,3))</f>
        <v>4</v>
      </c>
      <c r="O888" s="41">
        <f>IF(ISNUMBER(SEARCH("Yes",'2_all_summary'!$F888)),IF(ISNUMBER(SEARCH("Yes",'2_all_summary'!R888)),1,2),IF(ISNUMBER(SEARCH("No",'2_all_summary'!R888)),4,3))</f>
        <v>4</v>
      </c>
      <c r="P888" s="41">
        <f>IF(ISNUMBER(SEARCH("Yes",'2_all_summary'!$F888)),IF(ISNUMBER(SEARCH("Yes",'2_all_summary'!S888)),1,2),IF(ISNUMBER(SEARCH("No",'2_all_summary'!S888)),4,3))</f>
        <v>4</v>
      </c>
      <c r="Q888" s="41">
        <f>IF(ISNUMBER(SEARCH("Yes",'2_all_summary'!$F888)),IF(0&lt;'2_all_summary'!T888,1,2),IF(0='2_all_summary'!T888,4,3))</f>
        <v>4</v>
      </c>
      <c r="R888" s="41">
        <f>IF(ISNUMBER(SEARCH("Yes",'2_all_summary'!$F888)),IF(ISNUMBER(SEARCH("Yes",'2_all_summary'!U888)),1,2),IF(ISNUMBER(SEARCH("No",'2_all_summary'!U888)),4,3))</f>
        <v>3</v>
      </c>
    </row>
    <row r="889" spans="7:18" x14ac:dyDescent="0.3">
      <c r="G889" s="41"/>
      <c r="H889" s="41" t="str">
        <f>'2_all_summary'!D889</f>
        <v>Lessons in co-management from beach seine and lobster fisheries in Grenada</v>
      </c>
      <c r="I889" s="41" t="str">
        <f>'2_all_summary'!E889</f>
        <v>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Â© 2007 Elsevier B.V. All rights reserved.</v>
      </c>
      <c r="J889" s="41">
        <f>IF(ISNUMBER(SEARCH("Yes",'2_all_summary'!$F889)),IF(ISNUMBER(SEARCH("Yes",'2_all_summary'!M889)),1,2),IF(ISNUMBER(SEARCH("No",'2_all_summary'!M889)),4,3))</f>
        <v>4</v>
      </c>
      <c r="K889" s="41">
        <f>IF(ISNUMBER(SEARCH("Yes",'2_all_summary'!$F889)),IF(ISNUMBER(SEARCH("Yes",'2_all_summary'!N889)),1,2),IF(ISNUMBER(SEARCH("No",'2_all_summary'!N889)),4,3))</f>
        <v>4</v>
      </c>
      <c r="L889" s="41">
        <f>IF(ISNUMBER(SEARCH("Yes",'2_all_summary'!$F889)),IF(ISNUMBER(SEARCH("Yes",'2_all_summary'!O889)),1,2),IF(ISNUMBER(SEARCH("No",'2_all_summary'!O889)),4,3))</f>
        <v>4</v>
      </c>
      <c r="M889" s="41">
        <f>IF(ISNUMBER(SEARCH("Yes",'2_all_summary'!$F889)),IF(0&lt;'2_all_summary'!P889,1,2),IF(0='2_all_summary'!P889,4,3))</f>
        <v>4</v>
      </c>
      <c r="N889" s="41">
        <f>IF(ISNUMBER(SEARCH("Yes",'2_all_summary'!$F889)),IF(ISNUMBER(SEARCH("Yes",'2_all_summary'!Q889)),1,2),IF(ISNUMBER(SEARCH("No",'2_all_summary'!Q889)),4,3))</f>
        <v>4</v>
      </c>
      <c r="O889" s="41">
        <f>IF(ISNUMBER(SEARCH("Yes",'2_all_summary'!$F889)),IF(ISNUMBER(SEARCH("Yes",'2_all_summary'!R889)),1,2),IF(ISNUMBER(SEARCH("No",'2_all_summary'!R889)),4,3))</f>
        <v>4</v>
      </c>
      <c r="P889" s="41">
        <f>IF(ISNUMBER(SEARCH("Yes",'2_all_summary'!$F889)),IF(ISNUMBER(SEARCH("Yes",'2_all_summary'!S889)),1,2),IF(ISNUMBER(SEARCH("No",'2_all_summary'!S889)),4,3))</f>
        <v>4</v>
      </c>
      <c r="Q889" s="41">
        <f>IF(ISNUMBER(SEARCH("Yes",'2_all_summary'!$F889)),IF(0&lt;'2_all_summary'!T889,1,2),IF(0='2_all_summary'!T889,4,3))</f>
        <v>4</v>
      </c>
      <c r="R889" s="41">
        <f>IF(ISNUMBER(SEARCH("Yes",'2_all_summary'!$F889)),IF(ISNUMBER(SEARCH("Yes",'2_all_summary'!U889)),1,2),IF(ISNUMBER(SEARCH("No",'2_all_summary'!U889)),4,3))</f>
        <v>4</v>
      </c>
    </row>
    <row r="890" spans="7:18" x14ac:dyDescent="0.3">
      <c r="G890" s="41"/>
      <c r="H890" s="41" t="str">
        <f>'2_all_summary'!D890</f>
        <v>Applying a ridge-to-reef framework to support watershed, water quality, and community-based fisheries management in American Samoa</v>
      </c>
      <c r="I890" s="41" t="str">
        <f>'2_all_summary'!E890</f>
        <v>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v>
      </c>
      <c r="J890" s="41">
        <f>IF(ISNUMBER(SEARCH("Yes",'2_all_summary'!$F890)),IF(ISNUMBER(SEARCH("Yes",'2_all_summary'!M890)),1,2),IF(ISNUMBER(SEARCH("No",'2_all_summary'!M890)),4,3))</f>
        <v>3</v>
      </c>
      <c r="K890" s="41">
        <f>IF(ISNUMBER(SEARCH("Yes",'2_all_summary'!$F890)),IF(ISNUMBER(SEARCH("Yes",'2_all_summary'!N890)),1,2),IF(ISNUMBER(SEARCH("No",'2_all_summary'!N890)),4,3))</f>
        <v>3</v>
      </c>
      <c r="L890" s="41">
        <f>IF(ISNUMBER(SEARCH("Yes",'2_all_summary'!$F890)),IF(ISNUMBER(SEARCH("Yes",'2_all_summary'!O890)),1,2),IF(ISNUMBER(SEARCH("No",'2_all_summary'!O890)),4,3))</f>
        <v>3</v>
      </c>
      <c r="M890" s="41">
        <f>IF(ISNUMBER(SEARCH("Yes",'2_all_summary'!$F890)),IF(0&lt;'2_all_summary'!P890,1,2),IF(0='2_all_summary'!P890,4,3))</f>
        <v>3</v>
      </c>
      <c r="N890" s="41">
        <f>IF(ISNUMBER(SEARCH("Yes",'2_all_summary'!$F890)),IF(ISNUMBER(SEARCH("Yes",'2_all_summary'!Q890)),1,2),IF(ISNUMBER(SEARCH("No",'2_all_summary'!Q890)),4,3))</f>
        <v>3</v>
      </c>
      <c r="O890" s="41">
        <f>IF(ISNUMBER(SEARCH("Yes",'2_all_summary'!$F890)),IF(ISNUMBER(SEARCH("Yes",'2_all_summary'!R890)),1,2),IF(ISNUMBER(SEARCH("No",'2_all_summary'!R890)),4,3))</f>
        <v>3</v>
      </c>
      <c r="P890" s="41">
        <f>IF(ISNUMBER(SEARCH("Yes",'2_all_summary'!$F890)),IF(ISNUMBER(SEARCH("Yes",'2_all_summary'!S890)),1,2),IF(ISNUMBER(SEARCH("No",'2_all_summary'!S890)),4,3))</f>
        <v>3</v>
      </c>
      <c r="Q890" s="41">
        <f>IF(ISNUMBER(SEARCH("Yes",'2_all_summary'!$F890)),IF(0&lt;'2_all_summary'!T890,1,2),IF(0='2_all_summary'!T890,4,3))</f>
        <v>3</v>
      </c>
      <c r="R890" s="41">
        <f>IF(ISNUMBER(SEARCH("Yes",'2_all_summary'!$F890)),IF(ISNUMBER(SEARCH("Yes",'2_all_summary'!U890)),1,2),IF(ISNUMBER(SEARCH("No",'2_all_summary'!U890)),4,3))</f>
        <v>3</v>
      </c>
    </row>
    <row r="891" spans="7:18" x14ac:dyDescent="0.3">
      <c r="G891" s="41"/>
      <c r="H891" s="41" t="str">
        <f>'2_all_summary'!D891</f>
        <v>Power from the people: A documentation of non-governmental organizations' experience in community-based coastal resource management in the Philippines</v>
      </c>
      <c r="I891" s="41" t="str">
        <f>'2_all_summary'!E891</f>
        <v>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v>
      </c>
      <c r="J891" s="41">
        <f>IF(ISNUMBER(SEARCH("Yes",'2_all_summary'!$F891)),IF(ISNUMBER(SEARCH("Yes",'2_all_summary'!M891)),1,2),IF(ISNUMBER(SEARCH("No",'2_all_summary'!M891)),4,3))</f>
        <v>4</v>
      </c>
      <c r="K891" s="41">
        <f>IF(ISNUMBER(SEARCH("Yes",'2_all_summary'!$F891)),IF(ISNUMBER(SEARCH("Yes",'2_all_summary'!N891)),1,2),IF(ISNUMBER(SEARCH("No",'2_all_summary'!N891)),4,3))</f>
        <v>4</v>
      </c>
      <c r="L891" s="41">
        <f>IF(ISNUMBER(SEARCH("Yes",'2_all_summary'!$F891)),IF(ISNUMBER(SEARCH("Yes",'2_all_summary'!O891)),1,2),IF(ISNUMBER(SEARCH("No",'2_all_summary'!O891)),4,3))</f>
        <v>4</v>
      </c>
      <c r="M891" s="41">
        <f>IF(ISNUMBER(SEARCH("Yes",'2_all_summary'!$F891)),IF(0&lt;'2_all_summary'!P891,1,2),IF(0='2_all_summary'!P891,4,3))</f>
        <v>4</v>
      </c>
      <c r="N891" s="41">
        <f>IF(ISNUMBER(SEARCH("Yes",'2_all_summary'!$F891)),IF(ISNUMBER(SEARCH("Yes",'2_all_summary'!Q891)),1,2),IF(ISNUMBER(SEARCH("No",'2_all_summary'!Q891)),4,3))</f>
        <v>4</v>
      </c>
      <c r="O891" s="41">
        <f>IF(ISNUMBER(SEARCH("Yes",'2_all_summary'!$F891)),IF(ISNUMBER(SEARCH("Yes",'2_all_summary'!R891)),1,2),IF(ISNUMBER(SEARCH("No",'2_all_summary'!R891)),4,3))</f>
        <v>4</v>
      </c>
      <c r="P891" s="41">
        <f>IF(ISNUMBER(SEARCH("Yes",'2_all_summary'!$F891)),IF(ISNUMBER(SEARCH("Yes",'2_all_summary'!S891)),1,2),IF(ISNUMBER(SEARCH("No",'2_all_summary'!S891)),4,3))</f>
        <v>4</v>
      </c>
      <c r="Q891" s="41">
        <f>IF(ISNUMBER(SEARCH("Yes",'2_all_summary'!$F891)),IF(0&lt;'2_all_summary'!T891,1,2),IF(0='2_all_summary'!T891,4,3))</f>
        <v>4</v>
      </c>
      <c r="R891" s="41">
        <f>IF(ISNUMBER(SEARCH("Yes",'2_all_summary'!$F891)),IF(ISNUMBER(SEARCH("Yes",'2_all_summary'!U891)),1,2),IF(ISNUMBER(SEARCH("No",'2_all_summary'!U891)),4,3))</f>
        <v>4</v>
      </c>
    </row>
    <row r="892" spans="7:18" x14ac:dyDescent="0.3">
      <c r="G892" s="41"/>
      <c r="H892" s="41" t="str">
        <f>'2_all_summary'!D892</f>
        <v>Vulnerable people, vulnerable resources? Exploring the relationship between peopleâ€™s vulnerability and the sustainability of community-managed natural resources</v>
      </c>
      <c r="I892" s="41" t="str">
        <f>'2_all_summary'!E892</f>
        <v>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peopleâ€™s wider vulnerabilities and aspirations. Â© 2014 The Author(s). Published by Routledge.</v>
      </c>
      <c r="J892" s="41">
        <f>IF(ISNUMBER(SEARCH("Yes",'2_all_summary'!$F892)),IF(ISNUMBER(SEARCH("Yes",'2_all_summary'!M892)),1,2),IF(ISNUMBER(SEARCH("No",'2_all_summary'!M892)),4,3))</f>
        <v>4</v>
      </c>
      <c r="K892" s="41">
        <f>IF(ISNUMBER(SEARCH("Yes",'2_all_summary'!$F892)),IF(ISNUMBER(SEARCH("Yes",'2_all_summary'!N892)),1,2),IF(ISNUMBER(SEARCH("No",'2_all_summary'!N892)),4,3))</f>
        <v>4</v>
      </c>
      <c r="L892" s="41">
        <f>IF(ISNUMBER(SEARCH("Yes",'2_all_summary'!$F892)),IF(ISNUMBER(SEARCH("Yes",'2_all_summary'!O892)),1,2),IF(ISNUMBER(SEARCH("No",'2_all_summary'!O892)),4,3))</f>
        <v>4</v>
      </c>
      <c r="M892" s="41">
        <f>IF(ISNUMBER(SEARCH("Yes",'2_all_summary'!$F892)),IF(0&lt;'2_all_summary'!P892,1,2),IF(0='2_all_summary'!P892,4,3))</f>
        <v>4</v>
      </c>
      <c r="N892" s="41">
        <f>IF(ISNUMBER(SEARCH("Yes",'2_all_summary'!$F892)),IF(ISNUMBER(SEARCH("Yes",'2_all_summary'!Q892)),1,2),IF(ISNUMBER(SEARCH("No",'2_all_summary'!Q892)),4,3))</f>
        <v>4</v>
      </c>
      <c r="O892" s="41">
        <f>IF(ISNUMBER(SEARCH("Yes",'2_all_summary'!$F892)),IF(ISNUMBER(SEARCH("Yes",'2_all_summary'!R892)),1,2),IF(ISNUMBER(SEARCH("No",'2_all_summary'!R892)),4,3))</f>
        <v>4</v>
      </c>
      <c r="P892" s="41">
        <f>IF(ISNUMBER(SEARCH("Yes",'2_all_summary'!$F892)),IF(ISNUMBER(SEARCH("Yes",'2_all_summary'!S892)),1,2),IF(ISNUMBER(SEARCH("No",'2_all_summary'!S892)),4,3))</f>
        <v>4</v>
      </c>
      <c r="Q892" s="41">
        <f>IF(ISNUMBER(SEARCH("Yes",'2_all_summary'!$F892)),IF(0&lt;'2_all_summary'!T892,1,2),IF(0='2_all_summary'!T892,4,3))</f>
        <v>4</v>
      </c>
      <c r="R892" s="41">
        <f>IF(ISNUMBER(SEARCH("Yes",'2_all_summary'!$F892)),IF(ISNUMBER(SEARCH("Yes",'2_all_summary'!U892)),1,2),IF(ISNUMBER(SEARCH("No",'2_all_summary'!U892)),4,3))</f>
        <v>4</v>
      </c>
    </row>
    <row r="893" spans="7:18" x14ac:dyDescent="0.3">
      <c r="G893" s="41"/>
      <c r="H893" s="41" t="str">
        <f>'2_all_summary'!D893</f>
        <v>Fishery co-management: A practical handbook</v>
      </c>
      <c r="I893" s="41" t="str">
        <f>'2_all_summary'!E893</f>
        <v>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Â© International Development Research Centre 2006. All rights reserved.</v>
      </c>
      <c r="J893" s="41">
        <f>IF(ISNUMBER(SEARCH("Yes",'2_all_summary'!$F893)),IF(ISNUMBER(SEARCH("Yes",'2_all_summary'!M893)),1,2),IF(ISNUMBER(SEARCH("No",'2_all_summary'!M893)),4,3))</f>
        <v>4</v>
      </c>
      <c r="K893" s="41">
        <f>IF(ISNUMBER(SEARCH("Yes",'2_all_summary'!$F893)),IF(ISNUMBER(SEARCH("Yes",'2_all_summary'!N893)),1,2),IF(ISNUMBER(SEARCH("No",'2_all_summary'!N893)),4,3))</f>
        <v>4</v>
      </c>
      <c r="L893" s="41">
        <f>IF(ISNUMBER(SEARCH("Yes",'2_all_summary'!$F893)),IF(ISNUMBER(SEARCH("Yes",'2_all_summary'!O893)),1,2),IF(ISNUMBER(SEARCH("No",'2_all_summary'!O893)),4,3))</f>
        <v>4</v>
      </c>
      <c r="M893" s="41">
        <f>IF(ISNUMBER(SEARCH("Yes",'2_all_summary'!$F893)),IF(0&lt;'2_all_summary'!P893,1,2),IF(0='2_all_summary'!P893,4,3))</f>
        <v>4</v>
      </c>
      <c r="N893" s="41">
        <f>IF(ISNUMBER(SEARCH("Yes",'2_all_summary'!$F893)),IF(ISNUMBER(SEARCH("Yes",'2_all_summary'!Q893)),1,2),IF(ISNUMBER(SEARCH("No",'2_all_summary'!Q893)),4,3))</f>
        <v>3</v>
      </c>
      <c r="O893" s="41">
        <f>IF(ISNUMBER(SEARCH("Yes",'2_all_summary'!$F893)),IF(ISNUMBER(SEARCH("Yes",'2_all_summary'!R893)),1,2),IF(ISNUMBER(SEARCH("No",'2_all_summary'!R893)),4,3))</f>
        <v>4</v>
      </c>
      <c r="P893" s="41">
        <f>IF(ISNUMBER(SEARCH("Yes",'2_all_summary'!$F893)),IF(ISNUMBER(SEARCH("Yes",'2_all_summary'!S893)),1,2),IF(ISNUMBER(SEARCH("No",'2_all_summary'!S893)),4,3))</f>
        <v>4</v>
      </c>
      <c r="Q893" s="41">
        <f>IF(ISNUMBER(SEARCH("Yes",'2_all_summary'!$F893)),IF(0&lt;'2_all_summary'!T893,1,2),IF(0='2_all_summary'!T893,4,3))</f>
        <v>3</v>
      </c>
      <c r="R893" s="41">
        <f>IF(ISNUMBER(SEARCH("Yes",'2_all_summary'!$F893)),IF(ISNUMBER(SEARCH("Yes",'2_all_summary'!U893)),1,2),IF(ISNUMBER(SEARCH("No",'2_all_summary'!U893)),4,3))</f>
        <v>3</v>
      </c>
    </row>
    <row r="894" spans="7:18" x14ac:dyDescent="0.3">
      <c r="G894" s="41"/>
      <c r="H894" s="41" t="str">
        <f>'2_all_summary'!D894</f>
        <v>Community fishery resources management on malalison island, philippines: R and d framework, interventions, and policy implications</v>
      </c>
      <c r="I894" s="41" t="str">
        <f>'2_all_summary'!E894</f>
        <v>In 1991, the Aquaculture Department of the Southeast Asian Fisheries Development Center launched a community-based fishery resources management project on Malalison Island, in central Philippines, to help conserve the countryâ€™s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projectâ€™s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Â© 1999 Taylor &amp; Francis.</v>
      </c>
      <c r="J894" s="41">
        <f>IF(ISNUMBER(SEARCH("Yes",'2_all_summary'!$F894)),IF(ISNUMBER(SEARCH("Yes",'2_all_summary'!M894)),1,2),IF(ISNUMBER(SEARCH("No",'2_all_summary'!M894)),4,3))</f>
        <v>4</v>
      </c>
      <c r="K894" s="41">
        <f>IF(ISNUMBER(SEARCH("Yes",'2_all_summary'!$F894)),IF(ISNUMBER(SEARCH("Yes",'2_all_summary'!N894)),1,2),IF(ISNUMBER(SEARCH("No",'2_all_summary'!N894)),4,3))</f>
        <v>4</v>
      </c>
      <c r="L894" s="41">
        <f>IF(ISNUMBER(SEARCH("Yes",'2_all_summary'!$F894)),IF(ISNUMBER(SEARCH("Yes",'2_all_summary'!O894)),1,2),IF(ISNUMBER(SEARCH("No",'2_all_summary'!O894)),4,3))</f>
        <v>4</v>
      </c>
      <c r="M894" s="41">
        <f>IF(ISNUMBER(SEARCH("Yes",'2_all_summary'!$F894)),IF(0&lt;'2_all_summary'!P894,1,2),IF(0='2_all_summary'!P894,4,3))</f>
        <v>4</v>
      </c>
      <c r="N894" s="41">
        <f>IF(ISNUMBER(SEARCH("Yes",'2_all_summary'!$F894)),IF(ISNUMBER(SEARCH("Yes",'2_all_summary'!Q894)),1,2),IF(ISNUMBER(SEARCH("No",'2_all_summary'!Q894)),4,3))</f>
        <v>4</v>
      </c>
      <c r="O894" s="41">
        <f>IF(ISNUMBER(SEARCH("Yes",'2_all_summary'!$F894)),IF(ISNUMBER(SEARCH("Yes",'2_all_summary'!R894)),1,2),IF(ISNUMBER(SEARCH("No",'2_all_summary'!R894)),4,3))</f>
        <v>4</v>
      </c>
      <c r="P894" s="41">
        <f>IF(ISNUMBER(SEARCH("Yes",'2_all_summary'!$F894)),IF(ISNUMBER(SEARCH("Yes",'2_all_summary'!S894)),1,2),IF(ISNUMBER(SEARCH("No",'2_all_summary'!S894)),4,3))</f>
        <v>4</v>
      </c>
      <c r="Q894" s="41">
        <f>IF(ISNUMBER(SEARCH("Yes",'2_all_summary'!$F894)),IF(0&lt;'2_all_summary'!T894,1,2),IF(0='2_all_summary'!T894,4,3))</f>
        <v>4</v>
      </c>
      <c r="R894" s="41">
        <f>IF(ISNUMBER(SEARCH("Yes",'2_all_summary'!$F894)),IF(ISNUMBER(SEARCH("Yes",'2_all_summary'!U894)),1,2),IF(ISNUMBER(SEARCH("No",'2_all_summary'!U894)),4,3))</f>
        <v>4</v>
      </c>
    </row>
    <row r="895" spans="7:18" x14ac:dyDescent="0.3">
      <c r="G895" s="41"/>
      <c r="H895" s="41" t="str">
        <f>'2_all_summary'!D895</f>
        <v>Community organizing theory and practice : Conservative trends, oppositional alternatives</v>
      </c>
      <c r="I895" s="41" t="str">
        <f>'2_all_summary'!E895</f>
        <v>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Â© 2009 by Vanderbilt University Press. All rights reserved.</v>
      </c>
      <c r="J895" s="41">
        <f>IF(ISNUMBER(SEARCH("Yes",'2_all_summary'!$F895)),IF(ISNUMBER(SEARCH("Yes",'2_all_summary'!M895)),1,2),IF(ISNUMBER(SEARCH("No",'2_all_summary'!M895)),4,3))</f>
        <v>4</v>
      </c>
      <c r="K895" s="41">
        <f>IF(ISNUMBER(SEARCH("Yes",'2_all_summary'!$F895)),IF(ISNUMBER(SEARCH("Yes",'2_all_summary'!N895)),1,2),IF(ISNUMBER(SEARCH("No",'2_all_summary'!N895)),4,3))</f>
        <v>4</v>
      </c>
      <c r="L895" s="41">
        <f>IF(ISNUMBER(SEARCH("Yes",'2_all_summary'!$F895)),IF(ISNUMBER(SEARCH("Yes",'2_all_summary'!O895)),1,2),IF(ISNUMBER(SEARCH("No",'2_all_summary'!O895)),4,3))</f>
        <v>4</v>
      </c>
      <c r="M895" s="41">
        <f>IF(ISNUMBER(SEARCH("Yes",'2_all_summary'!$F895)),IF(0&lt;'2_all_summary'!P895,1,2),IF(0='2_all_summary'!P895,4,3))</f>
        <v>4</v>
      </c>
      <c r="N895" s="41">
        <f>IF(ISNUMBER(SEARCH("Yes",'2_all_summary'!$F895)),IF(ISNUMBER(SEARCH("Yes",'2_all_summary'!Q895)),1,2),IF(ISNUMBER(SEARCH("No",'2_all_summary'!Q895)),4,3))</f>
        <v>4</v>
      </c>
      <c r="O895" s="41">
        <f>IF(ISNUMBER(SEARCH("Yes",'2_all_summary'!$F895)),IF(ISNUMBER(SEARCH("Yes",'2_all_summary'!R895)),1,2),IF(ISNUMBER(SEARCH("No",'2_all_summary'!R895)),4,3))</f>
        <v>4</v>
      </c>
      <c r="P895" s="41">
        <f>IF(ISNUMBER(SEARCH("Yes",'2_all_summary'!$F895)),IF(ISNUMBER(SEARCH("Yes",'2_all_summary'!S895)),1,2),IF(ISNUMBER(SEARCH("No",'2_all_summary'!S895)),4,3))</f>
        <v>4</v>
      </c>
      <c r="Q895" s="41">
        <f>IF(ISNUMBER(SEARCH("Yes",'2_all_summary'!$F895)),IF(0&lt;'2_all_summary'!T895,1,2),IF(0='2_all_summary'!T895,4,3))</f>
        <v>4</v>
      </c>
      <c r="R895" s="41">
        <f>IF(ISNUMBER(SEARCH("Yes",'2_all_summary'!$F895)),IF(ISNUMBER(SEARCH("Yes",'2_all_summary'!U895)),1,2),IF(ISNUMBER(SEARCH("No",'2_all_summary'!U895)),4,3))</f>
        <v>4</v>
      </c>
    </row>
    <row r="896" spans="7:18" x14ac:dyDescent="0.3">
      <c r="G896" s="41"/>
      <c r="H896" s="41" t="str">
        <f>'2_all_summary'!D896</f>
        <v>Enhancing science and technology through coastal damage management model</v>
      </c>
      <c r="I896" s="41" t="str">
        <f>'2_all_summary'!E896</f>
        <v>-This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Â© 2019, Institute of Advanced Scientific Research, Inc.. All rights reserved.</v>
      </c>
      <c r="J896" s="41">
        <f>IF(ISNUMBER(SEARCH("Yes",'2_all_summary'!$F896)),IF(ISNUMBER(SEARCH("Yes",'2_all_summary'!M896)),1,2),IF(ISNUMBER(SEARCH("No",'2_all_summary'!M896)),4,3))</f>
        <v>4</v>
      </c>
      <c r="K896" s="41">
        <f>IF(ISNUMBER(SEARCH("Yes",'2_all_summary'!$F896)),IF(ISNUMBER(SEARCH("Yes",'2_all_summary'!N896)),1,2),IF(ISNUMBER(SEARCH("No",'2_all_summary'!N896)),4,3))</f>
        <v>4</v>
      </c>
      <c r="L896" s="41">
        <f>IF(ISNUMBER(SEARCH("Yes",'2_all_summary'!$F896)),IF(ISNUMBER(SEARCH("Yes",'2_all_summary'!O896)),1,2),IF(ISNUMBER(SEARCH("No",'2_all_summary'!O896)),4,3))</f>
        <v>4</v>
      </c>
      <c r="M896" s="41">
        <f>IF(ISNUMBER(SEARCH("Yes",'2_all_summary'!$F896)),IF(0&lt;'2_all_summary'!P896,1,2),IF(0='2_all_summary'!P896,4,3))</f>
        <v>4</v>
      </c>
      <c r="N896" s="41">
        <f>IF(ISNUMBER(SEARCH("Yes",'2_all_summary'!$F896)),IF(ISNUMBER(SEARCH("Yes",'2_all_summary'!Q896)),1,2),IF(ISNUMBER(SEARCH("No",'2_all_summary'!Q896)),4,3))</f>
        <v>4</v>
      </c>
      <c r="O896" s="41">
        <f>IF(ISNUMBER(SEARCH("Yes",'2_all_summary'!$F896)),IF(ISNUMBER(SEARCH("Yes",'2_all_summary'!R896)),1,2),IF(ISNUMBER(SEARCH("No",'2_all_summary'!R896)),4,3))</f>
        <v>4</v>
      </c>
      <c r="P896" s="41">
        <f>IF(ISNUMBER(SEARCH("Yes",'2_all_summary'!$F896)),IF(ISNUMBER(SEARCH("Yes",'2_all_summary'!S896)),1,2),IF(ISNUMBER(SEARCH("No",'2_all_summary'!S896)),4,3))</f>
        <v>4</v>
      </c>
      <c r="Q896" s="41">
        <f>IF(ISNUMBER(SEARCH("Yes",'2_all_summary'!$F896)),IF(0&lt;'2_all_summary'!T896,1,2),IF(0='2_all_summary'!T896,4,3))</f>
        <v>4</v>
      </c>
      <c r="R896" s="41">
        <f>IF(ISNUMBER(SEARCH("Yes",'2_all_summary'!$F896)),IF(ISNUMBER(SEARCH("Yes",'2_all_summary'!U896)),1,2),IF(ISNUMBER(SEARCH("No",'2_all_summary'!U896)),4,3))</f>
        <v>4</v>
      </c>
    </row>
    <row r="897" spans="7:18" x14ac:dyDescent="0.3">
      <c r="G897" s="41"/>
      <c r="H897" s="41" t="str">
        <f>'2_all_summary'!D897</f>
        <v>Methodological rigour in assessing participatory development</v>
      </c>
      <c r="I897" s="41" t="str">
        <f>'2_all_summary'!E897</f>
        <v>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Â© 2006 Elsevier Ltd. All rights reserved.</v>
      </c>
      <c r="J897" s="41">
        <f>IF(ISNUMBER(SEARCH("Yes",'2_all_summary'!$F897)),IF(ISNUMBER(SEARCH("Yes",'2_all_summary'!M897)),1,2),IF(ISNUMBER(SEARCH("No",'2_all_summary'!M897)),4,3))</f>
        <v>4</v>
      </c>
      <c r="K897" s="41">
        <f>IF(ISNUMBER(SEARCH("Yes",'2_all_summary'!$F897)),IF(ISNUMBER(SEARCH("Yes",'2_all_summary'!N897)),1,2),IF(ISNUMBER(SEARCH("No",'2_all_summary'!N897)),4,3))</f>
        <v>4</v>
      </c>
      <c r="L897" s="41">
        <f>IF(ISNUMBER(SEARCH("Yes",'2_all_summary'!$F897)),IF(ISNUMBER(SEARCH("Yes",'2_all_summary'!O897)),1,2),IF(ISNUMBER(SEARCH("No",'2_all_summary'!O897)),4,3))</f>
        <v>4</v>
      </c>
      <c r="M897" s="41">
        <f>IF(ISNUMBER(SEARCH("Yes",'2_all_summary'!$F897)),IF(0&lt;'2_all_summary'!P897,1,2),IF(0='2_all_summary'!P897,4,3))</f>
        <v>4</v>
      </c>
      <c r="N897" s="41">
        <f>IF(ISNUMBER(SEARCH("Yes",'2_all_summary'!$F897)),IF(ISNUMBER(SEARCH("Yes",'2_all_summary'!Q897)),1,2),IF(ISNUMBER(SEARCH("No",'2_all_summary'!Q897)),4,3))</f>
        <v>4</v>
      </c>
      <c r="O897" s="41">
        <f>IF(ISNUMBER(SEARCH("Yes",'2_all_summary'!$F897)),IF(ISNUMBER(SEARCH("Yes",'2_all_summary'!R897)),1,2),IF(ISNUMBER(SEARCH("No",'2_all_summary'!R897)),4,3))</f>
        <v>4</v>
      </c>
      <c r="P897" s="41">
        <f>IF(ISNUMBER(SEARCH("Yes",'2_all_summary'!$F897)),IF(ISNUMBER(SEARCH("Yes",'2_all_summary'!S897)),1,2),IF(ISNUMBER(SEARCH("No",'2_all_summary'!S897)),4,3))</f>
        <v>4</v>
      </c>
      <c r="Q897" s="41">
        <f>IF(ISNUMBER(SEARCH("Yes",'2_all_summary'!$F897)),IF(0&lt;'2_all_summary'!T897,1,2),IF(0='2_all_summary'!T897,4,3))</f>
        <v>4</v>
      </c>
      <c r="R897" s="41">
        <f>IF(ISNUMBER(SEARCH("Yes",'2_all_summary'!$F897)),IF(ISNUMBER(SEARCH("Yes",'2_all_summary'!U897)),1,2),IF(ISNUMBER(SEARCH("No",'2_all_summary'!U897)),4,3))</f>
        <v>4</v>
      </c>
    </row>
    <row r="898" spans="7:18" x14ac:dyDescent="0.3">
      <c r="G898" s="41"/>
      <c r="H898" s="41" t="str">
        <f>'2_all_summary'!D898</f>
        <v>Assessment of fish landed by artisanal fishers in Imo River at Owerri-Nta, Abia State, Nigeria</v>
      </c>
      <c r="I898" s="41" t="str">
        <f>'2_all_summary'!E898</f>
        <v>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Â© 2015 Academic Journals Inc.</v>
      </c>
      <c r="J898" s="41">
        <f>IF(ISNUMBER(SEARCH("Yes",'2_all_summary'!$F898)),IF(ISNUMBER(SEARCH("Yes",'2_all_summary'!M898)),1,2),IF(ISNUMBER(SEARCH("No",'2_all_summary'!M898)),4,3))</f>
        <v>4</v>
      </c>
      <c r="K898" s="41">
        <f>IF(ISNUMBER(SEARCH("Yes",'2_all_summary'!$F898)),IF(ISNUMBER(SEARCH("Yes",'2_all_summary'!N898)),1,2),IF(ISNUMBER(SEARCH("No",'2_all_summary'!N898)),4,3))</f>
        <v>4</v>
      </c>
      <c r="L898" s="41">
        <f>IF(ISNUMBER(SEARCH("Yes",'2_all_summary'!$F898)),IF(ISNUMBER(SEARCH("Yes",'2_all_summary'!O898)),1,2),IF(ISNUMBER(SEARCH("No",'2_all_summary'!O898)),4,3))</f>
        <v>4</v>
      </c>
      <c r="M898" s="41">
        <f>IF(ISNUMBER(SEARCH("Yes",'2_all_summary'!$F898)),IF(0&lt;'2_all_summary'!P898,1,2),IF(0='2_all_summary'!P898,4,3))</f>
        <v>4</v>
      </c>
      <c r="N898" s="41">
        <f>IF(ISNUMBER(SEARCH("Yes",'2_all_summary'!$F898)),IF(ISNUMBER(SEARCH("Yes",'2_all_summary'!Q898)),1,2),IF(ISNUMBER(SEARCH("No",'2_all_summary'!Q898)),4,3))</f>
        <v>4</v>
      </c>
      <c r="O898" s="41">
        <f>IF(ISNUMBER(SEARCH("Yes",'2_all_summary'!$F898)),IF(ISNUMBER(SEARCH("Yes",'2_all_summary'!R898)),1,2),IF(ISNUMBER(SEARCH("No",'2_all_summary'!R898)),4,3))</f>
        <v>4</v>
      </c>
      <c r="P898" s="41">
        <f>IF(ISNUMBER(SEARCH("Yes",'2_all_summary'!$F898)),IF(ISNUMBER(SEARCH("Yes",'2_all_summary'!S898)),1,2),IF(ISNUMBER(SEARCH("No",'2_all_summary'!S898)),4,3))</f>
        <v>4</v>
      </c>
      <c r="Q898" s="41">
        <f>IF(ISNUMBER(SEARCH("Yes",'2_all_summary'!$F898)),IF(0&lt;'2_all_summary'!T898,1,2),IF(0='2_all_summary'!T898,4,3))</f>
        <v>4</v>
      </c>
      <c r="R898" s="41">
        <f>IF(ISNUMBER(SEARCH("Yes",'2_all_summary'!$F898)),IF(ISNUMBER(SEARCH("Yes",'2_all_summary'!U898)),1,2),IF(ISNUMBER(SEARCH("No",'2_all_summary'!U898)),4,3))</f>
        <v>4</v>
      </c>
    </row>
    <row r="899" spans="7:18" x14ac:dyDescent="0.3">
      <c r="G899" s="41"/>
      <c r="H899" s="41" t="str">
        <f>'2_all_summary'!D899</f>
        <v>Insights in public health: Community strengthening through canoe culture: Ho'omana'o Mau as method and metaphor</v>
      </c>
      <c r="I899" s="41" t="str">
        <f>'2_all_summary'!E899</f>
        <v>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v>
      </c>
      <c r="J899" s="41">
        <f>IF(ISNUMBER(SEARCH("Yes",'2_all_summary'!$F899)),IF(ISNUMBER(SEARCH("Yes",'2_all_summary'!M899)),1,2),IF(ISNUMBER(SEARCH("No",'2_all_summary'!M899)),4,3))</f>
        <v>4</v>
      </c>
      <c r="K899" s="41">
        <f>IF(ISNUMBER(SEARCH("Yes",'2_all_summary'!$F899)),IF(ISNUMBER(SEARCH("Yes",'2_all_summary'!N899)),1,2),IF(ISNUMBER(SEARCH("No",'2_all_summary'!N899)),4,3))</f>
        <v>4</v>
      </c>
      <c r="L899" s="41">
        <f>IF(ISNUMBER(SEARCH("Yes",'2_all_summary'!$F899)),IF(ISNUMBER(SEARCH("Yes",'2_all_summary'!O899)),1,2),IF(ISNUMBER(SEARCH("No",'2_all_summary'!O899)),4,3))</f>
        <v>4</v>
      </c>
      <c r="M899" s="41">
        <f>IF(ISNUMBER(SEARCH("Yes",'2_all_summary'!$F899)),IF(0&lt;'2_all_summary'!P899,1,2),IF(0='2_all_summary'!P899,4,3))</f>
        <v>4</v>
      </c>
      <c r="N899" s="41">
        <f>IF(ISNUMBER(SEARCH("Yes",'2_all_summary'!$F899)),IF(ISNUMBER(SEARCH("Yes",'2_all_summary'!Q899)),1,2),IF(ISNUMBER(SEARCH("No",'2_all_summary'!Q899)),4,3))</f>
        <v>4</v>
      </c>
      <c r="O899" s="41">
        <f>IF(ISNUMBER(SEARCH("Yes",'2_all_summary'!$F899)),IF(ISNUMBER(SEARCH("Yes",'2_all_summary'!R899)),1,2),IF(ISNUMBER(SEARCH("No",'2_all_summary'!R899)),4,3))</f>
        <v>4</v>
      </c>
      <c r="P899" s="41">
        <f>IF(ISNUMBER(SEARCH("Yes",'2_all_summary'!$F899)),IF(ISNUMBER(SEARCH("Yes",'2_all_summary'!S899)),1,2),IF(ISNUMBER(SEARCH("No",'2_all_summary'!S899)),4,3))</f>
        <v>4</v>
      </c>
      <c r="Q899" s="41">
        <f>IF(ISNUMBER(SEARCH("Yes",'2_all_summary'!$F899)),IF(0&lt;'2_all_summary'!T899,1,2),IF(0='2_all_summary'!T899,4,3))</f>
        <v>4</v>
      </c>
      <c r="R899" s="41">
        <f>IF(ISNUMBER(SEARCH("Yes",'2_all_summary'!$F899)),IF(ISNUMBER(SEARCH("Yes",'2_all_summary'!U899)),1,2),IF(ISNUMBER(SEARCH("No",'2_all_summary'!U899)),4,3))</f>
        <v>4</v>
      </c>
    </row>
    <row r="900" spans="7:18" x14ac:dyDescent="0.3">
      <c r="G900" s="41"/>
      <c r="H900" s="41" t="str">
        <f>'2_all_summary'!D900</f>
        <v>Community science: A typology and its implications for governance of social-ecological systems</v>
      </c>
      <c r="I900" s="41" t="str">
        <f>'2_all_summary'!E900</f>
        <v>There is an increasing recognition globally of the role to be played by community science â€“scientific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â€˜fitâ€™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Â© 2020 The Authors</v>
      </c>
      <c r="J900" s="41">
        <f>IF(ISNUMBER(SEARCH("Yes",'2_all_summary'!$F900)),IF(ISNUMBER(SEARCH("Yes",'2_all_summary'!M900)),1,2),IF(ISNUMBER(SEARCH("No",'2_all_summary'!M900)),4,3))</f>
        <v>2</v>
      </c>
      <c r="K900" s="41">
        <f>IF(ISNUMBER(SEARCH("Yes",'2_all_summary'!$F900)),IF(ISNUMBER(SEARCH("Yes",'2_all_summary'!N900)),1,2),IF(ISNUMBER(SEARCH("No",'2_all_summary'!N900)),4,3))</f>
        <v>2</v>
      </c>
      <c r="L900" s="41">
        <f>IF(ISNUMBER(SEARCH("Yes",'2_all_summary'!$F900)),IF(ISNUMBER(SEARCH("Yes",'2_all_summary'!O900)),1,2),IF(ISNUMBER(SEARCH("No",'2_all_summary'!O900)),4,3))</f>
        <v>2</v>
      </c>
      <c r="M900" s="41">
        <f>IF(ISNUMBER(SEARCH("Yes",'2_all_summary'!$F900)),IF(0&lt;'2_all_summary'!P900,1,2),IF(0='2_all_summary'!P900,4,3))</f>
        <v>2</v>
      </c>
      <c r="N900" s="41">
        <f>IF(ISNUMBER(SEARCH("Yes",'2_all_summary'!$F900)),IF(ISNUMBER(SEARCH("Yes",'2_all_summary'!Q900)),1,2),IF(ISNUMBER(SEARCH("No",'2_all_summary'!Q900)),4,3))</f>
        <v>2</v>
      </c>
      <c r="O900" s="41">
        <f>IF(ISNUMBER(SEARCH("Yes",'2_all_summary'!$F900)),IF(ISNUMBER(SEARCH("Yes",'2_all_summary'!R900)),1,2),IF(ISNUMBER(SEARCH("No",'2_all_summary'!R900)),4,3))</f>
        <v>2</v>
      </c>
      <c r="P900" s="41">
        <f>IF(ISNUMBER(SEARCH("Yes",'2_all_summary'!$F900)),IF(ISNUMBER(SEARCH("Yes",'2_all_summary'!S900)),1,2),IF(ISNUMBER(SEARCH("No",'2_all_summary'!S900)),4,3))</f>
        <v>2</v>
      </c>
      <c r="Q900" s="41">
        <f>IF(ISNUMBER(SEARCH("Yes",'2_all_summary'!$F900)),IF(0&lt;'2_all_summary'!T900,1,2),IF(0='2_all_summary'!T900,4,3))</f>
        <v>2</v>
      </c>
      <c r="R900" s="41">
        <f>IF(ISNUMBER(SEARCH("Yes",'2_all_summary'!$F900)),IF(ISNUMBER(SEARCH("Yes",'2_all_summary'!U900)),1,2),IF(ISNUMBER(SEARCH("No",'2_all_summary'!U900)),4,3))</f>
        <v>2</v>
      </c>
    </row>
    <row r="901" spans="7:18" x14ac:dyDescent="0.3">
      <c r="G901" s="41"/>
      <c r="H901" s="41" t="str">
        <f>'2_all_summary'!D901</f>
        <v>The Okavango: Whose Delta is it?</v>
      </c>
      <c r="I901" s="41" t="str">
        <f>'2_all_summary'!E901</f>
        <v>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Â© 2009 Elsevier Ltd. All rights reserved.</v>
      </c>
      <c r="J901" s="41">
        <f>IF(ISNUMBER(SEARCH("Yes",'2_all_summary'!$F901)),IF(ISNUMBER(SEARCH("Yes",'2_all_summary'!M901)),1,2),IF(ISNUMBER(SEARCH("No",'2_all_summary'!M901)),4,3))</f>
        <v>4</v>
      </c>
      <c r="K901" s="41">
        <f>IF(ISNUMBER(SEARCH("Yes",'2_all_summary'!$F901)),IF(ISNUMBER(SEARCH("Yes",'2_all_summary'!N901)),1,2),IF(ISNUMBER(SEARCH("No",'2_all_summary'!N901)),4,3))</f>
        <v>4</v>
      </c>
      <c r="L901" s="41">
        <f>IF(ISNUMBER(SEARCH("Yes",'2_all_summary'!$F901)),IF(ISNUMBER(SEARCH("Yes",'2_all_summary'!O901)),1,2),IF(ISNUMBER(SEARCH("No",'2_all_summary'!O901)),4,3))</f>
        <v>4</v>
      </c>
      <c r="M901" s="41">
        <f>IF(ISNUMBER(SEARCH("Yes",'2_all_summary'!$F901)),IF(0&lt;'2_all_summary'!P901,1,2),IF(0='2_all_summary'!P901,4,3))</f>
        <v>4</v>
      </c>
      <c r="N901" s="41">
        <f>IF(ISNUMBER(SEARCH("Yes",'2_all_summary'!$F901)),IF(ISNUMBER(SEARCH("Yes",'2_all_summary'!Q901)),1,2),IF(ISNUMBER(SEARCH("No",'2_all_summary'!Q901)),4,3))</f>
        <v>4</v>
      </c>
      <c r="O901" s="41">
        <f>IF(ISNUMBER(SEARCH("Yes",'2_all_summary'!$F901)),IF(ISNUMBER(SEARCH("Yes",'2_all_summary'!R901)),1,2),IF(ISNUMBER(SEARCH("No",'2_all_summary'!R901)),4,3))</f>
        <v>4</v>
      </c>
      <c r="P901" s="41">
        <f>IF(ISNUMBER(SEARCH("Yes",'2_all_summary'!$F901)),IF(ISNUMBER(SEARCH("Yes",'2_all_summary'!S901)),1,2),IF(ISNUMBER(SEARCH("No",'2_all_summary'!S901)),4,3))</f>
        <v>4</v>
      </c>
      <c r="Q901" s="41">
        <f>IF(ISNUMBER(SEARCH("Yes",'2_all_summary'!$F901)),IF(0&lt;'2_all_summary'!T901,1,2),IF(0='2_all_summary'!T901,4,3))</f>
        <v>4</v>
      </c>
      <c r="R901" s="41">
        <f>IF(ISNUMBER(SEARCH("Yes",'2_all_summary'!$F901)),IF(ISNUMBER(SEARCH("Yes",'2_all_summary'!U901)),1,2),IF(ISNUMBER(SEARCH("No",'2_all_summary'!U901)),4,3))</f>
        <v>4</v>
      </c>
    </row>
    <row r="902" spans="7:18" x14ac:dyDescent="0.3">
      <c r="G902" s="41"/>
      <c r="H902" s="41" t="str">
        <f>'2_all_summary'!D902</f>
        <v>Conflict and collective action in Tonle Sap fisheries: adapting governance to support community livelihoods</v>
      </c>
      <c r="I902" s="41" t="str">
        <f>'2_all_summary'!E902</f>
        <v>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Â© 2017 The Authors. Natural Resources Forum Â© 2017 United Nations</v>
      </c>
      <c r="J902" s="41">
        <f>IF(ISNUMBER(SEARCH("Yes",'2_all_summary'!$F902)),IF(ISNUMBER(SEARCH("Yes",'2_all_summary'!M902)),1,2),IF(ISNUMBER(SEARCH("No",'2_all_summary'!M902)),4,3))</f>
        <v>4</v>
      </c>
      <c r="K902" s="41">
        <f>IF(ISNUMBER(SEARCH("Yes",'2_all_summary'!$F902)),IF(ISNUMBER(SEARCH("Yes",'2_all_summary'!N902)),1,2),IF(ISNUMBER(SEARCH("No",'2_all_summary'!N902)),4,3))</f>
        <v>4</v>
      </c>
      <c r="L902" s="41">
        <f>IF(ISNUMBER(SEARCH("Yes",'2_all_summary'!$F902)),IF(ISNUMBER(SEARCH("Yes",'2_all_summary'!O902)),1,2),IF(ISNUMBER(SEARCH("No",'2_all_summary'!O902)),4,3))</f>
        <v>4</v>
      </c>
      <c r="M902" s="41">
        <f>IF(ISNUMBER(SEARCH("Yes",'2_all_summary'!$F902)),IF(0&lt;'2_all_summary'!P902,1,2),IF(0='2_all_summary'!P902,4,3))</f>
        <v>4</v>
      </c>
      <c r="N902" s="41">
        <f>IF(ISNUMBER(SEARCH("Yes",'2_all_summary'!$F902)),IF(ISNUMBER(SEARCH("Yes",'2_all_summary'!Q902)),1,2),IF(ISNUMBER(SEARCH("No",'2_all_summary'!Q902)),4,3))</f>
        <v>4</v>
      </c>
      <c r="O902" s="41">
        <f>IF(ISNUMBER(SEARCH("Yes",'2_all_summary'!$F902)),IF(ISNUMBER(SEARCH("Yes",'2_all_summary'!R902)),1,2),IF(ISNUMBER(SEARCH("No",'2_all_summary'!R902)),4,3))</f>
        <v>4</v>
      </c>
      <c r="P902" s="41">
        <f>IF(ISNUMBER(SEARCH("Yes",'2_all_summary'!$F902)),IF(ISNUMBER(SEARCH("Yes",'2_all_summary'!S902)),1,2),IF(ISNUMBER(SEARCH("No",'2_all_summary'!S902)),4,3))</f>
        <v>3</v>
      </c>
      <c r="Q902" s="41">
        <f>IF(ISNUMBER(SEARCH("Yes",'2_all_summary'!$F902)),IF(0&lt;'2_all_summary'!T902,1,2),IF(0='2_all_summary'!T902,4,3))</f>
        <v>3</v>
      </c>
      <c r="R902" s="41">
        <f>IF(ISNUMBER(SEARCH("Yes",'2_all_summary'!$F902)),IF(ISNUMBER(SEARCH("Yes",'2_all_summary'!U902)),1,2),IF(ISNUMBER(SEARCH("No",'2_all_summary'!U902)),4,3))</f>
        <v>3</v>
      </c>
    </row>
    <row r="903" spans="7:18" x14ac:dyDescent="0.3">
      <c r="G903" s="41"/>
      <c r="H903" s="41" t="str">
        <f>'2_all_summary'!D903</f>
        <v>Community-based conservation results in the recovery of reef fish spawning aggregations in the Coral Triangle</v>
      </c>
      <c r="I903" s="41" t="str">
        <f>'2_all_summary'!E903</f>
        <v>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Â© 2011 Elsevier Ltd.</v>
      </c>
      <c r="J903" s="41">
        <f>IF(ISNUMBER(SEARCH("Yes",'2_all_summary'!$F903)),IF(ISNUMBER(SEARCH("Yes",'2_all_summary'!M903)),1,2),IF(ISNUMBER(SEARCH("No",'2_all_summary'!M903)),4,3))</f>
        <v>1</v>
      </c>
      <c r="K903" s="41">
        <f>IF(ISNUMBER(SEARCH("Yes",'2_all_summary'!$F903)),IF(ISNUMBER(SEARCH("Yes",'2_all_summary'!N903)),1,2),IF(ISNUMBER(SEARCH("No",'2_all_summary'!N903)),4,3))</f>
        <v>1</v>
      </c>
      <c r="L903" s="41">
        <f>IF(ISNUMBER(SEARCH("Yes",'2_all_summary'!$F903)),IF(ISNUMBER(SEARCH("Yes",'2_all_summary'!O903)),1,2),IF(ISNUMBER(SEARCH("No",'2_all_summary'!O903)),4,3))</f>
        <v>1</v>
      </c>
      <c r="M903" s="41">
        <f>IF(ISNUMBER(SEARCH("Yes",'2_all_summary'!$F903)),IF(0&lt;'2_all_summary'!P903,1,2),IF(0='2_all_summary'!P903,4,3))</f>
        <v>1</v>
      </c>
      <c r="N903" s="41">
        <f>IF(ISNUMBER(SEARCH("Yes",'2_all_summary'!$F903)),IF(ISNUMBER(SEARCH("Yes",'2_all_summary'!Q903)),1,2),IF(ISNUMBER(SEARCH("No",'2_all_summary'!Q903)),4,3))</f>
        <v>1</v>
      </c>
      <c r="O903" s="41">
        <f>IF(ISNUMBER(SEARCH("Yes",'2_all_summary'!$F903)),IF(ISNUMBER(SEARCH("Yes",'2_all_summary'!R903)),1,2),IF(ISNUMBER(SEARCH("No",'2_all_summary'!R903)),4,3))</f>
        <v>1</v>
      </c>
      <c r="P903" s="41">
        <f>IF(ISNUMBER(SEARCH("Yes",'2_all_summary'!$F903)),IF(ISNUMBER(SEARCH("Yes",'2_all_summary'!S903)),1,2),IF(ISNUMBER(SEARCH("No",'2_all_summary'!S903)),4,3))</f>
        <v>1</v>
      </c>
      <c r="Q903" s="41">
        <f>IF(ISNUMBER(SEARCH("Yes",'2_all_summary'!$F903)),IF(0&lt;'2_all_summary'!T903,1,2),IF(0='2_all_summary'!T903,4,3))</f>
        <v>1</v>
      </c>
      <c r="R903" s="41">
        <f>IF(ISNUMBER(SEARCH("Yes",'2_all_summary'!$F903)),IF(ISNUMBER(SEARCH("Yes",'2_all_summary'!U903)),1,2),IF(ISNUMBER(SEARCH("No",'2_all_summary'!U903)),4,3))</f>
        <v>1</v>
      </c>
    </row>
    <row r="904" spans="7:18" x14ac:dyDescent="0.3">
      <c r="G904" s="41"/>
      <c r="H904" s="41" t="str">
        <f>'2_all_summary'!D904</f>
        <v>Enabling conditions for community-based comanagement of marine protected areas in the United States</v>
      </c>
      <c r="I904" s="41" t="str">
        <f>'2_all_summary'!E904</f>
        <v>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Hawaiâ€˜i,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â€“ an opportunity for negotiation, a legally mandated or brokered incentive, a willingness by local users to contribute, and leadership. Four more enabling conditions emerged from this study â€“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Â© 2020 The Authors</v>
      </c>
      <c r="J904" s="41">
        <f>IF(ISNUMBER(SEARCH("Yes",'2_all_summary'!$F904)),IF(ISNUMBER(SEARCH("Yes",'2_all_summary'!M904)),1,2),IF(ISNUMBER(SEARCH("No",'2_all_summary'!M904)),4,3))</f>
        <v>4</v>
      </c>
      <c r="K904" s="41">
        <f>IF(ISNUMBER(SEARCH("Yes",'2_all_summary'!$F904)),IF(ISNUMBER(SEARCH("Yes",'2_all_summary'!N904)),1,2),IF(ISNUMBER(SEARCH("No",'2_all_summary'!N904)),4,3))</f>
        <v>4</v>
      </c>
      <c r="L904" s="41">
        <f>IF(ISNUMBER(SEARCH("Yes",'2_all_summary'!$F904)),IF(ISNUMBER(SEARCH("Yes",'2_all_summary'!O904)),1,2),IF(ISNUMBER(SEARCH("No",'2_all_summary'!O904)),4,3))</f>
        <v>4</v>
      </c>
      <c r="M904" s="41">
        <f>IF(ISNUMBER(SEARCH("Yes",'2_all_summary'!$F904)),IF(0&lt;'2_all_summary'!P904,1,2),IF(0='2_all_summary'!P904,4,3))</f>
        <v>4</v>
      </c>
      <c r="N904" s="41">
        <f>IF(ISNUMBER(SEARCH("Yes",'2_all_summary'!$F904)),IF(ISNUMBER(SEARCH("Yes",'2_all_summary'!Q904)),1,2),IF(ISNUMBER(SEARCH("No",'2_all_summary'!Q904)),4,3))</f>
        <v>4</v>
      </c>
      <c r="O904" s="41">
        <f>IF(ISNUMBER(SEARCH("Yes",'2_all_summary'!$F904)),IF(ISNUMBER(SEARCH("Yes",'2_all_summary'!R904)),1,2),IF(ISNUMBER(SEARCH("No",'2_all_summary'!R904)),4,3))</f>
        <v>4</v>
      </c>
      <c r="P904" s="41">
        <f>IF(ISNUMBER(SEARCH("Yes",'2_all_summary'!$F904)),IF(ISNUMBER(SEARCH("Yes",'2_all_summary'!S904)),1,2),IF(ISNUMBER(SEARCH("No",'2_all_summary'!S904)),4,3))</f>
        <v>4</v>
      </c>
      <c r="Q904" s="41">
        <f>IF(ISNUMBER(SEARCH("Yes",'2_all_summary'!$F904)),IF(0&lt;'2_all_summary'!T904,1,2),IF(0='2_all_summary'!T904,4,3))</f>
        <v>4</v>
      </c>
      <c r="R904" s="41">
        <f>IF(ISNUMBER(SEARCH("Yes",'2_all_summary'!$F904)),IF(ISNUMBER(SEARCH("Yes",'2_all_summary'!U904)),1,2),IF(ISNUMBER(SEARCH("No",'2_all_summary'!U904)),4,3))</f>
        <v>4</v>
      </c>
    </row>
    <row r="905" spans="7:18" x14ac:dyDescent="0.3">
      <c r="G905" s="41"/>
      <c r="H905" s="41" t="str">
        <f>'2_all_summary'!D905</f>
        <v>Impact of aquaculture field school on community fish farming</v>
      </c>
      <c r="I905" s="41" t="str">
        <f>'2_all_summary'!E905</f>
        <v>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Â© 2016 Central Marine Fisheries Research Institute. All rights reserved.</v>
      </c>
      <c r="J905" s="41">
        <f>IF(ISNUMBER(SEARCH("Yes",'2_all_summary'!$F905)),IF(ISNUMBER(SEARCH("Yes",'2_all_summary'!M905)),1,2),IF(ISNUMBER(SEARCH("No",'2_all_summary'!M905)),4,3))</f>
        <v>4</v>
      </c>
      <c r="K905" s="41">
        <f>IF(ISNUMBER(SEARCH("Yes",'2_all_summary'!$F905)),IF(ISNUMBER(SEARCH("Yes",'2_all_summary'!N905)),1,2),IF(ISNUMBER(SEARCH("No",'2_all_summary'!N905)),4,3))</f>
        <v>4</v>
      </c>
      <c r="L905" s="41">
        <f>IF(ISNUMBER(SEARCH("Yes",'2_all_summary'!$F905)),IF(ISNUMBER(SEARCH("Yes",'2_all_summary'!O905)),1,2),IF(ISNUMBER(SEARCH("No",'2_all_summary'!O905)),4,3))</f>
        <v>4</v>
      </c>
      <c r="M905" s="41">
        <f>IF(ISNUMBER(SEARCH("Yes",'2_all_summary'!$F905)),IF(0&lt;'2_all_summary'!P905,1,2),IF(0='2_all_summary'!P905,4,3))</f>
        <v>4</v>
      </c>
      <c r="N905" s="41">
        <f>IF(ISNUMBER(SEARCH("Yes",'2_all_summary'!$F905)),IF(ISNUMBER(SEARCH("Yes",'2_all_summary'!Q905)),1,2),IF(ISNUMBER(SEARCH("No",'2_all_summary'!Q905)),4,3))</f>
        <v>4</v>
      </c>
      <c r="O905" s="41">
        <f>IF(ISNUMBER(SEARCH("Yes",'2_all_summary'!$F905)),IF(ISNUMBER(SEARCH("Yes",'2_all_summary'!R905)),1,2),IF(ISNUMBER(SEARCH("No",'2_all_summary'!R905)),4,3))</f>
        <v>4</v>
      </c>
      <c r="P905" s="41">
        <f>IF(ISNUMBER(SEARCH("Yes",'2_all_summary'!$F905)),IF(ISNUMBER(SEARCH("Yes",'2_all_summary'!S905)),1,2),IF(ISNUMBER(SEARCH("No",'2_all_summary'!S905)),4,3))</f>
        <v>4</v>
      </c>
      <c r="Q905" s="41">
        <f>IF(ISNUMBER(SEARCH("Yes",'2_all_summary'!$F905)),IF(0&lt;'2_all_summary'!T905,1,2),IF(0='2_all_summary'!T905,4,3))</f>
        <v>4</v>
      </c>
      <c r="R905" s="41">
        <f>IF(ISNUMBER(SEARCH("Yes",'2_all_summary'!$F905)),IF(ISNUMBER(SEARCH("Yes",'2_all_summary'!U905)),1,2),IF(ISNUMBER(SEARCH("No",'2_all_summary'!U905)),4,3))</f>
        <v>4</v>
      </c>
    </row>
    <row r="906" spans="7:18" x14ac:dyDescent="0.3">
      <c r="G906" s="41"/>
      <c r="H906" s="41" t="str">
        <f>'2_all_summary'!D906</f>
        <v>A randomized trial to assess retention rates using mobile phone reminders versus physical contact tracing in a potential HIV vaccine efficacy population of fishing communities around Lake Victoria, Uganda</v>
      </c>
      <c r="I906" s="41" t="str">
        <f>'2_all_summary'!E906</f>
        <v>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StataÂ®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Â© 2018 The Author(s).</v>
      </c>
      <c r="J906" s="41">
        <f>IF(ISNUMBER(SEARCH("Yes",'2_all_summary'!$F906)),IF(ISNUMBER(SEARCH("Yes",'2_all_summary'!M906)),1,2),IF(ISNUMBER(SEARCH("No",'2_all_summary'!M906)),4,3))</f>
        <v>4</v>
      </c>
      <c r="K906" s="41">
        <f>IF(ISNUMBER(SEARCH("Yes",'2_all_summary'!$F906)),IF(ISNUMBER(SEARCH("Yes",'2_all_summary'!N906)),1,2),IF(ISNUMBER(SEARCH("No",'2_all_summary'!N906)),4,3))</f>
        <v>4</v>
      </c>
      <c r="L906" s="41">
        <f>IF(ISNUMBER(SEARCH("Yes",'2_all_summary'!$F906)),IF(ISNUMBER(SEARCH("Yes",'2_all_summary'!O906)),1,2),IF(ISNUMBER(SEARCH("No",'2_all_summary'!O906)),4,3))</f>
        <v>4</v>
      </c>
      <c r="M906" s="41">
        <f>IF(ISNUMBER(SEARCH("Yes",'2_all_summary'!$F906)),IF(0&lt;'2_all_summary'!P906,1,2),IF(0='2_all_summary'!P906,4,3))</f>
        <v>4</v>
      </c>
      <c r="N906" s="41">
        <f>IF(ISNUMBER(SEARCH("Yes",'2_all_summary'!$F906)),IF(ISNUMBER(SEARCH("Yes",'2_all_summary'!Q906)),1,2),IF(ISNUMBER(SEARCH("No",'2_all_summary'!Q906)),4,3))</f>
        <v>4</v>
      </c>
      <c r="O906" s="41">
        <f>IF(ISNUMBER(SEARCH("Yes",'2_all_summary'!$F906)),IF(ISNUMBER(SEARCH("Yes",'2_all_summary'!R906)),1,2),IF(ISNUMBER(SEARCH("No",'2_all_summary'!R906)),4,3))</f>
        <v>4</v>
      </c>
      <c r="P906" s="41">
        <f>IF(ISNUMBER(SEARCH("Yes",'2_all_summary'!$F906)),IF(ISNUMBER(SEARCH("Yes",'2_all_summary'!S906)),1,2),IF(ISNUMBER(SEARCH("No",'2_all_summary'!S906)),4,3))</f>
        <v>4</v>
      </c>
      <c r="Q906" s="41">
        <f>IF(ISNUMBER(SEARCH("Yes",'2_all_summary'!$F906)),IF(0&lt;'2_all_summary'!T906,1,2),IF(0='2_all_summary'!T906,4,3))</f>
        <v>4</v>
      </c>
      <c r="R906" s="41">
        <f>IF(ISNUMBER(SEARCH("Yes",'2_all_summary'!$F906)),IF(ISNUMBER(SEARCH("Yes",'2_all_summary'!U906)),1,2),IF(ISNUMBER(SEARCH("No",'2_all_summary'!U906)),4,3))</f>
        <v>4</v>
      </c>
    </row>
    <row r="907" spans="7:18" x14ac:dyDescent="0.3">
      <c r="G907" s="41"/>
      <c r="H907" s="41" t="str">
        <f>'2_all_summary'!D907</f>
        <v>Patterns of co-operation in community based fishery management: A sociological study on the people of Hail Haor</v>
      </c>
      <c r="I907" s="41" t="str">
        <f>'2_all_summary'!E907</f>
        <v>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v>
      </c>
      <c r="J907" s="41">
        <f>IF(ISNUMBER(SEARCH("Yes",'2_all_summary'!$F907)),IF(ISNUMBER(SEARCH("Yes",'2_all_summary'!M907)),1,2),IF(ISNUMBER(SEARCH("No",'2_all_summary'!M907)),4,3))</f>
        <v>4</v>
      </c>
      <c r="K907" s="41">
        <f>IF(ISNUMBER(SEARCH("Yes",'2_all_summary'!$F907)),IF(ISNUMBER(SEARCH("Yes",'2_all_summary'!N907)),1,2),IF(ISNUMBER(SEARCH("No",'2_all_summary'!N907)),4,3))</f>
        <v>4</v>
      </c>
      <c r="L907" s="41">
        <f>IF(ISNUMBER(SEARCH("Yes",'2_all_summary'!$F907)),IF(ISNUMBER(SEARCH("Yes",'2_all_summary'!O907)),1,2),IF(ISNUMBER(SEARCH("No",'2_all_summary'!O907)),4,3))</f>
        <v>4</v>
      </c>
      <c r="M907" s="41">
        <f>IF(ISNUMBER(SEARCH("Yes",'2_all_summary'!$F907)),IF(0&lt;'2_all_summary'!P907,1,2),IF(0='2_all_summary'!P907,4,3))</f>
        <v>4</v>
      </c>
      <c r="N907" s="41">
        <f>IF(ISNUMBER(SEARCH("Yes",'2_all_summary'!$F907)),IF(ISNUMBER(SEARCH("Yes",'2_all_summary'!Q907)),1,2),IF(ISNUMBER(SEARCH("No",'2_all_summary'!Q907)),4,3))</f>
        <v>4</v>
      </c>
      <c r="O907" s="41">
        <f>IF(ISNUMBER(SEARCH("Yes",'2_all_summary'!$F907)),IF(ISNUMBER(SEARCH("Yes",'2_all_summary'!R907)),1,2),IF(ISNUMBER(SEARCH("No",'2_all_summary'!R907)),4,3))</f>
        <v>4</v>
      </c>
      <c r="P907" s="41">
        <f>IF(ISNUMBER(SEARCH("Yes",'2_all_summary'!$F907)),IF(ISNUMBER(SEARCH("Yes",'2_all_summary'!S907)),1,2),IF(ISNUMBER(SEARCH("No",'2_all_summary'!S907)),4,3))</f>
        <v>4</v>
      </c>
      <c r="Q907" s="41">
        <f>IF(ISNUMBER(SEARCH("Yes",'2_all_summary'!$F907)),IF(0&lt;'2_all_summary'!T907,1,2),IF(0='2_all_summary'!T907,4,3))</f>
        <v>4</v>
      </c>
      <c r="R907" s="41">
        <f>IF(ISNUMBER(SEARCH("Yes",'2_all_summary'!$F907)),IF(ISNUMBER(SEARCH("Yes",'2_all_summary'!U907)),1,2),IF(ISNUMBER(SEARCH("No",'2_all_summary'!U907)),4,3))</f>
        <v>4</v>
      </c>
    </row>
    <row r="908" spans="7:18" x14ac:dyDescent="0.3">
      <c r="G908" s="41"/>
      <c r="H908" s="41" t="str">
        <f>'2_all_summary'!D908</f>
        <v>The Ecological Role of the Vaquita, Phocoena sinus, in the Ecosystem of the Northern Gulf of California</v>
      </c>
      <c r="I908" s="41" t="str">
        <f>'2_all_summary'!E908</f>
        <v>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Â© 2012 Springer Science+Business Media New York.</v>
      </c>
      <c r="J908" s="41">
        <f>IF(ISNUMBER(SEARCH("Yes",'2_all_summary'!$F908)),IF(ISNUMBER(SEARCH("Yes",'2_all_summary'!M908)),1,2),IF(ISNUMBER(SEARCH("No",'2_all_summary'!M908)),4,3))</f>
        <v>4</v>
      </c>
      <c r="K908" s="41">
        <f>IF(ISNUMBER(SEARCH("Yes",'2_all_summary'!$F908)),IF(ISNUMBER(SEARCH("Yes",'2_all_summary'!N908)),1,2),IF(ISNUMBER(SEARCH("No",'2_all_summary'!N908)),4,3))</f>
        <v>4</v>
      </c>
      <c r="L908" s="41">
        <f>IF(ISNUMBER(SEARCH("Yes",'2_all_summary'!$F908)),IF(ISNUMBER(SEARCH("Yes",'2_all_summary'!O908)),1,2),IF(ISNUMBER(SEARCH("No",'2_all_summary'!O908)),4,3))</f>
        <v>4</v>
      </c>
      <c r="M908" s="41">
        <f>IF(ISNUMBER(SEARCH("Yes",'2_all_summary'!$F908)),IF(0&lt;'2_all_summary'!P908,1,2),IF(0='2_all_summary'!P908,4,3))</f>
        <v>4</v>
      </c>
      <c r="N908" s="41">
        <f>IF(ISNUMBER(SEARCH("Yes",'2_all_summary'!$F908)),IF(ISNUMBER(SEARCH("Yes",'2_all_summary'!Q908)),1,2),IF(ISNUMBER(SEARCH("No",'2_all_summary'!Q908)),4,3))</f>
        <v>4</v>
      </c>
      <c r="O908" s="41">
        <f>IF(ISNUMBER(SEARCH("Yes",'2_all_summary'!$F908)),IF(ISNUMBER(SEARCH("Yes",'2_all_summary'!R908)),1,2),IF(ISNUMBER(SEARCH("No",'2_all_summary'!R908)),4,3))</f>
        <v>4</v>
      </c>
      <c r="P908" s="41">
        <f>IF(ISNUMBER(SEARCH("Yes",'2_all_summary'!$F908)),IF(ISNUMBER(SEARCH("Yes",'2_all_summary'!S908)),1,2),IF(ISNUMBER(SEARCH("No",'2_all_summary'!S908)),4,3))</f>
        <v>4</v>
      </c>
      <c r="Q908" s="41">
        <f>IF(ISNUMBER(SEARCH("Yes",'2_all_summary'!$F908)),IF(0&lt;'2_all_summary'!T908,1,2),IF(0='2_all_summary'!T908,4,3))</f>
        <v>4</v>
      </c>
      <c r="R908" s="41">
        <f>IF(ISNUMBER(SEARCH("Yes",'2_all_summary'!$F908)),IF(ISNUMBER(SEARCH("Yes",'2_all_summary'!U908)),1,2),IF(ISNUMBER(SEARCH("No",'2_all_summary'!U908)),4,3))</f>
        <v>4</v>
      </c>
    </row>
    <row r="909" spans="7:18" x14ac:dyDescent="0.3">
      <c r="G909" s="41"/>
      <c r="H909" s="41" t="str">
        <f>'2_all_summary'!D909</f>
        <v>Information diffusion in two marine protected area networks in the Central Visayas Region, Philippines</v>
      </c>
      <c r="I909" s="41" t="str">
        <f>'2_all_summary'!E909</f>
        <v>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Â© Taylor &amp; Francis Group, LLC.</v>
      </c>
      <c r="J909" s="41">
        <f>IF(ISNUMBER(SEARCH("Yes",'2_all_summary'!$F909)),IF(ISNUMBER(SEARCH("Yes",'2_all_summary'!M909)),1,2),IF(ISNUMBER(SEARCH("No",'2_all_summary'!M909)),4,3))</f>
        <v>4</v>
      </c>
      <c r="K909" s="41">
        <f>IF(ISNUMBER(SEARCH("Yes",'2_all_summary'!$F909)),IF(ISNUMBER(SEARCH("Yes",'2_all_summary'!N909)),1,2),IF(ISNUMBER(SEARCH("No",'2_all_summary'!N909)),4,3))</f>
        <v>4</v>
      </c>
      <c r="L909" s="41">
        <f>IF(ISNUMBER(SEARCH("Yes",'2_all_summary'!$F909)),IF(ISNUMBER(SEARCH("Yes",'2_all_summary'!O909)),1,2),IF(ISNUMBER(SEARCH("No",'2_all_summary'!O909)),4,3))</f>
        <v>4</v>
      </c>
      <c r="M909" s="41">
        <f>IF(ISNUMBER(SEARCH("Yes",'2_all_summary'!$F909)),IF(0&lt;'2_all_summary'!P909,1,2),IF(0='2_all_summary'!P909,4,3))</f>
        <v>4</v>
      </c>
      <c r="N909" s="41">
        <f>IF(ISNUMBER(SEARCH("Yes",'2_all_summary'!$F909)),IF(ISNUMBER(SEARCH("Yes",'2_all_summary'!Q909)),1,2),IF(ISNUMBER(SEARCH("No",'2_all_summary'!Q909)),4,3))</f>
        <v>4</v>
      </c>
      <c r="O909" s="41">
        <f>IF(ISNUMBER(SEARCH("Yes",'2_all_summary'!$F909)),IF(ISNUMBER(SEARCH("Yes",'2_all_summary'!R909)),1,2),IF(ISNUMBER(SEARCH("No",'2_all_summary'!R909)),4,3))</f>
        <v>4</v>
      </c>
      <c r="P909" s="41">
        <f>IF(ISNUMBER(SEARCH("Yes",'2_all_summary'!$F909)),IF(ISNUMBER(SEARCH("Yes",'2_all_summary'!S909)),1,2),IF(ISNUMBER(SEARCH("No",'2_all_summary'!S909)),4,3))</f>
        <v>4</v>
      </c>
      <c r="Q909" s="41">
        <f>IF(ISNUMBER(SEARCH("Yes",'2_all_summary'!$F909)),IF(0&lt;'2_all_summary'!T909,1,2),IF(0='2_all_summary'!T909,4,3))</f>
        <v>4</v>
      </c>
      <c r="R909" s="41">
        <f>IF(ISNUMBER(SEARCH("Yes",'2_all_summary'!$F909)),IF(ISNUMBER(SEARCH("Yes",'2_all_summary'!U909)),1,2),IF(ISNUMBER(SEARCH("No",'2_all_summary'!U909)),4,3))</f>
        <v>4</v>
      </c>
    </row>
    <row r="910" spans="7:18" x14ac:dyDescent="0.3">
      <c r="G910" s="41"/>
      <c r="H910" s="41" t="str">
        <f>'2_all_summary'!D910</f>
        <v>Examining the Role of Social Capital in Community Collective Action for Sustainable Wetland Fisheries in Bangladesh</v>
      </c>
      <c r="I910" s="41" t="str">
        <f>'2_all_summary'!E910</f>
        <v>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governmentâ€™s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Â© 2015, Society of Wetland Scientists.</v>
      </c>
      <c r="J910" s="41">
        <f>IF(ISNUMBER(SEARCH("Yes",'2_all_summary'!$F910)),IF(ISNUMBER(SEARCH("Yes",'2_all_summary'!M910)),1,2),IF(ISNUMBER(SEARCH("No",'2_all_summary'!M910)),4,3))</f>
        <v>4</v>
      </c>
      <c r="K910" s="41">
        <f>IF(ISNUMBER(SEARCH("Yes",'2_all_summary'!$F910)),IF(ISNUMBER(SEARCH("Yes",'2_all_summary'!N910)),1,2),IF(ISNUMBER(SEARCH("No",'2_all_summary'!N910)),4,3))</f>
        <v>4</v>
      </c>
      <c r="L910" s="41">
        <f>IF(ISNUMBER(SEARCH("Yes",'2_all_summary'!$F910)),IF(ISNUMBER(SEARCH("Yes",'2_all_summary'!O910)),1,2),IF(ISNUMBER(SEARCH("No",'2_all_summary'!O910)),4,3))</f>
        <v>4</v>
      </c>
      <c r="M910" s="41">
        <f>IF(ISNUMBER(SEARCH("Yes",'2_all_summary'!$F910)),IF(0&lt;'2_all_summary'!P910,1,2),IF(0='2_all_summary'!P910,4,3))</f>
        <v>4</v>
      </c>
      <c r="N910" s="41">
        <f>IF(ISNUMBER(SEARCH("Yes",'2_all_summary'!$F910)),IF(ISNUMBER(SEARCH("Yes",'2_all_summary'!Q910)),1,2),IF(ISNUMBER(SEARCH("No",'2_all_summary'!Q910)),4,3))</f>
        <v>4</v>
      </c>
      <c r="O910" s="41">
        <f>IF(ISNUMBER(SEARCH("Yes",'2_all_summary'!$F910)),IF(ISNUMBER(SEARCH("Yes",'2_all_summary'!R910)),1,2),IF(ISNUMBER(SEARCH("No",'2_all_summary'!R910)),4,3))</f>
        <v>4</v>
      </c>
      <c r="P910" s="41">
        <f>IF(ISNUMBER(SEARCH("Yes",'2_all_summary'!$F910)),IF(ISNUMBER(SEARCH("Yes",'2_all_summary'!S910)),1,2),IF(ISNUMBER(SEARCH("No",'2_all_summary'!S910)),4,3))</f>
        <v>4</v>
      </c>
      <c r="Q910" s="41">
        <f>IF(ISNUMBER(SEARCH("Yes",'2_all_summary'!$F910)),IF(0&lt;'2_all_summary'!T910,1,2),IF(0='2_all_summary'!T910,4,3))</f>
        <v>4</v>
      </c>
      <c r="R910" s="41">
        <f>IF(ISNUMBER(SEARCH("Yes",'2_all_summary'!$F910)),IF(ISNUMBER(SEARCH("Yes",'2_all_summary'!U910)),1,2),IF(ISNUMBER(SEARCH("No",'2_all_summary'!U910)),4,3))</f>
        <v>4</v>
      </c>
    </row>
    <row r="911" spans="7:18" x14ac:dyDescent="0.3">
      <c r="G911" s="41"/>
      <c r="H911" s="41" t="str">
        <f>'2_all_summary'!D911</f>
        <v>Linking small-scale fisheries co-management to U.N. Sustainable Development Goals</v>
      </c>
      <c r="I911" s="41" t="str">
        <f>'2_all_summary'!E911</f>
        <v>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Islandsâ€“â€“a region rich in local marine governanceâ€“â€“to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Â© 2022 The Authors. Conservation Biology published by Wiley Periodicals LLC on behalf of Society for Conservation Biology.</v>
      </c>
      <c r="J911" s="41">
        <f>IF(ISNUMBER(SEARCH("Yes",'2_all_summary'!$F911)),IF(ISNUMBER(SEARCH("Yes",'2_all_summary'!M911)),1,2),IF(ISNUMBER(SEARCH("No",'2_all_summary'!M911)),4,3))</f>
        <v>2</v>
      </c>
      <c r="K911" s="41">
        <f>IF(ISNUMBER(SEARCH("Yes",'2_all_summary'!$F911)),IF(ISNUMBER(SEARCH("Yes",'2_all_summary'!N911)),1,2),IF(ISNUMBER(SEARCH("No",'2_all_summary'!N911)),4,3))</f>
        <v>2</v>
      </c>
      <c r="L911" s="41">
        <f>IF(ISNUMBER(SEARCH("Yes",'2_all_summary'!$F911)),IF(ISNUMBER(SEARCH("Yes",'2_all_summary'!O911)),1,2),IF(ISNUMBER(SEARCH("No",'2_all_summary'!O911)),4,3))</f>
        <v>2</v>
      </c>
      <c r="M911" s="41">
        <f>IF(ISNUMBER(SEARCH("Yes",'2_all_summary'!$F911)),IF(0&lt;'2_all_summary'!P911,1,2),IF(0='2_all_summary'!P911,4,3))</f>
        <v>2</v>
      </c>
      <c r="N911" s="41">
        <f>IF(ISNUMBER(SEARCH("Yes",'2_all_summary'!$F911)),IF(ISNUMBER(SEARCH("Yes",'2_all_summary'!Q911)),1,2),IF(ISNUMBER(SEARCH("No",'2_all_summary'!Q911)),4,3))</f>
        <v>2</v>
      </c>
      <c r="O911" s="41">
        <f>IF(ISNUMBER(SEARCH("Yes",'2_all_summary'!$F911)),IF(ISNUMBER(SEARCH("Yes",'2_all_summary'!R911)),1,2),IF(ISNUMBER(SEARCH("No",'2_all_summary'!R911)),4,3))</f>
        <v>1</v>
      </c>
      <c r="P911" s="41">
        <f>IF(ISNUMBER(SEARCH("Yes",'2_all_summary'!$F911)),IF(ISNUMBER(SEARCH("Yes",'2_all_summary'!S911)),1,2),IF(ISNUMBER(SEARCH("No",'2_all_summary'!S911)),4,3))</f>
        <v>1</v>
      </c>
      <c r="Q911" s="41">
        <f>IF(ISNUMBER(SEARCH("Yes",'2_all_summary'!$F911)),IF(0&lt;'2_all_summary'!T911,1,2),IF(0='2_all_summary'!T911,4,3))</f>
        <v>1</v>
      </c>
      <c r="R911" s="41">
        <f>IF(ISNUMBER(SEARCH("Yes",'2_all_summary'!$F911)),IF(ISNUMBER(SEARCH("Yes",'2_all_summary'!U911)),1,2),IF(ISNUMBER(SEARCH("No",'2_all_summary'!U911)),4,3))</f>
        <v>1</v>
      </c>
    </row>
    <row r="912" spans="7:18" x14ac:dyDescent="0.3">
      <c r="G912" s="41"/>
      <c r="H912" s="41" t="str">
        <f>'2_all_summary'!D912</f>
        <v>Applicability of ecological assessment tools for management decision-making: A case study from the Lima estuary (NW Portugal)</v>
      </c>
      <c r="I912" s="41" t="str">
        <f>'2_all_summary'!E912</f>
        <v>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Â© 2011 Elsevier Ltd.</v>
      </c>
      <c r="J912" s="41">
        <f>IF(ISNUMBER(SEARCH("Yes",'2_all_summary'!$F912)),IF(ISNUMBER(SEARCH("Yes",'2_all_summary'!M912)),1,2),IF(ISNUMBER(SEARCH("No",'2_all_summary'!M912)),4,3))</f>
        <v>4</v>
      </c>
      <c r="K912" s="41">
        <f>IF(ISNUMBER(SEARCH("Yes",'2_all_summary'!$F912)),IF(ISNUMBER(SEARCH("Yes",'2_all_summary'!N912)),1,2),IF(ISNUMBER(SEARCH("No",'2_all_summary'!N912)),4,3))</f>
        <v>4</v>
      </c>
      <c r="L912" s="41">
        <f>IF(ISNUMBER(SEARCH("Yes",'2_all_summary'!$F912)),IF(ISNUMBER(SEARCH("Yes",'2_all_summary'!O912)),1,2),IF(ISNUMBER(SEARCH("No",'2_all_summary'!O912)),4,3))</f>
        <v>4</v>
      </c>
      <c r="M912" s="41">
        <f>IF(ISNUMBER(SEARCH("Yes",'2_all_summary'!$F912)),IF(0&lt;'2_all_summary'!P912,1,2),IF(0='2_all_summary'!P912,4,3))</f>
        <v>4</v>
      </c>
      <c r="N912" s="41">
        <f>IF(ISNUMBER(SEARCH("Yes",'2_all_summary'!$F912)),IF(ISNUMBER(SEARCH("Yes",'2_all_summary'!Q912)),1,2),IF(ISNUMBER(SEARCH("No",'2_all_summary'!Q912)),4,3))</f>
        <v>4</v>
      </c>
      <c r="O912" s="41">
        <f>IF(ISNUMBER(SEARCH("Yes",'2_all_summary'!$F912)),IF(ISNUMBER(SEARCH("Yes",'2_all_summary'!R912)),1,2),IF(ISNUMBER(SEARCH("No",'2_all_summary'!R912)),4,3))</f>
        <v>4</v>
      </c>
      <c r="P912" s="41">
        <f>IF(ISNUMBER(SEARCH("Yes",'2_all_summary'!$F912)),IF(ISNUMBER(SEARCH("Yes",'2_all_summary'!S912)),1,2),IF(ISNUMBER(SEARCH("No",'2_all_summary'!S912)),4,3))</f>
        <v>4</v>
      </c>
      <c r="Q912" s="41">
        <f>IF(ISNUMBER(SEARCH("Yes",'2_all_summary'!$F912)),IF(0&lt;'2_all_summary'!T912,1,2),IF(0='2_all_summary'!T912,4,3))</f>
        <v>4</v>
      </c>
      <c r="R912" s="41">
        <f>IF(ISNUMBER(SEARCH("Yes",'2_all_summary'!$F912)),IF(ISNUMBER(SEARCH("Yes",'2_all_summary'!U912)),1,2),IF(ISNUMBER(SEARCH("No",'2_all_summary'!U912)),4,3))</f>
        <v>4</v>
      </c>
    </row>
    <row r="913" spans="7:18" x14ac:dyDescent="0.3">
      <c r="G913" s="41"/>
      <c r="H913" s="41" t="str">
        <f>'2_all_summary'!D913</f>
        <v>Marine extractive reserves of Brazil: Contradictions of legal order, sustainability and ecological aspect [Reservas extrativistas marinhas do Brasil: ContradiÃ§Ãµes de ordem legal, sustentabilidade e aspecto ecolÃ³gico]</v>
      </c>
      <c r="I913" s="41" t="str">
        <f>'2_all_summary'!E913</f>
        <v>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v>
      </c>
      <c r="J913" s="41">
        <f>IF(ISNUMBER(SEARCH("Yes",'2_all_summary'!$F913)),IF(ISNUMBER(SEARCH("Yes",'2_all_summary'!M913)),1,2),IF(ISNUMBER(SEARCH("No",'2_all_summary'!M913)),4,3))</f>
        <v>4</v>
      </c>
      <c r="K913" s="41">
        <f>IF(ISNUMBER(SEARCH("Yes",'2_all_summary'!$F913)),IF(ISNUMBER(SEARCH("Yes",'2_all_summary'!N913)),1,2),IF(ISNUMBER(SEARCH("No",'2_all_summary'!N913)),4,3))</f>
        <v>4</v>
      </c>
      <c r="L913" s="41">
        <f>IF(ISNUMBER(SEARCH("Yes",'2_all_summary'!$F913)),IF(ISNUMBER(SEARCH("Yes",'2_all_summary'!O913)),1,2),IF(ISNUMBER(SEARCH("No",'2_all_summary'!O913)),4,3))</f>
        <v>4</v>
      </c>
      <c r="M913" s="41">
        <f>IF(ISNUMBER(SEARCH("Yes",'2_all_summary'!$F913)),IF(0&lt;'2_all_summary'!P913,1,2),IF(0='2_all_summary'!P913,4,3))</f>
        <v>4</v>
      </c>
      <c r="N913" s="41">
        <f>IF(ISNUMBER(SEARCH("Yes",'2_all_summary'!$F913)),IF(ISNUMBER(SEARCH("Yes",'2_all_summary'!Q913)),1,2),IF(ISNUMBER(SEARCH("No",'2_all_summary'!Q913)),4,3))</f>
        <v>4</v>
      </c>
      <c r="O913" s="41">
        <f>IF(ISNUMBER(SEARCH("Yes",'2_all_summary'!$F913)),IF(ISNUMBER(SEARCH("Yes",'2_all_summary'!R913)),1,2),IF(ISNUMBER(SEARCH("No",'2_all_summary'!R913)),4,3))</f>
        <v>4</v>
      </c>
      <c r="P913" s="41">
        <f>IF(ISNUMBER(SEARCH("Yes",'2_all_summary'!$F913)),IF(ISNUMBER(SEARCH("Yes",'2_all_summary'!S913)),1,2),IF(ISNUMBER(SEARCH("No",'2_all_summary'!S913)),4,3))</f>
        <v>4</v>
      </c>
      <c r="Q913" s="41">
        <f>IF(ISNUMBER(SEARCH("Yes",'2_all_summary'!$F913)),IF(0&lt;'2_all_summary'!T913,1,2),IF(0='2_all_summary'!T913,4,3))</f>
        <v>4</v>
      </c>
      <c r="R913" s="41">
        <f>IF(ISNUMBER(SEARCH("Yes",'2_all_summary'!$F913)),IF(ISNUMBER(SEARCH("Yes",'2_all_summary'!U913)),1,2),IF(ISNUMBER(SEARCH("No",'2_all_summary'!U913)),4,3))</f>
        <v>4</v>
      </c>
    </row>
    <row r="914" spans="7:18" x14ac:dyDescent="0.3">
      <c r="G914" s="41"/>
      <c r="H914" s="41" t="str">
        <f>'2_all_summary'!D914</f>
        <v>Community-based management for sustainable fisheries resources in Phang-nga Bay, Thailand</v>
      </c>
      <c r="I914" s="41" t="str">
        <f>'2_all_summary'!E914</f>
        <v>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v>
      </c>
      <c r="J914" s="41">
        <f>IF(ISNUMBER(SEARCH("Yes",'2_all_summary'!$F914)),IF(ISNUMBER(SEARCH("Yes",'2_all_summary'!M914)),1,2),IF(ISNUMBER(SEARCH("No",'2_all_summary'!M914)),4,3))</f>
        <v>4</v>
      </c>
      <c r="K914" s="41">
        <f>IF(ISNUMBER(SEARCH("Yes",'2_all_summary'!$F914)),IF(ISNUMBER(SEARCH("Yes",'2_all_summary'!N914)),1,2),IF(ISNUMBER(SEARCH("No",'2_all_summary'!N914)),4,3))</f>
        <v>4</v>
      </c>
      <c r="L914" s="41">
        <f>IF(ISNUMBER(SEARCH("Yes",'2_all_summary'!$F914)),IF(ISNUMBER(SEARCH("Yes",'2_all_summary'!O914)),1,2),IF(ISNUMBER(SEARCH("No",'2_all_summary'!O914)),4,3))</f>
        <v>4</v>
      </c>
      <c r="M914" s="41">
        <f>IF(ISNUMBER(SEARCH("Yes",'2_all_summary'!$F914)),IF(0&lt;'2_all_summary'!P914,1,2),IF(0='2_all_summary'!P914,4,3))</f>
        <v>4</v>
      </c>
      <c r="N914" s="41">
        <f>IF(ISNUMBER(SEARCH("Yes",'2_all_summary'!$F914)),IF(ISNUMBER(SEARCH("Yes",'2_all_summary'!Q914)),1,2),IF(ISNUMBER(SEARCH("No",'2_all_summary'!Q914)),4,3))</f>
        <v>4</v>
      </c>
      <c r="O914" s="41">
        <f>IF(ISNUMBER(SEARCH("Yes",'2_all_summary'!$F914)),IF(ISNUMBER(SEARCH("Yes",'2_all_summary'!R914)),1,2),IF(ISNUMBER(SEARCH("No",'2_all_summary'!R914)),4,3))</f>
        <v>4</v>
      </c>
      <c r="P914" s="41">
        <f>IF(ISNUMBER(SEARCH("Yes",'2_all_summary'!$F914)),IF(ISNUMBER(SEARCH("Yes",'2_all_summary'!S914)),1,2),IF(ISNUMBER(SEARCH("No",'2_all_summary'!S914)),4,3))</f>
        <v>4</v>
      </c>
      <c r="Q914" s="41">
        <f>IF(ISNUMBER(SEARCH("Yes",'2_all_summary'!$F914)),IF(0&lt;'2_all_summary'!T914,1,2),IF(0='2_all_summary'!T914,4,3))</f>
        <v>4</v>
      </c>
      <c r="R914" s="41">
        <f>IF(ISNUMBER(SEARCH("Yes",'2_all_summary'!$F914)),IF(ISNUMBER(SEARCH("Yes",'2_all_summary'!U914)),1,2),IF(ISNUMBER(SEARCH("No",'2_all_summary'!U914)),4,3))</f>
        <v>4</v>
      </c>
    </row>
    <row r="915" spans="7:18" x14ac:dyDescent="0.3">
      <c r="G915" s="41"/>
      <c r="H915" s="41" t="str">
        <f>'2_all_summary'!D915</f>
        <v>Traditional community-based coastal marine fisheries management in Viet Nam</v>
      </c>
      <c r="I915" s="41" t="str">
        <f>'2_all_summary'!E915</f>
        <v>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v>
      </c>
      <c r="J915" s="41">
        <f>IF(ISNUMBER(SEARCH("Yes",'2_all_summary'!$F915)),IF(ISNUMBER(SEARCH("Yes",'2_all_summary'!M915)),1,2),IF(ISNUMBER(SEARCH("No",'2_all_summary'!M915)),4,3))</f>
        <v>4</v>
      </c>
      <c r="K915" s="41">
        <f>IF(ISNUMBER(SEARCH("Yes",'2_all_summary'!$F915)),IF(ISNUMBER(SEARCH("Yes",'2_all_summary'!N915)),1,2),IF(ISNUMBER(SEARCH("No",'2_all_summary'!N915)),4,3))</f>
        <v>4</v>
      </c>
      <c r="L915" s="41">
        <f>IF(ISNUMBER(SEARCH("Yes",'2_all_summary'!$F915)),IF(ISNUMBER(SEARCH("Yes",'2_all_summary'!O915)),1,2),IF(ISNUMBER(SEARCH("No",'2_all_summary'!O915)),4,3))</f>
        <v>4</v>
      </c>
      <c r="M915" s="41">
        <f>IF(ISNUMBER(SEARCH("Yes",'2_all_summary'!$F915)),IF(0&lt;'2_all_summary'!P915,1,2),IF(0='2_all_summary'!P915,4,3))</f>
        <v>4</v>
      </c>
      <c r="N915" s="41">
        <f>IF(ISNUMBER(SEARCH("Yes",'2_all_summary'!$F915)),IF(ISNUMBER(SEARCH("Yes",'2_all_summary'!Q915)),1,2),IF(ISNUMBER(SEARCH("No",'2_all_summary'!Q915)),4,3))</f>
        <v>4</v>
      </c>
      <c r="O915" s="41">
        <f>IF(ISNUMBER(SEARCH("Yes",'2_all_summary'!$F915)),IF(ISNUMBER(SEARCH("Yes",'2_all_summary'!R915)),1,2),IF(ISNUMBER(SEARCH("No",'2_all_summary'!R915)),4,3))</f>
        <v>4</v>
      </c>
      <c r="P915" s="41">
        <f>IF(ISNUMBER(SEARCH("Yes",'2_all_summary'!$F915)),IF(ISNUMBER(SEARCH("Yes",'2_all_summary'!S915)),1,2),IF(ISNUMBER(SEARCH("No",'2_all_summary'!S915)),4,3))</f>
        <v>4</v>
      </c>
      <c r="Q915" s="41">
        <f>IF(ISNUMBER(SEARCH("Yes",'2_all_summary'!$F915)),IF(0&lt;'2_all_summary'!T915,1,2),IF(0='2_all_summary'!T915,4,3))</f>
        <v>4</v>
      </c>
      <c r="R915" s="41">
        <f>IF(ISNUMBER(SEARCH("Yes",'2_all_summary'!$F915)),IF(ISNUMBER(SEARCH("Yes",'2_all_summary'!U915)),1,2),IF(ISNUMBER(SEARCH("No",'2_all_summary'!U915)),4,3))</f>
        <v>4</v>
      </c>
    </row>
    <row r="916" spans="7:18" x14ac:dyDescent="0.3">
      <c r="G916" s="41"/>
      <c r="H916" s="41" t="str">
        <f>'2_all_summary'!D916</f>
        <v>Treesleeper camp: A case study of a community tourism project in Tsintsabis, Namibia</v>
      </c>
      <c r="I916" s="41" t="str">
        <f>'2_all_summary'!E916</f>
        <v>â€˜Generally, with one or two exceptions, the bushmen photographed are anonymous. Tey are portrayed as iconic symbols rather than individuals.â€™ â€˜Modern day Bushmen will greet you from their homes, inquisitive of intruders in their quiet lives.â€™ Introduction Tourism in Namibia has a strong focus on nature. â€˜Cultural tourismâ€™ or â€˜ethnic tourismâ€™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â€˜African experienceâ€™.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Â© Contributors 2012. All Rights Reserved.</v>
      </c>
      <c r="J916" s="41">
        <f>IF(ISNUMBER(SEARCH("Yes",'2_all_summary'!$F916)),IF(ISNUMBER(SEARCH("Yes",'2_all_summary'!M916)),1,2),IF(ISNUMBER(SEARCH("No",'2_all_summary'!M916)),4,3))</f>
        <v>4</v>
      </c>
      <c r="K916" s="41">
        <f>IF(ISNUMBER(SEARCH("Yes",'2_all_summary'!$F916)),IF(ISNUMBER(SEARCH("Yes",'2_all_summary'!N916)),1,2),IF(ISNUMBER(SEARCH("No",'2_all_summary'!N916)),4,3))</f>
        <v>4</v>
      </c>
      <c r="L916" s="41">
        <f>IF(ISNUMBER(SEARCH("Yes",'2_all_summary'!$F916)),IF(ISNUMBER(SEARCH("Yes",'2_all_summary'!O916)),1,2),IF(ISNUMBER(SEARCH("No",'2_all_summary'!O916)),4,3))</f>
        <v>4</v>
      </c>
      <c r="M916" s="41">
        <f>IF(ISNUMBER(SEARCH("Yes",'2_all_summary'!$F916)),IF(0&lt;'2_all_summary'!P916,1,2),IF(0='2_all_summary'!P916,4,3))</f>
        <v>4</v>
      </c>
      <c r="N916" s="41">
        <f>IF(ISNUMBER(SEARCH("Yes",'2_all_summary'!$F916)),IF(ISNUMBER(SEARCH("Yes",'2_all_summary'!Q916)),1,2),IF(ISNUMBER(SEARCH("No",'2_all_summary'!Q916)),4,3))</f>
        <v>4</v>
      </c>
      <c r="O916" s="41">
        <f>IF(ISNUMBER(SEARCH("Yes",'2_all_summary'!$F916)),IF(ISNUMBER(SEARCH("Yes",'2_all_summary'!R916)),1,2),IF(ISNUMBER(SEARCH("No",'2_all_summary'!R916)),4,3))</f>
        <v>4</v>
      </c>
      <c r="P916" s="41">
        <f>IF(ISNUMBER(SEARCH("Yes",'2_all_summary'!$F916)),IF(ISNUMBER(SEARCH("Yes",'2_all_summary'!S916)),1,2),IF(ISNUMBER(SEARCH("No",'2_all_summary'!S916)),4,3))</f>
        <v>4</v>
      </c>
      <c r="Q916" s="41">
        <f>IF(ISNUMBER(SEARCH("Yes",'2_all_summary'!$F916)),IF(0&lt;'2_all_summary'!T916,1,2),IF(0='2_all_summary'!T916,4,3))</f>
        <v>4</v>
      </c>
      <c r="R916" s="41">
        <f>IF(ISNUMBER(SEARCH("Yes",'2_all_summary'!$F916)),IF(ISNUMBER(SEARCH("Yes",'2_all_summary'!U916)),1,2),IF(ISNUMBER(SEARCH("No",'2_all_summary'!U916)),4,3))</f>
        <v>4</v>
      </c>
    </row>
    <row r="917" spans="7:18" x14ac:dyDescent="0.3">
      <c r="G917" s="41"/>
      <c r="H917" s="41" t="str">
        <f>'2_all_summary'!D917</f>
        <v>Indicators of coral reef ecosystem recovery following reduction in logging and implementation of community-based management schemes in the Solomon Islands</v>
      </c>
      <c r="I917" s="41" t="str">
        <f>'2_all_summary'!E917</f>
        <v>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v>
      </c>
      <c r="J917" s="41">
        <f>IF(ISNUMBER(SEARCH("Yes",'2_all_summary'!$F917)),IF(ISNUMBER(SEARCH("Yes",'2_all_summary'!M917)),1,2),IF(ISNUMBER(SEARCH("No",'2_all_summary'!M917)),4,3))</f>
        <v>3</v>
      </c>
      <c r="K917" s="41">
        <f>IF(ISNUMBER(SEARCH("Yes",'2_all_summary'!$F917)),IF(ISNUMBER(SEARCH("Yes",'2_all_summary'!N917)),1,2),IF(ISNUMBER(SEARCH("No",'2_all_summary'!N917)),4,3))</f>
        <v>3</v>
      </c>
      <c r="L917" s="41">
        <f>IF(ISNUMBER(SEARCH("Yes",'2_all_summary'!$F917)),IF(ISNUMBER(SEARCH("Yes",'2_all_summary'!O917)),1,2),IF(ISNUMBER(SEARCH("No",'2_all_summary'!O917)),4,3))</f>
        <v>3</v>
      </c>
      <c r="M917" s="41">
        <f>IF(ISNUMBER(SEARCH("Yes",'2_all_summary'!$F917)),IF(0&lt;'2_all_summary'!P917,1,2),IF(0='2_all_summary'!P917,4,3))</f>
        <v>3</v>
      </c>
      <c r="N917" s="41">
        <f>IF(ISNUMBER(SEARCH("Yes",'2_all_summary'!$F917)),IF(ISNUMBER(SEARCH("Yes",'2_all_summary'!Q917)),1,2),IF(ISNUMBER(SEARCH("No",'2_all_summary'!Q917)),4,3))</f>
        <v>3</v>
      </c>
      <c r="O917" s="41">
        <f>IF(ISNUMBER(SEARCH("Yes",'2_all_summary'!$F917)),IF(ISNUMBER(SEARCH("Yes",'2_all_summary'!R917)),1,2),IF(ISNUMBER(SEARCH("No",'2_all_summary'!R917)),4,3))</f>
        <v>3</v>
      </c>
      <c r="P917" s="41">
        <f>IF(ISNUMBER(SEARCH("Yes",'2_all_summary'!$F917)),IF(ISNUMBER(SEARCH("Yes",'2_all_summary'!S917)),1,2),IF(ISNUMBER(SEARCH("No",'2_all_summary'!S917)),4,3))</f>
        <v>3</v>
      </c>
      <c r="Q917" s="41">
        <f>IF(ISNUMBER(SEARCH("Yes",'2_all_summary'!$F917)),IF(0&lt;'2_all_summary'!T917,1,2),IF(0='2_all_summary'!T917,4,3))</f>
        <v>3</v>
      </c>
      <c r="R917" s="41">
        <f>IF(ISNUMBER(SEARCH("Yes",'2_all_summary'!$F917)),IF(ISNUMBER(SEARCH("Yes",'2_all_summary'!U917)),1,2),IF(ISNUMBER(SEARCH("No",'2_all_summary'!U917)),4,3))</f>
        <v>3</v>
      </c>
    </row>
    <row r="918" spans="7:18" x14ac:dyDescent="0.3">
      <c r="G918" s="41"/>
      <c r="H918" s="41" t="str">
        <f>'2_all_summary'!D918</f>
        <v>Incorporating indigenous rights and environmental justice into fishery management: Comparing policy challenges and potentials from Alaska and Hawaii</v>
      </c>
      <c r="I918" s="41" t="str">
        <f>'2_all_summary'!E918</f>
        <v>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Â© 2013 Springer Science+Business Media New York.</v>
      </c>
      <c r="J918" s="41">
        <f>IF(ISNUMBER(SEARCH("Yes",'2_all_summary'!$F918)),IF(ISNUMBER(SEARCH("Yes",'2_all_summary'!M918)),1,2),IF(ISNUMBER(SEARCH("No",'2_all_summary'!M918)),4,3))</f>
        <v>4</v>
      </c>
      <c r="K918" s="41">
        <f>IF(ISNUMBER(SEARCH("Yes",'2_all_summary'!$F918)),IF(ISNUMBER(SEARCH("Yes",'2_all_summary'!N918)),1,2),IF(ISNUMBER(SEARCH("No",'2_all_summary'!N918)),4,3))</f>
        <v>4</v>
      </c>
      <c r="L918" s="41">
        <f>IF(ISNUMBER(SEARCH("Yes",'2_all_summary'!$F918)),IF(ISNUMBER(SEARCH("Yes",'2_all_summary'!O918)),1,2),IF(ISNUMBER(SEARCH("No",'2_all_summary'!O918)),4,3))</f>
        <v>4</v>
      </c>
      <c r="M918" s="41">
        <f>IF(ISNUMBER(SEARCH("Yes",'2_all_summary'!$F918)),IF(0&lt;'2_all_summary'!P918,1,2),IF(0='2_all_summary'!P918,4,3))</f>
        <v>4</v>
      </c>
      <c r="N918" s="41">
        <f>IF(ISNUMBER(SEARCH("Yes",'2_all_summary'!$F918)),IF(ISNUMBER(SEARCH("Yes",'2_all_summary'!Q918)),1,2),IF(ISNUMBER(SEARCH("No",'2_all_summary'!Q918)),4,3))</f>
        <v>4</v>
      </c>
      <c r="O918" s="41">
        <f>IF(ISNUMBER(SEARCH("Yes",'2_all_summary'!$F918)),IF(ISNUMBER(SEARCH("Yes",'2_all_summary'!R918)),1,2),IF(ISNUMBER(SEARCH("No",'2_all_summary'!R918)),4,3))</f>
        <v>4</v>
      </c>
      <c r="P918" s="41">
        <f>IF(ISNUMBER(SEARCH("Yes",'2_all_summary'!$F918)),IF(ISNUMBER(SEARCH("Yes",'2_all_summary'!S918)),1,2),IF(ISNUMBER(SEARCH("No",'2_all_summary'!S918)),4,3))</f>
        <v>4</v>
      </c>
      <c r="Q918" s="41">
        <f>IF(ISNUMBER(SEARCH("Yes",'2_all_summary'!$F918)),IF(0&lt;'2_all_summary'!T918,1,2),IF(0='2_all_summary'!T918,4,3))</f>
        <v>4</v>
      </c>
      <c r="R918" s="41">
        <f>IF(ISNUMBER(SEARCH("Yes",'2_all_summary'!$F918)),IF(ISNUMBER(SEARCH("Yes",'2_all_summary'!U918)),1,2),IF(ISNUMBER(SEARCH("No",'2_all_summary'!U918)),4,3))</f>
        <v>4</v>
      </c>
    </row>
    <row r="919" spans="7:18" x14ac:dyDescent="0.3">
      <c r="G919" s="41"/>
      <c r="H919" s="41" t="str">
        <f>'2_all_summary'!D919</f>
        <v>Population recovery, seasonal site fidelity, and daily activity of pirarucu (Arapaima spp.) in an Amazonian floodplain mosaic</v>
      </c>
      <c r="I919" s="41" t="str">
        <f>'2_all_summary'!E919</f>
        <v>Pirarucu (Arapaima spp.) are the world's largest scaled freshwater fish, reaching 3Â m in length and &gt;200Â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mosaicâ€”including lakes, the main river channel, tributary streams, and flooded forestsâ€”during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Â© 2019 John Wiley &amp; Sons Ltd.</v>
      </c>
      <c r="J919" s="41">
        <f>IF(ISNUMBER(SEARCH("Yes",'2_all_summary'!$F919)),IF(ISNUMBER(SEARCH("Yes",'2_all_summary'!M919)),1,2),IF(ISNUMBER(SEARCH("No",'2_all_summary'!M919)),4,3))</f>
        <v>4</v>
      </c>
      <c r="K919" s="41">
        <f>IF(ISNUMBER(SEARCH("Yes",'2_all_summary'!$F919)),IF(ISNUMBER(SEARCH("Yes",'2_all_summary'!N919)),1,2),IF(ISNUMBER(SEARCH("No",'2_all_summary'!N919)),4,3))</f>
        <v>4</v>
      </c>
      <c r="L919" s="41">
        <f>IF(ISNUMBER(SEARCH("Yes",'2_all_summary'!$F919)),IF(ISNUMBER(SEARCH("Yes",'2_all_summary'!O919)),1,2),IF(ISNUMBER(SEARCH("No",'2_all_summary'!O919)),4,3))</f>
        <v>4</v>
      </c>
      <c r="M919" s="41">
        <f>IF(ISNUMBER(SEARCH("Yes",'2_all_summary'!$F919)),IF(0&lt;'2_all_summary'!P919,1,2),IF(0='2_all_summary'!P919,4,3))</f>
        <v>4</v>
      </c>
      <c r="N919" s="41">
        <f>IF(ISNUMBER(SEARCH("Yes",'2_all_summary'!$F919)),IF(ISNUMBER(SEARCH("Yes",'2_all_summary'!Q919)),1,2),IF(ISNUMBER(SEARCH("No",'2_all_summary'!Q919)),4,3))</f>
        <v>4</v>
      </c>
      <c r="O919" s="41">
        <f>IF(ISNUMBER(SEARCH("Yes",'2_all_summary'!$F919)),IF(ISNUMBER(SEARCH("Yes",'2_all_summary'!R919)),1,2),IF(ISNUMBER(SEARCH("No",'2_all_summary'!R919)),4,3))</f>
        <v>4</v>
      </c>
      <c r="P919" s="41">
        <f>IF(ISNUMBER(SEARCH("Yes",'2_all_summary'!$F919)),IF(ISNUMBER(SEARCH("Yes",'2_all_summary'!S919)),1,2),IF(ISNUMBER(SEARCH("No",'2_all_summary'!S919)),4,3))</f>
        <v>4</v>
      </c>
      <c r="Q919" s="41">
        <f>IF(ISNUMBER(SEARCH("Yes",'2_all_summary'!$F919)),IF(0&lt;'2_all_summary'!T919,1,2),IF(0='2_all_summary'!T919,4,3))</f>
        <v>4</v>
      </c>
      <c r="R919" s="41">
        <f>IF(ISNUMBER(SEARCH("Yes",'2_all_summary'!$F919)),IF(ISNUMBER(SEARCH("Yes",'2_all_summary'!U919)),1,2),IF(ISNUMBER(SEARCH("No",'2_all_summary'!U919)),4,3))</f>
        <v>4</v>
      </c>
    </row>
    <row r="920" spans="7:18" x14ac:dyDescent="0.3">
      <c r="G920" s="41"/>
      <c r="H920" s="41" t="str">
        <f>'2_all_summary'!D920</f>
        <v>A method to count pirarucu Arapaima gigas: Fishers, assessment, and management</v>
      </c>
      <c r="I920" s="41" t="str">
        <f>'2_all_summary'!E920</f>
        <v>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v>
      </c>
      <c r="J920" s="41">
        <f>IF(ISNUMBER(SEARCH("Yes",'2_all_summary'!$F920)),IF(ISNUMBER(SEARCH("Yes",'2_all_summary'!M920)),1,2),IF(ISNUMBER(SEARCH("No",'2_all_summary'!M920)),4,3))</f>
        <v>4</v>
      </c>
      <c r="K920" s="41">
        <f>IF(ISNUMBER(SEARCH("Yes",'2_all_summary'!$F920)),IF(ISNUMBER(SEARCH("Yes",'2_all_summary'!N920)),1,2),IF(ISNUMBER(SEARCH("No",'2_all_summary'!N920)),4,3))</f>
        <v>4</v>
      </c>
      <c r="L920" s="41">
        <f>IF(ISNUMBER(SEARCH("Yes",'2_all_summary'!$F920)),IF(ISNUMBER(SEARCH("Yes",'2_all_summary'!O920)),1,2),IF(ISNUMBER(SEARCH("No",'2_all_summary'!O920)),4,3))</f>
        <v>4</v>
      </c>
      <c r="M920" s="41">
        <f>IF(ISNUMBER(SEARCH("Yes",'2_all_summary'!$F920)),IF(0&lt;'2_all_summary'!P920,1,2),IF(0='2_all_summary'!P920,4,3))</f>
        <v>4</v>
      </c>
      <c r="N920" s="41">
        <f>IF(ISNUMBER(SEARCH("Yes",'2_all_summary'!$F920)),IF(ISNUMBER(SEARCH("Yes",'2_all_summary'!Q920)),1,2),IF(ISNUMBER(SEARCH("No",'2_all_summary'!Q920)),4,3))</f>
        <v>4</v>
      </c>
      <c r="O920" s="41">
        <f>IF(ISNUMBER(SEARCH("Yes",'2_all_summary'!$F920)),IF(ISNUMBER(SEARCH("Yes",'2_all_summary'!R920)),1,2),IF(ISNUMBER(SEARCH("No",'2_all_summary'!R920)),4,3))</f>
        <v>4</v>
      </c>
      <c r="P920" s="41">
        <f>IF(ISNUMBER(SEARCH("Yes",'2_all_summary'!$F920)),IF(ISNUMBER(SEARCH("Yes",'2_all_summary'!S920)),1,2),IF(ISNUMBER(SEARCH("No",'2_all_summary'!S920)),4,3))</f>
        <v>4</v>
      </c>
      <c r="Q920" s="41">
        <f>IF(ISNUMBER(SEARCH("Yes",'2_all_summary'!$F920)),IF(0&lt;'2_all_summary'!T920,1,2),IF(0='2_all_summary'!T920,4,3))</f>
        <v>4</v>
      </c>
      <c r="R920" s="41">
        <f>IF(ISNUMBER(SEARCH("Yes",'2_all_summary'!$F920)),IF(ISNUMBER(SEARCH("Yes",'2_all_summary'!U920)),1,2),IF(ISNUMBER(SEARCH("No",'2_all_summary'!U920)),4,3))</f>
        <v>4</v>
      </c>
    </row>
    <row r="921" spans="7:18" x14ac:dyDescent="0.3">
      <c r="G921" s="41"/>
      <c r="H921" s="41" t="str">
        <f>'2_all_summary'!D921</f>
        <v>A political ecology of legal plural disconnection in the marine fishery of Junagadh District, Gujarat, India</v>
      </c>
      <c r="I921" s="41" t="str">
        <f>'2_all_summary'!E921</f>
        <v>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Â© 2015 Maarten Bavinck and Amalendu Jyotishi.</v>
      </c>
      <c r="J921" s="41">
        <f>IF(ISNUMBER(SEARCH("Yes",'2_all_summary'!$F921)),IF(ISNUMBER(SEARCH("Yes",'2_all_summary'!M921)),1,2),IF(ISNUMBER(SEARCH("No",'2_all_summary'!M921)),4,3))</f>
        <v>4</v>
      </c>
      <c r="K921" s="41">
        <f>IF(ISNUMBER(SEARCH("Yes",'2_all_summary'!$F921)),IF(ISNUMBER(SEARCH("Yes",'2_all_summary'!N921)),1,2),IF(ISNUMBER(SEARCH("No",'2_all_summary'!N921)),4,3))</f>
        <v>4</v>
      </c>
      <c r="L921" s="41">
        <f>IF(ISNUMBER(SEARCH("Yes",'2_all_summary'!$F921)),IF(ISNUMBER(SEARCH("Yes",'2_all_summary'!O921)),1,2),IF(ISNUMBER(SEARCH("No",'2_all_summary'!O921)),4,3))</f>
        <v>4</v>
      </c>
      <c r="M921" s="41">
        <f>IF(ISNUMBER(SEARCH("Yes",'2_all_summary'!$F921)),IF(0&lt;'2_all_summary'!P921,1,2),IF(0='2_all_summary'!P921,4,3))</f>
        <v>4</v>
      </c>
      <c r="N921" s="41">
        <f>IF(ISNUMBER(SEARCH("Yes",'2_all_summary'!$F921)),IF(ISNUMBER(SEARCH("Yes",'2_all_summary'!Q921)),1,2),IF(ISNUMBER(SEARCH("No",'2_all_summary'!Q921)),4,3))</f>
        <v>4</v>
      </c>
      <c r="O921" s="41">
        <f>IF(ISNUMBER(SEARCH("Yes",'2_all_summary'!$F921)),IF(ISNUMBER(SEARCH("Yes",'2_all_summary'!R921)),1,2),IF(ISNUMBER(SEARCH("No",'2_all_summary'!R921)),4,3))</f>
        <v>4</v>
      </c>
      <c r="P921" s="41">
        <f>IF(ISNUMBER(SEARCH("Yes",'2_all_summary'!$F921)),IF(ISNUMBER(SEARCH("Yes",'2_all_summary'!S921)),1,2),IF(ISNUMBER(SEARCH("No",'2_all_summary'!S921)),4,3))</f>
        <v>4</v>
      </c>
      <c r="Q921" s="41">
        <f>IF(ISNUMBER(SEARCH("Yes",'2_all_summary'!$F921)),IF(0&lt;'2_all_summary'!T921,1,2),IF(0='2_all_summary'!T921,4,3))</f>
        <v>4</v>
      </c>
      <c r="R921" s="41">
        <f>IF(ISNUMBER(SEARCH("Yes",'2_all_summary'!$F921)),IF(ISNUMBER(SEARCH("Yes",'2_all_summary'!U921)),1,2),IF(ISNUMBER(SEARCH("No",'2_all_summary'!U921)),4,3))</f>
        <v>4</v>
      </c>
    </row>
    <row r="922" spans="7:18" x14ac:dyDescent="0.3">
      <c r="G922" s="41"/>
      <c r="H922" s="41" t="str">
        <f>'2_all_summary'!D922</f>
        <v>Lessons from community based management of floodplain fisheries in Bangladesh</v>
      </c>
      <c r="I922" s="41" t="str">
        <f>'2_all_summary'!E922</f>
        <v>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Â© 2003 Elsevier Ltd. All rights reserved.</v>
      </c>
      <c r="J922" s="41">
        <f>IF(ISNUMBER(SEARCH("Yes",'2_all_summary'!$F922)),IF(ISNUMBER(SEARCH("Yes",'2_all_summary'!M922)),1,2),IF(ISNUMBER(SEARCH("No",'2_all_summary'!M922)),4,3))</f>
        <v>4</v>
      </c>
      <c r="K922" s="41">
        <f>IF(ISNUMBER(SEARCH("Yes",'2_all_summary'!$F922)),IF(ISNUMBER(SEARCH("Yes",'2_all_summary'!N922)),1,2),IF(ISNUMBER(SEARCH("No",'2_all_summary'!N922)),4,3))</f>
        <v>4</v>
      </c>
      <c r="L922" s="41">
        <f>IF(ISNUMBER(SEARCH("Yes",'2_all_summary'!$F922)),IF(ISNUMBER(SEARCH("Yes",'2_all_summary'!O922)),1,2),IF(ISNUMBER(SEARCH("No",'2_all_summary'!O922)),4,3))</f>
        <v>4</v>
      </c>
      <c r="M922" s="41">
        <f>IF(ISNUMBER(SEARCH("Yes",'2_all_summary'!$F922)),IF(0&lt;'2_all_summary'!P922,1,2),IF(0='2_all_summary'!P922,4,3))</f>
        <v>4</v>
      </c>
      <c r="N922" s="41">
        <f>IF(ISNUMBER(SEARCH("Yes",'2_all_summary'!$F922)),IF(ISNUMBER(SEARCH("Yes",'2_all_summary'!Q922)),1,2),IF(ISNUMBER(SEARCH("No",'2_all_summary'!Q922)),4,3))</f>
        <v>4</v>
      </c>
      <c r="O922" s="41">
        <f>IF(ISNUMBER(SEARCH("Yes",'2_all_summary'!$F922)),IF(ISNUMBER(SEARCH("Yes",'2_all_summary'!R922)),1,2),IF(ISNUMBER(SEARCH("No",'2_all_summary'!R922)),4,3))</f>
        <v>4</v>
      </c>
      <c r="P922" s="41">
        <f>IF(ISNUMBER(SEARCH("Yes",'2_all_summary'!$F922)),IF(ISNUMBER(SEARCH("Yes",'2_all_summary'!S922)),1,2),IF(ISNUMBER(SEARCH("No",'2_all_summary'!S922)),4,3))</f>
        <v>4</v>
      </c>
      <c r="Q922" s="41">
        <f>IF(ISNUMBER(SEARCH("Yes",'2_all_summary'!$F922)),IF(0&lt;'2_all_summary'!T922,1,2),IF(0='2_all_summary'!T922,4,3))</f>
        <v>4</v>
      </c>
      <c r="R922" s="41">
        <f>IF(ISNUMBER(SEARCH("Yes",'2_all_summary'!$F922)),IF(ISNUMBER(SEARCH("Yes",'2_all_summary'!U922)),1,2),IF(ISNUMBER(SEARCH("No",'2_all_summary'!U922)),4,3))</f>
        <v>4</v>
      </c>
    </row>
    <row r="923" spans="7:18" x14ac:dyDescent="0.3">
      <c r="G923" s="41"/>
      <c r="H923" s="41" t="str">
        <f>'2_all_summary'!D923</f>
        <v>Testing a model to assess womenâ€™s inclusion and participation in community-based resource management in Solomon Islands</v>
      </c>
      <c r="I923" s="41" t="str">
        <f>'2_all_summary'!E923</f>
        <v>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Agarwalâ€™s 2001 participation typology for a Melanesian CBFM context to present a participation model for assessing gender inclusivity in CBFM. We defined six levels of womenâ€™s participation, including, (1) no participation, (2) nominal, (3) passive, (4) consultive, (5) active, and (6) interactive (empowering) participation, defined as actively participating in all aspects of the decision-making process, and holding leadership roles that increase womenâ€™s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womenâ€™s participation in CBFM decision-making processes through use of a participation model, and providing recommendations to fisheries practitioners on implementation of the model to assess gender equity in a communityâ€™s CBFM structures. Â© 2022, The Author(s).</v>
      </c>
      <c r="J923" s="41">
        <f>IF(ISNUMBER(SEARCH("Yes",'2_all_summary'!$F923)),IF(ISNUMBER(SEARCH("Yes",'2_all_summary'!M923)),1,2),IF(ISNUMBER(SEARCH("No",'2_all_summary'!M923)),4,3))</f>
        <v>4</v>
      </c>
      <c r="K923" s="41">
        <f>IF(ISNUMBER(SEARCH("Yes",'2_all_summary'!$F923)),IF(ISNUMBER(SEARCH("Yes",'2_all_summary'!N923)),1,2),IF(ISNUMBER(SEARCH("No",'2_all_summary'!N923)),4,3))</f>
        <v>4</v>
      </c>
      <c r="L923" s="41">
        <f>IF(ISNUMBER(SEARCH("Yes",'2_all_summary'!$F923)),IF(ISNUMBER(SEARCH("Yes",'2_all_summary'!O923)),1,2),IF(ISNUMBER(SEARCH("No",'2_all_summary'!O923)),4,3))</f>
        <v>4</v>
      </c>
      <c r="M923" s="41">
        <f>IF(ISNUMBER(SEARCH("Yes",'2_all_summary'!$F923)),IF(0&lt;'2_all_summary'!P923,1,2),IF(0='2_all_summary'!P923,4,3))</f>
        <v>4</v>
      </c>
      <c r="N923" s="41">
        <f>IF(ISNUMBER(SEARCH("Yes",'2_all_summary'!$F923)),IF(ISNUMBER(SEARCH("Yes",'2_all_summary'!Q923)),1,2),IF(ISNUMBER(SEARCH("No",'2_all_summary'!Q923)),4,3))</f>
        <v>4</v>
      </c>
      <c r="O923" s="41">
        <f>IF(ISNUMBER(SEARCH("Yes",'2_all_summary'!$F923)),IF(ISNUMBER(SEARCH("Yes",'2_all_summary'!R923)),1,2),IF(ISNUMBER(SEARCH("No",'2_all_summary'!R923)),4,3))</f>
        <v>4</v>
      </c>
      <c r="P923" s="41">
        <f>IF(ISNUMBER(SEARCH("Yes",'2_all_summary'!$F923)),IF(ISNUMBER(SEARCH("Yes",'2_all_summary'!S923)),1,2),IF(ISNUMBER(SEARCH("No",'2_all_summary'!S923)),4,3))</f>
        <v>4</v>
      </c>
      <c r="Q923" s="41">
        <f>IF(ISNUMBER(SEARCH("Yes",'2_all_summary'!$F923)),IF(0&lt;'2_all_summary'!T923,1,2),IF(0='2_all_summary'!T923,4,3))</f>
        <v>4</v>
      </c>
      <c r="R923" s="41">
        <f>IF(ISNUMBER(SEARCH("Yes",'2_all_summary'!$F923)),IF(ISNUMBER(SEARCH("Yes",'2_all_summary'!U923)),1,2),IF(ISNUMBER(SEARCH("No",'2_all_summary'!U923)),4,3))</f>
        <v>4</v>
      </c>
    </row>
    <row r="924" spans="7:18" x14ac:dyDescent="0.3">
      <c r="G924" s="41"/>
      <c r="H924" s="41" t="str">
        <f>'2_all_summary'!D924</f>
        <v>Building Nigeriaâ€™s response to climate change: Pilot projects for community-based adaptation in Nigeria</v>
      </c>
      <c r="I924" s="41" t="str">
        <f>'2_all_summary'!E924</f>
        <v>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Nigeriaâ€™s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Â© Springer-Verlag Berlin Heidelberg 2011.</v>
      </c>
      <c r="J924" s="41">
        <f>IF(ISNUMBER(SEARCH("Yes",'2_all_summary'!$F924)),IF(ISNUMBER(SEARCH("Yes",'2_all_summary'!M924)),1,2),IF(ISNUMBER(SEARCH("No",'2_all_summary'!M924)),4,3))</f>
        <v>4</v>
      </c>
      <c r="K924" s="41">
        <f>IF(ISNUMBER(SEARCH("Yes",'2_all_summary'!$F924)),IF(ISNUMBER(SEARCH("Yes",'2_all_summary'!N924)),1,2),IF(ISNUMBER(SEARCH("No",'2_all_summary'!N924)),4,3))</f>
        <v>4</v>
      </c>
      <c r="L924" s="41">
        <f>IF(ISNUMBER(SEARCH("Yes",'2_all_summary'!$F924)),IF(ISNUMBER(SEARCH("Yes",'2_all_summary'!O924)),1,2),IF(ISNUMBER(SEARCH("No",'2_all_summary'!O924)),4,3))</f>
        <v>4</v>
      </c>
      <c r="M924" s="41">
        <f>IF(ISNUMBER(SEARCH("Yes",'2_all_summary'!$F924)),IF(0&lt;'2_all_summary'!P924,1,2),IF(0='2_all_summary'!P924,4,3))</f>
        <v>4</v>
      </c>
      <c r="N924" s="41">
        <f>IF(ISNUMBER(SEARCH("Yes",'2_all_summary'!$F924)),IF(ISNUMBER(SEARCH("Yes",'2_all_summary'!Q924)),1,2),IF(ISNUMBER(SEARCH("No",'2_all_summary'!Q924)),4,3))</f>
        <v>4</v>
      </c>
      <c r="O924" s="41">
        <f>IF(ISNUMBER(SEARCH("Yes",'2_all_summary'!$F924)),IF(ISNUMBER(SEARCH("Yes",'2_all_summary'!R924)),1,2),IF(ISNUMBER(SEARCH("No",'2_all_summary'!R924)),4,3))</f>
        <v>4</v>
      </c>
      <c r="P924" s="41">
        <f>IF(ISNUMBER(SEARCH("Yes",'2_all_summary'!$F924)),IF(ISNUMBER(SEARCH("Yes",'2_all_summary'!S924)),1,2),IF(ISNUMBER(SEARCH("No",'2_all_summary'!S924)),4,3))</f>
        <v>4</v>
      </c>
      <c r="Q924" s="41">
        <f>IF(ISNUMBER(SEARCH("Yes",'2_all_summary'!$F924)),IF(0&lt;'2_all_summary'!T924,1,2),IF(0='2_all_summary'!T924,4,3))</f>
        <v>4</v>
      </c>
      <c r="R924" s="41">
        <f>IF(ISNUMBER(SEARCH("Yes",'2_all_summary'!$F924)),IF(ISNUMBER(SEARCH("Yes",'2_all_summary'!U924)),1,2),IF(ISNUMBER(SEARCH("No",'2_all_summary'!U924)),4,3))</f>
        <v>4</v>
      </c>
    </row>
    <row r="925" spans="7:18" x14ac:dyDescent="0.3">
      <c r="G925" s="41"/>
      <c r="H925" s="41" t="str">
        <f>'2_all_summary'!D925</f>
        <v>Communal fisheries management in the Peruvian Amazon</v>
      </c>
      <c r="I925" s="41" t="str">
        <f>'2_all_summary'!E925</f>
        <v>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v>
      </c>
      <c r="J925" s="41">
        <f>IF(ISNUMBER(SEARCH("Yes",'2_all_summary'!$F925)),IF(ISNUMBER(SEARCH("Yes",'2_all_summary'!M925)),1,2),IF(ISNUMBER(SEARCH("No",'2_all_summary'!M925)),4,3))</f>
        <v>4</v>
      </c>
      <c r="K925" s="41">
        <f>IF(ISNUMBER(SEARCH("Yes",'2_all_summary'!$F925)),IF(ISNUMBER(SEARCH("Yes",'2_all_summary'!N925)),1,2),IF(ISNUMBER(SEARCH("No",'2_all_summary'!N925)),4,3))</f>
        <v>4</v>
      </c>
      <c r="L925" s="41">
        <f>IF(ISNUMBER(SEARCH("Yes",'2_all_summary'!$F925)),IF(ISNUMBER(SEARCH("Yes",'2_all_summary'!O925)),1,2),IF(ISNUMBER(SEARCH("No",'2_all_summary'!O925)),4,3))</f>
        <v>4</v>
      </c>
      <c r="M925" s="41">
        <f>IF(ISNUMBER(SEARCH("Yes",'2_all_summary'!$F925)),IF(0&lt;'2_all_summary'!P925,1,2),IF(0='2_all_summary'!P925,4,3))</f>
        <v>4</v>
      </c>
      <c r="N925" s="41">
        <f>IF(ISNUMBER(SEARCH("Yes",'2_all_summary'!$F925)),IF(ISNUMBER(SEARCH("Yes",'2_all_summary'!Q925)),1,2),IF(ISNUMBER(SEARCH("No",'2_all_summary'!Q925)),4,3))</f>
        <v>4</v>
      </c>
      <c r="O925" s="41">
        <f>IF(ISNUMBER(SEARCH("Yes",'2_all_summary'!$F925)),IF(ISNUMBER(SEARCH("Yes",'2_all_summary'!R925)),1,2),IF(ISNUMBER(SEARCH("No",'2_all_summary'!R925)),4,3))</f>
        <v>4</v>
      </c>
      <c r="P925" s="41">
        <f>IF(ISNUMBER(SEARCH("Yes",'2_all_summary'!$F925)),IF(ISNUMBER(SEARCH("Yes",'2_all_summary'!S925)),1,2),IF(ISNUMBER(SEARCH("No",'2_all_summary'!S925)),4,3))</f>
        <v>4</v>
      </c>
      <c r="Q925" s="41">
        <f>IF(ISNUMBER(SEARCH("Yes",'2_all_summary'!$F925)),IF(0&lt;'2_all_summary'!T925,1,2),IF(0='2_all_summary'!T925,4,3))</f>
        <v>4</v>
      </c>
      <c r="R925" s="41">
        <f>IF(ISNUMBER(SEARCH("Yes",'2_all_summary'!$F925)),IF(ISNUMBER(SEARCH("Yes",'2_all_summary'!U925)),1,2),IF(ISNUMBER(SEARCH("No",'2_all_summary'!U925)),4,3))</f>
        <v>4</v>
      </c>
    </row>
    <row r="926" spans="7:18" x14ac:dyDescent="0.3">
      <c r="G926" s="41"/>
      <c r="H926" s="41" t="str">
        <f>'2_all_summary'!D926</f>
        <v>Adaptive Capacity Level Shapes Social Vulnerability to Climate Change of Fishing Communities in the South Brazil Bight</v>
      </c>
      <c r="I926" s="41" t="str">
        <f>'2_all_summary'!E926</f>
        <v>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Â© Copyright Â© 2020 Martins and Gasalla.</v>
      </c>
      <c r="J926" s="41">
        <f>IF(ISNUMBER(SEARCH("Yes",'2_all_summary'!$F926)),IF(ISNUMBER(SEARCH("Yes",'2_all_summary'!M926)),1,2),IF(ISNUMBER(SEARCH("No",'2_all_summary'!M926)),4,3))</f>
        <v>4</v>
      </c>
      <c r="K926" s="41">
        <f>IF(ISNUMBER(SEARCH("Yes",'2_all_summary'!$F926)),IF(ISNUMBER(SEARCH("Yes",'2_all_summary'!N926)),1,2),IF(ISNUMBER(SEARCH("No",'2_all_summary'!N926)),4,3))</f>
        <v>4</v>
      </c>
      <c r="L926" s="41">
        <f>IF(ISNUMBER(SEARCH("Yes",'2_all_summary'!$F926)),IF(ISNUMBER(SEARCH("Yes",'2_all_summary'!O926)),1,2),IF(ISNUMBER(SEARCH("No",'2_all_summary'!O926)),4,3))</f>
        <v>4</v>
      </c>
      <c r="M926" s="41">
        <f>IF(ISNUMBER(SEARCH("Yes",'2_all_summary'!$F926)),IF(0&lt;'2_all_summary'!P926,1,2),IF(0='2_all_summary'!P926,4,3))</f>
        <v>4</v>
      </c>
      <c r="N926" s="41">
        <f>IF(ISNUMBER(SEARCH("Yes",'2_all_summary'!$F926)),IF(ISNUMBER(SEARCH("Yes",'2_all_summary'!Q926)),1,2),IF(ISNUMBER(SEARCH("No",'2_all_summary'!Q926)),4,3))</f>
        <v>4</v>
      </c>
      <c r="O926" s="41">
        <f>IF(ISNUMBER(SEARCH("Yes",'2_all_summary'!$F926)),IF(ISNUMBER(SEARCH("Yes",'2_all_summary'!R926)),1,2),IF(ISNUMBER(SEARCH("No",'2_all_summary'!R926)),4,3))</f>
        <v>4</v>
      </c>
      <c r="P926" s="41">
        <f>IF(ISNUMBER(SEARCH("Yes",'2_all_summary'!$F926)),IF(ISNUMBER(SEARCH("Yes",'2_all_summary'!S926)),1,2),IF(ISNUMBER(SEARCH("No",'2_all_summary'!S926)),4,3))</f>
        <v>4</v>
      </c>
      <c r="Q926" s="41">
        <f>IF(ISNUMBER(SEARCH("Yes",'2_all_summary'!$F926)),IF(0&lt;'2_all_summary'!T926,1,2),IF(0='2_all_summary'!T926,4,3))</f>
        <v>4</v>
      </c>
      <c r="R926" s="41">
        <f>IF(ISNUMBER(SEARCH("Yes",'2_all_summary'!$F926)),IF(ISNUMBER(SEARCH("Yes",'2_all_summary'!U926)),1,2),IF(ISNUMBER(SEARCH("No",'2_all_summary'!U926)),4,3))</f>
        <v>4</v>
      </c>
    </row>
    <row r="927" spans="7:18" x14ac:dyDescent="0.3">
      <c r="G927" s="41"/>
      <c r="H927" s="41" t="str">
        <f>'2_all_summary'!D927</f>
        <v>A community-based approach to disseminate health information on the hazards of prenatal mercury exposure in Brooklyn, NY</v>
      </c>
      <c r="I927" s="41" t="str">
        <f>'2_all_summary'!E927</f>
        <v>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Â© 2012 Springer Science+Business Media, LLC.</v>
      </c>
      <c r="J927" s="41">
        <f>IF(ISNUMBER(SEARCH("Yes",'2_all_summary'!$F927)),IF(ISNUMBER(SEARCH("Yes",'2_all_summary'!M927)),1,2),IF(ISNUMBER(SEARCH("No",'2_all_summary'!M927)),4,3))</f>
        <v>4</v>
      </c>
      <c r="K927" s="41">
        <f>IF(ISNUMBER(SEARCH("Yes",'2_all_summary'!$F927)),IF(ISNUMBER(SEARCH("Yes",'2_all_summary'!N927)),1,2),IF(ISNUMBER(SEARCH("No",'2_all_summary'!N927)),4,3))</f>
        <v>4</v>
      </c>
      <c r="L927" s="41">
        <f>IF(ISNUMBER(SEARCH("Yes",'2_all_summary'!$F927)),IF(ISNUMBER(SEARCH("Yes",'2_all_summary'!O927)),1,2),IF(ISNUMBER(SEARCH("No",'2_all_summary'!O927)),4,3))</f>
        <v>4</v>
      </c>
      <c r="M927" s="41">
        <f>IF(ISNUMBER(SEARCH("Yes",'2_all_summary'!$F927)),IF(0&lt;'2_all_summary'!P927,1,2),IF(0='2_all_summary'!P927,4,3))</f>
        <v>4</v>
      </c>
      <c r="N927" s="41">
        <f>IF(ISNUMBER(SEARCH("Yes",'2_all_summary'!$F927)),IF(ISNUMBER(SEARCH("Yes",'2_all_summary'!Q927)),1,2),IF(ISNUMBER(SEARCH("No",'2_all_summary'!Q927)),4,3))</f>
        <v>4</v>
      </c>
      <c r="O927" s="41">
        <f>IF(ISNUMBER(SEARCH("Yes",'2_all_summary'!$F927)),IF(ISNUMBER(SEARCH("Yes",'2_all_summary'!R927)),1,2),IF(ISNUMBER(SEARCH("No",'2_all_summary'!R927)),4,3))</f>
        <v>4</v>
      </c>
      <c r="P927" s="41">
        <f>IF(ISNUMBER(SEARCH("Yes",'2_all_summary'!$F927)),IF(ISNUMBER(SEARCH("Yes",'2_all_summary'!S927)),1,2),IF(ISNUMBER(SEARCH("No",'2_all_summary'!S927)),4,3))</f>
        <v>4</v>
      </c>
      <c r="Q927" s="41">
        <f>IF(ISNUMBER(SEARCH("Yes",'2_all_summary'!$F927)),IF(0&lt;'2_all_summary'!T927,1,2),IF(0='2_all_summary'!T927,4,3))</f>
        <v>4</v>
      </c>
      <c r="R927" s="41">
        <f>IF(ISNUMBER(SEARCH("Yes",'2_all_summary'!$F927)),IF(ISNUMBER(SEARCH("Yes",'2_all_summary'!U927)),1,2),IF(ISNUMBER(SEARCH("No",'2_all_summary'!U927)),4,3))</f>
        <v>4</v>
      </c>
    </row>
    <row r="928" spans="7:18" x14ac:dyDescent="0.3">
      <c r="G928" s="41"/>
      <c r="H928" s="41" t="str">
        <f>'2_all_summary'!D928</f>
        <v>Moving toward spatial solutions in marine conservation with indigenous communities</v>
      </c>
      <c r="I928" s="41" t="str">
        <f>'2_all_summary'!E928</f>
        <v>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Â© 2008 by the author(s).</v>
      </c>
      <c r="J928" s="41">
        <f>IF(ISNUMBER(SEARCH("Yes",'2_all_summary'!$F928)),IF(ISNUMBER(SEARCH("Yes",'2_all_summary'!M928)),1,2),IF(ISNUMBER(SEARCH("No",'2_all_summary'!M928)),4,3))</f>
        <v>4</v>
      </c>
      <c r="K928" s="41">
        <f>IF(ISNUMBER(SEARCH("Yes",'2_all_summary'!$F928)),IF(ISNUMBER(SEARCH("Yes",'2_all_summary'!N928)),1,2),IF(ISNUMBER(SEARCH("No",'2_all_summary'!N928)),4,3))</f>
        <v>4</v>
      </c>
      <c r="L928" s="41">
        <f>IF(ISNUMBER(SEARCH("Yes",'2_all_summary'!$F928)),IF(ISNUMBER(SEARCH("Yes",'2_all_summary'!O928)),1,2),IF(ISNUMBER(SEARCH("No",'2_all_summary'!O928)),4,3))</f>
        <v>4</v>
      </c>
      <c r="M928" s="41">
        <f>IF(ISNUMBER(SEARCH("Yes",'2_all_summary'!$F928)),IF(0&lt;'2_all_summary'!P928,1,2),IF(0='2_all_summary'!P928,4,3))</f>
        <v>4</v>
      </c>
      <c r="N928" s="41">
        <f>IF(ISNUMBER(SEARCH("Yes",'2_all_summary'!$F928)),IF(ISNUMBER(SEARCH("Yes",'2_all_summary'!Q928)),1,2),IF(ISNUMBER(SEARCH("No",'2_all_summary'!Q928)),4,3))</f>
        <v>4</v>
      </c>
      <c r="O928" s="41">
        <f>IF(ISNUMBER(SEARCH("Yes",'2_all_summary'!$F928)),IF(ISNUMBER(SEARCH("Yes",'2_all_summary'!R928)),1,2),IF(ISNUMBER(SEARCH("No",'2_all_summary'!R928)),4,3))</f>
        <v>4</v>
      </c>
      <c r="P928" s="41">
        <f>IF(ISNUMBER(SEARCH("Yes",'2_all_summary'!$F928)),IF(ISNUMBER(SEARCH("Yes",'2_all_summary'!S928)),1,2),IF(ISNUMBER(SEARCH("No",'2_all_summary'!S928)),4,3))</f>
        <v>4</v>
      </c>
      <c r="Q928" s="41">
        <f>IF(ISNUMBER(SEARCH("Yes",'2_all_summary'!$F928)),IF(0&lt;'2_all_summary'!T928,1,2),IF(0='2_all_summary'!T928,4,3))</f>
        <v>4</v>
      </c>
      <c r="R928" s="41">
        <f>IF(ISNUMBER(SEARCH("Yes",'2_all_summary'!$F928)),IF(ISNUMBER(SEARCH("Yes",'2_all_summary'!U928)),1,2),IF(ISNUMBER(SEARCH("No",'2_all_summary'!U928)),4,3))</f>
        <v>4</v>
      </c>
    </row>
    <row r="929" spans="7:18" x14ac:dyDescent="0.3">
      <c r="G929" s="41"/>
      <c r="H929" s="41" t="str">
        <f>'2_all_summary'!D929</f>
        <v>Recreational fishery in alto lindoso reservoir (River Lima, North Portugal)</v>
      </c>
      <c r="I929" s="41" t="str">
        <f>'2_all_summary'!E929</f>
        <v>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Â© 1998 Taylor &amp; Francis Group, LLC.</v>
      </c>
      <c r="J929" s="41">
        <f>IF(ISNUMBER(SEARCH("Yes",'2_all_summary'!$F929)),IF(ISNUMBER(SEARCH("Yes",'2_all_summary'!M929)),1,2),IF(ISNUMBER(SEARCH("No",'2_all_summary'!M929)),4,3))</f>
        <v>4</v>
      </c>
      <c r="K929" s="41">
        <f>IF(ISNUMBER(SEARCH("Yes",'2_all_summary'!$F929)),IF(ISNUMBER(SEARCH("Yes",'2_all_summary'!N929)),1,2),IF(ISNUMBER(SEARCH("No",'2_all_summary'!N929)),4,3))</f>
        <v>4</v>
      </c>
      <c r="L929" s="41">
        <f>IF(ISNUMBER(SEARCH("Yes",'2_all_summary'!$F929)),IF(ISNUMBER(SEARCH("Yes",'2_all_summary'!O929)),1,2),IF(ISNUMBER(SEARCH("No",'2_all_summary'!O929)),4,3))</f>
        <v>4</v>
      </c>
      <c r="M929" s="41">
        <f>IF(ISNUMBER(SEARCH("Yes",'2_all_summary'!$F929)),IF(0&lt;'2_all_summary'!P929,1,2),IF(0='2_all_summary'!P929,4,3))</f>
        <v>4</v>
      </c>
      <c r="N929" s="41">
        <f>IF(ISNUMBER(SEARCH("Yes",'2_all_summary'!$F929)),IF(ISNUMBER(SEARCH("Yes",'2_all_summary'!Q929)),1,2),IF(ISNUMBER(SEARCH("No",'2_all_summary'!Q929)),4,3))</f>
        <v>4</v>
      </c>
      <c r="O929" s="41">
        <f>IF(ISNUMBER(SEARCH("Yes",'2_all_summary'!$F929)),IF(ISNUMBER(SEARCH("Yes",'2_all_summary'!R929)),1,2),IF(ISNUMBER(SEARCH("No",'2_all_summary'!R929)),4,3))</f>
        <v>4</v>
      </c>
      <c r="P929" s="41">
        <f>IF(ISNUMBER(SEARCH("Yes",'2_all_summary'!$F929)),IF(ISNUMBER(SEARCH("Yes",'2_all_summary'!S929)),1,2),IF(ISNUMBER(SEARCH("No",'2_all_summary'!S929)),4,3))</f>
        <v>4</v>
      </c>
      <c r="Q929" s="41">
        <f>IF(ISNUMBER(SEARCH("Yes",'2_all_summary'!$F929)),IF(0&lt;'2_all_summary'!T929,1,2),IF(0='2_all_summary'!T929,4,3))</f>
        <v>4</v>
      </c>
      <c r="R929" s="41">
        <f>IF(ISNUMBER(SEARCH("Yes",'2_all_summary'!$F929)),IF(ISNUMBER(SEARCH("Yes",'2_all_summary'!U929)),1,2),IF(ISNUMBER(SEARCH("No",'2_all_summary'!U929)),4,3))</f>
        <v>4</v>
      </c>
    </row>
    <row r="930" spans="7:18" x14ac:dyDescent="0.3">
      <c r="G930" s="41"/>
      <c r="H930" s="41" t="str">
        <f>'2_all_summary'!D930</f>
        <v>Measuring behavioral social learning in a conservation context: Chilean fishing communities</v>
      </c>
      <c r="I930" s="41" t="str">
        <f>'2_all_summary'!E930</f>
        <v>In the sustainability and conservation sciences, â€œsocial learningâ€ is defined as a group process which depends on trust and social capital and tends to boost conservation outcomes. We term this â€œcollaborative social learning.â€ Meanwhile, the behavioral sciences define social learning as the individual use of socially acquired information and seek to explain how individuals employ social learning as part of adaptive behavior. We term this â€œbehavioral social learning.â€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â€˜collaborative social learningâ€™ are not strongly correlated with â€˜behavioral social learningâ€™ in our sample. We argue that this disconnect can help improve our understanding of the emergence of community-based conservation and positive ecological outcomes as well as â€˜collaborative social learningâ€™ itself. Finally, we provide guidance on how behavioral measures of social learning could benefit community-based natural resource management and conservation. Â© 2021 The Authors. Conservation Science and Practice published by Wiley Periodicals LLC. on behalf of Society for Conservation Biology</v>
      </c>
      <c r="J930" s="41">
        <f>IF(ISNUMBER(SEARCH("Yes",'2_all_summary'!$F930)),IF(ISNUMBER(SEARCH("Yes",'2_all_summary'!M930)),1,2),IF(ISNUMBER(SEARCH("No",'2_all_summary'!M930)),4,3))</f>
        <v>4</v>
      </c>
      <c r="K930" s="41">
        <f>IF(ISNUMBER(SEARCH("Yes",'2_all_summary'!$F930)),IF(ISNUMBER(SEARCH("Yes",'2_all_summary'!N930)),1,2),IF(ISNUMBER(SEARCH("No",'2_all_summary'!N930)),4,3))</f>
        <v>4</v>
      </c>
      <c r="L930" s="41">
        <f>IF(ISNUMBER(SEARCH("Yes",'2_all_summary'!$F930)),IF(ISNUMBER(SEARCH("Yes",'2_all_summary'!O930)),1,2),IF(ISNUMBER(SEARCH("No",'2_all_summary'!O930)),4,3))</f>
        <v>4</v>
      </c>
      <c r="M930" s="41">
        <f>IF(ISNUMBER(SEARCH("Yes",'2_all_summary'!$F930)),IF(0&lt;'2_all_summary'!P930,1,2),IF(0='2_all_summary'!P930,4,3))</f>
        <v>4</v>
      </c>
      <c r="N930" s="41">
        <f>IF(ISNUMBER(SEARCH("Yes",'2_all_summary'!$F930)),IF(ISNUMBER(SEARCH("Yes",'2_all_summary'!Q930)),1,2),IF(ISNUMBER(SEARCH("No",'2_all_summary'!Q930)),4,3))</f>
        <v>4</v>
      </c>
      <c r="O930" s="41">
        <f>IF(ISNUMBER(SEARCH("Yes",'2_all_summary'!$F930)),IF(ISNUMBER(SEARCH("Yes",'2_all_summary'!R930)),1,2),IF(ISNUMBER(SEARCH("No",'2_all_summary'!R930)),4,3))</f>
        <v>4</v>
      </c>
      <c r="P930" s="41">
        <f>IF(ISNUMBER(SEARCH("Yes",'2_all_summary'!$F930)),IF(ISNUMBER(SEARCH("Yes",'2_all_summary'!S930)),1,2),IF(ISNUMBER(SEARCH("No",'2_all_summary'!S930)),4,3))</f>
        <v>4</v>
      </c>
      <c r="Q930" s="41">
        <f>IF(ISNUMBER(SEARCH("Yes",'2_all_summary'!$F930)),IF(0&lt;'2_all_summary'!T930,1,2),IF(0='2_all_summary'!T930,4,3))</f>
        <v>4</v>
      </c>
      <c r="R930" s="41">
        <f>IF(ISNUMBER(SEARCH("Yes",'2_all_summary'!$F930)),IF(ISNUMBER(SEARCH("Yes",'2_all_summary'!U930)),1,2),IF(ISNUMBER(SEARCH("No",'2_all_summary'!U930)),4,3))</f>
        <v>4</v>
      </c>
    </row>
    <row r="931" spans="7:18" x14ac:dyDescent="0.3">
      <c r="G931" s="41"/>
      <c r="H931" s="41" t="str">
        <f>'2_all_summary'!D931</f>
        <v>From orders to borders: Toward a sustainable co-managed lobster fishery in Bonavista Bay, Newfoundland</v>
      </c>
      <c r="I931" s="41" t="str">
        <f>'2_all_summary'!E931</f>
        <v>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Â© Springer Science+Business Media, Inc. 2006.</v>
      </c>
      <c r="J931" s="41">
        <f>IF(ISNUMBER(SEARCH("Yes",'2_all_summary'!$F931)),IF(ISNUMBER(SEARCH("Yes",'2_all_summary'!M931)),1,2),IF(ISNUMBER(SEARCH("No",'2_all_summary'!M931)),4,3))</f>
        <v>4</v>
      </c>
      <c r="K931" s="41">
        <f>IF(ISNUMBER(SEARCH("Yes",'2_all_summary'!$F931)),IF(ISNUMBER(SEARCH("Yes",'2_all_summary'!N931)),1,2),IF(ISNUMBER(SEARCH("No",'2_all_summary'!N931)),4,3))</f>
        <v>4</v>
      </c>
      <c r="L931" s="41">
        <f>IF(ISNUMBER(SEARCH("Yes",'2_all_summary'!$F931)),IF(ISNUMBER(SEARCH("Yes",'2_all_summary'!O931)),1,2),IF(ISNUMBER(SEARCH("No",'2_all_summary'!O931)),4,3))</f>
        <v>4</v>
      </c>
      <c r="M931" s="41">
        <f>IF(ISNUMBER(SEARCH("Yes",'2_all_summary'!$F931)),IF(0&lt;'2_all_summary'!P931,1,2),IF(0='2_all_summary'!P931,4,3))</f>
        <v>4</v>
      </c>
      <c r="N931" s="41">
        <f>IF(ISNUMBER(SEARCH("Yes",'2_all_summary'!$F931)),IF(ISNUMBER(SEARCH("Yes",'2_all_summary'!Q931)),1,2),IF(ISNUMBER(SEARCH("No",'2_all_summary'!Q931)),4,3))</f>
        <v>4</v>
      </c>
      <c r="O931" s="41">
        <f>IF(ISNUMBER(SEARCH("Yes",'2_all_summary'!$F931)),IF(ISNUMBER(SEARCH("Yes",'2_all_summary'!R931)),1,2),IF(ISNUMBER(SEARCH("No",'2_all_summary'!R931)),4,3))</f>
        <v>4</v>
      </c>
      <c r="P931" s="41">
        <f>IF(ISNUMBER(SEARCH("Yes",'2_all_summary'!$F931)),IF(ISNUMBER(SEARCH("Yes",'2_all_summary'!S931)),1,2),IF(ISNUMBER(SEARCH("No",'2_all_summary'!S931)),4,3))</f>
        <v>4</v>
      </c>
      <c r="Q931" s="41">
        <f>IF(ISNUMBER(SEARCH("Yes",'2_all_summary'!$F931)),IF(0&lt;'2_all_summary'!T931,1,2),IF(0='2_all_summary'!T931,4,3))</f>
        <v>4</v>
      </c>
      <c r="R931" s="41">
        <f>IF(ISNUMBER(SEARCH("Yes",'2_all_summary'!$F931)),IF(ISNUMBER(SEARCH("Yes",'2_all_summary'!U931)),1,2),IF(ISNUMBER(SEARCH("No",'2_all_summary'!U931)),4,3))</f>
        <v>4</v>
      </c>
    </row>
    <row r="932" spans="7:18" x14ac:dyDescent="0.3">
      <c r="G932" s="41"/>
      <c r="H932" s="41" t="str">
        <f>'2_all_summary'!D932</f>
        <v>Alternatives to conventional management: Lessons from small-scale fisheries</v>
      </c>
      <c r="I932" s="41" t="str">
        <f>'2_all_summary'!E932</f>
        <v>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v>
      </c>
      <c r="J932" s="41">
        <f>IF(ISNUMBER(SEARCH("Yes",'2_all_summary'!$F932)),IF(ISNUMBER(SEARCH("Yes",'2_all_summary'!M932)),1,2),IF(ISNUMBER(SEARCH("No",'2_all_summary'!M932)),4,3))</f>
        <v>1</v>
      </c>
      <c r="K932" s="41">
        <f>IF(ISNUMBER(SEARCH("Yes",'2_all_summary'!$F932)),IF(ISNUMBER(SEARCH("Yes",'2_all_summary'!N932)),1,2),IF(ISNUMBER(SEARCH("No",'2_all_summary'!N932)),4,3))</f>
        <v>2</v>
      </c>
      <c r="L932" s="41">
        <f>IF(ISNUMBER(SEARCH("Yes",'2_all_summary'!$F932)),IF(ISNUMBER(SEARCH("Yes",'2_all_summary'!O932)),1,2),IF(ISNUMBER(SEARCH("No",'2_all_summary'!O932)),4,3))</f>
        <v>1</v>
      </c>
      <c r="M932" s="41">
        <f>IF(ISNUMBER(SEARCH("Yes",'2_all_summary'!$F932)),IF(0&lt;'2_all_summary'!P932,1,2),IF(0='2_all_summary'!P932,4,3))</f>
        <v>1</v>
      </c>
      <c r="N932" s="41">
        <f>IF(ISNUMBER(SEARCH("Yes",'2_all_summary'!$F932)),IF(ISNUMBER(SEARCH("Yes",'2_all_summary'!Q932)),1,2),IF(ISNUMBER(SEARCH("No",'2_all_summary'!Q932)),4,3))</f>
        <v>1</v>
      </c>
      <c r="O932" s="41">
        <f>IF(ISNUMBER(SEARCH("Yes",'2_all_summary'!$F932)),IF(ISNUMBER(SEARCH("Yes",'2_all_summary'!R932)),1,2),IF(ISNUMBER(SEARCH("No",'2_all_summary'!R932)),4,3))</f>
        <v>2</v>
      </c>
      <c r="P932" s="41">
        <f>IF(ISNUMBER(SEARCH("Yes",'2_all_summary'!$F932)),IF(ISNUMBER(SEARCH("Yes",'2_all_summary'!S932)),1,2),IF(ISNUMBER(SEARCH("No",'2_all_summary'!S932)),4,3))</f>
        <v>1</v>
      </c>
      <c r="Q932" s="41">
        <f>IF(ISNUMBER(SEARCH("Yes",'2_all_summary'!$F932)),IF(0&lt;'2_all_summary'!T932,1,2),IF(0='2_all_summary'!T932,4,3))</f>
        <v>1</v>
      </c>
      <c r="R932" s="41">
        <f>IF(ISNUMBER(SEARCH("Yes",'2_all_summary'!$F932)),IF(ISNUMBER(SEARCH("Yes",'2_all_summary'!U932)),1,2),IF(ISNUMBER(SEARCH("No",'2_all_summary'!U932)),4,3))</f>
        <v>1</v>
      </c>
    </row>
    <row r="933" spans="7:18" x14ac:dyDescent="0.3">
      <c r="G933" s="41"/>
      <c r="H933" s="41" t="str">
        <f>'2_all_summary'!D933</f>
        <v>Sustaining Rocky Mountain landscapes: Science, policy, and management for the crown of the continent ecosystem</v>
      </c>
      <c r="I933" s="41" t="str">
        <f>'2_all_summary'!E933</f>
        <v>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Â© 2007 by Resources for the Future. All rights reserved.</v>
      </c>
      <c r="J933" s="41">
        <f>IF(ISNUMBER(SEARCH("Yes",'2_all_summary'!$F933)),IF(ISNUMBER(SEARCH("Yes",'2_all_summary'!M933)),1,2),IF(ISNUMBER(SEARCH("No",'2_all_summary'!M933)),4,3))</f>
        <v>4</v>
      </c>
      <c r="K933" s="41">
        <f>IF(ISNUMBER(SEARCH("Yes",'2_all_summary'!$F933)),IF(ISNUMBER(SEARCH("Yes",'2_all_summary'!N933)),1,2),IF(ISNUMBER(SEARCH("No",'2_all_summary'!N933)),4,3))</f>
        <v>4</v>
      </c>
      <c r="L933" s="41">
        <f>IF(ISNUMBER(SEARCH("Yes",'2_all_summary'!$F933)),IF(ISNUMBER(SEARCH("Yes",'2_all_summary'!O933)),1,2),IF(ISNUMBER(SEARCH("No",'2_all_summary'!O933)),4,3))</f>
        <v>4</v>
      </c>
      <c r="M933" s="41">
        <f>IF(ISNUMBER(SEARCH("Yes",'2_all_summary'!$F933)),IF(0&lt;'2_all_summary'!P933,1,2),IF(0='2_all_summary'!P933,4,3))</f>
        <v>4</v>
      </c>
      <c r="N933" s="41">
        <f>IF(ISNUMBER(SEARCH("Yes",'2_all_summary'!$F933)),IF(ISNUMBER(SEARCH("Yes",'2_all_summary'!Q933)),1,2),IF(ISNUMBER(SEARCH("No",'2_all_summary'!Q933)),4,3))</f>
        <v>4</v>
      </c>
      <c r="O933" s="41">
        <f>IF(ISNUMBER(SEARCH("Yes",'2_all_summary'!$F933)),IF(ISNUMBER(SEARCH("Yes",'2_all_summary'!R933)),1,2),IF(ISNUMBER(SEARCH("No",'2_all_summary'!R933)),4,3))</f>
        <v>4</v>
      </c>
      <c r="P933" s="41">
        <f>IF(ISNUMBER(SEARCH("Yes",'2_all_summary'!$F933)),IF(ISNUMBER(SEARCH("Yes",'2_all_summary'!S933)),1,2),IF(ISNUMBER(SEARCH("No",'2_all_summary'!S933)),4,3))</f>
        <v>4</v>
      </c>
      <c r="Q933" s="41">
        <f>IF(ISNUMBER(SEARCH("Yes",'2_all_summary'!$F933)),IF(0&lt;'2_all_summary'!T933,1,2),IF(0='2_all_summary'!T933,4,3))</f>
        <v>4</v>
      </c>
      <c r="R933" s="41">
        <f>IF(ISNUMBER(SEARCH("Yes",'2_all_summary'!$F933)),IF(ISNUMBER(SEARCH("Yes",'2_all_summary'!U933)),1,2),IF(ISNUMBER(SEARCH("No",'2_all_summary'!U933)),4,3))</f>
        <v>4</v>
      </c>
    </row>
    <row r="934" spans="7:18" x14ac:dyDescent="0.3">
      <c r="G934" s="41"/>
      <c r="H934" s="41" t="str">
        <f>'2_all_summary'!D934</f>
        <v>The SOS pesca project: A multinational and intersectoral collaboration for sustainable fisheries, Marine conservation and improved quality of life in coastal communities</v>
      </c>
      <c r="I934" s="41" t="str">
        <f>'2_all_summary'!E934</f>
        <v>Healthy fisheries, particularly small-scale fisheries, are closely linked to prosperous and healthy coastal communities and resilient marine environments. Cubaâ€™s marine and coastal ecosystems are highly biodiverse and support fisheries vital to food security and the national economy. Cuban government and state institutions, scientists, managers and fishersâ€”along with colleagues from other countriesâ€”have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CamagÃ¼ey Province). SOS Pesca involved the municipal governments of Amancio RodrÃ­guez (in Las Tunas Province) and Florida (in CamagÃ¼ey Province), delegates to the Municipal Assembly of Peopleâ€™s Power (municipal government) from Guayabal (Amancio RodrÃ­guez Municipality) and Playa Florida (Florida Municipality), the state-owned fishing industry, private fishers, local families, protected area officials and staff scientists, municipal governments and international nongovernmental organizations. By the end of 2012, a new USâ€“Cuban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communitiesâ€™ and fishersâ€™ changed perceptions of their marine environment, the need for conservation and sustainable resource management, and their active role in this objective. SOS Pesca spurred a more participatory form of integrated marine and coastal management in Cubaâ€”one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Â© 2018 MEDICC Medical Education Cooperation with Cuba. All rights reserved.</v>
      </c>
      <c r="J934" s="41">
        <f>IF(ISNUMBER(SEARCH("Yes",'2_all_summary'!$F934)),IF(ISNUMBER(SEARCH("Yes",'2_all_summary'!M934)),1,2),IF(ISNUMBER(SEARCH("No",'2_all_summary'!M934)),4,3))</f>
        <v>4</v>
      </c>
      <c r="K934" s="41">
        <f>IF(ISNUMBER(SEARCH("Yes",'2_all_summary'!$F934)),IF(ISNUMBER(SEARCH("Yes",'2_all_summary'!N934)),1,2),IF(ISNUMBER(SEARCH("No",'2_all_summary'!N934)),4,3))</f>
        <v>4</v>
      </c>
      <c r="L934" s="41">
        <f>IF(ISNUMBER(SEARCH("Yes",'2_all_summary'!$F934)),IF(ISNUMBER(SEARCH("Yes",'2_all_summary'!O934)),1,2),IF(ISNUMBER(SEARCH("No",'2_all_summary'!O934)),4,3))</f>
        <v>4</v>
      </c>
      <c r="M934" s="41">
        <f>IF(ISNUMBER(SEARCH("Yes",'2_all_summary'!$F934)),IF(0&lt;'2_all_summary'!P934,1,2),IF(0='2_all_summary'!P934,4,3))</f>
        <v>4</v>
      </c>
      <c r="N934" s="41">
        <f>IF(ISNUMBER(SEARCH("Yes",'2_all_summary'!$F934)),IF(ISNUMBER(SEARCH("Yes",'2_all_summary'!Q934)),1,2),IF(ISNUMBER(SEARCH("No",'2_all_summary'!Q934)),4,3))</f>
        <v>4</v>
      </c>
      <c r="O934" s="41">
        <f>IF(ISNUMBER(SEARCH("Yes",'2_all_summary'!$F934)),IF(ISNUMBER(SEARCH("Yes",'2_all_summary'!R934)),1,2),IF(ISNUMBER(SEARCH("No",'2_all_summary'!R934)),4,3))</f>
        <v>4</v>
      </c>
      <c r="P934" s="41">
        <f>IF(ISNUMBER(SEARCH("Yes",'2_all_summary'!$F934)),IF(ISNUMBER(SEARCH("Yes",'2_all_summary'!S934)),1,2),IF(ISNUMBER(SEARCH("No",'2_all_summary'!S934)),4,3))</f>
        <v>4</v>
      </c>
      <c r="Q934" s="41">
        <f>IF(ISNUMBER(SEARCH("Yes",'2_all_summary'!$F934)),IF(0&lt;'2_all_summary'!T934,1,2),IF(0='2_all_summary'!T934,4,3))</f>
        <v>4</v>
      </c>
      <c r="R934" s="41">
        <f>IF(ISNUMBER(SEARCH("Yes",'2_all_summary'!$F934)),IF(ISNUMBER(SEARCH("Yes",'2_all_summary'!U934)),1,2),IF(ISNUMBER(SEARCH("No",'2_all_summary'!U934)),4,3))</f>
        <v>4</v>
      </c>
    </row>
    <row r="935" spans="7:18" x14ac:dyDescent="0.3">
      <c r="G935" s="41"/>
      <c r="H935" s="41" t="str">
        <f>'2_all_summary'!D935</f>
        <v>Climate change and food security in india: Adaptation strategies and major challenges</v>
      </c>
      <c r="I935" s="41" t="str">
        <f>'2_all_summary'!E935</f>
        <v>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Â© Springer Nature Switzerland AG 2019.</v>
      </c>
      <c r="J935" s="41">
        <f>IF(ISNUMBER(SEARCH("Yes",'2_all_summary'!$F935)),IF(ISNUMBER(SEARCH("Yes",'2_all_summary'!M935)),1,2),IF(ISNUMBER(SEARCH("No",'2_all_summary'!M935)),4,3))</f>
        <v>4</v>
      </c>
      <c r="K935" s="41">
        <f>IF(ISNUMBER(SEARCH("Yes",'2_all_summary'!$F935)),IF(ISNUMBER(SEARCH("Yes",'2_all_summary'!N935)),1,2),IF(ISNUMBER(SEARCH("No",'2_all_summary'!N935)),4,3))</f>
        <v>4</v>
      </c>
      <c r="L935" s="41">
        <f>IF(ISNUMBER(SEARCH("Yes",'2_all_summary'!$F935)),IF(ISNUMBER(SEARCH("Yes",'2_all_summary'!O935)),1,2),IF(ISNUMBER(SEARCH("No",'2_all_summary'!O935)),4,3))</f>
        <v>4</v>
      </c>
      <c r="M935" s="41">
        <f>IF(ISNUMBER(SEARCH("Yes",'2_all_summary'!$F935)),IF(0&lt;'2_all_summary'!P935,1,2),IF(0='2_all_summary'!P935,4,3))</f>
        <v>4</v>
      </c>
      <c r="N935" s="41">
        <f>IF(ISNUMBER(SEARCH("Yes",'2_all_summary'!$F935)),IF(ISNUMBER(SEARCH("Yes",'2_all_summary'!Q935)),1,2),IF(ISNUMBER(SEARCH("No",'2_all_summary'!Q935)),4,3))</f>
        <v>4</v>
      </c>
      <c r="O935" s="41">
        <f>IF(ISNUMBER(SEARCH("Yes",'2_all_summary'!$F935)),IF(ISNUMBER(SEARCH("Yes",'2_all_summary'!R935)),1,2),IF(ISNUMBER(SEARCH("No",'2_all_summary'!R935)),4,3))</f>
        <v>4</v>
      </c>
      <c r="P935" s="41">
        <f>IF(ISNUMBER(SEARCH("Yes",'2_all_summary'!$F935)),IF(ISNUMBER(SEARCH("Yes",'2_all_summary'!S935)),1,2),IF(ISNUMBER(SEARCH("No",'2_all_summary'!S935)),4,3))</f>
        <v>4</v>
      </c>
      <c r="Q935" s="41">
        <f>IF(ISNUMBER(SEARCH("Yes",'2_all_summary'!$F935)),IF(0&lt;'2_all_summary'!T935,1,2),IF(0='2_all_summary'!T935,4,3))</f>
        <v>4</v>
      </c>
      <c r="R935" s="41">
        <f>IF(ISNUMBER(SEARCH("Yes",'2_all_summary'!$F935)),IF(ISNUMBER(SEARCH("Yes",'2_all_summary'!U935)),1,2),IF(ISNUMBER(SEARCH("No",'2_all_summary'!U935)),4,3))</f>
        <v>4</v>
      </c>
    </row>
    <row r="936" spans="7:18" x14ac:dyDescent="0.3">
      <c r="G936" s="41"/>
      <c r="H936" s="41" t="str">
        <f>'2_all_summary'!D936</f>
        <v>Factors influencing success of marine protected areas in the Visayas, Philippines as related to increasing protected area coverage</v>
      </c>
      <c r="I936" s="41" t="str">
        <f>'2_all_summary'!E936</f>
        <v>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Â© 2010 Springer Science+Business Media, LLC.</v>
      </c>
      <c r="J936" s="41">
        <f>IF(ISNUMBER(SEARCH("Yes",'2_all_summary'!$F936)),IF(ISNUMBER(SEARCH("Yes",'2_all_summary'!M936)),1,2),IF(ISNUMBER(SEARCH("No",'2_all_summary'!M936)),4,3))</f>
        <v>4</v>
      </c>
      <c r="K936" s="41">
        <f>IF(ISNUMBER(SEARCH("Yes",'2_all_summary'!$F936)),IF(ISNUMBER(SEARCH("Yes",'2_all_summary'!N936)),1,2),IF(ISNUMBER(SEARCH("No",'2_all_summary'!N936)),4,3))</f>
        <v>4</v>
      </c>
      <c r="L936" s="41">
        <f>IF(ISNUMBER(SEARCH("Yes",'2_all_summary'!$F936)),IF(ISNUMBER(SEARCH("Yes",'2_all_summary'!O936)),1,2),IF(ISNUMBER(SEARCH("No",'2_all_summary'!O936)),4,3))</f>
        <v>4</v>
      </c>
      <c r="M936" s="41">
        <f>IF(ISNUMBER(SEARCH("Yes",'2_all_summary'!$F936)),IF(0&lt;'2_all_summary'!P936,1,2),IF(0='2_all_summary'!P936,4,3))</f>
        <v>4</v>
      </c>
      <c r="N936" s="41">
        <f>IF(ISNUMBER(SEARCH("Yes",'2_all_summary'!$F936)),IF(ISNUMBER(SEARCH("Yes",'2_all_summary'!Q936)),1,2),IF(ISNUMBER(SEARCH("No",'2_all_summary'!Q936)),4,3))</f>
        <v>4</v>
      </c>
      <c r="O936" s="41">
        <f>IF(ISNUMBER(SEARCH("Yes",'2_all_summary'!$F936)),IF(ISNUMBER(SEARCH("Yes",'2_all_summary'!R936)),1,2),IF(ISNUMBER(SEARCH("No",'2_all_summary'!R936)),4,3))</f>
        <v>4</v>
      </c>
      <c r="P936" s="41">
        <f>IF(ISNUMBER(SEARCH("Yes",'2_all_summary'!$F936)),IF(ISNUMBER(SEARCH("Yes",'2_all_summary'!S936)),1,2),IF(ISNUMBER(SEARCH("No",'2_all_summary'!S936)),4,3))</f>
        <v>4</v>
      </c>
      <c r="Q936" s="41">
        <f>IF(ISNUMBER(SEARCH("Yes",'2_all_summary'!$F936)),IF(0&lt;'2_all_summary'!T936,1,2),IF(0='2_all_summary'!T936,4,3))</f>
        <v>4</v>
      </c>
      <c r="R936" s="41">
        <f>IF(ISNUMBER(SEARCH("Yes",'2_all_summary'!$F936)),IF(ISNUMBER(SEARCH("Yes",'2_all_summary'!U936)),1,2),IF(ISNUMBER(SEARCH("No",'2_all_summary'!U936)),4,3))</f>
        <v>4</v>
      </c>
    </row>
    <row r="937" spans="7:18" x14ac:dyDescent="0.3">
      <c r="G937" s="41"/>
      <c r="H937" s="41" t="str">
        <f>'2_all_summary'!D937</f>
        <v>Trade-offs in values assigned to ecological goods and services associated with different coral reef management strategies</v>
      </c>
      <c r="I937" s="41" t="str">
        <f>'2_all_summary'!E937</f>
        <v>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Â© 2009 by the author(s).</v>
      </c>
      <c r="J937" s="41">
        <f>IF(ISNUMBER(SEARCH("Yes",'2_all_summary'!$F937)),IF(ISNUMBER(SEARCH("Yes",'2_all_summary'!M937)),1,2),IF(ISNUMBER(SEARCH("No",'2_all_summary'!M937)),4,3))</f>
        <v>4</v>
      </c>
      <c r="K937" s="41">
        <f>IF(ISNUMBER(SEARCH("Yes",'2_all_summary'!$F937)),IF(ISNUMBER(SEARCH("Yes",'2_all_summary'!N937)),1,2),IF(ISNUMBER(SEARCH("No",'2_all_summary'!N937)),4,3))</f>
        <v>4</v>
      </c>
      <c r="L937" s="41">
        <f>IF(ISNUMBER(SEARCH("Yes",'2_all_summary'!$F937)),IF(ISNUMBER(SEARCH("Yes",'2_all_summary'!O937)),1,2),IF(ISNUMBER(SEARCH("No",'2_all_summary'!O937)),4,3))</f>
        <v>4</v>
      </c>
      <c r="M937" s="41">
        <f>IF(ISNUMBER(SEARCH("Yes",'2_all_summary'!$F937)),IF(0&lt;'2_all_summary'!P937,1,2),IF(0='2_all_summary'!P937,4,3))</f>
        <v>4</v>
      </c>
      <c r="N937" s="41">
        <f>IF(ISNUMBER(SEARCH("Yes",'2_all_summary'!$F937)),IF(ISNUMBER(SEARCH("Yes",'2_all_summary'!Q937)),1,2),IF(ISNUMBER(SEARCH("No",'2_all_summary'!Q937)),4,3))</f>
        <v>4</v>
      </c>
      <c r="O937" s="41">
        <f>IF(ISNUMBER(SEARCH("Yes",'2_all_summary'!$F937)),IF(ISNUMBER(SEARCH("Yes",'2_all_summary'!R937)),1,2),IF(ISNUMBER(SEARCH("No",'2_all_summary'!R937)),4,3))</f>
        <v>4</v>
      </c>
      <c r="P937" s="41">
        <f>IF(ISNUMBER(SEARCH("Yes",'2_all_summary'!$F937)),IF(ISNUMBER(SEARCH("Yes",'2_all_summary'!S937)),1,2),IF(ISNUMBER(SEARCH("No",'2_all_summary'!S937)),4,3))</f>
        <v>4</v>
      </c>
      <c r="Q937" s="41">
        <f>IF(ISNUMBER(SEARCH("Yes",'2_all_summary'!$F937)),IF(0&lt;'2_all_summary'!T937,1,2),IF(0='2_all_summary'!T937,4,3))</f>
        <v>4</v>
      </c>
      <c r="R937" s="41">
        <f>IF(ISNUMBER(SEARCH("Yes",'2_all_summary'!$F937)),IF(ISNUMBER(SEARCH("Yes",'2_all_summary'!U937)),1,2),IF(ISNUMBER(SEARCH("No",'2_all_summary'!U937)),4,3))</f>
        <v>4</v>
      </c>
    </row>
    <row r="938" spans="7:18" x14ac:dyDescent="0.3">
      <c r="G938" s="41"/>
      <c r="H938" s="41" t="str">
        <f>'2_all_summary'!D938</f>
        <v>Local ecological knowledge of fisheries charts decline of sharks in data-poor regions</v>
      </c>
      <c r="I938" s="41" t="str">
        <f>'2_all_summary'!E938</f>
        <v>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Â© 2021 Elsevier Ltd</v>
      </c>
      <c r="J938" s="41">
        <f>IF(ISNUMBER(SEARCH("Yes",'2_all_summary'!$F938)),IF(ISNUMBER(SEARCH("Yes",'2_all_summary'!M938)),1,2),IF(ISNUMBER(SEARCH("No",'2_all_summary'!M938)),4,3))</f>
        <v>4</v>
      </c>
      <c r="K938" s="41">
        <f>IF(ISNUMBER(SEARCH("Yes",'2_all_summary'!$F938)),IF(ISNUMBER(SEARCH("Yes",'2_all_summary'!N938)),1,2),IF(ISNUMBER(SEARCH("No",'2_all_summary'!N938)),4,3))</f>
        <v>4</v>
      </c>
      <c r="L938" s="41">
        <f>IF(ISNUMBER(SEARCH("Yes",'2_all_summary'!$F938)),IF(ISNUMBER(SEARCH("Yes",'2_all_summary'!O938)),1,2),IF(ISNUMBER(SEARCH("No",'2_all_summary'!O938)),4,3))</f>
        <v>4</v>
      </c>
      <c r="M938" s="41">
        <f>IF(ISNUMBER(SEARCH("Yes",'2_all_summary'!$F938)),IF(0&lt;'2_all_summary'!P938,1,2),IF(0='2_all_summary'!P938,4,3))</f>
        <v>4</v>
      </c>
      <c r="N938" s="41">
        <f>IF(ISNUMBER(SEARCH("Yes",'2_all_summary'!$F938)),IF(ISNUMBER(SEARCH("Yes",'2_all_summary'!Q938)),1,2),IF(ISNUMBER(SEARCH("No",'2_all_summary'!Q938)),4,3))</f>
        <v>4</v>
      </c>
      <c r="O938" s="41">
        <f>IF(ISNUMBER(SEARCH("Yes",'2_all_summary'!$F938)),IF(ISNUMBER(SEARCH("Yes",'2_all_summary'!R938)),1,2),IF(ISNUMBER(SEARCH("No",'2_all_summary'!R938)),4,3))</f>
        <v>4</v>
      </c>
      <c r="P938" s="41">
        <f>IF(ISNUMBER(SEARCH("Yes",'2_all_summary'!$F938)),IF(ISNUMBER(SEARCH("Yes",'2_all_summary'!S938)),1,2),IF(ISNUMBER(SEARCH("No",'2_all_summary'!S938)),4,3))</f>
        <v>4</v>
      </c>
      <c r="Q938" s="41">
        <f>IF(ISNUMBER(SEARCH("Yes",'2_all_summary'!$F938)),IF(0&lt;'2_all_summary'!T938,1,2),IF(0='2_all_summary'!T938,4,3))</f>
        <v>4</v>
      </c>
      <c r="R938" s="41">
        <f>IF(ISNUMBER(SEARCH("Yes",'2_all_summary'!$F938)),IF(ISNUMBER(SEARCH("Yes",'2_all_summary'!U938)),1,2),IF(ISNUMBER(SEARCH("No",'2_all_summary'!U938)),4,3))</f>
        <v>4</v>
      </c>
    </row>
    <row r="939" spans="7:18" x14ac:dyDescent="0.3">
      <c r="G939" s="41"/>
      <c r="H939" s="41" t="str">
        <f>'2_all_summary'!D939</f>
        <v>Community-based stock enhancement and fisheries management of the Japanese Flounder in Fukushima, Japan</v>
      </c>
      <c r="I939" s="41" t="str">
        <f>'2_all_summary'!E939</f>
        <v>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Â© Taylor and Francis Group, LLC.</v>
      </c>
      <c r="J939" s="41">
        <f>IF(ISNUMBER(SEARCH("Yes",'2_all_summary'!$F939)),IF(ISNUMBER(SEARCH("Yes",'2_all_summary'!M939)),1,2),IF(ISNUMBER(SEARCH("No",'2_all_summary'!M939)),4,3))</f>
        <v>4</v>
      </c>
      <c r="K939" s="41">
        <f>IF(ISNUMBER(SEARCH("Yes",'2_all_summary'!$F939)),IF(ISNUMBER(SEARCH("Yes",'2_all_summary'!N939)),1,2),IF(ISNUMBER(SEARCH("No",'2_all_summary'!N939)),4,3))</f>
        <v>4</v>
      </c>
      <c r="L939" s="41">
        <f>IF(ISNUMBER(SEARCH("Yes",'2_all_summary'!$F939)),IF(ISNUMBER(SEARCH("Yes",'2_all_summary'!O939)),1,2),IF(ISNUMBER(SEARCH("No",'2_all_summary'!O939)),4,3))</f>
        <v>4</v>
      </c>
      <c r="M939" s="41">
        <f>IF(ISNUMBER(SEARCH("Yes",'2_all_summary'!$F939)),IF(0&lt;'2_all_summary'!P939,1,2),IF(0='2_all_summary'!P939,4,3))</f>
        <v>4</v>
      </c>
      <c r="N939" s="41">
        <f>IF(ISNUMBER(SEARCH("Yes",'2_all_summary'!$F939)),IF(ISNUMBER(SEARCH("Yes",'2_all_summary'!Q939)),1,2),IF(ISNUMBER(SEARCH("No",'2_all_summary'!Q939)),4,3))</f>
        <v>4</v>
      </c>
      <c r="O939" s="41">
        <f>IF(ISNUMBER(SEARCH("Yes",'2_all_summary'!$F939)),IF(ISNUMBER(SEARCH("Yes",'2_all_summary'!R939)),1,2),IF(ISNUMBER(SEARCH("No",'2_all_summary'!R939)),4,3))</f>
        <v>4</v>
      </c>
      <c r="P939" s="41">
        <f>IF(ISNUMBER(SEARCH("Yes",'2_all_summary'!$F939)),IF(ISNUMBER(SEARCH("Yes",'2_all_summary'!S939)),1,2),IF(ISNUMBER(SEARCH("No",'2_all_summary'!S939)),4,3))</f>
        <v>4</v>
      </c>
      <c r="Q939" s="41">
        <f>IF(ISNUMBER(SEARCH("Yes",'2_all_summary'!$F939)),IF(0&lt;'2_all_summary'!T939,1,2),IF(0='2_all_summary'!T939,4,3))</f>
        <v>4</v>
      </c>
      <c r="R939" s="41">
        <f>IF(ISNUMBER(SEARCH("Yes",'2_all_summary'!$F939)),IF(ISNUMBER(SEARCH("Yes",'2_all_summary'!U939)),1,2),IF(ISNUMBER(SEARCH("No",'2_all_summary'!U939)),4,3))</f>
        <v>4</v>
      </c>
    </row>
    <row r="940" spans="7:18" x14ac:dyDescent="0.3">
      <c r="G940" s="41"/>
      <c r="H940" s="41" t="str">
        <f>'2_all_summary'!D940</f>
        <v>Community-based habitat restoration program</v>
      </c>
      <c r="I940" s="41" t="str">
        <f>'2_all_summary'!E940</f>
        <v>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v>
      </c>
      <c r="J940" s="41">
        <f>IF(ISNUMBER(SEARCH("Yes",'2_all_summary'!$F940)),IF(ISNUMBER(SEARCH("Yes",'2_all_summary'!M940)),1,2),IF(ISNUMBER(SEARCH("No",'2_all_summary'!M940)),4,3))</f>
        <v>4</v>
      </c>
      <c r="K940" s="41">
        <f>IF(ISNUMBER(SEARCH("Yes",'2_all_summary'!$F940)),IF(ISNUMBER(SEARCH("Yes",'2_all_summary'!N940)),1,2),IF(ISNUMBER(SEARCH("No",'2_all_summary'!N940)),4,3))</f>
        <v>4</v>
      </c>
      <c r="L940" s="41">
        <f>IF(ISNUMBER(SEARCH("Yes",'2_all_summary'!$F940)),IF(ISNUMBER(SEARCH("Yes",'2_all_summary'!O940)),1,2),IF(ISNUMBER(SEARCH("No",'2_all_summary'!O940)),4,3))</f>
        <v>4</v>
      </c>
      <c r="M940" s="41">
        <f>IF(ISNUMBER(SEARCH("Yes",'2_all_summary'!$F940)),IF(0&lt;'2_all_summary'!P940,1,2),IF(0='2_all_summary'!P940,4,3))</f>
        <v>4</v>
      </c>
      <c r="N940" s="41">
        <f>IF(ISNUMBER(SEARCH("Yes",'2_all_summary'!$F940)),IF(ISNUMBER(SEARCH("Yes",'2_all_summary'!Q940)),1,2),IF(ISNUMBER(SEARCH("No",'2_all_summary'!Q940)),4,3))</f>
        <v>4</v>
      </c>
      <c r="O940" s="41">
        <f>IF(ISNUMBER(SEARCH("Yes",'2_all_summary'!$F940)),IF(ISNUMBER(SEARCH("Yes",'2_all_summary'!R940)),1,2),IF(ISNUMBER(SEARCH("No",'2_all_summary'!R940)),4,3))</f>
        <v>4</v>
      </c>
      <c r="P940" s="41">
        <f>IF(ISNUMBER(SEARCH("Yes",'2_all_summary'!$F940)),IF(ISNUMBER(SEARCH("Yes",'2_all_summary'!S940)),1,2),IF(ISNUMBER(SEARCH("No",'2_all_summary'!S940)),4,3))</f>
        <v>4</v>
      </c>
      <c r="Q940" s="41">
        <f>IF(ISNUMBER(SEARCH("Yes",'2_all_summary'!$F940)),IF(0&lt;'2_all_summary'!T940,1,2),IF(0='2_all_summary'!T940,4,3))</f>
        <v>4</v>
      </c>
      <c r="R940" s="41">
        <f>IF(ISNUMBER(SEARCH("Yes",'2_all_summary'!$F940)),IF(ISNUMBER(SEARCH("Yes",'2_all_summary'!U940)),1,2),IF(ISNUMBER(SEARCH("No",'2_all_summary'!U940)),4,3))</f>
        <v>4</v>
      </c>
    </row>
    <row r="941" spans="7:18" x14ac:dyDescent="0.3">
      <c r="G941" s="41"/>
      <c r="H941" s="41" t="str">
        <f>'2_all_summary'!D941</f>
        <v>Implementing Isang Bagsak:Community-Based Coastal Resource Management in Central Viet Nam</v>
      </c>
      <c r="I941" s="41" t="str">
        <f>'2_all_summary'!E941</f>
        <v>[No abstract available]</v>
      </c>
      <c r="J941" s="41">
        <f>IF(ISNUMBER(SEARCH("Yes",'2_all_summary'!$F941)),IF(ISNUMBER(SEARCH("Yes",'2_all_summary'!M941)),1,2),IF(ISNUMBER(SEARCH("No",'2_all_summary'!M941)),4,3))</f>
        <v>4</v>
      </c>
      <c r="K941" s="41">
        <f>IF(ISNUMBER(SEARCH("Yes",'2_all_summary'!$F941)),IF(ISNUMBER(SEARCH("Yes",'2_all_summary'!N941)),1,2),IF(ISNUMBER(SEARCH("No",'2_all_summary'!N941)),4,3))</f>
        <v>4</v>
      </c>
      <c r="L941" s="41">
        <f>IF(ISNUMBER(SEARCH("Yes",'2_all_summary'!$F941)),IF(ISNUMBER(SEARCH("Yes",'2_all_summary'!O941)),1,2),IF(ISNUMBER(SEARCH("No",'2_all_summary'!O941)),4,3))</f>
        <v>4</v>
      </c>
      <c r="M941" s="41">
        <f>IF(ISNUMBER(SEARCH("Yes",'2_all_summary'!$F941)),IF(0&lt;'2_all_summary'!P941,1,2),IF(0='2_all_summary'!P941,4,3))</f>
        <v>4</v>
      </c>
      <c r="N941" s="41">
        <f>IF(ISNUMBER(SEARCH("Yes",'2_all_summary'!$F941)),IF(ISNUMBER(SEARCH("Yes",'2_all_summary'!Q941)),1,2),IF(ISNUMBER(SEARCH("No",'2_all_summary'!Q941)),4,3))</f>
        <v>4</v>
      </c>
      <c r="O941" s="41">
        <f>IF(ISNUMBER(SEARCH("Yes",'2_all_summary'!$F941)),IF(ISNUMBER(SEARCH("Yes",'2_all_summary'!R941)),1,2),IF(ISNUMBER(SEARCH("No",'2_all_summary'!R941)),4,3))</f>
        <v>4</v>
      </c>
      <c r="P941" s="41">
        <f>IF(ISNUMBER(SEARCH("Yes",'2_all_summary'!$F941)),IF(ISNUMBER(SEARCH("Yes",'2_all_summary'!S941)),1,2),IF(ISNUMBER(SEARCH("No",'2_all_summary'!S941)),4,3))</f>
        <v>4</v>
      </c>
      <c r="Q941" s="41">
        <f>IF(ISNUMBER(SEARCH("Yes",'2_all_summary'!$F941)),IF(0&lt;'2_all_summary'!T941,1,2),IF(0='2_all_summary'!T941,4,3))</f>
        <v>4</v>
      </c>
      <c r="R941" s="41">
        <f>IF(ISNUMBER(SEARCH("Yes",'2_all_summary'!$F941)),IF(ISNUMBER(SEARCH("Yes",'2_all_summary'!U941)),1,2),IF(ISNUMBER(SEARCH("No",'2_all_summary'!U941)),4,3))</f>
        <v>4</v>
      </c>
    </row>
    <row r="942" spans="7:18" x14ac:dyDescent="0.3">
      <c r="G942" s="41"/>
      <c r="H942" s="41" t="str">
        <f>'2_all_summary'!D942</f>
        <v>Customary marine resource knowledge and use in contemporary Hawai'i</v>
      </c>
      <c r="I942" s="41" t="str">
        <f>'2_all_summary'!E942</f>
        <v>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Â© 2013 by University of Hawai'i Press.</v>
      </c>
      <c r="J942" s="41">
        <f>IF(ISNUMBER(SEARCH("Yes",'2_all_summary'!$F942)),IF(ISNUMBER(SEARCH("Yes",'2_all_summary'!M942)),1,2),IF(ISNUMBER(SEARCH("No",'2_all_summary'!M942)),4,3))</f>
        <v>4</v>
      </c>
      <c r="K942" s="41">
        <f>IF(ISNUMBER(SEARCH("Yes",'2_all_summary'!$F942)),IF(ISNUMBER(SEARCH("Yes",'2_all_summary'!N942)),1,2),IF(ISNUMBER(SEARCH("No",'2_all_summary'!N942)),4,3))</f>
        <v>4</v>
      </c>
      <c r="L942" s="41">
        <f>IF(ISNUMBER(SEARCH("Yes",'2_all_summary'!$F942)),IF(ISNUMBER(SEARCH("Yes",'2_all_summary'!O942)),1,2),IF(ISNUMBER(SEARCH("No",'2_all_summary'!O942)),4,3))</f>
        <v>4</v>
      </c>
      <c r="M942" s="41">
        <f>IF(ISNUMBER(SEARCH("Yes",'2_all_summary'!$F942)),IF(0&lt;'2_all_summary'!P942,1,2),IF(0='2_all_summary'!P942,4,3))</f>
        <v>4</v>
      </c>
      <c r="N942" s="41">
        <f>IF(ISNUMBER(SEARCH("Yes",'2_all_summary'!$F942)),IF(ISNUMBER(SEARCH("Yes",'2_all_summary'!Q942)),1,2),IF(ISNUMBER(SEARCH("No",'2_all_summary'!Q942)),4,3))</f>
        <v>4</v>
      </c>
      <c r="O942" s="41">
        <f>IF(ISNUMBER(SEARCH("Yes",'2_all_summary'!$F942)),IF(ISNUMBER(SEARCH("Yes",'2_all_summary'!R942)),1,2),IF(ISNUMBER(SEARCH("No",'2_all_summary'!R942)),4,3))</f>
        <v>4</v>
      </c>
      <c r="P942" s="41">
        <f>IF(ISNUMBER(SEARCH("Yes",'2_all_summary'!$F942)),IF(ISNUMBER(SEARCH("Yes",'2_all_summary'!S942)),1,2),IF(ISNUMBER(SEARCH("No",'2_all_summary'!S942)),4,3))</f>
        <v>4</v>
      </c>
      <c r="Q942" s="41">
        <f>IF(ISNUMBER(SEARCH("Yes",'2_all_summary'!$F942)),IF(0&lt;'2_all_summary'!T942,1,2),IF(0='2_all_summary'!T942,4,3))</f>
        <v>4</v>
      </c>
      <c r="R942" s="41">
        <f>IF(ISNUMBER(SEARCH("Yes",'2_all_summary'!$F942)),IF(ISNUMBER(SEARCH("Yes",'2_all_summary'!U942)),1,2),IF(ISNUMBER(SEARCH("No",'2_all_summary'!U942)),4,3))</f>
        <v>4</v>
      </c>
    </row>
    <row r="943" spans="7:18" x14ac:dyDescent="0.3">
      <c r="G943" s="41"/>
      <c r="H943" s="41" t="str">
        <f>'2_all_summary'!D943</f>
        <v>Clustering of the Adult Population According to Behavioural Health Risk Factors as the Focus of Community-Based Public Health Interventions in Poland</v>
      </c>
      <c r="I943" s="41" t="str">
        <f>'2_all_summary'!E943</f>
        <v>Effective lifestyle health promotion interventions require the identification of groups sharing similar behavioural risk factors (BRF) and socio-demographic characteristics. This study aimed to identify these subgroups in the Polish population and check whether local authoritiesâ€™ health programmes meet their needs. Population data came from a 2018 question survey on a random representative sample of 3000 inhabitants. Four groups were identified with the TwoStep cluster analysis method. One of them (â€œMulti-riskâ€) differed from the others and the general population by a high prevalence of numerous BRF: 59% [95% confidence interval: 56â€“63%] of its members smoke, 35% [32â€“38%] have alcohol problems, 79% [76â€“82%] indulge in unhealthy food, 64% [60â€“67%] do not practice recreational physical activity, and 73% [70â€“76%] are overweight. This group, with an average age of 50, was characterised by an excess of males (81% [79â€“84%]) and people with basic vocational education (53% [50â€“57%]).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Â© 2023 by the authors.</v>
      </c>
      <c r="J943" s="41">
        <f>IF(ISNUMBER(SEARCH("Yes",'2_all_summary'!$F943)),IF(ISNUMBER(SEARCH("Yes",'2_all_summary'!M943)),1,2),IF(ISNUMBER(SEARCH("No",'2_all_summary'!M943)),4,3))</f>
        <v>4</v>
      </c>
      <c r="K943" s="41">
        <f>IF(ISNUMBER(SEARCH("Yes",'2_all_summary'!$F943)),IF(ISNUMBER(SEARCH("Yes",'2_all_summary'!N943)),1,2),IF(ISNUMBER(SEARCH("No",'2_all_summary'!N943)),4,3))</f>
        <v>4</v>
      </c>
      <c r="L943" s="41">
        <f>IF(ISNUMBER(SEARCH("Yes",'2_all_summary'!$F943)),IF(ISNUMBER(SEARCH("Yes",'2_all_summary'!O943)),1,2),IF(ISNUMBER(SEARCH("No",'2_all_summary'!O943)),4,3))</f>
        <v>4</v>
      </c>
      <c r="M943" s="41">
        <f>IF(ISNUMBER(SEARCH("Yes",'2_all_summary'!$F943)),IF(0&lt;'2_all_summary'!P943,1,2),IF(0='2_all_summary'!P943,4,3))</f>
        <v>4</v>
      </c>
      <c r="N943" s="41">
        <f>IF(ISNUMBER(SEARCH("Yes",'2_all_summary'!$F943)),IF(ISNUMBER(SEARCH("Yes",'2_all_summary'!Q943)),1,2),IF(ISNUMBER(SEARCH("No",'2_all_summary'!Q943)),4,3))</f>
        <v>4</v>
      </c>
      <c r="O943" s="41">
        <f>IF(ISNUMBER(SEARCH("Yes",'2_all_summary'!$F943)),IF(ISNUMBER(SEARCH("Yes",'2_all_summary'!R943)),1,2),IF(ISNUMBER(SEARCH("No",'2_all_summary'!R943)),4,3))</f>
        <v>4</v>
      </c>
      <c r="P943" s="41">
        <f>IF(ISNUMBER(SEARCH("Yes",'2_all_summary'!$F943)),IF(ISNUMBER(SEARCH("Yes",'2_all_summary'!S943)),1,2),IF(ISNUMBER(SEARCH("No",'2_all_summary'!S943)),4,3))</f>
        <v>4</v>
      </c>
      <c r="Q943" s="41">
        <f>IF(ISNUMBER(SEARCH("Yes",'2_all_summary'!$F943)),IF(0&lt;'2_all_summary'!T943,1,2),IF(0='2_all_summary'!T943,4,3))</f>
        <v>4</v>
      </c>
      <c r="R943" s="41">
        <f>IF(ISNUMBER(SEARCH("Yes",'2_all_summary'!$F943)),IF(ISNUMBER(SEARCH("Yes",'2_all_summary'!U943)),1,2),IF(ISNUMBER(SEARCH("No",'2_all_summary'!U943)),4,3))</f>
        <v>4</v>
      </c>
    </row>
    <row r="944" spans="7:18" x14ac:dyDescent="0.3">
      <c r="G944" s="41"/>
      <c r="H944" s="41" t="str">
        <f>'2_all_summary'!D944</f>
        <v>Trialling the use of smartphones as a tool to address gaps in small-scale fisheries catch data in southwest Madagascar</v>
      </c>
      <c r="I944" s="41" t="str">
        <f>'2_all_summary'!E944</f>
        <v>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(2003â€“2016), which continued in eight villages throughout the smartphone trial (2013â€“2016),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â€“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Â© 2018</v>
      </c>
      <c r="J944" s="41">
        <f>IF(ISNUMBER(SEARCH("Yes",'2_all_summary'!$F944)),IF(ISNUMBER(SEARCH("Yes",'2_all_summary'!M944)),1,2),IF(ISNUMBER(SEARCH("No",'2_all_summary'!M944)),4,3))</f>
        <v>4</v>
      </c>
      <c r="K944" s="41">
        <f>IF(ISNUMBER(SEARCH("Yes",'2_all_summary'!$F944)),IF(ISNUMBER(SEARCH("Yes",'2_all_summary'!N944)),1,2),IF(ISNUMBER(SEARCH("No",'2_all_summary'!N944)),4,3))</f>
        <v>4</v>
      </c>
      <c r="L944" s="41">
        <f>IF(ISNUMBER(SEARCH("Yes",'2_all_summary'!$F944)),IF(ISNUMBER(SEARCH("Yes",'2_all_summary'!O944)),1,2),IF(ISNUMBER(SEARCH("No",'2_all_summary'!O944)),4,3))</f>
        <v>4</v>
      </c>
      <c r="M944" s="41">
        <f>IF(ISNUMBER(SEARCH("Yes",'2_all_summary'!$F944)),IF(0&lt;'2_all_summary'!P944,1,2),IF(0='2_all_summary'!P944,4,3))</f>
        <v>4</v>
      </c>
      <c r="N944" s="41">
        <f>IF(ISNUMBER(SEARCH("Yes",'2_all_summary'!$F944)),IF(ISNUMBER(SEARCH("Yes",'2_all_summary'!Q944)),1,2),IF(ISNUMBER(SEARCH("No",'2_all_summary'!Q944)),4,3))</f>
        <v>4</v>
      </c>
      <c r="O944" s="41">
        <f>IF(ISNUMBER(SEARCH("Yes",'2_all_summary'!$F944)),IF(ISNUMBER(SEARCH("Yes",'2_all_summary'!R944)),1,2),IF(ISNUMBER(SEARCH("No",'2_all_summary'!R944)),4,3))</f>
        <v>4</v>
      </c>
      <c r="P944" s="41">
        <f>IF(ISNUMBER(SEARCH("Yes",'2_all_summary'!$F944)),IF(ISNUMBER(SEARCH("Yes",'2_all_summary'!S944)),1,2),IF(ISNUMBER(SEARCH("No",'2_all_summary'!S944)),4,3))</f>
        <v>4</v>
      </c>
      <c r="Q944" s="41">
        <f>IF(ISNUMBER(SEARCH("Yes",'2_all_summary'!$F944)),IF(0&lt;'2_all_summary'!T944,1,2),IF(0='2_all_summary'!T944,4,3))</f>
        <v>4</v>
      </c>
      <c r="R944" s="41">
        <f>IF(ISNUMBER(SEARCH("Yes",'2_all_summary'!$F944)),IF(ISNUMBER(SEARCH("Yes",'2_all_summary'!U944)),1,2),IF(ISNUMBER(SEARCH("No",'2_all_summary'!U944)),4,3))</f>
        <v>4</v>
      </c>
    </row>
    <row r="945" spans="7:18" x14ac:dyDescent="0.3">
      <c r="G945" s="41"/>
      <c r="H945" s="41" t="str">
        <f>'2_all_summary'!D945</f>
        <v>Effects of community-based management on amazon river turtles: A case study of podocnemis sextuberculata in the Lower Amazon Floodplain, ParÃ¡, Brazil</v>
      </c>
      <c r="I945" s="41" t="str">
        <f>'2_all_summary'!E945</f>
        <v>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Â© 2013 Chelonian Research Foundation.</v>
      </c>
      <c r="J945" s="41">
        <f>IF(ISNUMBER(SEARCH("Yes",'2_all_summary'!$F945)),IF(ISNUMBER(SEARCH("Yes",'2_all_summary'!M945)),1,2),IF(ISNUMBER(SEARCH("No",'2_all_summary'!M945)),4,3))</f>
        <v>4</v>
      </c>
      <c r="K945" s="41">
        <f>IF(ISNUMBER(SEARCH("Yes",'2_all_summary'!$F945)),IF(ISNUMBER(SEARCH("Yes",'2_all_summary'!N945)),1,2),IF(ISNUMBER(SEARCH("No",'2_all_summary'!N945)),4,3))</f>
        <v>4</v>
      </c>
      <c r="L945" s="41">
        <f>IF(ISNUMBER(SEARCH("Yes",'2_all_summary'!$F945)),IF(ISNUMBER(SEARCH("Yes",'2_all_summary'!O945)),1,2),IF(ISNUMBER(SEARCH("No",'2_all_summary'!O945)),4,3))</f>
        <v>4</v>
      </c>
      <c r="M945" s="41">
        <f>IF(ISNUMBER(SEARCH("Yes",'2_all_summary'!$F945)),IF(0&lt;'2_all_summary'!P945,1,2),IF(0='2_all_summary'!P945,4,3))</f>
        <v>4</v>
      </c>
      <c r="N945" s="41">
        <f>IF(ISNUMBER(SEARCH("Yes",'2_all_summary'!$F945)),IF(ISNUMBER(SEARCH("Yes",'2_all_summary'!Q945)),1,2),IF(ISNUMBER(SEARCH("No",'2_all_summary'!Q945)),4,3))</f>
        <v>4</v>
      </c>
      <c r="O945" s="41">
        <f>IF(ISNUMBER(SEARCH("Yes",'2_all_summary'!$F945)),IF(ISNUMBER(SEARCH("Yes",'2_all_summary'!R945)),1,2),IF(ISNUMBER(SEARCH("No",'2_all_summary'!R945)),4,3))</f>
        <v>4</v>
      </c>
      <c r="P945" s="41">
        <f>IF(ISNUMBER(SEARCH("Yes",'2_all_summary'!$F945)),IF(ISNUMBER(SEARCH("Yes",'2_all_summary'!S945)),1,2),IF(ISNUMBER(SEARCH("No",'2_all_summary'!S945)),4,3))</f>
        <v>4</v>
      </c>
      <c r="Q945" s="41">
        <f>IF(ISNUMBER(SEARCH("Yes",'2_all_summary'!$F945)),IF(0&lt;'2_all_summary'!T945,1,2),IF(0='2_all_summary'!T945,4,3))</f>
        <v>4</v>
      </c>
      <c r="R945" s="41">
        <f>IF(ISNUMBER(SEARCH("Yes",'2_all_summary'!$F945)),IF(ISNUMBER(SEARCH("Yes",'2_all_summary'!U945)),1,2),IF(ISNUMBER(SEARCH("No",'2_all_summary'!U945)),4,3))</f>
        <v>4</v>
      </c>
    </row>
    <row r="946" spans="7:18" x14ac:dyDescent="0.3">
      <c r="G946" s="41"/>
      <c r="H946" s="41" t="str">
        <f>'2_all_summary'!D946</f>
        <v>Vanuatu</v>
      </c>
      <c r="I946" s="41" t="str">
        <f>'2_all_summary'!E946</f>
        <v>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v>
      </c>
      <c r="J946" s="41">
        <f>IF(ISNUMBER(SEARCH("Yes",'2_all_summary'!$F946)),IF(ISNUMBER(SEARCH("Yes",'2_all_summary'!M946)),1,2),IF(ISNUMBER(SEARCH("No",'2_all_summary'!M946)),4,3))</f>
        <v>4</v>
      </c>
      <c r="K946" s="41">
        <f>IF(ISNUMBER(SEARCH("Yes",'2_all_summary'!$F946)),IF(ISNUMBER(SEARCH("Yes",'2_all_summary'!N946)),1,2),IF(ISNUMBER(SEARCH("No",'2_all_summary'!N946)),4,3))</f>
        <v>3</v>
      </c>
      <c r="L946" s="41">
        <f>IF(ISNUMBER(SEARCH("Yes",'2_all_summary'!$F946)),IF(ISNUMBER(SEARCH("Yes",'2_all_summary'!O946)),1,2),IF(ISNUMBER(SEARCH("No",'2_all_summary'!O946)),4,3))</f>
        <v>4</v>
      </c>
      <c r="M946" s="41">
        <f>IF(ISNUMBER(SEARCH("Yes",'2_all_summary'!$F946)),IF(0&lt;'2_all_summary'!P946,1,2),IF(0='2_all_summary'!P946,4,3))</f>
        <v>3</v>
      </c>
      <c r="N946" s="41">
        <f>IF(ISNUMBER(SEARCH("Yes",'2_all_summary'!$F946)),IF(ISNUMBER(SEARCH("Yes",'2_all_summary'!Q946)),1,2),IF(ISNUMBER(SEARCH("No",'2_all_summary'!Q946)),4,3))</f>
        <v>4</v>
      </c>
      <c r="O946" s="41">
        <f>IF(ISNUMBER(SEARCH("Yes",'2_all_summary'!$F946)),IF(ISNUMBER(SEARCH("Yes",'2_all_summary'!R946)),1,2),IF(ISNUMBER(SEARCH("No",'2_all_summary'!R946)),4,3))</f>
        <v>4</v>
      </c>
      <c r="P946" s="41">
        <f>IF(ISNUMBER(SEARCH("Yes",'2_all_summary'!$F946)),IF(ISNUMBER(SEARCH("Yes",'2_all_summary'!S946)),1,2),IF(ISNUMBER(SEARCH("No",'2_all_summary'!S946)),4,3))</f>
        <v>4</v>
      </c>
      <c r="Q946" s="41">
        <f>IF(ISNUMBER(SEARCH("Yes",'2_all_summary'!$F946)),IF(0&lt;'2_all_summary'!T946,1,2),IF(0='2_all_summary'!T946,4,3))</f>
        <v>4</v>
      </c>
      <c r="R946" s="41">
        <f>IF(ISNUMBER(SEARCH("Yes",'2_all_summary'!$F946)),IF(ISNUMBER(SEARCH("Yes",'2_all_summary'!U946)),1,2),IF(ISNUMBER(SEARCH("No",'2_all_summary'!U946)),4,3))</f>
        <v>3</v>
      </c>
    </row>
    <row r="947" spans="7:18" x14ac:dyDescent="0.3">
      <c r="G947" s="41"/>
      <c r="H947" s="41" t="str">
        <f>'2_all_summary'!D947</f>
        <v>Evaluating community fishery management using Fishers' perceptions in the Tonle Sap lake of Cambodia</v>
      </c>
      <c r="I947" s="41" t="str">
        <f>'2_all_summary'!E947</f>
        <v>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Â© 2020 Elsevier B.V.</v>
      </c>
      <c r="J947" s="41">
        <f>IF(ISNUMBER(SEARCH("Yes",'2_all_summary'!$F947)),IF(ISNUMBER(SEARCH("Yes",'2_all_summary'!M947)),1,2),IF(ISNUMBER(SEARCH("No",'2_all_summary'!M947)),4,3))</f>
        <v>4</v>
      </c>
      <c r="K947" s="41">
        <f>IF(ISNUMBER(SEARCH("Yes",'2_all_summary'!$F947)),IF(ISNUMBER(SEARCH("Yes",'2_all_summary'!N947)),1,2),IF(ISNUMBER(SEARCH("No",'2_all_summary'!N947)),4,3))</f>
        <v>4</v>
      </c>
      <c r="L947" s="41">
        <f>IF(ISNUMBER(SEARCH("Yes",'2_all_summary'!$F947)),IF(ISNUMBER(SEARCH("Yes",'2_all_summary'!O947)),1,2),IF(ISNUMBER(SEARCH("No",'2_all_summary'!O947)),4,3))</f>
        <v>4</v>
      </c>
      <c r="M947" s="41">
        <f>IF(ISNUMBER(SEARCH("Yes",'2_all_summary'!$F947)),IF(0&lt;'2_all_summary'!P947,1,2),IF(0='2_all_summary'!P947,4,3))</f>
        <v>4</v>
      </c>
      <c r="N947" s="41">
        <f>IF(ISNUMBER(SEARCH("Yes",'2_all_summary'!$F947)),IF(ISNUMBER(SEARCH("Yes",'2_all_summary'!Q947)),1,2),IF(ISNUMBER(SEARCH("No",'2_all_summary'!Q947)),4,3))</f>
        <v>4</v>
      </c>
      <c r="O947" s="41">
        <f>IF(ISNUMBER(SEARCH("Yes",'2_all_summary'!$F947)),IF(ISNUMBER(SEARCH("Yes",'2_all_summary'!R947)),1,2),IF(ISNUMBER(SEARCH("No",'2_all_summary'!R947)),4,3))</f>
        <v>4</v>
      </c>
      <c r="P947" s="41">
        <f>IF(ISNUMBER(SEARCH("Yes",'2_all_summary'!$F947)),IF(ISNUMBER(SEARCH("Yes",'2_all_summary'!S947)),1,2),IF(ISNUMBER(SEARCH("No",'2_all_summary'!S947)),4,3))</f>
        <v>4</v>
      </c>
      <c r="Q947" s="41">
        <f>IF(ISNUMBER(SEARCH("Yes",'2_all_summary'!$F947)),IF(0&lt;'2_all_summary'!T947,1,2),IF(0='2_all_summary'!T947,4,3))</f>
        <v>4</v>
      </c>
      <c r="R947" s="41">
        <f>IF(ISNUMBER(SEARCH("Yes",'2_all_summary'!$F947)),IF(ISNUMBER(SEARCH("Yes",'2_all_summary'!U947)),1,2),IF(ISNUMBER(SEARCH("No",'2_all_summary'!U947)),4,3))</f>
        <v>4</v>
      </c>
    </row>
    <row r="948" spans="7:18" x14ac:dyDescent="0.3">
      <c r="G948" s="41"/>
      <c r="H948" s="41" t="str">
        <f>'2_all_summary'!D948</f>
        <v>Small-scale fisheries management and development. Towards a community-based approach</v>
      </c>
      <c r="I948" s="41" t="str">
        <f>'2_all_summary'!E948</f>
        <v>[No abstract available]</v>
      </c>
      <c r="J948" s="41">
        <f>IF(ISNUMBER(SEARCH("Yes",'2_all_summary'!$F948)),IF(ISNUMBER(SEARCH("Yes",'2_all_summary'!M948)),1,2),IF(ISNUMBER(SEARCH("No",'2_all_summary'!M948)),4,3))</f>
        <v>3</v>
      </c>
      <c r="K948" s="41">
        <f>IF(ISNUMBER(SEARCH("Yes",'2_all_summary'!$F948)),IF(ISNUMBER(SEARCH("Yes",'2_all_summary'!N948)),1,2),IF(ISNUMBER(SEARCH("No",'2_all_summary'!N948)),4,3))</f>
        <v>3</v>
      </c>
      <c r="L948" s="41">
        <f>IF(ISNUMBER(SEARCH("Yes",'2_all_summary'!$F948)),IF(ISNUMBER(SEARCH("Yes",'2_all_summary'!O948)),1,2),IF(ISNUMBER(SEARCH("No",'2_all_summary'!O948)),4,3))</f>
        <v>3</v>
      </c>
      <c r="M948" s="41">
        <f>IF(ISNUMBER(SEARCH("Yes",'2_all_summary'!$F948)),IF(0&lt;'2_all_summary'!P948,1,2),IF(0='2_all_summary'!P948,4,3))</f>
        <v>3</v>
      </c>
      <c r="N948" s="41">
        <f>IF(ISNUMBER(SEARCH("Yes",'2_all_summary'!$F948)),IF(ISNUMBER(SEARCH("Yes",'2_all_summary'!Q948)),1,2),IF(ISNUMBER(SEARCH("No",'2_all_summary'!Q948)),4,3))</f>
        <v>3</v>
      </c>
      <c r="O948" s="41">
        <f>IF(ISNUMBER(SEARCH("Yes",'2_all_summary'!$F948)),IF(ISNUMBER(SEARCH("Yes",'2_all_summary'!R948)),1,2),IF(ISNUMBER(SEARCH("No",'2_all_summary'!R948)),4,3))</f>
        <v>3</v>
      </c>
      <c r="P948" s="41">
        <f>IF(ISNUMBER(SEARCH("Yes",'2_all_summary'!$F948)),IF(ISNUMBER(SEARCH("Yes",'2_all_summary'!S948)),1,2),IF(ISNUMBER(SEARCH("No",'2_all_summary'!S948)),4,3))</f>
        <v>3</v>
      </c>
      <c r="Q948" s="41">
        <f>IF(ISNUMBER(SEARCH("Yes",'2_all_summary'!$F948)),IF(0&lt;'2_all_summary'!T948,1,2),IF(0='2_all_summary'!T948,4,3))</f>
        <v>3</v>
      </c>
      <c r="R948" s="41">
        <f>IF(ISNUMBER(SEARCH("Yes",'2_all_summary'!$F948)),IF(ISNUMBER(SEARCH("Yes",'2_all_summary'!U948)),1,2),IF(ISNUMBER(SEARCH("No",'2_all_summary'!U948)),4,3))</f>
        <v>3</v>
      </c>
    </row>
    <row r="949" spans="7:18" x14ac:dyDescent="0.3">
      <c r="G949" s="41"/>
      <c r="H949" s="41" t="str">
        <f>'2_all_summary'!D949</f>
        <v>Tobacco screening multicomponent quality improvement network program: Beyond education</v>
      </c>
      <c r="I949" s="41" t="str">
        <f>'2_all_summary'!E949</f>
        <v>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Â© 2009 by the Society for Academic Emergency Medicine.</v>
      </c>
      <c r="J949" s="41">
        <f>IF(ISNUMBER(SEARCH("Yes",'2_all_summary'!$F949)),IF(ISNUMBER(SEARCH("Yes",'2_all_summary'!M949)),1,2),IF(ISNUMBER(SEARCH("No",'2_all_summary'!M949)),4,3))</f>
        <v>4</v>
      </c>
      <c r="K949" s="41">
        <f>IF(ISNUMBER(SEARCH("Yes",'2_all_summary'!$F949)),IF(ISNUMBER(SEARCH("Yes",'2_all_summary'!N949)),1,2),IF(ISNUMBER(SEARCH("No",'2_all_summary'!N949)),4,3))</f>
        <v>4</v>
      </c>
      <c r="L949" s="41">
        <f>IF(ISNUMBER(SEARCH("Yes",'2_all_summary'!$F949)),IF(ISNUMBER(SEARCH("Yes",'2_all_summary'!O949)),1,2),IF(ISNUMBER(SEARCH("No",'2_all_summary'!O949)),4,3))</f>
        <v>4</v>
      </c>
      <c r="M949" s="41">
        <f>IF(ISNUMBER(SEARCH("Yes",'2_all_summary'!$F949)),IF(0&lt;'2_all_summary'!P949,1,2),IF(0='2_all_summary'!P949,4,3))</f>
        <v>4</v>
      </c>
      <c r="N949" s="41">
        <f>IF(ISNUMBER(SEARCH("Yes",'2_all_summary'!$F949)),IF(ISNUMBER(SEARCH("Yes",'2_all_summary'!Q949)),1,2),IF(ISNUMBER(SEARCH("No",'2_all_summary'!Q949)),4,3))</f>
        <v>4</v>
      </c>
      <c r="O949" s="41">
        <f>IF(ISNUMBER(SEARCH("Yes",'2_all_summary'!$F949)),IF(ISNUMBER(SEARCH("Yes",'2_all_summary'!R949)),1,2),IF(ISNUMBER(SEARCH("No",'2_all_summary'!R949)),4,3))</f>
        <v>4</v>
      </c>
      <c r="P949" s="41">
        <f>IF(ISNUMBER(SEARCH("Yes",'2_all_summary'!$F949)),IF(ISNUMBER(SEARCH("Yes",'2_all_summary'!S949)),1,2),IF(ISNUMBER(SEARCH("No",'2_all_summary'!S949)),4,3))</f>
        <v>4</v>
      </c>
      <c r="Q949" s="41">
        <f>IF(ISNUMBER(SEARCH("Yes",'2_all_summary'!$F949)),IF(0&lt;'2_all_summary'!T949,1,2),IF(0='2_all_summary'!T949,4,3))</f>
        <v>4</v>
      </c>
      <c r="R949" s="41">
        <f>IF(ISNUMBER(SEARCH("Yes",'2_all_summary'!$F949)),IF(ISNUMBER(SEARCH("Yes",'2_all_summary'!U949)),1,2),IF(ISNUMBER(SEARCH("No",'2_all_summary'!U949)),4,3))</f>
        <v>4</v>
      </c>
    </row>
    <row r="950" spans="7:18" x14ac:dyDescent="0.3">
      <c r="G950" s="41"/>
      <c r="H950" s="41" t="str">
        <f>'2_all_summary'!D950</f>
        <v>Toward integrated opisthorchiasis control in northeast Thailand: The Lawa project</v>
      </c>
      <c r="I950" s="41" t="str">
        <f>'2_all_summary'!E950</f>
        <v>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Â© 2014 Elsevier B.V.</v>
      </c>
      <c r="J950" s="41">
        <f>IF(ISNUMBER(SEARCH("Yes",'2_all_summary'!$F950)),IF(ISNUMBER(SEARCH("Yes",'2_all_summary'!M950)),1,2),IF(ISNUMBER(SEARCH("No",'2_all_summary'!M950)),4,3))</f>
        <v>4</v>
      </c>
      <c r="K950" s="41">
        <f>IF(ISNUMBER(SEARCH("Yes",'2_all_summary'!$F950)),IF(ISNUMBER(SEARCH("Yes",'2_all_summary'!N950)),1,2),IF(ISNUMBER(SEARCH("No",'2_all_summary'!N950)),4,3))</f>
        <v>4</v>
      </c>
      <c r="L950" s="41">
        <f>IF(ISNUMBER(SEARCH("Yes",'2_all_summary'!$F950)),IF(ISNUMBER(SEARCH("Yes",'2_all_summary'!O950)),1,2),IF(ISNUMBER(SEARCH("No",'2_all_summary'!O950)),4,3))</f>
        <v>4</v>
      </c>
      <c r="M950" s="41">
        <f>IF(ISNUMBER(SEARCH("Yes",'2_all_summary'!$F950)),IF(0&lt;'2_all_summary'!P950,1,2),IF(0='2_all_summary'!P950,4,3))</f>
        <v>4</v>
      </c>
      <c r="N950" s="41">
        <f>IF(ISNUMBER(SEARCH("Yes",'2_all_summary'!$F950)),IF(ISNUMBER(SEARCH("Yes",'2_all_summary'!Q950)),1,2),IF(ISNUMBER(SEARCH("No",'2_all_summary'!Q950)),4,3))</f>
        <v>4</v>
      </c>
      <c r="O950" s="41">
        <f>IF(ISNUMBER(SEARCH("Yes",'2_all_summary'!$F950)),IF(ISNUMBER(SEARCH("Yes",'2_all_summary'!R950)),1,2),IF(ISNUMBER(SEARCH("No",'2_all_summary'!R950)),4,3))</f>
        <v>4</v>
      </c>
      <c r="P950" s="41">
        <f>IF(ISNUMBER(SEARCH("Yes",'2_all_summary'!$F950)),IF(ISNUMBER(SEARCH("Yes",'2_all_summary'!S950)),1,2),IF(ISNUMBER(SEARCH("No",'2_all_summary'!S950)),4,3))</f>
        <v>4</v>
      </c>
      <c r="Q950" s="41">
        <f>IF(ISNUMBER(SEARCH("Yes",'2_all_summary'!$F950)),IF(0&lt;'2_all_summary'!T950,1,2),IF(0='2_all_summary'!T950,4,3))</f>
        <v>4</v>
      </c>
      <c r="R950" s="41">
        <f>IF(ISNUMBER(SEARCH("Yes",'2_all_summary'!$F950)),IF(ISNUMBER(SEARCH("Yes",'2_all_summary'!U950)),1,2),IF(ISNUMBER(SEARCH("No",'2_all_summary'!U950)),4,3))</f>
        <v>4</v>
      </c>
    </row>
    <row r="951" spans="7:18" x14ac:dyDescent="0.3">
      <c r="G951" s="41"/>
      <c r="H951" s="41" t="str">
        <f>'2_all_summary'!D951</f>
        <v>Integrated coastal management in the Philippines: Testing new paradigms</v>
      </c>
      <c r="I951" s="41" t="str">
        <f>'2_all_summary'!E951</f>
        <v>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v>
      </c>
      <c r="J951" s="41">
        <f>IF(ISNUMBER(SEARCH("Yes",'2_all_summary'!$F951)),IF(ISNUMBER(SEARCH("Yes",'2_all_summary'!M951)),1,2),IF(ISNUMBER(SEARCH("No",'2_all_summary'!M951)),4,3))</f>
        <v>4</v>
      </c>
      <c r="K951" s="41">
        <f>IF(ISNUMBER(SEARCH("Yes",'2_all_summary'!$F951)),IF(ISNUMBER(SEARCH("Yes",'2_all_summary'!N951)),1,2),IF(ISNUMBER(SEARCH("No",'2_all_summary'!N951)),4,3))</f>
        <v>4</v>
      </c>
      <c r="L951" s="41">
        <f>IF(ISNUMBER(SEARCH("Yes",'2_all_summary'!$F951)),IF(ISNUMBER(SEARCH("Yes",'2_all_summary'!O951)),1,2),IF(ISNUMBER(SEARCH("No",'2_all_summary'!O951)),4,3))</f>
        <v>4</v>
      </c>
      <c r="M951" s="41">
        <f>IF(ISNUMBER(SEARCH("Yes",'2_all_summary'!$F951)),IF(0&lt;'2_all_summary'!P951,1,2),IF(0='2_all_summary'!P951,4,3))</f>
        <v>4</v>
      </c>
      <c r="N951" s="41">
        <f>IF(ISNUMBER(SEARCH("Yes",'2_all_summary'!$F951)),IF(ISNUMBER(SEARCH("Yes",'2_all_summary'!Q951)),1,2),IF(ISNUMBER(SEARCH("No",'2_all_summary'!Q951)),4,3))</f>
        <v>4</v>
      </c>
      <c r="O951" s="41">
        <f>IF(ISNUMBER(SEARCH("Yes",'2_all_summary'!$F951)),IF(ISNUMBER(SEARCH("Yes",'2_all_summary'!R951)),1,2),IF(ISNUMBER(SEARCH("No",'2_all_summary'!R951)),4,3))</f>
        <v>4</v>
      </c>
      <c r="P951" s="41">
        <f>IF(ISNUMBER(SEARCH("Yes",'2_all_summary'!$F951)),IF(ISNUMBER(SEARCH("Yes",'2_all_summary'!S951)),1,2),IF(ISNUMBER(SEARCH("No",'2_all_summary'!S951)),4,3))</f>
        <v>4</v>
      </c>
      <c r="Q951" s="41">
        <f>IF(ISNUMBER(SEARCH("Yes",'2_all_summary'!$F951)),IF(0&lt;'2_all_summary'!T951,1,2),IF(0='2_all_summary'!T951,4,3))</f>
        <v>4</v>
      </c>
      <c r="R951" s="41">
        <f>IF(ISNUMBER(SEARCH("Yes",'2_all_summary'!$F951)),IF(ISNUMBER(SEARCH("Yes",'2_all_summary'!U951)),1,2),IF(ISNUMBER(SEARCH("No",'2_all_summary'!U951)),4,3))</f>
        <v>4</v>
      </c>
    </row>
    <row r="952" spans="7:18" x14ac:dyDescent="0.3">
      <c r="G952" s="41"/>
      <c r="H952" s="41" t="str">
        <f>'2_all_summary'!D952</f>
        <v>Ancient fish weir technology for modern stewardship: lessons from community-based salmon monitoring</v>
      </c>
      <c r="I952" s="41" t="str">
        <f>'2_all_summary'!E952</f>
        <v>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weirsâ€“fences built across rivers to selectively harvest salmonâ€“supported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(4,600â€“15,000 escapement). Discussion: High river temperatures are associated with increased en route morality in migrating adult sockeye. We estimated pre-spawn mortality ranged from 8â€“72%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Â© 2017, Â© 2017 The Author(s). Published by Informa UK Limited, trading as Taylor &amp; Francis Group and Science Press on behalf of the Ecological Society of China.</v>
      </c>
      <c r="J952" s="41">
        <f>IF(ISNUMBER(SEARCH("Yes",'2_all_summary'!$F952)),IF(ISNUMBER(SEARCH("Yes",'2_all_summary'!M952)),1,2),IF(ISNUMBER(SEARCH("No",'2_all_summary'!M952)),4,3))</f>
        <v>4</v>
      </c>
      <c r="K952" s="41">
        <f>IF(ISNUMBER(SEARCH("Yes",'2_all_summary'!$F952)),IF(ISNUMBER(SEARCH("Yes",'2_all_summary'!N952)),1,2),IF(ISNUMBER(SEARCH("No",'2_all_summary'!N952)),4,3))</f>
        <v>4</v>
      </c>
      <c r="L952" s="41">
        <f>IF(ISNUMBER(SEARCH("Yes",'2_all_summary'!$F952)),IF(ISNUMBER(SEARCH("Yes",'2_all_summary'!O952)),1,2),IF(ISNUMBER(SEARCH("No",'2_all_summary'!O952)),4,3))</f>
        <v>4</v>
      </c>
      <c r="M952" s="41">
        <f>IF(ISNUMBER(SEARCH("Yes",'2_all_summary'!$F952)),IF(0&lt;'2_all_summary'!P952,1,2),IF(0='2_all_summary'!P952,4,3))</f>
        <v>4</v>
      </c>
      <c r="N952" s="41">
        <f>IF(ISNUMBER(SEARCH("Yes",'2_all_summary'!$F952)),IF(ISNUMBER(SEARCH("Yes",'2_all_summary'!Q952)),1,2),IF(ISNUMBER(SEARCH("No",'2_all_summary'!Q952)),4,3))</f>
        <v>4</v>
      </c>
      <c r="O952" s="41">
        <f>IF(ISNUMBER(SEARCH("Yes",'2_all_summary'!$F952)),IF(ISNUMBER(SEARCH("Yes",'2_all_summary'!R952)),1,2),IF(ISNUMBER(SEARCH("No",'2_all_summary'!R952)),4,3))</f>
        <v>4</v>
      </c>
      <c r="P952" s="41">
        <f>IF(ISNUMBER(SEARCH("Yes",'2_all_summary'!$F952)),IF(ISNUMBER(SEARCH("Yes",'2_all_summary'!S952)),1,2),IF(ISNUMBER(SEARCH("No",'2_all_summary'!S952)),4,3))</f>
        <v>4</v>
      </c>
      <c r="Q952" s="41">
        <f>IF(ISNUMBER(SEARCH("Yes",'2_all_summary'!$F952)),IF(0&lt;'2_all_summary'!T952,1,2),IF(0='2_all_summary'!T952,4,3))</f>
        <v>4</v>
      </c>
      <c r="R952" s="41">
        <f>IF(ISNUMBER(SEARCH("Yes",'2_all_summary'!$F952)),IF(ISNUMBER(SEARCH("Yes",'2_all_summary'!U952)),1,2),IF(ISNUMBER(SEARCH("No",'2_all_summary'!U952)),4,3))</f>
        <v>4</v>
      </c>
    </row>
    <row r="953" spans="7:18" x14ac:dyDescent="0.3">
      <c r="G953" s="41"/>
      <c r="H953" s="41" t="str">
        <f>'2_all_summary'!D953</f>
        <v>Techniques to evaluate the effectiveness of fish habitat restoration works in streams impacted by logging activities</v>
      </c>
      <c r="I953" s="41" t="str">
        <f>'2_all_summary'!E953</f>
        <v>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â€™paired assessmentsâ€™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Â© 1998 Taylor &amp; Francis Group, LLC.</v>
      </c>
      <c r="J953" s="41">
        <f>IF(ISNUMBER(SEARCH("Yes",'2_all_summary'!$F953)),IF(ISNUMBER(SEARCH("Yes",'2_all_summary'!M953)),1,2),IF(ISNUMBER(SEARCH("No",'2_all_summary'!M953)),4,3))</f>
        <v>4</v>
      </c>
      <c r="K953" s="41">
        <f>IF(ISNUMBER(SEARCH("Yes",'2_all_summary'!$F953)),IF(ISNUMBER(SEARCH("Yes",'2_all_summary'!N953)),1,2),IF(ISNUMBER(SEARCH("No",'2_all_summary'!N953)),4,3))</f>
        <v>4</v>
      </c>
      <c r="L953" s="41">
        <f>IF(ISNUMBER(SEARCH("Yes",'2_all_summary'!$F953)),IF(ISNUMBER(SEARCH("Yes",'2_all_summary'!O953)),1,2),IF(ISNUMBER(SEARCH("No",'2_all_summary'!O953)),4,3))</f>
        <v>4</v>
      </c>
      <c r="M953" s="41">
        <f>IF(ISNUMBER(SEARCH("Yes",'2_all_summary'!$F953)),IF(0&lt;'2_all_summary'!P953,1,2),IF(0='2_all_summary'!P953,4,3))</f>
        <v>4</v>
      </c>
      <c r="N953" s="41">
        <f>IF(ISNUMBER(SEARCH("Yes",'2_all_summary'!$F953)),IF(ISNUMBER(SEARCH("Yes",'2_all_summary'!Q953)),1,2),IF(ISNUMBER(SEARCH("No",'2_all_summary'!Q953)),4,3))</f>
        <v>4</v>
      </c>
      <c r="O953" s="41">
        <f>IF(ISNUMBER(SEARCH("Yes",'2_all_summary'!$F953)),IF(ISNUMBER(SEARCH("Yes",'2_all_summary'!R953)),1,2),IF(ISNUMBER(SEARCH("No",'2_all_summary'!R953)),4,3))</f>
        <v>4</v>
      </c>
      <c r="P953" s="41">
        <f>IF(ISNUMBER(SEARCH("Yes",'2_all_summary'!$F953)),IF(ISNUMBER(SEARCH("Yes",'2_all_summary'!S953)),1,2),IF(ISNUMBER(SEARCH("No",'2_all_summary'!S953)),4,3))</f>
        <v>4</v>
      </c>
      <c r="Q953" s="41">
        <f>IF(ISNUMBER(SEARCH("Yes",'2_all_summary'!$F953)),IF(0&lt;'2_all_summary'!T953,1,2),IF(0='2_all_summary'!T953,4,3))</f>
        <v>4</v>
      </c>
      <c r="R953" s="41">
        <f>IF(ISNUMBER(SEARCH("Yes",'2_all_summary'!$F953)),IF(ISNUMBER(SEARCH("Yes",'2_all_summary'!U953)),1,2),IF(ISNUMBER(SEARCH("No",'2_all_summary'!U953)),4,3))</f>
        <v>4</v>
      </c>
    </row>
    <row r="954" spans="7:18" x14ac:dyDescent="0.3">
      <c r="G954" s="41"/>
      <c r="H954" s="41" t="str">
        <f>'2_all_summary'!D954</f>
        <v>What is a green economy? Review of national-level green economy policies in cambodia and Lao PDR</v>
      </c>
      <c r="I954" s="41" t="str">
        <f>'2_all_summary'!E954</f>
        <v>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Â© 2020 by the authors.</v>
      </c>
      <c r="J954" s="41">
        <f>IF(ISNUMBER(SEARCH("Yes",'2_all_summary'!$F954)),IF(ISNUMBER(SEARCH("Yes",'2_all_summary'!M954)),1,2),IF(ISNUMBER(SEARCH("No",'2_all_summary'!M954)),4,3))</f>
        <v>4</v>
      </c>
      <c r="K954" s="41">
        <f>IF(ISNUMBER(SEARCH("Yes",'2_all_summary'!$F954)),IF(ISNUMBER(SEARCH("Yes",'2_all_summary'!N954)),1,2),IF(ISNUMBER(SEARCH("No",'2_all_summary'!N954)),4,3))</f>
        <v>4</v>
      </c>
      <c r="L954" s="41">
        <f>IF(ISNUMBER(SEARCH("Yes",'2_all_summary'!$F954)),IF(ISNUMBER(SEARCH("Yes",'2_all_summary'!O954)),1,2),IF(ISNUMBER(SEARCH("No",'2_all_summary'!O954)),4,3))</f>
        <v>4</v>
      </c>
      <c r="M954" s="41">
        <f>IF(ISNUMBER(SEARCH("Yes",'2_all_summary'!$F954)),IF(0&lt;'2_all_summary'!P954,1,2),IF(0='2_all_summary'!P954,4,3))</f>
        <v>4</v>
      </c>
      <c r="N954" s="41">
        <f>IF(ISNUMBER(SEARCH("Yes",'2_all_summary'!$F954)),IF(ISNUMBER(SEARCH("Yes",'2_all_summary'!Q954)),1,2),IF(ISNUMBER(SEARCH("No",'2_all_summary'!Q954)),4,3))</f>
        <v>4</v>
      </c>
      <c r="O954" s="41">
        <f>IF(ISNUMBER(SEARCH("Yes",'2_all_summary'!$F954)),IF(ISNUMBER(SEARCH("Yes",'2_all_summary'!R954)),1,2),IF(ISNUMBER(SEARCH("No",'2_all_summary'!R954)),4,3))</f>
        <v>4</v>
      </c>
      <c r="P954" s="41">
        <f>IF(ISNUMBER(SEARCH("Yes",'2_all_summary'!$F954)),IF(ISNUMBER(SEARCH("Yes",'2_all_summary'!S954)),1,2),IF(ISNUMBER(SEARCH("No",'2_all_summary'!S954)),4,3))</f>
        <v>4</v>
      </c>
      <c r="Q954" s="41">
        <f>IF(ISNUMBER(SEARCH("Yes",'2_all_summary'!$F954)),IF(0&lt;'2_all_summary'!T954,1,2),IF(0='2_all_summary'!T954,4,3))</f>
        <v>4</v>
      </c>
      <c r="R954" s="41">
        <f>IF(ISNUMBER(SEARCH("Yes",'2_all_summary'!$F954)),IF(ISNUMBER(SEARCH("Yes",'2_all_summary'!U954)),1,2),IF(ISNUMBER(SEARCH("No",'2_all_summary'!U954)),4,3))</f>
        <v>4</v>
      </c>
    </row>
    <row r="955" spans="7:18" x14ac:dyDescent="0.3">
      <c r="G955" s="41"/>
      <c r="H955" s="41" t="str">
        <f>'2_all_summary'!D955</f>
        <v>Fishing and trade of devil rays (Mobula spp.) in the Bay of Bengal, Bangladesh: Insights from fishersâ€™ knowledge</v>
      </c>
      <c r="I955" s="41" t="str">
        <f>'2_all_summary'!E955</f>
        <v>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fishersâ€™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Â© 2020 John Wiley &amp; Sons, Ltd.</v>
      </c>
      <c r="J955" s="41">
        <f>IF(ISNUMBER(SEARCH("Yes",'2_all_summary'!$F955)),IF(ISNUMBER(SEARCH("Yes",'2_all_summary'!M955)),1,2),IF(ISNUMBER(SEARCH("No",'2_all_summary'!M955)),4,3))</f>
        <v>4</v>
      </c>
      <c r="K955" s="41">
        <f>IF(ISNUMBER(SEARCH("Yes",'2_all_summary'!$F955)),IF(ISNUMBER(SEARCH("Yes",'2_all_summary'!N955)),1,2),IF(ISNUMBER(SEARCH("No",'2_all_summary'!N955)),4,3))</f>
        <v>4</v>
      </c>
      <c r="L955" s="41">
        <f>IF(ISNUMBER(SEARCH("Yes",'2_all_summary'!$F955)),IF(ISNUMBER(SEARCH("Yes",'2_all_summary'!O955)),1,2),IF(ISNUMBER(SEARCH("No",'2_all_summary'!O955)),4,3))</f>
        <v>4</v>
      </c>
      <c r="M955" s="41">
        <f>IF(ISNUMBER(SEARCH("Yes",'2_all_summary'!$F955)),IF(0&lt;'2_all_summary'!P955,1,2),IF(0='2_all_summary'!P955,4,3))</f>
        <v>4</v>
      </c>
      <c r="N955" s="41">
        <f>IF(ISNUMBER(SEARCH("Yes",'2_all_summary'!$F955)),IF(ISNUMBER(SEARCH("Yes",'2_all_summary'!Q955)),1,2),IF(ISNUMBER(SEARCH("No",'2_all_summary'!Q955)),4,3))</f>
        <v>4</v>
      </c>
      <c r="O955" s="41">
        <f>IF(ISNUMBER(SEARCH("Yes",'2_all_summary'!$F955)),IF(ISNUMBER(SEARCH("Yes",'2_all_summary'!R955)),1,2),IF(ISNUMBER(SEARCH("No",'2_all_summary'!R955)),4,3))</f>
        <v>4</v>
      </c>
      <c r="P955" s="41">
        <f>IF(ISNUMBER(SEARCH("Yes",'2_all_summary'!$F955)),IF(ISNUMBER(SEARCH("Yes",'2_all_summary'!S955)),1,2),IF(ISNUMBER(SEARCH("No",'2_all_summary'!S955)),4,3))</f>
        <v>4</v>
      </c>
      <c r="Q955" s="41">
        <f>IF(ISNUMBER(SEARCH("Yes",'2_all_summary'!$F955)),IF(0&lt;'2_all_summary'!T955,1,2),IF(0='2_all_summary'!T955,4,3))</f>
        <v>4</v>
      </c>
      <c r="R955" s="41">
        <f>IF(ISNUMBER(SEARCH("Yes",'2_all_summary'!$F955)),IF(ISNUMBER(SEARCH("Yes",'2_all_summary'!U955)),1,2),IF(ISNUMBER(SEARCH("No",'2_all_summary'!U955)),4,3))</f>
        <v>4</v>
      </c>
    </row>
    <row r="956" spans="7:18" x14ac:dyDescent="0.3">
      <c r="G956" s="41"/>
      <c r="H956" s="41" t="str">
        <f>'2_all_summary'!D956</f>
        <v>Two steps forward, two steps back: The role of innovation in transforming towards community-based marine resource management in Solomon Islands</v>
      </c>
      <c r="I956" s="41" t="str">
        <f>'2_all_summary'!E956</f>
        <v>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Â© 2014 The Authors.</v>
      </c>
      <c r="J956" s="41">
        <f>IF(ISNUMBER(SEARCH("Yes",'2_all_summary'!$F956)),IF(ISNUMBER(SEARCH("Yes",'2_all_summary'!M956)),1,2),IF(ISNUMBER(SEARCH("No",'2_all_summary'!M956)),4,3))</f>
        <v>1</v>
      </c>
      <c r="K956" s="41">
        <f>IF(ISNUMBER(SEARCH("Yes",'2_all_summary'!$F956)),IF(ISNUMBER(SEARCH("Yes",'2_all_summary'!N956)),1,2),IF(ISNUMBER(SEARCH("No",'2_all_summary'!N956)),4,3))</f>
        <v>1</v>
      </c>
      <c r="L956" s="41">
        <f>IF(ISNUMBER(SEARCH("Yes",'2_all_summary'!$F956)),IF(ISNUMBER(SEARCH("Yes",'2_all_summary'!O956)),1,2),IF(ISNUMBER(SEARCH("No",'2_all_summary'!O956)),4,3))</f>
        <v>1</v>
      </c>
      <c r="M956" s="41">
        <f>IF(ISNUMBER(SEARCH("Yes",'2_all_summary'!$F956)),IF(0&lt;'2_all_summary'!P956,1,2),IF(0='2_all_summary'!P956,4,3))</f>
        <v>1</v>
      </c>
      <c r="N956" s="41">
        <f>IF(ISNUMBER(SEARCH("Yes",'2_all_summary'!$F956)),IF(ISNUMBER(SEARCH("Yes",'2_all_summary'!Q956)),1,2),IF(ISNUMBER(SEARCH("No",'2_all_summary'!Q956)),4,3))</f>
        <v>1</v>
      </c>
      <c r="O956" s="41">
        <f>IF(ISNUMBER(SEARCH("Yes",'2_all_summary'!$F956)),IF(ISNUMBER(SEARCH("Yes",'2_all_summary'!R956)),1,2),IF(ISNUMBER(SEARCH("No",'2_all_summary'!R956)),4,3))</f>
        <v>1</v>
      </c>
      <c r="P956" s="41">
        <f>IF(ISNUMBER(SEARCH("Yes",'2_all_summary'!$F956)),IF(ISNUMBER(SEARCH("Yes",'2_all_summary'!S956)),1,2),IF(ISNUMBER(SEARCH("No",'2_all_summary'!S956)),4,3))</f>
        <v>1</v>
      </c>
      <c r="Q956" s="41">
        <f>IF(ISNUMBER(SEARCH("Yes",'2_all_summary'!$F956)),IF(0&lt;'2_all_summary'!T956,1,2),IF(0='2_all_summary'!T956,4,3))</f>
        <v>1</v>
      </c>
      <c r="R956" s="41">
        <f>IF(ISNUMBER(SEARCH("Yes",'2_all_summary'!$F956)),IF(ISNUMBER(SEARCH("Yes",'2_all_summary'!U956)),1,2),IF(ISNUMBER(SEARCH("No",'2_all_summary'!U956)),4,3))</f>
        <v>1</v>
      </c>
    </row>
    <row r="957" spans="7:18" x14ac:dyDescent="0.3">
      <c r="G957" s="41"/>
      <c r="H957" s="41" t="str">
        <f>'2_all_summary'!D957</f>
        <v>The role of participatory governance and community-based management in integrated coastal and ocean management in Canada</v>
      </c>
      <c r="I957" s="41" t="str">
        <f>'2_all_summary'!E957</f>
        <v>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v>
      </c>
      <c r="J957" s="41">
        <f>IF(ISNUMBER(SEARCH("Yes",'2_all_summary'!$F957)),IF(ISNUMBER(SEARCH("Yes",'2_all_summary'!M957)),1,2),IF(ISNUMBER(SEARCH("No",'2_all_summary'!M957)),4,3))</f>
        <v>4</v>
      </c>
      <c r="K957" s="41">
        <f>IF(ISNUMBER(SEARCH("Yes",'2_all_summary'!$F957)),IF(ISNUMBER(SEARCH("Yes",'2_all_summary'!N957)),1,2),IF(ISNUMBER(SEARCH("No",'2_all_summary'!N957)),4,3))</f>
        <v>4</v>
      </c>
      <c r="L957" s="41">
        <f>IF(ISNUMBER(SEARCH("Yes",'2_all_summary'!$F957)),IF(ISNUMBER(SEARCH("Yes",'2_all_summary'!O957)),1,2),IF(ISNUMBER(SEARCH("No",'2_all_summary'!O957)),4,3))</f>
        <v>4</v>
      </c>
      <c r="M957" s="41">
        <f>IF(ISNUMBER(SEARCH("Yes",'2_all_summary'!$F957)),IF(0&lt;'2_all_summary'!P957,1,2),IF(0='2_all_summary'!P957,4,3))</f>
        <v>4</v>
      </c>
      <c r="N957" s="41">
        <f>IF(ISNUMBER(SEARCH("Yes",'2_all_summary'!$F957)),IF(ISNUMBER(SEARCH("Yes",'2_all_summary'!Q957)),1,2),IF(ISNUMBER(SEARCH("No",'2_all_summary'!Q957)),4,3))</f>
        <v>4</v>
      </c>
      <c r="O957" s="41">
        <f>IF(ISNUMBER(SEARCH("Yes",'2_all_summary'!$F957)),IF(ISNUMBER(SEARCH("Yes",'2_all_summary'!R957)),1,2),IF(ISNUMBER(SEARCH("No",'2_all_summary'!R957)),4,3))</f>
        <v>4</v>
      </c>
      <c r="P957" s="41">
        <f>IF(ISNUMBER(SEARCH("Yes",'2_all_summary'!$F957)),IF(ISNUMBER(SEARCH("Yes",'2_all_summary'!S957)),1,2),IF(ISNUMBER(SEARCH("No",'2_all_summary'!S957)),4,3))</f>
        <v>4</v>
      </c>
      <c r="Q957" s="41">
        <f>IF(ISNUMBER(SEARCH("Yes",'2_all_summary'!$F957)),IF(0&lt;'2_all_summary'!T957,1,2),IF(0='2_all_summary'!T957,4,3))</f>
        <v>4</v>
      </c>
      <c r="R957" s="41">
        <f>IF(ISNUMBER(SEARCH("Yes",'2_all_summary'!$F957)),IF(ISNUMBER(SEARCH("Yes",'2_all_summary'!U957)),1,2),IF(ISNUMBER(SEARCH("No",'2_all_summary'!U957)),4,3))</f>
        <v>4</v>
      </c>
    </row>
    <row r="958" spans="7:18" x14ac:dyDescent="0.3">
      <c r="G958" s="41"/>
      <c r="H958" s="41" t="str">
        <f>'2_all_summary'!D958</f>
        <v>Cockles in custody: The role of common property arrangements in the ecological sustainability of mangrove fisheries on the Ecuadorian coast</v>
      </c>
      <c r="I958" s="41" t="str">
        <f>'2_all_summary'!E958</f>
        <v>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v>
      </c>
      <c r="J958" s="41">
        <f>IF(ISNUMBER(SEARCH("Yes",'2_all_summary'!$F958)),IF(ISNUMBER(SEARCH("Yes",'2_all_summary'!M958)),1,2),IF(ISNUMBER(SEARCH("No",'2_all_summary'!M958)),4,3))</f>
        <v>4</v>
      </c>
      <c r="K958" s="41">
        <f>IF(ISNUMBER(SEARCH("Yes",'2_all_summary'!$F958)),IF(ISNUMBER(SEARCH("Yes",'2_all_summary'!N958)),1,2),IF(ISNUMBER(SEARCH("No",'2_all_summary'!N958)),4,3))</f>
        <v>4</v>
      </c>
      <c r="L958" s="41">
        <f>IF(ISNUMBER(SEARCH("Yes",'2_all_summary'!$F958)),IF(ISNUMBER(SEARCH("Yes",'2_all_summary'!O958)),1,2),IF(ISNUMBER(SEARCH("No",'2_all_summary'!O958)),4,3))</f>
        <v>4</v>
      </c>
      <c r="M958" s="41">
        <f>IF(ISNUMBER(SEARCH("Yes",'2_all_summary'!$F958)),IF(0&lt;'2_all_summary'!P958,1,2),IF(0='2_all_summary'!P958,4,3))</f>
        <v>4</v>
      </c>
      <c r="N958" s="41">
        <f>IF(ISNUMBER(SEARCH("Yes",'2_all_summary'!$F958)),IF(ISNUMBER(SEARCH("Yes",'2_all_summary'!Q958)),1,2),IF(ISNUMBER(SEARCH("No",'2_all_summary'!Q958)),4,3))</f>
        <v>4</v>
      </c>
      <c r="O958" s="41">
        <f>IF(ISNUMBER(SEARCH("Yes",'2_all_summary'!$F958)),IF(ISNUMBER(SEARCH("Yes",'2_all_summary'!R958)),1,2),IF(ISNUMBER(SEARCH("No",'2_all_summary'!R958)),4,3))</f>
        <v>4</v>
      </c>
      <c r="P958" s="41">
        <f>IF(ISNUMBER(SEARCH("Yes",'2_all_summary'!$F958)),IF(ISNUMBER(SEARCH("Yes",'2_all_summary'!S958)),1,2),IF(ISNUMBER(SEARCH("No",'2_all_summary'!S958)),4,3))</f>
        <v>4</v>
      </c>
      <c r="Q958" s="41">
        <f>IF(ISNUMBER(SEARCH("Yes",'2_all_summary'!$F958)),IF(0&lt;'2_all_summary'!T958,1,2),IF(0='2_all_summary'!T958,4,3))</f>
        <v>4</v>
      </c>
      <c r="R958" s="41">
        <f>IF(ISNUMBER(SEARCH("Yes",'2_all_summary'!$F958)),IF(ISNUMBER(SEARCH("Yes",'2_all_summary'!U958)),1,2),IF(ISNUMBER(SEARCH("No",'2_all_summary'!U958)),4,3))</f>
        <v>4</v>
      </c>
    </row>
    <row r="959" spans="7:18" x14ac:dyDescent="0.3">
      <c r="G959" s="41"/>
      <c r="H959" s="41" t="str">
        <f>'2_all_summary'!D959</f>
        <v>Fishers' perceptions, facilitating factors and challenges of community-based no-take zones in the Sian Ka'an Biosphere Reserve, Quintana Roo, Mexico</v>
      </c>
      <c r="I959" s="41" t="str">
        <f>'2_all_summary'!E959</f>
        <v>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Â© 2013 Elsevier Ltd.</v>
      </c>
      <c r="J959" s="41">
        <f>IF(ISNUMBER(SEARCH("Yes",'2_all_summary'!$F959)),IF(ISNUMBER(SEARCH("Yes",'2_all_summary'!M959)),1,2),IF(ISNUMBER(SEARCH("No",'2_all_summary'!M959)),4,3))</f>
        <v>4</v>
      </c>
      <c r="K959" s="41">
        <f>IF(ISNUMBER(SEARCH("Yes",'2_all_summary'!$F959)),IF(ISNUMBER(SEARCH("Yes",'2_all_summary'!N959)),1,2),IF(ISNUMBER(SEARCH("No",'2_all_summary'!N959)),4,3))</f>
        <v>4</v>
      </c>
      <c r="L959" s="41">
        <f>IF(ISNUMBER(SEARCH("Yes",'2_all_summary'!$F959)),IF(ISNUMBER(SEARCH("Yes",'2_all_summary'!O959)),1,2),IF(ISNUMBER(SEARCH("No",'2_all_summary'!O959)),4,3))</f>
        <v>4</v>
      </c>
      <c r="M959" s="41">
        <f>IF(ISNUMBER(SEARCH("Yes",'2_all_summary'!$F959)),IF(0&lt;'2_all_summary'!P959,1,2),IF(0='2_all_summary'!P959,4,3))</f>
        <v>4</v>
      </c>
      <c r="N959" s="41">
        <f>IF(ISNUMBER(SEARCH("Yes",'2_all_summary'!$F959)),IF(ISNUMBER(SEARCH("Yes",'2_all_summary'!Q959)),1,2),IF(ISNUMBER(SEARCH("No",'2_all_summary'!Q959)),4,3))</f>
        <v>4</v>
      </c>
      <c r="O959" s="41">
        <f>IF(ISNUMBER(SEARCH("Yes",'2_all_summary'!$F959)),IF(ISNUMBER(SEARCH("Yes",'2_all_summary'!R959)),1,2),IF(ISNUMBER(SEARCH("No",'2_all_summary'!R959)),4,3))</f>
        <v>4</v>
      </c>
      <c r="P959" s="41">
        <f>IF(ISNUMBER(SEARCH("Yes",'2_all_summary'!$F959)),IF(ISNUMBER(SEARCH("Yes",'2_all_summary'!S959)),1,2),IF(ISNUMBER(SEARCH("No",'2_all_summary'!S959)),4,3))</f>
        <v>4</v>
      </c>
      <c r="Q959" s="41">
        <f>IF(ISNUMBER(SEARCH("Yes",'2_all_summary'!$F959)),IF(0&lt;'2_all_summary'!T959,1,2),IF(0='2_all_summary'!T959,4,3))</f>
        <v>4</v>
      </c>
      <c r="R959" s="41">
        <f>IF(ISNUMBER(SEARCH("Yes",'2_all_summary'!$F959)),IF(ISNUMBER(SEARCH("Yes",'2_all_summary'!U959)),1,2),IF(ISNUMBER(SEARCH("No",'2_all_summary'!U959)),4,3))</f>
        <v>4</v>
      </c>
    </row>
    <row r="960" spans="7:18" x14ac:dyDescent="0.3">
      <c r="G960" s="41"/>
      <c r="H960" s="41" t="str">
        <f>'2_all_summary'!D960</f>
        <v>Starting point or solution? Community-based marine protected areas in the Philippines</v>
      </c>
      <c r="I960" s="41" t="str">
        <f>'2_all_summary'!E960</f>
        <v>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(Â± 65) individuals per 500 m2 is not significantly different from control sites without MPAs on nearby Panglao and Cabilao Islands at 164 (Â±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Â© 2002 Elsevier Science Ltd. All rights reserved.</v>
      </c>
      <c r="J960" s="41">
        <f>IF(ISNUMBER(SEARCH("Yes",'2_all_summary'!$F960)),IF(ISNUMBER(SEARCH("Yes",'2_all_summary'!M960)),1,2),IF(ISNUMBER(SEARCH("No",'2_all_summary'!M960)),4,3))</f>
        <v>4</v>
      </c>
      <c r="K960" s="41">
        <f>IF(ISNUMBER(SEARCH("Yes",'2_all_summary'!$F960)),IF(ISNUMBER(SEARCH("Yes",'2_all_summary'!N960)),1,2),IF(ISNUMBER(SEARCH("No",'2_all_summary'!N960)),4,3))</f>
        <v>4</v>
      </c>
      <c r="L960" s="41">
        <f>IF(ISNUMBER(SEARCH("Yes",'2_all_summary'!$F960)),IF(ISNUMBER(SEARCH("Yes",'2_all_summary'!O960)),1,2),IF(ISNUMBER(SEARCH("No",'2_all_summary'!O960)),4,3))</f>
        <v>4</v>
      </c>
      <c r="M960" s="41">
        <f>IF(ISNUMBER(SEARCH("Yes",'2_all_summary'!$F960)),IF(0&lt;'2_all_summary'!P960,1,2),IF(0='2_all_summary'!P960,4,3))</f>
        <v>4</v>
      </c>
      <c r="N960" s="41">
        <f>IF(ISNUMBER(SEARCH("Yes",'2_all_summary'!$F960)),IF(ISNUMBER(SEARCH("Yes",'2_all_summary'!Q960)),1,2),IF(ISNUMBER(SEARCH("No",'2_all_summary'!Q960)),4,3))</f>
        <v>4</v>
      </c>
      <c r="O960" s="41">
        <f>IF(ISNUMBER(SEARCH("Yes",'2_all_summary'!$F960)),IF(ISNUMBER(SEARCH("Yes",'2_all_summary'!R960)),1,2),IF(ISNUMBER(SEARCH("No",'2_all_summary'!R960)),4,3))</f>
        <v>4</v>
      </c>
      <c r="P960" s="41">
        <f>IF(ISNUMBER(SEARCH("Yes",'2_all_summary'!$F960)),IF(ISNUMBER(SEARCH("Yes",'2_all_summary'!S960)),1,2),IF(ISNUMBER(SEARCH("No",'2_all_summary'!S960)),4,3))</f>
        <v>4</v>
      </c>
      <c r="Q960" s="41">
        <f>IF(ISNUMBER(SEARCH("Yes",'2_all_summary'!$F960)),IF(0&lt;'2_all_summary'!T960,1,2),IF(0='2_all_summary'!T960,4,3))</f>
        <v>4</v>
      </c>
      <c r="R960" s="41">
        <f>IF(ISNUMBER(SEARCH("Yes",'2_all_summary'!$F960)),IF(ISNUMBER(SEARCH("Yes",'2_all_summary'!U960)),1,2),IF(ISNUMBER(SEARCH("No",'2_all_summary'!U960)),4,3))</f>
        <v>4</v>
      </c>
    </row>
    <row r="961" spans="7:18" x14ac:dyDescent="0.3">
      <c r="G961" s="41"/>
      <c r="H961" s="41" t="str">
        <f>'2_all_summary'!D961</f>
        <v>Barriers, facilitators, and opportunities to promote healthy weight behaviors among preschool-aged children in two rural U.S communities</v>
      </c>
      <c r="I961" s="41" t="str">
        <f>'2_all_summary'!E961</f>
        <v>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2â€“5Â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Â© 2023, The Author(s).</v>
      </c>
      <c r="J961" s="41">
        <f>IF(ISNUMBER(SEARCH("Yes",'2_all_summary'!$F961)),IF(ISNUMBER(SEARCH("Yes",'2_all_summary'!M961)),1,2),IF(ISNUMBER(SEARCH("No",'2_all_summary'!M961)),4,3))</f>
        <v>4</v>
      </c>
      <c r="K961" s="41">
        <f>IF(ISNUMBER(SEARCH("Yes",'2_all_summary'!$F961)),IF(ISNUMBER(SEARCH("Yes",'2_all_summary'!N961)),1,2),IF(ISNUMBER(SEARCH("No",'2_all_summary'!N961)),4,3))</f>
        <v>4</v>
      </c>
      <c r="L961" s="41">
        <f>IF(ISNUMBER(SEARCH("Yes",'2_all_summary'!$F961)),IF(ISNUMBER(SEARCH("Yes",'2_all_summary'!O961)),1,2),IF(ISNUMBER(SEARCH("No",'2_all_summary'!O961)),4,3))</f>
        <v>4</v>
      </c>
      <c r="M961" s="41">
        <f>IF(ISNUMBER(SEARCH("Yes",'2_all_summary'!$F961)),IF(0&lt;'2_all_summary'!P961,1,2),IF(0='2_all_summary'!P961,4,3))</f>
        <v>4</v>
      </c>
      <c r="N961" s="41">
        <f>IF(ISNUMBER(SEARCH("Yes",'2_all_summary'!$F961)),IF(ISNUMBER(SEARCH("Yes",'2_all_summary'!Q961)),1,2),IF(ISNUMBER(SEARCH("No",'2_all_summary'!Q961)),4,3))</f>
        <v>4</v>
      </c>
      <c r="O961" s="41">
        <f>IF(ISNUMBER(SEARCH("Yes",'2_all_summary'!$F961)),IF(ISNUMBER(SEARCH("Yes",'2_all_summary'!R961)),1,2),IF(ISNUMBER(SEARCH("No",'2_all_summary'!R961)),4,3))</f>
        <v>4</v>
      </c>
      <c r="P961" s="41">
        <f>IF(ISNUMBER(SEARCH("Yes",'2_all_summary'!$F961)),IF(ISNUMBER(SEARCH("Yes",'2_all_summary'!S961)),1,2),IF(ISNUMBER(SEARCH("No",'2_all_summary'!S961)),4,3))</f>
        <v>4</v>
      </c>
      <c r="Q961" s="41">
        <f>IF(ISNUMBER(SEARCH("Yes",'2_all_summary'!$F961)),IF(0&lt;'2_all_summary'!T961,1,2),IF(0='2_all_summary'!T961,4,3))</f>
        <v>4</v>
      </c>
      <c r="R961" s="41">
        <f>IF(ISNUMBER(SEARCH("Yes",'2_all_summary'!$F961)),IF(ISNUMBER(SEARCH("Yes",'2_all_summary'!U961)),1,2),IF(ISNUMBER(SEARCH("No",'2_all_summary'!U961)),4,3))</f>
        <v>4</v>
      </c>
    </row>
    <row r="962" spans="7:18" x14ac:dyDescent="0.3">
      <c r="G962" s="41"/>
      <c r="H962" s="41" t="str">
        <f>'2_all_summary'!D962</f>
        <v>Sustaining small-scale fisheries with periodically harvested marine reserves</v>
      </c>
      <c r="I962" s="41" t="str">
        <f>'2_all_summary'!E962</f>
        <v>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Â© 2012 Elsevier Ltd.</v>
      </c>
      <c r="J962" s="41">
        <f>IF(ISNUMBER(SEARCH("Yes",'2_all_summary'!$F962)),IF(ISNUMBER(SEARCH("Yes",'2_all_summary'!M962)),1,2),IF(ISNUMBER(SEARCH("No",'2_all_summary'!M962)),4,3))</f>
        <v>1</v>
      </c>
      <c r="K962" s="41">
        <f>IF(ISNUMBER(SEARCH("Yes",'2_all_summary'!$F962)),IF(ISNUMBER(SEARCH("Yes",'2_all_summary'!N962)),1,2),IF(ISNUMBER(SEARCH("No",'2_all_summary'!N962)),4,3))</f>
        <v>1</v>
      </c>
      <c r="L962" s="41">
        <f>IF(ISNUMBER(SEARCH("Yes",'2_all_summary'!$F962)),IF(ISNUMBER(SEARCH("Yes",'2_all_summary'!O962)),1,2),IF(ISNUMBER(SEARCH("No",'2_all_summary'!O962)),4,3))</f>
        <v>1</v>
      </c>
      <c r="M962" s="41">
        <f>IF(ISNUMBER(SEARCH("Yes",'2_all_summary'!$F962)),IF(0&lt;'2_all_summary'!P962,1,2),IF(0='2_all_summary'!P962,4,3))</f>
        <v>1</v>
      </c>
      <c r="N962" s="41">
        <f>IF(ISNUMBER(SEARCH("Yes",'2_all_summary'!$F962)),IF(ISNUMBER(SEARCH("Yes",'2_all_summary'!Q962)),1,2),IF(ISNUMBER(SEARCH("No",'2_all_summary'!Q962)),4,3))</f>
        <v>1</v>
      </c>
      <c r="O962" s="41">
        <f>IF(ISNUMBER(SEARCH("Yes",'2_all_summary'!$F962)),IF(ISNUMBER(SEARCH("Yes",'2_all_summary'!R962)),1,2),IF(ISNUMBER(SEARCH("No",'2_all_summary'!R962)),4,3))</f>
        <v>2</v>
      </c>
      <c r="P962" s="41">
        <f>IF(ISNUMBER(SEARCH("Yes",'2_all_summary'!$F962)),IF(ISNUMBER(SEARCH("Yes",'2_all_summary'!S962)),1,2),IF(ISNUMBER(SEARCH("No",'2_all_summary'!S962)),4,3))</f>
        <v>1</v>
      </c>
      <c r="Q962" s="41">
        <f>IF(ISNUMBER(SEARCH("Yes",'2_all_summary'!$F962)),IF(0&lt;'2_all_summary'!T962,1,2),IF(0='2_all_summary'!T962,4,3))</f>
        <v>1</v>
      </c>
      <c r="R962" s="41">
        <f>IF(ISNUMBER(SEARCH("Yes",'2_all_summary'!$F962)),IF(ISNUMBER(SEARCH("Yes",'2_all_summary'!U962)),1,2),IF(ISNUMBER(SEARCH("No",'2_all_summary'!U962)),4,3))</f>
        <v>1</v>
      </c>
    </row>
    <row r="963" spans="7:18" x14ac:dyDescent="0.3">
      <c r="G963" s="41"/>
      <c r="H963" s="41" t="str">
        <f>'2_all_summary'!D963</f>
        <v>â€œLies build trustâ€: Social capital, masculinity, and community-based resource management in a Mexican fishery</v>
      </c>
      <c r="I963" s="41" t="str">
        <f>'2_all_summary'!E963</f>
        <v>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EvaristeÃ±o practices of lying and joking across social settings and contextualizes these practices within cultural values of harmony. As San EvaristeÃ±os assert somewhat paradoxically, for them â€œlies build trust.â€ Importantly, a critical approach to this case study forces consideration of gender, an overlooked topic in social capital research. San EvaristeÃ±a women are excluded from the verbal jousting through which men maintain ties supporting their primacy in fishery management. Both men's joke-telling and San EvaristeÃ±osâ€™ aversion to conflict have implications for conservation outcomes. As a result, we use these findings to help explain local resistance to outsiders and external management strategies including land trusts, fishing cooperatives, and marine protected areas. Â© 2019 Elsevier Ltd</v>
      </c>
      <c r="J963" s="41">
        <f>IF(ISNUMBER(SEARCH("Yes",'2_all_summary'!$F963)),IF(ISNUMBER(SEARCH("Yes",'2_all_summary'!M963)),1,2),IF(ISNUMBER(SEARCH("No",'2_all_summary'!M963)),4,3))</f>
        <v>4</v>
      </c>
      <c r="K963" s="41">
        <f>IF(ISNUMBER(SEARCH("Yes",'2_all_summary'!$F963)),IF(ISNUMBER(SEARCH("Yes",'2_all_summary'!N963)),1,2),IF(ISNUMBER(SEARCH("No",'2_all_summary'!N963)),4,3))</f>
        <v>4</v>
      </c>
      <c r="L963" s="41">
        <f>IF(ISNUMBER(SEARCH("Yes",'2_all_summary'!$F963)),IF(ISNUMBER(SEARCH("Yes",'2_all_summary'!O963)),1,2),IF(ISNUMBER(SEARCH("No",'2_all_summary'!O963)),4,3))</f>
        <v>4</v>
      </c>
      <c r="M963" s="41">
        <f>IF(ISNUMBER(SEARCH("Yes",'2_all_summary'!$F963)),IF(0&lt;'2_all_summary'!P963,1,2),IF(0='2_all_summary'!P963,4,3))</f>
        <v>4</v>
      </c>
      <c r="N963" s="41">
        <f>IF(ISNUMBER(SEARCH("Yes",'2_all_summary'!$F963)),IF(ISNUMBER(SEARCH("Yes",'2_all_summary'!Q963)),1,2),IF(ISNUMBER(SEARCH("No",'2_all_summary'!Q963)),4,3))</f>
        <v>4</v>
      </c>
      <c r="O963" s="41">
        <f>IF(ISNUMBER(SEARCH("Yes",'2_all_summary'!$F963)),IF(ISNUMBER(SEARCH("Yes",'2_all_summary'!R963)),1,2),IF(ISNUMBER(SEARCH("No",'2_all_summary'!R963)),4,3))</f>
        <v>4</v>
      </c>
      <c r="P963" s="41">
        <f>IF(ISNUMBER(SEARCH("Yes",'2_all_summary'!$F963)),IF(ISNUMBER(SEARCH("Yes",'2_all_summary'!S963)),1,2),IF(ISNUMBER(SEARCH("No",'2_all_summary'!S963)),4,3))</f>
        <v>4</v>
      </c>
      <c r="Q963" s="41">
        <f>IF(ISNUMBER(SEARCH("Yes",'2_all_summary'!$F963)),IF(0&lt;'2_all_summary'!T963,1,2),IF(0='2_all_summary'!T963,4,3))</f>
        <v>4</v>
      </c>
      <c r="R963" s="41">
        <f>IF(ISNUMBER(SEARCH("Yes",'2_all_summary'!$F963)),IF(ISNUMBER(SEARCH("Yes",'2_all_summary'!U963)),1,2),IF(ISNUMBER(SEARCH("No",'2_all_summary'!U963)),4,3))</f>
        <v>4</v>
      </c>
    </row>
    <row r="964" spans="7:18" x14ac:dyDescent="0.3">
      <c r="G964" s="41"/>
      <c r="H964" s="41" t="str">
        <f>'2_all_summary'!D964</f>
        <v>Potential profitability of pearl culture in coastal communities in Tanzania</v>
      </c>
      <c r="I964" s="41" t="str">
        <f>'2_all_summary'!E964</f>
        <v>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â€˜spatâ€™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Â© 2016</v>
      </c>
      <c r="J964" s="41">
        <f>IF(ISNUMBER(SEARCH("Yes",'2_all_summary'!$F964)),IF(ISNUMBER(SEARCH("Yes",'2_all_summary'!M964)),1,2),IF(ISNUMBER(SEARCH("No",'2_all_summary'!M964)),4,3))</f>
        <v>4</v>
      </c>
      <c r="K964" s="41">
        <f>IF(ISNUMBER(SEARCH("Yes",'2_all_summary'!$F964)),IF(ISNUMBER(SEARCH("Yes",'2_all_summary'!N964)),1,2),IF(ISNUMBER(SEARCH("No",'2_all_summary'!N964)),4,3))</f>
        <v>4</v>
      </c>
      <c r="L964" s="41">
        <f>IF(ISNUMBER(SEARCH("Yes",'2_all_summary'!$F964)),IF(ISNUMBER(SEARCH("Yes",'2_all_summary'!O964)),1,2),IF(ISNUMBER(SEARCH("No",'2_all_summary'!O964)),4,3))</f>
        <v>4</v>
      </c>
      <c r="M964" s="41">
        <f>IF(ISNUMBER(SEARCH("Yes",'2_all_summary'!$F964)),IF(0&lt;'2_all_summary'!P964,1,2),IF(0='2_all_summary'!P964,4,3))</f>
        <v>4</v>
      </c>
      <c r="N964" s="41">
        <f>IF(ISNUMBER(SEARCH("Yes",'2_all_summary'!$F964)),IF(ISNUMBER(SEARCH("Yes",'2_all_summary'!Q964)),1,2),IF(ISNUMBER(SEARCH("No",'2_all_summary'!Q964)),4,3))</f>
        <v>4</v>
      </c>
      <c r="O964" s="41">
        <f>IF(ISNUMBER(SEARCH("Yes",'2_all_summary'!$F964)),IF(ISNUMBER(SEARCH("Yes",'2_all_summary'!R964)),1,2),IF(ISNUMBER(SEARCH("No",'2_all_summary'!R964)),4,3))</f>
        <v>4</v>
      </c>
      <c r="P964" s="41">
        <f>IF(ISNUMBER(SEARCH("Yes",'2_all_summary'!$F964)),IF(ISNUMBER(SEARCH("Yes",'2_all_summary'!S964)),1,2),IF(ISNUMBER(SEARCH("No",'2_all_summary'!S964)),4,3))</f>
        <v>4</v>
      </c>
      <c r="Q964" s="41">
        <f>IF(ISNUMBER(SEARCH("Yes",'2_all_summary'!$F964)),IF(0&lt;'2_all_summary'!T964,1,2),IF(0='2_all_summary'!T964,4,3))</f>
        <v>4</v>
      </c>
      <c r="R964" s="41">
        <f>IF(ISNUMBER(SEARCH("Yes",'2_all_summary'!$F964)),IF(ISNUMBER(SEARCH("Yes",'2_all_summary'!U964)),1,2),IF(ISNUMBER(SEARCH("No",'2_all_summary'!U964)),4,3))</f>
        <v>4</v>
      </c>
    </row>
    <row r="965" spans="7:18" x14ac:dyDescent="0.3">
      <c r="G965" s="41"/>
      <c r="H965" s="41" t="str">
        <f>'2_all_summary'!D965</f>
        <v>How citizen scientists can enrich freshwater science as contributors, collaborators, and co-creators</v>
      </c>
      <c r="I965" s="41" t="str">
        <f>'2_all_summary'!E965</f>
        <v>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Â© 2019 by The Society for Freshwater Science.</v>
      </c>
      <c r="J965" s="41">
        <f>IF(ISNUMBER(SEARCH("Yes",'2_all_summary'!$F965)),IF(ISNUMBER(SEARCH("Yes",'2_all_summary'!M965)),1,2),IF(ISNUMBER(SEARCH("No",'2_all_summary'!M965)),4,3))</f>
        <v>4</v>
      </c>
      <c r="K965" s="41">
        <f>IF(ISNUMBER(SEARCH("Yes",'2_all_summary'!$F965)),IF(ISNUMBER(SEARCH("Yes",'2_all_summary'!N965)),1,2),IF(ISNUMBER(SEARCH("No",'2_all_summary'!N965)),4,3))</f>
        <v>4</v>
      </c>
      <c r="L965" s="41">
        <f>IF(ISNUMBER(SEARCH("Yes",'2_all_summary'!$F965)),IF(ISNUMBER(SEARCH("Yes",'2_all_summary'!O965)),1,2),IF(ISNUMBER(SEARCH("No",'2_all_summary'!O965)),4,3))</f>
        <v>4</v>
      </c>
      <c r="M965" s="41">
        <f>IF(ISNUMBER(SEARCH("Yes",'2_all_summary'!$F965)),IF(0&lt;'2_all_summary'!P965,1,2),IF(0='2_all_summary'!P965,4,3))</f>
        <v>4</v>
      </c>
      <c r="N965" s="41">
        <f>IF(ISNUMBER(SEARCH("Yes",'2_all_summary'!$F965)),IF(ISNUMBER(SEARCH("Yes",'2_all_summary'!Q965)),1,2),IF(ISNUMBER(SEARCH("No",'2_all_summary'!Q965)),4,3))</f>
        <v>4</v>
      </c>
      <c r="O965" s="41">
        <f>IF(ISNUMBER(SEARCH("Yes",'2_all_summary'!$F965)),IF(ISNUMBER(SEARCH("Yes",'2_all_summary'!R965)),1,2),IF(ISNUMBER(SEARCH("No",'2_all_summary'!R965)),4,3))</f>
        <v>4</v>
      </c>
      <c r="P965" s="41">
        <f>IF(ISNUMBER(SEARCH("Yes",'2_all_summary'!$F965)),IF(ISNUMBER(SEARCH("Yes",'2_all_summary'!S965)),1,2),IF(ISNUMBER(SEARCH("No",'2_all_summary'!S965)),4,3))</f>
        <v>4</v>
      </c>
      <c r="Q965" s="41">
        <f>IF(ISNUMBER(SEARCH("Yes",'2_all_summary'!$F965)),IF(0&lt;'2_all_summary'!T965,1,2),IF(0='2_all_summary'!T965,4,3))</f>
        <v>4</v>
      </c>
      <c r="R965" s="41">
        <f>IF(ISNUMBER(SEARCH("Yes",'2_all_summary'!$F965)),IF(ISNUMBER(SEARCH("Yes",'2_all_summary'!U965)),1,2),IF(ISNUMBER(SEARCH("No",'2_all_summary'!U965)),4,3))</f>
        <v>4</v>
      </c>
    </row>
    <row r="966" spans="7:18" x14ac:dyDescent="0.3">
      <c r="G966" s="41"/>
      <c r="H966" s="41" t="str">
        <f>'2_all_summary'!D966</f>
        <v>Value system of pasi as a type of community based management of fisheries resources in Lease Islands, Maluku, Indonesia</v>
      </c>
      <c r="I966" s="41" t="str">
        <f>'2_all_summary'!E966</f>
        <v>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Â© 2015, BIOFLUX SRL. All rights reserved.</v>
      </c>
      <c r="J966" s="41">
        <f>IF(ISNUMBER(SEARCH("Yes",'2_all_summary'!$F966)),IF(ISNUMBER(SEARCH("Yes",'2_all_summary'!M966)),1,2),IF(ISNUMBER(SEARCH("No",'2_all_summary'!M966)),4,3))</f>
        <v>4</v>
      </c>
      <c r="K966" s="41">
        <f>IF(ISNUMBER(SEARCH("Yes",'2_all_summary'!$F966)),IF(ISNUMBER(SEARCH("Yes",'2_all_summary'!N966)),1,2),IF(ISNUMBER(SEARCH("No",'2_all_summary'!N966)),4,3))</f>
        <v>4</v>
      </c>
      <c r="L966" s="41">
        <f>IF(ISNUMBER(SEARCH("Yes",'2_all_summary'!$F966)),IF(ISNUMBER(SEARCH("Yes",'2_all_summary'!O966)),1,2),IF(ISNUMBER(SEARCH("No",'2_all_summary'!O966)),4,3))</f>
        <v>4</v>
      </c>
      <c r="M966" s="41">
        <f>IF(ISNUMBER(SEARCH("Yes",'2_all_summary'!$F966)),IF(0&lt;'2_all_summary'!P966,1,2),IF(0='2_all_summary'!P966,4,3))</f>
        <v>4</v>
      </c>
      <c r="N966" s="41">
        <f>IF(ISNUMBER(SEARCH("Yes",'2_all_summary'!$F966)),IF(ISNUMBER(SEARCH("Yes",'2_all_summary'!Q966)),1,2),IF(ISNUMBER(SEARCH("No",'2_all_summary'!Q966)),4,3))</f>
        <v>4</v>
      </c>
      <c r="O966" s="41">
        <f>IF(ISNUMBER(SEARCH("Yes",'2_all_summary'!$F966)),IF(ISNUMBER(SEARCH("Yes",'2_all_summary'!R966)),1,2),IF(ISNUMBER(SEARCH("No",'2_all_summary'!R966)),4,3))</f>
        <v>4</v>
      </c>
      <c r="P966" s="41">
        <f>IF(ISNUMBER(SEARCH("Yes",'2_all_summary'!$F966)),IF(ISNUMBER(SEARCH("Yes",'2_all_summary'!S966)),1,2),IF(ISNUMBER(SEARCH("No",'2_all_summary'!S966)),4,3))</f>
        <v>4</v>
      </c>
      <c r="Q966" s="41">
        <f>IF(ISNUMBER(SEARCH("Yes",'2_all_summary'!$F966)),IF(0&lt;'2_all_summary'!T966,1,2),IF(0='2_all_summary'!T966,4,3))</f>
        <v>4</v>
      </c>
      <c r="R966" s="41">
        <f>IF(ISNUMBER(SEARCH("Yes",'2_all_summary'!$F966)),IF(ISNUMBER(SEARCH("Yes",'2_all_summary'!U966)),1,2),IF(ISNUMBER(SEARCH("No",'2_all_summary'!U966)),4,3))</f>
        <v>4</v>
      </c>
    </row>
    <row r="967" spans="7:18" x14ac:dyDescent="0.3">
      <c r="G967" s="41"/>
      <c r="H967" s="41" t="str">
        <f>'2_all_summary'!D967</f>
        <v>Examining enabling conditions for community-based fisheries comanagement: Comparing efforts in hawai'i and American Samoa</v>
      </c>
      <c r="I967" s="41" t="str">
        <f>'2_all_summary'!E967</f>
        <v>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Â© 2014 by the author(s).</v>
      </c>
      <c r="J967" s="41">
        <f>IF(ISNUMBER(SEARCH("Yes",'2_all_summary'!$F967)),IF(ISNUMBER(SEARCH("Yes",'2_all_summary'!M967)),1,2),IF(ISNUMBER(SEARCH("No",'2_all_summary'!M967)),4,3))</f>
        <v>4</v>
      </c>
      <c r="K967" s="41">
        <f>IF(ISNUMBER(SEARCH("Yes",'2_all_summary'!$F967)),IF(ISNUMBER(SEARCH("Yes",'2_all_summary'!N967)),1,2),IF(ISNUMBER(SEARCH("No",'2_all_summary'!N967)),4,3))</f>
        <v>4</v>
      </c>
      <c r="L967" s="41">
        <f>IF(ISNUMBER(SEARCH("Yes",'2_all_summary'!$F967)),IF(ISNUMBER(SEARCH("Yes",'2_all_summary'!O967)),1,2),IF(ISNUMBER(SEARCH("No",'2_all_summary'!O967)),4,3))</f>
        <v>4</v>
      </c>
      <c r="M967" s="41">
        <f>IF(ISNUMBER(SEARCH("Yes",'2_all_summary'!$F967)),IF(0&lt;'2_all_summary'!P967,1,2),IF(0='2_all_summary'!P967,4,3))</f>
        <v>4</v>
      </c>
      <c r="N967" s="41">
        <f>IF(ISNUMBER(SEARCH("Yes",'2_all_summary'!$F967)),IF(ISNUMBER(SEARCH("Yes",'2_all_summary'!Q967)),1,2),IF(ISNUMBER(SEARCH("No",'2_all_summary'!Q967)),4,3))</f>
        <v>4</v>
      </c>
      <c r="O967" s="41">
        <f>IF(ISNUMBER(SEARCH("Yes",'2_all_summary'!$F967)),IF(ISNUMBER(SEARCH("Yes",'2_all_summary'!R967)),1,2),IF(ISNUMBER(SEARCH("No",'2_all_summary'!R967)),4,3))</f>
        <v>4</v>
      </c>
      <c r="P967" s="41">
        <f>IF(ISNUMBER(SEARCH("Yes",'2_all_summary'!$F967)),IF(ISNUMBER(SEARCH("Yes",'2_all_summary'!S967)),1,2),IF(ISNUMBER(SEARCH("No",'2_all_summary'!S967)),4,3))</f>
        <v>4</v>
      </c>
      <c r="Q967" s="41">
        <f>IF(ISNUMBER(SEARCH("Yes",'2_all_summary'!$F967)),IF(0&lt;'2_all_summary'!T967,1,2),IF(0='2_all_summary'!T967,4,3))</f>
        <v>4</v>
      </c>
      <c r="R967" s="41">
        <f>IF(ISNUMBER(SEARCH("Yes",'2_all_summary'!$F967)),IF(ISNUMBER(SEARCH("Yes",'2_all_summary'!U967)),1,2),IF(ISNUMBER(SEARCH("No",'2_all_summary'!U967)),4,3))</f>
        <v>4</v>
      </c>
    </row>
    <row r="968" spans="7:18" x14ac:dyDescent="0.3">
      <c r="G968" s="41"/>
      <c r="H968" s="41" t="str">
        <f>'2_all_summary'!D968</f>
        <v>Understanding relational politics in MPA governance in northeastern Iloilo, Philippines</v>
      </c>
      <c r="I968" s="41" t="str">
        <f>'2_all_summary'!E968</f>
        <v>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v>
      </c>
      <c r="J968" s="41">
        <f>IF(ISNUMBER(SEARCH("Yes",'2_all_summary'!$F968)),IF(ISNUMBER(SEARCH("Yes",'2_all_summary'!M968)),1,2),IF(ISNUMBER(SEARCH("No",'2_all_summary'!M968)),4,3))</f>
        <v>4</v>
      </c>
      <c r="K968" s="41">
        <f>IF(ISNUMBER(SEARCH("Yes",'2_all_summary'!$F968)),IF(ISNUMBER(SEARCH("Yes",'2_all_summary'!N968)),1,2),IF(ISNUMBER(SEARCH("No",'2_all_summary'!N968)),4,3))</f>
        <v>4</v>
      </c>
      <c r="L968" s="41">
        <f>IF(ISNUMBER(SEARCH("Yes",'2_all_summary'!$F968)),IF(ISNUMBER(SEARCH("Yes",'2_all_summary'!O968)),1,2),IF(ISNUMBER(SEARCH("No",'2_all_summary'!O968)),4,3))</f>
        <v>4</v>
      </c>
      <c r="M968" s="41">
        <f>IF(ISNUMBER(SEARCH("Yes",'2_all_summary'!$F968)),IF(0&lt;'2_all_summary'!P968,1,2),IF(0='2_all_summary'!P968,4,3))</f>
        <v>4</v>
      </c>
      <c r="N968" s="41">
        <f>IF(ISNUMBER(SEARCH("Yes",'2_all_summary'!$F968)),IF(ISNUMBER(SEARCH("Yes",'2_all_summary'!Q968)),1,2),IF(ISNUMBER(SEARCH("No",'2_all_summary'!Q968)),4,3))</f>
        <v>4</v>
      </c>
      <c r="O968" s="41">
        <f>IF(ISNUMBER(SEARCH("Yes",'2_all_summary'!$F968)),IF(ISNUMBER(SEARCH("Yes",'2_all_summary'!R968)),1,2),IF(ISNUMBER(SEARCH("No",'2_all_summary'!R968)),4,3))</f>
        <v>4</v>
      </c>
      <c r="P968" s="41">
        <f>IF(ISNUMBER(SEARCH("Yes",'2_all_summary'!$F968)),IF(ISNUMBER(SEARCH("Yes",'2_all_summary'!S968)),1,2),IF(ISNUMBER(SEARCH("No",'2_all_summary'!S968)),4,3))</f>
        <v>4</v>
      </c>
      <c r="Q968" s="41">
        <f>IF(ISNUMBER(SEARCH("Yes",'2_all_summary'!$F968)),IF(0&lt;'2_all_summary'!T968,1,2),IF(0='2_all_summary'!T968,4,3))</f>
        <v>4</v>
      </c>
      <c r="R968" s="41">
        <f>IF(ISNUMBER(SEARCH("Yes",'2_all_summary'!$F968)),IF(ISNUMBER(SEARCH("Yes",'2_all_summary'!U968)),1,2),IF(ISNUMBER(SEARCH("No",'2_all_summary'!U968)),4,3))</f>
        <v>4</v>
      </c>
    </row>
    <row r="969" spans="7:18" x14ac:dyDescent="0.3">
      <c r="G969" s="41"/>
      <c r="H969" s="41" t="str">
        <f>'2_all_summary'!D969</f>
        <v>More than one bag for the world fishery crisis and keys for co-management successes in selected artisanal Latin American shellfisheries</v>
      </c>
      <c r="I969" s="41" t="str">
        <f>'2_all_summary'!E969</f>
        <v>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Â© Springer 2006.</v>
      </c>
      <c r="J969" s="41">
        <f>IF(ISNUMBER(SEARCH("Yes",'2_all_summary'!$F969)),IF(ISNUMBER(SEARCH("Yes",'2_all_summary'!M969)),1,2),IF(ISNUMBER(SEARCH("No",'2_all_summary'!M969)),4,3))</f>
        <v>4</v>
      </c>
      <c r="K969" s="41">
        <f>IF(ISNUMBER(SEARCH("Yes",'2_all_summary'!$F969)),IF(ISNUMBER(SEARCH("Yes",'2_all_summary'!N969)),1,2),IF(ISNUMBER(SEARCH("No",'2_all_summary'!N969)),4,3))</f>
        <v>4</v>
      </c>
      <c r="L969" s="41">
        <f>IF(ISNUMBER(SEARCH("Yes",'2_all_summary'!$F969)),IF(ISNUMBER(SEARCH("Yes",'2_all_summary'!O969)),1,2),IF(ISNUMBER(SEARCH("No",'2_all_summary'!O969)),4,3))</f>
        <v>4</v>
      </c>
      <c r="M969" s="41">
        <f>IF(ISNUMBER(SEARCH("Yes",'2_all_summary'!$F969)),IF(0&lt;'2_all_summary'!P969,1,2),IF(0='2_all_summary'!P969,4,3))</f>
        <v>4</v>
      </c>
      <c r="N969" s="41">
        <f>IF(ISNUMBER(SEARCH("Yes",'2_all_summary'!$F969)),IF(ISNUMBER(SEARCH("Yes",'2_all_summary'!Q969)),1,2),IF(ISNUMBER(SEARCH("No",'2_all_summary'!Q969)),4,3))</f>
        <v>4</v>
      </c>
      <c r="O969" s="41">
        <f>IF(ISNUMBER(SEARCH("Yes",'2_all_summary'!$F969)),IF(ISNUMBER(SEARCH("Yes",'2_all_summary'!R969)),1,2),IF(ISNUMBER(SEARCH("No",'2_all_summary'!R969)),4,3))</f>
        <v>4</v>
      </c>
      <c r="P969" s="41">
        <f>IF(ISNUMBER(SEARCH("Yes",'2_all_summary'!$F969)),IF(ISNUMBER(SEARCH("Yes",'2_all_summary'!S969)),1,2),IF(ISNUMBER(SEARCH("No",'2_all_summary'!S969)),4,3))</f>
        <v>4</v>
      </c>
      <c r="Q969" s="41">
        <f>IF(ISNUMBER(SEARCH("Yes",'2_all_summary'!$F969)),IF(0&lt;'2_all_summary'!T969,1,2),IF(0='2_all_summary'!T969,4,3))</f>
        <v>4</v>
      </c>
      <c r="R969" s="41">
        <f>IF(ISNUMBER(SEARCH("Yes",'2_all_summary'!$F969)),IF(ISNUMBER(SEARCH("Yes",'2_all_summary'!U969)),1,2),IF(ISNUMBER(SEARCH("No",'2_all_summary'!U969)),4,3))</f>
        <v>4</v>
      </c>
    </row>
    <row r="970" spans="7:18" x14ac:dyDescent="0.3">
      <c r="G970" s="41"/>
      <c r="H970" s="41" t="str">
        <f>'2_all_summary'!D970</f>
        <v>Cost-profit analysis of Japanese-type set-net through technology transfer in Rayong, Thailand</v>
      </c>
      <c r="I970" s="41" t="str">
        <f>'2_all_summary'!E970</f>
        <v>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Â© 2011 The Japanese Society of Fisheries Science.</v>
      </c>
      <c r="J970" s="41">
        <f>IF(ISNUMBER(SEARCH("Yes",'2_all_summary'!$F970)),IF(ISNUMBER(SEARCH("Yes",'2_all_summary'!M970)),1,2),IF(ISNUMBER(SEARCH("No",'2_all_summary'!M970)),4,3))</f>
        <v>4</v>
      </c>
      <c r="K970" s="41">
        <f>IF(ISNUMBER(SEARCH("Yes",'2_all_summary'!$F970)),IF(ISNUMBER(SEARCH("Yes",'2_all_summary'!N970)),1,2),IF(ISNUMBER(SEARCH("No",'2_all_summary'!N970)),4,3))</f>
        <v>4</v>
      </c>
      <c r="L970" s="41">
        <f>IF(ISNUMBER(SEARCH("Yes",'2_all_summary'!$F970)),IF(ISNUMBER(SEARCH("Yes",'2_all_summary'!O970)),1,2),IF(ISNUMBER(SEARCH("No",'2_all_summary'!O970)),4,3))</f>
        <v>4</v>
      </c>
      <c r="M970" s="41">
        <f>IF(ISNUMBER(SEARCH("Yes",'2_all_summary'!$F970)),IF(0&lt;'2_all_summary'!P970,1,2),IF(0='2_all_summary'!P970,4,3))</f>
        <v>4</v>
      </c>
      <c r="N970" s="41">
        <f>IF(ISNUMBER(SEARCH("Yes",'2_all_summary'!$F970)),IF(ISNUMBER(SEARCH("Yes",'2_all_summary'!Q970)),1,2),IF(ISNUMBER(SEARCH("No",'2_all_summary'!Q970)),4,3))</f>
        <v>4</v>
      </c>
      <c r="O970" s="41">
        <f>IF(ISNUMBER(SEARCH("Yes",'2_all_summary'!$F970)),IF(ISNUMBER(SEARCH("Yes",'2_all_summary'!R970)),1,2),IF(ISNUMBER(SEARCH("No",'2_all_summary'!R970)),4,3))</f>
        <v>4</v>
      </c>
      <c r="P970" s="41">
        <f>IF(ISNUMBER(SEARCH("Yes",'2_all_summary'!$F970)),IF(ISNUMBER(SEARCH("Yes",'2_all_summary'!S970)),1,2),IF(ISNUMBER(SEARCH("No",'2_all_summary'!S970)),4,3))</f>
        <v>4</v>
      </c>
      <c r="Q970" s="41">
        <f>IF(ISNUMBER(SEARCH("Yes",'2_all_summary'!$F970)),IF(0&lt;'2_all_summary'!T970,1,2),IF(0='2_all_summary'!T970,4,3))</f>
        <v>4</v>
      </c>
      <c r="R970" s="41">
        <f>IF(ISNUMBER(SEARCH("Yes",'2_all_summary'!$F970)),IF(ISNUMBER(SEARCH("Yes",'2_all_summary'!U970)),1,2),IF(ISNUMBER(SEARCH("No",'2_all_summary'!U970)),4,3))</f>
        <v>4</v>
      </c>
    </row>
    <row r="971" spans="7:18" x14ac:dyDescent="0.3">
      <c r="G971" s="41"/>
      <c r="H971" s="41" t="str">
        <f>'2_all_summary'!D971</f>
        <v>Centralised and community-based fisheries management strategies: Case studies from two fisheries dependent archipelagos</v>
      </c>
      <c r="I971" s="41" t="str">
        <f>'2_all_summary'!E971</f>
        <v>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v>
      </c>
      <c r="J971" s="41">
        <f>IF(ISNUMBER(SEARCH("Yes",'2_all_summary'!$F971)),IF(ISNUMBER(SEARCH("Yes",'2_all_summary'!M971)),1,2),IF(ISNUMBER(SEARCH("No",'2_all_summary'!M971)),4,3))</f>
        <v>1</v>
      </c>
      <c r="K971" s="41">
        <f>IF(ISNUMBER(SEARCH("Yes",'2_all_summary'!$F971)),IF(ISNUMBER(SEARCH("Yes",'2_all_summary'!N971)),1,2),IF(ISNUMBER(SEARCH("No",'2_all_summary'!N971)),4,3))</f>
        <v>1</v>
      </c>
      <c r="L971" s="41">
        <f>IF(ISNUMBER(SEARCH("Yes",'2_all_summary'!$F971)),IF(ISNUMBER(SEARCH("Yes",'2_all_summary'!O971)),1,2),IF(ISNUMBER(SEARCH("No",'2_all_summary'!O971)),4,3))</f>
        <v>1</v>
      </c>
      <c r="M971" s="41">
        <f>IF(ISNUMBER(SEARCH("Yes",'2_all_summary'!$F971)),IF(0&lt;'2_all_summary'!P971,1,2),IF(0='2_all_summary'!P971,4,3))</f>
        <v>1</v>
      </c>
      <c r="N971" s="41">
        <f>IF(ISNUMBER(SEARCH("Yes",'2_all_summary'!$F971)),IF(ISNUMBER(SEARCH("Yes",'2_all_summary'!Q971)),1,2),IF(ISNUMBER(SEARCH("No",'2_all_summary'!Q971)),4,3))</f>
        <v>1</v>
      </c>
      <c r="O971" s="41">
        <f>IF(ISNUMBER(SEARCH("Yes",'2_all_summary'!$F971)),IF(ISNUMBER(SEARCH("Yes",'2_all_summary'!R971)),1,2),IF(ISNUMBER(SEARCH("No",'2_all_summary'!R971)),4,3))</f>
        <v>1</v>
      </c>
      <c r="P971" s="41">
        <f>IF(ISNUMBER(SEARCH("Yes",'2_all_summary'!$F971)),IF(ISNUMBER(SEARCH("Yes",'2_all_summary'!S971)),1,2),IF(ISNUMBER(SEARCH("No",'2_all_summary'!S971)),4,3))</f>
        <v>1</v>
      </c>
      <c r="Q971" s="41">
        <f>IF(ISNUMBER(SEARCH("Yes",'2_all_summary'!$F971)),IF(0&lt;'2_all_summary'!T971,1,2),IF(0='2_all_summary'!T971,4,3))</f>
        <v>1</v>
      </c>
      <c r="R971" s="41">
        <f>IF(ISNUMBER(SEARCH("Yes",'2_all_summary'!$F971)),IF(ISNUMBER(SEARCH("Yes",'2_all_summary'!U971)),1,2),IF(ISNUMBER(SEARCH("No",'2_all_summary'!U971)),4,3))</f>
        <v>1</v>
      </c>
    </row>
    <row r="972" spans="7:18" x14ac:dyDescent="0.3">
      <c r="G972" s="41"/>
      <c r="H972" s="41" t="str">
        <f>'2_all_summary'!D972</f>
        <v>Local knowledge in the future management of inshore tropical marine resources and environments</v>
      </c>
      <c r="I972" s="41" t="str">
        <f>'2_all_summary'!E972</f>
        <v>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v>
      </c>
      <c r="J972" s="41">
        <f>IF(ISNUMBER(SEARCH("Yes",'2_all_summary'!$F972)),IF(ISNUMBER(SEARCH("Yes",'2_all_summary'!M972)),1,2),IF(ISNUMBER(SEARCH("No",'2_all_summary'!M972)),4,3))</f>
        <v>1</v>
      </c>
      <c r="K972" s="41">
        <f>IF(ISNUMBER(SEARCH("Yes",'2_all_summary'!$F972)),IF(ISNUMBER(SEARCH("Yes",'2_all_summary'!N972)),1,2),IF(ISNUMBER(SEARCH("No",'2_all_summary'!N972)),4,3))</f>
        <v>1</v>
      </c>
      <c r="L972" s="41">
        <f>IF(ISNUMBER(SEARCH("Yes",'2_all_summary'!$F972)),IF(ISNUMBER(SEARCH("Yes",'2_all_summary'!O972)),1,2),IF(ISNUMBER(SEARCH("No",'2_all_summary'!O972)),4,3))</f>
        <v>1</v>
      </c>
      <c r="M972" s="41">
        <f>IF(ISNUMBER(SEARCH("Yes",'2_all_summary'!$F972)),IF(0&lt;'2_all_summary'!P972,1,2),IF(0='2_all_summary'!P972,4,3))</f>
        <v>1</v>
      </c>
      <c r="N972" s="41">
        <f>IF(ISNUMBER(SEARCH("Yes",'2_all_summary'!$F972)),IF(ISNUMBER(SEARCH("Yes",'2_all_summary'!Q972)),1,2),IF(ISNUMBER(SEARCH("No",'2_all_summary'!Q972)),4,3))</f>
        <v>1</v>
      </c>
      <c r="O972" s="41">
        <f>IF(ISNUMBER(SEARCH("Yes",'2_all_summary'!$F972)),IF(ISNUMBER(SEARCH("Yes",'2_all_summary'!R972)),1,2),IF(ISNUMBER(SEARCH("No",'2_all_summary'!R972)),4,3))</f>
        <v>1</v>
      </c>
      <c r="P972" s="41">
        <f>IF(ISNUMBER(SEARCH("Yes",'2_all_summary'!$F972)),IF(ISNUMBER(SEARCH("Yes",'2_all_summary'!S972)),1,2),IF(ISNUMBER(SEARCH("No",'2_all_summary'!S972)),4,3))</f>
        <v>1</v>
      </c>
      <c r="Q972" s="41">
        <f>IF(ISNUMBER(SEARCH("Yes",'2_all_summary'!$F972)),IF(0&lt;'2_all_summary'!T972,1,2),IF(0='2_all_summary'!T972,4,3))</f>
        <v>1</v>
      </c>
      <c r="R972" s="41">
        <f>IF(ISNUMBER(SEARCH("Yes",'2_all_summary'!$F972)),IF(ISNUMBER(SEARCH("Yes",'2_all_summary'!U972)),1,2),IF(ISNUMBER(SEARCH("No",'2_all_summary'!U972)),4,3))</f>
        <v>1</v>
      </c>
    </row>
    <row r="973" spans="7:18" x14ac:dyDescent="0.3">
      <c r="G973" s="41"/>
      <c r="H973" s="41" t="str">
        <f>'2_all_summary'!D973</f>
        <v>A review of design principles for community-based natural resource management</v>
      </c>
      <c r="I973" s="41" t="str">
        <f>'2_all_summary'!E973</f>
        <v>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Â© 2010 by the author(s).</v>
      </c>
      <c r="J973" s="41">
        <f>IF(ISNUMBER(SEARCH("Yes",'2_all_summary'!$F973)),IF(ISNUMBER(SEARCH("Yes",'2_all_summary'!M973)),1,2),IF(ISNUMBER(SEARCH("No",'2_all_summary'!M973)),4,3))</f>
        <v>2</v>
      </c>
      <c r="K973" s="41">
        <f>IF(ISNUMBER(SEARCH("Yes",'2_all_summary'!$F973)),IF(ISNUMBER(SEARCH("Yes",'2_all_summary'!N973)),1,2),IF(ISNUMBER(SEARCH("No",'2_all_summary'!N973)),4,3))</f>
        <v>2</v>
      </c>
      <c r="L973" s="41">
        <f>IF(ISNUMBER(SEARCH("Yes",'2_all_summary'!$F973)),IF(ISNUMBER(SEARCH("Yes",'2_all_summary'!O973)),1,2),IF(ISNUMBER(SEARCH("No",'2_all_summary'!O973)),4,3))</f>
        <v>2</v>
      </c>
      <c r="M973" s="41">
        <f>IF(ISNUMBER(SEARCH("Yes",'2_all_summary'!$F973)),IF(0&lt;'2_all_summary'!P973,1,2),IF(0='2_all_summary'!P973,4,3))</f>
        <v>2</v>
      </c>
      <c r="N973" s="41">
        <f>IF(ISNUMBER(SEARCH("Yes",'2_all_summary'!$F973)),IF(ISNUMBER(SEARCH("Yes",'2_all_summary'!Q973)),1,2),IF(ISNUMBER(SEARCH("No",'2_all_summary'!Q973)),4,3))</f>
        <v>2</v>
      </c>
      <c r="O973" s="41">
        <f>IF(ISNUMBER(SEARCH("Yes",'2_all_summary'!$F973)),IF(ISNUMBER(SEARCH("Yes",'2_all_summary'!R973)),1,2),IF(ISNUMBER(SEARCH("No",'2_all_summary'!R973)),4,3))</f>
        <v>2</v>
      </c>
      <c r="P973" s="41">
        <f>IF(ISNUMBER(SEARCH("Yes",'2_all_summary'!$F973)),IF(ISNUMBER(SEARCH("Yes",'2_all_summary'!S973)),1,2),IF(ISNUMBER(SEARCH("No",'2_all_summary'!S973)),4,3))</f>
        <v>2</v>
      </c>
      <c r="Q973" s="41">
        <f>IF(ISNUMBER(SEARCH("Yes",'2_all_summary'!$F973)),IF(0&lt;'2_all_summary'!T973,1,2),IF(0='2_all_summary'!T973,4,3))</f>
        <v>2</v>
      </c>
      <c r="R973" s="41">
        <f>IF(ISNUMBER(SEARCH("Yes",'2_all_summary'!$F973)),IF(ISNUMBER(SEARCH("Yes",'2_all_summary'!U973)),1,2),IF(ISNUMBER(SEARCH("No",'2_all_summary'!U973)),4,3))</f>
        <v>2</v>
      </c>
    </row>
    <row r="974" spans="7:18" x14ac:dyDescent="0.3">
      <c r="G974" s="41"/>
      <c r="H974" s="41" t="str">
        <f>'2_all_summary'!D974</f>
        <v>Hanging in balance: Benefit sharing in community-based fishery resource management in the Lower Mekong Basin</v>
      </c>
      <c r="I974" s="41" t="str">
        <f>'2_all_summary'!E974</f>
        <v>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v>
      </c>
      <c r="J974" s="41">
        <f>IF(ISNUMBER(SEARCH("Yes",'2_all_summary'!$F974)),IF(ISNUMBER(SEARCH("Yes",'2_all_summary'!M974)),1,2),IF(ISNUMBER(SEARCH("No",'2_all_summary'!M974)),4,3))</f>
        <v>4</v>
      </c>
      <c r="K974" s="41">
        <f>IF(ISNUMBER(SEARCH("Yes",'2_all_summary'!$F974)),IF(ISNUMBER(SEARCH("Yes",'2_all_summary'!N974)),1,2),IF(ISNUMBER(SEARCH("No",'2_all_summary'!N974)),4,3))</f>
        <v>4</v>
      </c>
      <c r="L974" s="41">
        <f>IF(ISNUMBER(SEARCH("Yes",'2_all_summary'!$F974)),IF(ISNUMBER(SEARCH("Yes",'2_all_summary'!O974)),1,2),IF(ISNUMBER(SEARCH("No",'2_all_summary'!O974)),4,3))</f>
        <v>4</v>
      </c>
      <c r="M974" s="41">
        <f>IF(ISNUMBER(SEARCH("Yes",'2_all_summary'!$F974)),IF(0&lt;'2_all_summary'!P974,1,2),IF(0='2_all_summary'!P974,4,3))</f>
        <v>4</v>
      </c>
      <c r="N974" s="41">
        <f>IF(ISNUMBER(SEARCH("Yes",'2_all_summary'!$F974)),IF(ISNUMBER(SEARCH("Yes",'2_all_summary'!Q974)),1,2),IF(ISNUMBER(SEARCH("No",'2_all_summary'!Q974)),4,3))</f>
        <v>4</v>
      </c>
      <c r="O974" s="41">
        <f>IF(ISNUMBER(SEARCH("Yes",'2_all_summary'!$F974)),IF(ISNUMBER(SEARCH("Yes",'2_all_summary'!R974)),1,2),IF(ISNUMBER(SEARCH("No",'2_all_summary'!R974)),4,3))</f>
        <v>4</v>
      </c>
      <c r="P974" s="41">
        <f>IF(ISNUMBER(SEARCH("Yes",'2_all_summary'!$F974)),IF(ISNUMBER(SEARCH("Yes",'2_all_summary'!S974)),1,2),IF(ISNUMBER(SEARCH("No",'2_all_summary'!S974)),4,3))</f>
        <v>4</v>
      </c>
      <c r="Q974" s="41">
        <f>IF(ISNUMBER(SEARCH("Yes",'2_all_summary'!$F974)),IF(0&lt;'2_all_summary'!T974,1,2),IF(0='2_all_summary'!T974,4,3))</f>
        <v>4</v>
      </c>
      <c r="R974" s="41">
        <f>IF(ISNUMBER(SEARCH("Yes",'2_all_summary'!$F974)),IF(ISNUMBER(SEARCH("Yes",'2_all_summary'!U974)),1,2),IF(ISNUMBER(SEARCH("No",'2_all_summary'!U974)),4,3))</f>
        <v>4</v>
      </c>
    </row>
    <row r="975" spans="7:18" x14ac:dyDescent="0.3">
      <c r="G975" s="41"/>
      <c r="H975" s="41" t="str">
        <f>'2_all_summary'!D975</f>
        <v>Small-scale managed marine areas over time: Developments and challenges in a local Fijian reef fishery</v>
      </c>
      <c r="I975" s="41" t="str">
        <f>'2_all_summary'!E975</f>
        <v>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stakeholdersâ€™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villagersâ€™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Â© 2018 Elsevier Ltd</v>
      </c>
      <c r="J975" s="41">
        <f>IF(ISNUMBER(SEARCH("Yes",'2_all_summary'!$F975)),IF(ISNUMBER(SEARCH("Yes",'2_all_summary'!M975)),1,2),IF(ISNUMBER(SEARCH("No",'2_all_summary'!M975)),4,3))</f>
        <v>1</v>
      </c>
      <c r="K975" s="41">
        <f>IF(ISNUMBER(SEARCH("Yes",'2_all_summary'!$F975)),IF(ISNUMBER(SEARCH("Yes",'2_all_summary'!N975)),1,2),IF(ISNUMBER(SEARCH("No",'2_all_summary'!N975)),4,3))</f>
        <v>1</v>
      </c>
      <c r="L975" s="41">
        <f>IF(ISNUMBER(SEARCH("Yes",'2_all_summary'!$F975)),IF(ISNUMBER(SEARCH("Yes",'2_all_summary'!O975)),1,2),IF(ISNUMBER(SEARCH("No",'2_all_summary'!O975)),4,3))</f>
        <v>1</v>
      </c>
      <c r="M975" s="41">
        <f>IF(ISNUMBER(SEARCH("Yes",'2_all_summary'!$F975)),IF(0&lt;'2_all_summary'!P975,1,2),IF(0='2_all_summary'!P975,4,3))</f>
        <v>1</v>
      </c>
      <c r="N975" s="41">
        <f>IF(ISNUMBER(SEARCH("Yes",'2_all_summary'!$F975)),IF(ISNUMBER(SEARCH("Yes",'2_all_summary'!Q975)),1,2),IF(ISNUMBER(SEARCH("No",'2_all_summary'!Q975)),4,3))</f>
        <v>1</v>
      </c>
      <c r="O975" s="41">
        <f>IF(ISNUMBER(SEARCH("Yes",'2_all_summary'!$F975)),IF(ISNUMBER(SEARCH("Yes",'2_all_summary'!R975)),1,2),IF(ISNUMBER(SEARCH("No",'2_all_summary'!R975)),4,3))</f>
        <v>1</v>
      </c>
      <c r="P975" s="41">
        <f>IF(ISNUMBER(SEARCH("Yes",'2_all_summary'!$F975)),IF(ISNUMBER(SEARCH("Yes",'2_all_summary'!S975)),1,2),IF(ISNUMBER(SEARCH("No",'2_all_summary'!S975)),4,3))</f>
        <v>1</v>
      </c>
      <c r="Q975" s="41">
        <f>IF(ISNUMBER(SEARCH("Yes",'2_all_summary'!$F975)),IF(0&lt;'2_all_summary'!T975,1,2),IF(0='2_all_summary'!T975,4,3))</f>
        <v>1</v>
      </c>
      <c r="R975" s="41">
        <f>IF(ISNUMBER(SEARCH("Yes",'2_all_summary'!$F975)),IF(ISNUMBER(SEARCH("Yes",'2_all_summary'!U975)),1,2),IF(ISNUMBER(SEARCH("No",'2_all_summary'!U975)),4,3))</f>
        <v>1</v>
      </c>
    </row>
    <row r="976" spans="7:18" x14ac:dyDescent="0.3">
      <c r="G976" s="41"/>
      <c r="H976" s="41" t="str">
        <f>'2_all_summary'!D976</f>
        <v>Leatherback Ecotourism Development, Implementation, and Outcome Assessment in St. Kitts, West Indies</v>
      </c>
      <c r="I976" s="41" t="str">
        <f>'2_all_summary'!E976</f>
        <v>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Â© 2016 Chelonian Research Foundation.</v>
      </c>
      <c r="J976" s="41">
        <f>IF(ISNUMBER(SEARCH("Yes",'2_all_summary'!$F976)),IF(ISNUMBER(SEARCH("Yes",'2_all_summary'!M976)),1,2),IF(ISNUMBER(SEARCH("No",'2_all_summary'!M976)),4,3))</f>
        <v>4</v>
      </c>
      <c r="K976" s="41">
        <f>IF(ISNUMBER(SEARCH("Yes",'2_all_summary'!$F976)),IF(ISNUMBER(SEARCH("Yes",'2_all_summary'!N976)),1,2),IF(ISNUMBER(SEARCH("No",'2_all_summary'!N976)),4,3))</f>
        <v>4</v>
      </c>
      <c r="L976" s="41">
        <f>IF(ISNUMBER(SEARCH("Yes",'2_all_summary'!$F976)),IF(ISNUMBER(SEARCH("Yes",'2_all_summary'!O976)),1,2),IF(ISNUMBER(SEARCH("No",'2_all_summary'!O976)),4,3))</f>
        <v>4</v>
      </c>
      <c r="M976" s="41">
        <f>IF(ISNUMBER(SEARCH("Yes",'2_all_summary'!$F976)),IF(0&lt;'2_all_summary'!P976,1,2),IF(0='2_all_summary'!P976,4,3))</f>
        <v>4</v>
      </c>
      <c r="N976" s="41">
        <f>IF(ISNUMBER(SEARCH("Yes",'2_all_summary'!$F976)),IF(ISNUMBER(SEARCH("Yes",'2_all_summary'!Q976)),1,2),IF(ISNUMBER(SEARCH("No",'2_all_summary'!Q976)),4,3))</f>
        <v>4</v>
      </c>
      <c r="O976" s="41">
        <f>IF(ISNUMBER(SEARCH("Yes",'2_all_summary'!$F976)),IF(ISNUMBER(SEARCH("Yes",'2_all_summary'!R976)),1,2),IF(ISNUMBER(SEARCH("No",'2_all_summary'!R976)),4,3))</f>
        <v>4</v>
      </c>
      <c r="P976" s="41">
        <f>IF(ISNUMBER(SEARCH("Yes",'2_all_summary'!$F976)),IF(ISNUMBER(SEARCH("Yes",'2_all_summary'!S976)),1,2),IF(ISNUMBER(SEARCH("No",'2_all_summary'!S976)),4,3))</f>
        <v>4</v>
      </c>
      <c r="Q976" s="41">
        <f>IF(ISNUMBER(SEARCH("Yes",'2_all_summary'!$F976)),IF(0&lt;'2_all_summary'!T976,1,2),IF(0='2_all_summary'!T976,4,3))</f>
        <v>4</v>
      </c>
      <c r="R976" s="41">
        <f>IF(ISNUMBER(SEARCH("Yes",'2_all_summary'!$F976)),IF(ISNUMBER(SEARCH("Yes",'2_all_summary'!U976)),1,2),IF(ISNUMBER(SEARCH("No",'2_all_summary'!U976)),4,3))</f>
        <v>4</v>
      </c>
    </row>
    <row r="977" spans="7:18" x14ac:dyDescent="0.3">
      <c r="G977" s="41"/>
      <c r="H977" s="41" t="str">
        <f>'2_all_summary'!D977</f>
        <v>Marine turtle conservation: The integration of a community-based, environmental education programme in southwest Madagascar</v>
      </c>
      <c r="I977" s="41" t="str">
        <f>'2_all_summary'!E977</f>
        <v>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v>
      </c>
      <c r="J977" s="41">
        <f>IF(ISNUMBER(SEARCH("Yes",'2_all_summary'!$F977)),IF(ISNUMBER(SEARCH("Yes",'2_all_summary'!M977)),1,2),IF(ISNUMBER(SEARCH("No",'2_all_summary'!M977)),4,3))</f>
        <v>4</v>
      </c>
      <c r="K977" s="41">
        <f>IF(ISNUMBER(SEARCH("Yes",'2_all_summary'!$F977)),IF(ISNUMBER(SEARCH("Yes",'2_all_summary'!N977)),1,2),IF(ISNUMBER(SEARCH("No",'2_all_summary'!N977)),4,3))</f>
        <v>4</v>
      </c>
      <c r="L977" s="41">
        <f>IF(ISNUMBER(SEARCH("Yes",'2_all_summary'!$F977)),IF(ISNUMBER(SEARCH("Yes",'2_all_summary'!O977)),1,2),IF(ISNUMBER(SEARCH("No",'2_all_summary'!O977)),4,3))</f>
        <v>4</v>
      </c>
      <c r="M977" s="41">
        <f>IF(ISNUMBER(SEARCH("Yes",'2_all_summary'!$F977)),IF(0&lt;'2_all_summary'!P977,1,2),IF(0='2_all_summary'!P977,4,3))</f>
        <v>4</v>
      </c>
      <c r="N977" s="41">
        <f>IF(ISNUMBER(SEARCH("Yes",'2_all_summary'!$F977)),IF(ISNUMBER(SEARCH("Yes",'2_all_summary'!Q977)),1,2),IF(ISNUMBER(SEARCH("No",'2_all_summary'!Q977)),4,3))</f>
        <v>4</v>
      </c>
      <c r="O977" s="41">
        <f>IF(ISNUMBER(SEARCH("Yes",'2_all_summary'!$F977)),IF(ISNUMBER(SEARCH("Yes",'2_all_summary'!R977)),1,2),IF(ISNUMBER(SEARCH("No",'2_all_summary'!R977)),4,3))</f>
        <v>4</v>
      </c>
      <c r="P977" s="41">
        <f>IF(ISNUMBER(SEARCH("Yes",'2_all_summary'!$F977)),IF(ISNUMBER(SEARCH("Yes",'2_all_summary'!S977)),1,2),IF(ISNUMBER(SEARCH("No",'2_all_summary'!S977)),4,3))</f>
        <v>4</v>
      </c>
      <c r="Q977" s="41">
        <f>IF(ISNUMBER(SEARCH("Yes",'2_all_summary'!$F977)),IF(0&lt;'2_all_summary'!T977,1,2),IF(0='2_all_summary'!T977,4,3))</f>
        <v>4</v>
      </c>
      <c r="R977" s="41">
        <f>IF(ISNUMBER(SEARCH("Yes",'2_all_summary'!$F977)),IF(ISNUMBER(SEARCH("Yes",'2_all_summary'!U977)),1,2),IF(ISNUMBER(SEARCH("No",'2_all_summary'!U977)),4,3))</f>
        <v>4</v>
      </c>
    </row>
    <row r="978" spans="7:18" x14ac:dyDescent="0.3">
      <c r="G978" s="41"/>
      <c r="H978" s="41" t="str">
        <f>'2_all_summary'!D978</f>
        <v>Integrating coastal vulnerability and community-based subsistence resource mapping in Northwest Alaska</v>
      </c>
      <c r="I978" s="41" t="str">
        <f>'2_all_summary'!E978</f>
        <v>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Â© 2014 Coastal Education &amp; Research Foundation.</v>
      </c>
      <c r="J978" s="41">
        <f>IF(ISNUMBER(SEARCH("Yes",'2_all_summary'!$F978)),IF(ISNUMBER(SEARCH("Yes",'2_all_summary'!M978)),1,2),IF(ISNUMBER(SEARCH("No",'2_all_summary'!M978)),4,3))</f>
        <v>4</v>
      </c>
      <c r="K978" s="41">
        <f>IF(ISNUMBER(SEARCH("Yes",'2_all_summary'!$F978)),IF(ISNUMBER(SEARCH("Yes",'2_all_summary'!N978)),1,2),IF(ISNUMBER(SEARCH("No",'2_all_summary'!N978)),4,3))</f>
        <v>4</v>
      </c>
      <c r="L978" s="41">
        <f>IF(ISNUMBER(SEARCH("Yes",'2_all_summary'!$F978)),IF(ISNUMBER(SEARCH("Yes",'2_all_summary'!O978)),1,2),IF(ISNUMBER(SEARCH("No",'2_all_summary'!O978)),4,3))</f>
        <v>4</v>
      </c>
      <c r="M978" s="41">
        <f>IF(ISNUMBER(SEARCH("Yes",'2_all_summary'!$F978)),IF(0&lt;'2_all_summary'!P978,1,2),IF(0='2_all_summary'!P978,4,3))</f>
        <v>4</v>
      </c>
      <c r="N978" s="41">
        <f>IF(ISNUMBER(SEARCH("Yes",'2_all_summary'!$F978)),IF(ISNUMBER(SEARCH("Yes",'2_all_summary'!Q978)),1,2),IF(ISNUMBER(SEARCH("No",'2_all_summary'!Q978)),4,3))</f>
        <v>4</v>
      </c>
      <c r="O978" s="41">
        <f>IF(ISNUMBER(SEARCH("Yes",'2_all_summary'!$F978)),IF(ISNUMBER(SEARCH("Yes",'2_all_summary'!R978)),1,2),IF(ISNUMBER(SEARCH("No",'2_all_summary'!R978)),4,3))</f>
        <v>4</v>
      </c>
      <c r="P978" s="41">
        <f>IF(ISNUMBER(SEARCH("Yes",'2_all_summary'!$F978)),IF(ISNUMBER(SEARCH("Yes",'2_all_summary'!S978)),1,2),IF(ISNUMBER(SEARCH("No",'2_all_summary'!S978)),4,3))</f>
        <v>4</v>
      </c>
      <c r="Q978" s="41">
        <f>IF(ISNUMBER(SEARCH("Yes",'2_all_summary'!$F978)),IF(0&lt;'2_all_summary'!T978,1,2),IF(0='2_all_summary'!T978,4,3))</f>
        <v>4</v>
      </c>
      <c r="R978" s="41">
        <f>IF(ISNUMBER(SEARCH("Yes",'2_all_summary'!$F978)),IF(ISNUMBER(SEARCH("Yes",'2_all_summary'!U978)),1,2),IF(ISNUMBER(SEARCH("No",'2_all_summary'!U978)),4,3))</f>
        <v>4</v>
      </c>
    </row>
    <row r="979" spans="7:18" x14ac:dyDescent="0.3">
      <c r="G979" s="41"/>
      <c r="H979" s="41" t="str">
        <f>'2_all_summary'!D979</f>
        <v>Transforming reef fisheries management: Application of an ecosystem-based approach in the USA Caribbean</v>
      </c>
      <c r="I979" s="41" t="str">
        <f>'2_all_summary'!E979</f>
        <v>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Â© 2008 Foundation for Environmental Conservation.</v>
      </c>
      <c r="J979" s="41">
        <f>IF(ISNUMBER(SEARCH("Yes",'2_all_summary'!$F979)),IF(ISNUMBER(SEARCH("Yes",'2_all_summary'!M979)),1,2),IF(ISNUMBER(SEARCH("No",'2_all_summary'!M979)),4,3))</f>
        <v>4</v>
      </c>
      <c r="K979" s="41">
        <f>IF(ISNUMBER(SEARCH("Yes",'2_all_summary'!$F979)),IF(ISNUMBER(SEARCH("Yes",'2_all_summary'!N979)),1,2),IF(ISNUMBER(SEARCH("No",'2_all_summary'!N979)),4,3))</f>
        <v>4</v>
      </c>
      <c r="L979" s="41">
        <f>IF(ISNUMBER(SEARCH("Yes",'2_all_summary'!$F979)),IF(ISNUMBER(SEARCH("Yes",'2_all_summary'!O979)),1,2),IF(ISNUMBER(SEARCH("No",'2_all_summary'!O979)),4,3))</f>
        <v>4</v>
      </c>
      <c r="M979" s="41">
        <f>IF(ISNUMBER(SEARCH("Yes",'2_all_summary'!$F979)),IF(0&lt;'2_all_summary'!P979,1,2),IF(0='2_all_summary'!P979,4,3))</f>
        <v>4</v>
      </c>
      <c r="N979" s="41">
        <f>IF(ISNUMBER(SEARCH("Yes",'2_all_summary'!$F979)),IF(ISNUMBER(SEARCH("Yes",'2_all_summary'!Q979)),1,2),IF(ISNUMBER(SEARCH("No",'2_all_summary'!Q979)),4,3))</f>
        <v>4</v>
      </c>
      <c r="O979" s="41">
        <f>IF(ISNUMBER(SEARCH("Yes",'2_all_summary'!$F979)),IF(ISNUMBER(SEARCH("Yes",'2_all_summary'!R979)),1,2),IF(ISNUMBER(SEARCH("No",'2_all_summary'!R979)),4,3))</f>
        <v>4</v>
      </c>
      <c r="P979" s="41">
        <f>IF(ISNUMBER(SEARCH("Yes",'2_all_summary'!$F979)),IF(ISNUMBER(SEARCH("Yes",'2_all_summary'!S979)),1,2),IF(ISNUMBER(SEARCH("No",'2_all_summary'!S979)),4,3))</f>
        <v>4</v>
      </c>
      <c r="Q979" s="41">
        <f>IF(ISNUMBER(SEARCH("Yes",'2_all_summary'!$F979)),IF(0&lt;'2_all_summary'!T979,1,2),IF(0='2_all_summary'!T979,4,3))</f>
        <v>4</v>
      </c>
      <c r="R979" s="41">
        <f>IF(ISNUMBER(SEARCH("Yes",'2_all_summary'!$F979)),IF(ISNUMBER(SEARCH("Yes",'2_all_summary'!U979)),1,2),IF(ISNUMBER(SEARCH("No",'2_all_summary'!U979)),4,3))</f>
        <v>4</v>
      </c>
    </row>
    <row r="980" spans="7:18" x14ac:dyDescent="0.3">
      <c r="G980" s="41"/>
      <c r="H980" s="41" t="str">
        <f>'2_all_summary'!D980</f>
        <v>Impact of fishing activities on the population of nile tilapia (Oreochromis niloticus) stocks of Lake Hayq, Ethiopia</v>
      </c>
      <c r="I980" s="41" t="str">
        <f>'2_all_summary'!E980</f>
        <v>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didnâ€™t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v>
      </c>
      <c r="J980" s="41">
        <f>IF(ISNUMBER(SEARCH("Yes",'2_all_summary'!$F980)),IF(ISNUMBER(SEARCH("Yes",'2_all_summary'!M980)),1,2),IF(ISNUMBER(SEARCH("No",'2_all_summary'!M980)),4,3))</f>
        <v>4</v>
      </c>
      <c r="K980" s="41">
        <f>IF(ISNUMBER(SEARCH("Yes",'2_all_summary'!$F980)),IF(ISNUMBER(SEARCH("Yes",'2_all_summary'!N980)),1,2),IF(ISNUMBER(SEARCH("No",'2_all_summary'!N980)),4,3))</f>
        <v>4</v>
      </c>
      <c r="L980" s="41">
        <f>IF(ISNUMBER(SEARCH("Yes",'2_all_summary'!$F980)),IF(ISNUMBER(SEARCH("Yes",'2_all_summary'!O980)),1,2),IF(ISNUMBER(SEARCH("No",'2_all_summary'!O980)),4,3))</f>
        <v>4</v>
      </c>
      <c r="M980" s="41">
        <f>IF(ISNUMBER(SEARCH("Yes",'2_all_summary'!$F980)),IF(0&lt;'2_all_summary'!P980,1,2),IF(0='2_all_summary'!P980,4,3))</f>
        <v>4</v>
      </c>
      <c r="N980" s="41">
        <f>IF(ISNUMBER(SEARCH("Yes",'2_all_summary'!$F980)),IF(ISNUMBER(SEARCH("Yes",'2_all_summary'!Q980)),1,2),IF(ISNUMBER(SEARCH("No",'2_all_summary'!Q980)),4,3))</f>
        <v>4</v>
      </c>
      <c r="O980" s="41">
        <f>IF(ISNUMBER(SEARCH("Yes",'2_all_summary'!$F980)),IF(ISNUMBER(SEARCH("Yes",'2_all_summary'!R980)),1,2),IF(ISNUMBER(SEARCH("No",'2_all_summary'!R980)),4,3))</f>
        <v>4</v>
      </c>
      <c r="P980" s="41">
        <f>IF(ISNUMBER(SEARCH("Yes",'2_all_summary'!$F980)),IF(ISNUMBER(SEARCH("Yes",'2_all_summary'!S980)),1,2),IF(ISNUMBER(SEARCH("No",'2_all_summary'!S980)),4,3))</f>
        <v>4</v>
      </c>
      <c r="Q980" s="41">
        <f>IF(ISNUMBER(SEARCH("Yes",'2_all_summary'!$F980)),IF(0&lt;'2_all_summary'!T980,1,2),IF(0='2_all_summary'!T980,4,3))</f>
        <v>4</v>
      </c>
      <c r="R980" s="41">
        <f>IF(ISNUMBER(SEARCH("Yes",'2_all_summary'!$F980)),IF(ISNUMBER(SEARCH("Yes",'2_all_summary'!U980)),1,2),IF(ISNUMBER(SEARCH("No",'2_all_summary'!U980)),4,3))</f>
        <v>4</v>
      </c>
    </row>
    <row r="981" spans="7:18" x14ac:dyDescent="0.3">
      <c r="G981" s="41"/>
      <c r="H981" s="41" t="str">
        <f>'2_all_summary'!D981</f>
        <v>Participation and fisheries management in Costa Rica: From theory to practice</v>
      </c>
      <c r="I981" s="41" t="str">
        <f>'2_all_summary'!E981</f>
        <v>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Â© 2005 Elsevier Ltd. All rights reserved.</v>
      </c>
      <c r="J981" s="41">
        <f>IF(ISNUMBER(SEARCH("Yes",'2_all_summary'!$F981)),IF(ISNUMBER(SEARCH("Yes",'2_all_summary'!M981)),1,2),IF(ISNUMBER(SEARCH("No",'2_all_summary'!M981)),4,3))</f>
        <v>4</v>
      </c>
      <c r="K981" s="41">
        <f>IF(ISNUMBER(SEARCH("Yes",'2_all_summary'!$F981)),IF(ISNUMBER(SEARCH("Yes",'2_all_summary'!N981)),1,2),IF(ISNUMBER(SEARCH("No",'2_all_summary'!N981)),4,3))</f>
        <v>4</v>
      </c>
      <c r="L981" s="41">
        <f>IF(ISNUMBER(SEARCH("Yes",'2_all_summary'!$F981)),IF(ISNUMBER(SEARCH("Yes",'2_all_summary'!O981)),1,2),IF(ISNUMBER(SEARCH("No",'2_all_summary'!O981)),4,3))</f>
        <v>4</v>
      </c>
      <c r="M981" s="41">
        <f>IF(ISNUMBER(SEARCH("Yes",'2_all_summary'!$F981)),IF(0&lt;'2_all_summary'!P981,1,2),IF(0='2_all_summary'!P981,4,3))</f>
        <v>4</v>
      </c>
      <c r="N981" s="41">
        <f>IF(ISNUMBER(SEARCH("Yes",'2_all_summary'!$F981)),IF(ISNUMBER(SEARCH("Yes",'2_all_summary'!Q981)),1,2),IF(ISNUMBER(SEARCH("No",'2_all_summary'!Q981)),4,3))</f>
        <v>4</v>
      </c>
      <c r="O981" s="41">
        <f>IF(ISNUMBER(SEARCH("Yes",'2_all_summary'!$F981)),IF(ISNUMBER(SEARCH("Yes",'2_all_summary'!R981)),1,2),IF(ISNUMBER(SEARCH("No",'2_all_summary'!R981)),4,3))</f>
        <v>4</v>
      </c>
      <c r="P981" s="41">
        <f>IF(ISNUMBER(SEARCH("Yes",'2_all_summary'!$F981)),IF(ISNUMBER(SEARCH("Yes",'2_all_summary'!S981)),1,2),IF(ISNUMBER(SEARCH("No",'2_all_summary'!S981)),4,3))</f>
        <v>4</v>
      </c>
      <c r="Q981" s="41">
        <f>IF(ISNUMBER(SEARCH("Yes",'2_all_summary'!$F981)),IF(0&lt;'2_all_summary'!T981,1,2),IF(0='2_all_summary'!T981,4,3))</f>
        <v>4</v>
      </c>
      <c r="R981" s="41">
        <f>IF(ISNUMBER(SEARCH("Yes",'2_all_summary'!$F981)),IF(ISNUMBER(SEARCH("Yes",'2_all_summary'!U981)),1,2),IF(ISNUMBER(SEARCH("No",'2_all_summary'!U981)),4,3))</f>
        <v>4</v>
      </c>
    </row>
    <row r="982" spans="7:18" x14ac:dyDescent="0.3">
      <c r="G982" s="41"/>
      <c r="H982" s="41" t="str">
        <f>'2_all_summary'!D982</f>
        <v>Coastal management challenges from a community perspective: The problem of 'stealth privatization' in a Canadian fishery</v>
      </c>
      <c r="I982" s="41" t="str">
        <f>'2_all_summary'!E982</f>
        <v>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Â© 2009 Elsevier Ltd. All rights reserved.</v>
      </c>
      <c r="J982" s="41">
        <f>IF(ISNUMBER(SEARCH("Yes",'2_all_summary'!$F982)),IF(ISNUMBER(SEARCH("Yes",'2_all_summary'!M982)),1,2),IF(ISNUMBER(SEARCH("No",'2_all_summary'!M982)),4,3))</f>
        <v>4</v>
      </c>
      <c r="K982" s="41">
        <f>IF(ISNUMBER(SEARCH("Yes",'2_all_summary'!$F982)),IF(ISNUMBER(SEARCH("Yes",'2_all_summary'!N982)),1,2),IF(ISNUMBER(SEARCH("No",'2_all_summary'!N982)),4,3))</f>
        <v>4</v>
      </c>
      <c r="L982" s="41">
        <f>IF(ISNUMBER(SEARCH("Yes",'2_all_summary'!$F982)),IF(ISNUMBER(SEARCH("Yes",'2_all_summary'!O982)),1,2),IF(ISNUMBER(SEARCH("No",'2_all_summary'!O982)),4,3))</f>
        <v>4</v>
      </c>
      <c r="M982" s="41">
        <f>IF(ISNUMBER(SEARCH("Yes",'2_all_summary'!$F982)),IF(0&lt;'2_all_summary'!P982,1,2),IF(0='2_all_summary'!P982,4,3))</f>
        <v>4</v>
      </c>
      <c r="N982" s="41">
        <f>IF(ISNUMBER(SEARCH("Yes",'2_all_summary'!$F982)),IF(ISNUMBER(SEARCH("Yes",'2_all_summary'!Q982)),1,2),IF(ISNUMBER(SEARCH("No",'2_all_summary'!Q982)),4,3))</f>
        <v>4</v>
      </c>
      <c r="O982" s="41">
        <f>IF(ISNUMBER(SEARCH("Yes",'2_all_summary'!$F982)),IF(ISNUMBER(SEARCH("Yes",'2_all_summary'!R982)),1,2),IF(ISNUMBER(SEARCH("No",'2_all_summary'!R982)),4,3))</f>
        <v>4</v>
      </c>
      <c r="P982" s="41">
        <f>IF(ISNUMBER(SEARCH("Yes",'2_all_summary'!$F982)),IF(ISNUMBER(SEARCH("Yes",'2_all_summary'!S982)),1,2),IF(ISNUMBER(SEARCH("No",'2_all_summary'!S982)),4,3))</f>
        <v>4</v>
      </c>
      <c r="Q982" s="41">
        <f>IF(ISNUMBER(SEARCH("Yes",'2_all_summary'!$F982)),IF(0&lt;'2_all_summary'!T982,1,2),IF(0='2_all_summary'!T982,4,3))</f>
        <v>4</v>
      </c>
      <c r="R982" s="41">
        <f>IF(ISNUMBER(SEARCH("Yes",'2_all_summary'!$F982)),IF(ISNUMBER(SEARCH("Yes",'2_all_summary'!U982)),1,2),IF(ISNUMBER(SEARCH("No",'2_all_summary'!U982)),4,3))</f>
        <v>4</v>
      </c>
    </row>
    <row r="983" spans="7:18" x14ac:dyDescent="0.3">
      <c r="G983" s="41"/>
      <c r="H983" s="41" t="str">
        <f>'2_all_summary'!D983</f>
        <v>Community-based management and technical advice in Patos Lagoon estuary (Brazil)</v>
      </c>
      <c r="I983" s="41" t="str">
        <f>'2_all_summary'!E983</f>
        <v>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Â© 2002 Elsevier Science Ltd. All rights reserved.</v>
      </c>
      <c r="J983" s="41">
        <f>IF(ISNUMBER(SEARCH("Yes",'2_all_summary'!$F983)),IF(ISNUMBER(SEARCH("Yes",'2_all_summary'!M983)),1,2),IF(ISNUMBER(SEARCH("No",'2_all_summary'!M983)),4,3))</f>
        <v>4</v>
      </c>
      <c r="K983" s="41">
        <f>IF(ISNUMBER(SEARCH("Yes",'2_all_summary'!$F983)),IF(ISNUMBER(SEARCH("Yes",'2_all_summary'!N983)),1,2),IF(ISNUMBER(SEARCH("No",'2_all_summary'!N983)),4,3))</f>
        <v>4</v>
      </c>
      <c r="L983" s="41">
        <f>IF(ISNUMBER(SEARCH("Yes",'2_all_summary'!$F983)),IF(ISNUMBER(SEARCH("Yes",'2_all_summary'!O983)),1,2),IF(ISNUMBER(SEARCH("No",'2_all_summary'!O983)),4,3))</f>
        <v>4</v>
      </c>
      <c r="M983" s="41">
        <f>IF(ISNUMBER(SEARCH("Yes",'2_all_summary'!$F983)),IF(0&lt;'2_all_summary'!P983,1,2),IF(0='2_all_summary'!P983,4,3))</f>
        <v>4</v>
      </c>
      <c r="N983" s="41">
        <f>IF(ISNUMBER(SEARCH("Yes",'2_all_summary'!$F983)),IF(ISNUMBER(SEARCH("Yes",'2_all_summary'!Q983)),1,2),IF(ISNUMBER(SEARCH("No",'2_all_summary'!Q983)),4,3))</f>
        <v>4</v>
      </c>
      <c r="O983" s="41">
        <f>IF(ISNUMBER(SEARCH("Yes",'2_all_summary'!$F983)),IF(ISNUMBER(SEARCH("Yes",'2_all_summary'!R983)),1,2),IF(ISNUMBER(SEARCH("No",'2_all_summary'!R983)),4,3))</f>
        <v>4</v>
      </c>
      <c r="P983" s="41">
        <f>IF(ISNUMBER(SEARCH("Yes",'2_all_summary'!$F983)),IF(ISNUMBER(SEARCH("Yes",'2_all_summary'!S983)),1,2),IF(ISNUMBER(SEARCH("No",'2_all_summary'!S983)),4,3))</f>
        <v>4</v>
      </c>
      <c r="Q983" s="41">
        <f>IF(ISNUMBER(SEARCH("Yes",'2_all_summary'!$F983)),IF(0&lt;'2_all_summary'!T983,1,2),IF(0='2_all_summary'!T983,4,3))</f>
        <v>4</v>
      </c>
      <c r="R983" s="41">
        <f>IF(ISNUMBER(SEARCH("Yes",'2_all_summary'!$F983)),IF(ISNUMBER(SEARCH("Yes",'2_all_summary'!U983)),1,2),IF(ISNUMBER(SEARCH("No",'2_all_summary'!U983)),4,3))</f>
        <v>4</v>
      </c>
    </row>
    <row r="984" spans="7:18" x14ac:dyDescent="0.3">
      <c r="G984" s="41"/>
      <c r="H984" s="41" t="str">
        <f>'2_all_summary'!D984</f>
        <v>The Newfoundland and Labrador Heart Health Program dissemination story: the formation and functioning of effective coalitions.</v>
      </c>
      <c r="I984" s="41" t="str">
        <f>'2_all_summary'!E984</f>
        <v>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v>
      </c>
      <c r="J984" s="41">
        <f>IF(ISNUMBER(SEARCH("Yes",'2_all_summary'!$F984)),IF(ISNUMBER(SEARCH("Yes",'2_all_summary'!M984)),1,2),IF(ISNUMBER(SEARCH("No",'2_all_summary'!M984)),4,3))</f>
        <v>4</v>
      </c>
      <c r="K984" s="41">
        <f>IF(ISNUMBER(SEARCH("Yes",'2_all_summary'!$F984)),IF(ISNUMBER(SEARCH("Yes",'2_all_summary'!N984)),1,2),IF(ISNUMBER(SEARCH("No",'2_all_summary'!N984)),4,3))</f>
        <v>4</v>
      </c>
      <c r="L984" s="41">
        <f>IF(ISNUMBER(SEARCH("Yes",'2_all_summary'!$F984)),IF(ISNUMBER(SEARCH("Yes",'2_all_summary'!O984)),1,2),IF(ISNUMBER(SEARCH("No",'2_all_summary'!O984)),4,3))</f>
        <v>4</v>
      </c>
      <c r="M984" s="41">
        <f>IF(ISNUMBER(SEARCH("Yes",'2_all_summary'!$F984)),IF(0&lt;'2_all_summary'!P984,1,2),IF(0='2_all_summary'!P984,4,3))</f>
        <v>4</v>
      </c>
      <c r="N984" s="41">
        <f>IF(ISNUMBER(SEARCH("Yes",'2_all_summary'!$F984)),IF(ISNUMBER(SEARCH("Yes",'2_all_summary'!Q984)),1,2),IF(ISNUMBER(SEARCH("No",'2_all_summary'!Q984)),4,3))</f>
        <v>4</v>
      </c>
      <c r="O984" s="41">
        <f>IF(ISNUMBER(SEARCH("Yes",'2_all_summary'!$F984)),IF(ISNUMBER(SEARCH("Yes",'2_all_summary'!R984)),1,2),IF(ISNUMBER(SEARCH("No",'2_all_summary'!R984)),4,3))</f>
        <v>4</v>
      </c>
      <c r="P984" s="41">
        <f>IF(ISNUMBER(SEARCH("Yes",'2_all_summary'!$F984)),IF(ISNUMBER(SEARCH("Yes",'2_all_summary'!S984)),1,2),IF(ISNUMBER(SEARCH("No",'2_all_summary'!S984)),4,3))</f>
        <v>4</v>
      </c>
      <c r="Q984" s="41">
        <f>IF(ISNUMBER(SEARCH("Yes",'2_all_summary'!$F984)),IF(0&lt;'2_all_summary'!T984,1,2),IF(0='2_all_summary'!T984,4,3))</f>
        <v>4</v>
      </c>
      <c r="R984" s="41">
        <f>IF(ISNUMBER(SEARCH("Yes",'2_all_summary'!$F984)),IF(ISNUMBER(SEARCH("Yes",'2_all_summary'!U984)),1,2),IF(ISNUMBER(SEARCH("No",'2_all_summary'!U984)),4,3))</f>
        <v>4</v>
      </c>
    </row>
    <row r="985" spans="7:18" x14ac:dyDescent="0.3">
      <c r="G985" s="41"/>
      <c r="H985" s="41" t="str">
        <f>'2_all_summary'!D985</f>
        <v>A Sustainable Tourism Based on a New Institutional Economics Approach: Ecotourism Based on the Community in the Gasan Gadang Fishermen Village</v>
      </c>
      <c r="I985" s="41" t="str">
        <f>'2_all_summary'!E985</f>
        <v>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Â© Published under licence by IOP Publishing Ltd.</v>
      </c>
      <c r="J985" s="41">
        <f>IF(ISNUMBER(SEARCH("Yes",'2_all_summary'!$F985)),IF(ISNUMBER(SEARCH("Yes",'2_all_summary'!M985)),1,2),IF(ISNUMBER(SEARCH("No",'2_all_summary'!M985)),4,3))</f>
        <v>4</v>
      </c>
      <c r="K985" s="41">
        <f>IF(ISNUMBER(SEARCH("Yes",'2_all_summary'!$F985)),IF(ISNUMBER(SEARCH("Yes",'2_all_summary'!N985)),1,2),IF(ISNUMBER(SEARCH("No",'2_all_summary'!N985)),4,3))</f>
        <v>4</v>
      </c>
      <c r="L985" s="41">
        <f>IF(ISNUMBER(SEARCH("Yes",'2_all_summary'!$F985)),IF(ISNUMBER(SEARCH("Yes",'2_all_summary'!O985)),1,2),IF(ISNUMBER(SEARCH("No",'2_all_summary'!O985)),4,3))</f>
        <v>4</v>
      </c>
      <c r="M985" s="41">
        <f>IF(ISNUMBER(SEARCH("Yes",'2_all_summary'!$F985)),IF(0&lt;'2_all_summary'!P985,1,2),IF(0='2_all_summary'!P985,4,3))</f>
        <v>4</v>
      </c>
      <c r="N985" s="41">
        <f>IF(ISNUMBER(SEARCH("Yes",'2_all_summary'!$F985)),IF(ISNUMBER(SEARCH("Yes",'2_all_summary'!Q985)),1,2),IF(ISNUMBER(SEARCH("No",'2_all_summary'!Q985)),4,3))</f>
        <v>4</v>
      </c>
      <c r="O985" s="41">
        <f>IF(ISNUMBER(SEARCH("Yes",'2_all_summary'!$F985)),IF(ISNUMBER(SEARCH("Yes",'2_all_summary'!R985)),1,2),IF(ISNUMBER(SEARCH("No",'2_all_summary'!R985)),4,3))</f>
        <v>4</v>
      </c>
      <c r="P985" s="41">
        <f>IF(ISNUMBER(SEARCH("Yes",'2_all_summary'!$F985)),IF(ISNUMBER(SEARCH("Yes",'2_all_summary'!S985)),1,2),IF(ISNUMBER(SEARCH("No",'2_all_summary'!S985)),4,3))</f>
        <v>4</v>
      </c>
      <c r="Q985" s="41">
        <f>IF(ISNUMBER(SEARCH("Yes",'2_all_summary'!$F985)),IF(0&lt;'2_all_summary'!T985,1,2),IF(0='2_all_summary'!T985,4,3))</f>
        <v>4</v>
      </c>
      <c r="R985" s="41">
        <f>IF(ISNUMBER(SEARCH("Yes",'2_all_summary'!$F985)),IF(ISNUMBER(SEARCH("Yes",'2_all_summary'!U985)),1,2),IF(ISNUMBER(SEARCH("No",'2_all_summary'!U985)),4,3))</f>
        <v>4</v>
      </c>
    </row>
    <row r="986" spans="7:18" x14ac:dyDescent="0.3">
      <c r="G986" s="41"/>
      <c r="H986" s="41" t="str">
        <f>'2_all_summary'!D986</f>
        <v>Future options for urban wastewater reuse</v>
      </c>
      <c r="I986" s="41" t="str">
        <f>'2_all_summary'!E986</f>
        <v>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v>
      </c>
      <c r="J986" s="41">
        <f>IF(ISNUMBER(SEARCH("Yes",'2_all_summary'!$F986)),IF(ISNUMBER(SEARCH("Yes",'2_all_summary'!M986)),1,2),IF(ISNUMBER(SEARCH("No",'2_all_summary'!M986)),4,3))</f>
        <v>4</v>
      </c>
      <c r="K986" s="41">
        <f>IF(ISNUMBER(SEARCH("Yes",'2_all_summary'!$F986)),IF(ISNUMBER(SEARCH("Yes",'2_all_summary'!N986)),1,2),IF(ISNUMBER(SEARCH("No",'2_all_summary'!N986)),4,3))</f>
        <v>4</v>
      </c>
      <c r="L986" s="41">
        <f>IF(ISNUMBER(SEARCH("Yes",'2_all_summary'!$F986)),IF(ISNUMBER(SEARCH("Yes",'2_all_summary'!O986)),1,2),IF(ISNUMBER(SEARCH("No",'2_all_summary'!O986)),4,3))</f>
        <v>4</v>
      </c>
      <c r="M986" s="41">
        <f>IF(ISNUMBER(SEARCH("Yes",'2_all_summary'!$F986)),IF(0&lt;'2_all_summary'!P986,1,2),IF(0='2_all_summary'!P986,4,3))</f>
        <v>4</v>
      </c>
      <c r="N986" s="41">
        <f>IF(ISNUMBER(SEARCH("Yes",'2_all_summary'!$F986)),IF(ISNUMBER(SEARCH("Yes",'2_all_summary'!Q986)),1,2),IF(ISNUMBER(SEARCH("No",'2_all_summary'!Q986)),4,3))</f>
        <v>4</v>
      </c>
      <c r="O986" s="41">
        <f>IF(ISNUMBER(SEARCH("Yes",'2_all_summary'!$F986)),IF(ISNUMBER(SEARCH("Yes",'2_all_summary'!R986)),1,2),IF(ISNUMBER(SEARCH("No",'2_all_summary'!R986)),4,3))</f>
        <v>4</v>
      </c>
      <c r="P986" s="41">
        <f>IF(ISNUMBER(SEARCH("Yes",'2_all_summary'!$F986)),IF(ISNUMBER(SEARCH("Yes",'2_all_summary'!S986)),1,2),IF(ISNUMBER(SEARCH("No",'2_all_summary'!S986)),4,3))</f>
        <v>4</v>
      </c>
      <c r="Q986" s="41">
        <f>IF(ISNUMBER(SEARCH("Yes",'2_all_summary'!$F986)),IF(0&lt;'2_all_summary'!T986,1,2),IF(0='2_all_summary'!T986,4,3))</f>
        <v>4</v>
      </c>
      <c r="R986" s="41">
        <f>IF(ISNUMBER(SEARCH("Yes",'2_all_summary'!$F986)),IF(ISNUMBER(SEARCH("Yes",'2_all_summary'!U986)),1,2),IF(ISNUMBER(SEARCH("No",'2_all_summary'!U986)),4,3))</f>
        <v>4</v>
      </c>
    </row>
    <row r="987" spans="7:18" x14ac:dyDescent="0.3">
      <c r="G987" s="41"/>
      <c r="H987" s="41" t="str">
        <f>'2_all_summary'!D987</f>
        <v>Coastal management in Tanga, Tanzania: A decentralized community-based approach</v>
      </c>
      <c r="I987" s="41" t="str">
        <f>'2_all_summary'!E987</f>
        <v>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v>
      </c>
      <c r="J987" s="41">
        <f>IF(ISNUMBER(SEARCH("Yes",'2_all_summary'!$F987)),IF(ISNUMBER(SEARCH("Yes",'2_all_summary'!M987)),1,2),IF(ISNUMBER(SEARCH("No",'2_all_summary'!M987)),4,3))</f>
        <v>4</v>
      </c>
      <c r="K987" s="41">
        <f>IF(ISNUMBER(SEARCH("Yes",'2_all_summary'!$F987)),IF(ISNUMBER(SEARCH("Yes",'2_all_summary'!N987)),1,2),IF(ISNUMBER(SEARCH("No",'2_all_summary'!N987)),4,3))</f>
        <v>4</v>
      </c>
      <c r="L987" s="41">
        <f>IF(ISNUMBER(SEARCH("Yes",'2_all_summary'!$F987)),IF(ISNUMBER(SEARCH("Yes",'2_all_summary'!O987)),1,2),IF(ISNUMBER(SEARCH("No",'2_all_summary'!O987)),4,3))</f>
        <v>4</v>
      </c>
      <c r="M987" s="41">
        <f>IF(ISNUMBER(SEARCH("Yes",'2_all_summary'!$F987)),IF(0&lt;'2_all_summary'!P987,1,2),IF(0='2_all_summary'!P987,4,3))</f>
        <v>4</v>
      </c>
      <c r="N987" s="41">
        <f>IF(ISNUMBER(SEARCH("Yes",'2_all_summary'!$F987)),IF(ISNUMBER(SEARCH("Yes",'2_all_summary'!Q987)),1,2),IF(ISNUMBER(SEARCH("No",'2_all_summary'!Q987)),4,3))</f>
        <v>4</v>
      </c>
      <c r="O987" s="41">
        <f>IF(ISNUMBER(SEARCH("Yes",'2_all_summary'!$F987)),IF(ISNUMBER(SEARCH("Yes",'2_all_summary'!R987)),1,2),IF(ISNUMBER(SEARCH("No",'2_all_summary'!R987)),4,3))</f>
        <v>4</v>
      </c>
      <c r="P987" s="41">
        <f>IF(ISNUMBER(SEARCH("Yes",'2_all_summary'!$F987)),IF(ISNUMBER(SEARCH("Yes",'2_all_summary'!S987)),1,2),IF(ISNUMBER(SEARCH("No",'2_all_summary'!S987)),4,3))</f>
        <v>4</v>
      </c>
      <c r="Q987" s="41">
        <f>IF(ISNUMBER(SEARCH("Yes",'2_all_summary'!$F987)),IF(0&lt;'2_all_summary'!T987,1,2),IF(0='2_all_summary'!T987,4,3))</f>
        <v>4</v>
      </c>
      <c r="R987" s="41">
        <f>IF(ISNUMBER(SEARCH("Yes",'2_all_summary'!$F987)),IF(ISNUMBER(SEARCH("Yes",'2_all_summary'!U987)),1,2),IF(ISNUMBER(SEARCH("No",'2_all_summary'!U987)),4,3))</f>
        <v>4</v>
      </c>
    </row>
    <row r="988" spans="7:18" x14ac:dyDescent="0.3">
      <c r="G988" s="41"/>
      <c r="H988" s="41" t="str">
        <f>'2_all_summary'!D988</f>
        <v>Seaflower marine protected area: Governance for sustainable development</v>
      </c>
      <c r="I988" s="41" t="str">
        <f>'2_all_summary'!E988</f>
        <v>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Â© 2013 Elsevier Ltd.</v>
      </c>
      <c r="J988" s="41">
        <f>IF(ISNUMBER(SEARCH("Yes",'2_all_summary'!$F988)),IF(ISNUMBER(SEARCH("Yes",'2_all_summary'!M988)),1,2),IF(ISNUMBER(SEARCH("No",'2_all_summary'!M988)),4,3))</f>
        <v>4</v>
      </c>
      <c r="K988" s="41">
        <f>IF(ISNUMBER(SEARCH("Yes",'2_all_summary'!$F988)),IF(ISNUMBER(SEARCH("Yes",'2_all_summary'!N988)),1,2),IF(ISNUMBER(SEARCH("No",'2_all_summary'!N988)),4,3))</f>
        <v>4</v>
      </c>
      <c r="L988" s="41">
        <f>IF(ISNUMBER(SEARCH("Yes",'2_all_summary'!$F988)),IF(ISNUMBER(SEARCH("Yes",'2_all_summary'!O988)),1,2),IF(ISNUMBER(SEARCH("No",'2_all_summary'!O988)),4,3))</f>
        <v>4</v>
      </c>
      <c r="M988" s="41">
        <f>IF(ISNUMBER(SEARCH("Yes",'2_all_summary'!$F988)),IF(0&lt;'2_all_summary'!P988,1,2),IF(0='2_all_summary'!P988,4,3))</f>
        <v>4</v>
      </c>
      <c r="N988" s="41">
        <f>IF(ISNUMBER(SEARCH("Yes",'2_all_summary'!$F988)),IF(ISNUMBER(SEARCH("Yes",'2_all_summary'!Q988)),1,2),IF(ISNUMBER(SEARCH("No",'2_all_summary'!Q988)),4,3))</f>
        <v>4</v>
      </c>
      <c r="O988" s="41">
        <f>IF(ISNUMBER(SEARCH("Yes",'2_all_summary'!$F988)),IF(ISNUMBER(SEARCH("Yes",'2_all_summary'!R988)),1,2),IF(ISNUMBER(SEARCH("No",'2_all_summary'!R988)),4,3))</f>
        <v>4</v>
      </c>
      <c r="P988" s="41">
        <f>IF(ISNUMBER(SEARCH("Yes",'2_all_summary'!$F988)),IF(ISNUMBER(SEARCH("Yes",'2_all_summary'!S988)),1,2),IF(ISNUMBER(SEARCH("No",'2_all_summary'!S988)),4,3))</f>
        <v>4</v>
      </c>
      <c r="Q988" s="41">
        <f>IF(ISNUMBER(SEARCH("Yes",'2_all_summary'!$F988)),IF(0&lt;'2_all_summary'!T988,1,2),IF(0='2_all_summary'!T988,4,3))</f>
        <v>4</v>
      </c>
      <c r="R988" s="41">
        <f>IF(ISNUMBER(SEARCH("Yes",'2_all_summary'!$F988)),IF(ISNUMBER(SEARCH("Yes",'2_all_summary'!U988)),1,2),IF(ISNUMBER(SEARCH("No",'2_all_summary'!U988)),4,3))</f>
        <v>4</v>
      </c>
    </row>
    <row r="989" spans="7:18" x14ac:dyDescent="0.3">
      <c r="G989" s="41"/>
      <c r="H989" s="41" t="str">
        <f>'2_all_summary'!D989</f>
        <v>Learning communities and legal spaces: Community-based fisheries management in a globalizing world</v>
      </c>
      <c r="I989" s="41" t="str">
        <f>'2_all_summary'!E989</f>
        <v>[No abstract available]</v>
      </c>
      <c r="J989" s="41">
        <f>IF(ISNUMBER(SEARCH("Yes",'2_all_summary'!$F989)),IF(ISNUMBER(SEARCH("Yes",'2_all_summary'!M989)),1,2),IF(ISNUMBER(SEARCH("No",'2_all_summary'!M989)),4,3))</f>
        <v>1</v>
      </c>
      <c r="K989" s="41">
        <f>IF(ISNUMBER(SEARCH("Yes",'2_all_summary'!$F989)),IF(ISNUMBER(SEARCH("Yes",'2_all_summary'!N989)),1,2),IF(ISNUMBER(SEARCH("No",'2_all_summary'!N989)),4,3))</f>
        <v>1</v>
      </c>
      <c r="L989" s="41">
        <f>IF(ISNUMBER(SEARCH("Yes",'2_all_summary'!$F989)),IF(ISNUMBER(SEARCH("Yes",'2_all_summary'!O989)),1,2),IF(ISNUMBER(SEARCH("No",'2_all_summary'!O989)),4,3))</f>
        <v>2</v>
      </c>
      <c r="M989" s="41">
        <f>IF(ISNUMBER(SEARCH("Yes",'2_all_summary'!$F989)),IF(0&lt;'2_all_summary'!P989,1,2),IF(0='2_all_summary'!P989,4,3))</f>
        <v>1</v>
      </c>
      <c r="N989" s="41">
        <f>IF(ISNUMBER(SEARCH("Yes",'2_all_summary'!$F989)),IF(ISNUMBER(SEARCH("Yes",'2_all_summary'!Q989)),1,2),IF(ISNUMBER(SEARCH("No",'2_all_summary'!Q989)),4,3))</f>
        <v>1</v>
      </c>
      <c r="O989" s="41">
        <f>IF(ISNUMBER(SEARCH("Yes",'2_all_summary'!$F989)),IF(ISNUMBER(SEARCH("Yes",'2_all_summary'!R989)),1,2),IF(ISNUMBER(SEARCH("No",'2_all_summary'!R989)),4,3))</f>
        <v>1</v>
      </c>
      <c r="P989" s="41">
        <f>IF(ISNUMBER(SEARCH("Yes",'2_all_summary'!$F989)),IF(ISNUMBER(SEARCH("Yes",'2_all_summary'!S989)),1,2),IF(ISNUMBER(SEARCH("No",'2_all_summary'!S989)),4,3))</f>
        <v>2</v>
      </c>
      <c r="Q989" s="41">
        <f>IF(ISNUMBER(SEARCH("Yes",'2_all_summary'!$F989)),IF(0&lt;'2_all_summary'!T989,1,2),IF(0='2_all_summary'!T989,4,3))</f>
        <v>1</v>
      </c>
      <c r="R989" s="41">
        <f>IF(ISNUMBER(SEARCH("Yes",'2_all_summary'!$F989)),IF(ISNUMBER(SEARCH("Yes",'2_all_summary'!U989)),1,2),IF(ISNUMBER(SEARCH("No",'2_all_summary'!U989)),4,3))</f>
        <v>1</v>
      </c>
    </row>
    <row r="990" spans="7:18" x14ac:dyDescent="0.3">
      <c r="G990" s="41"/>
      <c r="H990" s="41" t="str">
        <f>'2_all_summary'!D990</f>
        <v>The good, the bad, or the ugly? Advantages and challenges of Japanese coastal fisheries management</v>
      </c>
      <c r="I990" s="41" t="str">
        <f>'2_all_summary'!E990</f>
        <v>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Â© 2006 Rosenstiel School of Marine and Atmospheric Science of the University of Miami.</v>
      </c>
      <c r="J990" s="41">
        <f>IF(ISNUMBER(SEARCH("Yes",'2_all_summary'!$F990)),IF(ISNUMBER(SEARCH("Yes",'2_all_summary'!M990)),1,2),IF(ISNUMBER(SEARCH("No",'2_all_summary'!M990)),4,3))</f>
        <v>4</v>
      </c>
      <c r="K990" s="41">
        <f>IF(ISNUMBER(SEARCH("Yes",'2_all_summary'!$F990)),IF(ISNUMBER(SEARCH("Yes",'2_all_summary'!N990)),1,2),IF(ISNUMBER(SEARCH("No",'2_all_summary'!N990)),4,3))</f>
        <v>4</v>
      </c>
      <c r="L990" s="41">
        <f>IF(ISNUMBER(SEARCH("Yes",'2_all_summary'!$F990)),IF(ISNUMBER(SEARCH("Yes",'2_all_summary'!O990)),1,2),IF(ISNUMBER(SEARCH("No",'2_all_summary'!O990)),4,3))</f>
        <v>4</v>
      </c>
      <c r="M990" s="41">
        <f>IF(ISNUMBER(SEARCH("Yes",'2_all_summary'!$F990)),IF(0&lt;'2_all_summary'!P990,1,2),IF(0='2_all_summary'!P990,4,3))</f>
        <v>4</v>
      </c>
      <c r="N990" s="41">
        <f>IF(ISNUMBER(SEARCH("Yes",'2_all_summary'!$F990)),IF(ISNUMBER(SEARCH("Yes",'2_all_summary'!Q990)),1,2),IF(ISNUMBER(SEARCH("No",'2_all_summary'!Q990)),4,3))</f>
        <v>4</v>
      </c>
      <c r="O990" s="41">
        <f>IF(ISNUMBER(SEARCH("Yes",'2_all_summary'!$F990)),IF(ISNUMBER(SEARCH("Yes",'2_all_summary'!R990)),1,2),IF(ISNUMBER(SEARCH("No",'2_all_summary'!R990)),4,3))</f>
        <v>4</v>
      </c>
      <c r="P990" s="41">
        <f>IF(ISNUMBER(SEARCH("Yes",'2_all_summary'!$F990)),IF(ISNUMBER(SEARCH("Yes",'2_all_summary'!S990)),1,2),IF(ISNUMBER(SEARCH("No",'2_all_summary'!S990)),4,3))</f>
        <v>4</v>
      </c>
      <c r="Q990" s="41">
        <f>IF(ISNUMBER(SEARCH("Yes",'2_all_summary'!$F990)),IF(0&lt;'2_all_summary'!T990,1,2),IF(0='2_all_summary'!T990,4,3))</f>
        <v>4</v>
      </c>
      <c r="R990" s="41">
        <f>IF(ISNUMBER(SEARCH("Yes",'2_all_summary'!$F990)),IF(ISNUMBER(SEARCH("Yes",'2_all_summary'!U990)),1,2),IF(ISNUMBER(SEARCH("No",'2_all_summary'!U990)),4,3))</f>
        <v>4</v>
      </c>
    </row>
    <row r="991" spans="7:18" x14ac:dyDescent="0.3">
      <c r="G991" s="41"/>
      <c r="H991" s="41" t="str">
        <f>'2_all_summary'!D991</f>
        <v>Opportunities to Strengthen Fish Supply Chain Policy to Improve External Food Environments for Nutrition in the Solomon Islands</v>
      </c>
      <c r="I991" s="41" t="str">
        <f>'2_all_summary'!E991</f>
        <v>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Islandsâ€™ commitments to the Sustainable Development Goals. Â© 2023 by the authors.</v>
      </c>
      <c r="J991" s="41">
        <f>IF(ISNUMBER(SEARCH("Yes",'2_all_summary'!$F991)),IF(ISNUMBER(SEARCH("Yes",'2_all_summary'!M991)),1,2),IF(ISNUMBER(SEARCH("No",'2_all_summary'!M991)),4,3))</f>
        <v>1</v>
      </c>
      <c r="K991" s="41">
        <f>IF(ISNUMBER(SEARCH("Yes",'2_all_summary'!$F991)),IF(ISNUMBER(SEARCH("Yes",'2_all_summary'!N991)),1,2),IF(ISNUMBER(SEARCH("No",'2_all_summary'!N991)),4,3))</f>
        <v>2</v>
      </c>
      <c r="L991" s="41">
        <f>IF(ISNUMBER(SEARCH("Yes",'2_all_summary'!$F991)),IF(ISNUMBER(SEARCH("Yes",'2_all_summary'!O991)),1,2),IF(ISNUMBER(SEARCH("No",'2_all_summary'!O991)),4,3))</f>
        <v>2</v>
      </c>
      <c r="M991" s="41">
        <f>IF(ISNUMBER(SEARCH("Yes",'2_all_summary'!$F991)),IF(0&lt;'2_all_summary'!P991,1,2),IF(0='2_all_summary'!P991,4,3))</f>
        <v>1</v>
      </c>
      <c r="N991" s="41">
        <f>IF(ISNUMBER(SEARCH("Yes",'2_all_summary'!$F991)),IF(ISNUMBER(SEARCH("Yes",'2_all_summary'!Q991)),1,2),IF(ISNUMBER(SEARCH("No",'2_all_summary'!Q991)),4,3))</f>
        <v>1</v>
      </c>
      <c r="O991" s="41">
        <f>IF(ISNUMBER(SEARCH("Yes",'2_all_summary'!$F991)),IF(ISNUMBER(SEARCH("Yes",'2_all_summary'!R991)),1,2),IF(ISNUMBER(SEARCH("No",'2_all_summary'!R991)),4,3))</f>
        <v>1</v>
      </c>
      <c r="P991" s="41">
        <f>IF(ISNUMBER(SEARCH("Yes",'2_all_summary'!$F991)),IF(ISNUMBER(SEARCH("Yes",'2_all_summary'!S991)),1,2),IF(ISNUMBER(SEARCH("No",'2_all_summary'!S991)),4,3))</f>
        <v>1</v>
      </c>
      <c r="Q991" s="41">
        <f>IF(ISNUMBER(SEARCH("Yes",'2_all_summary'!$F991)),IF(0&lt;'2_all_summary'!T991,1,2),IF(0='2_all_summary'!T991,4,3))</f>
        <v>1</v>
      </c>
      <c r="R991" s="41">
        <f>IF(ISNUMBER(SEARCH("Yes",'2_all_summary'!$F991)),IF(ISNUMBER(SEARCH("Yes",'2_all_summary'!U991)),1,2),IF(ISNUMBER(SEARCH("No",'2_all_summary'!U991)),4,3))</f>
        <v>1</v>
      </c>
    </row>
    <row r="992" spans="7:18" x14ac:dyDescent="0.3">
      <c r="G992" s="41"/>
      <c r="H992" s="41" t="str">
        <f>'2_all_summary'!D992</f>
        <v>The roles of environmental non-government organizations in the Fraser River Basin</v>
      </c>
      <c r="I992" s="41" t="str">
        <f>'2_all_summary'!E992</f>
        <v>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v>
      </c>
      <c r="J992" s="41">
        <f>IF(ISNUMBER(SEARCH("Yes",'2_all_summary'!$F992)),IF(ISNUMBER(SEARCH("Yes",'2_all_summary'!M992)),1,2),IF(ISNUMBER(SEARCH("No",'2_all_summary'!M992)),4,3))</f>
        <v>4</v>
      </c>
      <c r="K992" s="41">
        <f>IF(ISNUMBER(SEARCH("Yes",'2_all_summary'!$F992)),IF(ISNUMBER(SEARCH("Yes",'2_all_summary'!N992)),1,2),IF(ISNUMBER(SEARCH("No",'2_all_summary'!N992)),4,3))</f>
        <v>4</v>
      </c>
      <c r="L992" s="41">
        <f>IF(ISNUMBER(SEARCH("Yes",'2_all_summary'!$F992)),IF(ISNUMBER(SEARCH("Yes",'2_all_summary'!O992)),1,2),IF(ISNUMBER(SEARCH("No",'2_all_summary'!O992)),4,3))</f>
        <v>4</v>
      </c>
      <c r="M992" s="41">
        <f>IF(ISNUMBER(SEARCH("Yes",'2_all_summary'!$F992)),IF(0&lt;'2_all_summary'!P992,1,2),IF(0='2_all_summary'!P992,4,3))</f>
        <v>4</v>
      </c>
      <c r="N992" s="41">
        <f>IF(ISNUMBER(SEARCH("Yes",'2_all_summary'!$F992)),IF(ISNUMBER(SEARCH("Yes",'2_all_summary'!Q992)),1,2),IF(ISNUMBER(SEARCH("No",'2_all_summary'!Q992)),4,3))</f>
        <v>4</v>
      </c>
      <c r="O992" s="41">
        <f>IF(ISNUMBER(SEARCH("Yes",'2_all_summary'!$F992)),IF(ISNUMBER(SEARCH("Yes",'2_all_summary'!R992)),1,2),IF(ISNUMBER(SEARCH("No",'2_all_summary'!R992)),4,3))</f>
        <v>4</v>
      </c>
      <c r="P992" s="41">
        <f>IF(ISNUMBER(SEARCH("Yes",'2_all_summary'!$F992)),IF(ISNUMBER(SEARCH("Yes",'2_all_summary'!S992)),1,2),IF(ISNUMBER(SEARCH("No",'2_all_summary'!S992)),4,3))</f>
        <v>4</v>
      </c>
      <c r="Q992" s="41">
        <f>IF(ISNUMBER(SEARCH("Yes",'2_all_summary'!$F992)),IF(0&lt;'2_all_summary'!T992,1,2),IF(0='2_all_summary'!T992,4,3))</f>
        <v>4</v>
      </c>
      <c r="R992" s="41">
        <f>IF(ISNUMBER(SEARCH("Yes",'2_all_summary'!$F992)),IF(ISNUMBER(SEARCH("Yes",'2_all_summary'!U992)),1,2),IF(ISNUMBER(SEARCH("No",'2_all_summary'!U992)),4,3))</f>
        <v>4</v>
      </c>
    </row>
    <row r="993" spans="7:18" x14ac:dyDescent="0.3">
      <c r="G993" s="41"/>
      <c r="H993" s="41" t="str">
        <f>'2_all_summary'!D993</f>
        <v>Farming fish in a transitional economy: A case for East Timor</v>
      </c>
      <c r="I993" s="41" t="str">
        <f>'2_all_summary'!E993</f>
        <v>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Â© 2008 International Food and Agribusiness Management Association (IAMA). All rights reserved.</v>
      </c>
      <c r="J993" s="41">
        <f>IF(ISNUMBER(SEARCH("Yes",'2_all_summary'!$F993)),IF(ISNUMBER(SEARCH("Yes",'2_all_summary'!M993)),1,2),IF(ISNUMBER(SEARCH("No",'2_all_summary'!M993)),4,3))</f>
        <v>4</v>
      </c>
      <c r="K993" s="41">
        <f>IF(ISNUMBER(SEARCH("Yes",'2_all_summary'!$F993)),IF(ISNUMBER(SEARCH("Yes",'2_all_summary'!N993)),1,2),IF(ISNUMBER(SEARCH("No",'2_all_summary'!N993)),4,3))</f>
        <v>4</v>
      </c>
      <c r="L993" s="41">
        <f>IF(ISNUMBER(SEARCH("Yes",'2_all_summary'!$F993)),IF(ISNUMBER(SEARCH("Yes",'2_all_summary'!O993)),1,2),IF(ISNUMBER(SEARCH("No",'2_all_summary'!O993)),4,3))</f>
        <v>4</v>
      </c>
      <c r="M993" s="41">
        <f>IF(ISNUMBER(SEARCH("Yes",'2_all_summary'!$F993)),IF(0&lt;'2_all_summary'!P993,1,2),IF(0='2_all_summary'!P993,4,3))</f>
        <v>4</v>
      </c>
      <c r="N993" s="41">
        <f>IF(ISNUMBER(SEARCH("Yes",'2_all_summary'!$F993)),IF(ISNUMBER(SEARCH("Yes",'2_all_summary'!Q993)),1,2),IF(ISNUMBER(SEARCH("No",'2_all_summary'!Q993)),4,3))</f>
        <v>4</v>
      </c>
      <c r="O993" s="41">
        <f>IF(ISNUMBER(SEARCH("Yes",'2_all_summary'!$F993)),IF(ISNUMBER(SEARCH("Yes",'2_all_summary'!R993)),1,2),IF(ISNUMBER(SEARCH("No",'2_all_summary'!R993)),4,3))</f>
        <v>4</v>
      </c>
      <c r="P993" s="41">
        <f>IF(ISNUMBER(SEARCH("Yes",'2_all_summary'!$F993)),IF(ISNUMBER(SEARCH("Yes",'2_all_summary'!S993)),1,2),IF(ISNUMBER(SEARCH("No",'2_all_summary'!S993)),4,3))</f>
        <v>4</v>
      </c>
      <c r="Q993" s="41">
        <f>IF(ISNUMBER(SEARCH("Yes",'2_all_summary'!$F993)),IF(0&lt;'2_all_summary'!T993,1,2),IF(0='2_all_summary'!T993,4,3))</f>
        <v>4</v>
      </c>
      <c r="R993" s="41">
        <f>IF(ISNUMBER(SEARCH("Yes",'2_all_summary'!$F993)),IF(ISNUMBER(SEARCH("Yes",'2_all_summary'!U993)),1,2),IF(ISNUMBER(SEARCH("No",'2_all_summary'!U993)),4,3))</f>
        <v>4</v>
      </c>
    </row>
    <row r="994" spans="7:18" x14ac:dyDescent="0.3">
      <c r="G994" s="41"/>
      <c r="H994" s="41" t="str">
        <f>'2_all_summary'!D994</f>
        <v>Fly-fishing as ecotourism in South Africa: a case study</v>
      </c>
      <c r="I994" s="41" t="str">
        <f>'2_all_summary'!E994</f>
        <v>Fly-fishing, as a form of angling ecotourism, has seen limited investigation in the global South, and even less in Southern Africa. This paper makes a modest attempt at exploring the economic impacts, and conservation possibilities through fly-fishing ecotourism at South Africaâ€™s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Â© 2016 Informa UK Limited, trading as Taylor &amp; Francis Group.</v>
      </c>
      <c r="J994" s="41">
        <f>IF(ISNUMBER(SEARCH("Yes",'2_all_summary'!$F994)),IF(ISNUMBER(SEARCH("Yes",'2_all_summary'!M994)),1,2),IF(ISNUMBER(SEARCH("No",'2_all_summary'!M994)),4,3))</f>
        <v>4</v>
      </c>
      <c r="K994" s="41">
        <f>IF(ISNUMBER(SEARCH("Yes",'2_all_summary'!$F994)),IF(ISNUMBER(SEARCH("Yes",'2_all_summary'!N994)),1,2),IF(ISNUMBER(SEARCH("No",'2_all_summary'!N994)),4,3))</f>
        <v>4</v>
      </c>
      <c r="L994" s="41">
        <f>IF(ISNUMBER(SEARCH("Yes",'2_all_summary'!$F994)),IF(ISNUMBER(SEARCH("Yes",'2_all_summary'!O994)),1,2),IF(ISNUMBER(SEARCH("No",'2_all_summary'!O994)),4,3))</f>
        <v>4</v>
      </c>
      <c r="M994" s="41">
        <f>IF(ISNUMBER(SEARCH("Yes",'2_all_summary'!$F994)),IF(0&lt;'2_all_summary'!P994,1,2),IF(0='2_all_summary'!P994,4,3))</f>
        <v>4</v>
      </c>
      <c r="N994" s="41">
        <f>IF(ISNUMBER(SEARCH("Yes",'2_all_summary'!$F994)),IF(ISNUMBER(SEARCH("Yes",'2_all_summary'!Q994)),1,2),IF(ISNUMBER(SEARCH("No",'2_all_summary'!Q994)),4,3))</f>
        <v>4</v>
      </c>
      <c r="O994" s="41">
        <f>IF(ISNUMBER(SEARCH("Yes",'2_all_summary'!$F994)),IF(ISNUMBER(SEARCH("Yes",'2_all_summary'!R994)),1,2),IF(ISNUMBER(SEARCH("No",'2_all_summary'!R994)),4,3))</f>
        <v>4</v>
      </c>
      <c r="P994" s="41">
        <f>IF(ISNUMBER(SEARCH("Yes",'2_all_summary'!$F994)),IF(ISNUMBER(SEARCH("Yes",'2_all_summary'!S994)),1,2),IF(ISNUMBER(SEARCH("No",'2_all_summary'!S994)),4,3))</f>
        <v>4</v>
      </c>
      <c r="Q994" s="41">
        <f>IF(ISNUMBER(SEARCH("Yes",'2_all_summary'!$F994)),IF(0&lt;'2_all_summary'!T994,1,2),IF(0='2_all_summary'!T994,4,3))</f>
        <v>4</v>
      </c>
      <c r="R994" s="41">
        <f>IF(ISNUMBER(SEARCH("Yes",'2_all_summary'!$F994)),IF(ISNUMBER(SEARCH("Yes",'2_all_summary'!U994)),1,2),IF(ISNUMBER(SEARCH("No",'2_all_summary'!U994)),4,3))</f>
        <v>4</v>
      </c>
    </row>
    <row r="995" spans="7:18" x14ac:dyDescent="0.3">
      <c r="G995" s="41"/>
      <c r="H995" s="41" t="str">
        <f>'2_all_summary'!D995</f>
        <v>Ma Kahana ka 'Ike: Lessons for community-based fisheries management</v>
      </c>
      <c r="I995" s="41" t="str">
        <f>'2_all_summary'!E995</f>
        <v>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Â© 2018 by the authors.</v>
      </c>
      <c r="J995" s="41">
        <f>IF(ISNUMBER(SEARCH("Yes",'2_all_summary'!$F995)),IF(ISNUMBER(SEARCH("Yes",'2_all_summary'!M995)),1,2),IF(ISNUMBER(SEARCH("No",'2_all_summary'!M995)),4,3))</f>
        <v>4</v>
      </c>
      <c r="K995" s="41">
        <f>IF(ISNUMBER(SEARCH("Yes",'2_all_summary'!$F995)),IF(ISNUMBER(SEARCH("Yes",'2_all_summary'!N995)),1,2),IF(ISNUMBER(SEARCH("No",'2_all_summary'!N995)),4,3))</f>
        <v>4</v>
      </c>
      <c r="L995" s="41">
        <f>IF(ISNUMBER(SEARCH("Yes",'2_all_summary'!$F995)),IF(ISNUMBER(SEARCH("Yes",'2_all_summary'!O995)),1,2),IF(ISNUMBER(SEARCH("No",'2_all_summary'!O995)),4,3))</f>
        <v>4</v>
      </c>
      <c r="M995" s="41">
        <f>IF(ISNUMBER(SEARCH("Yes",'2_all_summary'!$F995)),IF(0&lt;'2_all_summary'!P995,1,2),IF(0='2_all_summary'!P995,4,3))</f>
        <v>4</v>
      </c>
      <c r="N995" s="41">
        <f>IF(ISNUMBER(SEARCH("Yes",'2_all_summary'!$F995)),IF(ISNUMBER(SEARCH("Yes",'2_all_summary'!Q995)),1,2),IF(ISNUMBER(SEARCH("No",'2_all_summary'!Q995)),4,3))</f>
        <v>4</v>
      </c>
      <c r="O995" s="41">
        <f>IF(ISNUMBER(SEARCH("Yes",'2_all_summary'!$F995)),IF(ISNUMBER(SEARCH("Yes",'2_all_summary'!R995)),1,2),IF(ISNUMBER(SEARCH("No",'2_all_summary'!R995)),4,3))</f>
        <v>4</v>
      </c>
      <c r="P995" s="41">
        <f>IF(ISNUMBER(SEARCH("Yes",'2_all_summary'!$F995)),IF(ISNUMBER(SEARCH("Yes",'2_all_summary'!S995)),1,2),IF(ISNUMBER(SEARCH("No",'2_all_summary'!S995)),4,3))</f>
        <v>4</v>
      </c>
      <c r="Q995" s="41">
        <f>IF(ISNUMBER(SEARCH("Yes",'2_all_summary'!$F995)),IF(0&lt;'2_all_summary'!T995,1,2),IF(0='2_all_summary'!T995,4,3))</f>
        <v>4</v>
      </c>
      <c r="R995" s="41">
        <f>IF(ISNUMBER(SEARCH("Yes",'2_all_summary'!$F995)),IF(ISNUMBER(SEARCH("Yes",'2_all_summary'!U995)),1,2),IF(ISNUMBER(SEARCH("No",'2_all_summary'!U995)),4,3))</f>
        <v>4</v>
      </c>
    </row>
    <row r="996" spans="7:18" x14ac:dyDescent="0.3">
      <c r="G996" s="41"/>
      <c r="H996" s="41" t="str">
        <f>'2_all_summary'!D996</f>
        <v>Small scale fisheries management: Lessons from cockle harvesters in Nicaragua and Tanzania</v>
      </c>
      <c r="I996" s="41" t="str">
        <f>'2_all_summary'!E996</f>
        <v>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Â© Taylor &amp; Francis Group, LLC.</v>
      </c>
      <c r="J996" s="41">
        <f>IF(ISNUMBER(SEARCH("Yes",'2_all_summary'!$F996)),IF(ISNUMBER(SEARCH("Yes",'2_all_summary'!M996)),1,2),IF(ISNUMBER(SEARCH("No",'2_all_summary'!M996)),4,3))</f>
        <v>4</v>
      </c>
      <c r="K996" s="41">
        <f>IF(ISNUMBER(SEARCH("Yes",'2_all_summary'!$F996)),IF(ISNUMBER(SEARCH("Yes",'2_all_summary'!N996)),1,2),IF(ISNUMBER(SEARCH("No",'2_all_summary'!N996)),4,3))</f>
        <v>4</v>
      </c>
      <c r="L996" s="41">
        <f>IF(ISNUMBER(SEARCH("Yes",'2_all_summary'!$F996)),IF(ISNUMBER(SEARCH("Yes",'2_all_summary'!O996)),1,2),IF(ISNUMBER(SEARCH("No",'2_all_summary'!O996)),4,3))</f>
        <v>4</v>
      </c>
      <c r="M996" s="41">
        <f>IF(ISNUMBER(SEARCH("Yes",'2_all_summary'!$F996)),IF(0&lt;'2_all_summary'!P996,1,2),IF(0='2_all_summary'!P996,4,3))</f>
        <v>4</v>
      </c>
      <c r="N996" s="41">
        <f>IF(ISNUMBER(SEARCH("Yes",'2_all_summary'!$F996)),IF(ISNUMBER(SEARCH("Yes",'2_all_summary'!Q996)),1,2),IF(ISNUMBER(SEARCH("No",'2_all_summary'!Q996)),4,3))</f>
        <v>4</v>
      </c>
      <c r="O996" s="41">
        <f>IF(ISNUMBER(SEARCH("Yes",'2_all_summary'!$F996)),IF(ISNUMBER(SEARCH("Yes",'2_all_summary'!R996)),1,2),IF(ISNUMBER(SEARCH("No",'2_all_summary'!R996)),4,3))</f>
        <v>4</v>
      </c>
      <c r="P996" s="41">
        <f>IF(ISNUMBER(SEARCH("Yes",'2_all_summary'!$F996)),IF(ISNUMBER(SEARCH("Yes",'2_all_summary'!S996)),1,2),IF(ISNUMBER(SEARCH("No",'2_all_summary'!S996)),4,3))</f>
        <v>4</v>
      </c>
      <c r="Q996" s="41">
        <f>IF(ISNUMBER(SEARCH("Yes",'2_all_summary'!$F996)),IF(0&lt;'2_all_summary'!T996,1,2),IF(0='2_all_summary'!T996,4,3))</f>
        <v>4</v>
      </c>
      <c r="R996" s="41">
        <f>IF(ISNUMBER(SEARCH("Yes",'2_all_summary'!$F996)),IF(ISNUMBER(SEARCH("Yes",'2_all_summary'!U996)),1,2),IF(ISNUMBER(SEARCH("No",'2_all_summary'!U996)),4,3))</f>
        <v>4</v>
      </c>
    </row>
    <row r="997" spans="7:18" x14ac:dyDescent="0.3">
      <c r="G997" s="41"/>
      <c r="H997" s="41" t="str">
        <f>'2_all_summary'!D997</f>
        <v>Gear-based characterization of the Gizo, Solomon Islands, inshore commercial finfish fishery</v>
      </c>
      <c r="I997" s="41" t="str">
        <f>'2_all_summary'!E997</f>
        <v>In 2015â€“2016,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Â± 0.1 kg hrâˆ’1 fisherâˆ’1 overall, with the highest CPUE for line fishing at 4.5 Â± 1.6 kg hrâˆ’1 and lowest CPUE for nighttime spearfishing (2.1 Â± 0.4 kg hrâˆ’1).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Â© 2019 Elsevier B.V.</v>
      </c>
      <c r="J997" s="41">
        <f>IF(ISNUMBER(SEARCH("Yes",'2_all_summary'!$F997)),IF(ISNUMBER(SEARCH("Yes",'2_all_summary'!M997)),1,2),IF(ISNUMBER(SEARCH("No",'2_all_summary'!M997)),4,3))</f>
        <v>2</v>
      </c>
      <c r="K997" s="41">
        <f>IF(ISNUMBER(SEARCH("Yes",'2_all_summary'!$F997)),IF(ISNUMBER(SEARCH("Yes",'2_all_summary'!N997)),1,2),IF(ISNUMBER(SEARCH("No",'2_all_summary'!N997)),4,3))</f>
        <v>2</v>
      </c>
      <c r="L997" s="41">
        <f>IF(ISNUMBER(SEARCH("Yes",'2_all_summary'!$F997)),IF(ISNUMBER(SEARCH("Yes",'2_all_summary'!O997)),1,2),IF(ISNUMBER(SEARCH("No",'2_all_summary'!O997)),4,3))</f>
        <v>2</v>
      </c>
      <c r="M997" s="41">
        <f>IF(ISNUMBER(SEARCH("Yes",'2_all_summary'!$F997)),IF(0&lt;'2_all_summary'!P997,1,2),IF(0='2_all_summary'!P997,4,3))</f>
        <v>2</v>
      </c>
      <c r="N997" s="41">
        <f>IF(ISNUMBER(SEARCH("Yes",'2_all_summary'!$F997)),IF(ISNUMBER(SEARCH("Yes",'2_all_summary'!Q997)),1,2),IF(ISNUMBER(SEARCH("No",'2_all_summary'!Q997)),4,3))</f>
        <v>1</v>
      </c>
      <c r="O997" s="41">
        <f>IF(ISNUMBER(SEARCH("Yes",'2_all_summary'!$F997)),IF(ISNUMBER(SEARCH("Yes",'2_all_summary'!R997)),1,2),IF(ISNUMBER(SEARCH("No",'2_all_summary'!R997)),4,3))</f>
        <v>1</v>
      </c>
      <c r="P997" s="41">
        <f>IF(ISNUMBER(SEARCH("Yes",'2_all_summary'!$F997)),IF(ISNUMBER(SEARCH("Yes",'2_all_summary'!S997)),1,2),IF(ISNUMBER(SEARCH("No",'2_all_summary'!S997)),4,3))</f>
        <v>1</v>
      </c>
      <c r="Q997" s="41">
        <f>IF(ISNUMBER(SEARCH("Yes",'2_all_summary'!$F997)),IF(0&lt;'2_all_summary'!T997,1,2),IF(0='2_all_summary'!T997,4,3))</f>
        <v>1</v>
      </c>
      <c r="R997" s="41">
        <f>IF(ISNUMBER(SEARCH("Yes",'2_all_summary'!$F997)),IF(ISNUMBER(SEARCH("Yes",'2_all_summary'!U997)),1,2),IF(ISNUMBER(SEARCH("No",'2_all_summary'!U997)),4,3))</f>
        <v>1</v>
      </c>
    </row>
    <row r="998" spans="7:18" x14ac:dyDescent="0.3">
      <c r="G998" s="41"/>
      <c r="H998" s="41" t="str">
        <f>'2_all_summary'!D998</f>
        <v>Strong historical and ongoing indigenous marine governance in the northeast pacific ocean: A case study of the kitasoo/xaiâ€™xais first nation</v>
      </c>
      <c r="I998" s="41" t="str">
        <f>'2_all_summary'!E998</f>
        <v>Indigenous marine governance is increasingly recognized as having a crucial role in marine management and conservation, yet most examples are from the tropical Pacific and Oceania. We showcase strong and ongoing marine governance by the Kitasoo/ Xaiâ€™xais people of British Columbia, Canada. In partnership with the Kitasoo/Xaiâ€™xais Stewardship Authority, we synthesized information about marine governance by the Kitasoo/Xaiâ€™xais people as collated in their Heritage Database, a compilation of interviews and recordings with knowledge holders, traditional stories, and historical documents, e.g., journals of explorers and anthropologists. We found that Kitasoo/Xaiâ€™xais marine governance underpinned sustainable resource use and has remained strong despite colonial efforts to undermine it. Kitasoo/Xaiâ€™xais marine governance flows from the underlying principles of their indigenous law that guide all actions in the traditional territory. The social institutions of the Kitasoo/Xaiâ€™xais people are the mechanism for implementing marine governance: Importantly, hereditary chiefs hold key responsibilities regarding management of the oceans, embedded in ownership of specific places, passed on through names and stories. Kitasoo/Xaiâ€™xais protocols exist for respecting their territories, those of other nations, and the plants and animals being harvested. There are natural and spiritual consequences for not accessing and sharing marine resources in a way that follows Kitasoo/Xaiâ€™xais underlying principles, including loss of access. Contemporary examples of marine governance include the work of Kitasoo/Xaiâ€™xais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Â© 2019 by the author(s).</v>
      </c>
      <c r="J998" s="41">
        <f>IF(ISNUMBER(SEARCH("Yes",'2_all_summary'!$F998)),IF(ISNUMBER(SEARCH("Yes",'2_all_summary'!M998)),1,2),IF(ISNUMBER(SEARCH("No",'2_all_summary'!M998)),4,3))</f>
        <v>4</v>
      </c>
      <c r="K998" s="41">
        <f>IF(ISNUMBER(SEARCH("Yes",'2_all_summary'!$F998)),IF(ISNUMBER(SEARCH("Yes",'2_all_summary'!N998)),1,2),IF(ISNUMBER(SEARCH("No",'2_all_summary'!N998)),4,3))</f>
        <v>4</v>
      </c>
      <c r="L998" s="41">
        <f>IF(ISNUMBER(SEARCH("Yes",'2_all_summary'!$F998)),IF(ISNUMBER(SEARCH("Yes",'2_all_summary'!O998)),1,2),IF(ISNUMBER(SEARCH("No",'2_all_summary'!O998)),4,3))</f>
        <v>4</v>
      </c>
      <c r="M998" s="41">
        <f>IF(ISNUMBER(SEARCH("Yes",'2_all_summary'!$F998)),IF(0&lt;'2_all_summary'!P998,1,2),IF(0='2_all_summary'!P998,4,3))</f>
        <v>4</v>
      </c>
      <c r="N998" s="41">
        <f>IF(ISNUMBER(SEARCH("Yes",'2_all_summary'!$F998)),IF(ISNUMBER(SEARCH("Yes",'2_all_summary'!Q998)),1,2),IF(ISNUMBER(SEARCH("No",'2_all_summary'!Q998)),4,3))</f>
        <v>4</v>
      </c>
      <c r="O998" s="41">
        <f>IF(ISNUMBER(SEARCH("Yes",'2_all_summary'!$F998)),IF(ISNUMBER(SEARCH("Yes",'2_all_summary'!R998)),1,2),IF(ISNUMBER(SEARCH("No",'2_all_summary'!R998)),4,3))</f>
        <v>4</v>
      </c>
      <c r="P998" s="41">
        <f>IF(ISNUMBER(SEARCH("Yes",'2_all_summary'!$F998)),IF(ISNUMBER(SEARCH("Yes",'2_all_summary'!S998)),1,2),IF(ISNUMBER(SEARCH("No",'2_all_summary'!S998)),4,3))</f>
        <v>4</v>
      </c>
      <c r="Q998" s="41">
        <f>IF(ISNUMBER(SEARCH("Yes",'2_all_summary'!$F998)),IF(0&lt;'2_all_summary'!T998,1,2),IF(0='2_all_summary'!T998,4,3))</f>
        <v>4</v>
      </c>
      <c r="R998" s="41">
        <f>IF(ISNUMBER(SEARCH("Yes",'2_all_summary'!$F998)),IF(ISNUMBER(SEARCH("Yes",'2_all_summary'!U998)),1,2),IF(ISNUMBER(SEARCH("No",'2_all_summary'!U998)),4,3))</f>
        <v>4</v>
      </c>
    </row>
    <row r="999" spans="7:18" x14ac:dyDescent="0.3">
      <c r="G999" s="41"/>
      <c r="H999" s="41" t="str">
        <f>'2_all_summary'!D999</f>
        <v>Synergies between local and climate-driven impacts on coral reefs in the Tropical Pacific: A review of issues and adaptation opportunities</v>
      </c>
      <c r="I999" s="41" t="str">
        <f>'2_all_summary'!E999</f>
        <v>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Â© 2020</v>
      </c>
      <c r="J999" s="41">
        <f>IF(ISNUMBER(SEARCH("Yes",'2_all_summary'!$F999)),IF(ISNUMBER(SEARCH("Yes",'2_all_summary'!M999)),1,2),IF(ISNUMBER(SEARCH("No",'2_all_summary'!M999)),4,3))</f>
        <v>2</v>
      </c>
      <c r="K999" s="41">
        <f>IF(ISNUMBER(SEARCH("Yes",'2_all_summary'!$F999)),IF(ISNUMBER(SEARCH("Yes",'2_all_summary'!N999)),1,2),IF(ISNUMBER(SEARCH("No",'2_all_summary'!N999)),4,3))</f>
        <v>1</v>
      </c>
      <c r="L999" s="41">
        <f>IF(ISNUMBER(SEARCH("Yes",'2_all_summary'!$F999)),IF(ISNUMBER(SEARCH("Yes",'2_all_summary'!O999)),1,2),IF(ISNUMBER(SEARCH("No",'2_all_summary'!O999)),4,3))</f>
        <v>1</v>
      </c>
      <c r="M999" s="41">
        <f>IF(ISNUMBER(SEARCH("Yes",'2_all_summary'!$F999)),IF(0&lt;'2_all_summary'!P999,1,2),IF(0='2_all_summary'!P999,4,3))</f>
        <v>1</v>
      </c>
      <c r="N999" s="41">
        <f>IF(ISNUMBER(SEARCH("Yes",'2_all_summary'!$F999)),IF(ISNUMBER(SEARCH("Yes",'2_all_summary'!Q999)),1,2),IF(ISNUMBER(SEARCH("No",'2_all_summary'!Q999)),4,3))</f>
        <v>2</v>
      </c>
      <c r="O999" s="41">
        <f>IF(ISNUMBER(SEARCH("Yes",'2_all_summary'!$F999)),IF(ISNUMBER(SEARCH("Yes",'2_all_summary'!R999)),1,2),IF(ISNUMBER(SEARCH("No",'2_all_summary'!R999)),4,3))</f>
        <v>2</v>
      </c>
      <c r="P999" s="41">
        <f>IF(ISNUMBER(SEARCH("Yes",'2_all_summary'!$F999)),IF(ISNUMBER(SEARCH("Yes",'2_all_summary'!S999)),1,2),IF(ISNUMBER(SEARCH("No",'2_all_summary'!S999)),4,3))</f>
        <v>2</v>
      </c>
      <c r="Q999" s="41">
        <f>IF(ISNUMBER(SEARCH("Yes",'2_all_summary'!$F999)),IF(0&lt;'2_all_summary'!T999,1,2),IF(0='2_all_summary'!T999,4,3))</f>
        <v>2</v>
      </c>
      <c r="R999" s="41">
        <f>IF(ISNUMBER(SEARCH("Yes",'2_all_summary'!$F999)),IF(ISNUMBER(SEARCH("Yes",'2_all_summary'!U999)),1,2),IF(ISNUMBER(SEARCH("No",'2_all_summary'!U999)),4,3))</f>
        <v>1</v>
      </c>
    </row>
    <row r="1000" spans="7:18" x14ac:dyDescent="0.3">
      <c r="G1000" s="41"/>
      <c r="H1000" s="41" t="str">
        <f>'2_all_summary'!D1000</f>
        <v>Fisheries co-management in hilsa shad sanctuaries of Bangladesh: Early experiences and implementation challenges</v>
      </c>
      <c r="I1000" s="41" t="str">
        <f>'2_all_summary'!E1000</f>
        <v>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Â© 2020 Elsevier Ltd</v>
      </c>
      <c r="J1000" s="41">
        <f>IF(ISNUMBER(SEARCH("Yes",'2_all_summary'!$F1000)),IF(ISNUMBER(SEARCH("Yes",'2_all_summary'!M1000)),1,2),IF(ISNUMBER(SEARCH("No",'2_all_summary'!M1000)),4,3))</f>
        <v>4</v>
      </c>
      <c r="K1000" s="41">
        <f>IF(ISNUMBER(SEARCH("Yes",'2_all_summary'!$F1000)),IF(ISNUMBER(SEARCH("Yes",'2_all_summary'!N1000)),1,2),IF(ISNUMBER(SEARCH("No",'2_all_summary'!N1000)),4,3))</f>
        <v>4</v>
      </c>
      <c r="L1000" s="41">
        <f>IF(ISNUMBER(SEARCH("Yes",'2_all_summary'!$F1000)),IF(ISNUMBER(SEARCH("Yes",'2_all_summary'!O1000)),1,2),IF(ISNUMBER(SEARCH("No",'2_all_summary'!O1000)),4,3))</f>
        <v>4</v>
      </c>
      <c r="M1000" s="41">
        <f>IF(ISNUMBER(SEARCH("Yes",'2_all_summary'!$F1000)),IF(0&lt;'2_all_summary'!P1000,1,2),IF(0='2_all_summary'!P1000,4,3))</f>
        <v>4</v>
      </c>
      <c r="N1000" s="41">
        <f>IF(ISNUMBER(SEARCH("Yes",'2_all_summary'!$F1000)),IF(ISNUMBER(SEARCH("Yes",'2_all_summary'!Q1000)),1,2),IF(ISNUMBER(SEARCH("No",'2_all_summary'!Q1000)),4,3))</f>
        <v>4</v>
      </c>
      <c r="O1000" s="41">
        <f>IF(ISNUMBER(SEARCH("Yes",'2_all_summary'!$F1000)),IF(ISNUMBER(SEARCH("Yes",'2_all_summary'!R1000)),1,2),IF(ISNUMBER(SEARCH("No",'2_all_summary'!R1000)),4,3))</f>
        <v>4</v>
      </c>
      <c r="P1000" s="41">
        <f>IF(ISNUMBER(SEARCH("Yes",'2_all_summary'!$F1000)),IF(ISNUMBER(SEARCH("Yes",'2_all_summary'!S1000)),1,2),IF(ISNUMBER(SEARCH("No",'2_all_summary'!S1000)),4,3))</f>
        <v>4</v>
      </c>
      <c r="Q1000" s="41">
        <f>IF(ISNUMBER(SEARCH("Yes",'2_all_summary'!$F1000)),IF(0&lt;'2_all_summary'!T1000,1,2),IF(0='2_all_summary'!T1000,4,3))</f>
        <v>4</v>
      </c>
      <c r="R1000" s="41">
        <f>IF(ISNUMBER(SEARCH("Yes",'2_all_summary'!$F1000)),IF(ISNUMBER(SEARCH("Yes",'2_all_summary'!U1000)),1,2),IF(ISNUMBER(SEARCH("No",'2_all_summary'!U1000)),4,3))</f>
        <v>4</v>
      </c>
    </row>
    <row r="1001" spans="7:18" x14ac:dyDescent="0.3">
      <c r="G1001" s="41"/>
      <c r="H1001" s="41" t="str">
        <f>'2_all_summary'!D1001</f>
        <v>Institutional constraints to fishers resilience: community based fishery management in Bangladesh</v>
      </c>
      <c r="I1001" s="41" t="str">
        <f>'2_all_summary'!E1001</f>
        <v>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fishersâ€™ resilience. This paper aims to examine such constraints to fishersâ€™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fishersâ€™ resilience. Fishersâ€™ resilience is largely constrained by power relations that mostly exclude fishers from the fishery management. Conflict between fishery users or with the community and the absence of interactive learning are also important constraints to fishersâ€™ resilience. It seems that rules-in-practice fail to develop fishersâ€™ capacity to cope and adapt to these constraints and continue their activities to maintaining the fishery. Â© 2019, Igitur, Utrecht Publishing and Archiving Services. All rights reserved.</v>
      </c>
      <c r="J1001" s="41">
        <f>IF(ISNUMBER(SEARCH("Yes",'2_all_summary'!$F1001)),IF(ISNUMBER(SEARCH("Yes",'2_all_summary'!M1001)),1,2),IF(ISNUMBER(SEARCH("No",'2_all_summary'!M1001)),4,3))</f>
        <v>4</v>
      </c>
      <c r="K1001" s="41">
        <f>IF(ISNUMBER(SEARCH("Yes",'2_all_summary'!$F1001)),IF(ISNUMBER(SEARCH("Yes",'2_all_summary'!N1001)),1,2),IF(ISNUMBER(SEARCH("No",'2_all_summary'!N1001)),4,3))</f>
        <v>4</v>
      </c>
      <c r="L1001" s="41">
        <f>IF(ISNUMBER(SEARCH("Yes",'2_all_summary'!$F1001)),IF(ISNUMBER(SEARCH("Yes",'2_all_summary'!O1001)),1,2),IF(ISNUMBER(SEARCH("No",'2_all_summary'!O1001)),4,3))</f>
        <v>4</v>
      </c>
      <c r="M1001" s="41">
        <f>IF(ISNUMBER(SEARCH("Yes",'2_all_summary'!$F1001)),IF(0&lt;'2_all_summary'!P1001,1,2),IF(0='2_all_summary'!P1001,4,3))</f>
        <v>4</v>
      </c>
      <c r="N1001" s="41">
        <f>IF(ISNUMBER(SEARCH("Yes",'2_all_summary'!$F1001)),IF(ISNUMBER(SEARCH("Yes",'2_all_summary'!Q1001)),1,2),IF(ISNUMBER(SEARCH("No",'2_all_summary'!Q1001)),4,3))</f>
        <v>4</v>
      </c>
      <c r="O1001" s="41">
        <f>IF(ISNUMBER(SEARCH("Yes",'2_all_summary'!$F1001)),IF(ISNUMBER(SEARCH("Yes",'2_all_summary'!R1001)),1,2),IF(ISNUMBER(SEARCH("No",'2_all_summary'!R1001)),4,3))</f>
        <v>4</v>
      </c>
      <c r="P1001" s="41">
        <f>IF(ISNUMBER(SEARCH("Yes",'2_all_summary'!$F1001)),IF(ISNUMBER(SEARCH("Yes",'2_all_summary'!S1001)),1,2),IF(ISNUMBER(SEARCH("No",'2_all_summary'!S1001)),4,3))</f>
        <v>4</v>
      </c>
      <c r="Q1001" s="41">
        <f>IF(ISNUMBER(SEARCH("Yes",'2_all_summary'!$F1001)),IF(0&lt;'2_all_summary'!T1001,1,2),IF(0='2_all_summary'!T1001,4,3))</f>
        <v>4</v>
      </c>
      <c r="R1001" s="41">
        <f>IF(ISNUMBER(SEARCH("Yes",'2_all_summary'!$F1001)),IF(ISNUMBER(SEARCH("Yes",'2_all_summary'!U1001)),1,2),IF(ISNUMBER(SEARCH("No",'2_all_summary'!U1001)),4,3))</f>
        <v>4</v>
      </c>
    </row>
    <row r="1002" spans="7:18" x14ac:dyDescent="0.3">
      <c r="G1002" s="41"/>
      <c r="H1002" s="41" t="str">
        <f>'2_all_summary'!D1002</f>
        <v>Community-based planning: Canada's Atlantic Coastal Action Program (ACAP)</v>
      </c>
      <c r="I1002" s="41" t="str">
        <f>'2_all_summary'!E1002</f>
        <v>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v>
      </c>
      <c r="J1002" s="41">
        <f>IF(ISNUMBER(SEARCH("Yes",'2_all_summary'!$F1002)),IF(ISNUMBER(SEARCH("Yes",'2_all_summary'!M1002)),1,2),IF(ISNUMBER(SEARCH("No",'2_all_summary'!M1002)),4,3))</f>
        <v>4</v>
      </c>
      <c r="K1002" s="41">
        <f>IF(ISNUMBER(SEARCH("Yes",'2_all_summary'!$F1002)),IF(ISNUMBER(SEARCH("Yes",'2_all_summary'!N1002)),1,2),IF(ISNUMBER(SEARCH("No",'2_all_summary'!N1002)),4,3))</f>
        <v>4</v>
      </c>
      <c r="L1002" s="41">
        <f>IF(ISNUMBER(SEARCH("Yes",'2_all_summary'!$F1002)),IF(ISNUMBER(SEARCH("Yes",'2_all_summary'!O1002)),1,2),IF(ISNUMBER(SEARCH("No",'2_all_summary'!O1002)),4,3))</f>
        <v>4</v>
      </c>
      <c r="M1002" s="41">
        <f>IF(ISNUMBER(SEARCH("Yes",'2_all_summary'!$F1002)),IF(0&lt;'2_all_summary'!P1002,1,2),IF(0='2_all_summary'!P1002,4,3))</f>
        <v>4</v>
      </c>
      <c r="N1002" s="41">
        <f>IF(ISNUMBER(SEARCH("Yes",'2_all_summary'!$F1002)),IF(ISNUMBER(SEARCH("Yes",'2_all_summary'!Q1002)),1,2),IF(ISNUMBER(SEARCH("No",'2_all_summary'!Q1002)),4,3))</f>
        <v>4</v>
      </c>
      <c r="O1002" s="41">
        <f>IF(ISNUMBER(SEARCH("Yes",'2_all_summary'!$F1002)),IF(ISNUMBER(SEARCH("Yes",'2_all_summary'!R1002)),1,2),IF(ISNUMBER(SEARCH("No",'2_all_summary'!R1002)),4,3))</f>
        <v>4</v>
      </c>
      <c r="P1002" s="41">
        <f>IF(ISNUMBER(SEARCH("Yes",'2_all_summary'!$F1002)),IF(ISNUMBER(SEARCH("Yes",'2_all_summary'!S1002)),1,2),IF(ISNUMBER(SEARCH("No",'2_all_summary'!S1002)),4,3))</f>
        <v>4</v>
      </c>
      <c r="Q1002" s="41">
        <f>IF(ISNUMBER(SEARCH("Yes",'2_all_summary'!$F1002)),IF(0&lt;'2_all_summary'!T1002,1,2),IF(0='2_all_summary'!T1002,4,3))</f>
        <v>4</v>
      </c>
      <c r="R1002" s="41">
        <f>IF(ISNUMBER(SEARCH("Yes",'2_all_summary'!$F1002)),IF(ISNUMBER(SEARCH("Yes",'2_all_summary'!U1002)),1,2),IF(ISNUMBER(SEARCH("No",'2_all_summary'!U1002)),4,3))</f>
        <v>4</v>
      </c>
    </row>
    <row r="1003" spans="7:18" x14ac:dyDescent="0.3">
      <c r="G1003" s="41"/>
      <c r="H1003" s="41" t="str">
        <f>'2_all_summary'!D1003</f>
        <v>Oil spill on the Brazilian coast: (in)visibility of knowledges and disregard for the life of shellfisherwomen [Derramamento de petrÃ³leo no litoral brasileiro: (in)visibilidade de saberes e descaso com a vida de marisqueiras]</v>
      </c>
      <c r="I1003" s="41" t="str">
        <f>'2_all_summary'!E1003</f>
        <v>In 2019, an oil spill of yet unknown origin affected several locations on the Brazilian coast. The purpose of this research was to capture the perceptions of women shellfish gatherers in the Jaguaribe River estuary, CearÃ¡,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Â© 2021, Associacao Brasileira de Pos - Graduacao em Saude Coletiva. All rights reserved.</v>
      </c>
      <c r="J1003" s="41">
        <f>IF(ISNUMBER(SEARCH("Yes",'2_all_summary'!$F1003)),IF(ISNUMBER(SEARCH("Yes",'2_all_summary'!M1003)),1,2),IF(ISNUMBER(SEARCH("No",'2_all_summary'!M1003)),4,3))</f>
        <v>4</v>
      </c>
      <c r="K1003" s="41">
        <f>IF(ISNUMBER(SEARCH("Yes",'2_all_summary'!$F1003)),IF(ISNUMBER(SEARCH("Yes",'2_all_summary'!N1003)),1,2),IF(ISNUMBER(SEARCH("No",'2_all_summary'!N1003)),4,3))</f>
        <v>4</v>
      </c>
      <c r="L1003" s="41">
        <f>IF(ISNUMBER(SEARCH("Yes",'2_all_summary'!$F1003)),IF(ISNUMBER(SEARCH("Yes",'2_all_summary'!O1003)),1,2),IF(ISNUMBER(SEARCH("No",'2_all_summary'!O1003)),4,3))</f>
        <v>4</v>
      </c>
      <c r="M1003" s="41">
        <f>IF(ISNUMBER(SEARCH("Yes",'2_all_summary'!$F1003)),IF(0&lt;'2_all_summary'!P1003,1,2),IF(0='2_all_summary'!P1003,4,3))</f>
        <v>4</v>
      </c>
      <c r="N1003" s="41">
        <f>IF(ISNUMBER(SEARCH("Yes",'2_all_summary'!$F1003)),IF(ISNUMBER(SEARCH("Yes",'2_all_summary'!Q1003)),1,2),IF(ISNUMBER(SEARCH("No",'2_all_summary'!Q1003)),4,3))</f>
        <v>4</v>
      </c>
      <c r="O1003" s="41">
        <f>IF(ISNUMBER(SEARCH("Yes",'2_all_summary'!$F1003)),IF(ISNUMBER(SEARCH("Yes",'2_all_summary'!R1003)),1,2),IF(ISNUMBER(SEARCH("No",'2_all_summary'!R1003)),4,3))</f>
        <v>4</v>
      </c>
      <c r="P1003" s="41">
        <f>IF(ISNUMBER(SEARCH("Yes",'2_all_summary'!$F1003)),IF(ISNUMBER(SEARCH("Yes",'2_all_summary'!S1003)),1,2),IF(ISNUMBER(SEARCH("No",'2_all_summary'!S1003)),4,3))</f>
        <v>4</v>
      </c>
      <c r="Q1003" s="41">
        <f>IF(ISNUMBER(SEARCH("Yes",'2_all_summary'!$F1003)),IF(0&lt;'2_all_summary'!T1003,1,2),IF(0='2_all_summary'!T1003,4,3))</f>
        <v>4</v>
      </c>
      <c r="R1003" s="41">
        <f>IF(ISNUMBER(SEARCH("Yes",'2_all_summary'!$F1003)),IF(ISNUMBER(SEARCH("Yes",'2_all_summary'!U1003)),1,2),IF(ISNUMBER(SEARCH("No",'2_all_summary'!U1003)),4,3))</f>
        <v>4</v>
      </c>
    </row>
    <row r="1004" spans="7:18" x14ac:dyDescent="0.3">
      <c r="G1004" s="41"/>
      <c r="H1004" s="41" t="str">
        <f>'2_all_summary'!D1004</f>
        <v>Cultural dimensions of occupational safety and health in the New Zealand fishing industry: A study of small fishing businesses</v>
      </c>
      <c r="I1004" s="41" t="str">
        <f>'2_all_summary'!E1004</f>
        <v>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Â© IOSH Services Limited.</v>
      </c>
      <c r="J1004" s="41">
        <f>IF(ISNUMBER(SEARCH("Yes",'2_all_summary'!$F1004)),IF(ISNUMBER(SEARCH("Yes",'2_all_summary'!M1004)),1,2),IF(ISNUMBER(SEARCH("No",'2_all_summary'!M1004)),4,3))</f>
        <v>4</v>
      </c>
      <c r="K1004" s="41">
        <f>IF(ISNUMBER(SEARCH("Yes",'2_all_summary'!$F1004)),IF(ISNUMBER(SEARCH("Yes",'2_all_summary'!N1004)),1,2),IF(ISNUMBER(SEARCH("No",'2_all_summary'!N1004)),4,3))</f>
        <v>4</v>
      </c>
      <c r="L1004" s="41">
        <f>IF(ISNUMBER(SEARCH("Yes",'2_all_summary'!$F1004)),IF(ISNUMBER(SEARCH("Yes",'2_all_summary'!O1004)),1,2),IF(ISNUMBER(SEARCH("No",'2_all_summary'!O1004)),4,3))</f>
        <v>4</v>
      </c>
      <c r="M1004" s="41">
        <f>IF(ISNUMBER(SEARCH("Yes",'2_all_summary'!$F1004)),IF(0&lt;'2_all_summary'!P1004,1,2),IF(0='2_all_summary'!P1004,4,3))</f>
        <v>4</v>
      </c>
      <c r="N1004" s="41">
        <f>IF(ISNUMBER(SEARCH("Yes",'2_all_summary'!$F1004)),IF(ISNUMBER(SEARCH("Yes",'2_all_summary'!Q1004)),1,2),IF(ISNUMBER(SEARCH("No",'2_all_summary'!Q1004)),4,3))</f>
        <v>4</v>
      </c>
      <c r="O1004" s="41">
        <f>IF(ISNUMBER(SEARCH("Yes",'2_all_summary'!$F1004)),IF(ISNUMBER(SEARCH("Yes",'2_all_summary'!R1004)),1,2),IF(ISNUMBER(SEARCH("No",'2_all_summary'!R1004)),4,3))</f>
        <v>4</v>
      </c>
      <c r="P1004" s="41">
        <f>IF(ISNUMBER(SEARCH("Yes",'2_all_summary'!$F1004)),IF(ISNUMBER(SEARCH("Yes",'2_all_summary'!S1004)),1,2),IF(ISNUMBER(SEARCH("No",'2_all_summary'!S1004)),4,3))</f>
        <v>4</v>
      </c>
      <c r="Q1004" s="41">
        <f>IF(ISNUMBER(SEARCH("Yes",'2_all_summary'!$F1004)),IF(0&lt;'2_all_summary'!T1004,1,2),IF(0='2_all_summary'!T1004,4,3))</f>
        <v>4</v>
      </c>
      <c r="R1004" s="41">
        <f>IF(ISNUMBER(SEARCH("Yes",'2_all_summary'!$F1004)),IF(ISNUMBER(SEARCH("Yes",'2_all_summary'!U1004)),1,2),IF(ISNUMBER(SEARCH("No",'2_all_summary'!U1004)),4,3))</f>
        <v>4</v>
      </c>
    </row>
    <row r="1005" spans="7:18" x14ac:dyDescent="0.3">
      <c r="G1005" s="41"/>
      <c r="H1005" s="41" t="str">
        <f>'2_all_summary'!D1005</f>
        <v>Ensuring local stakeholder support for marine conservation: Establishing a locally-managed marine area network in Aceh</v>
      </c>
      <c r="I1005" s="41" t="str">
        <f>'2_all_summary'!E1005</f>
        <v>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Â© 2012 Fauna &amp; Flora International.</v>
      </c>
      <c r="J1005" s="41">
        <f>IF(ISNUMBER(SEARCH("Yes",'2_all_summary'!$F1005)),IF(ISNUMBER(SEARCH("Yes",'2_all_summary'!M1005)),1,2),IF(ISNUMBER(SEARCH("No",'2_all_summary'!M1005)),4,3))</f>
        <v>4</v>
      </c>
      <c r="K1005" s="41">
        <f>IF(ISNUMBER(SEARCH("Yes",'2_all_summary'!$F1005)),IF(ISNUMBER(SEARCH("Yes",'2_all_summary'!N1005)),1,2),IF(ISNUMBER(SEARCH("No",'2_all_summary'!N1005)),4,3))</f>
        <v>4</v>
      </c>
      <c r="L1005" s="41">
        <f>IF(ISNUMBER(SEARCH("Yes",'2_all_summary'!$F1005)),IF(ISNUMBER(SEARCH("Yes",'2_all_summary'!O1005)),1,2),IF(ISNUMBER(SEARCH("No",'2_all_summary'!O1005)),4,3))</f>
        <v>4</v>
      </c>
      <c r="M1005" s="41">
        <f>IF(ISNUMBER(SEARCH("Yes",'2_all_summary'!$F1005)),IF(0&lt;'2_all_summary'!P1005,1,2),IF(0='2_all_summary'!P1005,4,3))</f>
        <v>4</v>
      </c>
      <c r="N1005" s="41">
        <f>IF(ISNUMBER(SEARCH("Yes",'2_all_summary'!$F1005)),IF(ISNUMBER(SEARCH("Yes",'2_all_summary'!Q1005)),1,2),IF(ISNUMBER(SEARCH("No",'2_all_summary'!Q1005)),4,3))</f>
        <v>4</v>
      </c>
      <c r="O1005" s="41">
        <f>IF(ISNUMBER(SEARCH("Yes",'2_all_summary'!$F1005)),IF(ISNUMBER(SEARCH("Yes",'2_all_summary'!R1005)),1,2),IF(ISNUMBER(SEARCH("No",'2_all_summary'!R1005)),4,3))</f>
        <v>4</v>
      </c>
      <c r="P1005" s="41">
        <f>IF(ISNUMBER(SEARCH("Yes",'2_all_summary'!$F1005)),IF(ISNUMBER(SEARCH("Yes",'2_all_summary'!S1005)),1,2),IF(ISNUMBER(SEARCH("No",'2_all_summary'!S1005)),4,3))</f>
        <v>4</v>
      </c>
      <c r="Q1005" s="41">
        <f>IF(ISNUMBER(SEARCH("Yes",'2_all_summary'!$F1005)),IF(0&lt;'2_all_summary'!T1005,1,2),IF(0='2_all_summary'!T1005,4,3))</f>
        <v>4</v>
      </c>
      <c r="R1005" s="41">
        <f>IF(ISNUMBER(SEARCH("Yes",'2_all_summary'!$F1005)),IF(ISNUMBER(SEARCH("Yes",'2_all_summary'!U1005)),1,2),IF(ISNUMBER(SEARCH("No",'2_all_summary'!U1005)),4,3))</f>
        <v>4</v>
      </c>
    </row>
    <row r="1006" spans="7:18" x14ac:dyDescent="0.3">
      <c r="G1006" s="41"/>
      <c r="H1006" s="41" t="str">
        <f>'2_all_summary'!D1006</f>
        <v>Social networks and transitions to co-management in Jamaican marine reserves and small-scale fisheries</v>
      </c>
      <c r="I1006" s="41" t="str">
        <f>'2_all_summary'!E1006</f>
        <v>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Â© 2015 Elsevier Ltd.</v>
      </c>
      <c r="J1006" s="41">
        <f>IF(ISNUMBER(SEARCH("Yes",'2_all_summary'!$F1006)),IF(ISNUMBER(SEARCH("Yes",'2_all_summary'!M1006)),1,2),IF(ISNUMBER(SEARCH("No",'2_all_summary'!M1006)),4,3))</f>
        <v>4</v>
      </c>
      <c r="K1006" s="41">
        <f>IF(ISNUMBER(SEARCH("Yes",'2_all_summary'!$F1006)),IF(ISNUMBER(SEARCH("Yes",'2_all_summary'!N1006)),1,2),IF(ISNUMBER(SEARCH("No",'2_all_summary'!N1006)),4,3))</f>
        <v>4</v>
      </c>
      <c r="L1006" s="41">
        <f>IF(ISNUMBER(SEARCH("Yes",'2_all_summary'!$F1006)),IF(ISNUMBER(SEARCH("Yes",'2_all_summary'!O1006)),1,2),IF(ISNUMBER(SEARCH("No",'2_all_summary'!O1006)),4,3))</f>
        <v>4</v>
      </c>
      <c r="M1006" s="41">
        <f>IF(ISNUMBER(SEARCH("Yes",'2_all_summary'!$F1006)),IF(0&lt;'2_all_summary'!P1006,1,2),IF(0='2_all_summary'!P1006,4,3))</f>
        <v>4</v>
      </c>
      <c r="N1006" s="41">
        <f>IF(ISNUMBER(SEARCH("Yes",'2_all_summary'!$F1006)),IF(ISNUMBER(SEARCH("Yes",'2_all_summary'!Q1006)),1,2),IF(ISNUMBER(SEARCH("No",'2_all_summary'!Q1006)),4,3))</f>
        <v>4</v>
      </c>
      <c r="O1006" s="41">
        <f>IF(ISNUMBER(SEARCH("Yes",'2_all_summary'!$F1006)),IF(ISNUMBER(SEARCH("Yes",'2_all_summary'!R1006)),1,2),IF(ISNUMBER(SEARCH("No",'2_all_summary'!R1006)),4,3))</f>
        <v>4</v>
      </c>
      <c r="P1006" s="41">
        <f>IF(ISNUMBER(SEARCH("Yes",'2_all_summary'!$F1006)),IF(ISNUMBER(SEARCH("Yes",'2_all_summary'!S1006)),1,2),IF(ISNUMBER(SEARCH("No",'2_all_summary'!S1006)),4,3))</f>
        <v>4</v>
      </c>
      <c r="Q1006" s="41">
        <f>IF(ISNUMBER(SEARCH("Yes",'2_all_summary'!$F1006)),IF(0&lt;'2_all_summary'!T1006,1,2),IF(0='2_all_summary'!T1006,4,3))</f>
        <v>4</v>
      </c>
      <c r="R1006" s="41">
        <f>IF(ISNUMBER(SEARCH("Yes",'2_all_summary'!$F1006)),IF(ISNUMBER(SEARCH("Yes",'2_all_summary'!U1006)),1,2),IF(ISNUMBER(SEARCH("No",'2_all_summary'!U1006)),4,3))</f>
        <v>4</v>
      </c>
    </row>
    <row r="1007" spans="7:18" x14ac:dyDescent="0.3">
      <c r="G1007" s="41"/>
      <c r="H1007" s="41" t="str">
        <f>'2_all_summary'!D1007</f>
        <v>A university-hosted program in pursuit of coastal sustainability: The case of Tokyo Bay</v>
      </c>
      <c r="I1007" s="41" t="str">
        <f>'2_all_summary'!E1007</f>
        <v>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Â© 2013 by the authors.</v>
      </c>
      <c r="J1007" s="41">
        <f>IF(ISNUMBER(SEARCH("Yes",'2_all_summary'!$F1007)),IF(ISNUMBER(SEARCH("Yes",'2_all_summary'!M1007)),1,2),IF(ISNUMBER(SEARCH("No",'2_all_summary'!M1007)),4,3))</f>
        <v>4</v>
      </c>
      <c r="K1007" s="41">
        <f>IF(ISNUMBER(SEARCH("Yes",'2_all_summary'!$F1007)),IF(ISNUMBER(SEARCH("Yes",'2_all_summary'!N1007)),1,2),IF(ISNUMBER(SEARCH("No",'2_all_summary'!N1007)),4,3))</f>
        <v>4</v>
      </c>
      <c r="L1007" s="41">
        <f>IF(ISNUMBER(SEARCH("Yes",'2_all_summary'!$F1007)),IF(ISNUMBER(SEARCH("Yes",'2_all_summary'!O1007)),1,2),IF(ISNUMBER(SEARCH("No",'2_all_summary'!O1007)),4,3))</f>
        <v>4</v>
      </c>
      <c r="M1007" s="41">
        <f>IF(ISNUMBER(SEARCH("Yes",'2_all_summary'!$F1007)),IF(0&lt;'2_all_summary'!P1007,1,2),IF(0='2_all_summary'!P1007,4,3))</f>
        <v>4</v>
      </c>
      <c r="N1007" s="41">
        <f>IF(ISNUMBER(SEARCH("Yes",'2_all_summary'!$F1007)),IF(ISNUMBER(SEARCH("Yes",'2_all_summary'!Q1007)),1,2),IF(ISNUMBER(SEARCH("No",'2_all_summary'!Q1007)),4,3))</f>
        <v>4</v>
      </c>
      <c r="O1007" s="41">
        <f>IF(ISNUMBER(SEARCH("Yes",'2_all_summary'!$F1007)),IF(ISNUMBER(SEARCH("Yes",'2_all_summary'!R1007)),1,2),IF(ISNUMBER(SEARCH("No",'2_all_summary'!R1007)),4,3))</f>
        <v>4</v>
      </c>
      <c r="P1007" s="41">
        <f>IF(ISNUMBER(SEARCH("Yes",'2_all_summary'!$F1007)),IF(ISNUMBER(SEARCH("Yes",'2_all_summary'!S1007)),1,2),IF(ISNUMBER(SEARCH("No",'2_all_summary'!S1007)),4,3))</f>
        <v>4</v>
      </c>
      <c r="Q1007" s="41">
        <f>IF(ISNUMBER(SEARCH("Yes",'2_all_summary'!$F1007)),IF(0&lt;'2_all_summary'!T1007,1,2),IF(0='2_all_summary'!T1007,4,3))</f>
        <v>4</v>
      </c>
      <c r="R1007" s="41">
        <f>IF(ISNUMBER(SEARCH("Yes",'2_all_summary'!$F1007)),IF(ISNUMBER(SEARCH("Yes",'2_all_summary'!U1007)),1,2),IF(ISNUMBER(SEARCH("No",'2_all_summary'!U1007)),4,3))</f>
        <v>4</v>
      </c>
    </row>
    <row r="1008" spans="7:18" x14ac:dyDescent="0.3">
      <c r="G1008" s="41"/>
      <c r="H1008" s="41" t="str">
        <f>'2_all_summary'!D1008</f>
        <v>Decentralization of fisheries management in Indonesia</v>
      </c>
      <c r="I1008" s="41" t="str">
        <f>'2_all_summary'!E1008</f>
        <v>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Â© 2004 Elsevier Ltd. All rights reserved.</v>
      </c>
      <c r="J1008" s="41">
        <f>IF(ISNUMBER(SEARCH("Yes",'2_all_summary'!$F1008)),IF(ISNUMBER(SEARCH("Yes",'2_all_summary'!M1008)),1,2),IF(ISNUMBER(SEARCH("No",'2_all_summary'!M1008)),4,3))</f>
        <v>4</v>
      </c>
      <c r="K1008" s="41">
        <f>IF(ISNUMBER(SEARCH("Yes",'2_all_summary'!$F1008)),IF(ISNUMBER(SEARCH("Yes",'2_all_summary'!N1008)),1,2),IF(ISNUMBER(SEARCH("No",'2_all_summary'!N1008)),4,3))</f>
        <v>4</v>
      </c>
      <c r="L1008" s="41">
        <f>IF(ISNUMBER(SEARCH("Yes",'2_all_summary'!$F1008)),IF(ISNUMBER(SEARCH("Yes",'2_all_summary'!O1008)),1,2),IF(ISNUMBER(SEARCH("No",'2_all_summary'!O1008)),4,3))</f>
        <v>4</v>
      </c>
      <c r="M1008" s="41">
        <f>IF(ISNUMBER(SEARCH("Yes",'2_all_summary'!$F1008)),IF(0&lt;'2_all_summary'!P1008,1,2),IF(0='2_all_summary'!P1008,4,3))</f>
        <v>4</v>
      </c>
      <c r="N1008" s="41">
        <f>IF(ISNUMBER(SEARCH("Yes",'2_all_summary'!$F1008)),IF(ISNUMBER(SEARCH("Yes",'2_all_summary'!Q1008)),1,2),IF(ISNUMBER(SEARCH("No",'2_all_summary'!Q1008)),4,3))</f>
        <v>4</v>
      </c>
      <c r="O1008" s="41">
        <f>IF(ISNUMBER(SEARCH("Yes",'2_all_summary'!$F1008)),IF(ISNUMBER(SEARCH("Yes",'2_all_summary'!R1008)),1,2),IF(ISNUMBER(SEARCH("No",'2_all_summary'!R1008)),4,3))</f>
        <v>4</v>
      </c>
      <c r="P1008" s="41">
        <f>IF(ISNUMBER(SEARCH("Yes",'2_all_summary'!$F1008)),IF(ISNUMBER(SEARCH("Yes",'2_all_summary'!S1008)),1,2),IF(ISNUMBER(SEARCH("No",'2_all_summary'!S1008)),4,3))</f>
        <v>4</v>
      </c>
      <c r="Q1008" s="41">
        <f>IF(ISNUMBER(SEARCH("Yes",'2_all_summary'!$F1008)),IF(0&lt;'2_all_summary'!T1008,1,2),IF(0='2_all_summary'!T1008,4,3))</f>
        <v>4</v>
      </c>
      <c r="R1008" s="41">
        <f>IF(ISNUMBER(SEARCH("Yes",'2_all_summary'!$F1008)),IF(ISNUMBER(SEARCH("Yes",'2_all_summary'!U1008)),1,2),IF(ISNUMBER(SEARCH("No",'2_all_summary'!U1008)),4,3))</f>
        <v>4</v>
      </c>
    </row>
    <row r="1009" spans="7:18" x14ac:dyDescent="0.3">
      <c r="G1009" s="41"/>
      <c r="H1009" s="41" t="str">
        <f>'2_all_summary'!D1009</f>
        <v>Understanding barriers, access, and management of marine mixed-stock fisheries in an era of reconciliation: Indigenous-led salmon monitoring in British Columbia</v>
      </c>
      <c r="I1009" s="41" t="str">
        <f>'2_all_summary'!E1009</f>
        <v>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HaÃ­Å‚zaqv (Heiltsuk) fishers towards salmon fisheries and their management. We conducted dockside surveys with both HaÃ­Å‚zaqv fishers and sport fishers, and in-depth interviews with HaÃ­Å‚zaqv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HaÃ­Å‚zaqv people of salmon fisheries and management. Second, we synthesized community perceptions of the revitalization of terminal, communally run salmon fisheries within HaÃ­Å‚zaqv territory as a tool for their future salmon management. Finally, we elicited information from HaÃ­Å‚zaqv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HaÃ­Å‚zaqv fishers. This community-based research can help strengthen local, Indigenous-led management of salmon into the future. Copyright: Â© 2021 Steel et al.</v>
      </c>
      <c r="J1009" s="41">
        <f>IF(ISNUMBER(SEARCH("Yes",'2_all_summary'!$F1009)),IF(ISNUMBER(SEARCH("Yes",'2_all_summary'!M1009)),1,2),IF(ISNUMBER(SEARCH("No",'2_all_summary'!M1009)),4,3))</f>
        <v>4</v>
      </c>
      <c r="K1009" s="41">
        <f>IF(ISNUMBER(SEARCH("Yes",'2_all_summary'!$F1009)),IF(ISNUMBER(SEARCH("Yes",'2_all_summary'!N1009)),1,2),IF(ISNUMBER(SEARCH("No",'2_all_summary'!N1009)),4,3))</f>
        <v>4</v>
      </c>
      <c r="L1009" s="41">
        <f>IF(ISNUMBER(SEARCH("Yes",'2_all_summary'!$F1009)),IF(ISNUMBER(SEARCH("Yes",'2_all_summary'!O1009)),1,2),IF(ISNUMBER(SEARCH("No",'2_all_summary'!O1009)),4,3))</f>
        <v>4</v>
      </c>
      <c r="M1009" s="41">
        <f>IF(ISNUMBER(SEARCH("Yes",'2_all_summary'!$F1009)),IF(0&lt;'2_all_summary'!P1009,1,2),IF(0='2_all_summary'!P1009,4,3))</f>
        <v>4</v>
      </c>
      <c r="N1009" s="41">
        <f>IF(ISNUMBER(SEARCH("Yes",'2_all_summary'!$F1009)),IF(ISNUMBER(SEARCH("Yes",'2_all_summary'!Q1009)),1,2),IF(ISNUMBER(SEARCH("No",'2_all_summary'!Q1009)),4,3))</f>
        <v>4</v>
      </c>
      <c r="O1009" s="41">
        <f>IF(ISNUMBER(SEARCH("Yes",'2_all_summary'!$F1009)),IF(ISNUMBER(SEARCH("Yes",'2_all_summary'!R1009)),1,2),IF(ISNUMBER(SEARCH("No",'2_all_summary'!R1009)),4,3))</f>
        <v>4</v>
      </c>
      <c r="P1009" s="41">
        <f>IF(ISNUMBER(SEARCH("Yes",'2_all_summary'!$F1009)),IF(ISNUMBER(SEARCH("Yes",'2_all_summary'!S1009)),1,2),IF(ISNUMBER(SEARCH("No",'2_all_summary'!S1009)),4,3))</f>
        <v>4</v>
      </c>
      <c r="Q1009" s="41">
        <f>IF(ISNUMBER(SEARCH("Yes",'2_all_summary'!$F1009)),IF(0&lt;'2_all_summary'!T1009,1,2),IF(0='2_all_summary'!T1009,4,3))</f>
        <v>4</v>
      </c>
      <c r="R1009" s="41">
        <f>IF(ISNUMBER(SEARCH("Yes",'2_all_summary'!$F1009)),IF(ISNUMBER(SEARCH("Yes",'2_all_summary'!U1009)),1,2),IF(ISNUMBER(SEARCH("No",'2_all_summary'!U1009)),4,3))</f>
        <v>4</v>
      </c>
    </row>
    <row r="1010" spans="7:18" x14ac:dyDescent="0.3">
      <c r="G1010" s="41"/>
      <c r="H1010" s="41" t="str">
        <f>'2_all_summary'!D1010</f>
        <v>When predators become prey: Community-based monitoring of caiman and dolphin hunting for the catfish fishery and the broader implications on Amazonian human-natural systems</v>
      </c>
      <c r="I1010" s="41" t="str">
        <f>'2_all_summary'!E1010</f>
        <v>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MamirauÃ¡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Â© 2018 Elsevier Ltd</v>
      </c>
      <c r="J1010" s="41">
        <f>IF(ISNUMBER(SEARCH("Yes",'2_all_summary'!$F1010)),IF(ISNUMBER(SEARCH("Yes",'2_all_summary'!M1010)),1,2),IF(ISNUMBER(SEARCH("No",'2_all_summary'!M1010)),4,3))</f>
        <v>4</v>
      </c>
      <c r="K1010" s="41">
        <f>IF(ISNUMBER(SEARCH("Yes",'2_all_summary'!$F1010)),IF(ISNUMBER(SEARCH("Yes",'2_all_summary'!N1010)),1,2),IF(ISNUMBER(SEARCH("No",'2_all_summary'!N1010)),4,3))</f>
        <v>4</v>
      </c>
      <c r="L1010" s="41">
        <f>IF(ISNUMBER(SEARCH("Yes",'2_all_summary'!$F1010)),IF(ISNUMBER(SEARCH("Yes",'2_all_summary'!O1010)),1,2),IF(ISNUMBER(SEARCH("No",'2_all_summary'!O1010)),4,3))</f>
        <v>4</v>
      </c>
      <c r="M1010" s="41">
        <f>IF(ISNUMBER(SEARCH("Yes",'2_all_summary'!$F1010)),IF(0&lt;'2_all_summary'!P1010,1,2),IF(0='2_all_summary'!P1010,4,3))</f>
        <v>4</v>
      </c>
      <c r="N1010" s="41">
        <f>IF(ISNUMBER(SEARCH("Yes",'2_all_summary'!$F1010)),IF(ISNUMBER(SEARCH("Yes",'2_all_summary'!Q1010)),1,2),IF(ISNUMBER(SEARCH("No",'2_all_summary'!Q1010)),4,3))</f>
        <v>4</v>
      </c>
      <c r="O1010" s="41">
        <f>IF(ISNUMBER(SEARCH("Yes",'2_all_summary'!$F1010)),IF(ISNUMBER(SEARCH("Yes",'2_all_summary'!R1010)),1,2),IF(ISNUMBER(SEARCH("No",'2_all_summary'!R1010)),4,3))</f>
        <v>4</v>
      </c>
      <c r="P1010" s="41">
        <f>IF(ISNUMBER(SEARCH("Yes",'2_all_summary'!$F1010)),IF(ISNUMBER(SEARCH("Yes",'2_all_summary'!S1010)),1,2),IF(ISNUMBER(SEARCH("No",'2_all_summary'!S1010)),4,3))</f>
        <v>4</v>
      </c>
      <c r="Q1010" s="41">
        <f>IF(ISNUMBER(SEARCH("Yes",'2_all_summary'!$F1010)),IF(0&lt;'2_all_summary'!T1010,1,2),IF(0='2_all_summary'!T1010,4,3))</f>
        <v>4</v>
      </c>
      <c r="R1010" s="41">
        <f>IF(ISNUMBER(SEARCH("Yes",'2_all_summary'!$F1010)),IF(ISNUMBER(SEARCH("Yes",'2_all_summary'!U1010)),1,2),IF(ISNUMBER(SEARCH("No",'2_all_summary'!U1010)),4,3))</f>
        <v>4</v>
      </c>
    </row>
    <row r="1011" spans="7:18" x14ac:dyDescent="0.3">
      <c r="G1011" s="41"/>
      <c r="H1011" s="41" t="str">
        <f>'2_all_summary'!D1011</f>
        <v>Moving from data poor to data rich: A case study of community-based data collection for the san diego red sea urchin fishery</v>
      </c>
      <c r="I1011" s="41" t="str">
        <f>'2_all_summary'!E1011</f>
        <v>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Â© Copyright by the American Fisheries Society 2009.</v>
      </c>
      <c r="J1011" s="41">
        <f>IF(ISNUMBER(SEARCH("Yes",'2_all_summary'!$F1011)),IF(ISNUMBER(SEARCH("Yes",'2_all_summary'!M1011)),1,2),IF(ISNUMBER(SEARCH("No",'2_all_summary'!M1011)),4,3))</f>
        <v>4</v>
      </c>
      <c r="K1011" s="41">
        <f>IF(ISNUMBER(SEARCH("Yes",'2_all_summary'!$F1011)),IF(ISNUMBER(SEARCH("Yes",'2_all_summary'!N1011)),1,2),IF(ISNUMBER(SEARCH("No",'2_all_summary'!N1011)),4,3))</f>
        <v>4</v>
      </c>
      <c r="L1011" s="41">
        <f>IF(ISNUMBER(SEARCH("Yes",'2_all_summary'!$F1011)),IF(ISNUMBER(SEARCH("Yes",'2_all_summary'!O1011)),1,2),IF(ISNUMBER(SEARCH("No",'2_all_summary'!O1011)),4,3))</f>
        <v>4</v>
      </c>
      <c r="M1011" s="41">
        <f>IF(ISNUMBER(SEARCH("Yes",'2_all_summary'!$F1011)),IF(0&lt;'2_all_summary'!P1011,1,2),IF(0='2_all_summary'!P1011,4,3))</f>
        <v>4</v>
      </c>
      <c r="N1011" s="41">
        <f>IF(ISNUMBER(SEARCH("Yes",'2_all_summary'!$F1011)),IF(ISNUMBER(SEARCH("Yes",'2_all_summary'!Q1011)),1,2),IF(ISNUMBER(SEARCH("No",'2_all_summary'!Q1011)),4,3))</f>
        <v>4</v>
      </c>
      <c r="O1011" s="41">
        <f>IF(ISNUMBER(SEARCH("Yes",'2_all_summary'!$F1011)),IF(ISNUMBER(SEARCH("Yes",'2_all_summary'!R1011)),1,2),IF(ISNUMBER(SEARCH("No",'2_all_summary'!R1011)),4,3))</f>
        <v>4</v>
      </c>
      <c r="P1011" s="41">
        <f>IF(ISNUMBER(SEARCH("Yes",'2_all_summary'!$F1011)),IF(ISNUMBER(SEARCH("Yes",'2_all_summary'!S1011)),1,2),IF(ISNUMBER(SEARCH("No",'2_all_summary'!S1011)),4,3))</f>
        <v>4</v>
      </c>
      <c r="Q1011" s="41">
        <f>IF(ISNUMBER(SEARCH("Yes",'2_all_summary'!$F1011)),IF(0&lt;'2_all_summary'!T1011,1,2),IF(0='2_all_summary'!T1011,4,3))</f>
        <v>4</v>
      </c>
      <c r="R1011" s="41">
        <f>IF(ISNUMBER(SEARCH("Yes",'2_all_summary'!$F1011)),IF(ISNUMBER(SEARCH("Yes",'2_all_summary'!U1011)),1,2),IF(ISNUMBER(SEARCH("No",'2_all_summary'!U1011)),4,3))</f>
        <v>4</v>
      </c>
    </row>
    <row r="1012" spans="7:18" x14ac:dyDescent="0.3">
      <c r="G1012" s="41"/>
      <c r="H1012" s="41" t="str">
        <f>'2_all_summary'!D1012</f>
        <v>3rd International Conference on Energy and Environmental Protection, ICEEP 2014</v>
      </c>
      <c r="I1012" s="41" t="str">
        <f>'2_all_summary'!E1012</f>
        <v>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v>
      </c>
      <c r="J1012" s="41">
        <f>IF(ISNUMBER(SEARCH("Yes",'2_all_summary'!$F1012)),IF(ISNUMBER(SEARCH("Yes",'2_all_summary'!M1012)),1,2),IF(ISNUMBER(SEARCH("No",'2_all_summary'!M1012)),4,3))</f>
        <v>4</v>
      </c>
      <c r="K1012" s="41">
        <f>IF(ISNUMBER(SEARCH("Yes",'2_all_summary'!$F1012)),IF(ISNUMBER(SEARCH("Yes",'2_all_summary'!N1012)),1,2),IF(ISNUMBER(SEARCH("No",'2_all_summary'!N1012)),4,3))</f>
        <v>4</v>
      </c>
      <c r="L1012" s="41">
        <f>IF(ISNUMBER(SEARCH("Yes",'2_all_summary'!$F1012)),IF(ISNUMBER(SEARCH("Yes",'2_all_summary'!O1012)),1,2),IF(ISNUMBER(SEARCH("No",'2_all_summary'!O1012)),4,3))</f>
        <v>4</v>
      </c>
      <c r="M1012" s="41">
        <f>IF(ISNUMBER(SEARCH("Yes",'2_all_summary'!$F1012)),IF(0&lt;'2_all_summary'!P1012,1,2),IF(0='2_all_summary'!P1012,4,3))</f>
        <v>4</v>
      </c>
      <c r="N1012" s="41">
        <f>IF(ISNUMBER(SEARCH("Yes",'2_all_summary'!$F1012)),IF(ISNUMBER(SEARCH("Yes",'2_all_summary'!Q1012)),1,2),IF(ISNUMBER(SEARCH("No",'2_all_summary'!Q1012)),4,3))</f>
        <v>4</v>
      </c>
      <c r="O1012" s="41">
        <f>IF(ISNUMBER(SEARCH("Yes",'2_all_summary'!$F1012)),IF(ISNUMBER(SEARCH("Yes",'2_all_summary'!R1012)),1,2),IF(ISNUMBER(SEARCH("No",'2_all_summary'!R1012)),4,3))</f>
        <v>4</v>
      </c>
      <c r="P1012" s="41">
        <f>IF(ISNUMBER(SEARCH("Yes",'2_all_summary'!$F1012)),IF(ISNUMBER(SEARCH("Yes",'2_all_summary'!S1012)),1,2),IF(ISNUMBER(SEARCH("No",'2_all_summary'!S1012)),4,3))</f>
        <v>4</v>
      </c>
      <c r="Q1012" s="41">
        <f>IF(ISNUMBER(SEARCH("Yes",'2_all_summary'!$F1012)),IF(0&lt;'2_all_summary'!T1012,1,2),IF(0='2_all_summary'!T1012,4,3))</f>
        <v>4</v>
      </c>
      <c r="R1012" s="41">
        <f>IF(ISNUMBER(SEARCH("Yes",'2_all_summary'!$F1012)),IF(ISNUMBER(SEARCH("Yes",'2_all_summary'!U1012)),1,2),IF(ISNUMBER(SEARCH("No",'2_all_summary'!U1012)),4,3))</f>
        <v>4</v>
      </c>
    </row>
    <row r="1013" spans="7:18" x14ac:dyDescent="0.3">
      <c r="G1013" s="41"/>
      <c r="H1013" s="41" t="str">
        <f>'2_all_summary'!D1013</f>
        <v>Library Development Strategy for the Community at Coastal Areas</v>
      </c>
      <c r="I1013" s="41" t="str">
        <f>'2_all_summary'!E1013</f>
        <v>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Â© Published under licence by IOP Publishing Ltd.</v>
      </c>
      <c r="J1013" s="41">
        <f>IF(ISNUMBER(SEARCH("Yes",'2_all_summary'!$F1013)),IF(ISNUMBER(SEARCH("Yes",'2_all_summary'!M1013)),1,2),IF(ISNUMBER(SEARCH("No",'2_all_summary'!M1013)),4,3))</f>
        <v>4</v>
      </c>
      <c r="K1013" s="41">
        <f>IF(ISNUMBER(SEARCH("Yes",'2_all_summary'!$F1013)),IF(ISNUMBER(SEARCH("Yes",'2_all_summary'!N1013)),1,2),IF(ISNUMBER(SEARCH("No",'2_all_summary'!N1013)),4,3))</f>
        <v>4</v>
      </c>
      <c r="L1013" s="41">
        <f>IF(ISNUMBER(SEARCH("Yes",'2_all_summary'!$F1013)),IF(ISNUMBER(SEARCH("Yes",'2_all_summary'!O1013)),1,2),IF(ISNUMBER(SEARCH("No",'2_all_summary'!O1013)),4,3))</f>
        <v>4</v>
      </c>
      <c r="M1013" s="41">
        <f>IF(ISNUMBER(SEARCH("Yes",'2_all_summary'!$F1013)),IF(0&lt;'2_all_summary'!P1013,1,2),IF(0='2_all_summary'!P1013,4,3))</f>
        <v>4</v>
      </c>
      <c r="N1013" s="41">
        <f>IF(ISNUMBER(SEARCH("Yes",'2_all_summary'!$F1013)),IF(ISNUMBER(SEARCH("Yes",'2_all_summary'!Q1013)),1,2),IF(ISNUMBER(SEARCH("No",'2_all_summary'!Q1013)),4,3))</f>
        <v>4</v>
      </c>
      <c r="O1013" s="41">
        <f>IF(ISNUMBER(SEARCH("Yes",'2_all_summary'!$F1013)),IF(ISNUMBER(SEARCH("Yes",'2_all_summary'!R1013)),1,2),IF(ISNUMBER(SEARCH("No",'2_all_summary'!R1013)),4,3))</f>
        <v>4</v>
      </c>
      <c r="P1013" s="41">
        <f>IF(ISNUMBER(SEARCH("Yes",'2_all_summary'!$F1013)),IF(ISNUMBER(SEARCH("Yes",'2_all_summary'!S1013)),1,2),IF(ISNUMBER(SEARCH("No",'2_all_summary'!S1013)),4,3))</f>
        <v>4</v>
      </c>
      <c r="Q1013" s="41">
        <f>IF(ISNUMBER(SEARCH("Yes",'2_all_summary'!$F1013)),IF(0&lt;'2_all_summary'!T1013,1,2),IF(0='2_all_summary'!T1013,4,3))</f>
        <v>4</v>
      </c>
      <c r="R1013" s="41">
        <f>IF(ISNUMBER(SEARCH("Yes",'2_all_summary'!$F1013)),IF(ISNUMBER(SEARCH("Yes",'2_all_summary'!U1013)),1,2),IF(ISNUMBER(SEARCH("No",'2_all_summary'!U1013)),4,3))</f>
        <v>4</v>
      </c>
    </row>
    <row r="1014" spans="7:18" x14ac:dyDescent="0.3">
      <c r="G1014" s="41"/>
      <c r="H1014" s="41" t="str">
        <f>'2_all_summary'!D1014</f>
        <v>Overcoming barriers to collective action in community-based fisheries management in the amazon</v>
      </c>
      <c r="I1014" s="41" t="str">
        <f>'2_all_summary'!E1014</f>
        <v>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Â© 2012 by the Society for Applied Anthropology.</v>
      </c>
      <c r="J1014" s="41">
        <f>IF(ISNUMBER(SEARCH("Yes",'2_all_summary'!$F1014)),IF(ISNUMBER(SEARCH("Yes",'2_all_summary'!M1014)),1,2),IF(ISNUMBER(SEARCH("No",'2_all_summary'!M1014)),4,3))</f>
        <v>4</v>
      </c>
      <c r="K1014" s="41">
        <f>IF(ISNUMBER(SEARCH("Yes",'2_all_summary'!$F1014)),IF(ISNUMBER(SEARCH("Yes",'2_all_summary'!N1014)),1,2),IF(ISNUMBER(SEARCH("No",'2_all_summary'!N1014)),4,3))</f>
        <v>4</v>
      </c>
      <c r="L1014" s="41">
        <f>IF(ISNUMBER(SEARCH("Yes",'2_all_summary'!$F1014)),IF(ISNUMBER(SEARCH("Yes",'2_all_summary'!O1014)),1,2),IF(ISNUMBER(SEARCH("No",'2_all_summary'!O1014)),4,3))</f>
        <v>4</v>
      </c>
      <c r="M1014" s="41">
        <f>IF(ISNUMBER(SEARCH("Yes",'2_all_summary'!$F1014)),IF(0&lt;'2_all_summary'!P1014,1,2),IF(0='2_all_summary'!P1014,4,3))</f>
        <v>4</v>
      </c>
      <c r="N1014" s="41">
        <f>IF(ISNUMBER(SEARCH("Yes",'2_all_summary'!$F1014)),IF(ISNUMBER(SEARCH("Yes",'2_all_summary'!Q1014)),1,2),IF(ISNUMBER(SEARCH("No",'2_all_summary'!Q1014)),4,3))</f>
        <v>4</v>
      </c>
      <c r="O1014" s="41">
        <f>IF(ISNUMBER(SEARCH("Yes",'2_all_summary'!$F1014)),IF(ISNUMBER(SEARCH("Yes",'2_all_summary'!R1014)),1,2),IF(ISNUMBER(SEARCH("No",'2_all_summary'!R1014)),4,3))</f>
        <v>4</v>
      </c>
      <c r="P1014" s="41">
        <f>IF(ISNUMBER(SEARCH("Yes",'2_all_summary'!$F1014)),IF(ISNUMBER(SEARCH("Yes",'2_all_summary'!S1014)),1,2),IF(ISNUMBER(SEARCH("No",'2_all_summary'!S1014)),4,3))</f>
        <v>4</v>
      </c>
      <c r="Q1014" s="41">
        <f>IF(ISNUMBER(SEARCH("Yes",'2_all_summary'!$F1014)),IF(0&lt;'2_all_summary'!T1014,1,2),IF(0='2_all_summary'!T1014,4,3))</f>
        <v>4</v>
      </c>
      <c r="R1014" s="41">
        <f>IF(ISNUMBER(SEARCH("Yes",'2_all_summary'!$F1014)),IF(ISNUMBER(SEARCH("Yes",'2_all_summary'!U1014)),1,2),IF(ISNUMBER(SEARCH("No",'2_all_summary'!U1014)),4,3))</f>
        <v>4</v>
      </c>
    </row>
    <row r="1015" spans="7:18" x14ac:dyDescent="0.3">
      <c r="G1015" s="41"/>
      <c r="H1015" s="41" t="str">
        <f>'2_all_summary'!D1015</f>
        <v>Community-based fisheries management in Saroma Lake</v>
      </c>
      <c r="I1015" s="41" t="str">
        <f>'2_all_summary'!E1015</f>
        <v>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Â© 2010 Emerald Group Publishing Limited.</v>
      </c>
      <c r="J1015" s="41">
        <f>IF(ISNUMBER(SEARCH("Yes",'2_all_summary'!$F1015)),IF(ISNUMBER(SEARCH("Yes",'2_all_summary'!M1015)),1,2),IF(ISNUMBER(SEARCH("No",'2_all_summary'!M1015)),4,3))</f>
        <v>4</v>
      </c>
      <c r="K1015" s="41">
        <f>IF(ISNUMBER(SEARCH("Yes",'2_all_summary'!$F1015)),IF(ISNUMBER(SEARCH("Yes",'2_all_summary'!N1015)),1,2),IF(ISNUMBER(SEARCH("No",'2_all_summary'!N1015)),4,3))</f>
        <v>4</v>
      </c>
      <c r="L1015" s="41">
        <f>IF(ISNUMBER(SEARCH("Yes",'2_all_summary'!$F1015)),IF(ISNUMBER(SEARCH("Yes",'2_all_summary'!O1015)),1,2),IF(ISNUMBER(SEARCH("No",'2_all_summary'!O1015)),4,3))</f>
        <v>4</v>
      </c>
      <c r="M1015" s="41">
        <f>IF(ISNUMBER(SEARCH("Yes",'2_all_summary'!$F1015)),IF(0&lt;'2_all_summary'!P1015,1,2),IF(0='2_all_summary'!P1015,4,3))</f>
        <v>4</v>
      </c>
      <c r="N1015" s="41">
        <f>IF(ISNUMBER(SEARCH("Yes",'2_all_summary'!$F1015)),IF(ISNUMBER(SEARCH("Yes",'2_all_summary'!Q1015)),1,2),IF(ISNUMBER(SEARCH("No",'2_all_summary'!Q1015)),4,3))</f>
        <v>4</v>
      </c>
      <c r="O1015" s="41">
        <f>IF(ISNUMBER(SEARCH("Yes",'2_all_summary'!$F1015)),IF(ISNUMBER(SEARCH("Yes",'2_all_summary'!R1015)),1,2),IF(ISNUMBER(SEARCH("No",'2_all_summary'!R1015)),4,3))</f>
        <v>4</v>
      </c>
      <c r="P1015" s="41">
        <f>IF(ISNUMBER(SEARCH("Yes",'2_all_summary'!$F1015)),IF(ISNUMBER(SEARCH("Yes",'2_all_summary'!S1015)),1,2),IF(ISNUMBER(SEARCH("No",'2_all_summary'!S1015)),4,3))</f>
        <v>4</v>
      </c>
      <c r="Q1015" s="41">
        <f>IF(ISNUMBER(SEARCH("Yes",'2_all_summary'!$F1015)),IF(0&lt;'2_all_summary'!T1015,1,2),IF(0='2_all_summary'!T1015,4,3))</f>
        <v>4</v>
      </c>
      <c r="R1015" s="41">
        <f>IF(ISNUMBER(SEARCH("Yes",'2_all_summary'!$F1015)),IF(ISNUMBER(SEARCH("Yes",'2_all_summary'!U1015)),1,2),IF(ISNUMBER(SEARCH("No",'2_all_summary'!U1015)),4,3))</f>
        <v>4</v>
      </c>
    </row>
    <row r="1016" spans="7:18" x14ac:dyDescent="0.3">
      <c r="G1016" s="41"/>
      <c r="H1016" s="41" t="str">
        <f>'2_all_summary'!D1016</f>
        <v>Indigenous community-based fisheries in Australia</v>
      </c>
      <c r="I1016" s="41" t="str">
        <f>'2_all_summary'!E1016</f>
        <v>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Â© 2006.</v>
      </c>
      <c r="J1016" s="41">
        <f>IF(ISNUMBER(SEARCH("Yes",'2_all_summary'!$F1016)),IF(ISNUMBER(SEARCH("Yes",'2_all_summary'!M1016)),1,2),IF(ISNUMBER(SEARCH("No",'2_all_summary'!M1016)),4,3))</f>
        <v>4</v>
      </c>
      <c r="K1016" s="41">
        <f>IF(ISNUMBER(SEARCH("Yes",'2_all_summary'!$F1016)),IF(ISNUMBER(SEARCH("Yes",'2_all_summary'!N1016)),1,2),IF(ISNUMBER(SEARCH("No",'2_all_summary'!N1016)),4,3))</f>
        <v>4</v>
      </c>
      <c r="L1016" s="41">
        <f>IF(ISNUMBER(SEARCH("Yes",'2_all_summary'!$F1016)),IF(ISNUMBER(SEARCH("Yes",'2_all_summary'!O1016)),1,2),IF(ISNUMBER(SEARCH("No",'2_all_summary'!O1016)),4,3))</f>
        <v>4</v>
      </c>
      <c r="M1016" s="41">
        <f>IF(ISNUMBER(SEARCH("Yes",'2_all_summary'!$F1016)),IF(0&lt;'2_all_summary'!P1016,1,2),IF(0='2_all_summary'!P1016,4,3))</f>
        <v>4</v>
      </c>
      <c r="N1016" s="41">
        <f>IF(ISNUMBER(SEARCH("Yes",'2_all_summary'!$F1016)),IF(ISNUMBER(SEARCH("Yes",'2_all_summary'!Q1016)),1,2),IF(ISNUMBER(SEARCH("No",'2_all_summary'!Q1016)),4,3))</f>
        <v>4</v>
      </c>
      <c r="O1016" s="41">
        <f>IF(ISNUMBER(SEARCH("Yes",'2_all_summary'!$F1016)),IF(ISNUMBER(SEARCH("Yes",'2_all_summary'!R1016)),1,2),IF(ISNUMBER(SEARCH("No",'2_all_summary'!R1016)),4,3))</f>
        <v>4</v>
      </c>
      <c r="P1016" s="41">
        <f>IF(ISNUMBER(SEARCH("Yes",'2_all_summary'!$F1016)),IF(ISNUMBER(SEARCH("Yes",'2_all_summary'!S1016)),1,2),IF(ISNUMBER(SEARCH("No",'2_all_summary'!S1016)),4,3))</f>
        <v>4</v>
      </c>
      <c r="Q1016" s="41">
        <f>IF(ISNUMBER(SEARCH("Yes",'2_all_summary'!$F1016)),IF(0&lt;'2_all_summary'!T1016,1,2),IF(0='2_all_summary'!T1016,4,3))</f>
        <v>4</v>
      </c>
      <c r="R1016" s="41">
        <f>IF(ISNUMBER(SEARCH("Yes",'2_all_summary'!$F1016)),IF(ISNUMBER(SEARCH("Yes",'2_all_summary'!U1016)),1,2),IF(ISNUMBER(SEARCH("No",'2_all_summary'!U1016)),4,3))</f>
        <v>4</v>
      </c>
    </row>
    <row r="1017" spans="7:18" x14ac:dyDescent="0.3">
      <c r="G1017" s="41"/>
      <c r="H1017" s="41" t="str">
        <f>'2_all_summary'!D1017</f>
        <v>Mapping economic diversity in the First World: The case of fisheries</v>
      </c>
      <c r="I1017" s="41" t="str">
        <f>'2_all_summary'!E1017</f>
        <v>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v>
      </c>
      <c r="J1017" s="41">
        <f>IF(ISNUMBER(SEARCH("Yes",'2_all_summary'!$F1017)),IF(ISNUMBER(SEARCH("Yes",'2_all_summary'!M1017)),1,2),IF(ISNUMBER(SEARCH("No",'2_all_summary'!M1017)),4,3))</f>
        <v>4</v>
      </c>
      <c r="K1017" s="41">
        <f>IF(ISNUMBER(SEARCH("Yes",'2_all_summary'!$F1017)),IF(ISNUMBER(SEARCH("Yes",'2_all_summary'!N1017)),1,2),IF(ISNUMBER(SEARCH("No",'2_all_summary'!N1017)),4,3))</f>
        <v>4</v>
      </c>
      <c r="L1017" s="41">
        <f>IF(ISNUMBER(SEARCH("Yes",'2_all_summary'!$F1017)),IF(ISNUMBER(SEARCH("Yes",'2_all_summary'!O1017)),1,2),IF(ISNUMBER(SEARCH("No",'2_all_summary'!O1017)),4,3))</f>
        <v>4</v>
      </c>
      <c r="M1017" s="41">
        <f>IF(ISNUMBER(SEARCH("Yes",'2_all_summary'!$F1017)),IF(0&lt;'2_all_summary'!P1017,1,2),IF(0='2_all_summary'!P1017,4,3))</f>
        <v>4</v>
      </c>
      <c r="N1017" s="41">
        <f>IF(ISNUMBER(SEARCH("Yes",'2_all_summary'!$F1017)),IF(ISNUMBER(SEARCH("Yes",'2_all_summary'!Q1017)),1,2),IF(ISNUMBER(SEARCH("No",'2_all_summary'!Q1017)),4,3))</f>
        <v>4</v>
      </c>
      <c r="O1017" s="41">
        <f>IF(ISNUMBER(SEARCH("Yes",'2_all_summary'!$F1017)),IF(ISNUMBER(SEARCH("Yes",'2_all_summary'!R1017)),1,2),IF(ISNUMBER(SEARCH("No",'2_all_summary'!R1017)),4,3))</f>
        <v>4</v>
      </c>
      <c r="P1017" s="41">
        <f>IF(ISNUMBER(SEARCH("Yes",'2_all_summary'!$F1017)),IF(ISNUMBER(SEARCH("Yes",'2_all_summary'!S1017)),1,2),IF(ISNUMBER(SEARCH("No",'2_all_summary'!S1017)),4,3))</f>
        <v>4</v>
      </c>
      <c r="Q1017" s="41">
        <f>IF(ISNUMBER(SEARCH("Yes",'2_all_summary'!$F1017)),IF(0&lt;'2_all_summary'!T1017,1,2),IF(0='2_all_summary'!T1017,4,3))</f>
        <v>4</v>
      </c>
      <c r="R1017" s="41">
        <f>IF(ISNUMBER(SEARCH("Yes",'2_all_summary'!$F1017)),IF(ISNUMBER(SEARCH("Yes",'2_all_summary'!U1017)),1,2),IF(ISNUMBER(SEARCH("No",'2_all_summary'!U1017)),4,3))</f>
        <v>4</v>
      </c>
    </row>
    <row r="1018" spans="7:18" x14ac:dyDescent="0.3">
      <c r="G1018" s="41"/>
      <c r="H1018" s="41" t="str">
        <f>'2_all_summary'!D1018</f>
        <v>Explanatory factors of adherence to community-based management of epilepsy in Lao PDR</v>
      </c>
      <c r="I1018" s="41" t="str">
        <f>'2_all_summary'!E1018</f>
        <v>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patientsâ€™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Â© 2018 Elsevier Inc.</v>
      </c>
      <c r="J1018" s="41">
        <f>IF(ISNUMBER(SEARCH("Yes",'2_all_summary'!$F1018)),IF(ISNUMBER(SEARCH("Yes",'2_all_summary'!M1018)),1,2),IF(ISNUMBER(SEARCH("No",'2_all_summary'!M1018)),4,3))</f>
        <v>4</v>
      </c>
      <c r="K1018" s="41">
        <f>IF(ISNUMBER(SEARCH("Yes",'2_all_summary'!$F1018)),IF(ISNUMBER(SEARCH("Yes",'2_all_summary'!N1018)),1,2),IF(ISNUMBER(SEARCH("No",'2_all_summary'!N1018)),4,3))</f>
        <v>4</v>
      </c>
      <c r="L1018" s="41">
        <f>IF(ISNUMBER(SEARCH("Yes",'2_all_summary'!$F1018)),IF(ISNUMBER(SEARCH("Yes",'2_all_summary'!O1018)),1,2),IF(ISNUMBER(SEARCH("No",'2_all_summary'!O1018)),4,3))</f>
        <v>4</v>
      </c>
      <c r="M1018" s="41">
        <f>IF(ISNUMBER(SEARCH("Yes",'2_all_summary'!$F1018)),IF(0&lt;'2_all_summary'!P1018,1,2),IF(0='2_all_summary'!P1018,4,3))</f>
        <v>4</v>
      </c>
      <c r="N1018" s="41">
        <f>IF(ISNUMBER(SEARCH("Yes",'2_all_summary'!$F1018)),IF(ISNUMBER(SEARCH("Yes",'2_all_summary'!Q1018)),1,2),IF(ISNUMBER(SEARCH("No",'2_all_summary'!Q1018)),4,3))</f>
        <v>4</v>
      </c>
      <c r="O1018" s="41">
        <f>IF(ISNUMBER(SEARCH("Yes",'2_all_summary'!$F1018)),IF(ISNUMBER(SEARCH("Yes",'2_all_summary'!R1018)),1,2),IF(ISNUMBER(SEARCH("No",'2_all_summary'!R1018)),4,3))</f>
        <v>4</v>
      </c>
      <c r="P1018" s="41">
        <f>IF(ISNUMBER(SEARCH("Yes",'2_all_summary'!$F1018)),IF(ISNUMBER(SEARCH("Yes",'2_all_summary'!S1018)),1,2),IF(ISNUMBER(SEARCH("No",'2_all_summary'!S1018)),4,3))</f>
        <v>4</v>
      </c>
      <c r="Q1018" s="41">
        <f>IF(ISNUMBER(SEARCH("Yes",'2_all_summary'!$F1018)),IF(0&lt;'2_all_summary'!T1018,1,2),IF(0='2_all_summary'!T1018,4,3))</f>
        <v>4</v>
      </c>
      <c r="R1018" s="41">
        <f>IF(ISNUMBER(SEARCH("Yes",'2_all_summary'!$F1018)),IF(ISNUMBER(SEARCH("Yes",'2_all_summary'!U1018)),1,2),IF(ISNUMBER(SEARCH("No",'2_all_summary'!U1018)),4,3))</f>
        <v>4</v>
      </c>
    </row>
    <row r="1019" spans="7:18" x14ac:dyDescent="0.3">
      <c r="G1019" s="41"/>
      <c r="H1019" s="41" t="str">
        <f>'2_all_summary'!D1019</f>
        <v>Empowering Indigenous agency through community-driven collaborative management to achieve effective conservation: Hawai'i as an example</v>
      </c>
      <c r="I1019" s="41" t="str">
        <f>'2_all_summary'!E1019</f>
        <v>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kua'Äina, hoa'Äina, and the interrelated values of aloha 'Äina, mÄlama 'Äina, and kia'i 'Äina.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Â© 2021 Journal Compilation</v>
      </c>
      <c r="J1019" s="41">
        <f>IF(ISNUMBER(SEARCH("Yes",'2_all_summary'!$F1019)),IF(ISNUMBER(SEARCH("Yes",'2_all_summary'!M1019)),1,2),IF(ISNUMBER(SEARCH("No",'2_all_summary'!M1019)),4,3))</f>
        <v>4</v>
      </c>
      <c r="K1019" s="41">
        <f>IF(ISNUMBER(SEARCH("Yes",'2_all_summary'!$F1019)),IF(ISNUMBER(SEARCH("Yes",'2_all_summary'!N1019)),1,2),IF(ISNUMBER(SEARCH("No",'2_all_summary'!N1019)),4,3))</f>
        <v>4</v>
      </c>
      <c r="L1019" s="41">
        <f>IF(ISNUMBER(SEARCH("Yes",'2_all_summary'!$F1019)),IF(ISNUMBER(SEARCH("Yes",'2_all_summary'!O1019)),1,2),IF(ISNUMBER(SEARCH("No",'2_all_summary'!O1019)),4,3))</f>
        <v>4</v>
      </c>
      <c r="M1019" s="41">
        <f>IF(ISNUMBER(SEARCH("Yes",'2_all_summary'!$F1019)),IF(0&lt;'2_all_summary'!P1019,1,2),IF(0='2_all_summary'!P1019,4,3))</f>
        <v>4</v>
      </c>
      <c r="N1019" s="41">
        <f>IF(ISNUMBER(SEARCH("Yes",'2_all_summary'!$F1019)),IF(ISNUMBER(SEARCH("Yes",'2_all_summary'!Q1019)),1,2),IF(ISNUMBER(SEARCH("No",'2_all_summary'!Q1019)),4,3))</f>
        <v>4</v>
      </c>
      <c r="O1019" s="41">
        <f>IF(ISNUMBER(SEARCH("Yes",'2_all_summary'!$F1019)),IF(ISNUMBER(SEARCH("Yes",'2_all_summary'!R1019)),1,2),IF(ISNUMBER(SEARCH("No",'2_all_summary'!R1019)),4,3))</f>
        <v>4</v>
      </c>
      <c r="P1019" s="41">
        <f>IF(ISNUMBER(SEARCH("Yes",'2_all_summary'!$F1019)),IF(ISNUMBER(SEARCH("Yes",'2_all_summary'!S1019)),1,2),IF(ISNUMBER(SEARCH("No",'2_all_summary'!S1019)),4,3))</f>
        <v>4</v>
      </c>
      <c r="Q1019" s="41">
        <f>IF(ISNUMBER(SEARCH("Yes",'2_all_summary'!$F1019)),IF(0&lt;'2_all_summary'!T1019,1,2),IF(0='2_all_summary'!T1019,4,3))</f>
        <v>4</v>
      </c>
      <c r="R1019" s="41">
        <f>IF(ISNUMBER(SEARCH("Yes",'2_all_summary'!$F1019)),IF(ISNUMBER(SEARCH("Yes",'2_all_summary'!U1019)),1,2),IF(ISNUMBER(SEARCH("No",'2_all_summary'!U1019)),4,3))</f>
        <v>4</v>
      </c>
    </row>
    <row r="1020" spans="7:18" x14ac:dyDescent="0.3">
      <c r="G1020" s="41"/>
      <c r="H1020" s="41" t="str">
        <f>'2_all_summary'!D1020</f>
        <v>The need to know what to manage-community-based marine resource monitoring in Fiji</v>
      </c>
      <c r="I1020" s="41" t="str">
        <f>'2_all_summary'!E1020</f>
        <v>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Â© 2012 Elsevier B.V.</v>
      </c>
      <c r="J1020" s="41">
        <f>IF(ISNUMBER(SEARCH("Yes",'2_all_summary'!$F1020)),IF(ISNUMBER(SEARCH("Yes",'2_all_summary'!M1020)),1,2),IF(ISNUMBER(SEARCH("No",'2_all_summary'!M1020)),4,3))</f>
        <v>1</v>
      </c>
      <c r="K1020" s="41">
        <f>IF(ISNUMBER(SEARCH("Yes",'2_all_summary'!$F1020)),IF(ISNUMBER(SEARCH("Yes",'2_all_summary'!N1020)),1,2),IF(ISNUMBER(SEARCH("No",'2_all_summary'!N1020)),4,3))</f>
        <v>1</v>
      </c>
      <c r="L1020" s="41">
        <f>IF(ISNUMBER(SEARCH("Yes",'2_all_summary'!$F1020)),IF(ISNUMBER(SEARCH("Yes",'2_all_summary'!O1020)),1,2),IF(ISNUMBER(SEARCH("No",'2_all_summary'!O1020)),4,3))</f>
        <v>1</v>
      </c>
      <c r="M1020" s="41">
        <f>IF(ISNUMBER(SEARCH("Yes",'2_all_summary'!$F1020)),IF(0&lt;'2_all_summary'!P1020,1,2),IF(0='2_all_summary'!P1020,4,3))</f>
        <v>1</v>
      </c>
      <c r="N1020" s="41">
        <f>IF(ISNUMBER(SEARCH("Yes",'2_all_summary'!$F1020)),IF(ISNUMBER(SEARCH("Yes",'2_all_summary'!Q1020)),1,2),IF(ISNUMBER(SEARCH("No",'2_all_summary'!Q1020)),4,3))</f>
        <v>1</v>
      </c>
      <c r="O1020" s="41">
        <f>IF(ISNUMBER(SEARCH("Yes",'2_all_summary'!$F1020)),IF(ISNUMBER(SEARCH("Yes",'2_all_summary'!R1020)),1,2),IF(ISNUMBER(SEARCH("No",'2_all_summary'!R1020)),4,3))</f>
        <v>1</v>
      </c>
      <c r="P1020" s="41">
        <f>IF(ISNUMBER(SEARCH("Yes",'2_all_summary'!$F1020)),IF(ISNUMBER(SEARCH("Yes",'2_all_summary'!S1020)),1,2),IF(ISNUMBER(SEARCH("No",'2_all_summary'!S1020)),4,3))</f>
        <v>1</v>
      </c>
      <c r="Q1020" s="41">
        <f>IF(ISNUMBER(SEARCH("Yes",'2_all_summary'!$F1020)),IF(0&lt;'2_all_summary'!T1020,1,2),IF(0='2_all_summary'!T1020,4,3))</f>
        <v>1</v>
      </c>
      <c r="R1020" s="41">
        <f>IF(ISNUMBER(SEARCH("Yes",'2_all_summary'!$F1020)),IF(ISNUMBER(SEARCH("Yes",'2_all_summary'!U1020)),1,2),IF(ISNUMBER(SEARCH("No",'2_all_summary'!U1020)),4,3))</f>
        <v>1</v>
      </c>
    </row>
    <row r="1021" spans="7:18" x14ac:dyDescent="0.3">
      <c r="G1021" s="41"/>
      <c r="H1021" s="41" t="str">
        <f>'2_all_summary'!D1021</f>
        <v>Philippine coral reefs under threat: Lessons learned after 25 years of community-based reef conservation</v>
      </c>
      <c r="I1021" s="41" t="str">
        <f>'2_all_summary'!E1021</f>
        <v>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v>
      </c>
      <c r="J1021" s="41">
        <f>IF(ISNUMBER(SEARCH("Yes",'2_all_summary'!$F1021)),IF(ISNUMBER(SEARCH("Yes",'2_all_summary'!M1021)),1,2),IF(ISNUMBER(SEARCH("No",'2_all_summary'!M1021)),4,3))</f>
        <v>4</v>
      </c>
      <c r="K1021" s="41">
        <f>IF(ISNUMBER(SEARCH("Yes",'2_all_summary'!$F1021)),IF(ISNUMBER(SEARCH("Yes",'2_all_summary'!N1021)),1,2),IF(ISNUMBER(SEARCH("No",'2_all_summary'!N1021)),4,3))</f>
        <v>4</v>
      </c>
      <c r="L1021" s="41">
        <f>IF(ISNUMBER(SEARCH("Yes",'2_all_summary'!$F1021)),IF(ISNUMBER(SEARCH("Yes",'2_all_summary'!O1021)),1,2),IF(ISNUMBER(SEARCH("No",'2_all_summary'!O1021)),4,3))</f>
        <v>4</v>
      </c>
      <c r="M1021" s="41">
        <f>IF(ISNUMBER(SEARCH("Yes",'2_all_summary'!$F1021)),IF(0&lt;'2_all_summary'!P1021,1,2),IF(0='2_all_summary'!P1021,4,3))</f>
        <v>4</v>
      </c>
      <c r="N1021" s="41">
        <f>IF(ISNUMBER(SEARCH("Yes",'2_all_summary'!$F1021)),IF(ISNUMBER(SEARCH("Yes",'2_all_summary'!Q1021)),1,2),IF(ISNUMBER(SEARCH("No",'2_all_summary'!Q1021)),4,3))</f>
        <v>4</v>
      </c>
      <c r="O1021" s="41">
        <f>IF(ISNUMBER(SEARCH("Yes",'2_all_summary'!$F1021)),IF(ISNUMBER(SEARCH("Yes",'2_all_summary'!R1021)),1,2),IF(ISNUMBER(SEARCH("No",'2_all_summary'!R1021)),4,3))</f>
        <v>4</v>
      </c>
      <c r="P1021" s="41">
        <f>IF(ISNUMBER(SEARCH("Yes",'2_all_summary'!$F1021)),IF(ISNUMBER(SEARCH("Yes",'2_all_summary'!S1021)),1,2),IF(ISNUMBER(SEARCH("No",'2_all_summary'!S1021)),4,3))</f>
        <v>4</v>
      </c>
      <c r="Q1021" s="41">
        <f>IF(ISNUMBER(SEARCH("Yes",'2_all_summary'!$F1021)),IF(0&lt;'2_all_summary'!T1021,1,2),IF(0='2_all_summary'!T1021,4,3))</f>
        <v>4</v>
      </c>
      <c r="R1021" s="41">
        <f>IF(ISNUMBER(SEARCH("Yes",'2_all_summary'!$F1021)),IF(ISNUMBER(SEARCH("Yes",'2_all_summary'!U1021)),1,2),IF(ISNUMBER(SEARCH("No",'2_all_summary'!U1021)),4,3))</f>
        <v>4</v>
      </c>
    </row>
    <row r="1022" spans="7:18" x14ac:dyDescent="0.3">
      <c r="G1022" s="41"/>
      <c r="H1022" s="41" t="str">
        <f>'2_all_summary'!D1022</f>
        <v>Evaluating participative capacity-building in environmental policy: Provincial fish protection and parks management in British Columbia, Canada</v>
      </c>
      <c r="I1022" s="41" t="str">
        <f>'2_all_summary'!E1022</f>
        <v>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Â© 2000, Taylor &amp; Francis Group, LLC.</v>
      </c>
      <c r="J1022" s="41">
        <f>IF(ISNUMBER(SEARCH("Yes",'2_all_summary'!$F1022)),IF(ISNUMBER(SEARCH("Yes",'2_all_summary'!M1022)),1,2),IF(ISNUMBER(SEARCH("No",'2_all_summary'!M1022)),4,3))</f>
        <v>4</v>
      </c>
      <c r="K1022" s="41">
        <f>IF(ISNUMBER(SEARCH("Yes",'2_all_summary'!$F1022)),IF(ISNUMBER(SEARCH("Yes",'2_all_summary'!N1022)),1,2),IF(ISNUMBER(SEARCH("No",'2_all_summary'!N1022)),4,3))</f>
        <v>4</v>
      </c>
      <c r="L1022" s="41">
        <f>IF(ISNUMBER(SEARCH("Yes",'2_all_summary'!$F1022)),IF(ISNUMBER(SEARCH("Yes",'2_all_summary'!O1022)),1,2),IF(ISNUMBER(SEARCH("No",'2_all_summary'!O1022)),4,3))</f>
        <v>4</v>
      </c>
      <c r="M1022" s="41">
        <f>IF(ISNUMBER(SEARCH("Yes",'2_all_summary'!$F1022)),IF(0&lt;'2_all_summary'!P1022,1,2),IF(0='2_all_summary'!P1022,4,3))</f>
        <v>4</v>
      </c>
      <c r="N1022" s="41">
        <f>IF(ISNUMBER(SEARCH("Yes",'2_all_summary'!$F1022)),IF(ISNUMBER(SEARCH("Yes",'2_all_summary'!Q1022)),1,2),IF(ISNUMBER(SEARCH("No",'2_all_summary'!Q1022)),4,3))</f>
        <v>4</v>
      </c>
      <c r="O1022" s="41">
        <f>IF(ISNUMBER(SEARCH("Yes",'2_all_summary'!$F1022)),IF(ISNUMBER(SEARCH("Yes",'2_all_summary'!R1022)),1,2),IF(ISNUMBER(SEARCH("No",'2_all_summary'!R1022)),4,3))</f>
        <v>4</v>
      </c>
      <c r="P1022" s="41">
        <f>IF(ISNUMBER(SEARCH("Yes",'2_all_summary'!$F1022)),IF(ISNUMBER(SEARCH("Yes",'2_all_summary'!S1022)),1,2),IF(ISNUMBER(SEARCH("No",'2_all_summary'!S1022)),4,3))</f>
        <v>4</v>
      </c>
      <c r="Q1022" s="41">
        <f>IF(ISNUMBER(SEARCH("Yes",'2_all_summary'!$F1022)),IF(0&lt;'2_all_summary'!T1022,1,2),IF(0='2_all_summary'!T1022,4,3))</f>
        <v>4</v>
      </c>
      <c r="R1022" s="41">
        <f>IF(ISNUMBER(SEARCH("Yes",'2_all_summary'!$F1022)),IF(ISNUMBER(SEARCH("Yes",'2_all_summary'!U1022)),1,2),IF(ISNUMBER(SEARCH("No",'2_all_summary'!U1022)),4,3))</f>
        <v>4</v>
      </c>
    </row>
    <row r="1023" spans="7:18" x14ac:dyDescent="0.3">
      <c r="G1023" s="41"/>
      <c r="H1023" s="41" t="str">
        <f>'2_all_summary'!D1023</f>
        <v>Developing MPA Effectiveness Indicators: Comparison Within and Across Stakeholder Groups and Communities</v>
      </c>
      <c r="I1023" s="41" t="str">
        <f>'2_all_summary'!E1023</f>
        <v>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Â© Taylor &amp; Francis Group, LLC.</v>
      </c>
      <c r="J1023" s="41">
        <f>IF(ISNUMBER(SEARCH("Yes",'2_all_summary'!$F1023)),IF(ISNUMBER(SEARCH("Yes",'2_all_summary'!M1023)),1,2),IF(ISNUMBER(SEARCH("No",'2_all_summary'!M1023)),4,3))</f>
        <v>4</v>
      </c>
      <c r="K1023" s="41">
        <f>IF(ISNUMBER(SEARCH("Yes",'2_all_summary'!$F1023)),IF(ISNUMBER(SEARCH("Yes",'2_all_summary'!N1023)),1,2),IF(ISNUMBER(SEARCH("No",'2_all_summary'!N1023)),4,3))</f>
        <v>4</v>
      </c>
      <c r="L1023" s="41">
        <f>IF(ISNUMBER(SEARCH("Yes",'2_all_summary'!$F1023)),IF(ISNUMBER(SEARCH("Yes",'2_all_summary'!O1023)),1,2),IF(ISNUMBER(SEARCH("No",'2_all_summary'!O1023)),4,3))</f>
        <v>4</v>
      </c>
      <c r="M1023" s="41">
        <f>IF(ISNUMBER(SEARCH("Yes",'2_all_summary'!$F1023)),IF(0&lt;'2_all_summary'!P1023,1,2),IF(0='2_all_summary'!P1023,4,3))</f>
        <v>4</v>
      </c>
      <c r="N1023" s="41">
        <f>IF(ISNUMBER(SEARCH("Yes",'2_all_summary'!$F1023)),IF(ISNUMBER(SEARCH("Yes",'2_all_summary'!Q1023)),1,2),IF(ISNUMBER(SEARCH("No",'2_all_summary'!Q1023)),4,3))</f>
        <v>4</v>
      </c>
      <c r="O1023" s="41">
        <f>IF(ISNUMBER(SEARCH("Yes",'2_all_summary'!$F1023)),IF(ISNUMBER(SEARCH("Yes",'2_all_summary'!R1023)),1,2),IF(ISNUMBER(SEARCH("No",'2_all_summary'!R1023)),4,3))</f>
        <v>4</v>
      </c>
      <c r="P1023" s="41">
        <f>IF(ISNUMBER(SEARCH("Yes",'2_all_summary'!$F1023)),IF(ISNUMBER(SEARCH("Yes",'2_all_summary'!S1023)),1,2),IF(ISNUMBER(SEARCH("No",'2_all_summary'!S1023)),4,3))</f>
        <v>4</v>
      </c>
      <c r="Q1023" s="41">
        <f>IF(ISNUMBER(SEARCH("Yes",'2_all_summary'!$F1023)),IF(0&lt;'2_all_summary'!T1023,1,2),IF(0='2_all_summary'!T1023,4,3))</f>
        <v>4</v>
      </c>
      <c r="R1023" s="41">
        <f>IF(ISNUMBER(SEARCH("Yes",'2_all_summary'!$F1023)),IF(ISNUMBER(SEARCH("Yes",'2_all_summary'!U1023)),1,2),IF(ISNUMBER(SEARCH("No",'2_all_summary'!U1023)),4,3))</f>
        <v>4</v>
      </c>
    </row>
    <row r="1024" spans="7:18" x14ac:dyDescent="0.3">
      <c r="G1024" s="41"/>
      <c r="H1024" s="41" t="str">
        <f>'2_all_summary'!D1024</f>
        <v>COMMUNITY-BASED MARINE RESERVES, A PHILIPPINE FIRST.</v>
      </c>
      <c r="I1024" s="41" t="str">
        <f>'2_all_summary'!E1024</f>
        <v>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v>
      </c>
      <c r="J1024" s="41">
        <f>IF(ISNUMBER(SEARCH("Yes",'2_all_summary'!$F1024)),IF(ISNUMBER(SEARCH("Yes",'2_all_summary'!M1024)),1,2),IF(ISNUMBER(SEARCH("No",'2_all_summary'!M1024)),4,3))</f>
        <v>4</v>
      </c>
      <c r="K1024" s="41">
        <f>IF(ISNUMBER(SEARCH("Yes",'2_all_summary'!$F1024)),IF(ISNUMBER(SEARCH("Yes",'2_all_summary'!N1024)),1,2),IF(ISNUMBER(SEARCH("No",'2_all_summary'!N1024)),4,3))</f>
        <v>4</v>
      </c>
      <c r="L1024" s="41">
        <f>IF(ISNUMBER(SEARCH("Yes",'2_all_summary'!$F1024)),IF(ISNUMBER(SEARCH("Yes",'2_all_summary'!O1024)),1,2),IF(ISNUMBER(SEARCH("No",'2_all_summary'!O1024)),4,3))</f>
        <v>4</v>
      </c>
      <c r="M1024" s="41">
        <f>IF(ISNUMBER(SEARCH("Yes",'2_all_summary'!$F1024)),IF(0&lt;'2_all_summary'!P1024,1,2),IF(0='2_all_summary'!P1024,4,3))</f>
        <v>4</v>
      </c>
      <c r="N1024" s="41">
        <f>IF(ISNUMBER(SEARCH("Yes",'2_all_summary'!$F1024)),IF(ISNUMBER(SEARCH("Yes",'2_all_summary'!Q1024)),1,2),IF(ISNUMBER(SEARCH("No",'2_all_summary'!Q1024)),4,3))</f>
        <v>4</v>
      </c>
      <c r="O1024" s="41">
        <f>IF(ISNUMBER(SEARCH("Yes",'2_all_summary'!$F1024)),IF(ISNUMBER(SEARCH("Yes",'2_all_summary'!R1024)),1,2),IF(ISNUMBER(SEARCH("No",'2_all_summary'!R1024)),4,3))</f>
        <v>4</v>
      </c>
      <c r="P1024" s="41">
        <f>IF(ISNUMBER(SEARCH("Yes",'2_all_summary'!$F1024)),IF(ISNUMBER(SEARCH("Yes",'2_all_summary'!S1024)),1,2),IF(ISNUMBER(SEARCH("No",'2_all_summary'!S1024)),4,3))</f>
        <v>4</v>
      </c>
      <c r="Q1024" s="41">
        <f>IF(ISNUMBER(SEARCH("Yes",'2_all_summary'!$F1024)),IF(0&lt;'2_all_summary'!T1024,1,2),IF(0='2_all_summary'!T1024,4,3))</f>
        <v>4</v>
      </c>
      <c r="R1024" s="41">
        <f>IF(ISNUMBER(SEARCH("Yes",'2_all_summary'!$F1024)),IF(ISNUMBER(SEARCH("Yes",'2_all_summary'!U1024)),1,2),IF(ISNUMBER(SEARCH("No",'2_all_summary'!U1024)),4,3))</f>
        <v>4</v>
      </c>
    </row>
    <row r="1025" spans="7:18" x14ac:dyDescent="0.3">
      <c r="G1025" s="41"/>
      <c r="H1025" s="41" t="str">
        <f>'2_all_summary'!D1025</f>
        <v>Vulnerability and disaster in Thailand: Scale, power, and collaboration in post-tsunami recovery</v>
      </c>
      <c r="I1025" s="41" t="str">
        <f>'2_all_summary'!E1025</f>
        <v>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Â© 2012 Springer Science+Business Media Dordrecht. All rights are reserved.</v>
      </c>
      <c r="J1025" s="41">
        <f>IF(ISNUMBER(SEARCH("Yes",'2_all_summary'!$F1025)),IF(ISNUMBER(SEARCH("Yes",'2_all_summary'!M1025)),1,2),IF(ISNUMBER(SEARCH("No",'2_all_summary'!M1025)),4,3))</f>
        <v>4</v>
      </c>
      <c r="K1025" s="41">
        <f>IF(ISNUMBER(SEARCH("Yes",'2_all_summary'!$F1025)),IF(ISNUMBER(SEARCH("Yes",'2_all_summary'!N1025)),1,2),IF(ISNUMBER(SEARCH("No",'2_all_summary'!N1025)),4,3))</f>
        <v>4</v>
      </c>
      <c r="L1025" s="41">
        <f>IF(ISNUMBER(SEARCH("Yes",'2_all_summary'!$F1025)),IF(ISNUMBER(SEARCH("Yes",'2_all_summary'!O1025)),1,2),IF(ISNUMBER(SEARCH("No",'2_all_summary'!O1025)),4,3))</f>
        <v>4</v>
      </c>
      <c r="M1025" s="41">
        <f>IF(ISNUMBER(SEARCH("Yes",'2_all_summary'!$F1025)),IF(0&lt;'2_all_summary'!P1025,1,2),IF(0='2_all_summary'!P1025,4,3))</f>
        <v>4</v>
      </c>
      <c r="N1025" s="41">
        <f>IF(ISNUMBER(SEARCH("Yes",'2_all_summary'!$F1025)),IF(ISNUMBER(SEARCH("Yes",'2_all_summary'!Q1025)),1,2),IF(ISNUMBER(SEARCH("No",'2_all_summary'!Q1025)),4,3))</f>
        <v>4</v>
      </c>
      <c r="O1025" s="41">
        <f>IF(ISNUMBER(SEARCH("Yes",'2_all_summary'!$F1025)),IF(ISNUMBER(SEARCH("Yes",'2_all_summary'!R1025)),1,2),IF(ISNUMBER(SEARCH("No",'2_all_summary'!R1025)),4,3))</f>
        <v>4</v>
      </c>
      <c r="P1025" s="41">
        <f>IF(ISNUMBER(SEARCH("Yes",'2_all_summary'!$F1025)),IF(ISNUMBER(SEARCH("Yes",'2_all_summary'!S1025)),1,2),IF(ISNUMBER(SEARCH("No",'2_all_summary'!S1025)),4,3))</f>
        <v>4</v>
      </c>
      <c r="Q1025" s="41">
        <f>IF(ISNUMBER(SEARCH("Yes",'2_all_summary'!$F1025)),IF(0&lt;'2_all_summary'!T1025,1,2),IF(0='2_all_summary'!T1025,4,3))</f>
        <v>4</v>
      </c>
      <c r="R1025" s="41">
        <f>IF(ISNUMBER(SEARCH("Yes",'2_all_summary'!$F1025)),IF(ISNUMBER(SEARCH("Yes",'2_all_summary'!U1025)),1,2),IF(ISNUMBER(SEARCH("No",'2_all_summary'!U1025)),4,3))</f>
        <v>4</v>
      </c>
    </row>
    <row r="1026" spans="7:18" x14ac:dyDescent="0.3">
      <c r="G1026" s="41"/>
      <c r="H1026" s="41" t="str">
        <f>'2_all_summary'!D1026</f>
        <v>Development of On-Line Hatchery Monitoring and Feeding Management System for Nile Tilapia</v>
      </c>
      <c r="I1026" s="41" t="str">
        <f>'2_all_summary'!E1026</f>
        <v>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Â© 2019 IEEE.</v>
      </c>
      <c r="J1026" s="41">
        <f>IF(ISNUMBER(SEARCH("Yes",'2_all_summary'!$F1026)),IF(ISNUMBER(SEARCH("Yes",'2_all_summary'!M1026)),1,2),IF(ISNUMBER(SEARCH("No",'2_all_summary'!M1026)),4,3))</f>
        <v>4</v>
      </c>
      <c r="K1026" s="41">
        <f>IF(ISNUMBER(SEARCH("Yes",'2_all_summary'!$F1026)),IF(ISNUMBER(SEARCH("Yes",'2_all_summary'!N1026)),1,2),IF(ISNUMBER(SEARCH("No",'2_all_summary'!N1026)),4,3))</f>
        <v>4</v>
      </c>
      <c r="L1026" s="41">
        <f>IF(ISNUMBER(SEARCH("Yes",'2_all_summary'!$F1026)),IF(ISNUMBER(SEARCH("Yes",'2_all_summary'!O1026)),1,2),IF(ISNUMBER(SEARCH("No",'2_all_summary'!O1026)),4,3))</f>
        <v>4</v>
      </c>
      <c r="M1026" s="41">
        <f>IF(ISNUMBER(SEARCH("Yes",'2_all_summary'!$F1026)),IF(0&lt;'2_all_summary'!P1026,1,2),IF(0='2_all_summary'!P1026,4,3))</f>
        <v>4</v>
      </c>
      <c r="N1026" s="41">
        <f>IF(ISNUMBER(SEARCH("Yes",'2_all_summary'!$F1026)),IF(ISNUMBER(SEARCH("Yes",'2_all_summary'!Q1026)),1,2),IF(ISNUMBER(SEARCH("No",'2_all_summary'!Q1026)),4,3))</f>
        <v>4</v>
      </c>
      <c r="O1026" s="41">
        <f>IF(ISNUMBER(SEARCH("Yes",'2_all_summary'!$F1026)),IF(ISNUMBER(SEARCH("Yes",'2_all_summary'!R1026)),1,2),IF(ISNUMBER(SEARCH("No",'2_all_summary'!R1026)),4,3))</f>
        <v>4</v>
      </c>
      <c r="P1026" s="41">
        <f>IF(ISNUMBER(SEARCH("Yes",'2_all_summary'!$F1026)),IF(ISNUMBER(SEARCH("Yes",'2_all_summary'!S1026)),1,2),IF(ISNUMBER(SEARCH("No",'2_all_summary'!S1026)),4,3))</f>
        <v>4</v>
      </c>
      <c r="Q1026" s="41">
        <f>IF(ISNUMBER(SEARCH("Yes",'2_all_summary'!$F1026)),IF(0&lt;'2_all_summary'!T1026,1,2),IF(0='2_all_summary'!T1026,4,3))</f>
        <v>4</v>
      </c>
      <c r="R1026" s="41">
        <f>IF(ISNUMBER(SEARCH("Yes",'2_all_summary'!$F1026)),IF(ISNUMBER(SEARCH("Yes",'2_all_summary'!U1026)),1,2),IF(ISNUMBER(SEARCH("No",'2_all_summary'!U1026)),4,3))</f>
        <v>4</v>
      </c>
    </row>
    <row r="1027" spans="7:18" x14ac:dyDescent="0.3">
      <c r="G1027" s="41"/>
      <c r="H1027" s="41" t="str">
        <f>'2_all_summary'!D1027</f>
        <v>Community-based management of the USAT Liberty, Bali, Indonesia: Pathways to sustainable cultural heritage tourism</v>
      </c>
      <c r="I1027" s="41" t="str">
        <f>'2_all_summary'!E1027</f>
        <v>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Â© 2020, Emerald Publishing Limited.</v>
      </c>
      <c r="J1027" s="41">
        <f>IF(ISNUMBER(SEARCH("Yes",'2_all_summary'!$F1027)),IF(ISNUMBER(SEARCH("Yes",'2_all_summary'!M1027)),1,2),IF(ISNUMBER(SEARCH("No",'2_all_summary'!M1027)),4,3))</f>
        <v>4</v>
      </c>
      <c r="K1027" s="41">
        <f>IF(ISNUMBER(SEARCH("Yes",'2_all_summary'!$F1027)),IF(ISNUMBER(SEARCH("Yes",'2_all_summary'!N1027)),1,2),IF(ISNUMBER(SEARCH("No",'2_all_summary'!N1027)),4,3))</f>
        <v>4</v>
      </c>
      <c r="L1027" s="41">
        <f>IF(ISNUMBER(SEARCH("Yes",'2_all_summary'!$F1027)),IF(ISNUMBER(SEARCH("Yes",'2_all_summary'!O1027)),1,2),IF(ISNUMBER(SEARCH("No",'2_all_summary'!O1027)),4,3))</f>
        <v>4</v>
      </c>
      <c r="M1027" s="41">
        <f>IF(ISNUMBER(SEARCH("Yes",'2_all_summary'!$F1027)),IF(0&lt;'2_all_summary'!P1027,1,2),IF(0='2_all_summary'!P1027,4,3))</f>
        <v>4</v>
      </c>
      <c r="N1027" s="41">
        <f>IF(ISNUMBER(SEARCH("Yes",'2_all_summary'!$F1027)),IF(ISNUMBER(SEARCH("Yes",'2_all_summary'!Q1027)),1,2),IF(ISNUMBER(SEARCH("No",'2_all_summary'!Q1027)),4,3))</f>
        <v>4</v>
      </c>
      <c r="O1027" s="41">
        <f>IF(ISNUMBER(SEARCH("Yes",'2_all_summary'!$F1027)),IF(ISNUMBER(SEARCH("Yes",'2_all_summary'!R1027)),1,2),IF(ISNUMBER(SEARCH("No",'2_all_summary'!R1027)),4,3))</f>
        <v>4</v>
      </c>
      <c r="P1027" s="41">
        <f>IF(ISNUMBER(SEARCH("Yes",'2_all_summary'!$F1027)),IF(ISNUMBER(SEARCH("Yes",'2_all_summary'!S1027)),1,2),IF(ISNUMBER(SEARCH("No",'2_all_summary'!S1027)),4,3))</f>
        <v>4</v>
      </c>
      <c r="Q1027" s="41">
        <f>IF(ISNUMBER(SEARCH("Yes",'2_all_summary'!$F1027)),IF(0&lt;'2_all_summary'!T1027,1,2),IF(0='2_all_summary'!T1027,4,3))</f>
        <v>4</v>
      </c>
      <c r="R1027" s="41">
        <f>IF(ISNUMBER(SEARCH("Yes",'2_all_summary'!$F1027)),IF(ISNUMBER(SEARCH("Yes",'2_all_summary'!U1027)),1,2),IF(ISNUMBER(SEARCH("No",'2_all_summary'!U1027)),4,3))</f>
        <v>4</v>
      </c>
    </row>
    <row r="1028" spans="7:18" x14ac:dyDescent="0.3">
      <c r="G1028" s="41"/>
      <c r="H1028" s="41" t="str">
        <f>'2_all_summary'!D1028</f>
        <v>Enhancing small-scale fisheries management through community engagement and multi-community partnerships: Comoros case study</v>
      </c>
      <c r="I1028" s="41" t="str">
        <f>'2_all_summary'!E1028</f>
        <v>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Â© 2015 Elsevier Ltd.</v>
      </c>
      <c r="J1028" s="41">
        <f>IF(ISNUMBER(SEARCH("Yes",'2_all_summary'!$F1028)),IF(ISNUMBER(SEARCH("Yes",'2_all_summary'!M1028)),1,2),IF(ISNUMBER(SEARCH("No",'2_all_summary'!M1028)),4,3))</f>
        <v>4</v>
      </c>
      <c r="K1028" s="41">
        <f>IF(ISNUMBER(SEARCH("Yes",'2_all_summary'!$F1028)),IF(ISNUMBER(SEARCH("Yes",'2_all_summary'!N1028)),1,2),IF(ISNUMBER(SEARCH("No",'2_all_summary'!N1028)),4,3))</f>
        <v>4</v>
      </c>
      <c r="L1028" s="41">
        <f>IF(ISNUMBER(SEARCH("Yes",'2_all_summary'!$F1028)),IF(ISNUMBER(SEARCH("Yes",'2_all_summary'!O1028)),1,2),IF(ISNUMBER(SEARCH("No",'2_all_summary'!O1028)),4,3))</f>
        <v>4</v>
      </c>
      <c r="M1028" s="41">
        <f>IF(ISNUMBER(SEARCH("Yes",'2_all_summary'!$F1028)),IF(0&lt;'2_all_summary'!P1028,1,2),IF(0='2_all_summary'!P1028,4,3))</f>
        <v>4</v>
      </c>
      <c r="N1028" s="41">
        <f>IF(ISNUMBER(SEARCH("Yes",'2_all_summary'!$F1028)),IF(ISNUMBER(SEARCH("Yes",'2_all_summary'!Q1028)),1,2),IF(ISNUMBER(SEARCH("No",'2_all_summary'!Q1028)),4,3))</f>
        <v>4</v>
      </c>
      <c r="O1028" s="41">
        <f>IF(ISNUMBER(SEARCH("Yes",'2_all_summary'!$F1028)),IF(ISNUMBER(SEARCH("Yes",'2_all_summary'!R1028)),1,2),IF(ISNUMBER(SEARCH("No",'2_all_summary'!R1028)),4,3))</f>
        <v>4</v>
      </c>
      <c r="P1028" s="41">
        <f>IF(ISNUMBER(SEARCH("Yes",'2_all_summary'!$F1028)),IF(ISNUMBER(SEARCH("Yes",'2_all_summary'!S1028)),1,2),IF(ISNUMBER(SEARCH("No",'2_all_summary'!S1028)),4,3))</f>
        <v>4</v>
      </c>
      <c r="Q1028" s="41">
        <f>IF(ISNUMBER(SEARCH("Yes",'2_all_summary'!$F1028)),IF(0&lt;'2_all_summary'!T1028,1,2),IF(0='2_all_summary'!T1028,4,3))</f>
        <v>4</v>
      </c>
      <c r="R1028" s="41">
        <f>IF(ISNUMBER(SEARCH("Yes",'2_all_summary'!$F1028)),IF(ISNUMBER(SEARCH("Yes",'2_all_summary'!U1028)),1,2),IF(ISNUMBER(SEARCH("No",'2_all_summary'!U1028)),4,3))</f>
        <v>4</v>
      </c>
    </row>
    <row r="1029" spans="7:18" x14ac:dyDescent="0.3">
      <c r="G1029" s="41"/>
      <c r="H1029" s="41" t="str">
        <f>'2_all_summary'!D1029</f>
        <v>Spatial multi-criteria analysis to capture socio-economic factors in mangrove conservation</v>
      </c>
      <c r="I1029" s="41" t="str">
        <f>'2_all_summary'!E1029</f>
        <v>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Â© 2022 Elsevier Ltd</v>
      </c>
      <c r="J1029" s="41">
        <f>IF(ISNUMBER(SEARCH("Yes",'2_all_summary'!$F1029)),IF(ISNUMBER(SEARCH("Yes",'2_all_summary'!M1029)),1,2),IF(ISNUMBER(SEARCH("No",'2_all_summary'!M1029)),4,3))</f>
        <v>4</v>
      </c>
      <c r="K1029" s="41">
        <f>IF(ISNUMBER(SEARCH("Yes",'2_all_summary'!$F1029)),IF(ISNUMBER(SEARCH("Yes",'2_all_summary'!N1029)),1,2),IF(ISNUMBER(SEARCH("No",'2_all_summary'!N1029)),4,3))</f>
        <v>4</v>
      </c>
      <c r="L1029" s="41">
        <f>IF(ISNUMBER(SEARCH("Yes",'2_all_summary'!$F1029)),IF(ISNUMBER(SEARCH("Yes",'2_all_summary'!O1029)),1,2),IF(ISNUMBER(SEARCH("No",'2_all_summary'!O1029)),4,3))</f>
        <v>4</v>
      </c>
      <c r="M1029" s="41">
        <f>IF(ISNUMBER(SEARCH("Yes",'2_all_summary'!$F1029)),IF(0&lt;'2_all_summary'!P1029,1,2),IF(0='2_all_summary'!P1029,4,3))</f>
        <v>4</v>
      </c>
      <c r="N1029" s="41">
        <f>IF(ISNUMBER(SEARCH("Yes",'2_all_summary'!$F1029)),IF(ISNUMBER(SEARCH("Yes",'2_all_summary'!Q1029)),1,2),IF(ISNUMBER(SEARCH("No",'2_all_summary'!Q1029)),4,3))</f>
        <v>4</v>
      </c>
      <c r="O1029" s="41">
        <f>IF(ISNUMBER(SEARCH("Yes",'2_all_summary'!$F1029)),IF(ISNUMBER(SEARCH("Yes",'2_all_summary'!R1029)),1,2),IF(ISNUMBER(SEARCH("No",'2_all_summary'!R1029)),4,3))</f>
        <v>4</v>
      </c>
      <c r="P1029" s="41">
        <f>IF(ISNUMBER(SEARCH("Yes",'2_all_summary'!$F1029)),IF(ISNUMBER(SEARCH("Yes",'2_all_summary'!S1029)),1,2),IF(ISNUMBER(SEARCH("No",'2_all_summary'!S1029)),4,3))</f>
        <v>4</v>
      </c>
      <c r="Q1029" s="41">
        <f>IF(ISNUMBER(SEARCH("Yes",'2_all_summary'!$F1029)),IF(0&lt;'2_all_summary'!T1029,1,2),IF(0='2_all_summary'!T1029,4,3))</f>
        <v>4</v>
      </c>
      <c r="R1029" s="41">
        <f>IF(ISNUMBER(SEARCH("Yes",'2_all_summary'!$F1029)),IF(ISNUMBER(SEARCH("Yes",'2_all_summary'!U1029)),1,2),IF(ISNUMBER(SEARCH("No",'2_all_summary'!U1029)),4,3))</f>
        <v>4</v>
      </c>
    </row>
    <row r="1030" spans="7:18" x14ac:dyDescent="0.3">
      <c r="G1030" s="41"/>
      <c r="H1030" s="41" t="str">
        <f>'2_all_summary'!D1030</f>
        <v>Costs and returns of the commercial fisheries in the man-made lakes in Surin province, Thailand</v>
      </c>
      <c r="I1030" s="41" t="str">
        <f>'2_all_summary'!E1030</f>
        <v>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v>
      </c>
      <c r="J1030" s="41">
        <f>IF(ISNUMBER(SEARCH("Yes",'2_all_summary'!$F1030)),IF(ISNUMBER(SEARCH("Yes",'2_all_summary'!M1030)),1,2),IF(ISNUMBER(SEARCH("No",'2_all_summary'!M1030)),4,3))</f>
        <v>4</v>
      </c>
      <c r="K1030" s="41">
        <f>IF(ISNUMBER(SEARCH("Yes",'2_all_summary'!$F1030)),IF(ISNUMBER(SEARCH("Yes",'2_all_summary'!N1030)),1,2),IF(ISNUMBER(SEARCH("No",'2_all_summary'!N1030)),4,3))</f>
        <v>4</v>
      </c>
      <c r="L1030" s="41">
        <f>IF(ISNUMBER(SEARCH("Yes",'2_all_summary'!$F1030)),IF(ISNUMBER(SEARCH("Yes",'2_all_summary'!O1030)),1,2),IF(ISNUMBER(SEARCH("No",'2_all_summary'!O1030)),4,3))</f>
        <v>4</v>
      </c>
      <c r="M1030" s="41">
        <f>IF(ISNUMBER(SEARCH("Yes",'2_all_summary'!$F1030)),IF(0&lt;'2_all_summary'!P1030,1,2),IF(0='2_all_summary'!P1030,4,3))</f>
        <v>4</v>
      </c>
      <c r="N1030" s="41">
        <f>IF(ISNUMBER(SEARCH("Yes",'2_all_summary'!$F1030)),IF(ISNUMBER(SEARCH("Yes",'2_all_summary'!Q1030)),1,2),IF(ISNUMBER(SEARCH("No",'2_all_summary'!Q1030)),4,3))</f>
        <v>4</v>
      </c>
      <c r="O1030" s="41">
        <f>IF(ISNUMBER(SEARCH("Yes",'2_all_summary'!$F1030)),IF(ISNUMBER(SEARCH("Yes",'2_all_summary'!R1030)),1,2),IF(ISNUMBER(SEARCH("No",'2_all_summary'!R1030)),4,3))</f>
        <v>4</v>
      </c>
      <c r="P1030" s="41">
        <f>IF(ISNUMBER(SEARCH("Yes",'2_all_summary'!$F1030)),IF(ISNUMBER(SEARCH("Yes",'2_all_summary'!S1030)),1,2),IF(ISNUMBER(SEARCH("No",'2_all_summary'!S1030)),4,3))</f>
        <v>4</v>
      </c>
      <c r="Q1030" s="41">
        <f>IF(ISNUMBER(SEARCH("Yes",'2_all_summary'!$F1030)),IF(0&lt;'2_all_summary'!T1030,1,2),IF(0='2_all_summary'!T1030,4,3))</f>
        <v>4</v>
      </c>
      <c r="R1030" s="41">
        <f>IF(ISNUMBER(SEARCH("Yes",'2_all_summary'!$F1030)),IF(ISNUMBER(SEARCH("Yes",'2_all_summary'!U1030)),1,2),IF(ISNUMBER(SEARCH("No",'2_all_summary'!U1030)),4,3))</f>
        <v>4</v>
      </c>
    </row>
    <row r="1031" spans="7:18" x14ac:dyDescent="0.3">
      <c r="G1031" s="41"/>
      <c r="H1031" s="41" t="str">
        <f>'2_all_summary'!D1031</f>
        <v>Managing the Indian coast in the face of disasters &amp; climate change: a review and analysis of Indiaâ€™s coastal zone management policies</v>
      </c>
      <c r="I1031" s="41" t="str">
        <f>'2_all_summary'!E1031</f>
        <v>Serious attempts have been made to manage the highly populated Indian coast during the last 25Â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Â© 2014, Springer Science+Business Media Dordrecht.</v>
      </c>
      <c r="J1031" s="41">
        <f>IF(ISNUMBER(SEARCH("Yes",'2_all_summary'!$F1031)),IF(ISNUMBER(SEARCH("Yes",'2_all_summary'!M1031)),1,2),IF(ISNUMBER(SEARCH("No",'2_all_summary'!M1031)),4,3))</f>
        <v>4</v>
      </c>
      <c r="K1031" s="41">
        <f>IF(ISNUMBER(SEARCH("Yes",'2_all_summary'!$F1031)),IF(ISNUMBER(SEARCH("Yes",'2_all_summary'!N1031)),1,2),IF(ISNUMBER(SEARCH("No",'2_all_summary'!N1031)),4,3))</f>
        <v>4</v>
      </c>
      <c r="L1031" s="41">
        <f>IF(ISNUMBER(SEARCH("Yes",'2_all_summary'!$F1031)),IF(ISNUMBER(SEARCH("Yes",'2_all_summary'!O1031)),1,2),IF(ISNUMBER(SEARCH("No",'2_all_summary'!O1031)),4,3))</f>
        <v>4</v>
      </c>
      <c r="M1031" s="41">
        <f>IF(ISNUMBER(SEARCH("Yes",'2_all_summary'!$F1031)),IF(0&lt;'2_all_summary'!P1031,1,2),IF(0='2_all_summary'!P1031,4,3))</f>
        <v>4</v>
      </c>
      <c r="N1031" s="41">
        <f>IF(ISNUMBER(SEARCH("Yes",'2_all_summary'!$F1031)),IF(ISNUMBER(SEARCH("Yes",'2_all_summary'!Q1031)),1,2),IF(ISNUMBER(SEARCH("No",'2_all_summary'!Q1031)),4,3))</f>
        <v>4</v>
      </c>
      <c r="O1031" s="41">
        <f>IF(ISNUMBER(SEARCH("Yes",'2_all_summary'!$F1031)),IF(ISNUMBER(SEARCH("Yes",'2_all_summary'!R1031)),1,2),IF(ISNUMBER(SEARCH("No",'2_all_summary'!R1031)),4,3))</f>
        <v>4</v>
      </c>
      <c r="P1031" s="41">
        <f>IF(ISNUMBER(SEARCH("Yes",'2_all_summary'!$F1031)),IF(ISNUMBER(SEARCH("Yes",'2_all_summary'!S1031)),1,2),IF(ISNUMBER(SEARCH("No",'2_all_summary'!S1031)),4,3))</f>
        <v>4</v>
      </c>
      <c r="Q1031" s="41">
        <f>IF(ISNUMBER(SEARCH("Yes",'2_all_summary'!$F1031)),IF(0&lt;'2_all_summary'!T1031,1,2),IF(0='2_all_summary'!T1031,4,3))</f>
        <v>4</v>
      </c>
      <c r="R1031" s="41">
        <f>IF(ISNUMBER(SEARCH("Yes",'2_all_summary'!$F1031)),IF(ISNUMBER(SEARCH("Yes",'2_all_summary'!U1031)),1,2),IF(ISNUMBER(SEARCH("No",'2_all_summary'!U1031)),4,3))</f>
        <v>4</v>
      </c>
    </row>
    <row r="1032" spans="7:18" x14ac:dyDescent="0.3">
      <c r="G1032" s="41"/>
      <c r="H1032" s="41" t="str">
        <f>'2_all_summary'!D1032</f>
        <v>Interventions on watershed management programme in wetalnds of Jaysagar for fishery purposes</v>
      </c>
      <c r="I1032" s="41" t="str">
        <f>'2_all_summary'!E1032</f>
        <v>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v>
      </c>
      <c r="J1032" s="41">
        <f>IF(ISNUMBER(SEARCH("Yes",'2_all_summary'!$F1032)),IF(ISNUMBER(SEARCH("Yes",'2_all_summary'!M1032)),1,2),IF(ISNUMBER(SEARCH("No",'2_all_summary'!M1032)),4,3))</f>
        <v>4</v>
      </c>
      <c r="K1032" s="41">
        <f>IF(ISNUMBER(SEARCH("Yes",'2_all_summary'!$F1032)),IF(ISNUMBER(SEARCH("Yes",'2_all_summary'!N1032)),1,2),IF(ISNUMBER(SEARCH("No",'2_all_summary'!N1032)),4,3))</f>
        <v>4</v>
      </c>
      <c r="L1032" s="41">
        <f>IF(ISNUMBER(SEARCH("Yes",'2_all_summary'!$F1032)),IF(ISNUMBER(SEARCH("Yes",'2_all_summary'!O1032)),1,2),IF(ISNUMBER(SEARCH("No",'2_all_summary'!O1032)),4,3))</f>
        <v>4</v>
      </c>
      <c r="M1032" s="41">
        <f>IF(ISNUMBER(SEARCH("Yes",'2_all_summary'!$F1032)),IF(0&lt;'2_all_summary'!P1032,1,2),IF(0='2_all_summary'!P1032,4,3))</f>
        <v>4</v>
      </c>
      <c r="N1032" s="41">
        <f>IF(ISNUMBER(SEARCH("Yes",'2_all_summary'!$F1032)),IF(ISNUMBER(SEARCH("Yes",'2_all_summary'!Q1032)),1,2),IF(ISNUMBER(SEARCH("No",'2_all_summary'!Q1032)),4,3))</f>
        <v>4</v>
      </c>
      <c r="O1032" s="41">
        <f>IF(ISNUMBER(SEARCH("Yes",'2_all_summary'!$F1032)),IF(ISNUMBER(SEARCH("Yes",'2_all_summary'!R1032)),1,2),IF(ISNUMBER(SEARCH("No",'2_all_summary'!R1032)),4,3))</f>
        <v>4</v>
      </c>
      <c r="P1032" s="41">
        <f>IF(ISNUMBER(SEARCH("Yes",'2_all_summary'!$F1032)),IF(ISNUMBER(SEARCH("Yes",'2_all_summary'!S1032)),1,2),IF(ISNUMBER(SEARCH("No",'2_all_summary'!S1032)),4,3))</f>
        <v>4</v>
      </c>
      <c r="Q1032" s="41">
        <f>IF(ISNUMBER(SEARCH("Yes",'2_all_summary'!$F1032)),IF(0&lt;'2_all_summary'!T1032,1,2),IF(0='2_all_summary'!T1032,4,3))</f>
        <v>4</v>
      </c>
      <c r="R1032" s="41">
        <f>IF(ISNUMBER(SEARCH("Yes",'2_all_summary'!$F1032)),IF(ISNUMBER(SEARCH("Yes",'2_all_summary'!U1032)),1,2),IF(ISNUMBER(SEARCH("No",'2_all_summary'!U1032)),4,3))</f>
        <v>4</v>
      </c>
    </row>
    <row r="1033" spans="7:18" x14ac:dyDescent="0.3">
      <c r="G1033" s="41"/>
      <c r="H1033" s="41" t="str">
        <f>'2_all_summary'!D1033</f>
        <v>Empowering small-scale, community-based fisheries through a food systems framework</v>
      </c>
      <c r="I1033" s="41" t="str">
        <f>'2_all_summary'!E1033</f>
        <v>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Â© 2020 Elsevier Ltd</v>
      </c>
      <c r="J1033" s="41">
        <f>IF(ISNUMBER(SEARCH("Yes",'2_all_summary'!$F1033)),IF(ISNUMBER(SEARCH("Yes",'2_all_summary'!M1033)),1,2),IF(ISNUMBER(SEARCH("No",'2_all_summary'!M1033)),4,3))</f>
        <v>4</v>
      </c>
      <c r="K1033" s="41">
        <f>IF(ISNUMBER(SEARCH("Yes",'2_all_summary'!$F1033)),IF(ISNUMBER(SEARCH("Yes",'2_all_summary'!N1033)),1,2),IF(ISNUMBER(SEARCH("No",'2_all_summary'!N1033)),4,3))</f>
        <v>4</v>
      </c>
      <c r="L1033" s="41">
        <f>IF(ISNUMBER(SEARCH("Yes",'2_all_summary'!$F1033)),IF(ISNUMBER(SEARCH("Yes",'2_all_summary'!O1033)),1,2),IF(ISNUMBER(SEARCH("No",'2_all_summary'!O1033)),4,3))</f>
        <v>4</v>
      </c>
      <c r="M1033" s="41">
        <f>IF(ISNUMBER(SEARCH("Yes",'2_all_summary'!$F1033)),IF(0&lt;'2_all_summary'!P1033,1,2),IF(0='2_all_summary'!P1033,4,3))</f>
        <v>4</v>
      </c>
      <c r="N1033" s="41">
        <f>IF(ISNUMBER(SEARCH("Yes",'2_all_summary'!$F1033)),IF(ISNUMBER(SEARCH("Yes",'2_all_summary'!Q1033)),1,2),IF(ISNUMBER(SEARCH("No",'2_all_summary'!Q1033)),4,3))</f>
        <v>4</v>
      </c>
      <c r="O1033" s="41">
        <f>IF(ISNUMBER(SEARCH("Yes",'2_all_summary'!$F1033)),IF(ISNUMBER(SEARCH("Yes",'2_all_summary'!R1033)),1,2),IF(ISNUMBER(SEARCH("No",'2_all_summary'!R1033)),4,3))</f>
        <v>4</v>
      </c>
      <c r="P1033" s="41">
        <f>IF(ISNUMBER(SEARCH("Yes",'2_all_summary'!$F1033)),IF(ISNUMBER(SEARCH("Yes",'2_all_summary'!S1033)),1,2),IF(ISNUMBER(SEARCH("No",'2_all_summary'!S1033)),4,3))</f>
        <v>4</v>
      </c>
      <c r="Q1033" s="41">
        <f>IF(ISNUMBER(SEARCH("Yes",'2_all_summary'!$F1033)),IF(0&lt;'2_all_summary'!T1033,1,2),IF(0='2_all_summary'!T1033,4,3))</f>
        <v>4</v>
      </c>
      <c r="R1033" s="41">
        <f>IF(ISNUMBER(SEARCH("Yes",'2_all_summary'!$F1033)),IF(ISNUMBER(SEARCH("Yes",'2_all_summary'!U1033)),1,2),IF(ISNUMBER(SEARCH("No",'2_all_summary'!U1033)),4,3))</f>
        <v>4</v>
      </c>
    </row>
    <row r="1034" spans="7:18" x14ac:dyDescent="0.3">
      <c r="G1034" s="41"/>
      <c r="H1034" s="41" t="str">
        <f>'2_all_summary'!D1034</f>
        <v>Lack of cross-scale linkages reduces robustness of community-based fisheries management</v>
      </c>
      <c r="I1034" s="41" t="str">
        <f>'2_all_summary'!E1034</f>
        <v>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Â© 2009 Cudney-Bueno, Basurto.</v>
      </c>
      <c r="J1034" s="41">
        <f>IF(ISNUMBER(SEARCH("Yes",'2_all_summary'!$F1034)),IF(ISNUMBER(SEARCH("Yes",'2_all_summary'!M1034)),1,2),IF(ISNUMBER(SEARCH("No",'2_all_summary'!M1034)),4,3))</f>
        <v>4</v>
      </c>
      <c r="K1034" s="41">
        <f>IF(ISNUMBER(SEARCH("Yes",'2_all_summary'!$F1034)),IF(ISNUMBER(SEARCH("Yes",'2_all_summary'!N1034)),1,2),IF(ISNUMBER(SEARCH("No",'2_all_summary'!N1034)),4,3))</f>
        <v>4</v>
      </c>
      <c r="L1034" s="41">
        <f>IF(ISNUMBER(SEARCH("Yes",'2_all_summary'!$F1034)),IF(ISNUMBER(SEARCH("Yes",'2_all_summary'!O1034)),1,2),IF(ISNUMBER(SEARCH("No",'2_all_summary'!O1034)),4,3))</f>
        <v>4</v>
      </c>
      <c r="M1034" s="41">
        <f>IF(ISNUMBER(SEARCH("Yes",'2_all_summary'!$F1034)),IF(0&lt;'2_all_summary'!P1034,1,2),IF(0='2_all_summary'!P1034,4,3))</f>
        <v>4</v>
      </c>
      <c r="N1034" s="41">
        <f>IF(ISNUMBER(SEARCH("Yes",'2_all_summary'!$F1034)),IF(ISNUMBER(SEARCH("Yes",'2_all_summary'!Q1034)),1,2),IF(ISNUMBER(SEARCH("No",'2_all_summary'!Q1034)),4,3))</f>
        <v>4</v>
      </c>
      <c r="O1034" s="41">
        <f>IF(ISNUMBER(SEARCH("Yes",'2_all_summary'!$F1034)),IF(ISNUMBER(SEARCH("Yes",'2_all_summary'!R1034)),1,2),IF(ISNUMBER(SEARCH("No",'2_all_summary'!R1034)),4,3))</f>
        <v>4</v>
      </c>
      <c r="P1034" s="41">
        <f>IF(ISNUMBER(SEARCH("Yes",'2_all_summary'!$F1034)),IF(ISNUMBER(SEARCH("Yes",'2_all_summary'!S1034)),1,2),IF(ISNUMBER(SEARCH("No",'2_all_summary'!S1034)),4,3))</f>
        <v>4</v>
      </c>
      <c r="Q1034" s="41">
        <f>IF(ISNUMBER(SEARCH("Yes",'2_all_summary'!$F1034)),IF(0&lt;'2_all_summary'!T1034,1,2),IF(0='2_all_summary'!T1034,4,3))</f>
        <v>4</v>
      </c>
      <c r="R1034" s="41">
        <f>IF(ISNUMBER(SEARCH("Yes",'2_all_summary'!$F1034)),IF(ISNUMBER(SEARCH("Yes",'2_all_summary'!U1034)),1,2),IF(ISNUMBER(SEARCH("No",'2_all_summary'!U1034)),4,3))</f>
        <v>4</v>
      </c>
    </row>
    <row r="1035" spans="7:18" x14ac:dyDescent="0.3">
      <c r="G1035" s="41"/>
      <c r="H1035" s="41" t="str">
        <f>'2_all_summary'!D1035</f>
        <v>Prevalence and associated factors of goiter among rural children aged 6-12 years old in Northwest Ethiopia, cross -sectional study</v>
      </c>
      <c r="I1035" s="41" t="str">
        <f>'2_all_summary'!E1035</f>
        <v>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Â© 2014 Mesele et al.; licensee BioMed Central Ltd.</v>
      </c>
      <c r="J1035" s="41">
        <f>IF(ISNUMBER(SEARCH("Yes",'2_all_summary'!$F1035)),IF(ISNUMBER(SEARCH("Yes",'2_all_summary'!M1035)),1,2),IF(ISNUMBER(SEARCH("No",'2_all_summary'!M1035)),4,3))</f>
        <v>4</v>
      </c>
      <c r="K1035" s="41">
        <f>IF(ISNUMBER(SEARCH("Yes",'2_all_summary'!$F1035)),IF(ISNUMBER(SEARCH("Yes",'2_all_summary'!N1035)),1,2),IF(ISNUMBER(SEARCH("No",'2_all_summary'!N1035)),4,3))</f>
        <v>4</v>
      </c>
      <c r="L1035" s="41">
        <f>IF(ISNUMBER(SEARCH("Yes",'2_all_summary'!$F1035)),IF(ISNUMBER(SEARCH("Yes",'2_all_summary'!O1035)),1,2),IF(ISNUMBER(SEARCH("No",'2_all_summary'!O1035)),4,3))</f>
        <v>4</v>
      </c>
      <c r="M1035" s="41">
        <f>IF(ISNUMBER(SEARCH("Yes",'2_all_summary'!$F1035)),IF(0&lt;'2_all_summary'!P1035,1,2),IF(0='2_all_summary'!P1035,4,3))</f>
        <v>4</v>
      </c>
      <c r="N1035" s="41">
        <f>IF(ISNUMBER(SEARCH("Yes",'2_all_summary'!$F1035)),IF(ISNUMBER(SEARCH("Yes",'2_all_summary'!Q1035)),1,2),IF(ISNUMBER(SEARCH("No",'2_all_summary'!Q1035)),4,3))</f>
        <v>4</v>
      </c>
      <c r="O1035" s="41">
        <f>IF(ISNUMBER(SEARCH("Yes",'2_all_summary'!$F1035)),IF(ISNUMBER(SEARCH("Yes",'2_all_summary'!R1035)),1,2),IF(ISNUMBER(SEARCH("No",'2_all_summary'!R1035)),4,3))</f>
        <v>4</v>
      </c>
      <c r="P1035" s="41">
        <f>IF(ISNUMBER(SEARCH("Yes",'2_all_summary'!$F1035)),IF(ISNUMBER(SEARCH("Yes",'2_all_summary'!S1035)),1,2),IF(ISNUMBER(SEARCH("No",'2_all_summary'!S1035)),4,3))</f>
        <v>4</v>
      </c>
      <c r="Q1035" s="41">
        <f>IF(ISNUMBER(SEARCH("Yes",'2_all_summary'!$F1035)),IF(0&lt;'2_all_summary'!T1035,1,2),IF(0='2_all_summary'!T1035,4,3))</f>
        <v>4</v>
      </c>
      <c r="R1035" s="41">
        <f>IF(ISNUMBER(SEARCH("Yes",'2_all_summary'!$F1035)),IF(ISNUMBER(SEARCH("Yes",'2_all_summary'!U1035)),1,2),IF(ISNUMBER(SEARCH("No",'2_all_summary'!U1035)),4,3))</f>
        <v>4</v>
      </c>
    </row>
    <row r="1036" spans="7:18" x14ac:dyDescent="0.3">
      <c r="G1036" s="41"/>
      <c r="H1036" s="41" t="str">
        <f>'2_all_summary'!D1036</f>
        <v>The role of perceptions for community-based marine resource management</v>
      </c>
      <c r="I1036" s="41" t="str">
        <f>'2_all_summary'!E1036</f>
        <v>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Â© 2016 Beyerl, Putz and Breckwoldt.</v>
      </c>
      <c r="J1036" s="41">
        <f>IF(ISNUMBER(SEARCH("Yes",'2_all_summary'!$F1036)),IF(ISNUMBER(SEARCH("Yes",'2_all_summary'!M1036)),1,2),IF(ISNUMBER(SEARCH("No",'2_all_summary'!M1036)),4,3))</f>
        <v>1</v>
      </c>
      <c r="K1036" s="41">
        <f>IF(ISNUMBER(SEARCH("Yes",'2_all_summary'!$F1036)),IF(ISNUMBER(SEARCH("Yes",'2_all_summary'!N1036)),1,2),IF(ISNUMBER(SEARCH("No",'2_all_summary'!N1036)),4,3))</f>
        <v>1</v>
      </c>
      <c r="L1036" s="41">
        <f>IF(ISNUMBER(SEARCH("Yes",'2_all_summary'!$F1036)),IF(ISNUMBER(SEARCH("Yes",'2_all_summary'!O1036)),1,2),IF(ISNUMBER(SEARCH("No",'2_all_summary'!O1036)),4,3))</f>
        <v>1</v>
      </c>
      <c r="M1036" s="41">
        <f>IF(ISNUMBER(SEARCH("Yes",'2_all_summary'!$F1036)),IF(0&lt;'2_all_summary'!P1036,1,2),IF(0='2_all_summary'!P1036,4,3))</f>
        <v>1</v>
      </c>
      <c r="N1036" s="41">
        <f>IF(ISNUMBER(SEARCH("Yes",'2_all_summary'!$F1036)),IF(ISNUMBER(SEARCH("Yes",'2_all_summary'!Q1036)),1,2),IF(ISNUMBER(SEARCH("No",'2_all_summary'!Q1036)),4,3))</f>
        <v>2</v>
      </c>
      <c r="O1036" s="41">
        <f>IF(ISNUMBER(SEARCH("Yes",'2_all_summary'!$F1036)),IF(ISNUMBER(SEARCH("Yes",'2_all_summary'!R1036)),1,2),IF(ISNUMBER(SEARCH("No",'2_all_summary'!R1036)),4,3))</f>
        <v>1</v>
      </c>
      <c r="P1036" s="41">
        <f>IF(ISNUMBER(SEARCH("Yes",'2_all_summary'!$F1036)),IF(ISNUMBER(SEARCH("Yes",'2_all_summary'!S1036)),1,2),IF(ISNUMBER(SEARCH("No",'2_all_summary'!S1036)),4,3))</f>
        <v>1</v>
      </c>
      <c r="Q1036" s="41">
        <f>IF(ISNUMBER(SEARCH("Yes",'2_all_summary'!$F1036)),IF(0&lt;'2_all_summary'!T1036,1,2),IF(0='2_all_summary'!T1036,4,3))</f>
        <v>1</v>
      </c>
      <c r="R1036" s="41">
        <f>IF(ISNUMBER(SEARCH("Yes",'2_all_summary'!$F1036)),IF(ISNUMBER(SEARCH("Yes",'2_all_summary'!U1036)),1,2),IF(ISNUMBER(SEARCH("No",'2_all_summary'!U1036)),4,3))</f>
        <v>1</v>
      </c>
    </row>
    <row r="1037" spans="7:18" x14ac:dyDescent="0.3">
      <c r="G1037" s="41"/>
      <c r="H1037" s="41" t="str">
        <f>'2_all_summary'!D1037</f>
        <v>Biodiversity monitoring at the tonle sap lake of cambodia: A comparative assessment of local methods</v>
      </c>
      <c r="I1037" s="41" t="str">
        <f>'2_all_summary'!E1037</f>
        <v>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Â© Springer Science+Business Media, LLC 2012.</v>
      </c>
      <c r="J1037" s="41">
        <f>IF(ISNUMBER(SEARCH("Yes",'2_all_summary'!$F1037)),IF(ISNUMBER(SEARCH("Yes",'2_all_summary'!M1037)),1,2),IF(ISNUMBER(SEARCH("No",'2_all_summary'!M1037)),4,3))</f>
        <v>4</v>
      </c>
      <c r="K1037" s="41">
        <f>IF(ISNUMBER(SEARCH("Yes",'2_all_summary'!$F1037)),IF(ISNUMBER(SEARCH("Yes",'2_all_summary'!N1037)),1,2),IF(ISNUMBER(SEARCH("No",'2_all_summary'!N1037)),4,3))</f>
        <v>4</v>
      </c>
      <c r="L1037" s="41">
        <f>IF(ISNUMBER(SEARCH("Yes",'2_all_summary'!$F1037)),IF(ISNUMBER(SEARCH("Yes",'2_all_summary'!O1037)),1,2),IF(ISNUMBER(SEARCH("No",'2_all_summary'!O1037)),4,3))</f>
        <v>4</v>
      </c>
      <c r="M1037" s="41">
        <f>IF(ISNUMBER(SEARCH("Yes",'2_all_summary'!$F1037)),IF(0&lt;'2_all_summary'!P1037,1,2),IF(0='2_all_summary'!P1037,4,3))</f>
        <v>4</v>
      </c>
      <c r="N1037" s="41">
        <f>IF(ISNUMBER(SEARCH("Yes",'2_all_summary'!$F1037)),IF(ISNUMBER(SEARCH("Yes",'2_all_summary'!Q1037)),1,2),IF(ISNUMBER(SEARCH("No",'2_all_summary'!Q1037)),4,3))</f>
        <v>4</v>
      </c>
      <c r="O1037" s="41">
        <f>IF(ISNUMBER(SEARCH("Yes",'2_all_summary'!$F1037)),IF(ISNUMBER(SEARCH("Yes",'2_all_summary'!R1037)),1,2),IF(ISNUMBER(SEARCH("No",'2_all_summary'!R1037)),4,3))</f>
        <v>4</v>
      </c>
      <c r="P1037" s="41">
        <f>IF(ISNUMBER(SEARCH("Yes",'2_all_summary'!$F1037)),IF(ISNUMBER(SEARCH("Yes",'2_all_summary'!S1037)),1,2),IF(ISNUMBER(SEARCH("No",'2_all_summary'!S1037)),4,3))</f>
        <v>4</v>
      </c>
      <c r="Q1037" s="41">
        <f>IF(ISNUMBER(SEARCH("Yes",'2_all_summary'!$F1037)),IF(0&lt;'2_all_summary'!T1037,1,2),IF(0='2_all_summary'!T1037,4,3))</f>
        <v>4</v>
      </c>
      <c r="R1037" s="41">
        <f>IF(ISNUMBER(SEARCH("Yes",'2_all_summary'!$F1037)),IF(ISNUMBER(SEARCH("Yes",'2_all_summary'!U1037)),1,2),IF(ISNUMBER(SEARCH("No",'2_all_summary'!U1037)),4,3))</f>
        <v>4</v>
      </c>
    </row>
    <row r="1038" spans="7:18" x14ac:dyDescent="0.3">
      <c r="G1038" s="41"/>
      <c r="H1038" s="41">
        <f>'2_all_summary'!D1038</f>
        <v>0</v>
      </c>
      <c r="I1038" s="41" t="str">
        <f>'2_all_summary'!E1038</f>
        <v>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worldâ€™s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Â© 2023, The Author(s), under exclusive licence to Springer Science+Business Media, LLC, part of Springer Nature.</v>
      </c>
      <c r="J1038" s="41">
        <f>IF(ISNUMBER(SEARCH("Yes",'2_all_summary'!$F1038)),IF(ISNUMBER(SEARCH("Yes",'2_all_summary'!M1038)),1,2),IF(ISNUMBER(SEARCH("No",'2_all_summary'!M1038)),4,3))</f>
        <v>4</v>
      </c>
      <c r="K1038" s="41">
        <f>IF(ISNUMBER(SEARCH("Yes",'2_all_summary'!$F1038)),IF(ISNUMBER(SEARCH("Yes",'2_all_summary'!N1038)),1,2),IF(ISNUMBER(SEARCH("No",'2_all_summary'!N1038)),4,3))</f>
        <v>4</v>
      </c>
      <c r="L1038" s="41">
        <f>IF(ISNUMBER(SEARCH("Yes",'2_all_summary'!$F1038)),IF(ISNUMBER(SEARCH("Yes",'2_all_summary'!O1038)),1,2),IF(ISNUMBER(SEARCH("No",'2_all_summary'!O1038)),4,3))</f>
        <v>4</v>
      </c>
      <c r="M1038" s="41">
        <f>IF(ISNUMBER(SEARCH("Yes",'2_all_summary'!$F1038)),IF(0&lt;'2_all_summary'!P1038,1,2),IF(0='2_all_summary'!P1038,4,3))</f>
        <v>4</v>
      </c>
      <c r="N1038" s="41">
        <f>IF(ISNUMBER(SEARCH("Yes",'2_all_summary'!$F1038)),IF(ISNUMBER(SEARCH("Yes",'2_all_summary'!Q1038)),1,2),IF(ISNUMBER(SEARCH("No",'2_all_summary'!Q1038)),4,3))</f>
        <v>4</v>
      </c>
      <c r="O1038" s="41">
        <f>IF(ISNUMBER(SEARCH("Yes",'2_all_summary'!$F1038)),IF(ISNUMBER(SEARCH("Yes",'2_all_summary'!R1038)),1,2),IF(ISNUMBER(SEARCH("No",'2_all_summary'!R1038)),4,3))</f>
        <v>4</v>
      </c>
      <c r="P1038" s="41">
        <f>IF(ISNUMBER(SEARCH("Yes",'2_all_summary'!$F1038)),IF(ISNUMBER(SEARCH("Yes",'2_all_summary'!S1038)),1,2),IF(ISNUMBER(SEARCH("No",'2_all_summary'!S1038)),4,3))</f>
        <v>4</v>
      </c>
      <c r="Q1038" s="41">
        <f>IF(ISNUMBER(SEARCH("Yes",'2_all_summary'!$F1038)),IF(0&lt;'2_all_summary'!T1038,1,2),IF(0='2_all_summary'!T1038,4,3))</f>
        <v>4</v>
      </c>
      <c r="R1038" s="41">
        <f>IF(ISNUMBER(SEARCH("Yes",'2_all_summary'!$F1038)),IF(ISNUMBER(SEARCH("Yes",'2_all_summary'!U1038)),1,2),IF(ISNUMBER(SEARCH("No",'2_all_summary'!U1038)),4,3))</f>
        <v>4</v>
      </c>
    </row>
    <row r="1039" spans="7:18" x14ac:dyDescent="0.3">
      <c r="G1039" s="41"/>
      <c r="H1039" s="41" t="str">
        <f>'2_all_summary'!D1039</f>
        <v>Opportunities and impediments for use of local data in the management of salmon fisheries</v>
      </c>
      <c r="I1039" s="41" t="str">
        <f>'2_all_summary'!E1039</f>
        <v>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Â© 2021 by the author(s).</v>
      </c>
      <c r="J1039" s="41">
        <f>IF(ISNUMBER(SEARCH("Yes",'2_all_summary'!$F1039)),IF(ISNUMBER(SEARCH("Yes",'2_all_summary'!M1039)),1,2),IF(ISNUMBER(SEARCH("No",'2_all_summary'!M1039)),4,3))</f>
        <v>4</v>
      </c>
      <c r="K1039" s="41">
        <f>IF(ISNUMBER(SEARCH("Yes",'2_all_summary'!$F1039)),IF(ISNUMBER(SEARCH("Yes",'2_all_summary'!N1039)),1,2),IF(ISNUMBER(SEARCH("No",'2_all_summary'!N1039)),4,3))</f>
        <v>4</v>
      </c>
      <c r="L1039" s="41">
        <f>IF(ISNUMBER(SEARCH("Yes",'2_all_summary'!$F1039)),IF(ISNUMBER(SEARCH("Yes",'2_all_summary'!O1039)),1,2),IF(ISNUMBER(SEARCH("No",'2_all_summary'!O1039)),4,3))</f>
        <v>4</v>
      </c>
      <c r="M1039" s="41">
        <f>IF(ISNUMBER(SEARCH("Yes",'2_all_summary'!$F1039)),IF(0&lt;'2_all_summary'!P1039,1,2),IF(0='2_all_summary'!P1039,4,3))</f>
        <v>4</v>
      </c>
      <c r="N1039" s="41">
        <f>IF(ISNUMBER(SEARCH("Yes",'2_all_summary'!$F1039)),IF(ISNUMBER(SEARCH("Yes",'2_all_summary'!Q1039)),1,2),IF(ISNUMBER(SEARCH("No",'2_all_summary'!Q1039)),4,3))</f>
        <v>4</v>
      </c>
      <c r="O1039" s="41">
        <f>IF(ISNUMBER(SEARCH("Yes",'2_all_summary'!$F1039)),IF(ISNUMBER(SEARCH("Yes",'2_all_summary'!R1039)),1,2),IF(ISNUMBER(SEARCH("No",'2_all_summary'!R1039)),4,3))</f>
        <v>4</v>
      </c>
      <c r="P1039" s="41">
        <f>IF(ISNUMBER(SEARCH("Yes",'2_all_summary'!$F1039)),IF(ISNUMBER(SEARCH("Yes",'2_all_summary'!S1039)),1,2),IF(ISNUMBER(SEARCH("No",'2_all_summary'!S1039)),4,3))</f>
        <v>4</v>
      </c>
      <c r="Q1039" s="41">
        <f>IF(ISNUMBER(SEARCH("Yes",'2_all_summary'!$F1039)),IF(0&lt;'2_all_summary'!T1039,1,2),IF(0='2_all_summary'!T1039,4,3))</f>
        <v>4</v>
      </c>
      <c r="R1039" s="41">
        <f>IF(ISNUMBER(SEARCH("Yes",'2_all_summary'!$F1039)),IF(ISNUMBER(SEARCH("Yes",'2_all_summary'!U1039)),1,2),IF(ISNUMBER(SEARCH("No",'2_all_summary'!U1039)),4,3))</f>
        <v>4</v>
      </c>
    </row>
    <row r="1040" spans="7:18" x14ac:dyDescent="0.3">
      <c r="G1040" s="41"/>
      <c r="H1040" s="41" t="str">
        <f>'2_all_summary'!D1040</f>
        <v>Stakeholder participation in research design and decisions: Scientists, fishers, and mercury in saltwater fish</v>
      </c>
      <c r="I1040" s="41" t="str">
        <f>'2_all_summary'!E1040</f>
        <v>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Â© 2013 International Association for Ecology and Health.</v>
      </c>
      <c r="J1040" s="41">
        <f>IF(ISNUMBER(SEARCH("Yes",'2_all_summary'!$F1040)),IF(ISNUMBER(SEARCH("Yes",'2_all_summary'!M1040)),1,2),IF(ISNUMBER(SEARCH("No",'2_all_summary'!M1040)),4,3))</f>
        <v>4</v>
      </c>
      <c r="K1040" s="41">
        <f>IF(ISNUMBER(SEARCH("Yes",'2_all_summary'!$F1040)),IF(ISNUMBER(SEARCH("Yes",'2_all_summary'!N1040)),1,2),IF(ISNUMBER(SEARCH("No",'2_all_summary'!N1040)),4,3))</f>
        <v>4</v>
      </c>
      <c r="L1040" s="41">
        <f>IF(ISNUMBER(SEARCH("Yes",'2_all_summary'!$F1040)),IF(ISNUMBER(SEARCH("Yes",'2_all_summary'!O1040)),1,2),IF(ISNUMBER(SEARCH("No",'2_all_summary'!O1040)),4,3))</f>
        <v>4</v>
      </c>
      <c r="M1040" s="41">
        <f>IF(ISNUMBER(SEARCH("Yes",'2_all_summary'!$F1040)),IF(0&lt;'2_all_summary'!P1040,1,2),IF(0='2_all_summary'!P1040,4,3))</f>
        <v>4</v>
      </c>
      <c r="N1040" s="41">
        <f>IF(ISNUMBER(SEARCH("Yes",'2_all_summary'!$F1040)),IF(ISNUMBER(SEARCH("Yes",'2_all_summary'!Q1040)),1,2),IF(ISNUMBER(SEARCH("No",'2_all_summary'!Q1040)),4,3))</f>
        <v>4</v>
      </c>
      <c r="O1040" s="41">
        <f>IF(ISNUMBER(SEARCH("Yes",'2_all_summary'!$F1040)),IF(ISNUMBER(SEARCH("Yes",'2_all_summary'!R1040)),1,2),IF(ISNUMBER(SEARCH("No",'2_all_summary'!R1040)),4,3))</f>
        <v>4</v>
      </c>
      <c r="P1040" s="41">
        <f>IF(ISNUMBER(SEARCH("Yes",'2_all_summary'!$F1040)),IF(ISNUMBER(SEARCH("Yes",'2_all_summary'!S1040)),1,2),IF(ISNUMBER(SEARCH("No",'2_all_summary'!S1040)),4,3))</f>
        <v>4</v>
      </c>
      <c r="Q1040" s="41">
        <f>IF(ISNUMBER(SEARCH("Yes",'2_all_summary'!$F1040)),IF(0&lt;'2_all_summary'!T1040,1,2),IF(0='2_all_summary'!T1040,4,3))</f>
        <v>4</v>
      </c>
      <c r="R1040" s="41">
        <f>IF(ISNUMBER(SEARCH("Yes",'2_all_summary'!$F1040)),IF(ISNUMBER(SEARCH("Yes",'2_all_summary'!U1040)),1,2),IF(ISNUMBER(SEARCH("No",'2_all_summary'!U1040)),4,3))</f>
        <v>4</v>
      </c>
    </row>
    <row r="1041" spans="7:18" x14ac:dyDescent="0.3">
      <c r="G1041" s="41"/>
      <c r="H1041" s="41" t="str">
        <f>'2_all_summary'!D1041</f>
        <v>Social-ecological resilience and community-based tourism in the commonwealth of Dominica</v>
      </c>
      <c r="I1041" s="41" t="str">
        <f>'2_all_summary'!E1041</f>
        <v>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islandâ€™s tourism reputation and its interconnected primary industries (farming, fishing, and tourism). These emergent themes that hinder local residentsâ€™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Â© 2021 Informa UK Limited, trading as Taylor &amp; Francis Group.</v>
      </c>
      <c r="J1041" s="41">
        <f>IF(ISNUMBER(SEARCH("Yes",'2_all_summary'!$F1041)),IF(ISNUMBER(SEARCH("Yes",'2_all_summary'!M1041)),1,2),IF(ISNUMBER(SEARCH("No",'2_all_summary'!M1041)),4,3))</f>
        <v>4</v>
      </c>
      <c r="K1041" s="41">
        <f>IF(ISNUMBER(SEARCH("Yes",'2_all_summary'!$F1041)),IF(ISNUMBER(SEARCH("Yes",'2_all_summary'!N1041)),1,2),IF(ISNUMBER(SEARCH("No",'2_all_summary'!N1041)),4,3))</f>
        <v>4</v>
      </c>
      <c r="L1041" s="41">
        <f>IF(ISNUMBER(SEARCH("Yes",'2_all_summary'!$F1041)),IF(ISNUMBER(SEARCH("Yes",'2_all_summary'!O1041)),1,2),IF(ISNUMBER(SEARCH("No",'2_all_summary'!O1041)),4,3))</f>
        <v>4</v>
      </c>
      <c r="M1041" s="41">
        <f>IF(ISNUMBER(SEARCH("Yes",'2_all_summary'!$F1041)),IF(0&lt;'2_all_summary'!P1041,1,2),IF(0='2_all_summary'!P1041,4,3))</f>
        <v>4</v>
      </c>
      <c r="N1041" s="41">
        <f>IF(ISNUMBER(SEARCH("Yes",'2_all_summary'!$F1041)),IF(ISNUMBER(SEARCH("Yes",'2_all_summary'!Q1041)),1,2),IF(ISNUMBER(SEARCH("No",'2_all_summary'!Q1041)),4,3))</f>
        <v>4</v>
      </c>
      <c r="O1041" s="41">
        <f>IF(ISNUMBER(SEARCH("Yes",'2_all_summary'!$F1041)),IF(ISNUMBER(SEARCH("Yes",'2_all_summary'!R1041)),1,2),IF(ISNUMBER(SEARCH("No",'2_all_summary'!R1041)),4,3))</f>
        <v>4</v>
      </c>
      <c r="P1041" s="41">
        <f>IF(ISNUMBER(SEARCH("Yes",'2_all_summary'!$F1041)),IF(ISNUMBER(SEARCH("Yes",'2_all_summary'!S1041)),1,2),IF(ISNUMBER(SEARCH("No",'2_all_summary'!S1041)),4,3))</f>
        <v>4</v>
      </c>
      <c r="Q1041" s="41">
        <f>IF(ISNUMBER(SEARCH("Yes",'2_all_summary'!$F1041)),IF(0&lt;'2_all_summary'!T1041,1,2),IF(0='2_all_summary'!T1041,4,3))</f>
        <v>4</v>
      </c>
      <c r="R1041" s="41">
        <f>IF(ISNUMBER(SEARCH("Yes",'2_all_summary'!$F1041)),IF(ISNUMBER(SEARCH("Yes",'2_all_summary'!U1041)),1,2),IF(ISNUMBER(SEARCH("No",'2_all_summary'!U1041)),4,3))</f>
        <v>4</v>
      </c>
    </row>
    <row r="1042" spans="7:18" x14ac:dyDescent="0.3">
      <c r="G1042" s="41"/>
      <c r="H1042" s="41" t="str">
        <f>'2_all_summary'!D1042</f>
        <v>Small-scale fisheries of coral reefs and the need for community-based resource management in Malalison Island, Philippines</v>
      </c>
      <c r="I1042" s="41" t="str">
        <f>'2_all_summary'!E1042</f>
        <v>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Â© 1996 Elsevier Science B.V. All rights reserved.</v>
      </c>
      <c r="J1042" s="41">
        <f>IF(ISNUMBER(SEARCH("Yes",'2_all_summary'!$F1042)),IF(ISNUMBER(SEARCH("Yes",'2_all_summary'!M1042)),1,2),IF(ISNUMBER(SEARCH("No",'2_all_summary'!M1042)),4,3))</f>
        <v>4</v>
      </c>
      <c r="K1042" s="41">
        <f>IF(ISNUMBER(SEARCH("Yes",'2_all_summary'!$F1042)),IF(ISNUMBER(SEARCH("Yes",'2_all_summary'!N1042)),1,2),IF(ISNUMBER(SEARCH("No",'2_all_summary'!N1042)),4,3))</f>
        <v>4</v>
      </c>
      <c r="L1042" s="41">
        <f>IF(ISNUMBER(SEARCH("Yes",'2_all_summary'!$F1042)),IF(ISNUMBER(SEARCH("Yes",'2_all_summary'!O1042)),1,2),IF(ISNUMBER(SEARCH("No",'2_all_summary'!O1042)),4,3))</f>
        <v>4</v>
      </c>
      <c r="M1042" s="41">
        <f>IF(ISNUMBER(SEARCH("Yes",'2_all_summary'!$F1042)),IF(0&lt;'2_all_summary'!P1042,1,2),IF(0='2_all_summary'!P1042,4,3))</f>
        <v>4</v>
      </c>
      <c r="N1042" s="41">
        <f>IF(ISNUMBER(SEARCH("Yes",'2_all_summary'!$F1042)),IF(ISNUMBER(SEARCH("Yes",'2_all_summary'!Q1042)),1,2),IF(ISNUMBER(SEARCH("No",'2_all_summary'!Q1042)),4,3))</f>
        <v>4</v>
      </c>
      <c r="O1042" s="41">
        <f>IF(ISNUMBER(SEARCH("Yes",'2_all_summary'!$F1042)),IF(ISNUMBER(SEARCH("Yes",'2_all_summary'!R1042)),1,2),IF(ISNUMBER(SEARCH("No",'2_all_summary'!R1042)),4,3))</f>
        <v>4</v>
      </c>
      <c r="P1042" s="41">
        <f>IF(ISNUMBER(SEARCH("Yes",'2_all_summary'!$F1042)),IF(ISNUMBER(SEARCH("Yes",'2_all_summary'!S1042)),1,2),IF(ISNUMBER(SEARCH("No",'2_all_summary'!S1042)),4,3))</f>
        <v>4</v>
      </c>
      <c r="Q1042" s="41">
        <f>IF(ISNUMBER(SEARCH("Yes",'2_all_summary'!$F1042)),IF(0&lt;'2_all_summary'!T1042,1,2),IF(0='2_all_summary'!T1042,4,3))</f>
        <v>4</v>
      </c>
      <c r="R1042" s="41">
        <f>IF(ISNUMBER(SEARCH("Yes",'2_all_summary'!$F1042)),IF(ISNUMBER(SEARCH("Yes",'2_all_summary'!U1042)),1,2),IF(ISNUMBER(SEARCH("No",'2_all_summary'!U1042)),4,3))</f>
        <v>4</v>
      </c>
    </row>
    <row r="1043" spans="7:18" x14ac:dyDescent="0.3">
      <c r="G1043" s="41"/>
      <c r="H1043" s="41" t="str">
        <f>'2_all_summary'!D1043</f>
        <v>The community-based management of coastal fisheries in Himeshima, Oita Prefectura, Japan: A case study of the fishing ground regulations on the offshore fixed gill net fishery</v>
      </c>
      <c r="I1043" s="41" t="str">
        <f>'2_all_summary'!E1043</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v>
      </c>
      <c r="J1043" s="41">
        <f>IF(ISNUMBER(SEARCH("Yes",'2_all_summary'!$F1043)),IF(ISNUMBER(SEARCH("Yes",'2_all_summary'!M1043)),1,2),IF(ISNUMBER(SEARCH("No",'2_all_summary'!M1043)),4,3))</f>
        <v>4</v>
      </c>
      <c r="K1043" s="41">
        <f>IF(ISNUMBER(SEARCH("Yes",'2_all_summary'!$F1043)),IF(ISNUMBER(SEARCH("Yes",'2_all_summary'!N1043)),1,2),IF(ISNUMBER(SEARCH("No",'2_all_summary'!N1043)),4,3))</f>
        <v>4</v>
      </c>
      <c r="L1043" s="41">
        <f>IF(ISNUMBER(SEARCH("Yes",'2_all_summary'!$F1043)),IF(ISNUMBER(SEARCH("Yes",'2_all_summary'!O1043)),1,2),IF(ISNUMBER(SEARCH("No",'2_all_summary'!O1043)),4,3))</f>
        <v>4</v>
      </c>
      <c r="M1043" s="41">
        <f>IF(ISNUMBER(SEARCH("Yes",'2_all_summary'!$F1043)),IF(0&lt;'2_all_summary'!P1043,1,2),IF(0='2_all_summary'!P1043,4,3))</f>
        <v>4</v>
      </c>
      <c r="N1043" s="41">
        <f>IF(ISNUMBER(SEARCH("Yes",'2_all_summary'!$F1043)),IF(ISNUMBER(SEARCH("Yes",'2_all_summary'!Q1043)),1,2),IF(ISNUMBER(SEARCH("No",'2_all_summary'!Q1043)),4,3))</f>
        <v>4</v>
      </c>
      <c r="O1043" s="41">
        <f>IF(ISNUMBER(SEARCH("Yes",'2_all_summary'!$F1043)),IF(ISNUMBER(SEARCH("Yes",'2_all_summary'!R1043)),1,2),IF(ISNUMBER(SEARCH("No",'2_all_summary'!R1043)),4,3))</f>
        <v>4</v>
      </c>
      <c r="P1043" s="41">
        <f>IF(ISNUMBER(SEARCH("Yes",'2_all_summary'!$F1043)),IF(ISNUMBER(SEARCH("Yes",'2_all_summary'!S1043)),1,2),IF(ISNUMBER(SEARCH("No",'2_all_summary'!S1043)),4,3))</f>
        <v>4</v>
      </c>
      <c r="Q1043" s="41">
        <f>IF(ISNUMBER(SEARCH("Yes",'2_all_summary'!$F1043)),IF(0&lt;'2_all_summary'!T1043,1,2),IF(0='2_all_summary'!T1043,4,3))</f>
        <v>4</v>
      </c>
      <c r="R1043" s="41">
        <f>IF(ISNUMBER(SEARCH("Yes",'2_all_summary'!$F1043)),IF(ISNUMBER(SEARCH("Yes",'2_all_summary'!U1043)),1,2),IF(ISNUMBER(SEARCH("No",'2_all_summary'!U1043)),4,3))</f>
        <v>4</v>
      </c>
    </row>
    <row r="1044" spans="7:18" x14ac:dyDescent="0.3">
      <c r="G1044" s="41"/>
      <c r="H1044" s="41" t="str">
        <f>'2_all_summary'!D1044</f>
        <v>Depleting Fish Resources, Declining Fishing Communities, and the State Revitalization Project in Korea</v>
      </c>
      <c r="I1044" s="41" t="str">
        <f>'2_all_summary'!E1044</f>
        <v>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v>
      </c>
      <c r="J1044" s="41">
        <f>IF(ISNUMBER(SEARCH("Yes",'2_all_summary'!$F1044)),IF(ISNUMBER(SEARCH("Yes",'2_all_summary'!M1044)),1,2),IF(ISNUMBER(SEARCH("No",'2_all_summary'!M1044)),4,3))</f>
        <v>4</v>
      </c>
      <c r="K1044" s="41">
        <f>IF(ISNUMBER(SEARCH("Yes",'2_all_summary'!$F1044)),IF(ISNUMBER(SEARCH("Yes",'2_all_summary'!N1044)),1,2),IF(ISNUMBER(SEARCH("No",'2_all_summary'!N1044)),4,3))</f>
        <v>4</v>
      </c>
      <c r="L1044" s="41">
        <f>IF(ISNUMBER(SEARCH("Yes",'2_all_summary'!$F1044)),IF(ISNUMBER(SEARCH("Yes",'2_all_summary'!O1044)),1,2),IF(ISNUMBER(SEARCH("No",'2_all_summary'!O1044)),4,3))</f>
        <v>4</v>
      </c>
      <c r="M1044" s="41">
        <f>IF(ISNUMBER(SEARCH("Yes",'2_all_summary'!$F1044)),IF(0&lt;'2_all_summary'!P1044,1,2),IF(0='2_all_summary'!P1044,4,3))</f>
        <v>4</v>
      </c>
      <c r="N1044" s="41">
        <f>IF(ISNUMBER(SEARCH("Yes",'2_all_summary'!$F1044)),IF(ISNUMBER(SEARCH("Yes",'2_all_summary'!Q1044)),1,2),IF(ISNUMBER(SEARCH("No",'2_all_summary'!Q1044)),4,3))</f>
        <v>4</v>
      </c>
      <c r="O1044" s="41">
        <f>IF(ISNUMBER(SEARCH("Yes",'2_all_summary'!$F1044)),IF(ISNUMBER(SEARCH("Yes",'2_all_summary'!R1044)),1,2),IF(ISNUMBER(SEARCH("No",'2_all_summary'!R1044)),4,3))</f>
        <v>4</v>
      </c>
      <c r="P1044" s="41">
        <f>IF(ISNUMBER(SEARCH("Yes",'2_all_summary'!$F1044)),IF(ISNUMBER(SEARCH("Yes",'2_all_summary'!S1044)),1,2),IF(ISNUMBER(SEARCH("No",'2_all_summary'!S1044)),4,3))</f>
        <v>4</v>
      </c>
      <c r="Q1044" s="41">
        <f>IF(ISNUMBER(SEARCH("Yes",'2_all_summary'!$F1044)),IF(0&lt;'2_all_summary'!T1044,1,2),IF(0='2_all_summary'!T1044,4,3))</f>
        <v>4</v>
      </c>
      <c r="R1044" s="41">
        <f>IF(ISNUMBER(SEARCH("Yes",'2_all_summary'!$F1044)),IF(ISNUMBER(SEARCH("Yes",'2_all_summary'!U1044)),1,2),IF(ISNUMBER(SEARCH("No",'2_all_summary'!U1044)),4,3))</f>
        <v>4</v>
      </c>
    </row>
    <row r="1045" spans="7:18" x14ac:dyDescent="0.3">
      <c r="G1045" s="41"/>
      <c r="H1045" s="41" t="str">
        <f>'2_all_summary'!D1045</f>
        <v>Compliance and enforcement of community-based coastal resource management regulations in North Sulawesi, Indonesia</v>
      </c>
      <c r="I1045" s="41" t="str">
        <f>'2_all_summary'!E1045</f>
        <v>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v>
      </c>
      <c r="J1045" s="41">
        <f>IF(ISNUMBER(SEARCH("Yes",'2_all_summary'!$F1045)),IF(ISNUMBER(SEARCH("Yes",'2_all_summary'!M1045)),1,2),IF(ISNUMBER(SEARCH("No",'2_all_summary'!M1045)),4,3))</f>
        <v>4</v>
      </c>
      <c r="K1045" s="41">
        <f>IF(ISNUMBER(SEARCH("Yes",'2_all_summary'!$F1045)),IF(ISNUMBER(SEARCH("Yes",'2_all_summary'!N1045)),1,2),IF(ISNUMBER(SEARCH("No",'2_all_summary'!N1045)),4,3))</f>
        <v>4</v>
      </c>
      <c r="L1045" s="41">
        <f>IF(ISNUMBER(SEARCH("Yes",'2_all_summary'!$F1045)),IF(ISNUMBER(SEARCH("Yes",'2_all_summary'!O1045)),1,2),IF(ISNUMBER(SEARCH("No",'2_all_summary'!O1045)),4,3))</f>
        <v>4</v>
      </c>
      <c r="M1045" s="41">
        <f>IF(ISNUMBER(SEARCH("Yes",'2_all_summary'!$F1045)),IF(0&lt;'2_all_summary'!P1045,1,2),IF(0='2_all_summary'!P1045,4,3))</f>
        <v>4</v>
      </c>
      <c r="N1045" s="41">
        <f>IF(ISNUMBER(SEARCH("Yes",'2_all_summary'!$F1045)),IF(ISNUMBER(SEARCH("Yes",'2_all_summary'!Q1045)),1,2),IF(ISNUMBER(SEARCH("No",'2_all_summary'!Q1045)),4,3))</f>
        <v>4</v>
      </c>
      <c r="O1045" s="41">
        <f>IF(ISNUMBER(SEARCH("Yes",'2_all_summary'!$F1045)),IF(ISNUMBER(SEARCH("Yes",'2_all_summary'!R1045)),1,2),IF(ISNUMBER(SEARCH("No",'2_all_summary'!R1045)),4,3))</f>
        <v>4</v>
      </c>
      <c r="P1045" s="41">
        <f>IF(ISNUMBER(SEARCH("Yes",'2_all_summary'!$F1045)),IF(ISNUMBER(SEARCH("Yes",'2_all_summary'!S1045)),1,2),IF(ISNUMBER(SEARCH("No",'2_all_summary'!S1045)),4,3))</f>
        <v>4</v>
      </c>
      <c r="Q1045" s="41">
        <f>IF(ISNUMBER(SEARCH("Yes",'2_all_summary'!$F1045)),IF(0&lt;'2_all_summary'!T1045,1,2),IF(0='2_all_summary'!T1045,4,3))</f>
        <v>4</v>
      </c>
      <c r="R1045" s="41">
        <f>IF(ISNUMBER(SEARCH("Yes",'2_all_summary'!$F1045)),IF(ISNUMBER(SEARCH("Yes",'2_all_summary'!U1045)),1,2),IF(ISNUMBER(SEARCH("No",'2_all_summary'!U1045)),4,3))</f>
        <v>4</v>
      </c>
    </row>
    <row r="1046" spans="7:18" x14ac:dyDescent="0.3">
      <c r="G1046" s="41"/>
      <c r="H1046" s="41" t="str">
        <f>'2_all_summary'!D1046</f>
        <v>Factors influencing community fishers' leadership engagement in international small-scale fisheries</v>
      </c>
      <c r="I1046" s="41" t="str">
        <f>'2_all_summary'!E1046</f>
        <v>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Â© 2016 Sutton and Rudd.</v>
      </c>
      <c r="J1046" s="41">
        <f>IF(ISNUMBER(SEARCH("Yes",'2_all_summary'!$F1046)),IF(ISNUMBER(SEARCH("Yes",'2_all_summary'!M1046)),1,2),IF(ISNUMBER(SEARCH("No",'2_all_summary'!M1046)),4,3))</f>
        <v>4</v>
      </c>
      <c r="K1046" s="41">
        <f>IF(ISNUMBER(SEARCH("Yes",'2_all_summary'!$F1046)),IF(ISNUMBER(SEARCH("Yes",'2_all_summary'!N1046)),1,2),IF(ISNUMBER(SEARCH("No",'2_all_summary'!N1046)),4,3))</f>
        <v>4</v>
      </c>
      <c r="L1046" s="41">
        <f>IF(ISNUMBER(SEARCH("Yes",'2_all_summary'!$F1046)),IF(ISNUMBER(SEARCH("Yes",'2_all_summary'!O1046)),1,2),IF(ISNUMBER(SEARCH("No",'2_all_summary'!O1046)),4,3))</f>
        <v>4</v>
      </c>
      <c r="M1046" s="41">
        <f>IF(ISNUMBER(SEARCH("Yes",'2_all_summary'!$F1046)),IF(0&lt;'2_all_summary'!P1046,1,2),IF(0='2_all_summary'!P1046,4,3))</f>
        <v>4</v>
      </c>
      <c r="N1046" s="41">
        <f>IF(ISNUMBER(SEARCH("Yes",'2_all_summary'!$F1046)),IF(ISNUMBER(SEARCH("Yes",'2_all_summary'!Q1046)),1,2),IF(ISNUMBER(SEARCH("No",'2_all_summary'!Q1046)),4,3))</f>
        <v>4</v>
      </c>
      <c r="O1046" s="41">
        <f>IF(ISNUMBER(SEARCH("Yes",'2_all_summary'!$F1046)),IF(ISNUMBER(SEARCH("Yes",'2_all_summary'!R1046)),1,2),IF(ISNUMBER(SEARCH("No",'2_all_summary'!R1046)),4,3))</f>
        <v>4</v>
      </c>
      <c r="P1046" s="41">
        <f>IF(ISNUMBER(SEARCH("Yes",'2_all_summary'!$F1046)),IF(ISNUMBER(SEARCH("Yes",'2_all_summary'!S1046)),1,2),IF(ISNUMBER(SEARCH("No",'2_all_summary'!S1046)),4,3))</f>
        <v>4</v>
      </c>
      <c r="Q1046" s="41">
        <f>IF(ISNUMBER(SEARCH("Yes",'2_all_summary'!$F1046)),IF(0&lt;'2_all_summary'!T1046,1,2),IF(0='2_all_summary'!T1046,4,3))</f>
        <v>4</v>
      </c>
      <c r="R1046" s="41">
        <f>IF(ISNUMBER(SEARCH("Yes",'2_all_summary'!$F1046)),IF(ISNUMBER(SEARCH("Yes",'2_all_summary'!U1046)),1,2),IF(ISNUMBER(SEARCH("No",'2_all_summary'!U1046)),4,3))</f>
        <v>4</v>
      </c>
    </row>
    <row r="1047" spans="7:18" x14ac:dyDescent="0.3">
      <c r="G1047" s="41"/>
      <c r="H1047" s="41" t="str">
        <f>'2_all_summary'!D1047</f>
        <v>Analysis of high-risk behaviors related to HIV infection in men who have sex with men recruited by different methods [ä¸åŒæ–¹å¼æ‹›å‹Ÿçš„ç”·ç”·æ€§è¡Œä¸ºäººç¾¤HIV æ„ŸæŸ“é«˜å±æ€§è¡Œä¸ºæ¯”è¾ƒåˆ†æž]</v>
      </c>
      <c r="I1047" s="41" t="str">
        <f>'2_all_summary'!E1047</f>
        <v>Objective To analyze high-risk behaviors related to HIV infection in men who have sex with menï¼ˆMSMï¼‰recruited by different methods in Zhenjiang city, and to provide a reference for precise prevention and control of acquired immunodeficiency syndromeï¼ˆAIDSï¼‰. Methods From April to June in 2020, MSM in Zhenjiang city were recruited as research subjects through the center for disease control and preventionï¼ˆCDCï¼‰voluntary counseling and testingï¼ˆVCTï¼‰clinic and community-based organizations ï¼ˆCBOsï¼‰. Information such as demographic characteristics, drug abuse, HIV testing history and high-risk sexual behavior were collected through a unified questionnaire survey. Chi-square test or Fisherâ€²s exact test was used to analyze differences in relevant characteristics of MSM recruited by different methods. Results A total of 641 MSM were recruited by the two methods, including 442ï¼ˆ68.95%ï¼‰recruited from CBOs and 199ï¼ˆ31.05%ï¼‰from CDC; the proportion of MSM aged under 20 years was significantly higher in the CBO groupï¼ˆ6.56%ï¼‰than in the CDC groupï¼ˆ1.01%, Ï‡2 = 9.20, P = 0.002ï¼‰; the proportions of MSM receiving health education information on potential hazards of drug use from professional health institutions and new network media were significantly higher in the CDC group ï¼ˆ7.54% ï¼»15/199ï¼½, 16.58% ï¼»33/199ï¼½, respectivelyï¼‰than in the CBO groupï¼ˆ3.39%ï¼»15/442ï¼½, Ï‡2 = 5.28, P = 0.022; 9.50%ï¼»42/442ï¼½, Ï‡2 = 6.66, P = 0.010ï¼‰. In terms of characteristics of sexual behavior, the CBO group showed significantly increased proportions of individuals having group sex ï¼ˆ25.21%, 30 casesï¼‰ and those having unprotected sexual intercourse with womenï¼ˆ47.51%, 210 casesï¼‰compared with the CDC groupï¼ˆ7.50%ï¼»6 casesï¼½, Ï‡2 = 10.13ï¼ŒP = 0.001; 27.64%ï¼»55 casesï¼½, Ï‡2 = 22.35ï¼ŒP &amp;lt; 0.001, respectivelyï¼‰, but significantly decreased proportions of heterosexualsï¼ˆ2.04%, 9 casesï¼‰, individuals unknowing about the HIV status of sexual partnersï¼ˆ22.40%, 99 casesï¼‰and those having unprotected anal sex with menï¼ˆ39.82%, 176 casesï¼‰compared with the CDC groupï¼ˆ6.53%ï¼»13 casesï¼½, Ï‡2 = 8.37, P = 0.004; 39.70%ï¼»79 casesï¼½, Ï‡2 = 20.48, P &amp;lt; 0.001; 57.29%ï¼»114 casesï¼½, Ï‡2 = 16.90, P &amp;lt; 0.001, respectivelyï¼‰. Compared with the CDC group, the CBO group showed significantly decreased proportions of individuals ever having an HIV testï¼ˆ74.43%ï¼»329 casesï¼½vs. 80.90% ï¼»161 casesï¼½, Ï‡2 = 3.19, P = 0.074ï¼‰and those getting the latest HIV test from CDCï¼ˆ23.10%ï¼»76 casesï¼½vs. 57.14%ï¼»92 casesï¼½, Ï‡2 = 99.41, P &amp;lt; 0.001ï¼‰, as well as decreased prevalence of HIV infectionï¼ˆ5.20%ï¼»23 casesï¼½vs. 13.07%ï¼»26 casesï¼½, Ï‡2 = 21.85, P &amp;lt; 0.001ï¼‰.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Â© by authors.</v>
      </c>
      <c r="J1047" s="41">
        <f>IF(ISNUMBER(SEARCH("Yes",'2_all_summary'!$F1047)),IF(ISNUMBER(SEARCH("Yes",'2_all_summary'!M1047)),1,2),IF(ISNUMBER(SEARCH("No",'2_all_summary'!M1047)),4,3))</f>
        <v>4</v>
      </c>
      <c r="K1047" s="41">
        <f>IF(ISNUMBER(SEARCH("Yes",'2_all_summary'!$F1047)),IF(ISNUMBER(SEARCH("Yes",'2_all_summary'!N1047)),1,2),IF(ISNUMBER(SEARCH("No",'2_all_summary'!N1047)),4,3))</f>
        <v>4</v>
      </c>
      <c r="L1047" s="41">
        <f>IF(ISNUMBER(SEARCH("Yes",'2_all_summary'!$F1047)),IF(ISNUMBER(SEARCH("Yes",'2_all_summary'!O1047)),1,2),IF(ISNUMBER(SEARCH("No",'2_all_summary'!O1047)),4,3))</f>
        <v>4</v>
      </c>
      <c r="M1047" s="41">
        <f>IF(ISNUMBER(SEARCH("Yes",'2_all_summary'!$F1047)),IF(0&lt;'2_all_summary'!P1047,1,2),IF(0='2_all_summary'!P1047,4,3))</f>
        <v>4</v>
      </c>
      <c r="N1047" s="41">
        <f>IF(ISNUMBER(SEARCH("Yes",'2_all_summary'!$F1047)),IF(ISNUMBER(SEARCH("Yes",'2_all_summary'!Q1047)),1,2),IF(ISNUMBER(SEARCH("No",'2_all_summary'!Q1047)),4,3))</f>
        <v>4</v>
      </c>
      <c r="O1047" s="41">
        <f>IF(ISNUMBER(SEARCH("Yes",'2_all_summary'!$F1047)),IF(ISNUMBER(SEARCH("Yes",'2_all_summary'!R1047)),1,2),IF(ISNUMBER(SEARCH("No",'2_all_summary'!R1047)),4,3))</f>
        <v>4</v>
      </c>
      <c r="P1047" s="41">
        <f>IF(ISNUMBER(SEARCH("Yes",'2_all_summary'!$F1047)),IF(ISNUMBER(SEARCH("Yes",'2_all_summary'!S1047)),1,2),IF(ISNUMBER(SEARCH("No",'2_all_summary'!S1047)),4,3))</f>
        <v>4</v>
      </c>
      <c r="Q1047" s="41">
        <f>IF(ISNUMBER(SEARCH("Yes",'2_all_summary'!$F1047)),IF(0&lt;'2_all_summary'!T1047,1,2),IF(0='2_all_summary'!T1047,4,3))</f>
        <v>4</v>
      </c>
      <c r="R1047" s="41">
        <f>IF(ISNUMBER(SEARCH("Yes",'2_all_summary'!$F1047)),IF(ISNUMBER(SEARCH("Yes",'2_all_summary'!U1047)),1,2),IF(ISNUMBER(SEARCH("No",'2_all_summary'!U1047)),4,3))</f>
        <v>4</v>
      </c>
    </row>
    <row r="1048" spans="7:18" x14ac:dyDescent="0.3">
      <c r="G1048" s="41"/>
      <c r="H1048" s="41" t="str">
        <f>'2_all_summary'!D1048</f>
        <v>Marine conservation in remote small island settings: Factors influencing marine protected area establishment in the Azores</v>
      </c>
      <c r="I1048" s="41" t="str">
        <f>'2_all_summary'!E1048</f>
        <v>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Â© 2013 Elsevier Ltd.</v>
      </c>
      <c r="J1048" s="41">
        <f>IF(ISNUMBER(SEARCH("Yes",'2_all_summary'!$F1048)),IF(ISNUMBER(SEARCH("Yes",'2_all_summary'!M1048)),1,2),IF(ISNUMBER(SEARCH("No",'2_all_summary'!M1048)),4,3))</f>
        <v>4</v>
      </c>
      <c r="K1048" s="41">
        <f>IF(ISNUMBER(SEARCH("Yes",'2_all_summary'!$F1048)),IF(ISNUMBER(SEARCH("Yes",'2_all_summary'!N1048)),1,2),IF(ISNUMBER(SEARCH("No",'2_all_summary'!N1048)),4,3))</f>
        <v>4</v>
      </c>
      <c r="L1048" s="41">
        <f>IF(ISNUMBER(SEARCH("Yes",'2_all_summary'!$F1048)),IF(ISNUMBER(SEARCH("Yes",'2_all_summary'!O1048)),1,2),IF(ISNUMBER(SEARCH("No",'2_all_summary'!O1048)),4,3))</f>
        <v>4</v>
      </c>
      <c r="M1048" s="41">
        <f>IF(ISNUMBER(SEARCH("Yes",'2_all_summary'!$F1048)),IF(0&lt;'2_all_summary'!P1048,1,2),IF(0='2_all_summary'!P1048,4,3))</f>
        <v>4</v>
      </c>
      <c r="N1048" s="41">
        <f>IF(ISNUMBER(SEARCH("Yes",'2_all_summary'!$F1048)),IF(ISNUMBER(SEARCH("Yes",'2_all_summary'!Q1048)),1,2),IF(ISNUMBER(SEARCH("No",'2_all_summary'!Q1048)),4,3))</f>
        <v>4</v>
      </c>
      <c r="O1048" s="41">
        <f>IF(ISNUMBER(SEARCH("Yes",'2_all_summary'!$F1048)),IF(ISNUMBER(SEARCH("Yes",'2_all_summary'!R1048)),1,2),IF(ISNUMBER(SEARCH("No",'2_all_summary'!R1048)),4,3))</f>
        <v>4</v>
      </c>
      <c r="P1048" s="41">
        <f>IF(ISNUMBER(SEARCH("Yes",'2_all_summary'!$F1048)),IF(ISNUMBER(SEARCH("Yes",'2_all_summary'!S1048)),1,2),IF(ISNUMBER(SEARCH("No",'2_all_summary'!S1048)),4,3))</f>
        <v>4</v>
      </c>
      <c r="Q1048" s="41">
        <f>IF(ISNUMBER(SEARCH("Yes",'2_all_summary'!$F1048)),IF(0&lt;'2_all_summary'!T1048,1,2),IF(0='2_all_summary'!T1048,4,3))</f>
        <v>4</v>
      </c>
      <c r="R1048" s="41">
        <f>IF(ISNUMBER(SEARCH("Yes",'2_all_summary'!$F1048)),IF(ISNUMBER(SEARCH("Yes",'2_all_summary'!U1048)),1,2),IF(ISNUMBER(SEARCH("No",'2_all_summary'!U1048)),4,3))</f>
        <v>4</v>
      </c>
    </row>
    <row r="1049" spans="7:18" x14ac:dyDescent="0.3">
      <c r="G1049" s="41"/>
      <c r="H1049" s="41" t="str">
        <f>'2_all_summary'!D1049</f>
        <v>Evaluation of the â€œfishing down marine food webâ€ process in the north-west of Persian Gulf (Khuzestan Province) during the period of 2002â€“2011</v>
      </c>
      <c r="I1049" s="41" t="str">
        <f>'2_all_summary'!E1049</f>
        <v>The worldwide increase in commercial fisheries and its impact on ecosystems as well as inefficient fishery management have led to overfishing and frequent breakdown of traditional fish stocks. In this context, an analysis of Khuzestan inshore fisheries data covering the years 2002â€“2011,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Â© 2015, The Chinese Society of Oceanography and Springer-Verlag Berlin Heidelberg.</v>
      </c>
      <c r="J1049" s="41">
        <f>IF(ISNUMBER(SEARCH("Yes",'2_all_summary'!$F1049)),IF(ISNUMBER(SEARCH("Yes",'2_all_summary'!M1049)),1,2),IF(ISNUMBER(SEARCH("No",'2_all_summary'!M1049)),4,3))</f>
        <v>4</v>
      </c>
      <c r="K1049" s="41">
        <f>IF(ISNUMBER(SEARCH("Yes",'2_all_summary'!$F1049)),IF(ISNUMBER(SEARCH("Yes",'2_all_summary'!N1049)),1,2),IF(ISNUMBER(SEARCH("No",'2_all_summary'!N1049)),4,3))</f>
        <v>4</v>
      </c>
      <c r="L1049" s="41">
        <f>IF(ISNUMBER(SEARCH("Yes",'2_all_summary'!$F1049)),IF(ISNUMBER(SEARCH("Yes",'2_all_summary'!O1049)),1,2),IF(ISNUMBER(SEARCH("No",'2_all_summary'!O1049)),4,3))</f>
        <v>4</v>
      </c>
      <c r="M1049" s="41">
        <f>IF(ISNUMBER(SEARCH("Yes",'2_all_summary'!$F1049)),IF(0&lt;'2_all_summary'!P1049,1,2),IF(0='2_all_summary'!P1049,4,3))</f>
        <v>4</v>
      </c>
      <c r="N1049" s="41">
        <f>IF(ISNUMBER(SEARCH("Yes",'2_all_summary'!$F1049)),IF(ISNUMBER(SEARCH("Yes",'2_all_summary'!Q1049)),1,2),IF(ISNUMBER(SEARCH("No",'2_all_summary'!Q1049)),4,3))</f>
        <v>4</v>
      </c>
      <c r="O1049" s="41">
        <f>IF(ISNUMBER(SEARCH("Yes",'2_all_summary'!$F1049)),IF(ISNUMBER(SEARCH("Yes",'2_all_summary'!R1049)),1,2),IF(ISNUMBER(SEARCH("No",'2_all_summary'!R1049)),4,3))</f>
        <v>4</v>
      </c>
      <c r="P1049" s="41">
        <f>IF(ISNUMBER(SEARCH("Yes",'2_all_summary'!$F1049)),IF(ISNUMBER(SEARCH("Yes",'2_all_summary'!S1049)),1,2),IF(ISNUMBER(SEARCH("No",'2_all_summary'!S1049)),4,3))</f>
        <v>4</v>
      </c>
      <c r="Q1049" s="41">
        <f>IF(ISNUMBER(SEARCH("Yes",'2_all_summary'!$F1049)),IF(0&lt;'2_all_summary'!T1049,1,2),IF(0='2_all_summary'!T1049,4,3))</f>
        <v>4</v>
      </c>
      <c r="R1049" s="41">
        <f>IF(ISNUMBER(SEARCH("Yes",'2_all_summary'!$F1049)),IF(ISNUMBER(SEARCH("Yes",'2_all_summary'!U1049)),1,2),IF(ISNUMBER(SEARCH("No",'2_all_summary'!U1049)),4,3))</f>
        <v>4</v>
      </c>
    </row>
    <row r="1050" spans="7:18" x14ac:dyDescent="0.3">
      <c r="G1050" s="41"/>
      <c r="H1050" s="41" t="str">
        <f>'2_all_summary'!D1050</f>
        <v>Care, not incarceration: exploring the carcerality of fisheries enforcement and potential decolonial futures in HawaiÊ»i</v>
      </c>
      <c r="I1050" s="41" t="str">
        <f>'2_all_summary'!E1050</f>
        <v>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HawaiÊ»i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HawaiÊ»i,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KÄnaka Maoli (Native Hawaiians). Additionally, this paper demonstrates how current efforts in HawaiÊ»i â€“ Community-Based Subsistence Fisheries Areas (CBSFAs), the Ê»Aha Moku system, and the Makai Watch Program â€“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Â© 2021 The Author(s)</v>
      </c>
      <c r="J1050" s="41">
        <f>IF(ISNUMBER(SEARCH("Yes",'2_all_summary'!$F1050)),IF(ISNUMBER(SEARCH("Yes",'2_all_summary'!M1050)),1,2),IF(ISNUMBER(SEARCH("No",'2_all_summary'!M1050)),4,3))</f>
        <v>4</v>
      </c>
      <c r="K1050" s="41">
        <f>IF(ISNUMBER(SEARCH("Yes",'2_all_summary'!$F1050)),IF(ISNUMBER(SEARCH("Yes",'2_all_summary'!N1050)),1,2),IF(ISNUMBER(SEARCH("No",'2_all_summary'!N1050)),4,3))</f>
        <v>4</v>
      </c>
      <c r="L1050" s="41">
        <f>IF(ISNUMBER(SEARCH("Yes",'2_all_summary'!$F1050)),IF(ISNUMBER(SEARCH("Yes",'2_all_summary'!O1050)),1,2),IF(ISNUMBER(SEARCH("No",'2_all_summary'!O1050)),4,3))</f>
        <v>4</v>
      </c>
      <c r="M1050" s="41">
        <f>IF(ISNUMBER(SEARCH("Yes",'2_all_summary'!$F1050)),IF(0&lt;'2_all_summary'!P1050,1,2),IF(0='2_all_summary'!P1050,4,3))</f>
        <v>4</v>
      </c>
      <c r="N1050" s="41">
        <f>IF(ISNUMBER(SEARCH("Yes",'2_all_summary'!$F1050)),IF(ISNUMBER(SEARCH("Yes",'2_all_summary'!Q1050)),1,2),IF(ISNUMBER(SEARCH("No",'2_all_summary'!Q1050)),4,3))</f>
        <v>4</v>
      </c>
      <c r="O1050" s="41">
        <f>IF(ISNUMBER(SEARCH("Yes",'2_all_summary'!$F1050)),IF(ISNUMBER(SEARCH("Yes",'2_all_summary'!R1050)),1,2),IF(ISNUMBER(SEARCH("No",'2_all_summary'!R1050)),4,3))</f>
        <v>4</v>
      </c>
      <c r="P1050" s="41">
        <f>IF(ISNUMBER(SEARCH("Yes",'2_all_summary'!$F1050)),IF(ISNUMBER(SEARCH("Yes",'2_all_summary'!S1050)),1,2),IF(ISNUMBER(SEARCH("No",'2_all_summary'!S1050)),4,3))</f>
        <v>4</v>
      </c>
      <c r="Q1050" s="41">
        <f>IF(ISNUMBER(SEARCH("Yes",'2_all_summary'!$F1050)),IF(0&lt;'2_all_summary'!T1050,1,2),IF(0='2_all_summary'!T1050,4,3))</f>
        <v>4</v>
      </c>
      <c r="R1050" s="41">
        <f>IF(ISNUMBER(SEARCH("Yes",'2_all_summary'!$F1050)),IF(ISNUMBER(SEARCH("Yes",'2_all_summary'!U1050)),1,2),IF(ISNUMBER(SEARCH("No",'2_all_summary'!U1050)),4,3))</f>
        <v>4</v>
      </c>
    </row>
    <row r="1051" spans="7:18" x14ac:dyDescent="0.3">
      <c r="G1051" s="41"/>
      <c r="H1051" s="41" t="str">
        <f>'2_all_summary'!D1051</f>
        <v>The role of strong-tie social networks in mediating food security of fish resources by a traditional riverine community in the Brazilian Amazon</v>
      </c>
      <c r="I1051" s="41" t="str">
        <f>'2_all_summary'!E1051</f>
        <v>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Â© 2015 by the author(s).</v>
      </c>
      <c r="J1051" s="41">
        <f>IF(ISNUMBER(SEARCH("Yes",'2_all_summary'!$F1051)),IF(ISNUMBER(SEARCH("Yes",'2_all_summary'!M1051)),1,2),IF(ISNUMBER(SEARCH("No",'2_all_summary'!M1051)),4,3))</f>
        <v>4</v>
      </c>
      <c r="K1051" s="41">
        <f>IF(ISNUMBER(SEARCH("Yes",'2_all_summary'!$F1051)),IF(ISNUMBER(SEARCH("Yes",'2_all_summary'!N1051)),1,2),IF(ISNUMBER(SEARCH("No",'2_all_summary'!N1051)),4,3))</f>
        <v>4</v>
      </c>
      <c r="L1051" s="41">
        <f>IF(ISNUMBER(SEARCH("Yes",'2_all_summary'!$F1051)),IF(ISNUMBER(SEARCH("Yes",'2_all_summary'!O1051)),1,2),IF(ISNUMBER(SEARCH("No",'2_all_summary'!O1051)),4,3))</f>
        <v>4</v>
      </c>
      <c r="M1051" s="41">
        <f>IF(ISNUMBER(SEARCH("Yes",'2_all_summary'!$F1051)),IF(0&lt;'2_all_summary'!P1051,1,2),IF(0='2_all_summary'!P1051,4,3))</f>
        <v>4</v>
      </c>
      <c r="N1051" s="41">
        <f>IF(ISNUMBER(SEARCH("Yes",'2_all_summary'!$F1051)),IF(ISNUMBER(SEARCH("Yes",'2_all_summary'!Q1051)),1,2),IF(ISNUMBER(SEARCH("No",'2_all_summary'!Q1051)),4,3))</f>
        <v>4</v>
      </c>
      <c r="O1051" s="41">
        <f>IF(ISNUMBER(SEARCH("Yes",'2_all_summary'!$F1051)),IF(ISNUMBER(SEARCH("Yes",'2_all_summary'!R1051)),1,2),IF(ISNUMBER(SEARCH("No",'2_all_summary'!R1051)),4,3))</f>
        <v>4</v>
      </c>
      <c r="P1051" s="41">
        <f>IF(ISNUMBER(SEARCH("Yes",'2_all_summary'!$F1051)),IF(ISNUMBER(SEARCH("Yes",'2_all_summary'!S1051)),1,2),IF(ISNUMBER(SEARCH("No",'2_all_summary'!S1051)),4,3))</f>
        <v>4</v>
      </c>
      <c r="Q1051" s="41">
        <f>IF(ISNUMBER(SEARCH("Yes",'2_all_summary'!$F1051)),IF(0&lt;'2_all_summary'!T1051,1,2),IF(0='2_all_summary'!T1051,4,3))</f>
        <v>4</v>
      </c>
      <c r="R1051" s="41">
        <f>IF(ISNUMBER(SEARCH("Yes",'2_all_summary'!$F1051)),IF(ISNUMBER(SEARCH("Yes",'2_all_summary'!U1051)),1,2),IF(ISNUMBER(SEARCH("No",'2_all_summary'!U1051)),4,3))</f>
        <v>4</v>
      </c>
    </row>
    <row r="1052" spans="7:18" x14ac:dyDescent="0.3">
      <c r="G1052" s="41"/>
      <c r="H1052" s="41" t="str">
        <f>'2_all_summary'!D1052</f>
        <v>Prevention of conflicts between klaipeda seaport and local communities based on eco-innovations [Ekoinovacijos kaip visuomenÄ—s - KlaipÄ—dos jÅ«rÅ³ uosto konfliktÅ³ prevencijos priemonÄ—]</v>
      </c>
      <c r="I1052" s="41" t="str">
        <f>'2_all_summary'!E1052</f>
        <v>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KlaipÃ©da seaport and, by providing the analysis of environmental measures according to the proposed conflict management model, contributes to conflict prevention and remediation by involvement of eco-innovations. Â© Kaunas University of Technology.</v>
      </c>
      <c r="J1052" s="41">
        <f>IF(ISNUMBER(SEARCH("Yes",'2_all_summary'!$F1052)),IF(ISNUMBER(SEARCH("Yes",'2_all_summary'!M1052)),1,2),IF(ISNUMBER(SEARCH("No",'2_all_summary'!M1052)),4,3))</f>
        <v>4</v>
      </c>
      <c r="K1052" s="41">
        <f>IF(ISNUMBER(SEARCH("Yes",'2_all_summary'!$F1052)),IF(ISNUMBER(SEARCH("Yes",'2_all_summary'!N1052)),1,2),IF(ISNUMBER(SEARCH("No",'2_all_summary'!N1052)),4,3))</f>
        <v>4</v>
      </c>
      <c r="L1052" s="41">
        <f>IF(ISNUMBER(SEARCH("Yes",'2_all_summary'!$F1052)),IF(ISNUMBER(SEARCH("Yes",'2_all_summary'!O1052)),1,2),IF(ISNUMBER(SEARCH("No",'2_all_summary'!O1052)),4,3))</f>
        <v>4</v>
      </c>
      <c r="M1052" s="41">
        <f>IF(ISNUMBER(SEARCH("Yes",'2_all_summary'!$F1052)),IF(0&lt;'2_all_summary'!P1052,1,2),IF(0='2_all_summary'!P1052,4,3))</f>
        <v>4</v>
      </c>
      <c r="N1052" s="41">
        <f>IF(ISNUMBER(SEARCH("Yes",'2_all_summary'!$F1052)),IF(ISNUMBER(SEARCH("Yes",'2_all_summary'!Q1052)),1,2),IF(ISNUMBER(SEARCH("No",'2_all_summary'!Q1052)),4,3))</f>
        <v>4</v>
      </c>
      <c r="O1052" s="41">
        <f>IF(ISNUMBER(SEARCH("Yes",'2_all_summary'!$F1052)),IF(ISNUMBER(SEARCH("Yes",'2_all_summary'!R1052)),1,2),IF(ISNUMBER(SEARCH("No",'2_all_summary'!R1052)),4,3))</f>
        <v>4</v>
      </c>
      <c r="P1052" s="41">
        <f>IF(ISNUMBER(SEARCH("Yes",'2_all_summary'!$F1052)),IF(ISNUMBER(SEARCH("Yes",'2_all_summary'!S1052)),1,2),IF(ISNUMBER(SEARCH("No",'2_all_summary'!S1052)),4,3))</f>
        <v>4</v>
      </c>
      <c r="Q1052" s="41">
        <f>IF(ISNUMBER(SEARCH("Yes",'2_all_summary'!$F1052)),IF(0&lt;'2_all_summary'!T1052,1,2),IF(0='2_all_summary'!T1052,4,3))</f>
        <v>4</v>
      </c>
      <c r="R1052" s="41">
        <f>IF(ISNUMBER(SEARCH("Yes",'2_all_summary'!$F1052)),IF(ISNUMBER(SEARCH("Yes",'2_all_summary'!U1052)),1,2),IF(ISNUMBER(SEARCH("No",'2_all_summary'!U1052)),4,3))</f>
        <v>4</v>
      </c>
    </row>
    <row r="1053" spans="7:18" x14ac:dyDescent="0.3">
      <c r="G1053" s="41"/>
      <c r="H1053" s="41" t="str">
        <f>'2_all_summary'!D1053</f>
        <v>Multiscale relationships between Great Lakes nearshore fish communities and anthropogenic shoreline factors</v>
      </c>
      <c r="I1053" s="41" t="str">
        <f>'2_all_summary'!E1053</f>
        <v>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Â© 2009 Elsevier Inc. All rights reserved.</v>
      </c>
      <c r="J1053" s="41">
        <f>IF(ISNUMBER(SEARCH("Yes",'2_all_summary'!$F1053)),IF(ISNUMBER(SEARCH("Yes",'2_all_summary'!M1053)),1,2),IF(ISNUMBER(SEARCH("No",'2_all_summary'!M1053)),4,3))</f>
        <v>4</v>
      </c>
      <c r="K1053" s="41">
        <f>IF(ISNUMBER(SEARCH("Yes",'2_all_summary'!$F1053)),IF(ISNUMBER(SEARCH("Yes",'2_all_summary'!N1053)),1,2),IF(ISNUMBER(SEARCH("No",'2_all_summary'!N1053)),4,3))</f>
        <v>4</v>
      </c>
      <c r="L1053" s="41">
        <f>IF(ISNUMBER(SEARCH("Yes",'2_all_summary'!$F1053)),IF(ISNUMBER(SEARCH("Yes",'2_all_summary'!O1053)),1,2),IF(ISNUMBER(SEARCH("No",'2_all_summary'!O1053)),4,3))</f>
        <v>4</v>
      </c>
      <c r="M1053" s="41">
        <f>IF(ISNUMBER(SEARCH("Yes",'2_all_summary'!$F1053)),IF(0&lt;'2_all_summary'!P1053,1,2),IF(0='2_all_summary'!P1053,4,3))</f>
        <v>4</v>
      </c>
      <c r="N1053" s="41">
        <f>IF(ISNUMBER(SEARCH("Yes",'2_all_summary'!$F1053)),IF(ISNUMBER(SEARCH("Yes",'2_all_summary'!Q1053)),1,2),IF(ISNUMBER(SEARCH("No",'2_all_summary'!Q1053)),4,3))</f>
        <v>4</v>
      </c>
      <c r="O1053" s="41">
        <f>IF(ISNUMBER(SEARCH("Yes",'2_all_summary'!$F1053)),IF(ISNUMBER(SEARCH("Yes",'2_all_summary'!R1053)),1,2),IF(ISNUMBER(SEARCH("No",'2_all_summary'!R1053)),4,3))</f>
        <v>4</v>
      </c>
      <c r="P1053" s="41">
        <f>IF(ISNUMBER(SEARCH("Yes",'2_all_summary'!$F1053)),IF(ISNUMBER(SEARCH("Yes",'2_all_summary'!S1053)),1,2),IF(ISNUMBER(SEARCH("No",'2_all_summary'!S1053)),4,3))</f>
        <v>4</v>
      </c>
      <c r="Q1053" s="41">
        <f>IF(ISNUMBER(SEARCH("Yes",'2_all_summary'!$F1053)),IF(0&lt;'2_all_summary'!T1053,1,2),IF(0='2_all_summary'!T1053,4,3))</f>
        <v>4</v>
      </c>
      <c r="R1053" s="41">
        <f>IF(ISNUMBER(SEARCH("Yes",'2_all_summary'!$F1053)),IF(ISNUMBER(SEARCH("Yes",'2_all_summary'!U1053)),1,2),IF(ISNUMBER(SEARCH("No",'2_all_summary'!U1053)),4,3))</f>
        <v>4</v>
      </c>
    </row>
    <row r="1054" spans="7:18" x14ac:dyDescent="0.3">
      <c r="G1054" s="41"/>
      <c r="H1054" s="41" t="str">
        <f>'2_all_summary'!D1054</f>
        <v>Linking livelihoods to improved biodiversity conservation through sustainable integrated coastal management and community based dive tourism : Oslob Whale Sharks</v>
      </c>
      <c r="I1054" s="41" t="str">
        <f>'2_all_summary'!E1054</f>
        <v>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Â© 2019 Elsevier Ltd</v>
      </c>
      <c r="J1054" s="41">
        <f>IF(ISNUMBER(SEARCH("Yes",'2_all_summary'!$F1054)),IF(ISNUMBER(SEARCH("Yes",'2_all_summary'!M1054)),1,2),IF(ISNUMBER(SEARCH("No",'2_all_summary'!M1054)),4,3))</f>
        <v>4</v>
      </c>
      <c r="K1054" s="41">
        <f>IF(ISNUMBER(SEARCH("Yes",'2_all_summary'!$F1054)),IF(ISNUMBER(SEARCH("Yes",'2_all_summary'!N1054)),1,2),IF(ISNUMBER(SEARCH("No",'2_all_summary'!N1054)),4,3))</f>
        <v>4</v>
      </c>
      <c r="L1054" s="41">
        <f>IF(ISNUMBER(SEARCH("Yes",'2_all_summary'!$F1054)),IF(ISNUMBER(SEARCH("Yes",'2_all_summary'!O1054)),1,2),IF(ISNUMBER(SEARCH("No",'2_all_summary'!O1054)),4,3))</f>
        <v>4</v>
      </c>
      <c r="M1054" s="41">
        <f>IF(ISNUMBER(SEARCH("Yes",'2_all_summary'!$F1054)),IF(0&lt;'2_all_summary'!P1054,1,2),IF(0='2_all_summary'!P1054,4,3))</f>
        <v>4</v>
      </c>
      <c r="N1054" s="41">
        <f>IF(ISNUMBER(SEARCH("Yes",'2_all_summary'!$F1054)),IF(ISNUMBER(SEARCH("Yes",'2_all_summary'!Q1054)),1,2),IF(ISNUMBER(SEARCH("No",'2_all_summary'!Q1054)),4,3))</f>
        <v>4</v>
      </c>
      <c r="O1054" s="41">
        <f>IF(ISNUMBER(SEARCH("Yes",'2_all_summary'!$F1054)),IF(ISNUMBER(SEARCH("Yes",'2_all_summary'!R1054)),1,2),IF(ISNUMBER(SEARCH("No",'2_all_summary'!R1054)),4,3))</f>
        <v>4</v>
      </c>
      <c r="P1054" s="41">
        <f>IF(ISNUMBER(SEARCH("Yes",'2_all_summary'!$F1054)),IF(ISNUMBER(SEARCH("Yes",'2_all_summary'!S1054)),1,2),IF(ISNUMBER(SEARCH("No",'2_all_summary'!S1054)),4,3))</f>
        <v>4</v>
      </c>
      <c r="Q1054" s="41">
        <f>IF(ISNUMBER(SEARCH("Yes",'2_all_summary'!$F1054)),IF(0&lt;'2_all_summary'!T1054,1,2),IF(0='2_all_summary'!T1054,4,3))</f>
        <v>4</v>
      </c>
      <c r="R1054" s="41">
        <f>IF(ISNUMBER(SEARCH("Yes",'2_all_summary'!$F1054)),IF(ISNUMBER(SEARCH("Yes",'2_all_summary'!U1054)),1,2),IF(ISNUMBER(SEARCH("No",'2_all_summary'!U1054)),4,3))</f>
        <v>4</v>
      </c>
    </row>
    <row r="1055" spans="7:18" x14ac:dyDescent="0.3">
      <c r="G1055" s="41"/>
      <c r="H1055" s="41" t="str">
        <f>'2_all_summary'!D1055</f>
        <v>Strengthening post-hoc analysis of community-based fisheries management through the social-ecological systems framework</v>
      </c>
      <c r="I1055" s="41" t="str">
        <f>'2_all_summary'!E1055</f>
        <v>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Â© 2017</v>
      </c>
      <c r="J1055" s="41">
        <f>IF(ISNUMBER(SEARCH("Yes",'2_all_summary'!$F1055)),IF(ISNUMBER(SEARCH("Yes",'2_all_summary'!M1055)),1,2),IF(ISNUMBER(SEARCH("No",'2_all_summary'!M1055)),4,3))</f>
        <v>1</v>
      </c>
      <c r="K1055" s="41">
        <f>IF(ISNUMBER(SEARCH("Yes",'2_all_summary'!$F1055)),IF(ISNUMBER(SEARCH("Yes",'2_all_summary'!N1055)),1,2),IF(ISNUMBER(SEARCH("No",'2_all_summary'!N1055)),4,3))</f>
        <v>1</v>
      </c>
      <c r="L1055" s="41">
        <f>IF(ISNUMBER(SEARCH("Yes",'2_all_summary'!$F1055)),IF(ISNUMBER(SEARCH("Yes",'2_all_summary'!O1055)),1,2),IF(ISNUMBER(SEARCH("No",'2_all_summary'!O1055)),4,3))</f>
        <v>1</v>
      </c>
      <c r="M1055" s="41">
        <f>IF(ISNUMBER(SEARCH("Yes",'2_all_summary'!$F1055)),IF(0&lt;'2_all_summary'!P1055,1,2),IF(0='2_all_summary'!P1055,4,3))</f>
        <v>1</v>
      </c>
      <c r="N1055" s="41">
        <f>IF(ISNUMBER(SEARCH("Yes",'2_all_summary'!$F1055)),IF(ISNUMBER(SEARCH("Yes",'2_all_summary'!Q1055)),1,2),IF(ISNUMBER(SEARCH("No",'2_all_summary'!Q1055)),4,3))</f>
        <v>1</v>
      </c>
      <c r="O1055" s="41">
        <f>IF(ISNUMBER(SEARCH("Yes",'2_all_summary'!$F1055)),IF(ISNUMBER(SEARCH("Yes",'2_all_summary'!R1055)),1,2),IF(ISNUMBER(SEARCH("No",'2_all_summary'!R1055)),4,3))</f>
        <v>1</v>
      </c>
      <c r="P1055" s="41">
        <f>IF(ISNUMBER(SEARCH("Yes",'2_all_summary'!$F1055)),IF(ISNUMBER(SEARCH("Yes",'2_all_summary'!S1055)),1,2),IF(ISNUMBER(SEARCH("No",'2_all_summary'!S1055)),4,3))</f>
        <v>1</v>
      </c>
      <c r="Q1055" s="41">
        <f>IF(ISNUMBER(SEARCH("Yes",'2_all_summary'!$F1055)),IF(0&lt;'2_all_summary'!T1055,1,2),IF(0='2_all_summary'!T1055,4,3))</f>
        <v>1</v>
      </c>
      <c r="R1055" s="41">
        <f>IF(ISNUMBER(SEARCH("Yes",'2_all_summary'!$F1055)),IF(ISNUMBER(SEARCH("Yes",'2_all_summary'!U1055)),1,2),IF(ISNUMBER(SEARCH("No",'2_all_summary'!U1055)),4,3))</f>
        <v>1</v>
      </c>
    </row>
    <row r="1056" spans="7:18" x14ac:dyDescent="0.3">
      <c r="G1056" s="41"/>
      <c r="H1056" s="41" t="str">
        <f>'2_all_summary'!D1056</f>
        <v>Oil, floods, and fish: The social role of environmental scientists</v>
      </c>
      <c r="I1056" s="41" t="str">
        <f>'2_all_summary'!E1056</f>
        <v>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Â© 2012 AESS.</v>
      </c>
      <c r="J1056" s="41">
        <f>IF(ISNUMBER(SEARCH("Yes",'2_all_summary'!$F1056)),IF(ISNUMBER(SEARCH("Yes",'2_all_summary'!M1056)),1,2),IF(ISNUMBER(SEARCH("No",'2_all_summary'!M1056)),4,3))</f>
        <v>4</v>
      </c>
      <c r="K1056" s="41">
        <f>IF(ISNUMBER(SEARCH("Yes",'2_all_summary'!$F1056)),IF(ISNUMBER(SEARCH("Yes",'2_all_summary'!N1056)),1,2),IF(ISNUMBER(SEARCH("No",'2_all_summary'!N1056)),4,3))</f>
        <v>4</v>
      </c>
      <c r="L1056" s="41">
        <f>IF(ISNUMBER(SEARCH("Yes",'2_all_summary'!$F1056)),IF(ISNUMBER(SEARCH("Yes",'2_all_summary'!O1056)),1,2),IF(ISNUMBER(SEARCH("No",'2_all_summary'!O1056)),4,3))</f>
        <v>4</v>
      </c>
      <c r="M1056" s="41">
        <f>IF(ISNUMBER(SEARCH("Yes",'2_all_summary'!$F1056)),IF(0&lt;'2_all_summary'!P1056,1,2),IF(0='2_all_summary'!P1056,4,3))</f>
        <v>4</v>
      </c>
      <c r="N1056" s="41">
        <f>IF(ISNUMBER(SEARCH("Yes",'2_all_summary'!$F1056)),IF(ISNUMBER(SEARCH("Yes",'2_all_summary'!Q1056)),1,2),IF(ISNUMBER(SEARCH("No",'2_all_summary'!Q1056)),4,3))</f>
        <v>4</v>
      </c>
      <c r="O1056" s="41">
        <f>IF(ISNUMBER(SEARCH("Yes",'2_all_summary'!$F1056)),IF(ISNUMBER(SEARCH("Yes",'2_all_summary'!R1056)),1,2),IF(ISNUMBER(SEARCH("No",'2_all_summary'!R1056)),4,3))</f>
        <v>4</v>
      </c>
      <c r="P1056" s="41">
        <f>IF(ISNUMBER(SEARCH("Yes",'2_all_summary'!$F1056)),IF(ISNUMBER(SEARCH("Yes",'2_all_summary'!S1056)),1,2),IF(ISNUMBER(SEARCH("No",'2_all_summary'!S1056)),4,3))</f>
        <v>4</v>
      </c>
      <c r="Q1056" s="41">
        <f>IF(ISNUMBER(SEARCH("Yes",'2_all_summary'!$F1056)),IF(0&lt;'2_all_summary'!T1056,1,2),IF(0='2_all_summary'!T1056,4,3))</f>
        <v>4</v>
      </c>
      <c r="R1056" s="41">
        <f>IF(ISNUMBER(SEARCH("Yes",'2_all_summary'!$F1056)),IF(ISNUMBER(SEARCH("Yes",'2_all_summary'!U1056)),1,2),IF(ISNUMBER(SEARCH("No",'2_all_summary'!U1056)),4,3))</f>
        <v>4</v>
      </c>
    </row>
    <row r="1057" spans="7:18" x14ac:dyDescent="0.3">
      <c r="G1057" s="41"/>
      <c r="H1057" s="41" t="str">
        <f>'2_all_summary'!D1057</f>
        <v>A 'Farmer /Fisherperson and Allied Community Medical' - a quality-improvement template of care in primary care</v>
      </c>
      <c r="I1057" s="41" t="str">
        <f>'2_all_summary'!E1057</f>
        <v>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v>
      </c>
      <c r="J1057" s="41">
        <f>IF(ISNUMBER(SEARCH("Yes",'2_all_summary'!$F1057)),IF(ISNUMBER(SEARCH("Yes",'2_all_summary'!M1057)),1,2),IF(ISNUMBER(SEARCH("No",'2_all_summary'!M1057)),4,3))</f>
        <v>4</v>
      </c>
      <c r="K1057" s="41">
        <f>IF(ISNUMBER(SEARCH("Yes",'2_all_summary'!$F1057)),IF(ISNUMBER(SEARCH("Yes",'2_all_summary'!N1057)),1,2),IF(ISNUMBER(SEARCH("No",'2_all_summary'!N1057)),4,3))</f>
        <v>4</v>
      </c>
      <c r="L1057" s="41">
        <f>IF(ISNUMBER(SEARCH("Yes",'2_all_summary'!$F1057)),IF(ISNUMBER(SEARCH("Yes",'2_all_summary'!O1057)),1,2),IF(ISNUMBER(SEARCH("No",'2_all_summary'!O1057)),4,3))</f>
        <v>4</v>
      </c>
      <c r="M1057" s="41">
        <f>IF(ISNUMBER(SEARCH("Yes",'2_all_summary'!$F1057)),IF(0&lt;'2_all_summary'!P1057,1,2),IF(0='2_all_summary'!P1057,4,3))</f>
        <v>4</v>
      </c>
      <c r="N1057" s="41">
        <f>IF(ISNUMBER(SEARCH("Yes",'2_all_summary'!$F1057)),IF(ISNUMBER(SEARCH("Yes",'2_all_summary'!Q1057)),1,2),IF(ISNUMBER(SEARCH("No",'2_all_summary'!Q1057)),4,3))</f>
        <v>4</v>
      </c>
      <c r="O1057" s="41">
        <f>IF(ISNUMBER(SEARCH("Yes",'2_all_summary'!$F1057)),IF(ISNUMBER(SEARCH("Yes",'2_all_summary'!R1057)),1,2),IF(ISNUMBER(SEARCH("No",'2_all_summary'!R1057)),4,3))</f>
        <v>4</v>
      </c>
      <c r="P1057" s="41">
        <f>IF(ISNUMBER(SEARCH("Yes",'2_all_summary'!$F1057)),IF(ISNUMBER(SEARCH("Yes",'2_all_summary'!S1057)),1,2),IF(ISNUMBER(SEARCH("No",'2_all_summary'!S1057)),4,3))</f>
        <v>4</v>
      </c>
      <c r="Q1057" s="41">
        <f>IF(ISNUMBER(SEARCH("Yes",'2_all_summary'!$F1057)),IF(0&lt;'2_all_summary'!T1057,1,2),IF(0='2_all_summary'!T1057,4,3))</f>
        <v>4</v>
      </c>
      <c r="R1057" s="41">
        <f>IF(ISNUMBER(SEARCH("Yes",'2_all_summary'!$F1057)),IF(ISNUMBER(SEARCH("Yes",'2_all_summary'!U1057)),1,2),IF(ISNUMBER(SEARCH("No",'2_all_summary'!U1057)),4,3))</f>
        <v>4</v>
      </c>
    </row>
    <row r="1058" spans="7:18" x14ac:dyDescent="0.3">
      <c r="G1058" s="41"/>
      <c r="H1058" s="41" t="str">
        <f>'2_all_summary'!D1058</f>
        <v>A method to assess the sensitivity of sedimentary communities to fishing activities</v>
      </c>
      <c r="I1058" s="41" t="str">
        <f>'2_all_summary'!E1058</f>
        <v>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Â© Crown copyright 2008. Reproduced with permission of Her majesty's stationery office. Published by John Wiley &amp; Sons, Ltd.</v>
      </c>
      <c r="J1058" s="41">
        <f>IF(ISNUMBER(SEARCH("Yes",'2_all_summary'!$F1058)),IF(ISNUMBER(SEARCH("Yes",'2_all_summary'!M1058)),1,2),IF(ISNUMBER(SEARCH("No",'2_all_summary'!M1058)),4,3))</f>
        <v>4</v>
      </c>
      <c r="K1058" s="41">
        <f>IF(ISNUMBER(SEARCH("Yes",'2_all_summary'!$F1058)),IF(ISNUMBER(SEARCH("Yes",'2_all_summary'!N1058)),1,2),IF(ISNUMBER(SEARCH("No",'2_all_summary'!N1058)),4,3))</f>
        <v>4</v>
      </c>
      <c r="L1058" s="41">
        <f>IF(ISNUMBER(SEARCH("Yes",'2_all_summary'!$F1058)),IF(ISNUMBER(SEARCH("Yes",'2_all_summary'!O1058)),1,2),IF(ISNUMBER(SEARCH("No",'2_all_summary'!O1058)),4,3))</f>
        <v>4</v>
      </c>
      <c r="M1058" s="41">
        <f>IF(ISNUMBER(SEARCH("Yes",'2_all_summary'!$F1058)),IF(0&lt;'2_all_summary'!P1058,1,2),IF(0='2_all_summary'!P1058,4,3))</f>
        <v>4</v>
      </c>
      <c r="N1058" s="41">
        <f>IF(ISNUMBER(SEARCH("Yes",'2_all_summary'!$F1058)),IF(ISNUMBER(SEARCH("Yes",'2_all_summary'!Q1058)),1,2),IF(ISNUMBER(SEARCH("No",'2_all_summary'!Q1058)),4,3))</f>
        <v>4</v>
      </c>
      <c r="O1058" s="41">
        <f>IF(ISNUMBER(SEARCH("Yes",'2_all_summary'!$F1058)),IF(ISNUMBER(SEARCH("Yes",'2_all_summary'!R1058)),1,2),IF(ISNUMBER(SEARCH("No",'2_all_summary'!R1058)),4,3))</f>
        <v>4</v>
      </c>
      <c r="P1058" s="41">
        <f>IF(ISNUMBER(SEARCH("Yes",'2_all_summary'!$F1058)),IF(ISNUMBER(SEARCH("Yes",'2_all_summary'!S1058)),1,2),IF(ISNUMBER(SEARCH("No",'2_all_summary'!S1058)),4,3))</f>
        <v>4</v>
      </c>
      <c r="Q1058" s="41">
        <f>IF(ISNUMBER(SEARCH("Yes",'2_all_summary'!$F1058)),IF(0&lt;'2_all_summary'!T1058,1,2),IF(0='2_all_summary'!T1058,4,3))</f>
        <v>4</v>
      </c>
      <c r="R1058" s="41">
        <f>IF(ISNUMBER(SEARCH("Yes",'2_all_summary'!$F1058)),IF(ISNUMBER(SEARCH("Yes",'2_all_summary'!U1058)),1,2),IF(ISNUMBER(SEARCH("No",'2_all_summary'!U1058)),4,3))</f>
        <v>4</v>
      </c>
    </row>
    <row r="1059" spans="7:18" x14ac:dyDescent="0.3">
      <c r="G1059" s="41"/>
      <c r="H1059" s="41" t="str">
        <f>'2_all_summary'!D1059</f>
        <v>Legal approaches to MPA governance in Indo-Pacific small island states: A focus on public participation</v>
      </c>
      <c r="I1059" s="41" t="str">
        <f>'2_all_summary'!E1059</f>
        <v>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Â© 2019</v>
      </c>
      <c r="J1059" s="41">
        <f>IF(ISNUMBER(SEARCH("Yes",'2_all_summary'!$F1059)),IF(ISNUMBER(SEARCH("Yes",'2_all_summary'!M1059)),1,2),IF(ISNUMBER(SEARCH("No",'2_all_summary'!M1059)),4,3))</f>
        <v>1</v>
      </c>
      <c r="K1059" s="41">
        <f>IF(ISNUMBER(SEARCH("Yes",'2_all_summary'!$F1059)),IF(ISNUMBER(SEARCH("Yes",'2_all_summary'!N1059)),1,2),IF(ISNUMBER(SEARCH("No",'2_all_summary'!N1059)),4,3))</f>
        <v>1</v>
      </c>
      <c r="L1059" s="41">
        <f>IF(ISNUMBER(SEARCH("Yes",'2_all_summary'!$F1059)),IF(ISNUMBER(SEARCH("Yes",'2_all_summary'!O1059)),1,2),IF(ISNUMBER(SEARCH("No",'2_all_summary'!O1059)),4,3))</f>
        <v>1</v>
      </c>
      <c r="M1059" s="41">
        <f>IF(ISNUMBER(SEARCH("Yes",'2_all_summary'!$F1059)),IF(0&lt;'2_all_summary'!P1059,1,2),IF(0='2_all_summary'!P1059,4,3))</f>
        <v>1</v>
      </c>
      <c r="N1059" s="41">
        <f>IF(ISNUMBER(SEARCH("Yes",'2_all_summary'!$F1059)),IF(ISNUMBER(SEARCH("Yes",'2_all_summary'!Q1059)),1,2),IF(ISNUMBER(SEARCH("No",'2_all_summary'!Q1059)),4,3))</f>
        <v>1</v>
      </c>
      <c r="O1059" s="41">
        <f>IF(ISNUMBER(SEARCH("Yes",'2_all_summary'!$F1059)),IF(ISNUMBER(SEARCH("Yes",'2_all_summary'!R1059)),1,2),IF(ISNUMBER(SEARCH("No",'2_all_summary'!R1059)),4,3))</f>
        <v>1</v>
      </c>
      <c r="P1059" s="41">
        <f>IF(ISNUMBER(SEARCH("Yes",'2_all_summary'!$F1059)),IF(ISNUMBER(SEARCH("Yes",'2_all_summary'!S1059)),1,2),IF(ISNUMBER(SEARCH("No",'2_all_summary'!S1059)),4,3))</f>
        <v>1</v>
      </c>
      <c r="Q1059" s="41">
        <f>IF(ISNUMBER(SEARCH("Yes",'2_all_summary'!$F1059)),IF(0&lt;'2_all_summary'!T1059,1,2),IF(0='2_all_summary'!T1059,4,3))</f>
        <v>1</v>
      </c>
      <c r="R1059" s="41">
        <f>IF(ISNUMBER(SEARCH("Yes",'2_all_summary'!$F1059)),IF(ISNUMBER(SEARCH("Yes",'2_all_summary'!U1059)),1,2),IF(ISNUMBER(SEARCH("No",'2_all_summary'!U1059)),4,3))</f>
        <v>1</v>
      </c>
    </row>
    <row r="1060" spans="7:18" x14ac:dyDescent="0.3">
      <c r="G1060" s="41"/>
      <c r="H1060" s="41" t="str">
        <f>'2_all_summary'!D1060</f>
        <v>Economic and management benefits from the coordination of capture and culture fisheries: The case of prince william sound pink salmon</v>
      </c>
      <c r="I1060" s="41" t="str">
        <f>'2_all_summary'!E1060</f>
        <v>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Â© 1994 Taylor &amp; Francis Group, LLC.</v>
      </c>
      <c r="J1060" s="41">
        <f>IF(ISNUMBER(SEARCH("Yes",'2_all_summary'!$F1060)),IF(ISNUMBER(SEARCH("Yes",'2_all_summary'!M1060)),1,2),IF(ISNUMBER(SEARCH("No",'2_all_summary'!M1060)),4,3))</f>
        <v>4</v>
      </c>
      <c r="K1060" s="41">
        <f>IF(ISNUMBER(SEARCH("Yes",'2_all_summary'!$F1060)),IF(ISNUMBER(SEARCH("Yes",'2_all_summary'!N1060)),1,2),IF(ISNUMBER(SEARCH("No",'2_all_summary'!N1060)),4,3))</f>
        <v>4</v>
      </c>
      <c r="L1060" s="41">
        <f>IF(ISNUMBER(SEARCH("Yes",'2_all_summary'!$F1060)),IF(ISNUMBER(SEARCH("Yes",'2_all_summary'!O1060)),1,2),IF(ISNUMBER(SEARCH("No",'2_all_summary'!O1060)),4,3))</f>
        <v>4</v>
      </c>
      <c r="M1060" s="41">
        <f>IF(ISNUMBER(SEARCH("Yes",'2_all_summary'!$F1060)),IF(0&lt;'2_all_summary'!P1060,1,2),IF(0='2_all_summary'!P1060,4,3))</f>
        <v>4</v>
      </c>
      <c r="N1060" s="41">
        <f>IF(ISNUMBER(SEARCH("Yes",'2_all_summary'!$F1060)),IF(ISNUMBER(SEARCH("Yes",'2_all_summary'!Q1060)),1,2),IF(ISNUMBER(SEARCH("No",'2_all_summary'!Q1060)),4,3))</f>
        <v>4</v>
      </c>
      <c r="O1060" s="41">
        <f>IF(ISNUMBER(SEARCH("Yes",'2_all_summary'!$F1060)),IF(ISNUMBER(SEARCH("Yes",'2_all_summary'!R1060)),1,2),IF(ISNUMBER(SEARCH("No",'2_all_summary'!R1060)),4,3))</f>
        <v>4</v>
      </c>
      <c r="P1060" s="41">
        <f>IF(ISNUMBER(SEARCH("Yes",'2_all_summary'!$F1060)),IF(ISNUMBER(SEARCH("Yes",'2_all_summary'!S1060)),1,2),IF(ISNUMBER(SEARCH("No",'2_all_summary'!S1060)),4,3))</f>
        <v>4</v>
      </c>
      <c r="Q1060" s="41">
        <f>IF(ISNUMBER(SEARCH("Yes",'2_all_summary'!$F1060)),IF(0&lt;'2_all_summary'!T1060,1,2),IF(0='2_all_summary'!T1060,4,3))</f>
        <v>4</v>
      </c>
      <c r="R1060" s="41">
        <f>IF(ISNUMBER(SEARCH("Yes",'2_all_summary'!$F1060)),IF(ISNUMBER(SEARCH("Yes",'2_all_summary'!U1060)),1,2),IF(ISNUMBER(SEARCH("No",'2_all_summary'!U1060)),4,3))</f>
        <v>4</v>
      </c>
    </row>
    <row r="1061" spans="7:18" x14ac:dyDescent="0.3">
      <c r="G1061" s="41"/>
      <c r="H1061" s="41" t="str">
        <f>'2_all_summary'!D1061</f>
        <v>Designing effective reserve networks for nonequilibrium metacommunities</v>
      </c>
      <c r="I1061" s="41" t="str">
        <f>'2_all_summary'!E1061</f>
        <v>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Â© 2013 by the Ecological Society of America.</v>
      </c>
      <c r="J1061" s="41">
        <f>IF(ISNUMBER(SEARCH("Yes",'2_all_summary'!$F1061)),IF(ISNUMBER(SEARCH("Yes",'2_all_summary'!M1061)),1,2),IF(ISNUMBER(SEARCH("No",'2_all_summary'!M1061)),4,3))</f>
        <v>4</v>
      </c>
      <c r="K1061" s="41">
        <f>IF(ISNUMBER(SEARCH("Yes",'2_all_summary'!$F1061)),IF(ISNUMBER(SEARCH("Yes",'2_all_summary'!N1061)),1,2),IF(ISNUMBER(SEARCH("No",'2_all_summary'!N1061)),4,3))</f>
        <v>4</v>
      </c>
      <c r="L1061" s="41">
        <f>IF(ISNUMBER(SEARCH("Yes",'2_all_summary'!$F1061)),IF(ISNUMBER(SEARCH("Yes",'2_all_summary'!O1061)),1,2),IF(ISNUMBER(SEARCH("No",'2_all_summary'!O1061)),4,3))</f>
        <v>4</v>
      </c>
      <c r="M1061" s="41">
        <f>IF(ISNUMBER(SEARCH("Yes",'2_all_summary'!$F1061)),IF(0&lt;'2_all_summary'!P1061,1,2),IF(0='2_all_summary'!P1061,4,3))</f>
        <v>4</v>
      </c>
      <c r="N1061" s="41">
        <f>IF(ISNUMBER(SEARCH("Yes",'2_all_summary'!$F1061)),IF(ISNUMBER(SEARCH("Yes",'2_all_summary'!Q1061)),1,2),IF(ISNUMBER(SEARCH("No",'2_all_summary'!Q1061)),4,3))</f>
        <v>4</v>
      </c>
      <c r="O1061" s="41">
        <f>IF(ISNUMBER(SEARCH("Yes",'2_all_summary'!$F1061)),IF(ISNUMBER(SEARCH("Yes",'2_all_summary'!R1061)),1,2),IF(ISNUMBER(SEARCH("No",'2_all_summary'!R1061)),4,3))</f>
        <v>4</v>
      </c>
      <c r="P1061" s="41">
        <f>IF(ISNUMBER(SEARCH("Yes",'2_all_summary'!$F1061)),IF(ISNUMBER(SEARCH("Yes",'2_all_summary'!S1061)),1,2),IF(ISNUMBER(SEARCH("No",'2_all_summary'!S1061)),4,3))</f>
        <v>4</v>
      </c>
      <c r="Q1061" s="41">
        <f>IF(ISNUMBER(SEARCH("Yes",'2_all_summary'!$F1061)),IF(0&lt;'2_all_summary'!T1061,1,2),IF(0='2_all_summary'!T1061,4,3))</f>
        <v>4</v>
      </c>
      <c r="R1061" s="41">
        <f>IF(ISNUMBER(SEARCH("Yes",'2_all_summary'!$F1061)),IF(ISNUMBER(SEARCH("Yes",'2_all_summary'!U1061)),1,2),IF(ISNUMBER(SEARCH("No",'2_all_summary'!U1061)),4,3))</f>
        <v>4</v>
      </c>
    </row>
    <row r="1062" spans="7:18" x14ac:dyDescent="0.3">
      <c r="G1062" s="41"/>
      <c r="H1062" s="41" t="str">
        <f>'2_all_summary'!D1062</f>
        <v>Poverty and livelihood impacts of community based fisheries management in Bangladesh</v>
      </c>
      <c r="I1062" s="41" t="str">
        <f>'2_all_summary'!E1062</f>
        <v>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Â© 2014 Elsevier Ltd.</v>
      </c>
      <c r="J1062" s="41">
        <f>IF(ISNUMBER(SEARCH("Yes",'2_all_summary'!$F1062)),IF(ISNUMBER(SEARCH("Yes",'2_all_summary'!M1062)),1,2),IF(ISNUMBER(SEARCH("No",'2_all_summary'!M1062)),4,3))</f>
        <v>4</v>
      </c>
      <c r="K1062" s="41">
        <f>IF(ISNUMBER(SEARCH("Yes",'2_all_summary'!$F1062)),IF(ISNUMBER(SEARCH("Yes",'2_all_summary'!N1062)),1,2),IF(ISNUMBER(SEARCH("No",'2_all_summary'!N1062)),4,3))</f>
        <v>4</v>
      </c>
      <c r="L1062" s="41">
        <f>IF(ISNUMBER(SEARCH("Yes",'2_all_summary'!$F1062)),IF(ISNUMBER(SEARCH("Yes",'2_all_summary'!O1062)),1,2),IF(ISNUMBER(SEARCH("No",'2_all_summary'!O1062)),4,3))</f>
        <v>4</v>
      </c>
      <c r="M1062" s="41">
        <f>IF(ISNUMBER(SEARCH("Yes",'2_all_summary'!$F1062)),IF(0&lt;'2_all_summary'!P1062,1,2),IF(0='2_all_summary'!P1062,4,3))</f>
        <v>4</v>
      </c>
      <c r="N1062" s="41">
        <f>IF(ISNUMBER(SEARCH("Yes",'2_all_summary'!$F1062)),IF(ISNUMBER(SEARCH("Yes",'2_all_summary'!Q1062)),1,2),IF(ISNUMBER(SEARCH("No",'2_all_summary'!Q1062)),4,3))</f>
        <v>4</v>
      </c>
      <c r="O1062" s="41">
        <f>IF(ISNUMBER(SEARCH("Yes",'2_all_summary'!$F1062)),IF(ISNUMBER(SEARCH("Yes",'2_all_summary'!R1062)),1,2),IF(ISNUMBER(SEARCH("No",'2_all_summary'!R1062)),4,3))</f>
        <v>4</v>
      </c>
      <c r="P1062" s="41">
        <f>IF(ISNUMBER(SEARCH("Yes",'2_all_summary'!$F1062)),IF(ISNUMBER(SEARCH("Yes",'2_all_summary'!S1062)),1,2),IF(ISNUMBER(SEARCH("No",'2_all_summary'!S1062)),4,3))</f>
        <v>4</v>
      </c>
      <c r="Q1062" s="41">
        <f>IF(ISNUMBER(SEARCH("Yes",'2_all_summary'!$F1062)),IF(0&lt;'2_all_summary'!T1062,1,2),IF(0='2_all_summary'!T1062,4,3))</f>
        <v>4</v>
      </c>
      <c r="R1062" s="41">
        <f>IF(ISNUMBER(SEARCH("Yes",'2_all_summary'!$F1062)),IF(ISNUMBER(SEARCH("Yes",'2_all_summary'!U1062)),1,2),IF(ISNUMBER(SEARCH("No",'2_all_summary'!U1062)),4,3))</f>
        <v>4</v>
      </c>
    </row>
    <row r="1063" spans="7:18" x14ac:dyDescent="0.3">
      <c r="G1063" s="41"/>
      <c r="H1063" s="41" t="str">
        <f>'2_all_summary'!D1063</f>
        <v>Marine resource management and fisheries governance in Belize exhibit a polycentric, decentralized, and nested institutional structure</v>
      </c>
      <c r="I1063" s="41" t="str">
        <f>'2_all_summary'!E1063</f>
        <v>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Â© 2021 Elsevier Ltd</v>
      </c>
      <c r="J1063" s="41">
        <f>IF(ISNUMBER(SEARCH("Yes",'2_all_summary'!$F1063)),IF(ISNUMBER(SEARCH("Yes",'2_all_summary'!M1063)),1,2),IF(ISNUMBER(SEARCH("No",'2_all_summary'!M1063)),4,3))</f>
        <v>4</v>
      </c>
      <c r="K1063" s="41">
        <f>IF(ISNUMBER(SEARCH("Yes",'2_all_summary'!$F1063)),IF(ISNUMBER(SEARCH("Yes",'2_all_summary'!N1063)),1,2),IF(ISNUMBER(SEARCH("No",'2_all_summary'!N1063)),4,3))</f>
        <v>4</v>
      </c>
      <c r="L1063" s="41">
        <f>IF(ISNUMBER(SEARCH("Yes",'2_all_summary'!$F1063)),IF(ISNUMBER(SEARCH("Yes",'2_all_summary'!O1063)),1,2),IF(ISNUMBER(SEARCH("No",'2_all_summary'!O1063)),4,3))</f>
        <v>4</v>
      </c>
      <c r="M1063" s="41">
        <f>IF(ISNUMBER(SEARCH("Yes",'2_all_summary'!$F1063)),IF(0&lt;'2_all_summary'!P1063,1,2),IF(0='2_all_summary'!P1063,4,3))</f>
        <v>4</v>
      </c>
      <c r="N1063" s="41">
        <f>IF(ISNUMBER(SEARCH("Yes",'2_all_summary'!$F1063)),IF(ISNUMBER(SEARCH("Yes",'2_all_summary'!Q1063)),1,2),IF(ISNUMBER(SEARCH("No",'2_all_summary'!Q1063)),4,3))</f>
        <v>4</v>
      </c>
      <c r="O1063" s="41">
        <f>IF(ISNUMBER(SEARCH("Yes",'2_all_summary'!$F1063)),IF(ISNUMBER(SEARCH("Yes",'2_all_summary'!R1063)),1,2),IF(ISNUMBER(SEARCH("No",'2_all_summary'!R1063)),4,3))</f>
        <v>4</v>
      </c>
      <c r="P1063" s="41">
        <f>IF(ISNUMBER(SEARCH("Yes",'2_all_summary'!$F1063)),IF(ISNUMBER(SEARCH("Yes",'2_all_summary'!S1063)),1,2),IF(ISNUMBER(SEARCH("No",'2_all_summary'!S1063)),4,3))</f>
        <v>4</v>
      </c>
      <c r="Q1063" s="41">
        <f>IF(ISNUMBER(SEARCH("Yes",'2_all_summary'!$F1063)),IF(0&lt;'2_all_summary'!T1063,1,2),IF(0='2_all_summary'!T1063,4,3))</f>
        <v>4</v>
      </c>
      <c r="R1063" s="41">
        <f>IF(ISNUMBER(SEARCH("Yes",'2_all_summary'!$F1063)),IF(ISNUMBER(SEARCH("Yes",'2_all_summary'!U1063)),1,2),IF(ISNUMBER(SEARCH("No",'2_all_summary'!U1063)),4,3))</f>
        <v>4</v>
      </c>
    </row>
    <row r="1064" spans="7:18" x14ac:dyDescent="0.3">
      <c r="G1064" s="41"/>
      <c r="H1064" s="41" t="str">
        <f>'2_all_summary'!D1064</f>
        <v>Certifying the commons: Eco-certification, privatization, and collective action</v>
      </c>
      <c r="I1064" s="41" t="str">
        <f>'2_all_summary'!E1064</f>
        <v>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Â© 2014 by the author(s).</v>
      </c>
      <c r="J1064" s="41">
        <f>IF(ISNUMBER(SEARCH("Yes",'2_all_summary'!$F1064)),IF(ISNUMBER(SEARCH("Yes",'2_all_summary'!M1064)),1,2),IF(ISNUMBER(SEARCH("No",'2_all_summary'!M1064)),4,3))</f>
        <v>4</v>
      </c>
      <c r="K1064" s="41">
        <f>IF(ISNUMBER(SEARCH("Yes",'2_all_summary'!$F1064)),IF(ISNUMBER(SEARCH("Yes",'2_all_summary'!N1064)),1,2),IF(ISNUMBER(SEARCH("No",'2_all_summary'!N1064)),4,3))</f>
        <v>4</v>
      </c>
      <c r="L1064" s="41">
        <f>IF(ISNUMBER(SEARCH("Yes",'2_all_summary'!$F1064)),IF(ISNUMBER(SEARCH("Yes",'2_all_summary'!O1064)),1,2),IF(ISNUMBER(SEARCH("No",'2_all_summary'!O1064)),4,3))</f>
        <v>4</v>
      </c>
      <c r="M1064" s="41">
        <f>IF(ISNUMBER(SEARCH("Yes",'2_all_summary'!$F1064)),IF(0&lt;'2_all_summary'!P1064,1,2),IF(0='2_all_summary'!P1064,4,3))</f>
        <v>4</v>
      </c>
      <c r="N1064" s="41">
        <f>IF(ISNUMBER(SEARCH("Yes",'2_all_summary'!$F1064)),IF(ISNUMBER(SEARCH("Yes",'2_all_summary'!Q1064)),1,2),IF(ISNUMBER(SEARCH("No",'2_all_summary'!Q1064)),4,3))</f>
        <v>4</v>
      </c>
      <c r="O1064" s="41">
        <f>IF(ISNUMBER(SEARCH("Yes",'2_all_summary'!$F1064)),IF(ISNUMBER(SEARCH("Yes",'2_all_summary'!R1064)),1,2),IF(ISNUMBER(SEARCH("No",'2_all_summary'!R1064)),4,3))</f>
        <v>4</v>
      </c>
      <c r="P1064" s="41">
        <f>IF(ISNUMBER(SEARCH("Yes",'2_all_summary'!$F1064)),IF(ISNUMBER(SEARCH("Yes",'2_all_summary'!S1064)),1,2),IF(ISNUMBER(SEARCH("No",'2_all_summary'!S1064)),4,3))</f>
        <v>4</v>
      </c>
      <c r="Q1064" s="41">
        <f>IF(ISNUMBER(SEARCH("Yes",'2_all_summary'!$F1064)),IF(0&lt;'2_all_summary'!T1064,1,2),IF(0='2_all_summary'!T1064,4,3))</f>
        <v>4</v>
      </c>
      <c r="R1064" s="41">
        <f>IF(ISNUMBER(SEARCH("Yes",'2_all_summary'!$F1064)),IF(ISNUMBER(SEARCH("Yes",'2_all_summary'!U1064)),1,2),IF(ISNUMBER(SEARCH("No",'2_all_summary'!U1064)),4,3))</f>
        <v>4</v>
      </c>
    </row>
    <row r="1065" spans="7:18" x14ac:dyDescent="0.3">
      <c r="G1065" s="41"/>
      <c r="H1065" s="41" t="str">
        <f>'2_all_summary'!D1065</f>
        <v>Tilapia lake virus threatens tilapiines farming and food security: Socio-economic challenges and preventive measures in Sub-Saharan Africa</v>
      </c>
      <c r="I1065" s="41" t="str">
        <f>'2_all_summary'!E1065</f>
        <v>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naÃ¯ve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Â© 2018 Elsevier B.V.</v>
      </c>
      <c r="J1065" s="41">
        <f>IF(ISNUMBER(SEARCH("Yes",'2_all_summary'!$F1065)),IF(ISNUMBER(SEARCH("Yes",'2_all_summary'!M1065)),1,2),IF(ISNUMBER(SEARCH("No",'2_all_summary'!M1065)),4,3))</f>
        <v>4</v>
      </c>
      <c r="K1065" s="41">
        <f>IF(ISNUMBER(SEARCH("Yes",'2_all_summary'!$F1065)),IF(ISNUMBER(SEARCH("Yes",'2_all_summary'!N1065)),1,2),IF(ISNUMBER(SEARCH("No",'2_all_summary'!N1065)),4,3))</f>
        <v>4</v>
      </c>
      <c r="L1065" s="41">
        <f>IF(ISNUMBER(SEARCH("Yes",'2_all_summary'!$F1065)),IF(ISNUMBER(SEARCH("Yes",'2_all_summary'!O1065)),1,2),IF(ISNUMBER(SEARCH("No",'2_all_summary'!O1065)),4,3))</f>
        <v>4</v>
      </c>
      <c r="M1065" s="41">
        <f>IF(ISNUMBER(SEARCH("Yes",'2_all_summary'!$F1065)),IF(0&lt;'2_all_summary'!P1065,1,2),IF(0='2_all_summary'!P1065,4,3))</f>
        <v>4</v>
      </c>
      <c r="N1065" s="41">
        <f>IF(ISNUMBER(SEARCH("Yes",'2_all_summary'!$F1065)),IF(ISNUMBER(SEARCH("Yes",'2_all_summary'!Q1065)),1,2),IF(ISNUMBER(SEARCH("No",'2_all_summary'!Q1065)),4,3))</f>
        <v>4</v>
      </c>
      <c r="O1065" s="41">
        <f>IF(ISNUMBER(SEARCH("Yes",'2_all_summary'!$F1065)),IF(ISNUMBER(SEARCH("Yes",'2_all_summary'!R1065)),1,2),IF(ISNUMBER(SEARCH("No",'2_all_summary'!R1065)),4,3))</f>
        <v>4</v>
      </c>
      <c r="P1065" s="41">
        <f>IF(ISNUMBER(SEARCH("Yes",'2_all_summary'!$F1065)),IF(ISNUMBER(SEARCH("Yes",'2_all_summary'!S1065)),1,2),IF(ISNUMBER(SEARCH("No",'2_all_summary'!S1065)),4,3))</f>
        <v>4</v>
      </c>
      <c r="Q1065" s="41">
        <f>IF(ISNUMBER(SEARCH("Yes",'2_all_summary'!$F1065)),IF(0&lt;'2_all_summary'!T1065,1,2),IF(0='2_all_summary'!T1065,4,3))</f>
        <v>4</v>
      </c>
      <c r="R1065" s="41">
        <f>IF(ISNUMBER(SEARCH("Yes",'2_all_summary'!$F1065)),IF(ISNUMBER(SEARCH("Yes",'2_all_summary'!U1065)),1,2),IF(ISNUMBER(SEARCH("No",'2_all_summary'!U1065)),4,3))</f>
        <v>4</v>
      </c>
    </row>
    <row r="1066" spans="7:18" x14ac:dyDescent="0.3">
      <c r="G1066" s="41"/>
      <c r="H1066" s="41" t="str">
        <f>'2_all_summary'!D1066</f>
        <v>Community-based cobia, rachycentron canadum (Linnaeus, 1766) culture in open sea cages at olaikuda, pamban island, india: An economic analysis of technology transfer initiative</v>
      </c>
      <c r="I1066" s="41" t="str">
        <f>'2_all_summary'!E1066</f>
        <v>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fishersâ€™ community affected by the declining natural fishery resources and international border issues. Â© Asian Fisheries Society Published under a Creative Commons license.</v>
      </c>
      <c r="J1066" s="41">
        <f>IF(ISNUMBER(SEARCH("Yes",'2_all_summary'!$F1066)),IF(ISNUMBER(SEARCH("Yes",'2_all_summary'!M1066)),1,2),IF(ISNUMBER(SEARCH("No",'2_all_summary'!M1066)),4,3))</f>
        <v>4</v>
      </c>
      <c r="K1066" s="41">
        <f>IF(ISNUMBER(SEARCH("Yes",'2_all_summary'!$F1066)),IF(ISNUMBER(SEARCH("Yes",'2_all_summary'!N1066)),1,2),IF(ISNUMBER(SEARCH("No",'2_all_summary'!N1066)),4,3))</f>
        <v>4</v>
      </c>
      <c r="L1066" s="41">
        <f>IF(ISNUMBER(SEARCH("Yes",'2_all_summary'!$F1066)),IF(ISNUMBER(SEARCH("Yes",'2_all_summary'!O1066)),1,2),IF(ISNUMBER(SEARCH("No",'2_all_summary'!O1066)),4,3))</f>
        <v>4</v>
      </c>
      <c r="M1066" s="41">
        <f>IF(ISNUMBER(SEARCH("Yes",'2_all_summary'!$F1066)),IF(0&lt;'2_all_summary'!P1066,1,2),IF(0='2_all_summary'!P1066,4,3))</f>
        <v>4</v>
      </c>
      <c r="N1066" s="41">
        <f>IF(ISNUMBER(SEARCH("Yes",'2_all_summary'!$F1066)),IF(ISNUMBER(SEARCH("Yes",'2_all_summary'!Q1066)),1,2),IF(ISNUMBER(SEARCH("No",'2_all_summary'!Q1066)),4,3))</f>
        <v>4</v>
      </c>
      <c r="O1066" s="41">
        <f>IF(ISNUMBER(SEARCH("Yes",'2_all_summary'!$F1066)),IF(ISNUMBER(SEARCH("Yes",'2_all_summary'!R1066)),1,2),IF(ISNUMBER(SEARCH("No",'2_all_summary'!R1066)),4,3))</f>
        <v>4</v>
      </c>
      <c r="P1066" s="41">
        <f>IF(ISNUMBER(SEARCH("Yes",'2_all_summary'!$F1066)),IF(ISNUMBER(SEARCH("Yes",'2_all_summary'!S1066)),1,2),IF(ISNUMBER(SEARCH("No",'2_all_summary'!S1066)),4,3))</f>
        <v>4</v>
      </c>
      <c r="Q1066" s="41">
        <f>IF(ISNUMBER(SEARCH("Yes",'2_all_summary'!$F1066)),IF(0&lt;'2_all_summary'!T1066,1,2),IF(0='2_all_summary'!T1066,4,3))</f>
        <v>4</v>
      </c>
      <c r="R1066" s="41">
        <f>IF(ISNUMBER(SEARCH("Yes",'2_all_summary'!$F1066)),IF(ISNUMBER(SEARCH("Yes",'2_all_summary'!U1066)),1,2),IF(ISNUMBER(SEARCH("No",'2_all_summary'!U1066)),4,3))</f>
        <v>4</v>
      </c>
    </row>
    <row r="1067" spans="7:18" x14ac:dyDescent="0.3">
      <c r="G1067" s="41"/>
      <c r="H1067" s="41" t="str">
        <f>'2_all_summary'!D1067</f>
        <v>Natural resources assessment in the Okavango Delta, Botswana: Case studies of some key resources</v>
      </c>
      <c r="I1067" s="41" t="str">
        <f>'2_all_summary'!E1067</f>
        <v>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Â© 2005 United Nations. Published by Blackwell Publishing.</v>
      </c>
      <c r="J1067" s="41">
        <f>IF(ISNUMBER(SEARCH("Yes",'2_all_summary'!$F1067)),IF(ISNUMBER(SEARCH("Yes",'2_all_summary'!M1067)),1,2),IF(ISNUMBER(SEARCH("No",'2_all_summary'!M1067)),4,3))</f>
        <v>4</v>
      </c>
      <c r="K1067" s="41">
        <f>IF(ISNUMBER(SEARCH("Yes",'2_all_summary'!$F1067)),IF(ISNUMBER(SEARCH("Yes",'2_all_summary'!N1067)),1,2),IF(ISNUMBER(SEARCH("No",'2_all_summary'!N1067)),4,3))</f>
        <v>4</v>
      </c>
      <c r="L1067" s="41">
        <f>IF(ISNUMBER(SEARCH("Yes",'2_all_summary'!$F1067)),IF(ISNUMBER(SEARCH("Yes",'2_all_summary'!O1067)),1,2),IF(ISNUMBER(SEARCH("No",'2_all_summary'!O1067)),4,3))</f>
        <v>4</v>
      </c>
      <c r="M1067" s="41">
        <f>IF(ISNUMBER(SEARCH("Yes",'2_all_summary'!$F1067)),IF(0&lt;'2_all_summary'!P1067,1,2),IF(0='2_all_summary'!P1067,4,3))</f>
        <v>4</v>
      </c>
      <c r="N1067" s="41">
        <f>IF(ISNUMBER(SEARCH("Yes",'2_all_summary'!$F1067)),IF(ISNUMBER(SEARCH("Yes",'2_all_summary'!Q1067)),1,2),IF(ISNUMBER(SEARCH("No",'2_all_summary'!Q1067)),4,3))</f>
        <v>4</v>
      </c>
      <c r="O1067" s="41">
        <f>IF(ISNUMBER(SEARCH("Yes",'2_all_summary'!$F1067)),IF(ISNUMBER(SEARCH("Yes",'2_all_summary'!R1067)),1,2),IF(ISNUMBER(SEARCH("No",'2_all_summary'!R1067)),4,3))</f>
        <v>4</v>
      </c>
      <c r="P1067" s="41">
        <f>IF(ISNUMBER(SEARCH("Yes",'2_all_summary'!$F1067)),IF(ISNUMBER(SEARCH("Yes",'2_all_summary'!S1067)),1,2),IF(ISNUMBER(SEARCH("No",'2_all_summary'!S1067)),4,3))</f>
        <v>4</v>
      </c>
      <c r="Q1067" s="41">
        <f>IF(ISNUMBER(SEARCH("Yes",'2_all_summary'!$F1067)),IF(0&lt;'2_all_summary'!T1067,1,2),IF(0='2_all_summary'!T1067,4,3))</f>
        <v>4</v>
      </c>
      <c r="R1067" s="41">
        <f>IF(ISNUMBER(SEARCH("Yes",'2_all_summary'!$F1067)),IF(ISNUMBER(SEARCH("Yes",'2_all_summary'!U1067)),1,2),IF(ISNUMBER(SEARCH("No",'2_all_summary'!U1067)),4,3))</f>
        <v>4</v>
      </c>
    </row>
    <row r="1068" spans="7:18" x14ac:dyDescent="0.3">
      <c r="G1068" s="41"/>
      <c r="H1068" s="41" t="str">
        <f>'2_all_summary'!D1068</f>
        <v>Community-based coral reef conservation in the Bay Islands of Honduras</v>
      </c>
      <c r="I1068" s="41" t="str">
        <f>'2_all_summary'!E1068</f>
        <v>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v>
      </c>
      <c r="J1068" s="41">
        <f>IF(ISNUMBER(SEARCH("Yes",'2_all_summary'!$F1068)),IF(ISNUMBER(SEARCH("Yes",'2_all_summary'!M1068)),1,2),IF(ISNUMBER(SEARCH("No",'2_all_summary'!M1068)),4,3))</f>
        <v>4</v>
      </c>
      <c r="K1068" s="41">
        <f>IF(ISNUMBER(SEARCH("Yes",'2_all_summary'!$F1068)),IF(ISNUMBER(SEARCH("Yes",'2_all_summary'!N1068)),1,2),IF(ISNUMBER(SEARCH("No",'2_all_summary'!N1068)),4,3))</f>
        <v>4</v>
      </c>
      <c r="L1068" s="41">
        <f>IF(ISNUMBER(SEARCH("Yes",'2_all_summary'!$F1068)),IF(ISNUMBER(SEARCH("Yes",'2_all_summary'!O1068)),1,2),IF(ISNUMBER(SEARCH("No",'2_all_summary'!O1068)),4,3))</f>
        <v>4</v>
      </c>
      <c r="M1068" s="41">
        <f>IF(ISNUMBER(SEARCH("Yes",'2_all_summary'!$F1068)),IF(0&lt;'2_all_summary'!P1068,1,2),IF(0='2_all_summary'!P1068,4,3))</f>
        <v>4</v>
      </c>
      <c r="N1068" s="41">
        <f>IF(ISNUMBER(SEARCH("Yes",'2_all_summary'!$F1068)),IF(ISNUMBER(SEARCH("Yes",'2_all_summary'!Q1068)),1,2),IF(ISNUMBER(SEARCH("No",'2_all_summary'!Q1068)),4,3))</f>
        <v>4</v>
      </c>
      <c r="O1068" s="41">
        <f>IF(ISNUMBER(SEARCH("Yes",'2_all_summary'!$F1068)),IF(ISNUMBER(SEARCH("Yes",'2_all_summary'!R1068)),1,2),IF(ISNUMBER(SEARCH("No",'2_all_summary'!R1068)),4,3))</f>
        <v>4</v>
      </c>
      <c r="P1068" s="41">
        <f>IF(ISNUMBER(SEARCH("Yes",'2_all_summary'!$F1068)),IF(ISNUMBER(SEARCH("Yes",'2_all_summary'!S1068)),1,2),IF(ISNUMBER(SEARCH("No",'2_all_summary'!S1068)),4,3))</f>
        <v>3</v>
      </c>
      <c r="Q1068" s="41">
        <f>IF(ISNUMBER(SEARCH("Yes",'2_all_summary'!$F1068)),IF(0&lt;'2_all_summary'!T1068,1,2),IF(0='2_all_summary'!T1068,4,3))</f>
        <v>3</v>
      </c>
      <c r="R1068" s="41">
        <f>IF(ISNUMBER(SEARCH("Yes",'2_all_summary'!$F1068)),IF(ISNUMBER(SEARCH("Yes",'2_all_summary'!U1068)),1,2),IF(ISNUMBER(SEARCH("No",'2_all_summary'!U1068)),4,3))</f>
        <v>3</v>
      </c>
    </row>
    <row r="1069" spans="7:18" x14ac:dyDescent="0.3">
      <c r="G1069" s="41"/>
      <c r="H1069" s="41" t="str">
        <f>'2_all_summary'!D1069</f>
        <v>Detecting fisheries trends in a co-managed area in the Kingdom of Tonga</v>
      </c>
      <c r="I1069" s="41" t="str">
        <f>'2_all_summary'!E1069</f>
        <v>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v>
      </c>
      <c r="J1069" s="41">
        <f>IF(ISNUMBER(SEARCH("Yes",'2_all_summary'!$F1069)),IF(ISNUMBER(SEARCH("Yes",'2_all_summary'!M1069)),1,2),IF(ISNUMBER(SEARCH("No",'2_all_summary'!M1069)),4,3))</f>
        <v>4</v>
      </c>
      <c r="K1069" s="41">
        <f>IF(ISNUMBER(SEARCH("Yes",'2_all_summary'!$F1069)),IF(ISNUMBER(SEARCH("Yes",'2_all_summary'!N1069)),1,2),IF(ISNUMBER(SEARCH("No",'2_all_summary'!N1069)),4,3))</f>
        <v>4</v>
      </c>
      <c r="L1069" s="41">
        <f>IF(ISNUMBER(SEARCH("Yes",'2_all_summary'!$F1069)),IF(ISNUMBER(SEARCH("Yes",'2_all_summary'!O1069)),1,2),IF(ISNUMBER(SEARCH("No",'2_all_summary'!O1069)),4,3))</f>
        <v>4</v>
      </c>
      <c r="M1069" s="41">
        <f>IF(ISNUMBER(SEARCH("Yes",'2_all_summary'!$F1069)),IF(0&lt;'2_all_summary'!P1069,1,2),IF(0='2_all_summary'!P1069,4,3))</f>
        <v>4</v>
      </c>
      <c r="N1069" s="41">
        <f>IF(ISNUMBER(SEARCH("Yes",'2_all_summary'!$F1069)),IF(ISNUMBER(SEARCH("Yes",'2_all_summary'!Q1069)),1,2),IF(ISNUMBER(SEARCH("No",'2_all_summary'!Q1069)),4,3))</f>
        <v>3</v>
      </c>
      <c r="O1069" s="41">
        <f>IF(ISNUMBER(SEARCH("Yes",'2_all_summary'!$F1069)),IF(ISNUMBER(SEARCH("Yes",'2_all_summary'!R1069)),1,2),IF(ISNUMBER(SEARCH("No",'2_all_summary'!R1069)),4,3))</f>
        <v>3</v>
      </c>
      <c r="P1069" s="41">
        <f>IF(ISNUMBER(SEARCH("Yes",'2_all_summary'!$F1069)),IF(ISNUMBER(SEARCH("Yes",'2_all_summary'!S1069)),1,2),IF(ISNUMBER(SEARCH("No",'2_all_summary'!S1069)),4,3))</f>
        <v>3</v>
      </c>
      <c r="Q1069" s="41">
        <f>IF(ISNUMBER(SEARCH("Yes",'2_all_summary'!$F1069)),IF(0&lt;'2_all_summary'!T1069,1,2),IF(0='2_all_summary'!T1069,4,3))</f>
        <v>3</v>
      </c>
      <c r="R1069" s="41">
        <f>IF(ISNUMBER(SEARCH("Yes",'2_all_summary'!$F1069)),IF(ISNUMBER(SEARCH("Yes",'2_all_summary'!U1069)),1,2),IF(ISNUMBER(SEARCH("No",'2_all_summary'!U1069)),4,3))</f>
        <v>3</v>
      </c>
    </row>
    <row r="1070" spans="7:18" x14ac:dyDescent="0.3">
      <c r="G1070" s="41"/>
      <c r="H1070" s="41" t="str">
        <f>'2_all_summary'!D1070</f>
        <v>A synopsis of interventions in the sustainable use of Nigeria's dry belt</v>
      </c>
      <c r="I1070" s="41" t="str">
        <f>'2_all_summary'!E1070</f>
        <v>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v>
      </c>
      <c r="J1070" s="41">
        <f>IF(ISNUMBER(SEARCH("Yes",'2_all_summary'!$F1070)),IF(ISNUMBER(SEARCH("Yes",'2_all_summary'!M1070)),1,2),IF(ISNUMBER(SEARCH("No",'2_all_summary'!M1070)),4,3))</f>
        <v>4</v>
      </c>
      <c r="K1070" s="41">
        <f>IF(ISNUMBER(SEARCH("Yes",'2_all_summary'!$F1070)),IF(ISNUMBER(SEARCH("Yes",'2_all_summary'!N1070)),1,2),IF(ISNUMBER(SEARCH("No",'2_all_summary'!N1070)),4,3))</f>
        <v>4</v>
      </c>
      <c r="L1070" s="41">
        <f>IF(ISNUMBER(SEARCH("Yes",'2_all_summary'!$F1070)),IF(ISNUMBER(SEARCH("Yes",'2_all_summary'!O1070)),1,2),IF(ISNUMBER(SEARCH("No",'2_all_summary'!O1070)),4,3))</f>
        <v>4</v>
      </c>
      <c r="M1070" s="41">
        <f>IF(ISNUMBER(SEARCH("Yes",'2_all_summary'!$F1070)),IF(0&lt;'2_all_summary'!P1070,1,2),IF(0='2_all_summary'!P1070,4,3))</f>
        <v>4</v>
      </c>
      <c r="N1070" s="41">
        <f>IF(ISNUMBER(SEARCH("Yes",'2_all_summary'!$F1070)),IF(ISNUMBER(SEARCH("Yes",'2_all_summary'!Q1070)),1,2),IF(ISNUMBER(SEARCH("No",'2_all_summary'!Q1070)),4,3))</f>
        <v>4</v>
      </c>
      <c r="O1070" s="41">
        <f>IF(ISNUMBER(SEARCH("Yes",'2_all_summary'!$F1070)),IF(ISNUMBER(SEARCH("Yes",'2_all_summary'!R1070)),1,2),IF(ISNUMBER(SEARCH("No",'2_all_summary'!R1070)),4,3))</f>
        <v>4</v>
      </c>
      <c r="P1070" s="41">
        <f>IF(ISNUMBER(SEARCH("Yes",'2_all_summary'!$F1070)),IF(ISNUMBER(SEARCH("Yes",'2_all_summary'!S1070)),1,2),IF(ISNUMBER(SEARCH("No",'2_all_summary'!S1070)),4,3))</f>
        <v>4</v>
      </c>
      <c r="Q1070" s="41">
        <f>IF(ISNUMBER(SEARCH("Yes",'2_all_summary'!$F1070)),IF(0&lt;'2_all_summary'!T1070,1,2),IF(0='2_all_summary'!T1070,4,3))</f>
        <v>4</v>
      </c>
      <c r="R1070" s="41">
        <f>IF(ISNUMBER(SEARCH("Yes",'2_all_summary'!$F1070)),IF(ISNUMBER(SEARCH("Yes",'2_all_summary'!U1070)),1,2),IF(ISNUMBER(SEARCH("No",'2_all_summary'!U1070)),4,3))</f>
        <v>4</v>
      </c>
    </row>
    <row r="1071" spans="7:18" x14ac:dyDescent="0.3">
      <c r="G1071" s="41"/>
      <c r="H1071" s="41" t="str">
        <f>'2_all_summary'!D1071</f>
        <v>Community based fishery management within the Menai bay conservation area: A survey of the resource user</v>
      </c>
      <c r="I1071" s="41" t="str">
        <f>'2_all_summary'!E1071</f>
        <v>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Â© 2015 Elsevier Ltd.</v>
      </c>
      <c r="J1071" s="41">
        <f>IF(ISNUMBER(SEARCH("Yes",'2_all_summary'!$F1071)),IF(ISNUMBER(SEARCH("Yes",'2_all_summary'!M1071)),1,2),IF(ISNUMBER(SEARCH("No",'2_all_summary'!M1071)),4,3))</f>
        <v>4</v>
      </c>
      <c r="K1071" s="41">
        <f>IF(ISNUMBER(SEARCH("Yes",'2_all_summary'!$F1071)),IF(ISNUMBER(SEARCH("Yes",'2_all_summary'!N1071)),1,2),IF(ISNUMBER(SEARCH("No",'2_all_summary'!N1071)),4,3))</f>
        <v>4</v>
      </c>
      <c r="L1071" s="41">
        <f>IF(ISNUMBER(SEARCH("Yes",'2_all_summary'!$F1071)),IF(ISNUMBER(SEARCH("Yes",'2_all_summary'!O1071)),1,2),IF(ISNUMBER(SEARCH("No",'2_all_summary'!O1071)),4,3))</f>
        <v>4</v>
      </c>
      <c r="M1071" s="41">
        <f>IF(ISNUMBER(SEARCH("Yes",'2_all_summary'!$F1071)),IF(0&lt;'2_all_summary'!P1071,1,2),IF(0='2_all_summary'!P1071,4,3))</f>
        <v>4</v>
      </c>
      <c r="N1071" s="41">
        <f>IF(ISNUMBER(SEARCH("Yes",'2_all_summary'!$F1071)),IF(ISNUMBER(SEARCH("Yes",'2_all_summary'!Q1071)),1,2),IF(ISNUMBER(SEARCH("No",'2_all_summary'!Q1071)),4,3))</f>
        <v>4</v>
      </c>
      <c r="O1071" s="41">
        <f>IF(ISNUMBER(SEARCH("Yes",'2_all_summary'!$F1071)),IF(ISNUMBER(SEARCH("Yes",'2_all_summary'!R1071)),1,2),IF(ISNUMBER(SEARCH("No",'2_all_summary'!R1071)),4,3))</f>
        <v>4</v>
      </c>
      <c r="P1071" s="41">
        <f>IF(ISNUMBER(SEARCH("Yes",'2_all_summary'!$F1071)),IF(ISNUMBER(SEARCH("Yes",'2_all_summary'!S1071)),1,2),IF(ISNUMBER(SEARCH("No",'2_all_summary'!S1071)),4,3))</f>
        <v>4</v>
      </c>
      <c r="Q1071" s="41">
        <f>IF(ISNUMBER(SEARCH("Yes",'2_all_summary'!$F1071)),IF(0&lt;'2_all_summary'!T1071,1,2),IF(0='2_all_summary'!T1071,4,3))</f>
        <v>4</v>
      </c>
      <c r="R1071" s="41">
        <f>IF(ISNUMBER(SEARCH("Yes",'2_all_summary'!$F1071)),IF(ISNUMBER(SEARCH("Yes",'2_all_summary'!U1071)),1,2),IF(ISNUMBER(SEARCH("No",'2_all_summary'!U1071)),4,3))</f>
        <v>4</v>
      </c>
    </row>
    <row r="1072" spans="7:18" x14ac:dyDescent="0.3">
      <c r="G1072" s="41"/>
      <c r="H1072" s="41" t="str">
        <f>'2_all_summary'!D1072</f>
        <v>Conservation of a river for biodiversity and ecosystem services: the case of the Halda â€“ the unique river of Chittagong, Bangladesh</v>
      </c>
      <c r="I1072" s="41" t="str">
        <f>'2_all_summary'!E1072</f>
        <v>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Â© 2015 International Association for Hydro-Environment Engineering and Research.</v>
      </c>
      <c r="J1072" s="41">
        <f>IF(ISNUMBER(SEARCH("Yes",'2_all_summary'!$F1072)),IF(ISNUMBER(SEARCH("Yes",'2_all_summary'!M1072)),1,2),IF(ISNUMBER(SEARCH("No",'2_all_summary'!M1072)),4,3))</f>
        <v>4</v>
      </c>
      <c r="K1072" s="41">
        <f>IF(ISNUMBER(SEARCH("Yes",'2_all_summary'!$F1072)),IF(ISNUMBER(SEARCH("Yes",'2_all_summary'!N1072)),1,2),IF(ISNUMBER(SEARCH("No",'2_all_summary'!N1072)),4,3))</f>
        <v>4</v>
      </c>
      <c r="L1072" s="41">
        <f>IF(ISNUMBER(SEARCH("Yes",'2_all_summary'!$F1072)),IF(ISNUMBER(SEARCH("Yes",'2_all_summary'!O1072)),1,2),IF(ISNUMBER(SEARCH("No",'2_all_summary'!O1072)),4,3))</f>
        <v>4</v>
      </c>
      <c r="M1072" s="41">
        <f>IF(ISNUMBER(SEARCH("Yes",'2_all_summary'!$F1072)),IF(0&lt;'2_all_summary'!P1072,1,2),IF(0='2_all_summary'!P1072,4,3))</f>
        <v>4</v>
      </c>
      <c r="N1072" s="41">
        <f>IF(ISNUMBER(SEARCH("Yes",'2_all_summary'!$F1072)),IF(ISNUMBER(SEARCH("Yes",'2_all_summary'!Q1072)),1,2),IF(ISNUMBER(SEARCH("No",'2_all_summary'!Q1072)),4,3))</f>
        <v>4</v>
      </c>
      <c r="O1072" s="41">
        <f>IF(ISNUMBER(SEARCH("Yes",'2_all_summary'!$F1072)),IF(ISNUMBER(SEARCH("Yes",'2_all_summary'!R1072)),1,2),IF(ISNUMBER(SEARCH("No",'2_all_summary'!R1072)),4,3))</f>
        <v>4</v>
      </c>
      <c r="P1072" s="41">
        <f>IF(ISNUMBER(SEARCH("Yes",'2_all_summary'!$F1072)),IF(ISNUMBER(SEARCH("Yes",'2_all_summary'!S1072)),1,2),IF(ISNUMBER(SEARCH("No",'2_all_summary'!S1072)),4,3))</f>
        <v>4</v>
      </c>
      <c r="Q1072" s="41">
        <f>IF(ISNUMBER(SEARCH("Yes",'2_all_summary'!$F1072)),IF(0&lt;'2_all_summary'!T1072,1,2),IF(0='2_all_summary'!T1072,4,3))</f>
        <v>4</v>
      </c>
      <c r="R1072" s="41">
        <f>IF(ISNUMBER(SEARCH("Yes",'2_all_summary'!$F1072)),IF(ISNUMBER(SEARCH("Yes",'2_all_summary'!U1072)),1,2),IF(ISNUMBER(SEARCH("No",'2_all_summary'!U1072)),4,3))</f>
        <v>4</v>
      </c>
    </row>
    <row r="1073" spans="7:18" x14ac:dyDescent="0.3">
      <c r="G1073" s="41"/>
      <c r="H1073" s="41" t="str">
        <f>'2_all_summary'!D1073</f>
        <v>First trial of wild juvenile collection of tropical sea cucumbers from settling larvae, using coconut fibre from waste husks in Solomon Islands: A new conservation tool</v>
      </c>
      <c r="I1073" s="41" t="str">
        <f>'2_all_summary'!E1073</f>
        <v>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v>
      </c>
      <c r="J1073" s="41">
        <f>IF(ISNUMBER(SEARCH("Yes",'2_all_summary'!$F1073)),IF(ISNUMBER(SEARCH("Yes",'2_all_summary'!M1073)),1,2),IF(ISNUMBER(SEARCH("No",'2_all_summary'!M1073)),4,3))</f>
        <v>3</v>
      </c>
      <c r="K1073" s="41">
        <f>IF(ISNUMBER(SEARCH("Yes",'2_all_summary'!$F1073)),IF(ISNUMBER(SEARCH("Yes",'2_all_summary'!N1073)),1,2),IF(ISNUMBER(SEARCH("No",'2_all_summary'!N1073)),4,3))</f>
        <v>3</v>
      </c>
      <c r="L1073" s="41">
        <f>IF(ISNUMBER(SEARCH("Yes",'2_all_summary'!$F1073)),IF(ISNUMBER(SEARCH("Yes",'2_all_summary'!O1073)),1,2),IF(ISNUMBER(SEARCH("No",'2_all_summary'!O1073)),4,3))</f>
        <v>3</v>
      </c>
      <c r="M1073" s="41">
        <f>IF(ISNUMBER(SEARCH("Yes",'2_all_summary'!$F1073)),IF(0&lt;'2_all_summary'!P1073,1,2),IF(0='2_all_summary'!P1073,4,3))</f>
        <v>3</v>
      </c>
      <c r="N1073" s="41">
        <f>IF(ISNUMBER(SEARCH("Yes",'2_all_summary'!$F1073)),IF(ISNUMBER(SEARCH("Yes",'2_all_summary'!Q1073)),1,2),IF(ISNUMBER(SEARCH("No",'2_all_summary'!Q1073)),4,3))</f>
        <v>3</v>
      </c>
      <c r="O1073" s="41">
        <f>IF(ISNUMBER(SEARCH("Yes",'2_all_summary'!$F1073)),IF(ISNUMBER(SEARCH("Yes",'2_all_summary'!R1073)),1,2),IF(ISNUMBER(SEARCH("No",'2_all_summary'!R1073)),4,3))</f>
        <v>4</v>
      </c>
      <c r="P1073" s="41">
        <f>IF(ISNUMBER(SEARCH("Yes",'2_all_summary'!$F1073)),IF(ISNUMBER(SEARCH("Yes",'2_all_summary'!S1073)),1,2),IF(ISNUMBER(SEARCH("No",'2_all_summary'!S1073)),4,3))</f>
        <v>3</v>
      </c>
      <c r="Q1073" s="41">
        <f>IF(ISNUMBER(SEARCH("Yes",'2_all_summary'!$F1073)),IF(0&lt;'2_all_summary'!T1073,1,2),IF(0='2_all_summary'!T1073,4,3))</f>
        <v>3</v>
      </c>
      <c r="R1073" s="41">
        <f>IF(ISNUMBER(SEARCH("Yes",'2_all_summary'!$F1073)),IF(ISNUMBER(SEARCH("Yes",'2_all_summary'!U1073)),1,2),IF(ISNUMBER(SEARCH("No",'2_all_summary'!U1073)),4,3))</f>
        <v>3</v>
      </c>
    </row>
    <row r="1074" spans="7:18" x14ac:dyDescent="0.3">
      <c r="G1074" s="41"/>
      <c r="H1074" s="41" t="str">
        <f>'2_all_summary'!D1074</f>
        <v>Fisheries management of san salvador island, philippines: A shared responsibility</v>
      </c>
      <c r="I1074" s="41" t="str">
        <f>'2_all_summary'!E1074</f>
        <v>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Â© 1999 Taylor and Francis Group, LLC.</v>
      </c>
      <c r="J1074" s="41">
        <f>IF(ISNUMBER(SEARCH("Yes",'2_all_summary'!$F1074)),IF(ISNUMBER(SEARCH("Yes",'2_all_summary'!M1074)),1,2),IF(ISNUMBER(SEARCH("No",'2_all_summary'!M1074)),4,3))</f>
        <v>4</v>
      </c>
      <c r="K1074" s="41">
        <f>IF(ISNUMBER(SEARCH("Yes",'2_all_summary'!$F1074)),IF(ISNUMBER(SEARCH("Yes",'2_all_summary'!N1074)),1,2),IF(ISNUMBER(SEARCH("No",'2_all_summary'!N1074)),4,3))</f>
        <v>4</v>
      </c>
      <c r="L1074" s="41">
        <f>IF(ISNUMBER(SEARCH("Yes",'2_all_summary'!$F1074)),IF(ISNUMBER(SEARCH("Yes",'2_all_summary'!O1074)),1,2),IF(ISNUMBER(SEARCH("No",'2_all_summary'!O1074)),4,3))</f>
        <v>4</v>
      </c>
      <c r="M1074" s="41">
        <f>IF(ISNUMBER(SEARCH("Yes",'2_all_summary'!$F1074)),IF(0&lt;'2_all_summary'!P1074,1,2),IF(0='2_all_summary'!P1074,4,3))</f>
        <v>4</v>
      </c>
      <c r="N1074" s="41">
        <f>IF(ISNUMBER(SEARCH("Yes",'2_all_summary'!$F1074)),IF(ISNUMBER(SEARCH("Yes",'2_all_summary'!Q1074)),1,2),IF(ISNUMBER(SEARCH("No",'2_all_summary'!Q1074)),4,3))</f>
        <v>4</v>
      </c>
      <c r="O1074" s="41">
        <f>IF(ISNUMBER(SEARCH("Yes",'2_all_summary'!$F1074)),IF(ISNUMBER(SEARCH("Yes",'2_all_summary'!R1074)),1,2),IF(ISNUMBER(SEARCH("No",'2_all_summary'!R1074)),4,3))</f>
        <v>4</v>
      </c>
      <c r="P1074" s="41">
        <f>IF(ISNUMBER(SEARCH("Yes",'2_all_summary'!$F1074)),IF(ISNUMBER(SEARCH("Yes",'2_all_summary'!S1074)),1,2),IF(ISNUMBER(SEARCH("No",'2_all_summary'!S1074)),4,3))</f>
        <v>4</v>
      </c>
      <c r="Q1074" s="41">
        <f>IF(ISNUMBER(SEARCH("Yes",'2_all_summary'!$F1074)),IF(0&lt;'2_all_summary'!T1074,1,2),IF(0='2_all_summary'!T1074,4,3))</f>
        <v>4</v>
      </c>
      <c r="R1074" s="41">
        <f>IF(ISNUMBER(SEARCH("Yes",'2_all_summary'!$F1074)),IF(ISNUMBER(SEARCH("Yes",'2_all_summary'!U1074)),1,2),IF(ISNUMBER(SEARCH("No",'2_all_summary'!U1074)),4,3))</f>
        <v>4</v>
      </c>
    </row>
    <row r="1075" spans="7:18" x14ac:dyDescent="0.3">
      <c r="G1075" s="41"/>
      <c r="H1075" s="41" t="str">
        <f>'2_all_summary'!D1075</f>
        <v>Do fishers need to diversify their source of income? A special reference in vulnerable fishers of cilacap waters, Indonesia</v>
      </c>
      <c r="I1075" s="41" t="str">
        <f>'2_all_summary'!E1075</f>
        <v>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fisherâ€™s wivesâ€™ groups. Â© 2018, BIOFLUX SRL. All rights reserved.</v>
      </c>
      <c r="J1075" s="41">
        <f>IF(ISNUMBER(SEARCH("Yes",'2_all_summary'!$F1075)),IF(ISNUMBER(SEARCH("Yes",'2_all_summary'!M1075)),1,2),IF(ISNUMBER(SEARCH("No",'2_all_summary'!M1075)),4,3))</f>
        <v>4</v>
      </c>
      <c r="K1075" s="41">
        <f>IF(ISNUMBER(SEARCH("Yes",'2_all_summary'!$F1075)),IF(ISNUMBER(SEARCH("Yes",'2_all_summary'!N1075)),1,2),IF(ISNUMBER(SEARCH("No",'2_all_summary'!N1075)),4,3))</f>
        <v>4</v>
      </c>
      <c r="L1075" s="41">
        <f>IF(ISNUMBER(SEARCH("Yes",'2_all_summary'!$F1075)),IF(ISNUMBER(SEARCH("Yes",'2_all_summary'!O1075)),1,2),IF(ISNUMBER(SEARCH("No",'2_all_summary'!O1075)),4,3))</f>
        <v>4</v>
      </c>
      <c r="M1075" s="41">
        <f>IF(ISNUMBER(SEARCH("Yes",'2_all_summary'!$F1075)),IF(0&lt;'2_all_summary'!P1075,1,2),IF(0='2_all_summary'!P1075,4,3))</f>
        <v>4</v>
      </c>
      <c r="N1075" s="41">
        <f>IF(ISNUMBER(SEARCH("Yes",'2_all_summary'!$F1075)),IF(ISNUMBER(SEARCH("Yes",'2_all_summary'!Q1075)),1,2),IF(ISNUMBER(SEARCH("No",'2_all_summary'!Q1075)),4,3))</f>
        <v>4</v>
      </c>
      <c r="O1075" s="41">
        <f>IF(ISNUMBER(SEARCH("Yes",'2_all_summary'!$F1075)),IF(ISNUMBER(SEARCH("Yes",'2_all_summary'!R1075)),1,2),IF(ISNUMBER(SEARCH("No",'2_all_summary'!R1075)),4,3))</f>
        <v>4</v>
      </c>
      <c r="P1075" s="41">
        <f>IF(ISNUMBER(SEARCH("Yes",'2_all_summary'!$F1075)),IF(ISNUMBER(SEARCH("Yes",'2_all_summary'!S1075)),1,2),IF(ISNUMBER(SEARCH("No",'2_all_summary'!S1075)),4,3))</f>
        <v>4</v>
      </c>
      <c r="Q1075" s="41">
        <f>IF(ISNUMBER(SEARCH("Yes",'2_all_summary'!$F1075)),IF(0&lt;'2_all_summary'!T1075,1,2),IF(0='2_all_summary'!T1075,4,3))</f>
        <v>4</v>
      </c>
      <c r="R1075" s="41">
        <f>IF(ISNUMBER(SEARCH("Yes",'2_all_summary'!$F1075)),IF(ISNUMBER(SEARCH("Yes",'2_all_summary'!U1075)),1,2),IF(ISNUMBER(SEARCH("No",'2_all_summary'!U1075)),4,3))</f>
        <v>4</v>
      </c>
    </row>
    <row r="1076" spans="7:18" x14ac:dyDescent="0.3">
      <c r="G1076" s="41"/>
      <c r="H1076" s="41" t="str">
        <f>'2_all_summary'!D1076</f>
        <v>International Conference on Adaptive Management of Ecosystems: The Knowledge Systems of Societies for Adaptation and Mitigation of Impacts of Climate Change, 2011</v>
      </c>
      <c r="I1076" s="41" t="str">
        <f>'2_all_summary'!E1076</f>
        <v>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GHGâ€™s and mitigate climate change; impact of forestry products on climate change mitigation in India; climate change impact in cold arid desert of Northâ€“Western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v>
      </c>
      <c r="J1076" s="41">
        <f>IF(ISNUMBER(SEARCH("Yes",'2_all_summary'!$F1076)),IF(ISNUMBER(SEARCH("Yes",'2_all_summary'!M1076)),1,2),IF(ISNUMBER(SEARCH("No",'2_all_summary'!M1076)),4,3))</f>
        <v>4</v>
      </c>
      <c r="K1076" s="41">
        <f>IF(ISNUMBER(SEARCH("Yes",'2_all_summary'!$F1076)),IF(ISNUMBER(SEARCH("Yes",'2_all_summary'!N1076)),1,2),IF(ISNUMBER(SEARCH("No",'2_all_summary'!N1076)),4,3))</f>
        <v>4</v>
      </c>
      <c r="L1076" s="41">
        <f>IF(ISNUMBER(SEARCH("Yes",'2_all_summary'!$F1076)),IF(ISNUMBER(SEARCH("Yes",'2_all_summary'!O1076)),1,2),IF(ISNUMBER(SEARCH("No",'2_all_summary'!O1076)),4,3))</f>
        <v>4</v>
      </c>
      <c r="M1076" s="41">
        <f>IF(ISNUMBER(SEARCH("Yes",'2_all_summary'!$F1076)),IF(0&lt;'2_all_summary'!P1076,1,2),IF(0='2_all_summary'!P1076,4,3))</f>
        <v>4</v>
      </c>
      <c r="N1076" s="41">
        <f>IF(ISNUMBER(SEARCH("Yes",'2_all_summary'!$F1076)),IF(ISNUMBER(SEARCH("Yes",'2_all_summary'!Q1076)),1,2),IF(ISNUMBER(SEARCH("No",'2_all_summary'!Q1076)),4,3))</f>
        <v>4</v>
      </c>
      <c r="O1076" s="41">
        <f>IF(ISNUMBER(SEARCH("Yes",'2_all_summary'!$F1076)),IF(ISNUMBER(SEARCH("Yes",'2_all_summary'!R1076)),1,2),IF(ISNUMBER(SEARCH("No",'2_all_summary'!R1076)),4,3))</f>
        <v>4</v>
      </c>
      <c r="P1076" s="41">
        <f>IF(ISNUMBER(SEARCH("Yes",'2_all_summary'!$F1076)),IF(ISNUMBER(SEARCH("Yes",'2_all_summary'!S1076)),1,2),IF(ISNUMBER(SEARCH("No",'2_all_summary'!S1076)),4,3))</f>
        <v>4</v>
      </c>
      <c r="Q1076" s="41">
        <f>IF(ISNUMBER(SEARCH("Yes",'2_all_summary'!$F1076)),IF(0&lt;'2_all_summary'!T1076,1,2),IF(0='2_all_summary'!T1076,4,3))</f>
        <v>4</v>
      </c>
      <c r="R1076" s="41">
        <f>IF(ISNUMBER(SEARCH("Yes",'2_all_summary'!$F1076)),IF(ISNUMBER(SEARCH("Yes",'2_all_summary'!U1076)),1,2),IF(ISNUMBER(SEARCH("No",'2_all_summary'!U1076)),4,3))</f>
        <v>4</v>
      </c>
    </row>
    <row r="1077" spans="7:18" x14ac:dyDescent="0.3">
      <c r="G1077" s="41"/>
      <c r="H1077" s="41" t="str">
        <f>'2_all_summary'!D1077</f>
        <v>Strengthening community and stakeholder participation in the implementation of integrated vector management for malaria control in western Kenya: a case study</v>
      </c>
      <c r="I1077" s="41" t="str">
        <f>'2_all_summary'!E1077</f>
        <v>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meetingsâ€”dubbed 'mosquito days'â€”mainly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Â© 2021, The Author(s).</v>
      </c>
      <c r="J1077" s="41">
        <f>IF(ISNUMBER(SEARCH("Yes",'2_all_summary'!$F1077)),IF(ISNUMBER(SEARCH("Yes",'2_all_summary'!M1077)),1,2),IF(ISNUMBER(SEARCH("No",'2_all_summary'!M1077)),4,3))</f>
        <v>4</v>
      </c>
      <c r="K1077" s="41">
        <f>IF(ISNUMBER(SEARCH("Yes",'2_all_summary'!$F1077)),IF(ISNUMBER(SEARCH("Yes",'2_all_summary'!N1077)),1,2),IF(ISNUMBER(SEARCH("No",'2_all_summary'!N1077)),4,3))</f>
        <v>4</v>
      </c>
      <c r="L1077" s="41">
        <f>IF(ISNUMBER(SEARCH("Yes",'2_all_summary'!$F1077)),IF(ISNUMBER(SEARCH("Yes",'2_all_summary'!O1077)),1,2),IF(ISNUMBER(SEARCH("No",'2_all_summary'!O1077)),4,3))</f>
        <v>4</v>
      </c>
      <c r="M1077" s="41">
        <f>IF(ISNUMBER(SEARCH("Yes",'2_all_summary'!$F1077)),IF(0&lt;'2_all_summary'!P1077,1,2),IF(0='2_all_summary'!P1077,4,3))</f>
        <v>4</v>
      </c>
      <c r="N1077" s="41">
        <f>IF(ISNUMBER(SEARCH("Yes",'2_all_summary'!$F1077)),IF(ISNUMBER(SEARCH("Yes",'2_all_summary'!Q1077)),1,2),IF(ISNUMBER(SEARCH("No",'2_all_summary'!Q1077)),4,3))</f>
        <v>4</v>
      </c>
      <c r="O1077" s="41">
        <f>IF(ISNUMBER(SEARCH("Yes",'2_all_summary'!$F1077)),IF(ISNUMBER(SEARCH("Yes",'2_all_summary'!R1077)),1,2),IF(ISNUMBER(SEARCH("No",'2_all_summary'!R1077)),4,3))</f>
        <v>4</v>
      </c>
      <c r="P1077" s="41">
        <f>IF(ISNUMBER(SEARCH("Yes",'2_all_summary'!$F1077)),IF(ISNUMBER(SEARCH("Yes",'2_all_summary'!S1077)),1,2),IF(ISNUMBER(SEARCH("No",'2_all_summary'!S1077)),4,3))</f>
        <v>4</v>
      </c>
      <c r="Q1077" s="41">
        <f>IF(ISNUMBER(SEARCH("Yes",'2_all_summary'!$F1077)),IF(0&lt;'2_all_summary'!T1077,1,2),IF(0='2_all_summary'!T1077,4,3))</f>
        <v>4</v>
      </c>
      <c r="R1077" s="41">
        <f>IF(ISNUMBER(SEARCH("Yes",'2_all_summary'!$F1077)),IF(ISNUMBER(SEARCH("Yes",'2_all_summary'!U1077)),1,2),IF(ISNUMBER(SEARCH("No",'2_all_summary'!U1077)),4,3))</f>
        <v>4</v>
      </c>
    </row>
    <row r="1078" spans="7:18" x14ac:dyDescent="0.3">
      <c r="G1078" s="41"/>
      <c r="H1078" s="41" t="str">
        <f>'2_all_summary'!D1078</f>
        <v>Community-based governance of coastal zone and marine resources in Madagascar</v>
      </c>
      <c r="I1078" s="41" t="str">
        <f>'2_all_summary'!E1078</f>
        <v>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Â© 2006 Elsevier Ltd. All rights reserved.</v>
      </c>
      <c r="J1078" s="41">
        <f>IF(ISNUMBER(SEARCH("Yes",'2_all_summary'!$F1078)),IF(ISNUMBER(SEARCH("Yes",'2_all_summary'!M1078)),1,2),IF(ISNUMBER(SEARCH("No",'2_all_summary'!M1078)),4,3))</f>
        <v>4</v>
      </c>
      <c r="K1078" s="41">
        <f>IF(ISNUMBER(SEARCH("Yes",'2_all_summary'!$F1078)),IF(ISNUMBER(SEARCH("Yes",'2_all_summary'!N1078)),1,2),IF(ISNUMBER(SEARCH("No",'2_all_summary'!N1078)),4,3))</f>
        <v>4</v>
      </c>
      <c r="L1078" s="41">
        <f>IF(ISNUMBER(SEARCH("Yes",'2_all_summary'!$F1078)),IF(ISNUMBER(SEARCH("Yes",'2_all_summary'!O1078)),1,2),IF(ISNUMBER(SEARCH("No",'2_all_summary'!O1078)),4,3))</f>
        <v>4</v>
      </c>
      <c r="M1078" s="41">
        <f>IF(ISNUMBER(SEARCH("Yes",'2_all_summary'!$F1078)),IF(0&lt;'2_all_summary'!P1078,1,2),IF(0='2_all_summary'!P1078,4,3))</f>
        <v>4</v>
      </c>
      <c r="N1078" s="41">
        <f>IF(ISNUMBER(SEARCH("Yes",'2_all_summary'!$F1078)),IF(ISNUMBER(SEARCH("Yes",'2_all_summary'!Q1078)),1,2),IF(ISNUMBER(SEARCH("No",'2_all_summary'!Q1078)),4,3))</f>
        <v>4</v>
      </c>
      <c r="O1078" s="41">
        <f>IF(ISNUMBER(SEARCH("Yes",'2_all_summary'!$F1078)),IF(ISNUMBER(SEARCH("Yes",'2_all_summary'!R1078)),1,2),IF(ISNUMBER(SEARCH("No",'2_all_summary'!R1078)),4,3))</f>
        <v>4</v>
      </c>
      <c r="P1078" s="41">
        <f>IF(ISNUMBER(SEARCH("Yes",'2_all_summary'!$F1078)),IF(ISNUMBER(SEARCH("Yes",'2_all_summary'!S1078)),1,2),IF(ISNUMBER(SEARCH("No",'2_all_summary'!S1078)),4,3))</f>
        <v>4</v>
      </c>
      <c r="Q1078" s="41">
        <f>IF(ISNUMBER(SEARCH("Yes",'2_all_summary'!$F1078)),IF(0&lt;'2_all_summary'!T1078,1,2),IF(0='2_all_summary'!T1078,4,3))</f>
        <v>4</v>
      </c>
      <c r="R1078" s="41">
        <f>IF(ISNUMBER(SEARCH("Yes",'2_all_summary'!$F1078)),IF(ISNUMBER(SEARCH("Yes",'2_all_summary'!U1078)),1,2),IF(ISNUMBER(SEARCH("No",'2_all_summary'!U1078)),4,3))</f>
        <v>4</v>
      </c>
    </row>
    <row r="1079" spans="7:18" x14ac:dyDescent="0.3">
      <c r="G1079" s="41"/>
      <c r="H1079" s="41" t="str">
        <f>'2_all_summary'!D1079</f>
        <v>The role of local taboos in the management of marine fisheries resources in Tanzania</v>
      </c>
      <c r="I1079" s="41" t="str">
        <f>'2_all_summary'!E1079</f>
        <v>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Â© 2017 Elsevier Ltd</v>
      </c>
      <c r="J1079" s="41">
        <f>IF(ISNUMBER(SEARCH("Yes",'2_all_summary'!$F1079)),IF(ISNUMBER(SEARCH("Yes",'2_all_summary'!M1079)),1,2),IF(ISNUMBER(SEARCH("No",'2_all_summary'!M1079)),4,3))</f>
        <v>4</v>
      </c>
      <c r="K1079" s="41">
        <f>IF(ISNUMBER(SEARCH("Yes",'2_all_summary'!$F1079)),IF(ISNUMBER(SEARCH("Yes",'2_all_summary'!N1079)),1,2),IF(ISNUMBER(SEARCH("No",'2_all_summary'!N1079)),4,3))</f>
        <v>4</v>
      </c>
      <c r="L1079" s="41">
        <f>IF(ISNUMBER(SEARCH("Yes",'2_all_summary'!$F1079)),IF(ISNUMBER(SEARCH("Yes",'2_all_summary'!O1079)),1,2),IF(ISNUMBER(SEARCH("No",'2_all_summary'!O1079)),4,3))</f>
        <v>4</v>
      </c>
      <c r="M1079" s="41">
        <f>IF(ISNUMBER(SEARCH("Yes",'2_all_summary'!$F1079)),IF(0&lt;'2_all_summary'!P1079,1,2),IF(0='2_all_summary'!P1079,4,3))</f>
        <v>4</v>
      </c>
      <c r="N1079" s="41">
        <f>IF(ISNUMBER(SEARCH("Yes",'2_all_summary'!$F1079)),IF(ISNUMBER(SEARCH("Yes",'2_all_summary'!Q1079)),1,2),IF(ISNUMBER(SEARCH("No",'2_all_summary'!Q1079)),4,3))</f>
        <v>4</v>
      </c>
      <c r="O1079" s="41">
        <f>IF(ISNUMBER(SEARCH("Yes",'2_all_summary'!$F1079)),IF(ISNUMBER(SEARCH("Yes",'2_all_summary'!R1079)),1,2),IF(ISNUMBER(SEARCH("No",'2_all_summary'!R1079)),4,3))</f>
        <v>4</v>
      </c>
      <c r="P1079" s="41">
        <f>IF(ISNUMBER(SEARCH("Yes",'2_all_summary'!$F1079)),IF(ISNUMBER(SEARCH("Yes",'2_all_summary'!S1079)),1,2),IF(ISNUMBER(SEARCH("No",'2_all_summary'!S1079)),4,3))</f>
        <v>4</v>
      </c>
      <c r="Q1079" s="41">
        <f>IF(ISNUMBER(SEARCH("Yes",'2_all_summary'!$F1079)),IF(0&lt;'2_all_summary'!T1079,1,2),IF(0='2_all_summary'!T1079,4,3))</f>
        <v>4</v>
      </c>
      <c r="R1079" s="41">
        <f>IF(ISNUMBER(SEARCH("Yes",'2_all_summary'!$F1079)),IF(ISNUMBER(SEARCH("Yes",'2_all_summary'!U1079)),1,2),IF(ISNUMBER(SEARCH("No",'2_all_summary'!U1079)),4,3))</f>
        <v>4</v>
      </c>
    </row>
    <row r="1080" spans="7:18" x14ac:dyDescent="0.3">
      <c r="G1080" s="41"/>
      <c r="H1080" s="41" t="str">
        <f>'2_all_summary'!D1080</f>
        <v>Effects of landscape features on population genetic variation of a tropical stream fish, Stone lapping minnow, Garra cambodgiensis, in the upper Nan River drainage basin, northern Thailand</v>
      </c>
      <c r="I1080" s="41" t="str">
        <f>'2_all_summary'!E1080</f>
        <v>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locusD10.99Â±3.00; allelic richnessD10.12Â±2.44).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Â© 2018 Jaisuk and Senanan.</v>
      </c>
      <c r="J1080" s="41">
        <f>IF(ISNUMBER(SEARCH("Yes",'2_all_summary'!$F1080)),IF(ISNUMBER(SEARCH("Yes",'2_all_summary'!M1080)),1,2),IF(ISNUMBER(SEARCH("No",'2_all_summary'!M1080)),4,3))</f>
        <v>4</v>
      </c>
      <c r="K1080" s="41">
        <f>IF(ISNUMBER(SEARCH("Yes",'2_all_summary'!$F1080)),IF(ISNUMBER(SEARCH("Yes",'2_all_summary'!N1080)),1,2),IF(ISNUMBER(SEARCH("No",'2_all_summary'!N1080)),4,3))</f>
        <v>4</v>
      </c>
      <c r="L1080" s="41">
        <f>IF(ISNUMBER(SEARCH("Yes",'2_all_summary'!$F1080)),IF(ISNUMBER(SEARCH("Yes",'2_all_summary'!O1080)),1,2),IF(ISNUMBER(SEARCH("No",'2_all_summary'!O1080)),4,3))</f>
        <v>4</v>
      </c>
      <c r="M1080" s="41">
        <f>IF(ISNUMBER(SEARCH("Yes",'2_all_summary'!$F1080)),IF(0&lt;'2_all_summary'!P1080,1,2),IF(0='2_all_summary'!P1080,4,3))</f>
        <v>4</v>
      </c>
      <c r="N1080" s="41">
        <f>IF(ISNUMBER(SEARCH("Yes",'2_all_summary'!$F1080)),IF(ISNUMBER(SEARCH("Yes",'2_all_summary'!Q1080)),1,2),IF(ISNUMBER(SEARCH("No",'2_all_summary'!Q1080)),4,3))</f>
        <v>4</v>
      </c>
      <c r="O1080" s="41">
        <f>IF(ISNUMBER(SEARCH("Yes",'2_all_summary'!$F1080)),IF(ISNUMBER(SEARCH("Yes",'2_all_summary'!R1080)),1,2),IF(ISNUMBER(SEARCH("No",'2_all_summary'!R1080)),4,3))</f>
        <v>4</v>
      </c>
      <c r="P1080" s="41">
        <f>IF(ISNUMBER(SEARCH("Yes",'2_all_summary'!$F1080)),IF(ISNUMBER(SEARCH("Yes",'2_all_summary'!S1080)),1,2),IF(ISNUMBER(SEARCH("No",'2_all_summary'!S1080)),4,3))</f>
        <v>4</v>
      </c>
      <c r="Q1080" s="41">
        <f>IF(ISNUMBER(SEARCH("Yes",'2_all_summary'!$F1080)),IF(0&lt;'2_all_summary'!T1080,1,2),IF(0='2_all_summary'!T1080,4,3))</f>
        <v>4</v>
      </c>
      <c r="R1080" s="41">
        <f>IF(ISNUMBER(SEARCH("Yes",'2_all_summary'!$F1080)),IF(ISNUMBER(SEARCH("Yes",'2_all_summary'!U1080)),1,2),IF(ISNUMBER(SEARCH("No",'2_all_summary'!U1080)),4,3))</f>
        <v>4</v>
      </c>
    </row>
    <row r="1081" spans="7:18" x14ac:dyDescent="0.3">
      <c r="G1081" s="41"/>
      <c r="H1081" s="41" t="str">
        <f>'2_all_summary'!D1081</f>
        <v>Development of a community-Based approach to opisthorchiasis control</v>
      </c>
      <c r="I1081" s="41" t="str">
        <f>'2_all_summary'!E1081</f>
        <v>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v>
      </c>
      <c r="J1081" s="41">
        <f>IF(ISNUMBER(SEARCH("Yes",'2_all_summary'!$F1081)),IF(ISNUMBER(SEARCH("Yes",'2_all_summary'!M1081)),1,2),IF(ISNUMBER(SEARCH("No",'2_all_summary'!M1081)),4,3))</f>
        <v>4</v>
      </c>
      <c r="K1081" s="41">
        <f>IF(ISNUMBER(SEARCH("Yes",'2_all_summary'!$F1081)),IF(ISNUMBER(SEARCH("Yes",'2_all_summary'!N1081)),1,2),IF(ISNUMBER(SEARCH("No",'2_all_summary'!N1081)),4,3))</f>
        <v>4</v>
      </c>
      <c r="L1081" s="41">
        <f>IF(ISNUMBER(SEARCH("Yes",'2_all_summary'!$F1081)),IF(ISNUMBER(SEARCH("Yes",'2_all_summary'!O1081)),1,2),IF(ISNUMBER(SEARCH("No",'2_all_summary'!O1081)),4,3))</f>
        <v>4</v>
      </c>
      <c r="M1081" s="41">
        <f>IF(ISNUMBER(SEARCH("Yes",'2_all_summary'!$F1081)),IF(0&lt;'2_all_summary'!P1081,1,2),IF(0='2_all_summary'!P1081,4,3))</f>
        <v>4</v>
      </c>
      <c r="N1081" s="41">
        <f>IF(ISNUMBER(SEARCH("Yes",'2_all_summary'!$F1081)),IF(ISNUMBER(SEARCH("Yes",'2_all_summary'!Q1081)),1,2),IF(ISNUMBER(SEARCH("No",'2_all_summary'!Q1081)),4,3))</f>
        <v>4</v>
      </c>
      <c r="O1081" s="41">
        <f>IF(ISNUMBER(SEARCH("Yes",'2_all_summary'!$F1081)),IF(ISNUMBER(SEARCH("Yes",'2_all_summary'!R1081)),1,2),IF(ISNUMBER(SEARCH("No",'2_all_summary'!R1081)),4,3))</f>
        <v>4</v>
      </c>
      <c r="P1081" s="41">
        <f>IF(ISNUMBER(SEARCH("Yes",'2_all_summary'!$F1081)),IF(ISNUMBER(SEARCH("Yes",'2_all_summary'!S1081)),1,2),IF(ISNUMBER(SEARCH("No",'2_all_summary'!S1081)),4,3))</f>
        <v>4</v>
      </c>
      <c r="Q1081" s="41">
        <f>IF(ISNUMBER(SEARCH("Yes",'2_all_summary'!$F1081)),IF(0&lt;'2_all_summary'!T1081,1,2),IF(0='2_all_summary'!T1081,4,3))</f>
        <v>4</v>
      </c>
      <c r="R1081" s="41">
        <f>IF(ISNUMBER(SEARCH("Yes",'2_all_summary'!$F1081)),IF(ISNUMBER(SEARCH("Yes",'2_all_summary'!U1081)),1,2),IF(ISNUMBER(SEARCH("No",'2_all_summary'!U1081)),4,3))</f>
        <v>4</v>
      </c>
    </row>
    <row r="1082" spans="7:18" x14ac:dyDescent="0.3">
      <c r="G1082" s="41"/>
      <c r="H1082" s="41" t="str">
        <f>'2_all_summary'!D1082</f>
        <v>Socio-economic development of marine ornamental reef fish fishers in eastern Sri Lanka through the lenses of Human Development Index</v>
      </c>
      <c r="I1082" s="41" t="str">
        <f>'2_all_summary'!E1082</f>
        <v>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â‰ˆ50 USD). Higher income gained by MOR fishers (30,000â€“300,000 LKR, â‰ˆ150â€“1500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Â© 2022 Elsevier Ltd</v>
      </c>
      <c r="J1082" s="41">
        <f>IF(ISNUMBER(SEARCH("Yes",'2_all_summary'!$F1082)),IF(ISNUMBER(SEARCH("Yes",'2_all_summary'!M1082)),1,2),IF(ISNUMBER(SEARCH("No",'2_all_summary'!M1082)),4,3))</f>
        <v>4</v>
      </c>
      <c r="K1082" s="41">
        <f>IF(ISNUMBER(SEARCH("Yes",'2_all_summary'!$F1082)),IF(ISNUMBER(SEARCH("Yes",'2_all_summary'!N1082)),1,2),IF(ISNUMBER(SEARCH("No",'2_all_summary'!N1082)),4,3))</f>
        <v>4</v>
      </c>
      <c r="L1082" s="41">
        <f>IF(ISNUMBER(SEARCH("Yes",'2_all_summary'!$F1082)),IF(ISNUMBER(SEARCH("Yes",'2_all_summary'!O1082)),1,2),IF(ISNUMBER(SEARCH("No",'2_all_summary'!O1082)),4,3))</f>
        <v>4</v>
      </c>
      <c r="M1082" s="41">
        <f>IF(ISNUMBER(SEARCH("Yes",'2_all_summary'!$F1082)),IF(0&lt;'2_all_summary'!P1082,1,2),IF(0='2_all_summary'!P1082,4,3))</f>
        <v>4</v>
      </c>
      <c r="N1082" s="41">
        <f>IF(ISNUMBER(SEARCH("Yes",'2_all_summary'!$F1082)),IF(ISNUMBER(SEARCH("Yes",'2_all_summary'!Q1082)),1,2),IF(ISNUMBER(SEARCH("No",'2_all_summary'!Q1082)),4,3))</f>
        <v>4</v>
      </c>
      <c r="O1082" s="41">
        <f>IF(ISNUMBER(SEARCH("Yes",'2_all_summary'!$F1082)),IF(ISNUMBER(SEARCH("Yes",'2_all_summary'!R1082)),1,2),IF(ISNUMBER(SEARCH("No",'2_all_summary'!R1082)),4,3))</f>
        <v>4</v>
      </c>
      <c r="P1082" s="41">
        <f>IF(ISNUMBER(SEARCH("Yes",'2_all_summary'!$F1082)),IF(ISNUMBER(SEARCH("Yes",'2_all_summary'!S1082)),1,2),IF(ISNUMBER(SEARCH("No",'2_all_summary'!S1082)),4,3))</f>
        <v>4</v>
      </c>
      <c r="Q1082" s="41">
        <f>IF(ISNUMBER(SEARCH("Yes",'2_all_summary'!$F1082)),IF(0&lt;'2_all_summary'!T1082,1,2),IF(0='2_all_summary'!T1082,4,3))</f>
        <v>4</v>
      </c>
      <c r="R1082" s="41">
        <f>IF(ISNUMBER(SEARCH("Yes",'2_all_summary'!$F1082)),IF(ISNUMBER(SEARCH("Yes",'2_all_summary'!U1082)),1,2),IF(ISNUMBER(SEARCH("No",'2_all_summary'!U1082)),4,3))</f>
        <v>4</v>
      </c>
    </row>
    <row r="1083" spans="7:18" x14ac:dyDescent="0.3">
      <c r="G1083" s="41"/>
      <c r="H1083" s="41" t="str">
        <f>'2_all_summary'!D1083</f>
        <v>Context and differentiation: Comparative analysis of two community-based fishers' organizations</v>
      </c>
      <c r="I1083" s="41" t="str">
        <f>'2_all_summary'!E1083</f>
        <v>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Â© 2006 Elsevier Ltd. All rights reserved.</v>
      </c>
      <c r="J1083" s="41">
        <f>IF(ISNUMBER(SEARCH("Yes",'2_all_summary'!$F1083)),IF(ISNUMBER(SEARCH("Yes",'2_all_summary'!M1083)),1,2),IF(ISNUMBER(SEARCH("No",'2_all_summary'!M1083)),4,3))</f>
        <v>4</v>
      </c>
      <c r="K1083" s="41">
        <f>IF(ISNUMBER(SEARCH("Yes",'2_all_summary'!$F1083)),IF(ISNUMBER(SEARCH("Yes",'2_all_summary'!N1083)),1,2),IF(ISNUMBER(SEARCH("No",'2_all_summary'!N1083)),4,3))</f>
        <v>4</v>
      </c>
      <c r="L1083" s="41">
        <f>IF(ISNUMBER(SEARCH("Yes",'2_all_summary'!$F1083)),IF(ISNUMBER(SEARCH("Yes",'2_all_summary'!O1083)),1,2),IF(ISNUMBER(SEARCH("No",'2_all_summary'!O1083)),4,3))</f>
        <v>4</v>
      </c>
      <c r="M1083" s="41">
        <f>IF(ISNUMBER(SEARCH("Yes",'2_all_summary'!$F1083)),IF(0&lt;'2_all_summary'!P1083,1,2),IF(0='2_all_summary'!P1083,4,3))</f>
        <v>4</v>
      </c>
      <c r="N1083" s="41">
        <f>IF(ISNUMBER(SEARCH("Yes",'2_all_summary'!$F1083)),IF(ISNUMBER(SEARCH("Yes",'2_all_summary'!Q1083)),1,2),IF(ISNUMBER(SEARCH("No",'2_all_summary'!Q1083)),4,3))</f>
        <v>4</v>
      </c>
      <c r="O1083" s="41">
        <f>IF(ISNUMBER(SEARCH("Yes",'2_all_summary'!$F1083)),IF(ISNUMBER(SEARCH("Yes",'2_all_summary'!R1083)),1,2),IF(ISNUMBER(SEARCH("No",'2_all_summary'!R1083)),4,3))</f>
        <v>4</v>
      </c>
      <c r="P1083" s="41">
        <f>IF(ISNUMBER(SEARCH("Yes",'2_all_summary'!$F1083)),IF(ISNUMBER(SEARCH("Yes",'2_all_summary'!S1083)),1,2),IF(ISNUMBER(SEARCH("No",'2_all_summary'!S1083)),4,3))</f>
        <v>4</v>
      </c>
      <c r="Q1083" s="41">
        <f>IF(ISNUMBER(SEARCH("Yes",'2_all_summary'!$F1083)),IF(0&lt;'2_all_summary'!T1083,1,2),IF(0='2_all_summary'!T1083,4,3))</f>
        <v>4</v>
      </c>
      <c r="R1083" s="41">
        <f>IF(ISNUMBER(SEARCH("Yes",'2_all_summary'!$F1083)),IF(ISNUMBER(SEARCH("Yes",'2_all_summary'!U1083)),1,2),IF(ISNUMBER(SEARCH("No",'2_all_summary'!U1083)),4,3))</f>
        <v>4</v>
      </c>
    </row>
    <row r="1084" spans="7:18" x14ac:dyDescent="0.3">
      <c r="G1084" s="41"/>
      <c r="H1084" s="41" t="str">
        <f>'2_all_summary'!D1084</f>
        <v>The Coral, Solomon and Bismarck Seas Region</v>
      </c>
      <c r="I1084" s="41" t="str">
        <f>'2_all_summary'!E1084</f>
        <v>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v>
      </c>
      <c r="J1084" s="41">
        <f>IF(ISNUMBER(SEARCH("Yes",'2_all_summary'!$F1084)),IF(ISNUMBER(SEARCH("Yes",'2_all_summary'!M1084)),1,2),IF(ISNUMBER(SEARCH("No",'2_all_summary'!M1084)),4,3))</f>
        <v>3</v>
      </c>
      <c r="K1084" s="41">
        <f>IF(ISNUMBER(SEARCH("Yes",'2_all_summary'!$F1084)),IF(ISNUMBER(SEARCH("Yes",'2_all_summary'!N1084)),1,2),IF(ISNUMBER(SEARCH("No",'2_all_summary'!N1084)),4,3))</f>
        <v>3</v>
      </c>
      <c r="L1084" s="41">
        <f>IF(ISNUMBER(SEARCH("Yes",'2_all_summary'!$F1084)),IF(ISNUMBER(SEARCH("Yes",'2_all_summary'!O1084)),1,2),IF(ISNUMBER(SEARCH("No",'2_all_summary'!O1084)),4,3))</f>
        <v>3</v>
      </c>
      <c r="M1084" s="41">
        <f>IF(ISNUMBER(SEARCH("Yes",'2_all_summary'!$F1084)),IF(0&lt;'2_all_summary'!P1084,1,2),IF(0='2_all_summary'!P1084,4,3))</f>
        <v>3</v>
      </c>
      <c r="N1084" s="41">
        <f>IF(ISNUMBER(SEARCH("Yes",'2_all_summary'!$F1084)),IF(ISNUMBER(SEARCH("Yes",'2_all_summary'!Q1084)),1,2),IF(ISNUMBER(SEARCH("No",'2_all_summary'!Q1084)),4,3))</f>
        <v>3</v>
      </c>
      <c r="O1084" s="41">
        <f>IF(ISNUMBER(SEARCH("Yes",'2_all_summary'!$F1084)),IF(ISNUMBER(SEARCH("Yes",'2_all_summary'!R1084)),1,2),IF(ISNUMBER(SEARCH("No",'2_all_summary'!R1084)),4,3))</f>
        <v>3</v>
      </c>
      <c r="P1084" s="41">
        <f>IF(ISNUMBER(SEARCH("Yes",'2_all_summary'!$F1084)),IF(ISNUMBER(SEARCH("Yes",'2_all_summary'!S1084)),1,2),IF(ISNUMBER(SEARCH("No",'2_all_summary'!S1084)),4,3))</f>
        <v>3</v>
      </c>
      <c r="Q1084" s="41">
        <f>IF(ISNUMBER(SEARCH("Yes",'2_all_summary'!$F1084)),IF(0&lt;'2_all_summary'!T1084,1,2),IF(0='2_all_summary'!T1084,4,3))</f>
        <v>3</v>
      </c>
      <c r="R1084" s="41">
        <f>IF(ISNUMBER(SEARCH("Yes",'2_all_summary'!$F1084)),IF(ISNUMBER(SEARCH("Yes",'2_all_summary'!U1084)),1,2),IF(ISNUMBER(SEARCH("No",'2_all_summary'!U1084)),4,3))</f>
        <v>3</v>
      </c>
    </row>
    <row r="1085" spans="7:18" x14ac:dyDescent="0.3">
      <c r="G1085" s="41"/>
      <c r="H1085" s="41" t="str">
        <f>'2_all_summary'!D1085</f>
        <v>Ecosystem services approach for community-based ecotourism: towards an equitable and sustainable blue economy</v>
      </c>
      <c r="I1085" s="41" t="str">
        <f>'2_all_summary'!E1085</f>
        <v>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Â© 2020, Â© 2020 Informa UK Limited, trading as Taylor &amp; Francis Group.</v>
      </c>
      <c r="J1085" s="41">
        <f>IF(ISNUMBER(SEARCH("Yes",'2_all_summary'!$F1085)),IF(ISNUMBER(SEARCH("Yes",'2_all_summary'!M1085)),1,2),IF(ISNUMBER(SEARCH("No",'2_all_summary'!M1085)),4,3))</f>
        <v>3</v>
      </c>
      <c r="K1085" s="41">
        <f>IF(ISNUMBER(SEARCH("Yes",'2_all_summary'!$F1085)),IF(ISNUMBER(SEARCH("Yes",'2_all_summary'!N1085)),1,2),IF(ISNUMBER(SEARCH("No",'2_all_summary'!N1085)),4,3))</f>
        <v>4</v>
      </c>
      <c r="L1085" s="41">
        <f>IF(ISNUMBER(SEARCH("Yes",'2_all_summary'!$F1085)),IF(ISNUMBER(SEARCH("Yes",'2_all_summary'!O1085)),1,2),IF(ISNUMBER(SEARCH("No",'2_all_summary'!O1085)),4,3))</f>
        <v>3</v>
      </c>
      <c r="M1085" s="41">
        <f>IF(ISNUMBER(SEARCH("Yes",'2_all_summary'!$F1085)),IF(0&lt;'2_all_summary'!P1085,1,2),IF(0='2_all_summary'!P1085,4,3))</f>
        <v>3</v>
      </c>
      <c r="N1085" s="41">
        <f>IF(ISNUMBER(SEARCH("Yes",'2_all_summary'!$F1085)),IF(ISNUMBER(SEARCH("Yes",'2_all_summary'!Q1085)),1,2),IF(ISNUMBER(SEARCH("No",'2_all_summary'!Q1085)),4,3))</f>
        <v>4</v>
      </c>
      <c r="O1085" s="41">
        <f>IF(ISNUMBER(SEARCH("Yes",'2_all_summary'!$F1085)),IF(ISNUMBER(SEARCH("Yes",'2_all_summary'!R1085)),1,2),IF(ISNUMBER(SEARCH("No",'2_all_summary'!R1085)),4,3))</f>
        <v>3</v>
      </c>
      <c r="P1085" s="41">
        <f>IF(ISNUMBER(SEARCH("Yes",'2_all_summary'!$F1085)),IF(ISNUMBER(SEARCH("Yes",'2_all_summary'!S1085)),1,2),IF(ISNUMBER(SEARCH("No",'2_all_summary'!S1085)),4,3))</f>
        <v>3</v>
      </c>
      <c r="Q1085" s="41">
        <f>IF(ISNUMBER(SEARCH("Yes",'2_all_summary'!$F1085)),IF(0&lt;'2_all_summary'!T1085,1,2),IF(0='2_all_summary'!T1085,4,3))</f>
        <v>3</v>
      </c>
      <c r="R1085" s="41">
        <f>IF(ISNUMBER(SEARCH("Yes",'2_all_summary'!$F1085)),IF(ISNUMBER(SEARCH("Yes",'2_all_summary'!U1085)),1,2),IF(ISNUMBER(SEARCH("No",'2_all_summary'!U1085)),4,3))</f>
        <v>3</v>
      </c>
    </row>
    <row r="1086" spans="7:18" x14ac:dyDescent="0.3">
      <c r="G1086" s="41"/>
      <c r="H1086" s="41" t="str">
        <f>'2_all_summary'!D1086</f>
        <v>Governance assessment of small-scale inland fishing: The case of Lake Itezhi-Tezhi, Zambia</v>
      </c>
      <c r="I1086" s="41" t="str">
        <f>'2_all_summary'!E1086</f>
        <v>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approachâ€”fishing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Â© 2020 United Nations</v>
      </c>
      <c r="J1086" s="41">
        <f>IF(ISNUMBER(SEARCH("Yes",'2_all_summary'!$F1086)),IF(ISNUMBER(SEARCH("Yes",'2_all_summary'!M1086)),1,2),IF(ISNUMBER(SEARCH("No",'2_all_summary'!M1086)),4,3))</f>
        <v>4</v>
      </c>
      <c r="K1086" s="41">
        <f>IF(ISNUMBER(SEARCH("Yes",'2_all_summary'!$F1086)),IF(ISNUMBER(SEARCH("Yes",'2_all_summary'!N1086)),1,2),IF(ISNUMBER(SEARCH("No",'2_all_summary'!N1086)),4,3))</f>
        <v>4</v>
      </c>
      <c r="L1086" s="41">
        <f>IF(ISNUMBER(SEARCH("Yes",'2_all_summary'!$F1086)),IF(ISNUMBER(SEARCH("Yes",'2_all_summary'!O1086)),1,2),IF(ISNUMBER(SEARCH("No",'2_all_summary'!O1086)),4,3))</f>
        <v>4</v>
      </c>
      <c r="M1086" s="41">
        <f>IF(ISNUMBER(SEARCH("Yes",'2_all_summary'!$F1086)),IF(0&lt;'2_all_summary'!P1086,1,2),IF(0='2_all_summary'!P1086,4,3))</f>
        <v>4</v>
      </c>
      <c r="N1086" s="41">
        <f>IF(ISNUMBER(SEARCH("Yes",'2_all_summary'!$F1086)),IF(ISNUMBER(SEARCH("Yes",'2_all_summary'!Q1086)),1,2),IF(ISNUMBER(SEARCH("No",'2_all_summary'!Q1086)),4,3))</f>
        <v>4</v>
      </c>
      <c r="O1086" s="41">
        <f>IF(ISNUMBER(SEARCH("Yes",'2_all_summary'!$F1086)),IF(ISNUMBER(SEARCH("Yes",'2_all_summary'!R1086)),1,2),IF(ISNUMBER(SEARCH("No",'2_all_summary'!R1086)),4,3))</f>
        <v>4</v>
      </c>
      <c r="P1086" s="41">
        <f>IF(ISNUMBER(SEARCH("Yes",'2_all_summary'!$F1086)),IF(ISNUMBER(SEARCH("Yes",'2_all_summary'!S1086)),1,2),IF(ISNUMBER(SEARCH("No",'2_all_summary'!S1086)),4,3))</f>
        <v>4</v>
      </c>
      <c r="Q1086" s="41">
        <f>IF(ISNUMBER(SEARCH("Yes",'2_all_summary'!$F1086)),IF(0&lt;'2_all_summary'!T1086,1,2),IF(0='2_all_summary'!T1086,4,3))</f>
        <v>4</v>
      </c>
      <c r="R1086" s="41">
        <f>IF(ISNUMBER(SEARCH("Yes",'2_all_summary'!$F1086)),IF(ISNUMBER(SEARCH("Yes",'2_all_summary'!U1086)),1,2),IF(ISNUMBER(SEARCH("No",'2_all_summary'!U1086)),4,3))</f>
        <v>4</v>
      </c>
    </row>
    <row r="1087" spans="7:18" x14ac:dyDescent="0.3">
      <c r="G1087" s="41"/>
      <c r="H1087" s="41" t="str">
        <f>'2_all_summary'!D1087</f>
        <v>Changing boundaries and institutions in environmental governance: Perspectives on sector management of the Northeast US groundfish fishery</v>
      </c>
      <c r="I1087" s="41" t="str">
        <f>'2_all_summary'!E1087</f>
        <v>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Â© 2014 Olson and Pinto da Silva.</v>
      </c>
      <c r="J1087" s="41">
        <f>IF(ISNUMBER(SEARCH("Yes",'2_all_summary'!$F1087)),IF(ISNUMBER(SEARCH("Yes",'2_all_summary'!M1087)),1,2),IF(ISNUMBER(SEARCH("No",'2_all_summary'!M1087)),4,3))</f>
        <v>4</v>
      </c>
      <c r="K1087" s="41">
        <f>IF(ISNUMBER(SEARCH("Yes",'2_all_summary'!$F1087)),IF(ISNUMBER(SEARCH("Yes",'2_all_summary'!N1087)),1,2),IF(ISNUMBER(SEARCH("No",'2_all_summary'!N1087)),4,3))</f>
        <v>4</v>
      </c>
      <c r="L1087" s="41">
        <f>IF(ISNUMBER(SEARCH("Yes",'2_all_summary'!$F1087)),IF(ISNUMBER(SEARCH("Yes",'2_all_summary'!O1087)),1,2),IF(ISNUMBER(SEARCH("No",'2_all_summary'!O1087)),4,3))</f>
        <v>4</v>
      </c>
      <c r="M1087" s="41">
        <f>IF(ISNUMBER(SEARCH("Yes",'2_all_summary'!$F1087)),IF(0&lt;'2_all_summary'!P1087,1,2),IF(0='2_all_summary'!P1087,4,3))</f>
        <v>4</v>
      </c>
      <c r="N1087" s="41">
        <f>IF(ISNUMBER(SEARCH("Yes",'2_all_summary'!$F1087)),IF(ISNUMBER(SEARCH("Yes",'2_all_summary'!Q1087)),1,2),IF(ISNUMBER(SEARCH("No",'2_all_summary'!Q1087)),4,3))</f>
        <v>4</v>
      </c>
      <c r="O1087" s="41">
        <f>IF(ISNUMBER(SEARCH("Yes",'2_all_summary'!$F1087)),IF(ISNUMBER(SEARCH("Yes",'2_all_summary'!R1087)),1,2),IF(ISNUMBER(SEARCH("No",'2_all_summary'!R1087)),4,3))</f>
        <v>4</v>
      </c>
      <c r="P1087" s="41">
        <f>IF(ISNUMBER(SEARCH("Yes",'2_all_summary'!$F1087)),IF(ISNUMBER(SEARCH("Yes",'2_all_summary'!S1087)),1,2),IF(ISNUMBER(SEARCH("No",'2_all_summary'!S1087)),4,3))</f>
        <v>4</v>
      </c>
      <c r="Q1087" s="41">
        <f>IF(ISNUMBER(SEARCH("Yes",'2_all_summary'!$F1087)),IF(0&lt;'2_all_summary'!T1087,1,2),IF(0='2_all_summary'!T1087,4,3))</f>
        <v>4</v>
      </c>
      <c r="R1087" s="41">
        <f>IF(ISNUMBER(SEARCH("Yes",'2_all_summary'!$F1087)),IF(ISNUMBER(SEARCH("Yes",'2_all_summary'!U1087)),1,2),IF(ISNUMBER(SEARCH("No",'2_all_summary'!U1087)),4,3))</f>
        <v>4</v>
      </c>
    </row>
    <row r="1088" spans="7:18" x14ac:dyDescent="0.3">
      <c r="G1088" s="41"/>
      <c r="H1088" s="41" t="str">
        <f>'2_all_summary'!D1088</f>
        <v>A Socialâ€“Ecological Systems Approach to Assessing Conservation and Fisheries Outcomes in Fijian Locally Managed Marine Areas</v>
      </c>
      <c r="I1088" s="41" t="str">
        <f>'2_all_summary'!E1088</f>
        <v>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Â© 2017 Taylor &amp; Francis.</v>
      </c>
      <c r="J1088" s="41">
        <f>IF(ISNUMBER(SEARCH("Yes",'2_all_summary'!$F1088)),IF(ISNUMBER(SEARCH("Yes",'2_all_summary'!M1088)),1,2),IF(ISNUMBER(SEARCH("No",'2_all_summary'!M1088)),4,3))</f>
        <v>1</v>
      </c>
      <c r="K1088" s="41">
        <f>IF(ISNUMBER(SEARCH("Yes",'2_all_summary'!$F1088)),IF(ISNUMBER(SEARCH("Yes",'2_all_summary'!N1088)),1,2),IF(ISNUMBER(SEARCH("No",'2_all_summary'!N1088)),4,3))</f>
        <v>1</v>
      </c>
      <c r="L1088" s="41">
        <f>IF(ISNUMBER(SEARCH("Yes",'2_all_summary'!$F1088)),IF(ISNUMBER(SEARCH("Yes",'2_all_summary'!O1088)),1,2),IF(ISNUMBER(SEARCH("No",'2_all_summary'!O1088)),4,3))</f>
        <v>1</v>
      </c>
      <c r="M1088" s="41">
        <f>IF(ISNUMBER(SEARCH("Yes",'2_all_summary'!$F1088)),IF(0&lt;'2_all_summary'!P1088,1,2),IF(0='2_all_summary'!P1088,4,3))</f>
        <v>1</v>
      </c>
      <c r="N1088" s="41">
        <f>IF(ISNUMBER(SEARCH("Yes",'2_all_summary'!$F1088)),IF(ISNUMBER(SEARCH("Yes",'2_all_summary'!Q1088)),1,2),IF(ISNUMBER(SEARCH("No",'2_all_summary'!Q1088)),4,3))</f>
        <v>1</v>
      </c>
      <c r="O1088" s="41">
        <f>IF(ISNUMBER(SEARCH("Yes",'2_all_summary'!$F1088)),IF(ISNUMBER(SEARCH("Yes",'2_all_summary'!R1088)),1,2),IF(ISNUMBER(SEARCH("No",'2_all_summary'!R1088)),4,3))</f>
        <v>1</v>
      </c>
      <c r="P1088" s="41">
        <f>IF(ISNUMBER(SEARCH("Yes",'2_all_summary'!$F1088)),IF(ISNUMBER(SEARCH("Yes",'2_all_summary'!S1088)),1,2),IF(ISNUMBER(SEARCH("No",'2_all_summary'!S1088)),4,3))</f>
        <v>1</v>
      </c>
      <c r="Q1088" s="41">
        <f>IF(ISNUMBER(SEARCH("Yes",'2_all_summary'!$F1088)),IF(0&lt;'2_all_summary'!T1088,1,2),IF(0='2_all_summary'!T1088,4,3))</f>
        <v>1</v>
      </c>
      <c r="R1088" s="41">
        <f>IF(ISNUMBER(SEARCH("Yes",'2_all_summary'!$F1088)),IF(ISNUMBER(SEARCH("Yes",'2_all_summary'!U1088)),1,2),IF(ISNUMBER(SEARCH("No",'2_all_summary'!U1088)),4,3))</f>
        <v>1</v>
      </c>
    </row>
    <row r="1089" spans="7:18" x14ac:dyDescent="0.3">
      <c r="G1089" s="41"/>
      <c r="H1089" s="41" t="str">
        <f>'2_all_summary'!D1089</f>
        <v>Species Diversity, Growth, Status, and Biovolume of Taia River Riparian Forest in Southern Sierra Leone: Implications for Community-Based Conservation</v>
      </c>
      <c r="I1089" s="41" t="str">
        <f>'2_all_summary'!E1089</f>
        <v>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Ã— 50 m2 were demarcated. All trees species within the sampled plots having diameter at breast height [Dbh] â‰¥7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Â© 2020 Moses Fayiah et al.</v>
      </c>
      <c r="J1089" s="41">
        <f>IF(ISNUMBER(SEARCH("Yes",'2_all_summary'!$F1089)),IF(ISNUMBER(SEARCH("Yes",'2_all_summary'!M1089)),1,2),IF(ISNUMBER(SEARCH("No",'2_all_summary'!M1089)),4,3))</f>
        <v>4</v>
      </c>
      <c r="K1089" s="41">
        <f>IF(ISNUMBER(SEARCH("Yes",'2_all_summary'!$F1089)),IF(ISNUMBER(SEARCH("Yes",'2_all_summary'!N1089)),1,2),IF(ISNUMBER(SEARCH("No",'2_all_summary'!N1089)),4,3))</f>
        <v>4</v>
      </c>
      <c r="L1089" s="41">
        <f>IF(ISNUMBER(SEARCH("Yes",'2_all_summary'!$F1089)),IF(ISNUMBER(SEARCH("Yes",'2_all_summary'!O1089)),1,2),IF(ISNUMBER(SEARCH("No",'2_all_summary'!O1089)),4,3))</f>
        <v>4</v>
      </c>
      <c r="M1089" s="41">
        <f>IF(ISNUMBER(SEARCH("Yes",'2_all_summary'!$F1089)),IF(0&lt;'2_all_summary'!P1089,1,2),IF(0='2_all_summary'!P1089,4,3))</f>
        <v>4</v>
      </c>
      <c r="N1089" s="41">
        <f>IF(ISNUMBER(SEARCH("Yes",'2_all_summary'!$F1089)),IF(ISNUMBER(SEARCH("Yes",'2_all_summary'!Q1089)),1,2),IF(ISNUMBER(SEARCH("No",'2_all_summary'!Q1089)),4,3))</f>
        <v>4</v>
      </c>
      <c r="O1089" s="41">
        <f>IF(ISNUMBER(SEARCH("Yes",'2_all_summary'!$F1089)),IF(ISNUMBER(SEARCH("Yes",'2_all_summary'!R1089)),1,2),IF(ISNUMBER(SEARCH("No",'2_all_summary'!R1089)),4,3))</f>
        <v>4</v>
      </c>
      <c r="P1089" s="41">
        <f>IF(ISNUMBER(SEARCH("Yes",'2_all_summary'!$F1089)),IF(ISNUMBER(SEARCH("Yes",'2_all_summary'!S1089)),1,2),IF(ISNUMBER(SEARCH("No",'2_all_summary'!S1089)),4,3))</f>
        <v>4</v>
      </c>
      <c r="Q1089" s="41">
        <f>IF(ISNUMBER(SEARCH("Yes",'2_all_summary'!$F1089)),IF(0&lt;'2_all_summary'!T1089,1,2),IF(0='2_all_summary'!T1089,4,3))</f>
        <v>4</v>
      </c>
      <c r="R1089" s="41">
        <f>IF(ISNUMBER(SEARCH("Yes",'2_all_summary'!$F1089)),IF(ISNUMBER(SEARCH("Yes",'2_all_summary'!U1089)),1,2),IF(ISNUMBER(SEARCH("No",'2_all_summary'!U1089)),4,3))</f>
        <v>4</v>
      </c>
    </row>
    <row r="1090" spans="7:18" x14ac:dyDescent="0.3">
      <c r="G1090" s="41"/>
      <c r="H1090" s="41" t="str">
        <f>'2_all_summary'!D1090</f>
        <v>Arapaima co-management through the lens of the Protected Areas Assets Framework</v>
      </c>
      <c r="I1090" s="41" t="str">
        <f>'2_all_summary'!E1090</f>
        <v>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Â© 2022 Elsevier GmbH</v>
      </c>
      <c r="J1090" s="41">
        <f>IF(ISNUMBER(SEARCH("Yes",'2_all_summary'!$F1090)),IF(ISNUMBER(SEARCH("Yes",'2_all_summary'!M1090)),1,2),IF(ISNUMBER(SEARCH("No",'2_all_summary'!M1090)),4,3))</f>
        <v>4</v>
      </c>
      <c r="K1090" s="41">
        <f>IF(ISNUMBER(SEARCH("Yes",'2_all_summary'!$F1090)),IF(ISNUMBER(SEARCH("Yes",'2_all_summary'!N1090)),1,2),IF(ISNUMBER(SEARCH("No",'2_all_summary'!N1090)),4,3))</f>
        <v>4</v>
      </c>
      <c r="L1090" s="41">
        <f>IF(ISNUMBER(SEARCH("Yes",'2_all_summary'!$F1090)),IF(ISNUMBER(SEARCH("Yes",'2_all_summary'!O1090)),1,2),IF(ISNUMBER(SEARCH("No",'2_all_summary'!O1090)),4,3))</f>
        <v>4</v>
      </c>
      <c r="M1090" s="41">
        <f>IF(ISNUMBER(SEARCH("Yes",'2_all_summary'!$F1090)),IF(0&lt;'2_all_summary'!P1090,1,2),IF(0='2_all_summary'!P1090,4,3))</f>
        <v>4</v>
      </c>
      <c r="N1090" s="41">
        <f>IF(ISNUMBER(SEARCH("Yes",'2_all_summary'!$F1090)),IF(ISNUMBER(SEARCH("Yes",'2_all_summary'!Q1090)),1,2),IF(ISNUMBER(SEARCH("No",'2_all_summary'!Q1090)),4,3))</f>
        <v>4</v>
      </c>
      <c r="O1090" s="41">
        <f>IF(ISNUMBER(SEARCH("Yes",'2_all_summary'!$F1090)),IF(ISNUMBER(SEARCH("Yes",'2_all_summary'!R1090)),1,2),IF(ISNUMBER(SEARCH("No",'2_all_summary'!R1090)),4,3))</f>
        <v>4</v>
      </c>
      <c r="P1090" s="41">
        <f>IF(ISNUMBER(SEARCH("Yes",'2_all_summary'!$F1090)),IF(ISNUMBER(SEARCH("Yes",'2_all_summary'!S1090)),1,2),IF(ISNUMBER(SEARCH("No",'2_all_summary'!S1090)),4,3))</f>
        <v>4</v>
      </c>
      <c r="Q1090" s="41">
        <f>IF(ISNUMBER(SEARCH("Yes",'2_all_summary'!$F1090)),IF(0&lt;'2_all_summary'!T1090,1,2),IF(0='2_all_summary'!T1090,4,3))</f>
        <v>4</v>
      </c>
      <c r="R1090" s="41">
        <f>IF(ISNUMBER(SEARCH("Yes",'2_all_summary'!$F1090)),IF(ISNUMBER(SEARCH("Yes",'2_all_summary'!U1090)),1,2),IF(ISNUMBER(SEARCH("No",'2_all_summary'!U1090)),4,3))</f>
        <v>4</v>
      </c>
    </row>
    <row r="1091" spans="7:18" x14ac:dyDescent="0.3">
      <c r="G1091" s="41"/>
      <c r="H1091" s="41" t="str">
        <f>'2_all_summary'!D1091</f>
        <v>Facing limits in oceanic fisheries: Part II: The social consequences</v>
      </c>
      <c r="I1091" s="41" t="str">
        <f>'2_all_summary'!E1091</f>
        <v>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communityâ€based management. 1995 United Nations</v>
      </c>
      <c r="J1091" s="41">
        <f>IF(ISNUMBER(SEARCH("Yes",'2_all_summary'!$F1091)),IF(ISNUMBER(SEARCH("Yes",'2_all_summary'!M1091)),1,2),IF(ISNUMBER(SEARCH("No",'2_all_summary'!M1091)),4,3))</f>
        <v>4</v>
      </c>
      <c r="K1091" s="41">
        <f>IF(ISNUMBER(SEARCH("Yes",'2_all_summary'!$F1091)),IF(ISNUMBER(SEARCH("Yes",'2_all_summary'!N1091)),1,2),IF(ISNUMBER(SEARCH("No",'2_all_summary'!N1091)),4,3))</f>
        <v>4</v>
      </c>
      <c r="L1091" s="41">
        <f>IF(ISNUMBER(SEARCH("Yes",'2_all_summary'!$F1091)),IF(ISNUMBER(SEARCH("Yes",'2_all_summary'!O1091)),1,2),IF(ISNUMBER(SEARCH("No",'2_all_summary'!O1091)),4,3))</f>
        <v>4</v>
      </c>
      <c r="M1091" s="41">
        <f>IF(ISNUMBER(SEARCH("Yes",'2_all_summary'!$F1091)),IF(0&lt;'2_all_summary'!P1091,1,2),IF(0='2_all_summary'!P1091,4,3))</f>
        <v>4</v>
      </c>
      <c r="N1091" s="41">
        <f>IF(ISNUMBER(SEARCH("Yes",'2_all_summary'!$F1091)),IF(ISNUMBER(SEARCH("Yes",'2_all_summary'!Q1091)),1,2),IF(ISNUMBER(SEARCH("No",'2_all_summary'!Q1091)),4,3))</f>
        <v>4</v>
      </c>
      <c r="O1091" s="41">
        <f>IF(ISNUMBER(SEARCH("Yes",'2_all_summary'!$F1091)),IF(ISNUMBER(SEARCH("Yes",'2_all_summary'!R1091)),1,2),IF(ISNUMBER(SEARCH("No",'2_all_summary'!R1091)),4,3))</f>
        <v>4</v>
      </c>
      <c r="P1091" s="41">
        <f>IF(ISNUMBER(SEARCH("Yes",'2_all_summary'!$F1091)),IF(ISNUMBER(SEARCH("Yes",'2_all_summary'!S1091)),1,2),IF(ISNUMBER(SEARCH("No",'2_all_summary'!S1091)),4,3))</f>
        <v>4</v>
      </c>
      <c r="Q1091" s="41">
        <f>IF(ISNUMBER(SEARCH("Yes",'2_all_summary'!$F1091)),IF(0&lt;'2_all_summary'!T1091,1,2),IF(0='2_all_summary'!T1091,4,3))</f>
        <v>4</v>
      </c>
      <c r="R1091" s="41">
        <f>IF(ISNUMBER(SEARCH("Yes",'2_all_summary'!$F1091)),IF(ISNUMBER(SEARCH("Yes",'2_all_summary'!U1091)),1,2),IF(ISNUMBER(SEARCH("No",'2_all_summary'!U1091)),4,3))</f>
        <v>4</v>
      </c>
    </row>
    <row r="1092" spans="7:18" x14ac:dyDescent="0.3">
      <c r="G1092" s="41"/>
      <c r="H1092" s="41" t="str">
        <f>'2_all_summary'!D1092</f>
        <v>Biophysical indicators and Indigenous and Local Knowledge reveal climatic and ecological shifts with implications for Arctic Char fisheries</v>
      </c>
      <c r="I1092" s="41" t="str">
        <f>'2_all_summary'!E1092</f>
        <v>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(1987â€“2016)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Â© 2022 The Authors</v>
      </c>
      <c r="J1092" s="41">
        <f>IF(ISNUMBER(SEARCH("Yes",'2_all_summary'!$F1092)),IF(ISNUMBER(SEARCH("Yes",'2_all_summary'!M1092)),1,2),IF(ISNUMBER(SEARCH("No",'2_all_summary'!M1092)),4,3))</f>
        <v>4</v>
      </c>
      <c r="K1092" s="41">
        <f>IF(ISNUMBER(SEARCH("Yes",'2_all_summary'!$F1092)),IF(ISNUMBER(SEARCH("Yes",'2_all_summary'!N1092)),1,2),IF(ISNUMBER(SEARCH("No",'2_all_summary'!N1092)),4,3))</f>
        <v>4</v>
      </c>
      <c r="L1092" s="41">
        <f>IF(ISNUMBER(SEARCH("Yes",'2_all_summary'!$F1092)),IF(ISNUMBER(SEARCH("Yes",'2_all_summary'!O1092)),1,2),IF(ISNUMBER(SEARCH("No",'2_all_summary'!O1092)),4,3))</f>
        <v>4</v>
      </c>
      <c r="M1092" s="41">
        <f>IF(ISNUMBER(SEARCH("Yes",'2_all_summary'!$F1092)),IF(0&lt;'2_all_summary'!P1092,1,2),IF(0='2_all_summary'!P1092,4,3))</f>
        <v>4</v>
      </c>
      <c r="N1092" s="41">
        <f>IF(ISNUMBER(SEARCH("Yes",'2_all_summary'!$F1092)),IF(ISNUMBER(SEARCH("Yes",'2_all_summary'!Q1092)),1,2),IF(ISNUMBER(SEARCH("No",'2_all_summary'!Q1092)),4,3))</f>
        <v>4</v>
      </c>
      <c r="O1092" s="41">
        <f>IF(ISNUMBER(SEARCH("Yes",'2_all_summary'!$F1092)),IF(ISNUMBER(SEARCH("Yes",'2_all_summary'!R1092)),1,2),IF(ISNUMBER(SEARCH("No",'2_all_summary'!R1092)),4,3))</f>
        <v>4</v>
      </c>
      <c r="P1092" s="41">
        <f>IF(ISNUMBER(SEARCH("Yes",'2_all_summary'!$F1092)),IF(ISNUMBER(SEARCH("Yes",'2_all_summary'!S1092)),1,2),IF(ISNUMBER(SEARCH("No",'2_all_summary'!S1092)),4,3))</f>
        <v>4</v>
      </c>
      <c r="Q1092" s="41">
        <f>IF(ISNUMBER(SEARCH("Yes",'2_all_summary'!$F1092)),IF(0&lt;'2_all_summary'!T1092,1,2),IF(0='2_all_summary'!T1092,4,3))</f>
        <v>4</v>
      </c>
      <c r="R1092" s="41">
        <f>IF(ISNUMBER(SEARCH("Yes",'2_all_summary'!$F1092)),IF(ISNUMBER(SEARCH("Yes",'2_all_summary'!U1092)),1,2),IF(ISNUMBER(SEARCH("No",'2_all_summary'!U1092)),4,3))</f>
        <v>4</v>
      </c>
    </row>
    <row r="1093" spans="7:18" x14ac:dyDescent="0.3">
      <c r="G1093" s="41"/>
      <c r="H1093" s="41" t="str">
        <f>'2_all_summary'!D1093</f>
        <v>Mangrove dependency and the livelihoods of coastal communities in Thailand</v>
      </c>
      <c r="I1093" s="41" t="str">
        <f>'2_all_summary'!E1093</f>
        <v>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Â© CAB International 2006.</v>
      </c>
      <c r="J1093" s="41">
        <f>IF(ISNUMBER(SEARCH("Yes",'2_all_summary'!$F1093)),IF(ISNUMBER(SEARCH("Yes",'2_all_summary'!M1093)),1,2),IF(ISNUMBER(SEARCH("No",'2_all_summary'!M1093)),4,3))</f>
        <v>4</v>
      </c>
      <c r="K1093" s="41">
        <f>IF(ISNUMBER(SEARCH("Yes",'2_all_summary'!$F1093)),IF(ISNUMBER(SEARCH("Yes",'2_all_summary'!N1093)),1,2),IF(ISNUMBER(SEARCH("No",'2_all_summary'!N1093)),4,3))</f>
        <v>4</v>
      </c>
      <c r="L1093" s="41">
        <f>IF(ISNUMBER(SEARCH("Yes",'2_all_summary'!$F1093)),IF(ISNUMBER(SEARCH("Yes",'2_all_summary'!O1093)),1,2),IF(ISNUMBER(SEARCH("No",'2_all_summary'!O1093)),4,3))</f>
        <v>4</v>
      </c>
      <c r="M1093" s="41">
        <f>IF(ISNUMBER(SEARCH("Yes",'2_all_summary'!$F1093)),IF(0&lt;'2_all_summary'!P1093,1,2),IF(0='2_all_summary'!P1093,4,3))</f>
        <v>4</v>
      </c>
      <c r="N1093" s="41">
        <f>IF(ISNUMBER(SEARCH("Yes",'2_all_summary'!$F1093)),IF(ISNUMBER(SEARCH("Yes",'2_all_summary'!Q1093)),1,2),IF(ISNUMBER(SEARCH("No",'2_all_summary'!Q1093)),4,3))</f>
        <v>4</v>
      </c>
      <c r="O1093" s="41">
        <f>IF(ISNUMBER(SEARCH("Yes",'2_all_summary'!$F1093)),IF(ISNUMBER(SEARCH("Yes",'2_all_summary'!R1093)),1,2),IF(ISNUMBER(SEARCH("No",'2_all_summary'!R1093)),4,3))</f>
        <v>4</v>
      </c>
      <c r="P1093" s="41">
        <f>IF(ISNUMBER(SEARCH("Yes",'2_all_summary'!$F1093)),IF(ISNUMBER(SEARCH("Yes",'2_all_summary'!S1093)),1,2),IF(ISNUMBER(SEARCH("No",'2_all_summary'!S1093)),4,3))</f>
        <v>4</v>
      </c>
      <c r="Q1093" s="41">
        <f>IF(ISNUMBER(SEARCH("Yes",'2_all_summary'!$F1093)),IF(0&lt;'2_all_summary'!T1093,1,2),IF(0='2_all_summary'!T1093,4,3))</f>
        <v>4</v>
      </c>
      <c r="R1093" s="41">
        <f>IF(ISNUMBER(SEARCH("Yes",'2_all_summary'!$F1093)),IF(ISNUMBER(SEARCH("Yes",'2_all_summary'!U1093)),1,2),IF(ISNUMBER(SEARCH("No",'2_all_summary'!U1093)),4,3))</f>
        <v>4</v>
      </c>
    </row>
    <row r="1094" spans="7:18" x14ac:dyDescent="0.3">
      <c r="G1094" s="41"/>
      <c r="H1094" s="41" t="str">
        <f>'2_all_summary'!D1094</f>
        <v>Everything in the water column is connected: Traditional ecological knowledge of floodplain fishers of Bangladesh</v>
      </c>
      <c r="I1094" s="41" t="str">
        <f>'2_all_summary'!E1094</f>
        <v>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Â© 2018 Society of Ethnobiology. All rights reserved.</v>
      </c>
      <c r="J1094" s="41">
        <f>IF(ISNUMBER(SEARCH("Yes",'2_all_summary'!$F1094)),IF(ISNUMBER(SEARCH("Yes",'2_all_summary'!M1094)),1,2),IF(ISNUMBER(SEARCH("No",'2_all_summary'!M1094)),4,3))</f>
        <v>4</v>
      </c>
      <c r="K1094" s="41">
        <f>IF(ISNUMBER(SEARCH("Yes",'2_all_summary'!$F1094)),IF(ISNUMBER(SEARCH("Yes",'2_all_summary'!N1094)),1,2),IF(ISNUMBER(SEARCH("No",'2_all_summary'!N1094)),4,3))</f>
        <v>4</v>
      </c>
      <c r="L1094" s="41">
        <f>IF(ISNUMBER(SEARCH("Yes",'2_all_summary'!$F1094)),IF(ISNUMBER(SEARCH("Yes",'2_all_summary'!O1094)),1,2),IF(ISNUMBER(SEARCH("No",'2_all_summary'!O1094)),4,3))</f>
        <v>4</v>
      </c>
      <c r="M1094" s="41">
        <f>IF(ISNUMBER(SEARCH("Yes",'2_all_summary'!$F1094)),IF(0&lt;'2_all_summary'!P1094,1,2),IF(0='2_all_summary'!P1094,4,3))</f>
        <v>4</v>
      </c>
      <c r="N1094" s="41">
        <f>IF(ISNUMBER(SEARCH("Yes",'2_all_summary'!$F1094)),IF(ISNUMBER(SEARCH("Yes",'2_all_summary'!Q1094)),1,2),IF(ISNUMBER(SEARCH("No",'2_all_summary'!Q1094)),4,3))</f>
        <v>4</v>
      </c>
      <c r="O1094" s="41">
        <f>IF(ISNUMBER(SEARCH("Yes",'2_all_summary'!$F1094)),IF(ISNUMBER(SEARCH("Yes",'2_all_summary'!R1094)),1,2),IF(ISNUMBER(SEARCH("No",'2_all_summary'!R1094)),4,3))</f>
        <v>4</v>
      </c>
      <c r="P1094" s="41">
        <f>IF(ISNUMBER(SEARCH("Yes",'2_all_summary'!$F1094)),IF(ISNUMBER(SEARCH("Yes",'2_all_summary'!S1094)),1,2),IF(ISNUMBER(SEARCH("No",'2_all_summary'!S1094)),4,3))</f>
        <v>4</v>
      </c>
      <c r="Q1094" s="41">
        <f>IF(ISNUMBER(SEARCH("Yes",'2_all_summary'!$F1094)),IF(0&lt;'2_all_summary'!T1094,1,2),IF(0='2_all_summary'!T1094,4,3))</f>
        <v>4</v>
      </c>
      <c r="R1094" s="41">
        <f>IF(ISNUMBER(SEARCH("Yes",'2_all_summary'!$F1094)),IF(ISNUMBER(SEARCH("Yes",'2_all_summary'!U1094)),1,2),IF(ISNUMBER(SEARCH("No",'2_all_summary'!U1094)),4,3))</f>
        <v>4</v>
      </c>
    </row>
    <row r="1095" spans="7:18" x14ac:dyDescent="0.3">
      <c r="G1095" s="41"/>
      <c r="H1095" s="41" t="str">
        <f>'2_all_summary'!D1095</f>
        <v>Implementing participatory monitoring in river management: The role of stakeholdersâ€™ perspectives and incentives</v>
      </c>
      <c r="I1095" s="41" t="str">
        <f>'2_all_summary'!E1095</f>
        <v>Involving local stakeholders in monitoring has the potential to stimulate learning and improve management responses. However, there is limited understanding about factors which influence implementation and success. This paper reviews local stakeholdersâ€™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Â© 2016 Elsevier Ltd</v>
      </c>
      <c r="J1095" s="41">
        <f>IF(ISNUMBER(SEARCH("Yes",'2_all_summary'!$F1095)),IF(ISNUMBER(SEARCH("Yes",'2_all_summary'!M1095)),1,2),IF(ISNUMBER(SEARCH("No",'2_all_summary'!M1095)),4,3))</f>
        <v>4</v>
      </c>
      <c r="K1095" s="41">
        <f>IF(ISNUMBER(SEARCH("Yes",'2_all_summary'!$F1095)),IF(ISNUMBER(SEARCH("Yes",'2_all_summary'!N1095)),1,2),IF(ISNUMBER(SEARCH("No",'2_all_summary'!N1095)),4,3))</f>
        <v>4</v>
      </c>
      <c r="L1095" s="41">
        <f>IF(ISNUMBER(SEARCH("Yes",'2_all_summary'!$F1095)),IF(ISNUMBER(SEARCH("Yes",'2_all_summary'!O1095)),1,2),IF(ISNUMBER(SEARCH("No",'2_all_summary'!O1095)),4,3))</f>
        <v>4</v>
      </c>
      <c r="M1095" s="41">
        <f>IF(ISNUMBER(SEARCH("Yes",'2_all_summary'!$F1095)),IF(0&lt;'2_all_summary'!P1095,1,2),IF(0='2_all_summary'!P1095,4,3))</f>
        <v>4</v>
      </c>
      <c r="N1095" s="41">
        <f>IF(ISNUMBER(SEARCH("Yes",'2_all_summary'!$F1095)),IF(ISNUMBER(SEARCH("Yes",'2_all_summary'!Q1095)),1,2),IF(ISNUMBER(SEARCH("No",'2_all_summary'!Q1095)),4,3))</f>
        <v>4</v>
      </c>
      <c r="O1095" s="41">
        <f>IF(ISNUMBER(SEARCH("Yes",'2_all_summary'!$F1095)),IF(ISNUMBER(SEARCH("Yes",'2_all_summary'!R1095)),1,2),IF(ISNUMBER(SEARCH("No",'2_all_summary'!R1095)),4,3))</f>
        <v>4</v>
      </c>
      <c r="P1095" s="41">
        <f>IF(ISNUMBER(SEARCH("Yes",'2_all_summary'!$F1095)),IF(ISNUMBER(SEARCH("Yes",'2_all_summary'!S1095)),1,2),IF(ISNUMBER(SEARCH("No",'2_all_summary'!S1095)),4,3))</f>
        <v>4</v>
      </c>
      <c r="Q1095" s="41">
        <f>IF(ISNUMBER(SEARCH("Yes",'2_all_summary'!$F1095)),IF(0&lt;'2_all_summary'!T1095,1,2),IF(0='2_all_summary'!T1095,4,3))</f>
        <v>4</v>
      </c>
      <c r="R1095" s="41">
        <f>IF(ISNUMBER(SEARCH("Yes",'2_all_summary'!$F1095)),IF(ISNUMBER(SEARCH("Yes",'2_all_summary'!U1095)),1,2),IF(ISNUMBER(SEARCH("No",'2_all_summary'!U1095)),4,3))</f>
        <v>4</v>
      </c>
    </row>
    <row r="1096" spans="7:18" x14ac:dyDescent="0.3">
      <c r="G1096" s="41"/>
      <c r="H1096" s="41" t="str">
        <f>'2_all_summary'!D1096</f>
        <v>Determinants of sustainability in recycling of municipal solid waste: Application of community-based social marketing (CBSM)</v>
      </c>
      <c r="I1096" s="41" t="str">
        <f>'2_all_summary'!E1096</f>
        <v>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2.534â€“17.959), structural barriers (OR = 12.734; 95% CI = 3.516â€“46.119), motivation (OR = 9.613; 95% C I= 3.356â€“27.536), awareness (OR = 3.917; 95% CI = 3.351â€“11.356), and social norms (OR = 2.905; 95% CI = 1.030â€“8.191)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Â© 2021 by the authors; licensee Librello, Switzerland.</v>
      </c>
      <c r="J1096" s="41">
        <f>IF(ISNUMBER(SEARCH("Yes",'2_all_summary'!$F1096)),IF(ISNUMBER(SEARCH("Yes",'2_all_summary'!M1096)),1,2),IF(ISNUMBER(SEARCH("No",'2_all_summary'!M1096)),4,3))</f>
        <v>4</v>
      </c>
      <c r="K1096" s="41">
        <f>IF(ISNUMBER(SEARCH("Yes",'2_all_summary'!$F1096)),IF(ISNUMBER(SEARCH("Yes",'2_all_summary'!N1096)),1,2),IF(ISNUMBER(SEARCH("No",'2_all_summary'!N1096)),4,3))</f>
        <v>4</v>
      </c>
      <c r="L1096" s="41">
        <f>IF(ISNUMBER(SEARCH("Yes",'2_all_summary'!$F1096)),IF(ISNUMBER(SEARCH("Yes",'2_all_summary'!O1096)),1,2),IF(ISNUMBER(SEARCH("No",'2_all_summary'!O1096)),4,3))</f>
        <v>4</v>
      </c>
      <c r="M1096" s="41">
        <f>IF(ISNUMBER(SEARCH("Yes",'2_all_summary'!$F1096)),IF(0&lt;'2_all_summary'!P1096,1,2),IF(0='2_all_summary'!P1096,4,3))</f>
        <v>4</v>
      </c>
      <c r="N1096" s="41">
        <f>IF(ISNUMBER(SEARCH("Yes",'2_all_summary'!$F1096)),IF(ISNUMBER(SEARCH("Yes",'2_all_summary'!Q1096)),1,2),IF(ISNUMBER(SEARCH("No",'2_all_summary'!Q1096)),4,3))</f>
        <v>4</v>
      </c>
      <c r="O1096" s="41">
        <f>IF(ISNUMBER(SEARCH("Yes",'2_all_summary'!$F1096)),IF(ISNUMBER(SEARCH("Yes",'2_all_summary'!R1096)),1,2),IF(ISNUMBER(SEARCH("No",'2_all_summary'!R1096)),4,3))</f>
        <v>4</v>
      </c>
      <c r="P1096" s="41">
        <f>IF(ISNUMBER(SEARCH("Yes",'2_all_summary'!$F1096)),IF(ISNUMBER(SEARCH("Yes",'2_all_summary'!S1096)),1,2),IF(ISNUMBER(SEARCH("No",'2_all_summary'!S1096)),4,3))</f>
        <v>4</v>
      </c>
      <c r="Q1096" s="41">
        <f>IF(ISNUMBER(SEARCH("Yes",'2_all_summary'!$F1096)),IF(0&lt;'2_all_summary'!T1096,1,2),IF(0='2_all_summary'!T1096,4,3))</f>
        <v>4</v>
      </c>
      <c r="R1096" s="41">
        <f>IF(ISNUMBER(SEARCH("Yes",'2_all_summary'!$F1096)),IF(ISNUMBER(SEARCH("Yes",'2_all_summary'!U1096)),1,2),IF(ISNUMBER(SEARCH("No",'2_all_summary'!U1096)),4,3))</f>
        <v>4</v>
      </c>
    </row>
    <row r="1097" spans="7:18" x14ac:dyDescent="0.3">
      <c r="G1097" s="41"/>
      <c r="H1097" s="41" t="str">
        <f>'2_all_summary'!D1097</f>
        <v>Why the path to polycentricity matters: evidence from fisheries governance in Palau</v>
      </c>
      <c r="I1097" s="41" t="str">
        <f>'2_all_summary'!E1097</f>
        <v>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Â© 2018 John Wiley &amp; Sons, Ltd and ERP Environment</v>
      </c>
      <c r="J1097" s="41">
        <f>IF(ISNUMBER(SEARCH("Yes",'2_all_summary'!$F1097)),IF(ISNUMBER(SEARCH("Yes",'2_all_summary'!M1097)),1,2),IF(ISNUMBER(SEARCH("No",'2_all_summary'!M1097)),4,3))</f>
        <v>2</v>
      </c>
      <c r="K1097" s="41">
        <f>IF(ISNUMBER(SEARCH("Yes",'2_all_summary'!$F1097)),IF(ISNUMBER(SEARCH("Yes",'2_all_summary'!N1097)),1,2),IF(ISNUMBER(SEARCH("No",'2_all_summary'!N1097)),4,3))</f>
        <v>2</v>
      </c>
      <c r="L1097" s="41">
        <f>IF(ISNUMBER(SEARCH("Yes",'2_all_summary'!$F1097)),IF(ISNUMBER(SEARCH("Yes",'2_all_summary'!O1097)),1,2),IF(ISNUMBER(SEARCH("No",'2_all_summary'!O1097)),4,3))</f>
        <v>2</v>
      </c>
      <c r="M1097" s="41">
        <f>IF(ISNUMBER(SEARCH("Yes",'2_all_summary'!$F1097)),IF(0&lt;'2_all_summary'!P1097,1,2),IF(0='2_all_summary'!P1097,4,3))</f>
        <v>2</v>
      </c>
      <c r="N1097" s="41">
        <f>IF(ISNUMBER(SEARCH("Yes",'2_all_summary'!$F1097)),IF(ISNUMBER(SEARCH("Yes",'2_all_summary'!Q1097)),1,2),IF(ISNUMBER(SEARCH("No",'2_all_summary'!Q1097)),4,3))</f>
        <v>1</v>
      </c>
      <c r="O1097" s="41">
        <f>IF(ISNUMBER(SEARCH("Yes",'2_all_summary'!$F1097)),IF(ISNUMBER(SEARCH("Yes",'2_all_summary'!R1097)),1,2),IF(ISNUMBER(SEARCH("No",'2_all_summary'!R1097)),4,3))</f>
        <v>2</v>
      </c>
      <c r="P1097" s="41">
        <f>IF(ISNUMBER(SEARCH("Yes",'2_all_summary'!$F1097)),IF(ISNUMBER(SEARCH("Yes",'2_all_summary'!S1097)),1,2),IF(ISNUMBER(SEARCH("No",'2_all_summary'!S1097)),4,3))</f>
        <v>2</v>
      </c>
      <c r="Q1097" s="41">
        <f>IF(ISNUMBER(SEARCH("Yes",'2_all_summary'!$F1097)),IF(0&lt;'2_all_summary'!T1097,1,2),IF(0='2_all_summary'!T1097,4,3))</f>
        <v>1</v>
      </c>
      <c r="R1097" s="41">
        <f>IF(ISNUMBER(SEARCH("Yes",'2_all_summary'!$F1097)),IF(ISNUMBER(SEARCH("Yes",'2_all_summary'!U1097)),1,2),IF(ISNUMBER(SEARCH("No",'2_all_summary'!U1097)),4,3))</f>
        <v>1</v>
      </c>
    </row>
    <row r="1098" spans="7:18" x14ac:dyDescent="0.3">
      <c r="G1098" s="41"/>
      <c r="H1098" s="41" t="str">
        <f>'2_all_summary'!D1098</f>
        <v>Community based local management of fisheries - A paradigm from Minicoy, Lakshadweep, India</v>
      </c>
      <c r="I1098" s="41" t="str">
        <f>'2_all_summary'!E1098</f>
        <v>Traditional practices related to fishing observed by the fishermen of Minicoy, Lakshadweep with a view to conserve the resource and avoid conflicts among them are detailed here. Copyright Â© Enviromedia.</v>
      </c>
      <c r="J1098" s="41">
        <f>IF(ISNUMBER(SEARCH("Yes",'2_all_summary'!$F1098)),IF(ISNUMBER(SEARCH("Yes",'2_all_summary'!M1098)),1,2),IF(ISNUMBER(SEARCH("No",'2_all_summary'!M1098)),4,3))</f>
        <v>4</v>
      </c>
      <c r="K1098" s="41">
        <f>IF(ISNUMBER(SEARCH("Yes",'2_all_summary'!$F1098)),IF(ISNUMBER(SEARCH("Yes",'2_all_summary'!N1098)),1,2),IF(ISNUMBER(SEARCH("No",'2_all_summary'!N1098)),4,3))</f>
        <v>4</v>
      </c>
      <c r="L1098" s="41">
        <f>IF(ISNUMBER(SEARCH("Yes",'2_all_summary'!$F1098)),IF(ISNUMBER(SEARCH("Yes",'2_all_summary'!O1098)),1,2),IF(ISNUMBER(SEARCH("No",'2_all_summary'!O1098)),4,3))</f>
        <v>4</v>
      </c>
      <c r="M1098" s="41">
        <f>IF(ISNUMBER(SEARCH("Yes",'2_all_summary'!$F1098)),IF(0&lt;'2_all_summary'!P1098,1,2),IF(0='2_all_summary'!P1098,4,3))</f>
        <v>4</v>
      </c>
      <c r="N1098" s="41">
        <f>IF(ISNUMBER(SEARCH("Yes",'2_all_summary'!$F1098)),IF(ISNUMBER(SEARCH("Yes",'2_all_summary'!Q1098)),1,2),IF(ISNUMBER(SEARCH("No",'2_all_summary'!Q1098)),4,3))</f>
        <v>4</v>
      </c>
      <c r="O1098" s="41">
        <f>IF(ISNUMBER(SEARCH("Yes",'2_all_summary'!$F1098)),IF(ISNUMBER(SEARCH("Yes",'2_all_summary'!R1098)),1,2),IF(ISNUMBER(SEARCH("No",'2_all_summary'!R1098)),4,3))</f>
        <v>4</v>
      </c>
      <c r="P1098" s="41">
        <f>IF(ISNUMBER(SEARCH("Yes",'2_all_summary'!$F1098)),IF(ISNUMBER(SEARCH("Yes",'2_all_summary'!S1098)),1,2),IF(ISNUMBER(SEARCH("No",'2_all_summary'!S1098)),4,3))</f>
        <v>4</v>
      </c>
      <c r="Q1098" s="41">
        <f>IF(ISNUMBER(SEARCH("Yes",'2_all_summary'!$F1098)),IF(0&lt;'2_all_summary'!T1098,1,2),IF(0='2_all_summary'!T1098,4,3))</f>
        <v>4</v>
      </c>
      <c r="R1098" s="41">
        <f>IF(ISNUMBER(SEARCH("Yes",'2_all_summary'!$F1098)),IF(ISNUMBER(SEARCH("Yes",'2_all_summary'!U1098)),1,2),IF(ISNUMBER(SEARCH("No",'2_all_summary'!U1098)),4,3))</f>
        <v>4</v>
      </c>
    </row>
    <row r="1099" spans="7:18" x14ac:dyDescent="0.3">
      <c r="G1099" s="41"/>
      <c r="H1099" s="41" t="str">
        <f>'2_all_summary'!D1099</f>
        <v>Exploring gender inclusion in small-scale fisheries management and development in Melanesia</v>
      </c>
      <c r="I1099" s="41" t="str">
        <f>'2_all_summary'!E1099</f>
        <v>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â€˜reachâ€™ women, and very few â€˜benefitedâ€™, â€˜empoweredâ€™, or â€˜transformedâ€™ women's lives. â€˜Genderâ€™ was conflated to â€˜womenâ€™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â€˜newâ€™ to the â€˜normâ€™ whilst setting a benchmark for what is acceptable practice. Â© 2020 The Authors</v>
      </c>
      <c r="J1099" s="41">
        <f>IF(ISNUMBER(SEARCH("Yes",'2_all_summary'!$F1099)),IF(ISNUMBER(SEARCH("Yes",'2_all_summary'!M1099)),1,2),IF(ISNUMBER(SEARCH("No",'2_all_summary'!M1099)),4,3))</f>
        <v>3</v>
      </c>
      <c r="K1099" s="41">
        <f>IF(ISNUMBER(SEARCH("Yes",'2_all_summary'!$F1099)),IF(ISNUMBER(SEARCH("Yes",'2_all_summary'!N1099)),1,2),IF(ISNUMBER(SEARCH("No",'2_all_summary'!N1099)),4,3))</f>
        <v>3</v>
      </c>
      <c r="L1099" s="41">
        <f>IF(ISNUMBER(SEARCH("Yes",'2_all_summary'!$F1099)),IF(ISNUMBER(SEARCH("Yes",'2_all_summary'!O1099)),1,2),IF(ISNUMBER(SEARCH("No",'2_all_summary'!O1099)),4,3))</f>
        <v>3</v>
      </c>
      <c r="M1099" s="41">
        <f>IF(ISNUMBER(SEARCH("Yes",'2_all_summary'!$F1099)),IF(0&lt;'2_all_summary'!P1099,1,2),IF(0='2_all_summary'!P1099,4,3))</f>
        <v>3</v>
      </c>
      <c r="N1099" s="41">
        <f>IF(ISNUMBER(SEARCH("Yes",'2_all_summary'!$F1099)),IF(ISNUMBER(SEARCH("Yes",'2_all_summary'!Q1099)),1,2),IF(ISNUMBER(SEARCH("No",'2_all_summary'!Q1099)),4,3))</f>
        <v>3</v>
      </c>
      <c r="O1099" s="41">
        <f>IF(ISNUMBER(SEARCH("Yes",'2_all_summary'!$F1099)),IF(ISNUMBER(SEARCH("Yes",'2_all_summary'!R1099)),1,2),IF(ISNUMBER(SEARCH("No",'2_all_summary'!R1099)),4,3))</f>
        <v>3</v>
      </c>
      <c r="P1099" s="41">
        <f>IF(ISNUMBER(SEARCH("Yes",'2_all_summary'!$F1099)),IF(ISNUMBER(SEARCH("Yes",'2_all_summary'!S1099)),1,2),IF(ISNUMBER(SEARCH("No",'2_all_summary'!S1099)),4,3))</f>
        <v>3</v>
      </c>
      <c r="Q1099" s="41">
        <f>IF(ISNUMBER(SEARCH("Yes",'2_all_summary'!$F1099)),IF(0&lt;'2_all_summary'!T1099,1,2),IF(0='2_all_summary'!T1099,4,3))</f>
        <v>3</v>
      </c>
      <c r="R1099" s="41">
        <f>IF(ISNUMBER(SEARCH("Yes",'2_all_summary'!$F1099)),IF(ISNUMBER(SEARCH("Yes",'2_all_summary'!U1099)),1,2),IF(ISNUMBER(SEARCH("No",'2_all_summary'!U1099)),4,3))</f>
        <v>3</v>
      </c>
    </row>
    <row r="1100" spans="7:18" x14ac:dyDescent="0.3">
      <c r="G1100" s="41"/>
      <c r="H1100" s="41" t="str">
        <f>'2_all_summary'!D1100</f>
        <v>Effectiveness of village-based marine reserves on reef invertebrates in Emau, Vanuatu</v>
      </c>
      <c r="I1100" s="41" t="str">
        <f>'2_all_summary'!E1100</f>
        <v>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Â© Foundation for Environmental Conservation 2010.</v>
      </c>
      <c r="J1100" s="41">
        <f>IF(ISNUMBER(SEARCH("Yes",'2_all_summary'!$F1100)),IF(ISNUMBER(SEARCH("Yes",'2_all_summary'!M1100)),1,2),IF(ISNUMBER(SEARCH("No",'2_all_summary'!M1100)),4,3))</f>
        <v>1</v>
      </c>
      <c r="K1100" s="41">
        <f>IF(ISNUMBER(SEARCH("Yes",'2_all_summary'!$F1100)),IF(ISNUMBER(SEARCH("Yes",'2_all_summary'!N1100)),1,2),IF(ISNUMBER(SEARCH("No",'2_all_summary'!N1100)),4,3))</f>
        <v>1</v>
      </c>
      <c r="L1100" s="41">
        <f>IF(ISNUMBER(SEARCH("Yes",'2_all_summary'!$F1100)),IF(ISNUMBER(SEARCH("Yes",'2_all_summary'!O1100)),1,2),IF(ISNUMBER(SEARCH("No",'2_all_summary'!O1100)),4,3))</f>
        <v>1</v>
      </c>
      <c r="M1100" s="41">
        <f>IF(ISNUMBER(SEARCH("Yes",'2_all_summary'!$F1100)),IF(0&lt;'2_all_summary'!P1100,1,2),IF(0='2_all_summary'!P1100,4,3))</f>
        <v>1</v>
      </c>
      <c r="N1100" s="41">
        <f>IF(ISNUMBER(SEARCH("Yes",'2_all_summary'!$F1100)),IF(ISNUMBER(SEARCH("Yes",'2_all_summary'!Q1100)),1,2),IF(ISNUMBER(SEARCH("No",'2_all_summary'!Q1100)),4,3))</f>
        <v>1</v>
      </c>
      <c r="O1100" s="41">
        <f>IF(ISNUMBER(SEARCH("Yes",'2_all_summary'!$F1100)),IF(ISNUMBER(SEARCH("Yes",'2_all_summary'!R1100)),1,2),IF(ISNUMBER(SEARCH("No",'2_all_summary'!R1100)),4,3))</f>
        <v>1</v>
      </c>
      <c r="P1100" s="41">
        <f>IF(ISNUMBER(SEARCH("Yes",'2_all_summary'!$F1100)),IF(ISNUMBER(SEARCH("Yes",'2_all_summary'!S1100)),1,2),IF(ISNUMBER(SEARCH("No",'2_all_summary'!S1100)),4,3))</f>
        <v>1</v>
      </c>
      <c r="Q1100" s="41">
        <f>IF(ISNUMBER(SEARCH("Yes",'2_all_summary'!$F1100)),IF(0&lt;'2_all_summary'!T1100,1,2),IF(0='2_all_summary'!T1100,4,3))</f>
        <v>1</v>
      </c>
      <c r="R1100" s="41">
        <f>IF(ISNUMBER(SEARCH("Yes",'2_all_summary'!$F1100)),IF(ISNUMBER(SEARCH("Yes",'2_all_summary'!U1100)),1,2),IF(ISNUMBER(SEARCH("No",'2_all_summary'!U1100)),4,3))</f>
        <v>1</v>
      </c>
    </row>
    <row r="1101" spans="7:18" x14ac:dyDescent="0.3">
      <c r="G1101" s="41"/>
      <c r="H1101" s="41"/>
      <c r="I1101" s="41"/>
      <c r="J1101" s="41"/>
      <c r="K1101" s="41"/>
      <c r="L1101" s="41"/>
      <c r="M1101" s="8"/>
      <c r="N1101" s="41"/>
      <c r="O1101" s="41"/>
      <c r="P1101" s="41"/>
      <c r="Q1101" s="8"/>
    </row>
    <row r="1102" spans="7:18" x14ac:dyDescent="0.3">
      <c r="G1102" s="41"/>
      <c r="H1102" s="41"/>
      <c r="I1102" s="41"/>
      <c r="J1102" s="41"/>
      <c r="K1102" s="41"/>
      <c r="L1102" s="41"/>
      <c r="M1102" s="8"/>
      <c r="N1102" s="41"/>
      <c r="O1102" s="41"/>
      <c r="P1102" s="41"/>
      <c r="Q1102" s="8"/>
    </row>
    <row r="1103" spans="7:18" x14ac:dyDescent="0.3">
      <c r="G1103" s="41"/>
      <c r="H1103" s="41"/>
      <c r="I1103" s="41"/>
      <c r="J1103" s="41"/>
      <c r="K1103" s="41"/>
      <c r="L1103" s="41"/>
      <c r="M1103" s="8"/>
      <c r="N1103" s="41"/>
      <c r="O1103" s="41"/>
      <c r="P1103" s="41"/>
      <c r="Q1103" s="8"/>
    </row>
    <row r="1104" spans="7:18" x14ac:dyDescent="0.3">
      <c r="G1104" s="41"/>
      <c r="H1104" s="41"/>
      <c r="I1104" s="41"/>
      <c r="J1104" s="41"/>
      <c r="K1104" s="41"/>
      <c r="L1104" s="41"/>
      <c r="M1104" s="8"/>
      <c r="N1104" s="41"/>
      <c r="O1104" s="41"/>
      <c r="P1104" s="41"/>
      <c r="Q1104" s="8"/>
    </row>
    <row r="1105" spans="7:17" x14ac:dyDescent="0.3">
      <c r="G1105" s="41"/>
      <c r="H1105" s="41"/>
      <c r="I1105" s="41"/>
      <c r="J1105" s="41"/>
      <c r="K1105" s="41"/>
      <c r="L1105" s="41"/>
      <c r="M1105" s="8"/>
      <c r="N1105" s="41"/>
      <c r="O1105" s="41"/>
      <c r="P1105" s="41"/>
      <c r="Q1105" s="5"/>
    </row>
    <row r="1106" spans="7:17" x14ac:dyDescent="0.3">
      <c r="G1106" s="41"/>
      <c r="H1106" s="41"/>
      <c r="I1106" s="41"/>
      <c r="J1106" s="41"/>
      <c r="K1106" s="41"/>
      <c r="L1106" s="41"/>
      <c r="M1106" s="8"/>
      <c r="N1106" s="41"/>
      <c r="O1106" s="41"/>
      <c r="P1106" s="41"/>
      <c r="Q1106" s="5"/>
    </row>
    <row r="1107" spans="7:17" x14ac:dyDescent="0.3">
      <c r="G1107" s="41"/>
      <c r="H1107" s="41"/>
      <c r="I1107" s="41"/>
      <c r="J1107" s="41"/>
      <c r="K1107" s="41"/>
      <c r="L1107" s="41"/>
      <c r="M1107" s="8"/>
      <c r="N1107" s="41"/>
      <c r="O1107" s="41"/>
      <c r="P1107" s="41"/>
      <c r="Q1107" s="5"/>
    </row>
    <row r="1108" spans="7:17" x14ac:dyDescent="0.3">
      <c r="G1108" s="41"/>
      <c r="H1108" s="41"/>
      <c r="I1108" s="41"/>
      <c r="J1108" s="41"/>
      <c r="K1108" s="41"/>
      <c r="L1108" s="41"/>
      <c r="M1108" s="8"/>
      <c r="N1108" s="41"/>
      <c r="O1108" s="41"/>
      <c r="P1108" s="41"/>
      <c r="Q1108" s="5"/>
    </row>
    <row r="1109" spans="7:17" x14ac:dyDescent="0.3">
      <c r="G1109" s="41"/>
      <c r="H1109" s="41"/>
      <c r="I1109" s="41"/>
      <c r="J1109" s="41"/>
      <c r="K1109" s="41"/>
      <c r="L1109" s="41"/>
      <c r="M1109" s="8"/>
      <c r="N1109" s="41"/>
      <c r="O1109" s="41"/>
      <c r="P1109" s="41"/>
      <c r="Q1109" s="5"/>
    </row>
    <row r="1110" spans="7:17" x14ac:dyDescent="0.3">
      <c r="G1110" s="41"/>
      <c r="H1110" s="41"/>
      <c r="I1110" s="41"/>
      <c r="J1110" s="41"/>
      <c r="K1110" s="41"/>
      <c r="L1110" s="41"/>
      <c r="M1110" s="8"/>
      <c r="N1110" s="41"/>
      <c r="O1110" s="41"/>
      <c r="P1110" s="41"/>
      <c r="Q1110" s="5"/>
    </row>
    <row r="1111" spans="7:17" x14ac:dyDescent="0.3">
      <c r="G1111" s="41"/>
      <c r="H1111" s="41"/>
      <c r="I1111" s="41"/>
      <c r="J1111" s="41"/>
      <c r="K1111" s="41"/>
      <c r="L1111" s="41"/>
      <c r="M1111" s="8"/>
      <c r="N1111" s="41"/>
      <c r="O1111" s="41"/>
      <c r="P1111" s="41"/>
      <c r="Q1111" s="5"/>
    </row>
    <row r="1112" spans="7:17" x14ac:dyDescent="0.3">
      <c r="G1112" s="41"/>
      <c r="H1112" s="41"/>
      <c r="I1112" s="41"/>
      <c r="J1112" s="41"/>
      <c r="K1112" s="41"/>
      <c r="L1112" s="41"/>
      <c r="M1112" s="8"/>
      <c r="N1112" s="41"/>
      <c r="O1112" s="41"/>
      <c r="P1112" s="41"/>
      <c r="Q1112" s="5"/>
    </row>
    <row r="1113" spans="7:17" x14ac:dyDescent="0.3">
      <c r="G1113" s="41"/>
      <c r="H1113" s="41"/>
      <c r="I1113" s="41"/>
      <c r="J1113" s="41"/>
      <c r="K1113" s="41"/>
      <c r="L1113" s="41"/>
      <c r="M1113" s="8"/>
      <c r="N1113" s="41"/>
      <c r="O1113" s="41"/>
      <c r="P1113" s="41"/>
      <c r="Q1113" s="5"/>
    </row>
    <row r="1114" spans="7:17" x14ac:dyDescent="0.3">
      <c r="G1114" s="41"/>
      <c r="H1114" s="41"/>
      <c r="I1114" s="41"/>
      <c r="J1114" s="41"/>
      <c r="K1114" s="41"/>
      <c r="L1114" s="41"/>
      <c r="M1114" s="8"/>
      <c r="N1114" s="41"/>
      <c r="O1114" s="41"/>
      <c r="P1114" s="41"/>
      <c r="Q1114" s="5"/>
    </row>
    <row r="1115" spans="7:17" x14ac:dyDescent="0.3">
      <c r="G1115" s="41"/>
      <c r="H1115" s="41"/>
      <c r="I1115" s="41"/>
      <c r="J1115" s="41"/>
      <c r="K1115" s="41"/>
      <c r="L1115" s="41"/>
      <c r="M1115" s="8"/>
      <c r="N1115" s="41"/>
      <c r="O1115" s="41"/>
      <c r="P1115" s="41"/>
      <c r="Q1115" s="5"/>
    </row>
    <row r="1116" spans="7:17" x14ac:dyDescent="0.3">
      <c r="G1116" s="41"/>
      <c r="H1116" s="41"/>
      <c r="I1116" s="41"/>
      <c r="J1116" s="41"/>
      <c r="K1116" s="41"/>
      <c r="L1116" s="41"/>
      <c r="M1116" s="8"/>
      <c r="N1116" s="41"/>
      <c r="O1116" s="41"/>
      <c r="P1116" s="41"/>
      <c r="Q1116" s="5"/>
    </row>
    <row r="1117" spans="7:17" x14ac:dyDescent="0.3">
      <c r="G1117" s="41"/>
      <c r="H1117" s="41"/>
      <c r="I1117" s="41"/>
      <c r="J1117" s="41"/>
      <c r="K1117" s="41"/>
      <c r="L1117" s="41"/>
      <c r="M1117" s="8"/>
      <c r="N1117" s="41"/>
      <c r="O1117" s="41"/>
      <c r="P1117" s="41"/>
      <c r="Q1117" s="5"/>
    </row>
    <row r="1118" spans="7:17" x14ac:dyDescent="0.3">
      <c r="G1118" s="41"/>
      <c r="H1118" s="41"/>
      <c r="I1118" s="41"/>
      <c r="J1118" s="41"/>
      <c r="K1118" s="41"/>
      <c r="L1118" s="41"/>
      <c r="M1118" s="8"/>
      <c r="N1118" s="41"/>
      <c r="O1118" s="41"/>
      <c r="P1118" s="41"/>
      <c r="Q1118" s="5"/>
    </row>
    <row r="1119" spans="7:17" x14ac:dyDescent="0.3">
      <c r="G1119" s="41"/>
      <c r="H1119" s="41"/>
      <c r="I1119" s="41"/>
      <c r="J1119" s="41"/>
      <c r="K1119" s="41"/>
      <c r="L1119" s="41"/>
      <c r="M1119" s="8"/>
      <c r="N1119" s="41"/>
      <c r="O1119" s="41"/>
      <c r="P1119" s="41"/>
      <c r="Q1119" s="5"/>
    </row>
    <row r="1120" spans="7:17" x14ac:dyDescent="0.3">
      <c r="G1120" s="41"/>
      <c r="H1120" s="41"/>
      <c r="I1120" s="41"/>
      <c r="J1120" s="41"/>
      <c r="K1120" s="41"/>
      <c r="L1120" s="41"/>
      <c r="M1120" s="8"/>
      <c r="N1120" s="41"/>
      <c r="O1120" s="41"/>
      <c r="P1120" s="41"/>
      <c r="Q1120" s="5"/>
    </row>
    <row r="1121" spans="7:17" x14ac:dyDescent="0.3">
      <c r="G1121" s="41"/>
      <c r="H1121" s="41"/>
      <c r="I1121" s="41"/>
      <c r="J1121" s="41"/>
      <c r="K1121" s="41"/>
      <c r="L1121" s="41"/>
      <c r="M1121" s="8"/>
      <c r="N1121" s="41"/>
      <c r="O1121" s="41"/>
      <c r="P1121" s="41"/>
      <c r="Q1121" s="5"/>
    </row>
    <row r="1122" spans="7:17" x14ac:dyDescent="0.3">
      <c r="G1122" s="41"/>
      <c r="H1122" s="41"/>
      <c r="I1122" s="41"/>
      <c r="J1122" s="41"/>
      <c r="K1122" s="41"/>
      <c r="L1122" s="41"/>
      <c r="M1122" s="8"/>
      <c r="N1122" s="41"/>
      <c r="O1122" s="41"/>
      <c r="P1122" s="41"/>
      <c r="Q1122" s="5"/>
    </row>
    <row r="1123" spans="7:17" x14ac:dyDescent="0.3">
      <c r="G1123" s="41"/>
      <c r="H1123" s="41"/>
      <c r="I1123" s="41"/>
      <c r="J1123" s="41"/>
      <c r="K1123" s="41"/>
      <c r="L1123" s="41"/>
      <c r="M1123" s="8"/>
      <c r="N1123" s="41"/>
      <c r="O1123" s="41"/>
      <c r="P1123" s="41"/>
      <c r="Q1123" s="5"/>
    </row>
    <row r="1124" spans="7:17" x14ac:dyDescent="0.3">
      <c r="G1124" s="41"/>
      <c r="H1124" s="41"/>
      <c r="I1124" s="41"/>
      <c r="J1124" s="41"/>
      <c r="K1124" s="41"/>
      <c r="L1124" s="41"/>
      <c r="M1124" s="8"/>
      <c r="N1124" s="41"/>
      <c r="O1124" s="41"/>
      <c r="P1124" s="41"/>
      <c r="Q1124" s="5"/>
    </row>
    <row r="1125" spans="7:17" x14ac:dyDescent="0.3">
      <c r="G1125" s="41"/>
      <c r="H1125" s="41"/>
      <c r="I1125" s="41"/>
      <c r="J1125" s="41"/>
      <c r="K1125" s="41"/>
      <c r="L1125" s="41"/>
      <c r="M1125" s="8"/>
      <c r="N1125" s="41"/>
      <c r="O1125" s="41"/>
      <c r="P1125" s="41"/>
      <c r="Q1125" s="5"/>
    </row>
    <row r="1126" spans="7:17" x14ac:dyDescent="0.3">
      <c r="G1126" s="41"/>
      <c r="H1126" s="41"/>
      <c r="I1126" s="41"/>
      <c r="J1126" s="41"/>
      <c r="K1126" s="41"/>
      <c r="L1126" s="41"/>
      <c r="M1126" s="8"/>
      <c r="N1126" s="41"/>
      <c r="O1126" s="41"/>
      <c r="P1126" s="41"/>
      <c r="Q1126" s="5"/>
    </row>
    <row r="1127" spans="7:17" x14ac:dyDescent="0.3">
      <c r="G1127" s="41"/>
      <c r="H1127" s="41"/>
      <c r="I1127" s="41"/>
      <c r="J1127" s="41"/>
      <c r="K1127" s="41"/>
      <c r="L1127" s="41"/>
      <c r="M1127" s="8"/>
      <c r="N1127" s="41"/>
      <c r="O1127" s="41"/>
      <c r="P1127" s="41"/>
      <c r="Q1127" s="5"/>
    </row>
    <row r="1128" spans="7:17" x14ac:dyDescent="0.3">
      <c r="G1128" s="41"/>
      <c r="H1128" s="41"/>
      <c r="I1128" s="41"/>
      <c r="J1128" s="41"/>
      <c r="K1128" s="41"/>
      <c r="L1128" s="41"/>
      <c r="M1128" s="8"/>
      <c r="N1128" s="41"/>
      <c r="O1128" s="41"/>
      <c r="P1128" s="41"/>
      <c r="Q1128" s="5"/>
    </row>
    <row r="1129" spans="7:17" x14ac:dyDescent="0.3">
      <c r="G1129" s="41"/>
      <c r="H1129" s="41"/>
      <c r="I1129" s="41"/>
      <c r="J1129" s="41"/>
      <c r="K1129" s="41"/>
      <c r="L1129" s="41"/>
      <c r="M1129" s="8"/>
      <c r="N1129" s="41"/>
      <c r="O1129" s="41"/>
      <c r="P1129" s="41"/>
      <c r="Q1129" s="5"/>
    </row>
    <row r="1130" spans="7:17" x14ac:dyDescent="0.3">
      <c r="G1130" s="41"/>
      <c r="H1130" s="41"/>
      <c r="I1130" s="41"/>
      <c r="J1130" s="41"/>
      <c r="K1130" s="41"/>
      <c r="L1130" s="41"/>
      <c r="M1130" s="8"/>
      <c r="N1130" s="41"/>
      <c r="O1130" s="41"/>
      <c r="P1130" s="41"/>
      <c r="Q1130" s="5"/>
    </row>
    <row r="1131" spans="7:17" x14ac:dyDescent="0.3">
      <c r="G1131" s="41"/>
      <c r="H1131" s="41"/>
      <c r="I1131" s="41"/>
      <c r="J1131" s="41"/>
      <c r="K1131" s="41"/>
      <c r="L1131" s="41"/>
      <c r="M1131" s="8"/>
      <c r="N1131" s="41"/>
      <c r="O1131" s="41"/>
      <c r="P1131" s="41"/>
      <c r="Q1131" s="5"/>
    </row>
    <row r="1132" spans="7:17" x14ac:dyDescent="0.3">
      <c r="G1132" s="41"/>
      <c r="H1132" s="41"/>
      <c r="I1132" s="41"/>
      <c r="J1132" s="41"/>
      <c r="K1132" s="41"/>
      <c r="L1132" s="41"/>
      <c r="M1132" s="8"/>
      <c r="N1132" s="41"/>
      <c r="O1132" s="41"/>
      <c r="P1132" s="41"/>
      <c r="Q1132" s="5"/>
    </row>
    <row r="1133" spans="7:17" x14ac:dyDescent="0.3">
      <c r="G1133" s="41"/>
      <c r="H1133" s="41"/>
      <c r="I1133" s="41"/>
      <c r="J1133" s="41"/>
      <c r="K1133" s="41"/>
      <c r="L1133" s="41"/>
      <c r="M1133" s="8"/>
      <c r="N1133" s="41"/>
      <c r="O1133" s="41"/>
      <c r="P1133" s="41"/>
      <c r="Q1133" s="5"/>
    </row>
    <row r="1134" spans="7:17" x14ac:dyDescent="0.3">
      <c r="G1134" s="41"/>
      <c r="H1134" s="41"/>
      <c r="I1134" s="41"/>
      <c r="J1134" s="41"/>
      <c r="K1134" s="41"/>
      <c r="L1134" s="41"/>
      <c r="M1134" s="8"/>
      <c r="N1134" s="41"/>
      <c r="O1134" s="41"/>
      <c r="P1134" s="41"/>
      <c r="Q1134" s="5"/>
    </row>
    <row r="1135" spans="7:17" x14ac:dyDescent="0.3">
      <c r="G1135" s="41"/>
      <c r="H1135" s="41"/>
      <c r="I1135" s="41"/>
      <c r="J1135" s="41"/>
      <c r="K1135" s="41"/>
      <c r="L1135" s="41"/>
      <c r="M1135" s="8"/>
      <c r="N1135" s="41"/>
      <c r="O1135" s="41"/>
      <c r="P1135" s="41"/>
      <c r="Q1135" s="5"/>
    </row>
    <row r="1136" spans="7:17" x14ac:dyDescent="0.3">
      <c r="G1136" s="41"/>
      <c r="H1136" s="41"/>
      <c r="I1136" s="41"/>
      <c r="J1136" s="41"/>
      <c r="K1136" s="41"/>
      <c r="L1136" s="41"/>
      <c r="M1136" s="8"/>
      <c r="N1136" s="41"/>
      <c r="O1136" s="41"/>
      <c r="P1136" s="41"/>
      <c r="Q1136" s="5"/>
    </row>
    <row r="1137" spans="7:17" x14ac:dyDescent="0.3">
      <c r="G1137" s="41"/>
      <c r="H1137" s="41"/>
      <c r="I1137" s="41"/>
      <c r="J1137" s="41"/>
      <c r="K1137" s="41"/>
      <c r="L1137" s="41"/>
      <c r="M1137" s="8"/>
      <c r="N1137" s="41"/>
      <c r="O1137" s="41"/>
      <c r="P1137" s="41"/>
      <c r="Q1137" s="5"/>
    </row>
    <row r="1138" spans="7:17" x14ac:dyDescent="0.3">
      <c r="G1138" s="41"/>
      <c r="H1138" s="41"/>
      <c r="I1138" s="41"/>
      <c r="J1138" s="41"/>
      <c r="K1138" s="41"/>
      <c r="L1138" s="41"/>
      <c r="M1138" s="5"/>
      <c r="N1138" s="41"/>
      <c r="O1138" s="41"/>
      <c r="P1138" s="41"/>
      <c r="Q1138" s="5"/>
    </row>
    <row r="1139" spans="7:17" x14ac:dyDescent="0.3">
      <c r="G1139" s="41"/>
      <c r="H1139" s="41"/>
      <c r="I1139" s="41"/>
      <c r="J1139" s="41"/>
      <c r="K1139" s="41"/>
      <c r="L1139" s="41"/>
      <c r="M1139" s="5"/>
      <c r="N1139" s="41"/>
      <c r="O1139" s="41"/>
      <c r="P1139" s="41"/>
      <c r="Q1139" s="5"/>
    </row>
    <row r="1140" spans="7:17" x14ac:dyDescent="0.3">
      <c r="G1140" s="41"/>
      <c r="H1140" s="41"/>
      <c r="I1140" s="41"/>
      <c r="J1140" s="41"/>
      <c r="K1140" s="41"/>
      <c r="L1140" s="41"/>
      <c r="M1140" s="5"/>
      <c r="N1140" s="41"/>
      <c r="O1140" s="41"/>
      <c r="P1140" s="41"/>
      <c r="Q1140" s="5"/>
    </row>
    <row r="1141" spans="7:17" x14ac:dyDescent="0.3">
      <c r="G1141" s="41"/>
      <c r="H1141" s="41"/>
      <c r="I1141" s="41"/>
      <c r="J1141" s="41"/>
      <c r="K1141" s="41"/>
      <c r="L1141" s="41"/>
      <c r="M1141" s="5"/>
      <c r="N1141" s="41"/>
      <c r="O1141" s="41"/>
      <c r="P1141" s="41"/>
      <c r="Q1141" s="5"/>
    </row>
    <row r="1142" spans="7:17" x14ac:dyDescent="0.3">
      <c r="G1142" s="41"/>
      <c r="H1142" s="41"/>
      <c r="I1142" s="41"/>
      <c r="J1142" s="41"/>
      <c r="K1142" s="41"/>
      <c r="L1142" s="41"/>
      <c r="M1142" s="5"/>
      <c r="N1142" s="41"/>
      <c r="O1142" s="41"/>
      <c r="P1142" s="41"/>
      <c r="Q1142" s="5"/>
    </row>
    <row r="1143" spans="7:17" x14ac:dyDescent="0.3">
      <c r="G1143" s="41"/>
      <c r="H1143" s="41"/>
      <c r="I1143" s="41"/>
      <c r="J1143" s="41"/>
      <c r="K1143" s="41"/>
      <c r="L1143" s="41"/>
      <c r="M1143" s="5"/>
      <c r="N1143" s="41"/>
      <c r="O1143" s="41"/>
      <c r="P1143" s="41"/>
      <c r="Q1143" s="5"/>
    </row>
    <row r="1144" spans="7:17" x14ac:dyDescent="0.3">
      <c r="G1144" s="41"/>
      <c r="H1144" s="41"/>
      <c r="I1144" s="41"/>
      <c r="J1144" s="41"/>
      <c r="K1144" s="41"/>
      <c r="L1144" s="41"/>
      <c r="M1144" s="5"/>
      <c r="N1144" s="41"/>
      <c r="O1144" s="41"/>
      <c r="P1144" s="41"/>
      <c r="Q1144" s="5"/>
    </row>
    <row r="1145" spans="7:17" x14ac:dyDescent="0.3">
      <c r="G1145" s="41"/>
      <c r="H1145" s="41"/>
      <c r="I1145" s="41"/>
      <c r="J1145" s="41"/>
      <c r="K1145" s="41"/>
      <c r="L1145" s="41"/>
      <c r="M1145" s="5"/>
      <c r="N1145" s="41"/>
      <c r="O1145" s="41"/>
      <c r="P1145" s="41"/>
      <c r="Q1145" s="5"/>
    </row>
    <row r="1146" spans="7:17" x14ac:dyDescent="0.3">
      <c r="G1146" s="41"/>
      <c r="H1146" s="41"/>
      <c r="I1146" s="41"/>
      <c r="J1146" s="41"/>
      <c r="K1146" s="41"/>
      <c r="L1146" s="41"/>
      <c r="M1146" s="5"/>
      <c r="N1146" s="41"/>
      <c r="O1146" s="41"/>
      <c r="P1146" s="41"/>
      <c r="Q1146" s="5"/>
    </row>
    <row r="1147" spans="7:17" x14ac:dyDescent="0.3">
      <c r="G1147" s="41"/>
      <c r="H1147" s="41"/>
      <c r="I1147" s="41"/>
      <c r="J1147" s="41"/>
      <c r="K1147" s="41"/>
      <c r="L1147" s="41"/>
      <c r="M1147" s="5"/>
      <c r="N1147" s="41"/>
      <c r="O1147" s="41"/>
      <c r="P1147" s="41"/>
      <c r="Q1147" s="5"/>
    </row>
    <row r="1148" spans="7:17" x14ac:dyDescent="0.3">
      <c r="G1148" s="41"/>
      <c r="H1148" s="41"/>
      <c r="I1148" s="41"/>
      <c r="J1148" s="41"/>
      <c r="K1148" s="41"/>
      <c r="L1148" s="41"/>
      <c r="M1148" s="5"/>
      <c r="N1148" s="41"/>
      <c r="O1148" s="41"/>
      <c r="P1148" s="41"/>
      <c r="Q1148" s="5"/>
    </row>
    <row r="1149" spans="7:17" x14ac:dyDescent="0.3">
      <c r="G1149" s="41"/>
      <c r="H1149" s="41"/>
      <c r="I1149" s="41"/>
      <c r="J1149" s="41"/>
      <c r="K1149" s="41"/>
      <c r="L1149" s="41"/>
      <c r="M1149" s="5"/>
      <c r="N1149" s="41"/>
      <c r="O1149" s="41"/>
      <c r="P1149" s="41"/>
      <c r="Q1149" s="5"/>
    </row>
    <row r="1150" spans="7:17" x14ac:dyDescent="0.3">
      <c r="G1150" s="41"/>
      <c r="H1150" s="41"/>
      <c r="I1150" s="41"/>
      <c r="J1150" s="41"/>
      <c r="K1150" s="41"/>
      <c r="L1150" s="41"/>
      <c r="M1150" s="5"/>
      <c r="N1150" s="41"/>
      <c r="O1150" s="41"/>
      <c r="P1150" s="41"/>
      <c r="Q1150" s="5"/>
    </row>
    <row r="1151" spans="7:17" x14ac:dyDescent="0.3">
      <c r="G1151" s="41"/>
      <c r="H1151" s="41"/>
      <c r="I1151" s="41"/>
      <c r="J1151" s="41"/>
      <c r="K1151" s="41"/>
      <c r="L1151" s="41"/>
      <c r="M1151" s="5"/>
      <c r="N1151" s="41"/>
      <c r="O1151" s="41"/>
      <c r="P1151" s="41"/>
      <c r="Q1151" s="5"/>
    </row>
    <row r="1152" spans="7:17" x14ac:dyDescent="0.3">
      <c r="G1152" s="41"/>
      <c r="H1152" s="41"/>
      <c r="I1152" s="41"/>
      <c r="J1152" s="41"/>
      <c r="K1152" s="41"/>
      <c r="L1152" s="41"/>
      <c r="M1152" s="5"/>
      <c r="N1152" s="41"/>
      <c r="O1152" s="41"/>
      <c r="P1152" s="41"/>
      <c r="Q1152" s="5"/>
    </row>
    <row r="1153" spans="7:17" x14ac:dyDescent="0.3">
      <c r="G1153" s="41"/>
      <c r="H1153" s="41"/>
      <c r="I1153" s="41"/>
      <c r="J1153" s="41"/>
      <c r="K1153" s="41"/>
      <c r="L1153" s="41"/>
      <c r="M1153" s="5"/>
      <c r="N1153" s="41"/>
      <c r="O1153" s="41"/>
      <c r="P1153" s="41"/>
      <c r="Q1153" s="5"/>
    </row>
    <row r="1154" spans="7:17" x14ac:dyDescent="0.3">
      <c r="G1154" s="41"/>
      <c r="H1154" s="41"/>
      <c r="I1154" s="41"/>
      <c r="J1154" s="41"/>
      <c r="K1154" s="41"/>
      <c r="L1154" s="41"/>
      <c r="M1154" s="5"/>
      <c r="N1154" s="41"/>
      <c r="O1154" s="41"/>
      <c r="P1154" s="41"/>
      <c r="Q1154" s="5"/>
    </row>
    <row r="1155" spans="7:17" x14ac:dyDescent="0.3">
      <c r="G1155" s="41"/>
      <c r="H1155" s="41"/>
      <c r="I1155" s="41"/>
      <c r="J1155" s="41"/>
      <c r="K1155" s="41"/>
      <c r="L1155" s="41"/>
      <c r="M1155" s="5"/>
      <c r="N1155" s="41"/>
      <c r="O1155" s="41"/>
      <c r="P1155" s="41"/>
      <c r="Q1155" s="5"/>
    </row>
    <row r="1156" spans="7:17" x14ac:dyDescent="0.3">
      <c r="G1156" s="41"/>
      <c r="H1156" s="41"/>
      <c r="I1156" s="41"/>
      <c r="J1156" s="41"/>
      <c r="K1156" s="41"/>
      <c r="L1156" s="41"/>
      <c r="M1156" s="5"/>
      <c r="N1156" s="41"/>
      <c r="O1156" s="41"/>
      <c r="P1156" s="41"/>
      <c r="Q1156" s="5"/>
    </row>
    <row r="1157" spans="7:17" x14ac:dyDescent="0.3">
      <c r="G1157" s="41"/>
      <c r="H1157" s="41"/>
      <c r="I1157" s="41"/>
      <c r="J1157" s="41"/>
      <c r="K1157" s="41"/>
      <c r="L1157" s="41"/>
      <c r="M1157" s="5"/>
      <c r="N1157" s="41"/>
      <c r="O1157" s="41"/>
      <c r="P1157" s="41"/>
      <c r="Q1157" s="5"/>
    </row>
    <row r="1158" spans="7:17" x14ac:dyDescent="0.3">
      <c r="G1158" s="41"/>
      <c r="H1158" s="41"/>
      <c r="I1158" s="41"/>
      <c r="J1158" s="41"/>
      <c r="K1158" s="41"/>
      <c r="L1158" s="41"/>
      <c r="M1158" s="5"/>
      <c r="N1158" s="41"/>
      <c r="O1158" s="41"/>
      <c r="P1158" s="41"/>
      <c r="Q1158" s="5"/>
    </row>
    <row r="1159" spans="7:17" x14ac:dyDescent="0.3">
      <c r="G1159" s="41"/>
      <c r="H1159" s="41"/>
      <c r="I1159" s="41"/>
      <c r="J1159" s="41"/>
      <c r="K1159" s="41"/>
      <c r="L1159" s="41"/>
      <c r="M1159" s="5"/>
      <c r="N1159" s="41"/>
      <c r="O1159" s="41"/>
      <c r="P1159" s="41"/>
      <c r="Q1159" s="5"/>
    </row>
    <row r="1160" spans="7:17" x14ac:dyDescent="0.3">
      <c r="G1160" s="41"/>
      <c r="H1160" s="41"/>
      <c r="I1160" s="41"/>
      <c r="J1160" s="41"/>
      <c r="K1160" s="41"/>
      <c r="L1160" s="41"/>
      <c r="M1160" s="5"/>
      <c r="N1160" s="41"/>
      <c r="O1160" s="41"/>
      <c r="P1160" s="41"/>
      <c r="Q1160" s="5"/>
    </row>
    <row r="1161" spans="7:17" x14ac:dyDescent="0.3">
      <c r="G1161" s="41"/>
      <c r="H1161" s="41"/>
      <c r="I1161" s="41"/>
      <c r="J1161" s="41"/>
      <c r="K1161" s="41"/>
      <c r="L1161" s="41"/>
      <c r="M1161" s="5"/>
      <c r="N1161" s="41"/>
      <c r="O1161" s="41"/>
      <c r="P1161" s="41"/>
      <c r="Q1161" s="5"/>
    </row>
    <row r="1162" spans="7:17" x14ac:dyDescent="0.3">
      <c r="G1162" s="41"/>
      <c r="H1162" s="41"/>
      <c r="I1162" s="41"/>
      <c r="J1162" s="41"/>
      <c r="K1162" s="41"/>
      <c r="L1162" s="41"/>
      <c r="M1162" s="5"/>
      <c r="N1162" s="41"/>
      <c r="O1162" s="41"/>
      <c r="P1162" s="41"/>
      <c r="Q1162" s="5"/>
    </row>
    <row r="1163" spans="7:17" x14ac:dyDescent="0.3">
      <c r="G1163" s="41"/>
      <c r="H1163" s="41"/>
      <c r="I1163" s="41"/>
      <c r="J1163" s="41"/>
      <c r="K1163" s="41"/>
      <c r="L1163" s="41"/>
      <c r="M1163" s="5"/>
      <c r="N1163" s="41"/>
      <c r="O1163" s="41"/>
      <c r="P1163" s="41"/>
      <c r="Q1163" s="5"/>
    </row>
    <row r="1164" spans="7:17" x14ac:dyDescent="0.3">
      <c r="G1164" s="41"/>
      <c r="H1164" s="41"/>
      <c r="I1164" s="41"/>
      <c r="J1164" s="41"/>
      <c r="K1164" s="41"/>
      <c r="L1164" s="41"/>
      <c r="M1164" s="5"/>
      <c r="N1164" s="41"/>
      <c r="O1164" s="41"/>
      <c r="P1164" s="41"/>
      <c r="Q1164" s="5"/>
    </row>
    <row r="1165" spans="7:17" x14ac:dyDescent="0.3">
      <c r="G1165" s="41"/>
      <c r="H1165" s="41"/>
      <c r="I1165" s="41"/>
      <c r="J1165" s="41"/>
      <c r="K1165" s="41"/>
      <c r="L1165" s="41"/>
      <c r="M1165" s="5"/>
      <c r="N1165" s="41"/>
      <c r="O1165" s="41"/>
      <c r="P1165" s="41"/>
      <c r="Q1165" s="5"/>
    </row>
    <row r="1166" spans="7:17" x14ac:dyDescent="0.3">
      <c r="G1166" s="41"/>
      <c r="H1166" s="41"/>
      <c r="I1166" s="41"/>
      <c r="J1166" s="41"/>
      <c r="K1166" s="41"/>
      <c r="L1166" s="41"/>
      <c r="M1166" s="5"/>
      <c r="N1166" s="41"/>
      <c r="O1166" s="41"/>
      <c r="P1166" s="41"/>
      <c r="Q1166" s="5"/>
    </row>
    <row r="1167" spans="7:17" x14ac:dyDescent="0.3">
      <c r="G1167" s="41"/>
      <c r="H1167" s="41"/>
      <c r="I1167" s="41"/>
      <c r="J1167" s="41"/>
      <c r="K1167" s="41"/>
      <c r="L1167" s="41"/>
      <c r="M1167" s="5"/>
      <c r="N1167" s="41"/>
      <c r="O1167" s="41"/>
      <c r="P1167" s="41"/>
      <c r="Q1167" s="5"/>
    </row>
    <row r="1168" spans="7:17" x14ac:dyDescent="0.3">
      <c r="G1168" s="41"/>
      <c r="H1168" s="41"/>
      <c r="I1168" s="41"/>
      <c r="J1168" s="41"/>
      <c r="K1168" s="41"/>
      <c r="L1168" s="41"/>
      <c r="M1168" s="5"/>
      <c r="N1168" s="41"/>
      <c r="O1168" s="41"/>
      <c r="P1168" s="41"/>
      <c r="Q1168" s="5"/>
    </row>
    <row r="1169" spans="7:17" x14ac:dyDescent="0.3">
      <c r="G1169" s="41"/>
      <c r="H1169" s="41"/>
      <c r="I1169" s="41"/>
      <c r="J1169" s="41"/>
      <c r="K1169" s="41"/>
      <c r="L1169" s="41"/>
      <c r="M1169" s="5"/>
      <c r="N1169" s="41"/>
      <c r="O1169" s="41"/>
      <c r="P1169" s="41"/>
      <c r="Q1169" s="5"/>
    </row>
    <row r="1170" spans="7:17" x14ac:dyDescent="0.3">
      <c r="G1170" s="41"/>
      <c r="H1170" s="41"/>
      <c r="I1170" s="41"/>
      <c r="J1170" s="41"/>
      <c r="K1170" s="41"/>
      <c r="L1170" s="41"/>
      <c r="M1170" s="5"/>
      <c r="N1170" s="41"/>
      <c r="O1170" s="41"/>
      <c r="P1170" s="41"/>
      <c r="Q1170" s="5"/>
    </row>
    <row r="1171" spans="7:17" x14ac:dyDescent="0.3">
      <c r="G1171" s="41"/>
      <c r="H1171" s="41"/>
      <c r="I1171" s="41"/>
      <c r="J1171" s="41"/>
      <c r="K1171" s="41"/>
      <c r="L1171" s="41"/>
      <c r="M1171" s="5"/>
      <c r="N1171" s="41"/>
      <c r="O1171" s="41"/>
      <c r="P1171" s="41"/>
      <c r="Q1171" s="5"/>
    </row>
    <row r="1172" spans="7:17" x14ac:dyDescent="0.3">
      <c r="G1172" s="41"/>
      <c r="H1172" s="41"/>
      <c r="I1172" s="41"/>
      <c r="J1172" s="41"/>
      <c r="K1172" s="41"/>
      <c r="L1172" s="41"/>
      <c r="M1172" s="5"/>
      <c r="N1172" s="41"/>
      <c r="O1172" s="41"/>
      <c r="P1172" s="41"/>
      <c r="Q1172" s="5"/>
    </row>
    <row r="1173" spans="7:17" x14ac:dyDescent="0.3">
      <c r="G1173" s="41"/>
      <c r="H1173" s="41"/>
      <c r="I1173" s="41"/>
      <c r="J1173" s="41"/>
      <c r="K1173" s="41"/>
      <c r="L1173" s="41"/>
      <c r="M1173" s="5"/>
      <c r="N1173" s="41"/>
      <c r="O1173" s="41"/>
      <c r="P1173" s="41"/>
      <c r="Q1173" s="5"/>
    </row>
    <row r="1174" spans="7:17" x14ac:dyDescent="0.3">
      <c r="G1174" s="41"/>
      <c r="H1174" s="41"/>
      <c r="I1174" s="41"/>
      <c r="J1174" s="41"/>
      <c r="K1174" s="41"/>
      <c r="L1174" s="41"/>
      <c r="M1174" s="5"/>
      <c r="N1174" s="41"/>
      <c r="O1174" s="41"/>
      <c r="P1174" s="41"/>
      <c r="Q1174" s="5"/>
    </row>
    <row r="1175" spans="7:17" x14ac:dyDescent="0.3">
      <c r="G1175" s="41"/>
      <c r="H1175" s="41"/>
      <c r="I1175" s="41"/>
      <c r="J1175" s="41"/>
      <c r="K1175" s="41"/>
      <c r="L1175" s="41"/>
      <c r="M1175" s="5"/>
      <c r="N1175" s="41"/>
      <c r="O1175" s="41"/>
      <c r="P1175" s="41"/>
      <c r="Q1175" s="5"/>
    </row>
    <row r="1176" spans="7:17" x14ac:dyDescent="0.3">
      <c r="G1176" s="41"/>
      <c r="H1176" s="41"/>
      <c r="I1176" s="41"/>
      <c r="J1176" s="41"/>
      <c r="K1176" s="41"/>
      <c r="L1176" s="41"/>
      <c r="M1176" s="5"/>
      <c r="N1176" s="41"/>
      <c r="O1176" s="41"/>
      <c r="P1176" s="41"/>
      <c r="Q1176" s="5"/>
    </row>
    <row r="1177" spans="7:17" x14ac:dyDescent="0.3">
      <c r="G1177" s="41"/>
      <c r="H1177" s="41"/>
      <c r="I1177" s="41"/>
      <c r="J1177" s="41"/>
      <c r="K1177" s="41"/>
      <c r="L1177" s="41"/>
      <c r="M1177" s="5"/>
      <c r="N1177" s="41"/>
      <c r="O1177" s="41"/>
      <c r="P1177" s="41"/>
      <c r="Q1177" s="5"/>
    </row>
    <row r="1178" spans="7:17" x14ac:dyDescent="0.3">
      <c r="G1178" s="41"/>
      <c r="H1178" s="41"/>
      <c r="I1178" s="41"/>
      <c r="J1178" s="41"/>
      <c r="K1178" s="41"/>
      <c r="L1178" s="41"/>
      <c r="M1178" s="5"/>
      <c r="N1178" s="41"/>
      <c r="O1178" s="41"/>
      <c r="P1178" s="41"/>
      <c r="Q1178" s="5"/>
    </row>
    <row r="1179" spans="7:17" x14ac:dyDescent="0.3">
      <c r="G1179" s="41"/>
      <c r="H1179" s="41"/>
      <c r="I1179" s="41"/>
      <c r="J1179" s="41"/>
      <c r="K1179" s="41"/>
      <c r="L1179" s="41"/>
      <c r="M1179" s="5"/>
      <c r="N1179" s="41"/>
      <c r="O1179" s="41"/>
      <c r="P1179" s="41"/>
      <c r="Q1179" s="5"/>
    </row>
    <row r="1180" spans="7:17" x14ac:dyDescent="0.3">
      <c r="G1180" s="41"/>
      <c r="H1180" s="41"/>
      <c r="I1180" s="41"/>
      <c r="J1180" s="41"/>
      <c r="K1180" s="41"/>
      <c r="L1180" s="41"/>
      <c r="M1180" s="5"/>
      <c r="N1180" s="41"/>
      <c r="O1180" s="41"/>
      <c r="P1180" s="41"/>
      <c r="Q1180" s="5"/>
    </row>
    <row r="1181" spans="7:17" x14ac:dyDescent="0.3">
      <c r="G1181" s="41"/>
      <c r="H1181" s="41"/>
      <c r="I1181" s="41"/>
      <c r="J1181" s="41"/>
      <c r="K1181" s="41"/>
      <c r="L1181" s="41"/>
      <c r="M1181" s="5"/>
      <c r="N1181" s="41"/>
      <c r="O1181" s="41"/>
      <c r="P1181" s="41"/>
      <c r="Q1181" s="5"/>
    </row>
    <row r="1182" spans="7:17" x14ac:dyDescent="0.3">
      <c r="G1182" s="41"/>
      <c r="H1182" s="41"/>
      <c r="I1182" s="41"/>
      <c r="J1182" s="41"/>
      <c r="K1182" s="41"/>
      <c r="L1182" s="41"/>
      <c r="M1182" s="5"/>
      <c r="N1182" s="41"/>
      <c r="O1182" s="41"/>
      <c r="P1182" s="41"/>
      <c r="Q1182" s="5"/>
    </row>
    <row r="1183" spans="7:17" x14ac:dyDescent="0.3">
      <c r="G1183" s="41"/>
      <c r="H1183" s="41"/>
      <c r="I1183" s="41"/>
      <c r="J1183" s="41"/>
      <c r="K1183" s="41"/>
      <c r="L1183" s="41"/>
      <c r="M1183" s="5"/>
      <c r="N1183" s="41"/>
      <c r="O1183" s="41"/>
      <c r="P1183" s="41"/>
      <c r="Q1183" s="5"/>
    </row>
    <row r="1184" spans="7:17" x14ac:dyDescent="0.3">
      <c r="G1184" s="41"/>
      <c r="H1184" s="41"/>
      <c r="I1184" s="41"/>
      <c r="J1184" s="41"/>
      <c r="K1184" s="41"/>
      <c r="L1184" s="41"/>
      <c r="M1184" s="5"/>
      <c r="N1184" s="41"/>
      <c r="O1184" s="41"/>
      <c r="P1184" s="41"/>
      <c r="Q1184" s="5"/>
    </row>
    <row r="1185" spans="7:17" x14ac:dyDescent="0.3">
      <c r="G1185" s="41"/>
      <c r="H1185" s="41"/>
      <c r="I1185" s="41"/>
      <c r="J1185" s="41"/>
      <c r="K1185" s="41"/>
      <c r="L1185" s="41"/>
      <c r="M1185" s="5"/>
      <c r="N1185" s="41"/>
      <c r="O1185" s="41"/>
      <c r="P1185" s="41"/>
      <c r="Q1185" s="5"/>
    </row>
    <row r="1186" spans="7:17" x14ac:dyDescent="0.3">
      <c r="G1186" s="41"/>
      <c r="H1186" s="41"/>
      <c r="I1186" s="41"/>
      <c r="J1186" s="41"/>
      <c r="K1186" s="41"/>
      <c r="L1186" s="41"/>
      <c r="M1186" s="5"/>
      <c r="N1186" s="41"/>
      <c r="O1186" s="41"/>
      <c r="P1186" s="41"/>
      <c r="Q1186" s="5"/>
    </row>
    <row r="1187" spans="7:17" x14ac:dyDescent="0.3">
      <c r="G1187" s="41"/>
      <c r="H1187" s="41"/>
      <c r="I1187" s="41"/>
      <c r="J1187" s="41"/>
      <c r="K1187" s="41"/>
      <c r="L1187" s="41"/>
      <c r="M1187" s="5"/>
      <c r="N1187" s="41"/>
      <c r="O1187" s="41"/>
      <c r="P1187" s="41"/>
      <c r="Q1187" s="5"/>
    </row>
    <row r="1188" spans="7:17" x14ac:dyDescent="0.3">
      <c r="G1188" s="41"/>
      <c r="H1188" s="41"/>
      <c r="I1188" s="41"/>
      <c r="J1188" s="41"/>
      <c r="K1188" s="41"/>
      <c r="L1188" s="41"/>
      <c r="M1188" s="5"/>
      <c r="N1188" s="41"/>
      <c r="O1188" s="41"/>
      <c r="P1188" s="41"/>
      <c r="Q1188" s="5"/>
    </row>
    <row r="1189" spans="7:17" x14ac:dyDescent="0.3">
      <c r="G1189" s="41"/>
      <c r="H1189" s="41"/>
      <c r="I1189" s="41"/>
      <c r="J1189" s="41"/>
      <c r="K1189" s="41"/>
      <c r="L1189" s="41"/>
      <c r="M1189" s="5"/>
      <c r="N1189" s="41"/>
      <c r="O1189" s="41"/>
      <c r="P1189" s="41"/>
      <c r="Q1189" s="5"/>
    </row>
    <row r="1190" spans="7:17" x14ac:dyDescent="0.3">
      <c r="G1190" s="41"/>
      <c r="H1190" s="41"/>
      <c r="I1190" s="41"/>
      <c r="J1190" s="41"/>
      <c r="K1190" s="41"/>
      <c r="L1190" s="41"/>
      <c r="M1190" s="5"/>
      <c r="N1190" s="41"/>
      <c r="O1190" s="41"/>
      <c r="P1190" s="41"/>
      <c r="Q1190" s="5"/>
    </row>
    <row r="1191" spans="7:17" x14ac:dyDescent="0.3">
      <c r="G1191" s="41"/>
      <c r="H1191" s="41"/>
      <c r="I1191" s="41"/>
      <c r="J1191" s="41"/>
      <c r="K1191" s="41"/>
      <c r="L1191" s="41"/>
      <c r="M1191" s="5"/>
      <c r="N1191" s="41"/>
      <c r="O1191" s="41"/>
      <c r="P1191" s="41"/>
      <c r="Q1191" s="5"/>
    </row>
    <row r="1192" spans="7:17" x14ac:dyDescent="0.3">
      <c r="G1192" s="41"/>
      <c r="H1192" s="41"/>
      <c r="I1192" s="41"/>
      <c r="J1192" s="41"/>
      <c r="K1192" s="41"/>
      <c r="L1192" s="41"/>
      <c r="M1192" s="5"/>
      <c r="N1192" s="41"/>
      <c r="O1192" s="41"/>
      <c r="P1192" s="41"/>
      <c r="Q1192" s="5"/>
    </row>
    <row r="1193" spans="7:17" x14ac:dyDescent="0.3">
      <c r="G1193" s="41"/>
      <c r="H1193" s="41"/>
      <c r="I1193" s="41"/>
      <c r="J1193" s="41"/>
      <c r="K1193" s="41"/>
      <c r="L1193" s="41"/>
      <c r="M1193" s="5"/>
      <c r="N1193" s="41"/>
      <c r="O1193" s="41"/>
      <c r="P1193" s="41"/>
      <c r="Q1193" s="5"/>
    </row>
    <row r="1194" spans="7:17" x14ac:dyDescent="0.3">
      <c r="G1194" s="41"/>
      <c r="H1194" s="41"/>
      <c r="I1194" s="41"/>
      <c r="J1194" s="41"/>
      <c r="K1194" s="41"/>
      <c r="L1194" s="41"/>
      <c r="M1194" s="5"/>
      <c r="N1194" s="41"/>
      <c r="O1194" s="41"/>
      <c r="P1194" s="41"/>
      <c r="Q1194" s="5"/>
    </row>
    <row r="1195" spans="7:17" x14ac:dyDescent="0.3">
      <c r="G1195" s="41"/>
      <c r="H1195" s="41"/>
      <c r="I1195" s="41"/>
      <c r="J1195" s="41"/>
      <c r="K1195" s="41"/>
      <c r="L1195" s="41"/>
      <c r="M1195" s="5"/>
      <c r="N1195" s="41"/>
      <c r="O1195" s="41"/>
      <c r="P1195" s="41"/>
      <c r="Q1195" s="5"/>
    </row>
    <row r="1196" spans="7:17" x14ac:dyDescent="0.3">
      <c r="G1196" s="41"/>
      <c r="H1196" s="41"/>
      <c r="I1196" s="41"/>
      <c r="J1196" s="41"/>
      <c r="K1196" s="41"/>
      <c r="L1196" s="41"/>
      <c r="M1196" s="5"/>
      <c r="N1196" s="41"/>
      <c r="O1196" s="41"/>
      <c r="P1196" s="41"/>
      <c r="Q1196" s="5"/>
    </row>
    <row r="1197" spans="7:17" x14ac:dyDescent="0.3">
      <c r="G1197" s="41"/>
      <c r="H1197" s="41"/>
      <c r="I1197" s="41"/>
      <c r="J1197" s="41"/>
      <c r="K1197" s="41"/>
      <c r="L1197" s="41"/>
      <c r="M1197" s="5"/>
      <c r="N1197" s="41"/>
      <c r="O1197" s="41"/>
      <c r="P1197" s="41"/>
      <c r="Q1197" s="5"/>
    </row>
    <row r="1198" spans="7:17" x14ac:dyDescent="0.3">
      <c r="G1198" s="41"/>
      <c r="H1198" s="41"/>
      <c r="I1198" s="41"/>
      <c r="J1198" s="41"/>
      <c r="K1198" s="41"/>
      <c r="L1198" s="41"/>
      <c r="M1198" s="5"/>
      <c r="N1198" s="41"/>
      <c r="O1198" s="41"/>
      <c r="P1198" s="41"/>
      <c r="Q1198" s="5"/>
    </row>
    <row r="1199" spans="7:17" x14ac:dyDescent="0.3">
      <c r="G1199" s="41"/>
      <c r="H1199" s="41"/>
      <c r="I1199" s="41"/>
      <c r="J1199" s="41"/>
      <c r="K1199" s="41"/>
      <c r="L1199" s="41"/>
      <c r="M1199" s="5"/>
      <c r="N1199" s="41"/>
      <c r="O1199" s="41"/>
      <c r="P1199" s="41"/>
      <c r="Q1199" s="5"/>
    </row>
    <row r="1200" spans="7:17" x14ac:dyDescent="0.3">
      <c r="G1200" s="41"/>
      <c r="H1200" s="41"/>
      <c r="I1200" s="41"/>
      <c r="J1200" s="41"/>
      <c r="K1200" s="41"/>
      <c r="L1200" s="41"/>
      <c r="M1200" s="5"/>
      <c r="N1200" s="41"/>
      <c r="O1200" s="41"/>
      <c r="P1200" s="41"/>
      <c r="Q1200" s="5"/>
    </row>
    <row r="1201" spans="17:17" x14ac:dyDescent="0.3">
      <c r="Q1201" s="5"/>
    </row>
    <row r="1202" spans="17:17" x14ac:dyDescent="0.3">
      <c r="Q1202" s="5"/>
    </row>
    <row r="1203" spans="17:17" x14ac:dyDescent="0.3">
      <c r="Q1203" s="5"/>
    </row>
    <row r="1204" spans="17:17" x14ac:dyDescent="0.3">
      <c r="Q1204" s="5"/>
    </row>
  </sheetData>
  <mergeCells count="1">
    <mergeCell ref="J1:L1"/>
  </mergeCells>
  <conditionalFormatting sqref="G1:G1204 J1:R1204">
    <cfRule type="cellIs" dxfId="5" priority="1" operator="notBetween">
      <formula>1.1</formula>
      <formula>3.9</formula>
    </cfRule>
  </conditionalFormatting>
  <conditionalFormatting sqref="G1:G1204 J1:R1204">
    <cfRule type="cellIs" dxfId="4" priority="2" operator="equal">
      <formula>2</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E1205"/>
  <sheetViews>
    <sheetView workbookViewId="0">
      <selection activeCell="D50" sqref="D50"/>
    </sheetView>
  </sheetViews>
  <sheetFormatPr defaultColWidth="14.44140625" defaultRowHeight="15" customHeight="1" x14ac:dyDescent="0.3"/>
  <cols>
    <col min="7" max="7" width="9.33203125" style="53" customWidth="1"/>
    <col min="8" max="12" width="9.33203125" customWidth="1"/>
    <col min="13" max="13" width="11.88671875" customWidth="1"/>
    <col min="14" max="16" width="9.33203125" customWidth="1"/>
    <col min="17" max="17" width="13.44140625" customWidth="1"/>
    <col min="19" max="19" width="14.44140625" style="53"/>
  </cols>
  <sheetData>
    <row r="1" spans="1:31" s="61" customFormat="1" x14ac:dyDescent="0.3">
      <c r="A1" s="57"/>
      <c r="B1" s="57"/>
      <c r="C1" s="57"/>
      <c r="D1" s="58"/>
      <c r="E1" s="57"/>
      <c r="F1" s="58"/>
      <c r="G1" s="59"/>
      <c r="H1" s="59"/>
      <c r="I1" s="59"/>
      <c r="J1" s="59"/>
      <c r="K1" s="59"/>
      <c r="L1" s="59"/>
      <c r="M1" s="60"/>
      <c r="Q1" s="60"/>
      <c r="R1" s="58"/>
      <c r="S1" s="52"/>
      <c r="T1" s="57"/>
      <c r="U1" s="57"/>
      <c r="V1" s="57"/>
      <c r="W1" s="58"/>
      <c r="X1" s="57"/>
      <c r="Y1" s="58"/>
      <c r="Z1" s="58"/>
      <c r="AA1" s="58"/>
      <c r="AB1" s="58"/>
      <c r="AC1" s="58"/>
      <c r="AD1" s="58"/>
      <c r="AE1" s="58"/>
    </row>
    <row r="2" spans="1:31" s="61" customFormat="1" x14ac:dyDescent="0.3">
      <c r="A2" s="57" t="s">
        <v>11055</v>
      </c>
      <c r="B2" s="57"/>
      <c r="C2" s="57"/>
      <c r="D2" s="58"/>
      <c r="E2" s="57"/>
      <c r="F2" s="58"/>
      <c r="G2" s="59"/>
      <c r="H2" s="59"/>
      <c r="I2" s="59"/>
      <c r="J2" s="62" t="s">
        <v>1</v>
      </c>
      <c r="K2" s="63"/>
      <c r="L2" s="63"/>
      <c r="M2" s="60"/>
      <c r="N2" s="64" t="s">
        <v>2</v>
      </c>
      <c r="Q2" s="60"/>
      <c r="R2" s="58"/>
      <c r="S2" s="52"/>
      <c r="T2" s="57" t="s">
        <v>11056</v>
      </c>
      <c r="U2" s="57"/>
      <c r="V2" s="57"/>
      <c r="W2" s="58"/>
      <c r="X2" s="57"/>
      <c r="Y2" s="58"/>
      <c r="Z2" s="58"/>
      <c r="AA2" s="58"/>
      <c r="AB2" s="58"/>
      <c r="AC2" s="58"/>
      <c r="AD2" s="58"/>
      <c r="AE2" s="58"/>
    </row>
    <row r="3" spans="1:31" x14ac:dyDescent="0.3">
      <c r="B3" s="2"/>
      <c r="C3" s="26" t="s">
        <v>11067</v>
      </c>
      <c r="D3" s="48"/>
      <c r="E3" s="2" t="s">
        <v>11058</v>
      </c>
      <c r="G3" s="51"/>
      <c r="J3" s="2" t="s">
        <v>12</v>
      </c>
      <c r="K3" s="2" t="s">
        <v>13</v>
      </c>
      <c r="L3" s="2" t="s">
        <v>14</v>
      </c>
      <c r="M3" s="5" t="s">
        <v>15</v>
      </c>
      <c r="N3" s="2" t="s">
        <v>16</v>
      </c>
      <c r="O3" s="2" t="s">
        <v>17</v>
      </c>
      <c r="P3" s="2" t="s">
        <v>18</v>
      </c>
      <c r="Q3" s="5" t="s">
        <v>19</v>
      </c>
      <c r="R3" s="39" t="s">
        <v>11059</v>
      </c>
      <c r="S3" s="51"/>
      <c r="U3" s="2"/>
      <c r="V3" s="26" t="s">
        <v>11067</v>
      </c>
      <c r="W3" s="48"/>
      <c r="X3" s="2" t="s">
        <v>11058</v>
      </c>
    </row>
    <row r="4" spans="1:31" x14ac:dyDescent="0.3">
      <c r="A4" s="2"/>
      <c r="B4" s="2"/>
      <c r="C4" s="2" t="s">
        <v>24</v>
      </c>
      <c r="D4" s="2" t="s">
        <v>152</v>
      </c>
      <c r="G4" s="56"/>
      <c r="H4" s="41" t="str">
        <f>'2_all_summary'!D3</f>
        <v>A comparison of frameworks and objectives for implementation of marine protected areas in Northern Europe and in Southeast Asia</v>
      </c>
      <c r="I4" s="41" t="str">
        <f>'2_all_summary'!E3</f>
        <v>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Â© 2009 AEHMS.</v>
      </c>
      <c r="J4" s="41">
        <f>IF(ISNUMBER(SEARCH("Yes",'2_all_summary'!$H3)),IF(ISNUMBER(SEARCH("Yes",'2_all_summary'!M3)),1,2),IF(ISNUMBER(SEARCH("No",'2_all_summary'!M3)),4,3))</f>
        <v>4</v>
      </c>
      <c r="K4" s="41">
        <f>IF(ISNUMBER(SEARCH("Yes",'2_all_summary'!$H3)),IF(ISNUMBER(SEARCH("Yes",'2_all_summary'!N3)),1,2),IF(ISNUMBER(SEARCH("No",'2_all_summary'!N3)),4,3))</f>
        <v>4</v>
      </c>
      <c r="L4" s="41">
        <f>IF(ISNUMBER(SEARCH("Yes",'2_all_summary'!$H3)),IF(ISNUMBER(SEARCH("Yes",'2_all_summary'!O3)),1,2),IF(ISNUMBER(SEARCH("No",'2_all_summary'!O3)),4,3))</f>
        <v>4</v>
      </c>
      <c r="M4" s="41">
        <f>IF(ISNUMBER(SEARCH("Yes",'2_all_summary'!$H3)),IF(0&lt;'2_all_summary'!P3,1,2),IF(0='2_all_summary'!P3,4,3))</f>
        <v>4</v>
      </c>
      <c r="N4" s="41">
        <f>IF(ISNUMBER(SEARCH("Yes",'2_all_summary'!$H3)),IF(ISNUMBER(SEARCH("Yes",'2_all_summary'!Q3)),1,2),IF(ISNUMBER(SEARCH("No",'2_all_summary'!Q3)),4,3))</f>
        <v>4</v>
      </c>
      <c r="O4" s="41">
        <f>IF(ISNUMBER(SEARCH("Yes",'2_all_summary'!$H3)),IF(ISNUMBER(SEARCH("Yes",'2_all_summary'!R3)),1,2),IF(ISNUMBER(SEARCH("No",'2_all_summary'!R3)),4,3))</f>
        <v>4</v>
      </c>
      <c r="P4" s="41">
        <f>IF(ISNUMBER(SEARCH("Yes",'2_all_summary'!$H3)),IF(ISNUMBER(SEARCH("Yes",'2_all_summary'!S3)),1,2),IF(ISNUMBER(SEARCH("No",'2_all_summary'!S3)),4,3))</f>
        <v>4</v>
      </c>
      <c r="Q4" s="41">
        <f>IF(ISNUMBER(SEARCH("Yes",'2_all_summary'!$H3)),IF(0&lt;'2_all_summary'!T3,1,2),IF(0='2_all_summary'!T3,4,3))</f>
        <v>4</v>
      </c>
      <c r="R4" s="41">
        <f>IF(ISNUMBER(SEARCH("Yes",'2_all_summary'!$H3)),IF(ISNUMBER(SEARCH("Yes",'2_all_summary'!U3)),1,2),IF(ISNUMBER(SEARCH("No",'2_all_summary'!U3)),4,3))</f>
        <v>4</v>
      </c>
      <c r="T4" s="2"/>
      <c r="U4" s="2"/>
      <c r="V4" s="2" t="s">
        <v>24</v>
      </c>
      <c r="W4" s="2" t="s">
        <v>152</v>
      </c>
    </row>
    <row r="5" spans="1:31" x14ac:dyDescent="0.3">
      <c r="A5" s="42" t="s">
        <v>11060</v>
      </c>
      <c r="B5" s="2" t="s">
        <v>24</v>
      </c>
      <c r="C5" s="2">
        <f>COUNTIF(J$4:J$1101,1)</f>
        <v>82</v>
      </c>
      <c r="D5" s="2">
        <f>COUNTIF(J$4:J$1101,3)</f>
        <v>34</v>
      </c>
      <c r="E5" s="6">
        <f t="shared" ref="E5:E7" si="0">SUM(C5:D5)</f>
        <v>116</v>
      </c>
      <c r="F5" s="6">
        <f>D5/E7</f>
        <v>3.0965391621129327E-2</v>
      </c>
      <c r="G5" s="56"/>
      <c r="H5" s="41" t="str">
        <f>'2_all_summary'!D4</f>
        <v>Antenatal care in rural Bangladesh: Current state of costs, content and recommendations for effective service delivery</v>
      </c>
      <c r="I5" s="41" t="str">
        <f>'2_all_summary'!E4</f>
        <v>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Â© 2019 The Author(s).</v>
      </c>
      <c r="J5" s="41">
        <f>IF(ISNUMBER(SEARCH("Yes",'2_all_summary'!$H4)),IF(ISNUMBER(SEARCH("Yes",'2_all_summary'!M4)),1,2),IF(ISNUMBER(SEARCH("No",'2_all_summary'!M4)),4,3))</f>
        <v>4</v>
      </c>
      <c r="K5" s="41">
        <f>IF(ISNUMBER(SEARCH("Yes",'2_all_summary'!$H4)),IF(ISNUMBER(SEARCH("Yes",'2_all_summary'!N4)),1,2),IF(ISNUMBER(SEARCH("No",'2_all_summary'!N4)),4,3))</f>
        <v>4</v>
      </c>
      <c r="L5" s="41">
        <f>IF(ISNUMBER(SEARCH("Yes",'2_all_summary'!$H4)),IF(ISNUMBER(SEARCH("Yes",'2_all_summary'!O4)),1,2),IF(ISNUMBER(SEARCH("No",'2_all_summary'!O4)),4,3))</f>
        <v>4</v>
      </c>
      <c r="M5" s="41">
        <f>IF(ISNUMBER(SEARCH("Yes",'2_all_summary'!$H4)),IF(0&lt;'2_all_summary'!P4,1,2),IF(0='2_all_summary'!P4,4,3))</f>
        <v>4</v>
      </c>
      <c r="N5" s="41">
        <f>IF(ISNUMBER(SEARCH("Yes",'2_all_summary'!$H4)),IF(ISNUMBER(SEARCH("Yes",'2_all_summary'!Q4)),1,2),IF(ISNUMBER(SEARCH("No",'2_all_summary'!Q4)),4,3))</f>
        <v>4</v>
      </c>
      <c r="O5" s="41">
        <f>IF(ISNUMBER(SEARCH("Yes",'2_all_summary'!$H4)),IF(ISNUMBER(SEARCH("Yes",'2_all_summary'!R4)),1,2),IF(ISNUMBER(SEARCH("No",'2_all_summary'!R4)),4,3))</f>
        <v>4</v>
      </c>
      <c r="P5" s="41">
        <f>IF(ISNUMBER(SEARCH("Yes",'2_all_summary'!$H4)),IF(ISNUMBER(SEARCH("Yes",'2_all_summary'!S4)),1,2),IF(ISNUMBER(SEARCH("No",'2_all_summary'!S4)),4,3))</f>
        <v>4</v>
      </c>
      <c r="Q5" s="41">
        <f>IF(ISNUMBER(SEARCH("Yes",'2_all_summary'!$H4)),IF(0&lt;'2_all_summary'!T4,1,2),IF(0='2_all_summary'!T4,4,3))</f>
        <v>4</v>
      </c>
      <c r="R5" s="41">
        <f>IF(ISNUMBER(SEARCH("Yes",'2_all_summary'!$H4)),IF(ISNUMBER(SEARCH("Yes",'2_all_summary'!U4)),1,2),IF(ISNUMBER(SEARCH("No",'2_all_summary'!U4)),4,3))</f>
        <v>4</v>
      </c>
      <c r="T5" s="42" t="s">
        <v>11060</v>
      </c>
      <c r="U5" s="2" t="s">
        <v>24</v>
      </c>
      <c r="V5" s="2">
        <f>COUNTIF(N$4:N$1101,1)</f>
        <v>77</v>
      </c>
      <c r="W5" s="2">
        <f>COUNTIF(N$4:N$1101,3)</f>
        <v>32</v>
      </c>
      <c r="X5" s="6">
        <f t="shared" ref="X5:X7" si="1">SUM(V5:W5)</f>
        <v>109</v>
      </c>
      <c r="Y5" s="6">
        <f>W5/X7</f>
        <v>2.9143897996357013E-2</v>
      </c>
    </row>
    <row r="6" spans="1:31" x14ac:dyDescent="0.3">
      <c r="A6" s="43"/>
      <c r="B6" s="2" t="s">
        <v>152</v>
      </c>
      <c r="C6" s="44">
        <f>COUNTIF(J$4:J$1101,2)</f>
        <v>20</v>
      </c>
      <c r="D6" s="2">
        <f>COUNTIF(J$4:J$1101,4)</f>
        <v>962</v>
      </c>
      <c r="E6" s="6">
        <f t="shared" si="0"/>
        <v>982</v>
      </c>
      <c r="F6" s="6">
        <f>C6/E7</f>
        <v>1.8214936247723135E-2</v>
      </c>
      <c r="G6" s="56"/>
      <c r="H6" s="41" t="str">
        <f>'2_all_summary'!D5</f>
        <v>When a Shark Is More Than a Shark: A Sociopolitical Problem-Solving Approach to Fisher-Shark Interactions</v>
      </c>
      <c r="I6" s="41" t="str">
        <f>'2_all_summary'!E5</f>
        <v>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Hawaiâ€˜i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Â© 2021 Iwane, Leong, Vaughan and Oleson.</v>
      </c>
      <c r="J6" s="41">
        <f>IF(ISNUMBER(SEARCH("Yes",'2_all_summary'!$H5)),IF(ISNUMBER(SEARCH("Yes",'2_all_summary'!M5)),1,2),IF(ISNUMBER(SEARCH("No",'2_all_summary'!M5)),4,3))</f>
        <v>4</v>
      </c>
      <c r="K6" s="41">
        <f>IF(ISNUMBER(SEARCH("Yes",'2_all_summary'!$H5)),IF(ISNUMBER(SEARCH("Yes",'2_all_summary'!N5)),1,2),IF(ISNUMBER(SEARCH("No",'2_all_summary'!N5)),4,3))</f>
        <v>4</v>
      </c>
      <c r="L6" s="41">
        <f>IF(ISNUMBER(SEARCH("Yes",'2_all_summary'!$H5)),IF(ISNUMBER(SEARCH("Yes",'2_all_summary'!O5)),1,2),IF(ISNUMBER(SEARCH("No",'2_all_summary'!O5)),4,3))</f>
        <v>4</v>
      </c>
      <c r="M6" s="41">
        <f>IF(ISNUMBER(SEARCH("Yes",'2_all_summary'!$H5)),IF(0&lt;'2_all_summary'!P5,1,2),IF(0='2_all_summary'!P5,4,3))</f>
        <v>4</v>
      </c>
      <c r="N6" s="41">
        <f>IF(ISNUMBER(SEARCH("Yes",'2_all_summary'!$H5)),IF(ISNUMBER(SEARCH("Yes",'2_all_summary'!Q5)),1,2),IF(ISNUMBER(SEARCH("No",'2_all_summary'!Q5)),4,3))</f>
        <v>4</v>
      </c>
      <c r="O6" s="41">
        <f>IF(ISNUMBER(SEARCH("Yes",'2_all_summary'!$H5)),IF(ISNUMBER(SEARCH("Yes",'2_all_summary'!R5)),1,2),IF(ISNUMBER(SEARCH("No",'2_all_summary'!R5)),4,3))</f>
        <v>4</v>
      </c>
      <c r="P6" s="41">
        <f>IF(ISNUMBER(SEARCH("Yes",'2_all_summary'!$H5)),IF(ISNUMBER(SEARCH("Yes",'2_all_summary'!S5)),1,2),IF(ISNUMBER(SEARCH("No",'2_all_summary'!S5)),4,3))</f>
        <v>4</v>
      </c>
      <c r="Q6" s="41">
        <f>IF(ISNUMBER(SEARCH("Yes",'2_all_summary'!$H5)),IF(0&lt;'2_all_summary'!T5,1,2),IF(0='2_all_summary'!T5,4,3))</f>
        <v>4</v>
      </c>
      <c r="R6" s="41">
        <f>IF(ISNUMBER(SEARCH("Yes",'2_all_summary'!$H5)),IF(ISNUMBER(SEARCH("Yes",'2_all_summary'!U5)),1,2),IF(ISNUMBER(SEARCH("No",'2_all_summary'!U5)),4,3))</f>
        <v>4</v>
      </c>
      <c r="T6" s="43"/>
      <c r="U6" s="2" t="s">
        <v>152</v>
      </c>
      <c r="V6" s="44">
        <f>COUNTIF(N$4:N$1101,2)</f>
        <v>25</v>
      </c>
      <c r="W6" s="2">
        <f>COUNTIF(N$4:N$1101,4)</f>
        <v>964</v>
      </c>
      <c r="X6" s="6">
        <f t="shared" si="1"/>
        <v>989</v>
      </c>
      <c r="Y6" s="6">
        <f>V6/X7</f>
        <v>2.2768670309653915E-2</v>
      </c>
    </row>
    <row r="7" spans="1:31" x14ac:dyDescent="0.3">
      <c r="A7" s="2" t="s">
        <v>11058</v>
      </c>
      <c r="C7" s="6">
        <f t="shared" ref="C7:D7" si="2">SUM(C5:C6)</f>
        <v>102</v>
      </c>
      <c r="D7" s="6">
        <f t="shared" si="2"/>
        <v>996</v>
      </c>
      <c r="E7" s="6">
        <f t="shared" si="0"/>
        <v>1098</v>
      </c>
      <c r="G7" s="56"/>
      <c r="H7" s="41" t="str">
        <f>'2_all_summary'!D6</f>
        <v>Prospects of community-based co-management of Philippine abalone fishery</v>
      </c>
      <c r="I7" s="41" t="str">
        <f>'2_all_summary'!E6</f>
        <v>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Â© 2018 Elsevier Ltd</v>
      </c>
      <c r="J7" s="41">
        <f>IF(ISNUMBER(SEARCH("Yes",'2_all_summary'!$H6)),IF(ISNUMBER(SEARCH("Yes",'2_all_summary'!M6)),1,2),IF(ISNUMBER(SEARCH("No",'2_all_summary'!M6)),4,3))</f>
        <v>4</v>
      </c>
      <c r="K7" s="41">
        <f>IF(ISNUMBER(SEARCH("Yes",'2_all_summary'!$H6)),IF(ISNUMBER(SEARCH("Yes",'2_all_summary'!N6)),1,2),IF(ISNUMBER(SEARCH("No",'2_all_summary'!N6)),4,3))</f>
        <v>4</v>
      </c>
      <c r="L7" s="41">
        <f>IF(ISNUMBER(SEARCH("Yes",'2_all_summary'!$H6)),IF(ISNUMBER(SEARCH("Yes",'2_all_summary'!O6)),1,2),IF(ISNUMBER(SEARCH("No",'2_all_summary'!O6)),4,3))</f>
        <v>4</v>
      </c>
      <c r="M7" s="41">
        <f>IF(ISNUMBER(SEARCH("Yes",'2_all_summary'!$H6)),IF(0&lt;'2_all_summary'!P6,1,2),IF(0='2_all_summary'!P6,4,3))</f>
        <v>4</v>
      </c>
      <c r="N7" s="41">
        <f>IF(ISNUMBER(SEARCH("Yes",'2_all_summary'!$H6)),IF(ISNUMBER(SEARCH("Yes",'2_all_summary'!Q6)),1,2),IF(ISNUMBER(SEARCH("No",'2_all_summary'!Q6)),4,3))</f>
        <v>4</v>
      </c>
      <c r="O7" s="41">
        <f>IF(ISNUMBER(SEARCH("Yes",'2_all_summary'!$H6)),IF(ISNUMBER(SEARCH("Yes",'2_all_summary'!R6)),1,2),IF(ISNUMBER(SEARCH("No",'2_all_summary'!R6)),4,3))</f>
        <v>4</v>
      </c>
      <c r="P7" s="41">
        <f>IF(ISNUMBER(SEARCH("Yes",'2_all_summary'!$H6)),IF(ISNUMBER(SEARCH("Yes",'2_all_summary'!S6)),1,2),IF(ISNUMBER(SEARCH("No",'2_all_summary'!S6)),4,3))</f>
        <v>4</v>
      </c>
      <c r="Q7" s="41">
        <f>IF(ISNUMBER(SEARCH("Yes",'2_all_summary'!$H6)),IF(0&lt;'2_all_summary'!T6,1,2),IF(0='2_all_summary'!T6,4,3))</f>
        <v>4</v>
      </c>
      <c r="R7" s="41">
        <f>IF(ISNUMBER(SEARCH("Yes",'2_all_summary'!$H6)),IF(ISNUMBER(SEARCH("Yes",'2_all_summary'!U6)),1,2),IF(ISNUMBER(SEARCH("No",'2_all_summary'!U6)),4,3))</f>
        <v>4</v>
      </c>
      <c r="T7" s="2" t="s">
        <v>11058</v>
      </c>
      <c r="V7" s="6">
        <f t="shared" ref="V7:W7" si="3">SUM(V5:V6)</f>
        <v>102</v>
      </c>
      <c r="W7" s="6">
        <f t="shared" si="3"/>
        <v>996</v>
      </c>
      <c r="X7" s="6">
        <f t="shared" si="1"/>
        <v>1098</v>
      </c>
    </row>
    <row r="8" spans="1:31" x14ac:dyDescent="0.3">
      <c r="B8" s="6">
        <f>(C5+D6)/SUM(C5:D6)</f>
        <v>0.95081967213114749</v>
      </c>
      <c r="G8" s="56"/>
      <c r="H8" s="41" t="str">
        <f>'2_all_summary'!D7</f>
        <v>Not satisfactory, but still acceptable: Exploring socioeconomic incentives of individual quota systems in Japanese Pacific bluefin tuna fisheries from the management leadersâ€™ perspective</v>
      </c>
      <c r="I8" s="41" t="str">
        <f>'2_all_summary'!E7</f>
        <v>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leadersâ€™ perspective through comparative case study of three Japanese Pacific bluefin tuna (Thunnus orientalis) fisheries with different community units. In 2019â€“2020,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Â© 2023 The Authors</v>
      </c>
      <c r="J8" s="41">
        <f>IF(ISNUMBER(SEARCH("Yes",'2_all_summary'!$H7)),IF(ISNUMBER(SEARCH("Yes",'2_all_summary'!M7)),1,2),IF(ISNUMBER(SEARCH("No",'2_all_summary'!M7)),4,3))</f>
        <v>4</v>
      </c>
      <c r="K8" s="41">
        <f>IF(ISNUMBER(SEARCH("Yes",'2_all_summary'!$H7)),IF(ISNUMBER(SEARCH("Yes",'2_all_summary'!N7)),1,2),IF(ISNUMBER(SEARCH("No",'2_all_summary'!N7)),4,3))</f>
        <v>4</v>
      </c>
      <c r="L8" s="41">
        <f>IF(ISNUMBER(SEARCH("Yes",'2_all_summary'!$H7)),IF(ISNUMBER(SEARCH("Yes",'2_all_summary'!O7)),1,2),IF(ISNUMBER(SEARCH("No",'2_all_summary'!O7)),4,3))</f>
        <v>4</v>
      </c>
      <c r="M8" s="41">
        <f>IF(ISNUMBER(SEARCH("Yes",'2_all_summary'!$H7)),IF(0&lt;'2_all_summary'!P7,1,2),IF(0='2_all_summary'!P7,4,3))</f>
        <v>4</v>
      </c>
      <c r="N8" s="41">
        <f>IF(ISNUMBER(SEARCH("Yes",'2_all_summary'!$H7)),IF(ISNUMBER(SEARCH("Yes",'2_all_summary'!Q7)),1,2),IF(ISNUMBER(SEARCH("No",'2_all_summary'!Q7)),4,3))</f>
        <v>4</v>
      </c>
      <c r="O8" s="41">
        <f>IF(ISNUMBER(SEARCH("Yes",'2_all_summary'!$H7)),IF(ISNUMBER(SEARCH("Yes",'2_all_summary'!R7)),1,2),IF(ISNUMBER(SEARCH("No",'2_all_summary'!R7)),4,3))</f>
        <v>4</v>
      </c>
      <c r="P8" s="41">
        <f>IF(ISNUMBER(SEARCH("Yes",'2_all_summary'!$H7)),IF(ISNUMBER(SEARCH("Yes",'2_all_summary'!S7)),1,2),IF(ISNUMBER(SEARCH("No",'2_all_summary'!S7)),4,3))</f>
        <v>4</v>
      </c>
      <c r="Q8" s="41">
        <f>IF(ISNUMBER(SEARCH("Yes",'2_all_summary'!$H7)),IF(0&lt;'2_all_summary'!T7,1,2),IF(0='2_all_summary'!T7,4,3))</f>
        <v>4</v>
      </c>
      <c r="R8" s="41">
        <f>IF(ISNUMBER(SEARCH("Yes",'2_all_summary'!$H7)),IF(ISNUMBER(SEARCH("Yes",'2_all_summary'!U7)),1,2),IF(ISNUMBER(SEARCH("No",'2_all_summary'!U7)),4,3))</f>
        <v>4</v>
      </c>
      <c r="U8" s="6">
        <f>(V5+W6)/SUM(V5:W6)</f>
        <v>0.94808743169398912</v>
      </c>
    </row>
    <row r="9" spans="1:31" x14ac:dyDescent="0.3">
      <c r="B9" s="6">
        <f t="array" ref="B9">MMULT(C7:D7,E5:E6)/(E7^2)</f>
        <v>0.82108553057222766</v>
      </c>
      <c r="G9" s="56"/>
      <c r="H9" s="41" t="str">
        <f>'2_all_summary'!D8</f>
        <v>Stroke care in the next decades: A projection derived from a community-based study in Umbria, Italy</v>
      </c>
      <c r="I9" s="41" t="str">
        <f>'2_all_summary'!E8</f>
        <v>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Â© 1993 Gustav Fisher.</v>
      </c>
      <c r="J9" s="41">
        <f>IF(ISNUMBER(SEARCH("Yes",'2_all_summary'!$H8)),IF(ISNUMBER(SEARCH("Yes",'2_all_summary'!M8)),1,2),IF(ISNUMBER(SEARCH("No",'2_all_summary'!M8)),4,3))</f>
        <v>4</v>
      </c>
      <c r="K9" s="41">
        <f>IF(ISNUMBER(SEARCH("Yes",'2_all_summary'!$H8)),IF(ISNUMBER(SEARCH("Yes",'2_all_summary'!N8)),1,2),IF(ISNUMBER(SEARCH("No",'2_all_summary'!N8)),4,3))</f>
        <v>4</v>
      </c>
      <c r="L9" s="41">
        <f>IF(ISNUMBER(SEARCH("Yes",'2_all_summary'!$H8)),IF(ISNUMBER(SEARCH("Yes",'2_all_summary'!O8)),1,2),IF(ISNUMBER(SEARCH("No",'2_all_summary'!O8)),4,3))</f>
        <v>4</v>
      </c>
      <c r="M9" s="41">
        <f>IF(ISNUMBER(SEARCH("Yes",'2_all_summary'!$H8)),IF(0&lt;'2_all_summary'!P8,1,2),IF(0='2_all_summary'!P8,4,3))</f>
        <v>4</v>
      </c>
      <c r="N9" s="41">
        <f>IF(ISNUMBER(SEARCH("Yes",'2_all_summary'!$H8)),IF(ISNUMBER(SEARCH("Yes",'2_all_summary'!Q8)),1,2),IF(ISNUMBER(SEARCH("No",'2_all_summary'!Q8)),4,3))</f>
        <v>4</v>
      </c>
      <c r="O9" s="41">
        <f>IF(ISNUMBER(SEARCH("Yes",'2_all_summary'!$H8)),IF(ISNUMBER(SEARCH("Yes",'2_all_summary'!R8)),1,2),IF(ISNUMBER(SEARCH("No",'2_all_summary'!R8)),4,3))</f>
        <v>4</v>
      </c>
      <c r="P9" s="41">
        <f>IF(ISNUMBER(SEARCH("Yes",'2_all_summary'!$H8)),IF(ISNUMBER(SEARCH("Yes",'2_all_summary'!S8)),1,2),IF(ISNUMBER(SEARCH("No",'2_all_summary'!S8)),4,3))</f>
        <v>4</v>
      </c>
      <c r="Q9" s="41">
        <f>IF(ISNUMBER(SEARCH("Yes",'2_all_summary'!$H8)),IF(0&lt;'2_all_summary'!T8,1,2),IF(0='2_all_summary'!T8,4,3))</f>
        <v>4</v>
      </c>
      <c r="R9" s="41">
        <f>IF(ISNUMBER(SEARCH("Yes",'2_all_summary'!$H8)),IF(ISNUMBER(SEARCH("Yes",'2_all_summary'!U8)),1,2),IF(ISNUMBER(SEARCH("No",'2_all_summary'!U8)),4,3))</f>
        <v>4</v>
      </c>
      <c r="U9" s="6">
        <f t="array" ref="U9">MMULT(V7:W7,X5:X6)/(X7^2)</f>
        <v>0.82627628972697498</v>
      </c>
    </row>
    <row r="10" spans="1:31" x14ac:dyDescent="0.3">
      <c r="A10" s="2" t="s">
        <v>11061</v>
      </c>
      <c r="B10" s="45">
        <f>(B8-B9)/(1-B9)</f>
        <v>0.72511821974965207</v>
      </c>
      <c r="G10" s="56"/>
      <c r="H10" s="41" t="str">
        <f>'2_all_summary'!D9</f>
        <v>Introducing of a silvofishery pond on sapling and seedling density based in Lubuk Kertang Village, North Sumatera</v>
      </c>
      <c r="I10" s="41" t="str">
        <f>'2_all_summary'!E9</f>
        <v>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Â© Published under licence by IOP Publishing Ltd.</v>
      </c>
      <c r="J10" s="41">
        <f>IF(ISNUMBER(SEARCH("Yes",'2_all_summary'!$H9)),IF(ISNUMBER(SEARCH("Yes",'2_all_summary'!M9)),1,2),IF(ISNUMBER(SEARCH("No",'2_all_summary'!M9)),4,3))</f>
        <v>4</v>
      </c>
      <c r="K10" s="41">
        <f>IF(ISNUMBER(SEARCH("Yes",'2_all_summary'!$H9)),IF(ISNUMBER(SEARCH("Yes",'2_all_summary'!N9)),1,2),IF(ISNUMBER(SEARCH("No",'2_all_summary'!N9)),4,3))</f>
        <v>4</v>
      </c>
      <c r="L10" s="41">
        <f>IF(ISNUMBER(SEARCH("Yes",'2_all_summary'!$H9)),IF(ISNUMBER(SEARCH("Yes",'2_all_summary'!O9)),1,2),IF(ISNUMBER(SEARCH("No",'2_all_summary'!O9)),4,3))</f>
        <v>4</v>
      </c>
      <c r="M10" s="41">
        <f>IF(ISNUMBER(SEARCH("Yes",'2_all_summary'!$H9)),IF(0&lt;'2_all_summary'!P9,1,2),IF(0='2_all_summary'!P9,4,3))</f>
        <v>4</v>
      </c>
      <c r="N10" s="41">
        <f>IF(ISNUMBER(SEARCH("Yes",'2_all_summary'!$H9)),IF(ISNUMBER(SEARCH("Yes",'2_all_summary'!Q9)),1,2),IF(ISNUMBER(SEARCH("No",'2_all_summary'!Q9)),4,3))</f>
        <v>4</v>
      </c>
      <c r="O10" s="41">
        <f>IF(ISNUMBER(SEARCH("Yes",'2_all_summary'!$H9)),IF(ISNUMBER(SEARCH("Yes",'2_all_summary'!R9)),1,2),IF(ISNUMBER(SEARCH("No",'2_all_summary'!R9)),4,3))</f>
        <v>4</v>
      </c>
      <c r="P10" s="41">
        <f>IF(ISNUMBER(SEARCH("Yes",'2_all_summary'!$H9)),IF(ISNUMBER(SEARCH("Yes",'2_all_summary'!S9)),1,2),IF(ISNUMBER(SEARCH("No",'2_all_summary'!S9)),4,3))</f>
        <v>4</v>
      </c>
      <c r="Q10" s="41">
        <f>IF(ISNUMBER(SEARCH("Yes",'2_all_summary'!$H9)),IF(0&lt;'2_all_summary'!T9,1,2),IF(0='2_all_summary'!T9,4,3))</f>
        <v>4</v>
      </c>
      <c r="R10" s="41">
        <f>IF(ISNUMBER(SEARCH("Yes",'2_all_summary'!$H9)),IF(ISNUMBER(SEARCH("Yes",'2_all_summary'!U9)),1,2),IF(ISNUMBER(SEARCH("No",'2_all_summary'!U9)),4,3))</f>
        <v>4</v>
      </c>
      <c r="T10" s="2" t="s">
        <v>11061</v>
      </c>
      <c r="U10" s="45">
        <f>(U8-U9)/(1-U9)</f>
        <v>0.70117741427220937</v>
      </c>
    </row>
    <row r="11" spans="1:31" x14ac:dyDescent="0.3">
      <c r="G11" s="56"/>
      <c r="H11" s="41" t="str">
        <f>'2_all_summary'!D10</f>
        <v>Feasibility and Acceptability of Brighter Bites: A Food Co-Op in Schools to Increase Access, Continuity and Education of Fruits and Vegetables Among Low-Income Populations</v>
      </c>
      <c r="I11" s="41" t="str">
        <f>'2_all_summary'!E10</f>
        <v>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50â€“60 servings of fresh F&amp;V; (2) Weekly bilingual parent handouts and recipe demonstrations; and (3) implementing CATCH, a coordinated school health program in schools. Brighter Bites was pilot tested using a pre-post evaluation design in one charter school in Houston, TX, USA (nÂ =Â 57 3rd grade parentâ€“child dyads; 94.1Â % Hispanic, 91Â % low-income). Evaluation, at baseline, midpoint, and post-intervention, included self-reported child and parent surveys on psychosocial factors, dietary habits and mealtime practices. Pearsonâ€™s Chi square test, Fisherâ€™s exact-test or paired t test were used to determine changes pre- to post-intervention (at pÂ &lt;Â 0.05). Process data using parent surveys, teacher surveys, attendance logs, and produce cost data were used to determine feasibility and acceptability of program. Participants received on average 61 servings of F&amp;V weekly for 16Â weeks at the cost of $4.31/family/week. Results showed significant increases in child reported self-efficacy, outcome expectations and attitudes towards consuming F&amp;V (pÂ &lt;Â 0.05). We found significant increases in child exposure to F&amp;V and child preference of various F&amp;V from baseline to post-intervention (pÂ &lt;Â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98Â % retention rate and high parent acceptability of program components. Brighter Bites is a promising strategy to increase F&amp;V access and education in low-income populations using existing infrastructure of schools and food banks. Â© 2015, Springer Science+Business Media New York.</v>
      </c>
      <c r="J11" s="41">
        <f>IF(ISNUMBER(SEARCH("Yes",'2_all_summary'!$H10)),IF(ISNUMBER(SEARCH("Yes",'2_all_summary'!M10)),1,2),IF(ISNUMBER(SEARCH("No",'2_all_summary'!M10)),4,3))</f>
        <v>4</v>
      </c>
      <c r="K11" s="41">
        <f>IF(ISNUMBER(SEARCH("Yes",'2_all_summary'!$H10)),IF(ISNUMBER(SEARCH("Yes",'2_all_summary'!N10)),1,2),IF(ISNUMBER(SEARCH("No",'2_all_summary'!N10)),4,3))</f>
        <v>4</v>
      </c>
      <c r="L11" s="41">
        <f>IF(ISNUMBER(SEARCH("Yes",'2_all_summary'!$H10)),IF(ISNUMBER(SEARCH("Yes",'2_all_summary'!O10)),1,2),IF(ISNUMBER(SEARCH("No",'2_all_summary'!O10)),4,3))</f>
        <v>4</v>
      </c>
      <c r="M11" s="41">
        <f>IF(ISNUMBER(SEARCH("Yes",'2_all_summary'!$H10)),IF(0&lt;'2_all_summary'!P10,1,2),IF(0='2_all_summary'!P10,4,3))</f>
        <v>4</v>
      </c>
      <c r="N11" s="41">
        <f>IF(ISNUMBER(SEARCH("Yes",'2_all_summary'!$H10)),IF(ISNUMBER(SEARCH("Yes",'2_all_summary'!Q10)),1,2),IF(ISNUMBER(SEARCH("No",'2_all_summary'!Q10)),4,3))</f>
        <v>4</v>
      </c>
      <c r="O11" s="41">
        <f>IF(ISNUMBER(SEARCH("Yes",'2_all_summary'!$H10)),IF(ISNUMBER(SEARCH("Yes",'2_all_summary'!R10)),1,2),IF(ISNUMBER(SEARCH("No",'2_all_summary'!R10)),4,3))</f>
        <v>4</v>
      </c>
      <c r="P11" s="41">
        <f>IF(ISNUMBER(SEARCH("Yes",'2_all_summary'!$H10)),IF(ISNUMBER(SEARCH("Yes",'2_all_summary'!S10)),1,2),IF(ISNUMBER(SEARCH("No",'2_all_summary'!S10)),4,3))</f>
        <v>4</v>
      </c>
      <c r="Q11" s="41">
        <f>IF(ISNUMBER(SEARCH("Yes",'2_all_summary'!$H10)),IF(0&lt;'2_all_summary'!T10,1,2),IF(0='2_all_summary'!T10,4,3))</f>
        <v>4</v>
      </c>
      <c r="R11" s="41">
        <f>IF(ISNUMBER(SEARCH("Yes",'2_all_summary'!$H10)),IF(ISNUMBER(SEARCH("Yes",'2_all_summary'!U10)),1,2),IF(ISNUMBER(SEARCH("No",'2_all_summary'!U10)),4,3))</f>
        <v>4</v>
      </c>
    </row>
    <row r="12" spans="1:31" x14ac:dyDescent="0.3">
      <c r="B12" s="2"/>
      <c r="C12" s="26" t="s">
        <v>11067</v>
      </c>
      <c r="D12" s="48"/>
      <c r="E12" s="2" t="s">
        <v>11058</v>
      </c>
      <c r="G12" s="56"/>
      <c r="H12" s="41" t="str">
        <f>'2_all_summary'!D11</f>
        <v>Integrating science and technology to support stream naturalization near Chicago, Illinois</v>
      </c>
      <c r="I12" s="41" t="str">
        <f>'2_all_summary'!E11</f>
        <v>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v>
      </c>
      <c r="J12" s="41">
        <f>IF(ISNUMBER(SEARCH("Yes",'2_all_summary'!$H11)),IF(ISNUMBER(SEARCH("Yes",'2_all_summary'!M11)),1,2),IF(ISNUMBER(SEARCH("No",'2_all_summary'!M11)),4,3))</f>
        <v>4</v>
      </c>
      <c r="K12" s="41">
        <f>IF(ISNUMBER(SEARCH("Yes",'2_all_summary'!$H11)),IF(ISNUMBER(SEARCH("Yes",'2_all_summary'!N11)),1,2),IF(ISNUMBER(SEARCH("No",'2_all_summary'!N11)),4,3))</f>
        <v>4</v>
      </c>
      <c r="L12" s="41">
        <f>IF(ISNUMBER(SEARCH("Yes",'2_all_summary'!$H11)),IF(ISNUMBER(SEARCH("Yes",'2_all_summary'!O11)),1,2),IF(ISNUMBER(SEARCH("No",'2_all_summary'!O11)),4,3))</f>
        <v>4</v>
      </c>
      <c r="M12" s="41">
        <f>IF(ISNUMBER(SEARCH("Yes",'2_all_summary'!$H11)),IF(0&lt;'2_all_summary'!P11,1,2),IF(0='2_all_summary'!P11,4,3))</f>
        <v>4</v>
      </c>
      <c r="N12" s="41">
        <f>IF(ISNUMBER(SEARCH("Yes",'2_all_summary'!$H11)),IF(ISNUMBER(SEARCH("Yes",'2_all_summary'!Q11)),1,2),IF(ISNUMBER(SEARCH("No",'2_all_summary'!Q11)),4,3))</f>
        <v>4</v>
      </c>
      <c r="O12" s="41">
        <f>IF(ISNUMBER(SEARCH("Yes",'2_all_summary'!$H11)),IF(ISNUMBER(SEARCH("Yes",'2_all_summary'!R11)),1,2),IF(ISNUMBER(SEARCH("No",'2_all_summary'!R11)),4,3))</f>
        <v>4</v>
      </c>
      <c r="P12" s="41">
        <f>IF(ISNUMBER(SEARCH("Yes",'2_all_summary'!$H11)),IF(ISNUMBER(SEARCH("Yes",'2_all_summary'!S11)),1,2),IF(ISNUMBER(SEARCH("No",'2_all_summary'!S11)),4,3))</f>
        <v>4</v>
      </c>
      <c r="Q12" s="41">
        <f>IF(ISNUMBER(SEARCH("Yes",'2_all_summary'!$H11)),IF(0&lt;'2_all_summary'!T11,1,2),IF(0='2_all_summary'!T11,4,3))</f>
        <v>4</v>
      </c>
      <c r="R12" s="41">
        <f>IF(ISNUMBER(SEARCH("Yes",'2_all_summary'!$H11)),IF(ISNUMBER(SEARCH("Yes",'2_all_summary'!U11)),1,2),IF(ISNUMBER(SEARCH("No",'2_all_summary'!U11)),4,3))</f>
        <v>4</v>
      </c>
      <c r="S12" s="65"/>
      <c r="U12" s="2"/>
      <c r="V12" s="26" t="s">
        <v>11067</v>
      </c>
      <c r="W12" s="48"/>
      <c r="X12" s="2" t="s">
        <v>11058</v>
      </c>
    </row>
    <row r="13" spans="1:31" x14ac:dyDescent="0.3">
      <c r="A13" s="2"/>
      <c r="B13" s="2"/>
      <c r="C13" s="2" t="s">
        <v>24</v>
      </c>
      <c r="D13" s="2" t="s">
        <v>152</v>
      </c>
      <c r="G13" s="56"/>
      <c r="H13" s="41" t="str">
        <f>'2_all_summary'!D12</f>
        <v>Trade-offs between conservation and development in community-based management initiatives</v>
      </c>
      <c r="I13" s="41" t="str">
        <f>'2_all_summary'!E12</f>
        <v>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Â© 2017, Igitur, Utrecht Publishing and Archiving Services. All rights reserved.</v>
      </c>
      <c r="J13" s="41">
        <f>IF(ISNUMBER(SEARCH("Yes",'2_all_summary'!$H12)),IF(ISNUMBER(SEARCH("Yes",'2_all_summary'!M12)),1,2),IF(ISNUMBER(SEARCH("No",'2_all_summary'!M12)),4,3))</f>
        <v>4</v>
      </c>
      <c r="K13" s="41">
        <f>IF(ISNUMBER(SEARCH("Yes",'2_all_summary'!$H12)),IF(ISNUMBER(SEARCH("Yes",'2_all_summary'!N12)),1,2),IF(ISNUMBER(SEARCH("No",'2_all_summary'!N12)),4,3))</f>
        <v>4</v>
      </c>
      <c r="L13" s="41">
        <f>IF(ISNUMBER(SEARCH("Yes",'2_all_summary'!$H12)),IF(ISNUMBER(SEARCH("Yes",'2_all_summary'!O12)),1,2),IF(ISNUMBER(SEARCH("No",'2_all_summary'!O12)),4,3))</f>
        <v>4</v>
      </c>
      <c r="M13" s="41">
        <f>IF(ISNUMBER(SEARCH("Yes",'2_all_summary'!$H12)),IF(0&lt;'2_all_summary'!P12,1,2),IF(0='2_all_summary'!P12,4,3))</f>
        <v>4</v>
      </c>
      <c r="N13" s="41">
        <f>IF(ISNUMBER(SEARCH("Yes",'2_all_summary'!$H12)),IF(ISNUMBER(SEARCH("Yes",'2_all_summary'!Q12)),1,2),IF(ISNUMBER(SEARCH("No",'2_all_summary'!Q12)),4,3))</f>
        <v>4</v>
      </c>
      <c r="O13" s="41">
        <f>IF(ISNUMBER(SEARCH("Yes",'2_all_summary'!$H12)),IF(ISNUMBER(SEARCH("Yes",'2_all_summary'!R12)),1,2),IF(ISNUMBER(SEARCH("No",'2_all_summary'!R12)),4,3))</f>
        <v>4</v>
      </c>
      <c r="P13" s="41">
        <f>IF(ISNUMBER(SEARCH("Yes",'2_all_summary'!$H12)),IF(ISNUMBER(SEARCH("Yes",'2_all_summary'!S12)),1,2),IF(ISNUMBER(SEARCH("No",'2_all_summary'!S12)),4,3))</f>
        <v>4</v>
      </c>
      <c r="Q13" s="41">
        <f>IF(ISNUMBER(SEARCH("Yes",'2_all_summary'!$H12)),IF(0&lt;'2_all_summary'!T12,1,2),IF(0='2_all_summary'!T12,4,3))</f>
        <v>4</v>
      </c>
      <c r="R13" s="41">
        <f>IF(ISNUMBER(SEARCH("Yes",'2_all_summary'!$H12)),IF(ISNUMBER(SEARCH("Yes",'2_all_summary'!U12)),1,2),IF(ISNUMBER(SEARCH("No",'2_all_summary'!U12)),4,3))</f>
        <v>4</v>
      </c>
      <c r="S13" s="65"/>
      <c r="T13" s="2"/>
      <c r="U13" s="2"/>
      <c r="V13" s="2" t="s">
        <v>24</v>
      </c>
      <c r="W13" s="2" t="s">
        <v>152</v>
      </c>
    </row>
    <row r="14" spans="1:31" x14ac:dyDescent="0.3">
      <c r="A14" s="42" t="s">
        <v>11062</v>
      </c>
      <c r="B14" s="2" t="s">
        <v>24</v>
      </c>
      <c r="C14" s="2">
        <f>COUNTIF(K$4:K$1101,1)</f>
        <v>81</v>
      </c>
      <c r="D14" s="2">
        <f>COUNTIF(K$4:K$1101,3)</f>
        <v>36</v>
      </c>
      <c r="E14" s="6">
        <f t="shared" ref="E14:E16" si="4">SUM(C14:D14)</f>
        <v>117</v>
      </c>
      <c r="F14" s="6">
        <f>D14/E16</f>
        <v>3.2786885245901641E-2</v>
      </c>
      <c r="G14" s="56"/>
      <c r="H14" s="41" t="str">
        <f>'2_all_summary'!D13</f>
        <v>Land Use Planning for Development of Environmentally Sensitive Areas: Case Study of St. Martin's Island, Bangladesh</v>
      </c>
      <c r="I14" s="41" t="str">
        <f>'2_all_summary'!E13</f>
        <v>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Â© 2010, JAPAN SECTION OF THE REGIONAL SCIENCE ASSOCIATION INTERNATIONAL. All rights reserved.</v>
      </c>
      <c r="J14" s="41">
        <f>IF(ISNUMBER(SEARCH("Yes",'2_all_summary'!$H13)),IF(ISNUMBER(SEARCH("Yes",'2_all_summary'!M13)),1,2),IF(ISNUMBER(SEARCH("No",'2_all_summary'!M13)),4,3))</f>
        <v>4</v>
      </c>
      <c r="K14" s="41">
        <f>IF(ISNUMBER(SEARCH("Yes",'2_all_summary'!$H13)),IF(ISNUMBER(SEARCH("Yes",'2_all_summary'!N13)),1,2),IF(ISNUMBER(SEARCH("No",'2_all_summary'!N13)),4,3))</f>
        <v>4</v>
      </c>
      <c r="L14" s="41">
        <f>IF(ISNUMBER(SEARCH("Yes",'2_all_summary'!$H13)),IF(ISNUMBER(SEARCH("Yes",'2_all_summary'!O13)),1,2),IF(ISNUMBER(SEARCH("No",'2_all_summary'!O13)),4,3))</f>
        <v>4</v>
      </c>
      <c r="M14" s="41">
        <f>IF(ISNUMBER(SEARCH("Yes",'2_all_summary'!$H13)),IF(0&lt;'2_all_summary'!P13,1,2),IF(0='2_all_summary'!P13,4,3))</f>
        <v>4</v>
      </c>
      <c r="N14" s="41">
        <f>IF(ISNUMBER(SEARCH("Yes",'2_all_summary'!$H13)),IF(ISNUMBER(SEARCH("Yes",'2_all_summary'!Q13)),1,2),IF(ISNUMBER(SEARCH("No",'2_all_summary'!Q13)),4,3))</f>
        <v>4</v>
      </c>
      <c r="O14" s="41">
        <f>IF(ISNUMBER(SEARCH("Yes",'2_all_summary'!$H13)),IF(ISNUMBER(SEARCH("Yes",'2_all_summary'!R13)),1,2),IF(ISNUMBER(SEARCH("No",'2_all_summary'!R13)),4,3))</f>
        <v>4</v>
      </c>
      <c r="P14" s="41">
        <f>IF(ISNUMBER(SEARCH("Yes",'2_all_summary'!$H13)),IF(ISNUMBER(SEARCH("Yes",'2_all_summary'!S13)),1,2),IF(ISNUMBER(SEARCH("No",'2_all_summary'!S13)),4,3))</f>
        <v>4</v>
      </c>
      <c r="Q14" s="41">
        <f>IF(ISNUMBER(SEARCH("Yes",'2_all_summary'!$H13)),IF(0&lt;'2_all_summary'!T13,1,2),IF(0='2_all_summary'!T13,4,3))</f>
        <v>4</v>
      </c>
      <c r="R14" s="41">
        <f>IF(ISNUMBER(SEARCH("Yes",'2_all_summary'!$H13)),IF(ISNUMBER(SEARCH("Yes",'2_all_summary'!U13)),1,2),IF(ISNUMBER(SEARCH("No",'2_all_summary'!U13)),4,3))</f>
        <v>4</v>
      </c>
      <c r="S14" s="65"/>
      <c r="T14" s="42" t="s">
        <v>11062</v>
      </c>
      <c r="U14" s="2" t="s">
        <v>24</v>
      </c>
      <c r="V14" s="2">
        <f>COUNTIF(O$4:O$1101,1)</f>
        <v>80</v>
      </c>
      <c r="W14" s="2">
        <f>COUNTIF(O$4:O$1101,3)</f>
        <v>37</v>
      </c>
      <c r="X14" s="6">
        <f t="shared" ref="X14:X16" si="5">SUM(V14:W14)</f>
        <v>117</v>
      </c>
      <c r="Y14" s="6">
        <f>W14/X16</f>
        <v>3.3697632058287796E-2</v>
      </c>
    </row>
    <row r="15" spans="1:31" x14ac:dyDescent="0.3">
      <c r="A15" s="43"/>
      <c r="B15" s="2" t="s">
        <v>152</v>
      </c>
      <c r="C15" s="44">
        <f>COUNTIF(K$4:K$1101,2)</f>
        <v>21</v>
      </c>
      <c r="D15" s="2">
        <f>COUNTIF(K$4:K$1101,4)</f>
        <v>960</v>
      </c>
      <c r="E15" s="6">
        <f t="shared" si="4"/>
        <v>981</v>
      </c>
      <c r="F15" s="6">
        <f>C15/E16</f>
        <v>1.912568306010929E-2</v>
      </c>
      <c r="G15" s="56"/>
      <c r="H15" s="41" t="str">
        <f>'2_all_summary'!D14</f>
        <v>A model of collaborative programming to address wildlife issues: The northeast wildlife damage management research and outreach cooperative</v>
      </c>
      <c r="I15" s="41" t="str">
        <f>'2_all_summary'!E14</f>
        <v>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Â© 2005 Springer Science + Business Media, Inc.</v>
      </c>
      <c r="J15" s="41">
        <f>IF(ISNUMBER(SEARCH("Yes",'2_all_summary'!$H14)),IF(ISNUMBER(SEARCH("Yes",'2_all_summary'!M14)),1,2),IF(ISNUMBER(SEARCH("No",'2_all_summary'!M14)),4,3))</f>
        <v>4</v>
      </c>
      <c r="K15" s="41">
        <f>IF(ISNUMBER(SEARCH("Yes",'2_all_summary'!$H14)),IF(ISNUMBER(SEARCH("Yes",'2_all_summary'!N14)),1,2),IF(ISNUMBER(SEARCH("No",'2_all_summary'!N14)),4,3))</f>
        <v>4</v>
      </c>
      <c r="L15" s="41">
        <f>IF(ISNUMBER(SEARCH("Yes",'2_all_summary'!$H14)),IF(ISNUMBER(SEARCH("Yes",'2_all_summary'!O14)),1,2),IF(ISNUMBER(SEARCH("No",'2_all_summary'!O14)),4,3))</f>
        <v>4</v>
      </c>
      <c r="M15" s="41">
        <f>IF(ISNUMBER(SEARCH("Yes",'2_all_summary'!$H14)),IF(0&lt;'2_all_summary'!P14,1,2),IF(0='2_all_summary'!P14,4,3))</f>
        <v>4</v>
      </c>
      <c r="N15" s="41">
        <f>IF(ISNUMBER(SEARCH("Yes",'2_all_summary'!$H14)),IF(ISNUMBER(SEARCH("Yes",'2_all_summary'!Q14)),1,2),IF(ISNUMBER(SEARCH("No",'2_all_summary'!Q14)),4,3))</f>
        <v>4</v>
      </c>
      <c r="O15" s="41">
        <f>IF(ISNUMBER(SEARCH("Yes",'2_all_summary'!$H14)),IF(ISNUMBER(SEARCH("Yes",'2_all_summary'!R14)),1,2),IF(ISNUMBER(SEARCH("No",'2_all_summary'!R14)),4,3))</f>
        <v>4</v>
      </c>
      <c r="P15" s="41">
        <f>IF(ISNUMBER(SEARCH("Yes",'2_all_summary'!$H14)),IF(ISNUMBER(SEARCH("Yes",'2_all_summary'!S14)),1,2),IF(ISNUMBER(SEARCH("No",'2_all_summary'!S14)),4,3))</f>
        <v>4</v>
      </c>
      <c r="Q15" s="41">
        <f>IF(ISNUMBER(SEARCH("Yes",'2_all_summary'!$H14)),IF(0&lt;'2_all_summary'!T14,1,2),IF(0='2_all_summary'!T14,4,3))</f>
        <v>4</v>
      </c>
      <c r="R15" s="41">
        <f>IF(ISNUMBER(SEARCH("Yes",'2_all_summary'!$H14)),IF(ISNUMBER(SEARCH("Yes",'2_all_summary'!U14)),1,2),IF(ISNUMBER(SEARCH("No",'2_all_summary'!U14)),4,3))</f>
        <v>4</v>
      </c>
      <c r="S15" s="65"/>
      <c r="T15" s="43"/>
      <c r="U15" s="2" t="s">
        <v>152</v>
      </c>
      <c r="V15" s="44">
        <f>COUNTIF(O$4:O$1101,2)</f>
        <v>22</v>
      </c>
      <c r="W15" s="2">
        <f>COUNTIF(O$4:O$1101,4)</f>
        <v>959</v>
      </c>
      <c r="X15" s="6">
        <f t="shared" si="5"/>
        <v>981</v>
      </c>
      <c r="Y15" s="6">
        <f>V15/X16</f>
        <v>2.0036429872495445E-2</v>
      </c>
    </row>
    <row r="16" spans="1:31" x14ac:dyDescent="0.3">
      <c r="A16" s="2" t="s">
        <v>11058</v>
      </c>
      <c r="C16" s="6">
        <f t="shared" ref="C16:D16" si="6">SUM(C14:C15)</f>
        <v>102</v>
      </c>
      <c r="D16" s="6">
        <f t="shared" si="6"/>
        <v>996</v>
      </c>
      <c r="E16" s="6">
        <f t="shared" si="4"/>
        <v>1098</v>
      </c>
      <c r="G16" s="56"/>
      <c r="H16" s="41" t="str">
        <f>'2_all_summary'!D15</f>
        <v>Marine turtles of Brazil: The history and structure of Projeto TAMAR-IBAMA</v>
      </c>
      <c r="I16" s="41" t="str">
        <f>'2_all_summary'!E15</f>
        <v>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v>
      </c>
      <c r="J16" s="41">
        <f>IF(ISNUMBER(SEARCH("Yes",'2_all_summary'!$H15)),IF(ISNUMBER(SEARCH("Yes",'2_all_summary'!M15)),1,2),IF(ISNUMBER(SEARCH("No",'2_all_summary'!M15)),4,3))</f>
        <v>4</v>
      </c>
      <c r="K16" s="41">
        <f>IF(ISNUMBER(SEARCH("Yes",'2_all_summary'!$H15)),IF(ISNUMBER(SEARCH("Yes",'2_all_summary'!N15)),1,2),IF(ISNUMBER(SEARCH("No",'2_all_summary'!N15)),4,3))</f>
        <v>4</v>
      </c>
      <c r="L16" s="41">
        <f>IF(ISNUMBER(SEARCH("Yes",'2_all_summary'!$H15)),IF(ISNUMBER(SEARCH("Yes",'2_all_summary'!O15)),1,2),IF(ISNUMBER(SEARCH("No",'2_all_summary'!O15)),4,3))</f>
        <v>4</v>
      </c>
      <c r="M16" s="41">
        <f>IF(ISNUMBER(SEARCH("Yes",'2_all_summary'!$H15)),IF(0&lt;'2_all_summary'!P15,1,2),IF(0='2_all_summary'!P15,4,3))</f>
        <v>4</v>
      </c>
      <c r="N16" s="41">
        <f>IF(ISNUMBER(SEARCH("Yes",'2_all_summary'!$H15)),IF(ISNUMBER(SEARCH("Yes",'2_all_summary'!Q15)),1,2),IF(ISNUMBER(SEARCH("No",'2_all_summary'!Q15)),4,3))</f>
        <v>4</v>
      </c>
      <c r="O16" s="41">
        <f>IF(ISNUMBER(SEARCH("Yes",'2_all_summary'!$H15)),IF(ISNUMBER(SEARCH("Yes",'2_all_summary'!R15)),1,2),IF(ISNUMBER(SEARCH("No",'2_all_summary'!R15)),4,3))</f>
        <v>4</v>
      </c>
      <c r="P16" s="41">
        <f>IF(ISNUMBER(SEARCH("Yes",'2_all_summary'!$H15)),IF(ISNUMBER(SEARCH("Yes",'2_all_summary'!S15)),1,2),IF(ISNUMBER(SEARCH("No",'2_all_summary'!S15)),4,3))</f>
        <v>4</v>
      </c>
      <c r="Q16" s="41">
        <f>IF(ISNUMBER(SEARCH("Yes",'2_all_summary'!$H15)),IF(0&lt;'2_all_summary'!T15,1,2),IF(0='2_all_summary'!T15,4,3))</f>
        <v>4</v>
      </c>
      <c r="R16" s="41">
        <f>IF(ISNUMBER(SEARCH("Yes",'2_all_summary'!$H15)),IF(ISNUMBER(SEARCH("Yes",'2_all_summary'!U15)),1,2),IF(ISNUMBER(SEARCH("No",'2_all_summary'!U15)),4,3))</f>
        <v>4</v>
      </c>
      <c r="S16" s="65"/>
      <c r="T16" s="2" t="s">
        <v>11058</v>
      </c>
      <c r="V16" s="6">
        <f t="shared" ref="V16:W16" si="7">SUM(V14:V15)</f>
        <v>102</v>
      </c>
      <c r="W16" s="6">
        <f t="shared" si="7"/>
        <v>996</v>
      </c>
      <c r="X16" s="6">
        <f t="shared" si="5"/>
        <v>1098</v>
      </c>
    </row>
    <row r="17" spans="1:31" x14ac:dyDescent="0.3">
      <c r="B17" s="6">
        <f>(C14+D15)/SUM(C14:D15)</f>
        <v>0.94808743169398912</v>
      </c>
      <c r="G17" s="56"/>
      <c r="H17" s="41" t="str">
        <f>'2_all_summary'!D16</f>
        <v>Chaos, complexity and community management of fisheries</v>
      </c>
      <c r="I17" s="41" t="str">
        <f>'2_all_summary'!E16</f>
        <v>[No abstract available]</v>
      </c>
      <c r="J17" s="41">
        <f>IF(ISNUMBER(SEARCH("Yes",'2_all_summary'!$H16)),IF(ISNUMBER(SEARCH("Yes",'2_all_summary'!M16)),1,2),IF(ISNUMBER(SEARCH("No",'2_all_summary'!M16)),4,3))</f>
        <v>1</v>
      </c>
      <c r="K17" s="41">
        <f>IF(ISNUMBER(SEARCH("Yes",'2_all_summary'!$H16)),IF(ISNUMBER(SEARCH("Yes",'2_all_summary'!N16)),1,2),IF(ISNUMBER(SEARCH("No",'2_all_summary'!N16)),4,3))</f>
        <v>1</v>
      </c>
      <c r="L17" s="41">
        <f>IF(ISNUMBER(SEARCH("Yes",'2_all_summary'!$H16)),IF(ISNUMBER(SEARCH("Yes",'2_all_summary'!O16)),1,2),IF(ISNUMBER(SEARCH("No",'2_all_summary'!O16)),4,3))</f>
        <v>1</v>
      </c>
      <c r="M17" s="41">
        <f>IF(ISNUMBER(SEARCH("Yes",'2_all_summary'!$H16)),IF(0&lt;'2_all_summary'!P16,1,2),IF(0='2_all_summary'!P16,4,3))</f>
        <v>1</v>
      </c>
      <c r="N17" s="41">
        <f>IF(ISNUMBER(SEARCH("Yes",'2_all_summary'!$H16)),IF(ISNUMBER(SEARCH("Yes",'2_all_summary'!Q16)),1,2),IF(ISNUMBER(SEARCH("No",'2_all_summary'!Q16)),4,3))</f>
        <v>1</v>
      </c>
      <c r="O17" s="41">
        <f>IF(ISNUMBER(SEARCH("Yes",'2_all_summary'!$H16)),IF(ISNUMBER(SEARCH("Yes",'2_all_summary'!R16)),1,2),IF(ISNUMBER(SEARCH("No",'2_all_summary'!R16)),4,3))</f>
        <v>2</v>
      </c>
      <c r="P17" s="41">
        <f>IF(ISNUMBER(SEARCH("Yes",'2_all_summary'!$H16)),IF(ISNUMBER(SEARCH("Yes",'2_all_summary'!S16)),1,2),IF(ISNUMBER(SEARCH("No",'2_all_summary'!S16)),4,3))</f>
        <v>2</v>
      </c>
      <c r="Q17" s="41">
        <f>IF(ISNUMBER(SEARCH("Yes",'2_all_summary'!$H16)),IF(0&lt;'2_all_summary'!T16,1,2),IF(0='2_all_summary'!T16,4,3))</f>
        <v>1</v>
      </c>
      <c r="R17" s="41">
        <f>IF(ISNUMBER(SEARCH("Yes",'2_all_summary'!$H16)),IF(ISNUMBER(SEARCH("Yes",'2_all_summary'!U16)),1,2),IF(ISNUMBER(SEARCH("No",'2_all_summary'!U16)),4,3))</f>
        <v>1</v>
      </c>
      <c r="U17" s="6">
        <f>(V14+W15)/SUM(V14:W15)</f>
        <v>0.94626593806921677</v>
      </c>
    </row>
    <row r="18" spans="1:31" x14ac:dyDescent="0.3">
      <c r="B18" s="6">
        <f t="array" ref="B18">MMULT(C16:D16,E14:E15)/(E16^2)</f>
        <v>0.82034399355012089</v>
      </c>
      <c r="G18" s="56"/>
      <c r="H18" s="41" t="str">
        <f>'2_all_summary'!D17</f>
        <v>The renaissance of community-based marine resource management in Oceania</v>
      </c>
      <c r="I18" s="41" t="str">
        <f>'2_all_summary'!E17</f>
        <v>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v>
      </c>
      <c r="J18" s="41">
        <f>IF(ISNUMBER(SEARCH("Yes",'2_all_summary'!$H17)),IF(ISNUMBER(SEARCH("Yes",'2_all_summary'!M17)),1,2),IF(ISNUMBER(SEARCH("No",'2_all_summary'!M17)),4,3))</f>
        <v>1</v>
      </c>
      <c r="K18" s="41">
        <f>IF(ISNUMBER(SEARCH("Yes",'2_all_summary'!$H17)),IF(ISNUMBER(SEARCH("Yes",'2_all_summary'!N17)),1,2),IF(ISNUMBER(SEARCH("No",'2_all_summary'!N17)),4,3))</f>
        <v>1</v>
      </c>
      <c r="L18" s="41">
        <f>IF(ISNUMBER(SEARCH("Yes",'2_all_summary'!$H17)),IF(ISNUMBER(SEARCH("Yes",'2_all_summary'!O17)),1,2),IF(ISNUMBER(SEARCH("No",'2_all_summary'!O17)),4,3))</f>
        <v>1</v>
      </c>
      <c r="M18" s="41">
        <f>IF(ISNUMBER(SEARCH("Yes",'2_all_summary'!$H17)),IF(0&lt;'2_all_summary'!P17,1,2),IF(0='2_all_summary'!P17,4,3))</f>
        <v>1</v>
      </c>
      <c r="N18" s="41">
        <f>IF(ISNUMBER(SEARCH("Yes",'2_all_summary'!$H17)),IF(ISNUMBER(SEARCH("Yes",'2_all_summary'!Q17)),1,2),IF(ISNUMBER(SEARCH("No",'2_all_summary'!Q17)),4,3))</f>
        <v>1</v>
      </c>
      <c r="O18" s="41">
        <f>IF(ISNUMBER(SEARCH("Yes",'2_all_summary'!$H17)),IF(ISNUMBER(SEARCH("Yes",'2_all_summary'!R17)),1,2),IF(ISNUMBER(SEARCH("No",'2_all_summary'!R17)),4,3))</f>
        <v>1</v>
      </c>
      <c r="P18" s="41">
        <f>IF(ISNUMBER(SEARCH("Yes",'2_all_summary'!$H17)),IF(ISNUMBER(SEARCH("Yes",'2_all_summary'!S17)),1,2),IF(ISNUMBER(SEARCH("No",'2_all_summary'!S17)),4,3))</f>
        <v>1</v>
      </c>
      <c r="Q18" s="41">
        <f>IF(ISNUMBER(SEARCH("Yes",'2_all_summary'!$H17)),IF(0&lt;'2_all_summary'!T17,1,2),IF(0='2_all_summary'!T17,4,3))</f>
        <v>1</v>
      </c>
      <c r="R18" s="41">
        <f>IF(ISNUMBER(SEARCH("Yes",'2_all_summary'!$H17)),IF(ISNUMBER(SEARCH("Yes",'2_all_summary'!U17)),1,2),IF(ISNUMBER(SEARCH("No",'2_all_summary'!U17)),4,3))</f>
        <v>1</v>
      </c>
      <c r="U18" s="6">
        <f t="array" ref="U18">MMULT(V16:W16,X14:X15)/(X16^2)</f>
        <v>0.82034399355012089</v>
      </c>
    </row>
    <row r="19" spans="1:31" x14ac:dyDescent="0.3">
      <c r="A19" s="2" t="s">
        <v>11061</v>
      </c>
      <c r="B19" s="45">
        <f>(B17-B18)/(1-B18)</f>
        <v>0.71104462727499418</v>
      </c>
      <c r="G19" s="56"/>
      <c r="H19" s="41" t="str">
        <f>'2_all_summary'!D18</f>
        <v>Evaluation of the effectiveness of three underwater reef fish monitoring methods in Fiji</v>
      </c>
      <c r="I19" s="41" t="str">
        <f>'2_all_summary'!E18</f>
        <v>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Â© Springer Science+Business Media B.V. 2009.</v>
      </c>
      <c r="J19" s="41">
        <f>IF(ISNUMBER(SEARCH("Yes",'2_all_summary'!$H18)),IF(ISNUMBER(SEARCH("Yes",'2_all_summary'!M18)),1,2),IF(ISNUMBER(SEARCH("No",'2_all_summary'!M18)),4,3))</f>
        <v>1</v>
      </c>
      <c r="K19" s="41">
        <f>IF(ISNUMBER(SEARCH("Yes",'2_all_summary'!$H18)),IF(ISNUMBER(SEARCH("Yes",'2_all_summary'!N18)),1,2),IF(ISNUMBER(SEARCH("No",'2_all_summary'!N18)),4,3))</f>
        <v>1</v>
      </c>
      <c r="L19" s="41">
        <f>IF(ISNUMBER(SEARCH("Yes",'2_all_summary'!$H18)),IF(ISNUMBER(SEARCH("Yes",'2_all_summary'!O18)),1,2),IF(ISNUMBER(SEARCH("No",'2_all_summary'!O18)),4,3))</f>
        <v>2</v>
      </c>
      <c r="M19" s="41">
        <f>IF(ISNUMBER(SEARCH("Yes",'2_all_summary'!$H18)),IF(0&lt;'2_all_summary'!P18,1,2),IF(0='2_all_summary'!P18,4,3))</f>
        <v>1</v>
      </c>
      <c r="N19" s="41">
        <f>IF(ISNUMBER(SEARCH("Yes",'2_all_summary'!$H18)),IF(ISNUMBER(SEARCH("Yes",'2_all_summary'!Q18)),1,2),IF(ISNUMBER(SEARCH("No",'2_all_summary'!Q18)),4,3))</f>
        <v>1</v>
      </c>
      <c r="O19" s="41">
        <f>IF(ISNUMBER(SEARCH("Yes",'2_all_summary'!$H18)),IF(ISNUMBER(SEARCH("Yes",'2_all_summary'!R18)),1,2),IF(ISNUMBER(SEARCH("No",'2_all_summary'!R18)),4,3))</f>
        <v>1</v>
      </c>
      <c r="P19" s="41">
        <f>IF(ISNUMBER(SEARCH("Yes",'2_all_summary'!$H18)),IF(ISNUMBER(SEARCH("Yes",'2_all_summary'!S18)),1,2),IF(ISNUMBER(SEARCH("No",'2_all_summary'!S18)),4,3))</f>
        <v>1</v>
      </c>
      <c r="Q19" s="41">
        <f>IF(ISNUMBER(SEARCH("Yes",'2_all_summary'!$H18)),IF(0&lt;'2_all_summary'!T18,1,2),IF(0='2_all_summary'!T18,4,3))</f>
        <v>1</v>
      </c>
      <c r="R19" s="41">
        <f>IF(ISNUMBER(SEARCH("Yes",'2_all_summary'!$H18)),IF(ISNUMBER(SEARCH("Yes",'2_all_summary'!U18)),1,2),IF(ISNUMBER(SEARCH("No",'2_all_summary'!U18)),4,3))</f>
        <v>1</v>
      </c>
      <c r="S19" s="52"/>
      <c r="T19" s="2" t="s">
        <v>11061</v>
      </c>
      <c r="U19" s="45">
        <f>(U17-U18)/(1-U18)</f>
        <v>0.70090584226709896</v>
      </c>
      <c r="Z19" s="46"/>
      <c r="AA19" s="46"/>
      <c r="AB19" s="46"/>
      <c r="AC19" s="46"/>
      <c r="AD19" s="46"/>
      <c r="AE19" s="46"/>
    </row>
    <row r="20" spans="1:31" x14ac:dyDescent="0.3">
      <c r="G20" s="56"/>
      <c r="H20" s="41" t="str">
        <f>'2_all_summary'!D19</f>
        <v>Socio-economic impacts of shrimp culture</v>
      </c>
      <c r="I20" s="41" t="str">
        <f>'2_all_summary'!E19</f>
        <v>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v>
      </c>
      <c r="J20" s="41">
        <f>IF(ISNUMBER(SEARCH("Yes",'2_all_summary'!$H19)),IF(ISNUMBER(SEARCH("Yes",'2_all_summary'!M19)),1,2),IF(ISNUMBER(SEARCH("No",'2_all_summary'!M19)),4,3))</f>
        <v>2</v>
      </c>
      <c r="K20" s="41">
        <f>IF(ISNUMBER(SEARCH("Yes",'2_all_summary'!$H19)),IF(ISNUMBER(SEARCH("Yes",'2_all_summary'!N19)),1,2),IF(ISNUMBER(SEARCH("No",'2_all_summary'!N19)),4,3))</f>
        <v>2</v>
      </c>
      <c r="L20" s="41">
        <f>IF(ISNUMBER(SEARCH("Yes",'2_all_summary'!$H19)),IF(ISNUMBER(SEARCH("Yes",'2_all_summary'!O19)),1,2),IF(ISNUMBER(SEARCH("No",'2_all_summary'!O19)),4,3))</f>
        <v>2</v>
      </c>
      <c r="M20" s="41">
        <f>IF(ISNUMBER(SEARCH("Yes",'2_all_summary'!$H19)),IF(0&lt;'2_all_summary'!P19,1,2),IF(0='2_all_summary'!P19,4,3))</f>
        <v>2</v>
      </c>
      <c r="N20" s="41">
        <f>IF(ISNUMBER(SEARCH("Yes",'2_all_summary'!$H19)),IF(ISNUMBER(SEARCH("Yes",'2_all_summary'!Q19)),1,2),IF(ISNUMBER(SEARCH("No",'2_all_summary'!Q19)),4,3))</f>
        <v>2</v>
      </c>
      <c r="O20" s="41">
        <f>IF(ISNUMBER(SEARCH("Yes",'2_all_summary'!$H19)),IF(ISNUMBER(SEARCH("Yes",'2_all_summary'!R19)),1,2),IF(ISNUMBER(SEARCH("No",'2_all_summary'!R19)),4,3))</f>
        <v>2</v>
      </c>
      <c r="P20" s="41">
        <f>IF(ISNUMBER(SEARCH("Yes",'2_all_summary'!$H19)),IF(ISNUMBER(SEARCH("Yes",'2_all_summary'!S19)),1,2),IF(ISNUMBER(SEARCH("No",'2_all_summary'!S19)),4,3))</f>
        <v>2</v>
      </c>
      <c r="Q20" s="41">
        <f>IF(ISNUMBER(SEARCH("Yes",'2_all_summary'!$H19)),IF(0&lt;'2_all_summary'!T19,1,2),IF(0='2_all_summary'!T19,4,3))</f>
        <v>2</v>
      </c>
      <c r="R20" s="41">
        <f>IF(ISNUMBER(SEARCH("Yes",'2_all_summary'!$H19)),IF(ISNUMBER(SEARCH("Yes",'2_all_summary'!U19)),1,2),IF(ISNUMBER(SEARCH("No",'2_all_summary'!U19)),4,3))</f>
        <v>2</v>
      </c>
    </row>
    <row r="21" spans="1:31" x14ac:dyDescent="0.3">
      <c r="B21" s="2"/>
      <c r="C21" s="26" t="s">
        <v>11067</v>
      </c>
      <c r="D21" s="48"/>
      <c r="E21" s="2" t="s">
        <v>11058</v>
      </c>
      <c r="G21" s="56"/>
      <c r="H21" s="41" t="str">
        <f>'2_all_summary'!D20</f>
        <v>Community-based scenario planning: a process for vulnerability analysis and adaptation planning to socialâ€“ecological change in coastal communities</v>
      </c>
      <c r="I21" s="41" t="str">
        <f>'2_all_summary'!E20</f>
        <v>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socialâ€“ecological systems. Â© 2015, Springer Science+Business Media Dordrecht.</v>
      </c>
      <c r="J21" s="41">
        <f>IF(ISNUMBER(SEARCH("Yes",'2_all_summary'!$H20)),IF(ISNUMBER(SEARCH("Yes",'2_all_summary'!M20)),1,2),IF(ISNUMBER(SEARCH("No",'2_all_summary'!M20)),4,3))</f>
        <v>2</v>
      </c>
      <c r="K21" s="41">
        <f>IF(ISNUMBER(SEARCH("Yes",'2_all_summary'!$H20)),IF(ISNUMBER(SEARCH("Yes",'2_all_summary'!N20)),1,2),IF(ISNUMBER(SEARCH("No",'2_all_summary'!N20)),4,3))</f>
        <v>2</v>
      </c>
      <c r="L21" s="41">
        <f>IF(ISNUMBER(SEARCH("Yes",'2_all_summary'!$H20)),IF(ISNUMBER(SEARCH("Yes",'2_all_summary'!O20)),1,2),IF(ISNUMBER(SEARCH("No",'2_all_summary'!O20)),4,3))</f>
        <v>2</v>
      </c>
      <c r="M21" s="41">
        <f>IF(ISNUMBER(SEARCH("Yes",'2_all_summary'!$H20)),IF(0&lt;'2_all_summary'!P20,1,2),IF(0='2_all_summary'!P20,4,3))</f>
        <v>2</v>
      </c>
      <c r="N21" s="41">
        <f>IF(ISNUMBER(SEARCH("Yes",'2_all_summary'!$H20)),IF(ISNUMBER(SEARCH("Yes",'2_all_summary'!Q20)),1,2),IF(ISNUMBER(SEARCH("No",'2_all_summary'!Q20)),4,3))</f>
        <v>2</v>
      </c>
      <c r="O21" s="41">
        <f>IF(ISNUMBER(SEARCH("Yes",'2_all_summary'!$H20)),IF(ISNUMBER(SEARCH("Yes",'2_all_summary'!R20)),1,2),IF(ISNUMBER(SEARCH("No",'2_all_summary'!R20)),4,3))</f>
        <v>2</v>
      </c>
      <c r="P21" s="41">
        <f>IF(ISNUMBER(SEARCH("Yes",'2_all_summary'!$H20)),IF(ISNUMBER(SEARCH("Yes",'2_all_summary'!S20)),1,2),IF(ISNUMBER(SEARCH("No",'2_all_summary'!S20)),4,3))</f>
        <v>1</v>
      </c>
      <c r="Q21" s="41">
        <f>IF(ISNUMBER(SEARCH("Yes",'2_all_summary'!$H20)),IF(0&lt;'2_all_summary'!T20,1,2),IF(0='2_all_summary'!T20,4,3))</f>
        <v>1</v>
      </c>
      <c r="R21" s="41">
        <f>IF(ISNUMBER(SEARCH("Yes",'2_all_summary'!$H20)),IF(ISNUMBER(SEARCH("Yes",'2_all_summary'!U20)),1,2),IF(ISNUMBER(SEARCH("No",'2_all_summary'!U20)),4,3))</f>
        <v>1</v>
      </c>
      <c r="U21" s="2"/>
      <c r="V21" s="26" t="s">
        <v>11067</v>
      </c>
      <c r="W21" s="48"/>
      <c r="X21" s="2" t="s">
        <v>11058</v>
      </c>
    </row>
    <row r="22" spans="1:31" x14ac:dyDescent="0.3">
      <c r="A22" s="2"/>
      <c r="B22" s="2"/>
      <c r="C22" s="2" t="s">
        <v>24</v>
      </c>
      <c r="D22" s="2" t="s">
        <v>152</v>
      </c>
      <c r="G22" s="56"/>
      <c r="H22" s="41" t="str">
        <f>'2_all_summary'!D21</f>
        <v>Emergence of co-management governance for Hawai'i coral reef fisheries</v>
      </c>
      <c r="I22" s="41" t="str">
        <f>'2_all_summary'!E21</f>
        <v>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Â© 2014 Elsevier Ltd.</v>
      </c>
      <c r="J22" s="41">
        <f>IF(ISNUMBER(SEARCH("Yes",'2_all_summary'!$H21)),IF(ISNUMBER(SEARCH("Yes",'2_all_summary'!M21)),1,2),IF(ISNUMBER(SEARCH("No",'2_all_summary'!M21)),4,3))</f>
        <v>4</v>
      </c>
      <c r="K22" s="41">
        <f>IF(ISNUMBER(SEARCH("Yes",'2_all_summary'!$H21)),IF(ISNUMBER(SEARCH("Yes",'2_all_summary'!N21)),1,2),IF(ISNUMBER(SEARCH("No",'2_all_summary'!N21)),4,3))</f>
        <v>4</v>
      </c>
      <c r="L22" s="41">
        <f>IF(ISNUMBER(SEARCH("Yes",'2_all_summary'!$H21)),IF(ISNUMBER(SEARCH("Yes",'2_all_summary'!O21)),1,2),IF(ISNUMBER(SEARCH("No",'2_all_summary'!O21)),4,3))</f>
        <v>4</v>
      </c>
      <c r="M22" s="41">
        <f>IF(ISNUMBER(SEARCH("Yes",'2_all_summary'!$H21)),IF(0&lt;'2_all_summary'!P21,1,2),IF(0='2_all_summary'!P21,4,3))</f>
        <v>4</v>
      </c>
      <c r="N22" s="41">
        <f>IF(ISNUMBER(SEARCH("Yes",'2_all_summary'!$H21)),IF(ISNUMBER(SEARCH("Yes",'2_all_summary'!Q21)),1,2),IF(ISNUMBER(SEARCH("No",'2_all_summary'!Q21)),4,3))</f>
        <v>4</v>
      </c>
      <c r="O22" s="41">
        <f>IF(ISNUMBER(SEARCH("Yes",'2_all_summary'!$H21)),IF(ISNUMBER(SEARCH("Yes",'2_all_summary'!R21)),1,2),IF(ISNUMBER(SEARCH("No",'2_all_summary'!R21)),4,3))</f>
        <v>4</v>
      </c>
      <c r="P22" s="41">
        <f>IF(ISNUMBER(SEARCH("Yes",'2_all_summary'!$H21)),IF(ISNUMBER(SEARCH("Yes",'2_all_summary'!S21)),1,2),IF(ISNUMBER(SEARCH("No",'2_all_summary'!S21)),4,3))</f>
        <v>4</v>
      </c>
      <c r="Q22" s="41">
        <f>IF(ISNUMBER(SEARCH("Yes",'2_all_summary'!$H21)),IF(0&lt;'2_all_summary'!T21,1,2),IF(0='2_all_summary'!T21,4,3))</f>
        <v>4</v>
      </c>
      <c r="R22" s="41">
        <f>IF(ISNUMBER(SEARCH("Yes",'2_all_summary'!$H21)),IF(ISNUMBER(SEARCH("Yes",'2_all_summary'!U21)),1,2),IF(ISNUMBER(SEARCH("No",'2_all_summary'!U21)),4,3))</f>
        <v>4</v>
      </c>
      <c r="T22" s="2"/>
      <c r="U22" s="2"/>
      <c r="V22" s="2" t="s">
        <v>24</v>
      </c>
      <c r="W22" s="2" t="s">
        <v>152</v>
      </c>
    </row>
    <row r="23" spans="1:31" x14ac:dyDescent="0.3">
      <c r="A23" s="42" t="s">
        <v>11063</v>
      </c>
      <c r="B23" s="2" t="s">
        <v>24</v>
      </c>
      <c r="C23" s="2">
        <f>COUNTIF(L$4:L$1101,1)</f>
        <v>80</v>
      </c>
      <c r="D23" s="2">
        <f>COUNTIF(L$4:L$1101,3)</f>
        <v>40</v>
      </c>
      <c r="E23" s="6">
        <f t="shared" ref="E23:E25" si="8">SUM(C23:D23)</f>
        <v>120</v>
      </c>
      <c r="F23" s="6">
        <f>D23/E25</f>
        <v>3.6429872495446269E-2</v>
      </c>
      <c r="G23" s="56"/>
      <c r="H23" s="41" t="str">
        <f>'2_all_summary'!D22</f>
        <v>Community-based fishery management. Towards the restoration of traditional practices in the South Pacific</v>
      </c>
      <c r="I23" s="41" t="str">
        <f>'2_all_summary'!E22</f>
        <v>[No abstract available]</v>
      </c>
      <c r="J23" s="41">
        <f>IF(ISNUMBER(SEARCH("Yes",'2_all_summary'!$H22)),IF(ISNUMBER(SEARCH("Yes",'2_all_summary'!M22)),1,2),IF(ISNUMBER(SEARCH("No",'2_all_summary'!M22)),4,3))</f>
        <v>1</v>
      </c>
      <c r="K23" s="41">
        <f>IF(ISNUMBER(SEARCH("Yes",'2_all_summary'!$H22)),IF(ISNUMBER(SEARCH("Yes",'2_all_summary'!N22)),1,2),IF(ISNUMBER(SEARCH("No",'2_all_summary'!N22)),4,3))</f>
        <v>1</v>
      </c>
      <c r="L23" s="41">
        <f>IF(ISNUMBER(SEARCH("Yes",'2_all_summary'!$H22)),IF(ISNUMBER(SEARCH("Yes",'2_all_summary'!O22)),1,2),IF(ISNUMBER(SEARCH("No",'2_all_summary'!O22)),4,3))</f>
        <v>1</v>
      </c>
      <c r="M23" s="41">
        <f>IF(ISNUMBER(SEARCH("Yes",'2_all_summary'!$H22)),IF(0&lt;'2_all_summary'!P22,1,2),IF(0='2_all_summary'!P22,4,3))</f>
        <v>1</v>
      </c>
      <c r="N23" s="41">
        <f>IF(ISNUMBER(SEARCH("Yes",'2_all_summary'!$H22)),IF(ISNUMBER(SEARCH("Yes",'2_all_summary'!Q22)),1,2),IF(ISNUMBER(SEARCH("No",'2_all_summary'!Q22)),4,3))</f>
        <v>1</v>
      </c>
      <c r="O23" s="41">
        <f>IF(ISNUMBER(SEARCH("Yes",'2_all_summary'!$H22)),IF(ISNUMBER(SEARCH("Yes",'2_all_summary'!R22)),1,2),IF(ISNUMBER(SEARCH("No",'2_all_summary'!R22)),4,3))</f>
        <v>1</v>
      </c>
      <c r="P23" s="41">
        <f>IF(ISNUMBER(SEARCH("Yes",'2_all_summary'!$H22)),IF(ISNUMBER(SEARCH("Yes",'2_all_summary'!S22)),1,2),IF(ISNUMBER(SEARCH("No",'2_all_summary'!S22)),4,3))</f>
        <v>1</v>
      </c>
      <c r="Q23" s="41">
        <f>IF(ISNUMBER(SEARCH("Yes",'2_all_summary'!$H22)),IF(0&lt;'2_all_summary'!T22,1,2),IF(0='2_all_summary'!T22,4,3))</f>
        <v>1</v>
      </c>
      <c r="R23" s="41">
        <f>IF(ISNUMBER(SEARCH("Yes",'2_all_summary'!$H22)),IF(ISNUMBER(SEARCH("Yes",'2_all_summary'!U22)),1,2),IF(ISNUMBER(SEARCH("No",'2_all_summary'!U22)),4,3))</f>
        <v>1</v>
      </c>
      <c r="T23" s="42" t="s">
        <v>11063</v>
      </c>
      <c r="U23" s="2" t="s">
        <v>24</v>
      </c>
      <c r="V23" s="2">
        <f>COUNTIF(P$4:P$1101,1)</f>
        <v>84</v>
      </c>
      <c r="W23" s="2">
        <f>COUNTIF(P$4:P$1101,3)</f>
        <v>38</v>
      </c>
      <c r="X23" s="6">
        <f t="shared" ref="X23:X25" si="9">SUM(V23:W23)</f>
        <v>122</v>
      </c>
      <c r="Y23" s="6">
        <f>W23/X25</f>
        <v>3.4608378870673952E-2</v>
      </c>
    </row>
    <row r="24" spans="1:31" x14ac:dyDescent="0.3">
      <c r="A24" s="43"/>
      <c r="B24" s="2" t="s">
        <v>152</v>
      </c>
      <c r="C24" s="44">
        <f>COUNTIF(L$4:L$1101,2)</f>
        <v>22</v>
      </c>
      <c r="D24" s="2">
        <f>COUNTIF(L$4:L$1101,4)</f>
        <v>956</v>
      </c>
      <c r="E24" s="6">
        <f t="shared" si="8"/>
        <v>978</v>
      </c>
      <c r="F24" s="6">
        <f>C24/E25</f>
        <v>2.0036429872495445E-2</v>
      </c>
      <c r="G24" s="56"/>
      <c r="H24" s="41" t="str">
        <f>'2_all_summary'!D23</f>
        <v>Indigenous knowledge in the beach seine fisheries in Sri Lanka: An indispensable factor in community-based fisheries management</v>
      </c>
      <c r="I24" s="41" t="str">
        <f>'2_all_summary'!E23</f>
        <v>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Â© 2015 Elsevier Ltd.</v>
      </c>
      <c r="J24" s="41">
        <f>IF(ISNUMBER(SEARCH("Yes",'2_all_summary'!$H23)),IF(ISNUMBER(SEARCH("Yes",'2_all_summary'!M23)),1,2),IF(ISNUMBER(SEARCH("No",'2_all_summary'!M23)),4,3))</f>
        <v>4</v>
      </c>
      <c r="K24" s="41">
        <f>IF(ISNUMBER(SEARCH("Yes",'2_all_summary'!$H23)),IF(ISNUMBER(SEARCH("Yes",'2_all_summary'!N23)),1,2),IF(ISNUMBER(SEARCH("No",'2_all_summary'!N23)),4,3))</f>
        <v>4</v>
      </c>
      <c r="L24" s="41">
        <f>IF(ISNUMBER(SEARCH("Yes",'2_all_summary'!$H23)),IF(ISNUMBER(SEARCH("Yes",'2_all_summary'!O23)),1,2),IF(ISNUMBER(SEARCH("No",'2_all_summary'!O23)),4,3))</f>
        <v>4</v>
      </c>
      <c r="M24" s="41">
        <f>IF(ISNUMBER(SEARCH("Yes",'2_all_summary'!$H23)),IF(0&lt;'2_all_summary'!P23,1,2),IF(0='2_all_summary'!P23,4,3))</f>
        <v>4</v>
      </c>
      <c r="N24" s="41">
        <f>IF(ISNUMBER(SEARCH("Yes",'2_all_summary'!$H23)),IF(ISNUMBER(SEARCH("Yes",'2_all_summary'!Q23)),1,2),IF(ISNUMBER(SEARCH("No",'2_all_summary'!Q23)),4,3))</f>
        <v>4</v>
      </c>
      <c r="O24" s="41">
        <f>IF(ISNUMBER(SEARCH("Yes",'2_all_summary'!$H23)),IF(ISNUMBER(SEARCH("Yes",'2_all_summary'!R23)),1,2),IF(ISNUMBER(SEARCH("No",'2_all_summary'!R23)),4,3))</f>
        <v>4</v>
      </c>
      <c r="P24" s="41">
        <f>IF(ISNUMBER(SEARCH("Yes",'2_all_summary'!$H23)),IF(ISNUMBER(SEARCH("Yes",'2_all_summary'!S23)),1,2),IF(ISNUMBER(SEARCH("No",'2_all_summary'!S23)),4,3))</f>
        <v>4</v>
      </c>
      <c r="Q24" s="41">
        <f>IF(ISNUMBER(SEARCH("Yes",'2_all_summary'!$H23)),IF(0&lt;'2_all_summary'!T23,1,2),IF(0='2_all_summary'!T23,4,3))</f>
        <v>4</v>
      </c>
      <c r="R24" s="41">
        <f>IF(ISNUMBER(SEARCH("Yes",'2_all_summary'!$H23)),IF(ISNUMBER(SEARCH("Yes",'2_all_summary'!U23)),1,2),IF(ISNUMBER(SEARCH("No",'2_all_summary'!U23)),4,3))</f>
        <v>4</v>
      </c>
      <c r="T24" s="43"/>
      <c r="U24" s="2" t="s">
        <v>152</v>
      </c>
      <c r="V24" s="44">
        <f>COUNTIF(P$4:P$1101,2)</f>
        <v>18</v>
      </c>
      <c r="W24" s="2">
        <f>COUNTIF(P$4:P$1101,4)</f>
        <v>958</v>
      </c>
      <c r="X24" s="6">
        <f t="shared" si="9"/>
        <v>976</v>
      </c>
      <c r="Y24" s="6">
        <f>V24/X25</f>
        <v>1.6393442622950821E-2</v>
      </c>
    </row>
    <row r="25" spans="1:31" x14ac:dyDescent="0.3">
      <c r="A25" s="2" t="s">
        <v>11058</v>
      </c>
      <c r="C25" s="6">
        <f t="shared" ref="C25:D25" si="10">SUM(C23:C24)</f>
        <v>102</v>
      </c>
      <c r="D25" s="6">
        <f t="shared" si="10"/>
        <v>996</v>
      </c>
      <c r="E25" s="6">
        <f t="shared" si="8"/>
        <v>1098</v>
      </c>
      <c r="G25" s="56"/>
      <c r="H25" s="41" t="str">
        <f>'2_all_summary'!D24</f>
        <v>Sustainable financing of a national Marine Protected Area network in Fiji</v>
      </c>
      <c r="I25" s="41" t="str">
        <f>'2_all_summary'!E24</f>
        <v>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Â© 2018 Elsevier Ltd</v>
      </c>
      <c r="J25" s="41">
        <f>IF(ISNUMBER(SEARCH("Yes",'2_all_summary'!$H24)),IF(ISNUMBER(SEARCH("Yes",'2_all_summary'!M24)),1,2),IF(ISNUMBER(SEARCH("No",'2_all_summary'!M24)),4,3))</f>
        <v>1</v>
      </c>
      <c r="K25" s="41">
        <f>IF(ISNUMBER(SEARCH("Yes",'2_all_summary'!$H24)),IF(ISNUMBER(SEARCH("Yes",'2_all_summary'!N24)),1,2),IF(ISNUMBER(SEARCH("No",'2_all_summary'!N24)),4,3))</f>
        <v>1</v>
      </c>
      <c r="L25" s="41">
        <f>IF(ISNUMBER(SEARCH("Yes",'2_all_summary'!$H24)),IF(ISNUMBER(SEARCH("Yes",'2_all_summary'!O24)),1,2),IF(ISNUMBER(SEARCH("No",'2_all_summary'!O24)),4,3))</f>
        <v>1</v>
      </c>
      <c r="M25" s="41">
        <f>IF(ISNUMBER(SEARCH("Yes",'2_all_summary'!$H24)),IF(0&lt;'2_all_summary'!P24,1,2),IF(0='2_all_summary'!P24,4,3))</f>
        <v>1</v>
      </c>
      <c r="N25" s="41">
        <f>IF(ISNUMBER(SEARCH("Yes",'2_all_summary'!$H24)),IF(ISNUMBER(SEARCH("Yes",'2_all_summary'!Q24)),1,2),IF(ISNUMBER(SEARCH("No",'2_all_summary'!Q24)),4,3))</f>
        <v>1</v>
      </c>
      <c r="O25" s="41">
        <f>IF(ISNUMBER(SEARCH("Yes",'2_all_summary'!$H24)),IF(ISNUMBER(SEARCH("Yes",'2_all_summary'!R24)),1,2),IF(ISNUMBER(SEARCH("No",'2_all_summary'!R24)),4,3))</f>
        <v>1</v>
      </c>
      <c r="P25" s="41">
        <f>IF(ISNUMBER(SEARCH("Yes",'2_all_summary'!$H24)),IF(ISNUMBER(SEARCH("Yes",'2_all_summary'!S24)),1,2),IF(ISNUMBER(SEARCH("No",'2_all_summary'!S24)),4,3))</f>
        <v>1</v>
      </c>
      <c r="Q25" s="41">
        <f>IF(ISNUMBER(SEARCH("Yes",'2_all_summary'!$H24)),IF(0&lt;'2_all_summary'!T24,1,2),IF(0='2_all_summary'!T24,4,3))</f>
        <v>1</v>
      </c>
      <c r="R25" s="41">
        <f>IF(ISNUMBER(SEARCH("Yes",'2_all_summary'!$H24)),IF(ISNUMBER(SEARCH("Yes",'2_all_summary'!U24)),1,2),IF(ISNUMBER(SEARCH("No",'2_all_summary'!U24)),4,3))</f>
        <v>1</v>
      </c>
      <c r="T25" s="2" t="s">
        <v>11058</v>
      </c>
      <c r="V25" s="6">
        <f t="shared" ref="V25:W25" si="11">SUM(V23:V24)</f>
        <v>102</v>
      </c>
      <c r="W25" s="6">
        <f t="shared" si="11"/>
        <v>996</v>
      </c>
      <c r="X25" s="6">
        <f t="shared" si="9"/>
        <v>1098</v>
      </c>
    </row>
    <row r="26" spans="1:31" x14ac:dyDescent="0.3">
      <c r="B26" s="6">
        <f>(C23+D24)/SUM(C23:D24)</f>
        <v>0.9435336976320583</v>
      </c>
      <c r="G26" s="56"/>
      <c r="H26" s="41" t="str">
        <f>'2_all_summary'!D25</f>
        <v>Scaling up of eco-bio-social strategy to control aedes aegypti in highly vulnerable areas in Fortaleza, Brazil: A cluster, non-randomized controlled trial protocol</v>
      </c>
      <c r="I26" s="41" t="str">
        <f>'2_all_summary'!E25</f>
        <v>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strategyâ€™s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chikungunyaâ€™s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Â© 2021 by the authors. Licensee MDPI, Basel, Switzerland.</v>
      </c>
      <c r="J26" s="41">
        <f>IF(ISNUMBER(SEARCH("Yes",'2_all_summary'!$H25)),IF(ISNUMBER(SEARCH("Yes",'2_all_summary'!M25)),1,2),IF(ISNUMBER(SEARCH("No",'2_all_summary'!M25)),4,3))</f>
        <v>4</v>
      </c>
      <c r="K26" s="41">
        <f>IF(ISNUMBER(SEARCH("Yes",'2_all_summary'!$H25)),IF(ISNUMBER(SEARCH("Yes",'2_all_summary'!N25)),1,2),IF(ISNUMBER(SEARCH("No",'2_all_summary'!N25)),4,3))</f>
        <v>4</v>
      </c>
      <c r="L26" s="41">
        <f>IF(ISNUMBER(SEARCH("Yes",'2_all_summary'!$H25)),IF(ISNUMBER(SEARCH("Yes",'2_all_summary'!O25)),1,2),IF(ISNUMBER(SEARCH("No",'2_all_summary'!O25)),4,3))</f>
        <v>4</v>
      </c>
      <c r="M26" s="41">
        <f>IF(ISNUMBER(SEARCH("Yes",'2_all_summary'!$H25)),IF(0&lt;'2_all_summary'!P25,1,2),IF(0='2_all_summary'!P25,4,3))</f>
        <v>4</v>
      </c>
      <c r="N26" s="41">
        <f>IF(ISNUMBER(SEARCH("Yes",'2_all_summary'!$H25)),IF(ISNUMBER(SEARCH("Yes",'2_all_summary'!Q25)),1,2),IF(ISNUMBER(SEARCH("No",'2_all_summary'!Q25)),4,3))</f>
        <v>4</v>
      </c>
      <c r="O26" s="41">
        <f>IF(ISNUMBER(SEARCH("Yes",'2_all_summary'!$H25)),IF(ISNUMBER(SEARCH("Yes",'2_all_summary'!R25)),1,2),IF(ISNUMBER(SEARCH("No",'2_all_summary'!R25)),4,3))</f>
        <v>4</v>
      </c>
      <c r="P26" s="41">
        <f>IF(ISNUMBER(SEARCH("Yes",'2_all_summary'!$H25)),IF(ISNUMBER(SEARCH("Yes",'2_all_summary'!S25)),1,2),IF(ISNUMBER(SEARCH("No",'2_all_summary'!S25)),4,3))</f>
        <v>4</v>
      </c>
      <c r="Q26" s="41">
        <f>IF(ISNUMBER(SEARCH("Yes",'2_all_summary'!$H25)),IF(0&lt;'2_all_summary'!T25,1,2),IF(0='2_all_summary'!T25,4,3))</f>
        <v>4</v>
      </c>
      <c r="R26" s="41">
        <f>IF(ISNUMBER(SEARCH("Yes",'2_all_summary'!$H25)),IF(ISNUMBER(SEARCH("Yes",'2_all_summary'!U25)),1,2),IF(ISNUMBER(SEARCH("No",'2_all_summary'!U25)),4,3))</f>
        <v>4</v>
      </c>
      <c r="U26" s="6">
        <f>(V23+W24)/SUM(V23:W24)</f>
        <v>0.94899817850637525</v>
      </c>
    </row>
    <row r="27" spans="1:31" x14ac:dyDescent="0.3">
      <c r="B27" s="6">
        <f t="array" ref="B27">MMULT(C25:D25,E23:E24)/(E25^2)</f>
        <v>0.81811938248380067</v>
      </c>
      <c r="G27" s="56"/>
      <c r="H27" s="41" t="str">
        <f>'2_all_summary'!D26</f>
        <v>Differential impacts of coral reef herbivores on algal succession in Kenya</v>
      </c>
      <c r="I27" s="41" t="str">
        <f>'2_all_summary'!E26</f>
        <v>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Â© Inter-Research 2014.</v>
      </c>
      <c r="J27" s="41">
        <f>IF(ISNUMBER(SEARCH("Yes",'2_all_summary'!$H26)),IF(ISNUMBER(SEARCH("Yes",'2_all_summary'!M26)),1,2),IF(ISNUMBER(SEARCH("No",'2_all_summary'!M26)),4,3))</f>
        <v>4</v>
      </c>
      <c r="K27" s="41">
        <f>IF(ISNUMBER(SEARCH("Yes",'2_all_summary'!$H26)),IF(ISNUMBER(SEARCH("Yes",'2_all_summary'!N26)),1,2),IF(ISNUMBER(SEARCH("No",'2_all_summary'!N26)),4,3))</f>
        <v>4</v>
      </c>
      <c r="L27" s="41">
        <f>IF(ISNUMBER(SEARCH("Yes",'2_all_summary'!$H26)),IF(ISNUMBER(SEARCH("Yes",'2_all_summary'!O26)),1,2),IF(ISNUMBER(SEARCH("No",'2_all_summary'!O26)),4,3))</f>
        <v>4</v>
      </c>
      <c r="M27" s="41">
        <f>IF(ISNUMBER(SEARCH("Yes",'2_all_summary'!$H26)),IF(0&lt;'2_all_summary'!P26,1,2),IF(0='2_all_summary'!P26,4,3))</f>
        <v>4</v>
      </c>
      <c r="N27" s="41">
        <f>IF(ISNUMBER(SEARCH("Yes",'2_all_summary'!$H26)),IF(ISNUMBER(SEARCH("Yes",'2_all_summary'!Q26)),1,2),IF(ISNUMBER(SEARCH("No",'2_all_summary'!Q26)),4,3))</f>
        <v>4</v>
      </c>
      <c r="O27" s="41">
        <f>IF(ISNUMBER(SEARCH("Yes",'2_all_summary'!$H26)),IF(ISNUMBER(SEARCH("Yes",'2_all_summary'!R26)),1,2),IF(ISNUMBER(SEARCH("No",'2_all_summary'!R26)),4,3))</f>
        <v>4</v>
      </c>
      <c r="P27" s="41">
        <f>IF(ISNUMBER(SEARCH("Yes",'2_all_summary'!$H26)),IF(ISNUMBER(SEARCH("Yes",'2_all_summary'!S26)),1,2),IF(ISNUMBER(SEARCH("No",'2_all_summary'!S26)),4,3))</f>
        <v>4</v>
      </c>
      <c r="Q27" s="41">
        <f>IF(ISNUMBER(SEARCH("Yes",'2_all_summary'!$H26)),IF(0&lt;'2_all_summary'!T26,1,2),IF(0='2_all_summary'!T26,4,3))</f>
        <v>4</v>
      </c>
      <c r="R27" s="41">
        <f>IF(ISNUMBER(SEARCH("Yes",'2_all_summary'!$H26)),IF(ISNUMBER(SEARCH("Yes",'2_all_summary'!U26)),1,2),IF(ISNUMBER(SEARCH("No",'2_all_summary'!U26)),4,3))</f>
        <v>4</v>
      </c>
      <c r="U27" s="6">
        <f t="array" ref="U27">MMULT(V25:W25,X23:X24)/(X25^2)</f>
        <v>0.81663630843958712</v>
      </c>
    </row>
    <row r="28" spans="1:31" x14ac:dyDescent="0.3">
      <c r="A28" s="2" t="s">
        <v>11061</v>
      </c>
      <c r="B28" s="45">
        <f>(B26-B27)/(1-B27)</f>
        <v>0.68954194713511741</v>
      </c>
      <c r="G28" s="56"/>
      <c r="H28" s="41" t="str">
        <f>'2_all_summary'!D27</f>
        <v>Characterization of an artisanal fishery in Argentina using the social-ecological systems framework</v>
      </c>
      <c r="I28" s="41" t="str">
        <f>'2_all_summary'!E27</f>
        <v>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Commissionâ€™s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Â© 2017, Igitur, Utrecht Publishing and Archiving Services. All rights reserved.</v>
      </c>
      <c r="J28" s="41">
        <f>IF(ISNUMBER(SEARCH("Yes",'2_all_summary'!$H27)),IF(ISNUMBER(SEARCH("Yes",'2_all_summary'!M27)),1,2),IF(ISNUMBER(SEARCH("No",'2_all_summary'!M27)),4,3))</f>
        <v>4</v>
      </c>
      <c r="K28" s="41">
        <f>IF(ISNUMBER(SEARCH("Yes",'2_all_summary'!$H27)),IF(ISNUMBER(SEARCH("Yes",'2_all_summary'!N27)),1,2),IF(ISNUMBER(SEARCH("No",'2_all_summary'!N27)),4,3))</f>
        <v>4</v>
      </c>
      <c r="L28" s="41">
        <f>IF(ISNUMBER(SEARCH("Yes",'2_all_summary'!$H27)),IF(ISNUMBER(SEARCH("Yes",'2_all_summary'!O27)),1,2),IF(ISNUMBER(SEARCH("No",'2_all_summary'!O27)),4,3))</f>
        <v>4</v>
      </c>
      <c r="M28" s="41">
        <f>IF(ISNUMBER(SEARCH("Yes",'2_all_summary'!$H27)),IF(0&lt;'2_all_summary'!P27,1,2),IF(0='2_all_summary'!P27,4,3))</f>
        <v>4</v>
      </c>
      <c r="N28" s="41">
        <f>IF(ISNUMBER(SEARCH("Yes",'2_all_summary'!$H27)),IF(ISNUMBER(SEARCH("Yes",'2_all_summary'!Q27)),1,2),IF(ISNUMBER(SEARCH("No",'2_all_summary'!Q27)),4,3))</f>
        <v>4</v>
      </c>
      <c r="O28" s="41">
        <f>IF(ISNUMBER(SEARCH("Yes",'2_all_summary'!$H27)),IF(ISNUMBER(SEARCH("Yes",'2_all_summary'!R27)),1,2),IF(ISNUMBER(SEARCH("No",'2_all_summary'!R27)),4,3))</f>
        <v>4</v>
      </c>
      <c r="P28" s="41">
        <f>IF(ISNUMBER(SEARCH("Yes",'2_all_summary'!$H27)),IF(ISNUMBER(SEARCH("Yes",'2_all_summary'!S27)),1,2),IF(ISNUMBER(SEARCH("No",'2_all_summary'!S27)),4,3))</f>
        <v>4</v>
      </c>
      <c r="Q28" s="41">
        <f>IF(ISNUMBER(SEARCH("Yes",'2_all_summary'!$H27)),IF(0&lt;'2_all_summary'!T27,1,2),IF(0='2_all_summary'!T27,4,3))</f>
        <v>4</v>
      </c>
      <c r="R28" s="41">
        <f>IF(ISNUMBER(SEARCH("Yes",'2_all_summary'!$H27)),IF(ISNUMBER(SEARCH("Yes",'2_all_summary'!U27)),1,2),IF(ISNUMBER(SEARCH("No",'2_all_summary'!U27)),4,3))</f>
        <v>4</v>
      </c>
      <c r="T28" s="2" t="s">
        <v>11061</v>
      </c>
      <c r="U28" s="45">
        <f>(U26-U27)/(1-U27)</f>
        <v>0.72185430463576172</v>
      </c>
    </row>
    <row r="29" spans="1:31" x14ac:dyDescent="0.3">
      <c r="G29" s="56"/>
      <c r="H29" s="41" t="str">
        <f>'2_all_summary'!D28</f>
        <v>Application of the Ostrom framework in the analysis of a social-ecological system with multiple resources in a marine protected area</v>
      </c>
      <c r="I29" s="41" t="str">
        <f>'2_all_summary'!E28</f>
        <v>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Â© 2019 Palomo and HernÃ¡ndez-Flores.</v>
      </c>
      <c r="J29" s="41">
        <f>IF(ISNUMBER(SEARCH("Yes",'2_all_summary'!$H28)),IF(ISNUMBER(SEARCH("Yes",'2_all_summary'!M28)),1,2),IF(ISNUMBER(SEARCH("No",'2_all_summary'!M28)),4,3))</f>
        <v>4</v>
      </c>
      <c r="K29" s="41">
        <f>IF(ISNUMBER(SEARCH("Yes",'2_all_summary'!$H28)),IF(ISNUMBER(SEARCH("Yes",'2_all_summary'!N28)),1,2),IF(ISNUMBER(SEARCH("No",'2_all_summary'!N28)),4,3))</f>
        <v>4</v>
      </c>
      <c r="L29" s="41">
        <f>IF(ISNUMBER(SEARCH("Yes",'2_all_summary'!$H28)),IF(ISNUMBER(SEARCH("Yes",'2_all_summary'!O28)),1,2),IF(ISNUMBER(SEARCH("No",'2_all_summary'!O28)),4,3))</f>
        <v>4</v>
      </c>
      <c r="M29" s="41">
        <f>IF(ISNUMBER(SEARCH("Yes",'2_all_summary'!$H28)),IF(0&lt;'2_all_summary'!P28,1,2),IF(0='2_all_summary'!P28,4,3))</f>
        <v>4</v>
      </c>
      <c r="N29" s="41">
        <f>IF(ISNUMBER(SEARCH("Yes",'2_all_summary'!$H28)),IF(ISNUMBER(SEARCH("Yes",'2_all_summary'!Q28)),1,2),IF(ISNUMBER(SEARCH("No",'2_all_summary'!Q28)),4,3))</f>
        <v>4</v>
      </c>
      <c r="O29" s="41">
        <f>IF(ISNUMBER(SEARCH("Yes",'2_all_summary'!$H28)),IF(ISNUMBER(SEARCH("Yes",'2_all_summary'!R28)),1,2),IF(ISNUMBER(SEARCH("No",'2_all_summary'!R28)),4,3))</f>
        <v>4</v>
      </c>
      <c r="P29" s="41">
        <f>IF(ISNUMBER(SEARCH("Yes",'2_all_summary'!$H28)),IF(ISNUMBER(SEARCH("Yes",'2_all_summary'!S28)),1,2),IF(ISNUMBER(SEARCH("No",'2_all_summary'!S28)),4,3))</f>
        <v>4</v>
      </c>
      <c r="Q29" s="41">
        <f>IF(ISNUMBER(SEARCH("Yes",'2_all_summary'!$H28)),IF(0&lt;'2_all_summary'!T28,1,2),IF(0='2_all_summary'!T28,4,3))</f>
        <v>4</v>
      </c>
      <c r="R29" s="41">
        <f>IF(ISNUMBER(SEARCH("Yes",'2_all_summary'!$H28)),IF(ISNUMBER(SEARCH("Yes",'2_all_summary'!U28)),1,2),IF(ISNUMBER(SEARCH("No",'2_all_summary'!U28)),4,3))</f>
        <v>4</v>
      </c>
    </row>
    <row r="30" spans="1:31" x14ac:dyDescent="0.3">
      <c r="G30" s="56"/>
      <c r="H30" s="41" t="str">
        <f>'2_all_summary'!D29</f>
        <v>Participation towards heritage conservation: Case of a fishing community in Langkawi Geopark</v>
      </c>
      <c r="I30" s="41" t="str">
        <f>'2_all_summary'!E29</f>
        <v>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Â© 2011 by MIP.</v>
      </c>
      <c r="J30" s="41">
        <f>IF(ISNUMBER(SEARCH("Yes",'2_all_summary'!$H29)),IF(ISNUMBER(SEARCH("Yes",'2_all_summary'!M29)),1,2),IF(ISNUMBER(SEARCH("No",'2_all_summary'!M29)),4,3))</f>
        <v>4</v>
      </c>
      <c r="K30" s="41">
        <f>IF(ISNUMBER(SEARCH("Yes",'2_all_summary'!$H29)),IF(ISNUMBER(SEARCH("Yes",'2_all_summary'!N29)),1,2),IF(ISNUMBER(SEARCH("No",'2_all_summary'!N29)),4,3))</f>
        <v>4</v>
      </c>
      <c r="L30" s="41">
        <f>IF(ISNUMBER(SEARCH("Yes",'2_all_summary'!$H29)),IF(ISNUMBER(SEARCH("Yes",'2_all_summary'!O29)),1,2),IF(ISNUMBER(SEARCH("No",'2_all_summary'!O29)),4,3))</f>
        <v>4</v>
      </c>
      <c r="M30" s="41">
        <f>IF(ISNUMBER(SEARCH("Yes",'2_all_summary'!$H29)),IF(0&lt;'2_all_summary'!P29,1,2),IF(0='2_all_summary'!P29,4,3))</f>
        <v>4</v>
      </c>
      <c r="N30" s="41">
        <f>IF(ISNUMBER(SEARCH("Yes",'2_all_summary'!$H29)),IF(ISNUMBER(SEARCH("Yes",'2_all_summary'!Q29)),1,2),IF(ISNUMBER(SEARCH("No",'2_all_summary'!Q29)),4,3))</f>
        <v>4</v>
      </c>
      <c r="O30" s="41">
        <f>IF(ISNUMBER(SEARCH("Yes",'2_all_summary'!$H29)),IF(ISNUMBER(SEARCH("Yes",'2_all_summary'!R29)),1,2),IF(ISNUMBER(SEARCH("No",'2_all_summary'!R29)),4,3))</f>
        <v>4</v>
      </c>
      <c r="P30" s="41">
        <f>IF(ISNUMBER(SEARCH("Yes",'2_all_summary'!$H29)),IF(ISNUMBER(SEARCH("Yes",'2_all_summary'!S29)),1,2),IF(ISNUMBER(SEARCH("No",'2_all_summary'!S29)),4,3))</f>
        <v>4</v>
      </c>
      <c r="Q30" s="41">
        <f>IF(ISNUMBER(SEARCH("Yes",'2_all_summary'!$H29)),IF(0&lt;'2_all_summary'!T29,1,2),IF(0='2_all_summary'!T29,4,3))</f>
        <v>4</v>
      </c>
      <c r="R30" s="41">
        <f>IF(ISNUMBER(SEARCH("Yes",'2_all_summary'!$H29)),IF(ISNUMBER(SEARCH("Yes",'2_all_summary'!U29)),1,2),IF(ISNUMBER(SEARCH("No",'2_all_summary'!U29)),4,3))</f>
        <v>4</v>
      </c>
    </row>
    <row r="31" spans="1:31" x14ac:dyDescent="0.3">
      <c r="B31" s="2"/>
      <c r="C31" s="26" t="s">
        <v>11067</v>
      </c>
      <c r="D31" s="48"/>
      <c r="E31" s="2" t="s">
        <v>11058</v>
      </c>
      <c r="G31" s="56"/>
      <c r="H31" s="41" t="str">
        <f>'2_all_summary'!D30</f>
        <v>Evolving governance structures in community-based sandfish mariculture and their interactions with livelihood outcomes: Evidence from the Philippines</v>
      </c>
      <c r="I31" s="41" t="str">
        <f>'2_all_summary'!E30</f>
        <v>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Â© 2022 Fabinyi, Gorospe, McClean and Juinio-MeÃ±ez.</v>
      </c>
      <c r="J31" s="41">
        <f>IF(ISNUMBER(SEARCH("Yes",'2_all_summary'!$H30)),IF(ISNUMBER(SEARCH("Yes",'2_all_summary'!M30)),1,2),IF(ISNUMBER(SEARCH("No",'2_all_summary'!M30)),4,3))</f>
        <v>4</v>
      </c>
      <c r="K31" s="41">
        <f>IF(ISNUMBER(SEARCH("Yes",'2_all_summary'!$H30)),IF(ISNUMBER(SEARCH("Yes",'2_all_summary'!N30)),1,2),IF(ISNUMBER(SEARCH("No",'2_all_summary'!N30)),4,3))</f>
        <v>4</v>
      </c>
      <c r="L31" s="41">
        <f>IF(ISNUMBER(SEARCH("Yes",'2_all_summary'!$H30)),IF(ISNUMBER(SEARCH("Yes",'2_all_summary'!O30)),1,2),IF(ISNUMBER(SEARCH("No",'2_all_summary'!O30)),4,3))</f>
        <v>4</v>
      </c>
      <c r="M31" s="41">
        <f>IF(ISNUMBER(SEARCH("Yes",'2_all_summary'!$H30)),IF(0&lt;'2_all_summary'!P30,1,2),IF(0='2_all_summary'!P30,4,3))</f>
        <v>4</v>
      </c>
      <c r="N31" s="41">
        <f>IF(ISNUMBER(SEARCH("Yes",'2_all_summary'!$H30)),IF(ISNUMBER(SEARCH("Yes",'2_all_summary'!Q30)),1,2),IF(ISNUMBER(SEARCH("No",'2_all_summary'!Q30)),4,3))</f>
        <v>4</v>
      </c>
      <c r="O31" s="41">
        <f>IF(ISNUMBER(SEARCH("Yes",'2_all_summary'!$H30)),IF(ISNUMBER(SEARCH("Yes",'2_all_summary'!R30)),1,2),IF(ISNUMBER(SEARCH("No",'2_all_summary'!R30)),4,3))</f>
        <v>4</v>
      </c>
      <c r="P31" s="41">
        <f>IF(ISNUMBER(SEARCH("Yes",'2_all_summary'!$H30)),IF(ISNUMBER(SEARCH("Yes",'2_all_summary'!S30)),1,2),IF(ISNUMBER(SEARCH("No",'2_all_summary'!S30)),4,3))</f>
        <v>4</v>
      </c>
      <c r="Q31" s="41">
        <f>IF(ISNUMBER(SEARCH("Yes",'2_all_summary'!$H30)),IF(0&lt;'2_all_summary'!T30,1,2),IF(0='2_all_summary'!T30,4,3))</f>
        <v>4</v>
      </c>
      <c r="R31" s="41">
        <f>IF(ISNUMBER(SEARCH("Yes",'2_all_summary'!$H30)),IF(ISNUMBER(SEARCH("Yes",'2_all_summary'!U30)),1,2),IF(ISNUMBER(SEARCH("No",'2_all_summary'!U30)),4,3))</f>
        <v>4</v>
      </c>
      <c r="U31" s="2"/>
      <c r="V31" s="26" t="s">
        <v>11067</v>
      </c>
      <c r="W31" s="48"/>
      <c r="X31" s="2" t="s">
        <v>11058</v>
      </c>
    </row>
    <row r="32" spans="1:31" x14ac:dyDescent="0.3">
      <c r="A32" s="2"/>
      <c r="B32" s="2"/>
      <c r="C32" s="2" t="s">
        <v>24</v>
      </c>
      <c r="D32" s="2" t="s">
        <v>152</v>
      </c>
      <c r="G32" s="56"/>
      <c r="H32" s="41" t="str">
        <f>'2_all_summary'!D31</f>
        <v>Placing Madagascar's marine turtle populations in a regional context using community-based monitoring</v>
      </c>
      <c r="I32" s="41" t="str">
        <f>'2_all_summary'!E31</f>
        <v>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Â© 2016 Fauna &amp; Flora International.</v>
      </c>
      <c r="J32" s="41">
        <f>IF(ISNUMBER(SEARCH("Yes",'2_all_summary'!$H31)),IF(ISNUMBER(SEARCH("Yes",'2_all_summary'!M31)),1,2),IF(ISNUMBER(SEARCH("No",'2_all_summary'!M31)),4,3))</f>
        <v>4</v>
      </c>
      <c r="K32" s="41">
        <f>IF(ISNUMBER(SEARCH("Yes",'2_all_summary'!$H31)),IF(ISNUMBER(SEARCH("Yes",'2_all_summary'!N31)),1,2),IF(ISNUMBER(SEARCH("No",'2_all_summary'!N31)),4,3))</f>
        <v>4</v>
      </c>
      <c r="L32" s="41">
        <f>IF(ISNUMBER(SEARCH("Yes",'2_all_summary'!$H31)),IF(ISNUMBER(SEARCH("Yes",'2_all_summary'!O31)),1,2),IF(ISNUMBER(SEARCH("No",'2_all_summary'!O31)),4,3))</f>
        <v>4</v>
      </c>
      <c r="M32" s="41">
        <f>IF(ISNUMBER(SEARCH("Yes",'2_all_summary'!$H31)),IF(0&lt;'2_all_summary'!P31,1,2),IF(0='2_all_summary'!P31,4,3))</f>
        <v>4</v>
      </c>
      <c r="N32" s="41">
        <f>IF(ISNUMBER(SEARCH("Yes",'2_all_summary'!$H31)),IF(ISNUMBER(SEARCH("Yes",'2_all_summary'!Q31)),1,2),IF(ISNUMBER(SEARCH("No",'2_all_summary'!Q31)),4,3))</f>
        <v>4</v>
      </c>
      <c r="O32" s="41">
        <f>IF(ISNUMBER(SEARCH("Yes",'2_all_summary'!$H31)),IF(ISNUMBER(SEARCH("Yes",'2_all_summary'!R31)),1,2),IF(ISNUMBER(SEARCH("No",'2_all_summary'!R31)),4,3))</f>
        <v>4</v>
      </c>
      <c r="P32" s="41">
        <f>IF(ISNUMBER(SEARCH("Yes",'2_all_summary'!$H31)),IF(ISNUMBER(SEARCH("Yes",'2_all_summary'!S31)),1,2),IF(ISNUMBER(SEARCH("No",'2_all_summary'!S31)),4,3))</f>
        <v>4</v>
      </c>
      <c r="Q32" s="41">
        <f>IF(ISNUMBER(SEARCH("Yes",'2_all_summary'!$H31)),IF(0&lt;'2_all_summary'!T31,1,2),IF(0='2_all_summary'!T31,4,3))</f>
        <v>4</v>
      </c>
      <c r="R32" s="41">
        <f>IF(ISNUMBER(SEARCH("Yes",'2_all_summary'!$H31)),IF(ISNUMBER(SEARCH("Yes",'2_all_summary'!U31)),1,2),IF(ISNUMBER(SEARCH("No",'2_all_summary'!U31)),4,3))</f>
        <v>4</v>
      </c>
      <c r="T32" s="2"/>
      <c r="U32" s="2"/>
      <c r="V32" s="2" t="s">
        <v>24</v>
      </c>
      <c r="W32" s="2" t="s">
        <v>152</v>
      </c>
    </row>
    <row r="33" spans="1:25" x14ac:dyDescent="0.3">
      <c r="A33" s="42" t="s">
        <v>11064</v>
      </c>
      <c r="B33" s="2" t="s">
        <v>24</v>
      </c>
      <c r="C33" s="2">
        <f>COUNTIF(M$4:M$1101,1)</f>
        <v>85</v>
      </c>
      <c r="D33" s="2">
        <f>COUNTIF(M$4:M$1101,3)</f>
        <v>45</v>
      </c>
      <c r="E33" s="6">
        <f t="shared" ref="E33:E35" si="12">SUM(C33:D33)</f>
        <v>130</v>
      </c>
      <c r="F33" s="6">
        <f>D33/E35</f>
        <v>4.0983606557377046E-2</v>
      </c>
      <c r="G33" s="56"/>
      <c r="H33" s="41" t="str">
        <f>'2_all_summary'!D32</f>
        <v>25th anniversary invited paper trends in development of coastal area management in tropical countries: From central to community orientation</v>
      </c>
      <c r="I33" s="41" t="str">
        <f>'2_all_summary'!E32</f>
        <v>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Â© 1997 Taylor &amp; Francis.</v>
      </c>
      <c r="J33" s="41">
        <f>IF(ISNUMBER(SEARCH("Yes",'2_all_summary'!$H32)),IF(ISNUMBER(SEARCH("Yes",'2_all_summary'!M32)),1,2),IF(ISNUMBER(SEARCH("No",'2_all_summary'!M32)),4,3))</f>
        <v>1</v>
      </c>
      <c r="K33" s="41">
        <f>IF(ISNUMBER(SEARCH("Yes",'2_all_summary'!$H32)),IF(ISNUMBER(SEARCH("Yes",'2_all_summary'!N32)),1,2),IF(ISNUMBER(SEARCH("No",'2_all_summary'!N32)),4,3))</f>
        <v>1</v>
      </c>
      <c r="L33" s="41">
        <f>IF(ISNUMBER(SEARCH("Yes",'2_all_summary'!$H32)),IF(ISNUMBER(SEARCH("Yes",'2_all_summary'!O32)),1,2),IF(ISNUMBER(SEARCH("No",'2_all_summary'!O32)),4,3))</f>
        <v>1</v>
      </c>
      <c r="M33" s="41">
        <f>IF(ISNUMBER(SEARCH("Yes",'2_all_summary'!$H32)),IF(0&lt;'2_all_summary'!P32,1,2),IF(0='2_all_summary'!P32,4,3))</f>
        <v>1</v>
      </c>
      <c r="N33" s="41">
        <f>IF(ISNUMBER(SEARCH("Yes",'2_all_summary'!$H32)),IF(ISNUMBER(SEARCH("Yes",'2_all_summary'!Q32)),1,2),IF(ISNUMBER(SEARCH("No",'2_all_summary'!Q32)),4,3))</f>
        <v>2</v>
      </c>
      <c r="O33" s="41">
        <f>IF(ISNUMBER(SEARCH("Yes",'2_all_summary'!$H32)),IF(ISNUMBER(SEARCH("Yes",'2_all_summary'!R32)),1,2),IF(ISNUMBER(SEARCH("No",'2_all_summary'!R32)),4,3))</f>
        <v>2</v>
      </c>
      <c r="P33" s="41">
        <f>IF(ISNUMBER(SEARCH("Yes",'2_all_summary'!$H32)),IF(ISNUMBER(SEARCH("Yes",'2_all_summary'!S32)),1,2),IF(ISNUMBER(SEARCH("No",'2_all_summary'!S32)),4,3))</f>
        <v>2</v>
      </c>
      <c r="Q33" s="41">
        <f>IF(ISNUMBER(SEARCH("Yes",'2_all_summary'!$H32)),IF(0&lt;'2_all_summary'!T32,1,2),IF(0='2_all_summary'!T32,4,3))</f>
        <v>2</v>
      </c>
      <c r="R33" s="41">
        <f>IF(ISNUMBER(SEARCH("Yes",'2_all_summary'!$H32)),IF(ISNUMBER(SEARCH("Yes",'2_all_summary'!U32)),1,2),IF(ISNUMBER(SEARCH("No",'2_all_summary'!U32)),4,3))</f>
        <v>1</v>
      </c>
      <c r="T33" s="42" t="s">
        <v>11065</v>
      </c>
      <c r="U33" s="2" t="s">
        <v>24</v>
      </c>
      <c r="V33" s="2">
        <f>COUNTIF(Q$4:Q$1101,1)</f>
        <v>91</v>
      </c>
      <c r="W33" s="2">
        <f>COUNTIF(Q$4:Q$1101,3)</f>
        <v>53</v>
      </c>
      <c r="X33" s="6">
        <f t="shared" ref="X33:X35" si="13">SUM(V33:W33)</f>
        <v>144</v>
      </c>
      <c r="Y33" s="6">
        <f>W33/X35</f>
        <v>4.8269581056466303E-2</v>
      </c>
    </row>
    <row r="34" spans="1:25" x14ac:dyDescent="0.3">
      <c r="A34" s="43"/>
      <c r="B34" s="2" t="s">
        <v>152</v>
      </c>
      <c r="C34" s="44">
        <f>COUNTIF(M$4:M$1101,2)</f>
        <v>17</v>
      </c>
      <c r="D34" s="2">
        <f>COUNTIF(M$4:M$1101,4)</f>
        <v>951</v>
      </c>
      <c r="E34" s="6">
        <f t="shared" si="12"/>
        <v>968</v>
      </c>
      <c r="F34" s="6">
        <f>C34/E35</f>
        <v>1.5482695810564663E-2</v>
      </c>
      <c r="G34" s="56"/>
      <c r="H34" s="41" t="str">
        <f>'2_all_summary'!D33</f>
        <v>Assessment of the changing levels of livelihood assets in the Kampong Phluk community with implications for community-based ecotourism</v>
      </c>
      <c r="I34" s="41" t="str">
        <f>'2_all_summary'!E33</f>
        <v>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Â© 2020 Elsevier Ltd</v>
      </c>
      <c r="J34" s="41">
        <f>IF(ISNUMBER(SEARCH("Yes",'2_all_summary'!$H33)),IF(ISNUMBER(SEARCH("Yes",'2_all_summary'!M33)),1,2),IF(ISNUMBER(SEARCH("No",'2_all_summary'!M33)),4,3))</f>
        <v>4</v>
      </c>
      <c r="K34" s="41">
        <f>IF(ISNUMBER(SEARCH("Yes",'2_all_summary'!$H33)),IF(ISNUMBER(SEARCH("Yes",'2_all_summary'!N33)),1,2),IF(ISNUMBER(SEARCH("No",'2_all_summary'!N33)),4,3))</f>
        <v>4</v>
      </c>
      <c r="L34" s="41">
        <f>IF(ISNUMBER(SEARCH("Yes",'2_all_summary'!$H33)),IF(ISNUMBER(SEARCH("Yes",'2_all_summary'!O33)),1,2),IF(ISNUMBER(SEARCH("No",'2_all_summary'!O33)),4,3))</f>
        <v>4</v>
      </c>
      <c r="M34" s="41">
        <f>IF(ISNUMBER(SEARCH("Yes",'2_all_summary'!$H33)),IF(0&lt;'2_all_summary'!P33,1,2),IF(0='2_all_summary'!P33,4,3))</f>
        <v>4</v>
      </c>
      <c r="N34" s="41">
        <f>IF(ISNUMBER(SEARCH("Yes",'2_all_summary'!$H33)),IF(ISNUMBER(SEARCH("Yes",'2_all_summary'!Q33)),1,2),IF(ISNUMBER(SEARCH("No",'2_all_summary'!Q33)),4,3))</f>
        <v>4</v>
      </c>
      <c r="O34" s="41">
        <f>IF(ISNUMBER(SEARCH("Yes",'2_all_summary'!$H33)),IF(ISNUMBER(SEARCH("Yes",'2_all_summary'!R33)),1,2),IF(ISNUMBER(SEARCH("No",'2_all_summary'!R33)),4,3))</f>
        <v>4</v>
      </c>
      <c r="P34" s="41">
        <f>IF(ISNUMBER(SEARCH("Yes",'2_all_summary'!$H33)),IF(ISNUMBER(SEARCH("Yes",'2_all_summary'!S33)),1,2),IF(ISNUMBER(SEARCH("No",'2_all_summary'!S33)),4,3))</f>
        <v>4</v>
      </c>
      <c r="Q34" s="41">
        <f>IF(ISNUMBER(SEARCH("Yes",'2_all_summary'!$H33)),IF(0&lt;'2_all_summary'!T33,1,2),IF(0='2_all_summary'!T33,4,3))</f>
        <v>4</v>
      </c>
      <c r="R34" s="41">
        <f>IF(ISNUMBER(SEARCH("Yes",'2_all_summary'!$H33)),IF(ISNUMBER(SEARCH("Yes",'2_all_summary'!U33)),1,2),IF(ISNUMBER(SEARCH("No",'2_all_summary'!U33)),4,3))</f>
        <v>4</v>
      </c>
      <c r="T34" s="43"/>
      <c r="U34" s="2" t="s">
        <v>152</v>
      </c>
      <c r="V34" s="44">
        <f>COUNTIF(Q$4:Q$1101,2)</f>
        <v>11</v>
      </c>
      <c r="W34" s="2">
        <f>COUNTIF(Q$4:Q$1101,4)</f>
        <v>943</v>
      </c>
      <c r="X34" s="6">
        <f t="shared" si="13"/>
        <v>954</v>
      </c>
      <c r="Y34" s="6">
        <f>V34/X35</f>
        <v>1.0018214936247723E-2</v>
      </c>
    </row>
    <row r="35" spans="1:25" x14ac:dyDescent="0.3">
      <c r="A35" s="2" t="s">
        <v>11058</v>
      </c>
      <c r="C35" s="6">
        <f t="shared" ref="C35:D35" si="14">SUM(C33:C34)</f>
        <v>102</v>
      </c>
      <c r="D35" s="6">
        <f t="shared" si="14"/>
        <v>996</v>
      </c>
      <c r="E35" s="6">
        <f t="shared" si="12"/>
        <v>1098</v>
      </c>
      <c r="G35" s="56"/>
      <c r="H35" s="41" t="str">
        <f>'2_all_summary'!D34</f>
        <v>Loco or no loco? Holocene climatic fluctuations, human demography, and community based management of coastal resources in Northern Chile</v>
      </c>
      <c r="I35" s="41" t="str">
        <f>'2_all_summary'!E34</f>
        <v>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worldâ€™s most productive marine environments flanked by one the worldâ€™s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Â© 2017 Wagner, Ding and JaffÃ©.</v>
      </c>
      <c r="J35" s="41">
        <f>IF(ISNUMBER(SEARCH("Yes",'2_all_summary'!$H34)),IF(ISNUMBER(SEARCH("Yes",'2_all_summary'!M34)),1,2),IF(ISNUMBER(SEARCH("No",'2_all_summary'!M34)),4,3))</f>
        <v>4</v>
      </c>
      <c r="K35" s="41">
        <f>IF(ISNUMBER(SEARCH("Yes",'2_all_summary'!$H34)),IF(ISNUMBER(SEARCH("Yes",'2_all_summary'!N34)),1,2),IF(ISNUMBER(SEARCH("No",'2_all_summary'!N34)),4,3))</f>
        <v>4</v>
      </c>
      <c r="L35" s="41">
        <f>IF(ISNUMBER(SEARCH("Yes",'2_all_summary'!$H34)),IF(ISNUMBER(SEARCH("Yes",'2_all_summary'!O34)),1,2),IF(ISNUMBER(SEARCH("No",'2_all_summary'!O34)),4,3))</f>
        <v>4</v>
      </c>
      <c r="M35" s="41">
        <f>IF(ISNUMBER(SEARCH("Yes",'2_all_summary'!$H34)),IF(0&lt;'2_all_summary'!P34,1,2),IF(0='2_all_summary'!P34,4,3))</f>
        <v>4</v>
      </c>
      <c r="N35" s="41">
        <f>IF(ISNUMBER(SEARCH("Yes",'2_all_summary'!$H34)),IF(ISNUMBER(SEARCH("Yes",'2_all_summary'!Q34)),1,2),IF(ISNUMBER(SEARCH("No",'2_all_summary'!Q34)),4,3))</f>
        <v>4</v>
      </c>
      <c r="O35" s="41">
        <f>IF(ISNUMBER(SEARCH("Yes",'2_all_summary'!$H34)),IF(ISNUMBER(SEARCH("Yes",'2_all_summary'!R34)),1,2),IF(ISNUMBER(SEARCH("No",'2_all_summary'!R34)),4,3))</f>
        <v>4</v>
      </c>
      <c r="P35" s="41">
        <f>IF(ISNUMBER(SEARCH("Yes",'2_all_summary'!$H34)),IF(ISNUMBER(SEARCH("Yes",'2_all_summary'!S34)),1,2),IF(ISNUMBER(SEARCH("No",'2_all_summary'!S34)),4,3))</f>
        <v>4</v>
      </c>
      <c r="Q35" s="41">
        <f>IF(ISNUMBER(SEARCH("Yes",'2_all_summary'!$H34)),IF(0&lt;'2_all_summary'!T34,1,2),IF(0='2_all_summary'!T34,4,3))</f>
        <v>4</v>
      </c>
      <c r="R35" s="41">
        <f>IF(ISNUMBER(SEARCH("Yes",'2_all_summary'!$H34)),IF(ISNUMBER(SEARCH("Yes",'2_all_summary'!U34)),1,2),IF(ISNUMBER(SEARCH("No",'2_all_summary'!U34)),4,3))</f>
        <v>4</v>
      </c>
      <c r="T35" s="2" t="s">
        <v>11058</v>
      </c>
      <c r="V35" s="6">
        <f t="shared" ref="V35:W35" si="15">SUM(V33:V34)</f>
        <v>102</v>
      </c>
      <c r="W35" s="6">
        <f t="shared" si="15"/>
        <v>996</v>
      </c>
      <c r="X35" s="6">
        <f t="shared" si="13"/>
        <v>1098</v>
      </c>
    </row>
    <row r="36" spans="1:25" x14ac:dyDescent="0.3">
      <c r="B36" s="6">
        <f>(C33+D34)/SUM(C33:D34)</f>
        <v>0.9435336976320583</v>
      </c>
      <c r="G36" s="56"/>
      <c r="H36" s="41" t="str">
        <f>'2_all_summary'!D35</f>
        <v>Multi-scale policy diffusion and translation in Pacific Island coastal fisheries</v>
      </c>
      <c r="I36" s="41" t="str">
        <f>'2_all_summary'!E35</f>
        <v>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â€“ the 'small-Scale Fisheries Guidelinesâ€™ and â€˜the New Songâ€™ â€“ in three countries: Kiribati, Solomon Islands and Vanuatu. Our approach combines instrumental perspectives on â€˜policy coherenceâ€™ with cognitiveâ€“normative perspectives on â€˜policy imageâ€™.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â€˜genderâ€™ and â€˜human rightsâ€“based approachesâ€™.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Â© 2018 Elsevier Ltd</v>
      </c>
      <c r="J36" s="41">
        <f>IF(ISNUMBER(SEARCH("Yes",'2_all_summary'!$H35)),IF(ISNUMBER(SEARCH("Yes",'2_all_summary'!M35)),1,2),IF(ISNUMBER(SEARCH("No",'2_all_summary'!M35)),4,3))</f>
        <v>2</v>
      </c>
      <c r="K36" s="41">
        <f>IF(ISNUMBER(SEARCH("Yes",'2_all_summary'!$H35)),IF(ISNUMBER(SEARCH("Yes",'2_all_summary'!N35)),1,2),IF(ISNUMBER(SEARCH("No",'2_all_summary'!N35)),4,3))</f>
        <v>2</v>
      </c>
      <c r="L36" s="41">
        <f>IF(ISNUMBER(SEARCH("Yes",'2_all_summary'!$H35)),IF(ISNUMBER(SEARCH("Yes",'2_all_summary'!O35)),1,2),IF(ISNUMBER(SEARCH("No",'2_all_summary'!O35)),4,3))</f>
        <v>2</v>
      </c>
      <c r="M36" s="41">
        <f>IF(ISNUMBER(SEARCH("Yes",'2_all_summary'!$H35)),IF(0&lt;'2_all_summary'!P35,1,2),IF(0='2_all_summary'!P35,4,3))</f>
        <v>2</v>
      </c>
      <c r="N36" s="41">
        <f>IF(ISNUMBER(SEARCH("Yes",'2_all_summary'!$H35)),IF(ISNUMBER(SEARCH("Yes",'2_all_summary'!Q35)),1,2),IF(ISNUMBER(SEARCH("No",'2_all_summary'!Q35)),4,3))</f>
        <v>1</v>
      </c>
      <c r="O36" s="41">
        <f>IF(ISNUMBER(SEARCH("Yes",'2_all_summary'!$H35)),IF(ISNUMBER(SEARCH("Yes",'2_all_summary'!R35)),1,2),IF(ISNUMBER(SEARCH("No",'2_all_summary'!R35)),4,3))</f>
        <v>1</v>
      </c>
      <c r="P36" s="41">
        <f>IF(ISNUMBER(SEARCH("Yes",'2_all_summary'!$H35)),IF(ISNUMBER(SEARCH("Yes",'2_all_summary'!S35)),1,2),IF(ISNUMBER(SEARCH("No",'2_all_summary'!S35)),4,3))</f>
        <v>1</v>
      </c>
      <c r="Q36" s="41">
        <f>IF(ISNUMBER(SEARCH("Yes",'2_all_summary'!$H35)),IF(0&lt;'2_all_summary'!T35,1,2),IF(0='2_all_summary'!T35,4,3))</f>
        <v>1</v>
      </c>
      <c r="R36" s="41">
        <f>IF(ISNUMBER(SEARCH("Yes",'2_all_summary'!$H35)),IF(ISNUMBER(SEARCH("Yes",'2_all_summary'!U35)),1,2),IF(ISNUMBER(SEARCH("No",'2_all_summary'!U35)),4,3))</f>
        <v>1</v>
      </c>
      <c r="U36" s="6">
        <f>(V33+W34)/SUM(V33:W34)</f>
        <v>0.94171220400728595</v>
      </c>
    </row>
    <row r="37" spans="1:25" x14ac:dyDescent="0.3">
      <c r="B37" s="6">
        <f t="array" ref="B37">MMULT(C35:D35,E33:E34)/(E35^2)</f>
        <v>0.81070401226273303</v>
      </c>
      <c r="G37" s="56"/>
      <c r="H37" s="41" t="str">
        <f>'2_all_summary'!D36</f>
        <v>A revolution in management?</v>
      </c>
      <c r="I37" s="41" t="str">
        <f>'2_all_summary'!E36</f>
        <v>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v>
      </c>
      <c r="J37" s="41">
        <f>IF(ISNUMBER(SEARCH("Yes",'2_all_summary'!$H36)),IF(ISNUMBER(SEARCH("Yes",'2_all_summary'!M36)),1,2),IF(ISNUMBER(SEARCH("No",'2_all_summary'!M36)),4,3))</f>
        <v>4</v>
      </c>
      <c r="K37" s="41">
        <f>IF(ISNUMBER(SEARCH("Yes",'2_all_summary'!$H36)),IF(ISNUMBER(SEARCH("Yes",'2_all_summary'!N36)),1,2),IF(ISNUMBER(SEARCH("No",'2_all_summary'!N36)),4,3))</f>
        <v>4</v>
      </c>
      <c r="L37" s="41">
        <f>IF(ISNUMBER(SEARCH("Yes",'2_all_summary'!$H36)),IF(ISNUMBER(SEARCH("Yes",'2_all_summary'!O36)),1,2),IF(ISNUMBER(SEARCH("No",'2_all_summary'!O36)),4,3))</f>
        <v>4</v>
      </c>
      <c r="M37" s="41">
        <f>IF(ISNUMBER(SEARCH("Yes",'2_all_summary'!$H36)),IF(0&lt;'2_all_summary'!P36,1,2),IF(0='2_all_summary'!P36,4,3))</f>
        <v>4</v>
      </c>
      <c r="N37" s="41">
        <f>IF(ISNUMBER(SEARCH("Yes",'2_all_summary'!$H36)),IF(ISNUMBER(SEARCH("Yes",'2_all_summary'!Q36)),1,2),IF(ISNUMBER(SEARCH("No",'2_all_summary'!Q36)),4,3))</f>
        <v>4</v>
      </c>
      <c r="O37" s="41">
        <f>IF(ISNUMBER(SEARCH("Yes",'2_all_summary'!$H36)),IF(ISNUMBER(SEARCH("Yes",'2_all_summary'!R36)),1,2),IF(ISNUMBER(SEARCH("No",'2_all_summary'!R36)),4,3))</f>
        <v>4</v>
      </c>
      <c r="P37" s="41">
        <f>IF(ISNUMBER(SEARCH("Yes",'2_all_summary'!$H36)),IF(ISNUMBER(SEARCH("Yes",'2_all_summary'!S36)),1,2),IF(ISNUMBER(SEARCH("No",'2_all_summary'!S36)),4,3))</f>
        <v>4</v>
      </c>
      <c r="Q37" s="41">
        <f>IF(ISNUMBER(SEARCH("Yes",'2_all_summary'!$H36)),IF(0&lt;'2_all_summary'!T36,1,2),IF(0='2_all_summary'!T36,4,3))</f>
        <v>4</v>
      </c>
      <c r="R37" s="41">
        <f>IF(ISNUMBER(SEARCH("Yes",'2_all_summary'!$H36)),IF(ISNUMBER(SEARCH("Yes",'2_all_summary'!U36)),1,2),IF(ISNUMBER(SEARCH("No",'2_all_summary'!U36)),4,3))</f>
        <v>4</v>
      </c>
      <c r="U37" s="6">
        <f t="array" ref="U37">MMULT(V35:W35,X33:X34)/(X35^2)</f>
        <v>0.8003224939532384</v>
      </c>
    </row>
    <row r="38" spans="1:25" x14ac:dyDescent="0.3">
      <c r="A38" s="2" t="s">
        <v>11061</v>
      </c>
      <c r="B38" s="45">
        <f>(B36-B37)/(1-B37)</f>
        <v>0.70170364917446637</v>
      </c>
      <c r="G38" s="56"/>
      <c r="H38" s="41" t="str">
        <f>'2_all_summary'!D37</f>
        <v>Assessment of ecological vulnerability to climate variability on coastal fishing communities: A study of Ungwana Bay and Lower Tana Estuary, Kenya</v>
      </c>
      <c r="I38" s="41" t="str">
        <f>'2_all_summary'!E37</f>
        <v>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0â€“1,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Â© 2018 Elsevier Ltd</v>
      </c>
      <c r="J38" s="41">
        <f>IF(ISNUMBER(SEARCH("Yes",'2_all_summary'!$H37)),IF(ISNUMBER(SEARCH("Yes",'2_all_summary'!M37)),1,2),IF(ISNUMBER(SEARCH("No",'2_all_summary'!M37)),4,3))</f>
        <v>4</v>
      </c>
      <c r="K38" s="41">
        <f>IF(ISNUMBER(SEARCH("Yes",'2_all_summary'!$H37)),IF(ISNUMBER(SEARCH("Yes",'2_all_summary'!N37)),1,2),IF(ISNUMBER(SEARCH("No",'2_all_summary'!N37)),4,3))</f>
        <v>4</v>
      </c>
      <c r="L38" s="41">
        <f>IF(ISNUMBER(SEARCH("Yes",'2_all_summary'!$H37)),IF(ISNUMBER(SEARCH("Yes",'2_all_summary'!O37)),1,2),IF(ISNUMBER(SEARCH("No",'2_all_summary'!O37)),4,3))</f>
        <v>4</v>
      </c>
      <c r="M38" s="41">
        <f>IF(ISNUMBER(SEARCH("Yes",'2_all_summary'!$H37)),IF(0&lt;'2_all_summary'!P37,1,2),IF(0='2_all_summary'!P37,4,3))</f>
        <v>4</v>
      </c>
      <c r="N38" s="41">
        <f>IF(ISNUMBER(SEARCH("Yes",'2_all_summary'!$H37)),IF(ISNUMBER(SEARCH("Yes",'2_all_summary'!Q37)),1,2),IF(ISNUMBER(SEARCH("No",'2_all_summary'!Q37)),4,3))</f>
        <v>4</v>
      </c>
      <c r="O38" s="41">
        <f>IF(ISNUMBER(SEARCH("Yes",'2_all_summary'!$H37)),IF(ISNUMBER(SEARCH("Yes",'2_all_summary'!R37)),1,2),IF(ISNUMBER(SEARCH("No",'2_all_summary'!R37)),4,3))</f>
        <v>4</v>
      </c>
      <c r="P38" s="41">
        <f>IF(ISNUMBER(SEARCH("Yes",'2_all_summary'!$H37)),IF(ISNUMBER(SEARCH("Yes",'2_all_summary'!S37)),1,2),IF(ISNUMBER(SEARCH("No",'2_all_summary'!S37)),4,3))</f>
        <v>4</v>
      </c>
      <c r="Q38" s="41">
        <f>IF(ISNUMBER(SEARCH("Yes",'2_all_summary'!$H37)),IF(0&lt;'2_all_summary'!T37,1,2),IF(0='2_all_summary'!T37,4,3))</f>
        <v>4</v>
      </c>
      <c r="R38" s="41">
        <f>IF(ISNUMBER(SEARCH("Yes",'2_all_summary'!$H37)),IF(ISNUMBER(SEARCH("Yes",'2_all_summary'!U37)),1,2),IF(ISNUMBER(SEARCH("No",'2_all_summary'!U37)),4,3))</f>
        <v>4</v>
      </c>
      <c r="T38" s="2" t="s">
        <v>11061</v>
      </c>
      <c r="U38" s="45">
        <f>(U36-U37)/(1-U37)</f>
        <v>0.70809032451024356</v>
      </c>
    </row>
    <row r="39" spans="1:25" x14ac:dyDescent="0.3">
      <c r="G39" s="56"/>
      <c r="H39" s="41" t="str">
        <f>'2_all_summary'!D38</f>
        <v>The Ghosts of Fisheries Management</v>
      </c>
      <c r="I39" s="41" t="str">
        <f>'2_all_summary'!E38</f>
        <v>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Â© 2012 Copyright Taylor and Francis Group, LLC.</v>
      </c>
      <c r="J39" s="41">
        <f>IF(ISNUMBER(SEARCH("Yes",'2_all_summary'!$H38)),IF(ISNUMBER(SEARCH("Yes",'2_all_summary'!M38)),1,2),IF(ISNUMBER(SEARCH("No",'2_all_summary'!M38)),4,3))</f>
        <v>4</v>
      </c>
      <c r="K39" s="41">
        <f>IF(ISNUMBER(SEARCH("Yes",'2_all_summary'!$H38)),IF(ISNUMBER(SEARCH("Yes",'2_all_summary'!N38)),1,2),IF(ISNUMBER(SEARCH("No",'2_all_summary'!N38)),4,3))</f>
        <v>4</v>
      </c>
      <c r="L39" s="41">
        <f>IF(ISNUMBER(SEARCH("Yes",'2_all_summary'!$H38)),IF(ISNUMBER(SEARCH("Yes",'2_all_summary'!O38)),1,2),IF(ISNUMBER(SEARCH("No",'2_all_summary'!O38)),4,3))</f>
        <v>4</v>
      </c>
      <c r="M39" s="41">
        <f>IF(ISNUMBER(SEARCH("Yes",'2_all_summary'!$H38)),IF(0&lt;'2_all_summary'!P38,1,2),IF(0='2_all_summary'!P38,4,3))</f>
        <v>4</v>
      </c>
      <c r="N39" s="41">
        <f>IF(ISNUMBER(SEARCH("Yes",'2_all_summary'!$H38)),IF(ISNUMBER(SEARCH("Yes",'2_all_summary'!Q38)),1,2),IF(ISNUMBER(SEARCH("No",'2_all_summary'!Q38)),4,3))</f>
        <v>4</v>
      </c>
      <c r="O39" s="41">
        <f>IF(ISNUMBER(SEARCH("Yes",'2_all_summary'!$H38)),IF(ISNUMBER(SEARCH("Yes",'2_all_summary'!R38)),1,2),IF(ISNUMBER(SEARCH("No",'2_all_summary'!R38)),4,3))</f>
        <v>4</v>
      </c>
      <c r="P39" s="41">
        <f>IF(ISNUMBER(SEARCH("Yes",'2_all_summary'!$H38)),IF(ISNUMBER(SEARCH("Yes",'2_all_summary'!S38)),1,2),IF(ISNUMBER(SEARCH("No",'2_all_summary'!S38)),4,3))</f>
        <v>4</v>
      </c>
      <c r="Q39" s="41">
        <f>IF(ISNUMBER(SEARCH("Yes",'2_all_summary'!$H38)),IF(0&lt;'2_all_summary'!T38,1,2),IF(0='2_all_summary'!T38,4,3))</f>
        <v>4</v>
      </c>
      <c r="R39" s="41">
        <f>IF(ISNUMBER(SEARCH("Yes",'2_all_summary'!$H38)),IF(ISNUMBER(SEARCH("Yes",'2_all_summary'!U38)),1,2),IF(ISNUMBER(SEARCH("No",'2_all_summary'!U38)),4,3))</f>
        <v>4</v>
      </c>
    </row>
    <row r="40" spans="1:25" x14ac:dyDescent="0.3">
      <c r="G40" s="56"/>
      <c r="H40" s="41" t="str">
        <f>'2_all_summary'!D39</f>
        <v>Adaptive capacity of marine comanagement: a comparative analysis of the influence of colonial legacies and integrated traditional governance on outcomes in the Pacific</v>
      </c>
      <c r="I40" s="41" t="str">
        <f>'2_all_summary'!E39</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40" s="41">
        <f>IF(ISNUMBER(SEARCH("Yes",'2_all_summary'!$H39)),IF(ISNUMBER(SEARCH("Yes",'2_all_summary'!M39)),1,2),IF(ISNUMBER(SEARCH("No",'2_all_summary'!M39)),4,3))</f>
        <v>1</v>
      </c>
      <c r="K40" s="41">
        <f>IF(ISNUMBER(SEARCH("Yes",'2_all_summary'!$H39)),IF(ISNUMBER(SEARCH("Yes",'2_all_summary'!N39)),1,2),IF(ISNUMBER(SEARCH("No",'2_all_summary'!N39)),4,3))</f>
        <v>1</v>
      </c>
      <c r="L40" s="41">
        <f>IF(ISNUMBER(SEARCH("Yes",'2_all_summary'!$H39)),IF(ISNUMBER(SEARCH("Yes",'2_all_summary'!O39)),1,2),IF(ISNUMBER(SEARCH("No",'2_all_summary'!O39)),4,3))</f>
        <v>1</v>
      </c>
      <c r="M40" s="41">
        <f>IF(ISNUMBER(SEARCH("Yes",'2_all_summary'!$H39)),IF(0&lt;'2_all_summary'!P39,1,2),IF(0='2_all_summary'!P39,4,3))</f>
        <v>1</v>
      </c>
      <c r="N40" s="41">
        <f>IF(ISNUMBER(SEARCH("Yes",'2_all_summary'!$H39)),IF(ISNUMBER(SEARCH("Yes",'2_all_summary'!Q39)),1,2),IF(ISNUMBER(SEARCH("No",'2_all_summary'!Q39)),4,3))</f>
        <v>1</v>
      </c>
      <c r="O40" s="41">
        <f>IF(ISNUMBER(SEARCH("Yes",'2_all_summary'!$H39)),IF(ISNUMBER(SEARCH("Yes",'2_all_summary'!R39)),1,2),IF(ISNUMBER(SEARCH("No",'2_all_summary'!R39)),4,3))</f>
        <v>1</v>
      </c>
      <c r="P40" s="41">
        <f>IF(ISNUMBER(SEARCH("Yes",'2_all_summary'!$H39)),IF(ISNUMBER(SEARCH("Yes",'2_all_summary'!S39)),1,2),IF(ISNUMBER(SEARCH("No",'2_all_summary'!S39)),4,3))</f>
        <v>1</v>
      </c>
      <c r="Q40" s="41">
        <f>IF(ISNUMBER(SEARCH("Yes",'2_all_summary'!$H39)),IF(0&lt;'2_all_summary'!T39,1,2),IF(0='2_all_summary'!T39,4,3))</f>
        <v>1</v>
      </c>
      <c r="R40" s="41">
        <f>IF(ISNUMBER(SEARCH("Yes",'2_all_summary'!$H39)),IF(ISNUMBER(SEARCH("Yes",'2_all_summary'!U39)),1,2),IF(ISNUMBER(SEARCH("No",'2_all_summary'!U39)),4,3))</f>
        <v>1</v>
      </c>
    </row>
    <row r="41" spans="1:25" x14ac:dyDescent="0.3">
      <c r="B41" s="2"/>
      <c r="C41" s="26" t="s">
        <v>11067</v>
      </c>
      <c r="D41" s="48"/>
      <c r="E41" s="2" t="s">
        <v>11058</v>
      </c>
      <c r="G41" s="56"/>
      <c r="H41" s="41" t="str">
        <f>'2_all_summary'!D40</f>
        <v>Neoliberalization, decentralization and community-based natural resources management in Malawi: The first sixteen years and looking ahead</v>
      </c>
      <c r="I41" s="41" t="str">
        <f>'2_all_summary'!E40</f>
        <v>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Â© 2012 SAGE Publications.</v>
      </c>
      <c r="J41" s="41">
        <f>IF(ISNUMBER(SEARCH("Yes",'2_all_summary'!$H40)),IF(ISNUMBER(SEARCH("Yes",'2_all_summary'!M40)),1,2),IF(ISNUMBER(SEARCH("No",'2_all_summary'!M40)),4,3))</f>
        <v>4</v>
      </c>
      <c r="K41" s="41">
        <f>IF(ISNUMBER(SEARCH("Yes",'2_all_summary'!$H40)),IF(ISNUMBER(SEARCH("Yes",'2_all_summary'!N40)),1,2),IF(ISNUMBER(SEARCH("No",'2_all_summary'!N40)),4,3))</f>
        <v>4</v>
      </c>
      <c r="L41" s="41">
        <f>IF(ISNUMBER(SEARCH("Yes",'2_all_summary'!$H40)),IF(ISNUMBER(SEARCH("Yes",'2_all_summary'!O40)),1,2),IF(ISNUMBER(SEARCH("No",'2_all_summary'!O40)),4,3))</f>
        <v>4</v>
      </c>
      <c r="M41" s="41">
        <f>IF(ISNUMBER(SEARCH("Yes",'2_all_summary'!$H40)),IF(0&lt;'2_all_summary'!P40,1,2),IF(0='2_all_summary'!P40,4,3))</f>
        <v>4</v>
      </c>
      <c r="N41" s="41">
        <f>IF(ISNUMBER(SEARCH("Yes",'2_all_summary'!$H40)),IF(ISNUMBER(SEARCH("Yes",'2_all_summary'!Q40)),1,2),IF(ISNUMBER(SEARCH("No",'2_all_summary'!Q40)),4,3))</f>
        <v>4</v>
      </c>
      <c r="O41" s="41">
        <f>IF(ISNUMBER(SEARCH("Yes",'2_all_summary'!$H40)),IF(ISNUMBER(SEARCH("Yes",'2_all_summary'!R40)),1,2),IF(ISNUMBER(SEARCH("No",'2_all_summary'!R40)),4,3))</f>
        <v>4</v>
      </c>
      <c r="P41" s="41">
        <f>IF(ISNUMBER(SEARCH("Yes",'2_all_summary'!$H40)),IF(ISNUMBER(SEARCH("Yes",'2_all_summary'!S40)),1,2),IF(ISNUMBER(SEARCH("No",'2_all_summary'!S40)),4,3))</f>
        <v>4</v>
      </c>
      <c r="Q41" s="41">
        <f>IF(ISNUMBER(SEARCH("Yes",'2_all_summary'!$H40)),IF(0&lt;'2_all_summary'!T40,1,2),IF(0='2_all_summary'!T40,4,3))</f>
        <v>4</v>
      </c>
      <c r="R41" s="41">
        <f>IF(ISNUMBER(SEARCH("Yes",'2_all_summary'!$H40)),IF(ISNUMBER(SEARCH("Yes",'2_all_summary'!U40)),1,2),IF(ISNUMBER(SEARCH("No",'2_all_summary'!U40)),4,3))</f>
        <v>4</v>
      </c>
    </row>
    <row r="42" spans="1:25" x14ac:dyDescent="0.3">
      <c r="A42" s="2"/>
      <c r="B42" s="2"/>
      <c r="C42" s="2" t="s">
        <v>24</v>
      </c>
      <c r="D42" s="2" t="s">
        <v>152</v>
      </c>
      <c r="G42" s="56"/>
      <c r="H42" s="41" t="str">
        <f>'2_all_summary'!D41</f>
        <v>Lessons for modern management from the South Pacific</v>
      </c>
      <c r="I42" s="41" t="str">
        <f>'2_all_summary'!E41</f>
        <v>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v>
      </c>
      <c r="J42" s="41">
        <f>IF(ISNUMBER(SEARCH("Yes",'2_all_summary'!$H41)),IF(ISNUMBER(SEARCH("Yes",'2_all_summary'!M41)),1,2),IF(ISNUMBER(SEARCH("No",'2_all_summary'!M41)),4,3))</f>
        <v>1</v>
      </c>
      <c r="K42" s="41">
        <f>IF(ISNUMBER(SEARCH("Yes",'2_all_summary'!$H41)),IF(ISNUMBER(SEARCH("Yes",'2_all_summary'!N41)),1,2),IF(ISNUMBER(SEARCH("No",'2_all_summary'!N41)),4,3))</f>
        <v>1</v>
      </c>
      <c r="L42" s="41">
        <f>IF(ISNUMBER(SEARCH("Yes",'2_all_summary'!$H41)),IF(ISNUMBER(SEARCH("Yes",'2_all_summary'!O41)),1,2),IF(ISNUMBER(SEARCH("No",'2_all_summary'!O41)),4,3))</f>
        <v>1</v>
      </c>
      <c r="M42" s="41">
        <f>IF(ISNUMBER(SEARCH("Yes",'2_all_summary'!$H41)),IF(0&lt;'2_all_summary'!P41,1,2),IF(0='2_all_summary'!P41,4,3))</f>
        <v>1</v>
      </c>
      <c r="N42" s="41">
        <f>IF(ISNUMBER(SEARCH("Yes",'2_all_summary'!$H41)),IF(ISNUMBER(SEARCH("Yes",'2_all_summary'!Q41)),1,2),IF(ISNUMBER(SEARCH("No",'2_all_summary'!Q41)),4,3))</f>
        <v>2</v>
      </c>
      <c r="O42" s="41">
        <f>IF(ISNUMBER(SEARCH("Yes",'2_all_summary'!$H41)),IF(ISNUMBER(SEARCH("Yes",'2_all_summary'!R41)),1,2),IF(ISNUMBER(SEARCH("No",'2_all_summary'!R41)),4,3))</f>
        <v>2</v>
      </c>
      <c r="P42" s="41">
        <f>IF(ISNUMBER(SEARCH("Yes",'2_all_summary'!$H41)),IF(ISNUMBER(SEARCH("Yes",'2_all_summary'!S41)),1,2),IF(ISNUMBER(SEARCH("No",'2_all_summary'!S41)),4,3))</f>
        <v>1</v>
      </c>
      <c r="Q42" s="41">
        <f>IF(ISNUMBER(SEARCH("Yes",'2_all_summary'!$H41)),IF(0&lt;'2_all_summary'!T41,1,2),IF(0='2_all_summary'!T41,4,3))</f>
        <v>1</v>
      </c>
      <c r="R42" s="41">
        <f>IF(ISNUMBER(SEARCH("Yes",'2_all_summary'!$H41)),IF(ISNUMBER(SEARCH("Yes",'2_all_summary'!U41)),1,2),IF(ISNUMBER(SEARCH("No",'2_all_summary'!U41)),4,3))</f>
        <v>1</v>
      </c>
    </row>
    <row r="43" spans="1:25" x14ac:dyDescent="0.3">
      <c r="A43" s="42" t="s">
        <v>11066</v>
      </c>
      <c r="B43" s="2" t="s">
        <v>24</v>
      </c>
      <c r="C43" s="2">
        <f>COUNTIF(R$4:R$1101,1)</f>
        <v>96</v>
      </c>
      <c r="D43" s="2">
        <f>COUNTIF(R$4:R$1101,3)</f>
        <v>61</v>
      </c>
      <c r="E43" s="6">
        <f t="shared" ref="E43:E45" si="16">SUM(C43:D43)</f>
        <v>157</v>
      </c>
      <c r="F43" s="6">
        <f>D43/E45</f>
        <v>5.5555555555555552E-2</v>
      </c>
      <c r="G43" s="56"/>
      <c r="H43" s="41" t="str">
        <f>'2_all_summary'!D42</f>
        <v>Fisheries Management: Progress Towards Sustainability</v>
      </c>
      <c r="I43" s="41" t="str">
        <f>'2_all_summary'!E42</f>
        <v>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Â© 2007 by Blackwell Publishing Ltd.</v>
      </c>
      <c r="J43" s="41">
        <f>IF(ISNUMBER(SEARCH("Yes",'2_all_summary'!$H42)),IF(ISNUMBER(SEARCH("Yes",'2_all_summary'!M42)),1,2),IF(ISNUMBER(SEARCH("No",'2_all_summary'!M42)),4,3))</f>
        <v>4</v>
      </c>
      <c r="K43" s="41">
        <f>IF(ISNUMBER(SEARCH("Yes",'2_all_summary'!$H42)),IF(ISNUMBER(SEARCH("Yes",'2_all_summary'!N42)),1,2),IF(ISNUMBER(SEARCH("No",'2_all_summary'!N42)),4,3))</f>
        <v>4</v>
      </c>
      <c r="L43" s="41">
        <f>IF(ISNUMBER(SEARCH("Yes",'2_all_summary'!$H42)),IF(ISNUMBER(SEARCH("Yes",'2_all_summary'!O42)),1,2),IF(ISNUMBER(SEARCH("No",'2_all_summary'!O42)),4,3))</f>
        <v>3</v>
      </c>
      <c r="M43" s="41">
        <f>IF(ISNUMBER(SEARCH("Yes",'2_all_summary'!$H42)),IF(0&lt;'2_all_summary'!P42,1,2),IF(0='2_all_summary'!P42,4,3))</f>
        <v>3</v>
      </c>
      <c r="N43" s="41">
        <f>IF(ISNUMBER(SEARCH("Yes",'2_all_summary'!$H42)),IF(ISNUMBER(SEARCH("Yes",'2_all_summary'!Q42)),1,2),IF(ISNUMBER(SEARCH("No",'2_all_summary'!Q42)),4,3))</f>
        <v>4</v>
      </c>
      <c r="O43" s="41">
        <f>IF(ISNUMBER(SEARCH("Yes",'2_all_summary'!$H42)),IF(ISNUMBER(SEARCH("Yes",'2_all_summary'!R42)),1,2),IF(ISNUMBER(SEARCH("No",'2_all_summary'!R42)),4,3))</f>
        <v>4</v>
      </c>
      <c r="P43" s="41">
        <f>IF(ISNUMBER(SEARCH("Yes",'2_all_summary'!$H42)),IF(ISNUMBER(SEARCH("Yes",'2_all_summary'!S42)),1,2),IF(ISNUMBER(SEARCH("No",'2_all_summary'!S42)),4,3))</f>
        <v>4</v>
      </c>
      <c r="Q43" s="41">
        <f>IF(ISNUMBER(SEARCH("Yes",'2_all_summary'!$H42)),IF(0&lt;'2_all_summary'!T42,1,2),IF(0='2_all_summary'!T42,4,3))</f>
        <v>4</v>
      </c>
      <c r="R43" s="41">
        <f>IF(ISNUMBER(SEARCH("Yes",'2_all_summary'!$H42)),IF(ISNUMBER(SEARCH("Yes",'2_all_summary'!U42)),1,2),IF(ISNUMBER(SEARCH("No",'2_all_summary'!U42)),4,3))</f>
        <v>3</v>
      </c>
    </row>
    <row r="44" spans="1:25" x14ac:dyDescent="0.3">
      <c r="A44" s="43"/>
      <c r="B44" s="2" t="s">
        <v>152</v>
      </c>
      <c r="C44" s="47">
        <f>COUNTIF(R$4:R$1101,2)</f>
        <v>6</v>
      </c>
      <c r="D44" s="2">
        <f>COUNTIF(R$4:R$1101,4)</f>
        <v>935</v>
      </c>
      <c r="E44" s="6">
        <f t="shared" si="16"/>
        <v>941</v>
      </c>
      <c r="F44" s="6">
        <f>C44/E45</f>
        <v>5.4644808743169399E-3</v>
      </c>
      <c r="G44" s="56"/>
      <c r="H44" s="41" t="str">
        <f>'2_all_summary'!D43</f>
        <v>The nature-culture boundary and ocean policy: Great Barrier Island, New Zealand</v>
      </c>
      <c r="I44" s="41" t="str">
        <f>'2_all_summary'!E43</f>
        <v>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Â© 2007 by the American Geographical Society of New York.</v>
      </c>
      <c r="J44" s="41">
        <f>IF(ISNUMBER(SEARCH("Yes",'2_all_summary'!$H43)),IF(ISNUMBER(SEARCH("Yes",'2_all_summary'!M43)),1,2),IF(ISNUMBER(SEARCH("No",'2_all_summary'!M43)),4,3))</f>
        <v>4</v>
      </c>
      <c r="K44" s="41">
        <f>IF(ISNUMBER(SEARCH("Yes",'2_all_summary'!$H43)),IF(ISNUMBER(SEARCH("Yes",'2_all_summary'!N43)),1,2),IF(ISNUMBER(SEARCH("No",'2_all_summary'!N43)),4,3))</f>
        <v>4</v>
      </c>
      <c r="L44" s="41">
        <f>IF(ISNUMBER(SEARCH("Yes",'2_all_summary'!$H43)),IF(ISNUMBER(SEARCH("Yes",'2_all_summary'!O43)),1,2),IF(ISNUMBER(SEARCH("No",'2_all_summary'!O43)),4,3))</f>
        <v>4</v>
      </c>
      <c r="M44" s="41">
        <f>IF(ISNUMBER(SEARCH("Yes",'2_all_summary'!$H43)),IF(0&lt;'2_all_summary'!P43,1,2),IF(0='2_all_summary'!P43,4,3))</f>
        <v>4</v>
      </c>
      <c r="N44" s="41">
        <f>IF(ISNUMBER(SEARCH("Yes",'2_all_summary'!$H43)),IF(ISNUMBER(SEARCH("Yes",'2_all_summary'!Q43)),1,2),IF(ISNUMBER(SEARCH("No",'2_all_summary'!Q43)),4,3))</f>
        <v>4</v>
      </c>
      <c r="O44" s="41">
        <f>IF(ISNUMBER(SEARCH("Yes",'2_all_summary'!$H43)),IF(ISNUMBER(SEARCH("Yes",'2_all_summary'!R43)),1,2),IF(ISNUMBER(SEARCH("No",'2_all_summary'!R43)),4,3))</f>
        <v>4</v>
      </c>
      <c r="P44" s="41">
        <f>IF(ISNUMBER(SEARCH("Yes",'2_all_summary'!$H43)),IF(ISNUMBER(SEARCH("Yes",'2_all_summary'!S43)),1,2),IF(ISNUMBER(SEARCH("No",'2_all_summary'!S43)),4,3))</f>
        <v>4</v>
      </c>
      <c r="Q44" s="41">
        <f>IF(ISNUMBER(SEARCH("Yes",'2_all_summary'!$H43)),IF(0&lt;'2_all_summary'!T43,1,2),IF(0='2_all_summary'!T43,4,3))</f>
        <v>4</v>
      </c>
      <c r="R44" s="41">
        <f>IF(ISNUMBER(SEARCH("Yes",'2_all_summary'!$H43)),IF(ISNUMBER(SEARCH("Yes",'2_all_summary'!U43)),1,2),IF(ISNUMBER(SEARCH("No",'2_all_summary'!U43)),4,3))</f>
        <v>4</v>
      </c>
    </row>
    <row r="45" spans="1:25" x14ac:dyDescent="0.3">
      <c r="A45" s="2" t="s">
        <v>11058</v>
      </c>
      <c r="C45" s="6">
        <f t="shared" ref="C45:D45" si="17">SUM(C43:C44)</f>
        <v>102</v>
      </c>
      <c r="D45" s="6">
        <f t="shared" si="17"/>
        <v>996</v>
      </c>
      <c r="E45" s="6">
        <f t="shared" si="16"/>
        <v>1098</v>
      </c>
      <c r="G45" s="56"/>
      <c r="H45" s="41" t="str">
        <f>'2_all_summary'!D44</f>
        <v>Classification of coastal communities reporting commercial fish landings in the U.S. Northeast region: Developing and testing a methodology</v>
      </c>
      <c r="I45" s="41" t="str">
        <f>'2_all_summary'!E44</f>
        <v>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v>
      </c>
      <c r="J45" s="41">
        <f>IF(ISNUMBER(SEARCH("Yes",'2_all_summary'!$H44)),IF(ISNUMBER(SEARCH("Yes",'2_all_summary'!M44)),1,2),IF(ISNUMBER(SEARCH("No",'2_all_summary'!M44)),4,3))</f>
        <v>4</v>
      </c>
      <c r="K45" s="41">
        <f>IF(ISNUMBER(SEARCH("Yes",'2_all_summary'!$H44)),IF(ISNUMBER(SEARCH("Yes",'2_all_summary'!N44)),1,2),IF(ISNUMBER(SEARCH("No",'2_all_summary'!N44)),4,3))</f>
        <v>4</v>
      </c>
      <c r="L45" s="41">
        <f>IF(ISNUMBER(SEARCH("Yes",'2_all_summary'!$H44)),IF(ISNUMBER(SEARCH("Yes",'2_all_summary'!O44)),1,2),IF(ISNUMBER(SEARCH("No",'2_all_summary'!O44)),4,3))</f>
        <v>4</v>
      </c>
      <c r="M45" s="41">
        <f>IF(ISNUMBER(SEARCH("Yes",'2_all_summary'!$H44)),IF(0&lt;'2_all_summary'!P44,1,2),IF(0='2_all_summary'!P44,4,3))</f>
        <v>4</v>
      </c>
      <c r="N45" s="41">
        <f>IF(ISNUMBER(SEARCH("Yes",'2_all_summary'!$H44)),IF(ISNUMBER(SEARCH("Yes",'2_all_summary'!Q44)),1,2),IF(ISNUMBER(SEARCH("No",'2_all_summary'!Q44)),4,3))</f>
        <v>4</v>
      </c>
      <c r="O45" s="41">
        <f>IF(ISNUMBER(SEARCH("Yes",'2_all_summary'!$H44)),IF(ISNUMBER(SEARCH("Yes",'2_all_summary'!R44)),1,2),IF(ISNUMBER(SEARCH("No",'2_all_summary'!R44)),4,3))</f>
        <v>4</v>
      </c>
      <c r="P45" s="41">
        <f>IF(ISNUMBER(SEARCH("Yes",'2_all_summary'!$H44)),IF(ISNUMBER(SEARCH("Yes",'2_all_summary'!S44)),1,2),IF(ISNUMBER(SEARCH("No",'2_all_summary'!S44)),4,3))</f>
        <v>4</v>
      </c>
      <c r="Q45" s="41">
        <f>IF(ISNUMBER(SEARCH("Yes",'2_all_summary'!$H44)),IF(0&lt;'2_all_summary'!T44,1,2),IF(0='2_all_summary'!T44,4,3))</f>
        <v>4</v>
      </c>
      <c r="R45" s="41">
        <f>IF(ISNUMBER(SEARCH("Yes",'2_all_summary'!$H44)),IF(ISNUMBER(SEARCH("Yes",'2_all_summary'!U44)),1,2),IF(ISNUMBER(SEARCH("No",'2_all_summary'!U44)),4,3))</f>
        <v>4</v>
      </c>
    </row>
    <row r="46" spans="1:25" x14ac:dyDescent="0.3">
      <c r="B46" s="6">
        <f>(C43+D44)/SUM(C43:D44)</f>
        <v>0.93897996357012747</v>
      </c>
      <c r="G46" s="56"/>
      <c r="H46" s="41" t="str">
        <f>'2_all_summary'!D45</f>
        <v>Fijian villagers adapt to changes in local fisheries</v>
      </c>
      <c r="I46" s="41" t="str">
        <f>'2_all_summary'!E45</f>
        <v>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v>
      </c>
      <c r="J46" s="41">
        <f>IF(ISNUMBER(SEARCH("Yes",'2_all_summary'!$H45)),IF(ISNUMBER(SEARCH("Yes",'2_all_summary'!M45)),1,2),IF(ISNUMBER(SEARCH("No",'2_all_summary'!M45)),4,3))</f>
        <v>1</v>
      </c>
      <c r="K46" s="41">
        <f>IF(ISNUMBER(SEARCH("Yes",'2_all_summary'!$H45)),IF(ISNUMBER(SEARCH("Yes",'2_all_summary'!N45)),1,2),IF(ISNUMBER(SEARCH("No",'2_all_summary'!N45)),4,3))</f>
        <v>1</v>
      </c>
      <c r="L46" s="41">
        <f>IF(ISNUMBER(SEARCH("Yes",'2_all_summary'!$H45)),IF(ISNUMBER(SEARCH("Yes",'2_all_summary'!O45)),1,2),IF(ISNUMBER(SEARCH("No",'2_all_summary'!O45)),4,3))</f>
        <v>1</v>
      </c>
      <c r="M46" s="41">
        <f>IF(ISNUMBER(SEARCH("Yes",'2_all_summary'!$H45)),IF(0&lt;'2_all_summary'!P45,1,2),IF(0='2_all_summary'!P45,4,3))</f>
        <v>1</v>
      </c>
      <c r="N46" s="41">
        <f>IF(ISNUMBER(SEARCH("Yes",'2_all_summary'!$H45)),IF(ISNUMBER(SEARCH("Yes",'2_all_summary'!Q45)),1,2),IF(ISNUMBER(SEARCH("No",'2_all_summary'!Q45)),4,3))</f>
        <v>1</v>
      </c>
      <c r="O46" s="41">
        <f>IF(ISNUMBER(SEARCH("Yes",'2_all_summary'!$H45)),IF(ISNUMBER(SEARCH("Yes",'2_all_summary'!R45)),1,2),IF(ISNUMBER(SEARCH("No",'2_all_summary'!R45)),4,3))</f>
        <v>1</v>
      </c>
      <c r="P46" s="41">
        <f>IF(ISNUMBER(SEARCH("Yes",'2_all_summary'!$H45)),IF(ISNUMBER(SEARCH("Yes",'2_all_summary'!S45)),1,2),IF(ISNUMBER(SEARCH("No",'2_all_summary'!S45)),4,3))</f>
        <v>1</v>
      </c>
      <c r="Q46" s="41">
        <f>IF(ISNUMBER(SEARCH("Yes",'2_all_summary'!$H45)),IF(0&lt;'2_all_summary'!T45,1,2),IF(0='2_all_summary'!T45,4,3))</f>
        <v>1</v>
      </c>
      <c r="R46" s="41">
        <f>IF(ISNUMBER(SEARCH("Yes",'2_all_summary'!$H45)),IF(ISNUMBER(SEARCH("Yes",'2_all_summary'!U45)),1,2),IF(ISNUMBER(SEARCH("No",'2_all_summary'!U45)),4,3))</f>
        <v>1</v>
      </c>
    </row>
    <row r="47" spans="1:25" x14ac:dyDescent="0.3">
      <c r="B47" s="6">
        <f t="array" ref="B47">MMULT(C45:D45,E43:E44)/(E45^2)</f>
        <v>0.79068251266585043</v>
      </c>
      <c r="G47" s="56"/>
      <c r="H47" s="41" t="str">
        <f>'2_all_summary'!D46</f>
        <v>Communityâ€based Fisheries Management, Tradition and the Challenges of Development in Marovo, Solomon Islands</v>
      </c>
      <c r="I47" s="41" t="str">
        <f>'2_all_summary'!E46</f>
        <v>This study examines traditional fisheriesâ€related resource management through a case in which local communities, from a basis of customary, â€˜common propertyâ€™ control over the sea and its resources, handle a multitude of development issues. Presenting first some important issues relating to people's role in fisheries management and to the â€˜common propertyâ€™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largeâ€scale resource development enterprises. Â© 1994 Institute of Social Studies</v>
      </c>
      <c r="J47" s="41">
        <f>IF(ISNUMBER(SEARCH("Yes",'2_all_summary'!$H46)),IF(ISNUMBER(SEARCH("Yes",'2_all_summary'!M46)),1,2),IF(ISNUMBER(SEARCH("No",'2_all_summary'!M46)),4,3))</f>
        <v>1</v>
      </c>
      <c r="K47" s="41">
        <f>IF(ISNUMBER(SEARCH("Yes",'2_all_summary'!$H46)),IF(ISNUMBER(SEARCH("Yes",'2_all_summary'!N46)),1,2),IF(ISNUMBER(SEARCH("No",'2_all_summary'!N46)),4,3))</f>
        <v>1</v>
      </c>
      <c r="L47" s="41">
        <f>IF(ISNUMBER(SEARCH("Yes",'2_all_summary'!$H46)),IF(ISNUMBER(SEARCH("Yes",'2_all_summary'!O46)),1,2),IF(ISNUMBER(SEARCH("No",'2_all_summary'!O46)),4,3))</f>
        <v>1</v>
      </c>
      <c r="M47" s="41">
        <f>IF(ISNUMBER(SEARCH("Yes",'2_all_summary'!$H46)),IF(0&lt;'2_all_summary'!P46,1,2),IF(0='2_all_summary'!P46,4,3))</f>
        <v>1</v>
      </c>
      <c r="N47" s="41">
        <f>IF(ISNUMBER(SEARCH("Yes",'2_all_summary'!$H46)),IF(ISNUMBER(SEARCH("Yes",'2_all_summary'!Q46)),1,2),IF(ISNUMBER(SEARCH("No",'2_all_summary'!Q46)),4,3))</f>
        <v>1</v>
      </c>
      <c r="O47" s="41">
        <f>IF(ISNUMBER(SEARCH("Yes",'2_all_summary'!$H46)),IF(ISNUMBER(SEARCH("Yes",'2_all_summary'!R46)),1,2),IF(ISNUMBER(SEARCH("No",'2_all_summary'!R46)),4,3))</f>
        <v>1</v>
      </c>
      <c r="P47" s="41">
        <f>IF(ISNUMBER(SEARCH("Yes",'2_all_summary'!$H46)),IF(ISNUMBER(SEARCH("Yes",'2_all_summary'!S46)),1,2),IF(ISNUMBER(SEARCH("No",'2_all_summary'!S46)),4,3))</f>
        <v>1</v>
      </c>
      <c r="Q47" s="41">
        <f>IF(ISNUMBER(SEARCH("Yes",'2_all_summary'!$H46)),IF(0&lt;'2_all_summary'!T46,1,2),IF(0='2_all_summary'!T46,4,3))</f>
        <v>1</v>
      </c>
      <c r="R47" s="41">
        <f>IF(ISNUMBER(SEARCH("Yes",'2_all_summary'!$H46)),IF(ISNUMBER(SEARCH("Yes",'2_all_summary'!U46)),1,2),IF(ISNUMBER(SEARCH("No",'2_all_summary'!U46)),4,3))</f>
        <v>1</v>
      </c>
    </row>
    <row r="48" spans="1:25" x14ac:dyDescent="0.3">
      <c r="A48" s="2" t="s">
        <v>11061</v>
      </c>
      <c r="B48" s="45">
        <f>(B46-B47)/(1-B47)</f>
        <v>0.70848094343660084</v>
      </c>
      <c r="G48" s="56"/>
      <c r="H48" s="41" t="str">
        <f>'2_all_summary'!D47</f>
        <v>Management of traditional common fishing grounds: The experience of the para community, indonesia</v>
      </c>
      <c r="I48" s="41" t="str">
        <f>'2_all_summary'!E47</f>
        <v>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Â© 1996 Taylor &amp; Francis.</v>
      </c>
      <c r="J48" s="41">
        <f>IF(ISNUMBER(SEARCH("Yes",'2_all_summary'!$H47)),IF(ISNUMBER(SEARCH("Yes",'2_all_summary'!M47)),1,2),IF(ISNUMBER(SEARCH("No",'2_all_summary'!M47)),4,3))</f>
        <v>4</v>
      </c>
      <c r="K48" s="41">
        <f>IF(ISNUMBER(SEARCH("Yes",'2_all_summary'!$H47)),IF(ISNUMBER(SEARCH("Yes",'2_all_summary'!N47)),1,2),IF(ISNUMBER(SEARCH("No",'2_all_summary'!N47)),4,3))</f>
        <v>4</v>
      </c>
      <c r="L48" s="41">
        <f>IF(ISNUMBER(SEARCH("Yes",'2_all_summary'!$H47)),IF(ISNUMBER(SEARCH("Yes",'2_all_summary'!O47)),1,2),IF(ISNUMBER(SEARCH("No",'2_all_summary'!O47)),4,3))</f>
        <v>4</v>
      </c>
      <c r="M48" s="41">
        <f>IF(ISNUMBER(SEARCH("Yes",'2_all_summary'!$H47)),IF(0&lt;'2_all_summary'!P47,1,2),IF(0='2_all_summary'!P47,4,3))</f>
        <v>4</v>
      </c>
      <c r="N48" s="41">
        <f>IF(ISNUMBER(SEARCH("Yes",'2_all_summary'!$H47)),IF(ISNUMBER(SEARCH("Yes",'2_all_summary'!Q47)),1,2),IF(ISNUMBER(SEARCH("No",'2_all_summary'!Q47)),4,3))</f>
        <v>4</v>
      </c>
      <c r="O48" s="41">
        <f>IF(ISNUMBER(SEARCH("Yes",'2_all_summary'!$H47)),IF(ISNUMBER(SEARCH("Yes",'2_all_summary'!R47)),1,2),IF(ISNUMBER(SEARCH("No",'2_all_summary'!R47)),4,3))</f>
        <v>4</v>
      </c>
      <c r="P48" s="41">
        <f>IF(ISNUMBER(SEARCH("Yes",'2_all_summary'!$H47)),IF(ISNUMBER(SEARCH("Yes",'2_all_summary'!S47)),1,2),IF(ISNUMBER(SEARCH("No",'2_all_summary'!S47)),4,3))</f>
        <v>4</v>
      </c>
      <c r="Q48" s="41">
        <f>IF(ISNUMBER(SEARCH("Yes",'2_all_summary'!$H47)),IF(0&lt;'2_all_summary'!T47,1,2),IF(0='2_all_summary'!T47,4,3))</f>
        <v>4</v>
      </c>
      <c r="R48" s="41">
        <f>IF(ISNUMBER(SEARCH("Yes",'2_all_summary'!$H47)),IF(ISNUMBER(SEARCH("Yes",'2_all_summary'!U47)),1,2),IF(ISNUMBER(SEARCH("No",'2_all_summary'!U47)),4,3))</f>
        <v>4</v>
      </c>
    </row>
    <row r="49" spans="7:18" x14ac:dyDescent="0.3">
      <c r="G49" s="56"/>
      <c r="H49" s="41" t="str">
        <f>'2_all_summary'!D48</f>
        <v>Evaluation of the Impact of a Pharmacist-Led Telehealth Clinic on Diabetes-Related Goals of Therapy in a Veteran Population</v>
      </c>
      <c r="I49" s="41" t="str">
        <f>'2_all_summary'!E48</f>
        <v>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Â© Published 2016. This article is a U.S. Government work and is in the public domain in the USA.</v>
      </c>
      <c r="J49" s="41">
        <f>IF(ISNUMBER(SEARCH("Yes",'2_all_summary'!$H48)),IF(ISNUMBER(SEARCH("Yes",'2_all_summary'!M48)),1,2),IF(ISNUMBER(SEARCH("No",'2_all_summary'!M48)),4,3))</f>
        <v>4</v>
      </c>
      <c r="K49" s="41">
        <f>IF(ISNUMBER(SEARCH("Yes",'2_all_summary'!$H48)),IF(ISNUMBER(SEARCH("Yes",'2_all_summary'!N48)),1,2),IF(ISNUMBER(SEARCH("No",'2_all_summary'!N48)),4,3))</f>
        <v>4</v>
      </c>
      <c r="L49" s="41">
        <f>IF(ISNUMBER(SEARCH("Yes",'2_all_summary'!$H48)),IF(ISNUMBER(SEARCH("Yes",'2_all_summary'!O48)),1,2),IF(ISNUMBER(SEARCH("No",'2_all_summary'!O48)),4,3))</f>
        <v>4</v>
      </c>
      <c r="M49" s="41">
        <f>IF(ISNUMBER(SEARCH("Yes",'2_all_summary'!$H48)),IF(0&lt;'2_all_summary'!P48,1,2),IF(0='2_all_summary'!P48,4,3))</f>
        <v>4</v>
      </c>
      <c r="N49" s="41">
        <f>IF(ISNUMBER(SEARCH("Yes",'2_all_summary'!$H48)),IF(ISNUMBER(SEARCH("Yes",'2_all_summary'!Q48)),1,2),IF(ISNUMBER(SEARCH("No",'2_all_summary'!Q48)),4,3))</f>
        <v>4</v>
      </c>
      <c r="O49" s="41">
        <f>IF(ISNUMBER(SEARCH("Yes",'2_all_summary'!$H48)),IF(ISNUMBER(SEARCH("Yes",'2_all_summary'!R48)),1,2),IF(ISNUMBER(SEARCH("No",'2_all_summary'!R48)),4,3))</f>
        <v>4</v>
      </c>
      <c r="P49" s="41">
        <f>IF(ISNUMBER(SEARCH("Yes",'2_all_summary'!$H48)),IF(ISNUMBER(SEARCH("Yes",'2_all_summary'!S48)),1,2),IF(ISNUMBER(SEARCH("No",'2_all_summary'!S48)),4,3))</f>
        <v>4</v>
      </c>
      <c r="Q49" s="41">
        <f>IF(ISNUMBER(SEARCH("Yes",'2_all_summary'!$H48)),IF(0&lt;'2_all_summary'!T48,1,2),IF(0='2_all_summary'!T48,4,3))</f>
        <v>4</v>
      </c>
      <c r="R49" s="41">
        <f>IF(ISNUMBER(SEARCH("Yes",'2_all_summary'!$H48)),IF(ISNUMBER(SEARCH("Yes",'2_all_summary'!U48)),1,2),IF(ISNUMBER(SEARCH("No",'2_all_summary'!U48)),4,3))</f>
        <v>4</v>
      </c>
    </row>
    <row r="50" spans="7:18" x14ac:dyDescent="0.3">
      <c r="G50" s="56"/>
      <c r="H50" s="41" t="str">
        <f>'2_all_summary'!D49</f>
        <v>Modeling short-term fishing dynamics in a small-scale intertidal shellfishery</v>
      </c>
      <c r="I50" s="41" t="str">
        <f>'2_all_summary'!E49</f>
        <v>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Â© 2018 Elsevier B.V.</v>
      </c>
      <c r="J50" s="41">
        <f>IF(ISNUMBER(SEARCH("Yes",'2_all_summary'!$H49)),IF(ISNUMBER(SEARCH("Yes",'2_all_summary'!M49)),1,2),IF(ISNUMBER(SEARCH("No",'2_all_summary'!M49)),4,3))</f>
        <v>4</v>
      </c>
      <c r="K50" s="41">
        <f>IF(ISNUMBER(SEARCH("Yes",'2_all_summary'!$H49)),IF(ISNUMBER(SEARCH("Yes",'2_all_summary'!N49)),1,2),IF(ISNUMBER(SEARCH("No",'2_all_summary'!N49)),4,3))</f>
        <v>4</v>
      </c>
      <c r="L50" s="41">
        <f>IF(ISNUMBER(SEARCH("Yes",'2_all_summary'!$H49)),IF(ISNUMBER(SEARCH("Yes",'2_all_summary'!O49)),1,2),IF(ISNUMBER(SEARCH("No",'2_all_summary'!O49)),4,3))</f>
        <v>4</v>
      </c>
      <c r="M50" s="41">
        <f>IF(ISNUMBER(SEARCH("Yes",'2_all_summary'!$H49)),IF(0&lt;'2_all_summary'!P49,1,2),IF(0='2_all_summary'!P49,4,3))</f>
        <v>4</v>
      </c>
      <c r="N50" s="41">
        <f>IF(ISNUMBER(SEARCH("Yes",'2_all_summary'!$H49)),IF(ISNUMBER(SEARCH("Yes",'2_all_summary'!Q49)),1,2),IF(ISNUMBER(SEARCH("No",'2_all_summary'!Q49)),4,3))</f>
        <v>4</v>
      </c>
      <c r="O50" s="41">
        <f>IF(ISNUMBER(SEARCH("Yes",'2_all_summary'!$H49)),IF(ISNUMBER(SEARCH("Yes",'2_all_summary'!R49)),1,2),IF(ISNUMBER(SEARCH("No",'2_all_summary'!R49)),4,3))</f>
        <v>4</v>
      </c>
      <c r="P50" s="41">
        <f>IF(ISNUMBER(SEARCH("Yes",'2_all_summary'!$H49)),IF(ISNUMBER(SEARCH("Yes",'2_all_summary'!S49)),1,2),IF(ISNUMBER(SEARCH("No",'2_all_summary'!S49)),4,3))</f>
        <v>4</v>
      </c>
      <c r="Q50" s="41">
        <f>IF(ISNUMBER(SEARCH("Yes",'2_all_summary'!$H49)),IF(0&lt;'2_all_summary'!T49,1,2),IF(0='2_all_summary'!T49,4,3))</f>
        <v>4</v>
      </c>
      <c r="R50" s="41">
        <f>IF(ISNUMBER(SEARCH("Yes",'2_all_summary'!$H49)),IF(ISNUMBER(SEARCH("Yes",'2_all_summary'!U49)),1,2),IF(ISNUMBER(SEARCH("No",'2_all_summary'!U49)),4,3))</f>
        <v>4</v>
      </c>
    </row>
    <row r="51" spans="7:18" x14ac:dyDescent="0.3">
      <c r="G51" s="56"/>
      <c r="H51" s="41" t="str">
        <f>'2_all_summary'!D50</f>
        <v>Long-Term Stability of the Faunal Community of a Subtropical Estuary: Evaluating Disturbances in the Context of Interannual Variability</v>
      </c>
      <c r="I51" s="41" t="str">
        <f>'2_all_summary'!E50</f>
        <v>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2005â€“2006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1â€“3Â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3Â years, we suggest that where long-term monitoring exists, active restoration might be deferred while monitoring for signs of recovery following the removal of a perturbation. This is a fundamental part of sound adaptive management processes to promote sustainable ecosystems. Â© 2020, Coastal and Estuarine Research Federation.</v>
      </c>
      <c r="J51" s="41">
        <f>IF(ISNUMBER(SEARCH("Yes",'2_all_summary'!$H50)),IF(ISNUMBER(SEARCH("Yes",'2_all_summary'!M50)),1,2),IF(ISNUMBER(SEARCH("No",'2_all_summary'!M50)),4,3))</f>
        <v>4</v>
      </c>
      <c r="K51" s="41">
        <f>IF(ISNUMBER(SEARCH("Yes",'2_all_summary'!$H50)),IF(ISNUMBER(SEARCH("Yes",'2_all_summary'!N50)),1,2),IF(ISNUMBER(SEARCH("No",'2_all_summary'!N50)),4,3))</f>
        <v>4</v>
      </c>
      <c r="L51" s="41">
        <f>IF(ISNUMBER(SEARCH("Yes",'2_all_summary'!$H50)),IF(ISNUMBER(SEARCH("Yes",'2_all_summary'!O50)),1,2),IF(ISNUMBER(SEARCH("No",'2_all_summary'!O50)),4,3))</f>
        <v>4</v>
      </c>
      <c r="M51" s="41">
        <f>IF(ISNUMBER(SEARCH("Yes",'2_all_summary'!$H50)),IF(0&lt;'2_all_summary'!P50,1,2),IF(0='2_all_summary'!P50,4,3))</f>
        <v>4</v>
      </c>
      <c r="N51" s="41">
        <f>IF(ISNUMBER(SEARCH("Yes",'2_all_summary'!$H50)),IF(ISNUMBER(SEARCH("Yes",'2_all_summary'!Q50)),1,2),IF(ISNUMBER(SEARCH("No",'2_all_summary'!Q50)),4,3))</f>
        <v>4</v>
      </c>
      <c r="O51" s="41">
        <f>IF(ISNUMBER(SEARCH("Yes",'2_all_summary'!$H50)),IF(ISNUMBER(SEARCH("Yes",'2_all_summary'!R50)),1,2),IF(ISNUMBER(SEARCH("No",'2_all_summary'!R50)),4,3))</f>
        <v>4</v>
      </c>
      <c r="P51" s="41">
        <f>IF(ISNUMBER(SEARCH("Yes",'2_all_summary'!$H50)),IF(ISNUMBER(SEARCH("Yes",'2_all_summary'!S50)),1,2),IF(ISNUMBER(SEARCH("No",'2_all_summary'!S50)),4,3))</f>
        <v>4</v>
      </c>
      <c r="Q51" s="41">
        <f>IF(ISNUMBER(SEARCH("Yes",'2_all_summary'!$H50)),IF(0&lt;'2_all_summary'!T50,1,2),IF(0='2_all_summary'!T50,4,3))</f>
        <v>4</v>
      </c>
      <c r="R51" s="41">
        <f>IF(ISNUMBER(SEARCH("Yes",'2_all_summary'!$H50)),IF(ISNUMBER(SEARCH("Yes",'2_all_summary'!U50)),1,2),IF(ISNUMBER(SEARCH("No",'2_all_summary'!U50)),4,3))</f>
        <v>4</v>
      </c>
    </row>
    <row r="52" spans="7:18" x14ac:dyDescent="0.3">
      <c r="G52" s="56"/>
      <c r="H52" s="41" t="str">
        <f>'2_all_summary'!D51</f>
        <v>Exclusive economic zones and the management of fisheries in the South China Sea</v>
      </c>
      <c r="I52" s="41" t="str">
        <f>'2_all_summary'!E51</f>
        <v>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Â© 2005 Springer. All Rights Reserved.</v>
      </c>
      <c r="J52" s="41">
        <f>IF(ISNUMBER(SEARCH("Yes",'2_all_summary'!$H51)),IF(ISNUMBER(SEARCH("Yes",'2_all_summary'!M51)),1,2),IF(ISNUMBER(SEARCH("No",'2_all_summary'!M51)),4,3))</f>
        <v>4</v>
      </c>
      <c r="K52" s="41">
        <f>IF(ISNUMBER(SEARCH("Yes",'2_all_summary'!$H51)),IF(ISNUMBER(SEARCH("Yes",'2_all_summary'!N51)),1,2),IF(ISNUMBER(SEARCH("No",'2_all_summary'!N51)),4,3))</f>
        <v>4</v>
      </c>
      <c r="L52" s="41">
        <f>IF(ISNUMBER(SEARCH("Yes",'2_all_summary'!$H51)),IF(ISNUMBER(SEARCH("Yes",'2_all_summary'!O51)),1,2),IF(ISNUMBER(SEARCH("No",'2_all_summary'!O51)),4,3))</f>
        <v>4</v>
      </c>
      <c r="M52" s="41">
        <f>IF(ISNUMBER(SEARCH("Yes",'2_all_summary'!$H51)),IF(0&lt;'2_all_summary'!P51,1,2),IF(0='2_all_summary'!P51,4,3))</f>
        <v>4</v>
      </c>
      <c r="N52" s="41">
        <f>IF(ISNUMBER(SEARCH("Yes",'2_all_summary'!$H51)),IF(ISNUMBER(SEARCH("Yes",'2_all_summary'!Q51)),1,2),IF(ISNUMBER(SEARCH("No",'2_all_summary'!Q51)),4,3))</f>
        <v>4</v>
      </c>
      <c r="O52" s="41">
        <f>IF(ISNUMBER(SEARCH("Yes",'2_all_summary'!$H51)),IF(ISNUMBER(SEARCH("Yes",'2_all_summary'!R51)),1,2),IF(ISNUMBER(SEARCH("No",'2_all_summary'!R51)),4,3))</f>
        <v>4</v>
      </c>
      <c r="P52" s="41">
        <f>IF(ISNUMBER(SEARCH("Yes",'2_all_summary'!$H51)),IF(ISNUMBER(SEARCH("Yes",'2_all_summary'!S51)),1,2),IF(ISNUMBER(SEARCH("No",'2_all_summary'!S51)),4,3))</f>
        <v>4</v>
      </c>
      <c r="Q52" s="41">
        <f>IF(ISNUMBER(SEARCH("Yes",'2_all_summary'!$H51)),IF(0&lt;'2_all_summary'!T51,1,2),IF(0='2_all_summary'!T51,4,3))</f>
        <v>4</v>
      </c>
      <c r="R52" s="41">
        <f>IF(ISNUMBER(SEARCH("Yes",'2_all_summary'!$H51)),IF(ISNUMBER(SEARCH("Yes",'2_all_summary'!U51)),1,2),IF(ISNUMBER(SEARCH("No",'2_all_summary'!U51)),4,3))</f>
        <v>4</v>
      </c>
    </row>
    <row r="53" spans="7:18" x14ac:dyDescent="0.3">
      <c r="G53" s="56"/>
      <c r="H53" s="41" t="str">
        <f>'2_all_summary'!D52</f>
        <v>Social dimensions of local fisheries co-management in the Coral Triangle</v>
      </c>
      <c r="I53" s="41" t="str">
        <f>'2_all_summary'!E52</f>
        <v>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Â© Foundation for Environmental Conservation 2015.</v>
      </c>
      <c r="J53" s="41">
        <f>IF(ISNUMBER(SEARCH("Yes",'2_all_summary'!$H52)),IF(ISNUMBER(SEARCH("Yes",'2_all_summary'!M52)),1,2),IF(ISNUMBER(SEARCH("No",'2_all_summary'!M52)),4,3))</f>
        <v>4</v>
      </c>
      <c r="K53" s="41">
        <f>IF(ISNUMBER(SEARCH("Yes",'2_all_summary'!$H52)),IF(ISNUMBER(SEARCH("Yes",'2_all_summary'!N52)),1,2),IF(ISNUMBER(SEARCH("No",'2_all_summary'!N52)),4,3))</f>
        <v>4</v>
      </c>
      <c r="L53" s="41">
        <f>IF(ISNUMBER(SEARCH("Yes",'2_all_summary'!$H52)),IF(ISNUMBER(SEARCH("Yes",'2_all_summary'!O52)),1,2),IF(ISNUMBER(SEARCH("No",'2_all_summary'!O52)),4,3))</f>
        <v>4</v>
      </c>
      <c r="M53" s="41">
        <f>IF(ISNUMBER(SEARCH("Yes",'2_all_summary'!$H52)),IF(0&lt;'2_all_summary'!P52,1,2),IF(0='2_all_summary'!P52,4,3))</f>
        <v>4</v>
      </c>
      <c r="N53" s="41">
        <f>IF(ISNUMBER(SEARCH("Yes",'2_all_summary'!$H52)),IF(ISNUMBER(SEARCH("Yes",'2_all_summary'!Q52)),1,2),IF(ISNUMBER(SEARCH("No",'2_all_summary'!Q52)),4,3))</f>
        <v>3</v>
      </c>
      <c r="O53" s="41">
        <f>IF(ISNUMBER(SEARCH("Yes",'2_all_summary'!$H52)),IF(ISNUMBER(SEARCH("Yes",'2_all_summary'!R52)),1,2),IF(ISNUMBER(SEARCH("No",'2_all_summary'!R52)),4,3))</f>
        <v>4</v>
      </c>
      <c r="P53" s="41">
        <f>IF(ISNUMBER(SEARCH("Yes",'2_all_summary'!$H52)),IF(ISNUMBER(SEARCH("Yes",'2_all_summary'!S52)),1,2),IF(ISNUMBER(SEARCH("No",'2_all_summary'!S52)),4,3))</f>
        <v>3</v>
      </c>
      <c r="Q53" s="41">
        <f>IF(ISNUMBER(SEARCH("Yes",'2_all_summary'!$H52)),IF(0&lt;'2_all_summary'!T52,1,2),IF(0='2_all_summary'!T52,4,3))</f>
        <v>3</v>
      </c>
      <c r="R53" s="41">
        <f>IF(ISNUMBER(SEARCH("Yes",'2_all_summary'!$H52)),IF(ISNUMBER(SEARCH("Yes",'2_all_summary'!U52)),1,2),IF(ISNUMBER(SEARCH("No",'2_all_summary'!U52)),4,3))</f>
        <v>3</v>
      </c>
    </row>
    <row r="54" spans="7:18" x14ac:dyDescent="0.3">
      <c r="G54" s="56"/>
      <c r="H54" s="41" t="str">
        <f>'2_all_summary'!D53</f>
        <v>Facing limits in oceanic fisheries: Part I: Extent of the problem and policy responses</v>
      </c>
      <c r="I54" s="41" t="str">
        <f>'2_all_summary'!E53</f>
        <v>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 based management. 1994 United Nations</v>
      </c>
      <c r="J54" s="41">
        <f>IF(ISNUMBER(SEARCH("Yes",'2_all_summary'!$H53)),IF(ISNUMBER(SEARCH("Yes",'2_all_summary'!M53)),1,2),IF(ISNUMBER(SEARCH("No",'2_all_summary'!M53)),4,3))</f>
        <v>4</v>
      </c>
      <c r="K54" s="41">
        <f>IF(ISNUMBER(SEARCH("Yes",'2_all_summary'!$H53)),IF(ISNUMBER(SEARCH("Yes",'2_all_summary'!N53)),1,2),IF(ISNUMBER(SEARCH("No",'2_all_summary'!N53)),4,3))</f>
        <v>4</v>
      </c>
      <c r="L54" s="41">
        <f>IF(ISNUMBER(SEARCH("Yes",'2_all_summary'!$H53)),IF(ISNUMBER(SEARCH("Yes",'2_all_summary'!O53)),1,2),IF(ISNUMBER(SEARCH("No",'2_all_summary'!O53)),4,3))</f>
        <v>4</v>
      </c>
      <c r="M54" s="41">
        <f>IF(ISNUMBER(SEARCH("Yes",'2_all_summary'!$H53)),IF(0&lt;'2_all_summary'!P53,1,2),IF(0='2_all_summary'!P53,4,3))</f>
        <v>4</v>
      </c>
      <c r="N54" s="41">
        <f>IF(ISNUMBER(SEARCH("Yes",'2_all_summary'!$H53)),IF(ISNUMBER(SEARCH("Yes",'2_all_summary'!Q53)),1,2),IF(ISNUMBER(SEARCH("No",'2_all_summary'!Q53)),4,3))</f>
        <v>4</v>
      </c>
      <c r="O54" s="41">
        <f>IF(ISNUMBER(SEARCH("Yes",'2_all_summary'!$H53)),IF(ISNUMBER(SEARCH("Yes",'2_all_summary'!R53)),1,2),IF(ISNUMBER(SEARCH("No",'2_all_summary'!R53)),4,3))</f>
        <v>4</v>
      </c>
      <c r="P54" s="41">
        <f>IF(ISNUMBER(SEARCH("Yes",'2_all_summary'!$H53)),IF(ISNUMBER(SEARCH("Yes",'2_all_summary'!S53)),1,2),IF(ISNUMBER(SEARCH("No",'2_all_summary'!S53)),4,3))</f>
        <v>4</v>
      </c>
      <c r="Q54" s="41">
        <f>IF(ISNUMBER(SEARCH("Yes",'2_all_summary'!$H53)),IF(0&lt;'2_all_summary'!T53,1,2),IF(0='2_all_summary'!T53,4,3))</f>
        <v>4</v>
      </c>
      <c r="R54" s="41">
        <f>IF(ISNUMBER(SEARCH("Yes",'2_all_summary'!$H53)),IF(ISNUMBER(SEARCH("Yes",'2_all_summary'!U53)),1,2),IF(ISNUMBER(SEARCH("No",'2_all_summary'!U53)),4,3))</f>
        <v>4</v>
      </c>
    </row>
    <row r="55" spans="7:18" x14ac:dyDescent="0.3">
      <c r="G55" s="56"/>
      <c r="H55" s="41" t="str">
        <f>'2_all_summary'!D54</f>
        <v>Madagascar Fish Eagle productivity in the Tsimembo-Manambolomaty Protected Area and surrounding habitat of western Madagascar</v>
      </c>
      <c r="I55" s="41" t="str">
        <f>'2_all_summary'!E54</f>
        <v>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Â© 2018 NISC (Pty) Ltd.</v>
      </c>
      <c r="J55" s="41">
        <f>IF(ISNUMBER(SEARCH("Yes",'2_all_summary'!$H54)),IF(ISNUMBER(SEARCH("Yes",'2_all_summary'!M54)),1,2),IF(ISNUMBER(SEARCH("No",'2_all_summary'!M54)),4,3))</f>
        <v>4</v>
      </c>
      <c r="K55" s="41">
        <f>IF(ISNUMBER(SEARCH("Yes",'2_all_summary'!$H54)),IF(ISNUMBER(SEARCH("Yes",'2_all_summary'!N54)),1,2),IF(ISNUMBER(SEARCH("No",'2_all_summary'!N54)),4,3))</f>
        <v>4</v>
      </c>
      <c r="L55" s="41">
        <f>IF(ISNUMBER(SEARCH("Yes",'2_all_summary'!$H54)),IF(ISNUMBER(SEARCH("Yes",'2_all_summary'!O54)),1,2),IF(ISNUMBER(SEARCH("No",'2_all_summary'!O54)),4,3))</f>
        <v>4</v>
      </c>
      <c r="M55" s="41">
        <f>IF(ISNUMBER(SEARCH("Yes",'2_all_summary'!$H54)),IF(0&lt;'2_all_summary'!P54,1,2),IF(0='2_all_summary'!P54,4,3))</f>
        <v>4</v>
      </c>
      <c r="N55" s="41">
        <f>IF(ISNUMBER(SEARCH("Yes",'2_all_summary'!$H54)),IF(ISNUMBER(SEARCH("Yes",'2_all_summary'!Q54)),1,2),IF(ISNUMBER(SEARCH("No",'2_all_summary'!Q54)),4,3))</f>
        <v>4</v>
      </c>
      <c r="O55" s="41">
        <f>IF(ISNUMBER(SEARCH("Yes",'2_all_summary'!$H54)),IF(ISNUMBER(SEARCH("Yes",'2_all_summary'!R54)),1,2),IF(ISNUMBER(SEARCH("No",'2_all_summary'!R54)),4,3))</f>
        <v>4</v>
      </c>
      <c r="P55" s="41">
        <f>IF(ISNUMBER(SEARCH("Yes",'2_all_summary'!$H54)),IF(ISNUMBER(SEARCH("Yes",'2_all_summary'!S54)),1,2),IF(ISNUMBER(SEARCH("No",'2_all_summary'!S54)),4,3))</f>
        <v>4</v>
      </c>
      <c r="Q55" s="41">
        <f>IF(ISNUMBER(SEARCH("Yes",'2_all_summary'!$H54)),IF(0&lt;'2_all_summary'!T54,1,2),IF(0='2_all_summary'!T54,4,3))</f>
        <v>4</v>
      </c>
      <c r="R55" s="41">
        <f>IF(ISNUMBER(SEARCH("Yes",'2_all_summary'!$H54)),IF(ISNUMBER(SEARCH("Yes",'2_all_summary'!U54)),1,2),IF(ISNUMBER(SEARCH("No",'2_all_summary'!U54)),4,3))</f>
        <v>4</v>
      </c>
    </row>
    <row r="56" spans="7:18" x14ac:dyDescent="0.3">
      <c r="G56" s="56"/>
      <c r="H56" s="41" t="str">
        <f>'2_all_summary'!D55</f>
        <v>Hidden benefits and risks of partial protection for coral reef fisheries</v>
      </c>
      <c r="I56" s="41" t="str">
        <f>'2_all_summary'!E55</f>
        <v>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Â© 2022 by the author(s). Published here under license by the Resilience Alliance.</v>
      </c>
      <c r="J56" s="41">
        <f>IF(ISNUMBER(SEARCH("Yes",'2_all_summary'!$H55)),IF(ISNUMBER(SEARCH("Yes",'2_all_summary'!M55)),1,2),IF(ISNUMBER(SEARCH("No",'2_all_summary'!M55)),4,3))</f>
        <v>1</v>
      </c>
      <c r="K56" s="41">
        <f>IF(ISNUMBER(SEARCH("Yes",'2_all_summary'!$H55)),IF(ISNUMBER(SEARCH("Yes",'2_all_summary'!N55)),1,2),IF(ISNUMBER(SEARCH("No",'2_all_summary'!N55)),4,3))</f>
        <v>1</v>
      </c>
      <c r="L56" s="41">
        <f>IF(ISNUMBER(SEARCH("Yes",'2_all_summary'!$H55)),IF(ISNUMBER(SEARCH("Yes",'2_all_summary'!O55)),1,2),IF(ISNUMBER(SEARCH("No",'2_all_summary'!O55)),4,3))</f>
        <v>1</v>
      </c>
      <c r="M56" s="41">
        <f>IF(ISNUMBER(SEARCH("Yes",'2_all_summary'!$H55)),IF(0&lt;'2_all_summary'!P55,1,2),IF(0='2_all_summary'!P55,4,3))</f>
        <v>1</v>
      </c>
      <c r="N56" s="41">
        <f>IF(ISNUMBER(SEARCH("Yes",'2_all_summary'!$H55)),IF(ISNUMBER(SEARCH("Yes",'2_all_summary'!Q55)),1,2),IF(ISNUMBER(SEARCH("No",'2_all_summary'!Q55)),4,3))</f>
        <v>1</v>
      </c>
      <c r="O56" s="41">
        <f>IF(ISNUMBER(SEARCH("Yes",'2_all_summary'!$H55)),IF(ISNUMBER(SEARCH("Yes",'2_all_summary'!R55)),1,2),IF(ISNUMBER(SEARCH("No",'2_all_summary'!R55)),4,3))</f>
        <v>1</v>
      </c>
      <c r="P56" s="41">
        <f>IF(ISNUMBER(SEARCH("Yes",'2_all_summary'!$H55)),IF(ISNUMBER(SEARCH("Yes",'2_all_summary'!S55)),1,2),IF(ISNUMBER(SEARCH("No",'2_all_summary'!S55)),4,3))</f>
        <v>1</v>
      </c>
      <c r="Q56" s="41">
        <f>IF(ISNUMBER(SEARCH("Yes",'2_all_summary'!$H55)),IF(0&lt;'2_all_summary'!T55,1,2),IF(0='2_all_summary'!T55,4,3))</f>
        <v>1</v>
      </c>
      <c r="R56" s="41">
        <f>IF(ISNUMBER(SEARCH("Yes",'2_all_summary'!$H55)),IF(ISNUMBER(SEARCH("Yes",'2_all_summary'!U55)),1,2),IF(ISNUMBER(SEARCH("No",'2_all_summary'!U55)),4,3))</f>
        <v>1</v>
      </c>
    </row>
    <row r="57" spans="7:18" x14ac:dyDescent="0.3">
      <c r="G57" s="56"/>
      <c r="H57" s="41" t="str">
        <f>'2_all_summary'!D56</f>
        <v>A theory of scaling for community-based fisheries management</v>
      </c>
      <c r="I57" s="41" t="str">
        <f>'2_all_summary'!E56</f>
        <v>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â€˜scaling up community-based fisheries managementâ€™.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frameworkâ€™s main scaling dimensions. Â© 2021, The Author(s).</v>
      </c>
      <c r="J57" s="41">
        <f>IF(ISNUMBER(SEARCH("Yes",'2_all_summary'!$H56)),IF(ISNUMBER(SEARCH("Yes",'2_all_summary'!M56)),1,2),IF(ISNUMBER(SEARCH("No",'2_all_summary'!M56)),4,3))</f>
        <v>1</v>
      </c>
      <c r="K57" s="41">
        <f>IF(ISNUMBER(SEARCH("Yes",'2_all_summary'!$H56)),IF(ISNUMBER(SEARCH("Yes",'2_all_summary'!N56)),1,2),IF(ISNUMBER(SEARCH("No",'2_all_summary'!N56)),4,3))</f>
        <v>1</v>
      </c>
      <c r="L57" s="41">
        <f>IF(ISNUMBER(SEARCH("Yes",'2_all_summary'!$H56)),IF(ISNUMBER(SEARCH("Yes",'2_all_summary'!O56)),1,2),IF(ISNUMBER(SEARCH("No",'2_all_summary'!O56)),4,3))</f>
        <v>1</v>
      </c>
      <c r="M57" s="41">
        <f>IF(ISNUMBER(SEARCH("Yes",'2_all_summary'!$H56)),IF(0&lt;'2_all_summary'!P56,1,2),IF(0='2_all_summary'!P56,4,3))</f>
        <v>1</v>
      </c>
      <c r="N57" s="41">
        <f>IF(ISNUMBER(SEARCH("Yes",'2_all_summary'!$H56)),IF(ISNUMBER(SEARCH("Yes",'2_all_summary'!Q56)),1,2),IF(ISNUMBER(SEARCH("No",'2_all_summary'!Q56)),4,3))</f>
        <v>1</v>
      </c>
      <c r="O57" s="41">
        <f>IF(ISNUMBER(SEARCH("Yes",'2_all_summary'!$H56)),IF(ISNUMBER(SEARCH("Yes",'2_all_summary'!R56)),1,2),IF(ISNUMBER(SEARCH("No",'2_all_summary'!R56)),4,3))</f>
        <v>1</v>
      </c>
      <c r="P57" s="41">
        <f>IF(ISNUMBER(SEARCH("Yes",'2_all_summary'!$H56)),IF(ISNUMBER(SEARCH("Yes",'2_all_summary'!S56)),1,2),IF(ISNUMBER(SEARCH("No",'2_all_summary'!S56)),4,3))</f>
        <v>1</v>
      </c>
      <c r="Q57" s="41">
        <f>IF(ISNUMBER(SEARCH("Yes",'2_all_summary'!$H56)),IF(0&lt;'2_all_summary'!T56,1,2),IF(0='2_all_summary'!T56,4,3))</f>
        <v>1</v>
      </c>
      <c r="R57" s="41">
        <f>IF(ISNUMBER(SEARCH("Yes",'2_all_summary'!$H56)),IF(ISNUMBER(SEARCH("Yes",'2_all_summary'!U56)),1,2),IF(ISNUMBER(SEARCH("No",'2_all_summary'!U56)),4,3))</f>
        <v>1</v>
      </c>
    </row>
    <row r="58" spans="7:18" x14ac:dyDescent="0.3">
      <c r="G58" s="56"/>
      <c r="H58" s="41" t="str">
        <f>'2_all_summary'!D57</f>
        <v>Assessment of governance of fisher communities of inland openwater fisheries in Bangladesh</v>
      </c>
      <c r="I58" s="41" t="str">
        <f>'2_all_summary'!E57</f>
        <v>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Â© 2013 Elsevier Ltd.</v>
      </c>
      <c r="J58" s="41">
        <f>IF(ISNUMBER(SEARCH("Yes",'2_all_summary'!$H57)),IF(ISNUMBER(SEARCH("Yes",'2_all_summary'!M57)),1,2),IF(ISNUMBER(SEARCH("No",'2_all_summary'!M57)),4,3))</f>
        <v>4</v>
      </c>
      <c r="K58" s="41">
        <f>IF(ISNUMBER(SEARCH("Yes",'2_all_summary'!$H57)),IF(ISNUMBER(SEARCH("Yes",'2_all_summary'!N57)),1,2),IF(ISNUMBER(SEARCH("No",'2_all_summary'!N57)),4,3))</f>
        <v>4</v>
      </c>
      <c r="L58" s="41">
        <f>IF(ISNUMBER(SEARCH("Yes",'2_all_summary'!$H57)),IF(ISNUMBER(SEARCH("Yes",'2_all_summary'!O57)),1,2),IF(ISNUMBER(SEARCH("No",'2_all_summary'!O57)),4,3))</f>
        <v>4</v>
      </c>
      <c r="M58" s="41">
        <f>IF(ISNUMBER(SEARCH("Yes",'2_all_summary'!$H57)),IF(0&lt;'2_all_summary'!P57,1,2),IF(0='2_all_summary'!P57,4,3))</f>
        <v>4</v>
      </c>
      <c r="N58" s="41">
        <f>IF(ISNUMBER(SEARCH("Yes",'2_all_summary'!$H57)),IF(ISNUMBER(SEARCH("Yes",'2_all_summary'!Q57)),1,2),IF(ISNUMBER(SEARCH("No",'2_all_summary'!Q57)),4,3))</f>
        <v>4</v>
      </c>
      <c r="O58" s="41">
        <f>IF(ISNUMBER(SEARCH("Yes",'2_all_summary'!$H57)),IF(ISNUMBER(SEARCH("Yes",'2_all_summary'!R57)),1,2),IF(ISNUMBER(SEARCH("No",'2_all_summary'!R57)),4,3))</f>
        <v>4</v>
      </c>
      <c r="P58" s="41">
        <f>IF(ISNUMBER(SEARCH("Yes",'2_all_summary'!$H57)),IF(ISNUMBER(SEARCH("Yes",'2_all_summary'!S57)),1,2),IF(ISNUMBER(SEARCH("No",'2_all_summary'!S57)),4,3))</f>
        <v>4</v>
      </c>
      <c r="Q58" s="41">
        <f>IF(ISNUMBER(SEARCH("Yes",'2_all_summary'!$H57)),IF(0&lt;'2_all_summary'!T57,1,2),IF(0='2_all_summary'!T57,4,3))</f>
        <v>4</v>
      </c>
      <c r="R58" s="41">
        <f>IF(ISNUMBER(SEARCH("Yes",'2_all_summary'!$H57)),IF(ISNUMBER(SEARCH("Yes",'2_all_summary'!U57)),1,2),IF(ISNUMBER(SEARCH("No",'2_all_summary'!U57)),4,3))</f>
        <v>4</v>
      </c>
    </row>
    <row r="59" spans="7:18" x14ac:dyDescent="0.3">
      <c r="G59" s="56"/>
      <c r="H59" s="41" t="str">
        <f>'2_all_summary'!D58</f>
        <v>Tonle Sap Lake, Cambodia: A perspective on its transborder hydrological and resources governance</v>
      </c>
      <c r="I59" s="41" t="str">
        <f>'2_all_summary'!E58</f>
        <v>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Â© 2015 Wiley Publishing Asia Pty Ltd.</v>
      </c>
      <c r="J59" s="41">
        <f>IF(ISNUMBER(SEARCH("Yes",'2_all_summary'!$H58)),IF(ISNUMBER(SEARCH("Yes",'2_all_summary'!M58)),1,2),IF(ISNUMBER(SEARCH("No",'2_all_summary'!M58)),4,3))</f>
        <v>4</v>
      </c>
      <c r="K59" s="41">
        <f>IF(ISNUMBER(SEARCH("Yes",'2_all_summary'!$H58)),IF(ISNUMBER(SEARCH("Yes",'2_all_summary'!N58)),1,2),IF(ISNUMBER(SEARCH("No",'2_all_summary'!N58)),4,3))</f>
        <v>4</v>
      </c>
      <c r="L59" s="41">
        <f>IF(ISNUMBER(SEARCH("Yes",'2_all_summary'!$H58)),IF(ISNUMBER(SEARCH("Yes",'2_all_summary'!O58)),1,2),IF(ISNUMBER(SEARCH("No",'2_all_summary'!O58)),4,3))</f>
        <v>4</v>
      </c>
      <c r="M59" s="41">
        <f>IF(ISNUMBER(SEARCH("Yes",'2_all_summary'!$H58)),IF(0&lt;'2_all_summary'!P58,1,2),IF(0='2_all_summary'!P58,4,3))</f>
        <v>4</v>
      </c>
      <c r="N59" s="41">
        <f>IF(ISNUMBER(SEARCH("Yes",'2_all_summary'!$H58)),IF(ISNUMBER(SEARCH("Yes",'2_all_summary'!Q58)),1,2),IF(ISNUMBER(SEARCH("No",'2_all_summary'!Q58)),4,3))</f>
        <v>4</v>
      </c>
      <c r="O59" s="41">
        <f>IF(ISNUMBER(SEARCH("Yes",'2_all_summary'!$H58)),IF(ISNUMBER(SEARCH("Yes",'2_all_summary'!R58)),1,2),IF(ISNUMBER(SEARCH("No",'2_all_summary'!R58)),4,3))</f>
        <v>4</v>
      </c>
      <c r="P59" s="41">
        <f>IF(ISNUMBER(SEARCH("Yes",'2_all_summary'!$H58)),IF(ISNUMBER(SEARCH("Yes",'2_all_summary'!S58)),1,2),IF(ISNUMBER(SEARCH("No",'2_all_summary'!S58)),4,3))</f>
        <v>4</v>
      </c>
      <c r="Q59" s="41">
        <f>IF(ISNUMBER(SEARCH("Yes",'2_all_summary'!$H58)),IF(0&lt;'2_all_summary'!T58,1,2),IF(0='2_all_summary'!T58,4,3))</f>
        <v>4</v>
      </c>
      <c r="R59" s="41">
        <f>IF(ISNUMBER(SEARCH("Yes",'2_all_summary'!$H58)),IF(ISNUMBER(SEARCH("Yes",'2_all_summary'!U58)),1,2),IF(ISNUMBER(SEARCH("No",'2_all_summary'!U58)),4,3))</f>
        <v>4</v>
      </c>
    </row>
    <row r="60" spans="7:18" x14ac:dyDescent="0.3">
      <c r="G60" s="56"/>
      <c r="H60" s="41" t="str">
        <f>'2_all_summary'!D59</f>
        <v>The difference that class makes: Neoliberalization and non-capitalism in the fishing industry of new england</v>
      </c>
      <c r="I60" s="41" t="str">
        <f>'2_all_summary'!E59</f>
        <v>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Â© 2007 The Author Journal compilation Â© 2007 Editorial Board of Antipode.</v>
      </c>
      <c r="J60" s="41">
        <f>IF(ISNUMBER(SEARCH("Yes",'2_all_summary'!$H59)),IF(ISNUMBER(SEARCH("Yes",'2_all_summary'!M59)),1,2),IF(ISNUMBER(SEARCH("No",'2_all_summary'!M59)),4,3))</f>
        <v>4</v>
      </c>
      <c r="K60" s="41">
        <f>IF(ISNUMBER(SEARCH("Yes",'2_all_summary'!$H59)),IF(ISNUMBER(SEARCH("Yes",'2_all_summary'!N59)),1,2),IF(ISNUMBER(SEARCH("No",'2_all_summary'!N59)),4,3))</f>
        <v>4</v>
      </c>
      <c r="L60" s="41">
        <f>IF(ISNUMBER(SEARCH("Yes",'2_all_summary'!$H59)),IF(ISNUMBER(SEARCH("Yes",'2_all_summary'!O59)),1,2),IF(ISNUMBER(SEARCH("No",'2_all_summary'!O59)),4,3))</f>
        <v>4</v>
      </c>
      <c r="M60" s="41">
        <f>IF(ISNUMBER(SEARCH("Yes",'2_all_summary'!$H59)),IF(0&lt;'2_all_summary'!P59,1,2),IF(0='2_all_summary'!P59,4,3))</f>
        <v>4</v>
      </c>
      <c r="N60" s="41">
        <f>IF(ISNUMBER(SEARCH("Yes",'2_all_summary'!$H59)),IF(ISNUMBER(SEARCH("Yes",'2_all_summary'!Q59)),1,2),IF(ISNUMBER(SEARCH("No",'2_all_summary'!Q59)),4,3))</f>
        <v>4</v>
      </c>
      <c r="O60" s="41">
        <f>IF(ISNUMBER(SEARCH("Yes",'2_all_summary'!$H59)),IF(ISNUMBER(SEARCH("Yes",'2_all_summary'!R59)),1,2),IF(ISNUMBER(SEARCH("No",'2_all_summary'!R59)),4,3))</f>
        <v>4</v>
      </c>
      <c r="P60" s="41">
        <f>IF(ISNUMBER(SEARCH("Yes",'2_all_summary'!$H59)),IF(ISNUMBER(SEARCH("Yes",'2_all_summary'!S59)),1,2),IF(ISNUMBER(SEARCH("No",'2_all_summary'!S59)),4,3))</f>
        <v>4</v>
      </c>
      <c r="Q60" s="41">
        <f>IF(ISNUMBER(SEARCH("Yes",'2_all_summary'!$H59)),IF(0&lt;'2_all_summary'!T59,1,2),IF(0='2_all_summary'!T59,4,3))</f>
        <v>4</v>
      </c>
      <c r="R60" s="41">
        <f>IF(ISNUMBER(SEARCH("Yes",'2_all_summary'!$H59)),IF(ISNUMBER(SEARCH("Yes",'2_all_summary'!U59)),1,2),IF(ISNUMBER(SEARCH("No",'2_all_summary'!U59)),4,3))</f>
        <v>4</v>
      </c>
    </row>
    <row r="61" spans="7:18" x14ac:dyDescent="0.3">
      <c r="G61" s="56"/>
      <c r="H61" s="41" t="str">
        <f>'2_all_summary'!D60</f>
        <v>CROI 2016: Hot spots in HIV infection and advances in HIV prevention</v>
      </c>
      <c r="I61" s="41" t="str">
        <f>'2_all_summary'!E60</f>
        <v>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Â© 2016, IASâ€“USA. All rights reserved.</v>
      </c>
      <c r="J61" s="41">
        <f>IF(ISNUMBER(SEARCH("Yes",'2_all_summary'!$H60)),IF(ISNUMBER(SEARCH("Yes",'2_all_summary'!M60)),1,2),IF(ISNUMBER(SEARCH("No",'2_all_summary'!M60)),4,3))</f>
        <v>4</v>
      </c>
      <c r="K61" s="41">
        <f>IF(ISNUMBER(SEARCH("Yes",'2_all_summary'!$H60)),IF(ISNUMBER(SEARCH("Yes",'2_all_summary'!N60)),1,2),IF(ISNUMBER(SEARCH("No",'2_all_summary'!N60)),4,3))</f>
        <v>4</v>
      </c>
      <c r="L61" s="41">
        <f>IF(ISNUMBER(SEARCH("Yes",'2_all_summary'!$H60)),IF(ISNUMBER(SEARCH("Yes",'2_all_summary'!O60)),1,2),IF(ISNUMBER(SEARCH("No",'2_all_summary'!O60)),4,3))</f>
        <v>4</v>
      </c>
      <c r="M61" s="41">
        <f>IF(ISNUMBER(SEARCH("Yes",'2_all_summary'!$H60)),IF(0&lt;'2_all_summary'!P60,1,2),IF(0='2_all_summary'!P60,4,3))</f>
        <v>4</v>
      </c>
      <c r="N61" s="41">
        <f>IF(ISNUMBER(SEARCH("Yes",'2_all_summary'!$H60)),IF(ISNUMBER(SEARCH("Yes",'2_all_summary'!Q60)),1,2),IF(ISNUMBER(SEARCH("No",'2_all_summary'!Q60)),4,3))</f>
        <v>4</v>
      </c>
      <c r="O61" s="41">
        <f>IF(ISNUMBER(SEARCH("Yes",'2_all_summary'!$H60)),IF(ISNUMBER(SEARCH("Yes",'2_all_summary'!R60)),1,2),IF(ISNUMBER(SEARCH("No",'2_all_summary'!R60)),4,3))</f>
        <v>4</v>
      </c>
      <c r="P61" s="41">
        <f>IF(ISNUMBER(SEARCH("Yes",'2_all_summary'!$H60)),IF(ISNUMBER(SEARCH("Yes",'2_all_summary'!S60)),1,2),IF(ISNUMBER(SEARCH("No",'2_all_summary'!S60)),4,3))</f>
        <v>4</v>
      </c>
      <c r="Q61" s="41">
        <f>IF(ISNUMBER(SEARCH("Yes",'2_all_summary'!$H60)),IF(0&lt;'2_all_summary'!T60,1,2),IF(0='2_all_summary'!T60,4,3))</f>
        <v>4</v>
      </c>
      <c r="R61" s="41">
        <f>IF(ISNUMBER(SEARCH("Yes",'2_all_summary'!$H60)),IF(ISNUMBER(SEARCH("Yes",'2_all_summary'!U60)),1,2),IF(ISNUMBER(SEARCH("No",'2_all_summary'!U60)),4,3))</f>
        <v>4</v>
      </c>
    </row>
    <row r="62" spans="7:18" x14ac:dyDescent="0.3">
      <c r="G62" s="56"/>
      <c r="H62" s="41" t="str">
        <f>'2_all_summary'!D61</f>
        <v>Community involvement in fisheries management: Experiences in the Gulf of Thailand countries</v>
      </c>
      <c r="I62" s="41" t="str">
        <f>'2_all_summary'!E61</f>
        <v>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Â© 2009 Elsevier Ltd. All rights reserved.</v>
      </c>
      <c r="J62" s="41">
        <f>IF(ISNUMBER(SEARCH("Yes",'2_all_summary'!$H61)),IF(ISNUMBER(SEARCH("Yes",'2_all_summary'!M61)),1,2),IF(ISNUMBER(SEARCH("No",'2_all_summary'!M61)),4,3))</f>
        <v>4</v>
      </c>
      <c r="K62" s="41">
        <f>IF(ISNUMBER(SEARCH("Yes",'2_all_summary'!$H61)),IF(ISNUMBER(SEARCH("Yes",'2_all_summary'!N61)),1,2),IF(ISNUMBER(SEARCH("No",'2_all_summary'!N61)),4,3))</f>
        <v>4</v>
      </c>
      <c r="L62" s="41">
        <f>IF(ISNUMBER(SEARCH("Yes",'2_all_summary'!$H61)),IF(ISNUMBER(SEARCH("Yes",'2_all_summary'!O61)),1,2),IF(ISNUMBER(SEARCH("No",'2_all_summary'!O61)),4,3))</f>
        <v>4</v>
      </c>
      <c r="M62" s="41">
        <f>IF(ISNUMBER(SEARCH("Yes",'2_all_summary'!$H61)),IF(0&lt;'2_all_summary'!P61,1,2),IF(0='2_all_summary'!P61,4,3))</f>
        <v>4</v>
      </c>
      <c r="N62" s="41">
        <f>IF(ISNUMBER(SEARCH("Yes",'2_all_summary'!$H61)),IF(ISNUMBER(SEARCH("Yes",'2_all_summary'!Q61)),1,2),IF(ISNUMBER(SEARCH("No",'2_all_summary'!Q61)),4,3))</f>
        <v>4</v>
      </c>
      <c r="O62" s="41">
        <f>IF(ISNUMBER(SEARCH("Yes",'2_all_summary'!$H61)),IF(ISNUMBER(SEARCH("Yes",'2_all_summary'!R61)),1,2),IF(ISNUMBER(SEARCH("No",'2_all_summary'!R61)),4,3))</f>
        <v>4</v>
      </c>
      <c r="P62" s="41">
        <f>IF(ISNUMBER(SEARCH("Yes",'2_all_summary'!$H61)),IF(ISNUMBER(SEARCH("Yes",'2_all_summary'!S61)),1,2),IF(ISNUMBER(SEARCH("No",'2_all_summary'!S61)),4,3))</f>
        <v>4</v>
      </c>
      <c r="Q62" s="41">
        <f>IF(ISNUMBER(SEARCH("Yes",'2_all_summary'!$H61)),IF(0&lt;'2_all_summary'!T61,1,2),IF(0='2_all_summary'!T61,4,3))</f>
        <v>4</v>
      </c>
      <c r="R62" s="41">
        <f>IF(ISNUMBER(SEARCH("Yes",'2_all_summary'!$H61)),IF(ISNUMBER(SEARCH("Yes",'2_all_summary'!U61)),1,2),IF(ISNUMBER(SEARCH("No",'2_all_summary'!U61)),4,3))</f>
        <v>4</v>
      </c>
    </row>
    <row r="63" spans="7:18" x14ac:dyDescent="0.3">
      <c r="G63" s="56"/>
      <c r="H63" s="41" t="str">
        <f>'2_all_summary'!D62</f>
        <v>Community-based organic agriculture in the Philippines</v>
      </c>
      <c r="I63" s="41" t="str">
        <f>'2_all_summary'!E62</f>
        <v>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v>
      </c>
      <c r="J63" s="41">
        <f>IF(ISNUMBER(SEARCH("Yes",'2_all_summary'!$H62)),IF(ISNUMBER(SEARCH("Yes",'2_all_summary'!M62)),1,2),IF(ISNUMBER(SEARCH("No",'2_all_summary'!M62)),4,3))</f>
        <v>4</v>
      </c>
      <c r="K63" s="41">
        <f>IF(ISNUMBER(SEARCH("Yes",'2_all_summary'!$H62)),IF(ISNUMBER(SEARCH("Yes",'2_all_summary'!N62)),1,2),IF(ISNUMBER(SEARCH("No",'2_all_summary'!N62)),4,3))</f>
        <v>4</v>
      </c>
      <c r="L63" s="41">
        <f>IF(ISNUMBER(SEARCH("Yes",'2_all_summary'!$H62)),IF(ISNUMBER(SEARCH("Yes",'2_all_summary'!O62)),1,2),IF(ISNUMBER(SEARCH("No",'2_all_summary'!O62)),4,3))</f>
        <v>4</v>
      </c>
      <c r="M63" s="41">
        <f>IF(ISNUMBER(SEARCH("Yes",'2_all_summary'!$H62)),IF(0&lt;'2_all_summary'!P62,1,2),IF(0='2_all_summary'!P62,4,3))</f>
        <v>4</v>
      </c>
      <c r="N63" s="41">
        <f>IF(ISNUMBER(SEARCH("Yes",'2_all_summary'!$H62)),IF(ISNUMBER(SEARCH("Yes",'2_all_summary'!Q62)),1,2),IF(ISNUMBER(SEARCH("No",'2_all_summary'!Q62)),4,3))</f>
        <v>4</v>
      </c>
      <c r="O63" s="41">
        <f>IF(ISNUMBER(SEARCH("Yes",'2_all_summary'!$H62)),IF(ISNUMBER(SEARCH("Yes",'2_all_summary'!R62)),1,2),IF(ISNUMBER(SEARCH("No",'2_all_summary'!R62)),4,3))</f>
        <v>4</v>
      </c>
      <c r="P63" s="41">
        <f>IF(ISNUMBER(SEARCH("Yes",'2_all_summary'!$H62)),IF(ISNUMBER(SEARCH("Yes",'2_all_summary'!S62)),1,2),IF(ISNUMBER(SEARCH("No",'2_all_summary'!S62)),4,3))</f>
        <v>4</v>
      </c>
      <c r="Q63" s="41">
        <f>IF(ISNUMBER(SEARCH("Yes",'2_all_summary'!$H62)),IF(0&lt;'2_all_summary'!T62,1,2),IF(0='2_all_summary'!T62,4,3))</f>
        <v>4</v>
      </c>
      <c r="R63" s="41">
        <f>IF(ISNUMBER(SEARCH("Yes",'2_all_summary'!$H62)),IF(ISNUMBER(SEARCH("Yes",'2_all_summary'!U62)),1,2),IF(ISNUMBER(SEARCH("No",'2_all_summary'!U62)),4,3))</f>
        <v>4</v>
      </c>
    </row>
    <row r="64" spans="7:18" x14ac:dyDescent="0.3">
      <c r="G64" s="56"/>
      <c r="H64" s="41" t="str">
        <f>'2_all_summary'!D63</f>
        <v>Empowerment and institutions: Managing fisheries in Uganda</v>
      </c>
      <c r="I64" s="41" t="str">
        <f>'2_all_summary'!E63</f>
        <v>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Â© 2006 Elsevier Ltd. All rights reserved.</v>
      </c>
      <c r="J64" s="41">
        <f>IF(ISNUMBER(SEARCH("Yes",'2_all_summary'!$H63)),IF(ISNUMBER(SEARCH("Yes",'2_all_summary'!M63)),1,2),IF(ISNUMBER(SEARCH("No",'2_all_summary'!M63)),4,3))</f>
        <v>4</v>
      </c>
      <c r="K64" s="41">
        <f>IF(ISNUMBER(SEARCH("Yes",'2_all_summary'!$H63)),IF(ISNUMBER(SEARCH("Yes",'2_all_summary'!N63)),1,2),IF(ISNUMBER(SEARCH("No",'2_all_summary'!N63)),4,3))</f>
        <v>4</v>
      </c>
      <c r="L64" s="41">
        <f>IF(ISNUMBER(SEARCH("Yes",'2_all_summary'!$H63)),IF(ISNUMBER(SEARCH("Yes",'2_all_summary'!O63)),1,2),IF(ISNUMBER(SEARCH("No",'2_all_summary'!O63)),4,3))</f>
        <v>4</v>
      </c>
      <c r="M64" s="41">
        <f>IF(ISNUMBER(SEARCH("Yes",'2_all_summary'!$H63)),IF(0&lt;'2_all_summary'!P63,1,2),IF(0='2_all_summary'!P63,4,3))</f>
        <v>4</v>
      </c>
      <c r="N64" s="41">
        <f>IF(ISNUMBER(SEARCH("Yes",'2_all_summary'!$H63)),IF(ISNUMBER(SEARCH("Yes",'2_all_summary'!Q63)),1,2),IF(ISNUMBER(SEARCH("No",'2_all_summary'!Q63)),4,3))</f>
        <v>4</v>
      </c>
      <c r="O64" s="41">
        <f>IF(ISNUMBER(SEARCH("Yes",'2_all_summary'!$H63)),IF(ISNUMBER(SEARCH("Yes",'2_all_summary'!R63)),1,2),IF(ISNUMBER(SEARCH("No",'2_all_summary'!R63)),4,3))</f>
        <v>4</v>
      </c>
      <c r="P64" s="41">
        <f>IF(ISNUMBER(SEARCH("Yes",'2_all_summary'!$H63)),IF(ISNUMBER(SEARCH("Yes",'2_all_summary'!S63)),1,2),IF(ISNUMBER(SEARCH("No",'2_all_summary'!S63)),4,3))</f>
        <v>4</v>
      </c>
      <c r="Q64" s="41">
        <f>IF(ISNUMBER(SEARCH("Yes",'2_all_summary'!$H63)),IF(0&lt;'2_all_summary'!T63,1,2),IF(0='2_all_summary'!T63,4,3))</f>
        <v>4</v>
      </c>
      <c r="R64" s="41">
        <f>IF(ISNUMBER(SEARCH("Yes",'2_all_summary'!$H63)),IF(ISNUMBER(SEARCH("Yes",'2_all_summary'!U63)),1,2),IF(ISNUMBER(SEARCH("No",'2_all_summary'!U63)),4,3))</f>
        <v>4</v>
      </c>
    </row>
    <row r="65" spans="7:18" x14ac:dyDescent="0.3">
      <c r="G65" s="56"/>
      <c r="H65" s="41" t="str">
        <f>'2_all_summary'!D64</f>
        <v>The fishery of sea-cucumber Holothuridae in Kilbat Village, Central Maluku Regency, Indonesia</v>
      </c>
      <c r="I65" s="41" t="str">
        <f>'2_all_summary'!E64</f>
        <v>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Â© Published under licence by IOP Publishing Ltd.</v>
      </c>
      <c r="J65" s="41">
        <f>IF(ISNUMBER(SEARCH("Yes",'2_all_summary'!$H64)),IF(ISNUMBER(SEARCH("Yes",'2_all_summary'!M64)),1,2),IF(ISNUMBER(SEARCH("No",'2_all_summary'!M64)),4,3))</f>
        <v>4</v>
      </c>
      <c r="K65" s="41">
        <f>IF(ISNUMBER(SEARCH("Yes",'2_all_summary'!$H64)),IF(ISNUMBER(SEARCH("Yes",'2_all_summary'!N64)),1,2),IF(ISNUMBER(SEARCH("No",'2_all_summary'!N64)),4,3))</f>
        <v>4</v>
      </c>
      <c r="L65" s="41">
        <f>IF(ISNUMBER(SEARCH("Yes",'2_all_summary'!$H64)),IF(ISNUMBER(SEARCH("Yes",'2_all_summary'!O64)),1,2),IF(ISNUMBER(SEARCH("No",'2_all_summary'!O64)),4,3))</f>
        <v>4</v>
      </c>
      <c r="M65" s="41">
        <f>IF(ISNUMBER(SEARCH("Yes",'2_all_summary'!$H64)),IF(0&lt;'2_all_summary'!P64,1,2),IF(0='2_all_summary'!P64,4,3))</f>
        <v>4</v>
      </c>
      <c r="N65" s="41">
        <f>IF(ISNUMBER(SEARCH("Yes",'2_all_summary'!$H64)),IF(ISNUMBER(SEARCH("Yes",'2_all_summary'!Q64)),1,2),IF(ISNUMBER(SEARCH("No",'2_all_summary'!Q64)),4,3))</f>
        <v>4</v>
      </c>
      <c r="O65" s="41">
        <f>IF(ISNUMBER(SEARCH("Yes",'2_all_summary'!$H64)),IF(ISNUMBER(SEARCH("Yes",'2_all_summary'!R64)),1,2),IF(ISNUMBER(SEARCH("No",'2_all_summary'!R64)),4,3))</f>
        <v>4</v>
      </c>
      <c r="P65" s="41">
        <f>IF(ISNUMBER(SEARCH("Yes",'2_all_summary'!$H64)),IF(ISNUMBER(SEARCH("Yes",'2_all_summary'!S64)),1,2),IF(ISNUMBER(SEARCH("No",'2_all_summary'!S64)),4,3))</f>
        <v>4</v>
      </c>
      <c r="Q65" s="41">
        <f>IF(ISNUMBER(SEARCH("Yes",'2_all_summary'!$H64)),IF(0&lt;'2_all_summary'!T64,1,2),IF(0='2_all_summary'!T64,4,3))</f>
        <v>4</v>
      </c>
      <c r="R65" s="41">
        <f>IF(ISNUMBER(SEARCH("Yes",'2_all_summary'!$H64)),IF(ISNUMBER(SEARCH("Yes",'2_all_summary'!U64)),1,2),IF(ISNUMBER(SEARCH("No",'2_all_summary'!U64)),4,3))</f>
        <v>4</v>
      </c>
    </row>
    <row r="66" spans="7:18" x14ac:dyDescent="0.3">
      <c r="G66" s="56"/>
      <c r="H66" s="41" t="str">
        <f>'2_all_summary'!D65</f>
        <v>A role for partially protected areas on coral reefs: Maintaining fish diversity?</v>
      </c>
      <c r="I66" s="41" t="str">
        <f>'2_all_summary'!E65</f>
        <v>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(Â±19.7%) more fish species were found in regulated than unregulated reefs. Fish abundance, biomass, and length were not affected, suggesting that banning destructive fishing may improve biodiversity, but that further regulations may be required to improve fish stocks. Â© 2011 John Wiley &amp;amp; Sons, Ltd.</v>
      </c>
      <c r="J66" s="41">
        <f>IF(ISNUMBER(SEARCH("Yes",'2_all_summary'!$H65)),IF(ISNUMBER(SEARCH("Yes",'2_all_summary'!M65)),1,2),IF(ISNUMBER(SEARCH("No",'2_all_summary'!M65)),4,3))</f>
        <v>4</v>
      </c>
      <c r="K66" s="41">
        <f>IF(ISNUMBER(SEARCH("Yes",'2_all_summary'!$H65)),IF(ISNUMBER(SEARCH("Yes",'2_all_summary'!N65)),1,2),IF(ISNUMBER(SEARCH("No",'2_all_summary'!N65)),4,3))</f>
        <v>4</v>
      </c>
      <c r="L66" s="41">
        <f>IF(ISNUMBER(SEARCH("Yes",'2_all_summary'!$H65)),IF(ISNUMBER(SEARCH("Yes",'2_all_summary'!O65)),1,2),IF(ISNUMBER(SEARCH("No",'2_all_summary'!O65)),4,3))</f>
        <v>4</v>
      </c>
      <c r="M66" s="41">
        <f>IF(ISNUMBER(SEARCH("Yes",'2_all_summary'!$H65)),IF(0&lt;'2_all_summary'!P65,1,2),IF(0='2_all_summary'!P65,4,3))</f>
        <v>4</v>
      </c>
      <c r="N66" s="41">
        <f>IF(ISNUMBER(SEARCH("Yes",'2_all_summary'!$H65)),IF(ISNUMBER(SEARCH("Yes",'2_all_summary'!Q65)),1,2),IF(ISNUMBER(SEARCH("No",'2_all_summary'!Q65)),4,3))</f>
        <v>4</v>
      </c>
      <c r="O66" s="41">
        <f>IF(ISNUMBER(SEARCH("Yes",'2_all_summary'!$H65)),IF(ISNUMBER(SEARCH("Yes",'2_all_summary'!R65)),1,2),IF(ISNUMBER(SEARCH("No",'2_all_summary'!R65)),4,3))</f>
        <v>4</v>
      </c>
      <c r="P66" s="41">
        <f>IF(ISNUMBER(SEARCH("Yes",'2_all_summary'!$H65)),IF(ISNUMBER(SEARCH("Yes",'2_all_summary'!S65)),1,2),IF(ISNUMBER(SEARCH("No",'2_all_summary'!S65)),4,3))</f>
        <v>4</v>
      </c>
      <c r="Q66" s="41">
        <f>IF(ISNUMBER(SEARCH("Yes",'2_all_summary'!$H65)),IF(0&lt;'2_all_summary'!T65,1,2),IF(0='2_all_summary'!T65,4,3))</f>
        <v>4</v>
      </c>
      <c r="R66" s="41">
        <f>IF(ISNUMBER(SEARCH("Yes",'2_all_summary'!$H65)),IF(ISNUMBER(SEARCH("Yes",'2_all_summary'!U65)),1,2),IF(ISNUMBER(SEARCH("No",'2_all_summary'!U65)),4,3))</f>
        <v>4</v>
      </c>
    </row>
    <row r="67" spans="7:18" x14ac:dyDescent="0.3">
      <c r="G67" s="56"/>
      <c r="H67" s="41" t="str">
        <f>'2_all_summary'!D66</f>
        <v>Coastal resources management planning and implementation for the Fishery Sector Program of the Philippines</v>
      </c>
      <c r="I67" s="41" t="str">
        <f>'2_all_summary'!E66</f>
        <v>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v>
      </c>
      <c r="J67" s="41">
        <f>IF(ISNUMBER(SEARCH("Yes",'2_all_summary'!$H66)),IF(ISNUMBER(SEARCH("Yes",'2_all_summary'!M66)),1,2),IF(ISNUMBER(SEARCH("No",'2_all_summary'!M66)),4,3))</f>
        <v>4</v>
      </c>
      <c r="K67" s="41">
        <f>IF(ISNUMBER(SEARCH("Yes",'2_all_summary'!$H66)),IF(ISNUMBER(SEARCH("Yes",'2_all_summary'!N66)),1,2),IF(ISNUMBER(SEARCH("No",'2_all_summary'!N66)),4,3))</f>
        <v>4</v>
      </c>
      <c r="L67" s="41">
        <f>IF(ISNUMBER(SEARCH("Yes",'2_all_summary'!$H66)),IF(ISNUMBER(SEARCH("Yes",'2_all_summary'!O66)),1,2),IF(ISNUMBER(SEARCH("No",'2_all_summary'!O66)),4,3))</f>
        <v>4</v>
      </c>
      <c r="M67" s="41">
        <f>IF(ISNUMBER(SEARCH("Yes",'2_all_summary'!$H66)),IF(0&lt;'2_all_summary'!P66,1,2),IF(0='2_all_summary'!P66,4,3))</f>
        <v>4</v>
      </c>
      <c r="N67" s="41">
        <f>IF(ISNUMBER(SEARCH("Yes",'2_all_summary'!$H66)),IF(ISNUMBER(SEARCH("Yes",'2_all_summary'!Q66)),1,2),IF(ISNUMBER(SEARCH("No",'2_all_summary'!Q66)),4,3))</f>
        <v>4</v>
      </c>
      <c r="O67" s="41">
        <f>IF(ISNUMBER(SEARCH("Yes",'2_all_summary'!$H66)),IF(ISNUMBER(SEARCH("Yes",'2_all_summary'!R66)),1,2),IF(ISNUMBER(SEARCH("No",'2_all_summary'!R66)),4,3))</f>
        <v>4</v>
      </c>
      <c r="P67" s="41">
        <f>IF(ISNUMBER(SEARCH("Yes",'2_all_summary'!$H66)),IF(ISNUMBER(SEARCH("Yes",'2_all_summary'!S66)),1,2),IF(ISNUMBER(SEARCH("No",'2_all_summary'!S66)),4,3))</f>
        <v>4</v>
      </c>
      <c r="Q67" s="41">
        <f>IF(ISNUMBER(SEARCH("Yes",'2_all_summary'!$H66)),IF(0&lt;'2_all_summary'!T66,1,2),IF(0='2_all_summary'!T66,4,3))</f>
        <v>4</v>
      </c>
      <c r="R67" s="41">
        <f>IF(ISNUMBER(SEARCH("Yes",'2_all_summary'!$H66)),IF(ISNUMBER(SEARCH("Yes",'2_all_summary'!U66)),1,2),IF(ISNUMBER(SEARCH("No",'2_all_summary'!U66)),4,3))</f>
        <v>4</v>
      </c>
    </row>
    <row r="68" spans="7:18" x14ac:dyDescent="0.3">
      <c r="G68" s="56"/>
      <c r="H68" s="41" t="str">
        <f>'2_all_summary'!D67</f>
        <v>Transformations of Vietnamese shrimp aquaculture policy: Empirical evidence from the Mekong Delta</v>
      </c>
      <c r="I68" s="41" t="str">
        <f>'2_all_summary'!E67</f>
        <v>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Â© 2010 Pion Ltd and its Licensors.</v>
      </c>
      <c r="J68" s="41">
        <f>IF(ISNUMBER(SEARCH("Yes",'2_all_summary'!$H67)),IF(ISNUMBER(SEARCH("Yes",'2_all_summary'!M67)),1,2),IF(ISNUMBER(SEARCH("No",'2_all_summary'!M67)),4,3))</f>
        <v>4</v>
      </c>
      <c r="K68" s="41">
        <f>IF(ISNUMBER(SEARCH("Yes",'2_all_summary'!$H67)),IF(ISNUMBER(SEARCH("Yes",'2_all_summary'!N67)),1,2),IF(ISNUMBER(SEARCH("No",'2_all_summary'!N67)),4,3))</f>
        <v>4</v>
      </c>
      <c r="L68" s="41">
        <f>IF(ISNUMBER(SEARCH("Yes",'2_all_summary'!$H67)),IF(ISNUMBER(SEARCH("Yes",'2_all_summary'!O67)),1,2),IF(ISNUMBER(SEARCH("No",'2_all_summary'!O67)),4,3))</f>
        <v>4</v>
      </c>
      <c r="M68" s="41">
        <f>IF(ISNUMBER(SEARCH("Yes",'2_all_summary'!$H67)),IF(0&lt;'2_all_summary'!P67,1,2),IF(0='2_all_summary'!P67,4,3))</f>
        <v>4</v>
      </c>
      <c r="N68" s="41">
        <f>IF(ISNUMBER(SEARCH("Yes",'2_all_summary'!$H67)),IF(ISNUMBER(SEARCH("Yes",'2_all_summary'!Q67)),1,2),IF(ISNUMBER(SEARCH("No",'2_all_summary'!Q67)),4,3))</f>
        <v>4</v>
      </c>
      <c r="O68" s="41">
        <f>IF(ISNUMBER(SEARCH("Yes",'2_all_summary'!$H67)),IF(ISNUMBER(SEARCH("Yes",'2_all_summary'!R67)),1,2),IF(ISNUMBER(SEARCH("No",'2_all_summary'!R67)),4,3))</f>
        <v>4</v>
      </c>
      <c r="P68" s="41">
        <f>IF(ISNUMBER(SEARCH("Yes",'2_all_summary'!$H67)),IF(ISNUMBER(SEARCH("Yes",'2_all_summary'!S67)),1,2),IF(ISNUMBER(SEARCH("No",'2_all_summary'!S67)),4,3))</f>
        <v>4</v>
      </c>
      <c r="Q68" s="41">
        <f>IF(ISNUMBER(SEARCH("Yes",'2_all_summary'!$H67)),IF(0&lt;'2_all_summary'!T67,1,2),IF(0='2_all_summary'!T67,4,3))</f>
        <v>4</v>
      </c>
      <c r="R68" s="41">
        <f>IF(ISNUMBER(SEARCH("Yes",'2_all_summary'!$H67)),IF(ISNUMBER(SEARCH("Yes",'2_all_summary'!U67)),1,2),IF(ISNUMBER(SEARCH("No",'2_all_summary'!U67)),4,3))</f>
        <v>4</v>
      </c>
    </row>
    <row r="69" spans="7:18" x14ac:dyDescent="0.3">
      <c r="G69" s="56"/>
      <c r="H69" s="41" t="str">
        <f>'2_all_summary'!D68</f>
        <v>Mozambiqueâ€™s Tchuma Tchato initiative of resource management on the Zambezi: A community perspective</v>
      </c>
      <c r="I69" s="41" t="str">
        <f>'2_all_summary'!E68</f>
        <v>This text recounts the experience of a Mozambican rural community on the middle Zambezi with a new communityâ€based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Â© 1997 Taylor and Francis Group, LLC.</v>
      </c>
      <c r="J69" s="41">
        <f>IF(ISNUMBER(SEARCH("Yes",'2_all_summary'!$H68)),IF(ISNUMBER(SEARCH("Yes",'2_all_summary'!M68)),1,2),IF(ISNUMBER(SEARCH("No",'2_all_summary'!M68)),4,3))</f>
        <v>4</v>
      </c>
      <c r="K69" s="41">
        <f>IF(ISNUMBER(SEARCH("Yes",'2_all_summary'!$H68)),IF(ISNUMBER(SEARCH("Yes",'2_all_summary'!N68)),1,2),IF(ISNUMBER(SEARCH("No",'2_all_summary'!N68)),4,3))</f>
        <v>4</v>
      </c>
      <c r="L69" s="41">
        <f>IF(ISNUMBER(SEARCH("Yes",'2_all_summary'!$H68)),IF(ISNUMBER(SEARCH("Yes",'2_all_summary'!O68)),1,2),IF(ISNUMBER(SEARCH("No",'2_all_summary'!O68)),4,3))</f>
        <v>4</v>
      </c>
      <c r="M69" s="41">
        <f>IF(ISNUMBER(SEARCH("Yes",'2_all_summary'!$H68)),IF(0&lt;'2_all_summary'!P68,1,2),IF(0='2_all_summary'!P68,4,3))</f>
        <v>4</v>
      </c>
      <c r="N69" s="41">
        <f>IF(ISNUMBER(SEARCH("Yes",'2_all_summary'!$H68)),IF(ISNUMBER(SEARCH("Yes",'2_all_summary'!Q68)),1,2),IF(ISNUMBER(SEARCH("No",'2_all_summary'!Q68)),4,3))</f>
        <v>4</v>
      </c>
      <c r="O69" s="41">
        <f>IF(ISNUMBER(SEARCH("Yes",'2_all_summary'!$H68)),IF(ISNUMBER(SEARCH("Yes",'2_all_summary'!R68)),1,2),IF(ISNUMBER(SEARCH("No",'2_all_summary'!R68)),4,3))</f>
        <v>4</v>
      </c>
      <c r="P69" s="41">
        <f>IF(ISNUMBER(SEARCH("Yes",'2_all_summary'!$H68)),IF(ISNUMBER(SEARCH("Yes",'2_all_summary'!S68)),1,2),IF(ISNUMBER(SEARCH("No",'2_all_summary'!S68)),4,3))</f>
        <v>4</v>
      </c>
      <c r="Q69" s="41">
        <f>IF(ISNUMBER(SEARCH("Yes",'2_all_summary'!$H68)),IF(0&lt;'2_all_summary'!T68,1,2),IF(0='2_all_summary'!T68,4,3))</f>
        <v>4</v>
      </c>
      <c r="R69" s="41">
        <f>IF(ISNUMBER(SEARCH("Yes",'2_all_summary'!$H68)),IF(ISNUMBER(SEARCH("Yes",'2_all_summary'!U68)),1,2),IF(ISNUMBER(SEARCH("No",'2_all_summary'!U68)),4,3))</f>
        <v>4</v>
      </c>
    </row>
    <row r="70" spans="7:18" x14ac:dyDescent="0.3">
      <c r="G70" s="56"/>
      <c r="H70" s="41" t="str">
        <f>'2_all_summary'!D69</f>
        <v>FRESH WATER, SALT WATER: Socially engaged art, collaboration and the environment</v>
      </c>
      <c r="I70" s="41" t="str">
        <f>'2_all_summary'!E69</f>
        <v>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Â© 2022 selection and editorial matter, Camille RouliÃ¨re and Claudia Egerer; individual chapters, the contributors.</v>
      </c>
      <c r="J70" s="41">
        <f>IF(ISNUMBER(SEARCH("Yes",'2_all_summary'!$H69)),IF(ISNUMBER(SEARCH("Yes",'2_all_summary'!M69)),1,2),IF(ISNUMBER(SEARCH("No",'2_all_summary'!M69)),4,3))</f>
        <v>4</v>
      </c>
      <c r="K70" s="41">
        <f>IF(ISNUMBER(SEARCH("Yes",'2_all_summary'!$H69)),IF(ISNUMBER(SEARCH("Yes",'2_all_summary'!N69)),1,2),IF(ISNUMBER(SEARCH("No",'2_all_summary'!N69)),4,3))</f>
        <v>4</v>
      </c>
      <c r="L70" s="41">
        <f>IF(ISNUMBER(SEARCH("Yes",'2_all_summary'!$H69)),IF(ISNUMBER(SEARCH("Yes",'2_all_summary'!O69)),1,2),IF(ISNUMBER(SEARCH("No",'2_all_summary'!O69)),4,3))</f>
        <v>4</v>
      </c>
      <c r="M70" s="41">
        <f>IF(ISNUMBER(SEARCH("Yes",'2_all_summary'!$H69)),IF(0&lt;'2_all_summary'!P69,1,2),IF(0='2_all_summary'!P69,4,3))</f>
        <v>4</v>
      </c>
      <c r="N70" s="41">
        <f>IF(ISNUMBER(SEARCH("Yes",'2_all_summary'!$H69)),IF(ISNUMBER(SEARCH("Yes",'2_all_summary'!Q69)),1,2),IF(ISNUMBER(SEARCH("No",'2_all_summary'!Q69)),4,3))</f>
        <v>4</v>
      </c>
      <c r="O70" s="41">
        <f>IF(ISNUMBER(SEARCH("Yes",'2_all_summary'!$H69)),IF(ISNUMBER(SEARCH("Yes",'2_all_summary'!R69)),1,2),IF(ISNUMBER(SEARCH("No",'2_all_summary'!R69)),4,3))</f>
        <v>4</v>
      </c>
      <c r="P70" s="41">
        <f>IF(ISNUMBER(SEARCH("Yes",'2_all_summary'!$H69)),IF(ISNUMBER(SEARCH("Yes",'2_all_summary'!S69)),1,2),IF(ISNUMBER(SEARCH("No",'2_all_summary'!S69)),4,3))</f>
        <v>4</v>
      </c>
      <c r="Q70" s="41">
        <f>IF(ISNUMBER(SEARCH("Yes",'2_all_summary'!$H69)),IF(0&lt;'2_all_summary'!T69,1,2),IF(0='2_all_summary'!T69,4,3))</f>
        <v>4</v>
      </c>
      <c r="R70" s="41">
        <f>IF(ISNUMBER(SEARCH("Yes",'2_all_summary'!$H69)),IF(ISNUMBER(SEARCH("Yes",'2_all_summary'!U69)),1,2),IF(ISNUMBER(SEARCH("No",'2_all_summary'!U69)),4,3))</f>
        <v>4</v>
      </c>
    </row>
    <row r="71" spans="7:18" x14ac:dyDescent="0.3">
      <c r="G71" s="56"/>
      <c r="H71" s="41" t="str">
        <f>'2_all_summary'!D70</f>
        <v>Sri Lankan reservoir fishery: A case for introduction of a co-management strategy</v>
      </c>
      <c r="I71" s="41" t="str">
        <f>'2_all_summary'!E70</f>
        <v>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v>
      </c>
      <c r="J71" s="41">
        <f>IF(ISNUMBER(SEARCH("Yes",'2_all_summary'!$H70)),IF(ISNUMBER(SEARCH("Yes",'2_all_summary'!M70)),1,2),IF(ISNUMBER(SEARCH("No",'2_all_summary'!M70)),4,3))</f>
        <v>4</v>
      </c>
      <c r="K71" s="41">
        <f>IF(ISNUMBER(SEARCH("Yes",'2_all_summary'!$H70)),IF(ISNUMBER(SEARCH("Yes",'2_all_summary'!N70)),1,2),IF(ISNUMBER(SEARCH("No",'2_all_summary'!N70)),4,3))</f>
        <v>4</v>
      </c>
      <c r="L71" s="41">
        <f>IF(ISNUMBER(SEARCH("Yes",'2_all_summary'!$H70)),IF(ISNUMBER(SEARCH("Yes",'2_all_summary'!O70)),1,2),IF(ISNUMBER(SEARCH("No",'2_all_summary'!O70)),4,3))</f>
        <v>4</v>
      </c>
      <c r="M71" s="41">
        <f>IF(ISNUMBER(SEARCH("Yes",'2_all_summary'!$H70)),IF(0&lt;'2_all_summary'!P70,1,2),IF(0='2_all_summary'!P70,4,3))</f>
        <v>4</v>
      </c>
      <c r="N71" s="41">
        <f>IF(ISNUMBER(SEARCH("Yes",'2_all_summary'!$H70)),IF(ISNUMBER(SEARCH("Yes",'2_all_summary'!Q70)),1,2),IF(ISNUMBER(SEARCH("No",'2_all_summary'!Q70)),4,3))</f>
        <v>4</v>
      </c>
      <c r="O71" s="41">
        <f>IF(ISNUMBER(SEARCH("Yes",'2_all_summary'!$H70)),IF(ISNUMBER(SEARCH("Yes",'2_all_summary'!R70)),1,2),IF(ISNUMBER(SEARCH("No",'2_all_summary'!R70)),4,3))</f>
        <v>4</v>
      </c>
      <c r="P71" s="41">
        <f>IF(ISNUMBER(SEARCH("Yes",'2_all_summary'!$H70)),IF(ISNUMBER(SEARCH("Yes",'2_all_summary'!S70)),1,2),IF(ISNUMBER(SEARCH("No",'2_all_summary'!S70)),4,3))</f>
        <v>4</v>
      </c>
      <c r="Q71" s="41">
        <f>IF(ISNUMBER(SEARCH("Yes",'2_all_summary'!$H70)),IF(0&lt;'2_all_summary'!T70,1,2),IF(0='2_all_summary'!T70,4,3))</f>
        <v>4</v>
      </c>
      <c r="R71" s="41">
        <f>IF(ISNUMBER(SEARCH("Yes",'2_all_summary'!$H70)),IF(ISNUMBER(SEARCH("Yes",'2_all_summary'!U70)),1,2),IF(ISNUMBER(SEARCH("No",'2_all_summary'!U70)),4,3))</f>
        <v>4</v>
      </c>
    </row>
    <row r="72" spans="7:18" x14ac:dyDescent="0.3">
      <c r="G72" s="56"/>
      <c r="H72" s="41" t="str">
        <f>'2_all_summary'!D71</f>
        <v>Will small MPAs work?: The case of small-sized MPAs in Southern Iloilo, Philippines</v>
      </c>
      <c r="I72" s="41" t="str">
        <f>'2_all_summary'!E71</f>
        <v>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10â€“100Â km2. Results show that fish biomass showed an overall increase of about 1â€“5 times. This is attributed to both an increase in abundance and in fish size. Fish in this survey conducted in 2013 were about 2.3â€“3.3 times the size of fish in the 2007 baseline data. Macroepifaunal abundance increased 2 to 8 times across the three MPA sites. However, live hard coral cover showed a parallel âˆ¼40%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Â© 2017 Elsevier Ltd</v>
      </c>
      <c r="J72" s="41">
        <f>IF(ISNUMBER(SEARCH("Yes",'2_all_summary'!$H71)),IF(ISNUMBER(SEARCH("Yes",'2_all_summary'!M71)),1,2),IF(ISNUMBER(SEARCH("No",'2_all_summary'!M71)),4,3))</f>
        <v>4</v>
      </c>
      <c r="K72" s="41">
        <f>IF(ISNUMBER(SEARCH("Yes",'2_all_summary'!$H71)),IF(ISNUMBER(SEARCH("Yes",'2_all_summary'!N71)),1,2),IF(ISNUMBER(SEARCH("No",'2_all_summary'!N71)),4,3))</f>
        <v>4</v>
      </c>
      <c r="L72" s="41">
        <f>IF(ISNUMBER(SEARCH("Yes",'2_all_summary'!$H71)),IF(ISNUMBER(SEARCH("Yes",'2_all_summary'!O71)),1,2),IF(ISNUMBER(SEARCH("No",'2_all_summary'!O71)),4,3))</f>
        <v>4</v>
      </c>
      <c r="M72" s="41">
        <f>IF(ISNUMBER(SEARCH("Yes",'2_all_summary'!$H71)),IF(0&lt;'2_all_summary'!P71,1,2),IF(0='2_all_summary'!P71,4,3))</f>
        <v>4</v>
      </c>
      <c r="N72" s="41">
        <f>IF(ISNUMBER(SEARCH("Yes",'2_all_summary'!$H71)),IF(ISNUMBER(SEARCH("Yes",'2_all_summary'!Q71)),1,2),IF(ISNUMBER(SEARCH("No",'2_all_summary'!Q71)),4,3))</f>
        <v>4</v>
      </c>
      <c r="O72" s="41">
        <f>IF(ISNUMBER(SEARCH("Yes",'2_all_summary'!$H71)),IF(ISNUMBER(SEARCH("Yes",'2_all_summary'!R71)),1,2),IF(ISNUMBER(SEARCH("No",'2_all_summary'!R71)),4,3))</f>
        <v>4</v>
      </c>
      <c r="P72" s="41">
        <f>IF(ISNUMBER(SEARCH("Yes",'2_all_summary'!$H71)),IF(ISNUMBER(SEARCH("Yes",'2_all_summary'!S71)),1,2),IF(ISNUMBER(SEARCH("No",'2_all_summary'!S71)),4,3))</f>
        <v>4</v>
      </c>
      <c r="Q72" s="41">
        <f>IF(ISNUMBER(SEARCH("Yes",'2_all_summary'!$H71)),IF(0&lt;'2_all_summary'!T71,1,2),IF(0='2_all_summary'!T71,4,3))</f>
        <v>4</v>
      </c>
      <c r="R72" s="41">
        <f>IF(ISNUMBER(SEARCH("Yes",'2_all_summary'!$H71)),IF(ISNUMBER(SEARCH("Yes",'2_all_summary'!U71)),1,2),IF(ISNUMBER(SEARCH("No",'2_all_summary'!U71)),4,3))</f>
        <v>4</v>
      </c>
    </row>
    <row r="73" spans="7:18" x14ac:dyDescent="0.3">
      <c r="G73" s="56"/>
      <c r="H73" s="41" t="str">
        <f>'2_all_summary'!D72</f>
        <v>One size does not fit all: Critical insights for effective community-based resource management in Melanesia</v>
      </c>
      <c r="I73" s="41" t="str">
        <f>'2_all_summary'!E72</f>
        <v>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approachesâ€”family, community, tribal, confederations, local community-based organizations (CBOs), and Churchâ€”it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Â© 2017 Elsevier Ltd</v>
      </c>
      <c r="J73" s="41">
        <f>IF(ISNUMBER(SEARCH("Yes",'2_all_summary'!$H72)),IF(ISNUMBER(SEARCH("Yes",'2_all_summary'!M72)),1,2),IF(ISNUMBER(SEARCH("No",'2_all_summary'!M72)),4,3))</f>
        <v>1</v>
      </c>
      <c r="K73" s="41">
        <f>IF(ISNUMBER(SEARCH("Yes",'2_all_summary'!$H72)),IF(ISNUMBER(SEARCH("Yes",'2_all_summary'!N72)),1,2),IF(ISNUMBER(SEARCH("No",'2_all_summary'!N72)),4,3))</f>
        <v>1</v>
      </c>
      <c r="L73" s="41">
        <f>IF(ISNUMBER(SEARCH("Yes",'2_all_summary'!$H72)),IF(ISNUMBER(SEARCH("Yes",'2_all_summary'!O72)),1,2),IF(ISNUMBER(SEARCH("No",'2_all_summary'!O72)),4,3))</f>
        <v>1</v>
      </c>
      <c r="M73" s="41">
        <f>IF(ISNUMBER(SEARCH("Yes",'2_all_summary'!$H72)),IF(0&lt;'2_all_summary'!P72,1,2),IF(0='2_all_summary'!P72,4,3))</f>
        <v>1</v>
      </c>
      <c r="N73" s="41">
        <f>IF(ISNUMBER(SEARCH("Yes",'2_all_summary'!$H72)),IF(ISNUMBER(SEARCH("Yes",'2_all_summary'!Q72)),1,2),IF(ISNUMBER(SEARCH("No",'2_all_summary'!Q72)),4,3))</f>
        <v>2</v>
      </c>
      <c r="O73" s="41">
        <f>IF(ISNUMBER(SEARCH("Yes",'2_all_summary'!$H72)),IF(ISNUMBER(SEARCH("Yes",'2_all_summary'!R72)),1,2),IF(ISNUMBER(SEARCH("No",'2_all_summary'!R72)),4,3))</f>
        <v>2</v>
      </c>
      <c r="P73" s="41">
        <f>IF(ISNUMBER(SEARCH("Yes",'2_all_summary'!$H72)),IF(ISNUMBER(SEARCH("Yes",'2_all_summary'!S72)),1,2),IF(ISNUMBER(SEARCH("No",'2_all_summary'!S72)),4,3))</f>
        <v>1</v>
      </c>
      <c r="Q73" s="41">
        <f>IF(ISNUMBER(SEARCH("Yes",'2_all_summary'!$H72)),IF(0&lt;'2_all_summary'!T72,1,2),IF(0='2_all_summary'!T72,4,3))</f>
        <v>1</v>
      </c>
      <c r="R73" s="41">
        <f>IF(ISNUMBER(SEARCH("Yes",'2_all_summary'!$H72)),IF(ISNUMBER(SEARCH("Yes",'2_all_summary'!U72)),1,2),IF(ISNUMBER(SEARCH("No",'2_all_summary'!U72)),4,3))</f>
        <v>1</v>
      </c>
    </row>
    <row r="74" spans="7:18" x14ac:dyDescent="0.3">
      <c r="G74" s="56"/>
      <c r="H74" s="41" t="str">
        <f>'2_all_summary'!D73</f>
        <v>Techno-economic analysis of solar photovoltaic system for fishery cold storage based on ownership models and regulatory boundaries in indonesia</v>
      </c>
      <c r="I74" s="41" t="str">
        <f>'2_all_summary'!E73</f>
        <v>With Indonesiaâ€™s marine resources abundance, it is appropriate for Indonesiaâ€™s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fishermenâ€™s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systemâ€™s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Â© 2021 by the authors. Licensee MDPI, Basel, Switzerland.</v>
      </c>
      <c r="J74" s="41">
        <f>IF(ISNUMBER(SEARCH("Yes",'2_all_summary'!$H73)),IF(ISNUMBER(SEARCH("Yes",'2_all_summary'!M73)),1,2),IF(ISNUMBER(SEARCH("No",'2_all_summary'!M73)),4,3))</f>
        <v>4</v>
      </c>
      <c r="K74" s="41">
        <f>IF(ISNUMBER(SEARCH("Yes",'2_all_summary'!$H73)),IF(ISNUMBER(SEARCH("Yes",'2_all_summary'!N73)),1,2),IF(ISNUMBER(SEARCH("No",'2_all_summary'!N73)),4,3))</f>
        <v>4</v>
      </c>
      <c r="L74" s="41">
        <f>IF(ISNUMBER(SEARCH("Yes",'2_all_summary'!$H73)),IF(ISNUMBER(SEARCH("Yes",'2_all_summary'!O73)),1,2),IF(ISNUMBER(SEARCH("No",'2_all_summary'!O73)),4,3))</f>
        <v>4</v>
      </c>
      <c r="M74" s="41">
        <f>IF(ISNUMBER(SEARCH("Yes",'2_all_summary'!$H73)),IF(0&lt;'2_all_summary'!P73,1,2),IF(0='2_all_summary'!P73,4,3))</f>
        <v>4</v>
      </c>
      <c r="N74" s="41">
        <f>IF(ISNUMBER(SEARCH("Yes",'2_all_summary'!$H73)),IF(ISNUMBER(SEARCH("Yes",'2_all_summary'!Q73)),1,2),IF(ISNUMBER(SEARCH("No",'2_all_summary'!Q73)),4,3))</f>
        <v>4</v>
      </c>
      <c r="O74" s="41">
        <f>IF(ISNUMBER(SEARCH("Yes",'2_all_summary'!$H73)),IF(ISNUMBER(SEARCH("Yes",'2_all_summary'!R73)),1,2),IF(ISNUMBER(SEARCH("No",'2_all_summary'!R73)),4,3))</f>
        <v>4</v>
      </c>
      <c r="P74" s="41">
        <f>IF(ISNUMBER(SEARCH("Yes",'2_all_summary'!$H73)),IF(ISNUMBER(SEARCH("Yes",'2_all_summary'!S73)),1,2),IF(ISNUMBER(SEARCH("No",'2_all_summary'!S73)),4,3))</f>
        <v>4</v>
      </c>
      <c r="Q74" s="41">
        <f>IF(ISNUMBER(SEARCH("Yes",'2_all_summary'!$H73)),IF(0&lt;'2_all_summary'!T73,1,2),IF(0='2_all_summary'!T73,4,3))</f>
        <v>4</v>
      </c>
      <c r="R74" s="41">
        <f>IF(ISNUMBER(SEARCH("Yes",'2_all_summary'!$H73)),IF(ISNUMBER(SEARCH("Yes",'2_all_summary'!U73)),1,2),IF(ISNUMBER(SEARCH("No",'2_all_summary'!U73)),4,3))</f>
        <v>4</v>
      </c>
    </row>
    <row r="75" spans="7:18" x14ac:dyDescent="0.3">
      <c r="G75" s="56"/>
      <c r="H75" s="41" t="str">
        <f>'2_all_summary'!D74</f>
        <v>Banging the bells: Communicating hope for rural environments</v>
      </c>
      <c r="I75" s="41" t="str">
        <f>'2_all_summary'!E74</f>
        <v>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Â© Wageningen Academic Publishers. The-Netherlands, 2007.</v>
      </c>
      <c r="J75" s="41">
        <f>IF(ISNUMBER(SEARCH("Yes",'2_all_summary'!$H74)),IF(ISNUMBER(SEARCH("Yes",'2_all_summary'!M74)),1,2),IF(ISNUMBER(SEARCH("No",'2_all_summary'!M74)),4,3))</f>
        <v>4</v>
      </c>
      <c r="K75" s="41">
        <f>IF(ISNUMBER(SEARCH("Yes",'2_all_summary'!$H74)),IF(ISNUMBER(SEARCH("Yes",'2_all_summary'!N74)),1,2),IF(ISNUMBER(SEARCH("No",'2_all_summary'!N74)),4,3))</f>
        <v>4</v>
      </c>
      <c r="L75" s="41">
        <f>IF(ISNUMBER(SEARCH("Yes",'2_all_summary'!$H74)),IF(ISNUMBER(SEARCH("Yes",'2_all_summary'!O74)),1,2),IF(ISNUMBER(SEARCH("No",'2_all_summary'!O74)),4,3))</f>
        <v>4</v>
      </c>
      <c r="M75" s="41">
        <f>IF(ISNUMBER(SEARCH("Yes",'2_all_summary'!$H74)),IF(0&lt;'2_all_summary'!P74,1,2),IF(0='2_all_summary'!P74,4,3))</f>
        <v>4</v>
      </c>
      <c r="N75" s="41">
        <f>IF(ISNUMBER(SEARCH("Yes",'2_all_summary'!$H74)),IF(ISNUMBER(SEARCH("Yes",'2_all_summary'!Q74)),1,2),IF(ISNUMBER(SEARCH("No",'2_all_summary'!Q74)),4,3))</f>
        <v>4</v>
      </c>
      <c r="O75" s="41">
        <f>IF(ISNUMBER(SEARCH("Yes",'2_all_summary'!$H74)),IF(ISNUMBER(SEARCH("Yes",'2_all_summary'!R74)),1,2),IF(ISNUMBER(SEARCH("No",'2_all_summary'!R74)),4,3))</f>
        <v>4</v>
      </c>
      <c r="P75" s="41">
        <f>IF(ISNUMBER(SEARCH("Yes",'2_all_summary'!$H74)),IF(ISNUMBER(SEARCH("Yes",'2_all_summary'!S74)),1,2),IF(ISNUMBER(SEARCH("No",'2_all_summary'!S74)),4,3))</f>
        <v>4</v>
      </c>
      <c r="Q75" s="41">
        <f>IF(ISNUMBER(SEARCH("Yes",'2_all_summary'!$H74)),IF(0&lt;'2_all_summary'!T74,1,2),IF(0='2_all_summary'!T74,4,3))</f>
        <v>4</v>
      </c>
      <c r="R75" s="41">
        <f>IF(ISNUMBER(SEARCH("Yes",'2_all_summary'!$H74)),IF(ISNUMBER(SEARCH("Yes",'2_all_summary'!U74)),1,2),IF(ISNUMBER(SEARCH("No",'2_all_summary'!U74)),4,3))</f>
        <v>4</v>
      </c>
    </row>
    <row r="76" spans="7:18" x14ac:dyDescent="0.3">
      <c r="G76" s="56"/>
      <c r="H76" s="41" t="str">
        <f>'2_all_summary'!D75</f>
        <v>Characteristics of successful asthma programs</v>
      </c>
      <c r="I76" s="41" t="str">
        <f>'2_all_summary'!E75</f>
        <v>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Â©2009 Association of Schools of Public Health.</v>
      </c>
      <c r="J76" s="41">
        <f>IF(ISNUMBER(SEARCH("Yes",'2_all_summary'!$H75)),IF(ISNUMBER(SEARCH("Yes",'2_all_summary'!M75)),1,2),IF(ISNUMBER(SEARCH("No",'2_all_summary'!M75)),4,3))</f>
        <v>4</v>
      </c>
      <c r="K76" s="41">
        <f>IF(ISNUMBER(SEARCH("Yes",'2_all_summary'!$H75)),IF(ISNUMBER(SEARCH("Yes",'2_all_summary'!N75)),1,2),IF(ISNUMBER(SEARCH("No",'2_all_summary'!N75)),4,3))</f>
        <v>4</v>
      </c>
      <c r="L76" s="41">
        <f>IF(ISNUMBER(SEARCH("Yes",'2_all_summary'!$H75)),IF(ISNUMBER(SEARCH("Yes",'2_all_summary'!O75)),1,2),IF(ISNUMBER(SEARCH("No",'2_all_summary'!O75)),4,3))</f>
        <v>4</v>
      </c>
      <c r="M76" s="41">
        <f>IF(ISNUMBER(SEARCH("Yes",'2_all_summary'!$H75)),IF(0&lt;'2_all_summary'!P75,1,2),IF(0='2_all_summary'!P75,4,3))</f>
        <v>4</v>
      </c>
      <c r="N76" s="41">
        <f>IF(ISNUMBER(SEARCH("Yes",'2_all_summary'!$H75)),IF(ISNUMBER(SEARCH("Yes",'2_all_summary'!Q75)),1,2),IF(ISNUMBER(SEARCH("No",'2_all_summary'!Q75)),4,3))</f>
        <v>4</v>
      </c>
      <c r="O76" s="41">
        <f>IF(ISNUMBER(SEARCH("Yes",'2_all_summary'!$H75)),IF(ISNUMBER(SEARCH("Yes",'2_all_summary'!R75)),1,2),IF(ISNUMBER(SEARCH("No",'2_all_summary'!R75)),4,3))</f>
        <v>4</v>
      </c>
      <c r="P76" s="41">
        <f>IF(ISNUMBER(SEARCH("Yes",'2_all_summary'!$H75)),IF(ISNUMBER(SEARCH("Yes",'2_all_summary'!S75)),1,2),IF(ISNUMBER(SEARCH("No",'2_all_summary'!S75)),4,3))</f>
        <v>4</v>
      </c>
      <c r="Q76" s="41">
        <f>IF(ISNUMBER(SEARCH("Yes",'2_all_summary'!$H75)),IF(0&lt;'2_all_summary'!T75,1,2),IF(0='2_all_summary'!T75,4,3))</f>
        <v>4</v>
      </c>
      <c r="R76" s="41">
        <f>IF(ISNUMBER(SEARCH("Yes",'2_all_summary'!$H75)),IF(ISNUMBER(SEARCH("Yes",'2_all_summary'!U75)),1,2),IF(ISNUMBER(SEARCH("No",'2_all_summary'!U75)),4,3))</f>
        <v>4</v>
      </c>
    </row>
    <row r="77" spans="7:18" x14ac:dyDescent="0.3">
      <c r="G77" s="56"/>
      <c r="H77" s="41" t="str">
        <f>'2_all_summary'!D76</f>
        <v>Mangrove forests in Sri Lanka: An updated review on distribution, diversity, current state of research and future perspectives</v>
      </c>
      <c r="I77" s="41" t="str">
        <f>'2_all_summary'!E76</f>
        <v>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Â© 2023 Elsevier B.V.</v>
      </c>
      <c r="J77" s="41">
        <f>IF(ISNUMBER(SEARCH("Yes",'2_all_summary'!$H76)),IF(ISNUMBER(SEARCH("Yes",'2_all_summary'!M76)),1,2),IF(ISNUMBER(SEARCH("No",'2_all_summary'!M76)),4,3))</f>
        <v>4</v>
      </c>
      <c r="K77" s="41">
        <f>IF(ISNUMBER(SEARCH("Yes",'2_all_summary'!$H76)),IF(ISNUMBER(SEARCH("Yes",'2_all_summary'!N76)),1,2),IF(ISNUMBER(SEARCH("No",'2_all_summary'!N76)),4,3))</f>
        <v>4</v>
      </c>
      <c r="L77" s="41">
        <f>IF(ISNUMBER(SEARCH("Yes",'2_all_summary'!$H76)),IF(ISNUMBER(SEARCH("Yes",'2_all_summary'!O76)),1,2),IF(ISNUMBER(SEARCH("No",'2_all_summary'!O76)),4,3))</f>
        <v>4</v>
      </c>
      <c r="M77" s="41">
        <f>IF(ISNUMBER(SEARCH("Yes",'2_all_summary'!$H76)),IF(0&lt;'2_all_summary'!P76,1,2),IF(0='2_all_summary'!P76,4,3))</f>
        <v>4</v>
      </c>
      <c r="N77" s="41">
        <f>IF(ISNUMBER(SEARCH("Yes",'2_all_summary'!$H76)),IF(ISNUMBER(SEARCH("Yes",'2_all_summary'!Q76)),1,2),IF(ISNUMBER(SEARCH("No",'2_all_summary'!Q76)),4,3))</f>
        <v>4</v>
      </c>
      <c r="O77" s="41">
        <f>IF(ISNUMBER(SEARCH("Yes",'2_all_summary'!$H76)),IF(ISNUMBER(SEARCH("Yes",'2_all_summary'!R76)),1,2),IF(ISNUMBER(SEARCH("No",'2_all_summary'!R76)),4,3))</f>
        <v>4</v>
      </c>
      <c r="P77" s="41">
        <f>IF(ISNUMBER(SEARCH("Yes",'2_all_summary'!$H76)),IF(ISNUMBER(SEARCH("Yes",'2_all_summary'!S76)),1,2),IF(ISNUMBER(SEARCH("No",'2_all_summary'!S76)),4,3))</f>
        <v>4</v>
      </c>
      <c r="Q77" s="41">
        <f>IF(ISNUMBER(SEARCH("Yes",'2_all_summary'!$H76)),IF(0&lt;'2_all_summary'!T76,1,2),IF(0='2_all_summary'!T76,4,3))</f>
        <v>4</v>
      </c>
      <c r="R77" s="41">
        <f>IF(ISNUMBER(SEARCH("Yes",'2_all_summary'!$H76)),IF(ISNUMBER(SEARCH("Yes",'2_all_summary'!U76)),1,2),IF(ISNUMBER(SEARCH("No",'2_all_summary'!U76)),4,3))</f>
        <v>4</v>
      </c>
    </row>
    <row r="78" spans="7:18" x14ac:dyDescent="0.3">
      <c r="G78" s="56"/>
      <c r="H78" s="41" t="str">
        <f>'2_all_summary'!D77</f>
        <v>Ten years of Inuit co-management: advancing research, resilience, and capacity in Nunatsiavut through fishery governance</v>
      </c>
      <c r="I78" s="41" t="str">
        <f>'2_all_summary'!E77</f>
        <v>Community-based approaches have risen to prominence in fisheries governance as decisionÂ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TJFBâ€™s work contributes to fisheries governance in the region, and subsequently, how co-management is placed in terms of supporting greater self-determination for Indigenous peoples in resource governance. To understand the TJFBâ€™s role, this research examined 12Â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claimâ€“based co-management has a significant impact on how Indigenous sovereignty operates and how it will evolve into the future. The TJFBâ€™s efforts to increase research capacity in the region, push focus towards the socio-cultural dimensions of fisheries management, and strengthen the political voice of the region represent an important move toward self-determination in Nunatsiavutâ€™s commercial fisheries. Â© 2022, The Author(s).</v>
      </c>
      <c r="J78" s="41">
        <f>IF(ISNUMBER(SEARCH("Yes",'2_all_summary'!$H77)),IF(ISNUMBER(SEARCH("Yes",'2_all_summary'!M77)),1,2),IF(ISNUMBER(SEARCH("No",'2_all_summary'!M77)),4,3))</f>
        <v>4</v>
      </c>
      <c r="K78" s="41">
        <f>IF(ISNUMBER(SEARCH("Yes",'2_all_summary'!$H77)),IF(ISNUMBER(SEARCH("Yes",'2_all_summary'!N77)),1,2),IF(ISNUMBER(SEARCH("No",'2_all_summary'!N77)),4,3))</f>
        <v>4</v>
      </c>
      <c r="L78" s="41">
        <f>IF(ISNUMBER(SEARCH("Yes",'2_all_summary'!$H77)),IF(ISNUMBER(SEARCH("Yes",'2_all_summary'!O77)),1,2),IF(ISNUMBER(SEARCH("No",'2_all_summary'!O77)),4,3))</f>
        <v>4</v>
      </c>
      <c r="M78" s="41">
        <f>IF(ISNUMBER(SEARCH("Yes",'2_all_summary'!$H77)),IF(0&lt;'2_all_summary'!P77,1,2),IF(0='2_all_summary'!P77,4,3))</f>
        <v>4</v>
      </c>
      <c r="N78" s="41">
        <f>IF(ISNUMBER(SEARCH("Yes",'2_all_summary'!$H77)),IF(ISNUMBER(SEARCH("Yes",'2_all_summary'!Q77)),1,2),IF(ISNUMBER(SEARCH("No",'2_all_summary'!Q77)),4,3))</f>
        <v>4</v>
      </c>
      <c r="O78" s="41">
        <f>IF(ISNUMBER(SEARCH("Yes",'2_all_summary'!$H77)),IF(ISNUMBER(SEARCH("Yes",'2_all_summary'!R77)),1,2),IF(ISNUMBER(SEARCH("No",'2_all_summary'!R77)),4,3))</f>
        <v>4</v>
      </c>
      <c r="P78" s="41">
        <f>IF(ISNUMBER(SEARCH("Yes",'2_all_summary'!$H77)),IF(ISNUMBER(SEARCH("Yes",'2_all_summary'!S77)),1,2),IF(ISNUMBER(SEARCH("No",'2_all_summary'!S77)),4,3))</f>
        <v>4</v>
      </c>
      <c r="Q78" s="41">
        <f>IF(ISNUMBER(SEARCH("Yes",'2_all_summary'!$H77)),IF(0&lt;'2_all_summary'!T77,1,2),IF(0='2_all_summary'!T77,4,3))</f>
        <v>4</v>
      </c>
      <c r="R78" s="41">
        <f>IF(ISNUMBER(SEARCH("Yes",'2_all_summary'!$H77)),IF(ISNUMBER(SEARCH("Yes",'2_all_summary'!U77)),1,2),IF(ISNUMBER(SEARCH("No",'2_all_summary'!U77)),4,3))</f>
        <v>4</v>
      </c>
    </row>
    <row r="79" spans="7:18" x14ac:dyDescent="0.3">
      <c r="G79" s="56"/>
      <c r="H79" s="41" t="str">
        <f>'2_all_summary'!D78</f>
        <v>Improving Adherence to Mediterranean-Style Diet with a Community Culinary Coaching Program: Methodology Development and Process Evaluation</v>
      </c>
      <c r="I79" s="41" t="str">
        <f>'2_all_summary'!E78</f>
        <v>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Â© 2018 Wolters Kluwer Health, Inc.</v>
      </c>
      <c r="J79" s="41">
        <f>IF(ISNUMBER(SEARCH("Yes",'2_all_summary'!$H78)),IF(ISNUMBER(SEARCH("Yes",'2_all_summary'!M78)),1,2),IF(ISNUMBER(SEARCH("No",'2_all_summary'!M78)),4,3))</f>
        <v>4</v>
      </c>
      <c r="K79" s="41">
        <f>IF(ISNUMBER(SEARCH("Yes",'2_all_summary'!$H78)),IF(ISNUMBER(SEARCH("Yes",'2_all_summary'!N78)),1,2),IF(ISNUMBER(SEARCH("No",'2_all_summary'!N78)),4,3))</f>
        <v>4</v>
      </c>
      <c r="L79" s="41">
        <f>IF(ISNUMBER(SEARCH("Yes",'2_all_summary'!$H78)),IF(ISNUMBER(SEARCH("Yes",'2_all_summary'!O78)),1,2),IF(ISNUMBER(SEARCH("No",'2_all_summary'!O78)),4,3))</f>
        <v>4</v>
      </c>
      <c r="M79" s="41">
        <f>IF(ISNUMBER(SEARCH("Yes",'2_all_summary'!$H78)),IF(0&lt;'2_all_summary'!P78,1,2),IF(0='2_all_summary'!P78,4,3))</f>
        <v>4</v>
      </c>
      <c r="N79" s="41">
        <f>IF(ISNUMBER(SEARCH("Yes",'2_all_summary'!$H78)),IF(ISNUMBER(SEARCH("Yes",'2_all_summary'!Q78)),1,2),IF(ISNUMBER(SEARCH("No",'2_all_summary'!Q78)),4,3))</f>
        <v>4</v>
      </c>
      <c r="O79" s="41">
        <f>IF(ISNUMBER(SEARCH("Yes",'2_all_summary'!$H78)),IF(ISNUMBER(SEARCH("Yes",'2_all_summary'!R78)),1,2),IF(ISNUMBER(SEARCH("No",'2_all_summary'!R78)),4,3))</f>
        <v>4</v>
      </c>
      <c r="P79" s="41">
        <f>IF(ISNUMBER(SEARCH("Yes",'2_all_summary'!$H78)),IF(ISNUMBER(SEARCH("Yes",'2_all_summary'!S78)),1,2),IF(ISNUMBER(SEARCH("No",'2_all_summary'!S78)),4,3))</f>
        <v>4</v>
      </c>
      <c r="Q79" s="41">
        <f>IF(ISNUMBER(SEARCH("Yes",'2_all_summary'!$H78)),IF(0&lt;'2_all_summary'!T78,1,2),IF(0='2_all_summary'!T78,4,3))</f>
        <v>4</v>
      </c>
      <c r="R79" s="41">
        <f>IF(ISNUMBER(SEARCH("Yes",'2_all_summary'!$H78)),IF(ISNUMBER(SEARCH("Yes",'2_all_summary'!U78)),1,2),IF(ISNUMBER(SEARCH("No",'2_all_summary'!U78)),4,3))</f>
        <v>4</v>
      </c>
    </row>
    <row r="80" spans="7:18" x14ac:dyDescent="0.3">
      <c r="G80" s="56"/>
      <c r="H80" s="41" t="str">
        <f>'2_all_summary'!D79</f>
        <v>A Review of Factors Influencing the Seagrass-Sea Cucumber Association in Tropical Seagrass Meadows</v>
      </c>
      <c r="I80" s="41" t="str">
        <f>'2_all_summary'!E79</f>
        <v>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seagrassâ€“sea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Â© 2021 Floren, Hayashizaki, Putchakarn, Tuntiprapas and Prathep.</v>
      </c>
      <c r="J80" s="41">
        <f>IF(ISNUMBER(SEARCH("Yes",'2_all_summary'!$H79)),IF(ISNUMBER(SEARCH("Yes",'2_all_summary'!M79)),1,2),IF(ISNUMBER(SEARCH("No",'2_all_summary'!M79)),4,3))</f>
        <v>4</v>
      </c>
      <c r="K80" s="41">
        <f>IF(ISNUMBER(SEARCH("Yes",'2_all_summary'!$H79)),IF(ISNUMBER(SEARCH("Yes",'2_all_summary'!N79)),1,2),IF(ISNUMBER(SEARCH("No",'2_all_summary'!N79)),4,3))</f>
        <v>4</v>
      </c>
      <c r="L80" s="41">
        <f>IF(ISNUMBER(SEARCH("Yes",'2_all_summary'!$H79)),IF(ISNUMBER(SEARCH("Yes",'2_all_summary'!O79)),1,2),IF(ISNUMBER(SEARCH("No",'2_all_summary'!O79)),4,3))</f>
        <v>4</v>
      </c>
      <c r="M80" s="41">
        <f>IF(ISNUMBER(SEARCH("Yes",'2_all_summary'!$H79)),IF(0&lt;'2_all_summary'!P79,1,2),IF(0='2_all_summary'!P79,4,3))</f>
        <v>4</v>
      </c>
      <c r="N80" s="41">
        <f>IF(ISNUMBER(SEARCH("Yes",'2_all_summary'!$H79)),IF(ISNUMBER(SEARCH("Yes",'2_all_summary'!Q79)),1,2),IF(ISNUMBER(SEARCH("No",'2_all_summary'!Q79)),4,3))</f>
        <v>4</v>
      </c>
      <c r="O80" s="41">
        <f>IF(ISNUMBER(SEARCH("Yes",'2_all_summary'!$H79)),IF(ISNUMBER(SEARCH("Yes",'2_all_summary'!R79)),1,2),IF(ISNUMBER(SEARCH("No",'2_all_summary'!R79)),4,3))</f>
        <v>4</v>
      </c>
      <c r="P80" s="41">
        <f>IF(ISNUMBER(SEARCH("Yes",'2_all_summary'!$H79)),IF(ISNUMBER(SEARCH("Yes",'2_all_summary'!S79)),1,2),IF(ISNUMBER(SEARCH("No",'2_all_summary'!S79)),4,3))</f>
        <v>4</v>
      </c>
      <c r="Q80" s="41">
        <f>IF(ISNUMBER(SEARCH("Yes",'2_all_summary'!$H79)),IF(0&lt;'2_all_summary'!T79,1,2),IF(0='2_all_summary'!T79,4,3))</f>
        <v>4</v>
      </c>
      <c r="R80" s="41">
        <f>IF(ISNUMBER(SEARCH("Yes",'2_all_summary'!$H79)),IF(ISNUMBER(SEARCH("Yes",'2_all_summary'!U79)),1,2),IF(ISNUMBER(SEARCH("No",'2_all_summary'!U79)),4,3))</f>
        <v>4</v>
      </c>
    </row>
    <row r="81" spans="7:18" x14ac:dyDescent="0.3">
      <c r="G81" s="56"/>
      <c r="H81" s="41" t="str">
        <f>'2_all_summary'!D80</f>
        <v>Recommendations for the management of subsistence fisheries in South Africa</v>
      </c>
      <c r="I81" s="41" t="str">
        <f>'2_all_summary'!E80</f>
        <v>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v>
      </c>
      <c r="J81" s="41">
        <f>IF(ISNUMBER(SEARCH("Yes",'2_all_summary'!$H80)),IF(ISNUMBER(SEARCH("Yes",'2_all_summary'!M80)),1,2),IF(ISNUMBER(SEARCH("No",'2_all_summary'!M80)),4,3))</f>
        <v>4</v>
      </c>
      <c r="K81" s="41">
        <f>IF(ISNUMBER(SEARCH("Yes",'2_all_summary'!$H80)),IF(ISNUMBER(SEARCH("Yes",'2_all_summary'!N80)),1,2),IF(ISNUMBER(SEARCH("No",'2_all_summary'!N80)),4,3))</f>
        <v>4</v>
      </c>
      <c r="L81" s="41">
        <f>IF(ISNUMBER(SEARCH("Yes",'2_all_summary'!$H80)),IF(ISNUMBER(SEARCH("Yes",'2_all_summary'!O80)),1,2),IF(ISNUMBER(SEARCH("No",'2_all_summary'!O80)),4,3))</f>
        <v>4</v>
      </c>
      <c r="M81" s="41">
        <f>IF(ISNUMBER(SEARCH("Yes",'2_all_summary'!$H80)),IF(0&lt;'2_all_summary'!P80,1,2),IF(0='2_all_summary'!P80,4,3))</f>
        <v>4</v>
      </c>
      <c r="N81" s="41">
        <f>IF(ISNUMBER(SEARCH("Yes",'2_all_summary'!$H80)),IF(ISNUMBER(SEARCH("Yes",'2_all_summary'!Q80)),1,2),IF(ISNUMBER(SEARCH("No",'2_all_summary'!Q80)),4,3))</f>
        <v>4</v>
      </c>
      <c r="O81" s="41">
        <f>IF(ISNUMBER(SEARCH("Yes",'2_all_summary'!$H80)),IF(ISNUMBER(SEARCH("Yes",'2_all_summary'!R80)),1,2),IF(ISNUMBER(SEARCH("No",'2_all_summary'!R80)),4,3))</f>
        <v>4</v>
      </c>
      <c r="P81" s="41">
        <f>IF(ISNUMBER(SEARCH("Yes",'2_all_summary'!$H80)),IF(ISNUMBER(SEARCH("Yes",'2_all_summary'!S80)),1,2),IF(ISNUMBER(SEARCH("No",'2_all_summary'!S80)),4,3))</f>
        <v>4</v>
      </c>
      <c r="Q81" s="41">
        <f>IF(ISNUMBER(SEARCH("Yes",'2_all_summary'!$H80)),IF(0&lt;'2_all_summary'!T80,1,2),IF(0='2_all_summary'!T80,4,3))</f>
        <v>4</v>
      </c>
      <c r="R81" s="41">
        <f>IF(ISNUMBER(SEARCH("Yes",'2_all_summary'!$H80)),IF(ISNUMBER(SEARCH("Yes",'2_all_summary'!U80)),1,2),IF(ISNUMBER(SEARCH("No",'2_all_summary'!U80)),4,3))</f>
        <v>4</v>
      </c>
    </row>
    <row r="82" spans="7:18" x14ac:dyDescent="0.3">
      <c r="G82" s="56"/>
      <c r="H82" s="41" t="str">
        <f>'2_all_summary'!D81</f>
        <v>Fisheries resource-use culture in Fiji and its implications</v>
      </c>
      <c r="I82" s="41" t="str">
        <f>'2_all_summary'!E81</f>
        <v>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v>
      </c>
      <c r="J82" s="41">
        <f>IF(ISNUMBER(SEARCH("Yes",'2_all_summary'!$H81)),IF(ISNUMBER(SEARCH("Yes",'2_all_summary'!M81)),1,2),IF(ISNUMBER(SEARCH("No",'2_all_summary'!M81)),4,3))</f>
        <v>1</v>
      </c>
      <c r="K82" s="41">
        <f>IF(ISNUMBER(SEARCH("Yes",'2_all_summary'!$H81)),IF(ISNUMBER(SEARCH("Yes",'2_all_summary'!N81)),1,2),IF(ISNUMBER(SEARCH("No",'2_all_summary'!N81)),4,3))</f>
        <v>1</v>
      </c>
      <c r="L82" s="41">
        <f>IF(ISNUMBER(SEARCH("Yes",'2_all_summary'!$H81)),IF(ISNUMBER(SEARCH("Yes",'2_all_summary'!O81)),1,2),IF(ISNUMBER(SEARCH("No",'2_all_summary'!O81)),4,3))</f>
        <v>1</v>
      </c>
      <c r="M82" s="41">
        <f>IF(ISNUMBER(SEARCH("Yes",'2_all_summary'!$H81)),IF(0&lt;'2_all_summary'!P81,1,2),IF(0='2_all_summary'!P81,4,3))</f>
        <v>1</v>
      </c>
      <c r="N82" s="41">
        <f>IF(ISNUMBER(SEARCH("Yes",'2_all_summary'!$H81)),IF(ISNUMBER(SEARCH("Yes",'2_all_summary'!Q81)),1,2),IF(ISNUMBER(SEARCH("No",'2_all_summary'!Q81)),4,3))</f>
        <v>1</v>
      </c>
      <c r="O82" s="41">
        <f>IF(ISNUMBER(SEARCH("Yes",'2_all_summary'!$H81)),IF(ISNUMBER(SEARCH("Yes",'2_all_summary'!R81)),1,2),IF(ISNUMBER(SEARCH("No",'2_all_summary'!R81)),4,3))</f>
        <v>1</v>
      </c>
      <c r="P82" s="41">
        <f>IF(ISNUMBER(SEARCH("Yes",'2_all_summary'!$H81)),IF(ISNUMBER(SEARCH("Yes",'2_all_summary'!S81)),1,2),IF(ISNUMBER(SEARCH("No",'2_all_summary'!S81)),4,3))</f>
        <v>1</v>
      </c>
      <c r="Q82" s="41">
        <f>IF(ISNUMBER(SEARCH("Yes",'2_all_summary'!$H81)),IF(0&lt;'2_all_summary'!T81,1,2),IF(0='2_all_summary'!T81,4,3))</f>
        <v>1</v>
      </c>
      <c r="R82" s="41">
        <f>IF(ISNUMBER(SEARCH("Yes",'2_all_summary'!$H81)),IF(ISNUMBER(SEARCH("Yes",'2_all_summary'!U81)),1,2),IF(ISNUMBER(SEARCH("No",'2_all_summary'!U81)),4,3))</f>
        <v>1</v>
      </c>
    </row>
    <row r="83" spans="7:18" x14ac:dyDescent="0.3">
      <c r="G83" s="56"/>
      <c r="H83" s="41" t="str">
        <f>'2_all_summary'!D82</f>
        <v>Introduction: Amazon fisheries</v>
      </c>
      <c r="I83" s="41" t="str">
        <f>'2_all_summary'!E82</f>
        <v>Twelve years ago, a session on aquatic resources was organized during the first vÃ¡rzea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vÃ¡rzea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Â© Springer Science+Business Media B.V. 2011. All rights reserved.</v>
      </c>
      <c r="J83" s="41">
        <f>IF(ISNUMBER(SEARCH("Yes",'2_all_summary'!$H82)),IF(ISNUMBER(SEARCH("Yes",'2_all_summary'!M82)),1,2),IF(ISNUMBER(SEARCH("No",'2_all_summary'!M82)),4,3))</f>
        <v>4</v>
      </c>
      <c r="K83" s="41">
        <f>IF(ISNUMBER(SEARCH("Yes",'2_all_summary'!$H82)),IF(ISNUMBER(SEARCH("Yes",'2_all_summary'!N82)),1,2),IF(ISNUMBER(SEARCH("No",'2_all_summary'!N82)),4,3))</f>
        <v>4</v>
      </c>
      <c r="L83" s="41">
        <f>IF(ISNUMBER(SEARCH("Yes",'2_all_summary'!$H82)),IF(ISNUMBER(SEARCH("Yes",'2_all_summary'!O82)),1,2),IF(ISNUMBER(SEARCH("No",'2_all_summary'!O82)),4,3))</f>
        <v>4</v>
      </c>
      <c r="M83" s="41">
        <f>IF(ISNUMBER(SEARCH("Yes",'2_all_summary'!$H82)),IF(0&lt;'2_all_summary'!P82,1,2),IF(0='2_all_summary'!P82,4,3))</f>
        <v>4</v>
      </c>
      <c r="N83" s="41">
        <f>IF(ISNUMBER(SEARCH("Yes",'2_all_summary'!$H82)),IF(ISNUMBER(SEARCH("Yes",'2_all_summary'!Q82)),1,2),IF(ISNUMBER(SEARCH("No",'2_all_summary'!Q82)),4,3))</f>
        <v>4</v>
      </c>
      <c r="O83" s="41">
        <f>IF(ISNUMBER(SEARCH("Yes",'2_all_summary'!$H82)),IF(ISNUMBER(SEARCH("Yes",'2_all_summary'!R82)),1,2),IF(ISNUMBER(SEARCH("No",'2_all_summary'!R82)),4,3))</f>
        <v>4</v>
      </c>
      <c r="P83" s="41">
        <f>IF(ISNUMBER(SEARCH("Yes",'2_all_summary'!$H82)),IF(ISNUMBER(SEARCH("Yes",'2_all_summary'!S82)),1,2),IF(ISNUMBER(SEARCH("No",'2_all_summary'!S82)),4,3))</f>
        <v>4</v>
      </c>
      <c r="Q83" s="41">
        <f>IF(ISNUMBER(SEARCH("Yes",'2_all_summary'!$H82)),IF(0&lt;'2_all_summary'!T82,1,2),IF(0='2_all_summary'!T82,4,3))</f>
        <v>4</v>
      </c>
      <c r="R83" s="41">
        <f>IF(ISNUMBER(SEARCH("Yes",'2_all_summary'!$H82)),IF(ISNUMBER(SEARCH("Yes",'2_all_summary'!U82)),1,2),IF(ISNUMBER(SEARCH("No",'2_all_summary'!U82)),4,3))</f>
        <v>4</v>
      </c>
    </row>
    <row r="84" spans="7:18" x14ac:dyDescent="0.3">
      <c r="G84" s="56"/>
      <c r="H84" s="41" t="str">
        <f>'2_all_summary'!D83</f>
        <v>The role of taboos in the protection and recovery of sea turtles</v>
      </c>
      <c r="I84" s="41" t="str">
        <f>'2_all_summary'!E83</f>
        <v>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Â© 2017 Alexander, Agyekumhene and Allman.</v>
      </c>
      <c r="J84" s="41">
        <f>IF(ISNUMBER(SEARCH("Yes",'2_all_summary'!$H83)),IF(ISNUMBER(SEARCH("Yes",'2_all_summary'!M83)),1,2),IF(ISNUMBER(SEARCH("No",'2_all_summary'!M83)),4,3))</f>
        <v>4</v>
      </c>
      <c r="K84" s="41">
        <f>IF(ISNUMBER(SEARCH("Yes",'2_all_summary'!$H83)),IF(ISNUMBER(SEARCH("Yes",'2_all_summary'!N83)),1,2),IF(ISNUMBER(SEARCH("No",'2_all_summary'!N83)),4,3))</f>
        <v>4</v>
      </c>
      <c r="L84" s="41">
        <f>IF(ISNUMBER(SEARCH("Yes",'2_all_summary'!$H83)),IF(ISNUMBER(SEARCH("Yes",'2_all_summary'!O83)),1,2),IF(ISNUMBER(SEARCH("No",'2_all_summary'!O83)),4,3))</f>
        <v>4</v>
      </c>
      <c r="M84" s="41">
        <f>IF(ISNUMBER(SEARCH("Yes",'2_all_summary'!$H83)),IF(0&lt;'2_all_summary'!P83,1,2),IF(0='2_all_summary'!P83,4,3))</f>
        <v>4</v>
      </c>
      <c r="N84" s="41">
        <f>IF(ISNUMBER(SEARCH("Yes",'2_all_summary'!$H83)),IF(ISNUMBER(SEARCH("Yes",'2_all_summary'!Q83)),1,2),IF(ISNUMBER(SEARCH("No",'2_all_summary'!Q83)),4,3))</f>
        <v>4</v>
      </c>
      <c r="O84" s="41">
        <f>IF(ISNUMBER(SEARCH("Yes",'2_all_summary'!$H83)),IF(ISNUMBER(SEARCH("Yes",'2_all_summary'!R83)),1,2),IF(ISNUMBER(SEARCH("No",'2_all_summary'!R83)),4,3))</f>
        <v>4</v>
      </c>
      <c r="P84" s="41">
        <f>IF(ISNUMBER(SEARCH("Yes",'2_all_summary'!$H83)),IF(ISNUMBER(SEARCH("Yes",'2_all_summary'!S83)),1,2),IF(ISNUMBER(SEARCH("No",'2_all_summary'!S83)),4,3))</f>
        <v>4</v>
      </c>
      <c r="Q84" s="41">
        <f>IF(ISNUMBER(SEARCH("Yes",'2_all_summary'!$H83)),IF(0&lt;'2_all_summary'!T83,1,2),IF(0='2_all_summary'!T83,4,3))</f>
        <v>4</v>
      </c>
      <c r="R84" s="41">
        <f>IF(ISNUMBER(SEARCH("Yes",'2_all_summary'!$H83)),IF(ISNUMBER(SEARCH("Yes",'2_all_summary'!U83)),1,2),IF(ISNUMBER(SEARCH("No",'2_all_summary'!U83)),4,3))</f>
        <v>4</v>
      </c>
    </row>
    <row r="85" spans="7:18" x14ac:dyDescent="0.3">
      <c r="G85" s="56"/>
      <c r="H85" s="41" t="str">
        <f>'2_all_summary'!D84</f>
        <v>Politics of marine conservation area in Indonesia: From a centralised to a decentralised system</v>
      </c>
      <c r="I85" s="41" t="str">
        <f>'2_all_summary'!E84</f>
        <v>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Â© 2006 Inderscience Enterprises Ltd.</v>
      </c>
      <c r="J85" s="41">
        <f>IF(ISNUMBER(SEARCH("Yes",'2_all_summary'!$H84)),IF(ISNUMBER(SEARCH("Yes",'2_all_summary'!M84)),1,2),IF(ISNUMBER(SEARCH("No",'2_all_summary'!M84)),4,3))</f>
        <v>4</v>
      </c>
      <c r="K85" s="41">
        <f>IF(ISNUMBER(SEARCH("Yes",'2_all_summary'!$H84)),IF(ISNUMBER(SEARCH("Yes",'2_all_summary'!N84)),1,2),IF(ISNUMBER(SEARCH("No",'2_all_summary'!N84)),4,3))</f>
        <v>4</v>
      </c>
      <c r="L85" s="41">
        <f>IF(ISNUMBER(SEARCH("Yes",'2_all_summary'!$H84)),IF(ISNUMBER(SEARCH("Yes",'2_all_summary'!O84)),1,2),IF(ISNUMBER(SEARCH("No",'2_all_summary'!O84)),4,3))</f>
        <v>4</v>
      </c>
      <c r="M85" s="41">
        <f>IF(ISNUMBER(SEARCH("Yes",'2_all_summary'!$H84)),IF(0&lt;'2_all_summary'!P84,1,2),IF(0='2_all_summary'!P84,4,3))</f>
        <v>4</v>
      </c>
      <c r="N85" s="41">
        <f>IF(ISNUMBER(SEARCH("Yes",'2_all_summary'!$H84)),IF(ISNUMBER(SEARCH("Yes",'2_all_summary'!Q84)),1,2),IF(ISNUMBER(SEARCH("No",'2_all_summary'!Q84)),4,3))</f>
        <v>4</v>
      </c>
      <c r="O85" s="41">
        <f>IF(ISNUMBER(SEARCH("Yes",'2_all_summary'!$H84)),IF(ISNUMBER(SEARCH("Yes",'2_all_summary'!R84)),1,2),IF(ISNUMBER(SEARCH("No",'2_all_summary'!R84)),4,3))</f>
        <v>4</v>
      </c>
      <c r="P85" s="41">
        <f>IF(ISNUMBER(SEARCH("Yes",'2_all_summary'!$H84)),IF(ISNUMBER(SEARCH("Yes",'2_all_summary'!S84)),1,2),IF(ISNUMBER(SEARCH("No",'2_all_summary'!S84)),4,3))</f>
        <v>4</v>
      </c>
      <c r="Q85" s="41">
        <f>IF(ISNUMBER(SEARCH("Yes",'2_all_summary'!$H84)),IF(0&lt;'2_all_summary'!T84,1,2),IF(0='2_all_summary'!T84,4,3))</f>
        <v>4</v>
      </c>
      <c r="R85" s="41">
        <f>IF(ISNUMBER(SEARCH("Yes",'2_all_summary'!$H84)),IF(ISNUMBER(SEARCH("Yes",'2_all_summary'!U84)),1,2),IF(ISNUMBER(SEARCH("No",'2_all_summary'!U84)),4,3))</f>
        <v>4</v>
      </c>
    </row>
    <row r="86" spans="7:18" x14ac:dyDescent="0.3">
      <c r="G86" s="56"/>
      <c r="H86" s="41" t="str">
        <f>'2_all_summary'!D85</f>
        <v>Environmental awareness and biodiversity conservation among resettled communal farmers in Gwayi Valley Conservation Area, Zimbabwe</v>
      </c>
      <c r="I86" s="41" t="str">
        <f>'2_all_summary'!E85</f>
        <v>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Â© 2018, Â© 2018 Informa UK Limited, trading as Taylor &amp; Francis Group.</v>
      </c>
      <c r="J86" s="41">
        <f>IF(ISNUMBER(SEARCH("Yes",'2_all_summary'!$H85)),IF(ISNUMBER(SEARCH("Yes",'2_all_summary'!M85)),1,2),IF(ISNUMBER(SEARCH("No",'2_all_summary'!M85)),4,3))</f>
        <v>4</v>
      </c>
      <c r="K86" s="41">
        <f>IF(ISNUMBER(SEARCH("Yes",'2_all_summary'!$H85)),IF(ISNUMBER(SEARCH("Yes",'2_all_summary'!N85)),1,2),IF(ISNUMBER(SEARCH("No",'2_all_summary'!N85)),4,3))</f>
        <v>4</v>
      </c>
      <c r="L86" s="41">
        <f>IF(ISNUMBER(SEARCH("Yes",'2_all_summary'!$H85)),IF(ISNUMBER(SEARCH("Yes",'2_all_summary'!O85)),1,2),IF(ISNUMBER(SEARCH("No",'2_all_summary'!O85)),4,3))</f>
        <v>4</v>
      </c>
      <c r="M86" s="41">
        <f>IF(ISNUMBER(SEARCH("Yes",'2_all_summary'!$H85)),IF(0&lt;'2_all_summary'!P85,1,2),IF(0='2_all_summary'!P85,4,3))</f>
        <v>4</v>
      </c>
      <c r="N86" s="41">
        <f>IF(ISNUMBER(SEARCH("Yes",'2_all_summary'!$H85)),IF(ISNUMBER(SEARCH("Yes",'2_all_summary'!Q85)),1,2),IF(ISNUMBER(SEARCH("No",'2_all_summary'!Q85)),4,3))</f>
        <v>4</v>
      </c>
      <c r="O86" s="41">
        <f>IF(ISNUMBER(SEARCH("Yes",'2_all_summary'!$H85)),IF(ISNUMBER(SEARCH("Yes",'2_all_summary'!R85)),1,2),IF(ISNUMBER(SEARCH("No",'2_all_summary'!R85)),4,3))</f>
        <v>4</v>
      </c>
      <c r="P86" s="41">
        <f>IF(ISNUMBER(SEARCH("Yes",'2_all_summary'!$H85)),IF(ISNUMBER(SEARCH("Yes",'2_all_summary'!S85)),1,2),IF(ISNUMBER(SEARCH("No",'2_all_summary'!S85)),4,3))</f>
        <v>4</v>
      </c>
      <c r="Q86" s="41">
        <f>IF(ISNUMBER(SEARCH("Yes",'2_all_summary'!$H85)),IF(0&lt;'2_all_summary'!T85,1,2),IF(0='2_all_summary'!T85,4,3))</f>
        <v>4</v>
      </c>
      <c r="R86" s="41">
        <f>IF(ISNUMBER(SEARCH("Yes",'2_all_summary'!$H85)),IF(ISNUMBER(SEARCH("Yes",'2_all_summary'!U85)),1,2),IF(ISNUMBER(SEARCH("No",'2_all_summary'!U85)),4,3))</f>
        <v>4</v>
      </c>
    </row>
    <row r="87" spans="7:18" x14ac:dyDescent="0.3">
      <c r="G87" s="56"/>
      <c r="H87" s="41" t="str">
        <f>'2_all_summary'!D86</f>
        <v>Institutional restructuring of fisheries management system for humphead wrasse (Cheilinus undulatus R PPELL 1835) in Anambas and Natuna, Riau Archipelago Province, Indonesia</v>
      </c>
      <c r="I87" s="41" t="str">
        <f>'2_all_summary'!E86</f>
        <v>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Â© Published under licence by IOP Publishing Ltd.</v>
      </c>
      <c r="J87" s="41">
        <f>IF(ISNUMBER(SEARCH("Yes",'2_all_summary'!$H86)),IF(ISNUMBER(SEARCH("Yes",'2_all_summary'!M86)),1,2),IF(ISNUMBER(SEARCH("No",'2_all_summary'!M86)),4,3))</f>
        <v>4</v>
      </c>
      <c r="K87" s="41">
        <f>IF(ISNUMBER(SEARCH("Yes",'2_all_summary'!$H86)),IF(ISNUMBER(SEARCH("Yes",'2_all_summary'!N86)),1,2),IF(ISNUMBER(SEARCH("No",'2_all_summary'!N86)),4,3))</f>
        <v>4</v>
      </c>
      <c r="L87" s="41">
        <f>IF(ISNUMBER(SEARCH("Yes",'2_all_summary'!$H86)),IF(ISNUMBER(SEARCH("Yes",'2_all_summary'!O86)),1,2),IF(ISNUMBER(SEARCH("No",'2_all_summary'!O86)),4,3))</f>
        <v>4</v>
      </c>
      <c r="M87" s="41">
        <f>IF(ISNUMBER(SEARCH("Yes",'2_all_summary'!$H86)),IF(0&lt;'2_all_summary'!P86,1,2),IF(0='2_all_summary'!P86,4,3))</f>
        <v>4</v>
      </c>
      <c r="N87" s="41">
        <f>IF(ISNUMBER(SEARCH("Yes",'2_all_summary'!$H86)),IF(ISNUMBER(SEARCH("Yes",'2_all_summary'!Q86)),1,2),IF(ISNUMBER(SEARCH("No",'2_all_summary'!Q86)),4,3))</f>
        <v>4</v>
      </c>
      <c r="O87" s="41">
        <f>IF(ISNUMBER(SEARCH("Yes",'2_all_summary'!$H86)),IF(ISNUMBER(SEARCH("Yes",'2_all_summary'!R86)),1,2),IF(ISNUMBER(SEARCH("No",'2_all_summary'!R86)),4,3))</f>
        <v>4</v>
      </c>
      <c r="P87" s="41">
        <f>IF(ISNUMBER(SEARCH("Yes",'2_all_summary'!$H86)),IF(ISNUMBER(SEARCH("Yes",'2_all_summary'!S86)),1,2),IF(ISNUMBER(SEARCH("No",'2_all_summary'!S86)),4,3))</f>
        <v>4</v>
      </c>
      <c r="Q87" s="41">
        <f>IF(ISNUMBER(SEARCH("Yes",'2_all_summary'!$H86)),IF(0&lt;'2_all_summary'!T86,1,2),IF(0='2_all_summary'!T86,4,3))</f>
        <v>4</v>
      </c>
      <c r="R87" s="41">
        <f>IF(ISNUMBER(SEARCH("Yes",'2_all_summary'!$H86)),IF(ISNUMBER(SEARCH("Yes",'2_all_summary'!U86)),1,2),IF(ISNUMBER(SEARCH("No",'2_all_summary'!U86)),4,3))</f>
        <v>4</v>
      </c>
    </row>
    <row r="88" spans="7:18" x14ac:dyDescent="0.3">
      <c r="G88" s="56"/>
      <c r="H88" s="41" t="str">
        <f>'2_all_summary'!D87</f>
        <v>Questioning community based coral reef management systems: Case study of awig-awig in Gili Indah, Indonesia</v>
      </c>
      <c r="I88" s="41" t="str">
        <f>'2_all_summary'!E87</f>
        <v>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Â© Springer 2006.</v>
      </c>
      <c r="J88" s="41">
        <f>IF(ISNUMBER(SEARCH("Yes",'2_all_summary'!$H87)),IF(ISNUMBER(SEARCH("Yes",'2_all_summary'!M87)),1,2),IF(ISNUMBER(SEARCH("No",'2_all_summary'!M87)),4,3))</f>
        <v>4</v>
      </c>
      <c r="K88" s="41">
        <f>IF(ISNUMBER(SEARCH("Yes",'2_all_summary'!$H87)),IF(ISNUMBER(SEARCH("Yes",'2_all_summary'!N87)),1,2),IF(ISNUMBER(SEARCH("No",'2_all_summary'!N87)),4,3))</f>
        <v>4</v>
      </c>
      <c r="L88" s="41">
        <f>IF(ISNUMBER(SEARCH("Yes",'2_all_summary'!$H87)),IF(ISNUMBER(SEARCH("Yes",'2_all_summary'!O87)),1,2),IF(ISNUMBER(SEARCH("No",'2_all_summary'!O87)),4,3))</f>
        <v>4</v>
      </c>
      <c r="M88" s="41">
        <f>IF(ISNUMBER(SEARCH("Yes",'2_all_summary'!$H87)),IF(0&lt;'2_all_summary'!P87,1,2),IF(0='2_all_summary'!P87,4,3))</f>
        <v>4</v>
      </c>
      <c r="N88" s="41">
        <f>IF(ISNUMBER(SEARCH("Yes",'2_all_summary'!$H87)),IF(ISNUMBER(SEARCH("Yes",'2_all_summary'!Q87)),1,2),IF(ISNUMBER(SEARCH("No",'2_all_summary'!Q87)),4,3))</f>
        <v>4</v>
      </c>
      <c r="O88" s="41">
        <f>IF(ISNUMBER(SEARCH("Yes",'2_all_summary'!$H87)),IF(ISNUMBER(SEARCH("Yes",'2_all_summary'!R87)),1,2),IF(ISNUMBER(SEARCH("No",'2_all_summary'!R87)),4,3))</f>
        <v>4</v>
      </c>
      <c r="P88" s="41">
        <f>IF(ISNUMBER(SEARCH("Yes",'2_all_summary'!$H87)),IF(ISNUMBER(SEARCH("Yes",'2_all_summary'!S87)),1,2),IF(ISNUMBER(SEARCH("No",'2_all_summary'!S87)),4,3))</f>
        <v>4</v>
      </c>
      <c r="Q88" s="41">
        <f>IF(ISNUMBER(SEARCH("Yes",'2_all_summary'!$H87)),IF(0&lt;'2_all_summary'!T87,1,2),IF(0='2_all_summary'!T87,4,3))</f>
        <v>4</v>
      </c>
      <c r="R88" s="41">
        <f>IF(ISNUMBER(SEARCH("Yes",'2_all_summary'!$H87)),IF(ISNUMBER(SEARCH("Yes",'2_all_summary'!U87)),1,2),IF(ISNUMBER(SEARCH("No",'2_all_summary'!U87)),4,3))</f>
        <v>4</v>
      </c>
    </row>
    <row r="89" spans="7:18" x14ac:dyDescent="0.3">
      <c r="G89" s="56"/>
      <c r="H89" s="41" t="str">
        <f>'2_all_summary'!D88</f>
        <v>Releases of cultured sub-adult Trochus niloticus generate broodstock for fishery replenishment in Vanuatu</v>
      </c>
      <c r="I89" s="41" t="str">
        <f>'2_all_summary'!E88</f>
        <v>The over-fished topshell Trochus niloticus ('trochus') was cultured in Vanuatu and grown to sub-adult size (âˆ¼40mm)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Â© 2003 Elsevier B.V. All rights reserved.</v>
      </c>
      <c r="J89" s="41">
        <f>IF(ISNUMBER(SEARCH("Yes",'2_all_summary'!$H88)),IF(ISNUMBER(SEARCH("Yes",'2_all_summary'!M88)),1,2),IF(ISNUMBER(SEARCH("No",'2_all_summary'!M88)),4,3))</f>
        <v>2</v>
      </c>
      <c r="K89" s="41">
        <f>IF(ISNUMBER(SEARCH("Yes",'2_all_summary'!$H88)),IF(ISNUMBER(SEARCH("Yes",'2_all_summary'!N88)),1,2),IF(ISNUMBER(SEARCH("No",'2_all_summary'!N88)),4,3))</f>
        <v>1</v>
      </c>
      <c r="L89" s="41">
        <f>IF(ISNUMBER(SEARCH("Yes",'2_all_summary'!$H88)),IF(ISNUMBER(SEARCH("Yes",'2_all_summary'!O88)),1,2),IF(ISNUMBER(SEARCH("No",'2_all_summary'!O88)),4,3))</f>
        <v>2</v>
      </c>
      <c r="M89" s="41">
        <f>IF(ISNUMBER(SEARCH("Yes",'2_all_summary'!$H88)),IF(0&lt;'2_all_summary'!P88,1,2),IF(0='2_all_summary'!P88,4,3))</f>
        <v>1</v>
      </c>
      <c r="N89" s="41">
        <f>IF(ISNUMBER(SEARCH("Yes",'2_all_summary'!$H88)),IF(ISNUMBER(SEARCH("Yes",'2_all_summary'!Q88)),1,2),IF(ISNUMBER(SEARCH("No",'2_all_summary'!Q88)),4,3))</f>
        <v>1</v>
      </c>
      <c r="O89" s="41">
        <f>IF(ISNUMBER(SEARCH("Yes",'2_all_summary'!$H88)),IF(ISNUMBER(SEARCH("Yes",'2_all_summary'!R88)),1,2),IF(ISNUMBER(SEARCH("No",'2_all_summary'!R88)),4,3))</f>
        <v>1</v>
      </c>
      <c r="P89" s="41">
        <f>IF(ISNUMBER(SEARCH("Yes",'2_all_summary'!$H88)),IF(ISNUMBER(SEARCH("Yes",'2_all_summary'!S88)),1,2),IF(ISNUMBER(SEARCH("No",'2_all_summary'!S88)),4,3))</f>
        <v>1</v>
      </c>
      <c r="Q89" s="41">
        <f>IF(ISNUMBER(SEARCH("Yes",'2_all_summary'!$H88)),IF(0&lt;'2_all_summary'!T88,1,2),IF(0='2_all_summary'!T88,4,3))</f>
        <v>1</v>
      </c>
      <c r="R89" s="41">
        <f>IF(ISNUMBER(SEARCH("Yes",'2_all_summary'!$H88)),IF(ISNUMBER(SEARCH("Yes",'2_all_summary'!U88)),1,2),IF(ISNUMBER(SEARCH("No",'2_all_summary'!U88)),4,3))</f>
        <v>1</v>
      </c>
    </row>
    <row r="90" spans="7:18" x14ac:dyDescent="0.3">
      <c r="G90" s="56"/>
      <c r="H90" s="41" t="str">
        <f>'2_all_summary'!D89</f>
        <v>Involvement of community in managing coastal Wetlands in South Asia: Status, issues and challenges</v>
      </c>
      <c r="I90" s="41" t="str">
        <f>'2_all_summary'!E89</f>
        <v>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Â© Springer (India) Pvt. Ltd. 2017.</v>
      </c>
      <c r="J90" s="41">
        <f>IF(ISNUMBER(SEARCH("Yes",'2_all_summary'!$H89)),IF(ISNUMBER(SEARCH("Yes",'2_all_summary'!M89)),1,2),IF(ISNUMBER(SEARCH("No",'2_all_summary'!M89)),4,3))</f>
        <v>4</v>
      </c>
      <c r="K90" s="41">
        <f>IF(ISNUMBER(SEARCH("Yes",'2_all_summary'!$H89)),IF(ISNUMBER(SEARCH("Yes",'2_all_summary'!N89)),1,2),IF(ISNUMBER(SEARCH("No",'2_all_summary'!N89)),4,3))</f>
        <v>4</v>
      </c>
      <c r="L90" s="41">
        <f>IF(ISNUMBER(SEARCH("Yes",'2_all_summary'!$H89)),IF(ISNUMBER(SEARCH("Yes",'2_all_summary'!O89)),1,2),IF(ISNUMBER(SEARCH("No",'2_all_summary'!O89)),4,3))</f>
        <v>4</v>
      </c>
      <c r="M90" s="41">
        <f>IF(ISNUMBER(SEARCH("Yes",'2_all_summary'!$H89)),IF(0&lt;'2_all_summary'!P89,1,2),IF(0='2_all_summary'!P89,4,3))</f>
        <v>4</v>
      </c>
      <c r="N90" s="41">
        <f>IF(ISNUMBER(SEARCH("Yes",'2_all_summary'!$H89)),IF(ISNUMBER(SEARCH("Yes",'2_all_summary'!Q89)),1,2),IF(ISNUMBER(SEARCH("No",'2_all_summary'!Q89)),4,3))</f>
        <v>4</v>
      </c>
      <c r="O90" s="41">
        <f>IF(ISNUMBER(SEARCH("Yes",'2_all_summary'!$H89)),IF(ISNUMBER(SEARCH("Yes",'2_all_summary'!R89)),1,2),IF(ISNUMBER(SEARCH("No",'2_all_summary'!R89)),4,3))</f>
        <v>4</v>
      </c>
      <c r="P90" s="41">
        <f>IF(ISNUMBER(SEARCH("Yes",'2_all_summary'!$H89)),IF(ISNUMBER(SEARCH("Yes",'2_all_summary'!S89)),1,2),IF(ISNUMBER(SEARCH("No",'2_all_summary'!S89)),4,3))</f>
        <v>4</v>
      </c>
      <c r="Q90" s="41">
        <f>IF(ISNUMBER(SEARCH("Yes",'2_all_summary'!$H89)),IF(0&lt;'2_all_summary'!T89,1,2),IF(0='2_all_summary'!T89,4,3))</f>
        <v>4</v>
      </c>
      <c r="R90" s="41">
        <f>IF(ISNUMBER(SEARCH("Yes",'2_all_summary'!$H89)),IF(ISNUMBER(SEARCH("Yes",'2_all_summary'!U89)),1,2),IF(ISNUMBER(SEARCH("No",'2_all_summary'!U89)),4,3))</f>
        <v>4</v>
      </c>
    </row>
    <row r="91" spans="7:18" x14ac:dyDescent="0.3">
      <c r="G91" s="56"/>
      <c r="H91" s="41" t="str">
        <f>'2_all_summary'!D90</f>
        <v>Cultural influences on safety and health education among Vietnamese fishermen</v>
      </c>
      <c r="I91" s="41" t="str">
        <f>'2_all_summary'!E90</f>
        <v>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Â© Taylor &amp; Francis Group, LLC.</v>
      </c>
      <c r="J91" s="41">
        <f>IF(ISNUMBER(SEARCH("Yes",'2_all_summary'!$H90)),IF(ISNUMBER(SEARCH("Yes",'2_all_summary'!M90)),1,2),IF(ISNUMBER(SEARCH("No",'2_all_summary'!M90)),4,3))</f>
        <v>4</v>
      </c>
      <c r="K91" s="41">
        <f>IF(ISNUMBER(SEARCH("Yes",'2_all_summary'!$H90)),IF(ISNUMBER(SEARCH("Yes",'2_all_summary'!N90)),1,2),IF(ISNUMBER(SEARCH("No",'2_all_summary'!N90)),4,3))</f>
        <v>4</v>
      </c>
      <c r="L91" s="41">
        <f>IF(ISNUMBER(SEARCH("Yes",'2_all_summary'!$H90)),IF(ISNUMBER(SEARCH("Yes",'2_all_summary'!O90)),1,2),IF(ISNUMBER(SEARCH("No",'2_all_summary'!O90)),4,3))</f>
        <v>4</v>
      </c>
      <c r="M91" s="41">
        <f>IF(ISNUMBER(SEARCH("Yes",'2_all_summary'!$H90)),IF(0&lt;'2_all_summary'!P90,1,2),IF(0='2_all_summary'!P90,4,3))</f>
        <v>4</v>
      </c>
      <c r="N91" s="41">
        <f>IF(ISNUMBER(SEARCH("Yes",'2_all_summary'!$H90)),IF(ISNUMBER(SEARCH("Yes",'2_all_summary'!Q90)),1,2),IF(ISNUMBER(SEARCH("No",'2_all_summary'!Q90)),4,3))</f>
        <v>4</v>
      </c>
      <c r="O91" s="41">
        <f>IF(ISNUMBER(SEARCH("Yes",'2_all_summary'!$H90)),IF(ISNUMBER(SEARCH("Yes",'2_all_summary'!R90)),1,2),IF(ISNUMBER(SEARCH("No",'2_all_summary'!R90)),4,3))</f>
        <v>4</v>
      </c>
      <c r="P91" s="41">
        <f>IF(ISNUMBER(SEARCH("Yes",'2_all_summary'!$H90)),IF(ISNUMBER(SEARCH("Yes",'2_all_summary'!S90)),1,2),IF(ISNUMBER(SEARCH("No",'2_all_summary'!S90)),4,3))</f>
        <v>4</v>
      </c>
      <c r="Q91" s="41">
        <f>IF(ISNUMBER(SEARCH("Yes",'2_all_summary'!$H90)),IF(0&lt;'2_all_summary'!T90,1,2),IF(0='2_all_summary'!T90,4,3))</f>
        <v>4</v>
      </c>
      <c r="R91" s="41">
        <f>IF(ISNUMBER(SEARCH("Yes",'2_all_summary'!$H90)),IF(ISNUMBER(SEARCH("Yes",'2_all_summary'!U90)),1,2),IF(ISNUMBER(SEARCH("No",'2_all_summary'!U90)),4,3))</f>
        <v>4</v>
      </c>
    </row>
    <row r="92" spans="7:18" x14ac:dyDescent="0.3">
      <c r="G92" s="56"/>
      <c r="H92" s="41" t="str">
        <f>'2_all_summary'!D91</f>
        <v>Climate variability and massive mortalities challenge giant clam conservation and management efforts in French Polynesia atolls</v>
      </c>
      <c r="I92" s="41" t="str">
        <f>'2_all_summary'!E91</f>
        <v>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20.1Â±6.0million to 1.9Â±0.55million clams (meanÂ±95%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Â© 2013 Elsevier Ltd.</v>
      </c>
      <c r="J92" s="41">
        <f>IF(ISNUMBER(SEARCH("Yes",'2_all_summary'!$H91)),IF(ISNUMBER(SEARCH("Yes",'2_all_summary'!M91)),1,2),IF(ISNUMBER(SEARCH("No",'2_all_summary'!M91)),4,3))</f>
        <v>4</v>
      </c>
      <c r="K92" s="41">
        <f>IF(ISNUMBER(SEARCH("Yes",'2_all_summary'!$H91)),IF(ISNUMBER(SEARCH("Yes",'2_all_summary'!N91)),1,2),IF(ISNUMBER(SEARCH("No",'2_all_summary'!N91)),4,3))</f>
        <v>4</v>
      </c>
      <c r="L92" s="41">
        <f>IF(ISNUMBER(SEARCH("Yes",'2_all_summary'!$H91)),IF(ISNUMBER(SEARCH("Yes",'2_all_summary'!O91)),1,2),IF(ISNUMBER(SEARCH("No",'2_all_summary'!O91)),4,3))</f>
        <v>4</v>
      </c>
      <c r="M92" s="41">
        <f>IF(ISNUMBER(SEARCH("Yes",'2_all_summary'!$H91)),IF(0&lt;'2_all_summary'!P91,1,2),IF(0='2_all_summary'!P91,4,3))</f>
        <v>4</v>
      </c>
      <c r="N92" s="41">
        <f>IF(ISNUMBER(SEARCH("Yes",'2_all_summary'!$H91)),IF(ISNUMBER(SEARCH("Yes",'2_all_summary'!Q91)),1,2),IF(ISNUMBER(SEARCH("No",'2_all_summary'!Q91)),4,3))</f>
        <v>4</v>
      </c>
      <c r="O92" s="41">
        <f>IF(ISNUMBER(SEARCH("Yes",'2_all_summary'!$H91)),IF(ISNUMBER(SEARCH("Yes",'2_all_summary'!R91)),1,2),IF(ISNUMBER(SEARCH("No",'2_all_summary'!R91)),4,3))</f>
        <v>4</v>
      </c>
      <c r="P92" s="41">
        <f>IF(ISNUMBER(SEARCH("Yes",'2_all_summary'!$H91)),IF(ISNUMBER(SEARCH("Yes",'2_all_summary'!S91)),1,2),IF(ISNUMBER(SEARCH("No",'2_all_summary'!S91)),4,3))</f>
        <v>4</v>
      </c>
      <c r="Q92" s="41">
        <f>IF(ISNUMBER(SEARCH("Yes",'2_all_summary'!$H91)),IF(0&lt;'2_all_summary'!T91,1,2),IF(0='2_all_summary'!T91,4,3))</f>
        <v>4</v>
      </c>
      <c r="R92" s="41">
        <f>IF(ISNUMBER(SEARCH("Yes",'2_all_summary'!$H91)),IF(ISNUMBER(SEARCH("Yes",'2_all_summary'!U91)),1,2),IF(ISNUMBER(SEARCH("No",'2_all_summary'!U91)),4,3))</f>
        <v>4</v>
      </c>
    </row>
    <row r="93" spans="7:18" x14ac:dyDescent="0.3">
      <c r="G93" s="56"/>
      <c r="H93" s="41" t="str">
        <f>'2_all_summary'!D92</f>
        <v>Effectiveness of Marine Protected Areas in the Philippines for Biodiversity Conservation [Efectividad de las Ãreas Marinas Protegidas en las Filipinas para la ConservaciÃ³n de Biodiversidad]</v>
      </c>
      <c r="I93" s="41" t="str">
        <f>'2_all_summary'!E92</f>
        <v>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Â©2009 Society for Conservation Biology.</v>
      </c>
      <c r="J93" s="41">
        <f>IF(ISNUMBER(SEARCH("Yes",'2_all_summary'!$H92)),IF(ISNUMBER(SEARCH("Yes",'2_all_summary'!M92)),1,2),IF(ISNUMBER(SEARCH("No",'2_all_summary'!M92)),4,3))</f>
        <v>4</v>
      </c>
      <c r="K93" s="41">
        <f>IF(ISNUMBER(SEARCH("Yes",'2_all_summary'!$H92)),IF(ISNUMBER(SEARCH("Yes",'2_all_summary'!N92)),1,2),IF(ISNUMBER(SEARCH("No",'2_all_summary'!N92)),4,3))</f>
        <v>4</v>
      </c>
      <c r="L93" s="41">
        <f>IF(ISNUMBER(SEARCH("Yes",'2_all_summary'!$H92)),IF(ISNUMBER(SEARCH("Yes",'2_all_summary'!O92)),1,2),IF(ISNUMBER(SEARCH("No",'2_all_summary'!O92)),4,3))</f>
        <v>4</v>
      </c>
      <c r="M93" s="41">
        <f>IF(ISNUMBER(SEARCH("Yes",'2_all_summary'!$H92)),IF(0&lt;'2_all_summary'!P92,1,2),IF(0='2_all_summary'!P92,4,3))</f>
        <v>4</v>
      </c>
      <c r="N93" s="41">
        <f>IF(ISNUMBER(SEARCH("Yes",'2_all_summary'!$H92)),IF(ISNUMBER(SEARCH("Yes",'2_all_summary'!Q92)),1,2),IF(ISNUMBER(SEARCH("No",'2_all_summary'!Q92)),4,3))</f>
        <v>4</v>
      </c>
      <c r="O93" s="41">
        <f>IF(ISNUMBER(SEARCH("Yes",'2_all_summary'!$H92)),IF(ISNUMBER(SEARCH("Yes",'2_all_summary'!R92)),1,2),IF(ISNUMBER(SEARCH("No",'2_all_summary'!R92)),4,3))</f>
        <v>4</v>
      </c>
      <c r="P93" s="41">
        <f>IF(ISNUMBER(SEARCH("Yes",'2_all_summary'!$H92)),IF(ISNUMBER(SEARCH("Yes",'2_all_summary'!S92)),1,2),IF(ISNUMBER(SEARCH("No",'2_all_summary'!S92)),4,3))</f>
        <v>4</v>
      </c>
      <c r="Q93" s="41">
        <f>IF(ISNUMBER(SEARCH("Yes",'2_all_summary'!$H92)),IF(0&lt;'2_all_summary'!T92,1,2),IF(0='2_all_summary'!T92,4,3))</f>
        <v>4</v>
      </c>
      <c r="R93" s="41">
        <f>IF(ISNUMBER(SEARCH("Yes",'2_all_summary'!$H92)),IF(ISNUMBER(SEARCH("Yes",'2_all_summary'!U92)),1,2),IF(ISNUMBER(SEARCH("No",'2_all_summary'!U92)),4,3))</f>
        <v>4</v>
      </c>
    </row>
    <row r="94" spans="7:18" x14ac:dyDescent="0.3">
      <c r="G94" s="56"/>
      <c r="H94" s="41" t="str">
        <f>'2_all_summary'!D93</f>
        <v>Using a participatory impact assessment framework to evaluate a community-led mangrove and fisheries conservation approach in West Kalimantan, Indonesia</v>
      </c>
      <c r="I94" s="41" t="str">
        <f>'2_all_summary'!E93</f>
        <v>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Â© 2020 The Authors. People and Nature published by John Wiley &amp; Sons Ltd on behalf of British Ecological Society</v>
      </c>
      <c r="J94" s="41">
        <f>IF(ISNUMBER(SEARCH("Yes",'2_all_summary'!$H93)),IF(ISNUMBER(SEARCH("Yes",'2_all_summary'!M93)),1,2),IF(ISNUMBER(SEARCH("No",'2_all_summary'!M93)),4,3))</f>
        <v>4</v>
      </c>
      <c r="K94" s="41">
        <f>IF(ISNUMBER(SEARCH("Yes",'2_all_summary'!$H93)),IF(ISNUMBER(SEARCH("Yes",'2_all_summary'!N93)),1,2),IF(ISNUMBER(SEARCH("No",'2_all_summary'!N93)),4,3))</f>
        <v>4</v>
      </c>
      <c r="L94" s="41">
        <f>IF(ISNUMBER(SEARCH("Yes",'2_all_summary'!$H93)),IF(ISNUMBER(SEARCH("Yes",'2_all_summary'!O93)),1,2),IF(ISNUMBER(SEARCH("No",'2_all_summary'!O93)),4,3))</f>
        <v>4</v>
      </c>
      <c r="M94" s="41">
        <f>IF(ISNUMBER(SEARCH("Yes",'2_all_summary'!$H93)),IF(0&lt;'2_all_summary'!P93,1,2),IF(0='2_all_summary'!P93,4,3))</f>
        <v>4</v>
      </c>
      <c r="N94" s="41">
        <f>IF(ISNUMBER(SEARCH("Yes",'2_all_summary'!$H93)),IF(ISNUMBER(SEARCH("Yes",'2_all_summary'!Q93)),1,2),IF(ISNUMBER(SEARCH("No",'2_all_summary'!Q93)),4,3))</f>
        <v>4</v>
      </c>
      <c r="O94" s="41">
        <f>IF(ISNUMBER(SEARCH("Yes",'2_all_summary'!$H93)),IF(ISNUMBER(SEARCH("Yes",'2_all_summary'!R93)),1,2),IF(ISNUMBER(SEARCH("No",'2_all_summary'!R93)),4,3))</f>
        <v>4</v>
      </c>
      <c r="P94" s="41">
        <f>IF(ISNUMBER(SEARCH("Yes",'2_all_summary'!$H93)),IF(ISNUMBER(SEARCH("Yes",'2_all_summary'!S93)),1,2),IF(ISNUMBER(SEARCH("No",'2_all_summary'!S93)),4,3))</f>
        <v>4</v>
      </c>
      <c r="Q94" s="41">
        <f>IF(ISNUMBER(SEARCH("Yes",'2_all_summary'!$H93)),IF(0&lt;'2_all_summary'!T93,1,2),IF(0='2_all_summary'!T93,4,3))</f>
        <v>4</v>
      </c>
      <c r="R94" s="41">
        <f>IF(ISNUMBER(SEARCH("Yes",'2_all_summary'!$H93)),IF(ISNUMBER(SEARCH("Yes",'2_all_summary'!U93)),1,2),IF(ISNUMBER(SEARCH("No",'2_all_summary'!U93)),4,3))</f>
        <v>4</v>
      </c>
    </row>
    <row r="95" spans="7:18" x14ac:dyDescent="0.3">
      <c r="G95" s="56"/>
      <c r="H95" s="41" t="str">
        <f>'2_all_summary'!D94</f>
        <v>Developing locally managed marine areas: Lessons learnt from Kenya</v>
      </c>
      <c r="I95" s="41" t="str">
        <f>'2_all_summary'!E94</f>
        <v>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â€˜Ongoing Adaptive Managementâ€™ though not all elements of this stage were fully operational. The Kenyan model differs from the widely known Pacific model of four phases due to an additional initial â€˜Conceptualisationâ€™ phase. Our results illustrate the need for full acceptance of the LMMA concept by stakeholders before progressing to the â€˜Inception phase.â€™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Â© 2016 Elsevier Ltd</v>
      </c>
      <c r="J95" s="41">
        <f>IF(ISNUMBER(SEARCH("Yes",'2_all_summary'!$H94)),IF(ISNUMBER(SEARCH("Yes",'2_all_summary'!M94)),1,2),IF(ISNUMBER(SEARCH("No",'2_all_summary'!M94)),4,3))</f>
        <v>4</v>
      </c>
      <c r="K95" s="41">
        <f>IF(ISNUMBER(SEARCH("Yes",'2_all_summary'!$H94)),IF(ISNUMBER(SEARCH("Yes",'2_all_summary'!N94)),1,2),IF(ISNUMBER(SEARCH("No",'2_all_summary'!N94)),4,3))</f>
        <v>4</v>
      </c>
      <c r="L95" s="41">
        <f>IF(ISNUMBER(SEARCH("Yes",'2_all_summary'!$H94)),IF(ISNUMBER(SEARCH("Yes",'2_all_summary'!O94)),1,2),IF(ISNUMBER(SEARCH("No",'2_all_summary'!O94)),4,3))</f>
        <v>4</v>
      </c>
      <c r="M95" s="41">
        <f>IF(ISNUMBER(SEARCH("Yes",'2_all_summary'!$H94)),IF(0&lt;'2_all_summary'!P94,1,2),IF(0='2_all_summary'!P94,4,3))</f>
        <v>4</v>
      </c>
      <c r="N95" s="41">
        <f>IF(ISNUMBER(SEARCH("Yes",'2_all_summary'!$H94)),IF(ISNUMBER(SEARCH("Yes",'2_all_summary'!Q94)),1,2),IF(ISNUMBER(SEARCH("No",'2_all_summary'!Q94)),4,3))</f>
        <v>4</v>
      </c>
      <c r="O95" s="41">
        <f>IF(ISNUMBER(SEARCH("Yes",'2_all_summary'!$H94)),IF(ISNUMBER(SEARCH("Yes",'2_all_summary'!R94)),1,2),IF(ISNUMBER(SEARCH("No",'2_all_summary'!R94)),4,3))</f>
        <v>4</v>
      </c>
      <c r="P95" s="41">
        <f>IF(ISNUMBER(SEARCH("Yes",'2_all_summary'!$H94)),IF(ISNUMBER(SEARCH("Yes",'2_all_summary'!S94)),1,2),IF(ISNUMBER(SEARCH("No",'2_all_summary'!S94)),4,3))</f>
        <v>4</v>
      </c>
      <c r="Q95" s="41">
        <f>IF(ISNUMBER(SEARCH("Yes",'2_all_summary'!$H94)),IF(0&lt;'2_all_summary'!T94,1,2),IF(0='2_all_summary'!T94,4,3))</f>
        <v>4</v>
      </c>
      <c r="R95" s="41">
        <f>IF(ISNUMBER(SEARCH("Yes",'2_all_summary'!$H94)),IF(ISNUMBER(SEARCH("Yes",'2_all_summary'!U94)),1,2),IF(ISNUMBER(SEARCH("No",'2_all_summary'!U94)),4,3))</f>
        <v>4</v>
      </c>
    </row>
    <row r="96" spans="7:18" x14ac:dyDescent="0.3">
      <c r="G96" s="56"/>
      <c r="H96" s="41" t="str">
        <f>'2_all_summary'!D95</f>
        <v>Comparison of strategies to increase HIV testing among African-American gay, bisexual, and other men who have sex with men in Washington, DC</v>
      </c>
      <c r="I96" s="41" t="str">
        <f>'2_all_summary'!E95</f>
        <v>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Â© 2013 Taylor &amp; Francis.</v>
      </c>
      <c r="J96" s="41">
        <f>IF(ISNUMBER(SEARCH("Yes",'2_all_summary'!$H95)),IF(ISNUMBER(SEARCH("Yes",'2_all_summary'!M95)),1,2),IF(ISNUMBER(SEARCH("No",'2_all_summary'!M95)),4,3))</f>
        <v>4</v>
      </c>
      <c r="K96" s="41">
        <f>IF(ISNUMBER(SEARCH("Yes",'2_all_summary'!$H95)),IF(ISNUMBER(SEARCH("Yes",'2_all_summary'!N95)),1,2),IF(ISNUMBER(SEARCH("No",'2_all_summary'!N95)),4,3))</f>
        <v>4</v>
      </c>
      <c r="L96" s="41">
        <f>IF(ISNUMBER(SEARCH("Yes",'2_all_summary'!$H95)),IF(ISNUMBER(SEARCH("Yes",'2_all_summary'!O95)),1,2),IF(ISNUMBER(SEARCH("No",'2_all_summary'!O95)),4,3))</f>
        <v>4</v>
      </c>
      <c r="M96" s="41">
        <f>IF(ISNUMBER(SEARCH("Yes",'2_all_summary'!$H95)),IF(0&lt;'2_all_summary'!P95,1,2),IF(0='2_all_summary'!P95,4,3))</f>
        <v>4</v>
      </c>
      <c r="N96" s="41">
        <f>IF(ISNUMBER(SEARCH("Yes",'2_all_summary'!$H95)),IF(ISNUMBER(SEARCH("Yes",'2_all_summary'!Q95)),1,2),IF(ISNUMBER(SEARCH("No",'2_all_summary'!Q95)),4,3))</f>
        <v>4</v>
      </c>
      <c r="O96" s="41">
        <f>IF(ISNUMBER(SEARCH("Yes",'2_all_summary'!$H95)),IF(ISNUMBER(SEARCH("Yes",'2_all_summary'!R95)),1,2),IF(ISNUMBER(SEARCH("No",'2_all_summary'!R95)),4,3))</f>
        <v>4</v>
      </c>
      <c r="P96" s="41">
        <f>IF(ISNUMBER(SEARCH("Yes",'2_all_summary'!$H95)),IF(ISNUMBER(SEARCH("Yes",'2_all_summary'!S95)),1,2),IF(ISNUMBER(SEARCH("No",'2_all_summary'!S95)),4,3))</f>
        <v>4</v>
      </c>
      <c r="Q96" s="41">
        <f>IF(ISNUMBER(SEARCH("Yes",'2_all_summary'!$H95)),IF(0&lt;'2_all_summary'!T95,1,2),IF(0='2_all_summary'!T95,4,3))</f>
        <v>4</v>
      </c>
      <c r="R96" s="41">
        <f>IF(ISNUMBER(SEARCH("Yes",'2_all_summary'!$H95)),IF(ISNUMBER(SEARCH("Yes",'2_all_summary'!U95)),1,2),IF(ISNUMBER(SEARCH("No",'2_all_summary'!U95)),4,3))</f>
        <v>4</v>
      </c>
    </row>
    <row r="97" spans="7:18" x14ac:dyDescent="0.3">
      <c r="G97" s="56"/>
      <c r="H97" s="41" t="str">
        <f>'2_all_summary'!D96</f>
        <v>The challenges of local governance: Gear-based fragmentation in the Dominican fishery of Buen Hombre</v>
      </c>
      <c r="I97" s="41" t="str">
        <f>'2_all_summary'!E96</f>
        <v>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Â© 2015 Elsevier Ltd.</v>
      </c>
      <c r="J97" s="41">
        <f>IF(ISNUMBER(SEARCH("Yes",'2_all_summary'!$H96)),IF(ISNUMBER(SEARCH("Yes",'2_all_summary'!M96)),1,2),IF(ISNUMBER(SEARCH("No",'2_all_summary'!M96)),4,3))</f>
        <v>4</v>
      </c>
      <c r="K97" s="41">
        <f>IF(ISNUMBER(SEARCH("Yes",'2_all_summary'!$H96)),IF(ISNUMBER(SEARCH("Yes",'2_all_summary'!N96)),1,2),IF(ISNUMBER(SEARCH("No",'2_all_summary'!N96)),4,3))</f>
        <v>4</v>
      </c>
      <c r="L97" s="41">
        <f>IF(ISNUMBER(SEARCH("Yes",'2_all_summary'!$H96)),IF(ISNUMBER(SEARCH("Yes",'2_all_summary'!O96)),1,2),IF(ISNUMBER(SEARCH("No",'2_all_summary'!O96)),4,3))</f>
        <v>4</v>
      </c>
      <c r="M97" s="41">
        <f>IF(ISNUMBER(SEARCH("Yes",'2_all_summary'!$H96)),IF(0&lt;'2_all_summary'!P96,1,2),IF(0='2_all_summary'!P96,4,3))</f>
        <v>4</v>
      </c>
      <c r="N97" s="41">
        <f>IF(ISNUMBER(SEARCH("Yes",'2_all_summary'!$H96)),IF(ISNUMBER(SEARCH("Yes",'2_all_summary'!Q96)),1,2),IF(ISNUMBER(SEARCH("No",'2_all_summary'!Q96)),4,3))</f>
        <v>4</v>
      </c>
      <c r="O97" s="41">
        <f>IF(ISNUMBER(SEARCH("Yes",'2_all_summary'!$H96)),IF(ISNUMBER(SEARCH("Yes",'2_all_summary'!R96)),1,2),IF(ISNUMBER(SEARCH("No",'2_all_summary'!R96)),4,3))</f>
        <v>4</v>
      </c>
      <c r="P97" s="41">
        <f>IF(ISNUMBER(SEARCH("Yes",'2_all_summary'!$H96)),IF(ISNUMBER(SEARCH("Yes",'2_all_summary'!S96)),1,2),IF(ISNUMBER(SEARCH("No",'2_all_summary'!S96)),4,3))</f>
        <v>4</v>
      </c>
      <c r="Q97" s="41">
        <f>IF(ISNUMBER(SEARCH("Yes",'2_all_summary'!$H96)),IF(0&lt;'2_all_summary'!T96,1,2),IF(0='2_all_summary'!T96,4,3))</f>
        <v>4</v>
      </c>
      <c r="R97" s="41">
        <f>IF(ISNUMBER(SEARCH("Yes",'2_all_summary'!$H96)),IF(ISNUMBER(SEARCH("Yes",'2_all_summary'!U96)),1,2),IF(ISNUMBER(SEARCH("No",'2_all_summary'!U96)),4,3))</f>
        <v>4</v>
      </c>
    </row>
    <row r="98" spans="7:18" x14ac:dyDescent="0.3">
      <c r="G98" s="56"/>
      <c r="H98" s="41" t="str">
        <f>'2_all_summary'!D97</f>
        <v>Whitefish fisheries in mountainous southeastern Norway: Abundant resources, but scarce fisherman</v>
      </c>
      <c r="I98" s="41" t="str">
        <f>'2_all_summary'!E97</f>
        <v>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v>
      </c>
      <c r="J98" s="41">
        <f>IF(ISNUMBER(SEARCH("Yes",'2_all_summary'!$H97)),IF(ISNUMBER(SEARCH("Yes",'2_all_summary'!M97)),1,2),IF(ISNUMBER(SEARCH("No",'2_all_summary'!M97)),4,3))</f>
        <v>4</v>
      </c>
      <c r="K98" s="41">
        <f>IF(ISNUMBER(SEARCH("Yes",'2_all_summary'!$H97)),IF(ISNUMBER(SEARCH("Yes",'2_all_summary'!N97)),1,2),IF(ISNUMBER(SEARCH("No",'2_all_summary'!N97)),4,3))</f>
        <v>4</v>
      </c>
      <c r="L98" s="41">
        <f>IF(ISNUMBER(SEARCH("Yes",'2_all_summary'!$H97)),IF(ISNUMBER(SEARCH("Yes",'2_all_summary'!O97)),1,2),IF(ISNUMBER(SEARCH("No",'2_all_summary'!O97)),4,3))</f>
        <v>4</v>
      </c>
      <c r="M98" s="41">
        <f>IF(ISNUMBER(SEARCH("Yes",'2_all_summary'!$H97)),IF(0&lt;'2_all_summary'!P97,1,2),IF(0='2_all_summary'!P97,4,3))</f>
        <v>4</v>
      </c>
      <c r="N98" s="41">
        <f>IF(ISNUMBER(SEARCH("Yes",'2_all_summary'!$H97)),IF(ISNUMBER(SEARCH("Yes",'2_all_summary'!Q97)),1,2),IF(ISNUMBER(SEARCH("No",'2_all_summary'!Q97)),4,3))</f>
        <v>4</v>
      </c>
      <c r="O98" s="41">
        <f>IF(ISNUMBER(SEARCH("Yes",'2_all_summary'!$H97)),IF(ISNUMBER(SEARCH("Yes",'2_all_summary'!R97)),1,2),IF(ISNUMBER(SEARCH("No",'2_all_summary'!R97)),4,3))</f>
        <v>4</v>
      </c>
      <c r="P98" s="41">
        <f>IF(ISNUMBER(SEARCH("Yes",'2_all_summary'!$H97)),IF(ISNUMBER(SEARCH("Yes",'2_all_summary'!S97)),1,2),IF(ISNUMBER(SEARCH("No",'2_all_summary'!S97)),4,3))</f>
        <v>4</v>
      </c>
      <c r="Q98" s="41">
        <f>IF(ISNUMBER(SEARCH("Yes",'2_all_summary'!$H97)),IF(0&lt;'2_all_summary'!T97,1,2),IF(0='2_all_summary'!T97,4,3))</f>
        <v>4</v>
      </c>
      <c r="R98" s="41">
        <f>IF(ISNUMBER(SEARCH("Yes",'2_all_summary'!$H97)),IF(ISNUMBER(SEARCH("Yes",'2_all_summary'!U97)),1,2),IF(ISNUMBER(SEARCH("No",'2_all_summary'!U97)),4,3))</f>
        <v>4</v>
      </c>
    </row>
    <row r="99" spans="7:18" x14ac:dyDescent="0.3">
      <c r="G99" s="56"/>
      <c r="H99" s="41" t="str">
        <f>'2_all_summary'!D98</f>
        <v>Estimating willingness to pay with the stochastic payment card design: Further evidence from rural Cameroon</v>
      </c>
      <c r="I99" s="41" t="str">
        <f>'2_all_summary'!E98</f>
        <v>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Â© Springer Science+Business Media B.V. 2009.</v>
      </c>
      <c r="J99" s="41">
        <f>IF(ISNUMBER(SEARCH("Yes",'2_all_summary'!$H98)),IF(ISNUMBER(SEARCH("Yes",'2_all_summary'!M98)),1,2),IF(ISNUMBER(SEARCH("No",'2_all_summary'!M98)),4,3))</f>
        <v>4</v>
      </c>
      <c r="K99" s="41">
        <f>IF(ISNUMBER(SEARCH("Yes",'2_all_summary'!$H98)),IF(ISNUMBER(SEARCH("Yes",'2_all_summary'!N98)),1,2),IF(ISNUMBER(SEARCH("No",'2_all_summary'!N98)),4,3))</f>
        <v>4</v>
      </c>
      <c r="L99" s="41">
        <f>IF(ISNUMBER(SEARCH("Yes",'2_all_summary'!$H98)),IF(ISNUMBER(SEARCH("Yes",'2_all_summary'!O98)),1,2),IF(ISNUMBER(SEARCH("No",'2_all_summary'!O98)),4,3))</f>
        <v>4</v>
      </c>
      <c r="M99" s="41">
        <f>IF(ISNUMBER(SEARCH("Yes",'2_all_summary'!$H98)),IF(0&lt;'2_all_summary'!P98,1,2),IF(0='2_all_summary'!P98,4,3))</f>
        <v>4</v>
      </c>
      <c r="N99" s="41">
        <f>IF(ISNUMBER(SEARCH("Yes",'2_all_summary'!$H98)),IF(ISNUMBER(SEARCH("Yes",'2_all_summary'!Q98)),1,2),IF(ISNUMBER(SEARCH("No",'2_all_summary'!Q98)),4,3))</f>
        <v>4</v>
      </c>
      <c r="O99" s="41">
        <f>IF(ISNUMBER(SEARCH("Yes",'2_all_summary'!$H98)),IF(ISNUMBER(SEARCH("Yes",'2_all_summary'!R98)),1,2),IF(ISNUMBER(SEARCH("No",'2_all_summary'!R98)),4,3))</f>
        <v>4</v>
      </c>
      <c r="P99" s="41">
        <f>IF(ISNUMBER(SEARCH("Yes",'2_all_summary'!$H98)),IF(ISNUMBER(SEARCH("Yes",'2_all_summary'!S98)),1,2),IF(ISNUMBER(SEARCH("No",'2_all_summary'!S98)),4,3))</f>
        <v>4</v>
      </c>
      <c r="Q99" s="41">
        <f>IF(ISNUMBER(SEARCH("Yes",'2_all_summary'!$H98)),IF(0&lt;'2_all_summary'!T98,1,2),IF(0='2_all_summary'!T98,4,3))</f>
        <v>4</v>
      </c>
      <c r="R99" s="41">
        <f>IF(ISNUMBER(SEARCH("Yes",'2_all_summary'!$H98)),IF(ISNUMBER(SEARCH("Yes",'2_all_summary'!U98)),1,2),IF(ISNUMBER(SEARCH("No",'2_all_summary'!U98)),4,3))</f>
        <v>4</v>
      </c>
    </row>
    <row r="100" spans="7:18" x14ac:dyDescent="0.3">
      <c r="G100" s="56"/>
      <c r="H100" s="41" t="str">
        <f>'2_all_summary'!D99</f>
        <v>Artisanal Fisher Association Leadersâ€™ Estimates of Poaching in Their Exclusive Access Management Areas</v>
      </c>
      <c r="I100" s="41" t="str">
        <f>'2_all_summary'!E99</f>
        <v>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leadersâ€™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Â© 2022 Romero, EstÃ©vez, Romero and Gelcich.</v>
      </c>
      <c r="J100" s="41">
        <f>IF(ISNUMBER(SEARCH("Yes",'2_all_summary'!$H99)),IF(ISNUMBER(SEARCH("Yes",'2_all_summary'!M99)),1,2),IF(ISNUMBER(SEARCH("No",'2_all_summary'!M99)),4,3))</f>
        <v>4</v>
      </c>
      <c r="K100" s="41">
        <f>IF(ISNUMBER(SEARCH("Yes",'2_all_summary'!$H99)),IF(ISNUMBER(SEARCH("Yes",'2_all_summary'!N99)),1,2),IF(ISNUMBER(SEARCH("No",'2_all_summary'!N99)),4,3))</f>
        <v>4</v>
      </c>
      <c r="L100" s="41">
        <f>IF(ISNUMBER(SEARCH("Yes",'2_all_summary'!$H99)),IF(ISNUMBER(SEARCH("Yes",'2_all_summary'!O99)),1,2),IF(ISNUMBER(SEARCH("No",'2_all_summary'!O99)),4,3))</f>
        <v>4</v>
      </c>
      <c r="M100" s="41">
        <f>IF(ISNUMBER(SEARCH("Yes",'2_all_summary'!$H99)),IF(0&lt;'2_all_summary'!P99,1,2),IF(0='2_all_summary'!P99,4,3))</f>
        <v>4</v>
      </c>
      <c r="N100" s="41">
        <f>IF(ISNUMBER(SEARCH("Yes",'2_all_summary'!$H99)),IF(ISNUMBER(SEARCH("Yes",'2_all_summary'!Q99)),1,2),IF(ISNUMBER(SEARCH("No",'2_all_summary'!Q99)),4,3))</f>
        <v>4</v>
      </c>
      <c r="O100" s="41">
        <f>IF(ISNUMBER(SEARCH("Yes",'2_all_summary'!$H99)),IF(ISNUMBER(SEARCH("Yes",'2_all_summary'!R99)),1,2),IF(ISNUMBER(SEARCH("No",'2_all_summary'!R99)),4,3))</f>
        <v>4</v>
      </c>
      <c r="P100" s="41">
        <f>IF(ISNUMBER(SEARCH("Yes",'2_all_summary'!$H99)),IF(ISNUMBER(SEARCH("Yes",'2_all_summary'!S99)),1,2),IF(ISNUMBER(SEARCH("No",'2_all_summary'!S99)),4,3))</f>
        <v>4</v>
      </c>
      <c r="Q100" s="41">
        <f>IF(ISNUMBER(SEARCH("Yes",'2_all_summary'!$H99)),IF(0&lt;'2_all_summary'!T99,1,2),IF(0='2_all_summary'!T99,4,3))</f>
        <v>4</v>
      </c>
      <c r="R100" s="41">
        <f>IF(ISNUMBER(SEARCH("Yes",'2_all_summary'!$H99)),IF(ISNUMBER(SEARCH("Yes",'2_all_summary'!U99)),1,2),IF(ISNUMBER(SEARCH("No",'2_all_summary'!U99)),4,3))</f>
        <v>4</v>
      </c>
    </row>
    <row r="101" spans="7:18" x14ac:dyDescent="0.3">
      <c r="G101" s="56"/>
      <c r="H101" s="41" t="str">
        <f>'2_all_summary'!D100</f>
        <v>Coral reefs of the ASEAN Region: status and management</v>
      </c>
      <c r="I101" s="41" t="str">
        <f>'2_all_summary'!E100</f>
        <v>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v>
      </c>
      <c r="J101" s="41">
        <f>IF(ISNUMBER(SEARCH("Yes",'2_all_summary'!$H100)),IF(ISNUMBER(SEARCH("Yes",'2_all_summary'!M100)),1,2),IF(ISNUMBER(SEARCH("No",'2_all_summary'!M100)),4,3))</f>
        <v>3</v>
      </c>
      <c r="K101" s="41">
        <f>IF(ISNUMBER(SEARCH("Yes",'2_all_summary'!$H100)),IF(ISNUMBER(SEARCH("Yes",'2_all_summary'!N100)),1,2),IF(ISNUMBER(SEARCH("No",'2_all_summary'!N100)),4,3))</f>
        <v>3</v>
      </c>
      <c r="L101" s="41">
        <f>IF(ISNUMBER(SEARCH("Yes",'2_all_summary'!$H100)),IF(ISNUMBER(SEARCH("Yes",'2_all_summary'!O100)),1,2),IF(ISNUMBER(SEARCH("No",'2_all_summary'!O100)),4,3))</f>
        <v>3</v>
      </c>
      <c r="M101" s="41">
        <f>IF(ISNUMBER(SEARCH("Yes",'2_all_summary'!$H100)),IF(0&lt;'2_all_summary'!P100,1,2),IF(0='2_all_summary'!P100,4,3))</f>
        <v>3</v>
      </c>
      <c r="N101" s="41">
        <f>IF(ISNUMBER(SEARCH("Yes",'2_all_summary'!$H100)),IF(ISNUMBER(SEARCH("Yes",'2_all_summary'!Q100)),1,2),IF(ISNUMBER(SEARCH("No",'2_all_summary'!Q100)),4,3))</f>
        <v>3</v>
      </c>
      <c r="O101" s="41">
        <f>IF(ISNUMBER(SEARCH("Yes",'2_all_summary'!$H100)),IF(ISNUMBER(SEARCH("Yes",'2_all_summary'!R100)),1,2),IF(ISNUMBER(SEARCH("No",'2_all_summary'!R100)),4,3))</f>
        <v>3</v>
      </c>
      <c r="P101" s="41">
        <f>IF(ISNUMBER(SEARCH("Yes",'2_all_summary'!$H100)),IF(ISNUMBER(SEARCH("Yes",'2_all_summary'!S100)),1,2),IF(ISNUMBER(SEARCH("No",'2_all_summary'!S100)),4,3))</f>
        <v>4</v>
      </c>
      <c r="Q101" s="41">
        <f>IF(ISNUMBER(SEARCH("Yes",'2_all_summary'!$H100)),IF(0&lt;'2_all_summary'!T100,1,2),IF(0='2_all_summary'!T100,4,3))</f>
        <v>3</v>
      </c>
      <c r="R101" s="41">
        <f>IF(ISNUMBER(SEARCH("Yes",'2_all_summary'!$H100)),IF(ISNUMBER(SEARCH("Yes",'2_all_summary'!U100)),1,2),IF(ISNUMBER(SEARCH("No",'2_all_summary'!U100)),4,3))</f>
        <v>3</v>
      </c>
    </row>
    <row r="102" spans="7:18" x14ac:dyDescent="0.3">
      <c r="G102" s="56"/>
      <c r="H102" s="41" t="str">
        <f>'2_all_summary'!D101</f>
        <v>Livelihoods and fisheries governance in a contemporary Pacific Island setting</v>
      </c>
      <c r="I102" s="41" t="str">
        <f>'2_all_summary'!E101</f>
        <v>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Â© 2015 Sulu et al. This is an open access article distributed under the terms of the Creative Commons Attribution License, which permits unrestricted use, distribution, and reproduction in any medium, provided the original author and source are credited.</v>
      </c>
      <c r="J102" s="41">
        <f>IF(ISNUMBER(SEARCH("Yes",'2_all_summary'!$H101)),IF(ISNUMBER(SEARCH("Yes",'2_all_summary'!M101)),1,2),IF(ISNUMBER(SEARCH("No",'2_all_summary'!M101)),4,3))</f>
        <v>1</v>
      </c>
      <c r="K102" s="41">
        <f>IF(ISNUMBER(SEARCH("Yes",'2_all_summary'!$H101)),IF(ISNUMBER(SEARCH("Yes",'2_all_summary'!N101)),1,2),IF(ISNUMBER(SEARCH("No",'2_all_summary'!N101)),4,3))</f>
        <v>1</v>
      </c>
      <c r="L102" s="41">
        <f>IF(ISNUMBER(SEARCH("Yes",'2_all_summary'!$H101)),IF(ISNUMBER(SEARCH("Yes",'2_all_summary'!O101)),1,2),IF(ISNUMBER(SEARCH("No",'2_all_summary'!O101)),4,3))</f>
        <v>1</v>
      </c>
      <c r="M102" s="41">
        <f>IF(ISNUMBER(SEARCH("Yes",'2_all_summary'!$H101)),IF(0&lt;'2_all_summary'!P101,1,2),IF(0='2_all_summary'!P101,4,3))</f>
        <v>1</v>
      </c>
      <c r="N102" s="41">
        <f>IF(ISNUMBER(SEARCH("Yes",'2_all_summary'!$H101)),IF(ISNUMBER(SEARCH("Yes",'2_all_summary'!Q101)),1,2),IF(ISNUMBER(SEARCH("No",'2_all_summary'!Q101)),4,3))</f>
        <v>1</v>
      </c>
      <c r="O102" s="41">
        <f>IF(ISNUMBER(SEARCH("Yes",'2_all_summary'!$H101)),IF(ISNUMBER(SEARCH("Yes",'2_all_summary'!R101)),1,2),IF(ISNUMBER(SEARCH("No",'2_all_summary'!R101)),4,3))</f>
        <v>1</v>
      </c>
      <c r="P102" s="41">
        <f>IF(ISNUMBER(SEARCH("Yes",'2_all_summary'!$H101)),IF(ISNUMBER(SEARCH("Yes",'2_all_summary'!S101)),1,2),IF(ISNUMBER(SEARCH("No",'2_all_summary'!S101)),4,3))</f>
        <v>1</v>
      </c>
      <c r="Q102" s="41">
        <f>IF(ISNUMBER(SEARCH("Yes",'2_all_summary'!$H101)),IF(0&lt;'2_all_summary'!T101,1,2),IF(0='2_all_summary'!T101,4,3))</f>
        <v>1</v>
      </c>
      <c r="R102" s="41">
        <f>IF(ISNUMBER(SEARCH("Yes",'2_all_summary'!$H101)),IF(ISNUMBER(SEARCH("Yes",'2_all_summary'!U101)),1,2),IF(ISNUMBER(SEARCH("No",'2_all_summary'!U101)),4,3))</f>
        <v>1</v>
      </c>
    </row>
    <row r="103" spans="7:18" x14ac:dyDescent="0.3">
      <c r="G103" s="56"/>
      <c r="H103" s="41" t="str">
        <f>'2_all_summary'!D102</f>
        <v>Translating systems thinking into practice for community action on childhood obesity</v>
      </c>
      <c r="I103" s="41" t="str">
        <f>'2_all_summary'!E102</f>
        <v>We report on the first 18Â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Â© 2019 The Authors Obesity Reviews published by John Wiley &amp; Sons Ltd on behalf of World Obesity Federation</v>
      </c>
      <c r="J103" s="41">
        <f>IF(ISNUMBER(SEARCH("Yes",'2_all_summary'!$H102)),IF(ISNUMBER(SEARCH("Yes",'2_all_summary'!M102)),1,2),IF(ISNUMBER(SEARCH("No",'2_all_summary'!M102)),4,3))</f>
        <v>4</v>
      </c>
      <c r="K103" s="41">
        <f>IF(ISNUMBER(SEARCH("Yes",'2_all_summary'!$H102)),IF(ISNUMBER(SEARCH("Yes",'2_all_summary'!N102)),1,2),IF(ISNUMBER(SEARCH("No",'2_all_summary'!N102)),4,3))</f>
        <v>4</v>
      </c>
      <c r="L103" s="41">
        <f>IF(ISNUMBER(SEARCH("Yes",'2_all_summary'!$H102)),IF(ISNUMBER(SEARCH("Yes",'2_all_summary'!O102)),1,2),IF(ISNUMBER(SEARCH("No",'2_all_summary'!O102)),4,3))</f>
        <v>4</v>
      </c>
      <c r="M103" s="41">
        <f>IF(ISNUMBER(SEARCH("Yes",'2_all_summary'!$H102)),IF(0&lt;'2_all_summary'!P102,1,2),IF(0='2_all_summary'!P102,4,3))</f>
        <v>4</v>
      </c>
      <c r="N103" s="41">
        <f>IF(ISNUMBER(SEARCH("Yes",'2_all_summary'!$H102)),IF(ISNUMBER(SEARCH("Yes",'2_all_summary'!Q102)),1,2),IF(ISNUMBER(SEARCH("No",'2_all_summary'!Q102)),4,3))</f>
        <v>4</v>
      </c>
      <c r="O103" s="41">
        <f>IF(ISNUMBER(SEARCH("Yes",'2_all_summary'!$H102)),IF(ISNUMBER(SEARCH("Yes",'2_all_summary'!R102)),1,2),IF(ISNUMBER(SEARCH("No",'2_all_summary'!R102)),4,3))</f>
        <v>4</v>
      </c>
      <c r="P103" s="41">
        <f>IF(ISNUMBER(SEARCH("Yes",'2_all_summary'!$H102)),IF(ISNUMBER(SEARCH("Yes",'2_all_summary'!S102)),1,2),IF(ISNUMBER(SEARCH("No",'2_all_summary'!S102)),4,3))</f>
        <v>4</v>
      </c>
      <c r="Q103" s="41">
        <f>IF(ISNUMBER(SEARCH("Yes",'2_all_summary'!$H102)),IF(0&lt;'2_all_summary'!T102,1,2),IF(0='2_all_summary'!T102,4,3))</f>
        <v>4</v>
      </c>
      <c r="R103" s="41">
        <f>IF(ISNUMBER(SEARCH("Yes",'2_all_summary'!$H102)),IF(ISNUMBER(SEARCH("Yes",'2_all_summary'!U102)),1,2),IF(ISNUMBER(SEARCH("No",'2_all_summary'!U102)),4,3))</f>
        <v>4</v>
      </c>
    </row>
    <row r="104" spans="7:18" x14ac:dyDescent="0.3">
      <c r="G104" s="56"/>
      <c r="H104" s="41" t="str">
        <f>'2_all_summary'!D103</f>
        <v>The Gunnison Basin sage-grouse strategic committee: A Colorado county's fight for conservation self-determination</v>
      </c>
      <c r="I104" s="41" t="str">
        <f>'2_all_summary'!E103</f>
        <v>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â‰¥ 1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v>
      </c>
      <c r="J104" s="41">
        <f>IF(ISNUMBER(SEARCH("Yes",'2_all_summary'!$H103)),IF(ISNUMBER(SEARCH("Yes",'2_all_summary'!M103)),1,2),IF(ISNUMBER(SEARCH("No",'2_all_summary'!M103)),4,3))</f>
        <v>4</v>
      </c>
      <c r="K104" s="41">
        <f>IF(ISNUMBER(SEARCH("Yes",'2_all_summary'!$H103)),IF(ISNUMBER(SEARCH("Yes",'2_all_summary'!N103)),1,2),IF(ISNUMBER(SEARCH("No",'2_all_summary'!N103)),4,3))</f>
        <v>4</v>
      </c>
      <c r="L104" s="41">
        <f>IF(ISNUMBER(SEARCH("Yes",'2_all_summary'!$H103)),IF(ISNUMBER(SEARCH("Yes",'2_all_summary'!O103)),1,2),IF(ISNUMBER(SEARCH("No",'2_all_summary'!O103)),4,3))</f>
        <v>4</v>
      </c>
      <c r="M104" s="41">
        <f>IF(ISNUMBER(SEARCH("Yes",'2_all_summary'!$H103)),IF(0&lt;'2_all_summary'!P103,1,2),IF(0='2_all_summary'!P103,4,3))</f>
        <v>4</v>
      </c>
      <c r="N104" s="41">
        <f>IF(ISNUMBER(SEARCH("Yes",'2_all_summary'!$H103)),IF(ISNUMBER(SEARCH("Yes",'2_all_summary'!Q103)),1,2),IF(ISNUMBER(SEARCH("No",'2_all_summary'!Q103)),4,3))</f>
        <v>4</v>
      </c>
      <c r="O104" s="41">
        <f>IF(ISNUMBER(SEARCH("Yes",'2_all_summary'!$H103)),IF(ISNUMBER(SEARCH("Yes",'2_all_summary'!R103)),1,2),IF(ISNUMBER(SEARCH("No",'2_all_summary'!R103)),4,3))</f>
        <v>4</v>
      </c>
      <c r="P104" s="41">
        <f>IF(ISNUMBER(SEARCH("Yes",'2_all_summary'!$H103)),IF(ISNUMBER(SEARCH("Yes",'2_all_summary'!S103)),1,2),IF(ISNUMBER(SEARCH("No",'2_all_summary'!S103)),4,3))</f>
        <v>4</v>
      </c>
      <c r="Q104" s="41">
        <f>IF(ISNUMBER(SEARCH("Yes",'2_all_summary'!$H103)),IF(0&lt;'2_all_summary'!T103,1,2),IF(0='2_all_summary'!T103,4,3))</f>
        <v>4</v>
      </c>
      <c r="R104" s="41">
        <f>IF(ISNUMBER(SEARCH("Yes",'2_all_summary'!$H103)),IF(ISNUMBER(SEARCH("Yes",'2_all_summary'!U103)),1,2),IF(ISNUMBER(SEARCH("No",'2_all_summary'!U103)),4,3))</f>
        <v>4</v>
      </c>
    </row>
    <row r="105" spans="7:18" x14ac:dyDescent="0.3">
      <c r="G105" s="56"/>
      <c r="H105" s="41" t="str">
        <f>'2_all_summary'!D104</f>
        <v>Uncommon among the commons? Disentangling the sustainability of the Peruvian anchovy fishery</v>
      </c>
      <c r="I105" s="41" t="str">
        <f>'2_all_summary'!E104</f>
        <v>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Â© 2013 by the author(s).</v>
      </c>
      <c r="J105" s="41">
        <f>IF(ISNUMBER(SEARCH("Yes",'2_all_summary'!$H104)),IF(ISNUMBER(SEARCH("Yes",'2_all_summary'!M104)),1,2),IF(ISNUMBER(SEARCH("No",'2_all_summary'!M104)),4,3))</f>
        <v>4</v>
      </c>
      <c r="K105" s="41">
        <f>IF(ISNUMBER(SEARCH("Yes",'2_all_summary'!$H104)),IF(ISNUMBER(SEARCH("Yes",'2_all_summary'!N104)),1,2),IF(ISNUMBER(SEARCH("No",'2_all_summary'!N104)),4,3))</f>
        <v>4</v>
      </c>
      <c r="L105" s="41">
        <f>IF(ISNUMBER(SEARCH("Yes",'2_all_summary'!$H104)),IF(ISNUMBER(SEARCH("Yes",'2_all_summary'!O104)),1,2),IF(ISNUMBER(SEARCH("No",'2_all_summary'!O104)),4,3))</f>
        <v>4</v>
      </c>
      <c r="M105" s="41">
        <f>IF(ISNUMBER(SEARCH("Yes",'2_all_summary'!$H104)),IF(0&lt;'2_all_summary'!P104,1,2),IF(0='2_all_summary'!P104,4,3))</f>
        <v>4</v>
      </c>
      <c r="N105" s="41">
        <f>IF(ISNUMBER(SEARCH("Yes",'2_all_summary'!$H104)),IF(ISNUMBER(SEARCH("Yes",'2_all_summary'!Q104)),1,2),IF(ISNUMBER(SEARCH("No",'2_all_summary'!Q104)),4,3))</f>
        <v>4</v>
      </c>
      <c r="O105" s="41">
        <f>IF(ISNUMBER(SEARCH("Yes",'2_all_summary'!$H104)),IF(ISNUMBER(SEARCH("Yes",'2_all_summary'!R104)),1,2),IF(ISNUMBER(SEARCH("No",'2_all_summary'!R104)),4,3))</f>
        <v>4</v>
      </c>
      <c r="P105" s="41">
        <f>IF(ISNUMBER(SEARCH("Yes",'2_all_summary'!$H104)),IF(ISNUMBER(SEARCH("Yes",'2_all_summary'!S104)),1,2),IF(ISNUMBER(SEARCH("No",'2_all_summary'!S104)),4,3))</f>
        <v>4</v>
      </c>
      <c r="Q105" s="41">
        <f>IF(ISNUMBER(SEARCH("Yes",'2_all_summary'!$H104)),IF(0&lt;'2_all_summary'!T104,1,2),IF(0='2_all_summary'!T104,4,3))</f>
        <v>4</v>
      </c>
      <c r="R105" s="41">
        <f>IF(ISNUMBER(SEARCH("Yes",'2_all_summary'!$H104)),IF(ISNUMBER(SEARCH("Yes",'2_all_summary'!U104)),1,2),IF(ISNUMBER(SEARCH("No",'2_all_summary'!U104)),4,3))</f>
        <v>4</v>
      </c>
    </row>
    <row r="106" spans="7:18" x14ac:dyDescent="0.3">
      <c r="G106" s="56"/>
      <c r="H106" s="41" t="str">
        <f>'2_all_summary'!D105</f>
        <v>Qualitative participatory mapping of seal and walrus harvest and habitat areas: Documenting indigenous knowledge, preserving local values, and discouraging map misuse</v>
      </c>
      <c r="I106" s="41" t="str">
        <f>'2_all_summary'!E105</f>
        <v>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Â© 2015, IGI Global.</v>
      </c>
      <c r="J106" s="41">
        <f>IF(ISNUMBER(SEARCH("Yes",'2_all_summary'!$H105)),IF(ISNUMBER(SEARCH("Yes",'2_all_summary'!M105)),1,2),IF(ISNUMBER(SEARCH("No",'2_all_summary'!M105)),4,3))</f>
        <v>4</v>
      </c>
      <c r="K106" s="41">
        <f>IF(ISNUMBER(SEARCH("Yes",'2_all_summary'!$H105)),IF(ISNUMBER(SEARCH("Yes",'2_all_summary'!N105)),1,2),IF(ISNUMBER(SEARCH("No",'2_all_summary'!N105)),4,3))</f>
        <v>4</v>
      </c>
      <c r="L106" s="41">
        <f>IF(ISNUMBER(SEARCH("Yes",'2_all_summary'!$H105)),IF(ISNUMBER(SEARCH("Yes",'2_all_summary'!O105)),1,2),IF(ISNUMBER(SEARCH("No",'2_all_summary'!O105)),4,3))</f>
        <v>4</v>
      </c>
      <c r="M106" s="41">
        <f>IF(ISNUMBER(SEARCH("Yes",'2_all_summary'!$H105)),IF(0&lt;'2_all_summary'!P105,1,2),IF(0='2_all_summary'!P105,4,3))</f>
        <v>4</v>
      </c>
      <c r="N106" s="41">
        <f>IF(ISNUMBER(SEARCH("Yes",'2_all_summary'!$H105)),IF(ISNUMBER(SEARCH("Yes",'2_all_summary'!Q105)),1,2),IF(ISNUMBER(SEARCH("No",'2_all_summary'!Q105)),4,3))</f>
        <v>4</v>
      </c>
      <c r="O106" s="41">
        <f>IF(ISNUMBER(SEARCH("Yes",'2_all_summary'!$H105)),IF(ISNUMBER(SEARCH("Yes",'2_all_summary'!R105)),1,2),IF(ISNUMBER(SEARCH("No",'2_all_summary'!R105)),4,3))</f>
        <v>4</v>
      </c>
      <c r="P106" s="41">
        <f>IF(ISNUMBER(SEARCH("Yes",'2_all_summary'!$H105)),IF(ISNUMBER(SEARCH("Yes",'2_all_summary'!S105)),1,2),IF(ISNUMBER(SEARCH("No",'2_all_summary'!S105)),4,3))</f>
        <v>4</v>
      </c>
      <c r="Q106" s="41">
        <f>IF(ISNUMBER(SEARCH("Yes",'2_all_summary'!$H105)),IF(0&lt;'2_all_summary'!T105,1,2),IF(0='2_all_summary'!T105,4,3))</f>
        <v>4</v>
      </c>
      <c r="R106" s="41">
        <f>IF(ISNUMBER(SEARCH("Yes",'2_all_summary'!$H105)),IF(ISNUMBER(SEARCH("Yes",'2_all_summary'!U105)),1,2),IF(ISNUMBER(SEARCH("No",'2_all_summary'!U105)),4,3))</f>
        <v>4</v>
      </c>
    </row>
    <row r="107" spans="7:18" x14ac:dyDescent="0.3">
      <c r="G107" s="56"/>
      <c r="H107" s="41" t="str">
        <f>'2_all_summary'!D106</f>
        <v>Gendering Marine Conservation: The Politics of Marine Protected Areas and Fisheries Access</v>
      </c>
      <c r="I107" s="41" t="str">
        <f>'2_all_summary'!E106</f>
        <v>Drawing on ethnographic case studies from Madagascar, this research shows that multiple marine conservation projects have institutionalized inequitable access to marine recourses along gendered lines. Despite discursive and institutional shifts toward more â€œcollaborativeâ€ and â€œcommunity-basedâ€ conservation programing, there is a deficiency of womenâ€™s nominal as well as effective participation in community management organizations. This research shows that conservation organizationsâ€™ focus on proximate drivers of marine resource use, or a politics of picking the â€œlow-hanging fruit,â€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â€œcommunity involvementâ€ to address gendered inequalities in conservation decision making, and whose interests are served by conservation projects. Â© 2017 Taylor &amp; Francis.</v>
      </c>
      <c r="J107" s="41">
        <f>IF(ISNUMBER(SEARCH("Yes",'2_all_summary'!$H106)),IF(ISNUMBER(SEARCH("Yes",'2_all_summary'!M106)),1,2),IF(ISNUMBER(SEARCH("No",'2_all_summary'!M106)),4,3))</f>
        <v>4</v>
      </c>
      <c r="K107" s="41">
        <f>IF(ISNUMBER(SEARCH("Yes",'2_all_summary'!$H106)),IF(ISNUMBER(SEARCH("Yes",'2_all_summary'!N106)),1,2),IF(ISNUMBER(SEARCH("No",'2_all_summary'!N106)),4,3))</f>
        <v>4</v>
      </c>
      <c r="L107" s="41">
        <f>IF(ISNUMBER(SEARCH("Yes",'2_all_summary'!$H106)),IF(ISNUMBER(SEARCH("Yes",'2_all_summary'!O106)),1,2),IF(ISNUMBER(SEARCH("No",'2_all_summary'!O106)),4,3))</f>
        <v>4</v>
      </c>
      <c r="M107" s="41">
        <f>IF(ISNUMBER(SEARCH("Yes",'2_all_summary'!$H106)),IF(0&lt;'2_all_summary'!P106,1,2),IF(0='2_all_summary'!P106,4,3))</f>
        <v>4</v>
      </c>
      <c r="N107" s="41">
        <f>IF(ISNUMBER(SEARCH("Yes",'2_all_summary'!$H106)),IF(ISNUMBER(SEARCH("Yes",'2_all_summary'!Q106)),1,2),IF(ISNUMBER(SEARCH("No",'2_all_summary'!Q106)),4,3))</f>
        <v>4</v>
      </c>
      <c r="O107" s="41">
        <f>IF(ISNUMBER(SEARCH("Yes",'2_all_summary'!$H106)),IF(ISNUMBER(SEARCH("Yes",'2_all_summary'!R106)),1,2),IF(ISNUMBER(SEARCH("No",'2_all_summary'!R106)),4,3))</f>
        <v>4</v>
      </c>
      <c r="P107" s="41">
        <f>IF(ISNUMBER(SEARCH("Yes",'2_all_summary'!$H106)),IF(ISNUMBER(SEARCH("Yes",'2_all_summary'!S106)),1,2),IF(ISNUMBER(SEARCH("No",'2_all_summary'!S106)),4,3))</f>
        <v>4</v>
      </c>
      <c r="Q107" s="41">
        <f>IF(ISNUMBER(SEARCH("Yes",'2_all_summary'!$H106)),IF(0&lt;'2_all_summary'!T106,1,2),IF(0='2_all_summary'!T106,4,3))</f>
        <v>4</v>
      </c>
      <c r="R107" s="41">
        <f>IF(ISNUMBER(SEARCH("Yes",'2_all_summary'!$H106)),IF(ISNUMBER(SEARCH("Yes",'2_all_summary'!U106)),1,2),IF(ISNUMBER(SEARCH("No",'2_all_summary'!U106)),4,3))</f>
        <v>4</v>
      </c>
    </row>
    <row r="108" spans="7:18" x14ac:dyDescent="0.3">
      <c r="G108" s="56"/>
      <c r="H108" s="41" t="str">
        <f>'2_all_summary'!D107</f>
        <v>Defining fishers in the South African context: Subsistence, artisanal and small-scale commercial sectors</v>
      </c>
      <c r="I108" s="41" t="str">
        <f>'2_all_summary'!E107</f>
        <v>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v>
      </c>
      <c r="J108" s="41">
        <f>IF(ISNUMBER(SEARCH("Yes",'2_all_summary'!$H107)),IF(ISNUMBER(SEARCH("Yes",'2_all_summary'!M107)),1,2),IF(ISNUMBER(SEARCH("No",'2_all_summary'!M107)),4,3))</f>
        <v>4</v>
      </c>
      <c r="K108" s="41">
        <f>IF(ISNUMBER(SEARCH("Yes",'2_all_summary'!$H107)),IF(ISNUMBER(SEARCH("Yes",'2_all_summary'!N107)),1,2),IF(ISNUMBER(SEARCH("No",'2_all_summary'!N107)),4,3))</f>
        <v>4</v>
      </c>
      <c r="L108" s="41">
        <f>IF(ISNUMBER(SEARCH("Yes",'2_all_summary'!$H107)),IF(ISNUMBER(SEARCH("Yes",'2_all_summary'!O107)),1,2),IF(ISNUMBER(SEARCH("No",'2_all_summary'!O107)),4,3))</f>
        <v>4</v>
      </c>
      <c r="M108" s="41">
        <f>IF(ISNUMBER(SEARCH("Yes",'2_all_summary'!$H107)),IF(0&lt;'2_all_summary'!P107,1,2),IF(0='2_all_summary'!P107,4,3))</f>
        <v>4</v>
      </c>
      <c r="N108" s="41">
        <f>IF(ISNUMBER(SEARCH("Yes",'2_all_summary'!$H107)),IF(ISNUMBER(SEARCH("Yes",'2_all_summary'!Q107)),1,2),IF(ISNUMBER(SEARCH("No",'2_all_summary'!Q107)),4,3))</f>
        <v>4</v>
      </c>
      <c r="O108" s="41">
        <f>IF(ISNUMBER(SEARCH("Yes",'2_all_summary'!$H107)),IF(ISNUMBER(SEARCH("Yes",'2_all_summary'!R107)),1,2),IF(ISNUMBER(SEARCH("No",'2_all_summary'!R107)),4,3))</f>
        <v>4</v>
      </c>
      <c r="P108" s="41">
        <f>IF(ISNUMBER(SEARCH("Yes",'2_all_summary'!$H107)),IF(ISNUMBER(SEARCH("Yes",'2_all_summary'!S107)),1,2),IF(ISNUMBER(SEARCH("No",'2_all_summary'!S107)),4,3))</f>
        <v>4</v>
      </c>
      <c r="Q108" s="41">
        <f>IF(ISNUMBER(SEARCH("Yes",'2_all_summary'!$H107)),IF(0&lt;'2_all_summary'!T107,1,2),IF(0='2_all_summary'!T107,4,3))</f>
        <v>4</v>
      </c>
      <c r="R108" s="41">
        <f>IF(ISNUMBER(SEARCH("Yes",'2_all_summary'!$H107)),IF(ISNUMBER(SEARCH("Yes",'2_all_summary'!U107)),1,2),IF(ISNUMBER(SEARCH("No",'2_all_summary'!U107)),4,3))</f>
        <v>4</v>
      </c>
    </row>
    <row r="109" spans="7:18" x14ac:dyDescent="0.3">
      <c r="G109" s="56"/>
      <c r="H109" s="41" t="str">
        <f>'2_all_summary'!D108</f>
        <v>From reef to table: Social and ecological factors affecting coral reef fisheries, artisanal seafood supply chains, and seafood security</v>
      </c>
      <c r="I109" s="41" t="str">
        <f>'2_all_summary'!E108</f>
        <v>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Â± 1547 kg yr-1 (mean Â±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Â© 2015 Kittinger et al. This is an open access article distributed under the terms of the Creative Commons Attribution License, which permits unrestricted use, distribution, and reproduction in any medium, provided the original author and source are credited.</v>
      </c>
      <c r="J109" s="41">
        <f>IF(ISNUMBER(SEARCH("Yes",'2_all_summary'!$H108)),IF(ISNUMBER(SEARCH("Yes",'2_all_summary'!M108)),1,2),IF(ISNUMBER(SEARCH("No",'2_all_summary'!M108)),4,3))</f>
        <v>1</v>
      </c>
      <c r="K109" s="41">
        <f>IF(ISNUMBER(SEARCH("Yes",'2_all_summary'!$H108)),IF(ISNUMBER(SEARCH("Yes",'2_all_summary'!N108)),1,2),IF(ISNUMBER(SEARCH("No",'2_all_summary'!N108)),4,3))</f>
        <v>1</v>
      </c>
      <c r="L109" s="41">
        <f>IF(ISNUMBER(SEARCH("Yes",'2_all_summary'!$H108)),IF(ISNUMBER(SEARCH("Yes",'2_all_summary'!O108)),1,2),IF(ISNUMBER(SEARCH("No",'2_all_summary'!O108)),4,3))</f>
        <v>1</v>
      </c>
      <c r="M109" s="41">
        <f>IF(ISNUMBER(SEARCH("Yes",'2_all_summary'!$H108)),IF(0&lt;'2_all_summary'!P108,1,2),IF(0='2_all_summary'!P108,4,3))</f>
        <v>1</v>
      </c>
      <c r="N109" s="41">
        <f>IF(ISNUMBER(SEARCH("Yes",'2_all_summary'!$H108)),IF(ISNUMBER(SEARCH("Yes",'2_all_summary'!Q108)),1,2),IF(ISNUMBER(SEARCH("No",'2_all_summary'!Q108)),4,3))</f>
        <v>1</v>
      </c>
      <c r="O109" s="41">
        <f>IF(ISNUMBER(SEARCH("Yes",'2_all_summary'!$H108)),IF(ISNUMBER(SEARCH("Yes",'2_all_summary'!R108)),1,2),IF(ISNUMBER(SEARCH("No",'2_all_summary'!R108)),4,3))</f>
        <v>1</v>
      </c>
      <c r="P109" s="41">
        <f>IF(ISNUMBER(SEARCH("Yes",'2_all_summary'!$H108)),IF(ISNUMBER(SEARCH("Yes",'2_all_summary'!S108)),1,2),IF(ISNUMBER(SEARCH("No",'2_all_summary'!S108)),4,3))</f>
        <v>1</v>
      </c>
      <c r="Q109" s="41">
        <f>IF(ISNUMBER(SEARCH("Yes",'2_all_summary'!$H108)),IF(0&lt;'2_all_summary'!T108,1,2),IF(0='2_all_summary'!T108,4,3))</f>
        <v>1</v>
      </c>
      <c r="R109" s="41">
        <f>IF(ISNUMBER(SEARCH("Yes",'2_all_summary'!$H108)),IF(ISNUMBER(SEARCH("Yes",'2_all_summary'!U108)),1,2),IF(ISNUMBER(SEARCH("No",'2_all_summary'!U108)),4,3))</f>
        <v>1</v>
      </c>
    </row>
    <row r="110" spans="7:18" x14ac:dyDescent="0.3">
      <c r="G110" s="56"/>
      <c r="H110" s="41" t="str">
        <f>'2_all_summary'!D109</f>
        <v>Changing understandings of local knowledge in island environments</v>
      </c>
      <c r="I110" s="41" t="str">
        <f>'2_all_summary'!E109</f>
        <v>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Â© Copyright Foundation for Environmental Conservation 2017.</v>
      </c>
      <c r="J110" s="41">
        <f>IF(ISNUMBER(SEARCH("Yes",'2_all_summary'!$H109)),IF(ISNUMBER(SEARCH("Yes",'2_all_summary'!M109)),1,2),IF(ISNUMBER(SEARCH("No",'2_all_summary'!M109)),4,3))</f>
        <v>4</v>
      </c>
      <c r="K110" s="41">
        <f>IF(ISNUMBER(SEARCH("Yes",'2_all_summary'!$H109)),IF(ISNUMBER(SEARCH("Yes",'2_all_summary'!N109)),1,2),IF(ISNUMBER(SEARCH("No",'2_all_summary'!N109)),4,3))</f>
        <v>4</v>
      </c>
      <c r="L110" s="41">
        <f>IF(ISNUMBER(SEARCH("Yes",'2_all_summary'!$H109)),IF(ISNUMBER(SEARCH("Yes",'2_all_summary'!O109)),1,2),IF(ISNUMBER(SEARCH("No",'2_all_summary'!O109)),4,3))</f>
        <v>4</v>
      </c>
      <c r="M110" s="41">
        <f>IF(ISNUMBER(SEARCH("Yes",'2_all_summary'!$H109)),IF(0&lt;'2_all_summary'!P109,1,2),IF(0='2_all_summary'!P109,4,3))</f>
        <v>4</v>
      </c>
      <c r="N110" s="41">
        <f>IF(ISNUMBER(SEARCH("Yes",'2_all_summary'!$H109)),IF(ISNUMBER(SEARCH("Yes",'2_all_summary'!Q109)),1,2),IF(ISNUMBER(SEARCH("No",'2_all_summary'!Q109)),4,3))</f>
        <v>4</v>
      </c>
      <c r="O110" s="41">
        <f>IF(ISNUMBER(SEARCH("Yes",'2_all_summary'!$H109)),IF(ISNUMBER(SEARCH("Yes",'2_all_summary'!R109)),1,2),IF(ISNUMBER(SEARCH("No",'2_all_summary'!R109)),4,3))</f>
        <v>4</v>
      </c>
      <c r="P110" s="41">
        <f>IF(ISNUMBER(SEARCH("Yes",'2_all_summary'!$H109)),IF(ISNUMBER(SEARCH("Yes",'2_all_summary'!S109)),1,2),IF(ISNUMBER(SEARCH("No",'2_all_summary'!S109)),4,3))</f>
        <v>4</v>
      </c>
      <c r="Q110" s="41">
        <f>IF(ISNUMBER(SEARCH("Yes",'2_all_summary'!$H109)),IF(0&lt;'2_all_summary'!T109,1,2),IF(0='2_all_summary'!T109,4,3))</f>
        <v>4</v>
      </c>
      <c r="R110" s="41">
        <f>IF(ISNUMBER(SEARCH("Yes",'2_all_summary'!$H109)),IF(ISNUMBER(SEARCH("Yes",'2_all_summary'!U109)),1,2),IF(ISNUMBER(SEARCH("No",'2_all_summary'!U109)),4,3))</f>
        <v>4</v>
      </c>
    </row>
    <row r="111" spans="7:18" x14ac:dyDescent="0.3">
      <c r="G111" s="56"/>
      <c r="H111" s="41" t="str">
        <f>'2_all_summary'!D110</f>
        <v>Safeguarding Imperiled Biodiversity and Evolutionary Processes in the Wallacea Center of Endemism</v>
      </c>
      <c r="I111" s="41" t="str">
        <f>'2_all_summary'!E110</f>
        <v>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Â© 2022 The Author(s).</v>
      </c>
      <c r="J111" s="41">
        <f>IF(ISNUMBER(SEARCH("Yes",'2_all_summary'!$H110)),IF(ISNUMBER(SEARCH("Yes",'2_all_summary'!M110)),1,2),IF(ISNUMBER(SEARCH("No",'2_all_summary'!M110)),4,3))</f>
        <v>4</v>
      </c>
      <c r="K111" s="41">
        <f>IF(ISNUMBER(SEARCH("Yes",'2_all_summary'!$H110)),IF(ISNUMBER(SEARCH("Yes",'2_all_summary'!N110)),1,2),IF(ISNUMBER(SEARCH("No",'2_all_summary'!N110)),4,3))</f>
        <v>4</v>
      </c>
      <c r="L111" s="41">
        <f>IF(ISNUMBER(SEARCH("Yes",'2_all_summary'!$H110)),IF(ISNUMBER(SEARCH("Yes",'2_all_summary'!O110)),1,2),IF(ISNUMBER(SEARCH("No",'2_all_summary'!O110)),4,3))</f>
        <v>4</v>
      </c>
      <c r="M111" s="41">
        <f>IF(ISNUMBER(SEARCH("Yes",'2_all_summary'!$H110)),IF(0&lt;'2_all_summary'!P110,1,2),IF(0='2_all_summary'!P110,4,3))</f>
        <v>4</v>
      </c>
      <c r="N111" s="41">
        <f>IF(ISNUMBER(SEARCH("Yes",'2_all_summary'!$H110)),IF(ISNUMBER(SEARCH("Yes",'2_all_summary'!Q110)),1,2),IF(ISNUMBER(SEARCH("No",'2_all_summary'!Q110)),4,3))</f>
        <v>4</v>
      </c>
      <c r="O111" s="41">
        <f>IF(ISNUMBER(SEARCH("Yes",'2_all_summary'!$H110)),IF(ISNUMBER(SEARCH("Yes",'2_all_summary'!R110)),1,2),IF(ISNUMBER(SEARCH("No",'2_all_summary'!R110)),4,3))</f>
        <v>4</v>
      </c>
      <c r="P111" s="41">
        <f>IF(ISNUMBER(SEARCH("Yes",'2_all_summary'!$H110)),IF(ISNUMBER(SEARCH("Yes",'2_all_summary'!S110)),1,2),IF(ISNUMBER(SEARCH("No",'2_all_summary'!S110)),4,3))</f>
        <v>4</v>
      </c>
      <c r="Q111" s="41">
        <f>IF(ISNUMBER(SEARCH("Yes",'2_all_summary'!$H110)),IF(0&lt;'2_all_summary'!T110,1,2),IF(0='2_all_summary'!T110,4,3))</f>
        <v>4</v>
      </c>
      <c r="R111" s="41">
        <f>IF(ISNUMBER(SEARCH("Yes",'2_all_summary'!$H110)),IF(ISNUMBER(SEARCH("Yes",'2_all_summary'!U110)),1,2),IF(ISNUMBER(SEARCH("No",'2_all_summary'!U110)),4,3))</f>
        <v>4</v>
      </c>
    </row>
    <row r="112" spans="7:18" x14ac:dyDescent="0.3">
      <c r="G112" s="56"/>
      <c r="H112" s="41" t="str">
        <f>'2_all_summary'!D111</f>
        <v>Combining human preference and biodiversity priorities for marine protected area site selection in Sabah, Malaysia</v>
      </c>
      <c r="I112" s="41" t="str">
        <f>'2_all_summary'!E111</f>
        <v>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Â© 2013 Elsevier Ltd.</v>
      </c>
      <c r="J112" s="41">
        <f>IF(ISNUMBER(SEARCH("Yes",'2_all_summary'!$H111)),IF(ISNUMBER(SEARCH("Yes",'2_all_summary'!M111)),1,2),IF(ISNUMBER(SEARCH("No",'2_all_summary'!M111)),4,3))</f>
        <v>4</v>
      </c>
      <c r="K112" s="41">
        <f>IF(ISNUMBER(SEARCH("Yes",'2_all_summary'!$H111)),IF(ISNUMBER(SEARCH("Yes",'2_all_summary'!N111)),1,2),IF(ISNUMBER(SEARCH("No",'2_all_summary'!N111)),4,3))</f>
        <v>4</v>
      </c>
      <c r="L112" s="41">
        <f>IF(ISNUMBER(SEARCH("Yes",'2_all_summary'!$H111)),IF(ISNUMBER(SEARCH("Yes",'2_all_summary'!O111)),1,2),IF(ISNUMBER(SEARCH("No",'2_all_summary'!O111)),4,3))</f>
        <v>4</v>
      </c>
      <c r="M112" s="41">
        <f>IF(ISNUMBER(SEARCH("Yes",'2_all_summary'!$H111)),IF(0&lt;'2_all_summary'!P111,1,2),IF(0='2_all_summary'!P111,4,3))</f>
        <v>4</v>
      </c>
      <c r="N112" s="41">
        <f>IF(ISNUMBER(SEARCH("Yes",'2_all_summary'!$H111)),IF(ISNUMBER(SEARCH("Yes",'2_all_summary'!Q111)),1,2),IF(ISNUMBER(SEARCH("No",'2_all_summary'!Q111)),4,3))</f>
        <v>4</v>
      </c>
      <c r="O112" s="41">
        <f>IF(ISNUMBER(SEARCH("Yes",'2_all_summary'!$H111)),IF(ISNUMBER(SEARCH("Yes",'2_all_summary'!R111)),1,2),IF(ISNUMBER(SEARCH("No",'2_all_summary'!R111)),4,3))</f>
        <v>4</v>
      </c>
      <c r="P112" s="41">
        <f>IF(ISNUMBER(SEARCH("Yes",'2_all_summary'!$H111)),IF(ISNUMBER(SEARCH("Yes",'2_all_summary'!S111)),1,2),IF(ISNUMBER(SEARCH("No",'2_all_summary'!S111)),4,3))</f>
        <v>4</v>
      </c>
      <c r="Q112" s="41">
        <f>IF(ISNUMBER(SEARCH("Yes",'2_all_summary'!$H111)),IF(0&lt;'2_all_summary'!T111,1,2),IF(0='2_all_summary'!T111,4,3))</f>
        <v>4</v>
      </c>
      <c r="R112" s="41">
        <f>IF(ISNUMBER(SEARCH("Yes",'2_all_summary'!$H111)),IF(ISNUMBER(SEARCH("Yes",'2_all_summary'!U111)),1,2),IF(ISNUMBER(SEARCH("No",'2_all_summary'!U111)),4,3))</f>
        <v>4</v>
      </c>
    </row>
    <row r="113" spans="7:18" x14ac:dyDescent="0.3">
      <c r="G113" s="56"/>
      <c r="H113" s="41" t="str">
        <f>'2_all_summary'!D112</f>
        <v>A system dynamics model for marine conservation area management â€“ A case study of pulo pasi gusung local marine conservation area, Selayar, Indonesia</v>
      </c>
      <c r="I113" s="41" t="str">
        <f>'2_all_summary'!E112</f>
        <v>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Â© 2020, BIOFLUX SRL. All rights reserved.</v>
      </c>
      <c r="J113" s="41">
        <f>IF(ISNUMBER(SEARCH("Yes",'2_all_summary'!$H112)),IF(ISNUMBER(SEARCH("Yes",'2_all_summary'!M112)),1,2),IF(ISNUMBER(SEARCH("No",'2_all_summary'!M112)),4,3))</f>
        <v>4</v>
      </c>
      <c r="K113" s="41">
        <f>IF(ISNUMBER(SEARCH("Yes",'2_all_summary'!$H112)),IF(ISNUMBER(SEARCH("Yes",'2_all_summary'!N112)),1,2),IF(ISNUMBER(SEARCH("No",'2_all_summary'!N112)),4,3))</f>
        <v>4</v>
      </c>
      <c r="L113" s="41">
        <f>IF(ISNUMBER(SEARCH("Yes",'2_all_summary'!$H112)),IF(ISNUMBER(SEARCH("Yes",'2_all_summary'!O112)),1,2),IF(ISNUMBER(SEARCH("No",'2_all_summary'!O112)),4,3))</f>
        <v>4</v>
      </c>
      <c r="M113" s="41">
        <f>IF(ISNUMBER(SEARCH("Yes",'2_all_summary'!$H112)),IF(0&lt;'2_all_summary'!P112,1,2),IF(0='2_all_summary'!P112,4,3))</f>
        <v>4</v>
      </c>
      <c r="N113" s="41">
        <f>IF(ISNUMBER(SEARCH("Yes",'2_all_summary'!$H112)),IF(ISNUMBER(SEARCH("Yes",'2_all_summary'!Q112)),1,2),IF(ISNUMBER(SEARCH("No",'2_all_summary'!Q112)),4,3))</f>
        <v>4</v>
      </c>
      <c r="O113" s="41">
        <f>IF(ISNUMBER(SEARCH("Yes",'2_all_summary'!$H112)),IF(ISNUMBER(SEARCH("Yes",'2_all_summary'!R112)),1,2),IF(ISNUMBER(SEARCH("No",'2_all_summary'!R112)),4,3))</f>
        <v>4</v>
      </c>
      <c r="P113" s="41">
        <f>IF(ISNUMBER(SEARCH("Yes",'2_all_summary'!$H112)),IF(ISNUMBER(SEARCH("Yes",'2_all_summary'!S112)),1,2),IF(ISNUMBER(SEARCH("No",'2_all_summary'!S112)),4,3))</f>
        <v>4</v>
      </c>
      <c r="Q113" s="41">
        <f>IF(ISNUMBER(SEARCH("Yes",'2_all_summary'!$H112)),IF(0&lt;'2_all_summary'!T112,1,2),IF(0='2_all_summary'!T112,4,3))</f>
        <v>4</v>
      </c>
      <c r="R113" s="41">
        <f>IF(ISNUMBER(SEARCH("Yes",'2_all_summary'!$H112)),IF(ISNUMBER(SEARCH("Yes",'2_all_summary'!U112)),1,2),IF(ISNUMBER(SEARCH("No",'2_all_summary'!U112)),4,3))</f>
        <v>4</v>
      </c>
    </row>
    <row r="114" spans="7:18" x14ac:dyDescent="0.3">
      <c r="G114" s="56"/>
      <c r="H114" s="41" t="str">
        <f>'2_all_summary'!D113</f>
        <v>Assessment of fresh water security in coastal Bangladesh: An insight from salinity, community perception and adaptation</v>
      </c>
      <c r="I114" s="41" t="str">
        <f>'2_all_summary'!E113</f>
        <v>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(Clâˆ’) were found respectively 4044.12 mg/L, 7186.7 Î¼S/cm, and 3143.6 mg/L in Shyamnagar and 2313.60 mg/L, 4390.3 Î¼S/cm,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Â© 2016 Elsevier Ltd</v>
      </c>
      <c r="J114" s="41">
        <f>IF(ISNUMBER(SEARCH("Yes",'2_all_summary'!$H113)),IF(ISNUMBER(SEARCH("Yes",'2_all_summary'!M113)),1,2),IF(ISNUMBER(SEARCH("No",'2_all_summary'!M113)),4,3))</f>
        <v>4</v>
      </c>
      <c r="K114" s="41">
        <f>IF(ISNUMBER(SEARCH("Yes",'2_all_summary'!$H113)),IF(ISNUMBER(SEARCH("Yes",'2_all_summary'!N113)),1,2),IF(ISNUMBER(SEARCH("No",'2_all_summary'!N113)),4,3))</f>
        <v>4</v>
      </c>
      <c r="L114" s="41">
        <f>IF(ISNUMBER(SEARCH("Yes",'2_all_summary'!$H113)),IF(ISNUMBER(SEARCH("Yes",'2_all_summary'!O113)),1,2),IF(ISNUMBER(SEARCH("No",'2_all_summary'!O113)),4,3))</f>
        <v>4</v>
      </c>
      <c r="M114" s="41">
        <f>IF(ISNUMBER(SEARCH("Yes",'2_all_summary'!$H113)),IF(0&lt;'2_all_summary'!P113,1,2),IF(0='2_all_summary'!P113,4,3))</f>
        <v>4</v>
      </c>
      <c r="N114" s="41">
        <f>IF(ISNUMBER(SEARCH("Yes",'2_all_summary'!$H113)),IF(ISNUMBER(SEARCH("Yes",'2_all_summary'!Q113)),1,2),IF(ISNUMBER(SEARCH("No",'2_all_summary'!Q113)),4,3))</f>
        <v>4</v>
      </c>
      <c r="O114" s="41">
        <f>IF(ISNUMBER(SEARCH("Yes",'2_all_summary'!$H113)),IF(ISNUMBER(SEARCH("Yes",'2_all_summary'!R113)),1,2),IF(ISNUMBER(SEARCH("No",'2_all_summary'!R113)),4,3))</f>
        <v>4</v>
      </c>
      <c r="P114" s="41">
        <f>IF(ISNUMBER(SEARCH("Yes",'2_all_summary'!$H113)),IF(ISNUMBER(SEARCH("Yes",'2_all_summary'!S113)),1,2),IF(ISNUMBER(SEARCH("No",'2_all_summary'!S113)),4,3))</f>
        <v>4</v>
      </c>
      <c r="Q114" s="41">
        <f>IF(ISNUMBER(SEARCH("Yes",'2_all_summary'!$H113)),IF(0&lt;'2_all_summary'!T113,1,2),IF(0='2_all_summary'!T113,4,3))</f>
        <v>4</v>
      </c>
      <c r="R114" s="41">
        <f>IF(ISNUMBER(SEARCH("Yes",'2_all_summary'!$H113)),IF(ISNUMBER(SEARCH("Yes",'2_all_summary'!U113)),1,2),IF(ISNUMBER(SEARCH("No",'2_all_summary'!U113)),4,3))</f>
        <v>4</v>
      </c>
    </row>
    <row r="115" spans="7:18" x14ac:dyDescent="0.3">
      <c r="G115" s="56"/>
      <c r="H115" s="41" t="str">
        <f>'2_all_summary'!D114</f>
        <v>Exploring community-based marine aquaculture as a coastal resource management opportunity in Nova Scotia, Canada</v>
      </c>
      <c r="I115" s="41" t="str">
        <f>'2_all_summary'!E114</f>
        <v>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Â© 2020 Bradford et al. This work is licensed under a Creative Commons Attribution 4.0 International License (CC BY 4.0), which permits unrestricted use, distribution, and reproduction in any medium, provided the original author(s) and source are credited.</v>
      </c>
      <c r="J115" s="41">
        <f>IF(ISNUMBER(SEARCH("Yes",'2_all_summary'!$H114)),IF(ISNUMBER(SEARCH("Yes",'2_all_summary'!M114)),1,2),IF(ISNUMBER(SEARCH("No",'2_all_summary'!M114)),4,3))</f>
        <v>4</v>
      </c>
      <c r="K115" s="41">
        <f>IF(ISNUMBER(SEARCH("Yes",'2_all_summary'!$H114)),IF(ISNUMBER(SEARCH("Yes",'2_all_summary'!N114)),1,2),IF(ISNUMBER(SEARCH("No",'2_all_summary'!N114)),4,3))</f>
        <v>4</v>
      </c>
      <c r="L115" s="41">
        <f>IF(ISNUMBER(SEARCH("Yes",'2_all_summary'!$H114)),IF(ISNUMBER(SEARCH("Yes",'2_all_summary'!O114)),1,2),IF(ISNUMBER(SEARCH("No",'2_all_summary'!O114)),4,3))</f>
        <v>4</v>
      </c>
      <c r="M115" s="41">
        <f>IF(ISNUMBER(SEARCH("Yes",'2_all_summary'!$H114)),IF(0&lt;'2_all_summary'!P114,1,2),IF(0='2_all_summary'!P114,4,3))</f>
        <v>4</v>
      </c>
      <c r="N115" s="41">
        <f>IF(ISNUMBER(SEARCH("Yes",'2_all_summary'!$H114)),IF(ISNUMBER(SEARCH("Yes",'2_all_summary'!Q114)),1,2),IF(ISNUMBER(SEARCH("No",'2_all_summary'!Q114)),4,3))</f>
        <v>4</v>
      </c>
      <c r="O115" s="41">
        <f>IF(ISNUMBER(SEARCH("Yes",'2_all_summary'!$H114)),IF(ISNUMBER(SEARCH("Yes",'2_all_summary'!R114)),1,2),IF(ISNUMBER(SEARCH("No",'2_all_summary'!R114)),4,3))</f>
        <v>4</v>
      </c>
      <c r="P115" s="41">
        <f>IF(ISNUMBER(SEARCH("Yes",'2_all_summary'!$H114)),IF(ISNUMBER(SEARCH("Yes",'2_all_summary'!S114)),1,2),IF(ISNUMBER(SEARCH("No",'2_all_summary'!S114)),4,3))</f>
        <v>4</v>
      </c>
      <c r="Q115" s="41">
        <f>IF(ISNUMBER(SEARCH("Yes",'2_all_summary'!$H114)),IF(0&lt;'2_all_summary'!T114,1,2),IF(0='2_all_summary'!T114,4,3))</f>
        <v>4</v>
      </c>
      <c r="R115" s="41">
        <f>IF(ISNUMBER(SEARCH("Yes",'2_all_summary'!$H114)),IF(ISNUMBER(SEARCH("Yes",'2_all_summary'!U114)),1,2),IF(ISNUMBER(SEARCH("No",'2_all_summary'!U114)),4,3))</f>
        <v>4</v>
      </c>
    </row>
    <row r="116" spans="7:18" x14ac:dyDescent="0.3">
      <c r="G116" s="56"/>
      <c r="H116" s="41" t="str">
        <f>'2_all_summary'!D115</f>
        <v>Effects of small, Fijian community-based marine protected areas on exploited reef fishes</v>
      </c>
      <c r="I116" s="41" t="str">
        <f>'2_all_summary'!E115</f>
        <v>No-take marine protected areas (MPAs) are commonly applied in community-based management schemes to sustain and enhance coral-reef fisheries. However, many MPAs in Fiji and the South Pacific are relatively small (â‰¤1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Â© 2012 Inter-Research.</v>
      </c>
      <c r="J116" s="41">
        <f>IF(ISNUMBER(SEARCH("Yes",'2_all_summary'!$H115)),IF(ISNUMBER(SEARCH("Yes",'2_all_summary'!M115)),1,2),IF(ISNUMBER(SEARCH("No",'2_all_summary'!M115)),4,3))</f>
        <v>1</v>
      </c>
      <c r="K116" s="41">
        <f>IF(ISNUMBER(SEARCH("Yes",'2_all_summary'!$H115)),IF(ISNUMBER(SEARCH("Yes",'2_all_summary'!N115)),1,2),IF(ISNUMBER(SEARCH("No",'2_all_summary'!N115)),4,3))</f>
        <v>1</v>
      </c>
      <c r="L116" s="41">
        <f>IF(ISNUMBER(SEARCH("Yes",'2_all_summary'!$H115)),IF(ISNUMBER(SEARCH("Yes",'2_all_summary'!O115)),1,2),IF(ISNUMBER(SEARCH("No",'2_all_summary'!O115)),4,3))</f>
        <v>1</v>
      </c>
      <c r="M116" s="41">
        <f>IF(ISNUMBER(SEARCH("Yes",'2_all_summary'!$H115)),IF(0&lt;'2_all_summary'!P115,1,2),IF(0='2_all_summary'!P115,4,3))</f>
        <v>1</v>
      </c>
      <c r="N116" s="41">
        <f>IF(ISNUMBER(SEARCH("Yes",'2_all_summary'!$H115)),IF(ISNUMBER(SEARCH("Yes",'2_all_summary'!Q115)),1,2),IF(ISNUMBER(SEARCH("No",'2_all_summary'!Q115)),4,3))</f>
        <v>1</v>
      </c>
      <c r="O116" s="41">
        <f>IF(ISNUMBER(SEARCH("Yes",'2_all_summary'!$H115)),IF(ISNUMBER(SEARCH("Yes",'2_all_summary'!R115)),1,2),IF(ISNUMBER(SEARCH("No",'2_all_summary'!R115)),4,3))</f>
        <v>1</v>
      </c>
      <c r="P116" s="41">
        <f>IF(ISNUMBER(SEARCH("Yes",'2_all_summary'!$H115)),IF(ISNUMBER(SEARCH("Yes",'2_all_summary'!S115)),1,2),IF(ISNUMBER(SEARCH("No",'2_all_summary'!S115)),4,3))</f>
        <v>1</v>
      </c>
      <c r="Q116" s="41">
        <f>IF(ISNUMBER(SEARCH("Yes",'2_all_summary'!$H115)),IF(0&lt;'2_all_summary'!T115,1,2),IF(0='2_all_summary'!T115,4,3))</f>
        <v>1</v>
      </c>
      <c r="R116" s="41">
        <f>IF(ISNUMBER(SEARCH("Yes",'2_all_summary'!$H115)),IF(ISNUMBER(SEARCH("Yes",'2_all_summary'!U115)),1,2),IF(ISNUMBER(SEARCH("No",'2_all_summary'!U115)),4,3))</f>
        <v>1</v>
      </c>
    </row>
    <row r="117" spans="7:18" x14ac:dyDescent="0.3">
      <c r="G117" s="56"/>
      <c r="H117" s="41" t="str">
        <f>'2_all_summary'!D116</f>
        <v>Moving to sustainability by learning from successful fisheries</v>
      </c>
      <c r="I117" s="41" t="str">
        <f>'2_all_summary'!E116</f>
        <v>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Â© Royal Swedish Academy of Sciences 2007.</v>
      </c>
      <c r="J117" s="41">
        <f>IF(ISNUMBER(SEARCH("Yes",'2_all_summary'!$H116)),IF(ISNUMBER(SEARCH("Yes",'2_all_summary'!M116)),1,2),IF(ISNUMBER(SEARCH("No",'2_all_summary'!M116)),4,3))</f>
        <v>2</v>
      </c>
      <c r="K117" s="41">
        <f>IF(ISNUMBER(SEARCH("Yes",'2_all_summary'!$H116)),IF(ISNUMBER(SEARCH("Yes",'2_all_summary'!N116)),1,2),IF(ISNUMBER(SEARCH("No",'2_all_summary'!N116)),4,3))</f>
        <v>1</v>
      </c>
      <c r="L117" s="41">
        <f>IF(ISNUMBER(SEARCH("Yes",'2_all_summary'!$H116)),IF(ISNUMBER(SEARCH("Yes",'2_all_summary'!O116)),1,2),IF(ISNUMBER(SEARCH("No",'2_all_summary'!O116)),4,3))</f>
        <v>1</v>
      </c>
      <c r="M117" s="41">
        <f>IF(ISNUMBER(SEARCH("Yes",'2_all_summary'!$H116)),IF(0&lt;'2_all_summary'!P116,1,2),IF(0='2_all_summary'!P116,4,3))</f>
        <v>1</v>
      </c>
      <c r="N117" s="41">
        <f>IF(ISNUMBER(SEARCH("Yes",'2_all_summary'!$H116)),IF(ISNUMBER(SEARCH("Yes",'2_all_summary'!Q116)),1,2),IF(ISNUMBER(SEARCH("No",'2_all_summary'!Q116)),4,3))</f>
        <v>2</v>
      </c>
      <c r="O117" s="41">
        <f>IF(ISNUMBER(SEARCH("Yes",'2_all_summary'!$H116)),IF(ISNUMBER(SEARCH("Yes",'2_all_summary'!R116)),1,2),IF(ISNUMBER(SEARCH("No",'2_all_summary'!R116)),4,3))</f>
        <v>1</v>
      </c>
      <c r="P117" s="41">
        <f>IF(ISNUMBER(SEARCH("Yes",'2_all_summary'!$H116)),IF(ISNUMBER(SEARCH("Yes",'2_all_summary'!S116)),1,2),IF(ISNUMBER(SEARCH("No",'2_all_summary'!S116)),4,3))</f>
        <v>1</v>
      </c>
      <c r="Q117" s="41">
        <f>IF(ISNUMBER(SEARCH("Yes",'2_all_summary'!$H116)),IF(0&lt;'2_all_summary'!T116,1,2),IF(0='2_all_summary'!T116,4,3))</f>
        <v>1</v>
      </c>
      <c r="R117" s="41">
        <f>IF(ISNUMBER(SEARCH("Yes",'2_all_summary'!$H116)),IF(ISNUMBER(SEARCH("Yes",'2_all_summary'!U116)),1,2),IF(ISNUMBER(SEARCH("No",'2_all_summary'!U116)),4,3))</f>
        <v>1</v>
      </c>
    </row>
    <row r="118" spans="7:18" x14ac:dyDescent="0.3">
      <c r="G118" s="56"/>
      <c r="H118" s="41" t="str">
        <f>'2_all_summary'!D117</f>
        <v>International Women's Day speech.</v>
      </c>
      <c r="I118" s="41" t="str">
        <f>'2_all_summary'!E117</f>
        <v>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v>
      </c>
      <c r="J118" s="41">
        <f>IF(ISNUMBER(SEARCH("Yes",'2_all_summary'!$H117)),IF(ISNUMBER(SEARCH("Yes",'2_all_summary'!M117)),1,2),IF(ISNUMBER(SEARCH("No",'2_all_summary'!M117)),4,3))</f>
        <v>4</v>
      </c>
      <c r="K118" s="41">
        <f>IF(ISNUMBER(SEARCH("Yes",'2_all_summary'!$H117)),IF(ISNUMBER(SEARCH("Yes",'2_all_summary'!N117)),1,2),IF(ISNUMBER(SEARCH("No",'2_all_summary'!N117)),4,3))</f>
        <v>4</v>
      </c>
      <c r="L118" s="41">
        <f>IF(ISNUMBER(SEARCH("Yes",'2_all_summary'!$H117)),IF(ISNUMBER(SEARCH("Yes",'2_all_summary'!O117)),1,2),IF(ISNUMBER(SEARCH("No",'2_all_summary'!O117)),4,3))</f>
        <v>4</v>
      </c>
      <c r="M118" s="41">
        <f>IF(ISNUMBER(SEARCH("Yes",'2_all_summary'!$H117)),IF(0&lt;'2_all_summary'!P117,1,2),IF(0='2_all_summary'!P117,4,3))</f>
        <v>4</v>
      </c>
      <c r="N118" s="41">
        <f>IF(ISNUMBER(SEARCH("Yes",'2_all_summary'!$H117)),IF(ISNUMBER(SEARCH("Yes",'2_all_summary'!Q117)),1,2),IF(ISNUMBER(SEARCH("No",'2_all_summary'!Q117)),4,3))</f>
        <v>4</v>
      </c>
      <c r="O118" s="41">
        <f>IF(ISNUMBER(SEARCH("Yes",'2_all_summary'!$H117)),IF(ISNUMBER(SEARCH("Yes",'2_all_summary'!R117)),1,2),IF(ISNUMBER(SEARCH("No",'2_all_summary'!R117)),4,3))</f>
        <v>4</v>
      </c>
      <c r="P118" s="41">
        <f>IF(ISNUMBER(SEARCH("Yes",'2_all_summary'!$H117)),IF(ISNUMBER(SEARCH("Yes",'2_all_summary'!S117)),1,2),IF(ISNUMBER(SEARCH("No",'2_all_summary'!S117)),4,3))</f>
        <v>4</v>
      </c>
      <c r="Q118" s="41">
        <f>IF(ISNUMBER(SEARCH("Yes",'2_all_summary'!$H117)),IF(0&lt;'2_all_summary'!T117,1,2),IF(0='2_all_summary'!T117,4,3))</f>
        <v>4</v>
      </c>
      <c r="R118" s="41">
        <f>IF(ISNUMBER(SEARCH("Yes",'2_all_summary'!$H117)),IF(ISNUMBER(SEARCH("Yes",'2_all_summary'!U117)),1,2),IF(ISNUMBER(SEARCH("No",'2_all_summary'!U117)),4,3))</f>
        <v>4</v>
      </c>
    </row>
    <row r="119" spans="7:18" x14ac:dyDescent="0.3">
      <c r="G119" s="56"/>
      <c r="H119" s="41" t="str">
        <f>'2_all_summary'!D118</f>
        <v>Livelihood Development in Coastal Chars in the Meghna Estuary: The Danida Experience</v>
      </c>
      <c r="I119" s="41" t="str">
        <f>'2_all_summary'!E118</f>
        <v>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Â© 2021, The Author(s), under exclusive license to Springer Nature Switzerland AG.</v>
      </c>
      <c r="J119" s="41">
        <f>IF(ISNUMBER(SEARCH("Yes",'2_all_summary'!$H118)),IF(ISNUMBER(SEARCH("Yes",'2_all_summary'!M118)),1,2),IF(ISNUMBER(SEARCH("No",'2_all_summary'!M118)),4,3))</f>
        <v>4</v>
      </c>
      <c r="K119" s="41">
        <f>IF(ISNUMBER(SEARCH("Yes",'2_all_summary'!$H118)),IF(ISNUMBER(SEARCH("Yes",'2_all_summary'!N118)),1,2),IF(ISNUMBER(SEARCH("No",'2_all_summary'!N118)),4,3))</f>
        <v>4</v>
      </c>
      <c r="L119" s="41">
        <f>IF(ISNUMBER(SEARCH("Yes",'2_all_summary'!$H118)),IF(ISNUMBER(SEARCH("Yes",'2_all_summary'!O118)),1,2),IF(ISNUMBER(SEARCH("No",'2_all_summary'!O118)),4,3))</f>
        <v>4</v>
      </c>
      <c r="M119" s="41">
        <f>IF(ISNUMBER(SEARCH("Yes",'2_all_summary'!$H118)),IF(0&lt;'2_all_summary'!P118,1,2),IF(0='2_all_summary'!P118,4,3))</f>
        <v>4</v>
      </c>
      <c r="N119" s="41">
        <f>IF(ISNUMBER(SEARCH("Yes",'2_all_summary'!$H118)),IF(ISNUMBER(SEARCH("Yes",'2_all_summary'!Q118)),1,2),IF(ISNUMBER(SEARCH("No",'2_all_summary'!Q118)),4,3))</f>
        <v>4</v>
      </c>
      <c r="O119" s="41">
        <f>IF(ISNUMBER(SEARCH("Yes",'2_all_summary'!$H118)),IF(ISNUMBER(SEARCH("Yes",'2_all_summary'!R118)),1,2),IF(ISNUMBER(SEARCH("No",'2_all_summary'!R118)),4,3))</f>
        <v>4</v>
      </c>
      <c r="P119" s="41">
        <f>IF(ISNUMBER(SEARCH("Yes",'2_all_summary'!$H118)),IF(ISNUMBER(SEARCH("Yes",'2_all_summary'!S118)),1,2),IF(ISNUMBER(SEARCH("No",'2_all_summary'!S118)),4,3))</f>
        <v>4</v>
      </c>
      <c r="Q119" s="41">
        <f>IF(ISNUMBER(SEARCH("Yes",'2_all_summary'!$H118)),IF(0&lt;'2_all_summary'!T118,1,2),IF(0='2_all_summary'!T118,4,3))</f>
        <v>4</v>
      </c>
      <c r="R119" s="41">
        <f>IF(ISNUMBER(SEARCH("Yes",'2_all_summary'!$H118)),IF(ISNUMBER(SEARCH("Yes",'2_all_summary'!U118)),1,2),IF(ISNUMBER(SEARCH("No",'2_all_summary'!U118)),4,3))</f>
        <v>4</v>
      </c>
    </row>
    <row r="120" spans="7:18" x14ac:dyDescent="0.3">
      <c r="G120" s="56"/>
      <c r="H120" s="41" t="str">
        <f>'2_all_summary'!D119</f>
        <v>Water, ice, and climate change in northwest Greenland</v>
      </c>
      <c r="I120" s="41" t="str">
        <f>'2_all_summary'!E119</f>
        <v>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campaignsâ€”underpinned by narratives of ruinationâ€”to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Â© 2020 Wiley Periodicals, Inc..</v>
      </c>
      <c r="J120" s="41">
        <f>IF(ISNUMBER(SEARCH("Yes",'2_all_summary'!$H119)),IF(ISNUMBER(SEARCH("Yes",'2_all_summary'!M119)),1,2),IF(ISNUMBER(SEARCH("No",'2_all_summary'!M119)),4,3))</f>
        <v>4</v>
      </c>
      <c r="K120" s="41">
        <f>IF(ISNUMBER(SEARCH("Yes",'2_all_summary'!$H119)),IF(ISNUMBER(SEARCH("Yes",'2_all_summary'!N119)),1,2),IF(ISNUMBER(SEARCH("No",'2_all_summary'!N119)),4,3))</f>
        <v>4</v>
      </c>
      <c r="L120" s="41">
        <f>IF(ISNUMBER(SEARCH("Yes",'2_all_summary'!$H119)),IF(ISNUMBER(SEARCH("Yes",'2_all_summary'!O119)),1,2),IF(ISNUMBER(SEARCH("No",'2_all_summary'!O119)),4,3))</f>
        <v>4</v>
      </c>
      <c r="M120" s="41">
        <f>IF(ISNUMBER(SEARCH("Yes",'2_all_summary'!$H119)),IF(0&lt;'2_all_summary'!P119,1,2),IF(0='2_all_summary'!P119,4,3))</f>
        <v>4</v>
      </c>
      <c r="N120" s="41">
        <f>IF(ISNUMBER(SEARCH("Yes",'2_all_summary'!$H119)),IF(ISNUMBER(SEARCH("Yes",'2_all_summary'!Q119)),1,2),IF(ISNUMBER(SEARCH("No",'2_all_summary'!Q119)),4,3))</f>
        <v>4</v>
      </c>
      <c r="O120" s="41">
        <f>IF(ISNUMBER(SEARCH("Yes",'2_all_summary'!$H119)),IF(ISNUMBER(SEARCH("Yes",'2_all_summary'!R119)),1,2),IF(ISNUMBER(SEARCH("No",'2_all_summary'!R119)),4,3))</f>
        <v>4</v>
      </c>
      <c r="P120" s="41">
        <f>IF(ISNUMBER(SEARCH("Yes",'2_all_summary'!$H119)),IF(ISNUMBER(SEARCH("Yes",'2_all_summary'!S119)),1,2),IF(ISNUMBER(SEARCH("No",'2_all_summary'!S119)),4,3))</f>
        <v>4</v>
      </c>
      <c r="Q120" s="41">
        <f>IF(ISNUMBER(SEARCH("Yes",'2_all_summary'!$H119)),IF(0&lt;'2_all_summary'!T119,1,2),IF(0='2_all_summary'!T119,4,3))</f>
        <v>4</v>
      </c>
      <c r="R120" s="41">
        <f>IF(ISNUMBER(SEARCH("Yes",'2_all_summary'!$H119)),IF(ISNUMBER(SEARCH("Yes",'2_all_summary'!U119)),1,2),IF(ISNUMBER(SEARCH("No",'2_all_summary'!U119)),4,3))</f>
        <v>4</v>
      </c>
    </row>
    <row r="121" spans="7:18" x14ac:dyDescent="0.3">
      <c r="G121" s="56"/>
      <c r="H121" s="41" t="str">
        <f>'2_all_summary'!D120</f>
        <v>Role of extension services with special reference to livelihood projects for supporting a community-based marine protected area in northern Luzon, Philippines</v>
      </c>
      <c r="I121" s="41" t="str">
        <f>'2_all_summary'!E120</f>
        <v>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informantsâ€™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villagersâ€™ willingness to participate in MPA activities. Â© Asian Fisheries Society.</v>
      </c>
      <c r="J121" s="41">
        <f>IF(ISNUMBER(SEARCH("Yes",'2_all_summary'!$H120)),IF(ISNUMBER(SEARCH("Yes",'2_all_summary'!M120)),1,2),IF(ISNUMBER(SEARCH("No",'2_all_summary'!M120)),4,3))</f>
        <v>4</v>
      </c>
      <c r="K121" s="41">
        <f>IF(ISNUMBER(SEARCH("Yes",'2_all_summary'!$H120)),IF(ISNUMBER(SEARCH("Yes",'2_all_summary'!N120)),1,2),IF(ISNUMBER(SEARCH("No",'2_all_summary'!N120)),4,3))</f>
        <v>4</v>
      </c>
      <c r="L121" s="41">
        <f>IF(ISNUMBER(SEARCH("Yes",'2_all_summary'!$H120)),IF(ISNUMBER(SEARCH("Yes",'2_all_summary'!O120)),1,2),IF(ISNUMBER(SEARCH("No",'2_all_summary'!O120)),4,3))</f>
        <v>4</v>
      </c>
      <c r="M121" s="41">
        <f>IF(ISNUMBER(SEARCH("Yes",'2_all_summary'!$H120)),IF(0&lt;'2_all_summary'!P120,1,2),IF(0='2_all_summary'!P120,4,3))</f>
        <v>4</v>
      </c>
      <c r="N121" s="41">
        <f>IF(ISNUMBER(SEARCH("Yes",'2_all_summary'!$H120)),IF(ISNUMBER(SEARCH("Yes",'2_all_summary'!Q120)),1,2),IF(ISNUMBER(SEARCH("No",'2_all_summary'!Q120)),4,3))</f>
        <v>4</v>
      </c>
      <c r="O121" s="41">
        <f>IF(ISNUMBER(SEARCH("Yes",'2_all_summary'!$H120)),IF(ISNUMBER(SEARCH("Yes",'2_all_summary'!R120)),1,2),IF(ISNUMBER(SEARCH("No",'2_all_summary'!R120)),4,3))</f>
        <v>4</v>
      </c>
      <c r="P121" s="41">
        <f>IF(ISNUMBER(SEARCH("Yes",'2_all_summary'!$H120)),IF(ISNUMBER(SEARCH("Yes",'2_all_summary'!S120)),1,2),IF(ISNUMBER(SEARCH("No",'2_all_summary'!S120)),4,3))</f>
        <v>4</v>
      </c>
      <c r="Q121" s="41">
        <f>IF(ISNUMBER(SEARCH("Yes",'2_all_summary'!$H120)),IF(0&lt;'2_all_summary'!T120,1,2),IF(0='2_all_summary'!T120,4,3))</f>
        <v>4</v>
      </c>
      <c r="R121" s="41">
        <f>IF(ISNUMBER(SEARCH("Yes",'2_all_summary'!$H120)),IF(ISNUMBER(SEARCH("Yes",'2_all_summary'!U120)),1,2),IF(ISNUMBER(SEARCH("No",'2_all_summary'!U120)),4,3))</f>
        <v>4</v>
      </c>
    </row>
    <row r="122" spans="7:18" x14ac:dyDescent="0.3">
      <c r="G122" s="56"/>
      <c r="H122" s="41" t="str">
        <f>'2_all_summary'!D121</f>
        <v>An unfished area enhances a spiny lobster, Panulirus argus, fishery: Implications for management and conservation within a Biosphere Reserve in the Mexican Caribbean</v>
      </c>
      <c r="I122" s="41" t="str">
        <f>'2_all_summary'!E121</f>
        <v>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BahÃ­a del EspÃ­ritu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Â© 2014 John Wiley &amp; Sons Ltd.</v>
      </c>
      <c r="J122" s="41">
        <f>IF(ISNUMBER(SEARCH("Yes",'2_all_summary'!$H121)),IF(ISNUMBER(SEARCH("Yes",'2_all_summary'!M121)),1,2),IF(ISNUMBER(SEARCH("No",'2_all_summary'!M121)),4,3))</f>
        <v>4</v>
      </c>
      <c r="K122" s="41">
        <f>IF(ISNUMBER(SEARCH("Yes",'2_all_summary'!$H121)),IF(ISNUMBER(SEARCH("Yes",'2_all_summary'!N121)),1,2),IF(ISNUMBER(SEARCH("No",'2_all_summary'!N121)),4,3))</f>
        <v>4</v>
      </c>
      <c r="L122" s="41">
        <f>IF(ISNUMBER(SEARCH("Yes",'2_all_summary'!$H121)),IF(ISNUMBER(SEARCH("Yes",'2_all_summary'!O121)),1,2),IF(ISNUMBER(SEARCH("No",'2_all_summary'!O121)),4,3))</f>
        <v>4</v>
      </c>
      <c r="M122" s="41">
        <f>IF(ISNUMBER(SEARCH("Yes",'2_all_summary'!$H121)),IF(0&lt;'2_all_summary'!P121,1,2),IF(0='2_all_summary'!P121,4,3))</f>
        <v>4</v>
      </c>
      <c r="N122" s="41">
        <f>IF(ISNUMBER(SEARCH("Yes",'2_all_summary'!$H121)),IF(ISNUMBER(SEARCH("Yes",'2_all_summary'!Q121)),1,2),IF(ISNUMBER(SEARCH("No",'2_all_summary'!Q121)),4,3))</f>
        <v>4</v>
      </c>
      <c r="O122" s="41">
        <f>IF(ISNUMBER(SEARCH("Yes",'2_all_summary'!$H121)),IF(ISNUMBER(SEARCH("Yes",'2_all_summary'!R121)),1,2),IF(ISNUMBER(SEARCH("No",'2_all_summary'!R121)),4,3))</f>
        <v>4</v>
      </c>
      <c r="P122" s="41">
        <f>IF(ISNUMBER(SEARCH("Yes",'2_all_summary'!$H121)),IF(ISNUMBER(SEARCH("Yes",'2_all_summary'!S121)),1,2),IF(ISNUMBER(SEARCH("No",'2_all_summary'!S121)),4,3))</f>
        <v>4</v>
      </c>
      <c r="Q122" s="41">
        <f>IF(ISNUMBER(SEARCH("Yes",'2_all_summary'!$H121)),IF(0&lt;'2_all_summary'!T121,1,2),IF(0='2_all_summary'!T121,4,3))</f>
        <v>4</v>
      </c>
      <c r="R122" s="41">
        <f>IF(ISNUMBER(SEARCH("Yes",'2_all_summary'!$H121)),IF(ISNUMBER(SEARCH("Yes",'2_all_summary'!U121)),1,2),IF(ISNUMBER(SEARCH("No",'2_all_summary'!U121)),4,3))</f>
        <v>4</v>
      </c>
    </row>
    <row r="123" spans="7:18" x14ac:dyDescent="0.3">
      <c r="G123" s="56"/>
      <c r="H123" s="41" t="str">
        <f>'2_all_summary'!D122</f>
        <v>Potential contribution of multifunctional mangrove resources and its conservation</v>
      </c>
      <c r="I123" s="41" t="str">
        <f>'2_all_summary'!E122</f>
        <v>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â€œtrueâ€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Â© 2020 Elsevier Inc. All rights reserved.</v>
      </c>
      <c r="J123" s="41">
        <f>IF(ISNUMBER(SEARCH("Yes",'2_all_summary'!$H122)),IF(ISNUMBER(SEARCH("Yes",'2_all_summary'!M122)),1,2),IF(ISNUMBER(SEARCH("No",'2_all_summary'!M122)),4,3))</f>
        <v>3</v>
      </c>
      <c r="K123" s="41">
        <f>IF(ISNUMBER(SEARCH("Yes",'2_all_summary'!$H122)),IF(ISNUMBER(SEARCH("Yes",'2_all_summary'!N122)),1,2),IF(ISNUMBER(SEARCH("No",'2_all_summary'!N122)),4,3))</f>
        <v>4</v>
      </c>
      <c r="L123" s="41">
        <f>IF(ISNUMBER(SEARCH("Yes",'2_all_summary'!$H122)),IF(ISNUMBER(SEARCH("Yes",'2_all_summary'!O122)),1,2),IF(ISNUMBER(SEARCH("No",'2_all_summary'!O122)),4,3))</f>
        <v>3</v>
      </c>
      <c r="M123" s="41">
        <f>IF(ISNUMBER(SEARCH("Yes",'2_all_summary'!$H122)),IF(0&lt;'2_all_summary'!P122,1,2),IF(0='2_all_summary'!P122,4,3))</f>
        <v>3</v>
      </c>
      <c r="N123" s="41">
        <f>IF(ISNUMBER(SEARCH("Yes",'2_all_summary'!$H122)),IF(ISNUMBER(SEARCH("Yes",'2_all_summary'!Q122)),1,2),IF(ISNUMBER(SEARCH("No",'2_all_summary'!Q122)),4,3))</f>
        <v>4</v>
      </c>
      <c r="O123" s="41">
        <f>IF(ISNUMBER(SEARCH("Yes",'2_all_summary'!$H122)),IF(ISNUMBER(SEARCH("Yes",'2_all_summary'!R122)),1,2),IF(ISNUMBER(SEARCH("No",'2_all_summary'!R122)),4,3))</f>
        <v>4</v>
      </c>
      <c r="P123" s="41">
        <f>IF(ISNUMBER(SEARCH("Yes",'2_all_summary'!$H122)),IF(ISNUMBER(SEARCH("Yes",'2_all_summary'!S122)),1,2),IF(ISNUMBER(SEARCH("No",'2_all_summary'!S122)),4,3))</f>
        <v>4</v>
      </c>
      <c r="Q123" s="41">
        <f>IF(ISNUMBER(SEARCH("Yes",'2_all_summary'!$H122)),IF(0&lt;'2_all_summary'!T122,1,2),IF(0='2_all_summary'!T122,4,3))</f>
        <v>4</v>
      </c>
      <c r="R123" s="41">
        <f>IF(ISNUMBER(SEARCH("Yes",'2_all_summary'!$H122)),IF(ISNUMBER(SEARCH("Yes",'2_all_summary'!U122)),1,2),IF(ISNUMBER(SEARCH("No",'2_all_summary'!U122)),4,3))</f>
        <v>3</v>
      </c>
    </row>
    <row r="124" spans="7:18" x14ac:dyDescent="0.3">
      <c r="G124" s="56"/>
      <c r="H124" s="41" t="str">
        <f>'2_all_summary'!D123</f>
        <v>Ecosystem services and community based coral reef management institutions in post blast-fishing Indonesia</v>
      </c>
      <c r="I124" s="41" t="str">
        <f>'2_all_summary'!E123</f>
        <v>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Â© 2014 Elsevier B.V.</v>
      </c>
      <c r="J124" s="41">
        <f>IF(ISNUMBER(SEARCH("Yes",'2_all_summary'!$H123)),IF(ISNUMBER(SEARCH("Yes",'2_all_summary'!M123)),1,2),IF(ISNUMBER(SEARCH("No",'2_all_summary'!M123)),4,3))</f>
        <v>4</v>
      </c>
      <c r="K124" s="41">
        <f>IF(ISNUMBER(SEARCH("Yes",'2_all_summary'!$H123)),IF(ISNUMBER(SEARCH("Yes",'2_all_summary'!N123)),1,2),IF(ISNUMBER(SEARCH("No",'2_all_summary'!N123)),4,3))</f>
        <v>4</v>
      </c>
      <c r="L124" s="41">
        <f>IF(ISNUMBER(SEARCH("Yes",'2_all_summary'!$H123)),IF(ISNUMBER(SEARCH("Yes",'2_all_summary'!O123)),1,2),IF(ISNUMBER(SEARCH("No",'2_all_summary'!O123)),4,3))</f>
        <v>4</v>
      </c>
      <c r="M124" s="41">
        <f>IF(ISNUMBER(SEARCH("Yes",'2_all_summary'!$H123)),IF(0&lt;'2_all_summary'!P123,1,2),IF(0='2_all_summary'!P123,4,3))</f>
        <v>4</v>
      </c>
      <c r="N124" s="41">
        <f>IF(ISNUMBER(SEARCH("Yes",'2_all_summary'!$H123)),IF(ISNUMBER(SEARCH("Yes",'2_all_summary'!Q123)),1,2),IF(ISNUMBER(SEARCH("No",'2_all_summary'!Q123)),4,3))</f>
        <v>4</v>
      </c>
      <c r="O124" s="41">
        <f>IF(ISNUMBER(SEARCH("Yes",'2_all_summary'!$H123)),IF(ISNUMBER(SEARCH("Yes",'2_all_summary'!R123)),1,2),IF(ISNUMBER(SEARCH("No",'2_all_summary'!R123)),4,3))</f>
        <v>4</v>
      </c>
      <c r="P124" s="41">
        <f>IF(ISNUMBER(SEARCH("Yes",'2_all_summary'!$H123)),IF(ISNUMBER(SEARCH("Yes",'2_all_summary'!S123)),1,2),IF(ISNUMBER(SEARCH("No",'2_all_summary'!S123)),4,3))</f>
        <v>4</v>
      </c>
      <c r="Q124" s="41">
        <f>IF(ISNUMBER(SEARCH("Yes",'2_all_summary'!$H123)),IF(0&lt;'2_all_summary'!T123,1,2),IF(0='2_all_summary'!T123,4,3))</f>
        <v>4</v>
      </c>
      <c r="R124" s="41">
        <f>IF(ISNUMBER(SEARCH("Yes",'2_all_summary'!$H123)),IF(ISNUMBER(SEARCH("Yes",'2_all_summary'!U123)),1,2),IF(ISNUMBER(SEARCH("No",'2_all_summary'!U123)),4,3))</f>
        <v>4</v>
      </c>
    </row>
    <row r="125" spans="7:18" x14ac:dyDescent="0.3">
      <c r="G125" s="56"/>
      <c r="H125" s="41" t="str">
        <f>'2_all_summary'!D124</f>
        <v>Performance of community-based coastal resource management (CBCRM) programs in the Philippines: A meta-analysis</v>
      </c>
      <c r="I125" s="41" t="str">
        <f>'2_all_summary'!E124</f>
        <v>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Â© 2009 Elsevier Ltd.</v>
      </c>
      <c r="J125" s="41">
        <f>IF(ISNUMBER(SEARCH("Yes",'2_all_summary'!$H124)),IF(ISNUMBER(SEARCH("Yes",'2_all_summary'!M124)),1,2),IF(ISNUMBER(SEARCH("No",'2_all_summary'!M124)),4,3))</f>
        <v>4</v>
      </c>
      <c r="K125" s="41">
        <f>IF(ISNUMBER(SEARCH("Yes",'2_all_summary'!$H124)),IF(ISNUMBER(SEARCH("Yes",'2_all_summary'!N124)),1,2),IF(ISNUMBER(SEARCH("No",'2_all_summary'!N124)),4,3))</f>
        <v>4</v>
      </c>
      <c r="L125" s="41">
        <f>IF(ISNUMBER(SEARCH("Yes",'2_all_summary'!$H124)),IF(ISNUMBER(SEARCH("Yes",'2_all_summary'!O124)),1,2),IF(ISNUMBER(SEARCH("No",'2_all_summary'!O124)),4,3))</f>
        <v>4</v>
      </c>
      <c r="M125" s="41">
        <f>IF(ISNUMBER(SEARCH("Yes",'2_all_summary'!$H124)),IF(0&lt;'2_all_summary'!P124,1,2),IF(0='2_all_summary'!P124,4,3))</f>
        <v>4</v>
      </c>
      <c r="N125" s="41">
        <f>IF(ISNUMBER(SEARCH("Yes",'2_all_summary'!$H124)),IF(ISNUMBER(SEARCH("Yes",'2_all_summary'!Q124)),1,2),IF(ISNUMBER(SEARCH("No",'2_all_summary'!Q124)),4,3))</f>
        <v>4</v>
      </c>
      <c r="O125" s="41">
        <f>IF(ISNUMBER(SEARCH("Yes",'2_all_summary'!$H124)),IF(ISNUMBER(SEARCH("Yes",'2_all_summary'!R124)),1,2),IF(ISNUMBER(SEARCH("No",'2_all_summary'!R124)),4,3))</f>
        <v>4</v>
      </c>
      <c r="P125" s="41">
        <f>IF(ISNUMBER(SEARCH("Yes",'2_all_summary'!$H124)),IF(ISNUMBER(SEARCH("Yes",'2_all_summary'!S124)),1,2),IF(ISNUMBER(SEARCH("No",'2_all_summary'!S124)),4,3))</f>
        <v>4</v>
      </c>
      <c r="Q125" s="41">
        <f>IF(ISNUMBER(SEARCH("Yes",'2_all_summary'!$H124)),IF(0&lt;'2_all_summary'!T124,1,2),IF(0='2_all_summary'!T124,4,3))</f>
        <v>4</v>
      </c>
      <c r="R125" s="41">
        <f>IF(ISNUMBER(SEARCH("Yes",'2_all_summary'!$H124)),IF(ISNUMBER(SEARCH("Yes",'2_all_summary'!U124)),1,2),IF(ISNUMBER(SEARCH("No",'2_all_summary'!U124)),4,3))</f>
        <v>4</v>
      </c>
    </row>
    <row r="126" spans="7:18" x14ac:dyDescent="0.3">
      <c r="G126" s="56"/>
      <c r="H126" s="41" t="str">
        <f>'2_all_summary'!D125</f>
        <v>Investing in agricultural water management to benefit smallholder farmers in Ethiopia: AgWater Solutions Project country synthesis report</v>
      </c>
      <c r="I126" s="41" t="str">
        <f>'2_all_summary'!E125</f>
        <v>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â€¢ Water-lifting technologies could benefit between 1 and 2 million farm households. The main barriers to its adoption are weak supply chains, lack of extension services and access to credit. â€¢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â€¢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â€¢ Farmers could gain considerable benefit from on-farm ponds, including higher yields and greater incomes. The government is already promoting on-farm ponds, but this is usually to store rainfall in dry areas to supplement rainfed crops. â€¢ Small reservoirs support soil and water conservation, drought proofing and small-scale community irrigation. A well-designed reservoir can sustain multiple uses, including livestock, fisheries, domestic needs and small businesses. Â© 2012, by IWMI.</v>
      </c>
      <c r="J126" s="41">
        <f>IF(ISNUMBER(SEARCH("Yes",'2_all_summary'!$H125)),IF(ISNUMBER(SEARCH("Yes",'2_all_summary'!M125)),1,2),IF(ISNUMBER(SEARCH("No",'2_all_summary'!M125)),4,3))</f>
        <v>4</v>
      </c>
      <c r="K126" s="41">
        <f>IF(ISNUMBER(SEARCH("Yes",'2_all_summary'!$H125)),IF(ISNUMBER(SEARCH("Yes",'2_all_summary'!N125)),1,2),IF(ISNUMBER(SEARCH("No",'2_all_summary'!N125)),4,3))</f>
        <v>4</v>
      </c>
      <c r="L126" s="41">
        <f>IF(ISNUMBER(SEARCH("Yes",'2_all_summary'!$H125)),IF(ISNUMBER(SEARCH("Yes",'2_all_summary'!O125)),1,2),IF(ISNUMBER(SEARCH("No",'2_all_summary'!O125)),4,3))</f>
        <v>4</v>
      </c>
      <c r="M126" s="41">
        <f>IF(ISNUMBER(SEARCH("Yes",'2_all_summary'!$H125)),IF(0&lt;'2_all_summary'!P125,1,2),IF(0='2_all_summary'!P125,4,3))</f>
        <v>4</v>
      </c>
      <c r="N126" s="41">
        <f>IF(ISNUMBER(SEARCH("Yes",'2_all_summary'!$H125)),IF(ISNUMBER(SEARCH("Yes",'2_all_summary'!Q125)),1,2),IF(ISNUMBER(SEARCH("No",'2_all_summary'!Q125)),4,3))</f>
        <v>4</v>
      </c>
      <c r="O126" s="41">
        <f>IF(ISNUMBER(SEARCH("Yes",'2_all_summary'!$H125)),IF(ISNUMBER(SEARCH("Yes",'2_all_summary'!R125)),1,2),IF(ISNUMBER(SEARCH("No",'2_all_summary'!R125)),4,3))</f>
        <v>4</v>
      </c>
      <c r="P126" s="41">
        <f>IF(ISNUMBER(SEARCH("Yes",'2_all_summary'!$H125)),IF(ISNUMBER(SEARCH("Yes",'2_all_summary'!S125)),1,2),IF(ISNUMBER(SEARCH("No",'2_all_summary'!S125)),4,3))</f>
        <v>4</v>
      </c>
      <c r="Q126" s="41">
        <f>IF(ISNUMBER(SEARCH("Yes",'2_all_summary'!$H125)),IF(0&lt;'2_all_summary'!T125,1,2),IF(0='2_all_summary'!T125,4,3))</f>
        <v>4</v>
      </c>
      <c r="R126" s="41">
        <f>IF(ISNUMBER(SEARCH("Yes",'2_all_summary'!$H125)),IF(ISNUMBER(SEARCH("Yes",'2_all_summary'!U125)),1,2),IF(ISNUMBER(SEARCH("No",'2_all_summary'!U125)),4,3))</f>
        <v>4</v>
      </c>
    </row>
    <row r="127" spans="7:18" x14ac:dyDescent="0.3">
      <c r="G127" s="56"/>
      <c r="H127" s="41" t="str">
        <f>'2_all_summary'!D126</f>
        <v>Relative influence of environmental factors and fishing on coral reef fish assemblages</v>
      </c>
      <c r="I127" s="41" t="str">
        <f>'2_all_summary'!E126</f>
        <v>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(10â€“40 cm total length [TL]) coral reef fish groups targeted by fishers (mesopredators, planktivores, grazer and detritivores, and scrapers) and the density of 2 groups not targeted by fishers (invertivores, small fish â‰¤10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Â© 2020 Society for Conservation Biology</v>
      </c>
      <c r="J127" s="41">
        <f>IF(ISNUMBER(SEARCH("Yes",'2_all_summary'!$H126)),IF(ISNUMBER(SEARCH("Yes",'2_all_summary'!M126)),1,2),IF(ISNUMBER(SEARCH("No",'2_all_summary'!M126)),4,3))</f>
        <v>4</v>
      </c>
      <c r="K127" s="41">
        <f>IF(ISNUMBER(SEARCH("Yes",'2_all_summary'!$H126)),IF(ISNUMBER(SEARCH("Yes",'2_all_summary'!N126)),1,2),IF(ISNUMBER(SEARCH("No",'2_all_summary'!N126)),4,3))</f>
        <v>4</v>
      </c>
      <c r="L127" s="41">
        <f>IF(ISNUMBER(SEARCH("Yes",'2_all_summary'!$H126)),IF(ISNUMBER(SEARCH("Yes",'2_all_summary'!O126)),1,2),IF(ISNUMBER(SEARCH("No",'2_all_summary'!O126)),4,3))</f>
        <v>4</v>
      </c>
      <c r="M127" s="41">
        <f>IF(ISNUMBER(SEARCH("Yes",'2_all_summary'!$H126)),IF(0&lt;'2_all_summary'!P126,1,2),IF(0='2_all_summary'!P126,4,3))</f>
        <v>4</v>
      </c>
      <c r="N127" s="41">
        <f>IF(ISNUMBER(SEARCH("Yes",'2_all_summary'!$H126)),IF(ISNUMBER(SEARCH("Yes",'2_all_summary'!Q126)),1,2),IF(ISNUMBER(SEARCH("No",'2_all_summary'!Q126)),4,3))</f>
        <v>4</v>
      </c>
      <c r="O127" s="41">
        <f>IF(ISNUMBER(SEARCH("Yes",'2_all_summary'!$H126)),IF(ISNUMBER(SEARCH("Yes",'2_all_summary'!R126)),1,2),IF(ISNUMBER(SEARCH("No",'2_all_summary'!R126)),4,3))</f>
        <v>4</v>
      </c>
      <c r="P127" s="41">
        <f>IF(ISNUMBER(SEARCH("Yes",'2_all_summary'!$H126)),IF(ISNUMBER(SEARCH("Yes",'2_all_summary'!S126)),1,2),IF(ISNUMBER(SEARCH("No",'2_all_summary'!S126)),4,3))</f>
        <v>4</v>
      </c>
      <c r="Q127" s="41">
        <f>IF(ISNUMBER(SEARCH("Yes",'2_all_summary'!$H126)),IF(0&lt;'2_all_summary'!T126,1,2),IF(0='2_all_summary'!T126,4,3))</f>
        <v>4</v>
      </c>
      <c r="R127" s="41">
        <f>IF(ISNUMBER(SEARCH("Yes",'2_all_summary'!$H126)),IF(ISNUMBER(SEARCH("Yes",'2_all_summary'!U126)),1,2),IF(ISNUMBER(SEARCH("No",'2_all_summary'!U126)),4,3))</f>
        <v>4</v>
      </c>
    </row>
    <row r="128" spans="7:18" x14ac:dyDescent="0.3">
      <c r="G128" s="56"/>
      <c r="H128" s="41" t="str">
        <f>'2_all_summary'!D127</f>
        <v>Aboriginal freshwater fisheries as resilient social-ecological systems</v>
      </c>
      <c r="I128" s="41" t="str">
        <f>'2_all_summary'!E127</f>
        <v>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Â© 2016 John Wiley &amp; Sons, Ltd. All rights reserved.</v>
      </c>
      <c r="J128" s="41">
        <f>IF(ISNUMBER(SEARCH("Yes",'2_all_summary'!$H127)),IF(ISNUMBER(SEARCH("Yes",'2_all_summary'!M127)),1,2),IF(ISNUMBER(SEARCH("No",'2_all_summary'!M127)),4,3))</f>
        <v>4</v>
      </c>
      <c r="K128" s="41">
        <f>IF(ISNUMBER(SEARCH("Yes",'2_all_summary'!$H127)),IF(ISNUMBER(SEARCH("Yes",'2_all_summary'!N127)),1,2),IF(ISNUMBER(SEARCH("No",'2_all_summary'!N127)),4,3))</f>
        <v>4</v>
      </c>
      <c r="L128" s="41">
        <f>IF(ISNUMBER(SEARCH("Yes",'2_all_summary'!$H127)),IF(ISNUMBER(SEARCH("Yes",'2_all_summary'!O127)),1,2),IF(ISNUMBER(SEARCH("No",'2_all_summary'!O127)),4,3))</f>
        <v>4</v>
      </c>
      <c r="M128" s="41">
        <f>IF(ISNUMBER(SEARCH("Yes",'2_all_summary'!$H127)),IF(0&lt;'2_all_summary'!P127,1,2),IF(0='2_all_summary'!P127,4,3))</f>
        <v>4</v>
      </c>
      <c r="N128" s="41">
        <f>IF(ISNUMBER(SEARCH("Yes",'2_all_summary'!$H127)),IF(ISNUMBER(SEARCH("Yes",'2_all_summary'!Q127)),1,2),IF(ISNUMBER(SEARCH("No",'2_all_summary'!Q127)),4,3))</f>
        <v>4</v>
      </c>
      <c r="O128" s="41">
        <f>IF(ISNUMBER(SEARCH("Yes",'2_all_summary'!$H127)),IF(ISNUMBER(SEARCH("Yes",'2_all_summary'!R127)),1,2),IF(ISNUMBER(SEARCH("No",'2_all_summary'!R127)),4,3))</f>
        <v>4</v>
      </c>
      <c r="P128" s="41">
        <f>IF(ISNUMBER(SEARCH("Yes",'2_all_summary'!$H127)),IF(ISNUMBER(SEARCH("Yes",'2_all_summary'!S127)),1,2),IF(ISNUMBER(SEARCH("No",'2_all_summary'!S127)),4,3))</f>
        <v>4</v>
      </c>
      <c r="Q128" s="41">
        <f>IF(ISNUMBER(SEARCH("Yes",'2_all_summary'!$H127)),IF(0&lt;'2_all_summary'!T127,1,2),IF(0='2_all_summary'!T127,4,3))</f>
        <v>4</v>
      </c>
      <c r="R128" s="41">
        <f>IF(ISNUMBER(SEARCH("Yes",'2_all_summary'!$H127)),IF(ISNUMBER(SEARCH("Yes",'2_all_summary'!U127)),1,2),IF(ISNUMBER(SEARCH("No",'2_all_summary'!U127)),4,3))</f>
        <v>4</v>
      </c>
    </row>
    <row r="129" spans="7:18" x14ac:dyDescent="0.3">
      <c r="G129" s="56"/>
      <c r="H129" s="41" t="str">
        <f>'2_all_summary'!D128</f>
        <v>Social capital as a key determinant of perceived benefits of community-based marine protected areas</v>
      </c>
      <c r="I129" s="41" t="str">
        <f>'2_all_summary'!E128</f>
        <v>Globally, marine protected areas (MPAs) have been relatively unsuccessful in meeting biodiversity objectives. To be effective, they require some alteration of people's use and access to marine resources, which they will resist if they do not perceive associated benefits. Stakeholdersâ€™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(Ï‡2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Â© 2016 Society for Conservation Biology</v>
      </c>
      <c r="J129" s="41">
        <f>IF(ISNUMBER(SEARCH("Yes",'2_all_summary'!$H128)),IF(ISNUMBER(SEARCH("Yes",'2_all_summary'!M128)),1,2),IF(ISNUMBER(SEARCH("No",'2_all_summary'!M128)),4,3))</f>
        <v>4</v>
      </c>
      <c r="K129" s="41">
        <f>IF(ISNUMBER(SEARCH("Yes",'2_all_summary'!$H128)),IF(ISNUMBER(SEARCH("Yes",'2_all_summary'!N128)),1,2),IF(ISNUMBER(SEARCH("No",'2_all_summary'!N128)),4,3))</f>
        <v>4</v>
      </c>
      <c r="L129" s="41">
        <f>IF(ISNUMBER(SEARCH("Yes",'2_all_summary'!$H128)),IF(ISNUMBER(SEARCH("Yes",'2_all_summary'!O128)),1,2),IF(ISNUMBER(SEARCH("No",'2_all_summary'!O128)),4,3))</f>
        <v>4</v>
      </c>
      <c r="M129" s="41">
        <f>IF(ISNUMBER(SEARCH("Yes",'2_all_summary'!$H128)),IF(0&lt;'2_all_summary'!P128,1,2),IF(0='2_all_summary'!P128,4,3))</f>
        <v>4</v>
      </c>
      <c r="N129" s="41">
        <f>IF(ISNUMBER(SEARCH("Yes",'2_all_summary'!$H128)),IF(ISNUMBER(SEARCH("Yes",'2_all_summary'!Q128)),1,2),IF(ISNUMBER(SEARCH("No",'2_all_summary'!Q128)),4,3))</f>
        <v>4</v>
      </c>
      <c r="O129" s="41">
        <f>IF(ISNUMBER(SEARCH("Yes",'2_all_summary'!$H128)),IF(ISNUMBER(SEARCH("Yes",'2_all_summary'!R128)),1,2),IF(ISNUMBER(SEARCH("No",'2_all_summary'!R128)),4,3))</f>
        <v>4</v>
      </c>
      <c r="P129" s="41">
        <f>IF(ISNUMBER(SEARCH("Yes",'2_all_summary'!$H128)),IF(ISNUMBER(SEARCH("Yes",'2_all_summary'!S128)),1,2),IF(ISNUMBER(SEARCH("No",'2_all_summary'!S128)),4,3))</f>
        <v>4</v>
      </c>
      <c r="Q129" s="41">
        <f>IF(ISNUMBER(SEARCH("Yes",'2_all_summary'!$H128)),IF(0&lt;'2_all_summary'!T128,1,2),IF(0='2_all_summary'!T128,4,3))</f>
        <v>4</v>
      </c>
      <c r="R129" s="41">
        <f>IF(ISNUMBER(SEARCH("Yes",'2_all_summary'!$H128)),IF(ISNUMBER(SEARCH("Yes",'2_all_summary'!U128)),1,2),IF(ISNUMBER(SEARCH("No",'2_all_summary'!U128)),4,3))</f>
        <v>4</v>
      </c>
    </row>
    <row r="130" spans="7:18" x14ac:dyDescent="0.3">
      <c r="G130" s="56"/>
      <c r="H130" s="41" t="str">
        <f>'2_all_summary'!D129</f>
        <v>KÅkua aku, KÅkua mai: An Indigenous Consensus-driven and Place-based Approach to Community Led Dryland Restoration and Stewardship</v>
      </c>
      <c r="I130" s="41" t="str">
        <f>'2_all_summary'!E129</f>
        <v>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â€“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Hawaiâ€˜i, where in 1893 the overthrow of the Hawaiian Kingdom disenfranchised most Indigenous People of land, freshwater, and coastal resources. Here we describe the Puâ€˜uwaâ€˜awaâ€˜a Community-Based Subsistence Forest Area (P-CBSFA), that was formed in 2017 to steward 34-ha of land within the Puâ€˜uwaâ€˜awaâ€˜a State Forest Reserve, North Kona, Hawaiâ€˜i Island and is led by multi-generational lineal descendants of Puâ€˜uwaâ€˜awaâ€˜a.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HawaiÊ»i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Puâ€˜uwaâ€˜awaâ€˜a are formalizing governance and decision-making authority over their ancestral lands. Â© 2021 The Authors</v>
      </c>
      <c r="J130" s="41">
        <f>IF(ISNUMBER(SEARCH("Yes",'2_all_summary'!$H129)),IF(ISNUMBER(SEARCH("Yes",'2_all_summary'!M129)),1,2),IF(ISNUMBER(SEARCH("No",'2_all_summary'!M129)),4,3))</f>
        <v>4</v>
      </c>
      <c r="K130" s="41">
        <f>IF(ISNUMBER(SEARCH("Yes",'2_all_summary'!$H129)),IF(ISNUMBER(SEARCH("Yes",'2_all_summary'!N129)),1,2),IF(ISNUMBER(SEARCH("No",'2_all_summary'!N129)),4,3))</f>
        <v>4</v>
      </c>
      <c r="L130" s="41">
        <f>IF(ISNUMBER(SEARCH("Yes",'2_all_summary'!$H129)),IF(ISNUMBER(SEARCH("Yes",'2_all_summary'!O129)),1,2),IF(ISNUMBER(SEARCH("No",'2_all_summary'!O129)),4,3))</f>
        <v>4</v>
      </c>
      <c r="M130" s="41">
        <f>IF(ISNUMBER(SEARCH("Yes",'2_all_summary'!$H129)),IF(0&lt;'2_all_summary'!P129,1,2),IF(0='2_all_summary'!P129,4,3))</f>
        <v>4</v>
      </c>
      <c r="N130" s="41">
        <f>IF(ISNUMBER(SEARCH("Yes",'2_all_summary'!$H129)),IF(ISNUMBER(SEARCH("Yes",'2_all_summary'!Q129)),1,2),IF(ISNUMBER(SEARCH("No",'2_all_summary'!Q129)),4,3))</f>
        <v>4</v>
      </c>
      <c r="O130" s="41">
        <f>IF(ISNUMBER(SEARCH("Yes",'2_all_summary'!$H129)),IF(ISNUMBER(SEARCH("Yes",'2_all_summary'!R129)),1,2),IF(ISNUMBER(SEARCH("No",'2_all_summary'!R129)),4,3))</f>
        <v>4</v>
      </c>
      <c r="P130" s="41">
        <f>IF(ISNUMBER(SEARCH("Yes",'2_all_summary'!$H129)),IF(ISNUMBER(SEARCH("Yes",'2_all_summary'!S129)),1,2),IF(ISNUMBER(SEARCH("No",'2_all_summary'!S129)),4,3))</f>
        <v>4</v>
      </c>
      <c r="Q130" s="41">
        <f>IF(ISNUMBER(SEARCH("Yes",'2_all_summary'!$H129)),IF(0&lt;'2_all_summary'!T129,1,2),IF(0='2_all_summary'!T129,4,3))</f>
        <v>4</v>
      </c>
      <c r="R130" s="41">
        <f>IF(ISNUMBER(SEARCH("Yes",'2_all_summary'!$H129)),IF(ISNUMBER(SEARCH("Yes",'2_all_summary'!U129)),1,2),IF(ISNUMBER(SEARCH("No",'2_all_summary'!U129)),4,3))</f>
        <v>4</v>
      </c>
    </row>
    <row r="131" spans="7:18" x14ac:dyDescent="0.3">
      <c r="G131" s="56"/>
      <c r="H131" s="41" t="str">
        <f>'2_all_summary'!D130</f>
        <v>Diverse Familiesâ€™ Experiences with HPV Vaccine Information Sources: A Community-Based Participatory Approach</v>
      </c>
      <c r="I131" s="41" t="str">
        <f>'2_all_summary'!E130</f>
        <v>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Fishersâ€™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Â© 2016, Springer Science+Business Media New York.</v>
      </c>
      <c r="J131" s="41">
        <f>IF(ISNUMBER(SEARCH("Yes",'2_all_summary'!$H130)),IF(ISNUMBER(SEARCH("Yes",'2_all_summary'!M130)),1,2),IF(ISNUMBER(SEARCH("No",'2_all_summary'!M130)),4,3))</f>
        <v>4</v>
      </c>
      <c r="K131" s="41">
        <f>IF(ISNUMBER(SEARCH("Yes",'2_all_summary'!$H130)),IF(ISNUMBER(SEARCH("Yes",'2_all_summary'!N130)),1,2),IF(ISNUMBER(SEARCH("No",'2_all_summary'!N130)),4,3))</f>
        <v>4</v>
      </c>
      <c r="L131" s="41">
        <f>IF(ISNUMBER(SEARCH("Yes",'2_all_summary'!$H130)),IF(ISNUMBER(SEARCH("Yes",'2_all_summary'!O130)),1,2),IF(ISNUMBER(SEARCH("No",'2_all_summary'!O130)),4,3))</f>
        <v>4</v>
      </c>
      <c r="M131" s="41">
        <f>IF(ISNUMBER(SEARCH("Yes",'2_all_summary'!$H130)),IF(0&lt;'2_all_summary'!P130,1,2),IF(0='2_all_summary'!P130,4,3))</f>
        <v>4</v>
      </c>
      <c r="N131" s="41">
        <f>IF(ISNUMBER(SEARCH("Yes",'2_all_summary'!$H130)),IF(ISNUMBER(SEARCH("Yes",'2_all_summary'!Q130)),1,2),IF(ISNUMBER(SEARCH("No",'2_all_summary'!Q130)),4,3))</f>
        <v>4</v>
      </c>
      <c r="O131" s="41">
        <f>IF(ISNUMBER(SEARCH("Yes",'2_all_summary'!$H130)),IF(ISNUMBER(SEARCH("Yes",'2_all_summary'!R130)),1,2),IF(ISNUMBER(SEARCH("No",'2_all_summary'!R130)),4,3))</f>
        <v>4</v>
      </c>
      <c r="P131" s="41">
        <f>IF(ISNUMBER(SEARCH("Yes",'2_all_summary'!$H130)),IF(ISNUMBER(SEARCH("Yes",'2_all_summary'!S130)),1,2),IF(ISNUMBER(SEARCH("No",'2_all_summary'!S130)),4,3))</f>
        <v>4</v>
      </c>
      <c r="Q131" s="41">
        <f>IF(ISNUMBER(SEARCH("Yes",'2_all_summary'!$H130)),IF(0&lt;'2_all_summary'!T130,1,2),IF(0='2_all_summary'!T130,4,3))</f>
        <v>4</v>
      </c>
      <c r="R131" s="41">
        <f>IF(ISNUMBER(SEARCH("Yes",'2_all_summary'!$H130)),IF(ISNUMBER(SEARCH("Yes",'2_all_summary'!U130)),1,2),IF(ISNUMBER(SEARCH("No",'2_all_summary'!U130)),4,3))</f>
        <v>4</v>
      </c>
    </row>
    <row r="132" spans="7:18" x14ac:dyDescent="0.3">
      <c r="G132" s="56"/>
      <c r="H132" s="41" t="str">
        <f>'2_all_summary'!D131</f>
        <v>Participation rhetoric or community-based management reality? Influences on willingness to participate in a Venezuelan freshwater fishery</v>
      </c>
      <c r="I132" s="41" t="str">
        <f>'2_all_summary'!E131</f>
        <v>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Â© 2004 Elsevier Ltd. All rights reserved.</v>
      </c>
      <c r="J132" s="41">
        <f>IF(ISNUMBER(SEARCH("Yes",'2_all_summary'!$H131)),IF(ISNUMBER(SEARCH("Yes",'2_all_summary'!M131)),1,2),IF(ISNUMBER(SEARCH("No",'2_all_summary'!M131)),4,3))</f>
        <v>4</v>
      </c>
      <c r="K132" s="41">
        <f>IF(ISNUMBER(SEARCH("Yes",'2_all_summary'!$H131)),IF(ISNUMBER(SEARCH("Yes",'2_all_summary'!N131)),1,2),IF(ISNUMBER(SEARCH("No",'2_all_summary'!N131)),4,3))</f>
        <v>4</v>
      </c>
      <c r="L132" s="41">
        <f>IF(ISNUMBER(SEARCH("Yes",'2_all_summary'!$H131)),IF(ISNUMBER(SEARCH("Yes",'2_all_summary'!O131)),1,2),IF(ISNUMBER(SEARCH("No",'2_all_summary'!O131)),4,3))</f>
        <v>4</v>
      </c>
      <c r="M132" s="41">
        <f>IF(ISNUMBER(SEARCH("Yes",'2_all_summary'!$H131)),IF(0&lt;'2_all_summary'!P131,1,2),IF(0='2_all_summary'!P131,4,3))</f>
        <v>4</v>
      </c>
      <c r="N132" s="41">
        <f>IF(ISNUMBER(SEARCH("Yes",'2_all_summary'!$H131)),IF(ISNUMBER(SEARCH("Yes",'2_all_summary'!Q131)),1,2),IF(ISNUMBER(SEARCH("No",'2_all_summary'!Q131)),4,3))</f>
        <v>4</v>
      </c>
      <c r="O132" s="41">
        <f>IF(ISNUMBER(SEARCH("Yes",'2_all_summary'!$H131)),IF(ISNUMBER(SEARCH("Yes",'2_all_summary'!R131)),1,2),IF(ISNUMBER(SEARCH("No",'2_all_summary'!R131)),4,3))</f>
        <v>4</v>
      </c>
      <c r="P132" s="41">
        <f>IF(ISNUMBER(SEARCH("Yes",'2_all_summary'!$H131)),IF(ISNUMBER(SEARCH("Yes",'2_all_summary'!S131)),1,2),IF(ISNUMBER(SEARCH("No",'2_all_summary'!S131)),4,3))</f>
        <v>4</v>
      </c>
      <c r="Q132" s="41">
        <f>IF(ISNUMBER(SEARCH("Yes",'2_all_summary'!$H131)),IF(0&lt;'2_all_summary'!T131,1,2),IF(0='2_all_summary'!T131,4,3))</f>
        <v>4</v>
      </c>
      <c r="R132" s="41">
        <f>IF(ISNUMBER(SEARCH("Yes",'2_all_summary'!$H131)),IF(ISNUMBER(SEARCH("Yes",'2_all_summary'!U131)),1,2),IF(ISNUMBER(SEARCH("No",'2_all_summary'!U131)),4,3))</f>
        <v>4</v>
      </c>
    </row>
    <row r="133" spans="7:18" x14ac:dyDescent="0.3">
      <c r="G133" s="56"/>
      <c r="H133" s="41" t="str">
        <f>'2_all_summary'!D132</f>
        <v>The codevelopment of coastal fisheries monitoring methods to support local management</v>
      </c>
      <c r="I133" s="41" t="str">
        <f>'2_all_summary'!E132</f>
        <v>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Â© 2016 by the author(s).</v>
      </c>
      <c r="J133" s="41">
        <f>IF(ISNUMBER(SEARCH("Yes",'2_all_summary'!$H132)),IF(ISNUMBER(SEARCH("Yes",'2_all_summary'!M132)),1,2),IF(ISNUMBER(SEARCH("No",'2_all_summary'!M132)),4,3))</f>
        <v>3</v>
      </c>
      <c r="K133" s="41">
        <f>IF(ISNUMBER(SEARCH("Yes",'2_all_summary'!$H132)),IF(ISNUMBER(SEARCH("Yes",'2_all_summary'!N132)),1,2),IF(ISNUMBER(SEARCH("No",'2_all_summary'!N132)),4,3))</f>
        <v>3</v>
      </c>
      <c r="L133" s="41">
        <f>IF(ISNUMBER(SEARCH("Yes",'2_all_summary'!$H132)),IF(ISNUMBER(SEARCH("Yes",'2_all_summary'!O132)),1,2),IF(ISNUMBER(SEARCH("No",'2_all_summary'!O132)),4,3))</f>
        <v>3</v>
      </c>
      <c r="M133" s="41">
        <f>IF(ISNUMBER(SEARCH("Yes",'2_all_summary'!$H132)),IF(0&lt;'2_all_summary'!P132,1,2),IF(0='2_all_summary'!P132,4,3))</f>
        <v>3</v>
      </c>
      <c r="N133" s="41">
        <f>IF(ISNUMBER(SEARCH("Yes",'2_all_summary'!$H132)),IF(ISNUMBER(SEARCH("Yes",'2_all_summary'!Q132)),1,2),IF(ISNUMBER(SEARCH("No",'2_all_summary'!Q132)),4,3))</f>
        <v>3</v>
      </c>
      <c r="O133" s="41">
        <f>IF(ISNUMBER(SEARCH("Yes",'2_all_summary'!$H132)),IF(ISNUMBER(SEARCH("Yes",'2_all_summary'!R132)),1,2),IF(ISNUMBER(SEARCH("No",'2_all_summary'!R132)),4,3))</f>
        <v>3</v>
      </c>
      <c r="P133" s="41">
        <f>IF(ISNUMBER(SEARCH("Yes",'2_all_summary'!$H132)),IF(ISNUMBER(SEARCH("Yes",'2_all_summary'!S132)),1,2),IF(ISNUMBER(SEARCH("No",'2_all_summary'!S132)),4,3))</f>
        <v>3</v>
      </c>
      <c r="Q133" s="41">
        <f>IF(ISNUMBER(SEARCH("Yes",'2_all_summary'!$H132)),IF(0&lt;'2_all_summary'!T132,1,2),IF(0='2_all_summary'!T132,4,3))</f>
        <v>3</v>
      </c>
      <c r="R133" s="41">
        <f>IF(ISNUMBER(SEARCH("Yes",'2_all_summary'!$H132)),IF(ISNUMBER(SEARCH("Yes",'2_all_summary'!U132)),1,2),IF(ISNUMBER(SEARCH("No",'2_all_summary'!U132)),4,3))</f>
        <v>3</v>
      </c>
    </row>
    <row r="134" spans="7:18" x14ac:dyDescent="0.3">
      <c r="G134" s="56"/>
      <c r="H134" s="41" t="str">
        <f>'2_all_summary'!D133</f>
        <v>Customary sea tenure in Oceania as a case of rights-based fishery management: Does it work?</v>
      </c>
      <c r="I134" s="41" t="str">
        <f>'2_all_summary'!E133</f>
        <v>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Â© Springer 2006.</v>
      </c>
      <c r="J134" s="41">
        <f>IF(ISNUMBER(SEARCH("Yes",'2_all_summary'!$H133)),IF(ISNUMBER(SEARCH("Yes",'2_all_summary'!M133)),1,2),IF(ISNUMBER(SEARCH("No",'2_all_summary'!M133)),4,3))</f>
        <v>1</v>
      </c>
      <c r="K134" s="41">
        <f>IF(ISNUMBER(SEARCH("Yes",'2_all_summary'!$H133)),IF(ISNUMBER(SEARCH("Yes",'2_all_summary'!N133)),1,2),IF(ISNUMBER(SEARCH("No",'2_all_summary'!N133)),4,3))</f>
        <v>1</v>
      </c>
      <c r="L134" s="41">
        <f>IF(ISNUMBER(SEARCH("Yes",'2_all_summary'!$H133)),IF(ISNUMBER(SEARCH("Yes",'2_all_summary'!O133)),1,2),IF(ISNUMBER(SEARCH("No",'2_all_summary'!O133)),4,3))</f>
        <v>1</v>
      </c>
      <c r="M134" s="41">
        <f>IF(ISNUMBER(SEARCH("Yes",'2_all_summary'!$H133)),IF(0&lt;'2_all_summary'!P133,1,2),IF(0='2_all_summary'!P133,4,3))</f>
        <v>1</v>
      </c>
      <c r="N134" s="41">
        <f>IF(ISNUMBER(SEARCH("Yes",'2_all_summary'!$H133)),IF(ISNUMBER(SEARCH("Yes",'2_all_summary'!Q133)),1,2),IF(ISNUMBER(SEARCH("No",'2_all_summary'!Q133)),4,3))</f>
        <v>2</v>
      </c>
      <c r="O134" s="41">
        <f>IF(ISNUMBER(SEARCH("Yes",'2_all_summary'!$H133)),IF(ISNUMBER(SEARCH("Yes",'2_all_summary'!R133)),1,2),IF(ISNUMBER(SEARCH("No",'2_all_summary'!R133)),4,3))</f>
        <v>2</v>
      </c>
      <c r="P134" s="41">
        <f>IF(ISNUMBER(SEARCH("Yes",'2_all_summary'!$H133)),IF(ISNUMBER(SEARCH("Yes",'2_all_summary'!S133)),1,2),IF(ISNUMBER(SEARCH("No",'2_all_summary'!S133)),4,3))</f>
        <v>1</v>
      </c>
      <c r="Q134" s="41">
        <f>IF(ISNUMBER(SEARCH("Yes",'2_all_summary'!$H133)),IF(0&lt;'2_all_summary'!T133,1,2),IF(0='2_all_summary'!T133,4,3))</f>
        <v>1</v>
      </c>
      <c r="R134" s="41">
        <f>IF(ISNUMBER(SEARCH("Yes",'2_all_summary'!$H133)),IF(ISNUMBER(SEARCH("Yes",'2_all_summary'!U133)),1,2),IF(ISNUMBER(SEARCH("No",'2_all_summary'!U133)),4,3))</f>
        <v>1</v>
      </c>
    </row>
    <row r="135" spans="7:18" x14ac:dyDescent="0.3">
      <c r="G135" s="56"/>
      <c r="H135" s="41" t="str">
        <f>'2_all_summary'!D134</f>
        <v>New valuation for defying degradation: Visualizing mangrove forest dynamics and local stewardship with remote sensing in coastal Ecuador</v>
      </c>
      <c r="I135" s="41" t="str">
        <f>'2_all_summary'!E134</f>
        <v>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JambelÃ­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â€œancestral user groupsâ€ for mangrove conservation. We conclude that the state's empowerment of artisanal fishers with resource rights served as a critical turning point toward more socially just policies with transformative impacts on previously degraded mangrove landscapes. Â© 2018 Elsevier Ltd</v>
      </c>
      <c r="J135" s="41">
        <f>IF(ISNUMBER(SEARCH("Yes",'2_all_summary'!$H134)),IF(ISNUMBER(SEARCH("Yes",'2_all_summary'!M134)),1,2),IF(ISNUMBER(SEARCH("No",'2_all_summary'!M134)),4,3))</f>
        <v>4</v>
      </c>
      <c r="K135" s="41">
        <f>IF(ISNUMBER(SEARCH("Yes",'2_all_summary'!$H134)),IF(ISNUMBER(SEARCH("Yes",'2_all_summary'!N134)),1,2),IF(ISNUMBER(SEARCH("No",'2_all_summary'!N134)),4,3))</f>
        <v>4</v>
      </c>
      <c r="L135" s="41">
        <f>IF(ISNUMBER(SEARCH("Yes",'2_all_summary'!$H134)),IF(ISNUMBER(SEARCH("Yes",'2_all_summary'!O134)),1,2),IF(ISNUMBER(SEARCH("No",'2_all_summary'!O134)),4,3))</f>
        <v>4</v>
      </c>
      <c r="M135" s="41">
        <f>IF(ISNUMBER(SEARCH("Yes",'2_all_summary'!$H134)),IF(0&lt;'2_all_summary'!P134,1,2),IF(0='2_all_summary'!P134,4,3))</f>
        <v>4</v>
      </c>
      <c r="N135" s="41">
        <f>IF(ISNUMBER(SEARCH("Yes",'2_all_summary'!$H134)),IF(ISNUMBER(SEARCH("Yes",'2_all_summary'!Q134)),1,2),IF(ISNUMBER(SEARCH("No",'2_all_summary'!Q134)),4,3))</f>
        <v>4</v>
      </c>
      <c r="O135" s="41">
        <f>IF(ISNUMBER(SEARCH("Yes",'2_all_summary'!$H134)),IF(ISNUMBER(SEARCH("Yes",'2_all_summary'!R134)),1,2),IF(ISNUMBER(SEARCH("No",'2_all_summary'!R134)),4,3))</f>
        <v>4</v>
      </c>
      <c r="P135" s="41">
        <f>IF(ISNUMBER(SEARCH("Yes",'2_all_summary'!$H134)),IF(ISNUMBER(SEARCH("Yes",'2_all_summary'!S134)),1,2),IF(ISNUMBER(SEARCH("No",'2_all_summary'!S134)),4,3))</f>
        <v>4</v>
      </c>
      <c r="Q135" s="41">
        <f>IF(ISNUMBER(SEARCH("Yes",'2_all_summary'!$H134)),IF(0&lt;'2_all_summary'!T134,1,2),IF(0='2_all_summary'!T134,4,3))</f>
        <v>4</v>
      </c>
      <c r="R135" s="41">
        <f>IF(ISNUMBER(SEARCH("Yes",'2_all_summary'!$H134)),IF(ISNUMBER(SEARCH("Yes",'2_all_summary'!U134)),1,2),IF(ISNUMBER(SEARCH("No",'2_all_summary'!U134)),4,3))</f>
        <v>4</v>
      </c>
    </row>
    <row r="136" spans="7:18" x14ac:dyDescent="0.3">
      <c r="G136" s="56"/>
      <c r="H136" s="41" t="str">
        <f>'2_all_summary'!D135</f>
        <v>Community-based Fisheries in the Canadian Maritimes</v>
      </c>
      <c r="I136" s="41" t="str">
        <f>'2_all_summary'!E135</f>
        <v>[No abstract available]</v>
      </c>
      <c r="J136" s="41">
        <f>IF(ISNUMBER(SEARCH("Yes",'2_all_summary'!$H135)),IF(ISNUMBER(SEARCH("Yes",'2_all_summary'!M135)),1,2),IF(ISNUMBER(SEARCH("No",'2_all_summary'!M135)),4,3))</f>
        <v>4</v>
      </c>
      <c r="K136" s="41">
        <f>IF(ISNUMBER(SEARCH("Yes",'2_all_summary'!$H135)),IF(ISNUMBER(SEARCH("Yes",'2_all_summary'!N135)),1,2),IF(ISNUMBER(SEARCH("No",'2_all_summary'!N135)),4,3))</f>
        <v>4</v>
      </c>
      <c r="L136" s="41">
        <f>IF(ISNUMBER(SEARCH("Yes",'2_all_summary'!$H135)),IF(ISNUMBER(SEARCH("Yes",'2_all_summary'!O135)),1,2),IF(ISNUMBER(SEARCH("No",'2_all_summary'!O135)),4,3))</f>
        <v>4</v>
      </c>
      <c r="M136" s="41">
        <f>IF(ISNUMBER(SEARCH("Yes",'2_all_summary'!$H135)),IF(0&lt;'2_all_summary'!P135,1,2),IF(0='2_all_summary'!P135,4,3))</f>
        <v>4</v>
      </c>
      <c r="N136" s="41">
        <f>IF(ISNUMBER(SEARCH("Yes",'2_all_summary'!$H135)),IF(ISNUMBER(SEARCH("Yes",'2_all_summary'!Q135)),1,2),IF(ISNUMBER(SEARCH("No",'2_all_summary'!Q135)),4,3))</f>
        <v>4</v>
      </c>
      <c r="O136" s="41">
        <f>IF(ISNUMBER(SEARCH("Yes",'2_all_summary'!$H135)),IF(ISNUMBER(SEARCH("Yes",'2_all_summary'!R135)),1,2),IF(ISNUMBER(SEARCH("No",'2_all_summary'!R135)),4,3))</f>
        <v>4</v>
      </c>
      <c r="P136" s="41">
        <f>IF(ISNUMBER(SEARCH("Yes",'2_all_summary'!$H135)),IF(ISNUMBER(SEARCH("Yes",'2_all_summary'!S135)),1,2),IF(ISNUMBER(SEARCH("No",'2_all_summary'!S135)),4,3))</f>
        <v>4</v>
      </c>
      <c r="Q136" s="41">
        <f>IF(ISNUMBER(SEARCH("Yes",'2_all_summary'!$H135)),IF(0&lt;'2_all_summary'!T135,1,2),IF(0='2_all_summary'!T135,4,3))</f>
        <v>4</v>
      </c>
      <c r="R136" s="41">
        <f>IF(ISNUMBER(SEARCH("Yes",'2_all_summary'!$H135)),IF(ISNUMBER(SEARCH("Yes",'2_all_summary'!U135)),1,2),IF(ISNUMBER(SEARCH("No",'2_all_summary'!U135)),4,3))</f>
        <v>4</v>
      </c>
    </row>
    <row r="137" spans="7:18" x14ac:dyDescent="0.3">
      <c r="G137" s="56"/>
      <c r="H137" s="41" t="str">
        <f>'2_all_summary'!D136</f>
        <v>Fisheries science and marine education catalyze the renaissance of traditional management (rahui) to improve an artisanal fishery in French Polynesia</v>
      </c>
      <c r="I137" s="41" t="str">
        <f>'2_all_summary'!E136</f>
        <v>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Â© 2020 Elsevier Ltd</v>
      </c>
      <c r="J137" s="41">
        <f>IF(ISNUMBER(SEARCH("Yes",'2_all_summary'!$H136)),IF(ISNUMBER(SEARCH("Yes",'2_all_summary'!M136)),1,2),IF(ISNUMBER(SEARCH("No",'2_all_summary'!M136)),4,3))</f>
        <v>3</v>
      </c>
      <c r="K137" s="41">
        <f>IF(ISNUMBER(SEARCH("Yes",'2_all_summary'!$H136)),IF(ISNUMBER(SEARCH("Yes",'2_all_summary'!N136)),1,2),IF(ISNUMBER(SEARCH("No",'2_all_summary'!N136)),4,3))</f>
        <v>3</v>
      </c>
      <c r="L137" s="41">
        <f>IF(ISNUMBER(SEARCH("Yes",'2_all_summary'!$H136)),IF(ISNUMBER(SEARCH("Yes",'2_all_summary'!O136)),1,2),IF(ISNUMBER(SEARCH("No",'2_all_summary'!O136)),4,3))</f>
        <v>3</v>
      </c>
      <c r="M137" s="41">
        <f>IF(ISNUMBER(SEARCH("Yes",'2_all_summary'!$H136)),IF(0&lt;'2_all_summary'!P136,1,2),IF(0='2_all_summary'!P136,4,3))</f>
        <v>3</v>
      </c>
      <c r="N137" s="41">
        <f>IF(ISNUMBER(SEARCH("Yes",'2_all_summary'!$H136)),IF(ISNUMBER(SEARCH("Yes",'2_all_summary'!Q136)),1,2),IF(ISNUMBER(SEARCH("No",'2_all_summary'!Q136)),4,3))</f>
        <v>3</v>
      </c>
      <c r="O137" s="41">
        <f>IF(ISNUMBER(SEARCH("Yes",'2_all_summary'!$H136)),IF(ISNUMBER(SEARCH("Yes",'2_all_summary'!R136)),1,2),IF(ISNUMBER(SEARCH("No",'2_all_summary'!R136)),4,3))</f>
        <v>3</v>
      </c>
      <c r="P137" s="41">
        <f>IF(ISNUMBER(SEARCH("Yes",'2_all_summary'!$H136)),IF(ISNUMBER(SEARCH("Yes",'2_all_summary'!S136)),1,2),IF(ISNUMBER(SEARCH("No",'2_all_summary'!S136)),4,3))</f>
        <v>3</v>
      </c>
      <c r="Q137" s="41">
        <f>IF(ISNUMBER(SEARCH("Yes",'2_all_summary'!$H136)),IF(0&lt;'2_all_summary'!T136,1,2),IF(0='2_all_summary'!T136,4,3))</f>
        <v>3</v>
      </c>
      <c r="R137" s="41">
        <f>IF(ISNUMBER(SEARCH("Yes",'2_all_summary'!$H136)),IF(ISNUMBER(SEARCH("Yes",'2_all_summary'!U136)),1,2),IF(ISNUMBER(SEARCH("No",'2_all_summary'!U136)),4,3))</f>
        <v>3</v>
      </c>
    </row>
    <row r="138" spans="7:18" x14ac:dyDescent="0.3">
      <c r="G138" s="56"/>
      <c r="H138" s="41" t="str">
        <f>'2_all_summary'!D137</f>
        <v>Low Impact Development (LID) retrofit atrategies for CSO controls</v>
      </c>
      <c r="I138" s="41" t="str">
        <f>'2_all_summary'!E137</f>
        <v>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v>
      </c>
      <c r="J138" s="41">
        <f>IF(ISNUMBER(SEARCH("Yes",'2_all_summary'!$H137)),IF(ISNUMBER(SEARCH("Yes",'2_all_summary'!M137)),1,2),IF(ISNUMBER(SEARCH("No",'2_all_summary'!M137)),4,3))</f>
        <v>4</v>
      </c>
      <c r="K138" s="41">
        <f>IF(ISNUMBER(SEARCH("Yes",'2_all_summary'!$H137)),IF(ISNUMBER(SEARCH("Yes",'2_all_summary'!N137)),1,2),IF(ISNUMBER(SEARCH("No",'2_all_summary'!N137)),4,3))</f>
        <v>4</v>
      </c>
      <c r="L138" s="41">
        <f>IF(ISNUMBER(SEARCH("Yes",'2_all_summary'!$H137)),IF(ISNUMBER(SEARCH("Yes",'2_all_summary'!O137)),1,2),IF(ISNUMBER(SEARCH("No",'2_all_summary'!O137)),4,3))</f>
        <v>4</v>
      </c>
      <c r="M138" s="41">
        <f>IF(ISNUMBER(SEARCH("Yes",'2_all_summary'!$H137)),IF(0&lt;'2_all_summary'!P137,1,2),IF(0='2_all_summary'!P137,4,3))</f>
        <v>4</v>
      </c>
      <c r="N138" s="41">
        <f>IF(ISNUMBER(SEARCH("Yes",'2_all_summary'!$H137)),IF(ISNUMBER(SEARCH("Yes",'2_all_summary'!Q137)),1,2),IF(ISNUMBER(SEARCH("No",'2_all_summary'!Q137)),4,3))</f>
        <v>4</v>
      </c>
      <c r="O138" s="41">
        <f>IF(ISNUMBER(SEARCH("Yes",'2_all_summary'!$H137)),IF(ISNUMBER(SEARCH("Yes",'2_all_summary'!R137)),1,2),IF(ISNUMBER(SEARCH("No",'2_all_summary'!R137)),4,3))</f>
        <v>4</v>
      </c>
      <c r="P138" s="41">
        <f>IF(ISNUMBER(SEARCH("Yes",'2_all_summary'!$H137)),IF(ISNUMBER(SEARCH("Yes",'2_all_summary'!S137)),1,2),IF(ISNUMBER(SEARCH("No",'2_all_summary'!S137)),4,3))</f>
        <v>4</v>
      </c>
      <c r="Q138" s="41">
        <f>IF(ISNUMBER(SEARCH("Yes",'2_all_summary'!$H137)),IF(0&lt;'2_all_summary'!T137,1,2),IF(0='2_all_summary'!T137,4,3))</f>
        <v>4</v>
      </c>
      <c r="R138" s="41">
        <f>IF(ISNUMBER(SEARCH("Yes",'2_all_summary'!$H137)),IF(ISNUMBER(SEARCH("Yes",'2_all_summary'!U137)),1,2),IF(ISNUMBER(SEARCH("No",'2_all_summary'!U137)),4,3))</f>
        <v>4</v>
      </c>
    </row>
    <row r="139" spans="7:18" x14ac:dyDescent="0.3">
      <c r="G139" s="56"/>
      <c r="H139" s="41" t="str">
        <f>'2_all_summary'!D138</f>
        <v>Fisheries biology, assessment and management: Second edition</v>
      </c>
      <c r="I139" s="41" t="str">
        <f>'2_all_summary'!E138</f>
        <v>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Â© 2007 by Michael King. All rights reserved.</v>
      </c>
      <c r="J139" s="41">
        <f>IF(ISNUMBER(SEARCH("Yes",'2_all_summary'!$H138)),IF(ISNUMBER(SEARCH("Yes",'2_all_summary'!M138)),1,2),IF(ISNUMBER(SEARCH("No",'2_all_summary'!M138)),4,3))</f>
        <v>4</v>
      </c>
      <c r="K139" s="41">
        <f>IF(ISNUMBER(SEARCH("Yes",'2_all_summary'!$H138)),IF(ISNUMBER(SEARCH("Yes",'2_all_summary'!N138)),1,2),IF(ISNUMBER(SEARCH("No",'2_all_summary'!N138)),4,3))</f>
        <v>4</v>
      </c>
      <c r="L139" s="41">
        <f>IF(ISNUMBER(SEARCH("Yes",'2_all_summary'!$H138)),IF(ISNUMBER(SEARCH("Yes",'2_all_summary'!O138)),1,2),IF(ISNUMBER(SEARCH("No",'2_all_summary'!O138)),4,3))</f>
        <v>4</v>
      </c>
      <c r="M139" s="41">
        <f>IF(ISNUMBER(SEARCH("Yes",'2_all_summary'!$H138)),IF(0&lt;'2_all_summary'!P138,1,2),IF(0='2_all_summary'!P138,4,3))</f>
        <v>4</v>
      </c>
      <c r="N139" s="41">
        <f>IF(ISNUMBER(SEARCH("Yes",'2_all_summary'!$H138)),IF(ISNUMBER(SEARCH("Yes",'2_all_summary'!Q138)),1,2),IF(ISNUMBER(SEARCH("No",'2_all_summary'!Q138)),4,3))</f>
        <v>4</v>
      </c>
      <c r="O139" s="41">
        <f>IF(ISNUMBER(SEARCH("Yes",'2_all_summary'!$H138)),IF(ISNUMBER(SEARCH("Yes",'2_all_summary'!R138)),1,2),IF(ISNUMBER(SEARCH("No",'2_all_summary'!R138)),4,3))</f>
        <v>4</v>
      </c>
      <c r="P139" s="41">
        <f>IF(ISNUMBER(SEARCH("Yes",'2_all_summary'!$H138)),IF(ISNUMBER(SEARCH("Yes",'2_all_summary'!S138)),1,2),IF(ISNUMBER(SEARCH("No",'2_all_summary'!S138)),4,3))</f>
        <v>4</v>
      </c>
      <c r="Q139" s="41">
        <f>IF(ISNUMBER(SEARCH("Yes",'2_all_summary'!$H138)),IF(0&lt;'2_all_summary'!T138,1,2),IF(0='2_all_summary'!T138,4,3))</f>
        <v>4</v>
      </c>
      <c r="R139" s="41">
        <f>IF(ISNUMBER(SEARCH("Yes",'2_all_summary'!$H138)),IF(ISNUMBER(SEARCH("Yes",'2_all_summary'!U138)),1,2),IF(ISNUMBER(SEARCH("No",'2_all_summary'!U138)),4,3))</f>
        <v>4</v>
      </c>
    </row>
    <row r="140" spans="7:18" x14ac:dyDescent="0.3">
      <c r="G140" s="56"/>
      <c r="H140" s="41" t="str">
        <f>'2_all_summary'!D139</f>
        <v>Developing a sustainable community-based aquaculture plan for the lagoon of cuyutlÃ n through a public awareness and involvement process</v>
      </c>
      <c r="I140" s="41" t="str">
        <f>'2_all_summary'!E139</f>
        <v>This study presents evidence from the Cuyutlï¿½n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Cuyutlï¿½n lagoon. Â© 2000 Taylor &amp; Francis.</v>
      </c>
      <c r="J140" s="41">
        <f>IF(ISNUMBER(SEARCH("Yes",'2_all_summary'!$H139)),IF(ISNUMBER(SEARCH("Yes",'2_all_summary'!M139)),1,2),IF(ISNUMBER(SEARCH("No",'2_all_summary'!M139)),4,3))</f>
        <v>4</v>
      </c>
      <c r="K140" s="41">
        <f>IF(ISNUMBER(SEARCH("Yes",'2_all_summary'!$H139)),IF(ISNUMBER(SEARCH("Yes",'2_all_summary'!N139)),1,2),IF(ISNUMBER(SEARCH("No",'2_all_summary'!N139)),4,3))</f>
        <v>4</v>
      </c>
      <c r="L140" s="41">
        <f>IF(ISNUMBER(SEARCH("Yes",'2_all_summary'!$H139)),IF(ISNUMBER(SEARCH("Yes",'2_all_summary'!O139)),1,2),IF(ISNUMBER(SEARCH("No",'2_all_summary'!O139)),4,3))</f>
        <v>4</v>
      </c>
      <c r="M140" s="41">
        <f>IF(ISNUMBER(SEARCH("Yes",'2_all_summary'!$H139)),IF(0&lt;'2_all_summary'!P139,1,2),IF(0='2_all_summary'!P139,4,3))</f>
        <v>4</v>
      </c>
      <c r="N140" s="41">
        <f>IF(ISNUMBER(SEARCH("Yes",'2_all_summary'!$H139)),IF(ISNUMBER(SEARCH("Yes",'2_all_summary'!Q139)),1,2),IF(ISNUMBER(SEARCH("No",'2_all_summary'!Q139)),4,3))</f>
        <v>4</v>
      </c>
      <c r="O140" s="41">
        <f>IF(ISNUMBER(SEARCH("Yes",'2_all_summary'!$H139)),IF(ISNUMBER(SEARCH("Yes",'2_all_summary'!R139)),1,2),IF(ISNUMBER(SEARCH("No",'2_all_summary'!R139)),4,3))</f>
        <v>4</v>
      </c>
      <c r="P140" s="41">
        <f>IF(ISNUMBER(SEARCH("Yes",'2_all_summary'!$H139)),IF(ISNUMBER(SEARCH("Yes",'2_all_summary'!S139)),1,2),IF(ISNUMBER(SEARCH("No",'2_all_summary'!S139)),4,3))</f>
        <v>4</v>
      </c>
      <c r="Q140" s="41">
        <f>IF(ISNUMBER(SEARCH("Yes",'2_all_summary'!$H139)),IF(0&lt;'2_all_summary'!T139,1,2),IF(0='2_all_summary'!T139,4,3))</f>
        <v>4</v>
      </c>
      <c r="R140" s="41">
        <f>IF(ISNUMBER(SEARCH("Yes",'2_all_summary'!$H139)),IF(ISNUMBER(SEARCH("Yes",'2_all_summary'!U139)),1,2),IF(ISNUMBER(SEARCH("No",'2_all_summary'!U139)),4,3))</f>
        <v>4</v>
      </c>
    </row>
    <row r="141" spans="7:18" x14ac:dyDescent="0.3">
      <c r="G141" s="56"/>
      <c r="H141" s="41" t="str">
        <f>'2_all_summary'!D140</f>
        <v>Perceptions matter: How fishermen's perceptions affect trends of sustainability in Indian fisheries</v>
      </c>
      <c r="I141" s="41" t="str">
        <f>'2_all_summary'!E140</f>
        <v>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Â© Fauna &amp; Flora International 2013.</v>
      </c>
      <c r="J141" s="41">
        <f>IF(ISNUMBER(SEARCH("Yes",'2_all_summary'!$H140)),IF(ISNUMBER(SEARCH("Yes",'2_all_summary'!M140)),1,2),IF(ISNUMBER(SEARCH("No",'2_all_summary'!M140)),4,3))</f>
        <v>4</v>
      </c>
      <c r="K141" s="41">
        <f>IF(ISNUMBER(SEARCH("Yes",'2_all_summary'!$H140)),IF(ISNUMBER(SEARCH("Yes",'2_all_summary'!N140)),1,2),IF(ISNUMBER(SEARCH("No",'2_all_summary'!N140)),4,3))</f>
        <v>4</v>
      </c>
      <c r="L141" s="41">
        <f>IF(ISNUMBER(SEARCH("Yes",'2_all_summary'!$H140)),IF(ISNUMBER(SEARCH("Yes",'2_all_summary'!O140)),1,2),IF(ISNUMBER(SEARCH("No",'2_all_summary'!O140)),4,3))</f>
        <v>4</v>
      </c>
      <c r="M141" s="41">
        <f>IF(ISNUMBER(SEARCH("Yes",'2_all_summary'!$H140)),IF(0&lt;'2_all_summary'!P140,1,2),IF(0='2_all_summary'!P140,4,3))</f>
        <v>4</v>
      </c>
      <c r="N141" s="41">
        <f>IF(ISNUMBER(SEARCH("Yes",'2_all_summary'!$H140)),IF(ISNUMBER(SEARCH("Yes",'2_all_summary'!Q140)),1,2),IF(ISNUMBER(SEARCH("No",'2_all_summary'!Q140)),4,3))</f>
        <v>4</v>
      </c>
      <c r="O141" s="41">
        <f>IF(ISNUMBER(SEARCH("Yes",'2_all_summary'!$H140)),IF(ISNUMBER(SEARCH("Yes",'2_all_summary'!R140)),1,2),IF(ISNUMBER(SEARCH("No",'2_all_summary'!R140)),4,3))</f>
        <v>4</v>
      </c>
      <c r="P141" s="41">
        <f>IF(ISNUMBER(SEARCH("Yes",'2_all_summary'!$H140)),IF(ISNUMBER(SEARCH("Yes",'2_all_summary'!S140)),1,2),IF(ISNUMBER(SEARCH("No",'2_all_summary'!S140)),4,3))</f>
        <v>4</v>
      </c>
      <c r="Q141" s="41">
        <f>IF(ISNUMBER(SEARCH("Yes",'2_all_summary'!$H140)),IF(0&lt;'2_all_summary'!T140,1,2),IF(0='2_all_summary'!T140,4,3))</f>
        <v>4</v>
      </c>
      <c r="R141" s="41">
        <f>IF(ISNUMBER(SEARCH("Yes",'2_all_summary'!$H140)),IF(ISNUMBER(SEARCH("Yes",'2_all_summary'!U140)),1,2),IF(ISNUMBER(SEARCH("No",'2_all_summary'!U140)),4,3))</f>
        <v>4</v>
      </c>
    </row>
    <row r="142" spans="7:18" x14ac:dyDescent="0.3">
      <c r="G142" s="56"/>
      <c r="H142" s="41" t="str">
        <f>'2_all_summary'!D141</f>
        <v>Review of status, threats, and conservation management options for the endangered Indus River blind dolphin</v>
      </c>
      <c r="I142" s="41" t="str">
        <f>'2_all_summary'!E141</f>
        <v>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Â© 2015 Elsevier B.V.</v>
      </c>
      <c r="J142" s="41">
        <f>IF(ISNUMBER(SEARCH("Yes",'2_all_summary'!$H141)),IF(ISNUMBER(SEARCH("Yes",'2_all_summary'!M141)),1,2),IF(ISNUMBER(SEARCH("No",'2_all_summary'!M141)),4,3))</f>
        <v>4</v>
      </c>
      <c r="K142" s="41">
        <f>IF(ISNUMBER(SEARCH("Yes",'2_all_summary'!$H141)),IF(ISNUMBER(SEARCH("Yes",'2_all_summary'!N141)),1,2),IF(ISNUMBER(SEARCH("No",'2_all_summary'!N141)),4,3))</f>
        <v>4</v>
      </c>
      <c r="L142" s="41">
        <f>IF(ISNUMBER(SEARCH("Yes",'2_all_summary'!$H141)),IF(ISNUMBER(SEARCH("Yes",'2_all_summary'!O141)),1,2),IF(ISNUMBER(SEARCH("No",'2_all_summary'!O141)),4,3))</f>
        <v>4</v>
      </c>
      <c r="M142" s="41">
        <f>IF(ISNUMBER(SEARCH("Yes",'2_all_summary'!$H141)),IF(0&lt;'2_all_summary'!P141,1,2),IF(0='2_all_summary'!P141,4,3))</f>
        <v>4</v>
      </c>
      <c r="N142" s="41">
        <f>IF(ISNUMBER(SEARCH("Yes",'2_all_summary'!$H141)),IF(ISNUMBER(SEARCH("Yes",'2_all_summary'!Q141)),1,2),IF(ISNUMBER(SEARCH("No",'2_all_summary'!Q141)),4,3))</f>
        <v>4</v>
      </c>
      <c r="O142" s="41">
        <f>IF(ISNUMBER(SEARCH("Yes",'2_all_summary'!$H141)),IF(ISNUMBER(SEARCH("Yes",'2_all_summary'!R141)),1,2),IF(ISNUMBER(SEARCH("No",'2_all_summary'!R141)),4,3))</f>
        <v>4</v>
      </c>
      <c r="P142" s="41">
        <f>IF(ISNUMBER(SEARCH("Yes",'2_all_summary'!$H141)),IF(ISNUMBER(SEARCH("Yes",'2_all_summary'!S141)),1,2),IF(ISNUMBER(SEARCH("No",'2_all_summary'!S141)),4,3))</f>
        <v>4</v>
      </c>
      <c r="Q142" s="41">
        <f>IF(ISNUMBER(SEARCH("Yes",'2_all_summary'!$H141)),IF(0&lt;'2_all_summary'!T141,1,2),IF(0='2_all_summary'!T141,4,3))</f>
        <v>4</v>
      </c>
      <c r="R142" s="41">
        <f>IF(ISNUMBER(SEARCH("Yes",'2_all_summary'!$H141)),IF(ISNUMBER(SEARCH("Yes",'2_all_summary'!U141)),1,2),IF(ISNUMBER(SEARCH("No",'2_all_summary'!U141)),4,3))</f>
        <v>4</v>
      </c>
    </row>
    <row r="143" spans="7:18" x14ac:dyDescent="0.3">
      <c r="G143" s="56"/>
      <c r="H143" s="41" t="str">
        <f>'2_all_summary'!D142</f>
        <v>Contemporary approaches for small-scale oyster reef restoration to address substrate versus recruitment limitation: A review and comments relevant for the olympia oyster, Ostrea lurida carpenter 1864</v>
      </c>
      <c r="I143" s="41" t="str">
        <f>'2_all_summary'!E142</f>
        <v>Reefs and beds formed by oysters such as the Eastern oyster, Crassostrea virginica and the Olympia oyster, Ostrea lurida Carpenter 1864 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v>
      </c>
      <c r="J143" s="41">
        <f>IF(ISNUMBER(SEARCH("Yes",'2_all_summary'!$H142)),IF(ISNUMBER(SEARCH("Yes",'2_all_summary'!M142)),1,2),IF(ISNUMBER(SEARCH("No",'2_all_summary'!M142)),4,3))</f>
        <v>4</v>
      </c>
      <c r="K143" s="41">
        <f>IF(ISNUMBER(SEARCH("Yes",'2_all_summary'!$H142)),IF(ISNUMBER(SEARCH("Yes",'2_all_summary'!N142)),1,2),IF(ISNUMBER(SEARCH("No",'2_all_summary'!N142)),4,3))</f>
        <v>4</v>
      </c>
      <c r="L143" s="41">
        <f>IF(ISNUMBER(SEARCH("Yes",'2_all_summary'!$H142)),IF(ISNUMBER(SEARCH("Yes",'2_all_summary'!O142)),1,2),IF(ISNUMBER(SEARCH("No",'2_all_summary'!O142)),4,3))</f>
        <v>4</v>
      </c>
      <c r="M143" s="41">
        <f>IF(ISNUMBER(SEARCH("Yes",'2_all_summary'!$H142)),IF(0&lt;'2_all_summary'!P142,1,2),IF(0='2_all_summary'!P142,4,3))</f>
        <v>4</v>
      </c>
      <c r="N143" s="41">
        <f>IF(ISNUMBER(SEARCH("Yes",'2_all_summary'!$H142)),IF(ISNUMBER(SEARCH("Yes",'2_all_summary'!Q142)),1,2),IF(ISNUMBER(SEARCH("No",'2_all_summary'!Q142)),4,3))</f>
        <v>4</v>
      </c>
      <c r="O143" s="41">
        <f>IF(ISNUMBER(SEARCH("Yes",'2_all_summary'!$H142)),IF(ISNUMBER(SEARCH("Yes",'2_all_summary'!R142)),1,2),IF(ISNUMBER(SEARCH("No",'2_all_summary'!R142)),4,3))</f>
        <v>4</v>
      </c>
      <c r="P143" s="41">
        <f>IF(ISNUMBER(SEARCH("Yes",'2_all_summary'!$H142)),IF(ISNUMBER(SEARCH("Yes",'2_all_summary'!S142)),1,2),IF(ISNUMBER(SEARCH("No",'2_all_summary'!S142)),4,3))</f>
        <v>4</v>
      </c>
      <c r="Q143" s="41">
        <f>IF(ISNUMBER(SEARCH("Yes",'2_all_summary'!$H142)),IF(0&lt;'2_all_summary'!T142,1,2),IF(0='2_all_summary'!T142,4,3))</f>
        <v>4</v>
      </c>
      <c r="R143" s="41">
        <f>IF(ISNUMBER(SEARCH("Yes",'2_all_summary'!$H142)),IF(ISNUMBER(SEARCH("Yes",'2_all_summary'!U142)),1,2),IF(ISNUMBER(SEARCH("No",'2_all_summary'!U142)),4,3))</f>
        <v>4</v>
      </c>
    </row>
    <row r="144" spans="7:18" x14ac:dyDescent="0.3">
      <c r="G144" s="56"/>
      <c r="H144" s="41" t="str">
        <f>'2_all_summary'!D143</f>
        <v>Ecological quality assessment of small estuaries from the Portuguese coast based on fish assemblages indices</v>
      </c>
      <c r="I144" s="41" t="str">
        <f>'2_all_summary'!E143</f>
        <v>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Â© 2011 Elsevier Ltd.</v>
      </c>
      <c r="J144" s="41">
        <f>IF(ISNUMBER(SEARCH("Yes",'2_all_summary'!$H143)),IF(ISNUMBER(SEARCH("Yes",'2_all_summary'!M143)),1,2),IF(ISNUMBER(SEARCH("No",'2_all_summary'!M143)),4,3))</f>
        <v>4</v>
      </c>
      <c r="K144" s="41">
        <f>IF(ISNUMBER(SEARCH("Yes",'2_all_summary'!$H143)),IF(ISNUMBER(SEARCH("Yes",'2_all_summary'!N143)),1,2),IF(ISNUMBER(SEARCH("No",'2_all_summary'!N143)),4,3))</f>
        <v>4</v>
      </c>
      <c r="L144" s="41">
        <f>IF(ISNUMBER(SEARCH("Yes",'2_all_summary'!$H143)),IF(ISNUMBER(SEARCH("Yes",'2_all_summary'!O143)),1,2),IF(ISNUMBER(SEARCH("No",'2_all_summary'!O143)),4,3))</f>
        <v>4</v>
      </c>
      <c r="M144" s="41">
        <f>IF(ISNUMBER(SEARCH("Yes",'2_all_summary'!$H143)),IF(0&lt;'2_all_summary'!P143,1,2),IF(0='2_all_summary'!P143,4,3))</f>
        <v>4</v>
      </c>
      <c r="N144" s="41">
        <f>IF(ISNUMBER(SEARCH("Yes",'2_all_summary'!$H143)),IF(ISNUMBER(SEARCH("Yes",'2_all_summary'!Q143)),1,2),IF(ISNUMBER(SEARCH("No",'2_all_summary'!Q143)),4,3))</f>
        <v>4</v>
      </c>
      <c r="O144" s="41">
        <f>IF(ISNUMBER(SEARCH("Yes",'2_all_summary'!$H143)),IF(ISNUMBER(SEARCH("Yes",'2_all_summary'!R143)),1,2),IF(ISNUMBER(SEARCH("No",'2_all_summary'!R143)),4,3))</f>
        <v>4</v>
      </c>
      <c r="P144" s="41">
        <f>IF(ISNUMBER(SEARCH("Yes",'2_all_summary'!$H143)),IF(ISNUMBER(SEARCH("Yes",'2_all_summary'!S143)),1,2),IF(ISNUMBER(SEARCH("No",'2_all_summary'!S143)),4,3))</f>
        <v>4</v>
      </c>
      <c r="Q144" s="41">
        <f>IF(ISNUMBER(SEARCH("Yes",'2_all_summary'!$H143)),IF(0&lt;'2_all_summary'!T143,1,2),IF(0='2_all_summary'!T143,4,3))</f>
        <v>4</v>
      </c>
      <c r="R144" s="41">
        <f>IF(ISNUMBER(SEARCH("Yes",'2_all_summary'!$H143)),IF(ISNUMBER(SEARCH("Yes",'2_all_summary'!U143)),1,2),IF(ISNUMBER(SEARCH("No",'2_all_summary'!U143)),4,3))</f>
        <v>4</v>
      </c>
    </row>
    <row r="145" spans="7:18" x14ac:dyDescent="0.3">
      <c r="G145" s="56"/>
      <c r="H145" s="41" t="str">
        <f>'2_all_summary'!D144</f>
        <v>Gender and marine protected areas: a case study of Danajon Bank, Philippines</v>
      </c>
      <c r="I145" s="41" t="str">
        <f>'2_all_summary'!E144</f>
        <v>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menâ€™s fishing practices are often socially and ecologically distinct. MPAs are found in both intertidal and subtidal areas where women and men tend to fish respectively. Based on over 500 interviews in 12 fishing communities, MPAs were largely perceived to be a management tool for menâ€™s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Â© 2018, Springer-Verlag GmbH Germany, part of Springer Nature.</v>
      </c>
      <c r="J145" s="41">
        <f>IF(ISNUMBER(SEARCH("Yes",'2_all_summary'!$H144)),IF(ISNUMBER(SEARCH("Yes",'2_all_summary'!M144)),1,2),IF(ISNUMBER(SEARCH("No",'2_all_summary'!M144)),4,3))</f>
        <v>4</v>
      </c>
      <c r="K145" s="41">
        <f>IF(ISNUMBER(SEARCH("Yes",'2_all_summary'!$H144)),IF(ISNUMBER(SEARCH("Yes",'2_all_summary'!N144)),1,2),IF(ISNUMBER(SEARCH("No",'2_all_summary'!N144)),4,3))</f>
        <v>4</v>
      </c>
      <c r="L145" s="41">
        <f>IF(ISNUMBER(SEARCH("Yes",'2_all_summary'!$H144)),IF(ISNUMBER(SEARCH("Yes",'2_all_summary'!O144)),1,2),IF(ISNUMBER(SEARCH("No",'2_all_summary'!O144)),4,3))</f>
        <v>4</v>
      </c>
      <c r="M145" s="41">
        <f>IF(ISNUMBER(SEARCH("Yes",'2_all_summary'!$H144)),IF(0&lt;'2_all_summary'!P144,1,2),IF(0='2_all_summary'!P144,4,3))</f>
        <v>4</v>
      </c>
      <c r="N145" s="41">
        <f>IF(ISNUMBER(SEARCH("Yes",'2_all_summary'!$H144)),IF(ISNUMBER(SEARCH("Yes",'2_all_summary'!Q144)),1,2),IF(ISNUMBER(SEARCH("No",'2_all_summary'!Q144)),4,3))</f>
        <v>4</v>
      </c>
      <c r="O145" s="41">
        <f>IF(ISNUMBER(SEARCH("Yes",'2_all_summary'!$H144)),IF(ISNUMBER(SEARCH("Yes",'2_all_summary'!R144)),1,2),IF(ISNUMBER(SEARCH("No",'2_all_summary'!R144)),4,3))</f>
        <v>4</v>
      </c>
      <c r="P145" s="41">
        <f>IF(ISNUMBER(SEARCH("Yes",'2_all_summary'!$H144)),IF(ISNUMBER(SEARCH("Yes",'2_all_summary'!S144)),1,2),IF(ISNUMBER(SEARCH("No",'2_all_summary'!S144)),4,3))</f>
        <v>4</v>
      </c>
      <c r="Q145" s="41">
        <f>IF(ISNUMBER(SEARCH("Yes",'2_all_summary'!$H144)),IF(0&lt;'2_all_summary'!T144,1,2),IF(0='2_all_summary'!T144,4,3))</f>
        <v>4</v>
      </c>
      <c r="R145" s="41">
        <f>IF(ISNUMBER(SEARCH("Yes",'2_all_summary'!$H144)),IF(ISNUMBER(SEARCH("Yes",'2_all_summary'!U144)),1,2),IF(ISNUMBER(SEARCH("No",'2_all_summary'!U144)),4,3))</f>
        <v>4</v>
      </c>
    </row>
    <row r="146" spans="7:18" x14ac:dyDescent="0.3">
      <c r="G146" s="56"/>
      <c r="H146" s="41" t="str">
        <f>'2_all_summary'!D145</f>
        <v>Managing coastal zone fisheries: A Mediterranean case study</v>
      </c>
      <c r="I146" s="41" t="str">
        <f>'2_all_summary'!E145</f>
        <v>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Â© 2010 Elsevier Ltd. All rights reserved.</v>
      </c>
      <c r="J146" s="41">
        <f>IF(ISNUMBER(SEARCH("Yes",'2_all_summary'!$H145)),IF(ISNUMBER(SEARCH("Yes",'2_all_summary'!M145)),1,2),IF(ISNUMBER(SEARCH("No",'2_all_summary'!M145)),4,3))</f>
        <v>4</v>
      </c>
      <c r="K146" s="41">
        <f>IF(ISNUMBER(SEARCH("Yes",'2_all_summary'!$H145)),IF(ISNUMBER(SEARCH("Yes",'2_all_summary'!N145)),1,2),IF(ISNUMBER(SEARCH("No",'2_all_summary'!N145)),4,3))</f>
        <v>4</v>
      </c>
      <c r="L146" s="41">
        <f>IF(ISNUMBER(SEARCH("Yes",'2_all_summary'!$H145)),IF(ISNUMBER(SEARCH("Yes",'2_all_summary'!O145)),1,2),IF(ISNUMBER(SEARCH("No",'2_all_summary'!O145)),4,3))</f>
        <v>4</v>
      </c>
      <c r="M146" s="41">
        <f>IF(ISNUMBER(SEARCH("Yes",'2_all_summary'!$H145)),IF(0&lt;'2_all_summary'!P145,1,2),IF(0='2_all_summary'!P145,4,3))</f>
        <v>4</v>
      </c>
      <c r="N146" s="41">
        <f>IF(ISNUMBER(SEARCH("Yes",'2_all_summary'!$H145)),IF(ISNUMBER(SEARCH("Yes",'2_all_summary'!Q145)),1,2),IF(ISNUMBER(SEARCH("No",'2_all_summary'!Q145)),4,3))</f>
        <v>4</v>
      </c>
      <c r="O146" s="41">
        <f>IF(ISNUMBER(SEARCH("Yes",'2_all_summary'!$H145)),IF(ISNUMBER(SEARCH("Yes",'2_all_summary'!R145)),1,2),IF(ISNUMBER(SEARCH("No",'2_all_summary'!R145)),4,3))</f>
        <v>4</v>
      </c>
      <c r="P146" s="41">
        <f>IF(ISNUMBER(SEARCH("Yes",'2_all_summary'!$H145)),IF(ISNUMBER(SEARCH("Yes",'2_all_summary'!S145)),1,2),IF(ISNUMBER(SEARCH("No",'2_all_summary'!S145)),4,3))</f>
        <v>4</v>
      </c>
      <c r="Q146" s="41">
        <f>IF(ISNUMBER(SEARCH("Yes",'2_all_summary'!$H145)),IF(0&lt;'2_all_summary'!T145,1,2),IF(0='2_all_summary'!T145,4,3))</f>
        <v>4</v>
      </c>
      <c r="R146" s="41">
        <f>IF(ISNUMBER(SEARCH("Yes",'2_all_summary'!$H145)),IF(ISNUMBER(SEARCH("Yes",'2_all_summary'!U145)),1,2),IF(ISNUMBER(SEARCH("No",'2_all_summary'!U145)),4,3))</f>
        <v>4</v>
      </c>
    </row>
    <row r="147" spans="7:18" x14ac:dyDescent="0.3">
      <c r="G147" s="56"/>
      <c r="H147" s="41" t="str">
        <f>'2_all_summary'!D146</f>
        <v>A network of small community-owned village fish reserves in Samoa</v>
      </c>
      <c r="I147" s="41" t="str">
        <f>'2_all_summary'!E146</f>
        <v>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governÂ­ ment fisheries division. Community undertakings range from enforcing laws banning destructive fishing methods to protecting critical habitats such as mangrove areas. An unexpectedly large number of villages (38) chose to estabÂ­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migraÂ­ tion. As the fish reserves are managed by communities which have a direct interest in their continuation and success, prospects for continuing compliÂ­ ance and commitment appear high. Results confirm our belief that the responsible management of marine resources will be achieved only when fishing communities themselves accept it as their responsibility. Â© WWF-International and International Union for Conservation of Naturel and Natural Resources, 1999. All rights reserved.</v>
      </c>
      <c r="J147" s="41">
        <f>IF(ISNUMBER(SEARCH("Yes",'2_all_summary'!$H146)),IF(ISNUMBER(SEARCH("Yes",'2_all_summary'!M146)),1,2),IF(ISNUMBER(SEARCH("No",'2_all_summary'!M146)),4,3))</f>
        <v>1</v>
      </c>
      <c r="K147" s="41">
        <f>IF(ISNUMBER(SEARCH("Yes",'2_all_summary'!$H146)),IF(ISNUMBER(SEARCH("Yes",'2_all_summary'!N146)),1,2),IF(ISNUMBER(SEARCH("No",'2_all_summary'!N146)),4,3))</f>
        <v>1</v>
      </c>
      <c r="L147" s="41">
        <f>IF(ISNUMBER(SEARCH("Yes",'2_all_summary'!$H146)),IF(ISNUMBER(SEARCH("Yes",'2_all_summary'!O146)),1,2),IF(ISNUMBER(SEARCH("No",'2_all_summary'!O146)),4,3))</f>
        <v>1</v>
      </c>
      <c r="M147" s="41">
        <f>IF(ISNUMBER(SEARCH("Yes",'2_all_summary'!$H146)),IF(0&lt;'2_all_summary'!P146,1,2),IF(0='2_all_summary'!P146,4,3))</f>
        <v>1</v>
      </c>
      <c r="N147" s="41">
        <f>IF(ISNUMBER(SEARCH("Yes",'2_all_summary'!$H146)),IF(ISNUMBER(SEARCH("Yes",'2_all_summary'!Q146)),1,2),IF(ISNUMBER(SEARCH("No",'2_all_summary'!Q146)),4,3))</f>
        <v>1</v>
      </c>
      <c r="O147" s="41">
        <f>IF(ISNUMBER(SEARCH("Yes",'2_all_summary'!$H146)),IF(ISNUMBER(SEARCH("Yes",'2_all_summary'!R146)),1,2),IF(ISNUMBER(SEARCH("No",'2_all_summary'!R146)),4,3))</f>
        <v>1</v>
      </c>
      <c r="P147" s="41">
        <f>IF(ISNUMBER(SEARCH("Yes",'2_all_summary'!$H146)),IF(ISNUMBER(SEARCH("Yes",'2_all_summary'!S146)),1,2),IF(ISNUMBER(SEARCH("No",'2_all_summary'!S146)),4,3))</f>
        <v>1</v>
      </c>
      <c r="Q147" s="41">
        <f>IF(ISNUMBER(SEARCH("Yes",'2_all_summary'!$H146)),IF(0&lt;'2_all_summary'!T146,1,2),IF(0='2_all_summary'!T146,4,3))</f>
        <v>1</v>
      </c>
      <c r="R147" s="41">
        <f>IF(ISNUMBER(SEARCH("Yes",'2_all_summary'!$H146)),IF(ISNUMBER(SEARCH("Yes",'2_all_summary'!U146)),1,2),IF(ISNUMBER(SEARCH("No",'2_all_summary'!U146)),4,3))</f>
        <v>1</v>
      </c>
    </row>
    <row r="148" spans="7:18" x14ac:dyDescent="0.3">
      <c r="G148" s="56"/>
      <c r="H148" s="41" t="str">
        <f>'2_all_summary'!D147</f>
        <v>The politics of mediation: Local-global interactions in the Central Amazon of Brazil</v>
      </c>
      <c r="I148" s="41" t="str">
        <f>'2_all_summary'!E147</f>
        <v>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Â© 2005 by the American Anthropological Association. All rights reserved.</v>
      </c>
      <c r="J148" s="41">
        <f>IF(ISNUMBER(SEARCH("Yes",'2_all_summary'!$H147)),IF(ISNUMBER(SEARCH("Yes",'2_all_summary'!M147)),1,2),IF(ISNUMBER(SEARCH("No",'2_all_summary'!M147)),4,3))</f>
        <v>4</v>
      </c>
      <c r="K148" s="41">
        <f>IF(ISNUMBER(SEARCH("Yes",'2_all_summary'!$H147)),IF(ISNUMBER(SEARCH("Yes",'2_all_summary'!N147)),1,2),IF(ISNUMBER(SEARCH("No",'2_all_summary'!N147)),4,3))</f>
        <v>4</v>
      </c>
      <c r="L148" s="41">
        <f>IF(ISNUMBER(SEARCH("Yes",'2_all_summary'!$H147)),IF(ISNUMBER(SEARCH("Yes",'2_all_summary'!O147)),1,2),IF(ISNUMBER(SEARCH("No",'2_all_summary'!O147)),4,3))</f>
        <v>4</v>
      </c>
      <c r="M148" s="41">
        <f>IF(ISNUMBER(SEARCH("Yes",'2_all_summary'!$H147)),IF(0&lt;'2_all_summary'!P147,1,2),IF(0='2_all_summary'!P147,4,3))</f>
        <v>4</v>
      </c>
      <c r="N148" s="41">
        <f>IF(ISNUMBER(SEARCH("Yes",'2_all_summary'!$H147)),IF(ISNUMBER(SEARCH("Yes",'2_all_summary'!Q147)),1,2),IF(ISNUMBER(SEARCH("No",'2_all_summary'!Q147)),4,3))</f>
        <v>4</v>
      </c>
      <c r="O148" s="41">
        <f>IF(ISNUMBER(SEARCH("Yes",'2_all_summary'!$H147)),IF(ISNUMBER(SEARCH("Yes",'2_all_summary'!R147)),1,2),IF(ISNUMBER(SEARCH("No",'2_all_summary'!R147)),4,3))</f>
        <v>4</v>
      </c>
      <c r="P148" s="41">
        <f>IF(ISNUMBER(SEARCH("Yes",'2_all_summary'!$H147)),IF(ISNUMBER(SEARCH("Yes",'2_all_summary'!S147)),1,2),IF(ISNUMBER(SEARCH("No",'2_all_summary'!S147)),4,3))</f>
        <v>4</v>
      </c>
      <c r="Q148" s="41">
        <f>IF(ISNUMBER(SEARCH("Yes",'2_all_summary'!$H147)),IF(0&lt;'2_all_summary'!T147,1,2),IF(0='2_all_summary'!T147,4,3))</f>
        <v>4</v>
      </c>
      <c r="R148" s="41">
        <f>IF(ISNUMBER(SEARCH("Yes",'2_all_summary'!$H147)),IF(ISNUMBER(SEARCH("Yes",'2_all_summary'!U147)),1,2),IF(ISNUMBER(SEARCH("No",'2_all_summary'!U147)),4,3))</f>
        <v>4</v>
      </c>
    </row>
    <row r="149" spans="7:18" x14ac:dyDescent="0.3">
      <c r="G149" s="56"/>
      <c r="H149" s="41" t="str">
        <f>'2_all_summary'!D148</f>
        <v>Using local ecological knowledge to identify shark river habitats in Fiji (South Pacific)</v>
      </c>
      <c r="I149" s="41" t="str">
        <f>'2_all_summary'!E148</f>
        <v>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Â© 2010 Foundation for Environmental Conservation.</v>
      </c>
      <c r="J149" s="41">
        <f>IF(ISNUMBER(SEARCH("Yes",'2_all_summary'!$H148)),IF(ISNUMBER(SEARCH("Yes",'2_all_summary'!M148)),1,2),IF(ISNUMBER(SEARCH("No",'2_all_summary'!M148)),4,3))</f>
        <v>1</v>
      </c>
      <c r="K149" s="41">
        <f>IF(ISNUMBER(SEARCH("Yes",'2_all_summary'!$H148)),IF(ISNUMBER(SEARCH("Yes",'2_all_summary'!N148)),1,2),IF(ISNUMBER(SEARCH("No",'2_all_summary'!N148)),4,3))</f>
        <v>1</v>
      </c>
      <c r="L149" s="41">
        <f>IF(ISNUMBER(SEARCH("Yes",'2_all_summary'!$H148)),IF(ISNUMBER(SEARCH("Yes",'2_all_summary'!O148)),1,2),IF(ISNUMBER(SEARCH("No",'2_all_summary'!O148)),4,3))</f>
        <v>1</v>
      </c>
      <c r="M149" s="41">
        <f>IF(ISNUMBER(SEARCH("Yes",'2_all_summary'!$H148)),IF(0&lt;'2_all_summary'!P148,1,2),IF(0='2_all_summary'!P148,4,3))</f>
        <v>1</v>
      </c>
      <c r="N149" s="41">
        <f>IF(ISNUMBER(SEARCH("Yes",'2_all_summary'!$H148)),IF(ISNUMBER(SEARCH("Yes",'2_all_summary'!Q148)),1,2),IF(ISNUMBER(SEARCH("No",'2_all_summary'!Q148)),4,3))</f>
        <v>2</v>
      </c>
      <c r="O149" s="41">
        <f>IF(ISNUMBER(SEARCH("Yes",'2_all_summary'!$H148)),IF(ISNUMBER(SEARCH("Yes",'2_all_summary'!R148)),1,2),IF(ISNUMBER(SEARCH("No",'2_all_summary'!R148)),4,3))</f>
        <v>1</v>
      </c>
      <c r="P149" s="41">
        <f>IF(ISNUMBER(SEARCH("Yes",'2_all_summary'!$H148)),IF(ISNUMBER(SEARCH("Yes",'2_all_summary'!S148)),1,2),IF(ISNUMBER(SEARCH("No",'2_all_summary'!S148)),4,3))</f>
        <v>1</v>
      </c>
      <c r="Q149" s="41">
        <f>IF(ISNUMBER(SEARCH("Yes",'2_all_summary'!$H148)),IF(0&lt;'2_all_summary'!T148,1,2),IF(0='2_all_summary'!T148,4,3))</f>
        <v>1</v>
      </c>
      <c r="R149" s="41">
        <f>IF(ISNUMBER(SEARCH("Yes",'2_all_summary'!$H148)),IF(ISNUMBER(SEARCH("Yes",'2_all_summary'!U148)),1,2),IF(ISNUMBER(SEARCH("No",'2_all_summary'!U148)),4,3))</f>
        <v>1</v>
      </c>
    </row>
    <row r="150" spans="7:18" x14ac:dyDescent="0.3">
      <c r="G150" s="56"/>
      <c r="H150" s="41" t="str">
        <f>'2_all_summary'!D149</f>
        <v>Local management of mangrove forests in the Philippines: Successful conservation or efficient resource exploitation?</v>
      </c>
      <c r="I150" s="41" t="str">
        <f>'2_all_summary'!E149</f>
        <v>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Â© 2004 Plenum Publishing Corporation.</v>
      </c>
      <c r="J150" s="41">
        <f>IF(ISNUMBER(SEARCH("Yes",'2_all_summary'!$H149)),IF(ISNUMBER(SEARCH("Yes",'2_all_summary'!M149)),1,2),IF(ISNUMBER(SEARCH("No",'2_all_summary'!M149)),4,3))</f>
        <v>4</v>
      </c>
      <c r="K150" s="41">
        <f>IF(ISNUMBER(SEARCH("Yes",'2_all_summary'!$H149)),IF(ISNUMBER(SEARCH("Yes",'2_all_summary'!N149)),1,2),IF(ISNUMBER(SEARCH("No",'2_all_summary'!N149)),4,3))</f>
        <v>4</v>
      </c>
      <c r="L150" s="41">
        <f>IF(ISNUMBER(SEARCH("Yes",'2_all_summary'!$H149)),IF(ISNUMBER(SEARCH("Yes",'2_all_summary'!O149)),1,2),IF(ISNUMBER(SEARCH("No",'2_all_summary'!O149)),4,3))</f>
        <v>4</v>
      </c>
      <c r="M150" s="41">
        <f>IF(ISNUMBER(SEARCH("Yes",'2_all_summary'!$H149)),IF(0&lt;'2_all_summary'!P149,1,2),IF(0='2_all_summary'!P149,4,3))</f>
        <v>4</v>
      </c>
      <c r="N150" s="41">
        <f>IF(ISNUMBER(SEARCH("Yes",'2_all_summary'!$H149)),IF(ISNUMBER(SEARCH("Yes",'2_all_summary'!Q149)),1,2),IF(ISNUMBER(SEARCH("No",'2_all_summary'!Q149)),4,3))</f>
        <v>4</v>
      </c>
      <c r="O150" s="41">
        <f>IF(ISNUMBER(SEARCH("Yes",'2_all_summary'!$H149)),IF(ISNUMBER(SEARCH("Yes",'2_all_summary'!R149)),1,2),IF(ISNUMBER(SEARCH("No",'2_all_summary'!R149)),4,3))</f>
        <v>4</v>
      </c>
      <c r="P150" s="41">
        <f>IF(ISNUMBER(SEARCH("Yes",'2_all_summary'!$H149)),IF(ISNUMBER(SEARCH("Yes",'2_all_summary'!S149)),1,2),IF(ISNUMBER(SEARCH("No",'2_all_summary'!S149)),4,3))</f>
        <v>4</v>
      </c>
      <c r="Q150" s="41">
        <f>IF(ISNUMBER(SEARCH("Yes",'2_all_summary'!$H149)),IF(0&lt;'2_all_summary'!T149,1,2),IF(0='2_all_summary'!T149,4,3))</f>
        <v>4</v>
      </c>
      <c r="R150" s="41">
        <f>IF(ISNUMBER(SEARCH("Yes",'2_all_summary'!$H149)),IF(ISNUMBER(SEARCH("Yes",'2_all_summary'!U149)),1,2),IF(ISNUMBER(SEARCH("No",'2_all_summary'!U149)),4,3))</f>
        <v>4</v>
      </c>
    </row>
    <row r="151" spans="7:18" x14ac:dyDescent="0.3">
      <c r="G151" s="56"/>
      <c r="H151" s="41" t="str">
        <f>'2_all_summary'!D150</f>
        <v>Nesting biology and conservation of the leatherback sea turtle (Dermochelys coriaced) in the State of Espirito Santo, Brazil, 1988-1989 to 2003-2004</v>
      </c>
      <c r="I151" s="41" t="str">
        <f>'2_all_summary'!E150</f>
        <v>In Brazil, the only area where regular leatherback sea turtle (Dermochelys coriacea) nesting is known to occur is located on the northern coast of the state of EspÃ­rito Santo, around latitude 19Â°S.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EspÃ­rito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Â© 2007 Chelonian Research Foundation.</v>
      </c>
      <c r="J151" s="41">
        <f>IF(ISNUMBER(SEARCH("Yes",'2_all_summary'!$H150)),IF(ISNUMBER(SEARCH("Yes",'2_all_summary'!M150)),1,2),IF(ISNUMBER(SEARCH("No",'2_all_summary'!M150)),4,3))</f>
        <v>4</v>
      </c>
      <c r="K151" s="41">
        <f>IF(ISNUMBER(SEARCH("Yes",'2_all_summary'!$H150)),IF(ISNUMBER(SEARCH("Yes",'2_all_summary'!N150)),1,2),IF(ISNUMBER(SEARCH("No",'2_all_summary'!N150)),4,3))</f>
        <v>4</v>
      </c>
      <c r="L151" s="41">
        <f>IF(ISNUMBER(SEARCH("Yes",'2_all_summary'!$H150)),IF(ISNUMBER(SEARCH("Yes",'2_all_summary'!O150)),1,2),IF(ISNUMBER(SEARCH("No",'2_all_summary'!O150)),4,3))</f>
        <v>4</v>
      </c>
      <c r="M151" s="41">
        <f>IF(ISNUMBER(SEARCH("Yes",'2_all_summary'!$H150)),IF(0&lt;'2_all_summary'!P150,1,2),IF(0='2_all_summary'!P150,4,3))</f>
        <v>4</v>
      </c>
      <c r="N151" s="41">
        <f>IF(ISNUMBER(SEARCH("Yes",'2_all_summary'!$H150)),IF(ISNUMBER(SEARCH("Yes",'2_all_summary'!Q150)),1,2),IF(ISNUMBER(SEARCH("No",'2_all_summary'!Q150)),4,3))</f>
        <v>4</v>
      </c>
      <c r="O151" s="41">
        <f>IF(ISNUMBER(SEARCH("Yes",'2_all_summary'!$H150)),IF(ISNUMBER(SEARCH("Yes",'2_all_summary'!R150)),1,2),IF(ISNUMBER(SEARCH("No",'2_all_summary'!R150)),4,3))</f>
        <v>4</v>
      </c>
      <c r="P151" s="41">
        <f>IF(ISNUMBER(SEARCH("Yes",'2_all_summary'!$H150)),IF(ISNUMBER(SEARCH("Yes",'2_all_summary'!S150)),1,2),IF(ISNUMBER(SEARCH("No",'2_all_summary'!S150)),4,3))</f>
        <v>4</v>
      </c>
      <c r="Q151" s="41">
        <f>IF(ISNUMBER(SEARCH("Yes",'2_all_summary'!$H150)),IF(0&lt;'2_all_summary'!T150,1,2),IF(0='2_all_summary'!T150,4,3))</f>
        <v>4</v>
      </c>
      <c r="R151" s="41">
        <f>IF(ISNUMBER(SEARCH("Yes",'2_all_summary'!$H150)),IF(ISNUMBER(SEARCH("Yes",'2_all_summary'!U150)),1,2),IF(ISNUMBER(SEARCH("No",'2_all_summary'!U150)),4,3))</f>
        <v>4</v>
      </c>
    </row>
    <row r="152" spans="7:18" x14ac:dyDescent="0.3">
      <c r="G152" s="56"/>
      <c r="H152" s="41" t="str">
        <f>'2_all_summary'!D151</f>
        <v>Northwest Forest Plan - The fist 10 years (1994-2003): Socioeconomic monitoring of Coos Bay district and three local communities</v>
      </c>
      <c r="I152" s="41" t="str">
        <f>'2_all_summary'!E151</f>
        <v>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v>
      </c>
      <c r="J152" s="41">
        <f>IF(ISNUMBER(SEARCH("Yes",'2_all_summary'!$H151)),IF(ISNUMBER(SEARCH("Yes",'2_all_summary'!M151)),1,2),IF(ISNUMBER(SEARCH("No",'2_all_summary'!M151)),4,3))</f>
        <v>4</v>
      </c>
      <c r="K152" s="41">
        <f>IF(ISNUMBER(SEARCH("Yes",'2_all_summary'!$H151)),IF(ISNUMBER(SEARCH("Yes",'2_all_summary'!N151)),1,2),IF(ISNUMBER(SEARCH("No",'2_all_summary'!N151)),4,3))</f>
        <v>4</v>
      </c>
      <c r="L152" s="41">
        <f>IF(ISNUMBER(SEARCH("Yes",'2_all_summary'!$H151)),IF(ISNUMBER(SEARCH("Yes",'2_all_summary'!O151)),1,2),IF(ISNUMBER(SEARCH("No",'2_all_summary'!O151)),4,3))</f>
        <v>4</v>
      </c>
      <c r="M152" s="41">
        <f>IF(ISNUMBER(SEARCH("Yes",'2_all_summary'!$H151)),IF(0&lt;'2_all_summary'!P151,1,2),IF(0='2_all_summary'!P151,4,3))</f>
        <v>4</v>
      </c>
      <c r="N152" s="41">
        <f>IF(ISNUMBER(SEARCH("Yes",'2_all_summary'!$H151)),IF(ISNUMBER(SEARCH("Yes",'2_all_summary'!Q151)),1,2),IF(ISNUMBER(SEARCH("No",'2_all_summary'!Q151)),4,3))</f>
        <v>4</v>
      </c>
      <c r="O152" s="41">
        <f>IF(ISNUMBER(SEARCH("Yes",'2_all_summary'!$H151)),IF(ISNUMBER(SEARCH("Yes",'2_all_summary'!R151)),1,2),IF(ISNUMBER(SEARCH("No",'2_all_summary'!R151)),4,3))</f>
        <v>4</v>
      </c>
      <c r="P152" s="41">
        <f>IF(ISNUMBER(SEARCH("Yes",'2_all_summary'!$H151)),IF(ISNUMBER(SEARCH("Yes",'2_all_summary'!S151)),1,2),IF(ISNUMBER(SEARCH("No",'2_all_summary'!S151)),4,3))</f>
        <v>4</v>
      </c>
      <c r="Q152" s="41">
        <f>IF(ISNUMBER(SEARCH("Yes",'2_all_summary'!$H151)),IF(0&lt;'2_all_summary'!T151,1,2),IF(0='2_all_summary'!T151,4,3))</f>
        <v>4</v>
      </c>
      <c r="R152" s="41">
        <f>IF(ISNUMBER(SEARCH("Yes",'2_all_summary'!$H151)),IF(ISNUMBER(SEARCH("Yes",'2_all_summary'!U151)),1,2),IF(ISNUMBER(SEARCH("No",'2_all_summary'!U151)),4,3))</f>
        <v>4</v>
      </c>
    </row>
    <row r="153" spans="7:18" x14ac:dyDescent="0.3">
      <c r="G153" s="56"/>
      <c r="H153" s="41" t="str">
        <f>'2_all_summary'!D152</f>
        <v>Promoting community-based surveillance of economically important invasive species in lower-income economies: a case study of the suckermouth catfish (Pterygoplichthys pardalis) in Bangladesh</v>
      </c>
      <c r="I153" s="41" t="str">
        <f>'2_all_summary'!E152</f>
        <v>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Â© 2023, The Author(s), under exclusive licence to Springer Nature Switzerland AG.</v>
      </c>
      <c r="J153" s="41">
        <f>IF(ISNUMBER(SEARCH("Yes",'2_all_summary'!$H152)),IF(ISNUMBER(SEARCH("Yes",'2_all_summary'!M152)),1,2),IF(ISNUMBER(SEARCH("No",'2_all_summary'!M152)),4,3))</f>
        <v>4</v>
      </c>
      <c r="K153" s="41">
        <f>IF(ISNUMBER(SEARCH("Yes",'2_all_summary'!$H152)),IF(ISNUMBER(SEARCH("Yes",'2_all_summary'!N152)),1,2),IF(ISNUMBER(SEARCH("No",'2_all_summary'!N152)),4,3))</f>
        <v>4</v>
      </c>
      <c r="L153" s="41">
        <f>IF(ISNUMBER(SEARCH("Yes",'2_all_summary'!$H152)),IF(ISNUMBER(SEARCH("Yes",'2_all_summary'!O152)),1,2),IF(ISNUMBER(SEARCH("No",'2_all_summary'!O152)),4,3))</f>
        <v>4</v>
      </c>
      <c r="M153" s="41">
        <f>IF(ISNUMBER(SEARCH("Yes",'2_all_summary'!$H152)),IF(0&lt;'2_all_summary'!P152,1,2),IF(0='2_all_summary'!P152,4,3))</f>
        <v>4</v>
      </c>
      <c r="N153" s="41">
        <f>IF(ISNUMBER(SEARCH("Yes",'2_all_summary'!$H152)),IF(ISNUMBER(SEARCH("Yes",'2_all_summary'!Q152)),1,2),IF(ISNUMBER(SEARCH("No",'2_all_summary'!Q152)),4,3))</f>
        <v>4</v>
      </c>
      <c r="O153" s="41">
        <f>IF(ISNUMBER(SEARCH("Yes",'2_all_summary'!$H152)),IF(ISNUMBER(SEARCH("Yes",'2_all_summary'!R152)),1,2),IF(ISNUMBER(SEARCH("No",'2_all_summary'!R152)),4,3))</f>
        <v>4</v>
      </c>
      <c r="P153" s="41">
        <f>IF(ISNUMBER(SEARCH("Yes",'2_all_summary'!$H152)),IF(ISNUMBER(SEARCH("Yes",'2_all_summary'!S152)),1,2),IF(ISNUMBER(SEARCH("No",'2_all_summary'!S152)),4,3))</f>
        <v>4</v>
      </c>
      <c r="Q153" s="41">
        <f>IF(ISNUMBER(SEARCH("Yes",'2_all_summary'!$H152)),IF(0&lt;'2_all_summary'!T152,1,2),IF(0='2_all_summary'!T152,4,3))</f>
        <v>4</v>
      </c>
      <c r="R153" s="41">
        <f>IF(ISNUMBER(SEARCH("Yes",'2_all_summary'!$H152)),IF(ISNUMBER(SEARCH("Yes",'2_all_summary'!U152)),1,2),IF(ISNUMBER(SEARCH("No",'2_all_summary'!U152)),4,3))</f>
        <v>4</v>
      </c>
    </row>
    <row r="154" spans="7:18" x14ac:dyDescent="0.3">
      <c r="G154" s="56"/>
      <c r="H154" s="41" t="str">
        <f>'2_all_summary'!D153</f>
        <v>Research partnerships with local communities: Two case studies from Papua New Guinea and Australia</v>
      </c>
      <c r="I154" s="41" t="str">
        <f>'2_all_summary'!E153</f>
        <v>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Â© 2010 Springer-Verlag.</v>
      </c>
      <c r="J154" s="41">
        <f>IF(ISNUMBER(SEARCH("Yes",'2_all_summary'!$H153)),IF(ISNUMBER(SEARCH("Yes",'2_all_summary'!M153)),1,2),IF(ISNUMBER(SEARCH("No",'2_all_summary'!M153)),4,3))</f>
        <v>3</v>
      </c>
      <c r="K154" s="41">
        <f>IF(ISNUMBER(SEARCH("Yes",'2_all_summary'!$H153)),IF(ISNUMBER(SEARCH("Yes",'2_all_summary'!N153)),1,2),IF(ISNUMBER(SEARCH("No",'2_all_summary'!N153)),4,3))</f>
        <v>3</v>
      </c>
      <c r="L154" s="41">
        <f>IF(ISNUMBER(SEARCH("Yes",'2_all_summary'!$H153)),IF(ISNUMBER(SEARCH("Yes",'2_all_summary'!O153)),1,2),IF(ISNUMBER(SEARCH("No",'2_all_summary'!O153)),4,3))</f>
        <v>3</v>
      </c>
      <c r="M154" s="41">
        <f>IF(ISNUMBER(SEARCH("Yes",'2_all_summary'!$H153)),IF(0&lt;'2_all_summary'!P153,1,2),IF(0='2_all_summary'!P153,4,3))</f>
        <v>3</v>
      </c>
      <c r="N154" s="41">
        <f>IF(ISNUMBER(SEARCH("Yes",'2_all_summary'!$H153)),IF(ISNUMBER(SEARCH("Yes",'2_all_summary'!Q153)),1,2),IF(ISNUMBER(SEARCH("No",'2_all_summary'!Q153)),4,3))</f>
        <v>4</v>
      </c>
      <c r="O154" s="41">
        <f>IF(ISNUMBER(SEARCH("Yes",'2_all_summary'!$H153)),IF(ISNUMBER(SEARCH("Yes",'2_all_summary'!R153)),1,2),IF(ISNUMBER(SEARCH("No",'2_all_summary'!R153)),4,3))</f>
        <v>3</v>
      </c>
      <c r="P154" s="41">
        <f>IF(ISNUMBER(SEARCH("Yes",'2_all_summary'!$H153)),IF(ISNUMBER(SEARCH("Yes",'2_all_summary'!S153)),1,2),IF(ISNUMBER(SEARCH("No",'2_all_summary'!S153)),4,3))</f>
        <v>4</v>
      </c>
      <c r="Q154" s="41">
        <f>IF(ISNUMBER(SEARCH("Yes",'2_all_summary'!$H153)),IF(0&lt;'2_all_summary'!T153,1,2),IF(0='2_all_summary'!T153,4,3))</f>
        <v>3</v>
      </c>
      <c r="R154" s="41">
        <f>IF(ISNUMBER(SEARCH("Yes",'2_all_summary'!$H153)),IF(ISNUMBER(SEARCH("Yes",'2_all_summary'!U153)),1,2),IF(ISNUMBER(SEARCH("No",'2_all_summary'!U153)),4,3))</f>
        <v>3</v>
      </c>
    </row>
    <row r="155" spans="7:18" x14ac:dyDescent="0.3">
      <c r="G155" s="56"/>
      <c r="H155" s="41" t="str">
        <f>'2_all_summary'!D154</f>
        <v>From community-based to co-management: Improvement or deterioration in fisheries governance in the Cherai Poyil fishery in the Cochin Estuary, Kerala, India?</v>
      </c>
      <c r="I155" s="41" t="str">
        <f>'2_all_summary'!E154</f>
        <v>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Â© 2008 Elsevier Ltd. All rights reserved.</v>
      </c>
      <c r="J155" s="41">
        <f>IF(ISNUMBER(SEARCH("Yes",'2_all_summary'!$H154)),IF(ISNUMBER(SEARCH("Yes",'2_all_summary'!M154)),1,2),IF(ISNUMBER(SEARCH("No",'2_all_summary'!M154)),4,3))</f>
        <v>4</v>
      </c>
      <c r="K155" s="41">
        <f>IF(ISNUMBER(SEARCH("Yes",'2_all_summary'!$H154)),IF(ISNUMBER(SEARCH("Yes",'2_all_summary'!N154)),1,2),IF(ISNUMBER(SEARCH("No",'2_all_summary'!N154)),4,3))</f>
        <v>4</v>
      </c>
      <c r="L155" s="41">
        <f>IF(ISNUMBER(SEARCH("Yes",'2_all_summary'!$H154)),IF(ISNUMBER(SEARCH("Yes",'2_all_summary'!O154)),1,2),IF(ISNUMBER(SEARCH("No",'2_all_summary'!O154)),4,3))</f>
        <v>4</v>
      </c>
      <c r="M155" s="41">
        <f>IF(ISNUMBER(SEARCH("Yes",'2_all_summary'!$H154)),IF(0&lt;'2_all_summary'!P154,1,2),IF(0='2_all_summary'!P154,4,3))</f>
        <v>4</v>
      </c>
      <c r="N155" s="41">
        <f>IF(ISNUMBER(SEARCH("Yes",'2_all_summary'!$H154)),IF(ISNUMBER(SEARCH("Yes",'2_all_summary'!Q154)),1,2),IF(ISNUMBER(SEARCH("No",'2_all_summary'!Q154)),4,3))</f>
        <v>4</v>
      </c>
      <c r="O155" s="41">
        <f>IF(ISNUMBER(SEARCH("Yes",'2_all_summary'!$H154)),IF(ISNUMBER(SEARCH("Yes",'2_all_summary'!R154)),1,2),IF(ISNUMBER(SEARCH("No",'2_all_summary'!R154)),4,3))</f>
        <v>4</v>
      </c>
      <c r="P155" s="41">
        <f>IF(ISNUMBER(SEARCH("Yes",'2_all_summary'!$H154)),IF(ISNUMBER(SEARCH("Yes",'2_all_summary'!S154)),1,2),IF(ISNUMBER(SEARCH("No",'2_all_summary'!S154)),4,3))</f>
        <v>4</v>
      </c>
      <c r="Q155" s="41">
        <f>IF(ISNUMBER(SEARCH("Yes",'2_all_summary'!$H154)),IF(0&lt;'2_all_summary'!T154,1,2),IF(0='2_all_summary'!T154,4,3))</f>
        <v>4</v>
      </c>
      <c r="R155" s="41">
        <f>IF(ISNUMBER(SEARCH("Yes",'2_all_summary'!$H154)),IF(ISNUMBER(SEARCH("Yes",'2_all_summary'!U154)),1,2),IF(ISNUMBER(SEARCH("No",'2_all_summary'!U154)),4,3))</f>
        <v>4</v>
      </c>
    </row>
    <row r="156" spans="7:18" x14ac:dyDescent="0.3">
      <c r="G156" s="56"/>
      <c r="H156" s="41" t="str">
        <f>'2_all_summary'!D155</f>
        <v>Participatory fishing community assessments to support coral reef fisheries comanagement</v>
      </c>
      <c r="I156" s="41" t="str">
        <f>'2_all_summary'!E155</f>
        <v>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Â© 2013 by University of Hawai'i Press.</v>
      </c>
      <c r="J156" s="41">
        <f>IF(ISNUMBER(SEARCH("Yes",'2_all_summary'!$H155)),IF(ISNUMBER(SEARCH("Yes",'2_all_summary'!M155)),1,2),IF(ISNUMBER(SEARCH("No",'2_all_summary'!M155)),4,3))</f>
        <v>4</v>
      </c>
      <c r="K156" s="41">
        <f>IF(ISNUMBER(SEARCH("Yes",'2_all_summary'!$H155)),IF(ISNUMBER(SEARCH("Yes",'2_all_summary'!N155)),1,2),IF(ISNUMBER(SEARCH("No",'2_all_summary'!N155)),4,3))</f>
        <v>4</v>
      </c>
      <c r="L156" s="41">
        <f>IF(ISNUMBER(SEARCH("Yes",'2_all_summary'!$H155)),IF(ISNUMBER(SEARCH("Yes",'2_all_summary'!O155)),1,2),IF(ISNUMBER(SEARCH("No",'2_all_summary'!O155)),4,3))</f>
        <v>4</v>
      </c>
      <c r="M156" s="41">
        <f>IF(ISNUMBER(SEARCH("Yes",'2_all_summary'!$H155)),IF(0&lt;'2_all_summary'!P155,1,2),IF(0='2_all_summary'!P155,4,3))</f>
        <v>4</v>
      </c>
      <c r="N156" s="41">
        <f>IF(ISNUMBER(SEARCH("Yes",'2_all_summary'!$H155)),IF(ISNUMBER(SEARCH("Yes",'2_all_summary'!Q155)),1,2),IF(ISNUMBER(SEARCH("No",'2_all_summary'!Q155)),4,3))</f>
        <v>4</v>
      </c>
      <c r="O156" s="41">
        <f>IF(ISNUMBER(SEARCH("Yes",'2_all_summary'!$H155)),IF(ISNUMBER(SEARCH("Yes",'2_all_summary'!R155)),1,2),IF(ISNUMBER(SEARCH("No",'2_all_summary'!R155)),4,3))</f>
        <v>4</v>
      </c>
      <c r="P156" s="41">
        <f>IF(ISNUMBER(SEARCH("Yes",'2_all_summary'!$H155)),IF(ISNUMBER(SEARCH("Yes",'2_all_summary'!S155)),1,2),IF(ISNUMBER(SEARCH("No",'2_all_summary'!S155)),4,3))</f>
        <v>4</v>
      </c>
      <c r="Q156" s="41">
        <f>IF(ISNUMBER(SEARCH("Yes",'2_all_summary'!$H155)),IF(0&lt;'2_all_summary'!T155,1,2),IF(0='2_all_summary'!T155,4,3))</f>
        <v>4</v>
      </c>
      <c r="R156" s="41">
        <f>IF(ISNUMBER(SEARCH("Yes",'2_all_summary'!$H155)),IF(ISNUMBER(SEARCH("Yes",'2_all_summary'!U155)),1,2),IF(ISNUMBER(SEARCH("No",'2_all_summary'!U155)),4,3))</f>
        <v>4</v>
      </c>
    </row>
    <row r="157" spans="7:18" x14ac:dyDescent="0.3">
      <c r="G157" s="56"/>
      <c r="H157" s="41" t="str">
        <f>'2_all_summary'!D156</f>
        <v>Climate change adaptation governance in Nepal: A framework for sustainable generationof adaptation services</v>
      </c>
      <c r="I157" s="41" t="str">
        <f>'2_all_summary'!E156</f>
        <v>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Â© 2021, Forest Research and Training Centre. All rights reserved.</v>
      </c>
      <c r="J157" s="41">
        <f>IF(ISNUMBER(SEARCH("Yes",'2_all_summary'!$H156)),IF(ISNUMBER(SEARCH("Yes",'2_all_summary'!M156)),1,2),IF(ISNUMBER(SEARCH("No",'2_all_summary'!M156)),4,3))</f>
        <v>4</v>
      </c>
      <c r="K157" s="41">
        <f>IF(ISNUMBER(SEARCH("Yes",'2_all_summary'!$H156)),IF(ISNUMBER(SEARCH("Yes",'2_all_summary'!N156)),1,2),IF(ISNUMBER(SEARCH("No",'2_all_summary'!N156)),4,3))</f>
        <v>4</v>
      </c>
      <c r="L157" s="41">
        <f>IF(ISNUMBER(SEARCH("Yes",'2_all_summary'!$H156)),IF(ISNUMBER(SEARCH("Yes",'2_all_summary'!O156)),1,2),IF(ISNUMBER(SEARCH("No",'2_all_summary'!O156)),4,3))</f>
        <v>4</v>
      </c>
      <c r="M157" s="41">
        <f>IF(ISNUMBER(SEARCH("Yes",'2_all_summary'!$H156)),IF(0&lt;'2_all_summary'!P156,1,2),IF(0='2_all_summary'!P156,4,3))</f>
        <v>4</v>
      </c>
      <c r="N157" s="41">
        <f>IF(ISNUMBER(SEARCH("Yes",'2_all_summary'!$H156)),IF(ISNUMBER(SEARCH("Yes",'2_all_summary'!Q156)),1,2),IF(ISNUMBER(SEARCH("No",'2_all_summary'!Q156)),4,3))</f>
        <v>4</v>
      </c>
      <c r="O157" s="41">
        <f>IF(ISNUMBER(SEARCH("Yes",'2_all_summary'!$H156)),IF(ISNUMBER(SEARCH("Yes",'2_all_summary'!R156)),1,2),IF(ISNUMBER(SEARCH("No",'2_all_summary'!R156)),4,3))</f>
        <v>4</v>
      </c>
      <c r="P157" s="41">
        <f>IF(ISNUMBER(SEARCH("Yes",'2_all_summary'!$H156)),IF(ISNUMBER(SEARCH("Yes",'2_all_summary'!S156)),1,2),IF(ISNUMBER(SEARCH("No",'2_all_summary'!S156)),4,3))</f>
        <v>4</v>
      </c>
      <c r="Q157" s="41">
        <f>IF(ISNUMBER(SEARCH("Yes",'2_all_summary'!$H156)),IF(0&lt;'2_all_summary'!T156,1,2),IF(0='2_all_summary'!T156,4,3))</f>
        <v>4</v>
      </c>
      <c r="R157" s="41">
        <f>IF(ISNUMBER(SEARCH("Yes",'2_all_summary'!$H156)),IF(ISNUMBER(SEARCH("Yes",'2_all_summary'!U156)),1,2),IF(ISNUMBER(SEARCH("No",'2_all_summary'!U156)),4,3))</f>
        <v>4</v>
      </c>
    </row>
    <row r="158" spans="7:18" x14ac:dyDescent="0.3">
      <c r="G158" s="56"/>
      <c r="H158" s="41" t="str">
        <f>'2_all_summary'!D157</f>
        <v>Virtual population units: A new institutional approach to fisheries management</v>
      </c>
      <c r="I158" s="41" t="str">
        <f>'2_all_summary'!E157</f>
        <v>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Â© 2007 MRE Foundation, Inc.</v>
      </c>
      <c r="J158" s="41">
        <f>IF(ISNUMBER(SEARCH("Yes",'2_all_summary'!$H157)),IF(ISNUMBER(SEARCH("Yes",'2_all_summary'!M157)),1,2),IF(ISNUMBER(SEARCH("No",'2_all_summary'!M157)),4,3))</f>
        <v>4</v>
      </c>
      <c r="K158" s="41">
        <f>IF(ISNUMBER(SEARCH("Yes",'2_all_summary'!$H157)),IF(ISNUMBER(SEARCH("Yes",'2_all_summary'!N157)),1,2),IF(ISNUMBER(SEARCH("No",'2_all_summary'!N157)),4,3))</f>
        <v>4</v>
      </c>
      <c r="L158" s="41">
        <f>IF(ISNUMBER(SEARCH("Yes",'2_all_summary'!$H157)),IF(ISNUMBER(SEARCH("Yes",'2_all_summary'!O157)),1,2),IF(ISNUMBER(SEARCH("No",'2_all_summary'!O157)),4,3))</f>
        <v>4</v>
      </c>
      <c r="M158" s="41">
        <f>IF(ISNUMBER(SEARCH("Yes",'2_all_summary'!$H157)),IF(0&lt;'2_all_summary'!P157,1,2),IF(0='2_all_summary'!P157,4,3))</f>
        <v>4</v>
      </c>
      <c r="N158" s="41">
        <f>IF(ISNUMBER(SEARCH("Yes",'2_all_summary'!$H157)),IF(ISNUMBER(SEARCH("Yes",'2_all_summary'!Q157)),1,2),IF(ISNUMBER(SEARCH("No",'2_all_summary'!Q157)),4,3))</f>
        <v>4</v>
      </c>
      <c r="O158" s="41">
        <f>IF(ISNUMBER(SEARCH("Yes",'2_all_summary'!$H157)),IF(ISNUMBER(SEARCH("Yes",'2_all_summary'!R157)),1,2),IF(ISNUMBER(SEARCH("No",'2_all_summary'!R157)),4,3))</f>
        <v>4</v>
      </c>
      <c r="P158" s="41">
        <f>IF(ISNUMBER(SEARCH("Yes",'2_all_summary'!$H157)),IF(ISNUMBER(SEARCH("Yes",'2_all_summary'!S157)),1,2),IF(ISNUMBER(SEARCH("No",'2_all_summary'!S157)),4,3))</f>
        <v>4</v>
      </c>
      <c r="Q158" s="41">
        <f>IF(ISNUMBER(SEARCH("Yes",'2_all_summary'!$H157)),IF(0&lt;'2_all_summary'!T157,1,2),IF(0='2_all_summary'!T157,4,3))</f>
        <v>4</v>
      </c>
      <c r="R158" s="41">
        <f>IF(ISNUMBER(SEARCH("Yes",'2_all_summary'!$H157)),IF(ISNUMBER(SEARCH("Yes",'2_all_summary'!U157)),1,2),IF(ISNUMBER(SEARCH("No",'2_all_summary'!U157)),4,3))</f>
        <v>4</v>
      </c>
    </row>
    <row r="159" spans="7:18" x14ac:dyDescent="0.3">
      <c r="G159" s="56"/>
      <c r="H159" s="41" t="str">
        <f>'2_all_summary'!D158</f>
        <v>Community based aquaculture in the western indian ocean: Challenges and opportunities for developing sustainable coastal livelihoods</v>
      </c>
      <c r="I159" s="41" t="str">
        <f>'2_all_summary'!E158</f>
        <v>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Â© 2018 by the author(s).</v>
      </c>
      <c r="J159" s="41">
        <f>IF(ISNUMBER(SEARCH("Yes",'2_all_summary'!$H158)),IF(ISNUMBER(SEARCH("Yes",'2_all_summary'!M158)),1,2),IF(ISNUMBER(SEARCH("No",'2_all_summary'!M158)),4,3))</f>
        <v>3</v>
      </c>
      <c r="K159" s="41">
        <f>IF(ISNUMBER(SEARCH("Yes",'2_all_summary'!$H158)),IF(ISNUMBER(SEARCH("Yes",'2_all_summary'!N158)),1,2),IF(ISNUMBER(SEARCH("No",'2_all_summary'!N158)),4,3))</f>
        <v>3</v>
      </c>
      <c r="L159" s="41">
        <f>IF(ISNUMBER(SEARCH("Yes",'2_all_summary'!$H158)),IF(ISNUMBER(SEARCH("Yes",'2_all_summary'!O158)),1,2),IF(ISNUMBER(SEARCH("No",'2_all_summary'!O158)),4,3))</f>
        <v>3</v>
      </c>
      <c r="M159" s="41">
        <f>IF(ISNUMBER(SEARCH("Yes",'2_all_summary'!$H158)),IF(0&lt;'2_all_summary'!P158,1,2),IF(0='2_all_summary'!P158,4,3))</f>
        <v>3</v>
      </c>
      <c r="N159" s="41">
        <f>IF(ISNUMBER(SEARCH("Yes",'2_all_summary'!$H158)),IF(ISNUMBER(SEARCH("Yes",'2_all_summary'!Q158)),1,2),IF(ISNUMBER(SEARCH("No",'2_all_summary'!Q158)),4,3))</f>
        <v>4</v>
      </c>
      <c r="O159" s="41">
        <f>IF(ISNUMBER(SEARCH("Yes",'2_all_summary'!$H158)),IF(ISNUMBER(SEARCH("Yes",'2_all_summary'!R158)),1,2),IF(ISNUMBER(SEARCH("No",'2_all_summary'!R158)),4,3))</f>
        <v>3</v>
      </c>
      <c r="P159" s="41">
        <f>IF(ISNUMBER(SEARCH("Yes",'2_all_summary'!$H158)),IF(ISNUMBER(SEARCH("Yes",'2_all_summary'!S158)),1,2),IF(ISNUMBER(SEARCH("No",'2_all_summary'!S158)),4,3))</f>
        <v>3</v>
      </c>
      <c r="Q159" s="41">
        <f>IF(ISNUMBER(SEARCH("Yes",'2_all_summary'!$H158)),IF(0&lt;'2_all_summary'!T158,1,2),IF(0='2_all_summary'!T158,4,3))</f>
        <v>3</v>
      </c>
      <c r="R159" s="41">
        <f>IF(ISNUMBER(SEARCH("Yes",'2_all_summary'!$H158)),IF(ISNUMBER(SEARCH("Yes",'2_all_summary'!U158)),1,2),IF(ISNUMBER(SEARCH("No",'2_all_summary'!U158)),4,3))</f>
        <v>3</v>
      </c>
    </row>
    <row r="160" spans="7:18" x14ac:dyDescent="0.3">
      <c r="G160" s="56"/>
      <c r="H160" s="41" t="str">
        <f>'2_all_summary'!D159</f>
        <v>Vulnerability of nearshore tropical finfish in Cuba: implications for scientific and management planning</v>
      </c>
      <c r="I160" s="41" t="str">
        <f>'2_all_summary'!E159</f>
        <v>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Cubaâ€™s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Â© 2018 Rosenstiel School of Marine &amp; Atmospheric Science of the University of Miami</v>
      </c>
      <c r="J160" s="41">
        <f>IF(ISNUMBER(SEARCH("Yes",'2_all_summary'!$H159)),IF(ISNUMBER(SEARCH("Yes",'2_all_summary'!M159)),1,2),IF(ISNUMBER(SEARCH("No",'2_all_summary'!M159)),4,3))</f>
        <v>4</v>
      </c>
      <c r="K160" s="41">
        <f>IF(ISNUMBER(SEARCH("Yes",'2_all_summary'!$H159)),IF(ISNUMBER(SEARCH("Yes",'2_all_summary'!N159)),1,2),IF(ISNUMBER(SEARCH("No",'2_all_summary'!N159)),4,3))</f>
        <v>4</v>
      </c>
      <c r="L160" s="41">
        <f>IF(ISNUMBER(SEARCH("Yes",'2_all_summary'!$H159)),IF(ISNUMBER(SEARCH("Yes",'2_all_summary'!O159)),1,2),IF(ISNUMBER(SEARCH("No",'2_all_summary'!O159)),4,3))</f>
        <v>4</v>
      </c>
      <c r="M160" s="41">
        <f>IF(ISNUMBER(SEARCH("Yes",'2_all_summary'!$H159)),IF(0&lt;'2_all_summary'!P159,1,2),IF(0='2_all_summary'!P159,4,3))</f>
        <v>4</v>
      </c>
      <c r="N160" s="41">
        <f>IF(ISNUMBER(SEARCH("Yes",'2_all_summary'!$H159)),IF(ISNUMBER(SEARCH("Yes",'2_all_summary'!Q159)),1,2),IF(ISNUMBER(SEARCH("No",'2_all_summary'!Q159)),4,3))</f>
        <v>4</v>
      </c>
      <c r="O160" s="41">
        <f>IF(ISNUMBER(SEARCH("Yes",'2_all_summary'!$H159)),IF(ISNUMBER(SEARCH("Yes",'2_all_summary'!R159)),1,2),IF(ISNUMBER(SEARCH("No",'2_all_summary'!R159)),4,3))</f>
        <v>4</v>
      </c>
      <c r="P160" s="41">
        <f>IF(ISNUMBER(SEARCH("Yes",'2_all_summary'!$H159)),IF(ISNUMBER(SEARCH("Yes",'2_all_summary'!S159)),1,2),IF(ISNUMBER(SEARCH("No",'2_all_summary'!S159)),4,3))</f>
        <v>4</v>
      </c>
      <c r="Q160" s="41">
        <f>IF(ISNUMBER(SEARCH("Yes",'2_all_summary'!$H159)),IF(0&lt;'2_all_summary'!T159,1,2),IF(0='2_all_summary'!T159,4,3))</f>
        <v>4</v>
      </c>
      <c r="R160" s="41">
        <f>IF(ISNUMBER(SEARCH("Yes",'2_all_summary'!$H159)),IF(ISNUMBER(SEARCH("Yes",'2_all_summary'!U159)),1,2),IF(ISNUMBER(SEARCH("No",'2_all_summary'!U159)),4,3))</f>
        <v>4</v>
      </c>
    </row>
    <row r="161" spans="7:18" x14ac:dyDescent="0.3">
      <c r="G161" s="56"/>
      <c r="H161" s="41" t="str">
        <f>'2_all_summary'!D160</f>
        <v>Teens could get new message on waiting for sex. Sex education.</v>
      </c>
      <c r="I161" s="41" t="str">
        <f>'2_all_summary'!E160</f>
        <v>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v>
      </c>
      <c r="J161" s="41">
        <f>IF(ISNUMBER(SEARCH("Yes",'2_all_summary'!$H160)),IF(ISNUMBER(SEARCH("Yes",'2_all_summary'!M160)),1,2),IF(ISNUMBER(SEARCH("No",'2_all_summary'!M160)),4,3))</f>
        <v>4</v>
      </c>
      <c r="K161" s="41">
        <f>IF(ISNUMBER(SEARCH("Yes",'2_all_summary'!$H160)),IF(ISNUMBER(SEARCH("Yes",'2_all_summary'!N160)),1,2),IF(ISNUMBER(SEARCH("No",'2_all_summary'!N160)),4,3))</f>
        <v>4</v>
      </c>
      <c r="L161" s="41">
        <f>IF(ISNUMBER(SEARCH("Yes",'2_all_summary'!$H160)),IF(ISNUMBER(SEARCH("Yes",'2_all_summary'!O160)),1,2),IF(ISNUMBER(SEARCH("No",'2_all_summary'!O160)),4,3))</f>
        <v>4</v>
      </c>
      <c r="M161" s="41">
        <f>IF(ISNUMBER(SEARCH("Yes",'2_all_summary'!$H160)),IF(0&lt;'2_all_summary'!P160,1,2),IF(0='2_all_summary'!P160,4,3))</f>
        <v>4</v>
      </c>
      <c r="N161" s="41">
        <f>IF(ISNUMBER(SEARCH("Yes",'2_all_summary'!$H160)),IF(ISNUMBER(SEARCH("Yes",'2_all_summary'!Q160)),1,2),IF(ISNUMBER(SEARCH("No",'2_all_summary'!Q160)),4,3))</f>
        <v>4</v>
      </c>
      <c r="O161" s="41">
        <f>IF(ISNUMBER(SEARCH("Yes",'2_all_summary'!$H160)),IF(ISNUMBER(SEARCH("Yes",'2_all_summary'!R160)),1,2),IF(ISNUMBER(SEARCH("No",'2_all_summary'!R160)),4,3))</f>
        <v>4</v>
      </c>
      <c r="P161" s="41">
        <f>IF(ISNUMBER(SEARCH("Yes",'2_all_summary'!$H160)),IF(ISNUMBER(SEARCH("Yes",'2_all_summary'!S160)),1,2),IF(ISNUMBER(SEARCH("No",'2_all_summary'!S160)),4,3))</f>
        <v>4</v>
      </c>
      <c r="Q161" s="41">
        <f>IF(ISNUMBER(SEARCH("Yes",'2_all_summary'!$H160)),IF(0&lt;'2_all_summary'!T160,1,2),IF(0='2_all_summary'!T160,4,3))</f>
        <v>4</v>
      </c>
      <c r="R161" s="41">
        <f>IF(ISNUMBER(SEARCH("Yes",'2_all_summary'!$H160)),IF(ISNUMBER(SEARCH("Yes",'2_all_summary'!U160)),1,2),IF(ISNUMBER(SEARCH("No",'2_all_summary'!U160)),4,3))</f>
        <v>4</v>
      </c>
    </row>
    <row r="162" spans="7:18" x14ac:dyDescent="0.3">
      <c r="G162" s="56"/>
      <c r="H162" s="41" t="str">
        <f>'2_all_summary'!D161</f>
        <v>Statistical power: an important consideration in designing community-based monitoring programs for Arctic and sub-Arctic subsistence fisheries</v>
      </c>
      <c r="I162" s="41" t="str">
        <f>'2_all_summary'!E161</f>
        <v>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40â€“50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Â© 2014, Springer-Verlag Berlin Heidelberg.</v>
      </c>
      <c r="J162" s="41">
        <f>IF(ISNUMBER(SEARCH("Yes",'2_all_summary'!$H161)),IF(ISNUMBER(SEARCH("Yes",'2_all_summary'!M161)),1,2),IF(ISNUMBER(SEARCH("No",'2_all_summary'!M161)),4,3))</f>
        <v>4</v>
      </c>
      <c r="K162" s="41">
        <f>IF(ISNUMBER(SEARCH("Yes",'2_all_summary'!$H161)),IF(ISNUMBER(SEARCH("Yes",'2_all_summary'!N161)),1,2),IF(ISNUMBER(SEARCH("No",'2_all_summary'!N161)),4,3))</f>
        <v>4</v>
      </c>
      <c r="L162" s="41">
        <f>IF(ISNUMBER(SEARCH("Yes",'2_all_summary'!$H161)),IF(ISNUMBER(SEARCH("Yes",'2_all_summary'!O161)),1,2),IF(ISNUMBER(SEARCH("No",'2_all_summary'!O161)),4,3))</f>
        <v>4</v>
      </c>
      <c r="M162" s="41">
        <f>IF(ISNUMBER(SEARCH("Yes",'2_all_summary'!$H161)),IF(0&lt;'2_all_summary'!P161,1,2),IF(0='2_all_summary'!P161,4,3))</f>
        <v>4</v>
      </c>
      <c r="N162" s="41">
        <f>IF(ISNUMBER(SEARCH("Yes",'2_all_summary'!$H161)),IF(ISNUMBER(SEARCH("Yes",'2_all_summary'!Q161)),1,2),IF(ISNUMBER(SEARCH("No",'2_all_summary'!Q161)),4,3))</f>
        <v>4</v>
      </c>
      <c r="O162" s="41">
        <f>IF(ISNUMBER(SEARCH("Yes",'2_all_summary'!$H161)),IF(ISNUMBER(SEARCH("Yes",'2_all_summary'!R161)),1,2),IF(ISNUMBER(SEARCH("No",'2_all_summary'!R161)),4,3))</f>
        <v>4</v>
      </c>
      <c r="P162" s="41">
        <f>IF(ISNUMBER(SEARCH("Yes",'2_all_summary'!$H161)),IF(ISNUMBER(SEARCH("Yes",'2_all_summary'!S161)),1,2),IF(ISNUMBER(SEARCH("No",'2_all_summary'!S161)),4,3))</f>
        <v>4</v>
      </c>
      <c r="Q162" s="41">
        <f>IF(ISNUMBER(SEARCH("Yes",'2_all_summary'!$H161)),IF(0&lt;'2_all_summary'!T161,1,2),IF(0='2_all_summary'!T161,4,3))</f>
        <v>4</v>
      </c>
      <c r="R162" s="41">
        <f>IF(ISNUMBER(SEARCH("Yes",'2_all_summary'!$H161)),IF(ISNUMBER(SEARCH("Yes",'2_all_summary'!U161)),1,2),IF(ISNUMBER(SEARCH("No",'2_all_summary'!U161)),4,3))</f>
        <v>4</v>
      </c>
    </row>
    <row r="163" spans="7:18" x14ac:dyDescent="0.3">
      <c r="G163" s="56"/>
      <c r="H163" s="41" t="str">
        <f>'2_all_summary'!D162</f>
        <v>The role of religion in coastal resource management: The case of kupo island, penghu (pescadores), Taiwan</v>
      </c>
      <c r="I163" s="41" t="str">
        <f>'2_all_summary'!E162</f>
        <v>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 -vis coastal resources in relation to recreational activities can encourage fuller participation from the younger generation as well as the public at large. Â© 1998 Taylor &amp; Francis.</v>
      </c>
      <c r="J163" s="41">
        <f>IF(ISNUMBER(SEARCH("Yes",'2_all_summary'!$H162)),IF(ISNUMBER(SEARCH("Yes",'2_all_summary'!M162)),1,2),IF(ISNUMBER(SEARCH("No",'2_all_summary'!M162)),4,3))</f>
        <v>4</v>
      </c>
      <c r="K163" s="41">
        <f>IF(ISNUMBER(SEARCH("Yes",'2_all_summary'!$H162)),IF(ISNUMBER(SEARCH("Yes",'2_all_summary'!N162)),1,2),IF(ISNUMBER(SEARCH("No",'2_all_summary'!N162)),4,3))</f>
        <v>4</v>
      </c>
      <c r="L163" s="41">
        <f>IF(ISNUMBER(SEARCH("Yes",'2_all_summary'!$H162)),IF(ISNUMBER(SEARCH("Yes",'2_all_summary'!O162)),1,2),IF(ISNUMBER(SEARCH("No",'2_all_summary'!O162)),4,3))</f>
        <v>4</v>
      </c>
      <c r="M163" s="41">
        <f>IF(ISNUMBER(SEARCH("Yes",'2_all_summary'!$H162)),IF(0&lt;'2_all_summary'!P162,1,2),IF(0='2_all_summary'!P162,4,3))</f>
        <v>4</v>
      </c>
      <c r="N163" s="41">
        <f>IF(ISNUMBER(SEARCH("Yes",'2_all_summary'!$H162)),IF(ISNUMBER(SEARCH("Yes",'2_all_summary'!Q162)),1,2),IF(ISNUMBER(SEARCH("No",'2_all_summary'!Q162)),4,3))</f>
        <v>4</v>
      </c>
      <c r="O163" s="41">
        <f>IF(ISNUMBER(SEARCH("Yes",'2_all_summary'!$H162)),IF(ISNUMBER(SEARCH("Yes",'2_all_summary'!R162)),1,2),IF(ISNUMBER(SEARCH("No",'2_all_summary'!R162)),4,3))</f>
        <v>4</v>
      </c>
      <c r="P163" s="41">
        <f>IF(ISNUMBER(SEARCH("Yes",'2_all_summary'!$H162)),IF(ISNUMBER(SEARCH("Yes",'2_all_summary'!S162)),1,2),IF(ISNUMBER(SEARCH("No",'2_all_summary'!S162)),4,3))</f>
        <v>4</v>
      </c>
      <c r="Q163" s="41">
        <f>IF(ISNUMBER(SEARCH("Yes",'2_all_summary'!$H162)),IF(0&lt;'2_all_summary'!T162,1,2),IF(0='2_all_summary'!T162,4,3))</f>
        <v>4</v>
      </c>
      <c r="R163" s="41">
        <f>IF(ISNUMBER(SEARCH("Yes",'2_all_summary'!$H162)),IF(ISNUMBER(SEARCH("Yes",'2_all_summary'!U162)),1,2),IF(ISNUMBER(SEARCH("No",'2_all_summary'!U162)),4,3))</f>
        <v>4</v>
      </c>
    </row>
    <row r="164" spans="7:18" x14ac:dyDescent="0.3">
      <c r="G164" s="56"/>
      <c r="H164" s="41" t="str">
        <f>'2_all_summary'!D163</f>
        <v>Supporting community-based mangrove forest management as Essential Ecosystem Area in Sungai Pakning, Riau</v>
      </c>
      <c r="I164" s="41" t="str">
        <f>'2_all_summary'!E163</f>
        <v>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Â© 2021 IOP Conference Series: Earth and Environmental Science</v>
      </c>
      <c r="J164" s="41">
        <f>IF(ISNUMBER(SEARCH("Yes",'2_all_summary'!$H163)),IF(ISNUMBER(SEARCH("Yes",'2_all_summary'!M163)),1,2),IF(ISNUMBER(SEARCH("No",'2_all_summary'!M163)),4,3))</f>
        <v>4</v>
      </c>
      <c r="K164" s="41">
        <f>IF(ISNUMBER(SEARCH("Yes",'2_all_summary'!$H163)),IF(ISNUMBER(SEARCH("Yes",'2_all_summary'!N163)),1,2),IF(ISNUMBER(SEARCH("No",'2_all_summary'!N163)),4,3))</f>
        <v>4</v>
      </c>
      <c r="L164" s="41">
        <f>IF(ISNUMBER(SEARCH("Yes",'2_all_summary'!$H163)),IF(ISNUMBER(SEARCH("Yes",'2_all_summary'!O163)),1,2),IF(ISNUMBER(SEARCH("No",'2_all_summary'!O163)),4,3))</f>
        <v>4</v>
      </c>
      <c r="M164" s="41">
        <f>IF(ISNUMBER(SEARCH("Yes",'2_all_summary'!$H163)),IF(0&lt;'2_all_summary'!P163,1,2),IF(0='2_all_summary'!P163,4,3))</f>
        <v>4</v>
      </c>
      <c r="N164" s="41">
        <f>IF(ISNUMBER(SEARCH("Yes",'2_all_summary'!$H163)),IF(ISNUMBER(SEARCH("Yes",'2_all_summary'!Q163)),1,2),IF(ISNUMBER(SEARCH("No",'2_all_summary'!Q163)),4,3))</f>
        <v>4</v>
      </c>
      <c r="O164" s="41">
        <f>IF(ISNUMBER(SEARCH("Yes",'2_all_summary'!$H163)),IF(ISNUMBER(SEARCH("Yes",'2_all_summary'!R163)),1,2),IF(ISNUMBER(SEARCH("No",'2_all_summary'!R163)),4,3))</f>
        <v>4</v>
      </c>
      <c r="P164" s="41">
        <f>IF(ISNUMBER(SEARCH("Yes",'2_all_summary'!$H163)),IF(ISNUMBER(SEARCH("Yes",'2_all_summary'!S163)),1,2),IF(ISNUMBER(SEARCH("No",'2_all_summary'!S163)),4,3))</f>
        <v>4</v>
      </c>
      <c r="Q164" s="41">
        <f>IF(ISNUMBER(SEARCH("Yes",'2_all_summary'!$H163)),IF(0&lt;'2_all_summary'!T163,1,2),IF(0='2_all_summary'!T163,4,3))</f>
        <v>4</v>
      </c>
      <c r="R164" s="41">
        <f>IF(ISNUMBER(SEARCH("Yes",'2_all_summary'!$H163)),IF(ISNUMBER(SEARCH("Yes",'2_all_summary'!U163)),1,2),IF(ISNUMBER(SEARCH("No",'2_all_summary'!U163)),4,3))</f>
        <v>4</v>
      </c>
    </row>
    <row r="165" spans="7:18" x14ac:dyDescent="0.3">
      <c r="G165" s="56"/>
      <c r="H165" s="41" t="str">
        <f>'2_all_summary'!D164</f>
        <v>Participatory research supporting community-based fishery management</v>
      </c>
      <c r="I165" s="41" t="str">
        <f>'2_all_summary'!E164</f>
        <v>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Â© 2003 Elsevier Ltd. All rights reserved.</v>
      </c>
      <c r="J165" s="41">
        <f>IF(ISNUMBER(SEARCH("Yes",'2_all_summary'!$H164)),IF(ISNUMBER(SEARCH("Yes",'2_all_summary'!M164)),1,2),IF(ISNUMBER(SEARCH("No",'2_all_summary'!M164)),4,3))</f>
        <v>4</v>
      </c>
      <c r="K165" s="41">
        <f>IF(ISNUMBER(SEARCH("Yes",'2_all_summary'!$H164)),IF(ISNUMBER(SEARCH("Yes",'2_all_summary'!N164)),1,2),IF(ISNUMBER(SEARCH("No",'2_all_summary'!N164)),4,3))</f>
        <v>4</v>
      </c>
      <c r="L165" s="41">
        <f>IF(ISNUMBER(SEARCH("Yes",'2_all_summary'!$H164)),IF(ISNUMBER(SEARCH("Yes",'2_all_summary'!O164)),1,2),IF(ISNUMBER(SEARCH("No",'2_all_summary'!O164)),4,3))</f>
        <v>4</v>
      </c>
      <c r="M165" s="41">
        <f>IF(ISNUMBER(SEARCH("Yes",'2_all_summary'!$H164)),IF(0&lt;'2_all_summary'!P164,1,2),IF(0='2_all_summary'!P164,4,3))</f>
        <v>4</v>
      </c>
      <c r="N165" s="41">
        <f>IF(ISNUMBER(SEARCH("Yes",'2_all_summary'!$H164)),IF(ISNUMBER(SEARCH("Yes",'2_all_summary'!Q164)),1,2),IF(ISNUMBER(SEARCH("No",'2_all_summary'!Q164)),4,3))</f>
        <v>4</v>
      </c>
      <c r="O165" s="41">
        <f>IF(ISNUMBER(SEARCH("Yes",'2_all_summary'!$H164)),IF(ISNUMBER(SEARCH("Yes",'2_all_summary'!R164)),1,2),IF(ISNUMBER(SEARCH("No",'2_all_summary'!R164)),4,3))</f>
        <v>4</v>
      </c>
      <c r="P165" s="41">
        <f>IF(ISNUMBER(SEARCH("Yes",'2_all_summary'!$H164)),IF(ISNUMBER(SEARCH("Yes",'2_all_summary'!S164)),1,2),IF(ISNUMBER(SEARCH("No",'2_all_summary'!S164)),4,3))</f>
        <v>4</v>
      </c>
      <c r="Q165" s="41">
        <f>IF(ISNUMBER(SEARCH("Yes",'2_all_summary'!$H164)),IF(0&lt;'2_all_summary'!T164,1,2),IF(0='2_all_summary'!T164,4,3))</f>
        <v>4</v>
      </c>
      <c r="R165" s="41">
        <f>IF(ISNUMBER(SEARCH("Yes",'2_all_summary'!$H164)),IF(ISNUMBER(SEARCH("Yes",'2_all_summary'!U164)),1,2),IF(ISNUMBER(SEARCH("No",'2_all_summary'!U164)),4,3))</f>
        <v>4</v>
      </c>
    </row>
    <row r="166" spans="7:18" x14ac:dyDescent="0.3">
      <c r="G166" s="56"/>
      <c r="H166" s="41" t="str">
        <f>'2_all_summary'!D165</f>
        <v>Country watch. Uganda.</v>
      </c>
      <c r="I166" s="41" t="str">
        <f>'2_all_summary'!E165</f>
        <v>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v>
      </c>
      <c r="J166" s="41">
        <f>IF(ISNUMBER(SEARCH("Yes",'2_all_summary'!$H165)),IF(ISNUMBER(SEARCH("Yes",'2_all_summary'!M165)),1,2),IF(ISNUMBER(SEARCH("No",'2_all_summary'!M165)),4,3))</f>
        <v>4</v>
      </c>
      <c r="K166" s="41">
        <f>IF(ISNUMBER(SEARCH("Yes",'2_all_summary'!$H165)),IF(ISNUMBER(SEARCH("Yes",'2_all_summary'!N165)),1,2),IF(ISNUMBER(SEARCH("No",'2_all_summary'!N165)),4,3))</f>
        <v>4</v>
      </c>
      <c r="L166" s="41">
        <f>IF(ISNUMBER(SEARCH("Yes",'2_all_summary'!$H165)),IF(ISNUMBER(SEARCH("Yes",'2_all_summary'!O165)),1,2),IF(ISNUMBER(SEARCH("No",'2_all_summary'!O165)),4,3))</f>
        <v>4</v>
      </c>
      <c r="M166" s="41">
        <f>IF(ISNUMBER(SEARCH("Yes",'2_all_summary'!$H165)),IF(0&lt;'2_all_summary'!P165,1,2),IF(0='2_all_summary'!P165,4,3))</f>
        <v>4</v>
      </c>
      <c r="N166" s="41">
        <f>IF(ISNUMBER(SEARCH("Yes",'2_all_summary'!$H165)),IF(ISNUMBER(SEARCH("Yes",'2_all_summary'!Q165)),1,2),IF(ISNUMBER(SEARCH("No",'2_all_summary'!Q165)),4,3))</f>
        <v>4</v>
      </c>
      <c r="O166" s="41">
        <f>IF(ISNUMBER(SEARCH("Yes",'2_all_summary'!$H165)),IF(ISNUMBER(SEARCH("Yes",'2_all_summary'!R165)),1,2),IF(ISNUMBER(SEARCH("No",'2_all_summary'!R165)),4,3))</f>
        <v>4</v>
      </c>
      <c r="P166" s="41">
        <f>IF(ISNUMBER(SEARCH("Yes",'2_all_summary'!$H165)),IF(ISNUMBER(SEARCH("Yes",'2_all_summary'!S165)),1,2),IF(ISNUMBER(SEARCH("No",'2_all_summary'!S165)),4,3))</f>
        <v>4</v>
      </c>
      <c r="Q166" s="41">
        <f>IF(ISNUMBER(SEARCH("Yes",'2_all_summary'!$H165)),IF(0&lt;'2_all_summary'!T165,1,2),IF(0='2_all_summary'!T165,4,3))</f>
        <v>4</v>
      </c>
      <c r="R166" s="41">
        <f>IF(ISNUMBER(SEARCH("Yes",'2_all_summary'!$H165)),IF(ISNUMBER(SEARCH("Yes",'2_all_summary'!U165)),1,2),IF(ISNUMBER(SEARCH("No",'2_all_summary'!U165)),4,3))</f>
        <v>4</v>
      </c>
    </row>
    <row r="167" spans="7:18" x14ac:dyDescent="0.3">
      <c r="G167" s="56"/>
      <c r="H167" s="41" t="str">
        <f>'2_all_summary'!D166</f>
        <v>Political ecology and social representations on mangrove conservation, rehabilitation and restoration in catanduanes island, philippines</v>
      </c>
      <c r="I167" s="41" t="str">
        <f>'2_all_summary'!E166</f>
        <v>Mangrove forest conservation, rehabilitation and restoration (or â€˜mangrovizationâ€™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Moscoviciâ€™s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â€“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Â© 2021, BIOFLUX SRL. All rights reserved.</v>
      </c>
      <c r="J167" s="41">
        <f>IF(ISNUMBER(SEARCH("Yes",'2_all_summary'!$H166)),IF(ISNUMBER(SEARCH("Yes",'2_all_summary'!M166)),1,2),IF(ISNUMBER(SEARCH("No",'2_all_summary'!M166)),4,3))</f>
        <v>4</v>
      </c>
      <c r="K167" s="41">
        <f>IF(ISNUMBER(SEARCH("Yes",'2_all_summary'!$H166)),IF(ISNUMBER(SEARCH("Yes",'2_all_summary'!N166)),1,2),IF(ISNUMBER(SEARCH("No",'2_all_summary'!N166)),4,3))</f>
        <v>4</v>
      </c>
      <c r="L167" s="41">
        <f>IF(ISNUMBER(SEARCH("Yes",'2_all_summary'!$H166)),IF(ISNUMBER(SEARCH("Yes",'2_all_summary'!O166)),1,2),IF(ISNUMBER(SEARCH("No",'2_all_summary'!O166)),4,3))</f>
        <v>4</v>
      </c>
      <c r="M167" s="41">
        <f>IF(ISNUMBER(SEARCH("Yes",'2_all_summary'!$H166)),IF(0&lt;'2_all_summary'!P166,1,2),IF(0='2_all_summary'!P166,4,3))</f>
        <v>4</v>
      </c>
      <c r="N167" s="41">
        <f>IF(ISNUMBER(SEARCH("Yes",'2_all_summary'!$H166)),IF(ISNUMBER(SEARCH("Yes",'2_all_summary'!Q166)),1,2),IF(ISNUMBER(SEARCH("No",'2_all_summary'!Q166)),4,3))</f>
        <v>4</v>
      </c>
      <c r="O167" s="41">
        <f>IF(ISNUMBER(SEARCH("Yes",'2_all_summary'!$H166)),IF(ISNUMBER(SEARCH("Yes",'2_all_summary'!R166)),1,2),IF(ISNUMBER(SEARCH("No",'2_all_summary'!R166)),4,3))</f>
        <v>4</v>
      </c>
      <c r="P167" s="41">
        <f>IF(ISNUMBER(SEARCH("Yes",'2_all_summary'!$H166)),IF(ISNUMBER(SEARCH("Yes",'2_all_summary'!S166)),1,2),IF(ISNUMBER(SEARCH("No",'2_all_summary'!S166)),4,3))</f>
        <v>4</v>
      </c>
      <c r="Q167" s="41">
        <f>IF(ISNUMBER(SEARCH("Yes",'2_all_summary'!$H166)),IF(0&lt;'2_all_summary'!T166,1,2),IF(0='2_all_summary'!T166,4,3))</f>
        <v>4</v>
      </c>
      <c r="R167" s="41">
        <f>IF(ISNUMBER(SEARCH("Yes",'2_all_summary'!$H166)),IF(ISNUMBER(SEARCH("Yes",'2_all_summary'!U166)),1,2),IF(ISNUMBER(SEARCH("No",'2_all_summary'!U166)),4,3))</f>
        <v>4</v>
      </c>
    </row>
    <row r="168" spans="7:18" x14ac:dyDescent="0.3">
      <c r="G168" s="56"/>
      <c r="H168" s="41" t="str">
        <f>'2_all_summary'!D167</f>
        <v>Cultural effectiveness in research: A summary report of a panel session entitled "engaging populations at risk"</v>
      </c>
      <c r="I168" s="41" t="str">
        <f>'2_all_summary'!E167</f>
        <v>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Â© Taylor &amp; Francis Group, LLC.</v>
      </c>
      <c r="J168" s="41">
        <f>IF(ISNUMBER(SEARCH("Yes",'2_all_summary'!$H167)),IF(ISNUMBER(SEARCH("Yes",'2_all_summary'!M167)),1,2),IF(ISNUMBER(SEARCH("No",'2_all_summary'!M167)),4,3))</f>
        <v>4</v>
      </c>
      <c r="K168" s="41">
        <f>IF(ISNUMBER(SEARCH("Yes",'2_all_summary'!$H167)),IF(ISNUMBER(SEARCH("Yes",'2_all_summary'!N167)),1,2),IF(ISNUMBER(SEARCH("No",'2_all_summary'!N167)),4,3))</f>
        <v>4</v>
      </c>
      <c r="L168" s="41">
        <f>IF(ISNUMBER(SEARCH("Yes",'2_all_summary'!$H167)),IF(ISNUMBER(SEARCH("Yes",'2_all_summary'!O167)),1,2),IF(ISNUMBER(SEARCH("No",'2_all_summary'!O167)),4,3))</f>
        <v>4</v>
      </c>
      <c r="M168" s="41">
        <f>IF(ISNUMBER(SEARCH("Yes",'2_all_summary'!$H167)),IF(0&lt;'2_all_summary'!P167,1,2),IF(0='2_all_summary'!P167,4,3))</f>
        <v>4</v>
      </c>
      <c r="N168" s="41">
        <f>IF(ISNUMBER(SEARCH("Yes",'2_all_summary'!$H167)),IF(ISNUMBER(SEARCH("Yes",'2_all_summary'!Q167)),1,2),IF(ISNUMBER(SEARCH("No",'2_all_summary'!Q167)),4,3))</f>
        <v>4</v>
      </c>
      <c r="O168" s="41">
        <f>IF(ISNUMBER(SEARCH("Yes",'2_all_summary'!$H167)),IF(ISNUMBER(SEARCH("Yes",'2_all_summary'!R167)),1,2),IF(ISNUMBER(SEARCH("No",'2_all_summary'!R167)),4,3))</f>
        <v>4</v>
      </c>
      <c r="P168" s="41">
        <f>IF(ISNUMBER(SEARCH("Yes",'2_all_summary'!$H167)),IF(ISNUMBER(SEARCH("Yes",'2_all_summary'!S167)),1,2),IF(ISNUMBER(SEARCH("No",'2_all_summary'!S167)),4,3))</f>
        <v>4</v>
      </c>
      <c r="Q168" s="41">
        <f>IF(ISNUMBER(SEARCH("Yes",'2_all_summary'!$H167)),IF(0&lt;'2_all_summary'!T167,1,2),IF(0='2_all_summary'!T167,4,3))</f>
        <v>4</v>
      </c>
      <c r="R168" s="41">
        <f>IF(ISNUMBER(SEARCH("Yes",'2_all_summary'!$H167)),IF(ISNUMBER(SEARCH("Yes",'2_all_summary'!U167)),1,2),IF(ISNUMBER(SEARCH("No",'2_all_summary'!U167)),4,3))</f>
        <v>4</v>
      </c>
    </row>
    <row r="169" spans="7:18" x14ac:dyDescent="0.3">
      <c r="G169" s="56"/>
      <c r="H169" s="41" t="str">
        <f>'2_all_summary'!D168</f>
        <v>Unfinished business: Taiwan's experience with rights-based coastal fisheries management</v>
      </c>
      <c r="I169" s="41" t="str">
        <f>'2_all_summary'!E168</f>
        <v>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Â© 2012 Elsevier Ltd.</v>
      </c>
      <c r="J169" s="41">
        <f>IF(ISNUMBER(SEARCH("Yes",'2_all_summary'!$H168)),IF(ISNUMBER(SEARCH("Yes",'2_all_summary'!M168)),1,2),IF(ISNUMBER(SEARCH("No",'2_all_summary'!M168)),4,3))</f>
        <v>4</v>
      </c>
      <c r="K169" s="41">
        <f>IF(ISNUMBER(SEARCH("Yes",'2_all_summary'!$H168)),IF(ISNUMBER(SEARCH("Yes",'2_all_summary'!N168)),1,2),IF(ISNUMBER(SEARCH("No",'2_all_summary'!N168)),4,3))</f>
        <v>4</v>
      </c>
      <c r="L169" s="41">
        <f>IF(ISNUMBER(SEARCH("Yes",'2_all_summary'!$H168)),IF(ISNUMBER(SEARCH("Yes",'2_all_summary'!O168)),1,2),IF(ISNUMBER(SEARCH("No",'2_all_summary'!O168)),4,3))</f>
        <v>4</v>
      </c>
      <c r="M169" s="41">
        <f>IF(ISNUMBER(SEARCH("Yes",'2_all_summary'!$H168)),IF(0&lt;'2_all_summary'!P168,1,2),IF(0='2_all_summary'!P168,4,3))</f>
        <v>4</v>
      </c>
      <c r="N169" s="41">
        <f>IF(ISNUMBER(SEARCH("Yes",'2_all_summary'!$H168)),IF(ISNUMBER(SEARCH("Yes",'2_all_summary'!Q168)),1,2),IF(ISNUMBER(SEARCH("No",'2_all_summary'!Q168)),4,3))</f>
        <v>4</v>
      </c>
      <c r="O169" s="41">
        <f>IF(ISNUMBER(SEARCH("Yes",'2_all_summary'!$H168)),IF(ISNUMBER(SEARCH("Yes",'2_all_summary'!R168)),1,2),IF(ISNUMBER(SEARCH("No",'2_all_summary'!R168)),4,3))</f>
        <v>4</v>
      </c>
      <c r="P169" s="41">
        <f>IF(ISNUMBER(SEARCH("Yes",'2_all_summary'!$H168)),IF(ISNUMBER(SEARCH("Yes",'2_all_summary'!S168)),1,2),IF(ISNUMBER(SEARCH("No",'2_all_summary'!S168)),4,3))</f>
        <v>4</v>
      </c>
      <c r="Q169" s="41">
        <f>IF(ISNUMBER(SEARCH("Yes",'2_all_summary'!$H168)),IF(0&lt;'2_all_summary'!T168,1,2),IF(0='2_all_summary'!T168,4,3))</f>
        <v>4</v>
      </c>
      <c r="R169" s="41">
        <f>IF(ISNUMBER(SEARCH("Yes",'2_all_summary'!$H168)),IF(ISNUMBER(SEARCH("Yes",'2_all_summary'!U168)),1,2),IF(ISNUMBER(SEARCH("No",'2_all_summary'!U168)),4,3))</f>
        <v>4</v>
      </c>
    </row>
    <row r="170" spans="7:18" x14ac:dyDescent="0.3">
      <c r="G170" s="56"/>
      <c r="H170" s="41" t="str">
        <f>'2_all_summary'!D169</f>
        <v>Using historical atlas data to develop high-resolution distribution models of freshwater fishes</v>
      </c>
      <c r="I170" s="41" t="str">
        <f>'2_all_summary'!E169</f>
        <v>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Â© 2015 Huang, Frimpong. This is an open access article distributed under the terms of the Creative Commons Attribution License, which permits unrestricted use, distribution, and reproduction in any medium, provided the original author and source are credited.</v>
      </c>
      <c r="J170" s="41">
        <f>IF(ISNUMBER(SEARCH("Yes",'2_all_summary'!$H169)),IF(ISNUMBER(SEARCH("Yes",'2_all_summary'!M169)),1,2),IF(ISNUMBER(SEARCH("No",'2_all_summary'!M169)),4,3))</f>
        <v>4</v>
      </c>
      <c r="K170" s="41">
        <f>IF(ISNUMBER(SEARCH("Yes",'2_all_summary'!$H169)),IF(ISNUMBER(SEARCH("Yes",'2_all_summary'!N169)),1,2),IF(ISNUMBER(SEARCH("No",'2_all_summary'!N169)),4,3))</f>
        <v>4</v>
      </c>
      <c r="L170" s="41">
        <f>IF(ISNUMBER(SEARCH("Yes",'2_all_summary'!$H169)),IF(ISNUMBER(SEARCH("Yes",'2_all_summary'!O169)),1,2),IF(ISNUMBER(SEARCH("No",'2_all_summary'!O169)),4,3))</f>
        <v>4</v>
      </c>
      <c r="M170" s="41">
        <f>IF(ISNUMBER(SEARCH("Yes",'2_all_summary'!$H169)),IF(0&lt;'2_all_summary'!P169,1,2),IF(0='2_all_summary'!P169,4,3))</f>
        <v>4</v>
      </c>
      <c r="N170" s="41">
        <f>IF(ISNUMBER(SEARCH("Yes",'2_all_summary'!$H169)),IF(ISNUMBER(SEARCH("Yes",'2_all_summary'!Q169)),1,2),IF(ISNUMBER(SEARCH("No",'2_all_summary'!Q169)),4,3))</f>
        <v>4</v>
      </c>
      <c r="O170" s="41">
        <f>IF(ISNUMBER(SEARCH("Yes",'2_all_summary'!$H169)),IF(ISNUMBER(SEARCH("Yes",'2_all_summary'!R169)),1,2),IF(ISNUMBER(SEARCH("No",'2_all_summary'!R169)),4,3))</f>
        <v>4</v>
      </c>
      <c r="P170" s="41">
        <f>IF(ISNUMBER(SEARCH("Yes",'2_all_summary'!$H169)),IF(ISNUMBER(SEARCH("Yes",'2_all_summary'!S169)),1,2),IF(ISNUMBER(SEARCH("No",'2_all_summary'!S169)),4,3))</f>
        <v>4</v>
      </c>
      <c r="Q170" s="41">
        <f>IF(ISNUMBER(SEARCH("Yes",'2_all_summary'!$H169)),IF(0&lt;'2_all_summary'!T169,1,2),IF(0='2_all_summary'!T169,4,3))</f>
        <v>4</v>
      </c>
      <c r="R170" s="41">
        <f>IF(ISNUMBER(SEARCH("Yes",'2_all_summary'!$H169)),IF(ISNUMBER(SEARCH("Yes",'2_all_summary'!U169)),1,2),IF(ISNUMBER(SEARCH("No",'2_all_summary'!U169)),4,3))</f>
        <v>4</v>
      </c>
    </row>
    <row r="171" spans="7:18" x14ac:dyDescent="0.3">
      <c r="G171" s="56"/>
      <c r="H171" s="41" t="str">
        <f>'2_all_summary'!D170</f>
        <v>Towards wise coastal management practice in a tropical megacity - Jakarta</v>
      </c>
      <c r="I171" s="41" t="str">
        <f>'2_all_summary'!E170</f>
        <v>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Â© 2001 Elsevier Science Ltd. All rights reserved.</v>
      </c>
      <c r="J171" s="41">
        <f>IF(ISNUMBER(SEARCH("Yes",'2_all_summary'!$H170)),IF(ISNUMBER(SEARCH("Yes",'2_all_summary'!M170)),1,2),IF(ISNUMBER(SEARCH("No",'2_all_summary'!M170)),4,3))</f>
        <v>4</v>
      </c>
      <c r="K171" s="41">
        <f>IF(ISNUMBER(SEARCH("Yes",'2_all_summary'!$H170)),IF(ISNUMBER(SEARCH("Yes",'2_all_summary'!N170)),1,2),IF(ISNUMBER(SEARCH("No",'2_all_summary'!N170)),4,3))</f>
        <v>4</v>
      </c>
      <c r="L171" s="41">
        <f>IF(ISNUMBER(SEARCH("Yes",'2_all_summary'!$H170)),IF(ISNUMBER(SEARCH("Yes",'2_all_summary'!O170)),1,2),IF(ISNUMBER(SEARCH("No",'2_all_summary'!O170)),4,3))</f>
        <v>4</v>
      </c>
      <c r="M171" s="41">
        <f>IF(ISNUMBER(SEARCH("Yes",'2_all_summary'!$H170)),IF(0&lt;'2_all_summary'!P170,1,2),IF(0='2_all_summary'!P170,4,3))</f>
        <v>4</v>
      </c>
      <c r="N171" s="41">
        <f>IF(ISNUMBER(SEARCH("Yes",'2_all_summary'!$H170)),IF(ISNUMBER(SEARCH("Yes",'2_all_summary'!Q170)),1,2),IF(ISNUMBER(SEARCH("No",'2_all_summary'!Q170)),4,3))</f>
        <v>4</v>
      </c>
      <c r="O171" s="41">
        <f>IF(ISNUMBER(SEARCH("Yes",'2_all_summary'!$H170)),IF(ISNUMBER(SEARCH("Yes",'2_all_summary'!R170)),1,2),IF(ISNUMBER(SEARCH("No",'2_all_summary'!R170)),4,3))</f>
        <v>4</v>
      </c>
      <c r="P171" s="41">
        <f>IF(ISNUMBER(SEARCH("Yes",'2_all_summary'!$H170)),IF(ISNUMBER(SEARCH("Yes",'2_all_summary'!S170)),1,2),IF(ISNUMBER(SEARCH("No",'2_all_summary'!S170)),4,3))</f>
        <v>4</v>
      </c>
      <c r="Q171" s="41">
        <f>IF(ISNUMBER(SEARCH("Yes",'2_all_summary'!$H170)),IF(0&lt;'2_all_summary'!T170,1,2),IF(0='2_all_summary'!T170,4,3))</f>
        <v>4</v>
      </c>
      <c r="R171" s="41">
        <f>IF(ISNUMBER(SEARCH("Yes",'2_all_summary'!$H170)),IF(ISNUMBER(SEARCH("Yes",'2_all_summary'!U170)),1,2),IF(ISNUMBER(SEARCH("No",'2_all_summary'!U170)),4,3))</f>
        <v>4</v>
      </c>
    </row>
    <row r="172" spans="7:18" x14ac:dyDescent="0.3">
      <c r="G172" s="56"/>
      <c r="H172" s="41" t="str">
        <f>'2_all_summary'!D171</f>
        <v>The Philippines</v>
      </c>
      <c r="I172" s="41" t="str">
        <f>'2_all_summary'!E171</f>
        <v>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countryâ€™s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poorâ€™s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Â© 2019 Elsevier Ltd. All rights reserved.</v>
      </c>
      <c r="J172" s="41">
        <f>IF(ISNUMBER(SEARCH("Yes",'2_all_summary'!$H171)),IF(ISNUMBER(SEARCH("Yes",'2_all_summary'!M171)),1,2),IF(ISNUMBER(SEARCH("No",'2_all_summary'!M171)),4,3))</f>
        <v>4</v>
      </c>
      <c r="K172" s="41">
        <f>IF(ISNUMBER(SEARCH("Yes",'2_all_summary'!$H171)),IF(ISNUMBER(SEARCH("Yes",'2_all_summary'!N171)),1,2),IF(ISNUMBER(SEARCH("No",'2_all_summary'!N171)),4,3))</f>
        <v>4</v>
      </c>
      <c r="L172" s="41">
        <f>IF(ISNUMBER(SEARCH("Yes",'2_all_summary'!$H171)),IF(ISNUMBER(SEARCH("Yes",'2_all_summary'!O171)),1,2),IF(ISNUMBER(SEARCH("No",'2_all_summary'!O171)),4,3))</f>
        <v>4</v>
      </c>
      <c r="M172" s="41">
        <f>IF(ISNUMBER(SEARCH("Yes",'2_all_summary'!$H171)),IF(0&lt;'2_all_summary'!P171,1,2),IF(0='2_all_summary'!P171,4,3))</f>
        <v>4</v>
      </c>
      <c r="N172" s="41">
        <f>IF(ISNUMBER(SEARCH("Yes",'2_all_summary'!$H171)),IF(ISNUMBER(SEARCH("Yes",'2_all_summary'!Q171)),1,2),IF(ISNUMBER(SEARCH("No",'2_all_summary'!Q171)),4,3))</f>
        <v>4</v>
      </c>
      <c r="O172" s="41">
        <f>IF(ISNUMBER(SEARCH("Yes",'2_all_summary'!$H171)),IF(ISNUMBER(SEARCH("Yes",'2_all_summary'!R171)),1,2),IF(ISNUMBER(SEARCH("No",'2_all_summary'!R171)),4,3))</f>
        <v>4</v>
      </c>
      <c r="P172" s="41">
        <f>IF(ISNUMBER(SEARCH("Yes",'2_all_summary'!$H171)),IF(ISNUMBER(SEARCH("Yes",'2_all_summary'!S171)),1,2),IF(ISNUMBER(SEARCH("No",'2_all_summary'!S171)),4,3))</f>
        <v>4</v>
      </c>
      <c r="Q172" s="41">
        <f>IF(ISNUMBER(SEARCH("Yes",'2_all_summary'!$H171)),IF(0&lt;'2_all_summary'!T171,1,2),IF(0='2_all_summary'!T171,4,3))</f>
        <v>4</v>
      </c>
      <c r="R172" s="41">
        <f>IF(ISNUMBER(SEARCH("Yes",'2_all_summary'!$H171)),IF(ISNUMBER(SEARCH("Yes",'2_all_summary'!U171)),1,2),IF(ISNUMBER(SEARCH("No",'2_all_summary'!U171)),4,3))</f>
        <v>4</v>
      </c>
    </row>
    <row r="173" spans="7:18" x14ac:dyDescent="0.3">
      <c r="G173" s="56"/>
      <c r="H173" s="41" t="str">
        <f>'2_all_summary'!D172</f>
        <v>Fishers' perceived objectives of community-based coastal resource management in the Kei islands, Indonesia</v>
      </c>
      <c r="I173" s="41" t="str">
        <f>'2_all_summary'!E172</f>
        <v>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Â© 2017 Hoshino, van Putten, Girsang, Resosudarmo and Yamazaki.</v>
      </c>
      <c r="J173" s="41">
        <f>IF(ISNUMBER(SEARCH("Yes",'2_all_summary'!$H172)),IF(ISNUMBER(SEARCH("Yes",'2_all_summary'!M172)),1,2),IF(ISNUMBER(SEARCH("No",'2_all_summary'!M172)),4,3))</f>
        <v>4</v>
      </c>
      <c r="K173" s="41">
        <f>IF(ISNUMBER(SEARCH("Yes",'2_all_summary'!$H172)),IF(ISNUMBER(SEARCH("Yes",'2_all_summary'!N172)),1,2),IF(ISNUMBER(SEARCH("No",'2_all_summary'!N172)),4,3))</f>
        <v>4</v>
      </c>
      <c r="L173" s="41">
        <f>IF(ISNUMBER(SEARCH("Yes",'2_all_summary'!$H172)),IF(ISNUMBER(SEARCH("Yes",'2_all_summary'!O172)),1,2),IF(ISNUMBER(SEARCH("No",'2_all_summary'!O172)),4,3))</f>
        <v>4</v>
      </c>
      <c r="M173" s="41">
        <f>IF(ISNUMBER(SEARCH("Yes",'2_all_summary'!$H172)),IF(0&lt;'2_all_summary'!P172,1,2),IF(0='2_all_summary'!P172,4,3))</f>
        <v>4</v>
      </c>
      <c r="N173" s="41">
        <f>IF(ISNUMBER(SEARCH("Yes",'2_all_summary'!$H172)),IF(ISNUMBER(SEARCH("Yes",'2_all_summary'!Q172)),1,2),IF(ISNUMBER(SEARCH("No",'2_all_summary'!Q172)),4,3))</f>
        <v>4</v>
      </c>
      <c r="O173" s="41">
        <f>IF(ISNUMBER(SEARCH("Yes",'2_all_summary'!$H172)),IF(ISNUMBER(SEARCH("Yes",'2_all_summary'!R172)),1,2),IF(ISNUMBER(SEARCH("No",'2_all_summary'!R172)),4,3))</f>
        <v>4</v>
      </c>
      <c r="P173" s="41">
        <f>IF(ISNUMBER(SEARCH("Yes",'2_all_summary'!$H172)),IF(ISNUMBER(SEARCH("Yes",'2_all_summary'!S172)),1,2),IF(ISNUMBER(SEARCH("No",'2_all_summary'!S172)),4,3))</f>
        <v>4</v>
      </c>
      <c r="Q173" s="41">
        <f>IF(ISNUMBER(SEARCH("Yes",'2_all_summary'!$H172)),IF(0&lt;'2_all_summary'!T172,1,2),IF(0='2_all_summary'!T172,4,3))</f>
        <v>4</v>
      </c>
      <c r="R173" s="41">
        <f>IF(ISNUMBER(SEARCH("Yes",'2_all_summary'!$H172)),IF(ISNUMBER(SEARCH("Yes",'2_all_summary'!U172)),1,2),IF(ISNUMBER(SEARCH("No",'2_all_summary'!U172)),4,3))</f>
        <v>4</v>
      </c>
    </row>
    <row r="174" spans="7:18" x14ac:dyDescent="0.3">
      <c r="G174" s="56"/>
      <c r="H174" s="41" t="str">
        <f>'2_all_summary'!D173</f>
        <v>The dwindling community-based management strategies in the brush park fishery of a tropical estuary: Need for co-management</v>
      </c>
      <c r="I174" s="41" t="str">
        <f>'2_all_summary'!E173</f>
        <v>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Â© 2018 Elsevier Ltd</v>
      </c>
      <c r="J174" s="41">
        <f>IF(ISNUMBER(SEARCH("Yes",'2_all_summary'!$H173)),IF(ISNUMBER(SEARCH("Yes",'2_all_summary'!M173)),1,2),IF(ISNUMBER(SEARCH("No",'2_all_summary'!M173)),4,3))</f>
        <v>4</v>
      </c>
      <c r="K174" s="41">
        <f>IF(ISNUMBER(SEARCH("Yes",'2_all_summary'!$H173)),IF(ISNUMBER(SEARCH("Yes",'2_all_summary'!N173)),1,2),IF(ISNUMBER(SEARCH("No",'2_all_summary'!N173)),4,3))</f>
        <v>4</v>
      </c>
      <c r="L174" s="41">
        <f>IF(ISNUMBER(SEARCH("Yes",'2_all_summary'!$H173)),IF(ISNUMBER(SEARCH("Yes",'2_all_summary'!O173)),1,2),IF(ISNUMBER(SEARCH("No",'2_all_summary'!O173)),4,3))</f>
        <v>4</v>
      </c>
      <c r="M174" s="41">
        <f>IF(ISNUMBER(SEARCH("Yes",'2_all_summary'!$H173)),IF(0&lt;'2_all_summary'!P173,1,2),IF(0='2_all_summary'!P173,4,3))</f>
        <v>4</v>
      </c>
      <c r="N174" s="41">
        <f>IF(ISNUMBER(SEARCH("Yes",'2_all_summary'!$H173)),IF(ISNUMBER(SEARCH("Yes",'2_all_summary'!Q173)),1,2),IF(ISNUMBER(SEARCH("No",'2_all_summary'!Q173)),4,3))</f>
        <v>4</v>
      </c>
      <c r="O174" s="41">
        <f>IF(ISNUMBER(SEARCH("Yes",'2_all_summary'!$H173)),IF(ISNUMBER(SEARCH("Yes",'2_all_summary'!R173)),1,2),IF(ISNUMBER(SEARCH("No",'2_all_summary'!R173)),4,3))</f>
        <v>4</v>
      </c>
      <c r="P174" s="41">
        <f>IF(ISNUMBER(SEARCH("Yes",'2_all_summary'!$H173)),IF(ISNUMBER(SEARCH("Yes",'2_all_summary'!S173)),1,2),IF(ISNUMBER(SEARCH("No",'2_all_summary'!S173)),4,3))</f>
        <v>4</v>
      </c>
      <c r="Q174" s="41">
        <f>IF(ISNUMBER(SEARCH("Yes",'2_all_summary'!$H173)),IF(0&lt;'2_all_summary'!T173,1,2),IF(0='2_all_summary'!T173,4,3))</f>
        <v>4</v>
      </c>
      <c r="R174" s="41">
        <f>IF(ISNUMBER(SEARCH("Yes",'2_all_summary'!$H173)),IF(ISNUMBER(SEARCH("Yes",'2_all_summary'!U173)),1,2),IF(ISNUMBER(SEARCH("No",'2_all_summary'!U173)),4,3))</f>
        <v>4</v>
      </c>
    </row>
    <row r="175" spans="7:18" x14ac:dyDescent="0.3">
      <c r="G175" s="56"/>
      <c r="H175" s="41" t="str">
        <f>'2_all_summary'!D174</f>
        <v>Options for managing the sustainable use of green turtles: Perceptions of hammond islanders in torres strait</v>
      </c>
      <c r="I175" s="41" t="str">
        <f>'2_all_summary'!E174</f>
        <v>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Â© 2010 Grayson et al.</v>
      </c>
      <c r="J175" s="41">
        <f>IF(ISNUMBER(SEARCH("Yes",'2_all_summary'!$H174)),IF(ISNUMBER(SEARCH("Yes",'2_all_summary'!M174)),1,2),IF(ISNUMBER(SEARCH("No",'2_all_summary'!M174)),4,3))</f>
        <v>4</v>
      </c>
      <c r="K175" s="41">
        <f>IF(ISNUMBER(SEARCH("Yes",'2_all_summary'!$H174)),IF(ISNUMBER(SEARCH("Yes",'2_all_summary'!N174)),1,2),IF(ISNUMBER(SEARCH("No",'2_all_summary'!N174)),4,3))</f>
        <v>4</v>
      </c>
      <c r="L175" s="41">
        <f>IF(ISNUMBER(SEARCH("Yes",'2_all_summary'!$H174)),IF(ISNUMBER(SEARCH("Yes",'2_all_summary'!O174)),1,2),IF(ISNUMBER(SEARCH("No",'2_all_summary'!O174)),4,3))</f>
        <v>4</v>
      </c>
      <c r="M175" s="41">
        <f>IF(ISNUMBER(SEARCH("Yes",'2_all_summary'!$H174)),IF(0&lt;'2_all_summary'!P174,1,2),IF(0='2_all_summary'!P174,4,3))</f>
        <v>4</v>
      </c>
      <c r="N175" s="41">
        <f>IF(ISNUMBER(SEARCH("Yes",'2_all_summary'!$H174)),IF(ISNUMBER(SEARCH("Yes",'2_all_summary'!Q174)),1,2),IF(ISNUMBER(SEARCH("No",'2_all_summary'!Q174)),4,3))</f>
        <v>4</v>
      </c>
      <c r="O175" s="41">
        <f>IF(ISNUMBER(SEARCH("Yes",'2_all_summary'!$H174)),IF(ISNUMBER(SEARCH("Yes",'2_all_summary'!R174)),1,2),IF(ISNUMBER(SEARCH("No",'2_all_summary'!R174)),4,3))</f>
        <v>4</v>
      </c>
      <c r="P175" s="41">
        <f>IF(ISNUMBER(SEARCH("Yes",'2_all_summary'!$H174)),IF(ISNUMBER(SEARCH("Yes",'2_all_summary'!S174)),1,2),IF(ISNUMBER(SEARCH("No",'2_all_summary'!S174)),4,3))</f>
        <v>4</v>
      </c>
      <c r="Q175" s="41">
        <f>IF(ISNUMBER(SEARCH("Yes",'2_all_summary'!$H174)),IF(0&lt;'2_all_summary'!T174,1,2),IF(0='2_all_summary'!T174,4,3))</f>
        <v>4</v>
      </c>
      <c r="R175" s="41">
        <f>IF(ISNUMBER(SEARCH("Yes",'2_all_summary'!$H174)),IF(ISNUMBER(SEARCH("Yes",'2_all_summary'!U174)),1,2),IF(ISNUMBER(SEARCH("No",'2_all_summary'!U174)),4,3))</f>
        <v>4</v>
      </c>
    </row>
    <row r="176" spans="7:18" x14ac:dyDescent="0.3">
      <c r="G176" s="56"/>
      <c r="H176" s="41" t="str">
        <f>'2_all_summary'!D175</f>
        <v>Multiple water use as an approach for increased basin productivity and improved adaptation: A case study from Bangladesh</v>
      </c>
      <c r="I176" s="41" t="str">
        <f>'2_all_summary'!E175</f>
        <v>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Â© 2012 International Association for Hydro-Environment Engineering and Research.</v>
      </c>
      <c r="J176" s="41">
        <f>IF(ISNUMBER(SEARCH("Yes",'2_all_summary'!$H175)),IF(ISNUMBER(SEARCH("Yes",'2_all_summary'!M175)),1,2),IF(ISNUMBER(SEARCH("No",'2_all_summary'!M175)),4,3))</f>
        <v>4</v>
      </c>
      <c r="K176" s="41">
        <f>IF(ISNUMBER(SEARCH("Yes",'2_all_summary'!$H175)),IF(ISNUMBER(SEARCH("Yes",'2_all_summary'!N175)),1,2),IF(ISNUMBER(SEARCH("No",'2_all_summary'!N175)),4,3))</f>
        <v>4</v>
      </c>
      <c r="L176" s="41">
        <f>IF(ISNUMBER(SEARCH("Yes",'2_all_summary'!$H175)),IF(ISNUMBER(SEARCH("Yes",'2_all_summary'!O175)),1,2),IF(ISNUMBER(SEARCH("No",'2_all_summary'!O175)),4,3))</f>
        <v>4</v>
      </c>
      <c r="M176" s="41">
        <f>IF(ISNUMBER(SEARCH("Yes",'2_all_summary'!$H175)),IF(0&lt;'2_all_summary'!P175,1,2),IF(0='2_all_summary'!P175,4,3))</f>
        <v>4</v>
      </c>
      <c r="N176" s="41">
        <f>IF(ISNUMBER(SEARCH("Yes",'2_all_summary'!$H175)),IF(ISNUMBER(SEARCH("Yes",'2_all_summary'!Q175)),1,2),IF(ISNUMBER(SEARCH("No",'2_all_summary'!Q175)),4,3))</f>
        <v>4</v>
      </c>
      <c r="O176" s="41">
        <f>IF(ISNUMBER(SEARCH("Yes",'2_all_summary'!$H175)),IF(ISNUMBER(SEARCH("Yes",'2_all_summary'!R175)),1,2),IF(ISNUMBER(SEARCH("No",'2_all_summary'!R175)),4,3))</f>
        <v>4</v>
      </c>
      <c r="P176" s="41">
        <f>IF(ISNUMBER(SEARCH("Yes",'2_all_summary'!$H175)),IF(ISNUMBER(SEARCH("Yes",'2_all_summary'!S175)),1,2),IF(ISNUMBER(SEARCH("No",'2_all_summary'!S175)),4,3))</f>
        <v>4</v>
      </c>
      <c r="Q176" s="41">
        <f>IF(ISNUMBER(SEARCH("Yes",'2_all_summary'!$H175)),IF(0&lt;'2_all_summary'!T175,1,2),IF(0='2_all_summary'!T175,4,3))</f>
        <v>4</v>
      </c>
      <c r="R176" s="41">
        <f>IF(ISNUMBER(SEARCH("Yes",'2_all_summary'!$H175)),IF(ISNUMBER(SEARCH("Yes",'2_all_summary'!U175)),1,2),IF(ISNUMBER(SEARCH("No",'2_all_summary'!U175)),4,3))</f>
        <v>4</v>
      </c>
    </row>
    <row r="177" spans="7:18" x14ac:dyDescent="0.3">
      <c r="G177" s="56"/>
      <c r="H177" s="41" t="str">
        <f>'2_all_summary'!D176</f>
        <v>A network of grassroots reserves protects tropical river fish diversity</v>
      </c>
      <c r="I177" s="41" t="str">
        <f>'2_all_summary'!E176</f>
        <v>Intensive fisheries have reduced fish biodiversity and abundance in aquatic ecosystems worldwide1â€“3. â€˜No-takeâ€™ marine reserves have become a cornerstone of marine ecosystem-based fisheries management4â€“6,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Thailandâ€™s Salween basin have markedly increased fish richness, density, and biomass relative to adjacent areas. Moreover, key correlates of the success of protected areas in marine ecosystemsâ€”particularly reserve size and enforcementâ€”predict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worldâ€™s protected areas9, and our findings suggest that networks of small, community-based reserves offer a generalizable model for protecting biodiversity and augmenting fisheries as the worldâ€™s rivers face unprecedented pressures10,11. Â© 2020, The Author(s), under exclusive licence to Springer Nature Limited.</v>
      </c>
      <c r="J177" s="41">
        <f>IF(ISNUMBER(SEARCH("Yes",'2_all_summary'!$H176)),IF(ISNUMBER(SEARCH("Yes",'2_all_summary'!M176)),1,2),IF(ISNUMBER(SEARCH("No",'2_all_summary'!M176)),4,3))</f>
        <v>4</v>
      </c>
      <c r="K177" s="41">
        <f>IF(ISNUMBER(SEARCH("Yes",'2_all_summary'!$H176)),IF(ISNUMBER(SEARCH("Yes",'2_all_summary'!N176)),1,2),IF(ISNUMBER(SEARCH("No",'2_all_summary'!N176)),4,3))</f>
        <v>4</v>
      </c>
      <c r="L177" s="41">
        <f>IF(ISNUMBER(SEARCH("Yes",'2_all_summary'!$H176)),IF(ISNUMBER(SEARCH("Yes",'2_all_summary'!O176)),1,2),IF(ISNUMBER(SEARCH("No",'2_all_summary'!O176)),4,3))</f>
        <v>4</v>
      </c>
      <c r="M177" s="41">
        <f>IF(ISNUMBER(SEARCH("Yes",'2_all_summary'!$H176)),IF(0&lt;'2_all_summary'!P176,1,2),IF(0='2_all_summary'!P176,4,3))</f>
        <v>4</v>
      </c>
      <c r="N177" s="41">
        <f>IF(ISNUMBER(SEARCH("Yes",'2_all_summary'!$H176)),IF(ISNUMBER(SEARCH("Yes",'2_all_summary'!Q176)),1,2),IF(ISNUMBER(SEARCH("No",'2_all_summary'!Q176)),4,3))</f>
        <v>4</v>
      </c>
      <c r="O177" s="41">
        <f>IF(ISNUMBER(SEARCH("Yes",'2_all_summary'!$H176)),IF(ISNUMBER(SEARCH("Yes",'2_all_summary'!R176)),1,2),IF(ISNUMBER(SEARCH("No",'2_all_summary'!R176)),4,3))</f>
        <v>4</v>
      </c>
      <c r="P177" s="41">
        <f>IF(ISNUMBER(SEARCH("Yes",'2_all_summary'!$H176)),IF(ISNUMBER(SEARCH("Yes",'2_all_summary'!S176)),1,2),IF(ISNUMBER(SEARCH("No",'2_all_summary'!S176)),4,3))</f>
        <v>4</v>
      </c>
      <c r="Q177" s="41">
        <f>IF(ISNUMBER(SEARCH("Yes",'2_all_summary'!$H176)),IF(0&lt;'2_all_summary'!T176,1,2),IF(0='2_all_summary'!T176,4,3))</f>
        <v>4</v>
      </c>
      <c r="R177" s="41">
        <f>IF(ISNUMBER(SEARCH("Yes",'2_all_summary'!$H176)),IF(ISNUMBER(SEARCH("Yes",'2_all_summary'!U176)),1,2),IF(ISNUMBER(SEARCH("No",'2_all_summary'!U176)),4,3))</f>
        <v>4</v>
      </c>
    </row>
    <row r="178" spans="7:18" x14ac:dyDescent="0.3">
      <c r="G178" s="56"/>
      <c r="H178" s="41" t="str">
        <f>'2_all_summary'!D177</f>
        <v>Design principles for managing coastal fisheries commons in present-day Japan</v>
      </c>
      <c r="I178" s="41" t="str">
        <f>'2_all_summary'!E177</f>
        <v>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Â© 2015 Elsevier B.V.</v>
      </c>
      <c r="J178" s="41">
        <f>IF(ISNUMBER(SEARCH("Yes",'2_all_summary'!$H177)),IF(ISNUMBER(SEARCH("Yes",'2_all_summary'!M177)),1,2),IF(ISNUMBER(SEARCH("No",'2_all_summary'!M177)),4,3))</f>
        <v>4</v>
      </c>
      <c r="K178" s="41">
        <f>IF(ISNUMBER(SEARCH("Yes",'2_all_summary'!$H177)),IF(ISNUMBER(SEARCH("Yes",'2_all_summary'!N177)),1,2),IF(ISNUMBER(SEARCH("No",'2_all_summary'!N177)),4,3))</f>
        <v>4</v>
      </c>
      <c r="L178" s="41">
        <f>IF(ISNUMBER(SEARCH("Yes",'2_all_summary'!$H177)),IF(ISNUMBER(SEARCH("Yes",'2_all_summary'!O177)),1,2),IF(ISNUMBER(SEARCH("No",'2_all_summary'!O177)),4,3))</f>
        <v>4</v>
      </c>
      <c r="M178" s="41">
        <f>IF(ISNUMBER(SEARCH("Yes",'2_all_summary'!$H177)),IF(0&lt;'2_all_summary'!P177,1,2),IF(0='2_all_summary'!P177,4,3))</f>
        <v>4</v>
      </c>
      <c r="N178" s="41">
        <f>IF(ISNUMBER(SEARCH("Yes",'2_all_summary'!$H177)),IF(ISNUMBER(SEARCH("Yes",'2_all_summary'!Q177)),1,2),IF(ISNUMBER(SEARCH("No",'2_all_summary'!Q177)),4,3))</f>
        <v>4</v>
      </c>
      <c r="O178" s="41">
        <f>IF(ISNUMBER(SEARCH("Yes",'2_all_summary'!$H177)),IF(ISNUMBER(SEARCH("Yes",'2_all_summary'!R177)),1,2),IF(ISNUMBER(SEARCH("No",'2_all_summary'!R177)),4,3))</f>
        <v>4</v>
      </c>
      <c r="P178" s="41">
        <f>IF(ISNUMBER(SEARCH("Yes",'2_all_summary'!$H177)),IF(ISNUMBER(SEARCH("Yes",'2_all_summary'!S177)),1,2),IF(ISNUMBER(SEARCH("No",'2_all_summary'!S177)),4,3))</f>
        <v>4</v>
      </c>
      <c r="Q178" s="41">
        <f>IF(ISNUMBER(SEARCH("Yes",'2_all_summary'!$H177)),IF(0&lt;'2_all_summary'!T177,1,2),IF(0='2_all_summary'!T177,4,3))</f>
        <v>4</v>
      </c>
      <c r="R178" s="41">
        <f>IF(ISNUMBER(SEARCH("Yes",'2_all_summary'!$H177)),IF(ISNUMBER(SEARCH("Yes",'2_all_summary'!U177)),1,2),IF(ISNUMBER(SEARCH("No",'2_all_summary'!U177)),4,3))</f>
        <v>4</v>
      </c>
    </row>
    <row r="179" spans="7:18" x14ac:dyDescent="0.3">
      <c r="G179" s="56"/>
      <c r="H179" s="41" t="str">
        <f>'2_all_summary'!D178</f>
        <v>Co-management and spatial features contribute to secure fish abundance and fishing yields in tropical floodplain lakes</v>
      </c>
      <c r="I179" s="41" t="str">
        <f>'2_all_summary'!E178</f>
        <v>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Â© 2013 Springer Science+Business Media New York.</v>
      </c>
      <c r="J179" s="41">
        <f>IF(ISNUMBER(SEARCH("Yes",'2_all_summary'!$H178)),IF(ISNUMBER(SEARCH("Yes",'2_all_summary'!M178)),1,2),IF(ISNUMBER(SEARCH("No",'2_all_summary'!M178)),4,3))</f>
        <v>4</v>
      </c>
      <c r="K179" s="41">
        <f>IF(ISNUMBER(SEARCH("Yes",'2_all_summary'!$H178)),IF(ISNUMBER(SEARCH("Yes",'2_all_summary'!N178)),1,2),IF(ISNUMBER(SEARCH("No",'2_all_summary'!N178)),4,3))</f>
        <v>4</v>
      </c>
      <c r="L179" s="41">
        <f>IF(ISNUMBER(SEARCH("Yes",'2_all_summary'!$H178)),IF(ISNUMBER(SEARCH("Yes",'2_all_summary'!O178)),1,2),IF(ISNUMBER(SEARCH("No",'2_all_summary'!O178)),4,3))</f>
        <v>4</v>
      </c>
      <c r="M179" s="41">
        <f>IF(ISNUMBER(SEARCH("Yes",'2_all_summary'!$H178)),IF(0&lt;'2_all_summary'!P178,1,2),IF(0='2_all_summary'!P178,4,3))</f>
        <v>4</v>
      </c>
      <c r="N179" s="41">
        <f>IF(ISNUMBER(SEARCH("Yes",'2_all_summary'!$H178)),IF(ISNUMBER(SEARCH("Yes",'2_all_summary'!Q178)),1,2),IF(ISNUMBER(SEARCH("No",'2_all_summary'!Q178)),4,3))</f>
        <v>4</v>
      </c>
      <c r="O179" s="41">
        <f>IF(ISNUMBER(SEARCH("Yes",'2_all_summary'!$H178)),IF(ISNUMBER(SEARCH("Yes",'2_all_summary'!R178)),1,2),IF(ISNUMBER(SEARCH("No",'2_all_summary'!R178)),4,3))</f>
        <v>4</v>
      </c>
      <c r="P179" s="41">
        <f>IF(ISNUMBER(SEARCH("Yes",'2_all_summary'!$H178)),IF(ISNUMBER(SEARCH("Yes",'2_all_summary'!S178)),1,2),IF(ISNUMBER(SEARCH("No",'2_all_summary'!S178)),4,3))</f>
        <v>4</v>
      </c>
      <c r="Q179" s="41">
        <f>IF(ISNUMBER(SEARCH("Yes",'2_all_summary'!$H178)),IF(0&lt;'2_all_summary'!T178,1,2),IF(0='2_all_summary'!T178,4,3))</f>
        <v>4</v>
      </c>
      <c r="R179" s="41">
        <f>IF(ISNUMBER(SEARCH("Yes",'2_all_summary'!$H178)),IF(ISNUMBER(SEARCH("Yes",'2_all_summary'!U178)),1,2),IF(ISNUMBER(SEARCH("No",'2_all_summary'!U178)),4,3))</f>
        <v>4</v>
      </c>
    </row>
    <row r="180" spans="7:18" x14ac:dyDescent="0.3">
      <c r="G180" s="56"/>
      <c r="H180" s="41" t="str">
        <f>'2_all_summary'!D179</f>
        <v>Community-Based Management of Amazonian Biodiversity Assets</v>
      </c>
      <c r="I180" s="41" t="str">
        <f>'2_all_summary'!E179</f>
        <v>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worldâ€™s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Â© Springer Nature Switzerland AG 2020.</v>
      </c>
      <c r="J180" s="41">
        <f>IF(ISNUMBER(SEARCH("Yes",'2_all_summary'!$H179)),IF(ISNUMBER(SEARCH("Yes",'2_all_summary'!M179)),1,2),IF(ISNUMBER(SEARCH("No",'2_all_summary'!M179)),4,3))</f>
        <v>4</v>
      </c>
      <c r="K180" s="41">
        <f>IF(ISNUMBER(SEARCH("Yes",'2_all_summary'!$H179)),IF(ISNUMBER(SEARCH("Yes",'2_all_summary'!N179)),1,2),IF(ISNUMBER(SEARCH("No",'2_all_summary'!N179)),4,3))</f>
        <v>4</v>
      </c>
      <c r="L180" s="41">
        <f>IF(ISNUMBER(SEARCH("Yes",'2_all_summary'!$H179)),IF(ISNUMBER(SEARCH("Yes",'2_all_summary'!O179)),1,2),IF(ISNUMBER(SEARCH("No",'2_all_summary'!O179)),4,3))</f>
        <v>4</v>
      </c>
      <c r="M180" s="41">
        <f>IF(ISNUMBER(SEARCH("Yes",'2_all_summary'!$H179)),IF(0&lt;'2_all_summary'!P179,1,2),IF(0='2_all_summary'!P179,4,3))</f>
        <v>4</v>
      </c>
      <c r="N180" s="41">
        <f>IF(ISNUMBER(SEARCH("Yes",'2_all_summary'!$H179)),IF(ISNUMBER(SEARCH("Yes",'2_all_summary'!Q179)),1,2),IF(ISNUMBER(SEARCH("No",'2_all_summary'!Q179)),4,3))</f>
        <v>4</v>
      </c>
      <c r="O180" s="41">
        <f>IF(ISNUMBER(SEARCH("Yes",'2_all_summary'!$H179)),IF(ISNUMBER(SEARCH("Yes",'2_all_summary'!R179)),1,2),IF(ISNUMBER(SEARCH("No",'2_all_summary'!R179)),4,3))</f>
        <v>4</v>
      </c>
      <c r="P180" s="41">
        <f>IF(ISNUMBER(SEARCH("Yes",'2_all_summary'!$H179)),IF(ISNUMBER(SEARCH("Yes",'2_all_summary'!S179)),1,2),IF(ISNUMBER(SEARCH("No",'2_all_summary'!S179)),4,3))</f>
        <v>4</v>
      </c>
      <c r="Q180" s="41">
        <f>IF(ISNUMBER(SEARCH("Yes",'2_all_summary'!$H179)),IF(0&lt;'2_all_summary'!T179,1,2),IF(0='2_all_summary'!T179,4,3))</f>
        <v>4</v>
      </c>
      <c r="R180" s="41">
        <f>IF(ISNUMBER(SEARCH("Yes",'2_all_summary'!$H179)),IF(ISNUMBER(SEARCH("Yes",'2_all_summary'!U179)),1,2),IF(ISNUMBER(SEARCH("No",'2_all_summary'!U179)),4,3))</f>
        <v>4</v>
      </c>
    </row>
    <row r="181" spans="7:18" x14ac:dyDescent="0.3">
      <c r="G181" s="56"/>
      <c r="H181" s="41" t="str">
        <f>'2_all_summary'!D180</f>
        <v>The Sociopolitical Economics of Marine Ranching Program in Korea</v>
      </c>
      <c r="I181" s="41" t="str">
        <f>'2_all_summary'!E180</f>
        <v>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v>
      </c>
      <c r="J181" s="41">
        <f>IF(ISNUMBER(SEARCH("Yes",'2_all_summary'!$H180)),IF(ISNUMBER(SEARCH("Yes",'2_all_summary'!M180)),1,2),IF(ISNUMBER(SEARCH("No",'2_all_summary'!M180)),4,3))</f>
        <v>4</v>
      </c>
      <c r="K181" s="41">
        <f>IF(ISNUMBER(SEARCH("Yes",'2_all_summary'!$H180)),IF(ISNUMBER(SEARCH("Yes",'2_all_summary'!N180)),1,2),IF(ISNUMBER(SEARCH("No",'2_all_summary'!N180)),4,3))</f>
        <v>4</v>
      </c>
      <c r="L181" s="41">
        <f>IF(ISNUMBER(SEARCH("Yes",'2_all_summary'!$H180)),IF(ISNUMBER(SEARCH("Yes",'2_all_summary'!O180)),1,2),IF(ISNUMBER(SEARCH("No",'2_all_summary'!O180)),4,3))</f>
        <v>4</v>
      </c>
      <c r="M181" s="41">
        <f>IF(ISNUMBER(SEARCH("Yes",'2_all_summary'!$H180)),IF(0&lt;'2_all_summary'!P180,1,2),IF(0='2_all_summary'!P180,4,3))</f>
        <v>4</v>
      </c>
      <c r="N181" s="41">
        <f>IF(ISNUMBER(SEARCH("Yes",'2_all_summary'!$H180)),IF(ISNUMBER(SEARCH("Yes",'2_all_summary'!Q180)),1,2),IF(ISNUMBER(SEARCH("No",'2_all_summary'!Q180)),4,3))</f>
        <v>4</v>
      </c>
      <c r="O181" s="41">
        <f>IF(ISNUMBER(SEARCH("Yes",'2_all_summary'!$H180)),IF(ISNUMBER(SEARCH("Yes",'2_all_summary'!R180)),1,2),IF(ISNUMBER(SEARCH("No",'2_all_summary'!R180)),4,3))</f>
        <v>4</v>
      </c>
      <c r="P181" s="41">
        <f>IF(ISNUMBER(SEARCH("Yes",'2_all_summary'!$H180)),IF(ISNUMBER(SEARCH("Yes",'2_all_summary'!S180)),1,2),IF(ISNUMBER(SEARCH("No",'2_all_summary'!S180)),4,3))</f>
        <v>4</v>
      </c>
      <c r="Q181" s="41">
        <f>IF(ISNUMBER(SEARCH("Yes",'2_all_summary'!$H180)),IF(0&lt;'2_all_summary'!T180,1,2),IF(0='2_all_summary'!T180,4,3))</f>
        <v>4</v>
      </c>
      <c r="R181" s="41">
        <f>IF(ISNUMBER(SEARCH("Yes",'2_all_summary'!$H180)),IF(ISNUMBER(SEARCH("Yes",'2_all_summary'!U180)),1,2),IF(ISNUMBER(SEARCH("No",'2_all_summary'!U180)),4,3))</f>
        <v>4</v>
      </c>
    </row>
    <row r="182" spans="7:18" x14ac:dyDescent="0.3">
      <c r="G182" s="56"/>
      <c r="H182" s="41" t="str">
        <f>'2_all_summary'!D181</f>
        <v>Multilevel governance and fisheries commons: Investigating performance and local capacities in rural Bangladesh</v>
      </c>
      <c r="I182" s="41" t="str">
        <f>'2_all_summary'!E181</f>
        <v>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Â© 2016, Igitur, Utrecht Publishing and Archiving Services. All Rights Reserved.</v>
      </c>
      <c r="J182" s="41">
        <f>IF(ISNUMBER(SEARCH("Yes",'2_all_summary'!$H181)),IF(ISNUMBER(SEARCH("Yes",'2_all_summary'!M181)),1,2),IF(ISNUMBER(SEARCH("No",'2_all_summary'!M181)),4,3))</f>
        <v>4</v>
      </c>
      <c r="K182" s="41">
        <f>IF(ISNUMBER(SEARCH("Yes",'2_all_summary'!$H181)),IF(ISNUMBER(SEARCH("Yes",'2_all_summary'!N181)),1,2),IF(ISNUMBER(SEARCH("No",'2_all_summary'!N181)),4,3))</f>
        <v>4</v>
      </c>
      <c r="L182" s="41">
        <f>IF(ISNUMBER(SEARCH("Yes",'2_all_summary'!$H181)),IF(ISNUMBER(SEARCH("Yes",'2_all_summary'!O181)),1,2),IF(ISNUMBER(SEARCH("No",'2_all_summary'!O181)),4,3))</f>
        <v>4</v>
      </c>
      <c r="M182" s="41">
        <f>IF(ISNUMBER(SEARCH("Yes",'2_all_summary'!$H181)),IF(0&lt;'2_all_summary'!P181,1,2),IF(0='2_all_summary'!P181,4,3))</f>
        <v>4</v>
      </c>
      <c r="N182" s="41">
        <f>IF(ISNUMBER(SEARCH("Yes",'2_all_summary'!$H181)),IF(ISNUMBER(SEARCH("Yes",'2_all_summary'!Q181)),1,2),IF(ISNUMBER(SEARCH("No",'2_all_summary'!Q181)),4,3))</f>
        <v>4</v>
      </c>
      <c r="O182" s="41">
        <f>IF(ISNUMBER(SEARCH("Yes",'2_all_summary'!$H181)),IF(ISNUMBER(SEARCH("Yes",'2_all_summary'!R181)),1,2),IF(ISNUMBER(SEARCH("No",'2_all_summary'!R181)),4,3))</f>
        <v>4</v>
      </c>
      <c r="P182" s="41">
        <f>IF(ISNUMBER(SEARCH("Yes",'2_all_summary'!$H181)),IF(ISNUMBER(SEARCH("Yes",'2_all_summary'!S181)),1,2),IF(ISNUMBER(SEARCH("No",'2_all_summary'!S181)),4,3))</f>
        <v>4</v>
      </c>
      <c r="Q182" s="41">
        <f>IF(ISNUMBER(SEARCH("Yes",'2_all_summary'!$H181)),IF(0&lt;'2_all_summary'!T181,1,2),IF(0='2_all_summary'!T181,4,3))</f>
        <v>4</v>
      </c>
      <c r="R182" s="41">
        <f>IF(ISNUMBER(SEARCH("Yes",'2_all_summary'!$H181)),IF(ISNUMBER(SEARCH("Yes",'2_all_summary'!U181)),1,2),IF(ISNUMBER(SEARCH("No",'2_all_summary'!U181)),4,3))</f>
        <v>4</v>
      </c>
    </row>
    <row r="183" spans="7:18" x14ac:dyDescent="0.3">
      <c r="G183" s="56"/>
      <c r="H183" s="41" t="str">
        <f>'2_all_summary'!D182</f>
        <v>Context matters in understanding the vulnerability of women: perspectives from southwestern Uganda</v>
      </c>
      <c r="I183" s="41" t="str">
        <f>'2_all_summary'!E182</f>
        <v>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Â© 2021, The Author(s).</v>
      </c>
      <c r="J183" s="41">
        <f>IF(ISNUMBER(SEARCH("Yes",'2_all_summary'!$H182)),IF(ISNUMBER(SEARCH("Yes",'2_all_summary'!M182)),1,2),IF(ISNUMBER(SEARCH("No",'2_all_summary'!M182)),4,3))</f>
        <v>4</v>
      </c>
      <c r="K183" s="41">
        <f>IF(ISNUMBER(SEARCH("Yes",'2_all_summary'!$H182)),IF(ISNUMBER(SEARCH("Yes",'2_all_summary'!N182)),1,2),IF(ISNUMBER(SEARCH("No",'2_all_summary'!N182)),4,3))</f>
        <v>4</v>
      </c>
      <c r="L183" s="41">
        <f>IF(ISNUMBER(SEARCH("Yes",'2_all_summary'!$H182)),IF(ISNUMBER(SEARCH("Yes",'2_all_summary'!O182)),1,2),IF(ISNUMBER(SEARCH("No",'2_all_summary'!O182)),4,3))</f>
        <v>4</v>
      </c>
      <c r="M183" s="41">
        <f>IF(ISNUMBER(SEARCH("Yes",'2_all_summary'!$H182)),IF(0&lt;'2_all_summary'!P182,1,2),IF(0='2_all_summary'!P182,4,3))</f>
        <v>4</v>
      </c>
      <c r="N183" s="41">
        <f>IF(ISNUMBER(SEARCH("Yes",'2_all_summary'!$H182)),IF(ISNUMBER(SEARCH("Yes",'2_all_summary'!Q182)),1,2),IF(ISNUMBER(SEARCH("No",'2_all_summary'!Q182)),4,3))</f>
        <v>4</v>
      </c>
      <c r="O183" s="41">
        <f>IF(ISNUMBER(SEARCH("Yes",'2_all_summary'!$H182)),IF(ISNUMBER(SEARCH("Yes",'2_all_summary'!R182)),1,2),IF(ISNUMBER(SEARCH("No",'2_all_summary'!R182)),4,3))</f>
        <v>4</v>
      </c>
      <c r="P183" s="41">
        <f>IF(ISNUMBER(SEARCH("Yes",'2_all_summary'!$H182)),IF(ISNUMBER(SEARCH("Yes",'2_all_summary'!S182)),1,2),IF(ISNUMBER(SEARCH("No",'2_all_summary'!S182)),4,3))</f>
        <v>4</v>
      </c>
      <c r="Q183" s="41">
        <f>IF(ISNUMBER(SEARCH("Yes",'2_all_summary'!$H182)),IF(0&lt;'2_all_summary'!T182,1,2),IF(0='2_all_summary'!T182,4,3))</f>
        <v>4</v>
      </c>
      <c r="R183" s="41">
        <f>IF(ISNUMBER(SEARCH("Yes",'2_all_summary'!$H182)),IF(ISNUMBER(SEARCH("Yes",'2_all_summary'!U182)),1,2),IF(ISNUMBER(SEARCH("No",'2_all_summary'!U182)),4,3))</f>
        <v>4</v>
      </c>
    </row>
    <row r="184" spans="7:18" x14ac:dyDescent="0.3">
      <c r="G184" s="56"/>
      <c r="H184" s="41" t="str">
        <f>'2_all_summary'!D183</f>
        <v>The Finnmark Intervention Study: Is it possible to change CVD risk factors by community-based intervention in an Arctic village in crisis?</v>
      </c>
      <c r="I184" s="41" t="str">
        <f>'2_all_summary'!E183</f>
        <v>Aims: Owing to high cardiovascular mortality, the Norwegian Government introduced the programme â€œHealth and Inequalities in Finnmarkâ€ in 1988. One of the projects in this programme was aimed at changing cardiovascular risk factors through community-based intervention in a fishing community in the Norwegian Arctic. Methods: The intervention community BÃ¥tsfjord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BÃ¥tsfjord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BÃ¥tsfjord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Â© 2003, Sage Publications. All rights reserved.</v>
      </c>
      <c r="J184" s="41">
        <f>IF(ISNUMBER(SEARCH("Yes",'2_all_summary'!$H183)),IF(ISNUMBER(SEARCH("Yes",'2_all_summary'!M183)),1,2),IF(ISNUMBER(SEARCH("No",'2_all_summary'!M183)),4,3))</f>
        <v>4</v>
      </c>
      <c r="K184" s="41">
        <f>IF(ISNUMBER(SEARCH("Yes",'2_all_summary'!$H183)),IF(ISNUMBER(SEARCH("Yes",'2_all_summary'!N183)),1,2),IF(ISNUMBER(SEARCH("No",'2_all_summary'!N183)),4,3))</f>
        <v>4</v>
      </c>
      <c r="L184" s="41">
        <f>IF(ISNUMBER(SEARCH("Yes",'2_all_summary'!$H183)),IF(ISNUMBER(SEARCH("Yes",'2_all_summary'!O183)),1,2),IF(ISNUMBER(SEARCH("No",'2_all_summary'!O183)),4,3))</f>
        <v>4</v>
      </c>
      <c r="M184" s="41">
        <f>IF(ISNUMBER(SEARCH("Yes",'2_all_summary'!$H183)),IF(0&lt;'2_all_summary'!P183,1,2),IF(0='2_all_summary'!P183,4,3))</f>
        <v>4</v>
      </c>
      <c r="N184" s="41">
        <f>IF(ISNUMBER(SEARCH("Yes",'2_all_summary'!$H183)),IF(ISNUMBER(SEARCH("Yes",'2_all_summary'!Q183)),1,2),IF(ISNUMBER(SEARCH("No",'2_all_summary'!Q183)),4,3))</f>
        <v>4</v>
      </c>
      <c r="O184" s="41">
        <f>IF(ISNUMBER(SEARCH("Yes",'2_all_summary'!$H183)),IF(ISNUMBER(SEARCH("Yes",'2_all_summary'!R183)),1,2),IF(ISNUMBER(SEARCH("No",'2_all_summary'!R183)),4,3))</f>
        <v>4</v>
      </c>
      <c r="P184" s="41">
        <f>IF(ISNUMBER(SEARCH("Yes",'2_all_summary'!$H183)),IF(ISNUMBER(SEARCH("Yes",'2_all_summary'!S183)),1,2),IF(ISNUMBER(SEARCH("No",'2_all_summary'!S183)),4,3))</f>
        <v>4</v>
      </c>
      <c r="Q184" s="41">
        <f>IF(ISNUMBER(SEARCH("Yes",'2_all_summary'!$H183)),IF(0&lt;'2_all_summary'!T183,1,2),IF(0='2_all_summary'!T183,4,3))</f>
        <v>4</v>
      </c>
      <c r="R184" s="41">
        <f>IF(ISNUMBER(SEARCH("Yes",'2_all_summary'!$H183)),IF(ISNUMBER(SEARCH("Yes",'2_all_summary'!U183)),1,2),IF(ISNUMBER(SEARCH("No",'2_all_summary'!U183)),4,3))</f>
        <v>4</v>
      </c>
    </row>
    <row r="185" spans="7:18" x14ac:dyDescent="0.3">
      <c r="G185" s="56"/>
      <c r="H185" s="41" t="str">
        <f>'2_all_summary'!D184</f>
        <v>Predicting impact to assess the efficacy of community-based marine reserve design</v>
      </c>
      <c r="I185" s="41" t="str">
        <f>'2_all_summary'!E184</f>
        <v>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âˆ¼24%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Â© 2018 The Authors. Conservation Letters published by Wiley Periodicals, Inc.</v>
      </c>
      <c r="J185" s="41">
        <f>IF(ISNUMBER(SEARCH("Yes",'2_all_summary'!$H184)),IF(ISNUMBER(SEARCH("Yes",'2_all_summary'!M184)),1,2),IF(ISNUMBER(SEARCH("No",'2_all_summary'!M184)),4,3))</f>
        <v>1</v>
      </c>
      <c r="K185" s="41">
        <f>IF(ISNUMBER(SEARCH("Yes",'2_all_summary'!$H184)),IF(ISNUMBER(SEARCH("Yes",'2_all_summary'!N184)),1,2),IF(ISNUMBER(SEARCH("No",'2_all_summary'!N184)),4,3))</f>
        <v>1</v>
      </c>
      <c r="L185" s="41">
        <f>IF(ISNUMBER(SEARCH("Yes",'2_all_summary'!$H184)),IF(ISNUMBER(SEARCH("Yes",'2_all_summary'!O184)),1,2),IF(ISNUMBER(SEARCH("No",'2_all_summary'!O184)),4,3))</f>
        <v>1</v>
      </c>
      <c r="M185" s="41">
        <f>IF(ISNUMBER(SEARCH("Yes",'2_all_summary'!$H184)),IF(0&lt;'2_all_summary'!P184,1,2),IF(0='2_all_summary'!P184,4,3))</f>
        <v>1</v>
      </c>
      <c r="N185" s="41">
        <f>IF(ISNUMBER(SEARCH("Yes",'2_all_summary'!$H184)),IF(ISNUMBER(SEARCH("Yes",'2_all_summary'!Q184)),1,2),IF(ISNUMBER(SEARCH("No",'2_all_summary'!Q184)),4,3))</f>
        <v>1</v>
      </c>
      <c r="O185" s="41">
        <f>IF(ISNUMBER(SEARCH("Yes",'2_all_summary'!$H184)),IF(ISNUMBER(SEARCH("Yes",'2_all_summary'!R184)),1,2),IF(ISNUMBER(SEARCH("No",'2_all_summary'!R184)),4,3))</f>
        <v>1</v>
      </c>
      <c r="P185" s="41">
        <f>IF(ISNUMBER(SEARCH("Yes",'2_all_summary'!$H184)),IF(ISNUMBER(SEARCH("Yes",'2_all_summary'!S184)),1,2),IF(ISNUMBER(SEARCH("No",'2_all_summary'!S184)),4,3))</f>
        <v>1</v>
      </c>
      <c r="Q185" s="41">
        <f>IF(ISNUMBER(SEARCH("Yes",'2_all_summary'!$H184)),IF(0&lt;'2_all_summary'!T184,1,2),IF(0='2_all_summary'!T184,4,3))</f>
        <v>1</v>
      </c>
      <c r="R185" s="41">
        <f>IF(ISNUMBER(SEARCH("Yes",'2_all_summary'!$H184)),IF(ISNUMBER(SEARCH("Yes",'2_all_summary'!U184)),1,2),IF(ISNUMBER(SEARCH("No",'2_all_summary'!U184)),4,3))</f>
        <v>1</v>
      </c>
    </row>
    <row r="186" spans="7:18" x14ac:dyDescent="0.3">
      <c r="G186" s="56"/>
      <c r="H186" s="41" t="str">
        <f>'2_all_summary'!D185</f>
        <v>Transaction costs of community-based coastal resource management: The case of San Miguel Bay, Philippines</v>
      </c>
      <c r="I186" s="41" t="str">
        <f>'2_all_summary'!E185</f>
        <v>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v>
      </c>
      <c r="J186" s="41">
        <f>IF(ISNUMBER(SEARCH("Yes",'2_all_summary'!$H185)),IF(ISNUMBER(SEARCH("Yes",'2_all_summary'!M185)),1,2),IF(ISNUMBER(SEARCH("No",'2_all_summary'!M185)),4,3))</f>
        <v>4</v>
      </c>
      <c r="K186" s="41">
        <f>IF(ISNUMBER(SEARCH("Yes",'2_all_summary'!$H185)),IF(ISNUMBER(SEARCH("Yes",'2_all_summary'!N185)),1,2),IF(ISNUMBER(SEARCH("No",'2_all_summary'!N185)),4,3))</f>
        <v>4</v>
      </c>
      <c r="L186" s="41">
        <f>IF(ISNUMBER(SEARCH("Yes",'2_all_summary'!$H185)),IF(ISNUMBER(SEARCH("Yes",'2_all_summary'!O185)),1,2),IF(ISNUMBER(SEARCH("No",'2_all_summary'!O185)),4,3))</f>
        <v>4</v>
      </c>
      <c r="M186" s="41">
        <f>IF(ISNUMBER(SEARCH("Yes",'2_all_summary'!$H185)),IF(0&lt;'2_all_summary'!P185,1,2),IF(0='2_all_summary'!P185,4,3))</f>
        <v>4</v>
      </c>
      <c r="N186" s="41">
        <f>IF(ISNUMBER(SEARCH("Yes",'2_all_summary'!$H185)),IF(ISNUMBER(SEARCH("Yes",'2_all_summary'!Q185)),1,2),IF(ISNUMBER(SEARCH("No",'2_all_summary'!Q185)),4,3))</f>
        <v>4</v>
      </c>
      <c r="O186" s="41">
        <f>IF(ISNUMBER(SEARCH("Yes",'2_all_summary'!$H185)),IF(ISNUMBER(SEARCH("Yes",'2_all_summary'!R185)),1,2),IF(ISNUMBER(SEARCH("No",'2_all_summary'!R185)),4,3))</f>
        <v>4</v>
      </c>
      <c r="P186" s="41">
        <f>IF(ISNUMBER(SEARCH("Yes",'2_all_summary'!$H185)),IF(ISNUMBER(SEARCH("Yes",'2_all_summary'!S185)),1,2),IF(ISNUMBER(SEARCH("No",'2_all_summary'!S185)),4,3))</f>
        <v>4</v>
      </c>
      <c r="Q186" s="41">
        <f>IF(ISNUMBER(SEARCH("Yes",'2_all_summary'!$H185)),IF(0&lt;'2_all_summary'!T185,1,2),IF(0='2_all_summary'!T185,4,3))</f>
        <v>4</v>
      </c>
      <c r="R186" s="41">
        <f>IF(ISNUMBER(SEARCH("Yes",'2_all_summary'!$H185)),IF(ISNUMBER(SEARCH("Yes",'2_all_summary'!U185)),1,2),IF(ISNUMBER(SEARCH("No",'2_all_summary'!U185)),4,3))</f>
        <v>4</v>
      </c>
    </row>
    <row r="187" spans="7:18" x14ac:dyDescent="0.3">
      <c r="G187" s="56"/>
      <c r="H187" s="41" t="str">
        <f>'2_all_summary'!D186</f>
        <v>Incorporating fishermen's local knowledge and behavior into geographical information systems (GIS) for designing marine protected areas in Oceania</v>
      </c>
      <c r="I187" s="41" t="str">
        <f>'2_all_summary'!E186</f>
        <v>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Â© 2006 by the Society for Applied Anthropology.</v>
      </c>
      <c r="J187" s="41">
        <f>IF(ISNUMBER(SEARCH("Yes",'2_all_summary'!$H186)),IF(ISNUMBER(SEARCH("Yes",'2_all_summary'!M186)),1,2),IF(ISNUMBER(SEARCH("No",'2_all_summary'!M186)),4,3))</f>
        <v>3</v>
      </c>
      <c r="K187" s="41">
        <f>IF(ISNUMBER(SEARCH("Yes",'2_all_summary'!$H186)),IF(ISNUMBER(SEARCH("Yes",'2_all_summary'!N186)),1,2),IF(ISNUMBER(SEARCH("No",'2_all_summary'!N186)),4,3))</f>
        <v>3</v>
      </c>
      <c r="L187" s="41">
        <f>IF(ISNUMBER(SEARCH("Yes",'2_all_summary'!$H186)),IF(ISNUMBER(SEARCH("Yes",'2_all_summary'!O186)),1,2),IF(ISNUMBER(SEARCH("No",'2_all_summary'!O186)),4,3))</f>
        <v>3</v>
      </c>
      <c r="M187" s="41">
        <f>IF(ISNUMBER(SEARCH("Yes",'2_all_summary'!$H186)),IF(0&lt;'2_all_summary'!P186,1,2),IF(0='2_all_summary'!P186,4,3))</f>
        <v>3</v>
      </c>
      <c r="N187" s="41">
        <f>IF(ISNUMBER(SEARCH("Yes",'2_all_summary'!$H186)),IF(ISNUMBER(SEARCH("Yes",'2_all_summary'!Q186)),1,2),IF(ISNUMBER(SEARCH("No",'2_all_summary'!Q186)),4,3))</f>
        <v>3</v>
      </c>
      <c r="O187" s="41">
        <f>IF(ISNUMBER(SEARCH("Yes",'2_all_summary'!$H186)),IF(ISNUMBER(SEARCH("Yes",'2_all_summary'!R186)),1,2),IF(ISNUMBER(SEARCH("No",'2_all_summary'!R186)),4,3))</f>
        <v>3</v>
      </c>
      <c r="P187" s="41">
        <f>IF(ISNUMBER(SEARCH("Yes",'2_all_summary'!$H186)),IF(ISNUMBER(SEARCH("Yes",'2_all_summary'!S186)),1,2),IF(ISNUMBER(SEARCH("No",'2_all_summary'!S186)),4,3))</f>
        <v>3</v>
      </c>
      <c r="Q187" s="41">
        <f>IF(ISNUMBER(SEARCH("Yes",'2_all_summary'!$H186)),IF(0&lt;'2_all_summary'!T186,1,2),IF(0='2_all_summary'!T186,4,3))</f>
        <v>3</v>
      </c>
      <c r="R187" s="41">
        <f>IF(ISNUMBER(SEARCH("Yes",'2_all_summary'!$H186)),IF(ISNUMBER(SEARCH("Yes",'2_all_summary'!U186)),1,2),IF(ISNUMBER(SEARCH("No",'2_all_summary'!U186)),4,3))</f>
        <v>3</v>
      </c>
    </row>
    <row r="188" spans="7:18" x14ac:dyDescent="0.3">
      <c r="G188" s="56"/>
      <c r="H188" s="41" t="str">
        <f>'2_all_summary'!D187</f>
        <v>Mangrove forest restoration by fisheries communities in lampung bay: A study based on perceptions, willingness to pay, and management strategy</v>
      </c>
      <c r="I188" s="41" t="str">
        <f>'2_all_summary'!E187</f>
        <v>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Â© 2021 by Forest and Society.</v>
      </c>
      <c r="J188" s="41">
        <f>IF(ISNUMBER(SEARCH("Yes",'2_all_summary'!$H187)),IF(ISNUMBER(SEARCH("Yes",'2_all_summary'!M187)),1,2),IF(ISNUMBER(SEARCH("No",'2_all_summary'!M187)),4,3))</f>
        <v>4</v>
      </c>
      <c r="K188" s="41">
        <f>IF(ISNUMBER(SEARCH("Yes",'2_all_summary'!$H187)),IF(ISNUMBER(SEARCH("Yes",'2_all_summary'!N187)),1,2),IF(ISNUMBER(SEARCH("No",'2_all_summary'!N187)),4,3))</f>
        <v>4</v>
      </c>
      <c r="L188" s="41">
        <f>IF(ISNUMBER(SEARCH("Yes",'2_all_summary'!$H187)),IF(ISNUMBER(SEARCH("Yes",'2_all_summary'!O187)),1,2),IF(ISNUMBER(SEARCH("No",'2_all_summary'!O187)),4,3))</f>
        <v>4</v>
      </c>
      <c r="M188" s="41">
        <f>IF(ISNUMBER(SEARCH("Yes",'2_all_summary'!$H187)),IF(0&lt;'2_all_summary'!P187,1,2),IF(0='2_all_summary'!P187,4,3))</f>
        <v>4</v>
      </c>
      <c r="N188" s="41">
        <f>IF(ISNUMBER(SEARCH("Yes",'2_all_summary'!$H187)),IF(ISNUMBER(SEARCH("Yes",'2_all_summary'!Q187)),1,2),IF(ISNUMBER(SEARCH("No",'2_all_summary'!Q187)),4,3))</f>
        <v>4</v>
      </c>
      <c r="O188" s="41">
        <f>IF(ISNUMBER(SEARCH("Yes",'2_all_summary'!$H187)),IF(ISNUMBER(SEARCH("Yes",'2_all_summary'!R187)),1,2),IF(ISNUMBER(SEARCH("No",'2_all_summary'!R187)),4,3))</f>
        <v>4</v>
      </c>
      <c r="P188" s="41">
        <f>IF(ISNUMBER(SEARCH("Yes",'2_all_summary'!$H187)),IF(ISNUMBER(SEARCH("Yes",'2_all_summary'!S187)),1,2),IF(ISNUMBER(SEARCH("No",'2_all_summary'!S187)),4,3))</f>
        <v>4</v>
      </c>
      <c r="Q188" s="41">
        <f>IF(ISNUMBER(SEARCH("Yes",'2_all_summary'!$H187)),IF(0&lt;'2_all_summary'!T187,1,2),IF(0='2_all_summary'!T187,4,3))</f>
        <v>4</v>
      </c>
      <c r="R188" s="41">
        <f>IF(ISNUMBER(SEARCH("Yes",'2_all_summary'!$H187)),IF(ISNUMBER(SEARCH("Yes",'2_all_summary'!U187)),1,2),IF(ISNUMBER(SEARCH("No",'2_all_summary'!U187)),4,3))</f>
        <v>4</v>
      </c>
    </row>
    <row r="189" spans="7:18" x14ac:dyDescent="0.3">
      <c r="G189" s="56"/>
      <c r="H189" s="41" t="str">
        <f>'2_all_summary'!D188</f>
        <v>Life-history characteristics of an exploited bonefish Albula glossodonta population in a remote South Pacific atoll</v>
      </c>
      <c r="I189" s="41" t="str">
        <f>'2_all_summary'!E188</f>
        <v>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(Lâˆž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Â© 2019 The Fisheries Society of the British Isles</v>
      </c>
      <c r="J189" s="41">
        <f>IF(ISNUMBER(SEARCH("Yes",'2_all_summary'!$H188)),IF(ISNUMBER(SEARCH("Yes",'2_all_summary'!M188)),1,2),IF(ISNUMBER(SEARCH("No",'2_all_summary'!M188)),4,3))</f>
        <v>4</v>
      </c>
      <c r="K189" s="41">
        <f>IF(ISNUMBER(SEARCH("Yes",'2_all_summary'!$H188)),IF(ISNUMBER(SEARCH("Yes",'2_all_summary'!N188)),1,2),IF(ISNUMBER(SEARCH("No",'2_all_summary'!N188)),4,3))</f>
        <v>4</v>
      </c>
      <c r="L189" s="41">
        <f>IF(ISNUMBER(SEARCH("Yes",'2_all_summary'!$H188)),IF(ISNUMBER(SEARCH("Yes",'2_all_summary'!O188)),1,2),IF(ISNUMBER(SEARCH("No",'2_all_summary'!O188)),4,3))</f>
        <v>4</v>
      </c>
      <c r="M189" s="41">
        <f>IF(ISNUMBER(SEARCH("Yes",'2_all_summary'!$H188)),IF(0&lt;'2_all_summary'!P188,1,2),IF(0='2_all_summary'!P188,4,3))</f>
        <v>4</v>
      </c>
      <c r="N189" s="41">
        <f>IF(ISNUMBER(SEARCH("Yes",'2_all_summary'!$H188)),IF(ISNUMBER(SEARCH("Yes",'2_all_summary'!Q188)),1,2),IF(ISNUMBER(SEARCH("No",'2_all_summary'!Q188)),4,3))</f>
        <v>4</v>
      </c>
      <c r="O189" s="41">
        <f>IF(ISNUMBER(SEARCH("Yes",'2_all_summary'!$H188)),IF(ISNUMBER(SEARCH("Yes",'2_all_summary'!R188)),1,2),IF(ISNUMBER(SEARCH("No",'2_all_summary'!R188)),4,3))</f>
        <v>3</v>
      </c>
      <c r="P189" s="41">
        <f>IF(ISNUMBER(SEARCH("Yes",'2_all_summary'!$H188)),IF(ISNUMBER(SEARCH("Yes",'2_all_summary'!S188)),1,2),IF(ISNUMBER(SEARCH("No",'2_all_summary'!S188)),4,3))</f>
        <v>4</v>
      </c>
      <c r="Q189" s="41">
        <f>IF(ISNUMBER(SEARCH("Yes",'2_all_summary'!$H188)),IF(0&lt;'2_all_summary'!T188,1,2),IF(0='2_all_summary'!T188,4,3))</f>
        <v>3</v>
      </c>
      <c r="R189" s="41">
        <f>IF(ISNUMBER(SEARCH("Yes",'2_all_summary'!$H188)),IF(ISNUMBER(SEARCH("Yes",'2_all_summary'!U188)),1,2),IF(ISNUMBER(SEARCH("No",'2_all_summary'!U188)),4,3))</f>
        <v>3</v>
      </c>
    </row>
    <row r="190" spans="7:18" x14ac:dyDescent="0.3">
      <c r="G190" s="56"/>
      <c r="H190" s="41" t="str">
        <f>'2_all_summary'!D189</f>
        <v>Prevalence, awareness, treatment, and control of hypertension in Cameroonians aged 50Â years and older: A community-based study</v>
      </c>
      <c r="I190" s="41" t="str">
        <f>'2_all_summary'!E189</f>
        <v>Aims: To assess the prevalence of hypertension (HTN) in a rural elderly population (50Â y and older) in Cameroon; evaluate the rates of awareness, treatment, and control of HTN in this population; and describe factors associated with HTN in this population. Methods and Results: A total of 501 participants aged 50Â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65.4Â Â±Â 8Â years; women had a mean age of 61.4Â Â±Â 9Â years. The prevalence of HTN was 57.3% (95% CI, 52.9-61.6). The awareness rate was 63.4%, treatment rate 96.7%, and control rate 32.4%. Being overweight/obese was independently associated with HTN in this group (odds ratioÂ =Â 3.46; 95% CI, 2.38-5.03; PÂ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Â© 2018 The Authors. Health Science Reports published by Wiley Periodicals, Inc.</v>
      </c>
      <c r="J190" s="41">
        <f>IF(ISNUMBER(SEARCH("Yes",'2_all_summary'!$H189)),IF(ISNUMBER(SEARCH("Yes",'2_all_summary'!M189)),1,2),IF(ISNUMBER(SEARCH("No",'2_all_summary'!M189)),4,3))</f>
        <v>4</v>
      </c>
      <c r="K190" s="41">
        <f>IF(ISNUMBER(SEARCH("Yes",'2_all_summary'!$H189)),IF(ISNUMBER(SEARCH("Yes",'2_all_summary'!N189)),1,2),IF(ISNUMBER(SEARCH("No",'2_all_summary'!N189)),4,3))</f>
        <v>4</v>
      </c>
      <c r="L190" s="41">
        <f>IF(ISNUMBER(SEARCH("Yes",'2_all_summary'!$H189)),IF(ISNUMBER(SEARCH("Yes",'2_all_summary'!O189)),1,2),IF(ISNUMBER(SEARCH("No",'2_all_summary'!O189)),4,3))</f>
        <v>4</v>
      </c>
      <c r="M190" s="41">
        <f>IF(ISNUMBER(SEARCH("Yes",'2_all_summary'!$H189)),IF(0&lt;'2_all_summary'!P189,1,2),IF(0='2_all_summary'!P189,4,3))</f>
        <v>4</v>
      </c>
      <c r="N190" s="41">
        <f>IF(ISNUMBER(SEARCH("Yes",'2_all_summary'!$H189)),IF(ISNUMBER(SEARCH("Yes",'2_all_summary'!Q189)),1,2),IF(ISNUMBER(SEARCH("No",'2_all_summary'!Q189)),4,3))</f>
        <v>4</v>
      </c>
      <c r="O190" s="41">
        <f>IF(ISNUMBER(SEARCH("Yes",'2_all_summary'!$H189)),IF(ISNUMBER(SEARCH("Yes",'2_all_summary'!R189)),1,2),IF(ISNUMBER(SEARCH("No",'2_all_summary'!R189)),4,3))</f>
        <v>4</v>
      </c>
      <c r="P190" s="41">
        <f>IF(ISNUMBER(SEARCH("Yes",'2_all_summary'!$H189)),IF(ISNUMBER(SEARCH("Yes",'2_all_summary'!S189)),1,2),IF(ISNUMBER(SEARCH("No",'2_all_summary'!S189)),4,3))</f>
        <v>4</v>
      </c>
      <c r="Q190" s="41">
        <f>IF(ISNUMBER(SEARCH("Yes",'2_all_summary'!$H189)),IF(0&lt;'2_all_summary'!T189,1,2),IF(0='2_all_summary'!T189,4,3))</f>
        <v>4</v>
      </c>
      <c r="R190" s="41">
        <f>IF(ISNUMBER(SEARCH("Yes",'2_all_summary'!$H189)),IF(ISNUMBER(SEARCH("Yes",'2_all_summary'!U189)),1,2),IF(ISNUMBER(SEARCH("No",'2_all_summary'!U189)),4,3))</f>
        <v>4</v>
      </c>
    </row>
    <row r="191" spans="7:18" x14ac:dyDescent="0.3">
      <c r="G191" s="56"/>
      <c r="H191" s="41" t="str">
        <f>'2_all_summary'!D190</f>
        <v>The biodiversity of fishes at the islas marÃ­as biosphere reserve, mexico, as determined by baited remote underwater video [Biodiversidad de peces en la reserva de la biosfera islas marÃ­as, mÃ©xico, determinada por video subacuÃ¡tico remoto cebado con carnada]</v>
      </c>
      <c r="I191" s="41" t="str">
        <f>'2_all_summary'!E190</f>
        <v>The Islas MarÃ­as Biosphere Reserve, made up of 4 islands in Pacific waters off central Mexico, supports a large diversity of marine life. However, scientific research was restricted for decades by the occupation of Isla MarÃ­a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MarÃ­as.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MarÃ­as as a natural reserve and relocation of the prison in 2019, there is an opportunity for the reserve to become a priority area for marine conservation on the Pacific coast of Mexico. Spatial analyses of fish biodiversity at Isla MarÃ­a Cleofas can help develop sustainable management strategies at a time when the governmental jurisdiction of the iconic archipelago is uncertain. Â© 2020, Universidad Autonoma de Baja California. All rights reserved.</v>
      </c>
      <c r="J191" s="41">
        <f>IF(ISNUMBER(SEARCH("Yes",'2_all_summary'!$H190)),IF(ISNUMBER(SEARCH("Yes",'2_all_summary'!M190)),1,2),IF(ISNUMBER(SEARCH("No",'2_all_summary'!M190)),4,3))</f>
        <v>4</v>
      </c>
      <c r="K191" s="41">
        <f>IF(ISNUMBER(SEARCH("Yes",'2_all_summary'!$H190)),IF(ISNUMBER(SEARCH("Yes",'2_all_summary'!N190)),1,2),IF(ISNUMBER(SEARCH("No",'2_all_summary'!N190)),4,3))</f>
        <v>4</v>
      </c>
      <c r="L191" s="41">
        <f>IF(ISNUMBER(SEARCH("Yes",'2_all_summary'!$H190)),IF(ISNUMBER(SEARCH("Yes",'2_all_summary'!O190)),1,2),IF(ISNUMBER(SEARCH("No",'2_all_summary'!O190)),4,3))</f>
        <v>4</v>
      </c>
      <c r="M191" s="41">
        <f>IF(ISNUMBER(SEARCH("Yes",'2_all_summary'!$H190)),IF(0&lt;'2_all_summary'!P190,1,2),IF(0='2_all_summary'!P190,4,3))</f>
        <v>4</v>
      </c>
      <c r="N191" s="41">
        <f>IF(ISNUMBER(SEARCH("Yes",'2_all_summary'!$H190)),IF(ISNUMBER(SEARCH("Yes",'2_all_summary'!Q190)),1,2),IF(ISNUMBER(SEARCH("No",'2_all_summary'!Q190)),4,3))</f>
        <v>4</v>
      </c>
      <c r="O191" s="41">
        <f>IF(ISNUMBER(SEARCH("Yes",'2_all_summary'!$H190)),IF(ISNUMBER(SEARCH("Yes",'2_all_summary'!R190)),1,2),IF(ISNUMBER(SEARCH("No",'2_all_summary'!R190)),4,3))</f>
        <v>4</v>
      </c>
      <c r="P191" s="41">
        <f>IF(ISNUMBER(SEARCH("Yes",'2_all_summary'!$H190)),IF(ISNUMBER(SEARCH("Yes",'2_all_summary'!S190)),1,2),IF(ISNUMBER(SEARCH("No",'2_all_summary'!S190)),4,3))</f>
        <v>4</v>
      </c>
      <c r="Q191" s="41">
        <f>IF(ISNUMBER(SEARCH("Yes",'2_all_summary'!$H190)),IF(0&lt;'2_all_summary'!T190,1,2),IF(0='2_all_summary'!T190,4,3))</f>
        <v>4</v>
      </c>
      <c r="R191" s="41">
        <f>IF(ISNUMBER(SEARCH("Yes",'2_all_summary'!$H190)),IF(ISNUMBER(SEARCH("Yes",'2_all_summary'!U190)),1,2),IF(ISNUMBER(SEARCH("No",'2_all_summary'!U190)),4,3))</f>
        <v>4</v>
      </c>
    </row>
    <row r="192" spans="7:18" x14ac:dyDescent="0.3">
      <c r="G192" s="56"/>
      <c r="H192" s="41" t="str">
        <f>'2_all_summary'!D191</f>
        <v>Environmental impacts and adaptive techniques to cyclones in an off shore coastal island of Nijhum Dweep in Bangladesh</v>
      </c>
      <c r="I192" s="41" t="str">
        <f>'2_all_summary'!E191</f>
        <v>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v>
      </c>
      <c r="J192" s="41">
        <f>IF(ISNUMBER(SEARCH("Yes",'2_all_summary'!$H191)),IF(ISNUMBER(SEARCH("Yes",'2_all_summary'!M191)),1,2),IF(ISNUMBER(SEARCH("No",'2_all_summary'!M191)),4,3))</f>
        <v>4</v>
      </c>
      <c r="K192" s="41">
        <f>IF(ISNUMBER(SEARCH("Yes",'2_all_summary'!$H191)),IF(ISNUMBER(SEARCH("Yes",'2_all_summary'!N191)),1,2),IF(ISNUMBER(SEARCH("No",'2_all_summary'!N191)),4,3))</f>
        <v>4</v>
      </c>
      <c r="L192" s="41">
        <f>IF(ISNUMBER(SEARCH("Yes",'2_all_summary'!$H191)),IF(ISNUMBER(SEARCH("Yes",'2_all_summary'!O191)),1,2),IF(ISNUMBER(SEARCH("No",'2_all_summary'!O191)),4,3))</f>
        <v>4</v>
      </c>
      <c r="M192" s="41">
        <f>IF(ISNUMBER(SEARCH("Yes",'2_all_summary'!$H191)),IF(0&lt;'2_all_summary'!P191,1,2),IF(0='2_all_summary'!P191,4,3))</f>
        <v>4</v>
      </c>
      <c r="N192" s="41">
        <f>IF(ISNUMBER(SEARCH("Yes",'2_all_summary'!$H191)),IF(ISNUMBER(SEARCH("Yes",'2_all_summary'!Q191)),1,2),IF(ISNUMBER(SEARCH("No",'2_all_summary'!Q191)),4,3))</f>
        <v>4</v>
      </c>
      <c r="O192" s="41">
        <f>IF(ISNUMBER(SEARCH("Yes",'2_all_summary'!$H191)),IF(ISNUMBER(SEARCH("Yes",'2_all_summary'!R191)),1,2),IF(ISNUMBER(SEARCH("No",'2_all_summary'!R191)),4,3))</f>
        <v>4</v>
      </c>
      <c r="P192" s="41">
        <f>IF(ISNUMBER(SEARCH("Yes",'2_all_summary'!$H191)),IF(ISNUMBER(SEARCH("Yes",'2_all_summary'!S191)),1,2),IF(ISNUMBER(SEARCH("No",'2_all_summary'!S191)),4,3))</f>
        <v>4</v>
      </c>
      <c r="Q192" s="41">
        <f>IF(ISNUMBER(SEARCH("Yes",'2_all_summary'!$H191)),IF(0&lt;'2_all_summary'!T191,1,2),IF(0='2_all_summary'!T191,4,3))</f>
        <v>4</v>
      </c>
      <c r="R192" s="41">
        <f>IF(ISNUMBER(SEARCH("Yes",'2_all_summary'!$H191)),IF(ISNUMBER(SEARCH("Yes",'2_all_summary'!U191)),1,2),IF(ISNUMBER(SEARCH("No",'2_all_summary'!U191)),4,3))</f>
        <v>4</v>
      </c>
    </row>
    <row r="193" spans="7:18" x14ac:dyDescent="0.3">
      <c r="G193" s="56"/>
      <c r="H193" s="41" t="str">
        <f>'2_all_summary'!D192</f>
        <v>Rethinking spatial costs and benefits of fisheries in marine conservation</v>
      </c>
      <c r="I193" s="41" t="str">
        <f>'2_all_summary'!E192</f>
        <v>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Â© 2019</v>
      </c>
      <c r="J193" s="41">
        <f>IF(ISNUMBER(SEARCH("Yes",'2_all_summary'!$H192)),IF(ISNUMBER(SEARCH("Yes",'2_all_summary'!M192)),1,2),IF(ISNUMBER(SEARCH("No",'2_all_summary'!M192)),4,3))</f>
        <v>4</v>
      </c>
      <c r="K193" s="41">
        <f>IF(ISNUMBER(SEARCH("Yes",'2_all_summary'!$H192)),IF(ISNUMBER(SEARCH("Yes",'2_all_summary'!N192)),1,2),IF(ISNUMBER(SEARCH("No",'2_all_summary'!N192)),4,3))</f>
        <v>4</v>
      </c>
      <c r="L193" s="41">
        <f>IF(ISNUMBER(SEARCH("Yes",'2_all_summary'!$H192)),IF(ISNUMBER(SEARCH("Yes",'2_all_summary'!O192)),1,2),IF(ISNUMBER(SEARCH("No",'2_all_summary'!O192)),4,3))</f>
        <v>3</v>
      </c>
      <c r="M193" s="41">
        <f>IF(ISNUMBER(SEARCH("Yes",'2_all_summary'!$H192)),IF(0&lt;'2_all_summary'!P192,1,2),IF(0='2_all_summary'!P192,4,3))</f>
        <v>3</v>
      </c>
      <c r="N193" s="41">
        <f>IF(ISNUMBER(SEARCH("Yes",'2_all_summary'!$H192)),IF(ISNUMBER(SEARCH("Yes",'2_all_summary'!Q192)),1,2),IF(ISNUMBER(SEARCH("No",'2_all_summary'!Q192)),4,3))</f>
        <v>4</v>
      </c>
      <c r="O193" s="41">
        <f>IF(ISNUMBER(SEARCH("Yes",'2_all_summary'!$H192)),IF(ISNUMBER(SEARCH("Yes",'2_all_summary'!R192)),1,2),IF(ISNUMBER(SEARCH("No",'2_all_summary'!R192)),4,3))</f>
        <v>4</v>
      </c>
      <c r="P193" s="41">
        <f>IF(ISNUMBER(SEARCH("Yes",'2_all_summary'!$H192)),IF(ISNUMBER(SEARCH("Yes",'2_all_summary'!S192)),1,2),IF(ISNUMBER(SEARCH("No",'2_all_summary'!S192)),4,3))</f>
        <v>4</v>
      </c>
      <c r="Q193" s="41">
        <f>IF(ISNUMBER(SEARCH("Yes",'2_all_summary'!$H192)),IF(0&lt;'2_all_summary'!T192,1,2),IF(0='2_all_summary'!T192,4,3))</f>
        <v>4</v>
      </c>
      <c r="R193" s="41">
        <f>IF(ISNUMBER(SEARCH("Yes",'2_all_summary'!$H192)),IF(ISNUMBER(SEARCH("Yes",'2_all_summary'!U192)),1,2),IF(ISNUMBER(SEARCH("No",'2_all_summary'!U192)),4,3))</f>
        <v>3</v>
      </c>
    </row>
    <row r="194" spans="7:18" x14ac:dyDescent="0.3">
      <c r="G194" s="56"/>
      <c r="H194" s="41" t="str">
        <f>'2_all_summary'!D193</f>
        <v>Control of Aedes aegypti larvae in household water containers by Chinese cat fish</v>
      </c>
      <c r="I194" s="41" t="str">
        <f>'2_all_summary'!E193</f>
        <v>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v>
      </c>
      <c r="J194" s="41">
        <f>IF(ISNUMBER(SEARCH("Yes",'2_all_summary'!$H193)),IF(ISNUMBER(SEARCH("Yes",'2_all_summary'!M193)),1,2),IF(ISNUMBER(SEARCH("No",'2_all_summary'!M193)),4,3))</f>
        <v>4</v>
      </c>
      <c r="K194" s="41">
        <f>IF(ISNUMBER(SEARCH("Yes",'2_all_summary'!$H193)),IF(ISNUMBER(SEARCH("Yes",'2_all_summary'!N193)),1,2),IF(ISNUMBER(SEARCH("No",'2_all_summary'!N193)),4,3))</f>
        <v>4</v>
      </c>
      <c r="L194" s="41">
        <f>IF(ISNUMBER(SEARCH("Yes",'2_all_summary'!$H193)),IF(ISNUMBER(SEARCH("Yes",'2_all_summary'!O193)),1,2),IF(ISNUMBER(SEARCH("No",'2_all_summary'!O193)),4,3))</f>
        <v>4</v>
      </c>
      <c r="M194" s="41">
        <f>IF(ISNUMBER(SEARCH("Yes",'2_all_summary'!$H193)),IF(0&lt;'2_all_summary'!P193,1,2),IF(0='2_all_summary'!P193,4,3))</f>
        <v>4</v>
      </c>
      <c r="N194" s="41">
        <f>IF(ISNUMBER(SEARCH("Yes",'2_all_summary'!$H193)),IF(ISNUMBER(SEARCH("Yes",'2_all_summary'!Q193)),1,2),IF(ISNUMBER(SEARCH("No",'2_all_summary'!Q193)),4,3))</f>
        <v>4</v>
      </c>
      <c r="O194" s="41">
        <f>IF(ISNUMBER(SEARCH("Yes",'2_all_summary'!$H193)),IF(ISNUMBER(SEARCH("Yes",'2_all_summary'!R193)),1,2),IF(ISNUMBER(SEARCH("No",'2_all_summary'!R193)),4,3))</f>
        <v>4</v>
      </c>
      <c r="P194" s="41">
        <f>IF(ISNUMBER(SEARCH("Yes",'2_all_summary'!$H193)),IF(ISNUMBER(SEARCH("Yes",'2_all_summary'!S193)),1,2),IF(ISNUMBER(SEARCH("No",'2_all_summary'!S193)),4,3))</f>
        <v>4</v>
      </c>
      <c r="Q194" s="41">
        <f>IF(ISNUMBER(SEARCH("Yes",'2_all_summary'!$H193)),IF(0&lt;'2_all_summary'!T193,1,2),IF(0='2_all_summary'!T193,4,3))</f>
        <v>4</v>
      </c>
      <c r="R194" s="41">
        <f>IF(ISNUMBER(SEARCH("Yes",'2_all_summary'!$H193)),IF(ISNUMBER(SEARCH("Yes",'2_all_summary'!U193)),1,2),IF(ISNUMBER(SEARCH("No",'2_all_summary'!U193)),4,3))</f>
        <v>4</v>
      </c>
    </row>
    <row r="195" spans="7:18" x14ac:dyDescent="0.3">
      <c r="G195" s="56"/>
      <c r="H195" s="41" t="str">
        <f>'2_all_summary'!D194</f>
        <v>Ecological Value of Submerged Breakwaters for Habitat Enhancement on a Residential Scale</v>
      </c>
      <c r="I195" s="41" t="str">
        <f>'2_all_summary'!E194</f>
        <v>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Ballâ„¢ concrete domes were built by a community-based restoration effort. Post-deployment monitoring found that: bagged oyster breakwaters supported much higher densities of live ribbed mussels than Reef Ball breakwaters; both breakwater configurationsÂ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Â© 2014, Springer Science+Business Media New York.</v>
      </c>
      <c r="J195" s="41">
        <f>IF(ISNUMBER(SEARCH("Yes",'2_all_summary'!$H194)),IF(ISNUMBER(SEARCH("Yes",'2_all_summary'!M194)),1,2),IF(ISNUMBER(SEARCH("No",'2_all_summary'!M194)),4,3))</f>
        <v>4</v>
      </c>
      <c r="K195" s="41">
        <f>IF(ISNUMBER(SEARCH("Yes",'2_all_summary'!$H194)),IF(ISNUMBER(SEARCH("Yes",'2_all_summary'!N194)),1,2),IF(ISNUMBER(SEARCH("No",'2_all_summary'!N194)),4,3))</f>
        <v>4</v>
      </c>
      <c r="L195" s="41">
        <f>IF(ISNUMBER(SEARCH("Yes",'2_all_summary'!$H194)),IF(ISNUMBER(SEARCH("Yes",'2_all_summary'!O194)),1,2),IF(ISNUMBER(SEARCH("No",'2_all_summary'!O194)),4,3))</f>
        <v>4</v>
      </c>
      <c r="M195" s="41">
        <f>IF(ISNUMBER(SEARCH("Yes",'2_all_summary'!$H194)),IF(0&lt;'2_all_summary'!P194,1,2),IF(0='2_all_summary'!P194,4,3))</f>
        <v>4</v>
      </c>
      <c r="N195" s="41">
        <f>IF(ISNUMBER(SEARCH("Yes",'2_all_summary'!$H194)),IF(ISNUMBER(SEARCH("Yes",'2_all_summary'!Q194)),1,2),IF(ISNUMBER(SEARCH("No",'2_all_summary'!Q194)),4,3))</f>
        <v>4</v>
      </c>
      <c r="O195" s="41">
        <f>IF(ISNUMBER(SEARCH("Yes",'2_all_summary'!$H194)),IF(ISNUMBER(SEARCH("Yes",'2_all_summary'!R194)),1,2),IF(ISNUMBER(SEARCH("No",'2_all_summary'!R194)),4,3))</f>
        <v>4</v>
      </c>
      <c r="P195" s="41">
        <f>IF(ISNUMBER(SEARCH("Yes",'2_all_summary'!$H194)),IF(ISNUMBER(SEARCH("Yes",'2_all_summary'!S194)),1,2),IF(ISNUMBER(SEARCH("No",'2_all_summary'!S194)),4,3))</f>
        <v>4</v>
      </c>
      <c r="Q195" s="41">
        <f>IF(ISNUMBER(SEARCH("Yes",'2_all_summary'!$H194)),IF(0&lt;'2_all_summary'!T194,1,2),IF(0='2_all_summary'!T194,4,3))</f>
        <v>4</v>
      </c>
      <c r="R195" s="41">
        <f>IF(ISNUMBER(SEARCH("Yes",'2_all_summary'!$H194)),IF(ISNUMBER(SEARCH("Yes",'2_all_summary'!U194)),1,2),IF(ISNUMBER(SEARCH("No",'2_all_summary'!U194)),4,3))</f>
        <v>4</v>
      </c>
    </row>
    <row r="196" spans="7:18" x14ac:dyDescent="0.3">
      <c r="G196" s="56"/>
      <c r="H196" s="41" t="str">
        <f>'2_all_summary'!D195</f>
        <v>Navigating the evolution of marine policy in Panama: Current policies and community responses in the Pearl Islands and Bocas del Toro Archipelagos of Panama</v>
      </c>
      <c r="I196" s="41" t="str">
        <f>'2_all_summary'!E195</f>
        <v>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Â© 2015 Elsevier Ltd.</v>
      </c>
      <c r="J196" s="41">
        <f>IF(ISNUMBER(SEARCH("Yes",'2_all_summary'!$H195)),IF(ISNUMBER(SEARCH("Yes",'2_all_summary'!M195)),1,2),IF(ISNUMBER(SEARCH("No",'2_all_summary'!M195)),4,3))</f>
        <v>4</v>
      </c>
      <c r="K196" s="41">
        <f>IF(ISNUMBER(SEARCH("Yes",'2_all_summary'!$H195)),IF(ISNUMBER(SEARCH("Yes",'2_all_summary'!N195)),1,2),IF(ISNUMBER(SEARCH("No",'2_all_summary'!N195)),4,3))</f>
        <v>4</v>
      </c>
      <c r="L196" s="41">
        <f>IF(ISNUMBER(SEARCH("Yes",'2_all_summary'!$H195)),IF(ISNUMBER(SEARCH("Yes",'2_all_summary'!O195)),1,2),IF(ISNUMBER(SEARCH("No",'2_all_summary'!O195)),4,3))</f>
        <v>4</v>
      </c>
      <c r="M196" s="41">
        <f>IF(ISNUMBER(SEARCH("Yes",'2_all_summary'!$H195)),IF(0&lt;'2_all_summary'!P195,1,2),IF(0='2_all_summary'!P195,4,3))</f>
        <v>4</v>
      </c>
      <c r="N196" s="41">
        <f>IF(ISNUMBER(SEARCH("Yes",'2_all_summary'!$H195)),IF(ISNUMBER(SEARCH("Yes",'2_all_summary'!Q195)),1,2),IF(ISNUMBER(SEARCH("No",'2_all_summary'!Q195)),4,3))</f>
        <v>4</v>
      </c>
      <c r="O196" s="41">
        <f>IF(ISNUMBER(SEARCH("Yes",'2_all_summary'!$H195)),IF(ISNUMBER(SEARCH("Yes",'2_all_summary'!R195)),1,2),IF(ISNUMBER(SEARCH("No",'2_all_summary'!R195)),4,3))</f>
        <v>4</v>
      </c>
      <c r="P196" s="41">
        <f>IF(ISNUMBER(SEARCH("Yes",'2_all_summary'!$H195)),IF(ISNUMBER(SEARCH("Yes",'2_all_summary'!S195)),1,2),IF(ISNUMBER(SEARCH("No",'2_all_summary'!S195)),4,3))</f>
        <v>4</v>
      </c>
      <c r="Q196" s="41">
        <f>IF(ISNUMBER(SEARCH("Yes",'2_all_summary'!$H195)),IF(0&lt;'2_all_summary'!T195,1,2),IF(0='2_all_summary'!T195,4,3))</f>
        <v>4</v>
      </c>
      <c r="R196" s="41">
        <f>IF(ISNUMBER(SEARCH("Yes",'2_all_summary'!$H195)),IF(ISNUMBER(SEARCH("Yes",'2_all_summary'!U195)),1,2),IF(ISNUMBER(SEARCH("No",'2_all_summary'!U195)),4,3))</f>
        <v>4</v>
      </c>
    </row>
    <row r="197" spans="7:18" x14ac:dyDescent="0.3">
      <c r="G197" s="56"/>
      <c r="H197" s="41" t="str">
        <f>'2_all_summary'!D196</f>
        <v>Fisheriesmarine protected areatourism interactions in moalboal, cebu, philippines</v>
      </c>
      <c r="I197" s="41" t="str">
        <f>'2_all_summary'!E196</f>
        <v>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Â© Taylor &amp; Francis Group, LLC.</v>
      </c>
      <c r="J197" s="41">
        <f>IF(ISNUMBER(SEARCH("Yes",'2_all_summary'!$H196)),IF(ISNUMBER(SEARCH("Yes",'2_all_summary'!M196)),1,2),IF(ISNUMBER(SEARCH("No",'2_all_summary'!M196)),4,3))</f>
        <v>4</v>
      </c>
      <c r="K197" s="41">
        <f>IF(ISNUMBER(SEARCH("Yes",'2_all_summary'!$H196)),IF(ISNUMBER(SEARCH("Yes",'2_all_summary'!N196)),1,2),IF(ISNUMBER(SEARCH("No",'2_all_summary'!N196)),4,3))</f>
        <v>4</v>
      </c>
      <c r="L197" s="41">
        <f>IF(ISNUMBER(SEARCH("Yes",'2_all_summary'!$H196)),IF(ISNUMBER(SEARCH("Yes",'2_all_summary'!O196)),1,2),IF(ISNUMBER(SEARCH("No",'2_all_summary'!O196)),4,3))</f>
        <v>4</v>
      </c>
      <c r="M197" s="41">
        <f>IF(ISNUMBER(SEARCH("Yes",'2_all_summary'!$H196)),IF(0&lt;'2_all_summary'!P196,1,2),IF(0='2_all_summary'!P196,4,3))</f>
        <v>4</v>
      </c>
      <c r="N197" s="41">
        <f>IF(ISNUMBER(SEARCH("Yes",'2_all_summary'!$H196)),IF(ISNUMBER(SEARCH("Yes",'2_all_summary'!Q196)),1,2),IF(ISNUMBER(SEARCH("No",'2_all_summary'!Q196)),4,3))</f>
        <v>4</v>
      </c>
      <c r="O197" s="41">
        <f>IF(ISNUMBER(SEARCH("Yes",'2_all_summary'!$H196)),IF(ISNUMBER(SEARCH("Yes",'2_all_summary'!R196)),1,2),IF(ISNUMBER(SEARCH("No",'2_all_summary'!R196)),4,3))</f>
        <v>4</v>
      </c>
      <c r="P197" s="41">
        <f>IF(ISNUMBER(SEARCH("Yes",'2_all_summary'!$H196)),IF(ISNUMBER(SEARCH("Yes",'2_all_summary'!S196)),1,2),IF(ISNUMBER(SEARCH("No",'2_all_summary'!S196)),4,3))</f>
        <v>4</v>
      </c>
      <c r="Q197" s="41">
        <f>IF(ISNUMBER(SEARCH("Yes",'2_all_summary'!$H196)),IF(0&lt;'2_all_summary'!T196,1,2),IF(0='2_all_summary'!T196,4,3))</f>
        <v>4</v>
      </c>
      <c r="R197" s="41">
        <f>IF(ISNUMBER(SEARCH("Yes",'2_all_summary'!$H196)),IF(ISNUMBER(SEARCH("Yes",'2_all_summary'!U196)),1,2),IF(ISNUMBER(SEARCH("No",'2_all_summary'!U196)),4,3))</f>
        <v>4</v>
      </c>
    </row>
    <row r="198" spans="7:18" x14ac:dyDescent="0.3">
      <c r="G198" s="56"/>
      <c r="H198" s="41" t="str">
        <f>'2_all_summary'!D197</f>
        <v>Combined effects of social pressure from the inside and outside of fishing communities promote cooperation for stock management</v>
      </c>
      <c r="I198" s="41" t="str">
        <f>'2_all_summary'!E197</f>
        <v>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Â© 2013 The Ecological Society of Japan.</v>
      </c>
      <c r="J198" s="41">
        <f>IF(ISNUMBER(SEARCH("Yes",'2_all_summary'!$H197)),IF(ISNUMBER(SEARCH("Yes",'2_all_summary'!M197)),1,2),IF(ISNUMBER(SEARCH("No",'2_all_summary'!M197)),4,3))</f>
        <v>4</v>
      </c>
      <c r="K198" s="41">
        <f>IF(ISNUMBER(SEARCH("Yes",'2_all_summary'!$H197)),IF(ISNUMBER(SEARCH("Yes",'2_all_summary'!N197)),1,2),IF(ISNUMBER(SEARCH("No",'2_all_summary'!N197)),4,3))</f>
        <v>3</v>
      </c>
      <c r="L198" s="41">
        <f>IF(ISNUMBER(SEARCH("Yes",'2_all_summary'!$H197)),IF(ISNUMBER(SEARCH("Yes",'2_all_summary'!O197)),1,2),IF(ISNUMBER(SEARCH("No",'2_all_summary'!O197)),4,3))</f>
        <v>4</v>
      </c>
      <c r="M198" s="41">
        <f>IF(ISNUMBER(SEARCH("Yes",'2_all_summary'!$H197)),IF(0&lt;'2_all_summary'!P197,1,2),IF(0='2_all_summary'!P197,4,3))</f>
        <v>3</v>
      </c>
      <c r="N198" s="41">
        <f>IF(ISNUMBER(SEARCH("Yes",'2_all_summary'!$H197)),IF(ISNUMBER(SEARCH("Yes",'2_all_summary'!Q197)),1,2),IF(ISNUMBER(SEARCH("No",'2_all_summary'!Q197)),4,3))</f>
        <v>4</v>
      </c>
      <c r="O198" s="41">
        <f>IF(ISNUMBER(SEARCH("Yes",'2_all_summary'!$H197)),IF(ISNUMBER(SEARCH("Yes",'2_all_summary'!R197)),1,2),IF(ISNUMBER(SEARCH("No",'2_all_summary'!R197)),4,3))</f>
        <v>3</v>
      </c>
      <c r="P198" s="41">
        <f>IF(ISNUMBER(SEARCH("Yes",'2_all_summary'!$H197)),IF(ISNUMBER(SEARCH("Yes",'2_all_summary'!S197)),1,2),IF(ISNUMBER(SEARCH("No",'2_all_summary'!S197)),4,3))</f>
        <v>4</v>
      </c>
      <c r="Q198" s="41">
        <f>IF(ISNUMBER(SEARCH("Yes",'2_all_summary'!$H197)),IF(0&lt;'2_all_summary'!T197,1,2),IF(0='2_all_summary'!T197,4,3))</f>
        <v>3</v>
      </c>
      <c r="R198" s="41">
        <f>IF(ISNUMBER(SEARCH("Yes",'2_all_summary'!$H197)),IF(ISNUMBER(SEARCH("Yes",'2_all_summary'!U197)),1,2),IF(ISNUMBER(SEARCH("No",'2_all_summary'!U197)),4,3))</f>
        <v>3</v>
      </c>
    </row>
    <row r="199" spans="7:18" x14ac:dyDescent="0.3">
      <c r="G199" s="56"/>
      <c r="H199" s="41" t="str">
        <f>'2_all_summary'!D198</f>
        <v>Public participation and willingness to cooperate in common-pool resource management: A field experiment with fishing communities in Brazil</v>
      </c>
      <c r="I199" s="41" t="str">
        <f>'2_all_summary'!E198</f>
        <v>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Â© 2009 Elsevier B.V. All rights reserved.</v>
      </c>
      <c r="J199" s="41">
        <f>IF(ISNUMBER(SEARCH("Yes",'2_all_summary'!$H198)),IF(ISNUMBER(SEARCH("Yes",'2_all_summary'!M198)),1,2),IF(ISNUMBER(SEARCH("No",'2_all_summary'!M198)),4,3))</f>
        <v>4</v>
      </c>
      <c r="K199" s="41">
        <f>IF(ISNUMBER(SEARCH("Yes",'2_all_summary'!$H198)),IF(ISNUMBER(SEARCH("Yes",'2_all_summary'!N198)),1,2),IF(ISNUMBER(SEARCH("No",'2_all_summary'!N198)),4,3))</f>
        <v>4</v>
      </c>
      <c r="L199" s="41">
        <f>IF(ISNUMBER(SEARCH("Yes",'2_all_summary'!$H198)),IF(ISNUMBER(SEARCH("Yes",'2_all_summary'!O198)),1,2),IF(ISNUMBER(SEARCH("No",'2_all_summary'!O198)),4,3))</f>
        <v>4</v>
      </c>
      <c r="M199" s="41">
        <f>IF(ISNUMBER(SEARCH("Yes",'2_all_summary'!$H198)),IF(0&lt;'2_all_summary'!P198,1,2),IF(0='2_all_summary'!P198,4,3))</f>
        <v>4</v>
      </c>
      <c r="N199" s="41">
        <f>IF(ISNUMBER(SEARCH("Yes",'2_all_summary'!$H198)),IF(ISNUMBER(SEARCH("Yes",'2_all_summary'!Q198)),1,2),IF(ISNUMBER(SEARCH("No",'2_all_summary'!Q198)),4,3))</f>
        <v>4</v>
      </c>
      <c r="O199" s="41">
        <f>IF(ISNUMBER(SEARCH("Yes",'2_all_summary'!$H198)),IF(ISNUMBER(SEARCH("Yes",'2_all_summary'!R198)),1,2),IF(ISNUMBER(SEARCH("No",'2_all_summary'!R198)),4,3))</f>
        <v>4</v>
      </c>
      <c r="P199" s="41">
        <f>IF(ISNUMBER(SEARCH("Yes",'2_all_summary'!$H198)),IF(ISNUMBER(SEARCH("Yes",'2_all_summary'!S198)),1,2),IF(ISNUMBER(SEARCH("No",'2_all_summary'!S198)),4,3))</f>
        <v>4</v>
      </c>
      <c r="Q199" s="41">
        <f>IF(ISNUMBER(SEARCH("Yes",'2_all_summary'!$H198)),IF(0&lt;'2_all_summary'!T198,1,2),IF(0='2_all_summary'!T198,4,3))</f>
        <v>4</v>
      </c>
      <c r="R199" s="41">
        <f>IF(ISNUMBER(SEARCH("Yes",'2_all_summary'!$H198)),IF(ISNUMBER(SEARCH("Yes",'2_all_summary'!U198)),1,2),IF(ISNUMBER(SEARCH("No",'2_all_summary'!U198)),4,3))</f>
        <v>4</v>
      </c>
    </row>
    <row r="200" spans="7:18" x14ac:dyDescent="0.3">
      <c r="G200" s="56"/>
      <c r="H200" s="41" t="str">
        <f>'2_all_summary'!D199</f>
        <v>Hurricane 07B in the Godivari Delta, Andhra Pradesh, India: Vulnerability, mitigation and the spatial impact</v>
      </c>
      <c r="I200" s="41" t="str">
        <f>'2_all_summary'!E199</f>
        <v>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v>
      </c>
      <c r="J200" s="41">
        <f>IF(ISNUMBER(SEARCH("Yes",'2_all_summary'!$H199)),IF(ISNUMBER(SEARCH("Yes",'2_all_summary'!M199)),1,2),IF(ISNUMBER(SEARCH("No",'2_all_summary'!M199)),4,3))</f>
        <v>4</v>
      </c>
      <c r="K200" s="41">
        <f>IF(ISNUMBER(SEARCH("Yes",'2_all_summary'!$H199)),IF(ISNUMBER(SEARCH("Yes",'2_all_summary'!N199)),1,2),IF(ISNUMBER(SEARCH("No",'2_all_summary'!N199)),4,3))</f>
        <v>4</v>
      </c>
      <c r="L200" s="41">
        <f>IF(ISNUMBER(SEARCH("Yes",'2_all_summary'!$H199)),IF(ISNUMBER(SEARCH("Yes",'2_all_summary'!O199)),1,2),IF(ISNUMBER(SEARCH("No",'2_all_summary'!O199)),4,3))</f>
        <v>4</v>
      </c>
      <c r="M200" s="41">
        <f>IF(ISNUMBER(SEARCH("Yes",'2_all_summary'!$H199)),IF(0&lt;'2_all_summary'!P199,1,2),IF(0='2_all_summary'!P199,4,3))</f>
        <v>4</v>
      </c>
      <c r="N200" s="41">
        <f>IF(ISNUMBER(SEARCH("Yes",'2_all_summary'!$H199)),IF(ISNUMBER(SEARCH("Yes",'2_all_summary'!Q199)),1,2),IF(ISNUMBER(SEARCH("No",'2_all_summary'!Q199)),4,3))</f>
        <v>4</v>
      </c>
      <c r="O200" s="41">
        <f>IF(ISNUMBER(SEARCH("Yes",'2_all_summary'!$H199)),IF(ISNUMBER(SEARCH("Yes",'2_all_summary'!R199)),1,2),IF(ISNUMBER(SEARCH("No",'2_all_summary'!R199)),4,3))</f>
        <v>4</v>
      </c>
      <c r="P200" s="41">
        <f>IF(ISNUMBER(SEARCH("Yes",'2_all_summary'!$H199)),IF(ISNUMBER(SEARCH("Yes",'2_all_summary'!S199)),1,2),IF(ISNUMBER(SEARCH("No",'2_all_summary'!S199)),4,3))</f>
        <v>4</v>
      </c>
      <c r="Q200" s="41">
        <f>IF(ISNUMBER(SEARCH("Yes",'2_all_summary'!$H199)),IF(0&lt;'2_all_summary'!T199,1,2),IF(0='2_all_summary'!T199,4,3))</f>
        <v>4</v>
      </c>
      <c r="R200" s="41">
        <f>IF(ISNUMBER(SEARCH("Yes",'2_all_summary'!$H199)),IF(ISNUMBER(SEARCH("Yes",'2_all_summary'!U199)),1,2),IF(ISNUMBER(SEARCH("No",'2_all_summary'!U199)),4,3))</f>
        <v>4</v>
      </c>
    </row>
    <row r="201" spans="7:18" x14ac:dyDescent="0.3">
      <c r="G201" s="56"/>
      <c r="H201" s="41" t="str">
        <f>'2_all_summary'!D200</f>
        <v>Constructed wetland system for treating wastewater of scattered small industries: A case study of fermented fish production industry in Phayao City, Thailand</v>
      </c>
      <c r="I201" s="41" t="str">
        <f>'2_all_summary'!E200</f>
        <v>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Â© 2011 Inderscience Enterprises Ltd.</v>
      </c>
      <c r="J201" s="41">
        <f>IF(ISNUMBER(SEARCH("Yes",'2_all_summary'!$H200)),IF(ISNUMBER(SEARCH("Yes",'2_all_summary'!M200)),1,2),IF(ISNUMBER(SEARCH("No",'2_all_summary'!M200)),4,3))</f>
        <v>4</v>
      </c>
      <c r="K201" s="41">
        <f>IF(ISNUMBER(SEARCH("Yes",'2_all_summary'!$H200)),IF(ISNUMBER(SEARCH("Yes",'2_all_summary'!N200)),1,2),IF(ISNUMBER(SEARCH("No",'2_all_summary'!N200)),4,3))</f>
        <v>4</v>
      </c>
      <c r="L201" s="41">
        <f>IF(ISNUMBER(SEARCH("Yes",'2_all_summary'!$H200)),IF(ISNUMBER(SEARCH("Yes",'2_all_summary'!O200)),1,2),IF(ISNUMBER(SEARCH("No",'2_all_summary'!O200)),4,3))</f>
        <v>4</v>
      </c>
      <c r="M201" s="41">
        <f>IF(ISNUMBER(SEARCH("Yes",'2_all_summary'!$H200)),IF(0&lt;'2_all_summary'!P200,1,2),IF(0='2_all_summary'!P200,4,3))</f>
        <v>4</v>
      </c>
      <c r="N201" s="41">
        <f>IF(ISNUMBER(SEARCH("Yes",'2_all_summary'!$H200)),IF(ISNUMBER(SEARCH("Yes",'2_all_summary'!Q200)),1,2),IF(ISNUMBER(SEARCH("No",'2_all_summary'!Q200)),4,3))</f>
        <v>4</v>
      </c>
      <c r="O201" s="41">
        <f>IF(ISNUMBER(SEARCH("Yes",'2_all_summary'!$H200)),IF(ISNUMBER(SEARCH("Yes",'2_all_summary'!R200)),1,2),IF(ISNUMBER(SEARCH("No",'2_all_summary'!R200)),4,3))</f>
        <v>4</v>
      </c>
      <c r="P201" s="41">
        <f>IF(ISNUMBER(SEARCH("Yes",'2_all_summary'!$H200)),IF(ISNUMBER(SEARCH("Yes",'2_all_summary'!S200)),1,2),IF(ISNUMBER(SEARCH("No",'2_all_summary'!S200)),4,3))</f>
        <v>4</v>
      </c>
      <c r="Q201" s="41">
        <f>IF(ISNUMBER(SEARCH("Yes",'2_all_summary'!$H200)),IF(0&lt;'2_all_summary'!T200,1,2),IF(0='2_all_summary'!T200,4,3))</f>
        <v>4</v>
      </c>
      <c r="R201" s="41">
        <f>IF(ISNUMBER(SEARCH("Yes",'2_all_summary'!$H200)),IF(ISNUMBER(SEARCH("Yes",'2_all_summary'!U200)),1,2),IF(ISNUMBER(SEARCH("No",'2_all_summary'!U200)),4,3))</f>
        <v>4</v>
      </c>
    </row>
    <row r="202" spans="7:18" x14ac:dyDescent="0.3">
      <c r="G202" s="56"/>
      <c r="H202" s="41" t="str">
        <f>'2_all_summary'!D201</f>
        <v>Contextualising the coupled socio-ecological conditions of marine megafauna bycatch</v>
      </c>
      <c r="I202" s="41" t="str">
        <f>'2_all_summary'!E201</f>
        <v>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Â© 2015 Elsevier Ltd.</v>
      </c>
      <c r="J202" s="41">
        <f>IF(ISNUMBER(SEARCH("Yes",'2_all_summary'!$H201)),IF(ISNUMBER(SEARCH("Yes",'2_all_summary'!M201)),1,2),IF(ISNUMBER(SEARCH("No",'2_all_summary'!M201)),4,3))</f>
        <v>4</v>
      </c>
      <c r="K202" s="41">
        <f>IF(ISNUMBER(SEARCH("Yes",'2_all_summary'!$H201)),IF(ISNUMBER(SEARCH("Yes",'2_all_summary'!N201)),1,2),IF(ISNUMBER(SEARCH("No",'2_all_summary'!N201)),4,3))</f>
        <v>4</v>
      </c>
      <c r="L202" s="41">
        <f>IF(ISNUMBER(SEARCH("Yes",'2_all_summary'!$H201)),IF(ISNUMBER(SEARCH("Yes",'2_all_summary'!O201)),1,2),IF(ISNUMBER(SEARCH("No",'2_all_summary'!O201)),4,3))</f>
        <v>4</v>
      </c>
      <c r="M202" s="41">
        <f>IF(ISNUMBER(SEARCH("Yes",'2_all_summary'!$H201)),IF(0&lt;'2_all_summary'!P201,1,2),IF(0='2_all_summary'!P201,4,3))</f>
        <v>4</v>
      </c>
      <c r="N202" s="41">
        <f>IF(ISNUMBER(SEARCH("Yes",'2_all_summary'!$H201)),IF(ISNUMBER(SEARCH("Yes",'2_all_summary'!Q201)),1,2),IF(ISNUMBER(SEARCH("No",'2_all_summary'!Q201)),4,3))</f>
        <v>4</v>
      </c>
      <c r="O202" s="41">
        <f>IF(ISNUMBER(SEARCH("Yes",'2_all_summary'!$H201)),IF(ISNUMBER(SEARCH("Yes",'2_all_summary'!R201)),1,2),IF(ISNUMBER(SEARCH("No",'2_all_summary'!R201)),4,3))</f>
        <v>4</v>
      </c>
      <c r="P202" s="41">
        <f>IF(ISNUMBER(SEARCH("Yes",'2_all_summary'!$H201)),IF(ISNUMBER(SEARCH("Yes",'2_all_summary'!S201)),1,2),IF(ISNUMBER(SEARCH("No",'2_all_summary'!S201)),4,3))</f>
        <v>4</v>
      </c>
      <c r="Q202" s="41">
        <f>IF(ISNUMBER(SEARCH("Yes",'2_all_summary'!$H201)),IF(0&lt;'2_all_summary'!T201,1,2),IF(0='2_all_summary'!T201,4,3))</f>
        <v>4</v>
      </c>
      <c r="R202" s="41">
        <f>IF(ISNUMBER(SEARCH("Yes",'2_all_summary'!$H201)),IF(ISNUMBER(SEARCH("Yes",'2_all_summary'!U201)),1,2),IF(ISNUMBER(SEARCH("No",'2_all_summary'!U201)),4,3))</f>
        <v>4</v>
      </c>
    </row>
    <row r="203" spans="7:18" x14ac:dyDescent="0.3">
      <c r="G203" s="56"/>
      <c r="H203" s="41" t="str">
        <f>'2_all_summary'!D202</f>
        <v>Not just a fisherman's wife: Women's contribution to health and wellbeing in commercial fishing</v>
      </c>
      <c r="I203" s="41" t="str">
        <f>'2_all_summary'!E202</f>
        <v>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Â© 2015 National Rural Health Alliance Inc.</v>
      </c>
      <c r="J203" s="41">
        <f>IF(ISNUMBER(SEARCH("Yes",'2_all_summary'!$H202)),IF(ISNUMBER(SEARCH("Yes",'2_all_summary'!M202)),1,2),IF(ISNUMBER(SEARCH("No",'2_all_summary'!M202)),4,3))</f>
        <v>4</v>
      </c>
      <c r="K203" s="41">
        <f>IF(ISNUMBER(SEARCH("Yes",'2_all_summary'!$H202)),IF(ISNUMBER(SEARCH("Yes",'2_all_summary'!N202)),1,2),IF(ISNUMBER(SEARCH("No",'2_all_summary'!N202)),4,3))</f>
        <v>4</v>
      </c>
      <c r="L203" s="41">
        <f>IF(ISNUMBER(SEARCH("Yes",'2_all_summary'!$H202)),IF(ISNUMBER(SEARCH("Yes",'2_all_summary'!O202)),1,2),IF(ISNUMBER(SEARCH("No",'2_all_summary'!O202)),4,3))</f>
        <v>4</v>
      </c>
      <c r="M203" s="41">
        <f>IF(ISNUMBER(SEARCH("Yes",'2_all_summary'!$H202)),IF(0&lt;'2_all_summary'!P202,1,2),IF(0='2_all_summary'!P202,4,3))</f>
        <v>4</v>
      </c>
      <c r="N203" s="41">
        <f>IF(ISNUMBER(SEARCH("Yes",'2_all_summary'!$H202)),IF(ISNUMBER(SEARCH("Yes",'2_all_summary'!Q202)),1,2),IF(ISNUMBER(SEARCH("No",'2_all_summary'!Q202)),4,3))</f>
        <v>4</v>
      </c>
      <c r="O203" s="41">
        <f>IF(ISNUMBER(SEARCH("Yes",'2_all_summary'!$H202)),IF(ISNUMBER(SEARCH("Yes",'2_all_summary'!R202)),1,2),IF(ISNUMBER(SEARCH("No",'2_all_summary'!R202)),4,3))</f>
        <v>4</v>
      </c>
      <c r="P203" s="41">
        <f>IF(ISNUMBER(SEARCH("Yes",'2_all_summary'!$H202)),IF(ISNUMBER(SEARCH("Yes",'2_all_summary'!S202)),1,2),IF(ISNUMBER(SEARCH("No",'2_all_summary'!S202)),4,3))</f>
        <v>4</v>
      </c>
      <c r="Q203" s="41">
        <f>IF(ISNUMBER(SEARCH("Yes",'2_all_summary'!$H202)),IF(0&lt;'2_all_summary'!T202,1,2),IF(0='2_all_summary'!T202,4,3))</f>
        <v>4</v>
      </c>
      <c r="R203" s="41">
        <f>IF(ISNUMBER(SEARCH("Yes",'2_all_summary'!$H202)),IF(ISNUMBER(SEARCH("Yes",'2_all_summary'!U202)),1,2),IF(ISNUMBER(SEARCH("No",'2_all_summary'!U202)),4,3))</f>
        <v>4</v>
      </c>
    </row>
    <row r="204" spans="7:18" x14ac:dyDescent="0.3">
      <c r="G204" s="56"/>
      <c r="H204" s="41" t="str">
        <f>'2_all_summary'!D203</f>
        <v>A framework of lessons learned from community-based marine reserves and its effectiveness in guiding a new coastal management initiative in the Philippines</v>
      </c>
      <c r="I204" s="41" t="str">
        <f>'2_all_summary'!E203</f>
        <v>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Â© 2005 Springer Science+Business Media, Inc.</v>
      </c>
      <c r="J204" s="41">
        <f>IF(ISNUMBER(SEARCH("Yes",'2_all_summary'!$H203)),IF(ISNUMBER(SEARCH("Yes",'2_all_summary'!M203)),1,2),IF(ISNUMBER(SEARCH("No",'2_all_summary'!M203)),4,3))</f>
        <v>4</v>
      </c>
      <c r="K204" s="41">
        <f>IF(ISNUMBER(SEARCH("Yes",'2_all_summary'!$H203)),IF(ISNUMBER(SEARCH("Yes",'2_all_summary'!N203)),1,2),IF(ISNUMBER(SEARCH("No",'2_all_summary'!N203)),4,3))</f>
        <v>4</v>
      </c>
      <c r="L204" s="41">
        <f>IF(ISNUMBER(SEARCH("Yes",'2_all_summary'!$H203)),IF(ISNUMBER(SEARCH("Yes",'2_all_summary'!O203)),1,2),IF(ISNUMBER(SEARCH("No",'2_all_summary'!O203)),4,3))</f>
        <v>4</v>
      </c>
      <c r="M204" s="41">
        <f>IF(ISNUMBER(SEARCH("Yes",'2_all_summary'!$H203)),IF(0&lt;'2_all_summary'!P203,1,2),IF(0='2_all_summary'!P203,4,3))</f>
        <v>4</v>
      </c>
      <c r="N204" s="41">
        <f>IF(ISNUMBER(SEARCH("Yes",'2_all_summary'!$H203)),IF(ISNUMBER(SEARCH("Yes",'2_all_summary'!Q203)),1,2),IF(ISNUMBER(SEARCH("No",'2_all_summary'!Q203)),4,3))</f>
        <v>4</v>
      </c>
      <c r="O204" s="41">
        <f>IF(ISNUMBER(SEARCH("Yes",'2_all_summary'!$H203)),IF(ISNUMBER(SEARCH("Yes",'2_all_summary'!R203)),1,2),IF(ISNUMBER(SEARCH("No",'2_all_summary'!R203)),4,3))</f>
        <v>4</v>
      </c>
      <c r="P204" s="41">
        <f>IF(ISNUMBER(SEARCH("Yes",'2_all_summary'!$H203)),IF(ISNUMBER(SEARCH("Yes",'2_all_summary'!S203)),1,2),IF(ISNUMBER(SEARCH("No",'2_all_summary'!S203)),4,3))</f>
        <v>4</v>
      </c>
      <c r="Q204" s="41">
        <f>IF(ISNUMBER(SEARCH("Yes",'2_all_summary'!$H203)),IF(0&lt;'2_all_summary'!T203,1,2),IF(0='2_all_summary'!T203,4,3))</f>
        <v>4</v>
      </c>
      <c r="R204" s="41">
        <f>IF(ISNUMBER(SEARCH("Yes",'2_all_summary'!$H203)),IF(ISNUMBER(SEARCH("Yes",'2_all_summary'!U203)),1,2),IF(ISNUMBER(SEARCH("No",'2_all_summary'!U203)),4,3))</f>
        <v>4</v>
      </c>
    </row>
    <row r="205" spans="7:18" x14ac:dyDescent="0.3">
      <c r="G205" s="56"/>
      <c r="H205" s="41" t="str">
        <f>'2_all_summary'!D204</f>
        <v>Challenges and Opportunities for 'little brothers' in the tourism sector matrix: The case of local communities around Great Zimbabwe National Monument</v>
      </c>
      <c r="I205" s="41" t="str">
        <f>'2_all_summary'!E204</f>
        <v>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Â© 2018 AJHTL /Author/s.</v>
      </c>
      <c r="J205" s="41">
        <f>IF(ISNUMBER(SEARCH("Yes",'2_all_summary'!$H204)),IF(ISNUMBER(SEARCH("Yes",'2_all_summary'!M204)),1,2),IF(ISNUMBER(SEARCH("No",'2_all_summary'!M204)),4,3))</f>
        <v>4</v>
      </c>
      <c r="K205" s="41">
        <f>IF(ISNUMBER(SEARCH("Yes",'2_all_summary'!$H204)),IF(ISNUMBER(SEARCH("Yes",'2_all_summary'!N204)),1,2),IF(ISNUMBER(SEARCH("No",'2_all_summary'!N204)),4,3))</f>
        <v>4</v>
      </c>
      <c r="L205" s="41">
        <f>IF(ISNUMBER(SEARCH("Yes",'2_all_summary'!$H204)),IF(ISNUMBER(SEARCH("Yes",'2_all_summary'!O204)),1,2),IF(ISNUMBER(SEARCH("No",'2_all_summary'!O204)),4,3))</f>
        <v>4</v>
      </c>
      <c r="M205" s="41">
        <f>IF(ISNUMBER(SEARCH("Yes",'2_all_summary'!$H204)),IF(0&lt;'2_all_summary'!P204,1,2),IF(0='2_all_summary'!P204,4,3))</f>
        <v>4</v>
      </c>
      <c r="N205" s="41">
        <f>IF(ISNUMBER(SEARCH("Yes",'2_all_summary'!$H204)),IF(ISNUMBER(SEARCH("Yes",'2_all_summary'!Q204)),1,2),IF(ISNUMBER(SEARCH("No",'2_all_summary'!Q204)),4,3))</f>
        <v>4</v>
      </c>
      <c r="O205" s="41">
        <f>IF(ISNUMBER(SEARCH("Yes",'2_all_summary'!$H204)),IF(ISNUMBER(SEARCH("Yes",'2_all_summary'!R204)),1,2),IF(ISNUMBER(SEARCH("No",'2_all_summary'!R204)),4,3))</f>
        <v>4</v>
      </c>
      <c r="P205" s="41">
        <f>IF(ISNUMBER(SEARCH("Yes",'2_all_summary'!$H204)),IF(ISNUMBER(SEARCH("Yes",'2_all_summary'!S204)),1,2),IF(ISNUMBER(SEARCH("No",'2_all_summary'!S204)),4,3))</f>
        <v>4</v>
      </c>
      <c r="Q205" s="41">
        <f>IF(ISNUMBER(SEARCH("Yes",'2_all_summary'!$H204)),IF(0&lt;'2_all_summary'!T204,1,2),IF(0='2_all_summary'!T204,4,3))</f>
        <v>4</v>
      </c>
      <c r="R205" s="41">
        <f>IF(ISNUMBER(SEARCH("Yes",'2_all_summary'!$H204)),IF(ISNUMBER(SEARCH("Yes",'2_all_summary'!U204)),1,2),IF(ISNUMBER(SEARCH("No",'2_all_summary'!U204)),4,3))</f>
        <v>4</v>
      </c>
    </row>
    <row r="206" spans="7:18" x14ac:dyDescent="0.3">
      <c r="G206" s="56"/>
      <c r="H206" s="41" t="str">
        <f>'2_all_summary'!D205</f>
        <v>Incentive instruments for the sustainable use of marine resources</v>
      </c>
      <c r="I206" s="41" t="str">
        <f>'2_all_summary'!E205</f>
        <v>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v>
      </c>
      <c r="J206" s="41">
        <f>IF(ISNUMBER(SEARCH("Yes",'2_all_summary'!$H205)),IF(ISNUMBER(SEARCH("Yes",'2_all_summary'!M205)),1,2),IF(ISNUMBER(SEARCH("No",'2_all_summary'!M205)),4,3))</f>
        <v>4</v>
      </c>
      <c r="K206" s="41">
        <f>IF(ISNUMBER(SEARCH("Yes",'2_all_summary'!$H205)),IF(ISNUMBER(SEARCH("Yes",'2_all_summary'!N205)),1,2),IF(ISNUMBER(SEARCH("No",'2_all_summary'!N205)),4,3))</f>
        <v>4</v>
      </c>
      <c r="L206" s="41">
        <f>IF(ISNUMBER(SEARCH("Yes",'2_all_summary'!$H205)),IF(ISNUMBER(SEARCH("Yes",'2_all_summary'!O205)),1,2),IF(ISNUMBER(SEARCH("No",'2_all_summary'!O205)),4,3))</f>
        <v>4</v>
      </c>
      <c r="M206" s="41">
        <f>IF(ISNUMBER(SEARCH("Yes",'2_all_summary'!$H205)),IF(0&lt;'2_all_summary'!P205,1,2),IF(0='2_all_summary'!P205,4,3))</f>
        <v>4</v>
      </c>
      <c r="N206" s="41">
        <f>IF(ISNUMBER(SEARCH("Yes",'2_all_summary'!$H205)),IF(ISNUMBER(SEARCH("Yes",'2_all_summary'!Q205)),1,2),IF(ISNUMBER(SEARCH("No",'2_all_summary'!Q205)),4,3))</f>
        <v>4</v>
      </c>
      <c r="O206" s="41">
        <f>IF(ISNUMBER(SEARCH("Yes",'2_all_summary'!$H205)),IF(ISNUMBER(SEARCH("Yes",'2_all_summary'!R205)),1,2),IF(ISNUMBER(SEARCH("No",'2_all_summary'!R205)),4,3))</f>
        <v>4</v>
      </c>
      <c r="P206" s="41">
        <f>IF(ISNUMBER(SEARCH("Yes",'2_all_summary'!$H205)),IF(ISNUMBER(SEARCH("Yes",'2_all_summary'!S205)),1,2),IF(ISNUMBER(SEARCH("No",'2_all_summary'!S205)),4,3))</f>
        <v>4</v>
      </c>
      <c r="Q206" s="41">
        <f>IF(ISNUMBER(SEARCH("Yes",'2_all_summary'!$H205)),IF(0&lt;'2_all_summary'!T205,1,2),IF(0='2_all_summary'!T205,4,3))</f>
        <v>4</v>
      </c>
      <c r="R206" s="41">
        <f>IF(ISNUMBER(SEARCH("Yes",'2_all_summary'!$H205)),IF(ISNUMBER(SEARCH("Yes",'2_all_summary'!U205)),1,2),IF(ISNUMBER(SEARCH("No",'2_all_summary'!U205)),4,3))</f>
        <v>4</v>
      </c>
    </row>
    <row r="207" spans="7:18" x14ac:dyDescent="0.3">
      <c r="G207" s="56"/>
      <c r="H207" s="41" t="str">
        <f>'2_all_summary'!D206</f>
        <v>Models of care for orphaned and separated children and upholding children's rights: Cross-sectional evidence from western Kenya</v>
      </c>
      <c r="I207" s="41" t="str">
        <f>'2_all_summary'!E206</f>
        <v>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â‰¤18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Â© 2014Embleton et al.; licensee BioMed Central Ltd.</v>
      </c>
      <c r="J207" s="41">
        <f>IF(ISNUMBER(SEARCH("Yes",'2_all_summary'!$H206)),IF(ISNUMBER(SEARCH("Yes",'2_all_summary'!M206)),1,2),IF(ISNUMBER(SEARCH("No",'2_all_summary'!M206)),4,3))</f>
        <v>4</v>
      </c>
      <c r="K207" s="41">
        <f>IF(ISNUMBER(SEARCH("Yes",'2_all_summary'!$H206)),IF(ISNUMBER(SEARCH("Yes",'2_all_summary'!N206)),1,2),IF(ISNUMBER(SEARCH("No",'2_all_summary'!N206)),4,3))</f>
        <v>4</v>
      </c>
      <c r="L207" s="41">
        <f>IF(ISNUMBER(SEARCH("Yes",'2_all_summary'!$H206)),IF(ISNUMBER(SEARCH("Yes",'2_all_summary'!O206)),1,2),IF(ISNUMBER(SEARCH("No",'2_all_summary'!O206)),4,3))</f>
        <v>4</v>
      </c>
      <c r="M207" s="41">
        <f>IF(ISNUMBER(SEARCH("Yes",'2_all_summary'!$H206)),IF(0&lt;'2_all_summary'!P206,1,2),IF(0='2_all_summary'!P206,4,3))</f>
        <v>4</v>
      </c>
      <c r="N207" s="41">
        <f>IF(ISNUMBER(SEARCH("Yes",'2_all_summary'!$H206)),IF(ISNUMBER(SEARCH("Yes",'2_all_summary'!Q206)),1,2),IF(ISNUMBER(SEARCH("No",'2_all_summary'!Q206)),4,3))</f>
        <v>4</v>
      </c>
      <c r="O207" s="41">
        <f>IF(ISNUMBER(SEARCH("Yes",'2_all_summary'!$H206)),IF(ISNUMBER(SEARCH("Yes",'2_all_summary'!R206)),1,2),IF(ISNUMBER(SEARCH("No",'2_all_summary'!R206)),4,3))</f>
        <v>4</v>
      </c>
      <c r="P207" s="41">
        <f>IF(ISNUMBER(SEARCH("Yes",'2_all_summary'!$H206)),IF(ISNUMBER(SEARCH("Yes",'2_all_summary'!S206)),1,2),IF(ISNUMBER(SEARCH("No",'2_all_summary'!S206)),4,3))</f>
        <v>4</v>
      </c>
      <c r="Q207" s="41">
        <f>IF(ISNUMBER(SEARCH("Yes",'2_all_summary'!$H206)),IF(0&lt;'2_all_summary'!T206,1,2),IF(0='2_all_summary'!T206,4,3))</f>
        <v>4</v>
      </c>
      <c r="R207" s="41">
        <f>IF(ISNUMBER(SEARCH("Yes",'2_all_summary'!$H206)),IF(ISNUMBER(SEARCH("Yes",'2_all_summary'!U206)),1,2),IF(ISNUMBER(SEARCH("No",'2_all_summary'!U206)),4,3))</f>
        <v>4</v>
      </c>
    </row>
    <row r="208" spans="7:18" x14ac:dyDescent="0.3">
      <c r="G208" s="56"/>
      <c r="H208" s="41" t="str">
        <f>'2_all_summary'!D207</f>
        <v>Why human rights matter for marine conservation</v>
      </c>
      <c r="I208" s="41" t="str">
        <f>'2_all_summary'!E207</f>
        <v>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Â© 2023 Smallhorn-West, Allison, Gurney, Karnad, Kretser, Lobo, Mangubhai, Newing, Pennell, Raj, Tilley, Williams and Peckham.</v>
      </c>
      <c r="J208" s="41">
        <f>IF(ISNUMBER(SEARCH("Yes",'2_all_summary'!$H207)),IF(ISNUMBER(SEARCH("Yes",'2_all_summary'!M207)),1,2),IF(ISNUMBER(SEARCH("No",'2_all_summary'!M207)),4,3))</f>
        <v>4</v>
      </c>
      <c r="K208" s="41">
        <f>IF(ISNUMBER(SEARCH("Yes",'2_all_summary'!$H207)),IF(ISNUMBER(SEARCH("Yes",'2_all_summary'!N207)),1,2),IF(ISNUMBER(SEARCH("No",'2_all_summary'!N207)),4,3))</f>
        <v>4</v>
      </c>
      <c r="L208" s="41">
        <f>IF(ISNUMBER(SEARCH("Yes",'2_all_summary'!$H207)),IF(ISNUMBER(SEARCH("Yes",'2_all_summary'!O207)),1,2),IF(ISNUMBER(SEARCH("No",'2_all_summary'!O207)),4,3))</f>
        <v>4</v>
      </c>
      <c r="M208" s="41">
        <f>IF(ISNUMBER(SEARCH("Yes",'2_all_summary'!$H207)),IF(0&lt;'2_all_summary'!P207,1,2),IF(0='2_all_summary'!P207,4,3))</f>
        <v>4</v>
      </c>
      <c r="N208" s="41">
        <f>IF(ISNUMBER(SEARCH("Yes",'2_all_summary'!$H207)),IF(ISNUMBER(SEARCH("Yes",'2_all_summary'!Q207)),1,2),IF(ISNUMBER(SEARCH("No",'2_all_summary'!Q207)),4,3))</f>
        <v>4</v>
      </c>
      <c r="O208" s="41">
        <f>IF(ISNUMBER(SEARCH("Yes",'2_all_summary'!$H207)),IF(ISNUMBER(SEARCH("Yes",'2_all_summary'!R207)),1,2),IF(ISNUMBER(SEARCH("No",'2_all_summary'!R207)),4,3))</f>
        <v>4</v>
      </c>
      <c r="P208" s="41">
        <f>IF(ISNUMBER(SEARCH("Yes",'2_all_summary'!$H207)),IF(ISNUMBER(SEARCH("Yes",'2_all_summary'!S207)),1,2),IF(ISNUMBER(SEARCH("No",'2_all_summary'!S207)),4,3))</f>
        <v>4</v>
      </c>
      <c r="Q208" s="41">
        <f>IF(ISNUMBER(SEARCH("Yes",'2_all_summary'!$H207)),IF(0&lt;'2_all_summary'!T207,1,2),IF(0='2_all_summary'!T207,4,3))</f>
        <v>4</v>
      </c>
      <c r="R208" s="41">
        <f>IF(ISNUMBER(SEARCH("Yes",'2_all_summary'!$H207)),IF(ISNUMBER(SEARCH("Yes",'2_all_summary'!U207)),1,2),IF(ISNUMBER(SEARCH("No",'2_all_summary'!U207)),4,3))</f>
        <v>4</v>
      </c>
    </row>
    <row r="209" spans="7:18" x14ac:dyDescent="0.3">
      <c r="G209" s="56"/>
      <c r="H209" s="41" t="str">
        <f>'2_all_summary'!D208</f>
        <v>Development and perspectives for community-based management of the goose barnacle (Pollicipes pollicipes) fisheries in Galicia (NW Spain)</v>
      </c>
      <c r="I209" s="41" t="str">
        <f>'2_all_summary'!E208</f>
        <v>The goose barnacle, Pollicipes pollicipes, is an intertidal cirripede that lives attached to rocks on very exposed shores, forming dense aggregations. It occurs in the northeast Atlantic (from 48 to 14Â°N).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("cofradÃ­as") and the fisheries authority through territorial user rights for fishing (TURFs). Since 1992, the exploitation is granted to "cofradÃ­as"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"cofradÃ­ a" or in a network, and its results are accessible in a web site (http://sigremar.cesga.es). Â© 2003 Elsevier B.V. All rights reserved.</v>
      </c>
      <c r="J209" s="41">
        <f>IF(ISNUMBER(SEARCH("Yes",'2_all_summary'!$H208)),IF(ISNUMBER(SEARCH("Yes",'2_all_summary'!M208)),1,2),IF(ISNUMBER(SEARCH("No",'2_all_summary'!M208)),4,3))</f>
        <v>4</v>
      </c>
      <c r="K209" s="41">
        <f>IF(ISNUMBER(SEARCH("Yes",'2_all_summary'!$H208)),IF(ISNUMBER(SEARCH("Yes",'2_all_summary'!N208)),1,2),IF(ISNUMBER(SEARCH("No",'2_all_summary'!N208)),4,3))</f>
        <v>4</v>
      </c>
      <c r="L209" s="41">
        <f>IF(ISNUMBER(SEARCH("Yes",'2_all_summary'!$H208)),IF(ISNUMBER(SEARCH("Yes",'2_all_summary'!O208)),1,2),IF(ISNUMBER(SEARCH("No",'2_all_summary'!O208)),4,3))</f>
        <v>4</v>
      </c>
      <c r="M209" s="41">
        <f>IF(ISNUMBER(SEARCH("Yes",'2_all_summary'!$H208)),IF(0&lt;'2_all_summary'!P208,1,2),IF(0='2_all_summary'!P208,4,3))</f>
        <v>4</v>
      </c>
      <c r="N209" s="41">
        <f>IF(ISNUMBER(SEARCH("Yes",'2_all_summary'!$H208)),IF(ISNUMBER(SEARCH("Yes",'2_all_summary'!Q208)),1,2),IF(ISNUMBER(SEARCH("No",'2_all_summary'!Q208)),4,3))</f>
        <v>4</v>
      </c>
      <c r="O209" s="41">
        <f>IF(ISNUMBER(SEARCH("Yes",'2_all_summary'!$H208)),IF(ISNUMBER(SEARCH("Yes",'2_all_summary'!R208)),1,2),IF(ISNUMBER(SEARCH("No",'2_all_summary'!R208)),4,3))</f>
        <v>4</v>
      </c>
      <c r="P209" s="41">
        <f>IF(ISNUMBER(SEARCH("Yes",'2_all_summary'!$H208)),IF(ISNUMBER(SEARCH("Yes",'2_all_summary'!S208)),1,2),IF(ISNUMBER(SEARCH("No",'2_all_summary'!S208)),4,3))</f>
        <v>4</v>
      </c>
      <c r="Q209" s="41">
        <f>IF(ISNUMBER(SEARCH("Yes",'2_all_summary'!$H208)),IF(0&lt;'2_all_summary'!T208,1,2),IF(0='2_all_summary'!T208,4,3))</f>
        <v>4</v>
      </c>
      <c r="R209" s="41">
        <f>IF(ISNUMBER(SEARCH("Yes",'2_all_summary'!$H208)),IF(ISNUMBER(SEARCH("Yes",'2_all_summary'!U208)),1,2),IF(ISNUMBER(SEARCH("No",'2_all_summary'!U208)),4,3))</f>
        <v>4</v>
      </c>
    </row>
    <row r="210" spans="7:18" x14ac:dyDescent="0.3">
      <c r="G210" s="56"/>
      <c r="H210" s="41" t="str">
        <f>'2_all_summary'!D209</f>
        <v>3 The gulf of guinea large marine ecosystem project: Turning challenges into achievements</v>
      </c>
      <c r="I210" s="41" t="str">
        <f>'2_all_summary'!E209</f>
        <v>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Â© 2002 Elsevier B.V. All rights reserved.</v>
      </c>
      <c r="J210" s="41">
        <f>IF(ISNUMBER(SEARCH("Yes",'2_all_summary'!$H209)),IF(ISNUMBER(SEARCH("Yes",'2_all_summary'!M209)),1,2),IF(ISNUMBER(SEARCH("No",'2_all_summary'!M209)),4,3))</f>
        <v>4</v>
      </c>
      <c r="K210" s="41">
        <f>IF(ISNUMBER(SEARCH("Yes",'2_all_summary'!$H209)),IF(ISNUMBER(SEARCH("Yes",'2_all_summary'!N209)),1,2),IF(ISNUMBER(SEARCH("No",'2_all_summary'!N209)),4,3))</f>
        <v>4</v>
      </c>
      <c r="L210" s="41">
        <f>IF(ISNUMBER(SEARCH("Yes",'2_all_summary'!$H209)),IF(ISNUMBER(SEARCH("Yes",'2_all_summary'!O209)),1,2),IF(ISNUMBER(SEARCH("No",'2_all_summary'!O209)),4,3))</f>
        <v>4</v>
      </c>
      <c r="M210" s="41">
        <f>IF(ISNUMBER(SEARCH("Yes",'2_all_summary'!$H209)),IF(0&lt;'2_all_summary'!P209,1,2),IF(0='2_all_summary'!P209,4,3))</f>
        <v>4</v>
      </c>
      <c r="N210" s="41">
        <f>IF(ISNUMBER(SEARCH("Yes",'2_all_summary'!$H209)),IF(ISNUMBER(SEARCH("Yes",'2_all_summary'!Q209)),1,2),IF(ISNUMBER(SEARCH("No",'2_all_summary'!Q209)),4,3))</f>
        <v>4</v>
      </c>
      <c r="O210" s="41">
        <f>IF(ISNUMBER(SEARCH("Yes",'2_all_summary'!$H209)),IF(ISNUMBER(SEARCH("Yes",'2_all_summary'!R209)),1,2),IF(ISNUMBER(SEARCH("No",'2_all_summary'!R209)),4,3))</f>
        <v>4</v>
      </c>
      <c r="P210" s="41">
        <f>IF(ISNUMBER(SEARCH("Yes",'2_all_summary'!$H209)),IF(ISNUMBER(SEARCH("Yes",'2_all_summary'!S209)),1,2),IF(ISNUMBER(SEARCH("No",'2_all_summary'!S209)),4,3))</f>
        <v>4</v>
      </c>
      <c r="Q210" s="41">
        <f>IF(ISNUMBER(SEARCH("Yes",'2_all_summary'!$H209)),IF(0&lt;'2_all_summary'!T209,1,2),IF(0='2_all_summary'!T209,4,3))</f>
        <v>4</v>
      </c>
      <c r="R210" s="41">
        <f>IF(ISNUMBER(SEARCH("Yes",'2_all_summary'!$H209)),IF(ISNUMBER(SEARCH("Yes",'2_all_summary'!U209)),1,2),IF(ISNUMBER(SEARCH("No",'2_all_summary'!U209)),4,3))</f>
        <v>4</v>
      </c>
    </row>
    <row r="211" spans="7:18" x14ac:dyDescent="0.3">
      <c r="G211" s="56"/>
      <c r="H211" s="41" t="str">
        <f>'2_all_summary'!D210</f>
        <v>Governing offshore fish aggregating devices in the Eastern Caribbean: Exploring trade-offs using a qualitative network model</v>
      </c>
      <c r="I211" s="41" t="str">
        <f>'2_all_summary'!E210</f>
        <v>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Â© 2020, Royal Swedish Academy of Sciences.</v>
      </c>
      <c r="J211" s="41">
        <f>IF(ISNUMBER(SEARCH("Yes",'2_all_summary'!$H210)),IF(ISNUMBER(SEARCH("Yes",'2_all_summary'!M210)),1,2),IF(ISNUMBER(SEARCH("No",'2_all_summary'!M210)),4,3))</f>
        <v>4</v>
      </c>
      <c r="K211" s="41">
        <f>IF(ISNUMBER(SEARCH("Yes",'2_all_summary'!$H210)),IF(ISNUMBER(SEARCH("Yes",'2_all_summary'!N210)),1,2),IF(ISNUMBER(SEARCH("No",'2_all_summary'!N210)),4,3))</f>
        <v>4</v>
      </c>
      <c r="L211" s="41">
        <f>IF(ISNUMBER(SEARCH("Yes",'2_all_summary'!$H210)),IF(ISNUMBER(SEARCH("Yes",'2_all_summary'!O210)),1,2),IF(ISNUMBER(SEARCH("No",'2_all_summary'!O210)),4,3))</f>
        <v>4</v>
      </c>
      <c r="M211" s="41">
        <f>IF(ISNUMBER(SEARCH("Yes",'2_all_summary'!$H210)),IF(0&lt;'2_all_summary'!P210,1,2),IF(0='2_all_summary'!P210,4,3))</f>
        <v>4</v>
      </c>
      <c r="N211" s="41">
        <f>IF(ISNUMBER(SEARCH("Yes",'2_all_summary'!$H210)),IF(ISNUMBER(SEARCH("Yes",'2_all_summary'!Q210)),1,2),IF(ISNUMBER(SEARCH("No",'2_all_summary'!Q210)),4,3))</f>
        <v>4</v>
      </c>
      <c r="O211" s="41">
        <f>IF(ISNUMBER(SEARCH("Yes",'2_all_summary'!$H210)),IF(ISNUMBER(SEARCH("Yes",'2_all_summary'!R210)),1,2),IF(ISNUMBER(SEARCH("No",'2_all_summary'!R210)),4,3))</f>
        <v>4</v>
      </c>
      <c r="P211" s="41">
        <f>IF(ISNUMBER(SEARCH("Yes",'2_all_summary'!$H210)),IF(ISNUMBER(SEARCH("Yes",'2_all_summary'!S210)),1,2),IF(ISNUMBER(SEARCH("No",'2_all_summary'!S210)),4,3))</f>
        <v>4</v>
      </c>
      <c r="Q211" s="41">
        <f>IF(ISNUMBER(SEARCH("Yes",'2_all_summary'!$H210)),IF(0&lt;'2_all_summary'!T210,1,2),IF(0='2_all_summary'!T210,4,3))</f>
        <v>4</v>
      </c>
      <c r="R211" s="41">
        <f>IF(ISNUMBER(SEARCH("Yes",'2_all_summary'!$H210)),IF(ISNUMBER(SEARCH("Yes",'2_all_summary'!U210)),1,2),IF(ISNUMBER(SEARCH("No",'2_all_summary'!U210)),4,3))</f>
        <v>4</v>
      </c>
    </row>
    <row r="212" spans="7:18" x14ac:dyDescent="0.3">
      <c r="G212" s="56"/>
      <c r="H212" s="41" t="str">
        <f>'2_all_summary'!D211</f>
        <v>ABU Media Summit on Climate Change and DRR in Krabi</v>
      </c>
      <c r="I212" s="41" t="str">
        <f>'2_all_summary'!E211</f>
        <v>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v>
      </c>
      <c r="J212" s="41">
        <f>IF(ISNUMBER(SEARCH("Yes",'2_all_summary'!$H211)),IF(ISNUMBER(SEARCH("Yes",'2_all_summary'!M211)),1,2),IF(ISNUMBER(SEARCH("No",'2_all_summary'!M211)),4,3))</f>
        <v>4</v>
      </c>
      <c r="K212" s="41">
        <f>IF(ISNUMBER(SEARCH("Yes",'2_all_summary'!$H211)),IF(ISNUMBER(SEARCH("Yes",'2_all_summary'!N211)),1,2),IF(ISNUMBER(SEARCH("No",'2_all_summary'!N211)),4,3))</f>
        <v>4</v>
      </c>
      <c r="L212" s="41">
        <f>IF(ISNUMBER(SEARCH("Yes",'2_all_summary'!$H211)),IF(ISNUMBER(SEARCH("Yes",'2_all_summary'!O211)),1,2),IF(ISNUMBER(SEARCH("No",'2_all_summary'!O211)),4,3))</f>
        <v>4</v>
      </c>
      <c r="M212" s="41">
        <f>IF(ISNUMBER(SEARCH("Yes",'2_all_summary'!$H211)),IF(0&lt;'2_all_summary'!P211,1,2),IF(0='2_all_summary'!P211,4,3))</f>
        <v>4</v>
      </c>
      <c r="N212" s="41">
        <f>IF(ISNUMBER(SEARCH("Yes",'2_all_summary'!$H211)),IF(ISNUMBER(SEARCH("Yes",'2_all_summary'!Q211)),1,2),IF(ISNUMBER(SEARCH("No",'2_all_summary'!Q211)),4,3))</f>
        <v>4</v>
      </c>
      <c r="O212" s="41">
        <f>IF(ISNUMBER(SEARCH("Yes",'2_all_summary'!$H211)),IF(ISNUMBER(SEARCH("Yes",'2_all_summary'!R211)),1,2),IF(ISNUMBER(SEARCH("No",'2_all_summary'!R211)),4,3))</f>
        <v>4</v>
      </c>
      <c r="P212" s="41">
        <f>IF(ISNUMBER(SEARCH("Yes",'2_all_summary'!$H211)),IF(ISNUMBER(SEARCH("Yes",'2_all_summary'!S211)),1,2),IF(ISNUMBER(SEARCH("No",'2_all_summary'!S211)),4,3))</f>
        <v>4</v>
      </c>
      <c r="Q212" s="41">
        <f>IF(ISNUMBER(SEARCH("Yes",'2_all_summary'!$H211)),IF(0&lt;'2_all_summary'!T211,1,2),IF(0='2_all_summary'!T211,4,3))</f>
        <v>4</v>
      </c>
      <c r="R212" s="41">
        <f>IF(ISNUMBER(SEARCH("Yes",'2_all_summary'!$H211)),IF(ISNUMBER(SEARCH("Yes",'2_all_summary'!U211)),1,2),IF(ISNUMBER(SEARCH("No",'2_all_summary'!U211)),4,3))</f>
        <v>4</v>
      </c>
    </row>
    <row r="213" spans="7:18" x14ac:dyDescent="0.3">
      <c r="G213" s="56"/>
      <c r="H213" s="41" t="str">
        <f>'2_all_summary'!D212</f>
        <v>Indigenous knowledge and long-term ecological change: Detection, interpretation, and responses to changing ecological conditions in pacific island communities</v>
      </c>
      <c r="I213" s="41" t="str">
        <f>'2_all_summary'!E212</f>
        <v>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Â© 2010 The Author(s).</v>
      </c>
      <c r="J213" s="41">
        <f>IF(ISNUMBER(SEARCH("Yes",'2_all_summary'!$H212)),IF(ISNUMBER(SEARCH("Yes",'2_all_summary'!M212)),1,2),IF(ISNUMBER(SEARCH("No",'2_all_summary'!M212)),4,3))</f>
        <v>1</v>
      </c>
      <c r="K213" s="41">
        <f>IF(ISNUMBER(SEARCH("Yes",'2_all_summary'!$H212)),IF(ISNUMBER(SEARCH("Yes",'2_all_summary'!N212)),1,2),IF(ISNUMBER(SEARCH("No",'2_all_summary'!N212)),4,3))</f>
        <v>1</v>
      </c>
      <c r="L213" s="41">
        <f>IF(ISNUMBER(SEARCH("Yes",'2_all_summary'!$H212)),IF(ISNUMBER(SEARCH("Yes",'2_all_summary'!O212)),1,2),IF(ISNUMBER(SEARCH("No",'2_all_summary'!O212)),4,3))</f>
        <v>1</v>
      </c>
      <c r="M213" s="41">
        <f>IF(ISNUMBER(SEARCH("Yes",'2_all_summary'!$H212)),IF(0&lt;'2_all_summary'!P212,1,2),IF(0='2_all_summary'!P212,4,3))</f>
        <v>1</v>
      </c>
      <c r="N213" s="41">
        <f>IF(ISNUMBER(SEARCH("Yes",'2_all_summary'!$H212)),IF(ISNUMBER(SEARCH("Yes",'2_all_summary'!Q212)),1,2),IF(ISNUMBER(SEARCH("No",'2_all_summary'!Q212)),4,3))</f>
        <v>1</v>
      </c>
      <c r="O213" s="41">
        <f>IF(ISNUMBER(SEARCH("Yes",'2_all_summary'!$H212)),IF(ISNUMBER(SEARCH("Yes",'2_all_summary'!R212)),1,2),IF(ISNUMBER(SEARCH("No",'2_all_summary'!R212)),4,3))</f>
        <v>1</v>
      </c>
      <c r="P213" s="41">
        <f>IF(ISNUMBER(SEARCH("Yes",'2_all_summary'!$H212)),IF(ISNUMBER(SEARCH("Yes",'2_all_summary'!S212)),1,2),IF(ISNUMBER(SEARCH("No",'2_all_summary'!S212)),4,3))</f>
        <v>1</v>
      </c>
      <c r="Q213" s="41">
        <f>IF(ISNUMBER(SEARCH("Yes",'2_all_summary'!$H212)),IF(0&lt;'2_all_summary'!T212,1,2),IF(0='2_all_summary'!T212,4,3))</f>
        <v>1</v>
      </c>
      <c r="R213" s="41">
        <f>IF(ISNUMBER(SEARCH("Yes",'2_all_summary'!$H212)),IF(ISNUMBER(SEARCH("Yes",'2_all_summary'!U212)),1,2),IF(ISNUMBER(SEARCH("No",'2_all_summary'!U212)),4,3))</f>
        <v>1</v>
      </c>
    </row>
    <row r="214" spans="7:18" x14ac:dyDescent="0.3">
      <c r="G214" s="56"/>
      <c r="H214" s="41" t="str">
        <f>'2_all_summary'!D213</f>
        <v>Effectiveness of specialist group treatment for smoking cessation vs. one-to-one treatment in primary care</v>
      </c>
      <c r="I214" s="41" t="str">
        <f>'2_all_summary'!E213</f>
        <v>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Â© 2006 Elsevier Ltd. All rights reserved.</v>
      </c>
      <c r="J214" s="41">
        <f>IF(ISNUMBER(SEARCH("Yes",'2_all_summary'!$H213)),IF(ISNUMBER(SEARCH("Yes",'2_all_summary'!M213)),1,2),IF(ISNUMBER(SEARCH("No",'2_all_summary'!M213)),4,3))</f>
        <v>4</v>
      </c>
      <c r="K214" s="41">
        <f>IF(ISNUMBER(SEARCH("Yes",'2_all_summary'!$H213)),IF(ISNUMBER(SEARCH("Yes",'2_all_summary'!N213)),1,2),IF(ISNUMBER(SEARCH("No",'2_all_summary'!N213)),4,3))</f>
        <v>4</v>
      </c>
      <c r="L214" s="41">
        <f>IF(ISNUMBER(SEARCH("Yes",'2_all_summary'!$H213)),IF(ISNUMBER(SEARCH("Yes",'2_all_summary'!O213)),1,2),IF(ISNUMBER(SEARCH("No",'2_all_summary'!O213)),4,3))</f>
        <v>4</v>
      </c>
      <c r="M214" s="41">
        <f>IF(ISNUMBER(SEARCH("Yes",'2_all_summary'!$H213)),IF(0&lt;'2_all_summary'!P213,1,2),IF(0='2_all_summary'!P213,4,3))</f>
        <v>4</v>
      </c>
      <c r="N214" s="41">
        <f>IF(ISNUMBER(SEARCH("Yes",'2_all_summary'!$H213)),IF(ISNUMBER(SEARCH("Yes",'2_all_summary'!Q213)),1,2),IF(ISNUMBER(SEARCH("No",'2_all_summary'!Q213)),4,3))</f>
        <v>4</v>
      </c>
      <c r="O214" s="41">
        <f>IF(ISNUMBER(SEARCH("Yes",'2_all_summary'!$H213)),IF(ISNUMBER(SEARCH("Yes",'2_all_summary'!R213)),1,2),IF(ISNUMBER(SEARCH("No",'2_all_summary'!R213)),4,3))</f>
        <v>4</v>
      </c>
      <c r="P214" s="41">
        <f>IF(ISNUMBER(SEARCH("Yes",'2_all_summary'!$H213)),IF(ISNUMBER(SEARCH("Yes",'2_all_summary'!S213)),1,2),IF(ISNUMBER(SEARCH("No",'2_all_summary'!S213)),4,3))</f>
        <v>4</v>
      </c>
      <c r="Q214" s="41">
        <f>IF(ISNUMBER(SEARCH("Yes",'2_all_summary'!$H213)),IF(0&lt;'2_all_summary'!T213,1,2),IF(0='2_all_summary'!T213,4,3))</f>
        <v>4</v>
      </c>
      <c r="R214" s="41">
        <f>IF(ISNUMBER(SEARCH("Yes",'2_all_summary'!$H213)),IF(ISNUMBER(SEARCH("Yes",'2_all_summary'!U213)),1,2),IF(ISNUMBER(SEARCH("No",'2_all_summary'!U213)),4,3))</f>
        <v>4</v>
      </c>
    </row>
    <row r="215" spans="7:18" x14ac:dyDescent="0.3">
      <c r="G215" s="56"/>
      <c r="H215" s="41" t="str">
        <f>'2_all_summary'!D214</f>
        <v>Thinking outside the framework: Equitable research partnerships for environmental research in Australia</v>
      </c>
      <c r="I215" s="41" t="str">
        <f>'2_all_summary'!E214</f>
        <v>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Â© 2007 The Author(s). Journal compilation Â© 2007 The Royal Geographical Society.</v>
      </c>
      <c r="J215" s="41">
        <f>IF(ISNUMBER(SEARCH("Yes",'2_all_summary'!$H214)),IF(ISNUMBER(SEARCH("Yes",'2_all_summary'!M214)),1,2),IF(ISNUMBER(SEARCH("No",'2_all_summary'!M214)),4,3))</f>
        <v>4</v>
      </c>
      <c r="K215" s="41">
        <f>IF(ISNUMBER(SEARCH("Yes",'2_all_summary'!$H214)),IF(ISNUMBER(SEARCH("Yes",'2_all_summary'!N214)),1,2),IF(ISNUMBER(SEARCH("No",'2_all_summary'!N214)),4,3))</f>
        <v>4</v>
      </c>
      <c r="L215" s="41">
        <f>IF(ISNUMBER(SEARCH("Yes",'2_all_summary'!$H214)),IF(ISNUMBER(SEARCH("Yes",'2_all_summary'!O214)),1,2),IF(ISNUMBER(SEARCH("No",'2_all_summary'!O214)),4,3))</f>
        <v>4</v>
      </c>
      <c r="M215" s="41">
        <f>IF(ISNUMBER(SEARCH("Yes",'2_all_summary'!$H214)),IF(0&lt;'2_all_summary'!P214,1,2),IF(0='2_all_summary'!P214,4,3))</f>
        <v>4</v>
      </c>
      <c r="N215" s="41">
        <f>IF(ISNUMBER(SEARCH("Yes",'2_all_summary'!$H214)),IF(ISNUMBER(SEARCH("Yes",'2_all_summary'!Q214)),1,2),IF(ISNUMBER(SEARCH("No",'2_all_summary'!Q214)),4,3))</f>
        <v>4</v>
      </c>
      <c r="O215" s="41">
        <f>IF(ISNUMBER(SEARCH("Yes",'2_all_summary'!$H214)),IF(ISNUMBER(SEARCH("Yes",'2_all_summary'!R214)),1,2),IF(ISNUMBER(SEARCH("No",'2_all_summary'!R214)),4,3))</f>
        <v>4</v>
      </c>
      <c r="P215" s="41">
        <f>IF(ISNUMBER(SEARCH("Yes",'2_all_summary'!$H214)),IF(ISNUMBER(SEARCH("Yes",'2_all_summary'!S214)),1,2),IF(ISNUMBER(SEARCH("No",'2_all_summary'!S214)),4,3))</f>
        <v>4</v>
      </c>
      <c r="Q215" s="41">
        <f>IF(ISNUMBER(SEARCH("Yes",'2_all_summary'!$H214)),IF(0&lt;'2_all_summary'!T214,1,2),IF(0='2_all_summary'!T214,4,3))</f>
        <v>4</v>
      </c>
      <c r="R215" s="41">
        <f>IF(ISNUMBER(SEARCH("Yes",'2_all_summary'!$H214)),IF(ISNUMBER(SEARCH("Yes",'2_all_summary'!U214)),1,2),IF(ISNUMBER(SEARCH("No",'2_all_summary'!U214)),4,3))</f>
        <v>4</v>
      </c>
    </row>
    <row r="216" spans="7:18" x14ac:dyDescent="0.3">
      <c r="G216" s="56"/>
      <c r="H216" s="41" t="str">
        <f>'2_all_summary'!D215</f>
        <v>Effectiveness of participatory planning for community management of fisheries in Bangladesh</v>
      </c>
      <c r="I216" s="41" t="str">
        <f>'2_all_summary'!E215</f>
        <v>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Â© 2007 Elsevier Ltd. All rights reserved.</v>
      </c>
      <c r="J216" s="41">
        <f>IF(ISNUMBER(SEARCH("Yes",'2_all_summary'!$H215)),IF(ISNUMBER(SEARCH("Yes",'2_all_summary'!M215)),1,2),IF(ISNUMBER(SEARCH("No",'2_all_summary'!M215)),4,3))</f>
        <v>4</v>
      </c>
      <c r="K216" s="41">
        <f>IF(ISNUMBER(SEARCH("Yes",'2_all_summary'!$H215)),IF(ISNUMBER(SEARCH("Yes",'2_all_summary'!N215)),1,2),IF(ISNUMBER(SEARCH("No",'2_all_summary'!N215)),4,3))</f>
        <v>4</v>
      </c>
      <c r="L216" s="41">
        <f>IF(ISNUMBER(SEARCH("Yes",'2_all_summary'!$H215)),IF(ISNUMBER(SEARCH("Yes",'2_all_summary'!O215)),1,2),IF(ISNUMBER(SEARCH("No",'2_all_summary'!O215)),4,3))</f>
        <v>4</v>
      </c>
      <c r="M216" s="41">
        <f>IF(ISNUMBER(SEARCH("Yes",'2_all_summary'!$H215)),IF(0&lt;'2_all_summary'!P215,1,2),IF(0='2_all_summary'!P215,4,3))</f>
        <v>4</v>
      </c>
      <c r="N216" s="41">
        <f>IF(ISNUMBER(SEARCH("Yes",'2_all_summary'!$H215)),IF(ISNUMBER(SEARCH("Yes",'2_all_summary'!Q215)),1,2),IF(ISNUMBER(SEARCH("No",'2_all_summary'!Q215)),4,3))</f>
        <v>4</v>
      </c>
      <c r="O216" s="41">
        <f>IF(ISNUMBER(SEARCH("Yes",'2_all_summary'!$H215)),IF(ISNUMBER(SEARCH("Yes",'2_all_summary'!R215)),1,2),IF(ISNUMBER(SEARCH("No",'2_all_summary'!R215)),4,3))</f>
        <v>4</v>
      </c>
      <c r="P216" s="41">
        <f>IF(ISNUMBER(SEARCH("Yes",'2_all_summary'!$H215)),IF(ISNUMBER(SEARCH("Yes",'2_all_summary'!S215)),1,2),IF(ISNUMBER(SEARCH("No",'2_all_summary'!S215)),4,3))</f>
        <v>4</v>
      </c>
      <c r="Q216" s="41">
        <f>IF(ISNUMBER(SEARCH("Yes",'2_all_summary'!$H215)),IF(0&lt;'2_all_summary'!T215,1,2),IF(0='2_all_summary'!T215,4,3))</f>
        <v>4</v>
      </c>
      <c r="R216" s="41">
        <f>IF(ISNUMBER(SEARCH("Yes",'2_all_summary'!$H215)),IF(ISNUMBER(SEARCH("Yes",'2_all_summary'!U215)),1,2),IF(ISNUMBER(SEARCH("No",'2_all_summary'!U215)),4,3))</f>
        <v>4</v>
      </c>
    </row>
    <row r="217" spans="7:18" x14ac:dyDescent="0.3">
      <c r="G217" s="56"/>
      <c r="H217" s="41" t="str">
        <f>'2_all_summary'!D216</f>
        <v>Prospects for whale shark conservation in Eastern Indonesia through bajo traditional ecological knowledge and community-based monitoring</v>
      </c>
      <c r="I217" s="41" t="str">
        <f>'2_all_summary'!E216</f>
        <v>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Â© Nielsen and Lund 2012.</v>
      </c>
      <c r="J217" s="41">
        <f>IF(ISNUMBER(SEARCH("Yes",'2_all_summary'!$H216)),IF(ISNUMBER(SEARCH("Yes",'2_all_summary'!M216)),1,2),IF(ISNUMBER(SEARCH("No",'2_all_summary'!M216)),4,3))</f>
        <v>4</v>
      </c>
      <c r="K217" s="41">
        <f>IF(ISNUMBER(SEARCH("Yes",'2_all_summary'!$H216)),IF(ISNUMBER(SEARCH("Yes",'2_all_summary'!N216)),1,2),IF(ISNUMBER(SEARCH("No",'2_all_summary'!N216)),4,3))</f>
        <v>4</v>
      </c>
      <c r="L217" s="41">
        <f>IF(ISNUMBER(SEARCH("Yes",'2_all_summary'!$H216)),IF(ISNUMBER(SEARCH("Yes",'2_all_summary'!O216)),1,2),IF(ISNUMBER(SEARCH("No",'2_all_summary'!O216)),4,3))</f>
        <v>4</v>
      </c>
      <c r="M217" s="41">
        <f>IF(ISNUMBER(SEARCH("Yes",'2_all_summary'!$H216)),IF(0&lt;'2_all_summary'!P216,1,2),IF(0='2_all_summary'!P216,4,3))</f>
        <v>4</v>
      </c>
      <c r="N217" s="41">
        <f>IF(ISNUMBER(SEARCH("Yes",'2_all_summary'!$H216)),IF(ISNUMBER(SEARCH("Yes",'2_all_summary'!Q216)),1,2),IF(ISNUMBER(SEARCH("No",'2_all_summary'!Q216)),4,3))</f>
        <v>4</v>
      </c>
      <c r="O217" s="41">
        <f>IF(ISNUMBER(SEARCH("Yes",'2_all_summary'!$H216)),IF(ISNUMBER(SEARCH("Yes",'2_all_summary'!R216)),1,2),IF(ISNUMBER(SEARCH("No",'2_all_summary'!R216)),4,3))</f>
        <v>4</v>
      </c>
      <c r="P217" s="41">
        <f>IF(ISNUMBER(SEARCH("Yes",'2_all_summary'!$H216)),IF(ISNUMBER(SEARCH("Yes",'2_all_summary'!S216)),1,2),IF(ISNUMBER(SEARCH("No",'2_all_summary'!S216)),4,3))</f>
        <v>4</v>
      </c>
      <c r="Q217" s="41">
        <f>IF(ISNUMBER(SEARCH("Yes",'2_all_summary'!$H216)),IF(0&lt;'2_all_summary'!T216,1,2),IF(0='2_all_summary'!T216,4,3))</f>
        <v>4</v>
      </c>
      <c r="R217" s="41">
        <f>IF(ISNUMBER(SEARCH("Yes",'2_all_summary'!$H216)),IF(ISNUMBER(SEARCH("Yes",'2_all_summary'!U216)),1,2),IF(ISNUMBER(SEARCH("No",'2_all_summary'!U216)),4,3))</f>
        <v>4</v>
      </c>
    </row>
    <row r="218" spans="7:18" x14ac:dyDescent="0.3">
      <c r="G218" s="56"/>
      <c r="H218" s="41" t="str">
        <f>'2_all_summary'!D217</f>
        <v>Legislating community-based management: Lessons from the Venezuelan freshwater fishery</v>
      </c>
      <c r="I218" s="41" t="str">
        <f>'2_all_summary'!E217</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v>
      </c>
      <c r="J218" s="41">
        <f>IF(ISNUMBER(SEARCH("Yes",'2_all_summary'!$H217)),IF(ISNUMBER(SEARCH("Yes",'2_all_summary'!M217)),1,2),IF(ISNUMBER(SEARCH("No",'2_all_summary'!M217)),4,3))</f>
        <v>4</v>
      </c>
      <c r="K218" s="41">
        <f>IF(ISNUMBER(SEARCH("Yes",'2_all_summary'!$H217)),IF(ISNUMBER(SEARCH("Yes",'2_all_summary'!N217)),1,2),IF(ISNUMBER(SEARCH("No",'2_all_summary'!N217)),4,3))</f>
        <v>4</v>
      </c>
      <c r="L218" s="41">
        <f>IF(ISNUMBER(SEARCH("Yes",'2_all_summary'!$H217)),IF(ISNUMBER(SEARCH("Yes",'2_all_summary'!O217)),1,2),IF(ISNUMBER(SEARCH("No",'2_all_summary'!O217)),4,3))</f>
        <v>4</v>
      </c>
      <c r="M218" s="41">
        <f>IF(ISNUMBER(SEARCH("Yes",'2_all_summary'!$H217)),IF(0&lt;'2_all_summary'!P217,1,2),IF(0='2_all_summary'!P217,4,3))</f>
        <v>4</v>
      </c>
      <c r="N218" s="41">
        <f>IF(ISNUMBER(SEARCH("Yes",'2_all_summary'!$H217)),IF(ISNUMBER(SEARCH("Yes",'2_all_summary'!Q217)),1,2),IF(ISNUMBER(SEARCH("No",'2_all_summary'!Q217)),4,3))</f>
        <v>4</v>
      </c>
      <c r="O218" s="41">
        <f>IF(ISNUMBER(SEARCH("Yes",'2_all_summary'!$H217)),IF(ISNUMBER(SEARCH("Yes",'2_all_summary'!R217)),1,2),IF(ISNUMBER(SEARCH("No",'2_all_summary'!R217)),4,3))</f>
        <v>4</v>
      </c>
      <c r="P218" s="41">
        <f>IF(ISNUMBER(SEARCH("Yes",'2_all_summary'!$H217)),IF(ISNUMBER(SEARCH("Yes",'2_all_summary'!S217)),1,2),IF(ISNUMBER(SEARCH("No",'2_all_summary'!S217)),4,3))</f>
        <v>4</v>
      </c>
      <c r="Q218" s="41">
        <f>IF(ISNUMBER(SEARCH("Yes",'2_all_summary'!$H217)),IF(0&lt;'2_all_summary'!T217,1,2),IF(0='2_all_summary'!T217,4,3))</f>
        <v>4</v>
      </c>
      <c r="R218" s="41">
        <f>IF(ISNUMBER(SEARCH("Yes",'2_all_summary'!$H217)),IF(ISNUMBER(SEARCH("Yes",'2_all_summary'!U217)),1,2),IF(ISNUMBER(SEARCH("No",'2_all_summary'!U217)),4,3))</f>
        <v>4</v>
      </c>
    </row>
    <row r="219" spans="7:18" x14ac:dyDescent="0.3">
      <c r="G219" s="56"/>
      <c r="H219" s="41" t="str">
        <f>'2_all_summary'!D218</f>
        <v>Attitudes and perceptions of villagers toward community-based mariculture in Minahasa, North Sulawesi, Indonesia</v>
      </c>
      <c r="I219" s="41" t="str">
        <f>'2_all_summary'!E218</f>
        <v>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Â© 2013 Elsevier Ltd.</v>
      </c>
      <c r="J219" s="41">
        <f>IF(ISNUMBER(SEARCH("Yes",'2_all_summary'!$H218)),IF(ISNUMBER(SEARCH("Yes",'2_all_summary'!M218)),1,2),IF(ISNUMBER(SEARCH("No",'2_all_summary'!M218)),4,3))</f>
        <v>4</v>
      </c>
      <c r="K219" s="41">
        <f>IF(ISNUMBER(SEARCH("Yes",'2_all_summary'!$H218)),IF(ISNUMBER(SEARCH("Yes",'2_all_summary'!N218)),1,2),IF(ISNUMBER(SEARCH("No",'2_all_summary'!N218)),4,3))</f>
        <v>4</v>
      </c>
      <c r="L219" s="41">
        <f>IF(ISNUMBER(SEARCH("Yes",'2_all_summary'!$H218)),IF(ISNUMBER(SEARCH("Yes",'2_all_summary'!O218)),1,2),IF(ISNUMBER(SEARCH("No",'2_all_summary'!O218)),4,3))</f>
        <v>4</v>
      </c>
      <c r="M219" s="41">
        <f>IF(ISNUMBER(SEARCH("Yes",'2_all_summary'!$H218)),IF(0&lt;'2_all_summary'!P218,1,2),IF(0='2_all_summary'!P218,4,3))</f>
        <v>4</v>
      </c>
      <c r="N219" s="41">
        <f>IF(ISNUMBER(SEARCH("Yes",'2_all_summary'!$H218)),IF(ISNUMBER(SEARCH("Yes",'2_all_summary'!Q218)),1,2),IF(ISNUMBER(SEARCH("No",'2_all_summary'!Q218)),4,3))</f>
        <v>4</v>
      </c>
      <c r="O219" s="41">
        <f>IF(ISNUMBER(SEARCH("Yes",'2_all_summary'!$H218)),IF(ISNUMBER(SEARCH("Yes",'2_all_summary'!R218)),1,2),IF(ISNUMBER(SEARCH("No",'2_all_summary'!R218)),4,3))</f>
        <v>4</v>
      </c>
      <c r="P219" s="41">
        <f>IF(ISNUMBER(SEARCH("Yes",'2_all_summary'!$H218)),IF(ISNUMBER(SEARCH("Yes",'2_all_summary'!S218)),1,2),IF(ISNUMBER(SEARCH("No",'2_all_summary'!S218)),4,3))</f>
        <v>4</v>
      </c>
      <c r="Q219" s="41">
        <f>IF(ISNUMBER(SEARCH("Yes",'2_all_summary'!$H218)),IF(0&lt;'2_all_summary'!T218,1,2),IF(0='2_all_summary'!T218,4,3))</f>
        <v>4</v>
      </c>
      <c r="R219" s="41">
        <f>IF(ISNUMBER(SEARCH("Yes",'2_all_summary'!$H218)),IF(ISNUMBER(SEARCH("Yes",'2_all_summary'!U218)),1,2),IF(ISNUMBER(SEARCH("No",'2_all_summary'!U218)),4,3))</f>
        <v>4</v>
      </c>
    </row>
    <row r="220" spans="7:18" x14ac:dyDescent="0.3">
      <c r="G220" s="56"/>
      <c r="H220" s="41" t="str">
        <f>'2_all_summary'!D219</f>
        <v>Investigating the causes of fish community change in the Dahan River (Taiwan) using an autecology matrix</v>
      </c>
      <c r="I220" s="41" t="str">
        <f>'2_all_summary'!E219</f>
        <v>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Â© Springer 2006.</v>
      </c>
      <c r="J220" s="41">
        <f>IF(ISNUMBER(SEARCH("Yes",'2_all_summary'!$H219)),IF(ISNUMBER(SEARCH("Yes",'2_all_summary'!M219)),1,2),IF(ISNUMBER(SEARCH("No",'2_all_summary'!M219)),4,3))</f>
        <v>4</v>
      </c>
      <c r="K220" s="41">
        <f>IF(ISNUMBER(SEARCH("Yes",'2_all_summary'!$H219)),IF(ISNUMBER(SEARCH("Yes",'2_all_summary'!N219)),1,2),IF(ISNUMBER(SEARCH("No",'2_all_summary'!N219)),4,3))</f>
        <v>4</v>
      </c>
      <c r="L220" s="41">
        <f>IF(ISNUMBER(SEARCH("Yes",'2_all_summary'!$H219)),IF(ISNUMBER(SEARCH("Yes",'2_all_summary'!O219)),1,2),IF(ISNUMBER(SEARCH("No",'2_all_summary'!O219)),4,3))</f>
        <v>4</v>
      </c>
      <c r="M220" s="41">
        <f>IF(ISNUMBER(SEARCH("Yes",'2_all_summary'!$H219)),IF(0&lt;'2_all_summary'!P219,1,2),IF(0='2_all_summary'!P219,4,3))</f>
        <v>4</v>
      </c>
      <c r="N220" s="41">
        <f>IF(ISNUMBER(SEARCH("Yes",'2_all_summary'!$H219)),IF(ISNUMBER(SEARCH("Yes",'2_all_summary'!Q219)),1,2),IF(ISNUMBER(SEARCH("No",'2_all_summary'!Q219)),4,3))</f>
        <v>4</v>
      </c>
      <c r="O220" s="41">
        <f>IF(ISNUMBER(SEARCH("Yes",'2_all_summary'!$H219)),IF(ISNUMBER(SEARCH("Yes",'2_all_summary'!R219)),1,2),IF(ISNUMBER(SEARCH("No",'2_all_summary'!R219)),4,3))</f>
        <v>4</v>
      </c>
      <c r="P220" s="41">
        <f>IF(ISNUMBER(SEARCH("Yes",'2_all_summary'!$H219)),IF(ISNUMBER(SEARCH("Yes",'2_all_summary'!S219)),1,2),IF(ISNUMBER(SEARCH("No",'2_all_summary'!S219)),4,3))</f>
        <v>4</v>
      </c>
      <c r="Q220" s="41">
        <f>IF(ISNUMBER(SEARCH("Yes",'2_all_summary'!$H219)),IF(0&lt;'2_all_summary'!T219,1,2),IF(0='2_all_summary'!T219,4,3))</f>
        <v>4</v>
      </c>
      <c r="R220" s="41">
        <f>IF(ISNUMBER(SEARCH("Yes",'2_all_summary'!$H219)),IF(ISNUMBER(SEARCH("Yes",'2_all_summary'!U219)),1,2),IF(ISNUMBER(SEARCH("No",'2_all_summary'!U219)),4,3))</f>
        <v>4</v>
      </c>
    </row>
    <row r="221" spans="7:18" x14ac:dyDescent="0.3">
      <c r="G221" s="56"/>
      <c r="H221" s="41" t="str">
        <f>'2_all_summary'!D220</f>
        <v>Co-management of coral reef fisheries: A critical evaluation of the literature</v>
      </c>
      <c r="I221" s="41" t="str">
        <f>'2_all_summary'!E220</f>
        <v>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Â© 2011 Elsevier Ltd.</v>
      </c>
      <c r="J221" s="41">
        <f>IF(ISNUMBER(SEARCH("Yes",'2_all_summary'!$H220)),IF(ISNUMBER(SEARCH("Yes",'2_all_summary'!M220)),1,2),IF(ISNUMBER(SEARCH("No",'2_all_summary'!M220)),4,3))</f>
        <v>4</v>
      </c>
      <c r="K221" s="41">
        <f>IF(ISNUMBER(SEARCH("Yes",'2_all_summary'!$H220)),IF(ISNUMBER(SEARCH("Yes",'2_all_summary'!N220)),1,2),IF(ISNUMBER(SEARCH("No",'2_all_summary'!N220)),4,3))</f>
        <v>4</v>
      </c>
      <c r="L221" s="41">
        <f>IF(ISNUMBER(SEARCH("Yes",'2_all_summary'!$H220)),IF(ISNUMBER(SEARCH("Yes",'2_all_summary'!O220)),1,2),IF(ISNUMBER(SEARCH("No",'2_all_summary'!O220)),4,3))</f>
        <v>4</v>
      </c>
      <c r="M221" s="41">
        <f>IF(ISNUMBER(SEARCH("Yes",'2_all_summary'!$H220)),IF(0&lt;'2_all_summary'!P220,1,2),IF(0='2_all_summary'!P220,4,3))</f>
        <v>4</v>
      </c>
      <c r="N221" s="41">
        <f>IF(ISNUMBER(SEARCH("Yes",'2_all_summary'!$H220)),IF(ISNUMBER(SEARCH("Yes",'2_all_summary'!Q220)),1,2),IF(ISNUMBER(SEARCH("No",'2_all_summary'!Q220)),4,3))</f>
        <v>4</v>
      </c>
      <c r="O221" s="41">
        <f>IF(ISNUMBER(SEARCH("Yes",'2_all_summary'!$H220)),IF(ISNUMBER(SEARCH("Yes",'2_all_summary'!R220)),1,2),IF(ISNUMBER(SEARCH("No",'2_all_summary'!R220)),4,3))</f>
        <v>4</v>
      </c>
      <c r="P221" s="41">
        <f>IF(ISNUMBER(SEARCH("Yes",'2_all_summary'!$H220)),IF(ISNUMBER(SEARCH("Yes",'2_all_summary'!S220)),1,2),IF(ISNUMBER(SEARCH("No",'2_all_summary'!S220)),4,3))</f>
        <v>4</v>
      </c>
      <c r="Q221" s="41">
        <f>IF(ISNUMBER(SEARCH("Yes",'2_all_summary'!$H220)),IF(0&lt;'2_all_summary'!T220,1,2),IF(0='2_all_summary'!T220,4,3))</f>
        <v>4</v>
      </c>
      <c r="R221" s="41">
        <f>IF(ISNUMBER(SEARCH("Yes",'2_all_summary'!$H220)),IF(ISNUMBER(SEARCH("Yes",'2_all_summary'!U220)),1,2),IF(ISNUMBER(SEARCH("No",'2_all_summary'!U220)),4,3))</f>
        <v>4</v>
      </c>
    </row>
    <row r="222" spans="7:18" x14ac:dyDescent="0.3">
      <c r="G222" s="56"/>
      <c r="H222" s="41" t="str">
        <f>'2_all_summary'!D221</f>
        <v>Evaluating characteristics of community riparian awareness program interactions</v>
      </c>
      <c r="I222" s="41" t="str">
        <f>'2_all_summary'!E221</f>
        <v>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Â© IWA Publishing 2006.</v>
      </c>
      <c r="J222" s="41">
        <f>IF(ISNUMBER(SEARCH("Yes",'2_all_summary'!$H221)),IF(ISNUMBER(SEARCH("Yes",'2_all_summary'!M221)),1,2),IF(ISNUMBER(SEARCH("No",'2_all_summary'!M221)),4,3))</f>
        <v>4</v>
      </c>
      <c r="K222" s="41">
        <f>IF(ISNUMBER(SEARCH("Yes",'2_all_summary'!$H221)),IF(ISNUMBER(SEARCH("Yes",'2_all_summary'!N221)),1,2),IF(ISNUMBER(SEARCH("No",'2_all_summary'!N221)),4,3))</f>
        <v>4</v>
      </c>
      <c r="L222" s="41">
        <f>IF(ISNUMBER(SEARCH("Yes",'2_all_summary'!$H221)),IF(ISNUMBER(SEARCH("Yes",'2_all_summary'!O221)),1,2),IF(ISNUMBER(SEARCH("No",'2_all_summary'!O221)),4,3))</f>
        <v>4</v>
      </c>
      <c r="M222" s="41">
        <f>IF(ISNUMBER(SEARCH("Yes",'2_all_summary'!$H221)),IF(0&lt;'2_all_summary'!P221,1,2),IF(0='2_all_summary'!P221,4,3))</f>
        <v>4</v>
      </c>
      <c r="N222" s="41">
        <f>IF(ISNUMBER(SEARCH("Yes",'2_all_summary'!$H221)),IF(ISNUMBER(SEARCH("Yes",'2_all_summary'!Q221)),1,2),IF(ISNUMBER(SEARCH("No",'2_all_summary'!Q221)),4,3))</f>
        <v>4</v>
      </c>
      <c r="O222" s="41">
        <f>IF(ISNUMBER(SEARCH("Yes",'2_all_summary'!$H221)),IF(ISNUMBER(SEARCH("Yes",'2_all_summary'!R221)),1,2),IF(ISNUMBER(SEARCH("No",'2_all_summary'!R221)),4,3))</f>
        <v>4</v>
      </c>
      <c r="P222" s="41">
        <f>IF(ISNUMBER(SEARCH("Yes",'2_all_summary'!$H221)),IF(ISNUMBER(SEARCH("Yes",'2_all_summary'!S221)),1,2),IF(ISNUMBER(SEARCH("No",'2_all_summary'!S221)),4,3))</f>
        <v>4</v>
      </c>
      <c r="Q222" s="41">
        <f>IF(ISNUMBER(SEARCH("Yes",'2_all_summary'!$H221)),IF(0&lt;'2_all_summary'!T221,1,2),IF(0='2_all_summary'!T221,4,3))</f>
        <v>4</v>
      </c>
      <c r="R222" s="41">
        <f>IF(ISNUMBER(SEARCH("Yes",'2_all_summary'!$H221)),IF(ISNUMBER(SEARCH("Yes",'2_all_summary'!U221)),1,2),IF(ISNUMBER(SEARCH("No",'2_all_summary'!U221)),4,3))</f>
        <v>4</v>
      </c>
    </row>
    <row r="223" spans="7:18" x14ac:dyDescent="0.3">
      <c r="G223" s="56"/>
      <c r="H223" s="41" t="str">
        <f>'2_all_summary'!D222</f>
        <v>Action research as systems change</v>
      </c>
      <c r="I223" s="41" t="str">
        <f>'2_all_summary'!E222</f>
        <v>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Â© 2010 by Michigan State University Press. All rights reserved.</v>
      </c>
      <c r="J223" s="41">
        <f>IF(ISNUMBER(SEARCH("Yes",'2_all_summary'!$H222)),IF(ISNUMBER(SEARCH("Yes",'2_all_summary'!M222)),1,2),IF(ISNUMBER(SEARCH("No",'2_all_summary'!M222)),4,3))</f>
        <v>4</v>
      </c>
      <c r="K223" s="41">
        <f>IF(ISNUMBER(SEARCH("Yes",'2_all_summary'!$H222)),IF(ISNUMBER(SEARCH("Yes",'2_all_summary'!N222)),1,2),IF(ISNUMBER(SEARCH("No",'2_all_summary'!N222)),4,3))</f>
        <v>4</v>
      </c>
      <c r="L223" s="41">
        <f>IF(ISNUMBER(SEARCH("Yes",'2_all_summary'!$H222)),IF(ISNUMBER(SEARCH("Yes",'2_all_summary'!O222)),1,2),IF(ISNUMBER(SEARCH("No",'2_all_summary'!O222)),4,3))</f>
        <v>4</v>
      </c>
      <c r="M223" s="41">
        <f>IF(ISNUMBER(SEARCH("Yes",'2_all_summary'!$H222)),IF(0&lt;'2_all_summary'!P222,1,2),IF(0='2_all_summary'!P222,4,3))</f>
        <v>4</v>
      </c>
      <c r="N223" s="41">
        <f>IF(ISNUMBER(SEARCH("Yes",'2_all_summary'!$H222)),IF(ISNUMBER(SEARCH("Yes",'2_all_summary'!Q222)),1,2),IF(ISNUMBER(SEARCH("No",'2_all_summary'!Q222)),4,3))</f>
        <v>4</v>
      </c>
      <c r="O223" s="41">
        <f>IF(ISNUMBER(SEARCH("Yes",'2_all_summary'!$H222)),IF(ISNUMBER(SEARCH("Yes",'2_all_summary'!R222)),1,2),IF(ISNUMBER(SEARCH("No",'2_all_summary'!R222)),4,3))</f>
        <v>4</v>
      </c>
      <c r="P223" s="41">
        <f>IF(ISNUMBER(SEARCH("Yes",'2_all_summary'!$H222)),IF(ISNUMBER(SEARCH("Yes",'2_all_summary'!S222)),1,2),IF(ISNUMBER(SEARCH("No",'2_all_summary'!S222)),4,3))</f>
        <v>4</v>
      </c>
      <c r="Q223" s="41">
        <f>IF(ISNUMBER(SEARCH("Yes",'2_all_summary'!$H222)),IF(0&lt;'2_all_summary'!T222,1,2),IF(0='2_all_summary'!T222,4,3))</f>
        <v>4</v>
      </c>
      <c r="R223" s="41">
        <f>IF(ISNUMBER(SEARCH("Yes",'2_all_summary'!$H222)),IF(ISNUMBER(SEARCH("Yes",'2_all_summary'!U222)),1,2),IF(ISNUMBER(SEARCH("No",'2_all_summary'!U222)),4,3))</f>
        <v>4</v>
      </c>
    </row>
    <row r="224" spans="7:18" x14ac:dyDescent="0.3">
      <c r="G224" s="56"/>
      <c r="H224" s="41" t="str">
        <f>'2_all_summary'!D223</f>
        <v>Evaluating tools for the spatial management of fisheries</v>
      </c>
      <c r="I224" s="41" t="str">
        <f>'2_all_summary'!E223</f>
        <v>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5Â km and a maximum of 60Â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Â© 2018 The Authors. Journal of Applied Ecology published by John Wiley &amp; Sons Ltd on behalf of British Ecological Society.</v>
      </c>
      <c r="J224" s="41">
        <f>IF(ISNUMBER(SEARCH("Yes",'2_all_summary'!$H223)),IF(ISNUMBER(SEARCH("Yes",'2_all_summary'!M223)),1,2),IF(ISNUMBER(SEARCH("No",'2_all_summary'!M223)),4,3))</f>
        <v>4</v>
      </c>
      <c r="K224" s="41">
        <f>IF(ISNUMBER(SEARCH("Yes",'2_all_summary'!$H223)),IF(ISNUMBER(SEARCH("Yes",'2_all_summary'!N223)),1,2),IF(ISNUMBER(SEARCH("No",'2_all_summary'!N223)),4,3))</f>
        <v>4</v>
      </c>
      <c r="L224" s="41">
        <f>IF(ISNUMBER(SEARCH("Yes",'2_all_summary'!$H223)),IF(ISNUMBER(SEARCH("Yes",'2_all_summary'!O223)),1,2),IF(ISNUMBER(SEARCH("No",'2_all_summary'!O223)),4,3))</f>
        <v>4</v>
      </c>
      <c r="M224" s="41">
        <f>IF(ISNUMBER(SEARCH("Yes",'2_all_summary'!$H223)),IF(0&lt;'2_all_summary'!P223,1,2),IF(0='2_all_summary'!P223,4,3))</f>
        <v>4</v>
      </c>
      <c r="N224" s="41">
        <f>IF(ISNUMBER(SEARCH("Yes",'2_all_summary'!$H223)),IF(ISNUMBER(SEARCH("Yes",'2_all_summary'!Q223)),1,2),IF(ISNUMBER(SEARCH("No",'2_all_summary'!Q223)),4,3))</f>
        <v>4</v>
      </c>
      <c r="O224" s="41">
        <f>IF(ISNUMBER(SEARCH("Yes",'2_all_summary'!$H223)),IF(ISNUMBER(SEARCH("Yes",'2_all_summary'!R223)),1,2),IF(ISNUMBER(SEARCH("No",'2_all_summary'!R223)),4,3))</f>
        <v>4</v>
      </c>
      <c r="P224" s="41">
        <f>IF(ISNUMBER(SEARCH("Yes",'2_all_summary'!$H223)),IF(ISNUMBER(SEARCH("Yes",'2_all_summary'!S223)),1,2),IF(ISNUMBER(SEARCH("No",'2_all_summary'!S223)),4,3))</f>
        <v>4</v>
      </c>
      <c r="Q224" s="41">
        <f>IF(ISNUMBER(SEARCH("Yes",'2_all_summary'!$H223)),IF(0&lt;'2_all_summary'!T223,1,2),IF(0='2_all_summary'!T223,4,3))</f>
        <v>4</v>
      </c>
      <c r="R224" s="41">
        <f>IF(ISNUMBER(SEARCH("Yes",'2_all_summary'!$H223)),IF(ISNUMBER(SEARCH("Yes",'2_all_summary'!U223)),1,2),IF(ISNUMBER(SEARCH("No",'2_all_summary'!U223)),4,3))</f>
        <v>4</v>
      </c>
    </row>
    <row r="225" spans="7:18" x14ac:dyDescent="0.3">
      <c r="G225" s="56"/>
      <c r="H225" s="41" t="str">
        <f>'2_all_summary'!D224</f>
        <v>The role of MSC certification in the empowerment of fishing cooperatives in Mexico: The case of red rock lobster co-managed fishery</v>
      </c>
      <c r="I225" s="41" t="str">
        <f>'2_all_summary'!E224</f>
        <v>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Â© 2012 Elsevier Ltd.</v>
      </c>
      <c r="J225" s="41">
        <f>IF(ISNUMBER(SEARCH("Yes",'2_all_summary'!$H224)),IF(ISNUMBER(SEARCH("Yes",'2_all_summary'!M224)),1,2),IF(ISNUMBER(SEARCH("No",'2_all_summary'!M224)),4,3))</f>
        <v>4</v>
      </c>
      <c r="K225" s="41">
        <f>IF(ISNUMBER(SEARCH("Yes",'2_all_summary'!$H224)),IF(ISNUMBER(SEARCH("Yes",'2_all_summary'!N224)),1,2),IF(ISNUMBER(SEARCH("No",'2_all_summary'!N224)),4,3))</f>
        <v>4</v>
      </c>
      <c r="L225" s="41">
        <f>IF(ISNUMBER(SEARCH("Yes",'2_all_summary'!$H224)),IF(ISNUMBER(SEARCH("Yes",'2_all_summary'!O224)),1,2),IF(ISNUMBER(SEARCH("No",'2_all_summary'!O224)),4,3))</f>
        <v>4</v>
      </c>
      <c r="M225" s="41">
        <f>IF(ISNUMBER(SEARCH("Yes",'2_all_summary'!$H224)),IF(0&lt;'2_all_summary'!P224,1,2),IF(0='2_all_summary'!P224,4,3))</f>
        <v>4</v>
      </c>
      <c r="N225" s="41">
        <f>IF(ISNUMBER(SEARCH("Yes",'2_all_summary'!$H224)),IF(ISNUMBER(SEARCH("Yes",'2_all_summary'!Q224)),1,2),IF(ISNUMBER(SEARCH("No",'2_all_summary'!Q224)),4,3))</f>
        <v>4</v>
      </c>
      <c r="O225" s="41">
        <f>IF(ISNUMBER(SEARCH("Yes",'2_all_summary'!$H224)),IF(ISNUMBER(SEARCH("Yes",'2_all_summary'!R224)),1,2),IF(ISNUMBER(SEARCH("No",'2_all_summary'!R224)),4,3))</f>
        <v>4</v>
      </c>
      <c r="P225" s="41">
        <f>IF(ISNUMBER(SEARCH("Yes",'2_all_summary'!$H224)),IF(ISNUMBER(SEARCH("Yes",'2_all_summary'!S224)),1,2),IF(ISNUMBER(SEARCH("No",'2_all_summary'!S224)),4,3))</f>
        <v>4</v>
      </c>
      <c r="Q225" s="41">
        <f>IF(ISNUMBER(SEARCH("Yes",'2_all_summary'!$H224)),IF(0&lt;'2_all_summary'!T224,1,2),IF(0='2_all_summary'!T224,4,3))</f>
        <v>4</v>
      </c>
      <c r="R225" s="41">
        <f>IF(ISNUMBER(SEARCH("Yes",'2_all_summary'!$H224)),IF(ISNUMBER(SEARCH("Yes",'2_all_summary'!U224)),1,2),IF(ISNUMBER(SEARCH("No",'2_all_summary'!U224)),4,3))</f>
        <v>4</v>
      </c>
    </row>
    <row r="226" spans="7:18" x14ac:dyDescent="0.3">
      <c r="G226" s="56"/>
      <c r="H226" s="41" t="str">
        <f>'2_all_summary'!D225</f>
        <v>Decentralized coastal zone management in Malaysia and Indonesia: A comparative perspective</v>
      </c>
      <c r="I226" s="41" t="str">
        <f>'2_all_summary'!E225</f>
        <v>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v>
      </c>
      <c r="J226" s="41">
        <f>IF(ISNUMBER(SEARCH("Yes",'2_all_summary'!$H225)),IF(ISNUMBER(SEARCH("Yes",'2_all_summary'!M225)),1,2),IF(ISNUMBER(SEARCH("No",'2_all_summary'!M225)),4,3))</f>
        <v>4</v>
      </c>
      <c r="K226" s="41">
        <f>IF(ISNUMBER(SEARCH("Yes",'2_all_summary'!$H225)),IF(ISNUMBER(SEARCH("Yes",'2_all_summary'!N225)),1,2),IF(ISNUMBER(SEARCH("No",'2_all_summary'!N225)),4,3))</f>
        <v>4</v>
      </c>
      <c r="L226" s="41">
        <f>IF(ISNUMBER(SEARCH("Yes",'2_all_summary'!$H225)),IF(ISNUMBER(SEARCH("Yes",'2_all_summary'!O225)),1,2),IF(ISNUMBER(SEARCH("No",'2_all_summary'!O225)),4,3))</f>
        <v>4</v>
      </c>
      <c r="M226" s="41">
        <f>IF(ISNUMBER(SEARCH("Yes",'2_all_summary'!$H225)),IF(0&lt;'2_all_summary'!P225,1,2),IF(0='2_all_summary'!P225,4,3))</f>
        <v>4</v>
      </c>
      <c r="N226" s="41">
        <f>IF(ISNUMBER(SEARCH("Yes",'2_all_summary'!$H225)),IF(ISNUMBER(SEARCH("Yes",'2_all_summary'!Q225)),1,2),IF(ISNUMBER(SEARCH("No",'2_all_summary'!Q225)),4,3))</f>
        <v>4</v>
      </c>
      <c r="O226" s="41">
        <f>IF(ISNUMBER(SEARCH("Yes",'2_all_summary'!$H225)),IF(ISNUMBER(SEARCH("Yes",'2_all_summary'!R225)),1,2),IF(ISNUMBER(SEARCH("No",'2_all_summary'!R225)),4,3))</f>
        <v>4</v>
      </c>
      <c r="P226" s="41">
        <f>IF(ISNUMBER(SEARCH("Yes",'2_all_summary'!$H225)),IF(ISNUMBER(SEARCH("Yes",'2_all_summary'!S225)),1,2),IF(ISNUMBER(SEARCH("No",'2_all_summary'!S225)),4,3))</f>
        <v>4</v>
      </c>
      <c r="Q226" s="41">
        <f>IF(ISNUMBER(SEARCH("Yes",'2_all_summary'!$H225)),IF(0&lt;'2_all_summary'!T225,1,2),IF(0='2_all_summary'!T225,4,3))</f>
        <v>4</v>
      </c>
      <c r="R226" s="41">
        <f>IF(ISNUMBER(SEARCH("Yes",'2_all_summary'!$H225)),IF(ISNUMBER(SEARCH("Yes",'2_all_summary'!U225)),1,2),IF(ISNUMBER(SEARCH("No",'2_all_summary'!U225)),4,3))</f>
        <v>4</v>
      </c>
    </row>
    <row r="227" spans="7:18" x14ac:dyDescent="0.3">
      <c r="G227" s="56"/>
      <c r="H227" s="41" t="str">
        <f>'2_all_summary'!D226</f>
        <v>Exploitation rates and management implications for the fisheries of Bontanga reservoir in the Northern Region of Ghana</v>
      </c>
      <c r="I227" s="41" t="str">
        <f>'2_all_summary'!E226</f>
        <v>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â‰ˆ0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v>
      </c>
      <c r="J227" s="41">
        <f>IF(ISNUMBER(SEARCH("Yes",'2_all_summary'!$H226)),IF(ISNUMBER(SEARCH("Yes",'2_all_summary'!M226)),1,2),IF(ISNUMBER(SEARCH("No",'2_all_summary'!M226)),4,3))</f>
        <v>4</v>
      </c>
      <c r="K227" s="41">
        <f>IF(ISNUMBER(SEARCH("Yes",'2_all_summary'!$H226)),IF(ISNUMBER(SEARCH("Yes",'2_all_summary'!N226)),1,2),IF(ISNUMBER(SEARCH("No",'2_all_summary'!N226)),4,3))</f>
        <v>4</v>
      </c>
      <c r="L227" s="41">
        <f>IF(ISNUMBER(SEARCH("Yes",'2_all_summary'!$H226)),IF(ISNUMBER(SEARCH("Yes",'2_all_summary'!O226)),1,2),IF(ISNUMBER(SEARCH("No",'2_all_summary'!O226)),4,3))</f>
        <v>4</v>
      </c>
      <c r="M227" s="41">
        <f>IF(ISNUMBER(SEARCH("Yes",'2_all_summary'!$H226)),IF(0&lt;'2_all_summary'!P226,1,2),IF(0='2_all_summary'!P226,4,3))</f>
        <v>4</v>
      </c>
      <c r="N227" s="41">
        <f>IF(ISNUMBER(SEARCH("Yes",'2_all_summary'!$H226)),IF(ISNUMBER(SEARCH("Yes",'2_all_summary'!Q226)),1,2),IF(ISNUMBER(SEARCH("No",'2_all_summary'!Q226)),4,3))</f>
        <v>4</v>
      </c>
      <c r="O227" s="41">
        <f>IF(ISNUMBER(SEARCH("Yes",'2_all_summary'!$H226)),IF(ISNUMBER(SEARCH("Yes",'2_all_summary'!R226)),1,2),IF(ISNUMBER(SEARCH("No",'2_all_summary'!R226)),4,3))</f>
        <v>4</v>
      </c>
      <c r="P227" s="41">
        <f>IF(ISNUMBER(SEARCH("Yes",'2_all_summary'!$H226)),IF(ISNUMBER(SEARCH("Yes",'2_all_summary'!S226)),1,2),IF(ISNUMBER(SEARCH("No",'2_all_summary'!S226)),4,3))</f>
        <v>4</v>
      </c>
      <c r="Q227" s="41">
        <f>IF(ISNUMBER(SEARCH("Yes",'2_all_summary'!$H226)),IF(0&lt;'2_all_summary'!T226,1,2),IF(0='2_all_summary'!T226,4,3))</f>
        <v>4</v>
      </c>
      <c r="R227" s="41">
        <f>IF(ISNUMBER(SEARCH("Yes",'2_all_summary'!$H226)),IF(ISNUMBER(SEARCH("Yes",'2_all_summary'!U226)),1,2),IF(ISNUMBER(SEARCH("No",'2_all_summary'!U226)),4,3))</f>
        <v>4</v>
      </c>
    </row>
    <row r="228" spans="7:18" x14ac:dyDescent="0.3">
      <c r="G228" s="56"/>
      <c r="H228" s="41" t="str">
        <f>'2_all_summary'!D227</f>
        <v>Marine protected area networks in the Philippines: Trends and challenges for establishment and governance</v>
      </c>
      <c r="I228" s="41" t="str">
        <f>'2_all_summary'!E227</f>
        <v>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Â© 2012 Elsevier Ltd.</v>
      </c>
      <c r="J228" s="41">
        <f>IF(ISNUMBER(SEARCH("Yes",'2_all_summary'!$H227)),IF(ISNUMBER(SEARCH("Yes",'2_all_summary'!M227)),1,2),IF(ISNUMBER(SEARCH("No",'2_all_summary'!M227)),4,3))</f>
        <v>4</v>
      </c>
      <c r="K228" s="41">
        <f>IF(ISNUMBER(SEARCH("Yes",'2_all_summary'!$H227)),IF(ISNUMBER(SEARCH("Yes",'2_all_summary'!N227)),1,2),IF(ISNUMBER(SEARCH("No",'2_all_summary'!N227)),4,3))</f>
        <v>4</v>
      </c>
      <c r="L228" s="41">
        <f>IF(ISNUMBER(SEARCH("Yes",'2_all_summary'!$H227)),IF(ISNUMBER(SEARCH("Yes",'2_all_summary'!O227)),1,2),IF(ISNUMBER(SEARCH("No",'2_all_summary'!O227)),4,3))</f>
        <v>4</v>
      </c>
      <c r="M228" s="41">
        <f>IF(ISNUMBER(SEARCH("Yes",'2_all_summary'!$H227)),IF(0&lt;'2_all_summary'!P227,1,2),IF(0='2_all_summary'!P227,4,3))</f>
        <v>4</v>
      </c>
      <c r="N228" s="41">
        <f>IF(ISNUMBER(SEARCH("Yes",'2_all_summary'!$H227)),IF(ISNUMBER(SEARCH("Yes",'2_all_summary'!Q227)),1,2),IF(ISNUMBER(SEARCH("No",'2_all_summary'!Q227)),4,3))</f>
        <v>4</v>
      </c>
      <c r="O228" s="41">
        <f>IF(ISNUMBER(SEARCH("Yes",'2_all_summary'!$H227)),IF(ISNUMBER(SEARCH("Yes",'2_all_summary'!R227)),1,2),IF(ISNUMBER(SEARCH("No",'2_all_summary'!R227)),4,3))</f>
        <v>4</v>
      </c>
      <c r="P228" s="41">
        <f>IF(ISNUMBER(SEARCH("Yes",'2_all_summary'!$H227)),IF(ISNUMBER(SEARCH("Yes",'2_all_summary'!S227)),1,2),IF(ISNUMBER(SEARCH("No",'2_all_summary'!S227)),4,3))</f>
        <v>4</v>
      </c>
      <c r="Q228" s="41">
        <f>IF(ISNUMBER(SEARCH("Yes",'2_all_summary'!$H227)),IF(0&lt;'2_all_summary'!T227,1,2),IF(0='2_all_summary'!T227,4,3))</f>
        <v>4</v>
      </c>
      <c r="R228" s="41">
        <f>IF(ISNUMBER(SEARCH("Yes",'2_all_summary'!$H227)),IF(ISNUMBER(SEARCH("Yes",'2_all_summary'!U227)),1,2),IF(ISNUMBER(SEARCH("No",'2_all_summary'!U227)),4,3))</f>
        <v>4</v>
      </c>
    </row>
    <row r="229" spans="7:18" x14ac:dyDescent="0.3">
      <c r="G229" s="56"/>
      <c r="H229" s="41" t="str">
        <f>'2_all_summary'!D228</f>
        <v>Attitudes and behaviors toward Amazon River dolphins (Inia geoffrensis) in a sustainable use protected area</v>
      </c>
      <c r="I229" s="41" t="str">
        <f>'2_all_summary'!E228</f>
        <v>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MamirauÃ¡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Â© 2014, Springer Science+Business Media Dordrecht.</v>
      </c>
      <c r="J229" s="41">
        <f>IF(ISNUMBER(SEARCH("Yes",'2_all_summary'!$H228)),IF(ISNUMBER(SEARCH("Yes",'2_all_summary'!M228)),1,2),IF(ISNUMBER(SEARCH("No",'2_all_summary'!M228)),4,3))</f>
        <v>4</v>
      </c>
      <c r="K229" s="41">
        <f>IF(ISNUMBER(SEARCH("Yes",'2_all_summary'!$H228)),IF(ISNUMBER(SEARCH("Yes",'2_all_summary'!N228)),1,2),IF(ISNUMBER(SEARCH("No",'2_all_summary'!N228)),4,3))</f>
        <v>4</v>
      </c>
      <c r="L229" s="41">
        <f>IF(ISNUMBER(SEARCH("Yes",'2_all_summary'!$H228)),IF(ISNUMBER(SEARCH("Yes",'2_all_summary'!O228)),1,2),IF(ISNUMBER(SEARCH("No",'2_all_summary'!O228)),4,3))</f>
        <v>4</v>
      </c>
      <c r="M229" s="41">
        <f>IF(ISNUMBER(SEARCH("Yes",'2_all_summary'!$H228)),IF(0&lt;'2_all_summary'!P228,1,2),IF(0='2_all_summary'!P228,4,3))</f>
        <v>4</v>
      </c>
      <c r="N229" s="41">
        <f>IF(ISNUMBER(SEARCH("Yes",'2_all_summary'!$H228)),IF(ISNUMBER(SEARCH("Yes",'2_all_summary'!Q228)),1,2),IF(ISNUMBER(SEARCH("No",'2_all_summary'!Q228)),4,3))</f>
        <v>4</v>
      </c>
      <c r="O229" s="41">
        <f>IF(ISNUMBER(SEARCH("Yes",'2_all_summary'!$H228)),IF(ISNUMBER(SEARCH("Yes",'2_all_summary'!R228)),1,2),IF(ISNUMBER(SEARCH("No",'2_all_summary'!R228)),4,3))</f>
        <v>4</v>
      </c>
      <c r="P229" s="41">
        <f>IF(ISNUMBER(SEARCH("Yes",'2_all_summary'!$H228)),IF(ISNUMBER(SEARCH("Yes",'2_all_summary'!S228)),1,2),IF(ISNUMBER(SEARCH("No",'2_all_summary'!S228)),4,3))</f>
        <v>4</v>
      </c>
      <c r="Q229" s="41">
        <f>IF(ISNUMBER(SEARCH("Yes",'2_all_summary'!$H228)),IF(0&lt;'2_all_summary'!T228,1,2),IF(0='2_all_summary'!T228,4,3))</f>
        <v>4</v>
      </c>
      <c r="R229" s="41">
        <f>IF(ISNUMBER(SEARCH("Yes",'2_all_summary'!$H228)),IF(ISNUMBER(SEARCH("Yes",'2_all_summary'!U228)),1,2),IF(ISNUMBER(SEARCH("No",'2_all_summary'!U228)),4,3))</f>
        <v>4</v>
      </c>
    </row>
    <row r="230" spans="7:18" x14ac:dyDescent="0.3">
      <c r="G230" s="56"/>
      <c r="H230" s="41" t="str">
        <f>'2_all_summary'!D229</f>
        <v>Community-based monitoring, assessment and management of data-limited inland fish stocks in North Rupununi, Guyana</v>
      </c>
      <c r="I230" s="41" t="str">
        <f>'2_all_summary'!E229</f>
        <v>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Â© 2022 The Authors. Fisheries Management and Ecology published by John Wiley &amp; Sons Ltd.</v>
      </c>
      <c r="J230" s="41">
        <f>IF(ISNUMBER(SEARCH("Yes",'2_all_summary'!$H229)),IF(ISNUMBER(SEARCH("Yes",'2_all_summary'!M229)),1,2),IF(ISNUMBER(SEARCH("No",'2_all_summary'!M229)),4,3))</f>
        <v>4</v>
      </c>
      <c r="K230" s="41">
        <f>IF(ISNUMBER(SEARCH("Yes",'2_all_summary'!$H229)),IF(ISNUMBER(SEARCH("Yes",'2_all_summary'!N229)),1,2),IF(ISNUMBER(SEARCH("No",'2_all_summary'!N229)),4,3))</f>
        <v>4</v>
      </c>
      <c r="L230" s="41">
        <f>IF(ISNUMBER(SEARCH("Yes",'2_all_summary'!$H229)),IF(ISNUMBER(SEARCH("Yes",'2_all_summary'!O229)),1,2),IF(ISNUMBER(SEARCH("No",'2_all_summary'!O229)),4,3))</f>
        <v>4</v>
      </c>
      <c r="M230" s="41">
        <f>IF(ISNUMBER(SEARCH("Yes",'2_all_summary'!$H229)),IF(0&lt;'2_all_summary'!P229,1,2),IF(0='2_all_summary'!P229,4,3))</f>
        <v>4</v>
      </c>
      <c r="N230" s="41">
        <f>IF(ISNUMBER(SEARCH("Yes",'2_all_summary'!$H229)),IF(ISNUMBER(SEARCH("Yes",'2_all_summary'!Q229)),1,2),IF(ISNUMBER(SEARCH("No",'2_all_summary'!Q229)),4,3))</f>
        <v>4</v>
      </c>
      <c r="O230" s="41">
        <f>IF(ISNUMBER(SEARCH("Yes",'2_all_summary'!$H229)),IF(ISNUMBER(SEARCH("Yes",'2_all_summary'!R229)),1,2),IF(ISNUMBER(SEARCH("No",'2_all_summary'!R229)),4,3))</f>
        <v>4</v>
      </c>
      <c r="P230" s="41">
        <f>IF(ISNUMBER(SEARCH("Yes",'2_all_summary'!$H229)),IF(ISNUMBER(SEARCH("Yes",'2_all_summary'!S229)),1,2),IF(ISNUMBER(SEARCH("No",'2_all_summary'!S229)),4,3))</f>
        <v>4</v>
      </c>
      <c r="Q230" s="41">
        <f>IF(ISNUMBER(SEARCH("Yes",'2_all_summary'!$H229)),IF(0&lt;'2_all_summary'!T229,1,2),IF(0='2_all_summary'!T229,4,3))</f>
        <v>4</v>
      </c>
      <c r="R230" s="41">
        <f>IF(ISNUMBER(SEARCH("Yes",'2_all_summary'!$H229)),IF(ISNUMBER(SEARCH("Yes",'2_all_summary'!U229)),1,2),IF(ISNUMBER(SEARCH("No",'2_all_summary'!U229)),4,3))</f>
        <v>4</v>
      </c>
    </row>
    <row r="231" spans="7:18" x14ac:dyDescent="0.3">
      <c r="G231" s="56"/>
      <c r="H231" s="41" t="str">
        <f>'2_all_summary'!D230</f>
        <v>Mitigating cetacean bycatch in coastal Ecuador: Governance challenges for small-scale fisheries</v>
      </c>
      <c r="I231" s="41" t="str">
        <f>'2_all_summary'!E230</f>
        <v>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cetaceansâ€™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fishersâ€™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fishersâ€™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Â© 2017 Elsevier Ltd</v>
      </c>
      <c r="J231" s="41">
        <f>IF(ISNUMBER(SEARCH("Yes",'2_all_summary'!$H230)),IF(ISNUMBER(SEARCH("Yes",'2_all_summary'!M230)),1,2),IF(ISNUMBER(SEARCH("No",'2_all_summary'!M230)),4,3))</f>
        <v>4</v>
      </c>
      <c r="K231" s="41">
        <f>IF(ISNUMBER(SEARCH("Yes",'2_all_summary'!$H230)),IF(ISNUMBER(SEARCH("Yes",'2_all_summary'!N230)),1,2),IF(ISNUMBER(SEARCH("No",'2_all_summary'!N230)),4,3))</f>
        <v>4</v>
      </c>
      <c r="L231" s="41">
        <f>IF(ISNUMBER(SEARCH("Yes",'2_all_summary'!$H230)),IF(ISNUMBER(SEARCH("Yes",'2_all_summary'!O230)),1,2),IF(ISNUMBER(SEARCH("No",'2_all_summary'!O230)),4,3))</f>
        <v>4</v>
      </c>
      <c r="M231" s="41">
        <f>IF(ISNUMBER(SEARCH("Yes",'2_all_summary'!$H230)),IF(0&lt;'2_all_summary'!P230,1,2),IF(0='2_all_summary'!P230,4,3))</f>
        <v>4</v>
      </c>
      <c r="N231" s="41">
        <f>IF(ISNUMBER(SEARCH("Yes",'2_all_summary'!$H230)),IF(ISNUMBER(SEARCH("Yes",'2_all_summary'!Q230)),1,2),IF(ISNUMBER(SEARCH("No",'2_all_summary'!Q230)),4,3))</f>
        <v>4</v>
      </c>
      <c r="O231" s="41">
        <f>IF(ISNUMBER(SEARCH("Yes",'2_all_summary'!$H230)),IF(ISNUMBER(SEARCH("Yes",'2_all_summary'!R230)),1,2),IF(ISNUMBER(SEARCH("No",'2_all_summary'!R230)),4,3))</f>
        <v>4</v>
      </c>
      <c r="P231" s="41">
        <f>IF(ISNUMBER(SEARCH("Yes",'2_all_summary'!$H230)),IF(ISNUMBER(SEARCH("Yes",'2_all_summary'!S230)),1,2),IF(ISNUMBER(SEARCH("No",'2_all_summary'!S230)),4,3))</f>
        <v>4</v>
      </c>
      <c r="Q231" s="41">
        <f>IF(ISNUMBER(SEARCH("Yes",'2_all_summary'!$H230)),IF(0&lt;'2_all_summary'!T230,1,2),IF(0='2_all_summary'!T230,4,3))</f>
        <v>4</v>
      </c>
      <c r="R231" s="41">
        <f>IF(ISNUMBER(SEARCH("Yes",'2_all_summary'!$H230)),IF(ISNUMBER(SEARCH("Yes",'2_all_summary'!U230)),1,2),IF(ISNUMBER(SEARCH("No",'2_all_summary'!U230)),4,3))</f>
        <v>4</v>
      </c>
    </row>
    <row r="232" spans="7:18" x14ac:dyDescent="0.3">
      <c r="G232" s="56"/>
      <c r="H232" s="41" t="str">
        <f>'2_all_summary'!D231</f>
        <v>Coastal Area Management through the Eco blue Sea concept in the settlement of tribe Bajo, Torokeku Village</v>
      </c>
      <c r="I232" s="41" t="str">
        <f>'2_all_summary'!E231</f>
        <v>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Â© Published under licence by IOP Publishing Ltd.</v>
      </c>
      <c r="J232" s="41">
        <f>IF(ISNUMBER(SEARCH("Yes",'2_all_summary'!$H231)),IF(ISNUMBER(SEARCH("Yes",'2_all_summary'!M231)),1,2),IF(ISNUMBER(SEARCH("No",'2_all_summary'!M231)),4,3))</f>
        <v>4</v>
      </c>
      <c r="K232" s="41">
        <f>IF(ISNUMBER(SEARCH("Yes",'2_all_summary'!$H231)),IF(ISNUMBER(SEARCH("Yes",'2_all_summary'!N231)),1,2),IF(ISNUMBER(SEARCH("No",'2_all_summary'!N231)),4,3))</f>
        <v>4</v>
      </c>
      <c r="L232" s="41">
        <f>IF(ISNUMBER(SEARCH("Yes",'2_all_summary'!$H231)),IF(ISNUMBER(SEARCH("Yes",'2_all_summary'!O231)),1,2),IF(ISNUMBER(SEARCH("No",'2_all_summary'!O231)),4,3))</f>
        <v>4</v>
      </c>
      <c r="M232" s="41">
        <f>IF(ISNUMBER(SEARCH("Yes",'2_all_summary'!$H231)),IF(0&lt;'2_all_summary'!P231,1,2),IF(0='2_all_summary'!P231,4,3))</f>
        <v>4</v>
      </c>
      <c r="N232" s="41">
        <f>IF(ISNUMBER(SEARCH("Yes",'2_all_summary'!$H231)),IF(ISNUMBER(SEARCH("Yes",'2_all_summary'!Q231)),1,2),IF(ISNUMBER(SEARCH("No",'2_all_summary'!Q231)),4,3))</f>
        <v>4</v>
      </c>
      <c r="O232" s="41">
        <f>IF(ISNUMBER(SEARCH("Yes",'2_all_summary'!$H231)),IF(ISNUMBER(SEARCH("Yes",'2_all_summary'!R231)),1,2),IF(ISNUMBER(SEARCH("No",'2_all_summary'!R231)),4,3))</f>
        <v>4</v>
      </c>
      <c r="P232" s="41">
        <f>IF(ISNUMBER(SEARCH("Yes",'2_all_summary'!$H231)),IF(ISNUMBER(SEARCH("Yes",'2_all_summary'!S231)),1,2),IF(ISNUMBER(SEARCH("No",'2_all_summary'!S231)),4,3))</f>
        <v>4</v>
      </c>
      <c r="Q232" s="41">
        <f>IF(ISNUMBER(SEARCH("Yes",'2_all_summary'!$H231)),IF(0&lt;'2_all_summary'!T231,1,2),IF(0='2_all_summary'!T231,4,3))</f>
        <v>4</v>
      </c>
      <c r="R232" s="41">
        <f>IF(ISNUMBER(SEARCH("Yes",'2_all_summary'!$H231)),IF(ISNUMBER(SEARCH("Yes",'2_all_summary'!U231)),1,2),IF(ISNUMBER(SEARCH("No",'2_all_summary'!U231)),4,3))</f>
        <v>4</v>
      </c>
    </row>
    <row r="233" spans="7:18" x14ac:dyDescent="0.3">
      <c r="G233" s="56"/>
      <c r="H233" s="41" t="str">
        <f>'2_all_summary'!D232</f>
        <v>Positive Deviance Approach: Local Community-Based Solution (A Case Study of Peranakan Etawa Goat Farm)</v>
      </c>
      <c r="I233" s="41" t="str">
        <f>'2_all_summary'!E232</f>
        <v>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Â© Published under licence by IOP Publishing Ltd.</v>
      </c>
      <c r="J233" s="41">
        <f>IF(ISNUMBER(SEARCH("Yes",'2_all_summary'!$H232)),IF(ISNUMBER(SEARCH("Yes",'2_all_summary'!M232)),1,2),IF(ISNUMBER(SEARCH("No",'2_all_summary'!M232)),4,3))</f>
        <v>4</v>
      </c>
      <c r="K233" s="41">
        <f>IF(ISNUMBER(SEARCH("Yes",'2_all_summary'!$H232)),IF(ISNUMBER(SEARCH("Yes",'2_all_summary'!N232)),1,2),IF(ISNUMBER(SEARCH("No",'2_all_summary'!N232)),4,3))</f>
        <v>4</v>
      </c>
      <c r="L233" s="41">
        <f>IF(ISNUMBER(SEARCH("Yes",'2_all_summary'!$H232)),IF(ISNUMBER(SEARCH("Yes",'2_all_summary'!O232)),1,2),IF(ISNUMBER(SEARCH("No",'2_all_summary'!O232)),4,3))</f>
        <v>4</v>
      </c>
      <c r="M233" s="41">
        <f>IF(ISNUMBER(SEARCH("Yes",'2_all_summary'!$H232)),IF(0&lt;'2_all_summary'!P232,1,2),IF(0='2_all_summary'!P232,4,3))</f>
        <v>4</v>
      </c>
      <c r="N233" s="41">
        <f>IF(ISNUMBER(SEARCH("Yes",'2_all_summary'!$H232)),IF(ISNUMBER(SEARCH("Yes",'2_all_summary'!Q232)),1,2),IF(ISNUMBER(SEARCH("No",'2_all_summary'!Q232)),4,3))</f>
        <v>4</v>
      </c>
      <c r="O233" s="41">
        <f>IF(ISNUMBER(SEARCH("Yes",'2_all_summary'!$H232)),IF(ISNUMBER(SEARCH("Yes",'2_all_summary'!R232)),1,2),IF(ISNUMBER(SEARCH("No",'2_all_summary'!R232)),4,3))</f>
        <v>4</v>
      </c>
      <c r="P233" s="41">
        <f>IF(ISNUMBER(SEARCH("Yes",'2_all_summary'!$H232)),IF(ISNUMBER(SEARCH("Yes",'2_all_summary'!S232)),1,2),IF(ISNUMBER(SEARCH("No",'2_all_summary'!S232)),4,3))</f>
        <v>4</v>
      </c>
      <c r="Q233" s="41">
        <f>IF(ISNUMBER(SEARCH("Yes",'2_all_summary'!$H232)),IF(0&lt;'2_all_summary'!T232,1,2),IF(0='2_all_summary'!T232,4,3))</f>
        <v>4</v>
      </c>
      <c r="R233" s="41">
        <f>IF(ISNUMBER(SEARCH("Yes",'2_all_summary'!$H232)),IF(ISNUMBER(SEARCH("Yes",'2_all_summary'!U232)),1,2),IF(ISNUMBER(SEARCH("No",'2_all_summary'!U232)),4,3))</f>
        <v>4</v>
      </c>
    </row>
    <row r="234" spans="7:18" x14ac:dyDescent="0.3">
      <c r="G234" s="56"/>
      <c r="H234" s="41" t="str">
        <f>'2_all_summary'!D233</f>
        <v>Geophysical benthic habitat mapping in Lake Tanganyika (Tanzania): Implications for spatial planning of small-scale coastal protected areas</v>
      </c>
      <c r="I234" s="41" t="str">
        <f>'2_all_summary'!E233</f>
        <v>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Â© 2020 International Association for Great Lakes Research</v>
      </c>
      <c r="J234" s="41">
        <f>IF(ISNUMBER(SEARCH("Yes",'2_all_summary'!$H233)),IF(ISNUMBER(SEARCH("Yes",'2_all_summary'!M233)),1,2),IF(ISNUMBER(SEARCH("No",'2_all_summary'!M233)),4,3))</f>
        <v>4</v>
      </c>
      <c r="K234" s="41">
        <f>IF(ISNUMBER(SEARCH("Yes",'2_all_summary'!$H233)),IF(ISNUMBER(SEARCH("Yes",'2_all_summary'!N233)),1,2),IF(ISNUMBER(SEARCH("No",'2_all_summary'!N233)),4,3))</f>
        <v>4</v>
      </c>
      <c r="L234" s="41">
        <f>IF(ISNUMBER(SEARCH("Yes",'2_all_summary'!$H233)),IF(ISNUMBER(SEARCH("Yes",'2_all_summary'!O233)),1,2),IF(ISNUMBER(SEARCH("No",'2_all_summary'!O233)),4,3))</f>
        <v>4</v>
      </c>
      <c r="M234" s="41">
        <f>IF(ISNUMBER(SEARCH("Yes",'2_all_summary'!$H233)),IF(0&lt;'2_all_summary'!P233,1,2),IF(0='2_all_summary'!P233,4,3))</f>
        <v>4</v>
      </c>
      <c r="N234" s="41">
        <f>IF(ISNUMBER(SEARCH("Yes",'2_all_summary'!$H233)),IF(ISNUMBER(SEARCH("Yes",'2_all_summary'!Q233)),1,2),IF(ISNUMBER(SEARCH("No",'2_all_summary'!Q233)),4,3))</f>
        <v>4</v>
      </c>
      <c r="O234" s="41">
        <f>IF(ISNUMBER(SEARCH("Yes",'2_all_summary'!$H233)),IF(ISNUMBER(SEARCH("Yes",'2_all_summary'!R233)),1,2),IF(ISNUMBER(SEARCH("No",'2_all_summary'!R233)),4,3))</f>
        <v>4</v>
      </c>
      <c r="P234" s="41">
        <f>IF(ISNUMBER(SEARCH("Yes",'2_all_summary'!$H233)),IF(ISNUMBER(SEARCH("Yes",'2_all_summary'!S233)),1,2),IF(ISNUMBER(SEARCH("No",'2_all_summary'!S233)),4,3))</f>
        <v>4</v>
      </c>
      <c r="Q234" s="41">
        <f>IF(ISNUMBER(SEARCH("Yes",'2_all_summary'!$H233)),IF(0&lt;'2_all_summary'!T233,1,2),IF(0='2_all_summary'!T233,4,3))</f>
        <v>4</v>
      </c>
      <c r="R234" s="41">
        <f>IF(ISNUMBER(SEARCH("Yes",'2_all_summary'!$H233)),IF(ISNUMBER(SEARCH("Yes",'2_all_summary'!U233)),1,2),IF(ISNUMBER(SEARCH("No",'2_all_summary'!U233)),4,3))</f>
        <v>4</v>
      </c>
    </row>
    <row r="235" spans="7:18" x14ac:dyDescent="0.3">
      <c r="G235" s="56"/>
      <c r="H235" s="41" t="str">
        <f>'2_all_summary'!D234</f>
        <v>Emerging customs: Small-scale fishing practices in Aceh, Indonesia</v>
      </c>
      <c r="I235" s="41" t="str">
        <f>'2_all_summary'!E234</f>
        <v>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Â© 2014 Elsevier Ltd.</v>
      </c>
      <c r="J235" s="41">
        <f>IF(ISNUMBER(SEARCH("Yes",'2_all_summary'!$H234)),IF(ISNUMBER(SEARCH("Yes",'2_all_summary'!M234)),1,2),IF(ISNUMBER(SEARCH("No",'2_all_summary'!M234)),4,3))</f>
        <v>4</v>
      </c>
      <c r="K235" s="41">
        <f>IF(ISNUMBER(SEARCH("Yes",'2_all_summary'!$H234)),IF(ISNUMBER(SEARCH("Yes",'2_all_summary'!N234)),1,2),IF(ISNUMBER(SEARCH("No",'2_all_summary'!N234)),4,3))</f>
        <v>4</v>
      </c>
      <c r="L235" s="41">
        <f>IF(ISNUMBER(SEARCH("Yes",'2_all_summary'!$H234)),IF(ISNUMBER(SEARCH("Yes",'2_all_summary'!O234)),1,2),IF(ISNUMBER(SEARCH("No",'2_all_summary'!O234)),4,3))</f>
        <v>4</v>
      </c>
      <c r="M235" s="41">
        <f>IF(ISNUMBER(SEARCH("Yes",'2_all_summary'!$H234)),IF(0&lt;'2_all_summary'!P234,1,2),IF(0='2_all_summary'!P234,4,3))</f>
        <v>4</v>
      </c>
      <c r="N235" s="41">
        <f>IF(ISNUMBER(SEARCH("Yes",'2_all_summary'!$H234)),IF(ISNUMBER(SEARCH("Yes",'2_all_summary'!Q234)),1,2),IF(ISNUMBER(SEARCH("No",'2_all_summary'!Q234)),4,3))</f>
        <v>4</v>
      </c>
      <c r="O235" s="41">
        <f>IF(ISNUMBER(SEARCH("Yes",'2_all_summary'!$H234)),IF(ISNUMBER(SEARCH("Yes",'2_all_summary'!R234)),1,2),IF(ISNUMBER(SEARCH("No",'2_all_summary'!R234)),4,3))</f>
        <v>4</v>
      </c>
      <c r="P235" s="41">
        <f>IF(ISNUMBER(SEARCH("Yes",'2_all_summary'!$H234)),IF(ISNUMBER(SEARCH("Yes",'2_all_summary'!S234)),1,2),IF(ISNUMBER(SEARCH("No",'2_all_summary'!S234)),4,3))</f>
        <v>4</v>
      </c>
      <c r="Q235" s="41">
        <f>IF(ISNUMBER(SEARCH("Yes",'2_all_summary'!$H234)),IF(0&lt;'2_all_summary'!T234,1,2),IF(0='2_all_summary'!T234,4,3))</f>
        <v>4</v>
      </c>
      <c r="R235" s="41">
        <f>IF(ISNUMBER(SEARCH("Yes",'2_all_summary'!$H234)),IF(ISNUMBER(SEARCH("Yes",'2_all_summary'!U234)),1,2),IF(ISNUMBER(SEARCH("No",'2_all_summary'!U234)),4,3))</f>
        <v>4</v>
      </c>
    </row>
    <row r="236" spans="7:18" x14ac:dyDescent="0.3">
      <c r="G236" s="56"/>
      <c r="H236" s="41" t="str">
        <f>'2_all_summary'!D235</f>
        <v>Use of monitoring data to support conservation management and policy decisions in Micronesia</v>
      </c>
      <c r="I236" s="41" t="str">
        <f>'2_all_summary'!E235</f>
        <v>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Â© 2015, Society for Conservation Biology.</v>
      </c>
      <c r="J236" s="41">
        <f>IF(ISNUMBER(SEARCH("Yes",'2_all_summary'!$H235)),IF(ISNUMBER(SEARCH("Yes",'2_all_summary'!M235)),1,2),IF(ISNUMBER(SEARCH("No",'2_all_summary'!M235)),4,3))</f>
        <v>4</v>
      </c>
      <c r="K236" s="41">
        <f>IF(ISNUMBER(SEARCH("Yes",'2_all_summary'!$H235)),IF(ISNUMBER(SEARCH("Yes",'2_all_summary'!N235)),1,2),IF(ISNUMBER(SEARCH("No",'2_all_summary'!N235)),4,3))</f>
        <v>4</v>
      </c>
      <c r="L236" s="41">
        <f>IF(ISNUMBER(SEARCH("Yes",'2_all_summary'!$H235)),IF(ISNUMBER(SEARCH("Yes",'2_all_summary'!O235)),1,2),IF(ISNUMBER(SEARCH("No",'2_all_summary'!O235)),4,3))</f>
        <v>4</v>
      </c>
      <c r="M236" s="41">
        <f>IF(ISNUMBER(SEARCH("Yes",'2_all_summary'!$H235)),IF(0&lt;'2_all_summary'!P235,1,2),IF(0='2_all_summary'!P235,4,3))</f>
        <v>4</v>
      </c>
      <c r="N236" s="41">
        <f>IF(ISNUMBER(SEARCH("Yes",'2_all_summary'!$H235)),IF(ISNUMBER(SEARCH("Yes",'2_all_summary'!Q235)),1,2),IF(ISNUMBER(SEARCH("No",'2_all_summary'!Q235)),4,3))</f>
        <v>3</v>
      </c>
      <c r="O236" s="41">
        <f>IF(ISNUMBER(SEARCH("Yes",'2_all_summary'!$H235)),IF(ISNUMBER(SEARCH("Yes",'2_all_summary'!R235)),1,2),IF(ISNUMBER(SEARCH("No",'2_all_summary'!R235)),4,3))</f>
        <v>3</v>
      </c>
      <c r="P236" s="41">
        <f>IF(ISNUMBER(SEARCH("Yes",'2_all_summary'!$H235)),IF(ISNUMBER(SEARCH("Yes",'2_all_summary'!S235)),1,2),IF(ISNUMBER(SEARCH("No",'2_all_summary'!S235)),4,3))</f>
        <v>3</v>
      </c>
      <c r="Q236" s="41">
        <f>IF(ISNUMBER(SEARCH("Yes",'2_all_summary'!$H235)),IF(0&lt;'2_all_summary'!T235,1,2),IF(0='2_all_summary'!T235,4,3))</f>
        <v>3</v>
      </c>
      <c r="R236" s="41">
        <f>IF(ISNUMBER(SEARCH("Yes",'2_all_summary'!$H235)),IF(ISNUMBER(SEARCH("Yes",'2_all_summary'!U235)),1,2),IF(ISNUMBER(SEARCH("No",'2_all_summary'!U235)),4,3))</f>
        <v>3</v>
      </c>
    </row>
    <row r="237" spans="7:18" x14ac:dyDescent="0.3">
      <c r="G237" s="56"/>
      <c r="H237" s="41" t="str">
        <f>'2_all_summary'!D236</f>
        <v>Predicting coastal fishing community characteristics in Tanzania using local monitoring data</v>
      </c>
      <c r="I237" s="41" t="str">
        <f>'2_all_summary'!E236</f>
        <v>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Â© 2019 Elsevier Ltd</v>
      </c>
      <c r="J237" s="41">
        <f>IF(ISNUMBER(SEARCH("Yes",'2_all_summary'!$H236)),IF(ISNUMBER(SEARCH("Yes",'2_all_summary'!M236)),1,2),IF(ISNUMBER(SEARCH("No",'2_all_summary'!M236)),4,3))</f>
        <v>4</v>
      </c>
      <c r="K237" s="41">
        <f>IF(ISNUMBER(SEARCH("Yes",'2_all_summary'!$H236)),IF(ISNUMBER(SEARCH("Yes",'2_all_summary'!N236)),1,2),IF(ISNUMBER(SEARCH("No",'2_all_summary'!N236)),4,3))</f>
        <v>4</v>
      </c>
      <c r="L237" s="41">
        <f>IF(ISNUMBER(SEARCH("Yes",'2_all_summary'!$H236)),IF(ISNUMBER(SEARCH("Yes",'2_all_summary'!O236)),1,2),IF(ISNUMBER(SEARCH("No",'2_all_summary'!O236)),4,3))</f>
        <v>4</v>
      </c>
      <c r="M237" s="41">
        <f>IF(ISNUMBER(SEARCH("Yes",'2_all_summary'!$H236)),IF(0&lt;'2_all_summary'!P236,1,2),IF(0='2_all_summary'!P236,4,3))</f>
        <v>4</v>
      </c>
      <c r="N237" s="41">
        <f>IF(ISNUMBER(SEARCH("Yes",'2_all_summary'!$H236)),IF(ISNUMBER(SEARCH("Yes",'2_all_summary'!Q236)),1,2),IF(ISNUMBER(SEARCH("No",'2_all_summary'!Q236)),4,3))</f>
        <v>4</v>
      </c>
      <c r="O237" s="41">
        <f>IF(ISNUMBER(SEARCH("Yes",'2_all_summary'!$H236)),IF(ISNUMBER(SEARCH("Yes",'2_all_summary'!R236)),1,2),IF(ISNUMBER(SEARCH("No",'2_all_summary'!R236)),4,3))</f>
        <v>4</v>
      </c>
      <c r="P237" s="41">
        <f>IF(ISNUMBER(SEARCH("Yes",'2_all_summary'!$H236)),IF(ISNUMBER(SEARCH("Yes",'2_all_summary'!S236)),1,2),IF(ISNUMBER(SEARCH("No",'2_all_summary'!S236)),4,3))</f>
        <v>4</v>
      </c>
      <c r="Q237" s="41">
        <f>IF(ISNUMBER(SEARCH("Yes",'2_all_summary'!$H236)),IF(0&lt;'2_all_summary'!T236,1,2),IF(0='2_all_summary'!T236,4,3))</f>
        <v>4</v>
      </c>
      <c r="R237" s="41">
        <f>IF(ISNUMBER(SEARCH("Yes",'2_all_summary'!$H236)),IF(ISNUMBER(SEARCH("Yes",'2_all_summary'!U236)),1,2),IF(ISNUMBER(SEARCH("No",'2_all_summary'!U236)),4,3))</f>
        <v>4</v>
      </c>
    </row>
    <row r="238" spans="7:18" x14ac:dyDescent="0.3">
      <c r="G238" s="56"/>
      <c r="H238" s="41" t="str">
        <f>'2_all_summary'!D237</f>
        <v>Local perceptions on social-ecological dynamics in latin america in three community-based natural resource management systems</v>
      </c>
      <c r="I238" s="41" t="str">
        <f>'2_all_summary'!E237</f>
        <v>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stakeholdersâ€™ perceptions of each systemâ€™s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Â© 2015 by the author(s). Published here under license by the Resilience Alliance.</v>
      </c>
      <c r="J238" s="41">
        <f>IF(ISNUMBER(SEARCH("Yes",'2_all_summary'!$H237)),IF(ISNUMBER(SEARCH("Yes",'2_all_summary'!M237)),1,2),IF(ISNUMBER(SEARCH("No",'2_all_summary'!M237)),4,3))</f>
        <v>4</v>
      </c>
      <c r="K238" s="41">
        <f>IF(ISNUMBER(SEARCH("Yes",'2_all_summary'!$H237)),IF(ISNUMBER(SEARCH("Yes",'2_all_summary'!N237)),1,2),IF(ISNUMBER(SEARCH("No",'2_all_summary'!N237)),4,3))</f>
        <v>4</v>
      </c>
      <c r="L238" s="41">
        <f>IF(ISNUMBER(SEARCH("Yes",'2_all_summary'!$H237)),IF(ISNUMBER(SEARCH("Yes",'2_all_summary'!O237)),1,2),IF(ISNUMBER(SEARCH("No",'2_all_summary'!O237)),4,3))</f>
        <v>4</v>
      </c>
      <c r="M238" s="41">
        <f>IF(ISNUMBER(SEARCH("Yes",'2_all_summary'!$H237)),IF(0&lt;'2_all_summary'!P237,1,2),IF(0='2_all_summary'!P237,4,3))</f>
        <v>4</v>
      </c>
      <c r="N238" s="41">
        <f>IF(ISNUMBER(SEARCH("Yes",'2_all_summary'!$H237)),IF(ISNUMBER(SEARCH("Yes",'2_all_summary'!Q237)),1,2),IF(ISNUMBER(SEARCH("No",'2_all_summary'!Q237)),4,3))</f>
        <v>4</v>
      </c>
      <c r="O238" s="41">
        <f>IF(ISNUMBER(SEARCH("Yes",'2_all_summary'!$H237)),IF(ISNUMBER(SEARCH("Yes",'2_all_summary'!R237)),1,2),IF(ISNUMBER(SEARCH("No",'2_all_summary'!R237)),4,3))</f>
        <v>4</v>
      </c>
      <c r="P238" s="41">
        <f>IF(ISNUMBER(SEARCH("Yes",'2_all_summary'!$H237)),IF(ISNUMBER(SEARCH("Yes",'2_all_summary'!S237)),1,2),IF(ISNUMBER(SEARCH("No",'2_all_summary'!S237)),4,3))</f>
        <v>4</v>
      </c>
      <c r="Q238" s="41">
        <f>IF(ISNUMBER(SEARCH("Yes",'2_all_summary'!$H237)),IF(0&lt;'2_all_summary'!T237,1,2),IF(0='2_all_summary'!T237,4,3))</f>
        <v>4</v>
      </c>
      <c r="R238" s="41">
        <f>IF(ISNUMBER(SEARCH("Yes",'2_all_summary'!$H237)),IF(ISNUMBER(SEARCH("Yes",'2_all_summary'!U237)),1,2),IF(ISNUMBER(SEARCH("No",'2_all_summary'!U237)),4,3))</f>
        <v>4</v>
      </c>
    </row>
    <row r="239" spans="7:18" x14ac:dyDescent="0.3">
      <c r="G239" s="56"/>
      <c r="H239" s="41" t="str">
        <f>'2_all_summary'!D238</f>
        <v>A model of participatory community-based ecotourism and mangrove forest conservation in Ban Hua Thang, Thailand</v>
      </c>
      <c r="I239" s="41" t="str">
        <f>'2_all_summary'!E238</f>
        <v>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Â© 2019 AJHTL /Author/s.</v>
      </c>
      <c r="J239" s="41">
        <f>IF(ISNUMBER(SEARCH("Yes",'2_all_summary'!$H238)),IF(ISNUMBER(SEARCH("Yes",'2_all_summary'!M238)),1,2),IF(ISNUMBER(SEARCH("No",'2_all_summary'!M238)),4,3))</f>
        <v>4</v>
      </c>
      <c r="K239" s="41">
        <f>IF(ISNUMBER(SEARCH("Yes",'2_all_summary'!$H238)),IF(ISNUMBER(SEARCH("Yes",'2_all_summary'!N238)),1,2),IF(ISNUMBER(SEARCH("No",'2_all_summary'!N238)),4,3))</f>
        <v>4</v>
      </c>
      <c r="L239" s="41">
        <f>IF(ISNUMBER(SEARCH("Yes",'2_all_summary'!$H238)),IF(ISNUMBER(SEARCH("Yes",'2_all_summary'!O238)),1,2),IF(ISNUMBER(SEARCH("No",'2_all_summary'!O238)),4,3))</f>
        <v>4</v>
      </c>
      <c r="M239" s="41">
        <f>IF(ISNUMBER(SEARCH("Yes",'2_all_summary'!$H238)),IF(0&lt;'2_all_summary'!P238,1,2),IF(0='2_all_summary'!P238,4,3))</f>
        <v>4</v>
      </c>
      <c r="N239" s="41">
        <f>IF(ISNUMBER(SEARCH("Yes",'2_all_summary'!$H238)),IF(ISNUMBER(SEARCH("Yes",'2_all_summary'!Q238)),1,2),IF(ISNUMBER(SEARCH("No",'2_all_summary'!Q238)),4,3))</f>
        <v>4</v>
      </c>
      <c r="O239" s="41">
        <f>IF(ISNUMBER(SEARCH("Yes",'2_all_summary'!$H238)),IF(ISNUMBER(SEARCH("Yes",'2_all_summary'!R238)),1,2),IF(ISNUMBER(SEARCH("No",'2_all_summary'!R238)),4,3))</f>
        <v>4</v>
      </c>
      <c r="P239" s="41">
        <f>IF(ISNUMBER(SEARCH("Yes",'2_all_summary'!$H238)),IF(ISNUMBER(SEARCH("Yes",'2_all_summary'!S238)),1,2),IF(ISNUMBER(SEARCH("No",'2_all_summary'!S238)),4,3))</f>
        <v>4</v>
      </c>
      <c r="Q239" s="41">
        <f>IF(ISNUMBER(SEARCH("Yes",'2_all_summary'!$H238)),IF(0&lt;'2_all_summary'!T238,1,2),IF(0='2_all_summary'!T238,4,3))</f>
        <v>4</v>
      </c>
      <c r="R239" s="41">
        <f>IF(ISNUMBER(SEARCH("Yes",'2_all_summary'!$H238)),IF(ISNUMBER(SEARCH("Yes",'2_all_summary'!U238)),1,2),IF(ISNUMBER(SEARCH("No",'2_all_summary'!U238)),4,3))</f>
        <v>4</v>
      </c>
    </row>
    <row r="240" spans="7:18" x14ac:dyDescent="0.3">
      <c r="G240" s="56"/>
      <c r="H240" s="41" t="str">
        <f>'2_all_summary'!D239</f>
        <v>How effective is community-based management of freshwater resources? A review</v>
      </c>
      <c r="I240" s="41" t="str">
        <f>'2_all_summary'!E239</f>
        <v>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Â© 2022 The Authors</v>
      </c>
      <c r="J240" s="41">
        <f>IF(ISNUMBER(SEARCH("Yes",'2_all_summary'!$H239)),IF(ISNUMBER(SEARCH("Yes",'2_all_summary'!M239)),1,2),IF(ISNUMBER(SEARCH("No",'2_all_summary'!M239)),4,3))</f>
        <v>4</v>
      </c>
      <c r="K240" s="41">
        <f>IF(ISNUMBER(SEARCH("Yes",'2_all_summary'!$H239)),IF(ISNUMBER(SEARCH("Yes",'2_all_summary'!N239)),1,2),IF(ISNUMBER(SEARCH("No",'2_all_summary'!N239)),4,3))</f>
        <v>4</v>
      </c>
      <c r="L240" s="41">
        <f>IF(ISNUMBER(SEARCH("Yes",'2_all_summary'!$H239)),IF(ISNUMBER(SEARCH("Yes",'2_all_summary'!O239)),1,2),IF(ISNUMBER(SEARCH("No",'2_all_summary'!O239)),4,3))</f>
        <v>4</v>
      </c>
      <c r="M240" s="41">
        <f>IF(ISNUMBER(SEARCH("Yes",'2_all_summary'!$H239)),IF(0&lt;'2_all_summary'!P239,1,2),IF(0='2_all_summary'!P239,4,3))</f>
        <v>4</v>
      </c>
      <c r="N240" s="41">
        <f>IF(ISNUMBER(SEARCH("Yes",'2_all_summary'!$H239)),IF(ISNUMBER(SEARCH("Yes",'2_all_summary'!Q239)),1,2),IF(ISNUMBER(SEARCH("No",'2_all_summary'!Q239)),4,3))</f>
        <v>4</v>
      </c>
      <c r="O240" s="41">
        <f>IF(ISNUMBER(SEARCH("Yes",'2_all_summary'!$H239)),IF(ISNUMBER(SEARCH("Yes",'2_all_summary'!R239)),1,2),IF(ISNUMBER(SEARCH("No",'2_all_summary'!R239)),4,3))</f>
        <v>4</v>
      </c>
      <c r="P240" s="41">
        <f>IF(ISNUMBER(SEARCH("Yes",'2_all_summary'!$H239)),IF(ISNUMBER(SEARCH("Yes",'2_all_summary'!S239)),1,2),IF(ISNUMBER(SEARCH("No",'2_all_summary'!S239)),4,3))</f>
        <v>4</v>
      </c>
      <c r="Q240" s="41">
        <f>IF(ISNUMBER(SEARCH("Yes",'2_all_summary'!$H239)),IF(0&lt;'2_all_summary'!T239,1,2),IF(0='2_all_summary'!T239,4,3))</f>
        <v>4</v>
      </c>
      <c r="R240" s="41">
        <f>IF(ISNUMBER(SEARCH("Yes",'2_all_summary'!$H239)),IF(ISNUMBER(SEARCH("Yes",'2_all_summary'!U239)),1,2),IF(ISNUMBER(SEARCH("No",'2_all_summary'!U239)),4,3))</f>
        <v>4</v>
      </c>
    </row>
    <row r="241" spans="7:18" x14ac:dyDescent="0.3">
      <c r="G241" s="56"/>
      <c r="H241" s="41" t="str">
        <f>'2_all_summary'!D240</f>
        <v>Coral reef conservation incentives and revenue sharing</v>
      </c>
      <c r="I241" s="41" t="str">
        <f>'2_all_summary'!E240</f>
        <v>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questionâ€”whether effort-dependent revenue-sharing incentivizes local residents to engage in conservation activitiesâ€”the findings indicate that what matters is the relative size of reward, the degree of reliance on coral reefs as a source of revenue, and how the stock is perceived by economic agents, that is, whether they view coral reefs as a commodity or a nuisance. Â© The Author(s) 2020.</v>
      </c>
      <c r="J241" s="41">
        <f>IF(ISNUMBER(SEARCH("Yes",'2_all_summary'!$H240)),IF(ISNUMBER(SEARCH("Yes",'2_all_summary'!M240)),1,2),IF(ISNUMBER(SEARCH("No",'2_all_summary'!M240)),4,3))</f>
        <v>1</v>
      </c>
      <c r="K241" s="41">
        <f>IF(ISNUMBER(SEARCH("Yes",'2_all_summary'!$H240)),IF(ISNUMBER(SEARCH("Yes",'2_all_summary'!N240)),1,2),IF(ISNUMBER(SEARCH("No",'2_all_summary'!N240)),4,3))</f>
        <v>1</v>
      </c>
      <c r="L241" s="41">
        <f>IF(ISNUMBER(SEARCH("Yes",'2_all_summary'!$H240)),IF(ISNUMBER(SEARCH("Yes",'2_all_summary'!O240)),1,2),IF(ISNUMBER(SEARCH("No",'2_all_summary'!O240)),4,3))</f>
        <v>1</v>
      </c>
      <c r="M241" s="41">
        <f>IF(ISNUMBER(SEARCH("Yes",'2_all_summary'!$H240)),IF(0&lt;'2_all_summary'!P240,1,2),IF(0='2_all_summary'!P240,4,3))</f>
        <v>1</v>
      </c>
      <c r="N241" s="41">
        <f>IF(ISNUMBER(SEARCH("Yes",'2_all_summary'!$H240)),IF(ISNUMBER(SEARCH("Yes",'2_all_summary'!Q240)),1,2),IF(ISNUMBER(SEARCH("No",'2_all_summary'!Q240)),4,3))</f>
        <v>1</v>
      </c>
      <c r="O241" s="41">
        <f>IF(ISNUMBER(SEARCH("Yes",'2_all_summary'!$H240)),IF(ISNUMBER(SEARCH("Yes",'2_all_summary'!R240)),1,2),IF(ISNUMBER(SEARCH("No",'2_all_summary'!R240)),4,3))</f>
        <v>1</v>
      </c>
      <c r="P241" s="41">
        <f>IF(ISNUMBER(SEARCH("Yes",'2_all_summary'!$H240)),IF(ISNUMBER(SEARCH("Yes",'2_all_summary'!S240)),1,2),IF(ISNUMBER(SEARCH("No",'2_all_summary'!S240)),4,3))</f>
        <v>1</v>
      </c>
      <c r="Q241" s="41">
        <f>IF(ISNUMBER(SEARCH("Yes",'2_all_summary'!$H240)),IF(0&lt;'2_all_summary'!T240,1,2),IF(0='2_all_summary'!T240,4,3))</f>
        <v>1</v>
      </c>
      <c r="R241" s="41">
        <f>IF(ISNUMBER(SEARCH("Yes",'2_all_summary'!$H240)),IF(ISNUMBER(SEARCH("Yes",'2_all_summary'!U240)),1,2),IF(ISNUMBER(SEARCH("No",'2_all_summary'!U240)),4,3))</f>
        <v>1</v>
      </c>
    </row>
    <row r="242" spans="7:18" x14ac:dyDescent="0.3">
      <c r="G242" s="56"/>
      <c r="H242" s="41" t="str">
        <f>'2_all_summary'!D241</f>
        <v>Restoration of small lakes through cooperative management: A suitable strategy for poverty-laden areas in developing countries?</v>
      </c>
      <c r="I242" s="41" t="str">
        <f>'2_all_summary'!E241</f>
        <v>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(â‰¤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Î¼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Â© 2007 The Authors. Journal compilation Â© 2007 Blackwell Publishing Asia Pty Ltd.</v>
      </c>
      <c r="J242" s="41">
        <f>IF(ISNUMBER(SEARCH("Yes",'2_all_summary'!$H241)),IF(ISNUMBER(SEARCH("Yes",'2_all_summary'!M241)),1,2),IF(ISNUMBER(SEARCH("No",'2_all_summary'!M241)),4,3))</f>
        <v>4</v>
      </c>
      <c r="K242" s="41">
        <f>IF(ISNUMBER(SEARCH("Yes",'2_all_summary'!$H241)),IF(ISNUMBER(SEARCH("Yes",'2_all_summary'!N241)),1,2),IF(ISNUMBER(SEARCH("No",'2_all_summary'!N241)),4,3))</f>
        <v>4</v>
      </c>
      <c r="L242" s="41">
        <f>IF(ISNUMBER(SEARCH("Yes",'2_all_summary'!$H241)),IF(ISNUMBER(SEARCH("Yes",'2_all_summary'!O241)),1,2),IF(ISNUMBER(SEARCH("No",'2_all_summary'!O241)),4,3))</f>
        <v>4</v>
      </c>
      <c r="M242" s="41">
        <f>IF(ISNUMBER(SEARCH("Yes",'2_all_summary'!$H241)),IF(0&lt;'2_all_summary'!P241,1,2),IF(0='2_all_summary'!P241,4,3))</f>
        <v>4</v>
      </c>
      <c r="N242" s="41">
        <f>IF(ISNUMBER(SEARCH("Yes",'2_all_summary'!$H241)),IF(ISNUMBER(SEARCH("Yes",'2_all_summary'!Q241)),1,2),IF(ISNUMBER(SEARCH("No",'2_all_summary'!Q241)),4,3))</f>
        <v>4</v>
      </c>
      <c r="O242" s="41">
        <f>IF(ISNUMBER(SEARCH("Yes",'2_all_summary'!$H241)),IF(ISNUMBER(SEARCH("Yes",'2_all_summary'!R241)),1,2),IF(ISNUMBER(SEARCH("No",'2_all_summary'!R241)),4,3))</f>
        <v>4</v>
      </c>
      <c r="P242" s="41">
        <f>IF(ISNUMBER(SEARCH("Yes",'2_all_summary'!$H241)),IF(ISNUMBER(SEARCH("Yes",'2_all_summary'!S241)),1,2),IF(ISNUMBER(SEARCH("No",'2_all_summary'!S241)),4,3))</f>
        <v>4</v>
      </c>
      <c r="Q242" s="41">
        <f>IF(ISNUMBER(SEARCH("Yes",'2_all_summary'!$H241)),IF(0&lt;'2_all_summary'!T241,1,2),IF(0='2_all_summary'!T241,4,3))</f>
        <v>4</v>
      </c>
      <c r="R242" s="41">
        <f>IF(ISNUMBER(SEARCH("Yes",'2_all_summary'!$H241)),IF(ISNUMBER(SEARCH("Yes",'2_all_summary'!U241)),1,2),IF(ISNUMBER(SEARCH("No",'2_all_summary'!U241)),4,3))</f>
        <v>4</v>
      </c>
    </row>
    <row r="243" spans="7:18" x14ac:dyDescent="0.3">
      <c r="G243" s="56"/>
      <c r="H243" s="41" t="str">
        <f>'2_all_summary'!D242</f>
        <v>Shuttling between land and sea: Contemporary practices among amis spearfishing men as a foundation for local marine-area management</v>
      </c>
      <c r="I243" s="41" t="str">
        <f>'2_all_summary'!E242</f>
        <v>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Â© 2020 by the author.</v>
      </c>
      <c r="J243" s="41">
        <f>IF(ISNUMBER(SEARCH("Yes",'2_all_summary'!$H242)),IF(ISNUMBER(SEARCH("Yes",'2_all_summary'!M242)),1,2),IF(ISNUMBER(SEARCH("No",'2_all_summary'!M242)),4,3))</f>
        <v>4</v>
      </c>
      <c r="K243" s="41">
        <f>IF(ISNUMBER(SEARCH("Yes",'2_all_summary'!$H242)),IF(ISNUMBER(SEARCH("Yes",'2_all_summary'!N242)),1,2),IF(ISNUMBER(SEARCH("No",'2_all_summary'!N242)),4,3))</f>
        <v>4</v>
      </c>
      <c r="L243" s="41">
        <f>IF(ISNUMBER(SEARCH("Yes",'2_all_summary'!$H242)),IF(ISNUMBER(SEARCH("Yes",'2_all_summary'!O242)),1,2),IF(ISNUMBER(SEARCH("No",'2_all_summary'!O242)),4,3))</f>
        <v>4</v>
      </c>
      <c r="M243" s="41">
        <f>IF(ISNUMBER(SEARCH("Yes",'2_all_summary'!$H242)),IF(0&lt;'2_all_summary'!P242,1,2),IF(0='2_all_summary'!P242,4,3))</f>
        <v>4</v>
      </c>
      <c r="N243" s="41">
        <f>IF(ISNUMBER(SEARCH("Yes",'2_all_summary'!$H242)),IF(ISNUMBER(SEARCH("Yes",'2_all_summary'!Q242)),1,2),IF(ISNUMBER(SEARCH("No",'2_all_summary'!Q242)),4,3))</f>
        <v>4</v>
      </c>
      <c r="O243" s="41">
        <f>IF(ISNUMBER(SEARCH("Yes",'2_all_summary'!$H242)),IF(ISNUMBER(SEARCH("Yes",'2_all_summary'!R242)),1,2),IF(ISNUMBER(SEARCH("No",'2_all_summary'!R242)),4,3))</f>
        <v>4</v>
      </c>
      <c r="P243" s="41">
        <f>IF(ISNUMBER(SEARCH("Yes",'2_all_summary'!$H242)),IF(ISNUMBER(SEARCH("Yes",'2_all_summary'!S242)),1,2),IF(ISNUMBER(SEARCH("No",'2_all_summary'!S242)),4,3))</f>
        <v>4</v>
      </c>
      <c r="Q243" s="41">
        <f>IF(ISNUMBER(SEARCH("Yes",'2_all_summary'!$H242)),IF(0&lt;'2_all_summary'!T242,1,2),IF(0='2_all_summary'!T242,4,3))</f>
        <v>4</v>
      </c>
      <c r="R243" s="41">
        <f>IF(ISNUMBER(SEARCH("Yes",'2_all_summary'!$H242)),IF(ISNUMBER(SEARCH("Yes",'2_all_summary'!U242)),1,2),IF(ISNUMBER(SEARCH("No",'2_all_summary'!U242)),4,3))</f>
        <v>4</v>
      </c>
    </row>
    <row r="244" spans="7:18" x14ac:dyDescent="0.3">
      <c r="G244" s="56"/>
      <c r="H244" s="41" t="str">
        <f>'2_all_summary'!D243</f>
        <v>Positive Social-Ecological Feedbacks in Community-Based Conservation</v>
      </c>
      <c r="I244" s="41" t="str">
        <f>'2_all_summary'!E243</f>
        <v>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(â€œfishing refugiaâ€) in northwest Mexico to hypothesize a feedback loop between trust, design, and ecological outcomes. We argue that, with temporary and adaptive area-based management, social and ecological outcomes can be mutually reinforcing as long as initial designs are ecologically â€œgood enoughâ€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toolâ€™s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Â© Copyright Â© 2021 Quintana, Giron-Nava, Urmy, Cramer, DomÃ­nguez-SÃ¡nchez, RodrÃ­guez-Van Dyck, Aburto-Oropeza, Basurto and Weaver.</v>
      </c>
      <c r="J244" s="41">
        <f>IF(ISNUMBER(SEARCH("Yes",'2_all_summary'!$H243)),IF(ISNUMBER(SEARCH("Yes",'2_all_summary'!M243)),1,2),IF(ISNUMBER(SEARCH("No",'2_all_summary'!M243)),4,3))</f>
        <v>4</v>
      </c>
      <c r="K244" s="41">
        <f>IF(ISNUMBER(SEARCH("Yes",'2_all_summary'!$H243)),IF(ISNUMBER(SEARCH("Yes",'2_all_summary'!N243)),1,2),IF(ISNUMBER(SEARCH("No",'2_all_summary'!N243)),4,3))</f>
        <v>4</v>
      </c>
      <c r="L244" s="41">
        <f>IF(ISNUMBER(SEARCH("Yes",'2_all_summary'!$H243)),IF(ISNUMBER(SEARCH("Yes",'2_all_summary'!O243)),1,2),IF(ISNUMBER(SEARCH("No",'2_all_summary'!O243)),4,3))</f>
        <v>4</v>
      </c>
      <c r="M244" s="41">
        <f>IF(ISNUMBER(SEARCH("Yes",'2_all_summary'!$H243)),IF(0&lt;'2_all_summary'!P243,1,2),IF(0='2_all_summary'!P243,4,3))</f>
        <v>4</v>
      </c>
      <c r="N244" s="41">
        <f>IF(ISNUMBER(SEARCH("Yes",'2_all_summary'!$H243)),IF(ISNUMBER(SEARCH("Yes",'2_all_summary'!Q243)),1,2),IF(ISNUMBER(SEARCH("No",'2_all_summary'!Q243)),4,3))</f>
        <v>4</v>
      </c>
      <c r="O244" s="41">
        <f>IF(ISNUMBER(SEARCH("Yes",'2_all_summary'!$H243)),IF(ISNUMBER(SEARCH("Yes",'2_all_summary'!R243)),1,2),IF(ISNUMBER(SEARCH("No",'2_all_summary'!R243)),4,3))</f>
        <v>4</v>
      </c>
      <c r="P244" s="41">
        <f>IF(ISNUMBER(SEARCH("Yes",'2_all_summary'!$H243)),IF(ISNUMBER(SEARCH("Yes",'2_all_summary'!S243)),1,2),IF(ISNUMBER(SEARCH("No",'2_all_summary'!S243)),4,3))</f>
        <v>4</v>
      </c>
      <c r="Q244" s="41">
        <f>IF(ISNUMBER(SEARCH("Yes",'2_all_summary'!$H243)),IF(0&lt;'2_all_summary'!T243,1,2),IF(0='2_all_summary'!T243,4,3))</f>
        <v>4</v>
      </c>
      <c r="R244" s="41">
        <f>IF(ISNUMBER(SEARCH("Yes",'2_all_summary'!$H243)),IF(ISNUMBER(SEARCH("Yes",'2_all_summary'!U243)),1,2),IF(ISNUMBER(SEARCH("No",'2_all_summary'!U243)),4,3))</f>
        <v>4</v>
      </c>
    </row>
    <row r="245" spans="7:18" x14ac:dyDescent="0.3">
      <c r="G245" s="56"/>
      <c r="H245" s="41" t="str">
        <f>'2_all_summary'!D244</f>
        <v>Undernutrition in the isolated elderly poor: Perspectives from a developing country humanitarian program</v>
      </c>
      <c r="I245" s="41" t="str">
        <f>'2_all_summary'!E244</f>
        <v>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â‰¤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Â© Afr. J. Food Agric. Nutr. Dev. 2019.</v>
      </c>
      <c r="J245" s="41">
        <f>IF(ISNUMBER(SEARCH("Yes",'2_all_summary'!$H244)),IF(ISNUMBER(SEARCH("Yes",'2_all_summary'!M244)),1,2),IF(ISNUMBER(SEARCH("No",'2_all_summary'!M244)),4,3))</f>
        <v>4</v>
      </c>
      <c r="K245" s="41">
        <f>IF(ISNUMBER(SEARCH("Yes",'2_all_summary'!$H244)),IF(ISNUMBER(SEARCH("Yes",'2_all_summary'!N244)),1,2),IF(ISNUMBER(SEARCH("No",'2_all_summary'!N244)),4,3))</f>
        <v>4</v>
      </c>
      <c r="L245" s="41">
        <f>IF(ISNUMBER(SEARCH("Yes",'2_all_summary'!$H244)),IF(ISNUMBER(SEARCH("Yes",'2_all_summary'!O244)),1,2),IF(ISNUMBER(SEARCH("No",'2_all_summary'!O244)),4,3))</f>
        <v>4</v>
      </c>
      <c r="M245" s="41">
        <f>IF(ISNUMBER(SEARCH("Yes",'2_all_summary'!$H244)),IF(0&lt;'2_all_summary'!P244,1,2),IF(0='2_all_summary'!P244,4,3))</f>
        <v>4</v>
      </c>
      <c r="N245" s="41">
        <f>IF(ISNUMBER(SEARCH("Yes",'2_all_summary'!$H244)),IF(ISNUMBER(SEARCH("Yes",'2_all_summary'!Q244)),1,2),IF(ISNUMBER(SEARCH("No",'2_all_summary'!Q244)),4,3))</f>
        <v>4</v>
      </c>
      <c r="O245" s="41">
        <f>IF(ISNUMBER(SEARCH("Yes",'2_all_summary'!$H244)),IF(ISNUMBER(SEARCH("Yes",'2_all_summary'!R244)),1,2),IF(ISNUMBER(SEARCH("No",'2_all_summary'!R244)),4,3))</f>
        <v>4</v>
      </c>
      <c r="P245" s="41">
        <f>IF(ISNUMBER(SEARCH("Yes",'2_all_summary'!$H244)),IF(ISNUMBER(SEARCH("Yes",'2_all_summary'!S244)),1,2),IF(ISNUMBER(SEARCH("No",'2_all_summary'!S244)),4,3))</f>
        <v>4</v>
      </c>
      <c r="Q245" s="41">
        <f>IF(ISNUMBER(SEARCH("Yes",'2_all_summary'!$H244)),IF(0&lt;'2_all_summary'!T244,1,2),IF(0='2_all_summary'!T244,4,3))</f>
        <v>4</v>
      </c>
      <c r="R245" s="41">
        <f>IF(ISNUMBER(SEARCH("Yes",'2_all_summary'!$H244)),IF(ISNUMBER(SEARCH("Yes",'2_all_summary'!U244)),1,2),IF(ISNUMBER(SEARCH("No",'2_all_summary'!U244)),4,3))</f>
        <v>4</v>
      </c>
    </row>
    <row r="246" spans="7:18" x14ac:dyDescent="0.3">
      <c r="G246" s="56"/>
      <c r="H246" s="41" t="str">
        <f>'2_all_summary'!D245</f>
        <v>Signals of Potential Species Associations Offer Clues about Community Organisation of Stream Fish across Seasons</v>
      </c>
      <c r="I246" s="41" t="str">
        <f>'2_all_summary'!E245</f>
        <v>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Â© 2022 by the authors. Licensee MDPI, Basel, Switzerland.</v>
      </c>
      <c r="J246" s="41">
        <f>IF(ISNUMBER(SEARCH("Yes",'2_all_summary'!$H245)),IF(ISNUMBER(SEARCH("Yes",'2_all_summary'!M245)),1,2),IF(ISNUMBER(SEARCH("No",'2_all_summary'!M245)),4,3))</f>
        <v>4</v>
      </c>
      <c r="K246" s="41">
        <f>IF(ISNUMBER(SEARCH("Yes",'2_all_summary'!$H245)),IF(ISNUMBER(SEARCH("Yes",'2_all_summary'!N245)),1,2),IF(ISNUMBER(SEARCH("No",'2_all_summary'!N245)),4,3))</f>
        <v>4</v>
      </c>
      <c r="L246" s="41">
        <f>IF(ISNUMBER(SEARCH("Yes",'2_all_summary'!$H245)),IF(ISNUMBER(SEARCH("Yes",'2_all_summary'!O245)),1,2),IF(ISNUMBER(SEARCH("No",'2_all_summary'!O245)),4,3))</f>
        <v>4</v>
      </c>
      <c r="M246" s="41">
        <f>IF(ISNUMBER(SEARCH("Yes",'2_all_summary'!$H245)),IF(0&lt;'2_all_summary'!P245,1,2),IF(0='2_all_summary'!P245,4,3))</f>
        <v>4</v>
      </c>
      <c r="N246" s="41">
        <f>IF(ISNUMBER(SEARCH("Yes",'2_all_summary'!$H245)),IF(ISNUMBER(SEARCH("Yes",'2_all_summary'!Q245)),1,2),IF(ISNUMBER(SEARCH("No",'2_all_summary'!Q245)),4,3))</f>
        <v>4</v>
      </c>
      <c r="O246" s="41">
        <f>IF(ISNUMBER(SEARCH("Yes",'2_all_summary'!$H245)),IF(ISNUMBER(SEARCH("Yes",'2_all_summary'!R245)),1,2),IF(ISNUMBER(SEARCH("No",'2_all_summary'!R245)),4,3))</f>
        <v>4</v>
      </c>
      <c r="P246" s="41">
        <f>IF(ISNUMBER(SEARCH("Yes",'2_all_summary'!$H245)),IF(ISNUMBER(SEARCH("Yes",'2_all_summary'!S245)),1,2),IF(ISNUMBER(SEARCH("No",'2_all_summary'!S245)),4,3))</f>
        <v>4</v>
      </c>
      <c r="Q246" s="41">
        <f>IF(ISNUMBER(SEARCH("Yes",'2_all_summary'!$H245)),IF(0&lt;'2_all_summary'!T245,1,2),IF(0='2_all_summary'!T245,4,3))</f>
        <v>4</v>
      </c>
      <c r="R246" s="41">
        <f>IF(ISNUMBER(SEARCH("Yes",'2_all_summary'!$H245)),IF(ISNUMBER(SEARCH("Yes",'2_all_summary'!U245)),1,2),IF(ISNUMBER(SEARCH("No",'2_all_summary'!U245)),4,3))</f>
        <v>4</v>
      </c>
    </row>
    <row r="247" spans="7:18" x14ac:dyDescent="0.3">
      <c r="G247" s="56"/>
      <c r="H247" s="41" t="str">
        <f>'2_all_summary'!D246</f>
        <v>A Ghostly Issue: Managing abandoned, lost and discarded lobster fishing gear in the Bay of Fundy in Eastern Canada</v>
      </c>
      <c r="I247" s="41" t="str">
        <f>'2_all_summary'!E246</f>
        <v>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Â© 2019 Elsevier Ltd</v>
      </c>
      <c r="J247" s="41">
        <f>IF(ISNUMBER(SEARCH("Yes",'2_all_summary'!$H246)),IF(ISNUMBER(SEARCH("Yes",'2_all_summary'!M246)),1,2),IF(ISNUMBER(SEARCH("No",'2_all_summary'!M246)),4,3))</f>
        <v>4</v>
      </c>
      <c r="K247" s="41">
        <f>IF(ISNUMBER(SEARCH("Yes",'2_all_summary'!$H246)),IF(ISNUMBER(SEARCH("Yes",'2_all_summary'!N246)),1,2),IF(ISNUMBER(SEARCH("No",'2_all_summary'!N246)),4,3))</f>
        <v>4</v>
      </c>
      <c r="L247" s="41">
        <f>IF(ISNUMBER(SEARCH("Yes",'2_all_summary'!$H246)),IF(ISNUMBER(SEARCH("Yes",'2_all_summary'!O246)),1,2),IF(ISNUMBER(SEARCH("No",'2_all_summary'!O246)),4,3))</f>
        <v>4</v>
      </c>
      <c r="M247" s="41">
        <f>IF(ISNUMBER(SEARCH("Yes",'2_all_summary'!$H246)),IF(0&lt;'2_all_summary'!P246,1,2),IF(0='2_all_summary'!P246,4,3))</f>
        <v>4</v>
      </c>
      <c r="N247" s="41">
        <f>IF(ISNUMBER(SEARCH("Yes",'2_all_summary'!$H246)),IF(ISNUMBER(SEARCH("Yes",'2_all_summary'!Q246)),1,2),IF(ISNUMBER(SEARCH("No",'2_all_summary'!Q246)),4,3))</f>
        <v>4</v>
      </c>
      <c r="O247" s="41">
        <f>IF(ISNUMBER(SEARCH("Yes",'2_all_summary'!$H246)),IF(ISNUMBER(SEARCH("Yes",'2_all_summary'!R246)),1,2),IF(ISNUMBER(SEARCH("No",'2_all_summary'!R246)),4,3))</f>
        <v>4</v>
      </c>
      <c r="P247" s="41">
        <f>IF(ISNUMBER(SEARCH("Yes",'2_all_summary'!$H246)),IF(ISNUMBER(SEARCH("Yes",'2_all_summary'!S246)),1,2),IF(ISNUMBER(SEARCH("No",'2_all_summary'!S246)),4,3))</f>
        <v>4</v>
      </c>
      <c r="Q247" s="41">
        <f>IF(ISNUMBER(SEARCH("Yes",'2_all_summary'!$H246)),IF(0&lt;'2_all_summary'!T246,1,2),IF(0='2_all_summary'!T246,4,3))</f>
        <v>4</v>
      </c>
      <c r="R247" s="41">
        <f>IF(ISNUMBER(SEARCH("Yes",'2_all_summary'!$H246)),IF(ISNUMBER(SEARCH("Yes",'2_all_summary'!U246)),1,2),IF(ISNUMBER(SEARCH("No",'2_all_summary'!U246)),4,3))</f>
        <v>4</v>
      </c>
    </row>
    <row r="248" spans="7:18" x14ac:dyDescent="0.3">
      <c r="G248" s="56"/>
      <c r="H248" s="41" t="str">
        <f>'2_all_summary'!D247</f>
        <v>Fish catch during southwest monsoon season in taytay bay, northwest sulu sea, Philippines: With notes on live reef fisheries</v>
      </c>
      <c r="I248" s="41" t="str">
        <f>'2_all_summary'!E247</f>
        <v>Palawan produced 70 percent of the Philippinesâ€™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fisherâ€™s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Â© 2015 BIOFLUX SRL. All rights reserved.</v>
      </c>
      <c r="J248" s="41">
        <f>IF(ISNUMBER(SEARCH("Yes",'2_all_summary'!$H247)),IF(ISNUMBER(SEARCH("Yes",'2_all_summary'!M247)),1,2),IF(ISNUMBER(SEARCH("No",'2_all_summary'!M247)),4,3))</f>
        <v>4</v>
      </c>
      <c r="K248" s="41">
        <f>IF(ISNUMBER(SEARCH("Yes",'2_all_summary'!$H247)),IF(ISNUMBER(SEARCH("Yes",'2_all_summary'!N247)),1,2),IF(ISNUMBER(SEARCH("No",'2_all_summary'!N247)),4,3))</f>
        <v>4</v>
      </c>
      <c r="L248" s="41">
        <f>IF(ISNUMBER(SEARCH("Yes",'2_all_summary'!$H247)),IF(ISNUMBER(SEARCH("Yes",'2_all_summary'!O247)),1,2),IF(ISNUMBER(SEARCH("No",'2_all_summary'!O247)),4,3))</f>
        <v>4</v>
      </c>
      <c r="M248" s="41">
        <f>IF(ISNUMBER(SEARCH("Yes",'2_all_summary'!$H247)),IF(0&lt;'2_all_summary'!P247,1,2),IF(0='2_all_summary'!P247,4,3))</f>
        <v>4</v>
      </c>
      <c r="N248" s="41">
        <f>IF(ISNUMBER(SEARCH("Yes",'2_all_summary'!$H247)),IF(ISNUMBER(SEARCH("Yes",'2_all_summary'!Q247)),1,2),IF(ISNUMBER(SEARCH("No",'2_all_summary'!Q247)),4,3))</f>
        <v>4</v>
      </c>
      <c r="O248" s="41">
        <f>IF(ISNUMBER(SEARCH("Yes",'2_all_summary'!$H247)),IF(ISNUMBER(SEARCH("Yes",'2_all_summary'!R247)),1,2),IF(ISNUMBER(SEARCH("No",'2_all_summary'!R247)),4,3))</f>
        <v>4</v>
      </c>
      <c r="P248" s="41">
        <f>IF(ISNUMBER(SEARCH("Yes",'2_all_summary'!$H247)),IF(ISNUMBER(SEARCH("Yes",'2_all_summary'!S247)),1,2),IF(ISNUMBER(SEARCH("No",'2_all_summary'!S247)),4,3))</f>
        <v>4</v>
      </c>
      <c r="Q248" s="41">
        <f>IF(ISNUMBER(SEARCH("Yes",'2_all_summary'!$H247)),IF(0&lt;'2_all_summary'!T247,1,2),IF(0='2_all_summary'!T247,4,3))</f>
        <v>4</v>
      </c>
      <c r="R248" s="41">
        <f>IF(ISNUMBER(SEARCH("Yes",'2_all_summary'!$H247)),IF(ISNUMBER(SEARCH("Yes",'2_all_summary'!U247)),1,2),IF(ISNUMBER(SEARCH("No",'2_all_summary'!U247)),4,3))</f>
        <v>4</v>
      </c>
    </row>
    <row r="249" spans="7:18" x14ac:dyDescent="0.3">
      <c r="G249" s="56"/>
      <c r="H249" s="41" t="str">
        <f>'2_all_summary'!D248</f>
        <v>Chapter 16: Histories and continuities of water governance in Northern Ghana</v>
      </c>
      <c r="I249" s="41" t="str">
        <f>'2_all_summary'!E248</f>
        <v>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v>
      </c>
      <c r="J249" s="41">
        <f>IF(ISNUMBER(SEARCH("Yes",'2_all_summary'!$H248)),IF(ISNUMBER(SEARCH("Yes",'2_all_summary'!M248)),1,2),IF(ISNUMBER(SEARCH("No",'2_all_summary'!M248)),4,3))</f>
        <v>4</v>
      </c>
      <c r="K249" s="41">
        <f>IF(ISNUMBER(SEARCH("Yes",'2_all_summary'!$H248)),IF(ISNUMBER(SEARCH("Yes",'2_all_summary'!N248)),1,2),IF(ISNUMBER(SEARCH("No",'2_all_summary'!N248)),4,3))</f>
        <v>4</v>
      </c>
      <c r="L249" s="41">
        <f>IF(ISNUMBER(SEARCH("Yes",'2_all_summary'!$H248)),IF(ISNUMBER(SEARCH("Yes",'2_all_summary'!O248)),1,2),IF(ISNUMBER(SEARCH("No",'2_all_summary'!O248)),4,3))</f>
        <v>4</v>
      </c>
      <c r="M249" s="41">
        <f>IF(ISNUMBER(SEARCH("Yes",'2_all_summary'!$H248)),IF(0&lt;'2_all_summary'!P248,1,2),IF(0='2_all_summary'!P248,4,3))</f>
        <v>4</v>
      </c>
      <c r="N249" s="41">
        <f>IF(ISNUMBER(SEARCH("Yes",'2_all_summary'!$H248)),IF(ISNUMBER(SEARCH("Yes",'2_all_summary'!Q248)),1,2),IF(ISNUMBER(SEARCH("No",'2_all_summary'!Q248)),4,3))</f>
        <v>4</v>
      </c>
      <c r="O249" s="41">
        <f>IF(ISNUMBER(SEARCH("Yes",'2_all_summary'!$H248)),IF(ISNUMBER(SEARCH("Yes",'2_all_summary'!R248)),1,2),IF(ISNUMBER(SEARCH("No",'2_all_summary'!R248)),4,3))</f>
        <v>4</v>
      </c>
      <c r="P249" s="41">
        <f>IF(ISNUMBER(SEARCH("Yes",'2_all_summary'!$H248)),IF(ISNUMBER(SEARCH("Yes",'2_all_summary'!S248)),1,2),IF(ISNUMBER(SEARCH("No",'2_all_summary'!S248)),4,3))</f>
        <v>4</v>
      </c>
      <c r="Q249" s="41">
        <f>IF(ISNUMBER(SEARCH("Yes",'2_all_summary'!$H248)),IF(0&lt;'2_all_summary'!T248,1,2),IF(0='2_all_summary'!T248,4,3))</f>
        <v>4</v>
      </c>
      <c r="R249" s="41">
        <f>IF(ISNUMBER(SEARCH("Yes",'2_all_summary'!$H248)),IF(ISNUMBER(SEARCH("Yes",'2_all_summary'!U248)),1,2),IF(ISNUMBER(SEARCH("No",'2_all_summary'!U248)),4,3))</f>
        <v>4</v>
      </c>
    </row>
    <row r="250" spans="7:18" x14ac:dyDescent="0.3">
      <c r="G250" s="56"/>
      <c r="H250" s="41" t="str">
        <f>'2_all_summary'!D249</f>
        <v>Household preferences for pet keeping: Findings from a rural district of Sri Lanka</v>
      </c>
      <c r="I250" s="41" t="str">
        <f>'2_all_summary'!E249</f>
        <v>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Â© 2022 Rathish et al. This is an open access article distributed under the terms of the Creative Commons Attribution License, which permits unrestricted use, distribution, and reproduction in any medium, provided the original author and source are credited.</v>
      </c>
      <c r="J250" s="41">
        <f>IF(ISNUMBER(SEARCH("Yes",'2_all_summary'!$H249)),IF(ISNUMBER(SEARCH("Yes",'2_all_summary'!M249)),1,2),IF(ISNUMBER(SEARCH("No",'2_all_summary'!M249)),4,3))</f>
        <v>4</v>
      </c>
      <c r="K250" s="41">
        <f>IF(ISNUMBER(SEARCH("Yes",'2_all_summary'!$H249)),IF(ISNUMBER(SEARCH("Yes",'2_all_summary'!N249)),1,2),IF(ISNUMBER(SEARCH("No",'2_all_summary'!N249)),4,3))</f>
        <v>4</v>
      </c>
      <c r="L250" s="41">
        <f>IF(ISNUMBER(SEARCH("Yes",'2_all_summary'!$H249)),IF(ISNUMBER(SEARCH("Yes",'2_all_summary'!O249)),1,2),IF(ISNUMBER(SEARCH("No",'2_all_summary'!O249)),4,3))</f>
        <v>4</v>
      </c>
      <c r="M250" s="41">
        <f>IF(ISNUMBER(SEARCH("Yes",'2_all_summary'!$H249)),IF(0&lt;'2_all_summary'!P249,1,2),IF(0='2_all_summary'!P249,4,3))</f>
        <v>4</v>
      </c>
      <c r="N250" s="41">
        <f>IF(ISNUMBER(SEARCH("Yes",'2_all_summary'!$H249)),IF(ISNUMBER(SEARCH("Yes",'2_all_summary'!Q249)),1,2),IF(ISNUMBER(SEARCH("No",'2_all_summary'!Q249)),4,3))</f>
        <v>4</v>
      </c>
      <c r="O250" s="41">
        <f>IF(ISNUMBER(SEARCH("Yes",'2_all_summary'!$H249)),IF(ISNUMBER(SEARCH("Yes",'2_all_summary'!R249)),1,2),IF(ISNUMBER(SEARCH("No",'2_all_summary'!R249)),4,3))</f>
        <v>4</v>
      </c>
      <c r="P250" s="41">
        <f>IF(ISNUMBER(SEARCH("Yes",'2_all_summary'!$H249)),IF(ISNUMBER(SEARCH("Yes",'2_all_summary'!S249)),1,2),IF(ISNUMBER(SEARCH("No",'2_all_summary'!S249)),4,3))</f>
        <v>4</v>
      </c>
      <c r="Q250" s="41">
        <f>IF(ISNUMBER(SEARCH("Yes",'2_all_summary'!$H249)),IF(0&lt;'2_all_summary'!T249,1,2),IF(0='2_all_summary'!T249,4,3))</f>
        <v>4</v>
      </c>
      <c r="R250" s="41">
        <f>IF(ISNUMBER(SEARCH("Yes",'2_all_summary'!$H249)),IF(ISNUMBER(SEARCH("Yes",'2_all_summary'!U249)),1,2),IF(ISNUMBER(SEARCH("No",'2_all_summary'!U249)),4,3))</f>
        <v>4</v>
      </c>
    </row>
    <row r="251" spans="7:18" x14ac:dyDescent="0.3">
      <c r="G251" s="56"/>
      <c r="H251" s="41" t="str">
        <f>'2_all_summary'!D250</f>
        <v>Community based ecotourism development of Jatigede Reservoir in Pakualam Village of Darmaraja Sub district of Sumedang Regency</v>
      </c>
      <c r="I251" s="41" t="str">
        <f>'2_all_summary'!E250</f>
        <v>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Â© Published under licence by IOP Publishing Ltd.</v>
      </c>
      <c r="J251" s="41">
        <f>IF(ISNUMBER(SEARCH("Yes",'2_all_summary'!$H250)),IF(ISNUMBER(SEARCH("Yes",'2_all_summary'!M250)),1,2),IF(ISNUMBER(SEARCH("No",'2_all_summary'!M250)),4,3))</f>
        <v>4</v>
      </c>
      <c r="K251" s="41">
        <f>IF(ISNUMBER(SEARCH("Yes",'2_all_summary'!$H250)),IF(ISNUMBER(SEARCH("Yes",'2_all_summary'!N250)),1,2),IF(ISNUMBER(SEARCH("No",'2_all_summary'!N250)),4,3))</f>
        <v>4</v>
      </c>
      <c r="L251" s="41">
        <f>IF(ISNUMBER(SEARCH("Yes",'2_all_summary'!$H250)),IF(ISNUMBER(SEARCH("Yes",'2_all_summary'!O250)),1,2),IF(ISNUMBER(SEARCH("No",'2_all_summary'!O250)),4,3))</f>
        <v>4</v>
      </c>
      <c r="M251" s="41">
        <f>IF(ISNUMBER(SEARCH("Yes",'2_all_summary'!$H250)),IF(0&lt;'2_all_summary'!P250,1,2),IF(0='2_all_summary'!P250,4,3))</f>
        <v>4</v>
      </c>
      <c r="N251" s="41">
        <f>IF(ISNUMBER(SEARCH("Yes",'2_all_summary'!$H250)),IF(ISNUMBER(SEARCH("Yes",'2_all_summary'!Q250)),1,2),IF(ISNUMBER(SEARCH("No",'2_all_summary'!Q250)),4,3))</f>
        <v>4</v>
      </c>
      <c r="O251" s="41">
        <f>IF(ISNUMBER(SEARCH("Yes",'2_all_summary'!$H250)),IF(ISNUMBER(SEARCH("Yes",'2_all_summary'!R250)),1,2),IF(ISNUMBER(SEARCH("No",'2_all_summary'!R250)),4,3))</f>
        <v>4</v>
      </c>
      <c r="P251" s="41">
        <f>IF(ISNUMBER(SEARCH("Yes",'2_all_summary'!$H250)),IF(ISNUMBER(SEARCH("Yes",'2_all_summary'!S250)),1,2),IF(ISNUMBER(SEARCH("No",'2_all_summary'!S250)),4,3))</f>
        <v>4</v>
      </c>
      <c r="Q251" s="41">
        <f>IF(ISNUMBER(SEARCH("Yes",'2_all_summary'!$H250)),IF(0&lt;'2_all_summary'!T250,1,2),IF(0='2_all_summary'!T250,4,3))</f>
        <v>4</v>
      </c>
      <c r="R251" s="41">
        <f>IF(ISNUMBER(SEARCH("Yes",'2_all_summary'!$H250)),IF(ISNUMBER(SEARCH("Yes",'2_all_summary'!U250)),1,2),IF(ISNUMBER(SEARCH("No",'2_all_summary'!U250)),4,3))</f>
        <v>4</v>
      </c>
    </row>
    <row r="252" spans="7:18" x14ac:dyDescent="0.3">
      <c r="G252" s="56"/>
      <c r="H252" s="41" t="str">
        <f>'2_all_summary'!D251</f>
        <v>Communities, knowledge and fisheries of the future</v>
      </c>
      <c r="I252" s="41" t="str">
        <f>'2_all_summary'!E251</f>
        <v>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Â© 2007 Inderscience Enterprises Ltd.</v>
      </c>
      <c r="J252" s="41">
        <f>IF(ISNUMBER(SEARCH("Yes",'2_all_summary'!$H251)),IF(ISNUMBER(SEARCH("Yes",'2_all_summary'!M251)),1,2),IF(ISNUMBER(SEARCH("No",'2_all_summary'!M251)),4,3))</f>
        <v>3</v>
      </c>
      <c r="K252" s="41">
        <f>IF(ISNUMBER(SEARCH("Yes",'2_all_summary'!$H251)),IF(ISNUMBER(SEARCH("Yes",'2_all_summary'!N251)),1,2),IF(ISNUMBER(SEARCH("No",'2_all_summary'!N251)),4,3))</f>
        <v>3</v>
      </c>
      <c r="L252" s="41">
        <f>IF(ISNUMBER(SEARCH("Yes",'2_all_summary'!$H251)),IF(ISNUMBER(SEARCH("Yes",'2_all_summary'!O251)),1,2),IF(ISNUMBER(SEARCH("No",'2_all_summary'!O251)),4,3))</f>
        <v>3</v>
      </c>
      <c r="M252" s="41">
        <f>IF(ISNUMBER(SEARCH("Yes",'2_all_summary'!$H251)),IF(0&lt;'2_all_summary'!P251,1,2),IF(0='2_all_summary'!P251,4,3))</f>
        <v>3</v>
      </c>
      <c r="N252" s="41">
        <f>IF(ISNUMBER(SEARCH("Yes",'2_all_summary'!$H251)),IF(ISNUMBER(SEARCH("Yes",'2_all_summary'!Q251)),1,2),IF(ISNUMBER(SEARCH("No",'2_all_summary'!Q251)),4,3))</f>
        <v>3</v>
      </c>
      <c r="O252" s="41">
        <f>IF(ISNUMBER(SEARCH("Yes",'2_all_summary'!$H251)),IF(ISNUMBER(SEARCH("Yes",'2_all_summary'!R251)),1,2),IF(ISNUMBER(SEARCH("No",'2_all_summary'!R251)),4,3))</f>
        <v>3</v>
      </c>
      <c r="P252" s="41">
        <f>IF(ISNUMBER(SEARCH("Yes",'2_all_summary'!$H251)),IF(ISNUMBER(SEARCH("Yes",'2_all_summary'!S251)),1,2),IF(ISNUMBER(SEARCH("No",'2_all_summary'!S251)),4,3))</f>
        <v>3</v>
      </c>
      <c r="Q252" s="41">
        <f>IF(ISNUMBER(SEARCH("Yes",'2_all_summary'!$H251)),IF(0&lt;'2_all_summary'!T251,1,2),IF(0='2_all_summary'!T251,4,3))</f>
        <v>3</v>
      </c>
      <c r="R252" s="41">
        <f>IF(ISNUMBER(SEARCH("Yes",'2_all_summary'!$H251)),IF(ISNUMBER(SEARCH("Yes",'2_all_summary'!U251)),1,2),IF(ISNUMBER(SEARCH("No",'2_all_summary'!U251)),4,3))</f>
        <v>3</v>
      </c>
    </row>
    <row r="253" spans="7:18" x14ac:dyDescent="0.3">
      <c r="G253" s="56"/>
      <c r="H253" s="41" t="str">
        <f>'2_all_summary'!D252</f>
        <v>Co-management policy can reduce resilience in traditionally managed marine ecosystems</v>
      </c>
      <c r="I253" s="41" t="str">
        <f>'2_all_summary'!E252</f>
        <v>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Â© 2006 Springer Science+Business Media, Inc.</v>
      </c>
      <c r="J253" s="41">
        <f>IF(ISNUMBER(SEARCH("Yes",'2_all_summary'!$H252)),IF(ISNUMBER(SEARCH("Yes",'2_all_summary'!M252)),1,2),IF(ISNUMBER(SEARCH("No",'2_all_summary'!M252)),4,3))</f>
        <v>4</v>
      </c>
      <c r="K253" s="41">
        <f>IF(ISNUMBER(SEARCH("Yes",'2_all_summary'!$H252)),IF(ISNUMBER(SEARCH("Yes",'2_all_summary'!N252)),1,2),IF(ISNUMBER(SEARCH("No",'2_all_summary'!N252)),4,3))</f>
        <v>4</v>
      </c>
      <c r="L253" s="41">
        <f>IF(ISNUMBER(SEARCH("Yes",'2_all_summary'!$H252)),IF(ISNUMBER(SEARCH("Yes",'2_all_summary'!O252)),1,2),IF(ISNUMBER(SEARCH("No",'2_all_summary'!O252)),4,3))</f>
        <v>4</v>
      </c>
      <c r="M253" s="41">
        <f>IF(ISNUMBER(SEARCH("Yes",'2_all_summary'!$H252)),IF(0&lt;'2_all_summary'!P252,1,2),IF(0='2_all_summary'!P252,4,3))</f>
        <v>4</v>
      </c>
      <c r="N253" s="41">
        <f>IF(ISNUMBER(SEARCH("Yes",'2_all_summary'!$H252)),IF(ISNUMBER(SEARCH("Yes",'2_all_summary'!Q252)),1,2),IF(ISNUMBER(SEARCH("No",'2_all_summary'!Q252)),4,3))</f>
        <v>4</v>
      </c>
      <c r="O253" s="41">
        <f>IF(ISNUMBER(SEARCH("Yes",'2_all_summary'!$H252)),IF(ISNUMBER(SEARCH("Yes",'2_all_summary'!R252)),1,2),IF(ISNUMBER(SEARCH("No",'2_all_summary'!R252)),4,3))</f>
        <v>4</v>
      </c>
      <c r="P253" s="41">
        <f>IF(ISNUMBER(SEARCH("Yes",'2_all_summary'!$H252)),IF(ISNUMBER(SEARCH("Yes",'2_all_summary'!S252)),1,2),IF(ISNUMBER(SEARCH("No",'2_all_summary'!S252)),4,3))</f>
        <v>4</v>
      </c>
      <c r="Q253" s="41">
        <f>IF(ISNUMBER(SEARCH("Yes",'2_all_summary'!$H252)),IF(0&lt;'2_all_summary'!T252,1,2),IF(0='2_all_summary'!T252,4,3))</f>
        <v>4</v>
      </c>
      <c r="R253" s="41">
        <f>IF(ISNUMBER(SEARCH("Yes",'2_all_summary'!$H252)),IF(ISNUMBER(SEARCH("Yes",'2_all_summary'!U252)),1,2),IF(ISNUMBER(SEARCH("No",'2_all_summary'!U252)),4,3))</f>
        <v>4</v>
      </c>
    </row>
    <row r="254" spans="7:18" x14ac:dyDescent="0.3">
      <c r="G254" s="56"/>
      <c r="H254" s="41" t="str">
        <f>'2_all_summary'!D253</f>
        <v>Coastal resource management in the Philippines: A case study in the Central Visayas region</v>
      </c>
      <c r="I254" s="41" t="str">
        <f>'2_all_summary'!E253</f>
        <v>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v>
      </c>
      <c r="J254" s="41">
        <f>IF(ISNUMBER(SEARCH("Yes",'2_all_summary'!$H253)),IF(ISNUMBER(SEARCH("Yes",'2_all_summary'!M253)),1,2),IF(ISNUMBER(SEARCH("No",'2_all_summary'!M253)),4,3))</f>
        <v>4</v>
      </c>
      <c r="K254" s="41">
        <f>IF(ISNUMBER(SEARCH("Yes",'2_all_summary'!$H253)),IF(ISNUMBER(SEARCH("Yes",'2_all_summary'!N253)),1,2),IF(ISNUMBER(SEARCH("No",'2_all_summary'!N253)),4,3))</f>
        <v>4</v>
      </c>
      <c r="L254" s="41">
        <f>IF(ISNUMBER(SEARCH("Yes",'2_all_summary'!$H253)),IF(ISNUMBER(SEARCH("Yes",'2_all_summary'!O253)),1,2),IF(ISNUMBER(SEARCH("No",'2_all_summary'!O253)),4,3))</f>
        <v>4</v>
      </c>
      <c r="M254" s="41">
        <f>IF(ISNUMBER(SEARCH("Yes",'2_all_summary'!$H253)),IF(0&lt;'2_all_summary'!P253,1,2),IF(0='2_all_summary'!P253,4,3))</f>
        <v>4</v>
      </c>
      <c r="N254" s="41">
        <f>IF(ISNUMBER(SEARCH("Yes",'2_all_summary'!$H253)),IF(ISNUMBER(SEARCH("Yes",'2_all_summary'!Q253)),1,2),IF(ISNUMBER(SEARCH("No",'2_all_summary'!Q253)),4,3))</f>
        <v>4</v>
      </c>
      <c r="O254" s="41">
        <f>IF(ISNUMBER(SEARCH("Yes",'2_all_summary'!$H253)),IF(ISNUMBER(SEARCH("Yes",'2_all_summary'!R253)),1,2),IF(ISNUMBER(SEARCH("No",'2_all_summary'!R253)),4,3))</f>
        <v>4</v>
      </c>
      <c r="P254" s="41">
        <f>IF(ISNUMBER(SEARCH("Yes",'2_all_summary'!$H253)),IF(ISNUMBER(SEARCH("Yes",'2_all_summary'!S253)),1,2),IF(ISNUMBER(SEARCH("No",'2_all_summary'!S253)),4,3))</f>
        <v>4</v>
      </c>
      <c r="Q254" s="41">
        <f>IF(ISNUMBER(SEARCH("Yes",'2_all_summary'!$H253)),IF(0&lt;'2_all_summary'!T253,1,2),IF(0='2_all_summary'!T253,4,3))</f>
        <v>4</v>
      </c>
      <c r="R254" s="41">
        <f>IF(ISNUMBER(SEARCH("Yes",'2_all_summary'!$H253)),IF(ISNUMBER(SEARCH("Yes",'2_all_summary'!U253)),1,2),IF(ISNUMBER(SEARCH("No",'2_all_summary'!U253)),4,3))</f>
        <v>4</v>
      </c>
    </row>
    <row r="255" spans="7:18" x14ac:dyDescent="0.3">
      <c r="G255" s="56"/>
      <c r="H255" s="41" t="str">
        <f>'2_all_summary'!D254</f>
        <v>Coastal habitats and their importance for the diversity of benthic communities: A species- and trait-based approach</v>
      </c>
      <c r="I255" s="41" t="str">
        <f>'2_all_summary'!E254</f>
        <v>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Â© 2019 Elsevier Ltd</v>
      </c>
      <c r="J255" s="41">
        <f>IF(ISNUMBER(SEARCH("Yes",'2_all_summary'!$H254)),IF(ISNUMBER(SEARCH("Yes",'2_all_summary'!M254)),1,2),IF(ISNUMBER(SEARCH("No",'2_all_summary'!M254)),4,3))</f>
        <v>4</v>
      </c>
      <c r="K255" s="41">
        <f>IF(ISNUMBER(SEARCH("Yes",'2_all_summary'!$H254)),IF(ISNUMBER(SEARCH("Yes",'2_all_summary'!N254)),1,2),IF(ISNUMBER(SEARCH("No",'2_all_summary'!N254)),4,3))</f>
        <v>4</v>
      </c>
      <c r="L255" s="41">
        <f>IF(ISNUMBER(SEARCH("Yes",'2_all_summary'!$H254)),IF(ISNUMBER(SEARCH("Yes",'2_all_summary'!O254)),1,2),IF(ISNUMBER(SEARCH("No",'2_all_summary'!O254)),4,3))</f>
        <v>4</v>
      </c>
      <c r="M255" s="41">
        <f>IF(ISNUMBER(SEARCH("Yes",'2_all_summary'!$H254)),IF(0&lt;'2_all_summary'!P254,1,2),IF(0='2_all_summary'!P254,4,3))</f>
        <v>4</v>
      </c>
      <c r="N255" s="41">
        <f>IF(ISNUMBER(SEARCH("Yes",'2_all_summary'!$H254)),IF(ISNUMBER(SEARCH("Yes",'2_all_summary'!Q254)),1,2),IF(ISNUMBER(SEARCH("No",'2_all_summary'!Q254)),4,3))</f>
        <v>4</v>
      </c>
      <c r="O255" s="41">
        <f>IF(ISNUMBER(SEARCH("Yes",'2_all_summary'!$H254)),IF(ISNUMBER(SEARCH("Yes",'2_all_summary'!R254)),1,2),IF(ISNUMBER(SEARCH("No",'2_all_summary'!R254)),4,3))</f>
        <v>4</v>
      </c>
      <c r="P255" s="41">
        <f>IF(ISNUMBER(SEARCH("Yes",'2_all_summary'!$H254)),IF(ISNUMBER(SEARCH("Yes",'2_all_summary'!S254)),1,2),IF(ISNUMBER(SEARCH("No",'2_all_summary'!S254)),4,3))</f>
        <v>4</v>
      </c>
      <c r="Q255" s="41">
        <f>IF(ISNUMBER(SEARCH("Yes",'2_all_summary'!$H254)),IF(0&lt;'2_all_summary'!T254,1,2),IF(0='2_all_summary'!T254,4,3))</f>
        <v>4</v>
      </c>
      <c r="R255" s="41">
        <f>IF(ISNUMBER(SEARCH("Yes",'2_all_summary'!$H254)),IF(ISNUMBER(SEARCH("Yes",'2_all_summary'!U254)),1,2),IF(ISNUMBER(SEARCH("No",'2_all_summary'!U254)),4,3))</f>
        <v>4</v>
      </c>
    </row>
    <row r="256" spans="7:18" x14ac:dyDescent="0.3">
      <c r="G256" s="56"/>
      <c r="H256" s="41" t="str">
        <f>'2_all_summary'!D255</f>
        <v>Participatory planning of a community-based payments for ecosystem services initiative in Madagascar's mangroves</v>
      </c>
      <c r="I256" s="41" t="str">
        <f>'2_all_summary'!E255</f>
        <v>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â€“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â€˜buy-inâ€™ for the project. Since participation extended beyond research to the development of management zones, rules and strategies, we believe that community ownership of the project has been strengthened and the chances of successfully conserving the mangrove improved. Â© 2019 Elsevier Ltd</v>
      </c>
      <c r="J256" s="41">
        <f>IF(ISNUMBER(SEARCH("Yes",'2_all_summary'!$H255)),IF(ISNUMBER(SEARCH("Yes",'2_all_summary'!M255)),1,2),IF(ISNUMBER(SEARCH("No",'2_all_summary'!M255)),4,3))</f>
        <v>4</v>
      </c>
      <c r="K256" s="41">
        <f>IF(ISNUMBER(SEARCH("Yes",'2_all_summary'!$H255)),IF(ISNUMBER(SEARCH("Yes",'2_all_summary'!N255)),1,2),IF(ISNUMBER(SEARCH("No",'2_all_summary'!N255)),4,3))</f>
        <v>4</v>
      </c>
      <c r="L256" s="41">
        <f>IF(ISNUMBER(SEARCH("Yes",'2_all_summary'!$H255)),IF(ISNUMBER(SEARCH("Yes",'2_all_summary'!O255)),1,2),IF(ISNUMBER(SEARCH("No",'2_all_summary'!O255)),4,3))</f>
        <v>4</v>
      </c>
      <c r="M256" s="41">
        <f>IF(ISNUMBER(SEARCH("Yes",'2_all_summary'!$H255)),IF(0&lt;'2_all_summary'!P255,1,2),IF(0='2_all_summary'!P255,4,3))</f>
        <v>4</v>
      </c>
      <c r="N256" s="41">
        <f>IF(ISNUMBER(SEARCH("Yes",'2_all_summary'!$H255)),IF(ISNUMBER(SEARCH("Yes",'2_all_summary'!Q255)),1,2),IF(ISNUMBER(SEARCH("No",'2_all_summary'!Q255)),4,3))</f>
        <v>4</v>
      </c>
      <c r="O256" s="41">
        <f>IF(ISNUMBER(SEARCH("Yes",'2_all_summary'!$H255)),IF(ISNUMBER(SEARCH("Yes",'2_all_summary'!R255)),1,2),IF(ISNUMBER(SEARCH("No",'2_all_summary'!R255)),4,3))</f>
        <v>4</v>
      </c>
      <c r="P256" s="41">
        <f>IF(ISNUMBER(SEARCH("Yes",'2_all_summary'!$H255)),IF(ISNUMBER(SEARCH("Yes",'2_all_summary'!S255)),1,2),IF(ISNUMBER(SEARCH("No",'2_all_summary'!S255)),4,3))</f>
        <v>4</v>
      </c>
      <c r="Q256" s="41">
        <f>IF(ISNUMBER(SEARCH("Yes",'2_all_summary'!$H255)),IF(0&lt;'2_all_summary'!T255,1,2),IF(0='2_all_summary'!T255,4,3))</f>
        <v>4</v>
      </c>
      <c r="R256" s="41">
        <f>IF(ISNUMBER(SEARCH("Yes",'2_all_summary'!$H255)),IF(ISNUMBER(SEARCH("Yes",'2_all_summary'!U255)),1,2),IF(ISNUMBER(SEARCH("No",'2_all_summary'!U255)),4,3))</f>
        <v>4</v>
      </c>
    </row>
    <row r="257" spans="7:18" x14ac:dyDescent="0.3">
      <c r="G257" s="56"/>
      <c r="H257" s="41" t="str">
        <f>'2_all_summary'!D256</f>
        <v>Transforming the social-ecological systems framework into a knowledge exchange and deliberation tool for comanagement</v>
      </c>
      <c r="I257" s="41" t="str">
        <f>'2_all_summary'!E256</f>
        <v>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Â© 2019 by the author(s).</v>
      </c>
      <c r="J257" s="41">
        <f>IF(ISNUMBER(SEARCH("Yes",'2_all_summary'!$H256)),IF(ISNUMBER(SEARCH("Yes",'2_all_summary'!M256)),1,2),IF(ISNUMBER(SEARCH("No",'2_all_summary'!M256)),4,3))</f>
        <v>4</v>
      </c>
      <c r="K257" s="41">
        <f>IF(ISNUMBER(SEARCH("Yes",'2_all_summary'!$H256)),IF(ISNUMBER(SEARCH("Yes",'2_all_summary'!N256)),1,2),IF(ISNUMBER(SEARCH("No",'2_all_summary'!N256)),4,3))</f>
        <v>4</v>
      </c>
      <c r="L257" s="41">
        <f>IF(ISNUMBER(SEARCH("Yes",'2_all_summary'!$H256)),IF(ISNUMBER(SEARCH("Yes",'2_all_summary'!O256)),1,2),IF(ISNUMBER(SEARCH("No",'2_all_summary'!O256)),4,3))</f>
        <v>4</v>
      </c>
      <c r="M257" s="41">
        <f>IF(ISNUMBER(SEARCH("Yes",'2_all_summary'!$H256)),IF(0&lt;'2_all_summary'!P256,1,2),IF(0='2_all_summary'!P256,4,3))</f>
        <v>4</v>
      </c>
      <c r="N257" s="41">
        <f>IF(ISNUMBER(SEARCH("Yes",'2_all_summary'!$H256)),IF(ISNUMBER(SEARCH("Yes",'2_all_summary'!Q256)),1,2),IF(ISNUMBER(SEARCH("No",'2_all_summary'!Q256)),4,3))</f>
        <v>4</v>
      </c>
      <c r="O257" s="41">
        <f>IF(ISNUMBER(SEARCH("Yes",'2_all_summary'!$H256)),IF(ISNUMBER(SEARCH("Yes",'2_all_summary'!R256)),1,2),IF(ISNUMBER(SEARCH("No",'2_all_summary'!R256)),4,3))</f>
        <v>4</v>
      </c>
      <c r="P257" s="41">
        <f>IF(ISNUMBER(SEARCH("Yes",'2_all_summary'!$H256)),IF(ISNUMBER(SEARCH("Yes",'2_all_summary'!S256)),1,2),IF(ISNUMBER(SEARCH("No",'2_all_summary'!S256)),4,3))</f>
        <v>4</v>
      </c>
      <c r="Q257" s="41">
        <f>IF(ISNUMBER(SEARCH("Yes",'2_all_summary'!$H256)),IF(0&lt;'2_all_summary'!T256,1,2),IF(0='2_all_summary'!T256,4,3))</f>
        <v>4</v>
      </c>
      <c r="R257" s="41">
        <f>IF(ISNUMBER(SEARCH("Yes",'2_all_summary'!$H256)),IF(ISNUMBER(SEARCH("Yes",'2_all_summary'!U256)),1,2),IF(ISNUMBER(SEARCH("No",'2_all_summary'!U256)),4,3))</f>
        <v>4</v>
      </c>
    </row>
    <row r="258" spans="7:18" x14ac:dyDescent="0.3">
      <c r="G258" s="56"/>
      <c r="H258" s="41" t="str">
        <f>'2_all_summary'!D257</f>
        <v>Conservation needs of the dugong Dugong dugon in Cambodia and Phu Quoc Island, Vietnam</v>
      </c>
      <c r="I258" s="41" t="str">
        <f>'2_all_summary'!E257</f>
        <v>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Â© 2008 Fauna and Flora International.</v>
      </c>
      <c r="J258" s="41">
        <f>IF(ISNUMBER(SEARCH("Yes",'2_all_summary'!$H257)),IF(ISNUMBER(SEARCH("Yes",'2_all_summary'!M257)),1,2),IF(ISNUMBER(SEARCH("No",'2_all_summary'!M257)),4,3))</f>
        <v>4</v>
      </c>
      <c r="K258" s="41">
        <f>IF(ISNUMBER(SEARCH("Yes",'2_all_summary'!$H257)),IF(ISNUMBER(SEARCH("Yes",'2_all_summary'!N257)),1,2),IF(ISNUMBER(SEARCH("No",'2_all_summary'!N257)),4,3))</f>
        <v>4</v>
      </c>
      <c r="L258" s="41">
        <f>IF(ISNUMBER(SEARCH("Yes",'2_all_summary'!$H257)),IF(ISNUMBER(SEARCH("Yes",'2_all_summary'!O257)),1,2),IF(ISNUMBER(SEARCH("No",'2_all_summary'!O257)),4,3))</f>
        <v>4</v>
      </c>
      <c r="M258" s="41">
        <f>IF(ISNUMBER(SEARCH("Yes",'2_all_summary'!$H257)),IF(0&lt;'2_all_summary'!P257,1,2),IF(0='2_all_summary'!P257,4,3))</f>
        <v>4</v>
      </c>
      <c r="N258" s="41">
        <f>IF(ISNUMBER(SEARCH("Yes",'2_all_summary'!$H257)),IF(ISNUMBER(SEARCH("Yes",'2_all_summary'!Q257)),1,2),IF(ISNUMBER(SEARCH("No",'2_all_summary'!Q257)),4,3))</f>
        <v>4</v>
      </c>
      <c r="O258" s="41">
        <f>IF(ISNUMBER(SEARCH("Yes",'2_all_summary'!$H257)),IF(ISNUMBER(SEARCH("Yes",'2_all_summary'!R257)),1,2),IF(ISNUMBER(SEARCH("No",'2_all_summary'!R257)),4,3))</f>
        <v>4</v>
      </c>
      <c r="P258" s="41">
        <f>IF(ISNUMBER(SEARCH("Yes",'2_all_summary'!$H257)),IF(ISNUMBER(SEARCH("Yes",'2_all_summary'!S257)),1,2),IF(ISNUMBER(SEARCH("No",'2_all_summary'!S257)),4,3))</f>
        <v>4</v>
      </c>
      <c r="Q258" s="41">
        <f>IF(ISNUMBER(SEARCH("Yes",'2_all_summary'!$H257)),IF(0&lt;'2_all_summary'!T257,1,2),IF(0='2_all_summary'!T257,4,3))</f>
        <v>4</v>
      </c>
      <c r="R258" s="41">
        <f>IF(ISNUMBER(SEARCH("Yes",'2_all_summary'!$H257)),IF(ISNUMBER(SEARCH("Yes",'2_all_summary'!U257)),1,2),IF(ISNUMBER(SEARCH("No",'2_all_summary'!U257)),4,3))</f>
        <v>4</v>
      </c>
    </row>
    <row r="259" spans="7:18" x14ac:dyDescent="0.3">
      <c r="G259" s="56"/>
      <c r="H259" s="41" t="str">
        <f>'2_all_summary'!D258</f>
        <v>Institutions and collective action in a Costa Rican small-scale fisheries cooperative: the case of CoopeTÃ¡rcoles R.L</v>
      </c>
      <c r="I259" s="41" t="str">
        <f>'2_all_summary'!E258</f>
        <v>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15Â years ago by another cooperative (CoopeSoliDar R.L.) dealing with human rights and marine conservation. Â© 2017, The Author(s).</v>
      </c>
      <c r="J259" s="41">
        <f>IF(ISNUMBER(SEARCH("Yes",'2_all_summary'!$H258)),IF(ISNUMBER(SEARCH("Yes",'2_all_summary'!M258)),1,2),IF(ISNUMBER(SEARCH("No",'2_all_summary'!M258)),4,3))</f>
        <v>4</v>
      </c>
      <c r="K259" s="41">
        <f>IF(ISNUMBER(SEARCH("Yes",'2_all_summary'!$H258)),IF(ISNUMBER(SEARCH("Yes",'2_all_summary'!N258)),1,2),IF(ISNUMBER(SEARCH("No",'2_all_summary'!N258)),4,3))</f>
        <v>4</v>
      </c>
      <c r="L259" s="41">
        <f>IF(ISNUMBER(SEARCH("Yes",'2_all_summary'!$H258)),IF(ISNUMBER(SEARCH("Yes",'2_all_summary'!O258)),1,2),IF(ISNUMBER(SEARCH("No",'2_all_summary'!O258)),4,3))</f>
        <v>4</v>
      </c>
      <c r="M259" s="41">
        <f>IF(ISNUMBER(SEARCH("Yes",'2_all_summary'!$H258)),IF(0&lt;'2_all_summary'!P258,1,2),IF(0='2_all_summary'!P258,4,3))</f>
        <v>4</v>
      </c>
      <c r="N259" s="41">
        <f>IF(ISNUMBER(SEARCH("Yes",'2_all_summary'!$H258)),IF(ISNUMBER(SEARCH("Yes",'2_all_summary'!Q258)),1,2),IF(ISNUMBER(SEARCH("No",'2_all_summary'!Q258)),4,3))</f>
        <v>4</v>
      </c>
      <c r="O259" s="41">
        <f>IF(ISNUMBER(SEARCH("Yes",'2_all_summary'!$H258)),IF(ISNUMBER(SEARCH("Yes",'2_all_summary'!R258)),1,2),IF(ISNUMBER(SEARCH("No",'2_all_summary'!R258)),4,3))</f>
        <v>4</v>
      </c>
      <c r="P259" s="41">
        <f>IF(ISNUMBER(SEARCH("Yes",'2_all_summary'!$H258)),IF(ISNUMBER(SEARCH("Yes",'2_all_summary'!S258)),1,2),IF(ISNUMBER(SEARCH("No",'2_all_summary'!S258)),4,3))</f>
        <v>4</v>
      </c>
      <c r="Q259" s="41">
        <f>IF(ISNUMBER(SEARCH("Yes",'2_all_summary'!$H258)),IF(0&lt;'2_all_summary'!T258,1,2),IF(0='2_all_summary'!T258,4,3))</f>
        <v>4</v>
      </c>
      <c r="R259" s="41">
        <f>IF(ISNUMBER(SEARCH("Yes",'2_all_summary'!$H258)),IF(ISNUMBER(SEARCH("Yes",'2_all_summary'!U258)),1,2),IF(ISNUMBER(SEARCH("No",'2_all_summary'!U258)),4,3))</f>
        <v>4</v>
      </c>
    </row>
    <row r="260" spans="7:18" x14ac:dyDescent="0.3">
      <c r="G260" s="56"/>
      <c r="H260" s="41" t="str">
        <f>'2_all_summary'!D259</f>
        <v>Fish catch data: Less than what meets the eye</v>
      </c>
      <c r="I260" s="41" t="str">
        <f>'2_all_summary'!E259</f>
        <v>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Â© 2013 Elsevier Ltd.</v>
      </c>
      <c r="J260" s="41">
        <f>IF(ISNUMBER(SEARCH("Yes",'2_all_summary'!$H259)),IF(ISNUMBER(SEARCH("Yes",'2_all_summary'!M259)),1,2),IF(ISNUMBER(SEARCH("No",'2_all_summary'!M259)),4,3))</f>
        <v>4</v>
      </c>
      <c r="K260" s="41">
        <f>IF(ISNUMBER(SEARCH("Yes",'2_all_summary'!$H259)),IF(ISNUMBER(SEARCH("Yes",'2_all_summary'!N259)),1,2),IF(ISNUMBER(SEARCH("No",'2_all_summary'!N259)),4,3))</f>
        <v>4</v>
      </c>
      <c r="L260" s="41">
        <f>IF(ISNUMBER(SEARCH("Yes",'2_all_summary'!$H259)),IF(ISNUMBER(SEARCH("Yes",'2_all_summary'!O259)),1,2),IF(ISNUMBER(SEARCH("No",'2_all_summary'!O259)),4,3))</f>
        <v>4</v>
      </c>
      <c r="M260" s="41">
        <f>IF(ISNUMBER(SEARCH("Yes",'2_all_summary'!$H259)),IF(0&lt;'2_all_summary'!P259,1,2),IF(0='2_all_summary'!P259,4,3))</f>
        <v>4</v>
      </c>
      <c r="N260" s="41">
        <f>IF(ISNUMBER(SEARCH("Yes",'2_all_summary'!$H259)),IF(ISNUMBER(SEARCH("Yes",'2_all_summary'!Q259)),1,2),IF(ISNUMBER(SEARCH("No",'2_all_summary'!Q259)),4,3))</f>
        <v>4</v>
      </c>
      <c r="O260" s="41">
        <f>IF(ISNUMBER(SEARCH("Yes",'2_all_summary'!$H259)),IF(ISNUMBER(SEARCH("Yes",'2_all_summary'!R259)),1,2),IF(ISNUMBER(SEARCH("No",'2_all_summary'!R259)),4,3))</f>
        <v>4</v>
      </c>
      <c r="P260" s="41">
        <f>IF(ISNUMBER(SEARCH("Yes",'2_all_summary'!$H259)),IF(ISNUMBER(SEARCH("Yes",'2_all_summary'!S259)),1,2),IF(ISNUMBER(SEARCH("No",'2_all_summary'!S259)),4,3))</f>
        <v>4</v>
      </c>
      <c r="Q260" s="41">
        <f>IF(ISNUMBER(SEARCH("Yes",'2_all_summary'!$H259)),IF(0&lt;'2_all_summary'!T259,1,2),IF(0='2_all_summary'!T259,4,3))</f>
        <v>4</v>
      </c>
      <c r="R260" s="41">
        <f>IF(ISNUMBER(SEARCH("Yes",'2_all_summary'!$H259)),IF(ISNUMBER(SEARCH("Yes",'2_all_summary'!U259)),1,2),IF(ISNUMBER(SEARCH("No",'2_all_summary'!U259)),4,3))</f>
        <v>4</v>
      </c>
    </row>
    <row r="261" spans="7:18" x14ac:dyDescent="0.3">
      <c r="G261" s="56"/>
      <c r="H261" s="41" t="str">
        <f>'2_all_summary'!D260</f>
        <v>Coral reefs: Artisanal fisheries and community-based management</v>
      </c>
      <c r="I261" s="41" t="str">
        <f>'2_all_summary'!E260</f>
        <v>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Â© 2015 selection and editorial material, Paul G. Harris and Graeme Lang; individual chapters, the contributors.</v>
      </c>
      <c r="J261" s="41">
        <f>IF(ISNUMBER(SEARCH("Yes",'2_all_summary'!$H260)),IF(ISNUMBER(SEARCH("Yes",'2_all_summary'!M260)),1,2),IF(ISNUMBER(SEARCH("No",'2_all_summary'!M260)),4,3))</f>
        <v>3</v>
      </c>
      <c r="K261" s="41">
        <f>IF(ISNUMBER(SEARCH("Yes",'2_all_summary'!$H260)),IF(ISNUMBER(SEARCH("Yes",'2_all_summary'!N260)),1,2),IF(ISNUMBER(SEARCH("No",'2_all_summary'!N260)),4,3))</f>
        <v>3</v>
      </c>
      <c r="L261" s="41">
        <f>IF(ISNUMBER(SEARCH("Yes",'2_all_summary'!$H260)),IF(ISNUMBER(SEARCH("Yes",'2_all_summary'!O260)),1,2),IF(ISNUMBER(SEARCH("No",'2_all_summary'!O260)),4,3))</f>
        <v>3</v>
      </c>
      <c r="M261" s="41">
        <f>IF(ISNUMBER(SEARCH("Yes",'2_all_summary'!$H260)),IF(0&lt;'2_all_summary'!P260,1,2),IF(0='2_all_summary'!P260,4,3))</f>
        <v>3</v>
      </c>
      <c r="N261" s="41">
        <f>IF(ISNUMBER(SEARCH("Yes",'2_all_summary'!$H260)),IF(ISNUMBER(SEARCH("Yes",'2_all_summary'!Q260)),1,2),IF(ISNUMBER(SEARCH("No",'2_all_summary'!Q260)),4,3))</f>
        <v>4</v>
      </c>
      <c r="O261" s="41">
        <f>IF(ISNUMBER(SEARCH("Yes",'2_all_summary'!$H260)),IF(ISNUMBER(SEARCH("Yes",'2_all_summary'!R260)),1,2),IF(ISNUMBER(SEARCH("No",'2_all_summary'!R260)),4,3))</f>
        <v>4</v>
      </c>
      <c r="P261" s="41">
        <f>IF(ISNUMBER(SEARCH("Yes",'2_all_summary'!$H260)),IF(ISNUMBER(SEARCH("Yes",'2_all_summary'!S260)),1,2),IF(ISNUMBER(SEARCH("No",'2_all_summary'!S260)),4,3))</f>
        <v>4</v>
      </c>
      <c r="Q261" s="41">
        <f>IF(ISNUMBER(SEARCH("Yes",'2_all_summary'!$H260)),IF(0&lt;'2_all_summary'!T260,1,2),IF(0='2_all_summary'!T260,4,3))</f>
        <v>4</v>
      </c>
      <c r="R261" s="41">
        <f>IF(ISNUMBER(SEARCH("Yes",'2_all_summary'!$H260)),IF(ISNUMBER(SEARCH("Yes",'2_all_summary'!U260)),1,2),IF(ISNUMBER(SEARCH("No",'2_all_summary'!U260)),4,3))</f>
        <v>3</v>
      </c>
    </row>
    <row r="262" spans="7:18" x14ac:dyDescent="0.3">
      <c r="G262" s="56"/>
      <c r="H262" s="41" t="str">
        <f>'2_all_summary'!D261</f>
        <v>Addressing Marine Wildlife Entanglement in Derelict Fishing Nets Using Community-Based Social Marketing: Case Study and Lessons Learnt</v>
      </c>
      <c r="I262" s="41" t="str">
        <f>'2_all_summary'!E261</f>
        <v>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Â© The Author(s) 2021.</v>
      </c>
      <c r="J262" s="41">
        <f>IF(ISNUMBER(SEARCH("Yes",'2_all_summary'!$H261)),IF(ISNUMBER(SEARCH("Yes",'2_all_summary'!M261)),1,2),IF(ISNUMBER(SEARCH("No",'2_all_summary'!M261)),4,3))</f>
        <v>4</v>
      </c>
      <c r="K262" s="41">
        <f>IF(ISNUMBER(SEARCH("Yes",'2_all_summary'!$H261)),IF(ISNUMBER(SEARCH("Yes",'2_all_summary'!N261)),1,2),IF(ISNUMBER(SEARCH("No",'2_all_summary'!N261)),4,3))</f>
        <v>4</v>
      </c>
      <c r="L262" s="41">
        <f>IF(ISNUMBER(SEARCH("Yes",'2_all_summary'!$H261)),IF(ISNUMBER(SEARCH("Yes",'2_all_summary'!O261)),1,2),IF(ISNUMBER(SEARCH("No",'2_all_summary'!O261)),4,3))</f>
        <v>4</v>
      </c>
      <c r="M262" s="41">
        <f>IF(ISNUMBER(SEARCH("Yes",'2_all_summary'!$H261)),IF(0&lt;'2_all_summary'!P261,1,2),IF(0='2_all_summary'!P261,4,3))</f>
        <v>4</v>
      </c>
      <c r="N262" s="41">
        <f>IF(ISNUMBER(SEARCH("Yes",'2_all_summary'!$H261)),IF(ISNUMBER(SEARCH("Yes",'2_all_summary'!Q261)),1,2),IF(ISNUMBER(SEARCH("No",'2_all_summary'!Q261)),4,3))</f>
        <v>4</v>
      </c>
      <c r="O262" s="41">
        <f>IF(ISNUMBER(SEARCH("Yes",'2_all_summary'!$H261)),IF(ISNUMBER(SEARCH("Yes",'2_all_summary'!R261)),1,2),IF(ISNUMBER(SEARCH("No",'2_all_summary'!R261)),4,3))</f>
        <v>4</v>
      </c>
      <c r="P262" s="41">
        <f>IF(ISNUMBER(SEARCH("Yes",'2_all_summary'!$H261)),IF(ISNUMBER(SEARCH("Yes",'2_all_summary'!S261)),1,2),IF(ISNUMBER(SEARCH("No",'2_all_summary'!S261)),4,3))</f>
        <v>4</v>
      </c>
      <c r="Q262" s="41">
        <f>IF(ISNUMBER(SEARCH("Yes",'2_all_summary'!$H261)),IF(0&lt;'2_all_summary'!T261,1,2),IF(0='2_all_summary'!T261,4,3))</f>
        <v>4</v>
      </c>
      <c r="R262" s="41">
        <f>IF(ISNUMBER(SEARCH("Yes",'2_all_summary'!$H261)),IF(ISNUMBER(SEARCH("Yes",'2_all_summary'!U261)),1,2),IF(ISNUMBER(SEARCH("No",'2_all_summary'!U261)),4,3))</f>
        <v>4</v>
      </c>
    </row>
    <row r="263" spans="7:18" x14ac:dyDescent="0.3">
      <c r="G263" s="56"/>
      <c r="H263" s="41" t="str">
        <f>'2_all_summary'!D262</f>
        <v>The effect of leadership and other contextual conditions on the ecological and socio-economic success of small-scale fisheries in Southeast Asia</v>
      </c>
      <c r="I263" s="41" t="str">
        <f>'2_all_summary'!E262</f>
        <v>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Â© 2015 Elsevier Ltd.</v>
      </c>
      <c r="J263" s="41">
        <f>IF(ISNUMBER(SEARCH("Yes",'2_all_summary'!$H262)),IF(ISNUMBER(SEARCH("Yes",'2_all_summary'!M262)),1,2),IF(ISNUMBER(SEARCH("No",'2_all_summary'!M262)),4,3))</f>
        <v>4</v>
      </c>
      <c r="K263" s="41">
        <f>IF(ISNUMBER(SEARCH("Yes",'2_all_summary'!$H262)),IF(ISNUMBER(SEARCH("Yes",'2_all_summary'!N262)),1,2),IF(ISNUMBER(SEARCH("No",'2_all_summary'!N262)),4,3))</f>
        <v>4</v>
      </c>
      <c r="L263" s="41">
        <f>IF(ISNUMBER(SEARCH("Yes",'2_all_summary'!$H262)),IF(ISNUMBER(SEARCH("Yes",'2_all_summary'!O262)),1,2),IF(ISNUMBER(SEARCH("No",'2_all_summary'!O262)),4,3))</f>
        <v>4</v>
      </c>
      <c r="M263" s="41">
        <f>IF(ISNUMBER(SEARCH("Yes",'2_all_summary'!$H262)),IF(0&lt;'2_all_summary'!P262,1,2),IF(0='2_all_summary'!P262,4,3))</f>
        <v>4</v>
      </c>
      <c r="N263" s="41">
        <f>IF(ISNUMBER(SEARCH("Yes",'2_all_summary'!$H262)),IF(ISNUMBER(SEARCH("Yes",'2_all_summary'!Q262)),1,2),IF(ISNUMBER(SEARCH("No",'2_all_summary'!Q262)),4,3))</f>
        <v>4</v>
      </c>
      <c r="O263" s="41">
        <f>IF(ISNUMBER(SEARCH("Yes",'2_all_summary'!$H262)),IF(ISNUMBER(SEARCH("Yes",'2_all_summary'!R262)),1,2),IF(ISNUMBER(SEARCH("No",'2_all_summary'!R262)),4,3))</f>
        <v>4</v>
      </c>
      <c r="P263" s="41">
        <f>IF(ISNUMBER(SEARCH("Yes",'2_all_summary'!$H262)),IF(ISNUMBER(SEARCH("Yes",'2_all_summary'!S262)),1,2),IF(ISNUMBER(SEARCH("No",'2_all_summary'!S262)),4,3))</f>
        <v>4</v>
      </c>
      <c r="Q263" s="41">
        <f>IF(ISNUMBER(SEARCH("Yes",'2_all_summary'!$H262)),IF(0&lt;'2_all_summary'!T262,1,2),IF(0='2_all_summary'!T262,4,3))</f>
        <v>4</v>
      </c>
      <c r="R263" s="41">
        <f>IF(ISNUMBER(SEARCH("Yes",'2_all_summary'!$H262)),IF(ISNUMBER(SEARCH("Yes",'2_all_summary'!U262)),1,2),IF(ISNUMBER(SEARCH("No",'2_all_summary'!U262)),4,3))</f>
        <v>4</v>
      </c>
    </row>
    <row r="264" spans="7:18" x14ac:dyDescent="0.3">
      <c r="G264" s="56"/>
      <c r="H264" s="41" t="str">
        <f>'2_all_summary'!D263</f>
        <v>Assessing fishers' empowerment in inland openwater fisheries in Bangladesh</v>
      </c>
      <c r="I264" s="41" t="str">
        <f>'2_all_summary'!E263</f>
        <v>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Â© 2011 Elsevier B.V.</v>
      </c>
      <c r="J264" s="41">
        <f>IF(ISNUMBER(SEARCH("Yes",'2_all_summary'!$H263)),IF(ISNUMBER(SEARCH("Yes",'2_all_summary'!M263)),1,2),IF(ISNUMBER(SEARCH("No",'2_all_summary'!M263)),4,3))</f>
        <v>4</v>
      </c>
      <c r="K264" s="41">
        <f>IF(ISNUMBER(SEARCH("Yes",'2_all_summary'!$H263)),IF(ISNUMBER(SEARCH("Yes",'2_all_summary'!N263)),1,2),IF(ISNUMBER(SEARCH("No",'2_all_summary'!N263)),4,3))</f>
        <v>4</v>
      </c>
      <c r="L264" s="41">
        <f>IF(ISNUMBER(SEARCH("Yes",'2_all_summary'!$H263)),IF(ISNUMBER(SEARCH("Yes",'2_all_summary'!O263)),1,2),IF(ISNUMBER(SEARCH("No",'2_all_summary'!O263)),4,3))</f>
        <v>4</v>
      </c>
      <c r="M264" s="41">
        <f>IF(ISNUMBER(SEARCH("Yes",'2_all_summary'!$H263)),IF(0&lt;'2_all_summary'!P263,1,2),IF(0='2_all_summary'!P263,4,3))</f>
        <v>4</v>
      </c>
      <c r="N264" s="41">
        <f>IF(ISNUMBER(SEARCH("Yes",'2_all_summary'!$H263)),IF(ISNUMBER(SEARCH("Yes",'2_all_summary'!Q263)),1,2),IF(ISNUMBER(SEARCH("No",'2_all_summary'!Q263)),4,3))</f>
        <v>4</v>
      </c>
      <c r="O264" s="41">
        <f>IF(ISNUMBER(SEARCH("Yes",'2_all_summary'!$H263)),IF(ISNUMBER(SEARCH("Yes",'2_all_summary'!R263)),1,2),IF(ISNUMBER(SEARCH("No",'2_all_summary'!R263)),4,3))</f>
        <v>4</v>
      </c>
      <c r="P264" s="41">
        <f>IF(ISNUMBER(SEARCH("Yes",'2_all_summary'!$H263)),IF(ISNUMBER(SEARCH("Yes",'2_all_summary'!S263)),1,2),IF(ISNUMBER(SEARCH("No",'2_all_summary'!S263)),4,3))</f>
        <v>4</v>
      </c>
      <c r="Q264" s="41">
        <f>IF(ISNUMBER(SEARCH("Yes",'2_all_summary'!$H263)),IF(0&lt;'2_all_summary'!T263,1,2),IF(0='2_all_summary'!T263,4,3))</f>
        <v>4</v>
      </c>
      <c r="R264" s="41">
        <f>IF(ISNUMBER(SEARCH("Yes",'2_all_summary'!$H263)),IF(ISNUMBER(SEARCH("Yes",'2_all_summary'!U263)),1,2),IF(ISNUMBER(SEARCH("No",'2_all_summary'!U263)),4,3))</f>
        <v>4</v>
      </c>
    </row>
    <row r="265" spans="7:18" x14ac:dyDescent="0.3">
      <c r="G265" s="56"/>
      <c r="H265" s="41" t="str">
        <f>'2_all_summary'!D264</f>
        <v>Special area management planning in Ecuador's Rio Chone estuary</v>
      </c>
      <c r="I265" s="41" t="str">
        <f>'2_all_summary'!E264</f>
        <v>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v>
      </c>
      <c r="J265" s="41">
        <f>IF(ISNUMBER(SEARCH("Yes",'2_all_summary'!$H264)),IF(ISNUMBER(SEARCH("Yes",'2_all_summary'!M264)),1,2),IF(ISNUMBER(SEARCH("No",'2_all_summary'!M264)),4,3))</f>
        <v>4</v>
      </c>
      <c r="K265" s="41">
        <f>IF(ISNUMBER(SEARCH("Yes",'2_all_summary'!$H264)),IF(ISNUMBER(SEARCH("Yes",'2_all_summary'!N264)),1,2),IF(ISNUMBER(SEARCH("No",'2_all_summary'!N264)),4,3))</f>
        <v>4</v>
      </c>
      <c r="L265" s="41">
        <f>IF(ISNUMBER(SEARCH("Yes",'2_all_summary'!$H264)),IF(ISNUMBER(SEARCH("Yes",'2_all_summary'!O264)),1,2),IF(ISNUMBER(SEARCH("No",'2_all_summary'!O264)),4,3))</f>
        <v>4</v>
      </c>
      <c r="M265" s="41">
        <f>IF(ISNUMBER(SEARCH("Yes",'2_all_summary'!$H264)),IF(0&lt;'2_all_summary'!P264,1,2),IF(0='2_all_summary'!P264,4,3))</f>
        <v>4</v>
      </c>
      <c r="N265" s="41">
        <f>IF(ISNUMBER(SEARCH("Yes",'2_all_summary'!$H264)),IF(ISNUMBER(SEARCH("Yes",'2_all_summary'!Q264)),1,2),IF(ISNUMBER(SEARCH("No",'2_all_summary'!Q264)),4,3))</f>
        <v>4</v>
      </c>
      <c r="O265" s="41">
        <f>IF(ISNUMBER(SEARCH("Yes",'2_all_summary'!$H264)),IF(ISNUMBER(SEARCH("Yes",'2_all_summary'!R264)),1,2),IF(ISNUMBER(SEARCH("No",'2_all_summary'!R264)),4,3))</f>
        <v>4</v>
      </c>
      <c r="P265" s="41">
        <f>IF(ISNUMBER(SEARCH("Yes",'2_all_summary'!$H264)),IF(ISNUMBER(SEARCH("Yes",'2_all_summary'!S264)),1,2),IF(ISNUMBER(SEARCH("No",'2_all_summary'!S264)),4,3))</f>
        <v>4</v>
      </c>
      <c r="Q265" s="41">
        <f>IF(ISNUMBER(SEARCH("Yes",'2_all_summary'!$H264)),IF(0&lt;'2_all_summary'!T264,1,2),IF(0='2_all_summary'!T264,4,3))</f>
        <v>4</v>
      </c>
      <c r="R265" s="41">
        <f>IF(ISNUMBER(SEARCH("Yes",'2_all_summary'!$H264)),IF(ISNUMBER(SEARCH("Yes",'2_all_summary'!U264)),1,2),IF(ISNUMBER(SEARCH("No",'2_all_summary'!U264)),4,3))</f>
        <v>4</v>
      </c>
    </row>
    <row r="266" spans="7:18" x14ac:dyDescent="0.3">
      <c r="G266" s="56"/>
      <c r="H266" s="41" t="str">
        <f>'2_all_summary'!D265</f>
        <v>Key Factors for Successful Implementation of HIV Prevention Services by THRIVE Community Collaboratives</v>
      </c>
      <c r="I266" s="41" t="str">
        <f>'2_all_summary'!E265</f>
        <v>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(â‰¥70%)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Â© 2021, Association of Schools and Programs of Public Health.</v>
      </c>
      <c r="J266" s="41">
        <f>IF(ISNUMBER(SEARCH("Yes",'2_all_summary'!$H265)),IF(ISNUMBER(SEARCH("Yes",'2_all_summary'!M265)),1,2),IF(ISNUMBER(SEARCH("No",'2_all_summary'!M265)),4,3))</f>
        <v>4</v>
      </c>
      <c r="K266" s="41">
        <f>IF(ISNUMBER(SEARCH("Yes",'2_all_summary'!$H265)),IF(ISNUMBER(SEARCH("Yes",'2_all_summary'!N265)),1,2),IF(ISNUMBER(SEARCH("No",'2_all_summary'!N265)),4,3))</f>
        <v>4</v>
      </c>
      <c r="L266" s="41">
        <f>IF(ISNUMBER(SEARCH("Yes",'2_all_summary'!$H265)),IF(ISNUMBER(SEARCH("Yes",'2_all_summary'!O265)),1,2),IF(ISNUMBER(SEARCH("No",'2_all_summary'!O265)),4,3))</f>
        <v>4</v>
      </c>
      <c r="M266" s="41">
        <f>IF(ISNUMBER(SEARCH("Yes",'2_all_summary'!$H265)),IF(0&lt;'2_all_summary'!P265,1,2),IF(0='2_all_summary'!P265,4,3))</f>
        <v>4</v>
      </c>
      <c r="N266" s="41">
        <f>IF(ISNUMBER(SEARCH("Yes",'2_all_summary'!$H265)),IF(ISNUMBER(SEARCH("Yes",'2_all_summary'!Q265)),1,2),IF(ISNUMBER(SEARCH("No",'2_all_summary'!Q265)),4,3))</f>
        <v>4</v>
      </c>
      <c r="O266" s="41">
        <f>IF(ISNUMBER(SEARCH("Yes",'2_all_summary'!$H265)),IF(ISNUMBER(SEARCH("Yes",'2_all_summary'!R265)),1,2),IF(ISNUMBER(SEARCH("No",'2_all_summary'!R265)),4,3))</f>
        <v>4</v>
      </c>
      <c r="P266" s="41">
        <f>IF(ISNUMBER(SEARCH("Yes",'2_all_summary'!$H265)),IF(ISNUMBER(SEARCH("Yes",'2_all_summary'!S265)),1,2),IF(ISNUMBER(SEARCH("No",'2_all_summary'!S265)),4,3))</f>
        <v>4</v>
      </c>
      <c r="Q266" s="41">
        <f>IF(ISNUMBER(SEARCH("Yes",'2_all_summary'!$H265)),IF(0&lt;'2_all_summary'!T265,1,2),IF(0='2_all_summary'!T265,4,3))</f>
        <v>4</v>
      </c>
      <c r="R266" s="41">
        <f>IF(ISNUMBER(SEARCH("Yes",'2_all_summary'!$H265)),IF(ISNUMBER(SEARCH("Yes",'2_all_summary'!U265)),1,2),IF(ISNUMBER(SEARCH("No",'2_all_summary'!U265)),4,3))</f>
        <v>4</v>
      </c>
    </row>
    <row r="267" spans="7:18" x14ac:dyDescent="0.3">
      <c r="G267" s="56"/>
      <c r="H267" s="41" t="str">
        <f>'2_all_summary'!D266</f>
        <v>The influence of poverty and rabies knowledge on healthcare seeking behaviors and dog ownership, Cameroon</v>
      </c>
      <c r="I267" s="41" t="str">
        <f>'2_all_summary'!E266</f>
        <v>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Fisherâ€™s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1.4%â€“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Â© This is an open access article, free of all copyright, and may be freely reproduced, distributed, transmitted, modified, built upon, or otherwise used by anyone for any lawful purpose. The work is made available under the Creative Commons CC0 public domain dedication.</v>
      </c>
      <c r="J267" s="41">
        <f>IF(ISNUMBER(SEARCH("Yes",'2_all_summary'!$H266)),IF(ISNUMBER(SEARCH("Yes",'2_all_summary'!M266)),1,2),IF(ISNUMBER(SEARCH("No",'2_all_summary'!M266)),4,3))</f>
        <v>4</v>
      </c>
      <c r="K267" s="41">
        <f>IF(ISNUMBER(SEARCH("Yes",'2_all_summary'!$H266)),IF(ISNUMBER(SEARCH("Yes",'2_all_summary'!N266)),1,2),IF(ISNUMBER(SEARCH("No",'2_all_summary'!N266)),4,3))</f>
        <v>4</v>
      </c>
      <c r="L267" s="41">
        <f>IF(ISNUMBER(SEARCH("Yes",'2_all_summary'!$H266)),IF(ISNUMBER(SEARCH("Yes",'2_all_summary'!O266)),1,2),IF(ISNUMBER(SEARCH("No",'2_all_summary'!O266)),4,3))</f>
        <v>4</v>
      </c>
      <c r="M267" s="41">
        <f>IF(ISNUMBER(SEARCH("Yes",'2_all_summary'!$H266)),IF(0&lt;'2_all_summary'!P266,1,2),IF(0='2_all_summary'!P266,4,3))</f>
        <v>4</v>
      </c>
      <c r="N267" s="41">
        <f>IF(ISNUMBER(SEARCH("Yes",'2_all_summary'!$H266)),IF(ISNUMBER(SEARCH("Yes",'2_all_summary'!Q266)),1,2),IF(ISNUMBER(SEARCH("No",'2_all_summary'!Q266)),4,3))</f>
        <v>4</v>
      </c>
      <c r="O267" s="41">
        <f>IF(ISNUMBER(SEARCH("Yes",'2_all_summary'!$H266)),IF(ISNUMBER(SEARCH("Yes",'2_all_summary'!R266)),1,2),IF(ISNUMBER(SEARCH("No",'2_all_summary'!R266)),4,3))</f>
        <v>4</v>
      </c>
      <c r="P267" s="41">
        <f>IF(ISNUMBER(SEARCH("Yes",'2_all_summary'!$H266)),IF(ISNUMBER(SEARCH("Yes",'2_all_summary'!S266)),1,2),IF(ISNUMBER(SEARCH("No",'2_all_summary'!S266)),4,3))</f>
        <v>4</v>
      </c>
      <c r="Q267" s="41">
        <f>IF(ISNUMBER(SEARCH("Yes",'2_all_summary'!$H266)),IF(0&lt;'2_all_summary'!T266,1,2),IF(0='2_all_summary'!T266,4,3))</f>
        <v>4</v>
      </c>
      <c r="R267" s="41">
        <f>IF(ISNUMBER(SEARCH("Yes",'2_all_summary'!$H266)),IF(ISNUMBER(SEARCH("Yes",'2_all_summary'!U266)),1,2),IF(ISNUMBER(SEARCH("No",'2_all_summary'!U266)),4,3))</f>
        <v>4</v>
      </c>
    </row>
    <row r="268" spans="7:18" x14ac:dyDescent="0.3">
      <c r="G268" s="56"/>
      <c r="H268" s="41" t="str">
        <f>'2_all_summary'!D267</f>
        <v>Calling for institutional arrangements in Napoleon Wrasse conservation and management in Indonesia: The Anambas Islands case</v>
      </c>
      <c r="I268" s="41" t="str">
        <f>'2_all_summary'!E267</f>
        <v>Cheilinus undulatus, or Napoleon wrasse â€“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Â© 2022 Elsevier Ltd</v>
      </c>
      <c r="J268" s="41">
        <f>IF(ISNUMBER(SEARCH("Yes",'2_all_summary'!$H267)),IF(ISNUMBER(SEARCH("Yes",'2_all_summary'!M267)),1,2),IF(ISNUMBER(SEARCH("No",'2_all_summary'!M267)),4,3))</f>
        <v>4</v>
      </c>
      <c r="K268" s="41">
        <f>IF(ISNUMBER(SEARCH("Yes",'2_all_summary'!$H267)),IF(ISNUMBER(SEARCH("Yes",'2_all_summary'!N267)),1,2),IF(ISNUMBER(SEARCH("No",'2_all_summary'!N267)),4,3))</f>
        <v>4</v>
      </c>
      <c r="L268" s="41">
        <f>IF(ISNUMBER(SEARCH("Yes",'2_all_summary'!$H267)),IF(ISNUMBER(SEARCH("Yes",'2_all_summary'!O267)),1,2),IF(ISNUMBER(SEARCH("No",'2_all_summary'!O267)),4,3))</f>
        <v>4</v>
      </c>
      <c r="M268" s="41">
        <f>IF(ISNUMBER(SEARCH("Yes",'2_all_summary'!$H267)),IF(0&lt;'2_all_summary'!P267,1,2),IF(0='2_all_summary'!P267,4,3))</f>
        <v>4</v>
      </c>
      <c r="N268" s="41">
        <f>IF(ISNUMBER(SEARCH("Yes",'2_all_summary'!$H267)),IF(ISNUMBER(SEARCH("Yes",'2_all_summary'!Q267)),1,2),IF(ISNUMBER(SEARCH("No",'2_all_summary'!Q267)),4,3))</f>
        <v>4</v>
      </c>
      <c r="O268" s="41">
        <f>IF(ISNUMBER(SEARCH("Yes",'2_all_summary'!$H267)),IF(ISNUMBER(SEARCH("Yes",'2_all_summary'!R267)),1,2),IF(ISNUMBER(SEARCH("No",'2_all_summary'!R267)),4,3))</f>
        <v>4</v>
      </c>
      <c r="P268" s="41">
        <f>IF(ISNUMBER(SEARCH("Yes",'2_all_summary'!$H267)),IF(ISNUMBER(SEARCH("Yes",'2_all_summary'!S267)),1,2),IF(ISNUMBER(SEARCH("No",'2_all_summary'!S267)),4,3))</f>
        <v>4</v>
      </c>
      <c r="Q268" s="41">
        <f>IF(ISNUMBER(SEARCH("Yes",'2_all_summary'!$H267)),IF(0&lt;'2_all_summary'!T267,1,2),IF(0='2_all_summary'!T267,4,3))</f>
        <v>4</v>
      </c>
      <c r="R268" s="41">
        <f>IF(ISNUMBER(SEARCH("Yes",'2_all_summary'!$H267)),IF(ISNUMBER(SEARCH("Yes",'2_all_summary'!U267)),1,2),IF(ISNUMBER(SEARCH("No",'2_all_summary'!U267)),4,3))</f>
        <v>4</v>
      </c>
    </row>
    <row r="269" spans="7:18" x14ac:dyDescent="0.3">
      <c r="G269" s="56"/>
      <c r="H269" s="41" t="str">
        <f>'2_all_summary'!D268</f>
        <v>Solomon Islands: Coastal and marine ecosystems</v>
      </c>
      <c r="I269" s="41" t="str">
        <f>'2_all_summary'!E268</f>
        <v>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Â© 2019 Elsevier Ltd. All rights reserved.</v>
      </c>
      <c r="J269" s="41">
        <f>IF(ISNUMBER(SEARCH("Yes",'2_all_summary'!$H268)),IF(ISNUMBER(SEARCH("Yes",'2_all_summary'!M268)),1,2),IF(ISNUMBER(SEARCH("No",'2_all_summary'!M268)),4,3))</f>
        <v>1</v>
      </c>
      <c r="K269" s="41">
        <f>IF(ISNUMBER(SEARCH("Yes",'2_all_summary'!$H268)),IF(ISNUMBER(SEARCH("Yes",'2_all_summary'!N268)),1,2),IF(ISNUMBER(SEARCH("No",'2_all_summary'!N268)),4,3))</f>
        <v>1</v>
      </c>
      <c r="L269" s="41">
        <f>IF(ISNUMBER(SEARCH("Yes",'2_all_summary'!$H268)),IF(ISNUMBER(SEARCH("Yes",'2_all_summary'!O268)),1,2),IF(ISNUMBER(SEARCH("No",'2_all_summary'!O268)),4,3))</f>
        <v>1</v>
      </c>
      <c r="M269" s="41">
        <f>IF(ISNUMBER(SEARCH("Yes",'2_all_summary'!$H268)),IF(0&lt;'2_all_summary'!P268,1,2),IF(0='2_all_summary'!P268,4,3))</f>
        <v>1</v>
      </c>
      <c r="N269" s="41">
        <f>IF(ISNUMBER(SEARCH("Yes",'2_all_summary'!$H268)),IF(ISNUMBER(SEARCH("Yes",'2_all_summary'!Q268)),1,2),IF(ISNUMBER(SEARCH("No",'2_all_summary'!Q268)),4,3))</f>
        <v>1</v>
      </c>
      <c r="O269" s="41">
        <f>IF(ISNUMBER(SEARCH("Yes",'2_all_summary'!$H268)),IF(ISNUMBER(SEARCH("Yes",'2_all_summary'!R268)),1,2),IF(ISNUMBER(SEARCH("No",'2_all_summary'!R268)),4,3))</f>
        <v>1</v>
      </c>
      <c r="P269" s="41">
        <f>IF(ISNUMBER(SEARCH("Yes",'2_all_summary'!$H268)),IF(ISNUMBER(SEARCH("Yes",'2_all_summary'!S268)),1,2),IF(ISNUMBER(SEARCH("No",'2_all_summary'!S268)),4,3))</f>
        <v>1</v>
      </c>
      <c r="Q269" s="41">
        <f>IF(ISNUMBER(SEARCH("Yes",'2_all_summary'!$H268)),IF(0&lt;'2_all_summary'!T268,1,2),IF(0='2_all_summary'!T268,4,3))</f>
        <v>1</v>
      </c>
      <c r="R269" s="41">
        <f>IF(ISNUMBER(SEARCH("Yes",'2_all_summary'!$H268)),IF(ISNUMBER(SEARCH("Yes",'2_all_summary'!U268)),1,2),IF(ISNUMBER(SEARCH("No",'2_all_summary'!U268)),4,3))</f>
        <v>1</v>
      </c>
    </row>
    <row r="270" spans="7:18" x14ac:dyDescent="0.3">
      <c r="G270" s="56"/>
      <c r="H270" s="41" t="str">
        <f>'2_all_summary'!D269</f>
        <v>Profiling the best-performing community medicine distributors for mass drug administration: A comprehensive, data-driven analysis of treatment for schistosomiasis, lymphatic filariasis, and soil-transmitted helminths in Uganda</v>
      </c>
      <c r="I270" s="41" t="str">
        <f>'2_all_summary'!E269</f>
        <v>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Â© 2019 The Author(s).</v>
      </c>
      <c r="J270" s="41">
        <f>IF(ISNUMBER(SEARCH("Yes",'2_all_summary'!$H269)),IF(ISNUMBER(SEARCH("Yes",'2_all_summary'!M269)),1,2),IF(ISNUMBER(SEARCH("No",'2_all_summary'!M269)),4,3))</f>
        <v>4</v>
      </c>
      <c r="K270" s="41">
        <f>IF(ISNUMBER(SEARCH("Yes",'2_all_summary'!$H269)),IF(ISNUMBER(SEARCH("Yes",'2_all_summary'!N269)),1,2),IF(ISNUMBER(SEARCH("No",'2_all_summary'!N269)),4,3))</f>
        <v>4</v>
      </c>
      <c r="L270" s="41">
        <f>IF(ISNUMBER(SEARCH("Yes",'2_all_summary'!$H269)),IF(ISNUMBER(SEARCH("Yes",'2_all_summary'!O269)),1,2),IF(ISNUMBER(SEARCH("No",'2_all_summary'!O269)),4,3))</f>
        <v>4</v>
      </c>
      <c r="M270" s="41">
        <f>IF(ISNUMBER(SEARCH("Yes",'2_all_summary'!$H269)),IF(0&lt;'2_all_summary'!P269,1,2),IF(0='2_all_summary'!P269,4,3))</f>
        <v>4</v>
      </c>
      <c r="N270" s="41">
        <f>IF(ISNUMBER(SEARCH("Yes",'2_all_summary'!$H269)),IF(ISNUMBER(SEARCH("Yes",'2_all_summary'!Q269)),1,2),IF(ISNUMBER(SEARCH("No",'2_all_summary'!Q269)),4,3))</f>
        <v>4</v>
      </c>
      <c r="O270" s="41">
        <f>IF(ISNUMBER(SEARCH("Yes",'2_all_summary'!$H269)),IF(ISNUMBER(SEARCH("Yes",'2_all_summary'!R269)),1,2),IF(ISNUMBER(SEARCH("No",'2_all_summary'!R269)),4,3))</f>
        <v>4</v>
      </c>
      <c r="P270" s="41">
        <f>IF(ISNUMBER(SEARCH("Yes",'2_all_summary'!$H269)),IF(ISNUMBER(SEARCH("Yes",'2_all_summary'!S269)),1,2),IF(ISNUMBER(SEARCH("No",'2_all_summary'!S269)),4,3))</f>
        <v>4</v>
      </c>
      <c r="Q270" s="41">
        <f>IF(ISNUMBER(SEARCH("Yes",'2_all_summary'!$H269)),IF(0&lt;'2_all_summary'!T269,1,2),IF(0='2_all_summary'!T269,4,3))</f>
        <v>4</v>
      </c>
      <c r="R270" s="41">
        <f>IF(ISNUMBER(SEARCH("Yes",'2_all_summary'!$H269)),IF(ISNUMBER(SEARCH("Yes",'2_all_summary'!U269)),1,2),IF(ISNUMBER(SEARCH("No",'2_all_summary'!U269)),4,3))</f>
        <v>4</v>
      </c>
    </row>
    <row r="271" spans="7:18" x14ac:dyDescent="0.3">
      <c r="G271" s="56"/>
      <c r="H271" s="41" t="str">
        <f>'2_all_summary'!D270</f>
        <v>Degree of community participation in mangrove resources management as livelihood support in West Java, Indonesia</v>
      </c>
      <c r="I271" s="41" t="str">
        <f>'2_all_summary'!E270</f>
        <v>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Â© The Authors, published by EDP Sciences, 2018.</v>
      </c>
      <c r="J271" s="41">
        <f>IF(ISNUMBER(SEARCH("Yes",'2_all_summary'!$H270)),IF(ISNUMBER(SEARCH("Yes",'2_all_summary'!M270)),1,2),IF(ISNUMBER(SEARCH("No",'2_all_summary'!M270)),4,3))</f>
        <v>4</v>
      </c>
      <c r="K271" s="41">
        <f>IF(ISNUMBER(SEARCH("Yes",'2_all_summary'!$H270)),IF(ISNUMBER(SEARCH("Yes",'2_all_summary'!N270)),1,2),IF(ISNUMBER(SEARCH("No",'2_all_summary'!N270)),4,3))</f>
        <v>4</v>
      </c>
      <c r="L271" s="41">
        <f>IF(ISNUMBER(SEARCH("Yes",'2_all_summary'!$H270)),IF(ISNUMBER(SEARCH("Yes",'2_all_summary'!O270)),1,2),IF(ISNUMBER(SEARCH("No",'2_all_summary'!O270)),4,3))</f>
        <v>4</v>
      </c>
      <c r="M271" s="41">
        <f>IF(ISNUMBER(SEARCH("Yes",'2_all_summary'!$H270)),IF(0&lt;'2_all_summary'!P270,1,2),IF(0='2_all_summary'!P270,4,3))</f>
        <v>4</v>
      </c>
      <c r="N271" s="41">
        <f>IF(ISNUMBER(SEARCH("Yes",'2_all_summary'!$H270)),IF(ISNUMBER(SEARCH("Yes",'2_all_summary'!Q270)),1,2),IF(ISNUMBER(SEARCH("No",'2_all_summary'!Q270)),4,3))</f>
        <v>4</v>
      </c>
      <c r="O271" s="41">
        <f>IF(ISNUMBER(SEARCH("Yes",'2_all_summary'!$H270)),IF(ISNUMBER(SEARCH("Yes",'2_all_summary'!R270)),1,2),IF(ISNUMBER(SEARCH("No",'2_all_summary'!R270)),4,3))</f>
        <v>4</v>
      </c>
      <c r="P271" s="41">
        <f>IF(ISNUMBER(SEARCH("Yes",'2_all_summary'!$H270)),IF(ISNUMBER(SEARCH("Yes",'2_all_summary'!S270)),1,2),IF(ISNUMBER(SEARCH("No",'2_all_summary'!S270)),4,3))</f>
        <v>4</v>
      </c>
      <c r="Q271" s="41">
        <f>IF(ISNUMBER(SEARCH("Yes",'2_all_summary'!$H270)),IF(0&lt;'2_all_summary'!T270,1,2),IF(0='2_all_summary'!T270,4,3))</f>
        <v>4</v>
      </c>
      <c r="R271" s="41">
        <f>IF(ISNUMBER(SEARCH("Yes",'2_all_summary'!$H270)),IF(ISNUMBER(SEARCH("Yes",'2_all_summary'!U270)),1,2),IF(ISNUMBER(SEARCH("No",'2_all_summary'!U270)),4,3))</f>
        <v>4</v>
      </c>
    </row>
    <row r="272" spans="7:18" x14ac:dyDescent="0.3">
      <c r="G272" s="56"/>
      <c r="H272" s="41" t="str">
        <f>'2_all_summary'!D271</f>
        <v>Claims and realities of community-based water resources management: A case study of rural fisheries in Ghana</v>
      </c>
      <c r="I272" s="41" t="str">
        <f>'2_all_summary'!E271</f>
        <v>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Â© 2010 by Nova Science Publishers, Inc. All rights reserved.</v>
      </c>
      <c r="J272" s="41">
        <f>IF(ISNUMBER(SEARCH("Yes",'2_all_summary'!$H271)),IF(ISNUMBER(SEARCH("Yes",'2_all_summary'!M271)),1,2),IF(ISNUMBER(SEARCH("No",'2_all_summary'!M271)),4,3))</f>
        <v>4</v>
      </c>
      <c r="K272" s="41">
        <f>IF(ISNUMBER(SEARCH("Yes",'2_all_summary'!$H271)),IF(ISNUMBER(SEARCH("Yes",'2_all_summary'!N271)),1,2),IF(ISNUMBER(SEARCH("No",'2_all_summary'!N271)),4,3))</f>
        <v>4</v>
      </c>
      <c r="L272" s="41">
        <f>IF(ISNUMBER(SEARCH("Yes",'2_all_summary'!$H271)),IF(ISNUMBER(SEARCH("Yes",'2_all_summary'!O271)),1,2),IF(ISNUMBER(SEARCH("No",'2_all_summary'!O271)),4,3))</f>
        <v>4</v>
      </c>
      <c r="M272" s="41">
        <f>IF(ISNUMBER(SEARCH("Yes",'2_all_summary'!$H271)),IF(0&lt;'2_all_summary'!P271,1,2),IF(0='2_all_summary'!P271,4,3))</f>
        <v>4</v>
      </c>
      <c r="N272" s="41">
        <f>IF(ISNUMBER(SEARCH("Yes",'2_all_summary'!$H271)),IF(ISNUMBER(SEARCH("Yes",'2_all_summary'!Q271)),1,2),IF(ISNUMBER(SEARCH("No",'2_all_summary'!Q271)),4,3))</f>
        <v>4</v>
      </c>
      <c r="O272" s="41">
        <f>IF(ISNUMBER(SEARCH("Yes",'2_all_summary'!$H271)),IF(ISNUMBER(SEARCH("Yes",'2_all_summary'!R271)),1,2),IF(ISNUMBER(SEARCH("No",'2_all_summary'!R271)),4,3))</f>
        <v>4</v>
      </c>
      <c r="P272" s="41">
        <f>IF(ISNUMBER(SEARCH("Yes",'2_all_summary'!$H271)),IF(ISNUMBER(SEARCH("Yes",'2_all_summary'!S271)),1,2),IF(ISNUMBER(SEARCH("No",'2_all_summary'!S271)),4,3))</f>
        <v>4</v>
      </c>
      <c r="Q272" s="41">
        <f>IF(ISNUMBER(SEARCH("Yes",'2_all_summary'!$H271)),IF(0&lt;'2_all_summary'!T271,1,2),IF(0='2_all_summary'!T271,4,3))</f>
        <v>4</v>
      </c>
      <c r="R272" s="41">
        <f>IF(ISNUMBER(SEARCH("Yes",'2_all_summary'!$H271)),IF(ISNUMBER(SEARCH("Yes",'2_all_summary'!U271)),1,2),IF(ISNUMBER(SEARCH("No",'2_all_summary'!U271)),4,3))</f>
        <v>4</v>
      </c>
    </row>
    <row r="273" spans="7:18" x14ac:dyDescent="0.3">
      <c r="G273" s="56"/>
      <c r="H273" s="41" t="str">
        <f>'2_all_summary'!D272</f>
        <v>Adaptations to maintain the contributions of small-scale fisheries to food security in the Pacific Islands</v>
      </c>
      <c r="I273" s="41" t="str">
        <f>'2_all_summary'!E272</f>
        <v>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â€˜sourceâ€™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Â© 2018</v>
      </c>
      <c r="J273" s="41">
        <f>IF(ISNUMBER(SEARCH("Yes",'2_all_summary'!$H272)),IF(ISNUMBER(SEARCH("Yes",'2_all_summary'!M272)),1,2),IF(ISNUMBER(SEARCH("No",'2_all_summary'!M272)),4,3))</f>
        <v>1</v>
      </c>
      <c r="K273" s="41">
        <f>IF(ISNUMBER(SEARCH("Yes",'2_all_summary'!$H272)),IF(ISNUMBER(SEARCH("Yes",'2_all_summary'!N272)),1,2),IF(ISNUMBER(SEARCH("No",'2_all_summary'!N272)),4,3))</f>
        <v>1</v>
      </c>
      <c r="L273" s="41">
        <f>IF(ISNUMBER(SEARCH("Yes",'2_all_summary'!$H272)),IF(ISNUMBER(SEARCH("Yes",'2_all_summary'!O272)),1,2),IF(ISNUMBER(SEARCH("No",'2_all_summary'!O272)),4,3))</f>
        <v>1</v>
      </c>
      <c r="M273" s="41">
        <f>IF(ISNUMBER(SEARCH("Yes",'2_all_summary'!$H272)),IF(0&lt;'2_all_summary'!P272,1,2),IF(0='2_all_summary'!P272,4,3))</f>
        <v>1</v>
      </c>
      <c r="N273" s="41">
        <f>IF(ISNUMBER(SEARCH("Yes",'2_all_summary'!$H272)),IF(ISNUMBER(SEARCH("Yes",'2_all_summary'!Q272)),1,2),IF(ISNUMBER(SEARCH("No",'2_all_summary'!Q272)),4,3))</f>
        <v>1</v>
      </c>
      <c r="O273" s="41">
        <f>IF(ISNUMBER(SEARCH("Yes",'2_all_summary'!$H272)),IF(ISNUMBER(SEARCH("Yes",'2_all_summary'!R272)),1,2),IF(ISNUMBER(SEARCH("No",'2_all_summary'!R272)),4,3))</f>
        <v>2</v>
      </c>
      <c r="P273" s="41">
        <f>IF(ISNUMBER(SEARCH("Yes",'2_all_summary'!$H272)),IF(ISNUMBER(SEARCH("Yes",'2_all_summary'!S272)),1,2),IF(ISNUMBER(SEARCH("No",'2_all_summary'!S272)),4,3))</f>
        <v>1</v>
      </c>
      <c r="Q273" s="41">
        <f>IF(ISNUMBER(SEARCH("Yes",'2_all_summary'!$H272)),IF(0&lt;'2_all_summary'!T272,1,2),IF(0='2_all_summary'!T272,4,3))</f>
        <v>1</v>
      </c>
      <c r="R273" s="41">
        <f>IF(ISNUMBER(SEARCH("Yes",'2_all_summary'!$H272)),IF(ISNUMBER(SEARCH("Yes",'2_all_summary'!U272)),1,2),IF(ISNUMBER(SEARCH("No",'2_all_summary'!U272)),4,3))</f>
        <v>1</v>
      </c>
    </row>
    <row r="274" spans="7:18" x14ac:dyDescent="0.3">
      <c r="G274" s="56"/>
      <c r="H274" s="41" t="str">
        <f>'2_all_summary'!D273</f>
        <v>Drivers and barriers to sustainable fisheries in two peri-urban impoundments in Zimbabwe</v>
      </c>
      <c r="I274" s="41" t="str">
        <f>'2_all_summary'!E273</f>
        <v>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Â© 2019, South African Water Research Commission. All rights reserved.</v>
      </c>
      <c r="J274" s="41">
        <f>IF(ISNUMBER(SEARCH("Yes",'2_all_summary'!$H273)),IF(ISNUMBER(SEARCH("Yes",'2_all_summary'!M273)),1,2),IF(ISNUMBER(SEARCH("No",'2_all_summary'!M273)),4,3))</f>
        <v>4</v>
      </c>
      <c r="K274" s="41">
        <f>IF(ISNUMBER(SEARCH("Yes",'2_all_summary'!$H273)),IF(ISNUMBER(SEARCH("Yes",'2_all_summary'!N273)),1,2),IF(ISNUMBER(SEARCH("No",'2_all_summary'!N273)),4,3))</f>
        <v>4</v>
      </c>
      <c r="L274" s="41">
        <f>IF(ISNUMBER(SEARCH("Yes",'2_all_summary'!$H273)),IF(ISNUMBER(SEARCH("Yes",'2_all_summary'!O273)),1,2),IF(ISNUMBER(SEARCH("No",'2_all_summary'!O273)),4,3))</f>
        <v>4</v>
      </c>
      <c r="M274" s="41">
        <f>IF(ISNUMBER(SEARCH("Yes",'2_all_summary'!$H273)),IF(0&lt;'2_all_summary'!P273,1,2),IF(0='2_all_summary'!P273,4,3))</f>
        <v>4</v>
      </c>
      <c r="N274" s="41">
        <f>IF(ISNUMBER(SEARCH("Yes",'2_all_summary'!$H273)),IF(ISNUMBER(SEARCH("Yes",'2_all_summary'!Q273)),1,2),IF(ISNUMBER(SEARCH("No",'2_all_summary'!Q273)),4,3))</f>
        <v>4</v>
      </c>
      <c r="O274" s="41">
        <f>IF(ISNUMBER(SEARCH("Yes",'2_all_summary'!$H273)),IF(ISNUMBER(SEARCH("Yes",'2_all_summary'!R273)),1,2),IF(ISNUMBER(SEARCH("No",'2_all_summary'!R273)),4,3))</f>
        <v>4</v>
      </c>
      <c r="P274" s="41">
        <f>IF(ISNUMBER(SEARCH("Yes",'2_all_summary'!$H273)),IF(ISNUMBER(SEARCH("Yes",'2_all_summary'!S273)),1,2),IF(ISNUMBER(SEARCH("No",'2_all_summary'!S273)),4,3))</f>
        <v>4</v>
      </c>
      <c r="Q274" s="41">
        <f>IF(ISNUMBER(SEARCH("Yes",'2_all_summary'!$H273)),IF(0&lt;'2_all_summary'!T273,1,2),IF(0='2_all_summary'!T273,4,3))</f>
        <v>4</v>
      </c>
      <c r="R274" s="41">
        <f>IF(ISNUMBER(SEARCH("Yes",'2_all_summary'!$H273)),IF(ISNUMBER(SEARCH("Yes",'2_all_summary'!U273)),1,2),IF(ISNUMBER(SEARCH("No",'2_all_summary'!U273)),4,3))</f>
        <v>4</v>
      </c>
    </row>
    <row r="275" spans="7:18" x14ac:dyDescent="0.3">
      <c r="G275" s="56"/>
      <c r="H275" s="41" t="str">
        <f>'2_all_summary'!D274</f>
        <v>Present status and approaches for the sustainable development of community based fish culture in seasonal floodplains of Bangladesh</v>
      </c>
      <c r="I275" s="41" t="str">
        <f>'2_all_summary'!E274</f>
        <v>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Â© 2012 Asian Network for Scientific Information.</v>
      </c>
      <c r="J275" s="41">
        <f>IF(ISNUMBER(SEARCH("Yes",'2_all_summary'!$H274)),IF(ISNUMBER(SEARCH("Yes",'2_all_summary'!M274)),1,2),IF(ISNUMBER(SEARCH("No",'2_all_summary'!M274)),4,3))</f>
        <v>4</v>
      </c>
      <c r="K275" s="41">
        <f>IF(ISNUMBER(SEARCH("Yes",'2_all_summary'!$H274)),IF(ISNUMBER(SEARCH("Yes",'2_all_summary'!N274)),1,2),IF(ISNUMBER(SEARCH("No",'2_all_summary'!N274)),4,3))</f>
        <v>4</v>
      </c>
      <c r="L275" s="41">
        <f>IF(ISNUMBER(SEARCH("Yes",'2_all_summary'!$H274)),IF(ISNUMBER(SEARCH("Yes",'2_all_summary'!O274)),1,2),IF(ISNUMBER(SEARCH("No",'2_all_summary'!O274)),4,3))</f>
        <v>4</v>
      </c>
      <c r="M275" s="41">
        <f>IF(ISNUMBER(SEARCH("Yes",'2_all_summary'!$H274)),IF(0&lt;'2_all_summary'!P274,1,2),IF(0='2_all_summary'!P274,4,3))</f>
        <v>4</v>
      </c>
      <c r="N275" s="41">
        <f>IF(ISNUMBER(SEARCH("Yes",'2_all_summary'!$H274)),IF(ISNUMBER(SEARCH("Yes",'2_all_summary'!Q274)),1,2),IF(ISNUMBER(SEARCH("No",'2_all_summary'!Q274)),4,3))</f>
        <v>4</v>
      </c>
      <c r="O275" s="41">
        <f>IF(ISNUMBER(SEARCH("Yes",'2_all_summary'!$H274)),IF(ISNUMBER(SEARCH("Yes",'2_all_summary'!R274)),1,2),IF(ISNUMBER(SEARCH("No",'2_all_summary'!R274)),4,3))</f>
        <v>4</v>
      </c>
      <c r="P275" s="41">
        <f>IF(ISNUMBER(SEARCH("Yes",'2_all_summary'!$H274)),IF(ISNUMBER(SEARCH("Yes",'2_all_summary'!S274)),1,2),IF(ISNUMBER(SEARCH("No",'2_all_summary'!S274)),4,3))</f>
        <v>4</v>
      </c>
      <c r="Q275" s="41">
        <f>IF(ISNUMBER(SEARCH("Yes",'2_all_summary'!$H274)),IF(0&lt;'2_all_summary'!T274,1,2),IF(0='2_all_summary'!T274,4,3))</f>
        <v>4</v>
      </c>
      <c r="R275" s="41">
        <f>IF(ISNUMBER(SEARCH("Yes",'2_all_summary'!$H274)),IF(ISNUMBER(SEARCH("Yes",'2_all_summary'!U274)),1,2),IF(ISNUMBER(SEARCH("No",'2_all_summary'!U274)),4,3))</f>
        <v>4</v>
      </c>
    </row>
    <row r="276" spans="7:18" x14ac:dyDescent="0.3">
      <c r="G276" s="56"/>
      <c r="H276" s="41" t="str">
        <f>'2_all_summary'!D275</f>
        <v>Patterns of catch and trophic signatures illustrate diverse management requirements of coastal fisheries in Solomon Islands</v>
      </c>
      <c r="I276" s="41" t="str">
        <f>'2_all_summary'!E275</f>
        <v>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Â© 2022, The Author(s).</v>
      </c>
      <c r="J276" s="41">
        <f>IF(ISNUMBER(SEARCH("Yes",'2_all_summary'!$H275)),IF(ISNUMBER(SEARCH("Yes",'2_all_summary'!M275)),1,2),IF(ISNUMBER(SEARCH("No",'2_all_summary'!M275)),4,3))</f>
        <v>1</v>
      </c>
      <c r="K276" s="41">
        <f>IF(ISNUMBER(SEARCH("Yes",'2_all_summary'!$H275)),IF(ISNUMBER(SEARCH("Yes",'2_all_summary'!N275)),1,2),IF(ISNUMBER(SEARCH("No",'2_all_summary'!N275)),4,3))</f>
        <v>1</v>
      </c>
      <c r="L276" s="41">
        <f>IF(ISNUMBER(SEARCH("Yes",'2_all_summary'!$H275)),IF(ISNUMBER(SEARCH("Yes",'2_all_summary'!O275)),1,2),IF(ISNUMBER(SEARCH("No",'2_all_summary'!O275)),4,3))</f>
        <v>1</v>
      </c>
      <c r="M276" s="41">
        <f>IF(ISNUMBER(SEARCH("Yes",'2_all_summary'!$H275)),IF(0&lt;'2_all_summary'!P275,1,2),IF(0='2_all_summary'!P275,4,3))</f>
        <v>1</v>
      </c>
      <c r="N276" s="41">
        <f>IF(ISNUMBER(SEARCH("Yes",'2_all_summary'!$H275)),IF(ISNUMBER(SEARCH("Yes",'2_all_summary'!Q275)),1,2),IF(ISNUMBER(SEARCH("No",'2_all_summary'!Q275)),4,3))</f>
        <v>1</v>
      </c>
      <c r="O276" s="41">
        <f>IF(ISNUMBER(SEARCH("Yes",'2_all_summary'!$H275)),IF(ISNUMBER(SEARCH("Yes",'2_all_summary'!R275)),1,2),IF(ISNUMBER(SEARCH("No",'2_all_summary'!R275)),4,3))</f>
        <v>1</v>
      </c>
      <c r="P276" s="41">
        <f>IF(ISNUMBER(SEARCH("Yes",'2_all_summary'!$H275)),IF(ISNUMBER(SEARCH("Yes",'2_all_summary'!S275)),1,2),IF(ISNUMBER(SEARCH("No",'2_all_summary'!S275)),4,3))</f>
        <v>1</v>
      </c>
      <c r="Q276" s="41">
        <f>IF(ISNUMBER(SEARCH("Yes",'2_all_summary'!$H275)),IF(0&lt;'2_all_summary'!T275,1,2),IF(0='2_all_summary'!T275,4,3))</f>
        <v>1</v>
      </c>
      <c r="R276" s="41">
        <f>IF(ISNUMBER(SEARCH("Yes",'2_all_summary'!$H275)),IF(ISNUMBER(SEARCH("Yes",'2_all_summary'!U275)),1,2),IF(ISNUMBER(SEARCH("No",'2_all_summary'!U275)),4,3))</f>
        <v>1</v>
      </c>
    </row>
    <row r="277" spans="7:18" x14ac:dyDescent="0.3">
      <c r="G277" s="56"/>
      <c r="H277" s="41" t="str">
        <f>'2_all_summary'!D276</f>
        <v>Community resilience mechanism in an unexpected extreme weather event: An analysis of the Kerala floods of 2018, India</v>
      </c>
      <c r="I277" s="41" t="str">
        <f>'2_all_summary'!E276</f>
        <v>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â€˜Community-Based Disaster Risk Managementâ€™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Â© 2020 Elsevier Ltd</v>
      </c>
      <c r="J277" s="41">
        <f>IF(ISNUMBER(SEARCH("Yes",'2_all_summary'!$H276)),IF(ISNUMBER(SEARCH("Yes",'2_all_summary'!M276)),1,2),IF(ISNUMBER(SEARCH("No",'2_all_summary'!M276)),4,3))</f>
        <v>4</v>
      </c>
      <c r="K277" s="41">
        <f>IF(ISNUMBER(SEARCH("Yes",'2_all_summary'!$H276)),IF(ISNUMBER(SEARCH("Yes",'2_all_summary'!N276)),1,2),IF(ISNUMBER(SEARCH("No",'2_all_summary'!N276)),4,3))</f>
        <v>4</v>
      </c>
      <c r="L277" s="41">
        <f>IF(ISNUMBER(SEARCH("Yes",'2_all_summary'!$H276)),IF(ISNUMBER(SEARCH("Yes",'2_all_summary'!O276)),1,2),IF(ISNUMBER(SEARCH("No",'2_all_summary'!O276)),4,3))</f>
        <v>4</v>
      </c>
      <c r="M277" s="41">
        <f>IF(ISNUMBER(SEARCH("Yes",'2_all_summary'!$H276)),IF(0&lt;'2_all_summary'!P276,1,2),IF(0='2_all_summary'!P276,4,3))</f>
        <v>4</v>
      </c>
      <c r="N277" s="41">
        <f>IF(ISNUMBER(SEARCH("Yes",'2_all_summary'!$H276)),IF(ISNUMBER(SEARCH("Yes",'2_all_summary'!Q276)),1,2),IF(ISNUMBER(SEARCH("No",'2_all_summary'!Q276)),4,3))</f>
        <v>4</v>
      </c>
      <c r="O277" s="41">
        <f>IF(ISNUMBER(SEARCH("Yes",'2_all_summary'!$H276)),IF(ISNUMBER(SEARCH("Yes",'2_all_summary'!R276)),1,2),IF(ISNUMBER(SEARCH("No",'2_all_summary'!R276)),4,3))</f>
        <v>4</v>
      </c>
      <c r="P277" s="41">
        <f>IF(ISNUMBER(SEARCH("Yes",'2_all_summary'!$H276)),IF(ISNUMBER(SEARCH("Yes",'2_all_summary'!S276)),1,2),IF(ISNUMBER(SEARCH("No",'2_all_summary'!S276)),4,3))</f>
        <v>4</v>
      </c>
      <c r="Q277" s="41">
        <f>IF(ISNUMBER(SEARCH("Yes",'2_all_summary'!$H276)),IF(0&lt;'2_all_summary'!T276,1,2),IF(0='2_all_summary'!T276,4,3))</f>
        <v>4</v>
      </c>
      <c r="R277" s="41">
        <f>IF(ISNUMBER(SEARCH("Yes",'2_all_summary'!$H276)),IF(ISNUMBER(SEARCH("Yes",'2_all_summary'!U276)),1,2),IF(ISNUMBER(SEARCH("No",'2_all_summary'!U276)),4,3))</f>
        <v>4</v>
      </c>
    </row>
    <row r="278" spans="7:18" x14ac:dyDescent="0.3">
      <c r="G278" s="56"/>
      <c r="H278" s="41" t="str">
        <f>'2_all_summary'!D277</f>
        <v>Community-based watershed restoration in He'eia (He'eia ahupua'a), O'ahu, Hawaiian Islands</v>
      </c>
      <c r="I278" s="41" t="str">
        <f>'2_all_summary'!E277</f>
        <v>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Â© 2017 by the Regents of the University of California.</v>
      </c>
      <c r="J278" s="41">
        <f>IF(ISNUMBER(SEARCH("Yes",'2_all_summary'!$H277)),IF(ISNUMBER(SEARCH("Yes",'2_all_summary'!M277)),1,2),IF(ISNUMBER(SEARCH("No",'2_all_summary'!M277)),4,3))</f>
        <v>4</v>
      </c>
      <c r="K278" s="41">
        <f>IF(ISNUMBER(SEARCH("Yes",'2_all_summary'!$H277)),IF(ISNUMBER(SEARCH("Yes",'2_all_summary'!N277)),1,2),IF(ISNUMBER(SEARCH("No",'2_all_summary'!N277)),4,3))</f>
        <v>4</v>
      </c>
      <c r="L278" s="41">
        <f>IF(ISNUMBER(SEARCH("Yes",'2_all_summary'!$H277)),IF(ISNUMBER(SEARCH("Yes",'2_all_summary'!O277)),1,2),IF(ISNUMBER(SEARCH("No",'2_all_summary'!O277)),4,3))</f>
        <v>4</v>
      </c>
      <c r="M278" s="41">
        <f>IF(ISNUMBER(SEARCH("Yes",'2_all_summary'!$H277)),IF(0&lt;'2_all_summary'!P277,1,2),IF(0='2_all_summary'!P277,4,3))</f>
        <v>4</v>
      </c>
      <c r="N278" s="41">
        <f>IF(ISNUMBER(SEARCH("Yes",'2_all_summary'!$H277)),IF(ISNUMBER(SEARCH("Yes",'2_all_summary'!Q277)),1,2),IF(ISNUMBER(SEARCH("No",'2_all_summary'!Q277)),4,3))</f>
        <v>4</v>
      </c>
      <c r="O278" s="41">
        <f>IF(ISNUMBER(SEARCH("Yes",'2_all_summary'!$H277)),IF(ISNUMBER(SEARCH("Yes",'2_all_summary'!R277)),1,2),IF(ISNUMBER(SEARCH("No",'2_all_summary'!R277)),4,3))</f>
        <v>4</v>
      </c>
      <c r="P278" s="41">
        <f>IF(ISNUMBER(SEARCH("Yes",'2_all_summary'!$H277)),IF(ISNUMBER(SEARCH("Yes",'2_all_summary'!S277)),1,2),IF(ISNUMBER(SEARCH("No",'2_all_summary'!S277)),4,3))</f>
        <v>4</v>
      </c>
      <c r="Q278" s="41">
        <f>IF(ISNUMBER(SEARCH("Yes",'2_all_summary'!$H277)),IF(0&lt;'2_all_summary'!T277,1,2),IF(0='2_all_summary'!T277,4,3))</f>
        <v>4</v>
      </c>
      <c r="R278" s="41">
        <f>IF(ISNUMBER(SEARCH("Yes",'2_all_summary'!$H277)),IF(ISNUMBER(SEARCH("Yes",'2_all_summary'!U277)),1,2),IF(ISNUMBER(SEARCH("No",'2_all_summary'!U277)),4,3))</f>
        <v>4</v>
      </c>
    </row>
    <row r="279" spans="7:18" x14ac:dyDescent="0.3">
      <c r="G279" s="56"/>
      <c r="H279" s="41" t="str">
        <f>'2_all_summary'!D278</f>
        <v>Dependence on forest resources and tropical deforestation in Ghana</v>
      </c>
      <c r="I279" s="41" t="str">
        <f>'2_all_summary'!E278</f>
        <v>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Â© 2007 Springer Science+Business Media B.V.</v>
      </c>
      <c r="J279" s="41">
        <f>IF(ISNUMBER(SEARCH("Yes",'2_all_summary'!$H278)),IF(ISNUMBER(SEARCH("Yes",'2_all_summary'!M278)),1,2),IF(ISNUMBER(SEARCH("No",'2_all_summary'!M278)),4,3))</f>
        <v>4</v>
      </c>
      <c r="K279" s="41">
        <f>IF(ISNUMBER(SEARCH("Yes",'2_all_summary'!$H278)),IF(ISNUMBER(SEARCH("Yes",'2_all_summary'!N278)),1,2),IF(ISNUMBER(SEARCH("No",'2_all_summary'!N278)),4,3))</f>
        <v>4</v>
      </c>
      <c r="L279" s="41">
        <f>IF(ISNUMBER(SEARCH("Yes",'2_all_summary'!$H278)),IF(ISNUMBER(SEARCH("Yes",'2_all_summary'!O278)),1,2),IF(ISNUMBER(SEARCH("No",'2_all_summary'!O278)),4,3))</f>
        <v>4</v>
      </c>
      <c r="M279" s="41">
        <f>IF(ISNUMBER(SEARCH("Yes",'2_all_summary'!$H278)),IF(0&lt;'2_all_summary'!P278,1,2),IF(0='2_all_summary'!P278,4,3))</f>
        <v>4</v>
      </c>
      <c r="N279" s="41">
        <f>IF(ISNUMBER(SEARCH("Yes",'2_all_summary'!$H278)),IF(ISNUMBER(SEARCH("Yes",'2_all_summary'!Q278)),1,2),IF(ISNUMBER(SEARCH("No",'2_all_summary'!Q278)),4,3))</f>
        <v>4</v>
      </c>
      <c r="O279" s="41">
        <f>IF(ISNUMBER(SEARCH("Yes",'2_all_summary'!$H278)),IF(ISNUMBER(SEARCH("Yes",'2_all_summary'!R278)),1,2),IF(ISNUMBER(SEARCH("No",'2_all_summary'!R278)),4,3))</f>
        <v>4</v>
      </c>
      <c r="P279" s="41">
        <f>IF(ISNUMBER(SEARCH("Yes",'2_all_summary'!$H278)),IF(ISNUMBER(SEARCH("Yes",'2_all_summary'!S278)),1,2),IF(ISNUMBER(SEARCH("No",'2_all_summary'!S278)),4,3))</f>
        <v>4</v>
      </c>
      <c r="Q279" s="41">
        <f>IF(ISNUMBER(SEARCH("Yes",'2_all_summary'!$H278)),IF(0&lt;'2_all_summary'!T278,1,2),IF(0='2_all_summary'!T278,4,3))</f>
        <v>4</v>
      </c>
      <c r="R279" s="41">
        <f>IF(ISNUMBER(SEARCH("Yes",'2_all_summary'!$H278)),IF(ISNUMBER(SEARCH("Yes",'2_all_summary'!U278)),1,2),IF(ISNUMBER(SEARCH("No",'2_all_summary'!U278)),4,3))</f>
        <v>4</v>
      </c>
    </row>
    <row r="280" spans="7:18" x14ac:dyDescent="0.3">
      <c r="G280" s="56"/>
      <c r="H280" s="41" t="str">
        <f>'2_all_summary'!D279</f>
        <v>Comparison of prone and upright, stereotactic, and tomosynthesis-guided biopsies with secondary analysis of ultrasound-occult architectural distortions</v>
      </c>
      <c r="I280" s="41" t="str">
        <f>'2_all_summary'!E279</f>
        <v>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Fisherâ€™s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â€¢ Upright and prone stereotactic and tomosynthesis-guided breast biopsies were safe and effective in the community-practice setting. â€¢ The malignancy rate for ultrasound-occult architectural distortion of 20.7% confirms the management recommendation for biopsy. â€¢ Upright procedures were faster than prone procedures, and tomosynthesis-guided biopsy used fewer exposures than stereotactic biopsy. Â© 2023, The Author(s), under exclusive licence to European Society of Radiology.</v>
      </c>
      <c r="J280" s="41">
        <f>IF(ISNUMBER(SEARCH("Yes",'2_all_summary'!$H279)),IF(ISNUMBER(SEARCH("Yes",'2_all_summary'!M279)),1,2),IF(ISNUMBER(SEARCH("No",'2_all_summary'!M279)),4,3))</f>
        <v>4</v>
      </c>
      <c r="K280" s="41">
        <f>IF(ISNUMBER(SEARCH("Yes",'2_all_summary'!$H279)),IF(ISNUMBER(SEARCH("Yes",'2_all_summary'!N279)),1,2),IF(ISNUMBER(SEARCH("No",'2_all_summary'!N279)),4,3))</f>
        <v>4</v>
      </c>
      <c r="L280" s="41">
        <f>IF(ISNUMBER(SEARCH("Yes",'2_all_summary'!$H279)),IF(ISNUMBER(SEARCH("Yes",'2_all_summary'!O279)),1,2),IF(ISNUMBER(SEARCH("No",'2_all_summary'!O279)),4,3))</f>
        <v>4</v>
      </c>
      <c r="M280" s="41">
        <f>IF(ISNUMBER(SEARCH("Yes",'2_all_summary'!$H279)),IF(0&lt;'2_all_summary'!P279,1,2),IF(0='2_all_summary'!P279,4,3))</f>
        <v>4</v>
      </c>
      <c r="N280" s="41">
        <f>IF(ISNUMBER(SEARCH("Yes",'2_all_summary'!$H279)),IF(ISNUMBER(SEARCH("Yes",'2_all_summary'!Q279)),1,2),IF(ISNUMBER(SEARCH("No",'2_all_summary'!Q279)),4,3))</f>
        <v>4</v>
      </c>
      <c r="O280" s="41">
        <f>IF(ISNUMBER(SEARCH("Yes",'2_all_summary'!$H279)),IF(ISNUMBER(SEARCH("Yes",'2_all_summary'!R279)),1,2),IF(ISNUMBER(SEARCH("No",'2_all_summary'!R279)),4,3))</f>
        <v>4</v>
      </c>
      <c r="P280" s="41">
        <f>IF(ISNUMBER(SEARCH("Yes",'2_all_summary'!$H279)),IF(ISNUMBER(SEARCH("Yes",'2_all_summary'!S279)),1,2),IF(ISNUMBER(SEARCH("No",'2_all_summary'!S279)),4,3))</f>
        <v>4</v>
      </c>
      <c r="Q280" s="41">
        <f>IF(ISNUMBER(SEARCH("Yes",'2_all_summary'!$H279)),IF(0&lt;'2_all_summary'!T279,1,2),IF(0='2_all_summary'!T279,4,3))</f>
        <v>4</v>
      </c>
      <c r="R280" s="41">
        <f>IF(ISNUMBER(SEARCH("Yes",'2_all_summary'!$H279)),IF(ISNUMBER(SEARCH("Yes",'2_all_summary'!U279)),1,2),IF(ISNUMBER(SEARCH("No",'2_all_summary'!U279)),4,3))</f>
        <v>4</v>
      </c>
    </row>
    <row r="281" spans="7:18" x14ac:dyDescent="0.3">
      <c r="G281" s="56"/>
      <c r="H281" s="41" t="str">
        <f>'2_all_summary'!D280</f>
        <v>Sustainability of Community-Based Organizations in Bangladesh</v>
      </c>
      <c r="I281" s="41" t="str">
        <f>'2_all_summary'!E280</f>
        <v>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Â© 2013 Copyright Taylor and Francis Group, LLC.</v>
      </c>
      <c r="J281" s="41">
        <f>IF(ISNUMBER(SEARCH("Yes",'2_all_summary'!$H280)),IF(ISNUMBER(SEARCH("Yes",'2_all_summary'!M280)),1,2),IF(ISNUMBER(SEARCH("No",'2_all_summary'!M280)),4,3))</f>
        <v>4</v>
      </c>
      <c r="K281" s="41">
        <f>IF(ISNUMBER(SEARCH("Yes",'2_all_summary'!$H280)),IF(ISNUMBER(SEARCH("Yes",'2_all_summary'!N280)),1,2),IF(ISNUMBER(SEARCH("No",'2_all_summary'!N280)),4,3))</f>
        <v>4</v>
      </c>
      <c r="L281" s="41">
        <f>IF(ISNUMBER(SEARCH("Yes",'2_all_summary'!$H280)),IF(ISNUMBER(SEARCH("Yes",'2_all_summary'!O280)),1,2),IF(ISNUMBER(SEARCH("No",'2_all_summary'!O280)),4,3))</f>
        <v>4</v>
      </c>
      <c r="M281" s="41">
        <f>IF(ISNUMBER(SEARCH("Yes",'2_all_summary'!$H280)),IF(0&lt;'2_all_summary'!P280,1,2),IF(0='2_all_summary'!P280,4,3))</f>
        <v>4</v>
      </c>
      <c r="N281" s="41">
        <f>IF(ISNUMBER(SEARCH("Yes",'2_all_summary'!$H280)),IF(ISNUMBER(SEARCH("Yes",'2_all_summary'!Q280)),1,2),IF(ISNUMBER(SEARCH("No",'2_all_summary'!Q280)),4,3))</f>
        <v>4</v>
      </c>
      <c r="O281" s="41">
        <f>IF(ISNUMBER(SEARCH("Yes",'2_all_summary'!$H280)),IF(ISNUMBER(SEARCH("Yes",'2_all_summary'!R280)),1,2),IF(ISNUMBER(SEARCH("No",'2_all_summary'!R280)),4,3))</f>
        <v>4</v>
      </c>
      <c r="P281" s="41">
        <f>IF(ISNUMBER(SEARCH("Yes",'2_all_summary'!$H280)),IF(ISNUMBER(SEARCH("Yes",'2_all_summary'!S280)),1,2),IF(ISNUMBER(SEARCH("No",'2_all_summary'!S280)),4,3))</f>
        <v>4</v>
      </c>
      <c r="Q281" s="41">
        <f>IF(ISNUMBER(SEARCH("Yes",'2_all_summary'!$H280)),IF(0&lt;'2_all_summary'!T280,1,2),IF(0='2_all_summary'!T280,4,3))</f>
        <v>4</v>
      </c>
      <c r="R281" s="41">
        <f>IF(ISNUMBER(SEARCH("Yes",'2_all_summary'!$H280)),IF(ISNUMBER(SEARCH("Yes",'2_all_summary'!U280)),1,2),IF(ISNUMBER(SEARCH("No",'2_all_summary'!U280)),4,3))</f>
        <v>4</v>
      </c>
    </row>
    <row r="282" spans="7:18" x14ac:dyDescent="0.3">
      <c r="G282" s="56"/>
      <c r="H282" s="41" t="str">
        <f>'2_all_summary'!D281</f>
        <v>Ten years of dynamic co-management of a multi-species reef fishery</v>
      </c>
      <c r="I282" s="41" t="str">
        <f>'2_all_summary'!E281</f>
        <v>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rareâ€“meaning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Â© 2022, The Author(s).</v>
      </c>
      <c r="J282" s="41">
        <f>IF(ISNUMBER(SEARCH("Yes",'2_all_summary'!$H281)),IF(ISNUMBER(SEARCH("Yes",'2_all_summary'!M281)),1,2),IF(ISNUMBER(SEARCH("No",'2_all_summary'!M281)),4,3))</f>
        <v>4</v>
      </c>
      <c r="K282" s="41">
        <f>IF(ISNUMBER(SEARCH("Yes",'2_all_summary'!$H281)),IF(ISNUMBER(SEARCH("Yes",'2_all_summary'!N281)),1,2),IF(ISNUMBER(SEARCH("No",'2_all_summary'!N281)),4,3))</f>
        <v>4</v>
      </c>
      <c r="L282" s="41">
        <f>IF(ISNUMBER(SEARCH("Yes",'2_all_summary'!$H281)),IF(ISNUMBER(SEARCH("Yes",'2_all_summary'!O281)),1,2),IF(ISNUMBER(SEARCH("No",'2_all_summary'!O281)),4,3))</f>
        <v>4</v>
      </c>
      <c r="M282" s="41">
        <f>IF(ISNUMBER(SEARCH("Yes",'2_all_summary'!$H281)),IF(0&lt;'2_all_summary'!P281,1,2),IF(0='2_all_summary'!P281,4,3))</f>
        <v>4</v>
      </c>
      <c r="N282" s="41">
        <f>IF(ISNUMBER(SEARCH("Yes",'2_all_summary'!$H281)),IF(ISNUMBER(SEARCH("Yes",'2_all_summary'!Q281)),1,2),IF(ISNUMBER(SEARCH("No",'2_all_summary'!Q281)),4,3))</f>
        <v>3</v>
      </c>
      <c r="O282" s="41">
        <f>IF(ISNUMBER(SEARCH("Yes",'2_all_summary'!$H281)),IF(ISNUMBER(SEARCH("Yes",'2_all_summary'!R281)),1,2),IF(ISNUMBER(SEARCH("No",'2_all_summary'!R281)),4,3))</f>
        <v>3</v>
      </c>
      <c r="P282" s="41">
        <f>IF(ISNUMBER(SEARCH("Yes",'2_all_summary'!$H281)),IF(ISNUMBER(SEARCH("Yes",'2_all_summary'!S281)),1,2),IF(ISNUMBER(SEARCH("No",'2_all_summary'!S281)),4,3))</f>
        <v>3</v>
      </c>
      <c r="Q282" s="41">
        <f>IF(ISNUMBER(SEARCH("Yes",'2_all_summary'!$H281)),IF(0&lt;'2_all_summary'!T281,1,2),IF(0='2_all_summary'!T281,4,3))</f>
        <v>3</v>
      </c>
      <c r="R282" s="41">
        <f>IF(ISNUMBER(SEARCH("Yes",'2_all_summary'!$H281)),IF(ISNUMBER(SEARCH("Yes",'2_all_summary'!U281)),1,2),IF(ISNUMBER(SEARCH("No",'2_all_summary'!U281)),4,3))</f>
        <v>3</v>
      </c>
    </row>
    <row r="283" spans="7:18" x14ac:dyDescent="0.3">
      <c r="G283" s="56"/>
      <c r="H283" s="41" t="str">
        <f>'2_all_summary'!D282</f>
        <v>Estimating survival in a remote community-based fishery using acoustic telemetry</v>
      </c>
      <c r="I283" s="41" t="str">
        <f>'2_all_summary'!E282</f>
        <v>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Cormackâ€“Jollyâ€“Seber survival estimates were similar for the three top models (quarterly Ï†&amp;gt; 0.80) and detection probability varied with time and as a result of different tag configurations used (pTag type+t ). Survival also differed depending on the location and timing of fish tagging (Ï†Catch; summer vs. winter). A further joint analysis combining detections of live fish and returned tags estimated quarterly survival and site fidelity probability (s = 0.97, 0.92â€“1.00 CI (credible interval) and f = 0.96, 0.92â€“1.00 CI, respectively). Survival estimates were unachievable using traditional tagging methods, highlighting the value of acoustic telemetry markâ€“recapture as a management tool for estimating demographic parameters for poorly known small-scale fisheries. Â© 2022 Author(s) Lees, MacNeil, and Hussey and the Crown.</v>
      </c>
      <c r="J283" s="41">
        <f>IF(ISNUMBER(SEARCH("Yes",'2_all_summary'!$H282)),IF(ISNUMBER(SEARCH("Yes",'2_all_summary'!M282)),1,2),IF(ISNUMBER(SEARCH("No",'2_all_summary'!M282)),4,3))</f>
        <v>4</v>
      </c>
      <c r="K283" s="41">
        <f>IF(ISNUMBER(SEARCH("Yes",'2_all_summary'!$H282)),IF(ISNUMBER(SEARCH("Yes",'2_all_summary'!N282)),1,2),IF(ISNUMBER(SEARCH("No",'2_all_summary'!N282)),4,3))</f>
        <v>4</v>
      </c>
      <c r="L283" s="41">
        <f>IF(ISNUMBER(SEARCH("Yes",'2_all_summary'!$H282)),IF(ISNUMBER(SEARCH("Yes",'2_all_summary'!O282)),1,2),IF(ISNUMBER(SEARCH("No",'2_all_summary'!O282)),4,3))</f>
        <v>4</v>
      </c>
      <c r="M283" s="41">
        <f>IF(ISNUMBER(SEARCH("Yes",'2_all_summary'!$H282)),IF(0&lt;'2_all_summary'!P282,1,2),IF(0='2_all_summary'!P282,4,3))</f>
        <v>4</v>
      </c>
      <c r="N283" s="41">
        <f>IF(ISNUMBER(SEARCH("Yes",'2_all_summary'!$H282)),IF(ISNUMBER(SEARCH("Yes",'2_all_summary'!Q282)),1,2),IF(ISNUMBER(SEARCH("No",'2_all_summary'!Q282)),4,3))</f>
        <v>4</v>
      </c>
      <c r="O283" s="41">
        <f>IF(ISNUMBER(SEARCH("Yes",'2_all_summary'!$H282)),IF(ISNUMBER(SEARCH("Yes",'2_all_summary'!R282)),1,2),IF(ISNUMBER(SEARCH("No",'2_all_summary'!R282)),4,3))</f>
        <v>4</v>
      </c>
      <c r="P283" s="41">
        <f>IF(ISNUMBER(SEARCH("Yes",'2_all_summary'!$H282)),IF(ISNUMBER(SEARCH("Yes",'2_all_summary'!S282)),1,2),IF(ISNUMBER(SEARCH("No",'2_all_summary'!S282)),4,3))</f>
        <v>4</v>
      </c>
      <c r="Q283" s="41">
        <f>IF(ISNUMBER(SEARCH("Yes",'2_all_summary'!$H282)),IF(0&lt;'2_all_summary'!T282,1,2),IF(0='2_all_summary'!T282,4,3))</f>
        <v>4</v>
      </c>
      <c r="R283" s="41">
        <f>IF(ISNUMBER(SEARCH("Yes",'2_all_summary'!$H282)),IF(ISNUMBER(SEARCH("Yes",'2_all_summary'!U282)),1,2),IF(ISNUMBER(SEARCH("No",'2_all_summary'!U282)),4,3))</f>
        <v>4</v>
      </c>
    </row>
    <row r="284" spans="7:18" x14ac:dyDescent="0.3">
      <c r="G284" s="56"/>
      <c r="H284" s="41" t="str">
        <f>'2_all_summary'!D283</f>
        <v>Adapting to climate change in small-scale fisheries: Insights from indigenous communities in the global north and south</v>
      </c>
      <c r="I284" s="41" t="str">
        <f>'2_all_summary'!E283</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284" s="41">
        <f>IF(ISNUMBER(SEARCH("Yes",'2_all_summary'!$H283)),IF(ISNUMBER(SEARCH("Yes",'2_all_summary'!M283)),1,2),IF(ISNUMBER(SEARCH("No",'2_all_summary'!M283)),4,3))</f>
        <v>4</v>
      </c>
      <c r="K284" s="41">
        <f>IF(ISNUMBER(SEARCH("Yes",'2_all_summary'!$H283)),IF(ISNUMBER(SEARCH("Yes",'2_all_summary'!N283)),1,2),IF(ISNUMBER(SEARCH("No",'2_all_summary'!N283)),4,3))</f>
        <v>4</v>
      </c>
      <c r="L284" s="41">
        <f>IF(ISNUMBER(SEARCH("Yes",'2_all_summary'!$H283)),IF(ISNUMBER(SEARCH("Yes",'2_all_summary'!O283)),1,2),IF(ISNUMBER(SEARCH("No",'2_all_summary'!O283)),4,3))</f>
        <v>4</v>
      </c>
      <c r="M284" s="41">
        <f>IF(ISNUMBER(SEARCH("Yes",'2_all_summary'!$H283)),IF(0&lt;'2_all_summary'!P283,1,2),IF(0='2_all_summary'!P283,4,3))</f>
        <v>4</v>
      </c>
      <c r="N284" s="41">
        <f>IF(ISNUMBER(SEARCH("Yes",'2_all_summary'!$H283)),IF(ISNUMBER(SEARCH("Yes",'2_all_summary'!Q283)),1,2),IF(ISNUMBER(SEARCH("No",'2_all_summary'!Q283)),4,3))</f>
        <v>4</v>
      </c>
      <c r="O284" s="41">
        <f>IF(ISNUMBER(SEARCH("Yes",'2_all_summary'!$H283)),IF(ISNUMBER(SEARCH("Yes",'2_all_summary'!R283)),1,2),IF(ISNUMBER(SEARCH("No",'2_all_summary'!R283)),4,3))</f>
        <v>4</v>
      </c>
      <c r="P284" s="41">
        <f>IF(ISNUMBER(SEARCH("Yes",'2_all_summary'!$H283)),IF(ISNUMBER(SEARCH("Yes",'2_all_summary'!S283)),1,2),IF(ISNUMBER(SEARCH("No",'2_all_summary'!S283)),4,3))</f>
        <v>4</v>
      </c>
      <c r="Q284" s="41">
        <f>IF(ISNUMBER(SEARCH("Yes",'2_all_summary'!$H283)),IF(0&lt;'2_all_summary'!T283,1,2),IF(0='2_all_summary'!T283,4,3))</f>
        <v>4</v>
      </c>
      <c r="R284" s="41">
        <f>IF(ISNUMBER(SEARCH("Yes",'2_all_summary'!$H283)),IF(ISNUMBER(SEARCH("Yes",'2_all_summary'!U283)),1,2),IF(ISNUMBER(SEARCH("No",'2_all_summary'!U283)),4,3))</f>
        <v>4</v>
      </c>
    </row>
    <row r="285" spans="7:18" x14ac:dyDescent="0.3">
      <c r="G285" s="56"/>
      <c r="H285" s="41" t="str">
        <f>'2_all_summary'!D284</f>
        <v>Challenges in managing freshwater fishery resource through Lebak Lebung Auction approach: A case study in Pangkalan Lampam District Ogan Komering Ilir Regency</v>
      </c>
      <c r="I285" s="41" t="str">
        <f>'2_all_summary'!E284</f>
        <v>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Â© Published under licence by IOP Publishing Ltd.</v>
      </c>
      <c r="J285" s="41">
        <f>IF(ISNUMBER(SEARCH("Yes",'2_all_summary'!$H284)),IF(ISNUMBER(SEARCH("Yes",'2_all_summary'!M284)),1,2),IF(ISNUMBER(SEARCH("No",'2_all_summary'!M284)),4,3))</f>
        <v>4</v>
      </c>
      <c r="K285" s="41">
        <f>IF(ISNUMBER(SEARCH("Yes",'2_all_summary'!$H284)),IF(ISNUMBER(SEARCH("Yes",'2_all_summary'!N284)),1,2),IF(ISNUMBER(SEARCH("No",'2_all_summary'!N284)),4,3))</f>
        <v>4</v>
      </c>
      <c r="L285" s="41">
        <f>IF(ISNUMBER(SEARCH("Yes",'2_all_summary'!$H284)),IF(ISNUMBER(SEARCH("Yes",'2_all_summary'!O284)),1,2),IF(ISNUMBER(SEARCH("No",'2_all_summary'!O284)),4,3))</f>
        <v>4</v>
      </c>
      <c r="M285" s="41">
        <f>IF(ISNUMBER(SEARCH("Yes",'2_all_summary'!$H284)),IF(0&lt;'2_all_summary'!P284,1,2),IF(0='2_all_summary'!P284,4,3))</f>
        <v>4</v>
      </c>
      <c r="N285" s="41">
        <f>IF(ISNUMBER(SEARCH("Yes",'2_all_summary'!$H284)),IF(ISNUMBER(SEARCH("Yes",'2_all_summary'!Q284)),1,2),IF(ISNUMBER(SEARCH("No",'2_all_summary'!Q284)),4,3))</f>
        <v>4</v>
      </c>
      <c r="O285" s="41">
        <f>IF(ISNUMBER(SEARCH("Yes",'2_all_summary'!$H284)),IF(ISNUMBER(SEARCH("Yes",'2_all_summary'!R284)),1,2),IF(ISNUMBER(SEARCH("No",'2_all_summary'!R284)),4,3))</f>
        <v>4</v>
      </c>
      <c r="P285" s="41">
        <f>IF(ISNUMBER(SEARCH("Yes",'2_all_summary'!$H284)),IF(ISNUMBER(SEARCH("Yes",'2_all_summary'!S284)),1,2),IF(ISNUMBER(SEARCH("No",'2_all_summary'!S284)),4,3))</f>
        <v>4</v>
      </c>
      <c r="Q285" s="41">
        <f>IF(ISNUMBER(SEARCH("Yes",'2_all_summary'!$H284)),IF(0&lt;'2_all_summary'!T284,1,2),IF(0='2_all_summary'!T284,4,3))</f>
        <v>4</v>
      </c>
      <c r="R285" s="41">
        <f>IF(ISNUMBER(SEARCH("Yes",'2_all_summary'!$H284)),IF(ISNUMBER(SEARCH("Yes",'2_all_summary'!U284)),1,2),IF(ISNUMBER(SEARCH("No",'2_all_summary'!U284)),4,3))</f>
        <v>4</v>
      </c>
    </row>
    <row r="286" spans="7:18" x14ac:dyDescent="0.3">
      <c r="G286" s="56"/>
      <c r="H286" s="41" t="str">
        <f>'2_all_summary'!D285</f>
        <v>Burial societies in rural ethiopia</v>
      </c>
      <c r="I286" s="41" t="str">
        <f>'2_all_summary'!E285</f>
        <v>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Â© 2012 International Food Policy Research Institute. All rights reserved.</v>
      </c>
      <c r="J286" s="41">
        <f>IF(ISNUMBER(SEARCH("Yes",'2_all_summary'!$H285)),IF(ISNUMBER(SEARCH("Yes",'2_all_summary'!M285)),1,2),IF(ISNUMBER(SEARCH("No",'2_all_summary'!M285)),4,3))</f>
        <v>4</v>
      </c>
      <c r="K286" s="41">
        <f>IF(ISNUMBER(SEARCH("Yes",'2_all_summary'!$H285)),IF(ISNUMBER(SEARCH("Yes",'2_all_summary'!N285)),1,2),IF(ISNUMBER(SEARCH("No",'2_all_summary'!N285)),4,3))</f>
        <v>4</v>
      </c>
      <c r="L286" s="41">
        <f>IF(ISNUMBER(SEARCH("Yes",'2_all_summary'!$H285)),IF(ISNUMBER(SEARCH("Yes",'2_all_summary'!O285)),1,2),IF(ISNUMBER(SEARCH("No",'2_all_summary'!O285)),4,3))</f>
        <v>4</v>
      </c>
      <c r="M286" s="41">
        <f>IF(ISNUMBER(SEARCH("Yes",'2_all_summary'!$H285)),IF(0&lt;'2_all_summary'!P285,1,2),IF(0='2_all_summary'!P285,4,3))</f>
        <v>4</v>
      </c>
      <c r="N286" s="41">
        <f>IF(ISNUMBER(SEARCH("Yes",'2_all_summary'!$H285)),IF(ISNUMBER(SEARCH("Yes",'2_all_summary'!Q285)),1,2),IF(ISNUMBER(SEARCH("No",'2_all_summary'!Q285)),4,3))</f>
        <v>4</v>
      </c>
      <c r="O286" s="41">
        <f>IF(ISNUMBER(SEARCH("Yes",'2_all_summary'!$H285)),IF(ISNUMBER(SEARCH("Yes",'2_all_summary'!R285)),1,2),IF(ISNUMBER(SEARCH("No",'2_all_summary'!R285)),4,3))</f>
        <v>4</v>
      </c>
      <c r="P286" s="41">
        <f>IF(ISNUMBER(SEARCH("Yes",'2_all_summary'!$H285)),IF(ISNUMBER(SEARCH("Yes",'2_all_summary'!S285)),1,2),IF(ISNUMBER(SEARCH("No",'2_all_summary'!S285)),4,3))</f>
        <v>4</v>
      </c>
      <c r="Q286" s="41">
        <f>IF(ISNUMBER(SEARCH("Yes",'2_all_summary'!$H285)),IF(0&lt;'2_all_summary'!T285,1,2),IF(0='2_all_summary'!T285,4,3))</f>
        <v>4</v>
      </c>
      <c r="R286" s="41">
        <f>IF(ISNUMBER(SEARCH("Yes",'2_all_summary'!$H285)),IF(ISNUMBER(SEARCH("Yes",'2_all_summary'!U285)),1,2),IF(ISNUMBER(SEARCH("No",'2_all_summary'!U285)),4,3))</f>
        <v>4</v>
      </c>
    </row>
    <row r="287" spans="7:18" x14ac:dyDescent="0.3">
      <c r="G287" s="56"/>
      <c r="H287" s="41" t="str">
        <f>'2_all_summary'!D286</f>
        <v>Combining community-based research and local knowledge to confront asthma and subsistence-fishing hazards in Greenpoint/Williamsburg, Brooklyn, New York</v>
      </c>
      <c r="I287" s="41" t="str">
        <f>'2_all_summary'!E286</f>
        <v>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v>
      </c>
      <c r="J287" s="41">
        <f>IF(ISNUMBER(SEARCH("Yes",'2_all_summary'!$H286)),IF(ISNUMBER(SEARCH("Yes",'2_all_summary'!M286)),1,2),IF(ISNUMBER(SEARCH("No",'2_all_summary'!M286)),4,3))</f>
        <v>4</v>
      </c>
      <c r="K287" s="41">
        <f>IF(ISNUMBER(SEARCH("Yes",'2_all_summary'!$H286)),IF(ISNUMBER(SEARCH("Yes",'2_all_summary'!N286)),1,2),IF(ISNUMBER(SEARCH("No",'2_all_summary'!N286)),4,3))</f>
        <v>4</v>
      </c>
      <c r="L287" s="41">
        <f>IF(ISNUMBER(SEARCH("Yes",'2_all_summary'!$H286)),IF(ISNUMBER(SEARCH("Yes",'2_all_summary'!O286)),1,2),IF(ISNUMBER(SEARCH("No",'2_all_summary'!O286)),4,3))</f>
        <v>4</v>
      </c>
      <c r="M287" s="41">
        <f>IF(ISNUMBER(SEARCH("Yes",'2_all_summary'!$H286)),IF(0&lt;'2_all_summary'!P286,1,2),IF(0='2_all_summary'!P286,4,3))</f>
        <v>4</v>
      </c>
      <c r="N287" s="41">
        <f>IF(ISNUMBER(SEARCH("Yes",'2_all_summary'!$H286)),IF(ISNUMBER(SEARCH("Yes",'2_all_summary'!Q286)),1,2),IF(ISNUMBER(SEARCH("No",'2_all_summary'!Q286)),4,3))</f>
        <v>4</v>
      </c>
      <c r="O287" s="41">
        <f>IF(ISNUMBER(SEARCH("Yes",'2_all_summary'!$H286)),IF(ISNUMBER(SEARCH("Yes",'2_all_summary'!R286)),1,2),IF(ISNUMBER(SEARCH("No",'2_all_summary'!R286)),4,3))</f>
        <v>4</v>
      </c>
      <c r="P287" s="41">
        <f>IF(ISNUMBER(SEARCH("Yes",'2_all_summary'!$H286)),IF(ISNUMBER(SEARCH("Yes",'2_all_summary'!S286)),1,2),IF(ISNUMBER(SEARCH("No",'2_all_summary'!S286)),4,3))</f>
        <v>4</v>
      </c>
      <c r="Q287" s="41">
        <f>IF(ISNUMBER(SEARCH("Yes",'2_all_summary'!$H286)),IF(0&lt;'2_all_summary'!T286,1,2),IF(0='2_all_summary'!T286,4,3))</f>
        <v>4</v>
      </c>
      <c r="R287" s="41">
        <f>IF(ISNUMBER(SEARCH("Yes",'2_all_summary'!$H286)),IF(ISNUMBER(SEARCH("Yes",'2_all_summary'!U286)),1,2),IF(ISNUMBER(SEARCH("No",'2_all_summary'!U286)),4,3))</f>
        <v>4</v>
      </c>
    </row>
    <row r="288" spans="7:18" x14ac:dyDescent="0.3">
      <c r="G288" s="56"/>
      <c r="H288" s="41" t="str">
        <f>'2_all_summary'!D287</f>
        <v>A DPSIR-analysis of water uses and related water quality issues in the Colombian Alto and Medio Dagua Community Council</v>
      </c>
      <c r="I288" s="41" t="str">
        <f>'2_all_summary'!E287</f>
        <v>A portion of Colombiaâ€™s water resources is located on the Pacific coast within the territory of the Community Council of Alto and Medio Dagua (CC-AMDA). Though a harmonious balance between the communitiesâ€™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Â© 2018, National Water Research Center.</v>
      </c>
      <c r="J288" s="41">
        <f>IF(ISNUMBER(SEARCH("Yes",'2_all_summary'!$H287)),IF(ISNUMBER(SEARCH("Yes",'2_all_summary'!M287)),1,2),IF(ISNUMBER(SEARCH("No",'2_all_summary'!M287)),4,3))</f>
        <v>4</v>
      </c>
      <c r="K288" s="41">
        <f>IF(ISNUMBER(SEARCH("Yes",'2_all_summary'!$H287)),IF(ISNUMBER(SEARCH("Yes",'2_all_summary'!N287)),1,2),IF(ISNUMBER(SEARCH("No",'2_all_summary'!N287)),4,3))</f>
        <v>4</v>
      </c>
      <c r="L288" s="41">
        <f>IF(ISNUMBER(SEARCH("Yes",'2_all_summary'!$H287)),IF(ISNUMBER(SEARCH("Yes",'2_all_summary'!O287)),1,2),IF(ISNUMBER(SEARCH("No",'2_all_summary'!O287)),4,3))</f>
        <v>4</v>
      </c>
      <c r="M288" s="41">
        <f>IF(ISNUMBER(SEARCH("Yes",'2_all_summary'!$H287)),IF(0&lt;'2_all_summary'!P287,1,2),IF(0='2_all_summary'!P287,4,3))</f>
        <v>4</v>
      </c>
      <c r="N288" s="41">
        <f>IF(ISNUMBER(SEARCH("Yes",'2_all_summary'!$H287)),IF(ISNUMBER(SEARCH("Yes",'2_all_summary'!Q287)),1,2),IF(ISNUMBER(SEARCH("No",'2_all_summary'!Q287)),4,3))</f>
        <v>4</v>
      </c>
      <c r="O288" s="41">
        <f>IF(ISNUMBER(SEARCH("Yes",'2_all_summary'!$H287)),IF(ISNUMBER(SEARCH("Yes",'2_all_summary'!R287)),1,2),IF(ISNUMBER(SEARCH("No",'2_all_summary'!R287)),4,3))</f>
        <v>4</v>
      </c>
      <c r="P288" s="41">
        <f>IF(ISNUMBER(SEARCH("Yes",'2_all_summary'!$H287)),IF(ISNUMBER(SEARCH("Yes",'2_all_summary'!S287)),1,2),IF(ISNUMBER(SEARCH("No",'2_all_summary'!S287)),4,3))</f>
        <v>4</v>
      </c>
      <c r="Q288" s="41">
        <f>IF(ISNUMBER(SEARCH("Yes",'2_all_summary'!$H287)),IF(0&lt;'2_all_summary'!T287,1,2),IF(0='2_all_summary'!T287,4,3))</f>
        <v>4</v>
      </c>
      <c r="R288" s="41">
        <f>IF(ISNUMBER(SEARCH("Yes",'2_all_summary'!$H287)),IF(ISNUMBER(SEARCH("Yes",'2_all_summary'!U287)),1,2),IF(ISNUMBER(SEARCH("No",'2_all_summary'!U287)),4,3))</f>
        <v>4</v>
      </c>
    </row>
    <row r="289" spans="7:18" x14ac:dyDescent="0.3">
      <c r="G289" s="56"/>
      <c r="H289" s="41" t="str">
        <f>'2_all_summary'!D288</f>
        <v>Development of a case definition for hearing loss in community-based older adults: a cross-sectional validation study</v>
      </c>
      <c r="I289" s="41" t="str">
        <f>'2_all_summary'!E288</f>
        <v>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Â© 2021 CMA Joule Inc. or its licensors.</v>
      </c>
      <c r="J289" s="41">
        <f>IF(ISNUMBER(SEARCH("Yes",'2_all_summary'!$H288)),IF(ISNUMBER(SEARCH("Yes",'2_all_summary'!M288)),1,2),IF(ISNUMBER(SEARCH("No",'2_all_summary'!M288)),4,3))</f>
        <v>4</v>
      </c>
      <c r="K289" s="41">
        <f>IF(ISNUMBER(SEARCH("Yes",'2_all_summary'!$H288)),IF(ISNUMBER(SEARCH("Yes",'2_all_summary'!N288)),1,2),IF(ISNUMBER(SEARCH("No",'2_all_summary'!N288)),4,3))</f>
        <v>4</v>
      </c>
      <c r="L289" s="41">
        <f>IF(ISNUMBER(SEARCH("Yes",'2_all_summary'!$H288)),IF(ISNUMBER(SEARCH("Yes",'2_all_summary'!O288)),1,2),IF(ISNUMBER(SEARCH("No",'2_all_summary'!O288)),4,3))</f>
        <v>4</v>
      </c>
      <c r="M289" s="41">
        <f>IF(ISNUMBER(SEARCH("Yes",'2_all_summary'!$H288)),IF(0&lt;'2_all_summary'!P288,1,2),IF(0='2_all_summary'!P288,4,3))</f>
        <v>4</v>
      </c>
      <c r="N289" s="41">
        <f>IF(ISNUMBER(SEARCH("Yes",'2_all_summary'!$H288)),IF(ISNUMBER(SEARCH("Yes",'2_all_summary'!Q288)),1,2),IF(ISNUMBER(SEARCH("No",'2_all_summary'!Q288)),4,3))</f>
        <v>4</v>
      </c>
      <c r="O289" s="41">
        <f>IF(ISNUMBER(SEARCH("Yes",'2_all_summary'!$H288)),IF(ISNUMBER(SEARCH("Yes",'2_all_summary'!R288)),1,2),IF(ISNUMBER(SEARCH("No",'2_all_summary'!R288)),4,3))</f>
        <v>4</v>
      </c>
      <c r="P289" s="41">
        <f>IF(ISNUMBER(SEARCH("Yes",'2_all_summary'!$H288)),IF(ISNUMBER(SEARCH("Yes",'2_all_summary'!S288)),1,2),IF(ISNUMBER(SEARCH("No",'2_all_summary'!S288)),4,3))</f>
        <v>4</v>
      </c>
      <c r="Q289" s="41">
        <f>IF(ISNUMBER(SEARCH("Yes",'2_all_summary'!$H288)),IF(0&lt;'2_all_summary'!T288,1,2),IF(0='2_all_summary'!T288,4,3))</f>
        <v>4</v>
      </c>
      <c r="R289" s="41">
        <f>IF(ISNUMBER(SEARCH("Yes",'2_all_summary'!$H288)),IF(ISNUMBER(SEARCH("Yes",'2_all_summary'!U288)),1,2),IF(ISNUMBER(SEARCH("No",'2_all_summary'!U288)),4,3))</f>
        <v>4</v>
      </c>
    </row>
    <row r="290" spans="7:18" x14ac:dyDescent="0.3">
      <c r="G290" s="56"/>
      <c r="H290" s="41" t="str">
        <f>'2_all_summary'!D289</f>
        <v>Enhanching small-scale community for coastal management in Puntondo Bay, Indonesia</v>
      </c>
      <c r="I290" s="41" t="str">
        <f>'2_all_summary'!E289</f>
        <v>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Â© Published under licence by IOP Publishing Ltd.</v>
      </c>
      <c r="J290" s="41">
        <f>IF(ISNUMBER(SEARCH("Yes",'2_all_summary'!$H289)),IF(ISNUMBER(SEARCH("Yes",'2_all_summary'!M289)),1,2),IF(ISNUMBER(SEARCH("No",'2_all_summary'!M289)),4,3))</f>
        <v>4</v>
      </c>
      <c r="K290" s="41">
        <f>IF(ISNUMBER(SEARCH("Yes",'2_all_summary'!$H289)),IF(ISNUMBER(SEARCH("Yes",'2_all_summary'!N289)),1,2),IF(ISNUMBER(SEARCH("No",'2_all_summary'!N289)),4,3))</f>
        <v>4</v>
      </c>
      <c r="L290" s="41">
        <f>IF(ISNUMBER(SEARCH("Yes",'2_all_summary'!$H289)),IF(ISNUMBER(SEARCH("Yes",'2_all_summary'!O289)),1,2),IF(ISNUMBER(SEARCH("No",'2_all_summary'!O289)),4,3))</f>
        <v>4</v>
      </c>
      <c r="M290" s="41">
        <f>IF(ISNUMBER(SEARCH("Yes",'2_all_summary'!$H289)),IF(0&lt;'2_all_summary'!P289,1,2),IF(0='2_all_summary'!P289,4,3))</f>
        <v>4</v>
      </c>
      <c r="N290" s="41">
        <f>IF(ISNUMBER(SEARCH("Yes",'2_all_summary'!$H289)),IF(ISNUMBER(SEARCH("Yes",'2_all_summary'!Q289)),1,2),IF(ISNUMBER(SEARCH("No",'2_all_summary'!Q289)),4,3))</f>
        <v>4</v>
      </c>
      <c r="O290" s="41">
        <f>IF(ISNUMBER(SEARCH("Yes",'2_all_summary'!$H289)),IF(ISNUMBER(SEARCH("Yes",'2_all_summary'!R289)),1,2),IF(ISNUMBER(SEARCH("No",'2_all_summary'!R289)),4,3))</f>
        <v>4</v>
      </c>
      <c r="P290" s="41">
        <f>IF(ISNUMBER(SEARCH("Yes",'2_all_summary'!$H289)),IF(ISNUMBER(SEARCH("Yes",'2_all_summary'!S289)),1,2),IF(ISNUMBER(SEARCH("No",'2_all_summary'!S289)),4,3))</f>
        <v>4</v>
      </c>
      <c r="Q290" s="41">
        <f>IF(ISNUMBER(SEARCH("Yes",'2_all_summary'!$H289)),IF(0&lt;'2_all_summary'!T289,1,2),IF(0='2_all_summary'!T289,4,3))</f>
        <v>4</v>
      </c>
      <c r="R290" s="41">
        <f>IF(ISNUMBER(SEARCH("Yes",'2_all_summary'!$H289)),IF(ISNUMBER(SEARCH("Yes",'2_all_summary'!U289)),1,2),IF(ISNUMBER(SEARCH("No",'2_all_summary'!U289)),4,3))</f>
        <v>4</v>
      </c>
    </row>
    <row r="291" spans="7:18" x14ac:dyDescent="0.3">
      <c r="G291" s="56"/>
      <c r="H291" s="41" t="str">
        <f>'2_all_summary'!D290</f>
        <v>Ecologically sustainable but unjust? Negotiating equity and authority in common-pool marine resource management</v>
      </c>
      <c r="I291" s="41" t="str">
        <f>'2_all_summary'!E290</f>
        <v>Under appropriate conditions, community-based fisheries management can support sound resource stewardship, with positive social and environmental outcomes. Evaluating indigenous peoplesâ€™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Ostromâ€™s common-pool resource design principles. Grounded in the regionâ€™s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Â© 2014 by the author(s). Published here under license by the Resilience Alliance.</v>
      </c>
      <c r="J291" s="41">
        <f>IF(ISNUMBER(SEARCH("Yes",'2_all_summary'!$H290)),IF(ISNUMBER(SEARCH("Yes",'2_all_summary'!M290)),1,2),IF(ISNUMBER(SEARCH("No",'2_all_summary'!M290)),4,3))</f>
        <v>4</v>
      </c>
      <c r="K291" s="41">
        <f>IF(ISNUMBER(SEARCH("Yes",'2_all_summary'!$H290)),IF(ISNUMBER(SEARCH("Yes",'2_all_summary'!N290)),1,2),IF(ISNUMBER(SEARCH("No",'2_all_summary'!N290)),4,3))</f>
        <v>4</v>
      </c>
      <c r="L291" s="41">
        <f>IF(ISNUMBER(SEARCH("Yes",'2_all_summary'!$H290)),IF(ISNUMBER(SEARCH("Yes",'2_all_summary'!O290)),1,2),IF(ISNUMBER(SEARCH("No",'2_all_summary'!O290)),4,3))</f>
        <v>4</v>
      </c>
      <c r="M291" s="41">
        <f>IF(ISNUMBER(SEARCH("Yes",'2_all_summary'!$H290)),IF(0&lt;'2_all_summary'!P290,1,2),IF(0='2_all_summary'!P290,4,3))</f>
        <v>4</v>
      </c>
      <c r="N291" s="41">
        <f>IF(ISNUMBER(SEARCH("Yes",'2_all_summary'!$H290)),IF(ISNUMBER(SEARCH("Yes",'2_all_summary'!Q290)),1,2),IF(ISNUMBER(SEARCH("No",'2_all_summary'!Q290)),4,3))</f>
        <v>4</v>
      </c>
      <c r="O291" s="41">
        <f>IF(ISNUMBER(SEARCH("Yes",'2_all_summary'!$H290)),IF(ISNUMBER(SEARCH("Yes",'2_all_summary'!R290)),1,2),IF(ISNUMBER(SEARCH("No",'2_all_summary'!R290)),4,3))</f>
        <v>4</v>
      </c>
      <c r="P291" s="41">
        <f>IF(ISNUMBER(SEARCH("Yes",'2_all_summary'!$H290)),IF(ISNUMBER(SEARCH("Yes",'2_all_summary'!S290)),1,2),IF(ISNUMBER(SEARCH("No",'2_all_summary'!S290)),4,3))</f>
        <v>4</v>
      </c>
      <c r="Q291" s="41">
        <f>IF(ISNUMBER(SEARCH("Yes",'2_all_summary'!$H290)),IF(0&lt;'2_all_summary'!T290,1,2),IF(0='2_all_summary'!T290,4,3))</f>
        <v>4</v>
      </c>
      <c r="R291" s="41">
        <f>IF(ISNUMBER(SEARCH("Yes",'2_all_summary'!$H290)),IF(ISNUMBER(SEARCH("Yes",'2_all_summary'!U290)),1,2),IF(ISNUMBER(SEARCH("No",'2_all_summary'!U290)),4,3))</f>
        <v>4</v>
      </c>
    </row>
    <row r="292" spans="7:18" x14ac:dyDescent="0.3">
      <c r="G292" s="56"/>
      <c r="H292" s="41" t="str">
        <f>'2_all_summary'!D291</f>
        <v>Sea-to-sky highway improvement project: Environmental enhancements and project legacies</v>
      </c>
      <c r="I292" s="41" t="str">
        <f>'2_all_summary'!E291</f>
        <v>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v>
      </c>
      <c r="J292" s="41">
        <f>IF(ISNUMBER(SEARCH("Yes",'2_all_summary'!$H291)),IF(ISNUMBER(SEARCH("Yes",'2_all_summary'!M291)),1,2),IF(ISNUMBER(SEARCH("No",'2_all_summary'!M291)),4,3))</f>
        <v>4</v>
      </c>
      <c r="K292" s="41">
        <f>IF(ISNUMBER(SEARCH("Yes",'2_all_summary'!$H291)),IF(ISNUMBER(SEARCH("Yes",'2_all_summary'!N291)),1,2),IF(ISNUMBER(SEARCH("No",'2_all_summary'!N291)),4,3))</f>
        <v>4</v>
      </c>
      <c r="L292" s="41">
        <f>IF(ISNUMBER(SEARCH("Yes",'2_all_summary'!$H291)),IF(ISNUMBER(SEARCH("Yes",'2_all_summary'!O291)),1,2),IF(ISNUMBER(SEARCH("No",'2_all_summary'!O291)),4,3))</f>
        <v>4</v>
      </c>
      <c r="M292" s="41">
        <f>IF(ISNUMBER(SEARCH("Yes",'2_all_summary'!$H291)),IF(0&lt;'2_all_summary'!P291,1,2),IF(0='2_all_summary'!P291,4,3))</f>
        <v>4</v>
      </c>
      <c r="N292" s="41">
        <f>IF(ISNUMBER(SEARCH("Yes",'2_all_summary'!$H291)),IF(ISNUMBER(SEARCH("Yes",'2_all_summary'!Q291)),1,2),IF(ISNUMBER(SEARCH("No",'2_all_summary'!Q291)),4,3))</f>
        <v>4</v>
      </c>
      <c r="O292" s="41">
        <f>IF(ISNUMBER(SEARCH("Yes",'2_all_summary'!$H291)),IF(ISNUMBER(SEARCH("Yes",'2_all_summary'!R291)),1,2),IF(ISNUMBER(SEARCH("No",'2_all_summary'!R291)),4,3))</f>
        <v>4</v>
      </c>
      <c r="P292" s="41">
        <f>IF(ISNUMBER(SEARCH("Yes",'2_all_summary'!$H291)),IF(ISNUMBER(SEARCH("Yes",'2_all_summary'!S291)),1,2),IF(ISNUMBER(SEARCH("No",'2_all_summary'!S291)),4,3))</f>
        <v>4</v>
      </c>
      <c r="Q292" s="41">
        <f>IF(ISNUMBER(SEARCH("Yes",'2_all_summary'!$H291)),IF(0&lt;'2_all_summary'!T291,1,2),IF(0='2_all_summary'!T291,4,3))</f>
        <v>4</v>
      </c>
      <c r="R292" s="41">
        <f>IF(ISNUMBER(SEARCH("Yes",'2_all_summary'!$H291)),IF(ISNUMBER(SEARCH("Yes",'2_all_summary'!U291)),1,2),IF(ISNUMBER(SEARCH("No",'2_all_summary'!U291)),4,3))</f>
        <v>4</v>
      </c>
    </row>
    <row r="293" spans="7:18" x14ac:dyDescent="0.3">
      <c r="G293" s="56"/>
      <c r="H293" s="41" t="str">
        <f>'2_all_summary'!D292</f>
        <v>Communities, natural resources, and environments: African and Asian experiences</v>
      </c>
      <c r="I293" s="41" t="str">
        <f>'2_all_summary'!E292</f>
        <v>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v>
      </c>
      <c r="J293" s="41">
        <f>IF(ISNUMBER(SEARCH("Yes",'2_all_summary'!$H292)),IF(ISNUMBER(SEARCH("Yes",'2_all_summary'!M292)),1,2),IF(ISNUMBER(SEARCH("No",'2_all_summary'!M292)),4,3))</f>
        <v>4</v>
      </c>
      <c r="K293" s="41">
        <f>IF(ISNUMBER(SEARCH("Yes",'2_all_summary'!$H292)),IF(ISNUMBER(SEARCH("Yes",'2_all_summary'!N292)),1,2),IF(ISNUMBER(SEARCH("No",'2_all_summary'!N292)),4,3))</f>
        <v>4</v>
      </c>
      <c r="L293" s="41">
        <f>IF(ISNUMBER(SEARCH("Yes",'2_all_summary'!$H292)),IF(ISNUMBER(SEARCH("Yes",'2_all_summary'!O292)),1,2),IF(ISNUMBER(SEARCH("No",'2_all_summary'!O292)),4,3))</f>
        <v>4</v>
      </c>
      <c r="M293" s="41">
        <f>IF(ISNUMBER(SEARCH("Yes",'2_all_summary'!$H292)),IF(0&lt;'2_all_summary'!P292,1,2),IF(0='2_all_summary'!P292,4,3))</f>
        <v>4</v>
      </c>
      <c r="N293" s="41">
        <f>IF(ISNUMBER(SEARCH("Yes",'2_all_summary'!$H292)),IF(ISNUMBER(SEARCH("Yes",'2_all_summary'!Q292)),1,2),IF(ISNUMBER(SEARCH("No",'2_all_summary'!Q292)),4,3))</f>
        <v>4</v>
      </c>
      <c r="O293" s="41">
        <f>IF(ISNUMBER(SEARCH("Yes",'2_all_summary'!$H292)),IF(ISNUMBER(SEARCH("Yes",'2_all_summary'!R292)),1,2),IF(ISNUMBER(SEARCH("No",'2_all_summary'!R292)),4,3))</f>
        <v>4</v>
      </c>
      <c r="P293" s="41">
        <f>IF(ISNUMBER(SEARCH("Yes",'2_all_summary'!$H292)),IF(ISNUMBER(SEARCH("Yes",'2_all_summary'!S292)),1,2),IF(ISNUMBER(SEARCH("No",'2_all_summary'!S292)),4,3))</f>
        <v>4</v>
      </c>
      <c r="Q293" s="41">
        <f>IF(ISNUMBER(SEARCH("Yes",'2_all_summary'!$H292)),IF(0&lt;'2_all_summary'!T292,1,2),IF(0='2_all_summary'!T292,4,3))</f>
        <v>4</v>
      </c>
      <c r="R293" s="41">
        <f>IF(ISNUMBER(SEARCH("Yes",'2_all_summary'!$H292)),IF(ISNUMBER(SEARCH("Yes",'2_all_summary'!U292)),1,2),IF(ISNUMBER(SEARCH("No",'2_all_summary'!U292)),4,3))</f>
        <v>4</v>
      </c>
    </row>
    <row r="294" spans="7:18" x14ac:dyDescent="0.3">
      <c r="G294" s="56"/>
      <c r="H294" s="41" t="str">
        <f>'2_all_summary'!D293</f>
        <v>The impact of community-based fisheries management (CBFM) on equity and sustainability of small-scale coastal fisheries in the Philippines</v>
      </c>
      <c r="I294" s="41" t="str">
        <f>'2_all_summary'!E293</f>
        <v>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Â© 2017 Elsevier Ltd</v>
      </c>
      <c r="J294" s="41">
        <f>IF(ISNUMBER(SEARCH("Yes",'2_all_summary'!$H293)),IF(ISNUMBER(SEARCH("Yes",'2_all_summary'!M293)),1,2),IF(ISNUMBER(SEARCH("No",'2_all_summary'!M293)),4,3))</f>
        <v>4</v>
      </c>
      <c r="K294" s="41">
        <f>IF(ISNUMBER(SEARCH("Yes",'2_all_summary'!$H293)),IF(ISNUMBER(SEARCH("Yes",'2_all_summary'!N293)),1,2),IF(ISNUMBER(SEARCH("No",'2_all_summary'!N293)),4,3))</f>
        <v>4</v>
      </c>
      <c r="L294" s="41">
        <f>IF(ISNUMBER(SEARCH("Yes",'2_all_summary'!$H293)),IF(ISNUMBER(SEARCH("Yes",'2_all_summary'!O293)),1,2),IF(ISNUMBER(SEARCH("No",'2_all_summary'!O293)),4,3))</f>
        <v>4</v>
      </c>
      <c r="M294" s="41">
        <f>IF(ISNUMBER(SEARCH("Yes",'2_all_summary'!$H293)),IF(0&lt;'2_all_summary'!P293,1,2),IF(0='2_all_summary'!P293,4,3))</f>
        <v>4</v>
      </c>
      <c r="N294" s="41">
        <f>IF(ISNUMBER(SEARCH("Yes",'2_all_summary'!$H293)),IF(ISNUMBER(SEARCH("Yes",'2_all_summary'!Q293)),1,2),IF(ISNUMBER(SEARCH("No",'2_all_summary'!Q293)),4,3))</f>
        <v>4</v>
      </c>
      <c r="O294" s="41">
        <f>IF(ISNUMBER(SEARCH("Yes",'2_all_summary'!$H293)),IF(ISNUMBER(SEARCH("Yes",'2_all_summary'!R293)),1,2),IF(ISNUMBER(SEARCH("No",'2_all_summary'!R293)),4,3))</f>
        <v>4</v>
      </c>
      <c r="P294" s="41">
        <f>IF(ISNUMBER(SEARCH("Yes",'2_all_summary'!$H293)),IF(ISNUMBER(SEARCH("Yes",'2_all_summary'!S293)),1,2),IF(ISNUMBER(SEARCH("No",'2_all_summary'!S293)),4,3))</f>
        <v>4</v>
      </c>
      <c r="Q294" s="41">
        <f>IF(ISNUMBER(SEARCH("Yes",'2_all_summary'!$H293)),IF(0&lt;'2_all_summary'!T293,1,2),IF(0='2_all_summary'!T293,4,3))</f>
        <v>4</v>
      </c>
      <c r="R294" s="41">
        <f>IF(ISNUMBER(SEARCH("Yes",'2_all_summary'!$H293)),IF(ISNUMBER(SEARCH("Yes",'2_all_summary'!U293)),1,2),IF(ISNUMBER(SEARCH("No",'2_all_summary'!U293)),4,3))</f>
        <v>4</v>
      </c>
    </row>
    <row r="295" spans="7:18" x14ac:dyDescent="0.3">
      <c r="G295" s="56"/>
      <c r="H295" s="41" t="str">
        <f>'2_all_summary'!D294</f>
        <v>Local Peoplesâ€™ Appreciation on and Contribution to Conservation of Peatland Swamp Forests: Experience from Peninsular Malaysia</v>
      </c>
      <c r="I295" s="41" t="str">
        <f>'2_all_summary'!E294</f>
        <v>Peatland swamp forests (PSF) deliver a range of beneficial, but often undervalued ecosystem services. In this paper we examined local peoplesâ€™ appreciation on the values of PSF and their contribution to conservation. The study was carried out by interviewing 100 respondents living in adjacent to North Selangor PSF and holding three focus group discussions and a few key-informantsâ€™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peoplesâ€™ enthusiasm for PSF conservation suggest a community-based approach for sustainable PSF management. Â© 2017, Society of Wetland Scientists.</v>
      </c>
      <c r="J295" s="41">
        <f>IF(ISNUMBER(SEARCH("Yes",'2_all_summary'!$H294)),IF(ISNUMBER(SEARCH("Yes",'2_all_summary'!M294)),1,2),IF(ISNUMBER(SEARCH("No",'2_all_summary'!M294)),4,3))</f>
        <v>4</v>
      </c>
      <c r="K295" s="41">
        <f>IF(ISNUMBER(SEARCH("Yes",'2_all_summary'!$H294)),IF(ISNUMBER(SEARCH("Yes",'2_all_summary'!N294)),1,2),IF(ISNUMBER(SEARCH("No",'2_all_summary'!N294)),4,3))</f>
        <v>4</v>
      </c>
      <c r="L295" s="41">
        <f>IF(ISNUMBER(SEARCH("Yes",'2_all_summary'!$H294)),IF(ISNUMBER(SEARCH("Yes",'2_all_summary'!O294)),1,2),IF(ISNUMBER(SEARCH("No",'2_all_summary'!O294)),4,3))</f>
        <v>4</v>
      </c>
      <c r="M295" s="41">
        <f>IF(ISNUMBER(SEARCH("Yes",'2_all_summary'!$H294)),IF(0&lt;'2_all_summary'!P294,1,2),IF(0='2_all_summary'!P294,4,3))</f>
        <v>4</v>
      </c>
      <c r="N295" s="41">
        <f>IF(ISNUMBER(SEARCH("Yes",'2_all_summary'!$H294)),IF(ISNUMBER(SEARCH("Yes",'2_all_summary'!Q294)),1,2),IF(ISNUMBER(SEARCH("No",'2_all_summary'!Q294)),4,3))</f>
        <v>4</v>
      </c>
      <c r="O295" s="41">
        <f>IF(ISNUMBER(SEARCH("Yes",'2_all_summary'!$H294)),IF(ISNUMBER(SEARCH("Yes",'2_all_summary'!R294)),1,2),IF(ISNUMBER(SEARCH("No",'2_all_summary'!R294)),4,3))</f>
        <v>4</v>
      </c>
      <c r="P295" s="41">
        <f>IF(ISNUMBER(SEARCH("Yes",'2_all_summary'!$H294)),IF(ISNUMBER(SEARCH("Yes",'2_all_summary'!S294)),1,2),IF(ISNUMBER(SEARCH("No",'2_all_summary'!S294)),4,3))</f>
        <v>4</v>
      </c>
      <c r="Q295" s="41">
        <f>IF(ISNUMBER(SEARCH("Yes",'2_all_summary'!$H294)),IF(0&lt;'2_all_summary'!T294,1,2),IF(0='2_all_summary'!T294,4,3))</f>
        <v>4</v>
      </c>
      <c r="R295" s="41">
        <f>IF(ISNUMBER(SEARCH("Yes",'2_all_summary'!$H294)),IF(ISNUMBER(SEARCH("Yes",'2_all_summary'!U294)),1,2),IF(ISNUMBER(SEARCH("No",'2_all_summary'!U294)),4,3))</f>
        <v>4</v>
      </c>
    </row>
    <row r="296" spans="7:18" x14ac:dyDescent="0.3">
      <c r="G296" s="56"/>
      <c r="H296" s="41" t="str">
        <f>'2_all_summary'!D295</f>
        <v>Salient beliefs underlying donating to Caring for Children in Belize</v>
      </c>
      <c r="I296" s="41" t="str">
        <f>'2_all_summary'!E295</f>
        <v>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Â© 2013 Â© Taylor &amp; Francis.</v>
      </c>
      <c r="J296" s="41">
        <f>IF(ISNUMBER(SEARCH("Yes",'2_all_summary'!$H295)),IF(ISNUMBER(SEARCH("Yes",'2_all_summary'!M295)),1,2),IF(ISNUMBER(SEARCH("No",'2_all_summary'!M295)),4,3))</f>
        <v>4</v>
      </c>
      <c r="K296" s="41">
        <f>IF(ISNUMBER(SEARCH("Yes",'2_all_summary'!$H295)),IF(ISNUMBER(SEARCH("Yes",'2_all_summary'!N295)),1,2),IF(ISNUMBER(SEARCH("No",'2_all_summary'!N295)),4,3))</f>
        <v>4</v>
      </c>
      <c r="L296" s="41">
        <f>IF(ISNUMBER(SEARCH("Yes",'2_all_summary'!$H295)),IF(ISNUMBER(SEARCH("Yes",'2_all_summary'!O295)),1,2),IF(ISNUMBER(SEARCH("No",'2_all_summary'!O295)),4,3))</f>
        <v>4</v>
      </c>
      <c r="M296" s="41">
        <f>IF(ISNUMBER(SEARCH("Yes",'2_all_summary'!$H295)),IF(0&lt;'2_all_summary'!P295,1,2),IF(0='2_all_summary'!P295,4,3))</f>
        <v>4</v>
      </c>
      <c r="N296" s="41">
        <f>IF(ISNUMBER(SEARCH("Yes",'2_all_summary'!$H295)),IF(ISNUMBER(SEARCH("Yes",'2_all_summary'!Q295)),1,2),IF(ISNUMBER(SEARCH("No",'2_all_summary'!Q295)),4,3))</f>
        <v>4</v>
      </c>
      <c r="O296" s="41">
        <f>IF(ISNUMBER(SEARCH("Yes",'2_all_summary'!$H295)),IF(ISNUMBER(SEARCH("Yes",'2_all_summary'!R295)),1,2),IF(ISNUMBER(SEARCH("No",'2_all_summary'!R295)),4,3))</f>
        <v>4</v>
      </c>
      <c r="P296" s="41">
        <f>IF(ISNUMBER(SEARCH("Yes",'2_all_summary'!$H295)),IF(ISNUMBER(SEARCH("Yes",'2_all_summary'!S295)),1,2),IF(ISNUMBER(SEARCH("No",'2_all_summary'!S295)),4,3))</f>
        <v>4</v>
      </c>
      <c r="Q296" s="41">
        <f>IF(ISNUMBER(SEARCH("Yes",'2_all_summary'!$H295)),IF(0&lt;'2_all_summary'!T295,1,2),IF(0='2_all_summary'!T295,4,3))</f>
        <v>4</v>
      </c>
      <c r="R296" s="41">
        <f>IF(ISNUMBER(SEARCH("Yes",'2_all_summary'!$H295)),IF(ISNUMBER(SEARCH("Yes",'2_all_summary'!U295)),1,2),IF(ISNUMBER(SEARCH("No",'2_all_summary'!U295)),4,3))</f>
        <v>4</v>
      </c>
    </row>
    <row r="297" spans="7:18" x14ac:dyDescent="0.3">
      <c r="G297" s="56"/>
      <c r="H297" s="41" t="str">
        <f>'2_all_summary'!D296</f>
        <v>Culture-Based Fisheries in Rawa lebak lebung, South Sumatera, is it Applicable?</v>
      </c>
      <c r="I297" s="41" t="str">
        <f>'2_all_summary'!E296</f>
        <v>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Â© Published under licence by IOP Publishing Ltd.</v>
      </c>
      <c r="J297" s="41">
        <f>IF(ISNUMBER(SEARCH("Yes",'2_all_summary'!$H296)),IF(ISNUMBER(SEARCH("Yes",'2_all_summary'!M296)),1,2),IF(ISNUMBER(SEARCH("No",'2_all_summary'!M296)),4,3))</f>
        <v>4</v>
      </c>
      <c r="K297" s="41">
        <f>IF(ISNUMBER(SEARCH("Yes",'2_all_summary'!$H296)),IF(ISNUMBER(SEARCH("Yes",'2_all_summary'!N296)),1,2),IF(ISNUMBER(SEARCH("No",'2_all_summary'!N296)),4,3))</f>
        <v>4</v>
      </c>
      <c r="L297" s="41">
        <f>IF(ISNUMBER(SEARCH("Yes",'2_all_summary'!$H296)),IF(ISNUMBER(SEARCH("Yes",'2_all_summary'!O296)),1,2),IF(ISNUMBER(SEARCH("No",'2_all_summary'!O296)),4,3))</f>
        <v>4</v>
      </c>
      <c r="M297" s="41">
        <f>IF(ISNUMBER(SEARCH("Yes",'2_all_summary'!$H296)),IF(0&lt;'2_all_summary'!P296,1,2),IF(0='2_all_summary'!P296,4,3))</f>
        <v>4</v>
      </c>
      <c r="N297" s="41">
        <f>IF(ISNUMBER(SEARCH("Yes",'2_all_summary'!$H296)),IF(ISNUMBER(SEARCH("Yes",'2_all_summary'!Q296)),1,2),IF(ISNUMBER(SEARCH("No",'2_all_summary'!Q296)),4,3))</f>
        <v>4</v>
      </c>
      <c r="O297" s="41">
        <f>IF(ISNUMBER(SEARCH("Yes",'2_all_summary'!$H296)),IF(ISNUMBER(SEARCH("Yes",'2_all_summary'!R296)),1,2),IF(ISNUMBER(SEARCH("No",'2_all_summary'!R296)),4,3))</f>
        <v>4</v>
      </c>
      <c r="P297" s="41">
        <f>IF(ISNUMBER(SEARCH("Yes",'2_all_summary'!$H296)),IF(ISNUMBER(SEARCH("Yes",'2_all_summary'!S296)),1,2),IF(ISNUMBER(SEARCH("No",'2_all_summary'!S296)),4,3))</f>
        <v>4</v>
      </c>
      <c r="Q297" s="41">
        <f>IF(ISNUMBER(SEARCH("Yes",'2_all_summary'!$H296)),IF(0&lt;'2_all_summary'!T296,1,2),IF(0='2_all_summary'!T296,4,3))</f>
        <v>4</v>
      </c>
      <c r="R297" s="41">
        <f>IF(ISNUMBER(SEARCH("Yes",'2_all_summary'!$H296)),IF(ISNUMBER(SEARCH("Yes",'2_all_summary'!U296)),1,2),IF(ISNUMBER(SEARCH("No",'2_all_summary'!U296)),4,3))</f>
        <v>4</v>
      </c>
    </row>
    <row r="298" spans="7:18" x14ac:dyDescent="0.3">
      <c r="G298" s="56"/>
      <c r="H298" s="41" t="str">
        <f>'2_all_summary'!D297</f>
        <v>Creating a TURF from the bottom-up: Antigua's community-based coral reef no-take reserve</v>
      </c>
      <c r="I298" s="41" t="str">
        <f>'2_all_summary'!E297</f>
        <v>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Â© 2017 Rosenstiel School of Marine &amp; Atmospheric Science of the University of Miami.</v>
      </c>
      <c r="J298" s="41">
        <f>IF(ISNUMBER(SEARCH("Yes",'2_all_summary'!$H297)),IF(ISNUMBER(SEARCH("Yes",'2_all_summary'!M297)),1,2),IF(ISNUMBER(SEARCH("No",'2_all_summary'!M297)),4,3))</f>
        <v>4</v>
      </c>
      <c r="K298" s="41">
        <f>IF(ISNUMBER(SEARCH("Yes",'2_all_summary'!$H297)),IF(ISNUMBER(SEARCH("Yes",'2_all_summary'!N297)),1,2),IF(ISNUMBER(SEARCH("No",'2_all_summary'!N297)),4,3))</f>
        <v>4</v>
      </c>
      <c r="L298" s="41">
        <f>IF(ISNUMBER(SEARCH("Yes",'2_all_summary'!$H297)),IF(ISNUMBER(SEARCH("Yes",'2_all_summary'!O297)),1,2),IF(ISNUMBER(SEARCH("No",'2_all_summary'!O297)),4,3))</f>
        <v>4</v>
      </c>
      <c r="M298" s="41">
        <f>IF(ISNUMBER(SEARCH("Yes",'2_all_summary'!$H297)),IF(0&lt;'2_all_summary'!P297,1,2),IF(0='2_all_summary'!P297,4,3))</f>
        <v>4</v>
      </c>
      <c r="N298" s="41">
        <f>IF(ISNUMBER(SEARCH("Yes",'2_all_summary'!$H297)),IF(ISNUMBER(SEARCH("Yes",'2_all_summary'!Q297)),1,2),IF(ISNUMBER(SEARCH("No",'2_all_summary'!Q297)),4,3))</f>
        <v>4</v>
      </c>
      <c r="O298" s="41">
        <f>IF(ISNUMBER(SEARCH("Yes",'2_all_summary'!$H297)),IF(ISNUMBER(SEARCH("Yes",'2_all_summary'!R297)),1,2),IF(ISNUMBER(SEARCH("No",'2_all_summary'!R297)),4,3))</f>
        <v>4</v>
      </c>
      <c r="P298" s="41">
        <f>IF(ISNUMBER(SEARCH("Yes",'2_all_summary'!$H297)),IF(ISNUMBER(SEARCH("Yes",'2_all_summary'!S297)),1,2),IF(ISNUMBER(SEARCH("No",'2_all_summary'!S297)),4,3))</f>
        <v>4</v>
      </c>
      <c r="Q298" s="41">
        <f>IF(ISNUMBER(SEARCH("Yes",'2_all_summary'!$H297)),IF(0&lt;'2_all_summary'!T297,1,2),IF(0='2_all_summary'!T297,4,3))</f>
        <v>4</v>
      </c>
      <c r="R298" s="41">
        <f>IF(ISNUMBER(SEARCH("Yes",'2_all_summary'!$H297)),IF(ISNUMBER(SEARCH("Yes",'2_all_summary'!U297)),1,2),IF(ISNUMBER(SEARCH("No",'2_all_summary'!U297)),4,3))</f>
        <v>4</v>
      </c>
    </row>
    <row r="299" spans="7:18" x14ac:dyDescent="0.3">
      <c r="G299" s="56"/>
      <c r="H299" s="41" t="str">
        <f>'2_all_summary'!D298</f>
        <v>Promoting women's leadership under environmental decentralization: The roles of domestic policy, foreign aid, and population change</v>
      </c>
      <c r="I299" s="41" t="str">
        <f>'2_all_summary'!E298</f>
        <v>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Â© 2022 Elsevier Ltd</v>
      </c>
      <c r="J299" s="41">
        <f>IF(ISNUMBER(SEARCH("Yes",'2_all_summary'!$H298)),IF(ISNUMBER(SEARCH("Yes",'2_all_summary'!M298)),1,2),IF(ISNUMBER(SEARCH("No",'2_all_summary'!M298)),4,3))</f>
        <v>4</v>
      </c>
      <c r="K299" s="41">
        <f>IF(ISNUMBER(SEARCH("Yes",'2_all_summary'!$H298)),IF(ISNUMBER(SEARCH("Yes",'2_all_summary'!N298)),1,2),IF(ISNUMBER(SEARCH("No",'2_all_summary'!N298)),4,3))</f>
        <v>4</v>
      </c>
      <c r="L299" s="41">
        <f>IF(ISNUMBER(SEARCH("Yes",'2_all_summary'!$H298)),IF(ISNUMBER(SEARCH("Yes",'2_all_summary'!O298)),1,2),IF(ISNUMBER(SEARCH("No",'2_all_summary'!O298)),4,3))</f>
        <v>4</v>
      </c>
      <c r="M299" s="41">
        <f>IF(ISNUMBER(SEARCH("Yes",'2_all_summary'!$H298)),IF(0&lt;'2_all_summary'!P298,1,2),IF(0='2_all_summary'!P298,4,3))</f>
        <v>4</v>
      </c>
      <c r="N299" s="41">
        <f>IF(ISNUMBER(SEARCH("Yes",'2_all_summary'!$H298)),IF(ISNUMBER(SEARCH("Yes",'2_all_summary'!Q298)),1,2),IF(ISNUMBER(SEARCH("No",'2_all_summary'!Q298)),4,3))</f>
        <v>4</v>
      </c>
      <c r="O299" s="41">
        <f>IF(ISNUMBER(SEARCH("Yes",'2_all_summary'!$H298)),IF(ISNUMBER(SEARCH("Yes",'2_all_summary'!R298)),1,2),IF(ISNUMBER(SEARCH("No",'2_all_summary'!R298)),4,3))</f>
        <v>4</v>
      </c>
      <c r="P299" s="41">
        <f>IF(ISNUMBER(SEARCH("Yes",'2_all_summary'!$H298)),IF(ISNUMBER(SEARCH("Yes",'2_all_summary'!S298)),1,2),IF(ISNUMBER(SEARCH("No",'2_all_summary'!S298)),4,3))</f>
        <v>4</v>
      </c>
      <c r="Q299" s="41">
        <f>IF(ISNUMBER(SEARCH("Yes",'2_all_summary'!$H298)),IF(0&lt;'2_all_summary'!T298,1,2),IF(0='2_all_summary'!T298,4,3))</f>
        <v>4</v>
      </c>
      <c r="R299" s="41">
        <f>IF(ISNUMBER(SEARCH("Yes",'2_all_summary'!$H298)),IF(ISNUMBER(SEARCH("Yes",'2_all_summary'!U298)),1,2),IF(ISNUMBER(SEARCH("No",'2_all_summary'!U298)),4,3))</f>
        <v>4</v>
      </c>
    </row>
    <row r="300" spans="7:18" x14ac:dyDescent="0.3">
      <c r="G300" s="56"/>
      <c r="H300" s="41" t="str">
        <f>'2_all_summary'!D299</f>
        <v>Impact of climate change on biodiversity and food security: a global perspectiveâ€”a review article</v>
      </c>
      <c r="I300" s="41" t="str">
        <f>'2_all_summary'!E299</f>
        <v>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60â€“80%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11.0Â m and 16.9Â km per decade to higher latitudes. Accordingly, extinction rates of 1103 species under migration scenarios, provide 21â€“23% with unlimited migration and 38â€“52%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Â© 2021, The Author(s).</v>
      </c>
      <c r="J300" s="41">
        <f>IF(ISNUMBER(SEARCH("Yes",'2_all_summary'!$H299)),IF(ISNUMBER(SEARCH("Yes",'2_all_summary'!M299)),1,2),IF(ISNUMBER(SEARCH("No",'2_all_summary'!M299)),4,3))</f>
        <v>4</v>
      </c>
      <c r="K300" s="41">
        <f>IF(ISNUMBER(SEARCH("Yes",'2_all_summary'!$H299)),IF(ISNUMBER(SEARCH("Yes",'2_all_summary'!N299)),1,2),IF(ISNUMBER(SEARCH("No",'2_all_summary'!N299)),4,3))</f>
        <v>4</v>
      </c>
      <c r="L300" s="41">
        <f>IF(ISNUMBER(SEARCH("Yes",'2_all_summary'!$H299)),IF(ISNUMBER(SEARCH("Yes",'2_all_summary'!O299)),1,2),IF(ISNUMBER(SEARCH("No",'2_all_summary'!O299)),4,3))</f>
        <v>4</v>
      </c>
      <c r="M300" s="41">
        <f>IF(ISNUMBER(SEARCH("Yes",'2_all_summary'!$H299)),IF(0&lt;'2_all_summary'!P299,1,2),IF(0='2_all_summary'!P299,4,3))</f>
        <v>4</v>
      </c>
      <c r="N300" s="41">
        <f>IF(ISNUMBER(SEARCH("Yes",'2_all_summary'!$H299)),IF(ISNUMBER(SEARCH("Yes",'2_all_summary'!Q299)),1,2),IF(ISNUMBER(SEARCH("No",'2_all_summary'!Q299)),4,3))</f>
        <v>4</v>
      </c>
      <c r="O300" s="41">
        <f>IF(ISNUMBER(SEARCH("Yes",'2_all_summary'!$H299)),IF(ISNUMBER(SEARCH("Yes",'2_all_summary'!R299)),1,2),IF(ISNUMBER(SEARCH("No",'2_all_summary'!R299)),4,3))</f>
        <v>4</v>
      </c>
      <c r="P300" s="41">
        <f>IF(ISNUMBER(SEARCH("Yes",'2_all_summary'!$H299)),IF(ISNUMBER(SEARCH("Yes",'2_all_summary'!S299)),1,2),IF(ISNUMBER(SEARCH("No",'2_all_summary'!S299)),4,3))</f>
        <v>4</v>
      </c>
      <c r="Q300" s="41">
        <f>IF(ISNUMBER(SEARCH("Yes",'2_all_summary'!$H299)),IF(0&lt;'2_all_summary'!T299,1,2),IF(0='2_all_summary'!T299,4,3))</f>
        <v>4</v>
      </c>
      <c r="R300" s="41">
        <f>IF(ISNUMBER(SEARCH("Yes",'2_all_summary'!$H299)),IF(ISNUMBER(SEARCH("Yes",'2_all_summary'!U299)),1,2),IF(ISNUMBER(SEARCH("No",'2_all_summary'!U299)),4,3))</f>
        <v>4</v>
      </c>
    </row>
    <row r="301" spans="7:18" x14ac:dyDescent="0.3">
      <c r="G301" s="56"/>
      <c r="H301" s="41" t="str">
        <f>'2_all_summary'!D300</f>
        <v>Learning the ropes: Lessons in integrated management of coastal resources in Canada's Maritime Provinces</v>
      </c>
      <c r="I301" s="41" t="str">
        <f>'2_all_summary'!E300</f>
        <v>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Â© 2007.</v>
      </c>
      <c r="J301" s="41">
        <f>IF(ISNUMBER(SEARCH("Yes",'2_all_summary'!$H300)),IF(ISNUMBER(SEARCH("Yes",'2_all_summary'!M300)),1,2),IF(ISNUMBER(SEARCH("No",'2_all_summary'!M300)),4,3))</f>
        <v>4</v>
      </c>
      <c r="K301" s="41">
        <f>IF(ISNUMBER(SEARCH("Yes",'2_all_summary'!$H300)),IF(ISNUMBER(SEARCH("Yes",'2_all_summary'!N300)),1,2),IF(ISNUMBER(SEARCH("No",'2_all_summary'!N300)),4,3))</f>
        <v>4</v>
      </c>
      <c r="L301" s="41">
        <f>IF(ISNUMBER(SEARCH("Yes",'2_all_summary'!$H300)),IF(ISNUMBER(SEARCH("Yes",'2_all_summary'!O300)),1,2),IF(ISNUMBER(SEARCH("No",'2_all_summary'!O300)),4,3))</f>
        <v>4</v>
      </c>
      <c r="M301" s="41">
        <f>IF(ISNUMBER(SEARCH("Yes",'2_all_summary'!$H300)),IF(0&lt;'2_all_summary'!P300,1,2),IF(0='2_all_summary'!P300,4,3))</f>
        <v>4</v>
      </c>
      <c r="N301" s="41">
        <f>IF(ISNUMBER(SEARCH("Yes",'2_all_summary'!$H300)),IF(ISNUMBER(SEARCH("Yes",'2_all_summary'!Q300)),1,2),IF(ISNUMBER(SEARCH("No",'2_all_summary'!Q300)),4,3))</f>
        <v>4</v>
      </c>
      <c r="O301" s="41">
        <f>IF(ISNUMBER(SEARCH("Yes",'2_all_summary'!$H300)),IF(ISNUMBER(SEARCH("Yes",'2_all_summary'!R300)),1,2),IF(ISNUMBER(SEARCH("No",'2_all_summary'!R300)),4,3))</f>
        <v>4</v>
      </c>
      <c r="P301" s="41">
        <f>IF(ISNUMBER(SEARCH("Yes",'2_all_summary'!$H300)),IF(ISNUMBER(SEARCH("Yes",'2_all_summary'!S300)),1,2),IF(ISNUMBER(SEARCH("No",'2_all_summary'!S300)),4,3))</f>
        <v>4</v>
      </c>
      <c r="Q301" s="41">
        <f>IF(ISNUMBER(SEARCH("Yes",'2_all_summary'!$H300)),IF(0&lt;'2_all_summary'!T300,1,2),IF(0='2_all_summary'!T300,4,3))</f>
        <v>4</v>
      </c>
      <c r="R301" s="41">
        <f>IF(ISNUMBER(SEARCH("Yes",'2_all_summary'!$H300)),IF(ISNUMBER(SEARCH("Yes",'2_all_summary'!U300)),1,2),IF(ISNUMBER(SEARCH("No",'2_all_summary'!U300)),4,3))</f>
        <v>4</v>
      </c>
    </row>
    <row r="302" spans="7:18" x14ac:dyDescent="0.3">
      <c r="G302" s="56"/>
      <c r="H302" s="41" t="str">
        <f>'2_all_summary'!D301</f>
        <v>Anthropogenic activities on mangrove areas (sÃ£o francisco river estuary, brazil northeast): A gis-based analysis of cbers and spot images to aid in local management</v>
      </c>
      <c r="I302" s="41" t="str">
        <f>'2_all_summary'!E301</f>
        <v>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Â© 2013 Elsevier Ltd.</v>
      </c>
      <c r="J302" s="41">
        <f>IF(ISNUMBER(SEARCH("Yes",'2_all_summary'!$H301)),IF(ISNUMBER(SEARCH("Yes",'2_all_summary'!M301)),1,2),IF(ISNUMBER(SEARCH("No",'2_all_summary'!M301)),4,3))</f>
        <v>4</v>
      </c>
      <c r="K302" s="41">
        <f>IF(ISNUMBER(SEARCH("Yes",'2_all_summary'!$H301)),IF(ISNUMBER(SEARCH("Yes",'2_all_summary'!N301)),1,2),IF(ISNUMBER(SEARCH("No",'2_all_summary'!N301)),4,3))</f>
        <v>4</v>
      </c>
      <c r="L302" s="41">
        <f>IF(ISNUMBER(SEARCH("Yes",'2_all_summary'!$H301)),IF(ISNUMBER(SEARCH("Yes",'2_all_summary'!O301)),1,2),IF(ISNUMBER(SEARCH("No",'2_all_summary'!O301)),4,3))</f>
        <v>4</v>
      </c>
      <c r="M302" s="41">
        <f>IF(ISNUMBER(SEARCH("Yes",'2_all_summary'!$H301)),IF(0&lt;'2_all_summary'!P301,1,2),IF(0='2_all_summary'!P301,4,3))</f>
        <v>4</v>
      </c>
      <c r="N302" s="41">
        <f>IF(ISNUMBER(SEARCH("Yes",'2_all_summary'!$H301)),IF(ISNUMBER(SEARCH("Yes",'2_all_summary'!Q301)),1,2),IF(ISNUMBER(SEARCH("No",'2_all_summary'!Q301)),4,3))</f>
        <v>4</v>
      </c>
      <c r="O302" s="41">
        <f>IF(ISNUMBER(SEARCH("Yes",'2_all_summary'!$H301)),IF(ISNUMBER(SEARCH("Yes",'2_all_summary'!R301)),1,2),IF(ISNUMBER(SEARCH("No",'2_all_summary'!R301)),4,3))</f>
        <v>4</v>
      </c>
      <c r="P302" s="41">
        <f>IF(ISNUMBER(SEARCH("Yes",'2_all_summary'!$H301)),IF(ISNUMBER(SEARCH("Yes",'2_all_summary'!S301)),1,2),IF(ISNUMBER(SEARCH("No",'2_all_summary'!S301)),4,3))</f>
        <v>4</v>
      </c>
      <c r="Q302" s="41">
        <f>IF(ISNUMBER(SEARCH("Yes",'2_all_summary'!$H301)),IF(0&lt;'2_all_summary'!T301,1,2),IF(0='2_all_summary'!T301,4,3))</f>
        <v>4</v>
      </c>
      <c r="R302" s="41">
        <f>IF(ISNUMBER(SEARCH("Yes",'2_all_summary'!$H301)),IF(ISNUMBER(SEARCH("Yes",'2_all_summary'!U301)),1,2),IF(ISNUMBER(SEARCH("No",'2_all_summary'!U301)),4,3))</f>
        <v>4</v>
      </c>
    </row>
    <row r="303" spans="7:18" x14ac:dyDescent="0.3">
      <c r="G303" s="56"/>
      <c r="H303" s="41" t="str">
        <f>'2_all_summary'!D302</f>
        <v>Community Development for Bote in Chitwan National Park, Nepal: A Political Ecology of Development Logic of Erasure</v>
      </c>
      <c r="I303" s="41" t="str">
        <f>'2_all_summary'!E302</f>
        <v>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Â© 2023 by the authors.</v>
      </c>
      <c r="J303" s="41">
        <f>IF(ISNUMBER(SEARCH("Yes",'2_all_summary'!$H302)),IF(ISNUMBER(SEARCH("Yes",'2_all_summary'!M302)),1,2),IF(ISNUMBER(SEARCH("No",'2_all_summary'!M302)),4,3))</f>
        <v>4</v>
      </c>
      <c r="K303" s="41">
        <f>IF(ISNUMBER(SEARCH("Yes",'2_all_summary'!$H302)),IF(ISNUMBER(SEARCH("Yes",'2_all_summary'!N302)),1,2),IF(ISNUMBER(SEARCH("No",'2_all_summary'!N302)),4,3))</f>
        <v>4</v>
      </c>
      <c r="L303" s="41">
        <f>IF(ISNUMBER(SEARCH("Yes",'2_all_summary'!$H302)),IF(ISNUMBER(SEARCH("Yes",'2_all_summary'!O302)),1,2),IF(ISNUMBER(SEARCH("No",'2_all_summary'!O302)),4,3))</f>
        <v>4</v>
      </c>
      <c r="M303" s="41">
        <f>IF(ISNUMBER(SEARCH("Yes",'2_all_summary'!$H302)),IF(0&lt;'2_all_summary'!P302,1,2),IF(0='2_all_summary'!P302,4,3))</f>
        <v>4</v>
      </c>
      <c r="N303" s="41">
        <f>IF(ISNUMBER(SEARCH("Yes",'2_all_summary'!$H302)),IF(ISNUMBER(SEARCH("Yes",'2_all_summary'!Q302)),1,2),IF(ISNUMBER(SEARCH("No",'2_all_summary'!Q302)),4,3))</f>
        <v>4</v>
      </c>
      <c r="O303" s="41">
        <f>IF(ISNUMBER(SEARCH("Yes",'2_all_summary'!$H302)),IF(ISNUMBER(SEARCH("Yes",'2_all_summary'!R302)),1,2),IF(ISNUMBER(SEARCH("No",'2_all_summary'!R302)),4,3))</f>
        <v>4</v>
      </c>
      <c r="P303" s="41">
        <f>IF(ISNUMBER(SEARCH("Yes",'2_all_summary'!$H302)),IF(ISNUMBER(SEARCH("Yes",'2_all_summary'!S302)),1,2),IF(ISNUMBER(SEARCH("No",'2_all_summary'!S302)),4,3))</f>
        <v>4</v>
      </c>
      <c r="Q303" s="41">
        <f>IF(ISNUMBER(SEARCH("Yes",'2_all_summary'!$H302)),IF(0&lt;'2_all_summary'!T302,1,2),IF(0='2_all_summary'!T302,4,3))</f>
        <v>4</v>
      </c>
      <c r="R303" s="41">
        <f>IF(ISNUMBER(SEARCH("Yes",'2_all_summary'!$H302)),IF(ISNUMBER(SEARCH("Yes",'2_all_summary'!U302)),1,2),IF(ISNUMBER(SEARCH("No",'2_all_summary'!U302)),4,3))</f>
        <v>4</v>
      </c>
    </row>
    <row r="304" spans="7:18" x14ac:dyDescent="0.3">
      <c r="G304" s="56"/>
      <c r="H304" s="41" t="str">
        <f>'2_all_summary'!D303</f>
        <v>Integrating comanagement and land tenure policies for the sustainable management of the Lower Amazon floodplain</v>
      </c>
      <c r="I304" s="41" t="str">
        <f>'2_all_summary'!E303</f>
        <v>The ten years between the first and second conferences have been a time of considerable importance for the conservation of the Amazon vÃ¡rzea based on the comanagement of floodplain resources. This paper describes the development of a regional comanagement system in the Lower Amazon vÃ¡rzea.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vÃ¡rzea comanagement system has developed in three phases: (1) IBAMA developed and implemented a fisheries comanagement pollcy in the SantarÃ©m region; (2) individual vÃ¡rzea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vÃ¡rzea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Â© Springer Science+Business Media B.V. 2011. All rights reserved.</v>
      </c>
      <c r="J304" s="41">
        <f>IF(ISNUMBER(SEARCH("Yes",'2_all_summary'!$H303)),IF(ISNUMBER(SEARCH("Yes",'2_all_summary'!M303)),1,2),IF(ISNUMBER(SEARCH("No",'2_all_summary'!M303)),4,3))</f>
        <v>4</v>
      </c>
      <c r="K304" s="41">
        <f>IF(ISNUMBER(SEARCH("Yes",'2_all_summary'!$H303)),IF(ISNUMBER(SEARCH("Yes",'2_all_summary'!N303)),1,2),IF(ISNUMBER(SEARCH("No",'2_all_summary'!N303)),4,3))</f>
        <v>4</v>
      </c>
      <c r="L304" s="41">
        <f>IF(ISNUMBER(SEARCH("Yes",'2_all_summary'!$H303)),IF(ISNUMBER(SEARCH("Yes",'2_all_summary'!O303)),1,2),IF(ISNUMBER(SEARCH("No",'2_all_summary'!O303)),4,3))</f>
        <v>4</v>
      </c>
      <c r="M304" s="41">
        <f>IF(ISNUMBER(SEARCH("Yes",'2_all_summary'!$H303)),IF(0&lt;'2_all_summary'!P303,1,2),IF(0='2_all_summary'!P303,4,3))</f>
        <v>4</v>
      </c>
      <c r="N304" s="41">
        <f>IF(ISNUMBER(SEARCH("Yes",'2_all_summary'!$H303)),IF(ISNUMBER(SEARCH("Yes",'2_all_summary'!Q303)),1,2),IF(ISNUMBER(SEARCH("No",'2_all_summary'!Q303)),4,3))</f>
        <v>4</v>
      </c>
      <c r="O304" s="41">
        <f>IF(ISNUMBER(SEARCH("Yes",'2_all_summary'!$H303)),IF(ISNUMBER(SEARCH("Yes",'2_all_summary'!R303)),1,2),IF(ISNUMBER(SEARCH("No",'2_all_summary'!R303)),4,3))</f>
        <v>4</v>
      </c>
      <c r="P304" s="41">
        <f>IF(ISNUMBER(SEARCH("Yes",'2_all_summary'!$H303)),IF(ISNUMBER(SEARCH("Yes",'2_all_summary'!S303)),1,2),IF(ISNUMBER(SEARCH("No",'2_all_summary'!S303)),4,3))</f>
        <v>4</v>
      </c>
      <c r="Q304" s="41">
        <f>IF(ISNUMBER(SEARCH("Yes",'2_all_summary'!$H303)),IF(0&lt;'2_all_summary'!T303,1,2),IF(0='2_all_summary'!T303,4,3))</f>
        <v>4</v>
      </c>
      <c r="R304" s="41">
        <f>IF(ISNUMBER(SEARCH("Yes",'2_all_summary'!$H303)),IF(ISNUMBER(SEARCH("Yes",'2_all_summary'!U303)),1,2),IF(ISNUMBER(SEARCH("No",'2_all_summary'!U303)),4,3))</f>
        <v>4</v>
      </c>
    </row>
    <row r="305" spans="7:18" x14ac:dyDescent="0.3">
      <c r="G305" s="56"/>
      <c r="H305" s="41" t="str">
        <f>'2_all_summary'!D304</f>
        <v>A multiple index integrating different levels of organization</v>
      </c>
      <c r="I305" s="41" t="str">
        <f>'2_all_summary'!E304</f>
        <v>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Â© 2016 Elsevier Inc.</v>
      </c>
      <c r="J305" s="41">
        <f>IF(ISNUMBER(SEARCH("Yes",'2_all_summary'!$H304)),IF(ISNUMBER(SEARCH("Yes",'2_all_summary'!M304)),1,2),IF(ISNUMBER(SEARCH("No",'2_all_summary'!M304)),4,3))</f>
        <v>4</v>
      </c>
      <c r="K305" s="41">
        <f>IF(ISNUMBER(SEARCH("Yes",'2_all_summary'!$H304)),IF(ISNUMBER(SEARCH("Yes",'2_all_summary'!N304)),1,2),IF(ISNUMBER(SEARCH("No",'2_all_summary'!N304)),4,3))</f>
        <v>4</v>
      </c>
      <c r="L305" s="41">
        <f>IF(ISNUMBER(SEARCH("Yes",'2_all_summary'!$H304)),IF(ISNUMBER(SEARCH("Yes",'2_all_summary'!O304)),1,2),IF(ISNUMBER(SEARCH("No",'2_all_summary'!O304)),4,3))</f>
        <v>4</v>
      </c>
      <c r="M305" s="41">
        <f>IF(ISNUMBER(SEARCH("Yes",'2_all_summary'!$H304)),IF(0&lt;'2_all_summary'!P304,1,2),IF(0='2_all_summary'!P304,4,3))</f>
        <v>4</v>
      </c>
      <c r="N305" s="41">
        <f>IF(ISNUMBER(SEARCH("Yes",'2_all_summary'!$H304)),IF(ISNUMBER(SEARCH("Yes",'2_all_summary'!Q304)),1,2),IF(ISNUMBER(SEARCH("No",'2_all_summary'!Q304)),4,3))</f>
        <v>4</v>
      </c>
      <c r="O305" s="41">
        <f>IF(ISNUMBER(SEARCH("Yes",'2_all_summary'!$H304)),IF(ISNUMBER(SEARCH("Yes",'2_all_summary'!R304)),1,2),IF(ISNUMBER(SEARCH("No",'2_all_summary'!R304)),4,3))</f>
        <v>4</v>
      </c>
      <c r="P305" s="41">
        <f>IF(ISNUMBER(SEARCH("Yes",'2_all_summary'!$H304)),IF(ISNUMBER(SEARCH("Yes",'2_all_summary'!S304)),1,2),IF(ISNUMBER(SEARCH("No",'2_all_summary'!S304)),4,3))</f>
        <v>4</v>
      </c>
      <c r="Q305" s="41">
        <f>IF(ISNUMBER(SEARCH("Yes",'2_all_summary'!$H304)),IF(0&lt;'2_all_summary'!T304,1,2),IF(0='2_all_summary'!T304,4,3))</f>
        <v>4</v>
      </c>
      <c r="R305" s="41">
        <f>IF(ISNUMBER(SEARCH("Yes",'2_all_summary'!$H304)),IF(ISNUMBER(SEARCH("Yes",'2_all_summary'!U304)),1,2),IF(ISNUMBER(SEARCH("No",'2_all_summary'!U304)),4,3))</f>
        <v>4</v>
      </c>
    </row>
    <row r="306" spans="7:18" x14ac:dyDescent="0.3">
      <c r="G306" s="56"/>
      <c r="H306" s="41" t="str">
        <f>'2_all_summary'!D305</f>
        <v>An overview of increasing incidents of bottlenose dolphin harassment in the gulf of Mexico and possible solutions</v>
      </c>
      <c r="I306" s="41" t="str">
        <f>'2_all_summary'!E305</f>
        <v>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Â© 2016 Vail.</v>
      </c>
      <c r="J306" s="41">
        <f>IF(ISNUMBER(SEARCH("Yes",'2_all_summary'!$H305)),IF(ISNUMBER(SEARCH("Yes",'2_all_summary'!M305)),1,2),IF(ISNUMBER(SEARCH("No",'2_all_summary'!M305)),4,3))</f>
        <v>4</v>
      </c>
      <c r="K306" s="41">
        <f>IF(ISNUMBER(SEARCH("Yes",'2_all_summary'!$H305)),IF(ISNUMBER(SEARCH("Yes",'2_all_summary'!N305)),1,2),IF(ISNUMBER(SEARCH("No",'2_all_summary'!N305)),4,3))</f>
        <v>4</v>
      </c>
      <c r="L306" s="41">
        <f>IF(ISNUMBER(SEARCH("Yes",'2_all_summary'!$H305)),IF(ISNUMBER(SEARCH("Yes",'2_all_summary'!O305)),1,2),IF(ISNUMBER(SEARCH("No",'2_all_summary'!O305)),4,3))</f>
        <v>4</v>
      </c>
      <c r="M306" s="41">
        <f>IF(ISNUMBER(SEARCH("Yes",'2_all_summary'!$H305)),IF(0&lt;'2_all_summary'!P305,1,2),IF(0='2_all_summary'!P305,4,3))</f>
        <v>4</v>
      </c>
      <c r="N306" s="41">
        <f>IF(ISNUMBER(SEARCH("Yes",'2_all_summary'!$H305)),IF(ISNUMBER(SEARCH("Yes",'2_all_summary'!Q305)),1,2),IF(ISNUMBER(SEARCH("No",'2_all_summary'!Q305)),4,3))</f>
        <v>4</v>
      </c>
      <c r="O306" s="41">
        <f>IF(ISNUMBER(SEARCH("Yes",'2_all_summary'!$H305)),IF(ISNUMBER(SEARCH("Yes",'2_all_summary'!R305)),1,2),IF(ISNUMBER(SEARCH("No",'2_all_summary'!R305)),4,3))</f>
        <v>4</v>
      </c>
      <c r="P306" s="41">
        <f>IF(ISNUMBER(SEARCH("Yes",'2_all_summary'!$H305)),IF(ISNUMBER(SEARCH("Yes",'2_all_summary'!S305)),1,2),IF(ISNUMBER(SEARCH("No",'2_all_summary'!S305)),4,3))</f>
        <v>4</v>
      </c>
      <c r="Q306" s="41">
        <f>IF(ISNUMBER(SEARCH("Yes",'2_all_summary'!$H305)),IF(0&lt;'2_all_summary'!T305,1,2),IF(0='2_all_summary'!T305,4,3))</f>
        <v>4</v>
      </c>
      <c r="R306" s="41">
        <f>IF(ISNUMBER(SEARCH("Yes",'2_all_summary'!$H305)),IF(ISNUMBER(SEARCH("Yes",'2_all_summary'!U305)),1,2),IF(ISNUMBER(SEARCH("No",'2_all_summary'!U305)),4,3))</f>
        <v>4</v>
      </c>
    </row>
    <row r="307" spans="7:18" x14ac:dyDescent="0.3">
      <c r="G307" s="56"/>
      <c r="H307" s="41" t="str">
        <f>'2_all_summary'!D306</f>
        <v>Coupling remote sensing with in situ surveys to determine reef fish habitat associations for the design of marine protected areas</v>
      </c>
      <c r="I307" s="41" t="str">
        <f>'2_all_summary'!E306</f>
        <v>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Â© Inter-Research 2018.</v>
      </c>
      <c r="J307" s="41">
        <f>IF(ISNUMBER(SEARCH("Yes",'2_all_summary'!$H306)),IF(ISNUMBER(SEARCH("Yes",'2_all_summary'!M306)),1,2),IF(ISNUMBER(SEARCH("No",'2_all_summary'!M306)),4,3))</f>
        <v>3</v>
      </c>
      <c r="K307" s="41">
        <f>IF(ISNUMBER(SEARCH("Yes",'2_all_summary'!$H306)),IF(ISNUMBER(SEARCH("Yes",'2_all_summary'!N306)),1,2),IF(ISNUMBER(SEARCH("No",'2_all_summary'!N306)),4,3))</f>
        <v>4</v>
      </c>
      <c r="L307" s="41">
        <f>IF(ISNUMBER(SEARCH("Yes",'2_all_summary'!$H306)),IF(ISNUMBER(SEARCH("Yes",'2_all_summary'!O306)),1,2),IF(ISNUMBER(SEARCH("No",'2_all_summary'!O306)),4,3))</f>
        <v>3</v>
      </c>
      <c r="M307" s="41">
        <f>IF(ISNUMBER(SEARCH("Yes",'2_all_summary'!$H306)),IF(0&lt;'2_all_summary'!P306,1,2),IF(0='2_all_summary'!P306,4,3))</f>
        <v>3</v>
      </c>
      <c r="N307" s="41">
        <f>IF(ISNUMBER(SEARCH("Yes",'2_all_summary'!$H306)),IF(ISNUMBER(SEARCH("Yes",'2_all_summary'!Q306)),1,2),IF(ISNUMBER(SEARCH("No",'2_all_summary'!Q306)),4,3))</f>
        <v>3</v>
      </c>
      <c r="O307" s="41">
        <f>IF(ISNUMBER(SEARCH("Yes",'2_all_summary'!$H306)),IF(ISNUMBER(SEARCH("Yes",'2_all_summary'!R306)),1,2),IF(ISNUMBER(SEARCH("No",'2_all_summary'!R306)),4,3))</f>
        <v>4</v>
      </c>
      <c r="P307" s="41">
        <f>IF(ISNUMBER(SEARCH("Yes",'2_all_summary'!$H306)),IF(ISNUMBER(SEARCH("Yes",'2_all_summary'!S306)),1,2),IF(ISNUMBER(SEARCH("No",'2_all_summary'!S306)),4,3))</f>
        <v>3</v>
      </c>
      <c r="Q307" s="41">
        <f>IF(ISNUMBER(SEARCH("Yes",'2_all_summary'!$H306)),IF(0&lt;'2_all_summary'!T306,1,2),IF(0='2_all_summary'!T306,4,3))</f>
        <v>3</v>
      </c>
      <c r="R307" s="41">
        <f>IF(ISNUMBER(SEARCH("Yes",'2_all_summary'!$H306)),IF(ISNUMBER(SEARCH("Yes",'2_all_summary'!U306)),1,2),IF(ISNUMBER(SEARCH("No",'2_all_summary'!U306)),4,3))</f>
        <v>3</v>
      </c>
    </row>
    <row r="308" spans="7:18" x14ac:dyDescent="0.3">
      <c r="G308" s="56"/>
      <c r="H308" s="41" t="str">
        <f>'2_all_summary'!D307</f>
        <v>Toward a sustainable Iceland scallop fishery in Gilbert Bay, a marine protected area in the eastern Canada coastal zone</v>
      </c>
      <c r="I308" s="41" t="str">
        <f>'2_all_summary'!E307</f>
        <v>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Â© 2008 Elsevier Ltd. All rights reserved.</v>
      </c>
      <c r="J308" s="41">
        <f>IF(ISNUMBER(SEARCH("Yes",'2_all_summary'!$H307)),IF(ISNUMBER(SEARCH("Yes",'2_all_summary'!M307)),1,2),IF(ISNUMBER(SEARCH("No",'2_all_summary'!M307)),4,3))</f>
        <v>4</v>
      </c>
      <c r="K308" s="41">
        <f>IF(ISNUMBER(SEARCH("Yes",'2_all_summary'!$H307)),IF(ISNUMBER(SEARCH("Yes",'2_all_summary'!N307)),1,2),IF(ISNUMBER(SEARCH("No",'2_all_summary'!N307)),4,3))</f>
        <v>4</v>
      </c>
      <c r="L308" s="41">
        <f>IF(ISNUMBER(SEARCH("Yes",'2_all_summary'!$H307)),IF(ISNUMBER(SEARCH("Yes",'2_all_summary'!O307)),1,2),IF(ISNUMBER(SEARCH("No",'2_all_summary'!O307)),4,3))</f>
        <v>4</v>
      </c>
      <c r="M308" s="41">
        <f>IF(ISNUMBER(SEARCH("Yes",'2_all_summary'!$H307)),IF(0&lt;'2_all_summary'!P307,1,2),IF(0='2_all_summary'!P307,4,3))</f>
        <v>4</v>
      </c>
      <c r="N308" s="41">
        <f>IF(ISNUMBER(SEARCH("Yes",'2_all_summary'!$H307)),IF(ISNUMBER(SEARCH("Yes",'2_all_summary'!Q307)),1,2),IF(ISNUMBER(SEARCH("No",'2_all_summary'!Q307)),4,3))</f>
        <v>4</v>
      </c>
      <c r="O308" s="41">
        <f>IF(ISNUMBER(SEARCH("Yes",'2_all_summary'!$H307)),IF(ISNUMBER(SEARCH("Yes",'2_all_summary'!R307)),1,2),IF(ISNUMBER(SEARCH("No",'2_all_summary'!R307)),4,3))</f>
        <v>4</v>
      </c>
      <c r="P308" s="41">
        <f>IF(ISNUMBER(SEARCH("Yes",'2_all_summary'!$H307)),IF(ISNUMBER(SEARCH("Yes",'2_all_summary'!S307)),1,2),IF(ISNUMBER(SEARCH("No",'2_all_summary'!S307)),4,3))</f>
        <v>4</v>
      </c>
      <c r="Q308" s="41">
        <f>IF(ISNUMBER(SEARCH("Yes",'2_all_summary'!$H307)),IF(0&lt;'2_all_summary'!T307,1,2),IF(0='2_all_summary'!T307,4,3))</f>
        <v>4</v>
      </c>
      <c r="R308" s="41">
        <f>IF(ISNUMBER(SEARCH("Yes",'2_all_summary'!$H307)),IF(ISNUMBER(SEARCH("Yes",'2_all_summary'!U307)),1,2),IF(ISNUMBER(SEARCH("No",'2_all_summary'!U307)),4,3))</f>
        <v>4</v>
      </c>
    </row>
    <row r="309" spans="7:18" x14ac:dyDescent="0.3">
      <c r="G309" s="56"/>
      <c r="H309" s="41" t="str">
        <f>'2_all_summary'!D308</f>
        <v>A just transition? Navigating the process of policy implementation in small-scale fisheries in South Africa</v>
      </c>
      <c r="I309" s="41" t="str">
        <f>'2_all_summary'!E308</f>
        <v>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Â© 2021</v>
      </c>
      <c r="J309" s="41">
        <f>IF(ISNUMBER(SEARCH("Yes",'2_all_summary'!$H308)),IF(ISNUMBER(SEARCH("Yes",'2_all_summary'!M308)),1,2),IF(ISNUMBER(SEARCH("No",'2_all_summary'!M308)),4,3))</f>
        <v>4</v>
      </c>
      <c r="K309" s="41">
        <f>IF(ISNUMBER(SEARCH("Yes",'2_all_summary'!$H308)),IF(ISNUMBER(SEARCH("Yes",'2_all_summary'!N308)),1,2),IF(ISNUMBER(SEARCH("No",'2_all_summary'!N308)),4,3))</f>
        <v>4</v>
      </c>
      <c r="L309" s="41">
        <f>IF(ISNUMBER(SEARCH("Yes",'2_all_summary'!$H308)),IF(ISNUMBER(SEARCH("Yes",'2_all_summary'!O308)),1,2),IF(ISNUMBER(SEARCH("No",'2_all_summary'!O308)),4,3))</f>
        <v>4</v>
      </c>
      <c r="M309" s="41">
        <f>IF(ISNUMBER(SEARCH("Yes",'2_all_summary'!$H308)),IF(0&lt;'2_all_summary'!P308,1,2),IF(0='2_all_summary'!P308,4,3))</f>
        <v>4</v>
      </c>
      <c r="N309" s="41">
        <f>IF(ISNUMBER(SEARCH("Yes",'2_all_summary'!$H308)),IF(ISNUMBER(SEARCH("Yes",'2_all_summary'!Q308)),1,2),IF(ISNUMBER(SEARCH("No",'2_all_summary'!Q308)),4,3))</f>
        <v>4</v>
      </c>
      <c r="O309" s="41">
        <f>IF(ISNUMBER(SEARCH("Yes",'2_all_summary'!$H308)),IF(ISNUMBER(SEARCH("Yes",'2_all_summary'!R308)),1,2),IF(ISNUMBER(SEARCH("No",'2_all_summary'!R308)),4,3))</f>
        <v>4</v>
      </c>
      <c r="P309" s="41">
        <f>IF(ISNUMBER(SEARCH("Yes",'2_all_summary'!$H308)),IF(ISNUMBER(SEARCH("Yes",'2_all_summary'!S308)),1,2),IF(ISNUMBER(SEARCH("No",'2_all_summary'!S308)),4,3))</f>
        <v>4</v>
      </c>
      <c r="Q309" s="41">
        <f>IF(ISNUMBER(SEARCH("Yes",'2_all_summary'!$H308)),IF(0&lt;'2_all_summary'!T308,1,2),IF(0='2_all_summary'!T308,4,3))</f>
        <v>4</v>
      </c>
      <c r="R309" s="41">
        <f>IF(ISNUMBER(SEARCH("Yes",'2_all_summary'!$H308)),IF(ISNUMBER(SEARCH("Yes",'2_all_summary'!U308)),1,2),IF(ISNUMBER(SEARCH("No",'2_all_summary'!U308)),4,3))</f>
        <v>4</v>
      </c>
    </row>
    <row r="310" spans="7:18" x14ac:dyDescent="0.3">
      <c r="G310" s="56"/>
      <c r="H310" s="41" t="str">
        <f>'2_all_summary'!D309</f>
        <v>From community-based resource management to complex systems: The scale issue and marine commons</v>
      </c>
      <c r="I310" s="41" t="str">
        <f>'2_all_summary'!E309</f>
        <v>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Â© 2006 by the author(s).</v>
      </c>
      <c r="J310" s="41">
        <f>IF(ISNUMBER(SEARCH("Yes",'2_all_summary'!$H309)),IF(ISNUMBER(SEARCH("Yes",'2_all_summary'!M309)),1,2),IF(ISNUMBER(SEARCH("No",'2_all_summary'!M309)),4,3))</f>
        <v>2</v>
      </c>
      <c r="K310" s="41">
        <f>IF(ISNUMBER(SEARCH("Yes",'2_all_summary'!$H309)),IF(ISNUMBER(SEARCH("Yes",'2_all_summary'!N309)),1,2),IF(ISNUMBER(SEARCH("No",'2_all_summary'!N309)),4,3))</f>
        <v>2</v>
      </c>
      <c r="L310" s="41">
        <f>IF(ISNUMBER(SEARCH("Yes",'2_all_summary'!$H309)),IF(ISNUMBER(SEARCH("Yes",'2_all_summary'!O309)),1,2),IF(ISNUMBER(SEARCH("No",'2_all_summary'!O309)),4,3))</f>
        <v>2</v>
      </c>
      <c r="M310" s="41">
        <f>IF(ISNUMBER(SEARCH("Yes",'2_all_summary'!$H309)),IF(0&lt;'2_all_summary'!P309,1,2),IF(0='2_all_summary'!P309,4,3))</f>
        <v>2</v>
      </c>
      <c r="N310" s="41">
        <f>IF(ISNUMBER(SEARCH("Yes",'2_all_summary'!$H309)),IF(ISNUMBER(SEARCH("Yes",'2_all_summary'!Q309)),1,2),IF(ISNUMBER(SEARCH("No",'2_all_summary'!Q309)),4,3))</f>
        <v>2</v>
      </c>
      <c r="O310" s="41">
        <f>IF(ISNUMBER(SEARCH("Yes",'2_all_summary'!$H309)),IF(ISNUMBER(SEARCH("Yes",'2_all_summary'!R309)),1,2),IF(ISNUMBER(SEARCH("No",'2_all_summary'!R309)),4,3))</f>
        <v>2</v>
      </c>
      <c r="P310" s="41">
        <f>IF(ISNUMBER(SEARCH("Yes",'2_all_summary'!$H309)),IF(ISNUMBER(SEARCH("Yes",'2_all_summary'!S309)),1,2),IF(ISNUMBER(SEARCH("No",'2_all_summary'!S309)),4,3))</f>
        <v>2</v>
      </c>
      <c r="Q310" s="41">
        <f>IF(ISNUMBER(SEARCH("Yes",'2_all_summary'!$H309)),IF(0&lt;'2_all_summary'!T309,1,2),IF(0='2_all_summary'!T309,4,3))</f>
        <v>2</v>
      </c>
      <c r="R310" s="41">
        <f>IF(ISNUMBER(SEARCH("Yes",'2_all_summary'!$H309)),IF(ISNUMBER(SEARCH("Yes",'2_all_summary'!U309)),1,2),IF(ISNUMBER(SEARCH("No",'2_all_summary'!U309)),4,3))</f>
        <v>2</v>
      </c>
    </row>
    <row r="311" spans="7:18" x14ac:dyDescent="0.3">
      <c r="G311" s="56"/>
      <c r="H311" s="41" t="str">
        <f>'2_all_summary'!D310</f>
        <v>Aquaculture research and development as an entry-point and contributor to natural resources and coastal management</v>
      </c>
      <c r="I311" s="41" t="str">
        <f>'2_all_summary'!E310</f>
        <v>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Â© Taylor &amp; Francis Group, LLC.</v>
      </c>
      <c r="J311" s="41">
        <f>IF(ISNUMBER(SEARCH("Yes",'2_all_summary'!$H310)),IF(ISNUMBER(SEARCH("Yes",'2_all_summary'!M310)),1,2),IF(ISNUMBER(SEARCH("No",'2_all_summary'!M310)),4,3))</f>
        <v>3</v>
      </c>
      <c r="K311" s="41">
        <f>IF(ISNUMBER(SEARCH("Yes",'2_all_summary'!$H310)),IF(ISNUMBER(SEARCH("Yes",'2_all_summary'!N310)),1,2),IF(ISNUMBER(SEARCH("No",'2_all_summary'!N310)),4,3))</f>
        <v>3</v>
      </c>
      <c r="L311" s="41">
        <f>IF(ISNUMBER(SEARCH("Yes",'2_all_summary'!$H310)),IF(ISNUMBER(SEARCH("Yes",'2_all_summary'!O310)),1,2),IF(ISNUMBER(SEARCH("No",'2_all_summary'!O310)),4,3))</f>
        <v>3</v>
      </c>
      <c r="M311" s="41">
        <f>IF(ISNUMBER(SEARCH("Yes",'2_all_summary'!$H310)),IF(0&lt;'2_all_summary'!P310,1,2),IF(0='2_all_summary'!P310,4,3))</f>
        <v>3</v>
      </c>
      <c r="N311" s="41">
        <f>IF(ISNUMBER(SEARCH("Yes",'2_all_summary'!$H310)),IF(ISNUMBER(SEARCH("Yes",'2_all_summary'!Q310)),1,2),IF(ISNUMBER(SEARCH("No",'2_all_summary'!Q310)),4,3))</f>
        <v>3</v>
      </c>
      <c r="O311" s="41">
        <f>IF(ISNUMBER(SEARCH("Yes",'2_all_summary'!$H310)),IF(ISNUMBER(SEARCH("Yes",'2_all_summary'!R310)),1,2),IF(ISNUMBER(SEARCH("No",'2_all_summary'!R310)),4,3))</f>
        <v>3</v>
      </c>
      <c r="P311" s="41">
        <f>IF(ISNUMBER(SEARCH("Yes",'2_all_summary'!$H310)),IF(ISNUMBER(SEARCH("Yes",'2_all_summary'!S310)),1,2),IF(ISNUMBER(SEARCH("No",'2_all_summary'!S310)),4,3))</f>
        <v>3</v>
      </c>
      <c r="Q311" s="41">
        <f>IF(ISNUMBER(SEARCH("Yes",'2_all_summary'!$H310)),IF(0&lt;'2_all_summary'!T310,1,2),IF(0='2_all_summary'!T310,4,3))</f>
        <v>3</v>
      </c>
      <c r="R311" s="41">
        <f>IF(ISNUMBER(SEARCH("Yes",'2_all_summary'!$H310)),IF(ISNUMBER(SEARCH("Yes",'2_all_summary'!U310)),1,2),IF(ISNUMBER(SEARCH("No",'2_all_summary'!U310)),4,3))</f>
        <v>3</v>
      </c>
    </row>
    <row r="312" spans="7:18" x14ac:dyDescent="0.3">
      <c r="G312" s="56"/>
      <c r="H312" s="41" t="str">
        <f>'2_all_summary'!D311</f>
        <v>Community-Based Tourism and Political Communitarianism in Prainha do Canto Verde, Brazil</v>
      </c>
      <c r="I312" s="41" t="str">
        <f>'2_all_summary'!E311</f>
        <v>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â€œtraditional way of lifeâ€ as a touristic product. The model is ultimately conflictual and unstable, and there is serious doubt about its long-term sustainability. OrganizaÃ§Ãµes indÃ­genas e instituiÃ§Ãµes de esquerda defendem o turismo comunitÃ¡rio na AmÃ©rica Latina como forma de apoio Ã s suas agendas polÃ­ticas e culturais. Contudo, a fragilidade estrutural e o preconceito ideolÃ³gico desse modelo tornam-se aparente no caso de uma vila de pesca em Prainha do Canto Verde, no Brasil. A agenda comunitÃ¡ria hoje implementada por meio do projeto de turismo comunitÃ¡rio em Prainha baseia-se em construÃ§Ã£o ideolÃ³gica e Ã© imposta por meio de engenharia polÃ­tica do que consiste somente de um segmento local da sociedade rural brasileira. Consequentemente, essa agenda encontra forte resistÃªncia. Demais, hÃ¡ tensÃ£o estrutural entre as mudanÃ§as culturais inevitÃ¡veis, causadas pelo desenvolvimento do turismo, e a rigidez e essencialismo do modelo de turismo comunitÃ¡rio que oferece â€œum estilo de vida tradicionalâ€ como produto turÃ­stico. O modelo Ã© fundamentalmente conflitante e instÃ¡vel, suscitando dÃºvidas quanto Ã  sua sustentabilidade a longo prazo. Â© 2017 Latin American Perspectives.</v>
      </c>
      <c r="J312" s="41">
        <f>IF(ISNUMBER(SEARCH("Yes",'2_all_summary'!$H311)),IF(ISNUMBER(SEARCH("Yes",'2_all_summary'!M311)),1,2),IF(ISNUMBER(SEARCH("No",'2_all_summary'!M311)),4,3))</f>
        <v>4</v>
      </c>
      <c r="K312" s="41">
        <f>IF(ISNUMBER(SEARCH("Yes",'2_all_summary'!$H311)),IF(ISNUMBER(SEARCH("Yes",'2_all_summary'!N311)),1,2),IF(ISNUMBER(SEARCH("No",'2_all_summary'!N311)),4,3))</f>
        <v>4</v>
      </c>
      <c r="L312" s="41">
        <f>IF(ISNUMBER(SEARCH("Yes",'2_all_summary'!$H311)),IF(ISNUMBER(SEARCH("Yes",'2_all_summary'!O311)),1,2),IF(ISNUMBER(SEARCH("No",'2_all_summary'!O311)),4,3))</f>
        <v>4</v>
      </c>
      <c r="M312" s="41">
        <f>IF(ISNUMBER(SEARCH("Yes",'2_all_summary'!$H311)),IF(0&lt;'2_all_summary'!P311,1,2),IF(0='2_all_summary'!P311,4,3))</f>
        <v>4</v>
      </c>
      <c r="N312" s="41">
        <f>IF(ISNUMBER(SEARCH("Yes",'2_all_summary'!$H311)),IF(ISNUMBER(SEARCH("Yes",'2_all_summary'!Q311)),1,2),IF(ISNUMBER(SEARCH("No",'2_all_summary'!Q311)),4,3))</f>
        <v>4</v>
      </c>
      <c r="O312" s="41">
        <f>IF(ISNUMBER(SEARCH("Yes",'2_all_summary'!$H311)),IF(ISNUMBER(SEARCH("Yes",'2_all_summary'!R311)),1,2),IF(ISNUMBER(SEARCH("No",'2_all_summary'!R311)),4,3))</f>
        <v>4</v>
      </c>
      <c r="P312" s="41">
        <f>IF(ISNUMBER(SEARCH("Yes",'2_all_summary'!$H311)),IF(ISNUMBER(SEARCH("Yes",'2_all_summary'!S311)),1,2),IF(ISNUMBER(SEARCH("No",'2_all_summary'!S311)),4,3))</f>
        <v>4</v>
      </c>
      <c r="Q312" s="41">
        <f>IF(ISNUMBER(SEARCH("Yes",'2_all_summary'!$H311)),IF(0&lt;'2_all_summary'!T311,1,2),IF(0='2_all_summary'!T311,4,3))</f>
        <v>4</v>
      </c>
      <c r="R312" s="41">
        <f>IF(ISNUMBER(SEARCH("Yes",'2_all_summary'!$H311)),IF(ISNUMBER(SEARCH("Yes",'2_all_summary'!U311)),1,2),IF(ISNUMBER(SEARCH("No",'2_all_summary'!U311)),4,3))</f>
        <v>4</v>
      </c>
    </row>
    <row r="313" spans="7:18" x14ac:dyDescent="0.3">
      <c r="G313" s="56"/>
      <c r="H313" s="41" t="str">
        <f>'2_all_summary'!D312</f>
        <v>Factors in overcoming barriers to implementing co-management in British Columbia salmon fisheries</v>
      </c>
      <c r="I313" s="41" t="str">
        <f>'2_all_summary'!E312</f>
        <v>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Â© 1999 by The Resilience Alliance.</v>
      </c>
      <c r="J313" s="41">
        <f>IF(ISNUMBER(SEARCH("Yes",'2_all_summary'!$H312)),IF(ISNUMBER(SEARCH("Yes",'2_all_summary'!M312)),1,2),IF(ISNUMBER(SEARCH("No",'2_all_summary'!M312)),4,3))</f>
        <v>4</v>
      </c>
      <c r="K313" s="41">
        <f>IF(ISNUMBER(SEARCH("Yes",'2_all_summary'!$H312)),IF(ISNUMBER(SEARCH("Yes",'2_all_summary'!N312)),1,2),IF(ISNUMBER(SEARCH("No",'2_all_summary'!N312)),4,3))</f>
        <v>4</v>
      </c>
      <c r="L313" s="41">
        <f>IF(ISNUMBER(SEARCH("Yes",'2_all_summary'!$H312)),IF(ISNUMBER(SEARCH("Yes",'2_all_summary'!O312)),1,2),IF(ISNUMBER(SEARCH("No",'2_all_summary'!O312)),4,3))</f>
        <v>4</v>
      </c>
      <c r="M313" s="41">
        <f>IF(ISNUMBER(SEARCH("Yes",'2_all_summary'!$H312)),IF(0&lt;'2_all_summary'!P312,1,2),IF(0='2_all_summary'!P312,4,3))</f>
        <v>4</v>
      </c>
      <c r="N313" s="41">
        <f>IF(ISNUMBER(SEARCH("Yes",'2_all_summary'!$H312)),IF(ISNUMBER(SEARCH("Yes",'2_all_summary'!Q312)),1,2),IF(ISNUMBER(SEARCH("No",'2_all_summary'!Q312)),4,3))</f>
        <v>4</v>
      </c>
      <c r="O313" s="41">
        <f>IF(ISNUMBER(SEARCH("Yes",'2_all_summary'!$H312)),IF(ISNUMBER(SEARCH("Yes",'2_all_summary'!R312)),1,2),IF(ISNUMBER(SEARCH("No",'2_all_summary'!R312)),4,3))</f>
        <v>4</v>
      </c>
      <c r="P313" s="41">
        <f>IF(ISNUMBER(SEARCH("Yes",'2_all_summary'!$H312)),IF(ISNUMBER(SEARCH("Yes",'2_all_summary'!S312)),1,2),IF(ISNUMBER(SEARCH("No",'2_all_summary'!S312)),4,3))</f>
        <v>4</v>
      </c>
      <c r="Q313" s="41">
        <f>IF(ISNUMBER(SEARCH("Yes",'2_all_summary'!$H312)),IF(0&lt;'2_all_summary'!T312,1,2),IF(0='2_all_summary'!T312,4,3))</f>
        <v>4</v>
      </c>
      <c r="R313" s="41">
        <f>IF(ISNUMBER(SEARCH("Yes",'2_all_summary'!$H312)),IF(ISNUMBER(SEARCH("Yes",'2_all_summary'!U312)),1,2),IF(ISNUMBER(SEARCH("No",'2_all_summary'!U312)),4,3))</f>
        <v>4</v>
      </c>
    </row>
    <row r="314" spans="7:18" x14ac:dyDescent="0.3">
      <c r="G314" s="56"/>
      <c r="H314" s="41" t="str">
        <f>'2_all_summary'!D313</f>
        <v>Indicators of the ecological impact of bottom-trawl disturbance on seabed communities</v>
      </c>
      <c r="I314" s="41" t="str">
        <f>'2_all_summary'!E313</f>
        <v>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Â© 2006 Springer Science+Business Media, Inc.</v>
      </c>
      <c r="J314" s="41">
        <f>IF(ISNUMBER(SEARCH("Yes",'2_all_summary'!$H313)),IF(ISNUMBER(SEARCH("Yes",'2_all_summary'!M313)),1,2),IF(ISNUMBER(SEARCH("No",'2_all_summary'!M313)),4,3))</f>
        <v>4</v>
      </c>
      <c r="K314" s="41">
        <f>IF(ISNUMBER(SEARCH("Yes",'2_all_summary'!$H313)),IF(ISNUMBER(SEARCH("Yes",'2_all_summary'!N313)),1,2),IF(ISNUMBER(SEARCH("No",'2_all_summary'!N313)),4,3))</f>
        <v>4</v>
      </c>
      <c r="L314" s="41">
        <f>IF(ISNUMBER(SEARCH("Yes",'2_all_summary'!$H313)),IF(ISNUMBER(SEARCH("Yes",'2_all_summary'!O313)),1,2),IF(ISNUMBER(SEARCH("No",'2_all_summary'!O313)),4,3))</f>
        <v>4</v>
      </c>
      <c r="M314" s="41">
        <f>IF(ISNUMBER(SEARCH("Yes",'2_all_summary'!$H313)),IF(0&lt;'2_all_summary'!P313,1,2),IF(0='2_all_summary'!P313,4,3))</f>
        <v>4</v>
      </c>
      <c r="N314" s="41">
        <f>IF(ISNUMBER(SEARCH("Yes",'2_all_summary'!$H313)),IF(ISNUMBER(SEARCH("Yes",'2_all_summary'!Q313)),1,2),IF(ISNUMBER(SEARCH("No",'2_all_summary'!Q313)),4,3))</f>
        <v>4</v>
      </c>
      <c r="O314" s="41">
        <f>IF(ISNUMBER(SEARCH("Yes",'2_all_summary'!$H313)),IF(ISNUMBER(SEARCH("Yes",'2_all_summary'!R313)),1,2),IF(ISNUMBER(SEARCH("No",'2_all_summary'!R313)),4,3))</f>
        <v>4</v>
      </c>
      <c r="P314" s="41">
        <f>IF(ISNUMBER(SEARCH("Yes",'2_all_summary'!$H313)),IF(ISNUMBER(SEARCH("Yes",'2_all_summary'!S313)),1,2),IF(ISNUMBER(SEARCH("No",'2_all_summary'!S313)),4,3))</f>
        <v>4</v>
      </c>
      <c r="Q314" s="41">
        <f>IF(ISNUMBER(SEARCH("Yes",'2_all_summary'!$H313)),IF(0&lt;'2_all_summary'!T313,1,2),IF(0='2_all_summary'!T313,4,3))</f>
        <v>4</v>
      </c>
      <c r="R314" s="41">
        <f>IF(ISNUMBER(SEARCH("Yes",'2_all_summary'!$H313)),IF(ISNUMBER(SEARCH("Yes",'2_all_summary'!U313)),1,2),IF(ISNUMBER(SEARCH("No",'2_all_summary'!U313)),4,3))</f>
        <v>4</v>
      </c>
    </row>
    <row r="315" spans="7:18" x14ac:dyDescent="0.3">
      <c r="G315" s="56"/>
      <c r="H315" s="41" t="str">
        <f>'2_all_summary'!D314</f>
        <v>Community-based management fails to halt declines of bumphead parrotfish and humphead wrasse in Roviana Lagoon, Solomon Islands</v>
      </c>
      <c r="I315" s="41" t="str">
        <f>'2_all_summary'!E314</f>
        <v>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Â© 2019, Springer-Verlag GmbH Germany, part of Springer Nature.</v>
      </c>
      <c r="J315" s="41">
        <f>IF(ISNUMBER(SEARCH("Yes",'2_all_summary'!$H314)),IF(ISNUMBER(SEARCH("Yes",'2_all_summary'!M314)),1,2),IF(ISNUMBER(SEARCH("No",'2_all_summary'!M314)),4,3))</f>
        <v>2</v>
      </c>
      <c r="K315" s="41">
        <f>IF(ISNUMBER(SEARCH("Yes",'2_all_summary'!$H314)),IF(ISNUMBER(SEARCH("Yes",'2_all_summary'!N314)),1,2),IF(ISNUMBER(SEARCH("No",'2_all_summary'!N314)),4,3))</f>
        <v>2</v>
      </c>
      <c r="L315" s="41">
        <f>IF(ISNUMBER(SEARCH("Yes",'2_all_summary'!$H314)),IF(ISNUMBER(SEARCH("Yes",'2_all_summary'!O314)),1,2),IF(ISNUMBER(SEARCH("No",'2_all_summary'!O314)),4,3))</f>
        <v>2</v>
      </c>
      <c r="M315" s="41">
        <f>IF(ISNUMBER(SEARCH("Yes",'2_all_summary'!$H314)),IF(0&lt;'2_all_summary'!P314,1,2),IF(0='2_all_summary'!P314,4,3))</f>
        <v>2</v>
      </c>
      <c r="N315" s="41">
        <f>IF(ISNUMBER(SEARCH("Yes",'2_all_summary'!$H314)),IF(ISNUMBER(SEARCH("Yes",'2_all_summary'!Q314)),1,2),IF(ISNUMBER(SEARCH("No",'2_all_summary'!Q314)),4,3))</f>
        <v>1</v>
      </c>
      <c r="O315" s="41">
        <f>IF(ISNUMBER(SEARCH("Yes",'2_all_summary'!$H314)),IF(ISNUMBER(SEARCH("Yes",'2_all_summary'!R314)),1,2),IF(ISNUMBER(SEARCH("No",'2_all_summary'!R314)),4,3))</f>
        <v>1</v>
      </c>
      <c r="P315" s="41">
        <f>IF(ISNUMBER(SEARCH("Yes",'2_all_summary'!$H314)),IF(ISNUMBER(SEARCH("Yes",'2_all_summary'!S314)),1,2),IF(ISNUMBER(SEARCH("No",'2_all_summary'!S314)),4,3))</f>
        <v>1</v>
      </c>
      <c r="Q315" s="41">
        <f>IF(ISNUMBER(SEARCH("Yes",'2_all_summary'!$H314)),IF(0&lt;'2_all_summary'!T314,1,2),IF(0='2_all_summary'!T314,4,3))</f>
        <v>1</v>
      </c>
      <c r="R315" s="41">
        <f>IF(ISNUMBER(SEARCH("Yes",'2_all_summary'!$H314)),IF(ISNUMBER(SEARCH("Yes",'2_all_summary'!U314)),1,2),IF(ISNUMBER(SEARCH("No",'2_all_summary'!U314)),4,3))</f>
        <v>1</v>
      </c>
    </row>
    <row r="316" spans="7:18" x14ac:dyDescent="0.3">
      <c r="G316" s="56"/>
      <c r="H316" s="41" t="str">
        <f>'2_all_summary'!D315</f>
        <v>Creating multi-functional landscapes: Using exclusion fences to frame feral ungulate management preferences in remote Aboriginal-owned northern Australia</v>
      </c>
      <c r="I316" s="41" t="str">
        <f>'2_all_summary'!E315</f>
        <v>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Â© 2016 Published by Elsevier Ltd.</v>
      </c>
      <c r="J316" s="41">
        <f>IF(ISNUMBER(SEARCH("Yes",'2_all_summary'!$H315)),IF(ISNUMBER(SEARCH("Yes",'2_all_summary'!M315)),1,2),IF(ISNUMBER(SEARCH("No",'2_all_summary'!M315)),4,3))</f>
        <v>4</v>
      </c>
      <c r="K316" s="41">
        <f>IF(ISNUMBER(SEARCH("Yes",'2_all_summary'!$H315)),IF(ISNUMBER(SEARCH("Yes",'2_all_summary'!N315)),1,2),IF(ISNUMBER(SEARCH("No",'2_all_summary'!N315)),4,3))</f>
        <v>4</v>
      </c>
      <c r="L316" s="41">
        <f>IF(ISNUMBER(SEARCH("Yes",'2_all_summary'!$H315)),IF(ISNUMBER(SEARCH("Yes",'2_all_summary'!O315)),1,2),IF(ISNUMBER(SEARCH("No",'2_all_summary'!O315)),4,3))</f>
        <v>4</v>
      </c>
      <c r="M316" s="41">
        <f>IF(ISNUMBER(SEARCH("Yes",'2_all_summary'!$H315)),IF(0&lt;'2_all_summary'!P315,1,2),IF(0='2_all_summary'!P315,4,3))</f>
        <v>4</v>
      </c>
      <c r="N316" s="41">
        <f>IF(ISNUMBER(SEARCH("Yes",'2_all_summary'!$H315)),IF(ISNUMBER(SEARCH("Yes",'2_all_summary'!Q315)),1,2),IF(ISNUMBER(SEARCH("No",'2_all_summary'!Q315)),4,3))</f>
        <v>4</v>
      </c>
      <c r="O316" s="41">
        <f>IF(ISNUMBER(SEARCH("Yes",'2_all_summary'!$H315)),IF(ISNUMBER(SEARCH("Yes",'2_all_summary'!R315)),1,2),IF(ISNUMBER(SEARCH("No",'2_all_summary'!R315)),4,3))</f>
        <v>4</v>
      </c>
      <c r="P316" s="41">
        <f>IF(ISNUMBER(SEARCH("Yes",'2_all_summary'!$H315)),IF(ISNUMBER(SEARCH("Yes",'2_all_summary'!S315)),1,2),IF(ISNUMBER(SEARCH("No",'2_all_summary'!S315)),4,3))</f>
        <v>4</v>
      </c>
      <c r="Q316" s="41">
        <f>IF(ISNUMBER(SEARCH("Yes",'2_all_summary'!$H315)),IF(0&lt;'2_all_summary'!T315,1,2),IF(0='2_all_summary'!T315,4,3))</f>
        <v>4</v>
      </c>
      <c r="R316" s="41">
        <f>IF(ISNUMBER(SEARCH("Yes",'2_all_summary'!$H315)),IF(ISNUMBER(SEARCH("Yes",'2_all_summary'!U315)),1,2),IF(ISNUMBER(SEARCH("No",'2_all_summary'!U315)),4,3))</f>
        <v>4</v>
      </c>
    </row>
    <row r="317" spans="7:18" x14ac:dyDescent="0.3">
      <c r="G317" s="56"/>
      <c r="H317" s="41" t="str">
        <f>'2_all_summary'!D316</f>
        <v>The micro-politics of small-scale fisheries governance in South Africa: a case study of community-based political representation as a form of brokerage</v>
      </c>
      <c r="I317" s="41" t="str">
        <f>'2_all_summary'!E316</f>
        <v>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â€˜communityâ€™, where both fisher constituents and representatives are members of that community. This â€˜community-basedâ€™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â€˜brokerageâ€™ places community-based representatives in a position of strategic advantageâ€“a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Â© 2017, The Author(s).</v>
      </c>
      <c r="J317" s="41">
        <f>IF(ISNUMBER(SEARCH("Yes",'2_all_summary'!$H316)),IF(ISNUMBER(SEARCH("Yes",'2_all_summary'!M316)),1,2),IF(ISNUMBER(SEARCH("No",'2_all_summary'!M316)),4,3))</f>
        <v>4</v>
      </c>
      <c r="K317" s="41">
        <f>IF(ISNUMBER(SEARCH("Yes",'2_all_summary'!$H316)),IF(ISNUMBER(SEARCH("Yes",'2_all_summary'!N316)),1,2),IF(ISNUMBER(SEARCH("No",'2_all_summary'!N316)),4,3))</f>
        <v>4</v>
      </c>
      <c r="L317" s="41">
        <f>IF(ISNUMBER(SEARCH("Yes",'2_all_summary'!$H316)),IF(ISNUMBER(SEARCH("Yes",'2_all_summary'!O316)),1,2),IF(ISNUMBER(SEARCH("No",'2_all_summary'!O316)),4,3))</f>
        <v>4</v>
      </c>
      <c r="M317" s="41">
        <f>IF(ISNUMBER(SEARCH("Yes",'2_all_summary'!$H316)),IF(0&lt;'2_all_summary'!P316,1,2),IF(0='2_all_summary'!P316,4,3))</f>
        <v>4</v>
      </c>
      <c r="N317" s="41">
        <f>IF(ISNUMBER(SEARCH("Yes",'2_all_summary'!$H316)),IF(ISNUMBER(SEARCH("Yes",'2_all_summary'!Q316)),1,2),IF(ISNUMBER(SEARCH("No",'2_all_summary'!Q316)),4,3))</f>
        <v>4</v>
      </c>
      <c r="O317" s="41">
        <f>IF(ISNUMBER(SEARCH("Yes",'2_all_summary'!$H316)),IF(ISNUMBER(SEARCH("Yes",'2_all_summary'!R316)),1,2),IF(ISNUMBER(SEARCH("No",'2_all_summary'!R316)),4,3))</f>
        <v>4</v>
      </c>
      <c r="P317" s="41">
        <f>IF(ISNUMBER(SEARCH("Yes",'2_all_summary'!$H316)),IF(ISNUMBER(SEARCH("Yes",'2_all_summary'!S316)),1,2),IF(ISNUMBER(SEARCH("No",'2_all_summary'!S316)),4,3))</f>
        <v>4</v>
      </c>
      <c r="Q317" s="41">
        <f>IF(ISNUMBER(SEARCH("Yes",'2_all_summary'!$H316)),IF(0&lt;'2_all_summary'!T316,1,2),IF(0='2_all_summary'!T316,4,3))</f>
        <v>4</v>
      </c>
      <c r="R317" s="41">
        <f>IF(ISNUMBER(SEARCH("Yes",'2_all_summary'!$H316)),IF(ISNUMBER(SEARCH("Yes",'2_all_summary'!U316)),1,2),IF(ISNUMBER(SEARCH("No",'2_all_summary'!U316)),4,3))</f>
        <v>4</v>
      </c>
    </row>
    <row r="318" spans="7:18" x14ac:dyDescent="0.3">
      <c r="G318" s="56"/>
      <c r="H318" s="41" t="str">
        <f>'2_all_summary'!D317</f>
        <v>Social capital, community-based governance and resilience in an African artisanal river fishery</v>
      </c>
      <c r="I318" s="41" t="str">
        <f>'2_all_summary'!E317</f>
        <v>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v>
      </c>
      <c r="J318" s="41">
        <f>IF(ISNUMBER(SEARCH("Yes",'2_all_summary'!$H317)),IF(ISNUMBER(SEARCH("Yes",'2_all_summary'!M317)),1,2),IF(ISNUMBER(SEARCH("No",'2_all_summary'!M317)),4,3))</f>
        <v>4</v>
      </c>
      <c r="K318" s="41">
        <f>IF(ISNUMBER(SEARCH("Yes",'2_all_summary'!$H317)),IF(ISNUMBER(SEARCH("Yes",'2_all_summary'!N317)),1,2),IF(ISNUMBER(SEARCH("No",'2_all_summary'!N317)),4,3))</f>
        <v>4</v>
      </c>
      <c r="L318" s="41">
        <f>IF(ISNUMBER(SEARCH("Yes",'2_all_summary'!$H317)),IF(ISNUMBER(SEARCH("Yes",'2_all_summary'!O317)),1,2),IF(ISNUMBER(SEARCH("No",'2_all_summary'!O317)),4,3))</f>
        <v>4</v>
      </c>
      <c r="M318" s="41">
        <f>IF(ISNUMBER(SEARCH("Yes",'2_all_summary'!$H317)),IF(0&lt;'2_all_summary'!P317,1,2),IF(0='2_all_summary'!P317,4,3))</f>
        <v>4</v>
      </c>
      <c r="N318" s="41">
        <f>IF(ISNUMBER(SEARCH("Yes",'2_all_summary'!$H317)),IF(ISNUMBER(SEARCH("Yes",'2_all_summary'!Q317)),1,2),IF(ISNUMBER(SEARCH("No",'2_all_summary'!Q317)),4,3))</f>
        <v>4</v>
      </c>
      <c r="O318" s="41">
        <f>IF(ISNUMBER(SEARCH("Yes",'2_all_summary'!$H317)),IF(ISNUMBER(SEARCH("Yes",'2_all_summary'!R317)),1,2),IF(ISNUMBER(SEARCH("No",'2_all_summary'!R317)),4,3))</f>
        <v>4</v>
      </c>
      <c r="P318" s="41">
        <f>IF(ISNUMBER(SEARCH("Yes",'2_all_summary'!$H317)),IF(ISNUMBER(SEARCH("Yes",'2_all_summary'!S317)),1,2),IF(ISNUMBER(SEARCH("No",'2_all_summary'!S317)),4,3))</f>
        <v>4</v>
      </c>
      <c r="Q318" s="41">
        <f>IF(ISNUMBER(SEARCH("Yes",'2_all_summary'!$H317)),IF(0&lt;'2_all_summary'!T317,1,2),IF(0='2_all_summary'!T317,4,3))</f>
        <v>4</v>
      </c>
      <c r="R318" s="41">
        <f>IF(ISNUMBER(SEARCH("Yes",'2_all_summary'!$H317)),IF(ISNUMBER(SEARCH("Yes",'2_all_summary'!U317)),1,2),IF(ISNUMBER(SEARCH("No",'2_all_summary'!U317)),4,3))</f>
        <v>4</v>
      </c>
    </row>
    <row r="319" spans="7:18" x14ac:dyDescent="0.3">
      <c r="G319" s="56"/>
      <c r="H319" s="41" t="str">
        <f>'2_all_summary'!D318</f>
        <v>Counting what counts: using local knowledge to improve Arctic resource management</v>
      </c>
      <c r="I319" s="41" t="str">
        <f>'2_all_summary'!E318</f>
        <v>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Â© 2014 Â© 2014 Taylor &amp; Francis.</v>
      </c>
      <c r="J319" s="41">
        <f>IF(ISNUMBER(SEARCH("Yes",'2_all_summary'!$H318)),IF(ISNUMBER(SEARCH("Yes",'2_all_summary'!M318)),1,2),IF(ISNUMBER(SEARCH("No",'2_all_summary'!M318)),4,3))</f>
        <v>4</v>
      </c>
      <c r="K319" s="41">
        <f>IF(ISNUMBER(SEARCH("Yes",'2_all_summary'!$H318)),IF(ISNUMBER(SEARCH("Yes",'2_all_summary'!N318)),1,2),IF(ISNUMBER(SEARCH("No",'2_all_summary'!N318)),4,3))</f>
        <v>4</v>
      </c>
      <c r="L319" s="41">
        <f>IF(ISNUMBER(SEARCH("Yes",'2_all_summary'!$H318)),IF(ISNUMBER(SEARCH("Yes",'2_all_summary'!O318)),1,2),IF(ISNUMBER(SEARCH("No",'2_all_summary'!O318)),4,3))</f>
        <v>4</v>
      </c>
      <c r="M319" s="41">
        <f>IF(ISNUMBER(SEARCH("Yes",'2_all_summary'!$H318)),IF(0&lt;'2_all_summary'!P318,1,2),IF(0='2_all_summary'!P318,4,3))</f>
        <v>4</v>
      </c>
      <c r="N319" s="41">
        <f>IF(ISNUMBER(SEARCH("Yes",'2_all_summary'!$H318)),IF(ISNUMBER(SEARCH("Yes",'2_all_summary'!Q318)),1,2),IF(ISNUMBER(SEARCH("No",'2_all_summary'!Q318)),4,3))</f>
        <v>4</v>
      </c>
      <c r="O319" s="41">
        <f>IF(ISNUMBER(SEARCH("Yes",'2_all_summary'!$H318)),IF(ISNUMBER(SEARCH("Yes",'2_all_summary'!R318)),1,2),IF(ISNUMBER(SEARCH("No",'2_all_summary'!R318)),4,3))</f>
        <v>4</v>
      </c>
      <c r="P319" s="41">
        <f>IF(ISNUMBER(SEARCH("Yes",'2_all_summary'!$H318)),IF(ISNUMBER(SEARCH("Yes",'2_all_summary'!S318)),1,2),IF(ISNUMBER(SEARCH("No",'2_all_summary'!S318)),4,3))</f>
        <v>4</v>
      </c>
      <c r="Q319" s="41">
        <f>IF(ISNUMBER(SEARCH("Yes",'2_all_summary'!$H318)),IF(0&lt;'2_all_summary'!T318,1,2),IF(0='2_all_summary'!T318,4,3))</f>
        <v>4</v>
      </c>
      <c r="R319" s="41">
        <f>IF(ISNUMBER(SEARCH("Yes",'2_all_summary'!$H318)),IF(ISNUMBER(SEARCH("Yes",'2_all_summary'!U318)),1,2),IF(ISNUMBER(SEARCH("No",'2_all_summary'!U318)),4,3))</f>
        <v>4</v>
      </c>
    </row>
    <row r="320" spans="7:18" x14ac:dyDescent="0.3">
      <c r="G320" s="56"/>
      <c r="H320" s="41" t="str">
        <f>'2_all_summary'!D319</f>
        <v>Local awareness and perceptions: Consequences for conservation of marsh habitat at Lake Alaotra for one of the world's rarest lemurs</v>
      </c>
      <c r="I320" s="41" t="str">
        <f>'2_all_summary'!E319</f>
        <v>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Â© Fauna &amp; Flora International 2017.</v>
      </c>
      <c r="J320" s="41">
        <f>IF(ISNUMBER(SEARCH("Yes",'2_all_summary'!$H319)),IF(ISNUMBER(SEARCH("Yes",'2_all_summary'!M319)),1,2),IF(ISNUMBER(SEARCH("No",'2_all_summary'!M319)),4,3))</f>
        <v>4</v>
      </c>
      <c r="K320" s="41">
        <f>IF(ISNUMBER(SEARCH("Yes",'2_all_summary'!$H319)),IF(ISNUMBER(SEARCH("Yes",'2_all_summary'!N319)),1,2),IF(ISNUMBER(SEARCH("No",'2_all_summary'!N319)),4,3))</f>
        <v>4</v>
      </c>
      <c r="L320" s="41">
        <f>IF(ISNUMBER(SEARCH("Yes",'2_all_summary'!$H319)),IF(ISNUMBER(SEARCH("Yes",'2_all_summary'!O319)),1,2),IF(ISNUMBER(SEARCH("No",'2_all_summary'!O319)),4,3))</f>
        <v>4</v>
      </c>
      <c r="M320" s="41">
        <f>IF(ISNUMBER(SEARCH("Yes",'2_all_summary'!$H319)),IF(0&lt;'2_all_summary'!P319,1,2),IF(0='2_all_summary'!P319,4,3))</f>
        <v>4</v>
      </c>
      <c r="N320" s="41">
        <f>IF(ISNUMBER(SEARCH("Yes",'2_all_summary'!$H319)),IF(ISNUMBER(SEARCH("Yes",'2_all_summary'!Q319)),1,2),IF(ISNUMBER(SEARCH("No",'2_all_summary'!Q319)),4,3))</f>
        <v>4</v>
      </c>
      <c r="O320" s="41">
        <f>IF(ISNUMBER(SEARCH("Yes",'2_all_summary'!$H319)),IF(ISNUMBER(SEARCH("Yes",'2_all_summary'!R319)),1,2),IF(ISNUMBER(SEARCH("No",'2_all_summary'!R319)),4,3))</f>
        <v>4</v>
      </c>
      <c r="P320" s="41">
        <f>IF(ISNUMBER(SEARCH("Yes",'2_all_summary'!$H319)),IF(ISNUMBER(SEARCH("Yes",'2_all_summary'!S319)),1,2),IF(ISNUMBER(SEARCH("No",'2_all_summary'!S319)),4,3))</f>
        <v>4</v>
      </c>
      <c r="Q320" s="41">
        <f>IF(ISNUMBER(SEARCH("Yes",'2_all_summary'!$H319)),IF(0&lt;'2_all_summary'!T319,1,2),IF(0='2_all_summary'!T319,4,3))</f>
        <v>4</v>
      </c>
      <c r="R320" s="41">
        <f>IF(ISNUMBER(SEARCH("Yes",'2_all_summary'!$H319)),IF(ISNUMBER(SEARCH("Yes",'2_all_summary'!U319)),1,2),IF(ISNUMBER(SEARCH("No",'2_all_summary'!U319)),4,3))</f>
        <v>4</v>
      </c>
    </row>
    <row r="321" spans="7:18" x14ac:dyDescent="0.3">
      <c r="G321" s="56"/>
      <c r="H321" s="41" t="str">
        <f>'2_all_summary'!D320</f>
        <v>Participatory modeling and community dialog about vulnerability of lobster fishing to climate change</v>
      </c>
      <c r="I321" s="41" t="str">
        <f>'2_all_summary'!E320</f>
        <v>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fishermenâ€™s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Â© Springer International Publishing Switzerland 2017.</v>
      </c>
      <c r="J321" s="41">
        <f>IF(ISNUMBER(SEARCH("Yes",'2_all_summary'!$H320)),IF(ISNUMBER(SEARCH("Yes",'2_all_summary'!M320)),1,2),IF(ISNUMBER(SEARCH("No",'2_all_summary'!M320)),4,3))</f>
        <v>4</v>
      </c>
      <c r="K321" s="41">
        <f>IF(ISNUMBER(SEARCH("Yes",'2_all_summary'!$H320)),IF(ISNUMBER(SEARCH("Yes",'2_all_summary'!N320)),1,2),IF(ISNUMBER(SEARCH("No",'2_all_summary'!N320)),4,3))</f>
        <v>4</v>
      </c>
      <c r="L321" s="41">
        <f>IF(ISNUMBER(SEARCH("Yes",'2_all_summary'!$H320)),IF(ISNUMBER(SEARCH("Yes",'2_all_summary'!O320)),1,2),IF(ISNUMBER(SEARCH("No",'2_all_summary'!O320)),4,3))</f>
        <v>4</v>
      </c>
      <c r="M321" s="41">
        <f>IF(ISNUMBER(SEARCH("Yes",'2_all_summary'!$H320)),IF(0&lt;'2_all_summary'!P320,1,2),IF(0='2_all_summary'!P320,4,3))</f>
        <v>4</v>
      </c>
      <c r="N321" s="41">
        <f>IF(ISNUMBER(SEARCH("Yes",'2_all_summary'!$H320)),IF(ISNUMBER(SEARCH("Yes",'2_all_summary'!Q320)),1,2),IF(ISNUMBER(SEARCH("No",'2_all_summary'!Q320)),4,3))</f>
        <v>4</v>
      </c>
      <c r="O321" s="41">
        <f>IF(ISNUMBER(SEARCH("Yes",'2_all_summary'!$H320)),IF(ISNUMBER(SEARCH("Yes",'2_all_summary'!R320)),1,2),IF(ISNUMBER(SEARCH("No",'2_all_summary'!R320)),4,3))</f>
        <v>4</v>
      </c>
      <c r="P321" s="41">
        <f>IF(ISNUMBER(SEARCH("Yes",'2_all_summary'!$H320)),IF(ISNUMBER(SEARCH("Yes",'2_all_summary'!S320)),1,2),IF(ISNUMBER(SEARCH("No",'2_all_summary'!S320)),4,3))</f>
        <v>4</v>
      </c>
      <c r="Q321" s="41">
        <f>IF(ISNUMBER(SEARCH("Yes",'2_all_summary'!$H320)),IF(0&lt;'2_all_summary'!T320,1,2),IF(0='2_all_summary'!T320,4,3))</f>
        <v>4</v>
      </c>
      <c r="R321" s="41">
        <f>IF(ISNUMBER(SEARCH("Yes",'2_all_summary'!$H320)),IF(ISNUMBER(SEARCH("Yes",'2_all_summary'!U320)),1,2),IF(ISNUMBER(SEARCH("No",'2_all_summary'!U320)),4,3))</f>
        <v>4</v>
      </c>
    </row>
    <row r="322" spans="7:18" x14ac:dyDescent="0.3">
      <c r="G322" s="56"/>
      <c r="H322" s="41" t="str">
        <f>'2_all_summary'!D321</f>
        <v>Movement and mortality of invasive suckermouth armored catfish during a spearfishing control experiment</v>
      </c>
      <c r="I322" s="41" t="str">
        <f>'2_all_summary'!E321</f>
        <v>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Â© 2022, The Author(s), under exclusive licence to Springer Nature Switzerland AG.</v>
      </c>
      <c r="J322" s="41">
        <f>IF(ISNUMBER(SEARCH("Yes",'2_all_summary'!$H321)),IF(ISNUMBER(SEARCH("Yes",'2_all_summary'!M321)),1,2),IF(ISNUMBER(SEARCH("No",'2_all_summary'!M321)),4,3))</f>
        <v>4</v>
      </c>
      <c r="K322" s="41">
        <f>IF(ISNUMBER(SEARCH("Yes",'2_all_summary'!$H321)),IF(ISNUMBER(SEARCH("Yes",'2_all_summary'!N321)),1,2),IF(ISNUMBER(SEARCH("No",'2_all_summary'!N321)),4,3))</f>
        <v>4</v>
      </c>
      <c r="L322" s="41">
        <f>IF(ISNUMBER(SEARCH("Yes",'2_all_summary'!$H321)),IF(ISNUMBER(SEARCH("Yes",'2_all_summary'!O321)),1,2),IF(ISNUMBER(SEARCH("No",'2_all_summary'!O321)),4,3))</f>
        <v>4</v>
      </c>
      <c r="M322" s="41">
        <f>IF(ISNUMBER(SEARCH("Yes",'2_all_summary'!$H321)),IF(0&lt;'2_all_summary'!P321,1,2),IF(0='2_all_summary'!P321,4,3))</f>
        <v>4</v>
      </c>
      <c r="N322" s="41">
        <f>IF(ISNUMBER(SEARCH("Yes",'2_all_summary'!$H321)),IF(ISNUMBER(SEARCH("Yes",'2_all_summary'!Q321)),1,2),IF(ISNUMBER(SEARCH("No",'2_all_summary'!Q321)),4,3))</f>
        <v>4</v>
      </c>
      <c r="O322" s="41">
        <f>IF(ISNUMBER(SEARCH("Yes",'2_all_summary'!$H321)),IF(ISNUMBER(SEARCH("Yes",'2_all_summary'!R321)),1,2),IF(ISNUMBER(SEARCH("No",'2_all_summary'!R321)),4,3))</f>
        <v>4</v>
      </c>
      <c r="P322" s="41">
        <f>IF(ISNUMBER(SEARCH("Yes",'2_all_summary'!$H321)),IF(ISNUMBER(SEARCH("Yes",'2_all_summary'!S321)),1,2),IF(ISNUMBER(SEARCH("No",'2_all_summary'!S321)),4,3))</f>
        <v>4</v>
      </c>
      <c r="Q322" s="41">
        <f>IF(ISNUMBER(SEARCH("Yes",'2_all_summary'!$H321)),IF(0&lt;'2_all_summary'!T321,1,2),IF(0='2_all_summary'!T321,4,3))</f>
        <v>4</v>
      </c>
      <c r="R322" s="41">
        <f>IF(ISNUMBER(SEARCH("Yes",'2_all_summary'!$H321)),IF(ISNUMBER(SEARCH("Yes",'2_all_summary'!U321)),1,2),IF(ISNUMBER(SEARCH("No",'2_all_summary'!U321)),4,3))</f>
        <v>4</v>
      </c>
    </row>
    <row r="323" spans="7:18" x14ac:dyDescent="0.3">
      <c r="G323" s="56"/>
      <c r="H323" s="41" t="str">
        <f>'2_all_summary'!D322</f>
        <v>Saugeen Ojibway Nation community input and action: Initiating a two-eyed seeing approach for dikameg (Coregonus clupeaformis) in Lake Huron</v>
      </c>
      <c r="I323" s="41" t="str">
        <f>'2_all_summary'!E322</f>
        <v>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communitiesâ€™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communitiesâ€™ concerns and demonstrate how these have formed the foundations of collaborative and community-based research initiatives aimed at applying Indigenous and Western scientific-based knowledge systems to better understand dikameg and their recent declines in Lake Huron. Â© 2022 The Author(s)</v>
      </c>
      <c r="J323" s="41">
        <f>IF(ISNUMBER(SEARCH("Yes",'2_all_summary'!$H322)),IF(ISNUMBER(SEARCH("Yes",'2_all_summary'!M322)),1,2),IF(ISNUMBER(SEARCH("No",'2_all_summary'!M322)),4,3))</f>
        <v>4</v>
      </c>
      <c r="K323" s="41">
        <f>IF(ISNUMBER(SEARCH("Yes",'2_all_summary'!$H322)),IF(ISNUMBER(SEARCH("Yes",'2_all_summary'!N322)),1,2),IF(ISNUMBER(SEARCH("No",'2_all_summary'!N322)),4,3))</f>
        <v>4</v>
      </c>
      <c r="L323" s="41">
        <f>IF(ISNUMBER(SEARCH("Yes",'2_all_summary'!$H322)),IF(ISNUMBER(SEARCH("Yes",'2_all_summary'!O322)),1,2),IF(ISNUMBER(SEARCH("No",'2_all_summary'!O322)),4,3))</f>
        <v>4</v>
      </c>
      <c r="M323" s="41">
        <f>IF(ISNUMBER(SEARCH("Yes",'2_all_summary'!$H322)),IF(0&lt;'2_all_summary'!P322,1,2),IF(0='2_all_summary'!P322,4,3))</f>
        <v>4</v>
      </c>
      <c r="N323" s="41">
        <f>IF(ISNUMBER(SEARCH("Yes",'2_all_summary'!$H322)),IF(ISNUMBER(SEARCH("Yes",'2_all_summary'!Q322)),1,2),IF(ISNUMBER(SEARCH("No",'2_all_summary'!Q322)),4,3))</f>
        <v>4</v>
      </c>
      <c r="O323" s="41">
        <f>IF(ISNUMBER(SEARCH("Yes",'2_all_summary'!$H322)),IF(ISNUMBER(SEARCH("Yes",'2_all_summary'!R322)),1,2),IF(ISNUMBER(SEARCH("No",'2_all_summary'!R322)),4,3))</f>
        <v>4</v>
      </c>
      <c r="P323" s="41">
        <f>IF(ISNUMBER(SEARCH("Yes",'2_all_summary'!$H322)),IF(ISNUMBER(SEARCH("Yes",'2_all_summary'!S322)),1,2),IF(ISNUMBER(SEARCH("No",'2_all_summary'!S322)),4,3))</f>
        <v>4</v>
      </c>
      <c r="Q323" s="41">
        <f>IF(ISNUMBER(SEARCH("Yes",'2_all_summary'!$H322)),IF(0&lt;'2_all_summary'!T322,1,2),IF(0='2_all_summary'!T322,4,3))</f>
        <v>4</v>
      </c>
      <c r="R323" s="41">
        <f>IF(ISNUMBER(SEARCH("Yes",'2_all_summary'!$H322)),IF(ISNUMBER(SEARCH("Yes",'2_all_summary'!U322)),1,2),IF(ISNUMBER(SEARCH("No",'2_all_summary'!U322)),4,3))</f>
        <v>4</v>
      </c>
    </row>
    <row r="324" spans="7:18" x14ac:dyDescent="0.3">
      <c r="G324" s="56"/>
      <c r="H324" s="41" t="str">
        <f>'2_all_summary'!D323</f>
        <v>Threat Perception of Stakeholders: Case study of Loktak Lake, a Ramsar Site under Montreux Record in North East India</v>
      </c>
      <c r="I324" s="41" t="str">
        <f>'2_all_summary'!E323</f>
        <v>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Â© 2022, The Author(s), under exclusive licence to Society of Wetland Scientists.</v>
      </c>
      <c r="J324" s="41">
        <f>IF(ISNUMBER(SEARCH("Yes",'2_all_summary'!$H323)),IF(ISNUMBER(SEARCH("Yes",'2_all_summary'!M323)),1,2),IF(ISNUMBER(SEARCH("No",'2_all_summary'!M323)),4,3))</f>
        <v>4</v>
      </c>
      <c r="K324" s="41">
        <f>IF(ISNUMBER(SEARCH("Yes",'2_all_summary'!$H323)),IF(ISNUMBER(SEARCH("Yes",'2_all_summary'!N323)),1,2),IF(ISNUMBER(SEARCH("No",'2_all_summary'!N323)),4,3))</f>
        <v>4</v>
      </c>
      <c r="L324" s="41">
        <f>IF(ISNUMBER(SEARCH("Yes",'2_all_summary'!$H323)),IF(ISNUMBER(SEARCH("Yes",'2_all_summary'!O323)),1,2),IF(ISNUMBER(SEARCH("No",'2_all_summary'!O323)),4,3))</f>
        <v>4</v>
      </c>
      <c r="M324" s="41">
        <f>IF(ISNUMBER(SEARCH("Yes",'2_all_summary'!$H323)),IF(0&lt;'2_all_summary'!P323,1,2),IF(0='2_all_summary'!P323,4,3))</f>
        <v>4</v>
      </c>
      <c r="N324" s="41">
        <f>IF(ISNUMBER(SEARCH("Yes",'2_all_summary'!$H323)),IF(ISNUMBER(SEARCH("Yes",'2_all_summary'!Q323)),1,2),IF(ISNUMBER(SEARCH("No",'2_all_summary'!Q323)),4,3))</f>
        <v>4</v>
      </c>
      <c r="O324" s="41">
        <f>IF(ISNUMBER(SEARCH("Yes",'2_all_summary'!$H323)),IF(ISNUMBER(SEARCH("Yes",'2_all_summary'!R323)),1,2),IF(ISNUMBER(SEARCH("No",'2_all_summary'!R323)),4,3))</f>
        <v>4</v>
      </c>
      <c r="P324" s="41">
        <f>IF(ISNUMBER(SEARCH("Yes",'2_all_summary'!$H323)),IF(ISNUMBER(SEARCH("Yes",'2_all_summary'!S323)),1,2),IF(ISNUMBER(SEARCH("No",'2_all_summary'!S323)),4,3))</f>
        <v>4</v>
      </c>
      <c r="Q324" s="41">
        <f>IF(ISNUMBER(SEARCH("Yes",'2_all_summary'!$H323)),IF(0&lt;'2_all_summary'!T323,1,2),IF(0='2_all_summary'!T323,4,3))</f>
        <v>4</v>
      </c>
      <c r="R324" s="41">
        <f>IF(ISNUMBER(SEARCH("Yes",'2_all_summary'!$H323)),IF(ISNUMBER(SEARCH("Yes",'2_all_summary'!U323)),1,2),IF(ISNUMBER(SEARCH("No",'2_all_summary'!U323)),4,3))</f>
        <v>4</v>
      </c>
    </row>
    <row r="325" spans="7:18" x14ac:dyDescent="0.3">
      <c r="G325" s="56"/>
      <c r="H325" s="41" t="str">
        <f>'2_all_summary'!D324</f>
        <v>The nunavut wildlife management boardâ€™s community-based monitoring network: Documenting inuit harvesting experience using modern technology</v>
      </c>
      <c r="I325" s="41" t="str">
        <f>'2_all_summary'!E324</f>
        <v>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Boardâ€™s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Â© 2020, Canadian Science Publishing. All rights reserved.</v>
      </c>
      <c r="J325" s="41">
        <f>IF(ISNUMBER(SEARCH("Yes",'2_all_summary'!$H324)),IF(ISNUMBER(SEARCH("Yes",'2_all_summary'!M324)),1,2),IF(ISNUMBER(SEARCH("No",'2_all_summary'!M324)),4,3))</f>
        <v>4</v>
      </c>
      <c r="K325" s="41">
        <f>IF(ISNUMBER(SEARCH("Yes",'2_all_summary'!$H324)),IF(ISNUMBER(SEARCH("Yes",'2_all_summary'!N324)),1,2),IF(ISNUMBER(SEARCH("No",'2_all_summary'!N324)),4,3))</f>
        <v>4</v>
      </c>
      <c r="L325" s="41">
        <f>IF(ISNUMBER(SEARCH("Yes",'2_all_summary'!$H324)),IF(ISNUMBER(SEARCH("Yes",'2_all_summary'!O324)),1,2),IF(ISNUMBER(SEARCH("No",'2_all_summary'!O324)),4,3))</f>
        <v>4</v>
      </c>
      <c r="M325" s="41">
        <f>IF(ISNUMBER(SEARCH("Yes",'2_all_summary'!$H324)),IF(0&lt;'2_all_summary'!P324,1,2),IF(0='2_all_summary'!P324,4,3))</f>
        <v>4</v>
      </c>
      <c r="N325" s="41">
        <f>IF(ISNUMBER(SEARCH("Yes",'2_all_summary'!$H324)),IF(ISNUMBER(SEARCH("Yes",'2_all_summary'!Q324)),1,2),IF(ISNUMBER(SEARCH("No",'2_all_summary'!Q324)),4,3))</f>
        <v>4</v>
      </c>
      <c r="O325" s="41">
        <f>IF(ISNUMBER(SEARCH("Yes",'2_all_summary'!$H324)),IF(ISNUMBER(SEARCH("Yes",'2_all_summary'!R324)),1,2),IF(ISNUMBER(SEARCH("No",'2_all_summary'!R324)),4,3))</f>
        <v>4</v>
      </c>
      <c r="P325" s="41">
        <f>IF(ISNUMBER(SEARCH("Yes",'2_all_summary'!$H324)),IF(ISNUMBER(SEARCH("Yes",'2_all_summary'!S324)),1,2),IF(ISNUMBER(SEARCH("No",'2_all_summary'!S324)),4,3))</f>
        <v>4</v>
      </c>
      <c r="Q325" s="41">
        <f>IF(ISNUMBER(SEARCH("Yes",'2_all_summary'!$H324)),IF(0&lt;'2_all_summary'!T324,1,2),IF(0='2_all_summary'!T324,4,3))</f>
        <v>4</v>
      </c>
      <c r="R325" s="41">
        <f>IF(ISNUMBER(SEARCH("Yes",'2_all_summary'!$H324)),IF(ISNUMBER(SEARCH("Yes",'2_all_summary'!U324)),1,2),IF(ISNUMBER(SEARCH("No",'2_all_summary'!U324)),4,3))</f>
        <v>4</v>
      </c>
    </row>
    <row r="326" spans="7:18" x14ac:dyDescent="0.3">
      <c r="G326" s="56"/>
      <c r="H326" s="41" t="str">
        <f>'2_all_summary'!D325</f>
        <v>Trindade and the Struggle for its Territory: A Trajectory of Community Empowerment and Self-Governance in Southeastern Coast of Brazil</v>
      </c>
      <c r="I326" s="41" t="str">
        <f>'2_all_summary'!E325</f>
        <v>Trindade is a CaiÃ§ara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Trindadeâ€™s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CaiÃ§ara communities of Paraty, among others. The School of the Sea emerges as a tool for strengthening, empowering, and emancipating the community through the involvement of children and teenagers disconnected from the memories of the history of Trindade. Â© Springer Nature Switzerland AG 2020.</v>
      </c>
      <c r="J326" s="41">
        <f>IF(ISNUMBER(SEARCH("Yes",'2_all_summary'!$H325)),IF(ISNUMBER(SEARCH("Yes",'2_all_summary'!M325)),1,2),IF(ISNUMBER(SEARCH("No",'2_all_summary'!M325)),4,3))</f>
        <v>4</v>
      </c>
      <c r="K326" s="41">
        <f>IF(ISNUMBER(SEARCH("Yes",'2_all_summary'!$H325)),IF(ISNUMBER(SEARCH("Yes",'2_all_summary'!N325)),1,2),IF(ISNUMBER(SEARCH("No",'2_all_summary'!N325)),4,3))</f>
        <v>4</v>
      </c>
      <c r="L326" s="41">
        <f>IF(ISNUMBER(SEARCH("Yes",'2_all_summary'!$H325)),IF(ISNUMBER(SEARCH("Yes",'2_all_summary'!O325)),1,2),IF(ISNUMBER(SEARCH("No",'2_all_summary'!O325)),4,3))</f>
        <v>4</v>
      </c>
      <c r="M326" s="41">
        <f>IF(ISNUMBER(SEARCH("Yes",'2_all_summary'!$H325)),IF(0&lt;'2_all_summary'!P325,1,2),IF(0='2_all_summary'!P325,4,3))</f>
        <v>4</v>
      </c>
      <c r="N326" s="41">
        <f>IF(ISNUMBER(SEARCH("Yes",'2_all_summary'!$H325)),IF(ISNUMBER(SEARCH("Yes",'2_all_summary'!Q325)),1,2),IF(ISNUMBER(SEARCH("No",'2_all_summary'!Q325)),4,3))</f>
        <v>4</v>
      </c>
      <c r="O326" s="41">
        <f>IF(ISNUMBER(SEARCH("Yes",'2_all_summary'!$H325)),IF(ISNUMBER(SEARCH("Yes",'2_all_summary'!R325)),1,2),IF(ISNUMBER(SEARCH("No",'2_all_summary'!R325)),4,3))</f>
        <v>4</v>
      </c>
      <c r="P326" s="41">
        <f>IF(ISNUMBER(SEARCH("Yes",'2_all_summary'!$H325)),IF(ISNUMBER(SEARCH("Yes",'2_all_summary'!S325)),1,2),IF(ISNUMBER(SEARCH("No",'2_all_summary'!S325)),4,3))</f>
        <v>4</v>
      </c>
      <c r="Q326" s="41">
        <f>IF(ISNUMBER(SEARCH("Yes",'2_all_summary'!$H325)),IF(0&lt;'2_all_summary'!T325,1,2),IF(0='2_all_summary'!T325,4,3))</f>
        <v>4</v>
      </c>
      <c r="R326" s="41">
        <f>IF(ISNUMBER(SEARCH("Yes",'2_all_summary'!$H325)),IF(ISNUMBER(SEARCH("Yes",'2_all_summary'!U325)),1,2),IF(ISNUMBER(SEARCH("No",'2_all_summary'!U325)),4,3))</f>
        <v>4</v>
      </c>
    </row>
    <row r="327" spans="7:18" x14ac:dyDescent="0.3">
      <c r="G327" s="56"/>
      <c r="H327" s="41" t="str">
        <f>'2_all_summary'!D326</f>
        <v>Enhancing rural farmer income through fish production: Secondary use of water resources in Sri Lanka and elsewhere</v>
      </c>
      <c r="I327" s="41" t="str">
        <f>'2_all_summary'!E326</f>
        <v>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Â© 2010 Springer Science+Business Media B.V.</v>
      </c>
      <c r="J327" s="41">
        <f>IF(ISNUMBER(SEARCH("Yes",'2_all_summary'!$H326)),IF(ISNUMBER(SEARCH("Yes",'2_all_summary'!M326)),1,2),IF(ISNUMBER(SEARCH("No",'2_all_summary'!M326)),4,3))</f>
        <v>4</v>
      </c>
      <c r="K327" s="41">
        <f>IF(ISNUMBER(SEARCH("Yes",'2_all_summary'!$H326)),IF(ISNUMBER(SEARCH("Yes",'2_all_summary'!N326)),1,2),IF(ISNUMBER(SEARCH("No",'2_all_summary'!N326)),4,3))</f>
        <v>4</v>
      </c>
      <c r="L327" s="41">
        <f>IF(ISNUMBER(SEARCH("Yes",'2_all_summary'!$H326)),IF(ISNUMBER(SEARCH("Yes",'2_all_summary'!O326)),1,2),IF(ISNUMBER(SEARCH("No",'2_all_summary'!O326)),4,3))</f>
        <v>4</v>
      </c>
      <c r="M327" s="41">
        <f>IF(ISNUMBER(SEARCH("Yes",'2_all_summary'!$H326)),IF(0&lt;'2_all_summary'!P326,1,2),IF(0='2_all_summary'!P326,4,3))</f>
        <v>4</v>
      </c>
      <c r="N327" s="41">
        <f>IF(ISNUMBER(SEARCH("Yes",'2_all_summary'!$H326)),IF(ISNUMBER(SEARCH("Yes",'2_all_summary'!Q326)),1,2),IF(ISNUMBER(SEARCH("No",'2_all_summary'!Q326)),4,3))</f>
        <v>4</v>
      </c>
      <c r="O327" s="41">
        <f>IF(ISNUMBER(SEARCH("Yes",'2_all_summary'!$H326)),IF(ISNUMBER(SEARCH("Yes",'2_all_summary'!R326)),1,2),IF(ISNUMBER(SEARCH("No",'2_all_summary'!R326)),4,3))</f>
        <v>4</v>
      </c>
      <c r="P327" s="41">
        <f>IF(ISNUMBER(SEARCH("Yes",'2_all_summary'!$H326)),IF(ISNUMBER(SEARCH("Yes",'2_all_summary'!S326)),1,2),IF(ISNUMBER(SEARCH("No",'2_all_summary'!S326)),4,3))</f>
        <v>4</v>
      </c>
      <c r="Q327" s="41">
        <f>IF(ISNUMBER(SEARCH("Yes",'2_all_summary'!$H326)),IF(0&lt;'2_all_summary'!T326,1,2),IF(0='2_all_summary'!T326,4,3))</f>
        <v>4</v>
      </c>
      <c r="R327" s="41">
        <f>IF(ISNUMBER(SEARCH("Yes",'2_all_summary'!$H326)),IF(ISNUMBER(SEARCH("Yes",'2_all_summary'!U326)),1,2),IF(ISNUMBER(SEARCH("No",'2_all_summary'!U326)),4,3))</f>
        <v>4</v>
      </c>
    </row>
    <row r="328" spans="7:18" x14ac:dyDescent="0.3">
      <c r="G328" s="56"/>
      <c r="H328" s="41" t="str">
        <f>'2_all_summary'!D327</f>
        <v>The realities of community based natural resource management and biodiversity conservation in Sub-Saharan Africa</v>
      </c>
      <c r="I328" s="41" t="str">
        <f>'2_all_summary'!E327</f>
        <v>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Â© 2009 by the authors.</v>
      </c>
      <c r="J328" s="41">
        <f>IF(ISNUMBER(SEARCH("Yes",'2_all_summary'!$H327)),IF(ISNUMBER(SEARCH("Yes",'2_all_summary'!M327)),1,2),IF(ISNUMBER(SEARCH("No",'2_all_summary'!M327)),4,3))</f>
        <v>4</v>
      </c>
      <c r="K328" s="41">
        <f>IF(ISNUMBER(SEARCH("Yes",'2_all_summary'!$H327)),IF(ISNUMBER(SEARCH("Yes",'2_all_summary'!N327)),1,2),IF(ISNUMBER(SEARCH("No",'2_all_summary'!N327)),4,3))</f>
        <v>4</v>
      </c>
      <c r="L328" s="41">
        <f>IF(ISNUMBER(SEARCH("Yes",'2_all_summary'!$H327)),IF(ISNUMBER(SEARCH("Yes",'2_all_summary'!O327)),1,2),IF(ISNUMBER(SEARCH("No",'2_all_summary'!O327)),4,3))</f>
        <v>4</v>
      </c>
      <c r="M328" s="41">
        <f>IF(ISNUMBER(SEARCH("Yes",'2_all_summary'!$H327)),IF(0&lt;'2_all_summary'!P327,1,2),IF(0='2_all_summary'!P327,4,3))</f>
        <v>4</v>
      </c>
      <c r="N328" s="41">
        <f>IF(ISNUMBER(SEARCH("Yes",'2_all_summary'!$H327)),IF(ISNUMBER(SEARCH("Yes",'2_all_summary'!Q327)),1,2),IF(ISNUMBER(SEARCH("No",'2_all_summary'!Q327)),4,3))</f>
        <v>4</v>
      </c>
      <c r="O328" s="41">
        <f>IF(ISNUMBER(SEARCH("Yes",'2_all_summary'!$H327)),IF(ISNUMBER(SEARCH("Yes",'2_all_summary'!R327)),1,2),IF(ISNUMBER(SEARCH("No",'2_all_summary'!R327)),4,3))</f>
        <v>4</v>
      </c>
      <c r="P328" s="41">
        <f>IF(ISNUMBER(SEARCH("Yes",'2_all_summary'!$H327)),IF(ISNUMBER(SEARCH("Yes",'2_all_summary'!S327)),1,2),IF(ISNUMBER(SEARCH("No",'2_all_summary'!S327)),4,3))</f>
        <v>4</v>
      </c>
      <c r="Q328" s="41">
        <f>IF(ISNUMBER(SEARCH("Yes",'2_all_summary'!$H327)),IF(0&lt;'2_all_summary'!T327,1,2),IF(0='2_all_summary'!T327,4,3))</f>
        <v>4</v>
      </c>
      <c r="R328" s="41">
        <f>IF(ISNUMBER(SEARCH("Yes",'2_all_summary'!$H327)),IF(ISNUMBER(SEARCH("Yes",'2_all_summary'!U327)),1,2),IF(ISNUMBER(SEARCH("No",'2_all_summary'!U327)),4,3))</f>
        <v>4</v>
      </c>
    </row>
    <row r="329" spans="7:18" x14ac:dyDescent="0.3">
      <c r="G329" s="56"/>
      <c r="H329" s="41" t="str">
        <f>'2_all_summary'!D328</f>
        <v>Critical analysis of the governance of the Sainte Luce Locally Managed Marine Area (LMMA), southeast Madagascar</v>
      </c>
      <c r="I329" s="41" t="str">
        <f>'2_all_summary'!E328</f>
        <v>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Â© 2019 The Authors</v>
      </c>
      <c r="J329" s="41">
        <f>IF(ISNUMBER(SEARCH("Yes",'2_all_summary'!$H328)),IF(ISNUMBER(SEARCH("Yes",'2_all_summary'!M328)),1,2),IF(ISNUMBER(SEARCH("No",'2_all_summary'!M328)),4,3))</f>
        <v>4</v>
      </c>
      <c r="K329" s="41">
        <f>IF(ISNUMBER(SEARCH("Yes",'2_all_summary'!$H328)),IF(ISNUMBER(SEARCH("Yes",'2_all_summary'!N328)),1,2),IF(ISNUMBER(SEARCH("No",'2_all_summary'!N328)),4,3))</f>
        <v>4</v>
      </c>
      <c r="L329" s="41">
        <f>IF(ISNUMBER(SEARCH("Yes",'2_all_summary'!$H328)),IF(ISNUMBER(SEARCH("Yes",'2_all_summary'!O328)),1,2),IF(ISNUMBER(SEARCH("No",'2_all_summary'!O328)),4,3))</f>
        <v>4</v>
      </c>
      <c r="M329" s="41">
        <f>IF(ISNUMBER(SEARCH("Yes",'2_all_summary'!$H328)),IF(0&lt;'2_all_summary'!P328,1,2),IF(0='2_all_summary'!P328,4,3))</f>
        <v>4</v>
      </c>
      <c r="N329" s="41">
        <f>IF(ISNUMBER(SEARCH("Yes",'2_all_summary'!$H328)),IF(ISNUMBER(SEARCH("Yes",'2_all_summary'!Q328)),1,2),IF(ISNUMBER(SEARCH("No",'2_all_summary'!Q328)),4,3))</f>
        <v>4</v>
      </c>
      <c r="O329" s="41">
        <f>IF(ISNUMBER(SEARCH("Yes",'2_all_summary'!$H328)),IF(ISNUMBER(SEARCH("Yes",'2_all_summary'!R328)),1,2),IF(ISNUMBER(SEARCH("No",'2_all_summary'!R328)),4,3))</f>
        <v>4</v>
      </c>
      <c r="P329" s="41">
        <f>IF(ISNUMBER(SEARCH("Yes",'2_all_summary'!$H328)),IF(ISNUMBER(SEARCH("Yes",'2_all_summary'!S328)),1,2),IF(ISNUMBER(SEARCH("No",'2_all_summary'!S328)),4,3))</f>
        <v>4</v>
      </c>
      <c r="Q329" s="41">
        <f>IF(ISNUMBER(SEARCH("Yes",'2_all_summary'!$H328)),IF(0&lt;'2_all_summary'!T328,1,2),IF(0='2_all_summary'!T328,4,3))</f>
        <v>4</v>
      </c>
      <c r="R329" s="41">
        <f>IF(ISNUMBER(SEARCH("Yes",'2_all_summary'!$H328)),IF(ISNUMBER(SEARCH("Yes",'2_all_summary'!U328)),1,2),IF(ISNUMBER(SEARCH("No",'2_all_summary'!U328)),4,3))</f>
        <v>4</v>
      </c>
    </row>
    <row r="330" spans="7:18" x14ac:dyDescent="0.3">
      <c r="G330" s="56"/>
      <c r="H330" s="41" t="str">
        <f>'2_all_summary'!D329</f>
        <v>Interactions between finfish aquaculture and American lobster in Atlantic Canada</v>
      </c>
      <c r="I330" s="41" t="str">
        <f>'2_all_summary'!E329</f>
        <v>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Â© 2021 Elsevier Ltd</v>
      </c>
      <c r="J330" s="41">
        <f>IF(ISNUMBER(SEARCH("Yes",'2_all_summary'!$H329)),IF(ISNUMBER(SEARCH("Yes",'2_all_summary'!M329)),1,2),IF(ISNUMBER(SEARCH("No",'2_all_summary'!M329)),4,3))</f>
        <v>4</v>
      </c>
      <c r="K330" s="41">
        <f>IF(ISNUMBER(SEARCH("Yes",'2_all_summary'!$H329)),IF(ISNUMBER(SEARCH("Yes",'2_all_summary'!N329)),1,2),IF(ISNUMBER(SEARCH("No",'2_all_summary'!N329)),4,3))</f>
        <v>4</v>
      </c>
      <c r="L330" s="41">
        <f>IF(ISNUMBER(SEARCH("Yes",'2_all_summary'!$H329)),IF(ISNUMBER(SEARCH("Yes",'2_all_summary'!O329)),1,2),IF(ISNUMBER(SEARCH("No",'2_all_summary'!O329)),4,3))</f>
        <v>4</v>
      </c>
      <c r="M330" s="41">
        <f>IF(ISNUMBER(SEARCH("Yes",'2_all_summary'!$H329)),IF(0&lt;'2_all_summary'!P329,1,2),IF(0='2_all_summary'!P329,4,3))</f>
        <v>4</v>
      </c>
      <c r="N330" s="41">
        <f>IF(ISNUMBER(SEARCH("Yes",'2_all_summary'!$H329)),IF(ISNUMBER(SEARCH("Yes",'2_all_summary'!Q329)),1,2),IF(ISNUMBER(SEARCH("No",'2_all_summary'!Q329)),4,3))</f>
        <v>4</v>
      </c>
      <c r="O330" s="41">
        <f>IF(ISNUMBER(SEARCH("Yes",'2_all_summary'!$H329)),IF(ISNUMBER(SEARCH("Yes",'2_all_summary'!R329)),1,2),IF(ISNUMBER(SEARCH("No",'2_all_summary'!R329)),4,3))</f>
        <v>4</v>
      </c>
      <c r="P330" s="41">
        <f>IF(ISNUMBER(SEARCH("Yes",'2_all_summary'!$H329)),IF(ISNUMBER(SEARCH("Yes",'2_all_summary'!S329)),1,2),IF(ISNUMBER(SEARCH("No",'2_all_summary'!S329)),4,3))</f>
        <v>4</v>
      </c>
      <c r="Q330" s="41">
        <f>IF(ISNUMBER(SEARCH("Yes",'2_all_summary'!$H329)),IF(0&lt;'2_all_summary'!T329,1,2),IF(0='2_all_summary'!T329,4,3))</f>
        <v>4</v>
      </c>
      <c r="R330" s="41">
        <f>IF(ISNUMBER(SEARCH("Yes",'2_all_summary'!$H329)),IF(ISNUMBER(SEARCH("Yes",'2_all_summary'!U329)),1,2),IF(ISNUMBER(SEARCH("No",'2_all_summary'!U329)),4,3))</f>
        <v>4</v>
      </c>
    </row>
    <row r="331" spans="7:18" x14ac:dyDescent="0.3">
      <c r="G331" s="56"/>
      <c r="H331" s="41" t="str">
        <f>'2_all_summary'!D330</f>
        <v>The Pacific International Waters Project: Aims, approaches and challenges</v>
      </c>
      <c r="I331" s="41" t="str">
        <f>'2_all_summary'!E330</f>
        <v>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Â© 2006.</v>
      </c>
      <c r="J331" s="41">
        <f>IF(ISNUMBER(SEARCH("Yes",'2_all_summary'!$H330)),IF(ISNUMBER(SEARCH("Yes",'2_all_summary'!M330)),1,2),IF(ISNUMBER(SEARCH("No",'2_all_summary'!M330)),4,3))</f>
        <v>3</v>
      </c>
      <c r="K331" s="41">
        <f>IF(ISNUMBER(SEARCH("Yes",'2_all_summary'!$H330)),IF(ISNUMBER(SEARCH("Yes",'2_all_summary'!N330)),1,2),IF(ISNUMBER(SEARCH("No",'2_all_summary'!N330)),4,3))</f>
        <v>3</v>
      </c>
      <c r="L331" s="41">
        <f>IF(ISNUMBER(SEARCH("Yes",'2_all_summary'!$H330)),IF(ISNUMBER(SEARCH("Yes",'2_all_summary'!O330)),1,2),IF(ISNUMBER(SEARCH("No",'2_all_summary'!O330)),4,3))</f>
        <v>3</v>
      </c>
      <c r="M331" s="41">
        <f>IF(ISNUMBER(SEARCH("Yes",'2_all_summary'!$H330)),IF(0&lt;'2_all_summary'!P330,1,2),IF(0='2_all_summary'!P330,4,3))</f>
        <v>3</v>
      </c>
      <c r="N331" s="41">
        <f>IF(ISNUMBER(SEARCH("Yes",'2_all_summary'!$H330)),IF(ISNUMBER(SEARCH("Yes",'2_all_summary'!Q330)),1,2),IF(ISNUMBER(SEARCH("No",'2_all_summary'!Q330)),4,3))</f>
        <v>4</v>
      </c>
      <c r="O331" s="41">
        <f>IF(ISNUMBER(SEARCH("Yes",'2_all_summary'!$H330)),IF(ISNUMBER(SEARCH("Yes",'2_all_summary'!R330)),1,2),IF(ISNUMBER(SEARCH("No",'2_all_summary'!R330)),4,3))</f>
        <v>4</v>
      </c>
      <c r="P331" s="41">
        <f>IF(ISNUMBER(SEARCH("Yes",'2_all_summary'!$H330)),IF(ISNUMBER(SEARCH("Yes",'2_all_summary'!S330)),1,2),IF(ISNUMBER(SEARCH("No",'2_all_summary'!S330)),4,3))</f>
        <v>3</v>
      </c>
      <c r="Q331" s="41">
        <f>IF(ISNUMBER(SEARCH("Yes",'2_all_summary'!$H330)),IF(0&lt;'2_all_summary'!T330,1,2),IF(0='2_all_summary'!T330,4,3))</f>
        <v>3</v>
      </c>
      <c r="R331" s="41">
        <f>IF(ISNUMBER(SEARCH("Yes",'2_all_summary'!$H330)),IF(ISNUMBER(SEARCH("Yes",'2_all_summary'!U330)),1,2),IF(ISNUMBER(SEARCH("No",'2_all_summary'!U330)),4,3))</f>
        <v>3</v>
      </c>
    </row>
    <row r="332" spans="7:18" x14ac:dyDescent="0.3">
      <c r="G332" s="56"/>
      <c r="H332" s="41" t="str">
        <f>'2_all_summary'!D331</f>
        <v>Managing inequality: The political ecology of a small-scale fishery, Mweru-Luapula, Zambia</v>
      </c>
      <c r="I332" s="41" t="str">
        <f>'2_all_summary'!E331</f>
        <v>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v>
      </c>
      <c r="J332" s="41">
        <f>IF(ISNUMBER(SEARCH("Yes",'2_all_summary'!$H331)),IF(ISNUMBER(SEARCH("Yes",'2_all_summary'!M331)),1,2),IF(ISNUMBER(SEARCH("No",'2_all_summary'!M331)),4,3))</f>
        <v>4</v>
      </c>
      <c r="K332" s="41">
        <f>IF(ISNUMBER(SEARCH("Yes",'2_all_summary'!$H331)),IF(ISNUMBER(SEARCH("Yes",'2_all_summary'!N331)),1,2),IF(ISNUMBER(SEARCH("No",'2_all_summary'!N331)),4,3))</f>
        <v>4</v>
      </c>
      <c r="L332" s="41">
        <f>IF(ISNUMBER(SEARCH("Yes",'2_all_summary'!$H331)),IF(ISNUMBER(SEARCH("Yes",'2_all_summary'!O331)),1,2),IF(ISNUMBER(SEARCH("No",'2_all_summary'!O331)),4,3))</f>
        <v>4</v>
      </c>
      <c r="M332" s="41">
        <f>IF(ISNUMBER(SEARCH("Yes",'2_all_summary'!$H331)),IF(0&lt;'2_all_summary'!P331,1,2),IF(0='2_all_summary'!P331,4,3))</f>
        <v>4</v>
      </c>
      <c r="N332" s="41">
        <f>IF(ISNUMBER(SEARCH("Yes",'2_all_summary'!$H331)),IF(ISNUMBER(SEARCH("Yes",'2_all_summary'!Q331)),1,2),IF(ISNUMBER(SEARCH("No",'2_all_summary'!Q331)),4,3))</f>
        <v>4</v>
      </c>
      <c r="O332" s="41">
        <f>IF(ISNUMBER(SEARCH("Yes",'2_all_summary'!$H331)),IF(ISNUMBER(SEARCH("Yes",'2_all_summary'!R331)),1,2),IF(ISNUMBER(SEARCH("No",'2_all_summary'!R331)),4,3))</f>
        <v>4</v>
      </c>
      <c r="P332" s="41">
        <f>IF(ISNUMBER(SEARCH("Yes",'2_all_summary'!$H331)),IF(ISNUMBER(SEARCH("Yes",'2_all_summary'!S331)),1,2),IF(ISNUMBER(SEARCH("No",'2_all_summary'!S331)),4,3))</f>
        <v>4</v>
      </c>
      <c r="Q332" s="41">
        <f>IF(ISNUMBER(SEARCH("Yes",'2_all_summary'!$H331)),IF(0&lt;'2_all_summary'!T331,1,2),IF(0='2_all_summary'!T331,4,3))</f>
        <v>4</v>
      </c>
      <c r="R332" s="41">
        <f>IF(ISNUMBER(SEARCH("Yes",'2_all_summary'!$H331)),IF(ISNUMBER(SEARCH("Yes",'2_all_summary'!U331)),1,2),IF(ISNUMBER(SEARCH("No",'2_all_summary'!U331)),4,3))</f>
        <v>4</v>
      </c>
    </row>
    <row r="333" spans="7:18" x14ac:dyDescent="0.3">
      <c r="G333" s="56"/>
      <c r="H333" s="41" t="str">
        <f>'2_all_summary'!D332</f>
        <v>Identifying indicators to evaluate community-managed freshwater protected areas in the lower mekong basin: A review of marine and freshwater examples</v>
      </c>
      <c r="I333" s="41" t="str">
        <f>'2_all_summary'!E332</f>
        <v>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Â© 2020 by the authors. Licensee MDPI, Basel, Switzerland.</v>
      </c>
      <c r="J333" s="41">
        <f>IF(ISNUMBER(SEARCH("Yes",'2_all_summary'!$H332)),IF(ISNUMBER(SEARCH("Yes",'2_all_summary'!M332)),1,2),IF(ISNUMBER(SEARCH("No",'2_all_summary'!M332)),4,3))</f>
        <v>4</v>
      </c>
      <c r="K333" s="41">
        <f>IF(ISNUMBER(SEARCH("Yes",'2_all_summary'!$H332)),IF(ISNUMBER(SEARCH("Yes",'2_all_summary'!N332)),1,2),IF(ISNUMBER(SEARCH("No",'2_all_summary'!N332)),4,3))</f>
        <v>4</v>
      </c>
      <c r="L333" s="41">
        <f>IF(ISNUMBER(SEARCH("Yes",'2_all_summary'!$H332)),IF(ISNUMBER(SEARCH("Yes",'2_all_summary'!O332)),1,2),IF(ISNUMBER(SEARCH("No",'2_all_summary'!O332)),4,3))</f>
        <v>3</v>
      </c>
      <c r="M333" s="41">
        <f>IF(ISNUMBER(SEARCH("Yes",'2_all_summary'!$H332)),IF(0&lt;'2_all_summary'!P332,1,2),IF(0='2_all_summary'!P332,4,3))</f>
        <v>3</v>
      </c>
      <c r="N333" s="41">
        <f>IF(ISNUMBER(SEARCH("Yes",'2_all_summary'!$H332)),IF(ISNUMBER(SEARCH("Yes",'2_all_summary'!Q332)),1,2),IF(ISNUMBER(SEARCH("No",'2_all_summary'!Q332)),4,3))</f>
        <v>4</v>
      </c>
      <c r="O333" s="41">
        <f>IF(ISNUMBER(SEARCH("Yes",'2_all_summary'!$H332)),IF(ISNUMBER(SEARCH("Yes",'2_all_summary'!R332)),1,2),IF(ISNUMBER(SEARCH("No",'2_all_summary'!R332)),4,3))</f>
        <v>4</v>
      </c>
      <c r="P333" s="41">
        <f>IF(ISNUMBER(SEARCH("Yes",'2_all_summary'!$H332)),IF(ISNUMBER(SEARCH("Yes",'2_all_summary'!S332)),1,2),IF(ISNUMBER(SEARCH("No",'2_all_summary'!S332)),4,3))</f>
        <v>3</v>
      </c>
      <c r="Q333" s="41">
        <f>IF(ISNUMBER(SEARCH("Yes",'2_all_summary'!$H332)),IF(0&lt;'2_all_summary'!T332,1,2),IF(0='2_all_summary'!T332,4,3))</f>
        <v>3</v>
      </c>
      <c r="R333" s="41">
        <f>IF(ISNUMBER(SEARCH("Yes",'2_all_summary'!$H332)),IF(ISNUMBER(SEARCH("Yes",'2_all_summary'!U332)),1,2),IF(ISNUMBER(SEARCH("No",'2_all_summary'!U332)),4,3))</f>
        <v>3</v>
      </c>
    </row>
    <row r="334" spans="7:18" x14ac:dyDescent="0.3">
      <c r="G334" s="56"/>
      <c r="H334" s="41" t="str">
        <f>'2_all_summary'!D333</f>
        <v>Exploitation of the window-pane shell Placuna placenta in the Philippines</v>
      </c>
      <c r="I334" s="41" t="str">
        <f>'2_all_summary'!E333</f>
        <v>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Â© 1995.</v>
      </c>
      <c r="J334" s="41">
        <f>IF(ISNUMBER(SEARCH("Yes",'2_all_summary'!$H333)),IF(ISNUMBER(SEARCH("Yes",'2_all_summary'!M333)),1,2),IF(ISNUMBER(SEARCH("No",'2_all_summary'!M333)),4,3))</f>
        <v>4</v>
      </c>
      <c r="K334" s="41">
        <f>IF(ISNUMBER(SEARCH("Yes",'2_all_summary'!$H333)),IF(ISNUMBER(SEARCH("Yes",'2_all_summary'!N333)),1,2),IF(ISNUMBER(SEARCH("No",'2_all_summary'!N333)),4,3))</f>
        <v>4</v>
      </c>
      <c r="L334" s="41">
        <f>IF(ISNUMBER(SEARCH("Yes",'2_all_summary'!$H333)),IF(ISNUMBER(SEARCH("Yes",'2_all_summary'!O333)),1,2),IF(ISNUMBER(SEARCH("No",'2_all_summary'!O333)),4,3))</f>
        <v>4</v>
      </c>
      <c r="M334" s="41">
        <f>IF(ISNUMBER(SEARCH("Yes",'2_all_summary'!$H333)),IF(0&lt;'2_all_summary'!P333,1,2),IF(0='2_all_summary'!P333,4,3))</f>
        <v>4</v>
      </c>
      <c r="N334" s="41">
        <f>IF(ISNUMBER(SEARCH("Yes",'2_all_summary'!$H333)),IF(ISNUMBER(SEARCH("Yes",'2_all_summary'!Q333)),1,2),IF(ISNUMBER(SEARCH("No",'2_all_summary'!Q333)),4,3))</f>
        <v>4</v>
      </c>
      <c r="O334" s="41">
        <f>IF(ISNUMBER(SEARCH("Yes",'2_all_summary'!$H333)),IF(ISNUMBER(SEARCH("Yes",'2_all_summary'!R333)),1,2),IF(ISNUMBER(SEARCH("No",'2_all_summary'!R333)),4,3))</f>
        <v>4</v>
      </c>
      <c r="P334" s="41">
        <f>IF(ISNUMBER(SEARCH("Yes",'2_all_summary'!$H333)),IF(ISNUMBER(SEARCH("Yes",'2_all_summary'!S333)),1,2),IF(ISNUMBER(SEARCH("No",'2_all_summary'!S333)),4,3))</f>
        <v>4</v>
      </c>
      <c r="Q334" s="41">
        <f>IF(ISNUMBER(SEARCH("Yes",'2_all_summary'!$H333)),IF(0&lt;'2_all_summary'!T333,1,2),IF(0='2_all_summary'!T333,4,3))</f>
        <v>4</v>
      </c>
      <c r="R334" s="41">
        <f>IF(ISNUMBER(SEARCH("Yes",'2_all_summary'!$H333)),IF(ISNUMBER(SEARCH("Yes",'2_all_summary'!U333)),1,2),IF(ISNUMBER(SEARCH("No",'2_all_summary'!U333)),4,3))</f>
        <v>4</v>
      </c>
    </row>
    <row r="335" spans="7:18" x14ac:dyDescent="0.3">
      <c r="G335" s="56"/>
      <c r="H335" s="41" t="str">
        <f>'2_all_summary'!D334</f>
        <v>Flow of Economic Benefits From Coral Reefs in a Multi-Use Caribbean Marine Protected Area Using Network Theory</v>
      </c>
      <c r="I335" s="41" t="str">
        <f>'2_all_summary'!E334</f>
        <v>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Â© Copyright Â© 2021 Cavada-Blanco, CrÃ³quer, Yerena and RodrÃ­guez.</v>
      </c>
      <c r="J335" s="41">
        <f>IF(ISNUMBER(SEARCH("Yes",'2_all_summary'!$H334)),IF(ISNUMBER(SEARCH("Yes",'2_all_summary'!M334)),1,2),IF(ISNUMBER(SEARCH("No",'2_all_summary'!M334)),4,3))</f>
        <v>4</v>
      </c>
      <c r="K335" s="41">
        <f>IF(ISNUMBER(SEARCH("Yes",'2_all_summary'!$H334)),IF(ISNUMBER(SEARCH("Yes",'2_all_summary'!N334)),1,2),IF(ISNUMBER(SEARCH("No",'2_all_summary'!N334)),4,3))</f>
        <v>4</v>
      </c>
      <c r="L335" s="41">
        <f>IF(ISNUMBER(SEARCH("Yes",'2_all_summary'!$H334)),IF(ISNUMBER(SEARCH("Yes",'2_all_summary'!O334)),1,2),IF(ISNUMBER(SEARCH("No",'2_all_summary'!O334)),4,3))</f>
        <v>4</v>
      </c>
      <c r="M335" s="41">
        <f>IF(ISNUMBER(SEARCH("Yes",'2_all_summary'!$H334)),IF(0&lt;'2_all_summary'!P334,1,2),IF(0='2_all_summary'!P334,4,3))</f>
        <v>4</v>
      </c>
      <c r="N335" s="41">
        <f>IF(ISNUMBER(SEARCH("Yes",'2_all_summary'!$H334)),IF(ISNUMBER(SEARCH("Yes",'2_all_summary'!Q334)),1,2),IF(ISNUMBER(SEARCH("No",'2_all_summary'!Q334)),4,3))</f>
        <v>4</v>
      </c>
      <c r="O335" s="41">
        <f>IF(ISNUMBER(SEARCH("Yes",'2_all_summary'!$H334)),IF(ISNUMBER(SEARCH("Yes",'2_all_summary'!R334)),1,2),IF(ISNUMBER(SEARCH("No",'2_all_summary'!R334)),4,3))</f>
        <v>4</v>
      </c>
      <c r="P335" s="41">
        <f>IF(ISNUMBER(SEARCH("Yes",'2_all_summary'!$H334)),IF(ISNUMBER(SEARCH("Yes",'2_all_summary'!S334)),1,2),IF(ISNUMBER(SEARCH("No",'2_all_summary'!S334)),4,3))</f>
        <v>4</v>
      </c>
      <c r="Q335" s="41">
        <f>IF(ISNUMBER(SEARCH("Yes",'2_all_summary'!$H334)),IF(0&lt;'2_all_summary'!T334,1,2),IF(0='2_all_summary'!T334,4,3))</f>
        <v>4</v>
      </c>
      <c r="R335" s="41">
        <f>IF(ISNUMBER(SEARCH("Yes",'2_all_summary'!$H334)),IF(ISNUMBER(SEARCH("Yes",'2_all_summary'!U334)),1,2),IF(ISNUMBER(SEARCH("No",'2_all_summary'!U334)),4,3))</f>
        <v>4</v>
      </c>
    </row>
    <row r="336" spans="7:18" x14ac:dyDescent="0.3">
      <c r="G336" s="56"/>
      <c r="H336" s="41" t="str">
        <f>'2_all_summary'!D335</f>
        <v>Livelihood strategy approach to community-based planning andassessment: A case study of Molas, Indonesia</v>
      </c>
      <c r="I336" s="41" t="str">
        <f>'2_all_summary'!E335</f>
        <v>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v>
      </c>
      <c r="J336" s="41">
        <f>IF(ISNUMBER(SEARCH("Yes",'2_all_summary'!$H335)),IF(ISNUMBER(SEARCH("Yes",'2_all_summary'!M335)),1,2),IF(ISNUMBER(SEARCH("No",'2_all_summary'!M335)),4,3))</f>
        <v>4</v>
      </c>
      <c r="K336" s="41">
        <f>IF(ISNUMBER(SEARCH("Yes",'2_all_summary'!$H335)),IF(ISNUMBER(SEARCH("Yes",'2_all_summary'!N335)),1,2),IF(ISNUMBER(SEARCH("No",'2_all_summary'!N335)),4,3))</f>
        <v>4</v>
      </c>
      <c r="L336" s="41">
        <f>IF(ISNUMBER(SEARCH("Yes",'2_all_summary'!$H335)),IF(ISNUMBER(SEARCH("Yes",'2_all_summary'!O335)),1,2),IF(ISNUMBER(SEARCH("No",'2_all_summary'!O335)),4,3))</f>
        <v>4</v>
      </c>
      <c r="M336" s="41">
        <f>IF(ISNUMBER(SEARCH("Yes",'2_all_summary'!$H335)),IF(0&lt;'2_all_summary'!P335,1,2),IF(0='2_all_summary'!P335,4,3))</f>
        <v>4</v>
      </c>
      <c r="N336" s="41">
        <f>IF(ISNUMBER(SEARCH("Yes",'2_all_summary'!$H335)),IF(ISNUMBER(SEARCH("Yes",'2_all_summary'!Q335)),1,2),IF(ISNUMBER(SEARCH("No",'2_all_summary'!Q335)),4,3))</f>
        <v>4</v>
      </c>
      <c r="O336" s="41">
        <f>IF(ISNUMBER(SEARCH("Yes",'2_all_summary'!$H335)),IF(ISNUMBER(SEARCH("Yes",'2_all_summary'!R335)),1,2),IF(ISNUMBER(SEARCH("No",'2_all_summary'!R335)),4,3))</f>
        <v>4</v>
      </c>
      <c r="P336" s="41">
        <f>IF(ISNUMBER(SEARCH("Yes",'2_all_summary'!$H335)),IF(ISNUMBER(SEARCH("Yes",'2_all_summary'!S335)),1,2),IF(ISNUMBER(SEARCH("No",'2_all_summary'!S335)),4,3))</f>
        <v>4</v>
      </c>
      <c r="Q336" s="41">
        <f>IF(ISNUMBER(SEARCH("Yes",'2_all_summary'!$H335)),IF(0&lt;'2_all_summary'!T335,1,2),IF(0='2_all_summary'!T335,4,3))</f>
        <v>4</v>
      </c>
      <c r="R336" s="41">
        <f>IF(ISNUMBER(SEARCH("Yes",'2_all_summary'!$H335)),IF(ISNUMBER(SEARCH("Yes",'2_all_summary'!U335)),1,2),IF(ISNUMBER(SEARCH("No",'2_all_summary'!U335)),4,3))</f>
        <v>4</v>
      </c>
    </row>
    <row r="337" spans="7:18" x14ac:dyDescent="0.3">
      <c r="G337" s="56"/>
      <c r="H337" s="41" t="str">
        <f>'2_all_summary'!D336</f>
        <v>Carotid intima media thickness and low high-density lipoprotein (HDL) in South Asian immigrants: Could dysfunctional HDL be the missing link?</v>
      </c>
      <c r="I337" s="41" t="str">
        <f>'2_all_summary'!E336</f>
        <v>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â‰¥ 0.8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Â© 2014 Termedia &amp; Banach</v>
      </c>
      <c r="J337" s="41">
        <f>IF(ISNUMBER(SEARCH("Yes",'2_all_summary'!$H336)),IF(ISNUMBER(SEARCH("Yes",'2_all_summary'!M336)),1,2),IF(ISNUMBER(SEARCH("No",'2_all_summary'!M336)),4,3))</f>
        <v>4</v>
      </c>
      <c r="K337" s="41">
        <f>IF(ISNUMBER(SEARCH("Yes",'2_all_summary'!$H336)),IF(ISNUMBER(SEARCH("Yes",'2_all_summary'!N336)),1,2),IF(ISNUMBER(SEARCH("No",'2_all_summary'!N336)),4,3))</f>
        <v>4</v>
      </c>
      <c r="L337" s="41">
        <f>IF(ISNUMBER(SEARCH("Yes",'2_all_summary'!$H336)),IF(ISNUMBER(SEARCH("Yes",'2_all_summary'!O336)),1,2),IF(ISNUMBER(SEARCH("No",'2_all_summary'!O336)),4,3))</f>
        <v>4</v>
      </c>
      <c r="M337" s="41">
        <f>IF(ISNUMBER(SEARCH("Yes",'2_all_summary'!$H336)),IF(0&lt;'2_all_summary'!P336,1,2),IF(0='2_all_summary'!P336,4,3))</f>
        <v>4</v>
      </c>
      <c r="N337" s="41">
        <f>IF(ISNUMBER(SEARCH("Yes",'2_all_summary'!$H336)),IF(ISNUMBER(SEARCH("Yes",'2_all_summary'!Q336)),1,2),IF(ISNUMBER(SEARCH("No",'2_all_summary'!Q336)),4,3))</f>
        <v>4</v>
      </c>
      <c r="O337" s="41">
        <f>IF(ISNUMBER(SEARCH("Yes",'2_all_summary'!$H336)),IF(ISNUMBER(SEARCH("Yes",'2_all_summary'!R336)),1,2),IF(ISNUMBER(SEARCH("No",'2_all_summary'!R336)),4,3))</f>
        <v>4</v>
      </c>
      <c r="P337" s="41">
        <f>IF(ISNUMBER(SEARCH("Yes",'2_all_summary'!$H336)),IF(ISNUMBER(SEARCH("Yes",'2_all_summary'!S336)),1,2),IF(ISNUMBER(SEARCH("No",'2_all_summary'!S336)),4,3))</f>
        <v>4</v>
      </c>
      <c r="Q337" s="41">
        <f>IF(ISNUMBER(SEARCH("Yes",'2_all_summary'!$H336)),IF(0&lt;'2_all_summary'!T336,1,2),IF(0='2_all_summary'!T336,4,3))</f>
        <v>4</v>
      </c>
      <c r="R337" s="41">
        <f>IF(ISNUMBER(SEARCH("Yes",'2_all_summary'!$H336)),IF(ISNUMBER(SEARCH("Yes",'2_all_summary'!U336)),1,2),IF(ISNUMBER(SEARCH("No",'2_all_summary'!U336)),4,3))</f>
        <v>4</v>
      </c>
    </row>
    <row r="338" spans="7:18" x14ac:dyDescent="0.3">
      <c r="G338" s="56"/>
      <c r="H338" s="41" t="str">
        <f>'2_all_summary'!D337</f>
        <v>Legal and institutional framework for integrated governance in a Biosphere reserve</v>
      </c>
      <c r="I338" s="41" t="str">
        <f>'2_all_summary'!E337</f>
        <v>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v>
      </c>
      <c r="J338" s="41">
        <f>IF(ISNUMBER(SEARCH("Yes",'2_all_summary'!$H337)),IF(ISNUMBER(SEARCH("Yes",'2_all_summary'!M337)),1,2),IF(ISNUMBER(SEARCH("No",'2_all_summary'!M337)),4,3))</f>
        <v>4</v>
      </c>
      <c r="K338" s="41">
        <f>IF(ISNUMBER(SEARCH("Yes",'2_all_summary'!$H337)),IF(ISNUMBER(SEARCH("Yes",'2_all_summary'!N337)),1,2),IF(ISNUMBER(SEARCH("No",'2_all_summary'!N337)),4,3))</f>
        <v>4</v>
      </c>
      <c r="L338" s="41">
        <f>IF(ISNUMBER(SEARCH("Yes",'2_all_summary'!$H337)),IF(ISNUMBER(SEARCH("Yes",'2_all_summary'!O337)),1,2),IF(ISNUMBER(SEARCH("No",'2_all_summary'!O337)),4,3))</f>
        <v>4</v>
      </c>
      <c r="M338" s="41">
        <f>IF(ISNUMBER(SEARCH("Yes",'2_all_summary'!$H337)),IF(0&lt;'2_all_summary'!P337,1,2),IF(0='2_all_summary'!P337,4,3))</f>
        <v>4</v>
      </c>
      <c r="N338" s="41">
        <f>IF(ISNUMBER(SEARCH("Yes",'2_all_summary'!$H337)),IF(ISNUMBER(SEARCH("Yes",'2_all_summary'!Q337)),1,2),IF(ISNUMBER(SEARCH("No",'2_all_summary'!Q337)),4,3))</f>
        <v>4</v>
      </c>
      <c r="O338" s="41">
        <f>IF(ISNUMBER(SEARCH("Yes",'2_all_summary'!$H337)),IF(ISNUMBER(SEARCH("Yes",'2_all_summary'!R337)),1,2),IF(ISNUMBER(SEARCH("No",'2_all_summary'!R337)),4,3))</f>
        <v>4</v>
      </c>
      <c r="P338" s="41">
        <f>IF(ISNUMBER(SEARCH("Yes",'2_all_summary'!$H337)),IF(ISNUMBER(SEARCH("Yes",'2_all_summary'!S337)),1,2),IF(ISNUMBER(SEARCH("No",'2_all_summary'!S337)),4,3))</f>
        <v>4</v>
      </c>
      <c r="Q338" s="41">
        <f>IF(ISNUMBER(SEARCH("Yes",'2_all_summary'!$H337)),IF(0&lt;'2_all_summary'!T337,1,2),IF(0='2_all_summary'!T337,4,3))</f>
        <v>4</v>
      </c>
      <c r="R338" s="41">
        <f>IF(ISNUMBER(SEARCH("Yes",'2_all_summary'!$H337)),IF(ISNUMBER(SEARCH("Yes",'2_all_summary'!U337)),1,2),IF(ISNUMBER(SEARCH("No",'2_all_summary'!U337)),4,3))</f>
        <v>4</v>
      </c>
    </row>
    <row r="339" spans="7:18" x14ac:dyDescent="0.3">
      <c r="G339" s="56"/>
      <c r="H339" s="41" t="str">
        <f>'2_all_summary'!D338</f>
        <v>Challenges to the elite exclusion-inclusion dichotomy - reconsidering elite capture in community-based natural resource management</v>
      </c>
      <c r="I339" s="41" t="str">
        <f>'2_all_summary'!E338</f>
        <v>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Â© 2013 The South African Institute of International Affairs.</v>
      </c>
      <c r="J339" s="41">
        <f>IF(ISNUMBER(SEARCH("Yes",'2_all_summary'!$H338)),IF(ISNUMBER(SEARCH("Yes",'2_all_summary'!M338)),1,2),IF(ISNUMBER(SEARCH("No",'2_all_summary'!M338)),4,3))</f>
        <v>4</v>
      </c>
      <c r="K339" s="41">
        <f>IF(ISNUMBER(SEARCH("Yes",'2_all_summary'!$H338)),IF(ISNUMBER(SEARCH("Yes",'2_all_summary'!N338)),1,2),IF(ISNUMBER(SEARCH("No",'2_all_summary'!N338)),4,3))</f>
        <v>4</v>
      </c>
      <c r="L339" s="41">
        <f>IF(ISNUMBER(SEARCH("Yes",'2_all_summary'!$H338)),IF(ISNUMBER(SEARCH("Yes",'2_all_summary'!O338)),1,2),IF(ISNUMBER(SEARCH("No",'2_all_summary'!O338)),4,3))</f>
        <v>4</v>
      </c>
      <c r="M339" s="41">
        <f>IF(ISNUMBER(SEARCH("Yes",'2_all_summary'!$H338)),IF(0&lt;'2_all_summary'!P338,1,2),IF(0='2_all_summary'!P338,4,3))</f>
        <v>4</v>
      </c>
      <c r="N339" s="41">
        <f>IF(ISNUMBER(SEARCH("Yes",'2_all_summary'!$H338)),IF(ISNUMBER(SEARCH("Yes",'2_all_summary'!Q338)),1,2),IF(ISNUMBER(SEARCH("No",'2_all_summary'!Q338)),4,3))</f>
        <v>4</v>
      </c>
      <c r="O339" s="41">
        <f>IF(ISNUMBER(SEARCH("Yes",'2_all_summary'!$H338)),IF(ISNUMBER(SEARCH("Yes",'2_all_summary'!R338)),1,2),IF(ISNUMBER(SEARCH("No",'2_all_summary'!R338)),4,3))</f>
        <v>4</v>
      </c>
      <c r="P339" s="41">
        <f>IF(ISNUMBER(SEARCH("Yes",'2_all_summary'!$H338)),IF(ISNUMBER(SEARCH("Yes",'2_all_summary'!S338)),1,2),IF(ISNUMBER(SEARCH("No",'2_all_summary'!S338)),4,3))</f>
        <v>4</v>
      </c>
      <c r="Q339" s="41">
        <f>IF(ISNUMBER(SEARCH("Yes",'2_all_summary'!$H338)),IF(0&lt;'2_all_summary'!T338,1,2),IF(0='2_all_summary'!T338,4,3))</f>
        <v>4</v>
      </c>
      <c r="R339" s="41">
        <f>IF(ISNUMBER(SEARCH("Yes",'2_all_summary'!$H338)),IF(ISNUMBER(SEARCH("Yes",'2_all_summary'!U338)),1,2),IF(ISNUMBER(SEARCH("No",'2_all_summary'!U338)),4,3))</f>
        <v>4</v>
      </c>
    </row>
    <row r="340" spans="7:18" x14ac:dyDescent="0.3">
      <c r="G340" s="56"/>
      <c r="H340" s="41" t="str">
        <f>'2_all_summary'!D339</f>
        <v>Does the gender composition of forest and fishery management groups affect resource governance and conservation outcomes? A systematic map</v>
      </c>
      <c r="I340" s="41" t="str">
        <f>'2_all_summary'!E339</f>
        <v>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Â© 2016 Leisher et al.</v>
      </c>
      <c r="J340" s="41">
        <f>IF(ISNUMBER(SEARCH("Yes",'2_all_summary'!$H339)),IF(ISNUMBER(SEARCH("Yes",'2_all_summary'!M339)),1,2),IF(ISNUMBER(SEARCH("No",'2_all_summary'!M339)),4,3))</f>
        <v>4</v>
      </c>
      <c r="K340" s="41">
        <f>IF(ISNUMBER(SEARCH("Yes",'2_all_summary'!$H339)),IF(ISNUMBER(SEARCH("Yes",'2_all_summary'!N339)),1,2),IF(ISNUMBER(SEARCH("No",'2_all_summary'!N339)),4,3))</f>
        <v>4</v>
      </c>
      <c r="L340" s="41">
        <f>IF(ISNUMBER(SEARCH("Yes",'2_all_summary'!$H339)),IF(ISNUMBER(SEARCH("Yes",'2_all_summary'!O339)),1,2),IF(ISNUMBER(SEARCH("No",'2_all_summary'!O339)),4,3))</f>
        <v>4</v>
      </c>
      <c r="M340" s="41">
        <f>IF(ISNUMBER(SEARCH("Yes",'2_all_summary'!$H339)),IF(0&lt;'2_all_summary'!P339,1,2),IF(0='2_all_summary'!P339,4,3))</f>
        <v>4</v>
      </c>
      <c r="N340" s="41">
        <f>IF(ISNUMBER(SEARCH("Yes",'2_all_summary'!$H339)),IF(ISNUMBER(SEARCH("Yes",'2_all_summary'!Q339)),1,2),IF(ISNUMBER(SEARCH("No",'2_all_summary'!Q339)),4,3))</f>
        <v>4</v>
      </c>
      <c r="O340" s="41">
        <f>IF(ISNUMBER(SEARCH("Yes",'2_all_summary'!$H339)),IF(ISNUMBER(SEARCH("Yes",'2_all_summary'!R339)),1,2),IF(ISNUMBER(SEARCH("No",'2_all_summary'!R339)),4,3))</f>
        <v>3</v>
      </c>
      <c r="P340" s="41">
        <f>IF(ISNUMBER(SEARCH("Yes",'2_all_summary'!$H339)),IF(ISNUMBER(SEARCH("Yes",'2_all_summary'!S339)),1,2),IF(ISNUMBER(SEARCH("No",'2_all_summary'!S339)),4,3))</f>
        <v>4</v>
      </c>
      <c r="Q340" s="41">
        <f>IF(ISNUMBER(SEARCH("Yes",'2_all_summary'!$H339)),IF(0&lt;'2_all_summary'!T339,1,2),IF(0='2_all_summary'!T339,4,3))</f>
        <v>3</v>
      </c>
      <c r="R340" s="41">
        <f>IF(ISNUMBER(SEARCH("Yes",'2_all_summary'!$H339)),IF(ISNUMBER(SEARCH("Yes",'2_all_summary'!U339)),1,2),IF(ISNUMBER(SEARCH("No",'2_all_summary'!U339)),4,3))</f>
        <v>3</v>
      </c>
    </row>
    <row r="341" spans="7:18" x14ac:dyDescent="0.3">
      <c r="G341" s="56"/>
      <c r="H341" s="41" t="str">
        <f>'2_all_summary'!D340</f>
        <v>Community-based management of near-shore fisheries in vanuatu: What works?</v>
      </c>
      <c r="I341" s="41" t="str">
        <f>'2_all_summary'!E340</f>
        <v>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EfatÃ©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Â© 2013 Elsevier Ltd.</v>
      </c>
      <c r="J341" s="41">
        <f>IF(ISNUMBER(SEARCH("Yes",'2_all_summary'!$H340)),IF(ISNUMBER(SEARCH("Yes",'2_all_summary'!M340)),1,2),IF(ISNUMBER(SEARCH("No",'2_all_summary'!M340)),4,3))</f>
        <v>1</v>
      </c>
      <c r="K341" s="41">
        <f>IF(ISNUMBER(SEARCH("Yes",'2_all_summary'!$H340)),IF(ISNUMBER(SEARCH("Yes",'2_all_summary'!N340)),1,2),IF(ISNUMBER(SEARCH("No",'2_all_summary'!N340)),4,3))</f>
        <v>1</v>
      </c>
      <c r="L341" s="41">
        <f>IF(ISNUMBER(SEARCH("Yes",'2_all_summary'!$H340)),IF(ISNUMBER(SEARCH("Yes",'2_all_summary'!O340)),1,2),IF(ISNUMBER(SEARCH("No",'2_all_summary'!O340)),4,3))</f>
        <v>1</v>
      </c>
      <c r="M341" s="41">
        <f>IF(ISNUMBER(SEARCH("Yes",'2_all_summary'!$H340)),IF(0&lt;'2_all_summary'!P340,1,2),IF(0='2_all_summary'!P340,4,3))</f>
        <v>1</v>
      </c>
      <c r="N341" s="41">
        <f>IF(ISNUMBER(SEARCH("Yes",'2_all_summary'!$H340)),IF(ISNUMBER(SEARCH("Yes",'2_all_summary'!Q340)),1,2),IF(ISNUMBER(SEARCH("No",'2_all_summary'!Q340)),4,3))</f>
        <v>1</v>
      </c>
      <c r="O341" s="41">
        <f>IF(ISNUMBER(SEARCH("Yes",'2_all_summary'!$H340)),IF(ISNUMBER(SEARCH("Yes",'2_all_summary'!R340)),1,2),IF(ISNUMBER(SEARCH("No",'2_all_summary'!R340)),4,3))</f>
        <v>1</v>
      </c>
      <c r="P341" s="41">
        <f>IF(ISNUMBER(SEARCH("Yes",'2_all_summary'!$H340)),IF(ISNUMBER(SEARCH("Yes",'2_all_summary'!S340)),1,2),IF(ISNUMBER(SEARCH("No",'2_all_summary'!S340)),4,3))</f>
        <v>1</v>
      </c>
      <c r="Q341" s="41">
        <f>IF(ISNUMBER(SEARCH("Yes",'2_all_summary'!$H340)),IF(0&lt;'2_all_summary'!T340,1,2),IF(0='2_all_summary'!T340,4,3))</f>
        <v>1</v>
      </c>
      <c r="R341" s="41">
        <f>IF(ISNUMBER(SEARCH("Yes",'2_all_summary'!$H340)),IF(ISNUMBER(SEARCH("Yes",'2_all_summary'!U340)),1,2),IF(ISNUMBER(SEARCH("No",'2_all_summary'!U340)),4,3))</f>
        <v>1</v>
      </c>
    </row>
    <row r="342" spans="7:18" x14ac:dyDescent="0.3">
      <c r="G342" s="56"/>
      <c r="H342" s="41" t="str">
        <f>'2_all_summary'!D341</f>
        <v>Patterns in artisanal coral reef fisheries revealed through local monitoring efforts</v>
      </c>
      <c r="I342" s="41" t="str">
        <f>'2_all_summary'!E341</f>
        <v>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Â© 2017 Delaney et al.</v>
      </c>
      <c r="J342" s="41">
        <f>IF(ISNUMBER(SEARCH("Yes",'2_all_summary'!$H341)),IF(ISNUMBER(SEARCH("Yes",'2_all_summary'!M341)),1,2),IF(ISNUMBER(SEARCH("No",'2_all_summary'!M341)),4,3))</f>
        <v>4</v>
      </c>
      <c r="K342" s="41">
        <f>IF(ISNUMBER(SEARCH("Yes",'2_all_summary'!$H341)),IF(ISNUMBER(SEARCH("Yes",'2_all_summary'!N341)),1,2),IF(ISNUMBER(SEARCH("No",'2_all_summary'!N341)),4,3))</f>
        <v>4</v>
      </c>
      <c r="L342" s="41">
        <f>IF(ISNUMBER(SEARCH("Yes",'2_all_summary'!$H341)),IF(ISNUMBER(SEARCH("Yes",'2_all_summary'!O341)),1,2),IF(ISNUMBER(SEARCH("No",'2_all_summary'!O341)),4,3))</f>
        <v>4</v>
      </c>
      <c r="M342" s="41">
        <f>IF(ISNUMBER(SEARCH("Yes",'2_all_summary'!$H341)),IF(0&lt;'2_all_summary'!P341,1,2),IF(0='2_all_summary'!P341,4,3))</f>
        <v>4</v>
      </c>
      <c r="N342" s="41">
        <f>IF(ISNUMBER(SEARCH("Yes",'2_all_summary'!$H341)),IF(ISNUMBER(SEARCH("Yes",'2_all_summary'!Q341)),1,2),IF(ISNUMBER(SEARCH("No",'2_all_summary'!Q341)),4,3))</f>
        <v>4</v>
      </c>
      <c r="O342" s="41">
        <f>IF(ISNUMBER(SEARCH("Yes",'2_all_summary'!$H341)),IF(ISNUMBER(SEARCH("Yes",'2_all_summary'!R341)),1,2),IF(ISNUMBER(SEARCH("No",'2_all_summary'!R341)),4,3))</f>
        <v>4</v>
      </c>
      <c r="P342" s="41">
        <f>IF(ISNUMBER(SEARCH("Yes",'2_all_summary'!$H341)),IF(ISNUMBER(SEARCH("Yes",'2_all_summary'!S341)),1,2),IF(ISNUMBER(SEARCH("No",'2_all_summary'!S341)),4,3))</f>
        <v>4</v>
      </c>
      <c r="Q342" s="41">
        <f>IF(ISNUMBER(SEARCH("Yes",'2_all_summary'!$H341)),IF(0&lt;'2_all_summary'!T341,1,2),IF(0='2_all_summary'!T341,4,3))</f>
        <v>4</v>
      </c>
      <c r="R342" s="41">
        <f>IF(ISNUMBER(SEARCH("Yes",'2_all_summary'!$H341)),IF(ISNUMBER(SEARCH("Yes",'2_all_summary'!U341)),1,2),IF(ISNUMBER(SEARCH("No",'2_all_summary'!U341)),4,3))</f>
        <v>4</v>
      </c>
    </row>
    <row r="343" spans="7:18" x14ac:dyDescent="0.3">
      <c r="G343" s="56"/>
      <c r="H343" s="41" t="str">
        <f>'2_all_summary'!D342</f>
        <v>Nitrogen removal from wastewater by coupling anammox and methane-dependent denitrification in a membrane biofilm reactor</v>
      </c>
      <c r="I343" s="41" t="str">
        <f>'2_all_summary'!E342</f>
        <v>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Â© 2013 American Chemical Society.</v>
      </c>
      <c r="J343" s="41">
        <f>IF(ISNUMBER(SEARCH("Yes",'2_all_summary'!$H342)),IF(ISNUMBER(SEARCH("Yes",'2_all_summary'!M342)),1,2),IF(ISNUMBER(SEARCH("No",'2_all_summary'!M342)),4,3))</f>
        <v>4</v>
      </c>
      <c r="K343" s="41">
        <f>IF(ISNUMBER(SEARCH("Yes",'2_all_summary'!$H342)),IF(ISNUMBER(SEARCH("Yes",'2_all_summary'!N342)),1,2),IF(ISNUMBER(SEARCH("No",'2_all_summary'!N342)),4,3))</f>
        <v>4</v>
      </c>
      <c r="L343" s="41">
        <f>IF(ISNUMBER(SEARCH("Yes",'2_all_summary'!$H342)),IF(ISNUMBER(SEARCH("Yes",'2_all_summary'!O342)),1,2),IF(ISNUMBER(SEARCH("No",'2_all_summary'!O342)),4,3))</f>
        <v>4</v>
      </c>
      <c r="M343" s="41">
        <f>IF(ISNUMBER(SEARCH("Yes",'2_all_summary'!$H342)),IF(0&lt;'2_all_summary'!P342,1,2),IF(0='2_all_summary'!P342,4,3))</f>
        <v>4</v>
      </c>
      <c r="N343" s="41">
        <f>IF(ISNUMBER(SEARCH("Yes",'2_all_summary'!$H342)),IF(ISNUMBER(SEARCH("Yes",'2_all_summary'!Q342)),1,2),IF(ISNUMBER(SEARCH("No",'2_all_summary'!Q342)),4,3))</f>
        <v>4</v>
      </c>
      <c r="O343" s="41">
        <f>IF(ISNUMBER(SEARCH("Yes",'2_all_summary'!$H342)),IF(ISNUMBER(SEARCH("Yes",'2_all_summary'!R342)),1,2),IF(ISNUMBER(SEARCH("No",'2_all_summary'!R342)),4,3))</f>
        <v>4</v>
      </c>
      <c r="P343" s="41">
        <f>IF(ISNUMBER(SEARCH("Yes",'2_all_summary'!$H342)),IF(ISNUMBER(SEARCH("Yes",'2_all_summary'!S342)),1,2),IF(ISNUMBER(SEARCH("No",'2_all_summary'!S342)),4,3))</f>
        <v>4</v>
      </c>
      <c r="Q343" s="41">
        <f>IF(ISNUMBER(SEARCH("Yes",'2_all_summary'!$H342)),IF(0&lt;'2_all_summary'!T342,1,2),IF(0='2_all_summary'!T342,4,3))</f>
        <v>4</v>
      </c>
      <c r="R343" s="41">
        <f>IF(ISNUMBER(SEARCH("Yes",'2_all_summary'!$H342)),IF(ISNUMBER(SEARCH("Yes",'2_all_summary'!U342)),1,2),IF(ISNUMBER(SEARCH("No",'2_all_summary'!U342)),4,3))</f>
        <v>4</v>
      </c>
    </row>
    <row r="344" spans="7:18" x14ac:dyDescent="0.3">
      <c r="G344" s="56"/>
      <c r="H344" s="41" t="str">
        <f>'2_all_summary'!D343</f>
        <v>Primary Care Intervention to Prevent and Control Cholangiocarcinoma: Lesson from Nakhon Ratchasima, Thailand</v>
      </c>
      <c r="I344" s="41" t="str">
        <f>'2_all_summary'!E343</f>
        <v>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v>
      </c>
      <c r="J344" s="41">
        <f>IF(ISNUMBER(SEARCH("Yes",'2_all_summary'!$H343)),IF(ISNUMBER(SEARCH("Yes",'2_all_summary'!M343)),1,2),IF(ISNUMBER(SEARCH("No",'2_all_summary'!M343)),4,3))</f>
        <v>4</v>
      </c>
      <c r="K344" s="41">
        <f>IF(ISNUMBER(SEARCH("Yes",'2_all_summary'!$H343)),IF(ISNUMBER(SEARCH("Yes",'2_all_summary'!N343)),1,2),IF(ISNUMBER(SEARCH("No",'2_all_summary'!N343)),4,3))</f>
        <v>4</v>
      </c>
      <c r="L344" s="41">
        <f>IF(ISNUMBER(SEARCH("Yes",'2_all_summary'!$H343)),IF(ISNUMBER(SEARCH("Yes",'2_all_summary'!O343)),1,2),IF(ISNUMBER(SEARCH("No",'2_all_summary'!O343)),4,3))</f>
        <v>4</v>
      </c>
      <c r="M344" s="41">
        <f>IF(ISNUMBER(SEARCH("Yes",'2_all_summary'!$H343)),IF(0&lt;'2_all_summary'!P343,1,2),IF(0='2_all_summary'!P343,4,3))</f>
        <v>4</v>
      </c>
      <c r="N344" s="41">
        <f>IF(ISNUMBER(SEARCH("Yes",'2_all_summary'!$H343)),IF(ISNUMBER(SEARCH("Yes",'2_all_summary'!Q343)),1,2),IF(ISNUMBER(SEARCH("No",'2_all_summary'!Q343)),4,3))</f>
        <v>4</v>
      </c>
      <c r="O344" s="41">
        <f>IF(ISNUMBER(SEARCH("Yes",'2_all_summary'!$H343)),IF(ISNUMBER(SEARCH("Yes",'2_all_summary'!R343)),1,2),IF(ISNUMBER(SEARCH("No",'2_all_summary'!R343)),4,3))</f>
        <v>4</v>
      </c>
      <c r="P344" s="41">
        <f>IF(ISNUMBER(SEARCH("Yes",'2_all_summary'!$H343)),IF(ISNUMBER(SEARCH("Yes",'2_all_summary'!S343)),1,2),IF(ISNUMBER(SEARCH("No",'2_all_summary'!S343)),4,3))</f>
        <v>4</v>
      </c>
      <c r="Q344" s="41">
        <f>IF(ISNUMBER(SEARCH("Yes",'2_all_summary'!$H343)),IF(0&lt;'2_all_summary'!T343,1,2),IF(0='2_all_summary'!T343,4,3))</f>
        <v>4</v>
      </c>
      <c r="R344" s="41">
        <f>IF(ISNUMBER(SEARCH("Yes",'2_all_summary'!$H343)),IF(ISNUMBER(SEARCH("Yes",'2_all_summary'!U343)),1,2),IF(ISNUMBER(SEARCH("No",'2_all_summary'!U343)),4,3))</f>
        <v>4</v>
      </c>
    </row>
    <row r="345" spans="7:18" x14ac:dyDescent="0.3">
      <c r="G345" s="56"/>
      <c r="H345" s="41" t="str">
        <f>'2_all_summary'!D344</f>
        <v>Risk Factors of Stunting and Wasting among Children Aged 6-59 Months in Household Food Insecurity of Jima Geneti District, Western Oromia, Ethiopia: An Observational Study</v>
      </c>
      <c r="I345" s="41" t="str">
        <f>'2_all_summary'!E344</f>
        <v>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Â© 2022 Tamiru Yazew.</v>
      </c>
      <c r="J345" s="41">
        <f>IF(ISNUMBER(SEARCH("Yes",'2_all_summary'!$H344)),IF(ISNUMBER(SEARCH("Yes",'2_all_summary'!M344)),1,2),IF(ISNUMBER(SEARCH("No",'2_all_summary'!M344)),4,3))</f>
        <v>4</v>
      </c>
      <c r="K345" s="41">
        <f>IF(ISNUMBER(SEARCH("Yes",'2_all_summary'!$H344)),IF(ISNUMBER(SEARCH("Yes",'2_all_summary'!N344)),1,2),IF(ISNUMBER(SEARCH("No",'2_all_summary'!N344)),4,3))</f>
        <v>4</v>
      </c>
      <c r="L345" s="41">
        <f>IF(ISNUMBER(SEARCH("Yes",'2_all_summary'!$H344)),IF(ISNUMBER(SEARCH("Yes",'2_all_summary'!O344)),1,2),IF(ISNUMBER(SEARCH("No",'2_all_summary'!O344)),4,3))</f>
        <v>4</v>
      </c>
      <c r="M345" s="41">
        <f>IF(ISNUMBER(SEARCH("Yes",'2_all_summary'!$H344)),IF(0&lt;'2_all_summary'!P344,1,2),IF(0='2_all_summary'!P344,4,3))</f>
        <v>4</v>
      </c>
      <c r="N345" s="41">
        <f>IF(ISNUMBER(SEARCH("Yes",'2_all_summary'!$H344)),IF(ISNUMBER(SEARCH("Yes",'2_all_summary'!Q344)),1,2),IF(ISNUMBER(SEARCH("No",'2_all_summary'!Q344)),4,3))</f>
        <v>4</v>
      </c>
      <c r="O345" s="41">
        <f>IF(ISNUMBER(SEARCH("Yes",'2_all_summary'!$H344)),IF(ISNUMBER(SEARCH("Yes",'2_all_summary'!R344)),1,2),IF(ISNUMBER(SEARCH("No",'2_all_summary'!R344)),4,3))</f>
        <v>4</v>
      </c>
      <c r="P345" s="41">
        <f>IF(ISNUMBER(SEARCH("Yes",'2_all_summary'!$H344)),IF(ISNUMBER(SEARCH("Yes",'2_all_summary'!S344)),1,2),IF(ISNUMBER(SEARCH("No",'2_all_summary'!S344)),4,3))</f>
        <v>4</v>
      </c>
      <c r="Q345" s="41">
        <f>IF(ISNUMBER(SEARCH("Yes",'2_all_summary'!$H344)),IF(0&lt;'2_all_summary'!T344,1,2),IF(0='2_all_summary'!T344,4,3))</f>
        <v>4</v>
      </c>
      <c r="R345" s="41">
        <f>IF(ISNUMBER(SEARCH("Yes",'2_all_summary'!$H344)),IF(ISNUMBER(SEARCH("Yes",'2_all_summary'!U344)),1,2),IF(ISNUMBER(SEARCH("No",'2_all_summary'!U344)),4,3))</f>
        <v>4</v>
      </c>
    </row>
    <row r="346" spans="7:18" x14ac:dyDescent="0.3">
      <c r="G346" s="56"/>
      <c r="H346" s="41" t="str">
        <f>'2_all_summary'!D345</f>
        <v>Community-based conflict resolution strategies for sustainable management of the tsitsikamma national park, South Africa</v>
      </c>
      <c r="I346" s="41" t="str">
        <f>'2_all_summary'!E345</f>
        <v>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Â© 2009 Copyright Taylor and Francis Group, LLC.</v>
      </c>
      <c r="J346" s="41">
        <f>IF(ISNUMBER(SEARCH("Yes",'2_all_summary'!$H345)),IF(ISNUMBER(SEARCH("Yes",'2_all_summary'!M345)),1,2),IF(ISNUMBER(SEARCH("No",'2_all_summary'!M345)),4,3))</f>
        <v>4</v>
      </c>
      <c r="K346" s="41">
        <f>IF(ISNUMBER(SEARCH("Yes",'2_all_summary'!$H345)),IF(ISNUMBER(SEARCH("Yes",'2_all_summary'!N345)),1,2),IF(ISNUMBER(SEARCH("No",'2_all_summary'!N345)),4,3))</f>
        <v>4</v>
      </c>
      <c r="L346" s="41">
        <f>IF(ISNUMBER(SEARCH("Yes",'2_all_summary'!$H345)),IF(ISNUMBER(SEARCH("Yes",'2_all_summary'!O345)),1,2),IF(ISNUMBER(SEARCH("No",'2_all_summary'!O345)),4,3))</f>
        <v>4</v>
      </c>
      <c r="M346" s="41">
        <f>IF(ISNUMBER(SEARCH("Yes",'2_all_summary'!$H345)),IF(0&lt;'2_all_summary'!P345,1,2),IF(0='2_all_summary'!P345,4,3))</f>
        <v>4</v>
      </c>
      <c r="N346" s="41">
        <f>IF(ISNUMBER(SEARCH("Yes",'2_all_summary'!$H345)),IF(ISNUMBER(SEARCH("Yes",'2_all_summary'!Q345)),1,2),IF(ISNUMBER(SEARCH("No",'2_all_summary'!Q345)),4,3))</f>
        <v>4</v>
      </c>
      <c r="O346" s="41">
        <f>IF(ISNUMBER(SEARCH("Yes",'2_all_summary'!$H345)),IF(ISNUMBER(SEARCH("Yes",'2_all_summary'!R345)),1,2),IF(ISNUMBER(SEARCH("No",'2_all_summary'!R345)),4,3))</f>
        <v>4</v>
      </c>
      <c r="P346" s="41">
        <f>IF(ISNUMBER(SEARCH("Yes",'2_all_summary'!$H345)),IF(ISNUMBER(SEARCH("Yes",'2_all_summary'!S345)),1,2),IF(ISNUMBER(SEARCH("No",'2_all_summary'!S345)),4,3))</f>
        <v>4</v>
      </c>
      <c r="Q346" s="41">
        <f>IF(ISNUMBER(SEARCH("Yes",'2_all_summary'!$H345)),IF(0&lt;'2_all_summary'!T345,1,2),IF(0='2_all_summary'!T345,4,3))</f>
        <v>4</v>
      </c>
      <c r="R346" s="41">
        <f>IF(ISNUMBER(SEARCH("Yes",'2_all_summary'!$H345)),IF(ISNUMBER(SEARCH("Yes",'2_all_summary'!U345)),1,2),IF(ISNUMBER(SEARCH("No",'2_all_summary'!U345)),4,3))</f>
        <v>4</v>
      </c>
    </row>
    <row r="347" spans="7:18" x14ac:dyDescent="0.3">
      <c r="G347" s="56"/>
      <c r="H347" s="41" t="str">
        <f>'2_all_summary'!D346</f>
        <v>Wetland resource management in bangladesh: Implications for marginalization and vulnerability of local harvesters</v>
      </c>
      <c r="I347" s="41" t="str">
        <f>'2_all_summary'!E346</f>
        <v>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Â© 2010 Taylor &amp; Francis Group, LLC.</v>
      </c>
      <c r="J347" s="41">
        <f>IF(ISNUMBER(SEARCH("Yes",'2_all_summary'!$H346)),IF(ISNUMBER(SEARCH("Yes",'2_all_summary'!M346)),1,2),IF(ISNUMBER(SEARCH("No",'2_all_summary'!M346)),4,3))</f>
        <v>4</v>
      </c>
      <c r="K347" s="41">
        <f>IF(ISNUMBER(SEARCH("Yes",'2_all_summary'!$H346)),IF(ISNUMBER(SEARCH("Yes",'2_all_summary'!N346)),1,2),IF(ISNUMBER(SEARCH("No",'2_all_summary'!N346)),4,3))</f>
        <v>4</v>
      </c>
      <c r="L347" s="41">
        <f>IF(ISNUMBER(SEARCH("Yes",'2_all_summary'!$H346)),IF(ISNUMBER(SEARCH("Yes",'2_all_summary'!O346)),1,2),IF(ISNUMBER(SEARCH("No",'2_all_summary'!O346)),4,3))</f>
        <v>4</v>
      </c>
      <c r="M347" s="41">
        <f>IF(ISNUMBER(SEARCH("Yes",'2_all_summary'!$H346)),IF(0&lt;'2_all_summary'!P346,1,2),IF(0='2_all_summary'!P346,4,3))</f>
        <v>4</v>
      </c>
      <c r="N347" s="41">
        <f>IF(ISNUMBER(SEARCH("Yes",'2_all_summary'!$H346)),IF(ISNUMBER(SEARCH("Yes",'2_all_summary'!Q346)),1,2),IF(ISNUMBER(SEARCH("No",'2_all_summary'!Q346)),4,3))</f>
        <v>4</v>
      </c>
      <c r="O347" s="41">
        <f>IF(ISNUMBER(SEARCH("Yes",'2_all_summary'!$H346)),IF(ISNUMBER(SEARCH("Yes",'2_all_summary'!R346)),1,2),IF(ISNUMBER(SEARCH("No",'2_all_summary'!R346)),4,3))</f>
        <v>4</v>
      </c>
      <c r="P347" s="41">
        <f>IF(ISNUMBER(SEARCH("Yes",'2_all_summary'!$H346)),IF(ISNUMBER(SEARCH("Yes",'2_all_summary'!S346)),1,2),IF(ISNUMBER(SEARCH("No",'2_all_summary'!S346)),4,3))</f>
        <v>4</v>
      </c>
      <c r="Q347" s="41">
        <f>IF(ISNUMBER(SEARCH("Yes",'2_all_summary'!$H346)),IF(0&lt;'2_all_summary'!T346,1,2),IF(0='2_all_summary'!T346,4,3))</f>
        <v>4</v>
      </c>
      <c r="R347" s="41">
        <f>IF(ISNUMBER(SEARCH("Yes",'2_all_summary'!$H346)),IF(ISNUMBER(SEARCH("Yes",'2_all_summary'!U346)),1,2),IF(ISNUMBER(SEARCH("No",'2_all_summary'!U346)),4,3))</f>
        <v>4</v>
      </c>
    </row>
    <row r="348" spans="7:18" x14ac:dyDescent="0.3">
      <c r="G348" s="56"/>
      <c r="H348" s="41" t="str">
        <f>'2_all_summary'!D347</f>
        <v>Classed conservation: Socio-economic drivers of participation in marine resource management</v>
      </c>
      <c r="I348" s="41" t="str">
        <f>'2_all_summary'!E347</f>
        <v>Conservation organizations often adopt the normative value of â€œwhole communityâ€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Â© 2021</v>
      </c>
      <c r="J348" s="41">
        <f>IF(ISNUMBER(SEARCH("Yes",'2_all_summary'!$H347)),IF(ISNUMBER(SEARCH("Yes",'2_all_summary'!M347)),1,2),IF(ISNUMBER(SEARCH("No",'2_all_summary'!M347)),4,3))</f>
        <v>4</v>
      </c>
      <c r="K348" s="41">
        <f>IF(ISNUMBER(SEARCH("Yes",'2_all_summary'!$H347)),IF(ISNUMBER(SEARCH("Yes",'2_all_summary'!N347)),1,2),IF(ISNUMBER(SEARCH("No",'2_all_summary'!N347)),4,3))</f>
        <v>4</v>
      </c>
      <c r="L348" s="41">
        <f>IF(ISNUMBER(SEARCH("Yes",'2_all_summary'!$H347)),IF(ISNUMBER(SEARCH("Yes",'2_all_summary'!O347)),1,2),IF(ISNUMBER(SEARCH("No",'2_all_summary'!O347)),4,3))</f>
        <v>4</v>
      </c>
      <c r="M348" s="41">
        <f>IF(ISNUMBER(SEARCH("Yes",'2_all_summary'!$H347)),IF(0&lt;'2_all_summary'!P347,1,2),IF(0='2_all_summary'!P347,4,3))</f>
        <v>4</v>
      </c>
      <c r="N348" s="41">
        <f>IF(ISNUMBER(SEARCH("Yes",'2_all_summary'!$H347)),IF(ISNUMBER(SEARCH("Yes",'2_all_summary'!Q347)),1,2),IF(ISNUMBER(SEARCH("No",'2_all_summary'!Q347)),4,3))</f>
        <v>4</v>
      </c>
      <c r="O348" s="41">
        <f>IF(ISNUMBER(SEARCH("Yes",'2_all_summary'!$H347)),IF(ISNUMBER(SEARCH("Yes",'2_all_summary'!R347)),1,2),IF(ISNUMBER(SEARCH("No",'2_all_summary'!R347)),4,3))</f>
        <v>4</v>
      </c>
      <c r="P348" s="41">
        <f>IF(ISNUMBER(SEARCH("Yes",'2_all_summary'!$H347)),IF(ISNUMBER(SEARCH("Yes",'2_all_summary'!S347)),1,2),IF(ISNUMBER(SEARCH("No",'2_all_summary'!S347)),4,3))</f>
        <v>4</v>
      </c>
      <c r="Q348" s="41">
        <f>IF(ISNUMBER(SEARCH("Yes",'2_all_summary'!$H347)),IF(0&lt;'2_all_summary'!T347,1,2),IF(0='2_all_summary'!T347,4,3))</f>
        <v>4</v>
      </c>
      <c r="R348" s="41">
        <f>IF(ISNUMBER(SEARCH("Yes",'2_all_summary'!$H347)),IF(ISNUMBER(SEARCH("Yes",'2_all_summary'!U347)),1,2),IF(ISNUMBER(SEARCH("No",'2_all_summary'!U347)),4,3))</f>
        <v>4</v>
      </c>
    </row>
    <row r="349" spans="7:18" x14ac:dyDescent="0.3">
      <c r="G349" s="56"/>
      <c r="H349" s="41" t="str">
        <f>'2_all_summary'!D348</f>
        <v>Dietary exposure to persistent organic pollutants and metals among Inuit and Chukchi in Russian arctic Chukotka</v>
      </c>
      <c r="I349" s="41" t="str">
        <f>'2_all_summary'!E348</f>
        <v>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Â© 2012 Alexey A. Dudarev.</v>
      </c>
      <c r="J349" s="41">
        <f>IF(ISNUMBER(SEARCH("Yes",'2_all_summary'!$H348)),IF(ISNUMBER(SEARCH("Yes",'2_all_summary'!M348)),1,2),IF(ISNUMBER(SEARCH("No",'2_all_summary'!M348)),4,3))</f>
        <v>4</v>
      </c>
      <c r="K349" s="41">
        <f>IF(ISNUMBER(SEARCH("Yes",'2_all_summary'!$H348)),IF(ISNUMBER(SEARCH("Yes",'2_all_summary'!N348)),1,2),IF(ISNUMBER(SEARCH("No",'2_all_summary'!N348)),4,3))</f>
        <v>4</v>
      </c>
      <c r="L349" s="41">
        <f>IF(ISNUMBER(SEARCH("Yes",'2_all_summary'!$H348)),IF(ISNUMBER(SEARCH("Yes",'2_all_summary'!O348)),1,2),IF(ISNUMBER(SEARCH("No",'2_all_summary'!O348)),4,3))</f>
        <v>4</v>
      </c>
      <c r="M349" s="41">
        <f>IF(ISNUMBER(SEARCH("Yes",'2_all_summary'!$H348)),IF(0&lt;'2_all_summary'!P348,1,2),IF(0='2_all_summary'!P348,4,3))</f>
        <v>4</v>
      </c>
      <c r="N349" s="41">
        <f>IF(ISNUMBER(SEARCH("Yes",'2_all_summary'!$H348)),IF(ISNUMBER(SEARCH("Yes",'2_all_summary'!Q348)),1,2),IF(ISNUMBER(SEARCH("No",'2_all_summary'!Q348)),4,3))</f>
        <v>4</v>
      </c>
      <c r="O349" s="41">
        <f>IF(ISNUMBER(SEARCH("Yes",'2_all_summary'!$H348)),IF(ISNUMBER(SEARCH("Yes",'2_all_summary'!R348)),1,2),IF(ISNUMBER(SEARCH("No",'2_all_summary'!R348)),4,3))</f>
        <v>4</v>
      </c>
      <c r="P349" s="41">
        <f>IF(ISNUMBER(SEARCH("Yes",'2_all_summary'!$H348)),IF(ISNUMBER(SEARCH("Yes",'2_all_summary'!S348)),1,2),IF(ISNUMBER(SEARCH("No",'2_all_summary'!S348)),4,3))</f>
        <v>4</v>
      </c>
      <c r="Q349" s="41">
        <f>IF(ISNUMBER(SEARCH("Yes",'2_all_summary'!$H348)),IF(0&lt;'2_all_summary'!T348,1,2),IF(0='2_all_summary'!T348,4,3))</f>
        <v>4</v>
      </c>
      <c r="R349" s="41">
        <f>IF(ISNUMBER(SEARCH("Yes",'2_all_summary'!$H348)),IF(ISNUMBER(SEARCH("Yes",'2_all_summary'!U348)),1,2),IF(ISNUMBER(SEARCH("No",'2_all_summary'!U348)),4,3))</f>
        <v>4</v>
      </c>
    </row>
    <row r="350" spans="7:18" x14ac:dyDescent="0.3">
      <c r="G350" s="56"/>
      <c r="H350" s="41" t="str">
        <f>'2_all_summary'!D349</f>
        <v>Non-management of natural resources: The case of Inland Fisheries in the Mayan Zone, Quintana Roo, MÃ©xico</v>
      </c>
      <c r="I350" s="41" t="str">
        <f>'2_all_summary'!E349</f>
        <v>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Â© Springer Science+Business Media, LLC 2008.</v>
      </c>
      <c r="J350" s="41">
        <f>IF(ISNUMBER(SEARCH("Yes",'2_all_summary'!$H349)),IF(ISNUMBER(SEARCH("Yes",'2_all_summary'!M349)),1,2),IF(ISNUMBER(SEARCH("No",'2_all_summary'!M349)),4,3))</f>
        <v>4</v>
      </c>
      <c r="K350" s="41">
        <f>IF(ISNUMBER(SEARCH("Yes",'2_all_summary'!$H349)),IF(ISNUMBER(SEARCH("Yes",'2_all_summary'!N349)),1,2),IF(ISNUMBER(SEARCH("No",'2_all_summary'!N349)),4,3))</f>
        <v>4</v>
      </c>
      <c r="L350" s="41">
        <f>IF(ISNUMBER(SEARCH("Yes",'2_all_summary'!$H349)),IF(ISNUMBER(SEARCH("Yes",'2_all_summary'!O349)),1,2),IF(ISNUMBER(SEARCH("No",'2_all_summary'!O349)),4,3))</f>
        <v>4</v>
      </c>
      <c r="M350" s="41">
        <f>IF(ISNUMBER(SEARCH("Yes",'2_all_summary'!$H349)),IF(0&lt;'2_all_summary'!P349,1,2),IF(0='2_all_summary'!P349,4,3))</f>
        <v>4</v>
      </c>
      <c r="N350" s="41">
        <f>IF(ISNUMBER(SEARCH("Yes",'2_all_summary'!$H349)),IF(ISNUMBER(SEARCH("Yes",'2_all_summary'!Q349)),1,2),IF(ISNUMBER(SEARCH("No",'2_all_summary'!Q349)),4,3))</f>
        <v>4</v>
      </c>
      <c r="O350" s="41">
        <f>IF(ISNUMBER(SEARCH("Yes",'2_all_summary'!$H349)),IF(ISNUMBER(SEARCH("Yes",'2_all_summary'!R349)),1,2),IF(ISNUMBER(SEARCH("No",'2_all_summary'!R349)),4,3))</f>
        <v>4</v>
      </c>
      <c r="P350" s="41">
        <f>IF(ISNUMBER(SEARCH("Yes",'2_all_summary'!$H349)),IF(ISNUMBER(SEARCH("Yes",'2_all_summary'!S349)),1,2),IF(ISNUMBER(SEARCH("No",'2_all_summary'!S349)),4,3))</f>
        <v>4</v>
      </c>
      <c r="Q350" s="41">
        <f>IF(ISNUMBER(SEARCH("Yes",'2_all_summary'!$H349)),IF(0&lt;'2_all_summary'!T349,1,2),IF(0='2_all_summary'!T349,4,3))</f>
        <v>4</v>
      </c>
      <c r="R350" s="41">
        <f>IF(ISNUMBER(SEARCH("Yes",'2_all_summary'!$H349)),IF(ISNUMBER(SEARCH("Yes",'2_all_summary'!U349)),1,2),IF(ISNUMBER(SEARCH("No",'2_all_summary'!U349)),4,3))</f>
        <v>4</v>
      </c>
    </row>
    <row r="351" spans="7:18" x14ac:dyDescent="0.3">
      <c r="G351" s="56"/>
      <c r="H351" s="41" t="str">
        <f>'2_all_summary'!D350</f>
        <v>Smart Kampung: Characterisation of Surabaya Urban Coastal Settlements through Smart City Measurement</v>
      </c>
      <c r="I351" s="41" t="str">
        <f>'2_all_summary'!E350</f>
        <v>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Â© Published under licence by IOP Publishing Ltd.</v>
      </c>
      <c r="J351" s="41">
        <f>IF(ISNUMBER(SEARCH("Yes",'2_all_summary'!$H350)),IF(ISNUMBER(SEARCH("Yes",'2_all_summary'!M350)),1,2),IF(ISNUMBER(SEARCH("No",'2_all_summary'!M350)),4,3))</f>
        <v>4</v>
      </c>
      <c r="K351" s="41">
        <f>IF(ISNUMBER(SEARCH("Yes",'2_all_summary'!$H350)),IF(ISNUMBER(SEARCH("Yes",'2_all_summary'!N350)),1,2),IF(ISNUMBER(SEARCH("No",'2_all_summary'!N350)),4,3))</f>
        <v>4</v>
      </c>
      <c r="L351" s="41">
        <f>IF(ISNUMBER(SEARCH("Yes",'2_all_summary'!$H350)),IF(ISNUMBER(SEARCH("Yes",'2_all_summary'!O350)),1,2),IF(ISNUMBER(SEARCH("No",'2_all_summary'!O350)),4,3))</f>
        <v>4</v>
      </c>
      <c r="M351" s="41">
        <f>IF(ISNUMBER(SEARCH("Yes",'2_all_summary'!$H350)),IF(0&lt;'2_all_summary'!P350,1,2),IF(0='2_all_summary'!P350,4,3))</f>
        <v>4</v>
      </c>
      <c r="N351" s="41">
        <f>IF(ISNUMBER(SEARCH("Yes",'2_all_summary'!$H350)),IF(ISNUMBER(SEARCH("Yes",'2_all_summary'!Q350)),1,2),IF(ISNUMBER(SEARCH("No",'2_all_summary'!Q350)),4,3))</f>
        <v>4</v>
      </c>
      <c r="O351" s="41">
        <f>IF(ISNUMBER(SEARCH("Yes",'2_all_summary'!$H350)),IF(ISNUMBER(SEARCH("Yes",'2_all_summary'!R350)),1,2),IF(ISNUMBER(SEARCH("No",'2_all_summary'!R350)),4,3))</f>
        <v>4</v>
      </c>
      <c r="P351" s="41">
        <f>IF(ISNUMBER(SEARCH("Yes",'2_all_summary'!$H350)),IF(ISNUMBER(SEARCH("Yes",'2_all_summary'!S350)),1,2),IF(ISNUMBER(SEARCH("No",'2_all_summary'!S350)),4,3))</f>
        <v>4</v>
      </c>
      <c r="Q351" s="41">
        <f>IF(ISNUMBER(SEARCH("Yes",'2_all_summary'!$H350)),IF(0&lt;'2_all_summary'!T350,1,2),IF(0='2_all_summary'!T350,4,3))</f>
        <v>4</v>
      </c>
      <c r="R351" s="41">
        <f>IF(ISNUMBER(SEARCH("Yes",'2_all_summary'!$H350)),IF(ISNUMBER(SEARCH("Yes",'2_all_summary'!U350)),1,2),IF(ISNUMBER(SEARCH("No",'2_all_summary'!U350)),4,3))</f>
        <v>4</v>
      </c>
    </row>
    <row r="352" spans="7:18" x14ac:dyDescent="0.3">
      <c r="G352" s="56"/>
      <c r="H352" s="41" t="str">
        <f>'2_all_summary'!D351</f>
        <v>Short-term impacts and value of a periodic no take zone (NTZ) in a community-managed small-scale lobster fishery, Madagascar</v>
      </c>
      <c r="I352" s="41" t="str">
        <f>'2_all_summary'!E351</f>
        <v>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Â© 2017 Stephen Long. This is an open access article distributed under the terms of the Creative Commons Attribution License, which permits unrestricted use, distribution, and reproduction in any medium, provided the original author and source are credited.</v>
      </c>
      <c r="J352" s="41">
        <f>IF(ISNUMBER(SEARCH("Yes",'2_all_summary'!$H351)),IF(ISNUMBER(SEARCH("Yes",'2_all_summary'!M351)),1,2),IF(ISNUMBER(SEARCH("No",'2_all_summary'!M351)),4,3))</f>
        <v>4</v>
      </c>
      <c r="K352" s="41">
        <f>IF(ISNUMBER(SEARCH("Yes",'2_all_summary'!$H351)),IF(ISNUMBER(SEARCH("Yes",'2_all_summary'!N351)),1,2),IF(ISNUMBER(SEARCH("No",'2_all_summary'!N351)),4,3))</f>
        <v>4</v>
      </c>
      <c r="L352" s="41">
        <f>IF(ISNUMBER(SEARCH("Yes",'2_all_summary'!$H351)),IF(ISNUMBER(SEARCH("Yes",'2_all_summary'!O351)),1,2),IF(ISNUMBER(SEARCH("No",'2_all_summary'!O351)),4,3))</f>
        <v>4</v>
      </c>
      <c r="M352" s="41">
        <f>IF(ISNUMBER(SEARCH("Yes",'2_all_summary'!$H351)),IF(0&lt;'2_all_summary'!P351,1,2),IF(0='2_all_summary'!P351,4,3))</f>
        <v>4</v>
      </c>
      <c r="N352" s="41">
        <f>IF(ISNUMBER(SEARCH("Yes",'2_all_summary'!$H351)),IF(ISNUMBER(SEARCH("Yes",'2_all_summary'!Q351)),1,2),IF(ISNUMBER(SEARCH("No",'2_all_summary'!Q351)),4,3))</f>
        <v>4</v>
      </c>
      <c r="O352" s="41">
        <f>IF(ISNUMBER(SEARCH("Yes",'2_all_summary'!$H351)),IF(ISNUMBER(SEARCH("Yes",'2_all_summary'!R351)),1,2),IF(ISNUMBER(SEARCH("No",'2_all_summary'!R351)),4,3))</f>
        <v>4</v>
      </c>
      <c r="P352" s="41">
        <f>IF(ISNUMBER(SEARCH("Yes",'2_all_summary'!$H351)),IF(ISNUMBER(SEARCH("Yes",'2_all_summary'!S351)),1,2),IF(ISNUMBER(SEARCH("No",'2_all_summary'!S351)),4,3))</f>
        <v>4</v>
      </c>
      <c r="Q352" s="41">
        <f>IF(ISNUMBER(SEARCH("Yes",'2_all_summary'!$H351)),IF(0&lt;'2_all_summary'!T351,1,2),IF(0='2_all_summary'!T351,4,3))</f>
        <v>4</v>
      </c>
      <c r="R352" s="41">
        <f>IF(ISNUMBER(SEARCH("Yes",'2_all_summary'!$H351)),IF(ISNUMBER(SEARCH("Yes",'2_all_summary'!U351)),1,2),IF(ISNUMBER(SEARCH("No",'2_all_summary'!U351)),4,3))</f>
        <v>4</v>
      </c>
    </row>
    <row r="353" spans="7:18" x14ac:dyDescent="0.3">
      <c r="G353" s="56"/>
      <c r="H353" s="41" t="str">
        <f>'2_all_summary'!D352</f>
        <v>In search of appropriate approaches to coastal zone management in Indonesia</v>
      </c>
      <c r="I353" s="41" t="str">
        <f>'2_all_summary'!E352</f>
        <v>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Â© 2011 Elsevier Ltd.</v>
      </c>
      <c r="J353" s="41">
        <f>IF(ISNUMBER(SEARCH("Yes",'2_all_summary'!$H352)),IF(ISNUMBER(SEARCH("Yes",'2_all_summary'!M352)),1,2),IF(ISNUMBER(SEARCH("No",'2_all_summary'!M352)),4,3))</f>
        <v>4</v>
      </c>
      <c r="K353" s="41">
        <f>IF(ISNUMBER(SEARCH("Yes",'2_all_summary'!$H352)),IF(ISNUMBER(SEARCH("Yes",'2_all_summary'!N352)),1,2),IF(ISNUMBER(SEARCH("No",'2_all_summary'!N352)),4,3))</f>
        <v>4</v>
      </c>
      <c r="L353" s="41">
        <f>IF(ISNUMBER(SEARCH("Yes",'2_all_summary'!$H352)),IF(ISNUMBER(SEARCH("Yes",'2_all_summary'!O352)),1,2),IF(ISNUMBER(SEARCH("No",'2_all_summary'!O352)),4,3))</f>
        <v>4</v>
      </c>
      <c r="M353" s="41">
        <f>IF(ISNUMBER(SEARCH("Yes",'2_all_summary'!$H352)),IF(0&lt;'2_all_summary'!P352,1,2),IF(0='2_all_summary'!P352,4,3))</f>
        <v>4</v>
      </c>
      <c r="N353" s="41">
        <f>IF(ISNUMBER(SEARCH("Yes",'2_all_summary'!$H352)),IF(ISNUMBER(SEARCH("Yes",'2_all_summary'!Q352)),1,2),IF(ISNUMBER(SEARCH("No",'2_all_summary'!Q352)),4,3))</f>
        <v>4</v>
      </c>
      <c r="O353" s="41">
        <f>IF(ISNUMBER(SEARCH("Yes",'2_all_summary'!$H352)),IF(ISNUMBER(SEARCH("Yes",'2_all_summary'!R352)),1,2),IF(ISNUMBER(SEARCH("No",'2_all_summary'!R352)),4,3))</f>
        <v>4</v>
      </c>
      <c r="P353" s="41">
        <f>IF(ISNUMBER(SEARCH("Yes",'2_all_summary'!$H352)),IF(ISNUMBER(SEARCH("Yes",'2_all_summary'!S352)),1,2),IF(ISNUMBER(SEARCH("No",'2_all_summary'!S352)),4,3))</f>
        <v>4</v>
      </c>
      <c r="Q353" s="41">
        <f>IF(ISNUMBER(SEARCH("Yes",'2_all_summary'!$H352)),IF(0&lt;'2_all_summary'!T352,1,2),IF(0='2_all_summary'!T352,4,3))</f>
        <v>4</v>
      </c>
      <c r="R353" s="41">
        <f>IF(ISNUMBER(SEARCH("Yes",'2_all_summary'!$H352)),IF(ISNUMBER(SEARCH("Yes",'2_all_summary'!U352)),1,2),IF(ISNUMBER(SEARCH("No",'2_all_summary'!U352)),4,3))</f>
        <v>4</v>
      </c>
    </row>
    <row r="354" spans="7:18" x14ac:dyDescent="0.3">
      <c r="G354" s="56"/>
      <c r="H354" s="41" t="str">
        <f>'2_all_summary'!D353</f>
        <v>Integrated reservoir eutrophication remediation plan: Hartbeespoort dam</v>
      </c>
      <c r="I354" s="41" t="str">
        <f>'2_all_summary'!E353</f>
        <v>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v>
      </c>
      <c r="J354" s="41">
        <f>IF(ISNUMBER(SEARCH("Yes",'2_all_summary'!$H353)),IF(ISNUMBER(SEARCH("Yes",'2_all_summary'!M353)),1,2),IF(ISNUMBER(SEARCH("No",'2_all_summary'!M353)),4,3))</f>
        <v>4</v>
      </c>
      <c r="K354" s="41">
        <f>IF(ISNUMBER(SEARCH("Yes",'2_all_summary'!$H353)),IF(ISNUMBER(SEARCH("Yes",'2_all_summary'!N353)),1,2),IF(ISNUMBER(SEARCH("No",'2_all_summary'!N353)),4,3))</f>
        <v>4</v>
      </c>
      <c r="L354" s="41">
        <f>IF(ISNUMBER(SEARCH("Yes",'2_all_summary'!$H353)),IF(ISNUMBER(SEARCH("Yes",'2_all_summary'!O353)),1,2),IF(ISNUMBER(SEARCH("No",'2_all_summary'!O353)),4,3))</f>
        <v>4</v>
      </c>
      <c r="M354" s="41">
        <f>IF(ISNUMBER(SEARCH("Yes",'2_all_summary'!$H353)),IF(0&lt;'2_all_summary'!P353,1,2),IF(0='2_all_summary'!P353,4,3))</f>
        <v>4</v>
      </c>
      <c r="N354" s="41">
        <f>IF(ISNUMBER(SEARCH("Yes",'2_all_summary'!$H353)),IF(ISNUMBER(SEARCH("Yes",'2_all_summary'!Q353)),1,2),IF(ISNUMBER(SEARCH("No",'2_all_summary'!Q353)),4,3))</f>
        <v>4</v>
      </c>
      <c r="O354" s="41">
        <f>IF(ISNUMBER(SEARCH("Yes",'2_all_summary'!$H353)),IF(ISNUMBER(SEARCH("Yes",'2_all_summary'!R353)),1,2),IF(ISNUMBER(SEARCH("No",'2_all_summary'!R353)),4,3))</f>
        <v>4</v>
      </c>
      <c r="P354" s="41">
        <f>IF(ISNUMBER(SEARCH("Yes",'2_all_summary'!$H353)),IF(ISNUMBER(SEARCH("Yes",'2_all_summary'!S353)),1,2),IF(ISNUMBER(SEARCH("No",'2_all_summary'!S353)),4,3))</f>
        <v>4</v>
      </c>
      <c r="Q354" s="41">
        <f>IF(ISNUMBER(SEARCH("Yes",'2_all_summary'!$H353)),IF(0&lt;'2_all_summary'!T353,1,2),IF(0='2_all_summary'!T353,4,3))</f>
        <v>4</v>
      </c>
      <c r="R354" s="41">
        <f>IF(ISNUMBER(SEARCH("Yes",'2_all_summary'!$H353)),IF(ISNUMBER(SEARCH("Yes",'2_all_summary'!U353)),1,2),IF(ISNUMBER(SEARCH("No",'2_all_summary'!U353)),4,3))</f>
        <v>4</v>
      </c>
    </row>
    <row r="355" spans="7:18" x14ac:dyDescent="0.3">
      <c r="G355" s="56"/>
      <c r="H355" s="41" t="str">
        <f>'2_all_summary'!D354</f>
        <v>Coastal-marine extractive reserves: Reflections on the pre-implementation stage</v>
      </c>
      <c r="I355" s="41" t="str">
        <f>'2_all_summary'!E354</f>
        <v>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Â© 2018, Universidade Estadual de Campinas.Este artÃ­culo tiene como objetivo reflexionar sobre el proceso de institucionalizaciÃ³n de reservas extractivas, especialmente las situadas en el entorno marino costero, a la luz del concepto de cogestiÃ³n basada en la comunidad. El foco del anÃ¡lisis se basa en la etapa previa a la implementaciÃ³n de Reservas Extractivas Marino Costeras, en especial de dos reservas extractivas no promulgadas en la costa de Santa Catarina. El estudio muestra que las normas de procedimiento que regulan los procesos de creaciÃ³n de Resex, buscando asegurar los mecanismos de participaciÃ³n social y el protagonismo de la poblaciÃ³n tradicional, se muestran por debajo del reto propuesto. La relaciÃ³n jerÃ¡rquica entre la conservaciÃ³n de la naturaleza y los derechos de las poblaciones tradicionales, con privilegio a la primera, atraviesa toda la construcciÃ³n de esta etapa, por lo que los pescadores artesanales no son sujetos del proceso. Â© 2018, Universidade Estadual de Campinas.Este artigo tem o intuito de refletir sobre o processo de institucionalizaÃ§Ã£o das Reservas Extrativistas (Resex), mais especificamente daquelas situadas em ambiente marinho costeiro, Ã  luz do conceito de cogestÃ£o de base comunitÃ¡ria. O foco da anÃ¡lise recai sobre a etapa prÃ©-implementaÃ§Ã£o das Resex Marinho-Costeiras, em especial de duas Reservas Extrativistas ainda nÃ£o decretadas no litoral de Santa Catarina. O estudo demonstra que as prescriÃ§Ãµes formais que regulamentam os processos de criaÃ§Ã£o das Resex, buscando assegurar os mecanismos de participaÃ§Ã£o social e protagonismo da populaÃ§Ã£o tradicional, mostram-se aquÃ©m do desafio proposto. A relaÃ§Ã£o de hierarquia entre conservaÃ§Ã£o da natureza e direito das populaÃ§Ãµes tradicionais, com privilÃ©gio Ã  primeira, transpassa toda a construÃ§Ã£o desta etapa, de modo que os pescadores artesanais nÃ£o sÃ£o sujeitos do processo. Â© 2018, Universidade Estadual de Campinas.</v>
      </c>
      <c r="J355" s="41">
        <f>IF(ISNUMBER(SEARCH("Yes",'2_all_summary'!$H354)),IF(ISNUMBER(SEARCH("Yes",'2_all_summary'!M354)),1,2),IF(ISNUMBER(SEARCH("No",'2_all_summary'!M354)),4,3))</f>
        <v>4</v>
      </c>
      <c r="K355" s="41">
        <f>IF(ISNUMBER(SEARCH("Yes",'2_all_summary'!$H354)),IF(ISNUMBER(SEARCH("Yes",'2_all_summary'!N354)),1,2),IF(ISNUMBER(SEARCH("No",'2_all_summary'!N354)),4,3))</f>
        <v>4</v>
      </c>
      <c r="L355" s="41">
        <f>IF(ISNUMBER(SEARCH("Yes",'2_all_summary'!$H354)),IF(ISNUMBER(SEARCH("Yes",'2_all_summary'!O354)),1,2),IF(ISNUMBER(SEARCH("No",'2_all_summary'!O354)),4,3))</f>
        <v>4</v>
      </c>
      <c r="M355" s="41">
        <f>IF(ISNUMBER(SEARCH("Yes",'2_all_summary'!$H354)),IF(0&lt;'2_all_summary'!P354,1,2),IF(0='2_all_summary'!P354,4,3))</f>
        <v>4</v>
      </c>
      <c r="N355" s="41">
        <f>IF(ISNUMBER(SEARCH("Yes",'2_all_summary'!$H354)),IF(ISNUMBER(SEARCH("Yes",'2_all_summary'!Q354)),1,2),IF(ISNUMBER(SEARCH("No",'2_all_summary'!Q354)),4,3))</f>
        <v>4</v>
      </c>
      <c r="O355" s="41">
        <f>IF(ISNUMBER(SEARCH("Yes",'2_all_summary'!$H354)),IF(ISNUMBER(SEARCH("Yes",'2_all_summary'!R354)),1,2),IF(ISNUMBER(SEARCH("No",'2_all_summary'!R354)),4,3))</f>
        <v>4</v>
      </c>
      <c r="P355" s="41">
        <f>IF(ISNUMBER(SEARCH("Yes",'2_all_summary'!$H354)),IF(ISNUMBER(SEARCH("Yes",'2_all_summary'!S354)),1,2),IF(ISNUMBER(SEARCH("No",'2_all_summary'!S354)),4,3))</f>
        <v>4</v>
      </c>
      <c r="Q355" s="41">
        <f>IF(ISNUMBER(SEARCH("Yes",'2_all_summary'!$H354)),IF(0&lt;'2_all_summary'!T354,1,2),IF(0='2_all_summary'!T354,4,3))</f>
        <v>4</v>
      </c>
      <c r="R355" s="41">
        <f>IF(ISNUMBER(SEARCH("Yes",'2_all_summary'!$H354)),IF(ISNUMBER(SEARCH("Yes",'2_all_summary'!U354)),1,2),IF(ISNUMBER(SEARCH("No",'2_all_summary'!U354)),4,3))</f>
        <v>4</v>
      </c>
    </row>
    <row r="356" spans="7:18" x14ac:dyDescent="0.3">
      <c r="G356" s="56"/>
      <c r="H356" s="41" t="str">
        <f>'2_all_summary'!D355</f>
        <v>A legal pluralism perspective on coastal fisheries governance in two Pacific Island countries</v>
      </c>
      <c r="I356" s="41" t="str">
        <f>'2_all_summary'!E355</f>
        <v>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â€“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Â© 2018 The Authors</v>
      </c>
      <c r="J356" s="41">
        <f>IF(ISNUMBER(SEARCH("Yes",'2_all_summary'!$H355)),IF(ISNUMBER(SEARCH("Yes",'2_all_summary'!M355)),1,2),IF(ISNUMBER(SEARCH("No",'2_all_summary'!M355)),4,3))</f>
        <v>1</v>
      </c>
      <c r="K356" s="41">
        <f>IF(ISNUMBER(SEARCH("Yes",'2_all_summary'!$H355)),IF(ISNUMBER(SEARCH("Yes",'2_all_summary'!N355)),1,2),IF(ISNUMBER(SEARCH("No",'2_all_summary'!N355)),4,3))</f>
        <v>1</v>
      </c>
      <c r="L356" s="41">
        <f>IF(ISNUMBER(SEARCH("Yes",'2_all_summary'!$H355)),IF(ISNUMBER(SEARCH("Yes",'2_all_summary'!O355)),1,2),IF(ISNUMBER(SEARCH("No",'2_all_summary'!O355)),4,3))</f>
        <v>1</v>
      </c>
      <c r="M356" s="41">
        <f>IF(ISNUMBER(SEARCH("Yes",'2_all_summary'!$H355)),IF(0&lt;'2_all_summary'!P355,1,2),IF(0='2_all_summary'!P355,4,3))</f>
        <v>1</v>
      </c>
      <c r="N356" s="41">
        <f>IF(ISNUMBER(SEARCH("Yes",'2_all_summary'!$H355)),IF(ISNUMBER(SEARCH("Yes",'2_all_summary'!Q355)),1,2),IF(ISNUMBER(SEARCH("No",'2_all_summary'!Q355)),4,3))</f>
        <v>1</v>
      </c>
      <c r="O356" s="41">
        <f>IF(ISNUMBER(SEARCH("Yes",'2_all_summary'!$H355)),IF(ISNUMBER(SEARCH("Yes",'2_all_summary'!R355)),1,2),IF(ISNUMBER(SEARCH("No",'2_all_summary'!R355)),4,3))</f>
        <v>1</v>
      </c>
      <c r="P356" s="41">
        <f>IF(ISNUMBER(SEARCH("Yes",'2_all_summary'!$H355)),IF(ISNUMBER(SEARCH("Yes",'2_all_summary'!S355)),1,2),IF(ISNUMBER(SEARCH("No",'2_all_summary'!S355)),4,3))</f>
        <v>1</v>
      </c>
      <c r="Q356" s="41">
        <f>IF(ISNUMBER(SEARCH("Yes",'2_all_summary'!$H355)),IF(0&lt;'2_all_summary'!T355,1,2),IF(0='2_all_summary'!T355,4,3))</f>
        <v>1</v>
      </c>
      <c r="R356" s="41">
        <f>IF(ISNUMBER(SEARCH("Yes",'2_all_summary'!$H355)),IF(ISNUMBER(SEARCH("Yes",'2_all_summary'!U355)),1,2),IF(ISNUMBER(SEARCH("No",'2_all_summary'!U355)),4,3))</f>
        <v>1</v>
      </c>
    </row>
    <row r="357" spans="7:18" x14ac:dyDescent="0.3">
      <c r="G357" s="56"/>
      <c r="H357" s="41" t="str">
        <f>'2_all_summary'!D356</f>
        <v>Territorial use rights in fisheries to manage areas for farming coral reef fish and invertebrates for the aquarium trade</v>
      </c>
      <c r="I357" s="41" t="str">
        <f>'2_all_summary'!E356</f>
        <v>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v>
      </c>
      <c r="J357" s="41">
        <f>IF(ISNUMBER(SEARCH("Yes",'2_all_summary'!$H356)),IF(ISNUMBER(SEARCH("Yes",'2_all_summary'!M356)),1,2),IF(ISNUMBER(SEARCH("No",'2_all_summary'!M356)),4,3))</f>
        <v>4</v>
      </c>
      <c r="K357" s="41">
        <f>IF(ISNUMBER(SEARCH("Yes",'2_all_summary'!$H356)),IF(ISNUMBER(SEARCH("Yes",'2_all_summary'!N356)),1,2),IF(ISNUMBER(SEARCH("No",'2_all_summary'!N356)),4,3))</f>
        <v>4</v>
      </c>
      <c r="L357" s="41">
        <f>IF(ISNUMBER(SEARCH("Yes",'2_all_summary'!$H356)),IF(ISNUMBER(SEARCH("Yes",'2_all_summary'!O356)),1,2),IF(ISNUMBER(SEARCH("No",'2_all_summary'!O356)),4,3))</f>
        <v>4</v>
      </c>
      <c r="M357" s="41">
        <f>IF(ISNUMBER(SEARCH("Yes",'2_all_summary'!$H356)),IF(0&lt;'2_all_summary'!P356,1,2),IF(0='2_all_summary'!P356,4,3))</f>
        <v>4</v>
      </c>
      <c r="N357" s="41">
        <f>IF(ISNUMBER(SEARCH("Yes",'2_all_summary'!$H356)),IF(ISNUMBER(SEARCH("Yes",'2_all_summary'!Q356)),1,2),IF(ISNUMBER(SEARCH("No",'2_all_summary'!Q356)),4,3))</f>
        <v>4</v>
      </c>
      <c r="O357" s="41">
        <f>IF(ISNUMBER(SEARCH("Yes",'2_all_summary'!$H356)),IF(ISNUMBER(SEARCH("Yes",'2_all_summary'!R356)),1,2),IF(ISNUMBER(SEARCH("No",'2_all_summary'!R356)),4,3))</f>
        <v>4</v>
      </c>
      <c r="P357" s="41">
        <f>IF(ISNUMBER(SEARCH("Yes",'2_all_summary'!$H356)),IF(ISNUMBER(SEARCH("Yes",'2_all_summary'!S356)),1,2),IF(ISNUMBER(SEARCH("No",'2_all_summary'!S356)),4,3))</f>
        <v>4</v>
      </c>
      <c r="Q357" s="41">
        <f>IF(ISNUMBER(SEARCH("Yes",'2_all_summary'!$H356)),IF(0&lt;'2_all_summary'!T356,1,2),IF(0='2_all_summary'!T356,4,3))</f>
        <v>4</v>
      </c>
      <c r="R357" s="41">
        <f>IF(ISNUMBER(SEARCH("Yes",'2_all_summary'!$H356)),IF(ISNUMBER(SEARCH("Yes",'2_all_summary'!U356)),1,2),IF(ISNUMBER(SEARCH("No",'2_all_summary'!U356)),4,3))</f>
        <v>4</v>
      </c>
    </row>
    <row r="358" spans="7:18" x14ac:dyDescent="0.3">
      <c r="G358" s="56"/>
      <c r="H358" s="41" t="str">
        <f>'2_all_summary'!D357</f>
        <v>The Finnmark Intervention Study: Better health for the fishery population in an Arctic village in North Norway</v>
      </c>
      <c r="I358" s="41" t="str">
        <f>'2_all_summary'!E357</f>
        <v>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v>
      </c>
      <c r="J358" s="41">
        <f>IF(ISNUMBER(SEARCH("Yes",'2_all_summary'!$H357)),IF(ISNUMBER(SEARCH("Yes",'2_all_summary'!M357)),1,2),IF(ISNUMBER(SEARCH("No",'2_all_summary'!M357)),4,3))</f>
        <v>4</v>
      </c>
      <c r="K358" s="41">
        <f>IF(ISNUMBER(SEARCH("Yes",'2_all_summary'!$H357)),IF(ISNUMBER(SEARCH("Yes",'2_all_summary'!N357)),1,2),IF(ISNUMBER(SEARCH("No",'2_all_summary'!N357)),4,3))</f>
        <v>4</v>
      </c>
      <c r="L358" s="41">
        <f>IF(ISNUMBER(SEARCH("Yes",'2_all_summary'!$H357)),IF(ISNUMBER(SEARCH("Yes",'2_all_summary'!O357)),1,2),IF(ISNUMBER(SEARCH("No",'2_all_summary'!O357)),4,3))</f>
        <v>4</v>
      </c>
      <c r="M358" s="41">
        <f>IF(ISNUMBER(SEARCH("Yes",'2_all_summary'!$H357)),IF(0&lt;'2_all_summary'!P357,1,2),IF(0='2_all_summary'!P357,4,3))</f>
        <v>4</v>
      </c>
      <c r="N358" s="41">
        <f>IF(ISNUMBER(SEARCH("Yes",'2_all_summary'!$H357)),IF(ISNUMBER(SEARCH("Yes",'2_all_summary'!Q357)),1,2),IF(ISNUMBER(SEARCH("No",'2_all_summary'!Q357)),4,3))</f>
        <v>4</v>
      </c>
      <c r="O358" s="41">
        <f>IF(ISNUMBER(SEARCH("Yes",'2_all_summary'!$H357)),IF(ISNUMBER(SEARCH("Yes",'2_all_summary'!R357)),1,2),IF(ISNUMBER(SEARCH("No",'2_all_summary'!R357)),4,3))</f>
        <v>4</v>
      </c>
      <c r="P358" s="41">
        <f>IF(ISNUMBER(SEARCH("Yes",'2_all_summary'!$H357)),IF(ISNUMBER(SEARCH("Yes",'2_all_summary'!S357)),1,2),IF(ISNUMBER(SEARCH("No",'2_all_summary'!S357)),4,3))</f>
        <v>4</v>
      </c>
      <c r="Q358" s="41">
        <f>IF(ISNUMBER(SEARCH("Yes",'2_all_summary'!$H357)),IF(0&lt;'2_all_summary'!T357,1,2),IF(0='2_all_summary'!T357,4,3))</f>
        <v>4</v>
      </c>
      <c r="R358" s="41">
        <f>IF(ISNUMBER(SEARCH("Yes",'2_all_summary'!$H357)),IF(ISNUMBER(SEARCH("Yes",'2_all_summary'!U357)),1,2),IF(ISNUMBER(SEARCH("No",'2_all_summary'!U357)),4,3))</f>
        <v>4</v>
      </c>
    </row>
    <row r="359" spans="7:18" x14ac:dyDescent="0.3">
      <c r="G359" s="56"/>
      <c r="H359" s="41" t="str">
        <f>'2_all_summary'!D358</f>
        <v>Attitudes and perceptions of indigenous fishermen towards marine resource management in Kuna Yala, Panama</v>
      </c>
      <c r="I359" s="41" t="str">
        <f>'2_all_summary'!E358</f>
        <v>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Â© 2009 Taylor &amp; Francis.</v>
      </c>
      <c r="J359" s="41">
        <f>IF(ISNUMBER(SEARCH("Yes",'2_all_summary'!$H358)),IF(ISNUMBER(SEARCH("Yes",'2_all_summary'!M358)),1,2),IF(ISNUMBER(SEARCH("No",'2_all_summary'!M358)),4,3))</f>
        <v>4</v>
      </c>
      <c r="K359" s="41">
        <f>IF(ISNUMBER(SEARCH("Yes",'2_all_summary'!$H358)),IF(ISNUMBER(SEARCH("Yes",'2_all_summary'!N358)),1,2),IF(ISNUMBER(SEARCH("No",'2_all_summary'!N358)),4,3))</f>
        <v>4</v>
      </c>
      <c r="L359" s="41">
        <f>IF(ISNUMBER(SEARCH("Yes",'2_all_summary'!$H358)),IF(ISNUMBER(SEARCH("Yes",'2_all_summary'!O358)),1,2),IF(ISNUMBER(SEARCH("No",'2_all_summary'!O358)),4,3))</f>
        <v>4</v>
      </c>
      <c r="M359" s="41">
        <f>IF(ISNUMBER(SEARCH("Yes",'2_all_summary'!$H358)),IF(0&lt;'2_all_summary'!P358,1,2),IF(0='2_all_summary'!P358,4,3))</f>
        <v>4</v>
      </c>
      <c r="N359" s="41">
        <f>IF(ISNUMBER(SEARCH("Yes",'2_all_summary'!$H358)),IF(ISNUMBER(SEARCH("Yes",'2_all_summary'!Q358)),1,2),IF(ISNUMBER(SEARCH("No",'2_all_summary'!Q358)),4,3))</f>
        <v>4</v>
      </c>
      <c r="O359" s="41">
        <f>IF(ISNUMBER(SEARCH("Yes",'2_all_summary'!$H358)),IF(ISNUMBER(SEARCH("Yes",'2_all_summary'!R358)),1,2),IF(ISNUMBER(SEARCH("No",'2_all_summary'!R358)),4,3))</f>
        <v>4</v>
      </c>
      <c r="P359" s="41">
        <f>IF(ISNUMBER(SEARCH("Yes",'2_all_summary'!$H358)),IF(ISNUMBER(SEARCH("Yes",'2_all_summary'!S358)),1,2),IF(ISNUMBER(SEARCH("No",'2_all_summary'!S358)),4,3))</f>
        <v>4</v>
      </c>
      <c r="Q359" s="41">
        <f>IF(ISNUMBER(SEARCH("Yes",'2_all_summary'!$H358)),IF(0&lt;'2_all_summary'!T358,1,2),IF(0='2_all_summary'!T358,4,3))</f>
        <v>4</v>
      </c>
      <c r="R359" s="41">
        <f>IF(ISNUMBER(SEARCH("Yes",'2_all_summary'!$H358)),IF(ISNUMBER(SEARCH("Yes",'2_all_summary'!U358)),1,2),IF(ISNUMBER(SEARCH("No",'2_all_summary'!U358)),4,3))</f>
        <v>4</v>
      </c>
    </row>
    <row r="360" spans="7:18" x14ac:dyDescent="0.3">
      <c r="G360" s="56"/>
      <c r="H360" s="41" t="str">
        <f>'2_all_summary'!D359</f>
        <v>Biodiversity conservation and sustainable tourism: Philippine initiatives</v>
      </c>
      <c r="I360" s="41" t="str">
        <f>'2_all_summary'!E359</f>
        <v>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Â© 2010 Taylor &amp; Francis Group, LLC.</v>
      </c>
      <c r="J360" s="41">
        <f>IF(ISNUMBER(SEARCH("Yes",'2_all_summary'!$H359)),IF(ISNUMBER(SEARCH("Yes",'2_all_summary'!M359)),1,2),IF(ISNUMBER(SEARCH("No",'2_all_summary'!M359)),4,3))</f>
        <v>4</v>
      </c>
      <c r="K360" s="41">
        <f>IF(ISNUMBER(SEARCH("Yes",'2_all_summary'!$H359)),IF(ISNUMBER(SEARCH("Yes",'2_all_summary'!N359)),1,2),IF(ISNUMBER(SEARCH("No",'2_all_summary'!N359)),4,3))</f>
        <v>4</v>
      </c>
      <c r="L360" s="41">
        <f>IF(ISNUMBER(SEARCH("Yes",'2_all_summary'!$H359)),IF(ISNUMBER(SEARCH("Yes",'2_all_summary'!O359)),1,2),IF(ISNUMBER(SEARCH("No",'2_all_summary'!O359)),4,3))</f>
        <v>4</v>
      </c>
      <c r="M360" s="41">
        <f>IF(ISNUMBER(SEARCH("Yes",'2_all_summary'!$H359)),IF(0&lt;'2_all_summary'!P359,1,2),IF(0='2_all_summary'!P359,4,3))</f>
        <v>4</v>
      </c>
      <c r="N360" s="41">
        <f>IF(ISNUMBER(SEARCH("Yes",'2_all_summary'!$H359)),IF(ISNUMBER(SEARCH("Yes",'2_all_summary'!Q359)),1,2),IF(ISNUMBER(SEARCH("No",'2_all_summary'!Q359)),4,3))</f>
        <v>4</v>
      </c>
      <c r="O360" s="41">
        <f>IF(ISNUMBER(SEARCH("Yes",'2_all_summary'!$H359)),IF(ISNUMBER(SEARCH("Yes",'2_all_summary'!R359)),1,2),IF(ISNUMBER(SEARCH("No",'2_all_summary'!R359)),4,3))</f>
        <v>4</v>
      </c>
      <c r="P360" s="41">
        <f>IF(ISNUMBER(SEARCH("Yes",'2_all_summary'!$H359)),IF(ISNUMBER(SEARCH("Yes",'2_all_summary'!S359)),1,2),IF(ISNUMBER(SEARCH("No",'2_all_summary'!S359)),4,3))</f>
        <v>4</v>
      </c>
      <c r="Q360" s="41">
        <f>IF(ISNUMBER(SEARCH("Yes",'2_all_summary'!$H359)),IF(0&lt;'2_all_summary'!T359,1,2),IF(0='2_all_summary'!T359,4,3))</f>
        <v>4</v>
      </c>
      <c r="R360" s="41">
        <f>IF(ISNUMBER(SEARCH("Yes",'2_all_summary'!$H359)),IF(ISNUMBER(SEARCH("Yes",'2_all_summary'!U359)),1,2),IF(ISNUMBER(SEARCH("No",'2_all_summary'!U359)),4,3))</f>
        <v>4</v>
      </c>
    </row>
    <row r="361" spans="7:18" x14ac:dyDescent="0.3">
      <c r="G361" s="56"/>
      <c r="H361" s="41" t="str">
        <f>'2_all_summary'!D360</f>
        <v>Evaluating the fit of co-management for small-scale fisheries governance in timor-leste</v>
      </c>
      <c r="I361" s="41" t="str">
        <f>'2_all_summary'!E360</f>
        <v>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Â© 2019 Tilley, Hunnam, Mills, Steenbergen, Govan, Alonso-Poblacion, Roscher, Pereira, Rodrigues, Amador, Duarte, Gomes and Cohen.</v>
      </c>
      <c r="J361" s="41">
        <f>IF(ISNUMBER(SEARCH("Yes",'2_all_summary'!$H360)),IF(ISNUMBER(SEARCH("Yes",'2_all_summary'!M360)),1,2),IF(ISNUMBER(SEARCH("No",'2_all_summary'!M360)),4,3))</f>
        <v>4</v>
      </c>
      <c r="K361" s="41">
        <f>IF(ISNUMBER(SEARCH("Yes",'2_all_summary'!$H360)),IF(ISNUMBER(SEARCH("Yes",'2_all_summary'!N360)),1,2),IF(ISNUMBER(SEARCH("No",'2_all_summary'!N360)),4,3))</f>
        <v>4</v>
      </c>
      <c r="L361" s="41">
        <f>IF(ISNUMBER(SEARCH("Yes",'2_all_summary'!$H360)),IF(ISNUMBER(SEARCH("Yes",'2_all_summary'!O360)),1,2),IF(ISNUMBER(SEARCH("No",'2_all_summary'!O360)),4,3))</f>
        <v>4</v>
      </c>
      <c r="M361" s="41">
        <f>IF(ISNUMBER(SEARCH("Yes",'2_all_summary'!$H360)),IF(0&lt;'2_all_summary'!P360,1,2),IF(0='2_all_summary'!P360,4,3))</f>
        <v>4</v>
      </c>
      <c r="N361" s="41">
        <f>IF(ISNUMBER(SEARCH("Yes",'2_all_summary'!$H360)),IF(ISNUMBER(SEARCH("Yes",'2_all_summary'!Q360)),1,2),IF(ISNUMBER(SEARCH("No",'2_all_summary'!Q360)),4,3))</f>
        <v>4</v>
      </c>
      <c r="O361" s="41">
        <f>IF(ISNUMBER(SEARCH("Yes",'2_all_summary'!$H360)),IF(ISNUMBER(SEARCH("Yes",'2_all_summary'!R360)),1,2),IF(ISNUMBER(SEARCH("No",'2_all_summary'!R360)),4,3))</f>
        <v>4</v>
      </c>
      <c r="P361" s="41">
        <f>IF(ISNUMBER(SEARCH("Yes",'2_all_summary'!$H360)),IF(ISNUMBER(SEARCH("Yes",'2_all_summary'!S360)),1,2),IF(ISNUMBER(SEARCH("No",'2_all_summary'!S360)),4,3))</f>
        <v>4</v>
      </c>
      <c r="Q361" s="41">
        <f>IF(ISNUMBER(SEARCH("Yes",'2_all_summary'!$H360)),IF(0&lt;'2_all_summary'!T360,1,2),IF(0='2_all_summary'!T360,4,3))</f>
        <v>4</v>
      </c>
      <c r="R361" s="41">
        <f>IF(ISNUMBER(SEARCH("Yes",'2_all_summary'!$H360)),IF(ISNUMBER(SEARCH("Yes",'2_all_summary'!U360)),1,2),IF(ISNUMBER(SEARCH("No",'2_all_summary'!U360)),4,3))</f>
        <v>4</v>
      </c>
    </row>
    <row r="362" spans="7:18" x14ac:dyDescent="0.3">
      <c r="G362" s="56"/>
      <c r="H362" s="41" t="str">
        <f>'2_all_summary'!D361</f>
        <v>Developing a framework for evaluating tallgrass prairie reconstruction methods and management</v>
      </c>
      <c r="I362" s="41" t="str">
        <f>'2_all_summary'!E361</f>
        <v>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Â© 2018 by the Board of Regents of the University of Wisconsin System.</v>
      </c>
      <c r="J362" s="41">
        <f>IF(ISNUMBER(SEARCH("Yes",'2_all_summary'!$H361)),IF(ISNUMBER(SEARCH("Yes",'2_all_summary'!M361)),1,2),IF(ISNUMBER(SEARCH("No",'2_all_summary'!M361)),4,3))</f>
        <v>4</v>
      </c>
      <c r="K362" s="41">
        <f>IF(ISNUMBER(SEARCH("Yes",'2_all_summary'!$H361)),IF(ISNUMBER(SEARCH("Yes",'2_all_summary'!N361)),1,2),IF(ISNUMBER(SEARCH("No",'2_all_summary'!N361)),4,3))</f>
        <v>4</v>
      </c>
      <c r="L362" s="41">
        <f>IF(ISNUMBER(SEARCH("Yes",'2_all_summary'!$H361)),IF(ISNUMBER(SEARCH("Yes",'2_all_summary'!O361)),1,2),IF(ISNUMBER(SEARCH("No",'2_all_summary'!O361)),4,3))</f>
        <v>4</v>
      </c>
      <c r="M362" s="41">
        <f>IF(ISNUMBER(SEARCH("Yes",'2_all_summary'!$H361)),IF(0&lt;'2_all_summary'!P361,1,2),IF(0='2_all_summary'!P361,4,3))</f>
        <v>4</v>
      </c>
      <c r="N362" s="41">
        <f>IF(ISNUMBER(SEARCH("Yes",'2_all_summary'!$H361)),IF(ISNUMBER(SEARCH("Yes",'2_all_summary'!Q361)),1,2),IF(ISNUMBER(SEARCH("No",'2_all_summary'!Q361)),4,3))</f>
        <v>4</v>
      </c>
      <c r="O362" s="41">
        <f>IF(ISNUMBER(SEARCH("Yes",'2_all_summary'!$H361)),IF(ISNUMBER(SEARCH("Yes",'2_all_summary'!R361)),1,2),IF(ISNUMBER(SEARCH("No",'2_all_summary'!R361)),4,3))</f>
        <v>4</v>
      </c>
      <c r="P362" s="41">
        <f>IF(ISNUMBER(SEARCH("Yes",'2_all_summary'!$H361)),IF(ISNUMBER(SEARCH("Yes",'2_all_summary'!S361)),1,2),IF(ISNUMBER(SEARCH("No",'2_all_summary'!S361)),4,3))</f>
        <v>4</v>
      </c>
      <c r="Q362" s="41">
        <f>IF(ISNUMBER(SEARCH("Yes",'2_all_summary'!$H361)),IF(0&lt;'2_all_summary'!T361,1,2),IF(0='2_all_summary'!T361,4,3))</f>
        <v>4</v>
      </c>
      <c r="R362" s="41">
        <f>IF(ISNUMBER(SEARCH("Yes",'2_all_summary'!$H361)),IF(ISNUMBER(SEARCH("Yes",'2_all_summary'!U361)),1,2),IF(ISNUMBER(SEARCH("No",'2_all_summary'!U361)),4,3))</f>
        <v>4</v>
      </c>
    </row>
    <row r="363" spans="7:18" x14ac:dyDescent="0.3">
      <c r="G363" s="56"/>
      <c r="H363" s="41" t="str">
        <f>'2_all_summary'!D362</f>
        <v>Increased income from seasonally flooded rice fields through community based fish culture in Bangladesh and Vietnam</v>
      </c>
      <c r="I363" s="41" t="str">
        <f>'2_all_summary'!E362</f>
        <v>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v>
      </c>
      <c r="J363" s="41">
        <f>IF(ISNUMBER(SEARCH("Yes",'2_all_summary'!$H362)),IF(ISNUMBER(SEARCH("Yes",'2_all_summary'!M362)),1,2),IF(ISNUMBER(SEARCH("No",'2_all_summary'!M362)),4,3))</f>
        <v>4</v>
      </c>
      <c r="K363" s="41">
        <f>IF(ISNUMBER(SEARCH("Yes",'2_all_summary'!$H362)),IF(ISNUMBER(SEARCH("Yes",'2_all_summary'!N362)),1,2),IF(ISNUMBER(SEARCH("No",'2_all_summary'!N362)),4,3))</f>
        <v>4</v>
      </c>
      <c r="L363" s="41">
        <f>IF(ISNUMBER(SEARCH("Yes",'2_all_summary'!$H362)),IF(ISNUMBER(SEARCH("Yes",'2_all_summary'!O362)),1,2),IF(ISNUMBER(SEARCH("No",'2_all_summary'!O362)),4,3))</f>
        <v>4</v>
      </c>
      <c r="M363" s="41">
        <f>IF(ISNUMBER(SEARCH("Yes",'2_all_summary'!$H362)),IF(0&lt;'2_all_summary'!P362,1,2),IF(0='2_all_summary'!P362,4,3))</f>
        <v>4</v>
      </c>
      <c r="N363" s="41">
        <f>IF(ISNUMBER(SEARCH("Yes",'2_all_summary'!$H362)),IF(ISNUMBER(SEARCH("Yes",'2_all_summary'!Q362)),1,2),IF(ISNUMBER(SEARCH("No",'2_all_summary'!Q362)),4,3))</f>
        <v>4</v>
      </c>
      <c r="O363" s="41">
        <f>IF(ISNUMBER(SEARCH("Yes",'2_all_summary'!$H362)),IF(ISNUMBER(SEARCH("Yes",'2_all_summary'!R362)),1,2),IF(ISNUMBER(SEARCH("No",'2_all_summary'!R362)),4,3))</f>
        <v>4</v>
      </c>
      <c r="P363" s="41">
        <f>IF(ISNUMBER(SEARCH("Yes",'2_all_summary'!$H362)),IF(ISNUMBER(SEARCH("Yes",'2_all_summary'!S362)),1,2),IF(ISNUMBER(SEARCH("No",'2_all_summary'!S362)),4,3))</f>
        <v>4</v>
      </c>
      <c r="Q363" s="41">
        <f>IF(ISNUMBER(SEARCH("Yes",'2_all_summary'!$H362)),IF(0&lt;'2_all_summary'!T362,1,2),IF(0='2_all_summary'!T362,4,3))</f>
        <v>4</v>
      </c>
      <c r="R363" s="41">
        <f>IF(ISNUMBER(SEARCH("Yes",'2_all_summary'!$H362)),IF(ISNUMBER(SEARCH("Yes",'2_all_summary'!U362)),1,2),IF(ISNUMBER(SEARCH("No",'2_all_summary'!U362)),4,3))</f>
        <v>4</v>
      </c>
    </row>
    <row r="364" spans="7:18" x14ac:dyDescent="0.3">
      <c r="G364" s="56"/>
      <c r="H364" s="41" t="str">
        <f>'2_all_summary'!D363</f>
        <v>Determinants of metabolic syndrome (MetS) amongst persons living in Dibrugarh District of Assam</v>
      </c>
      <c r="I364" s="41" t="str">
        <f>'2_all_summary'!E363</f>
        <v>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47.1Â Â±Â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2.10â€“6.47, pÂ =Â 0.000), family history of diabetes (OR: 3.18, CI: 2.10â€“6.47, pÂ =Â 0.000), stress (OR: 1.85, CI: 1.45â€“2.35, pÂ =Â 0.000), consuming dairy product â‰¥3 times/week (OR: 2.57, CI: 1.68â€“3.94, pÂ =Â 0.000) and nuts and oilseed &lt;3 times/week (OR: 2.37, CI: 1.90â€“2.96, pÂ =Â 0.000) have significant association. Conclusions Risk factors of cardiovascular diseases were rampant amongst persons with MetS. Screening for risk factors amongst them can give opportunity for early intervention. Â© 2016 INDIACLEN</v>
      </c>
      <c r="J364" s="41">
        <f>IF(ISNUMBER(SEARCH("Yes",'2_all_summary'!$H363)),IF(ISNUMBER(SEARCH("Yes",'2_all_summary'!M363)),1,2),IF(ISNUMBER(SEARCH("No",'2_all_summary'!M363)),4,3))</f>
        <v>4</v>
      </c>
      <c r="K364" s="41">
        <f>IF(ISNUMBER(SEARCH("Yes",'2_all_summary'!$H363)),IF(ISNUMBER(SEARCH("Yes",'2_all_summary'!N363)),1,2),IF(ISNUMBER(SEARCH("No",'2_all_summary'!N363)),4,3))</f>
        <v>4</v>
      </c>
      <c r="L364" s="41">
        <f>IF(ISNUMBER(SEARCH("Yes",'2_all_summary'!$H363)),IF(ISNUMBER(SEARCH("Yes",'2_all_summary'!O363)),1,2),IF(ISNUMBER(SEARCH("No",'2_all_summary'!O363)),4,3))</f>
        <v>4</v>
      </c>
      <c r="M364" s="41">
        <f>IF(ISNUMBER(SEARCH("Yes",'2_all_summary'!$H363)),IF(0&lt;'2_all_summary'!P363,1,2),IF(0='2_all_summary'!P363,4,3))</f>
        <v>4</v>
      </c>
      <c r="N364" s="41">
        <f>IF(ISNUMBER(SEARCH("Yes",'2_all_summary'!$H363)),IF(ISNUMBER(SEARCH("Yes",'2_all_summary'!Q363)),1,2),IF(ISNUMBER(SEARCH("No",'2_all_summary'!Q363)),4,3))</f>
        <v>4</v>
      </c>
      <c r="O364" s="41">
        <f>IF(ISNUMBER(SEARCH("Yes",'2_all_summary'!$H363)),IF(ISNUMBER(SEARCH("Yes",'2_all_summary'!R363)),1,2),IF(ISNUMBER(SEARCH("No",'2_all_summary'!R363)),4,3))</f>
        <v>4</v>
      </c>
      <c r="P364" s="41">
        <f>IF(ISNUMBER(SEARCH("Yes",'2_all_summary'!$H363)),IF(ISNUMBER(SEARCH("Yes",'2_all_summary'!S363)),1,2),IF(ISNUMBER(SEARCH("No",'2_all_summary'!S363)),4,3))</f>
        <v>4</v>
      </c>
      <c r="Q364" s="41">
        <f>IF(ISNUMBER(SEARCH("Yes",'2_all_summary'!$H363)),IF(0&lt;'2_all_summary'!T363,1,2),IF(0='2_all_summary'!T363,4,3))</f>
        <v>4</v>
      </c>
      <c r="R364" s="41">
        <f>IF(ISNUMBER(SEARCH("Yes",'2_all_summary'!$H363)),IF(ISNUMBER(SEARCH("Yes",'2_all_summary'!U363)),1,2),IF(ISNUMBER(SEARCH("No",'2_all_summary'!U363)),4,3))</f>
        <v>4</v>
      </c>
    </row>
    <row r="365" spans="7:18" x14ac:dyDescent="0.3">
      <c r="G365" s="56"/>
      <c r="H365" s="41" t="str">
        <f>'2_all_summary'!D364</f>
        <v>Local ecological knowledge and the management of marine protected areas in Brazil</v>
      </c>
      <c r="I365" s="41" t="str">
        <f>'2_all_summary'!E364</f>
        <v>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Â© 2008 Elsevier Ltd. All rights reserved.</v>
      </c>
      <c r="J365" s="41">
        <f>IF(ISNUMBER(SEARCH("Yes",'2_all_summary'!$H364)),IF(ISNUMBER(SEARCH("Yes",'2_all_summary'!M364)),1,2),IF(ISNUMBER(SEARCH("No",'2_all_summary'!M364)),4,3))</f>
        <v>4</v>
      </c>
      <c r="K365" s="41">
        <f>IF(ISNUMBER(SEARCH("Yes",'2_all_summary'!$H364)),IF(ISNUMBER(SEARCH("Yes",'2_all_summary'!N364)),1,2),IF(ISNUMBER(SEARCH("No",'2_all_summary'!N364)),4,3))</f>
        <v>4</v>
      </c>
      <c r="L365" s="41">
        <f>IF(ISNUMBER(SEARCH("Yes",'2_all_summary'!$H364)),IF(ISNUMBER(SEARCH("Yes",'2_all_summary'!O364)),1,2),IF(ISNUMBER(SEARCH("No",'2_all_summary'!O364)),4,3))</f>
        <v>4</v>
      </c>
      <c r="M365" s="41">
        <f>IF(ISNUMBER(SEARCH("Yes",'2_all_summary'!$H364)),IF(0&lt;'2_all_summary'!P364,1,2),IF(0='2_all_summary'!P364,4,3))</f>
        <v>4</v>
      </c>
      <c r="N365" s="41">
        <f>IF(ISNUMBER(SEARCH("Yes",'2_all_summary'!$H364)),IF(ISNUMBER(SEARCH("Yes",'2_all_summary'!Q364)),1,2),IF(ISNUMBER(SEARCH("No",'2_all_summary'!Q364)),4,3))</f>
        <v>4</v>
      </c>
      <c r="O365" s="41">
        <f>IF(ISNUMBER(SEARCH("Yes",'2_all_summary'!$H364)),IF(ISNUMBER(SEARCH("Yes",'2_all_summary'!R364)),1,2),IF(ISNUMBER(SEARCH("No",'2_all_summary'!R364)),4,3))</f>
        <v>4</v>
      </c>
      <c r="P365" s="41">
        <f>IF(ISNUMBER(SEARCH("Yes",'2_all_summary'!$H364)),IF(ISNUMBER(SEARCH("Yes",'2_all_summary'!S364)),1,2),IF(ISNUMBER(SEARCH("No",'2_all_summary'!S364)),4,3))</f>
        <v>4</v>
      </c>
      <c r="Q365" s="41">
        <f>IF(ISNUMBER(SEARCH("Yes",'2_all_summary'!$H364)),IF(0&lt;'2_all_summary'!T364,1,2),IF(0='2_all_summary'!T364,4,3))</f>
        <v>4</v>
      </c>
      <c r="R365" s="41">
        <f>IF(ISNUMBER(SEARCH("Yes",'2_all_summary'!$H364)),IF(ISNUMBER(SEARCH("Yes",'2_all_summary'!U364)),1,2),IF(ISNUMBER(SEARCH("No",'2_all_summary'!U364)),4,3))</f>
        <v>4</v>
      </c>
    </row>
    <row r="366" spans="7:18" x14ac:dyDescent="0.3">
      <c r="G366" s="56"/>
      <c r="H366" s="41" t="str">
        <f>'2_all_summary'!D365</f>
        <v>A co-designed, transdisciplinary adaptive management framework for artisanal fisheries of Pehuen Co and Monte Hermoso (Argentina)</v>
      </c>
      <c r="I366" s="41" t="str">
        <f>'2_all_summary'!E365</f>
        <v>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Â© 2017 Elsevier Ltd</v>
      </c>
      <c r="J366" s="41">
        <f>IF(ISNUMBER(SEARCH("Yes",'2_all_summary'!$H365)),IF(ISNUMBER(SEARCH("Yes",'2_all_summary'!M365)),1,2),IF(ISNUMBER(SEARCH("No",'2_all_summary'!M365)),4,3))</f>
        <v>4</v>
      </c>
      <c r="K366" s="41">
        <f>IF(ISNUMBER(SEARCH("Yes",'2_all_summary'!$H365)),IF(ISNUMBER(SEARCH("Yes",'2_all_summary'!N365)),1,2),IF(ISNUMBER(SEARCH("No",'2_all_summary'!N365)),4,3))</f>
        <v>4</v>
      </c>
      <c r="L366" s="41">
        <f>IF(ISNUMBER(SEARCH("Yes",'2_all_summary'!$H365)),IF(ISNUMBER(SEARCH("Yes",'2_all_summary'!O365)),1,2),IF(ISNUMBER(SEARCH("No",'2_all_summary'!O365)),4,3))</f>
        <v>4</v>
      </c>
      <c r="M366" s="41">
        <f>IF(ISNUMBER(SEARCH("Yes",'2_all_summary'!$H365)),IF(0&lt;'2_all_summary'!P365,1,2),IF(0='2_all_summary'!P365,4,3))</f>
        <v>4</v>
      </c>
      <c r="N366" s="41">
        <f>IF(ISNUMBER(SEARCH("Yes",'2_all_summary'!$H365)),IF(ISNUMBER(SEARCH("Yes",'2_all_summary'!Q365)),1,2),IF(ISNUMBER(SEARCH("No",'2_all_summary'!Q365)),4,3))</f>
        <v>4</v>
      </c>
      <c r="O366" s="41">
        <f>IF(ISNUMBER(SEARCH("Yes",'2_all_summary'!$H365)),IF(ISNUMBER(SEARCH("Yes",'2_all_summary'!R365)),1,2),IF(ISNUMBER(SEARCH("No",'2_all_summary'!R365)),4,3))</f>
        <v>4</v>
      </c>
      <c r="P366" s="41">
        <f>IF(ISNUMBER(SEARCH("Yes",'2_all_summary'!$H365)),IF(ISNUMBER(SEARCH("Yes",'2_all_summary'!S365)),1,2),IF(ISNUMBER(SEARCH("No",'2_all_summary'!S365)),4,3))</f>
        <v>4</v>
      </c>
      <c r="Q366" s="41">
        <f>IF(ISNUMBER(SEARCH("Yes",'2_all_summary'!$H365)),IF(0&lt;'2_all_summary'!T365,1,2),IF(0='2_all_summary'!T365,4,3))</f>
        <v>4</v>
      </c>
      <c r="R366" s="41">
        <f>IF(ISNUMBER(SEARCH("Yes",'2_all_summary'!$H365)),IF(ISNUMBER(SEARCH("Yes",'2_all_summary'!U365)),1,2),IF(ISNUMBER(SEARCH("No",'2_all_summary'!U365)),4,3))</f>
        <v>4</v>
      </c>
    </row>
    <row r="367" spans="7:18" x14ac:dyDescent="0.3">
      <c r="G367" s="56"/>
      <c r="H367" s="41" t="str">
        <f>'2_all_summary'!D366</f>
        <v>Gender, social difference and coastal resource management in lowland Philippine fishing communities</v>
      </c>
      <c r="I367" s="41" t="str">
        <f>'2_all_summary'!E366</f>
        <v>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Â© 2010 Springer-Verlag US.</v>
      </c>
      <c r="J367" s="41">
        <f>IF(ISNUMBER(SEARCH("Yes",'2_all_summary'!$H366)),IF(ISNUMBER(SEARCH("Yes",'2_all_summary'!M366)),1,2),IF(ISNUMBER(SEARCH("No",'2_all_summary'!M366)),4,3))</f>
        <v>4</v>
      </c>
      <c r="K367" s="41">
        <f>IF(ISNUMBER(SEARCH("Yes",'2_all_summary'!$H366)),IF(ISNUMBER(SEARCH("Yes",'2_all_summary'!N366)),1,2),IF(ISNUMBER(SEARCH("No",'2_all_summary'!N366)),4,3))</f>
        <v>4</v>
      </c>
      <c r="L367" s="41">
        <f>IF(ISNUMBER(SEARCH("Yes",'2_all_summary'!$H366)),IF(ISNUMBER(SEARCH("Yes",'2_all_summary'!O366)),1,2),IF(ISNUMBER(SEARCH("No",'2_all_summary'!O366)),4,3))</f>
        <v>4</v>
      </c>
      <c r="M367" s="41">
        <f>IF(ISNUMBER(SEARCH("Yes",'2_all_summary'!$H366)),IF(0&lt;'2_all_summary'!P366,1,2),IF(0='2_all_summary'!P366,4,3))</f>
        <v>4</v>
      </c>
      <c r="N367" s="41">
        <f>IF(ISNUMBER(SEARCH("Yes",'2_all_summary'!$H366)),IF(ISNUMBER(SEARCH("Yes",'2_all_summary'!Q366)),1,2),IF(ISNUMBER(SEARCH("No",'2_all_summary'!Q366)),4,3))</f>
        <v>4</v>
      </c>
      <c r="O367" s="41">
        <f>IF(ISNUMBER(SEARCH("Yes",'2_all_summary'!$H366)),IF(ISNUMBER(SEARCH("Yes",'2_all_summary'!R366)),1,2),IF(ISNUMBER(SEARCH("No",'2_all_summary'!R366)),4,3))</f>
        <v>4</v>
      </c>
      <c r="P367" s="41">
        <f>IF(ISNUMBER(SEARCH("Yes",'2_all_summary'!$H366)),IF(ISNUMBER(SEARCH("Yes",'2_all_summary'!S366)),1,2),IF(ISNUMBER(SEARCH("No",'2_all_summary'!S366)),4,3))</f>
        <v>4</v>
      </c>
      <c r="Q367" s="41">
        <f>IF(ISNUMBER(SEARCH("Yes",'2_all_summary'!$H366)),IF(0&lt;'2_all_summary'!T366,1,2),IF(0='2_all_summary'!T366,4,3))</f>
        <v>4</v>
      </c>
      <c r="R367" s="41">
        <f>IF(ISNUMBER(SEARCH("Yes",'2_all_summary'!$H366)),IF(ISNUMBER(SEARCH("Yes",'2_all_summary'!U366)),1,2),IF(ISNUMBER(SEARCH("No",'2_all_summary'!U366)),4,3))</f>
        <v>4</v>
      </c>
    </row>
    <row r="368" spans="7:18" x14ac:dyDescent="0.3">
      <c r="G368" s="56"/>
      <c r="H368" s="41" t="str">
        <f>'2_all_summary'!D367</f>
        <v>Customary marine tenure systems and sustainable fisheries management in Papua New Guinea</v>
      </c>
      <c r="I368" s="41" t="str">
        <f>'2_all_summary'!E367</f>
        <v>Takes a critical look at a current model of fisheries management which is based on principles related to Hardin's â€œTragedy of the Commonsâ€.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Â© 2000, MCB UP Limited</v>
      </c>
      <c r="J368" s="41">
        <f>IF(ISNUMBER(SEARCH("Yes",'2_all_summary'!$H367)),IF(ISNUMBER(SEARCH("Yes",'2_all_summary'!M367)),1,2),IF(ISNUMBER(SEARCH("No",'2_all_summary'!M367)),4,3))</f>
        <v>1</v>
      </c>
      <c r="K368" s="41">
        <f>IF(ISNUMBER(SEARCH("Yes",'2_all_summary'!$H367)),IF(ISNUMBER(SEARCH("Yes",'2_all_summary'!N367)),1,2),IF(ISNUMBER(SEARCH("No",'2_all_summary'!N367)),4,3))</f>
        <v>1</v>
      </c>
      <c r="L368" s="41">
        <f>IF(ISNUMBER(SEARCH("Yes",'2_all_summary'!$H367)),IF(ISNUMBER(SEARCH("Yes",'2_all_summary'!O367)),1,2),IF(ISNUMBER(SEARCH("No",'2_all_summary'!O367)),4,3))</f>
        <v>1</v>
      </c>
      <c r="M368" s="41">
        <f>IF(ISNUMBER(SEARCH("Yes",'2_all_summary'!$H367)),IF(0&lt;'2_all_summary'!P367,1,2),IF(0='2_all_summary'!P367,4,3))</f>
        <v>1</v>
      </c>
      <c r="N368" s="41">
        <f>IF(ISNUMBER(SEARCH("Yes",'2_all_summary'!$H367)),IF(ISNUMBER(SEARCH("Yes",'2_all_summary'!Q367)),1,2),IF(ISNUMBER(SEARCH("No",'2_all_summary'!Q367)),4,3))</f>
        <v>1</v>
      </c>
      <c r="O368" s="41">
        <f>IF(ISNUMBER(SEARCH("Yes",'2_all_summary'!$H367)),IF(ISNUMBER(SEARCH("Yes",'2_all_summary'!R367)),1,2),IF(ISNUMBER(SEARCH("No",'2_all_summary'!R367)),4,3))</f>
        <v>1</v>
      </c>
      <c r="P368" s="41">
        <f>IF(ISNUMBER(SEARCH("Yes",'2_all_summary'!$H367)),IF(ISNUMBER(SEARCH("Yes",'2_all_summary'!S367)),1,2),IF(ISNUMBER(SEARCH("No",'2_all_summary'!S367)),4,3))</f>
        <v>1</v>
      </c>
      <c r="Q368" s="41">
        <f>IF(ISNUMBER(SEARCH("Yes",'2_all_summary'!$H367)),IF(0&lt;'2_all_summary'!T367,1,2),IF(0='2_all_summary'!T367,4,3))</f>
        <v>1</v>
      </c>
      <c r="R368" s="41">
        <f>IF(ISNUMBER(SEARCH("Yes",'2_all_summary'!$H367)),IF(ISNUMBER(SEARCH("Yes",'2_all_summary'!U367)),1,2),IF(ISNUMBER(SEARCH("No",'2_all_summary'!U367)),4,3))</f>
        <v>1</v>
      </c>
    </row>
    <row r="369" spans="7:18" x14ac:dyDescent="0.3">
      <c r="G369" s="56"/>
      <c r="H369" s="41" t="str">
        <f>'2_all_summary'!D368</f>
        <v>Resilient salmon, resilient fisheries for British Columbia, Canada</v>
      </c>
      <c r="I369" s="41" t="str">
        <f>'2_all_summary'!E368</f>
        <v>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Â© 2009 by the author(s).</v>
      </c>
      <c r="J369" s="41">
        <f>IF(ISNUMBER(SEARCH("Yes",'2_all_summary'!$H368)),IF(ISNUMBER(SEARCH("Yes",'2_all_summary'!M368)),1,2),IF(ISNUMBER(SEARCH("No",'2_all_summary'!M368)),4,3))</f>
        <v>4</v>
      </c>
      <c r="K369" s="41">
        <f>IF(ISNUMBER(SEARCH("Yes",'2_all_summary'!$H368)),IF(ISNUMBER(SEARCH("Yes",'2_all_summary'!N368)),1,2),IF(ISNUMBER(SEARCH("No",'2_all_summary'!N368)),4,3))</f>
        <v>4</v>
      </c>
      <c r="L369" s="41">
        <f>IF(ISNUMBER(SEARCH("Yes",'2_all_summary'!$H368)),IF(ISNUMBER(SEARCH("Yes",'2_all_summary'!O368)),1,2),IF(ISNUMBER(SEARCH("No",'2_all_summary'!O368)),4,3))</f>
        <v>4</v>
      </c>
      <c r="M369" s="41">
        <f>IF(ISNUMBER(SEARCH("Yes",'2_all_summary'!$H368)),IF(0&lt;'2_all_summary'!P368,1,2),IF(0='2_all_summary'!P368,4,3))</f>
        <v>4</v>
      </c>
      <c r="N369" s="41">
        <f>IF(ISNUMBER(SEARCH("Yes",'2_all_summary'!$H368)),IF(ISNUMBER(SEARCH("Yes",'2_all_summary'!Q368)),1,2),IF(ISNUMBER(SEARCH("No",'2_all_summary'!Q368)),4,3))</f>
        <v>4</v>
      </c>
      <c r="O369" s="41">
        <f>IF(ISNUMBER(SEARCH("Yes",'2_all_summary'!$H368)),IF(ISNUMBER(SEARCH("Yes",'2_all_summary'!R368)),1,2),IF(ISNUMBER(SEARCH("No",'2_all_summary'!R368)),4,3))</f>
        <v>4</v>
      </c>
      <c r="P369" s="41">
        <f>IF(ISNUMBER(SEARCH("Yes",'2_all_summary'!$H368)),IF(ISNUMBER(SEARCH("Yes",'2_all_summary'!S368)),1,2),IF(ISNUMBER(SEARCH("No",'2_all_summary'!S368)),4,3))</f>
        <v>4</v>
      </c>
      <c r="Q369" s="41">
        <f>IF(ISNUMBER(SEARCH("Yes",'2_all_summary'!$H368)),IF(0&lt;'2_all_summary'!T368,1,2),IF(0='2_all_summary'!T368,4,3))</f>
        <v>4</v>
      </c>
      <c r="R369" s="41">
        <f>IF(ISNUMBER(SEARCH("Yes",'2_all_summary'!$H368)),IF(ISNUMBER(SEARCH("Yes",'2_all_summary'!U368)),1,2),IF(ISNUMBER(SEARCH("No",'2_all_summary'!U368)),4,3))</f>
        <v>4</v>
      </c>
    </row>
    <row r="370" spans="7:18" x14ac:dyDescent="0.3">
      <c r="G370" s="56"/>
      <c r="H370" s="41" t="str">
        <f>'2_all_summary'!D369</f>
        <v>Benefits and challenges of scaling up expansion of marine protected area networks in the Verde Island Passage, Central Philippines</v>
      </c>
      <c r="I370" s="41" t="str">
        <f>'2_all_summary'!E369</f>
        <v>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Â© 2015 Horigue et al.</v>
      </c>
      <c r="J370" s="41">
        <f>IF(ISNUMBER(SEARCH("Yes",'2_all_summary'!$H369)),IF(ISNUMBER(SEARCH("Yes",'2_all_summary'!M369)),1,2),IF(ISNUMBER(SEARCH("No",'2_all_summary'!M369)),4,3))</f>
        <v>4</v>
      </c>
      <c r="K370" s="41">
        <f>IF(ISNUMBER(SEARCH("Yes",'2_all_summary'!$H369)),IF(ISNUMBER(SEARCH("Yes",'2_all_summary'!N369)),1,2),IF(ISNUMBER(SEARCH("No",'2_all_summary'!N369)),4,3))</f>
        <v>4</v>
      </c>
      <c r="L370" s="41">
        <f>IF(ISNUMBER(SEARCH("Yes",'2_all_summary'!$H369)),IF(ISNUMBER(SEARCH("Yes",'2_all_summary'!O369)),1,2),IF(ISNUMBER(SEARCH("No",'2_all_summary'!O369)),4,3))</f>
        <v>4</v>
      </c>
      <c r="M370" s="41">
        <f>IF(ISNUMBER(SEARCH("Yes",'2_all_summary'!$H369)),IF(0&lt;'2_all_summary'!P369,1,2),IF(0='2_all_summary'!P369,4,3))</f>
        <v>4</v>
      </c>
      <c r="N370" s="41">
        <f>IF(ISNUMBER(SEARCH("Yes",'2_all_summary'!$H369)),IF(ISNUMBER(SEARCH("Yes",'2_all_summary'!Q369)),1,2),IF(ISNUMBER(SEARCH("No",'2_all_summary'!Q369)),4,3))</f>
        <v>4</v>
      </c>
      <c r="O370" s="41">
        <f>IF(ISNUMBER(SEARCH("Yes",'2_all_summary'!$H369)),IF(ISNUMBER(SEARCH("Yes",'2_all_summary'!R369)),1,2),IF(ISNUMBER(SEARCH("No",'2_all_summary'!R369)),4,3))</f>
        <v>4</v>
      </c>
      <c r="P370" s="41">
        <f>IF(ISNUMBER(SEARCH("Yes",'2_all_summary'!$H369)),IF(ISNUMBER(SEARCH("Yes",'2_all_summary'!S369)),1,2),IF(ISNUMBER(SEARCH("No",'2_all_summary'!S369)),4,3))</f>
        <v>4</v>
      </c>
      <c r="Q370" s="41">
        <f>IF(ISNUMBER(SEARCH("Yes",'2_all_summary'!$H369)),IF(0&lt;'2_all_summary'!T369,1,2),IF(0='2_all_summary'!T369,4,3))</f>
        <v>4</v>
      </c>
      <c r="R370" s="41">
        <f>IF(ISNUMBER(SEARCH("Yes",'2_all_summary'!$H369)),IF(ISNUMBER(SEARCH("Yes",'2_all_summary'!U369)),1,2),IF(ISNUMBER(SEARCH("No",'2_all_summary'!U369)),4,3))</f>
        <v>4</v>
      </c>
    </row>
    <row r="371" spans="7:18" x14ac:dyDescent="0.3">
      <c r="G371" s="56"/>
      <c r="H371" s="41" t="str">
        <f>'2_all_summary'!D370</f>
        <v>Rocking the boat: conserving fisheries and protecting jobs</v>
      </c>
      <c r="I371" s="41" t="str">
        <f>'2_all_summary'!E370</f>
        <v>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v>
      </c>
      <c r="J371" s="41">
        <f>IF(ISNUMBER(SEARCH("Yes",'2_all_summary'!$H370)),IF(ISNUMBER(SEARCH("Yes",'2_all_summary'!M370)),1,2),IF(ISNUMBER(SEARCH("No",'2_all_summary'!M370)),4,3))</f>
        <v>4</v>
      </c>
      <c r="K371" s="41">
        <f>IF(ISNUMBER(SEARCH("Yes",'2_all_summary'!$H370)),IF(ISNUMBER(SEARCH("Yes",'2_all_summary'!N370)),1,2),IF(ISNUMBER(SEARCH("No",'2_all_summary'!N370)),4,3))</f>
        <v>4</v>
      </c>
      <c r="L371" s="41">
        <f>IF(ISNUMBER(SEARCH("Yes",'2_all_summary'!$H370)),IF(ISNUMBER(SEARCH("Yes",'2_all_summary'!O370)),1,2),IF(ISNUMBER(SEARCH("No",'2_all_summary'!O370)),4,3))</f>
        <v>4</v>
      </c>
      <c r="M371" s="41">
        <f>IF(ISNUMBER(SEARCH("Yes",'2_all_summary'!$H370)),IF(0&lt;'2_all_summary'!P370,1,2),IF(0='2_all_summary'!P370,4,3))</f>
        <v>4</v>
      </c>
      <c r="N371" s="41">
        <f>IF(ISNUMBER(SEARCH("Yes",'2_all_summary'!$H370)),IF(ISNUMBER(SEARCH("Yes",'2_all_summary'!Q370)),1,2),IF(ISNUMBER(SEARCH("No",'2_all_summary'!Q370)),4,3))</f>
        <v>4</v>
      </c>
      <c r="O371" s="41">
        <f>IF(ISNUMBER(SEARCH("Yes",'2_all_summary'!$H370)),IF(ISNUMBER(SEARCH("Yes",'2_all_summary'!R370)),1,2),IF(ISNUMBER(SEARCH("No",'2_all_summary'!R370)),4,3))</f>
        <v>4</v>
      </c>
      <c r="P371" s="41">
        <f>IF(ISNUMBER(SEARCH("Yes",'2_all_summary'!$H370)),IF(ISNUMBER(SEARCH("Yes",'2_all_summary'!S370)),1,2),IF(ISNUMBER(SEARCH("No",'2_all_summary'!S370)),4,3))</f>
        <v>4</v>
      </c>
      <c r="Q371" s="41">
        <f>IF(ISNUMBER(SEARCH("Yes",'2_all_summary'!$H370)),IF(0&lt;'2_all_summary'!T370,1,2),IF(0='2_all_summary'!T370,4,3))</f>
        <v>4</v>
      </c>
      <c r="R371" s="41">
        <f>IF(ISNUMBER(SEARCH("Yes",'2_all_summary'!$H370)),IF(ISNUMBER(SEARCH("Yes",'2_all_summary'!U370)),1,2),IF(ISNUMBER(SEARCH("No",'2_all_summary'!U370)),4,3))</f>
        <v>4</v>
      </c>
    </row>
    <row r="372" spans="7:18" x14ac:dyDescent="0.3">
      <c r="G372" s="56"/>
      <c r="H372" s="41" t="str">
        <f>'2_all_summary'!D371</f>
        <v>Sport fisheries: Opportunities and challenges for diversifying coastal livelihoods in the Pacific</v>
      </c>
      <c r="I372" s="41" t="str">
        <f>'2_all_summary'!E371</f>
        <v>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Â© 2013 Elsevier Ltd.</v>
      </c>
      <c r="J372" s="41">
        <f>IF(ISNUMBER(SEARCH("Yes",'2_all_summary'!$H371)),IF(ISNUMBER(SEARCH("Yes",'2_all_summary'!M371)),1,2),IF(ISNUMBER(SEARCH("No",'2_all_summary'!M371)),4,3))</f>
        <v>3</v>
      </c>
      <c r="K372" s="41">
        <f>IF(ISNUMBER(SEARCH("Yes",'2_all_summary'!$H371)),IF(ISNUMBER(SEARCH("Yes",'2_all_summary'!N371)),1,2),IF(ISNUMBER(SEARCH("No",'2_all_summary'!N371)),4,3))</f>
        <v>3</v>
      </c>
      <c r="L372" s="41">
        <f>IF(ISNUMBER(SEARCH("Yes",'2_all_summary'!$H371)),IF(ISNUMBER(SEARCH("Yes",'2_all_summary'!O371)),1,2),IF(ISNUMBER(SEARCH("No",'2_all_summary'!O371)),4,3))</f>
        <v>3</v>
      </c>
      <c r="M372" s="41">
        <f>IF(ISNUMBER(SEARCH("Yes",'2_all_summary'!$H371)),IF(0&lt;'2_all_summary'!P371,1,2),IF(0='2_all_summary'!P371,4,3))</f>
        <v>3</v>
      </c>
      <c r="N372" s="41">
        <f>IF(ISNUMBER(SEARCH("Yes",'2_all_summary'!$H371)),IF(ISNUMBER(SEARCH("Yes",'2_all_summary'!Q371)),1,2),IF(ISNUMBER(SEARCH("No",'2_all_summary'!Q371)),4,3))</f>
        <v>3</v>
      </c>
      <c r="O372" s="41">
        <f>IF(ISNUMBER(SEARCH("Yes",'2_all_summary'!$H371)),IF(ISNUMBER(SEARCH("Yes",'2_all_summary'!R371)),1,2),IF(ISNUMBER(SEARCH("No",'2_all_summary'!R371)),4,3))</f>
        <v>3</v>
      </c>
      <c r="P372" s="41">
        <f>IF(ISNUMBER(SEARCH("Yes",'2_all_summary'!$H371)),IF(ISNUMBER(SEARCH("Yes",'2_all_summary'!S371)),1,2),IF(ISNUMBER(SEARCH("No",'2_all_summary'!S371)),4,3))</f>
        <v>3</v>
      </c>
      <c r="Q372" s="41">
        <f>IF(ISNUMBER(SEARCH("Yes",'2_all_summary'!$H371)),IF(0&lt;'2_all_summary'!T371,1,2),IF(0='2_all_summary'!T371,4,3))</f>
        <v>3</v>
      </c>
      <c r="R372" s="41">
        <f>IF(ISNUMBER(SEARCH("Yes",'2_all_summary'!$H371)),IF(ISNUMBER(SEARCH("Yes",'2_all_summary'!U371)),1,2),IF(ISNUMBER(SEARCH("No",'2_all_summary'!U371)),4,3))</f>
        <v>3</v>
      </c>
    </row>
    <row r="373" spans="7:18" x14ac:dyDescent="0.3">
      <c r="G373" s="56"/>
      <c r="H373" s="41" t="str">
        <f>'2_all_summary'!D372</f>
        <v>A communication framework for climatic risk and enhanced green growth in the eastern coast of Ghana</v>
      </c>
      <c r="I373" s="41" t="str">
        <f>'2_all_summary'!E372</f>
        <v>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stakeholdersâ€™ interests for the CZGG to become a reality in contributing to ICZM in Ghana. Â© 2017 Elsevier Ltd</v>
      </c>
      <c r="J373" s="41">
        <f>IF(ISNUMBER(SEARCH("Yes",'2_all_summary'!$H372)),IF(ISNUMBER(SEARCH("Yes",'2_all_summary'!M372)),1,2),IF(ISNUMBER(SEARCH("No",'2_all_summary'!M372)),4,3))</f>
        <v>4</v>
      </c>
      <c r="K373" s="41">
        <f>IF(ISNUMBER(SEARCH("Yes",'2_all_summary'!$H372)),IF(ISNUMBER(SEARCH("Yes",'2_all_summary'!N372)),1,2),IF(ISNUMBER(SEARCH("No",'2_all_summary'!N372)),4,3))</f>
        <v>4</v>
      </c>
      <c r="L373" s="41">
        <f>IF(ISNUMBER(SEARCH("Yes",'2_all_summary'!$H372)),IF(ISNUMBER(SEARCH("Yes",'2_all_summary'!O372)),1,2),IF(ISNUMBER(SEARCH("No",'2_all_summary'!O372)),4,3))</f>
        <v>4</v>
      </c>
      <c r="M373" s="41">
        <f>IF(ISNUMBER(SEARCH("Yes",'2_all_summary'!$H372)),IF(0&lt;'2_all_summary'!P372,1,2),IF(0='2_all_summary'!P372,4,3))</f>
        <v>4</v>
      </c>
      <c r="N373" s="41">
        <f>IF(ISNUMBER(SEARCH("Yes",'2_all_summary'!$H372)),IF(ISNUMBER(SEARCH("Yes",'2_all_summary'!Q372)),1,2),IF(ISNUMBER(SEARCH("No",'2_all_summary'!Q372)),4,3))</f>
        <v>4</v>
      </c>
      <c r="O373" s="41">
        <f>IF(ISNUMBER(SEARCH("Yes",'2_all_summary'!$H372)),IF(ISNUMBER(SEARCH("Yes",'2_all_summary'!R372)),1,2),IF(ISNUMBER(SEARCH("No",'2_all_summary'!R372)),4,3))</f>
        <v>4</v>
      </c>
      <c r="P373" s="41">
        <f>IF(ISNUMBER(SEARCH("Yes",'2_all_summary'!$H372)),IF(ISNUMBER(SEARCH("Yes",'2_all_summary'!S372)),1,2),IF(ISNUMBER(SEARCH("No",'2_all_summary'!S372)),4,3))</f>
        <v>4</v>
      </c>
      <c r="Q373" s="41">
        <f>IF(ISNUMBER(SEARCH("Yes",'2_all_summary'!$H372)),IF(0&lt;'2_all_summary'!T372,1,2),IF(0='2_all_summary'!T372,4,3))</f>
        <v>4</v>
      </c>
      <c r="R373" s="41">
        <f>IF(ISNUMBER(SEARCH("Yes",'2_all_summary'!$H372)),IF(ISNUMBER(SEARCH("Yes",'2_all_summary'!U372)),1,2),IF(ISNUMBER(SEARCH("No",'2_all_summary'!U372)),4,3))</f>
        <v>4</v>
      </c>
    </row>
    <row r="374" spans="7:18" x14ac:dyDescent="0.3">
      <c r="G374" s="56"/>
      <c r="H374" s="41" t="str">
        <f>'2_all_summary'!D373</f>
        <v>Association of Transforming Growth Factor Î² Polymorphism C-509T With Radiation-Induced Fibrosis Among Patients With Early-Stage Breast Cancer: A Secondary Analysis of a Randomized Clinical Trial</v>
      </c>
      <c r="I374" s="41" t="str">
        <f>'2_all_summary'!E373</f>
        <v>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Â© 2018 American Medical Association. All rights reserved.</v>
      </c>
      <c r="J374" s="41">
        <f>IF(ISNUMBER(SEARCH("Yes",'2_all_summary'!$H373)),IF(ISNUMBER(SEARCH("Yes",'2_all_summary'!M373)),1,2),IF(ISNUMBER(SEARCH("No",'2_all_summary'!M373)),4,3))</f>
        <v>4</v>
      </c>
      <c r="K374" s="41">
        <f>IF(ISNUMBER(SEARCH("Yes",'2_all_summary'!$H373)),IF(ISNUMBER(SEARCH("Yes",'2_all_summary'!N373)),1,2),IF(ISNUMBER(SEARCH("No",'2_all_summary'!N373)),4,3))</f>
        <v>4</v>
      </c>
      <c r="L374" s="41">
        <f>IF(ISNUMBER(SEARCH("Yes",'2_all_summary'!$H373)),IF(ISNUMBER(SEARCH("Yes",'2_all_summary'!O373)),1,2),IF(ISNUMBER(SEARCH("No",'2_all_summary'!O373)),4,3))</f>
        <v>4</v>
      </c>
      <c r="M374" s="41">
        <f>IF(ISNUMBER(SEARCH("Yes",'2_all_summary'!$H373)),IF(0&lt;'2_all_summary'!P373,1,2),IF(0='2_all_summary'!P373,4,3))</f>
        <v>4</v>
      </c>
      <c r="N374" s="41">
        <f>IF(ISNUMBER(SEARCH("Yes",'2_all_summary'!$H373)),IF(ISNUMBER(SEARCH("Yes",'2_all_summary'!Q373)),1,2),IF(ISNUMBER(SEARCH("No",'2_all_summary'!Q373)),4,3))</f>
        <v>4</v>
      </c>
      <c r="O374" s="41">
        <f>IF(ISNUMBER(SEARCH("Yes",'2_all_summary'!$H373)),IF(ISNUMBER(SEARCH("Yes",'2_all_summary'!R373)),1,2),IF(ISNUMBER(SEARCH("No",'2_all_summary'!R373)),4,3))</f>
        <v>4</v>
      </c>
      <c r="P374" s="41">
        <f>IF(ISNUMBER(SEARCH("Yes",'2_all_summary'!$H373)),IF(ISNUMBER(SEARCH("Yes",'2_all_summary'!S373)),1,2),IF(ISNUMBER(SEARCH("No",'2_all_summary'!S373)),4,3))</f>
        <v>4</v>
      </c>
      <c r="Q374" s="41">
        <f>IF(ISNUMBER(SEARCH("Yes",'2_all_summary'!$H373)),IF(0&lt;'2_all_summary'!T373,1,2),IF(0='2_all_summary'!T373,4,3))</f>
        <v>4</v>
      </c>
      <c r="R374" s="41">
        <f>IF(ISNUMBER(SEARCH("Yes",'2_all_summary'!$H373)),IF(ISNUMBER(SEARCH("Yes",'2_all_summary'!U373)),1,2),IF(ISNUMBER(SEARCH("No",'2_all_summary'!U373)),4,3))</f>
        <v>4</v>
      </c>
    </row>
    <row r="375" spans="7:18" x14ac:dyDescent="0.3">
      <c r="G375" s="56"/>
      <c r="H375" s="41" t="str">
        <f>'2_all_summary'!D374</f>
        <v>Citizen-Science and Participatory Research as a Means to Improve Stakeholder Engagement in Resource Management: A Case Study of Vietnamese American Fishers on the US Gulf Coast</v>
      </c>
      <c r="I375" s="41" t="str">
        <f>'2_all_summary'!E374</f>
        <v>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Â© 2019, Springer Science+Business Media, LLC, part of Springer Nature.</v>
      </c>
      <c r="J375" s="41">
        <f>IF(ISNUMBER(SEARCH("Yes",'2_all_summary'!$H374)),IF(ISNUMBER(SEARCH("Yes",'2_all_summary'!M374)),1,2),IF(ISNUMBER(SEARCH("No",'2_all_summary'!M374)),4,3))</f>
        <v>4</v>
      </c>
      <c r="K375" s="41">
        <f>IF(ISNUMBER(SEARCH("Yes",'2_all_summary'!$H374)),IF(ISNUMBER(SEARCH("Yes",'2_all_summary'!N374)),1,2),IF(ISNUMBER(SEARCH("No",'2_all_summary'!N374)),4,3))</f>
        <v>4</v>
      </c>
      <c r="L375" s="41">
        <f>IF(ISNUMBER(SEARCH("Yes",'2_all_summary'!$H374)),IF(ISNUMBER(SEARCH("Yes",'2_all_summary'!O374)),1,2),IF(ISNUMBER(SEARCH("No",'2_all_summary'!O374)),4,3))</f>
        <v>4</v>
      </c>
      <c r="M375" s="41">
        <f>IF(ISNUMBER(SEARCH("Yes",'2_all_summary'!$H374)),IF(0&lt;'2_all_summary'!P374,1,2),IF(0='2_all_summary'!P374,4,3))</f>
        <v>4</v>
      </c>
      <c r="N375" s="41">
        <f>IF(ISNUMBER(SEARCH("Yes",'2_all_summary'!$H374)),IF(ISNUMBER(SEARCH("Yes",'2_all_summary'!Q374)),1,2),IF(ISNUMBER(SEARCH("No",'2_all_summary'!Q374)),4,3))</f>
        <v>4</v>
      </c>
      <c r="O375" s="41">
        <f>IF(ISNUMBER(SEARCH("Yes",'2_all_summary'!$H374)),IF(ISNUMBER(SEARCH("Yes",'2_all_summary'!R374)),1,2),IF(ISNUMBER(SEARCH("No",'2_all_summary'!R374)),4,3))</f>
        <v>4</v>
      </c>
      <c r="P375" s="41">
        <f>IF(ISNUMBER(SEARCH("Yes",'2_all_summary'!$H374)),IF(ISNUMBER(SEARCH("Yes",'2_all_summary'!S374)),1,2),IF(ISNUMBER(SEARCH("No",'2_all_summary'!S374)),4,3))</f>
        <v>4</v>
      </c>
      <c r="Q375" s="41">
        <f>IF(ISNUMBER(SEARCH("Yes",'2_all_summary'!$H374)),IF(0&lt;'2_all_summary'!T374,1,2),IF(0='2_all_summary'!T374,4,3))</f>
        <v>4</v>
      </c>
      <c r="R375" s="41">
        <f>IF(ISNUMBER(SEARCH("Yes",'2_all_summary'!$H374)),IF(ISNUMBER(SEARCH("Yes",'2_all_summary'!U374)),1,2),IF(ISNUMBER(SEARCH("No",'2_all_summary'!U374)),4,3))</f>
        <v>4</v>
      </c>
    </row>
    <row r="376" spans="7:18" x14ac:dyDescent="0.3">
      <c r="G376" s="56"/>
      <c r="H376" s="41" t="str">
        <f>'2_all_summary'!D375</f>
        <v>Population characteristics of five major commercial fish species of the Tono Reservoir in northern Ghana</v>
      </c>
      <c r="I376" s="41" t="str">
        <f>'2_all_summary'!E375</f>
        <v>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lengthâ€“frequency data generated from commercial fish landings and experimental catches. The growth coefficients (K) of the five fish species ranged 0.48â€“4.89 per year; asymptotic lengths (Lâˆž) ranged from 18.38 to 76.16Â cm; and hypothetical ages (t0) ranged between 0.03 and 0.28Â years. All five fish species were exploited above the optimal exploitation rate (EoptÂ =Â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Â© 2020 John Wiley &amp; Sons Australia, Ltd</v>
      </c>
      <c r="J376" s="41">
        <f>IF(ISNUMBER(SEARCH("Yes",'2_all_summary'!$H375)),IF(ISNUMBER(SEARCH("Yes",'2_all_summary'!M375)),1,2),IF(ISNUMBER(SEARCH("No",'2_all_summary'!M375)),4,3))</f>
        <v>4</v>
      </c>
      <c r="K376" s="41">
        <f>IF(ISNUMBER(SEARCH("Yes",'2_all_summary'!$H375)),IF(ISNUMBER(SEARCH("Yes",'2_all_summary'!N375)),1,2),IF(ISNUMBER(SEARCH("No",'2_all_summary'!N375)),4,3))</f>
        <v>4</v>
      </c>
      <c r="L376" s="41">
        <f>IF(ISNUMBER(SEARCH("Yes",'2_all_summary'!$H375)),IF(ISNUMBER(SEARCH("Yes",'2_all_summary'!O375)),1,2),IF(ISNUMBER(SEARCH("No",'2_all_summary'!O375)),4,3))</f>
        <v>4</v>
      </c>
      <c r="M376" s="41">
        <f>IF(ISNUMBER(SEARCH("Yes",'2_all_summary'!$H375)),IF(0&lt;'2_all_summary'!P375,1,2),IF(0='2_all_summary'!P375,4,3))</f>
        <v>4</v>
      </c>
      <c r="N376" s="41">
        <f>IF(ISNUMBER(SEARCH("Yes",'2_all_summary'!$H375)),IF(ISNUMBER(SEARCH("Yes",'2_all_summary'!Q375)),1,2),IF(ISNUMBER(SEARCH("No",'2_all_summary'!Q375)),4,3))</f>
        <v>4</v>
      </c>
      <c r="O376" s="41">
        <f>IF(ISNUMBER(SEARCH("Yes",'2_all_summary'!$H375)),IF(ISNUMBER(SEARCH("Yes",'2_all_summary'!R375)),1,2),IF(ISNUMBER(SEARCH("No",'2_all_summary'!R375)),4,3))</f>
        <v>4</v>
      </c>
      <c r="P376" s="41">
        <f>IF(ISNUMBER(SEARCH("Yes",'2_all_summary'!$H375)),IF(ISNUMBER(SEARCH("Yes",'2_all_summary'!S375)),1,2),IF(ISNUMBER(SEARCH("No",'2_all_summary'!S375)),4,3))</f>
        <v>4</v>
      </c>
      <c r="Q376" s="41">
        <f>IF(ISNUMBER(SEARCH("Yes",'2_all_summary'!$H375)),IF(0&lt;'2_all_summary'!T375,1,2),IF(0='2_all_summary'!T375,4,3))</f>
        <v>4</v>
      </c>
      <c r="R376" s="41">
        <f>IF(ISNUMBER(SEARCH("Yes",'2_all_summary'!$H375)),IF(ISNUMBER(SEARCH("Yes",'2_all_summary'!U375)),1,2),IF(ISNUMBER(SEARCH("No",'2_all_summary'!U375)),4,3))</f>
        <v>4</v>
      </c>
    </row>
    <row r="377" spans="7:18" x14ac:dyDescent="0.3">
      <c r="G377" s="56"/>
      <c r="H377" s="41" t="str">
        <f>'2_all_summary'!D376</f>
        <v>Co-management in marine fisheries in Malalison Island, central Philippines</v>
      </c>
      <c r="I377" s="41" t="str">
        <f>'2_all_summary'!E376</f>
        <v>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Â© 2000 Taylor &amp; Francis Group, LLC.</v>
      </c>
      <c r="J377" s="41">
        <f>IF(ISNUMBER(SEARCH("Yes",'2_all_summary'!$H376)),IF(ISNUMBER(SEARCH("Yes",'2_all_summary'!M376)),1,2),IF(ISNUMBER(SEARCH("No",'2_all_summary'!M376)),4,3))</f>
        <v>4</v>
      </c>
      <c r="K377" s="41">
        <f>IF(ISNUMBER(SEARCH("Yes",'2_all_summary'!$H376)),IF(ISNUMBER(SEARCH("Yes",'2_all_summary'!N376)),1,2),IF(ISNUMBER(SEARCH("No",'2_all_summary'!N376)),4,3))</f>
        <v>4</v>
      </c>
      <c r="L377" s="41">
        <f>IF(ISNUMBER(SEARCH("Yes",'2_all_summary'!$H376)),IF(ISNUMBER(SEARCH("Yes",'2_all_summary'!O376)),1,2),IF(ISNUMBER(SEARCH("No",'2_all_summary'!O376)),4,3))</f>
        <v>4</v>
      </c>
      <c r="M377" s="41">
        <f>IF(ISNUMBER(SEARCH("Yes",'2_all_summary'!$H376)),IF(0&lt;'2_all_summary'!P376,1,2),IF(0='2_all_summary'!P376,4,3))</f>
        <v>4</v>
      </c>
      <c r="N377" s="41">
        <f>IF(ISNUMBER(SEARCH("Yes",'2_all_summary'!$H376)),IF(ISNUMBER(SEARCH("Yes",'2_all_summary'!Q376)),1,2),IF(ISNUMBER(SEARCH("No",'2_all_summary'!Q376)),4,3))</f>
        <v>4</v>
      </c>
      <c r="O377" s="41">
        <f>IF(ISNUMBER(SEARCH("Yes",'2_all_summary'!$H376)),IF(ISNUMBER(SEARCH("Yes",'2_all_summary'!R376)),1,2),IF(ISNUMBER(SEARCH("No",'2_all_summary'!R376)),4,3))</f>
        <v>4</v>
      </c>
      <c r="P377" s="41">
        <f>IF(ISNUMBER(SEARCH("Yes",'2_all_summary'!$H376)),IF(ISNUMBER(SEARCH("Yes",'2_all_summary'!S376)),1,2),IF(ISNUMBER(SEARCH("No",'2_all_summary'!S376)),4,3))</f>
        <v>4</v>
      </c>
      <c r="Q377" s="41">
        <f>IF(ISNUMBER(SEARCH("Yes",'2_all_summary'!$H376)),IF(0&lt;'2_all_summary'!T376,1,2),IF(0='2_all_summary'!T376,4,3))</f>
        <v>4</v>
      </c>
      <c r="R377" s="41">
        <f>IF(ISNUMBER(SEARCH("Yes",'2_all_summary'!$H376)),IF(ISNUMBER(SEARCH("Yes",'2_all_summary'!U376)),1,2),IF(ISNUMBER(SEARCH("No",'2_all_summary'!U376)),4,3))</f>
        <v>4</v>
      </c>
    </row>
    <row r="378" spans="7:18" x14ac:dyDescent="0.3">
      <c r="G378" s="56"/>
      <c r="H378" s="41" t="str">
        <f>'2_all_summary'!D377</f>
        <v>Does credit really matter to food security for the fishermen? A case of community based fishery mangement project in Bangldesh</v>
      </c>
      <c r="I378" s="41" t="str">
        <f>'2_all_summary'!E377</f>
        <v>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Â© IDOSI Publications, 2013.</v>
      </c>
      <c r="J378" s="41">
        <f>IF(ISNUMBER(SEARCH("Yes",'2_all_summary'!$H377)),IF(ISNUMBER(SEARCH("Yes",'2_all_summary'!M377)),1,2),IF(ISNUMBER(SEARCH("No",'2_all_summary'!M377)),4,3))</f>
        <v>4</v>
      </c>
      <c r="K378" s="41">
        <f>IF(ISNUMBER(SEARCH("Yes",'2_all_summary'!$H377)),IF(ISNUMBER(SEARCH("Yes",'2_all_summary'!N377)),1,2),IF(ISNUMBER(SEARCH("No",'2_all_summary'!N377)),4,3))</f>
        <v>4</v>
      </c>
      <c r="L378" s="41">
        <f>IF(ISNUMBER(SEARCH("Yes",'2_all_summary'!$H377)),IF(ISNUMBER(SEARCH("Yes",'2_all_summary'!O377)),1,2),IF(ISNUMBER(SEARCH("No",'2_all_summary'!O377)),4,3))</f>
        <v>4</v>
      </c>
      <c r="M378" s="41">
        <f>IF(ISNUMBER(SEARCH("Yes",'2_all_summary'!$H377)),IF(0&lt;'2_all_summary'!P377,1,2),IF(0='2_all_summary'!P377,4,3))</f>
        <v>4</v>
      </c>
      <c r="N378" s="41">
        <f>IF(ISNUMBER(SEARCH("Yes",'2_all_summary'!$H377)),IF(ISNUMBER(SEARCH("Yes",'2_all_summary'!Q377)),1,2),IF(ISNUMBER(SEARCH("No",'2_all_summary'!Q377)),4,3))</f>
        <v>4</v>
      </c>
      <c r="O378" s="41">
        <f>IF(ISNUMBER(SEARCH("Yes",'2_all_summary'!$H377)),IF(ISNUMBER(SEARCH("Yes",'2_all_summary'!R377)),1,2),IF(ISNUMBER(SEARCH("No",'2_all_summary'!R377)),4,3))</f>
        <v>4</v>
      </c>
      <c r="P378" s="41">
        <f>IF(ISNUMBER(SEARCH("Yes",'2_all_summary'!$H377)),IF(ISNUMBER(SEARCH("Yes",'2_all_summary'!S377)),1,2),IF(ISNUMBER(SEARCH("No",'2_all_summary'!S377)),4,3))</f>
        <v>4</v>
      </c>
      <c r="Q378" s="41">
        <f>IF(ISNUMBER(SEARCH("Yes",'2_all_summary'!$H377)),IF(0&lt;'2_all_summary'!T377,1,2),IF(0='2_all_summary'!T377,4,3))</f>
        <v>4</v>
      </c>
      <c r="R378" s="41">
        <f>IF(ISNUMBER(SEARCH("Yes",'2_all_summary'!$H377)),IF(ISNUMBER(SEARCH("Yes",'2_all_summary'!U377)),1,2),IF(ISNUMBER(SEARCH("No",'2_all_summary'!U377)),4,3))</f>
        <v>4</v>
      </c>
    </row>
    <row r="379" spans="7:18" x14ac:dyDescent="0.3">
      <c r="G379" s="56"/>
      <c r="H379" s="41" t="str">
        <f>'2_all_summary'!D378</f>
        <v>Nudging statutory law to make space for customary processes and community-based fisheries management in Solomon Islands</v>
      </c>
      <c r="I379" s="41" t="str">
        <f>'2_all_summary'!E378</f>
        <v>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2007â€“2015 and consultations within the Solomon Islands Ministry of Fisheries and Marine Resources, we examine how, and to what effect, the resultant Actâ€”specifically Section 18 on Community Fisheries Management Plans (CFMPs)â€”has accommodated or shifted the relationship between customary governance systems and the stateâ€™s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â€˜nudgedâ€™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statuteâ€™s development. Â© 2020, Springer-Verlag GmbH Germany, part of Springer Nature.</v>
      </c>
      <c r="J379" s="41">
        <f>IF(ISNUMBER(SEARCH("Yes",'2_all_summary'!$H378)),IF(ISNUMBER(SEARCH("Yes",'2_all_summary'!M378)),1,2),IF(ISNUMBER(SEARCH("No",'2_all_summary'!M378)),4,3))</f>
        <v>1</v>
      </c>
      <c r="K379" s="41">
        <f>IF(ISNUMBER(SEARCH("Yes",'2_all_summary'!$H378)),IF(ISNUMBER(SEARCH("Yes",'2_all_summary'!N378)),1,2),IF(ISNUMBER(SEARCH("No",'2_all_summary'!N378)),4,3))</f>
        <v>1</v>
      </c>
      <c r="L379" s="41">
        <f>IF(ISNUMBER(SEARCH("Yes",'2_all_summary'!$H378)),IF(ISNUMBER(SEARCH("Yes",'2_all_summary'!O378)),1,2),IF(ISNUMBER(SEARCH("No",'2_all_summary'!O378)),4,3))</f>
        <v>1</v>
      </c>
      <c r="M379" s="41">
        <f>IF(ISNUMBER(SEARCH("Yes",'2_all_summary'!$H378)),IF(0&lt;'2_all_summary'!P378,1,2),IF(0='2_all_summary'!P378,4,3))</f>
        <v>1</v>
      </c>
      <c r="N379" s="41">
        <f>IF(ISNUMBER(SEARCH("Yes",'2_all_summary'!$H378)),IF(ISNUMBER(SEARCH("Yes",'2_all_summary'!Q378)),1,2),IF(ISNUMBER(SEARCH("No",'2_all_summary'!Q378)),4,3))</f>
        <v>2</v>
      </c>
      <c r="O379" s="41">
        <f>IF(ISNUMBER(SEARCH("Yes",'2_all_summary'!$H378)),IF(ISNUMBER(SEARCH("Yes",'2_all_summary'!R378)),1,2),IF(ISNUMBER(SEARCH("No",'2_all_summary'!R378)),4,3))</f>
        <v>1</v>
      </c>
      <c r="P379" s="41">
        <f>IF(ISNUMBER(SEARCH("Yes",'2_all_summary'!$H378)),IF(ISNUMBER(SEARCH("Yes",'2_all_summary'!S378)),1,2),IF(ISNUMBER(SEARCH("No",'2_all_summary'!S378)),4,3))</f>
        <v>2</v>
      </c>
      <c r="Q379" s="41">
        <f>IF(ISNUMBER(SEARCH("Yes",'2_all_summary'!$H378)),IF(0&lt;'2_all_summary'!T378,1,2),IF(0='2_all_summary'!T378,4,3))</f>
        <v>1</v>
      </c>
      <c r="R379" s="41">
        <f>IF(ISNUMBER(SEARCH("Yes",'2_all_summary'!$H378)),IF(ISNUMBER(SEARCH("Yes",'2_all_summary'!U378)),1,2),IF(ISNUMBER(SEARCH("No",'2_all_summary'!U378)),4,3))</f>
        <v>1</v>
      </c>
    </row>
    <row r="380" spans="7:18" x14ac:dyDescent="0.3">
      <c r="G380" s="56"/>
      <c r="H380" s="41" t="str">
        <f>'2_all_summary'!D379</f>
        <v>Management of fishery resources: Tragedies, private appropriation or reinvention of the art of cooperation in governing resources</v>
      </c>
      <c r="I380" s="41" t="str">
        <f>'2_all_summary'!E379</f>
        <v>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v>
      </c>
      <c r="J380" s="41">
        <f>IF(ISNUMBER(SEARCH("Yes",'2_all_summary'!$H379)),IF(ISNUMBER(SEARCH("Yes",'2_all_summary'!M379)),1,2),IF(ISNUMBER(SEARCH("No",'2_all_summary'!M379)),4,3))</f>
        <v>4</v>
      </c>
      <c r="K380" s="41">
        <f>IF(ISNUMBER(SEARCH("Yes",'2_all_summary'!$H379)),IF(ISNUMBER(SEARCH("Yes",'2_all_summary'!N379)),1,2),IF(ISNUMBER(SEARCH("No",'2_all_summary'!N379)),4,3))</f>
        <v>4</v>
      </c>
      <c r="L380" s="41">
        <f>IF(ISNUMBER(SEARCH("Yes",'2_all_summary'!$H379)),IF(ISNUMBER(SEARCH("Yes",'2_all_summary'!O379)),1,2),IF(ISNUMBER(SEARCH("No",'2_all_summary'!O379)),4,3))</f>
        <v>4</v>
      </c>
      <c r="M380" s="41">
        <f>IF(ISNUMBER(SEARCH("Yes",'2_all_summary'!$H379)),IF(0&lt;'2_all_summary'!P379,1,2),IF(0='2_all_summary'!P379,4,3))</f>
        <v>4</v>
      </c>
      <c r="N380" s="41">
        <f>IF(ISNUMBER(SEARCH("Yes",'2_all_summary'!$H379)),IF(ISNUMBER(SEARCH("Yes",'2_all_summary'!Q379)),1,2),IF(ISNUMBER(SEARCH("No",'2_all_summary'!Q379)),4,3))</f>
        <v>4</v>
      </c>
      <c r="O380" s="41">
        <f>IF(ISNUMBER(SEARCH("Yes",'2_all_summary'!$H379)),IF(ISNUMBER(SEARCH("Yes",'2_all_summary'!R379)),1,2),IF(ISNUMBER(SEARCH("No",'2_all_summary'!R379)),4,3))</f>
        <v>4</v>
      </c>
      <c r="P380" s="41">
        <f>IF(ISNUMBER(SEARCH("Yes",'2_all_summary'!$H379)),IF(ISNUMBER(SEARCH("Yes",'2_all_summary'!S379)),1,2),IF(ISNUMBER(SEARCH("No",'2_all_summary'!S379)),4,3))</f>
        <v>4</v>
      </c>
      <c r="Q380" s="41">
        <f>IF(ISNUMBER(SEARCH("Yes",'2_all_summary'!$H379)),IF(0&lt;'2_all_summary'!T379,1,2),IF(0='2_all_summary'!T379,4,3))</f>
        <v>4</v>
      </c>
      <c r="R380" s="41">
        <f>IF(ISNUMBER(SEARCH("Yes",'2_all_summary'!$H379)),IF(ISNUMBER(SEARCH("Yes",'2_all_summary'!U379)),1,2),IF(ISNUMBER(SEARCH("No",'2_all_summary'!U379)),4,3))</f>
        <v>4</v>
      </c>
    </row>
    <row r="381" spans="7:18" x14ac:dyDescent="0.3">
      <c r="G381" s="56"/>
      <c r="H381" s="41" t="str">
        <f>'2_all_summary'!D380</f>
        <v>Quantitative decision support tools facilitate social-ecological alignment in community-based marine protected area design</v>
      </c>
      <c r="I381" s="41" t="str">
        <f>'2_all_summary'!E380</f>
        <v>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(0.5â€“1 km wide) in predominately southern community waters, where they were intended to restrict external fishers. Ecologically optimal MPA designs, in contrast, consisted of one or two large reserves (4â€“6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1.5â€“2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Â© 2019 by the author(s).</v>
      </c>
      <c r="J381" s="41">
        <f>IF(ISNUMBER(SEARCH("Yes",'2_all_summary'!$H380)),IF(ISNUMBER(SEARCH("Yes",'2_all_summary'!M380)),1,2),IF(ISNUMBER(SEARCH("No",'2_all_summary'!M380)),4,3))</f>
        <v>4</v>
      </c>
      <c r="K381" s="41">
        <f>IF(ISNUMBER(SEARCH("Yes",'2_all_summary'!$H380)),IF(ISNUMBER(SEARCH("Yes",'2_all_summary'!N380)),1,2),IF(ISNUMBER(SEARCH("No",'2_all_summary'!N380)),4,3))</f>
        <v>4</v>
      </c>
      <c r="L381" s="41">
        <f>IF(ISNUMBER(SEARCH("Yes",'2_all_summary'!$H380)),IF(ISNUMBER(SEARCH("Yes",'2_all_summary'!O380)),1,2),IF(ISNUMBER(SEARCH("No",'2_all_summary'!O380)),4,3))</f>
        <v>4</v>
      </c>
      <c r="M381" s="41">
        <f>IF(ISNUMBER(SEARCH("Yes",'2_all_summary'!$H380)),IF(0&lt;'2_all_summary'!P380,1,2),IF(0='2_all_summary'!P380,4,3))</f>
        <v>4</v>
      </c>
      <c r="N381" s="41">
        <f>IF(ISNUMBER(SEARCH("Yes",'2_all_summary'!$H380)),IF(ISNUMBER(SEARCH("Yes",'2_all_summary'!Q380)),1,2),IF(ISNUMBER(SEARCH("No",'2_all_summary'!Q380)),4,3))</f>
        <v>4</v>
      </c>
      <c r="O381" s="41">
        <f>IF(ISNUMBER(SEARCH("Yes",'2_all_summary'!$H380)),IF(ISNUMBER(SEARCH("Yes",'2_all_summary'!R380)),1,2),IF(ISNUMBER(SEARCH("No",'2_all_summary'!R380)),4,3))</f>
        <v>4</v>
      </c>
      <c r="P381" s="41">
        <f>IF(ISNUMBER(SEARCH("Yes",'2_all_summary'!$H380)),IF(ISNUMBER(SEARCH("Yes",'2_all_summary'!S380)),1,2),IF(ISNUMBER(SEARCH("No",'2_all_summary'!S380)),4,3))</f>
        <v>4</v>
      </c>
      <c r="Q381" s="41">
        <f>IF(ISNUMBER(SEARCH("Yes",'2_all_summary'!$H380)),IF(0&lt;'2_all_summary'!T380,1,2),IF(0='2_all_summary'!T380,4,3))</f>
        <v>4</v>
      </c>
      <c r="R381" s="41">
        <f>IF(ISNUMBER(SEARCH("Yes",'2_all_summary'!$H380)),IF(ISNUMBER(SEARCH("Yes",'2_all_summary'!U380)),1,2),IF(ISNUMBER(SEARCH("No",'2_all_summary'!U380)),4,3))</f>
        <v>4</v>
      </c>
    </row>
    <row r="382" spans="7:18" x14ac:dyDescent="0.3">
      <c r="G382" s="56"/>
      <c r="H382" s="41" t="str">
        <f>'2_all_summary'!D381</f>
        <v>Tolerance for the Florida panther in exurban southwest Florida</v>
      </c>
      <c r="I382" s="41" t="str">
        <f>'2_all_summary'!E381</f>
        <v>Human tolerance for negative interactions with the Florida panther (Puma concolor coryi) is an important component of panther conservation efforts. Residentsâ€™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membersâ€™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panthersâ€™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Â© 2018 The Wildlife Society. Â© The Wildlife Society, 2018</v>
      </c>
      <c r="J382" s="41">
        <f>IF(ISNUMBER(SEARCH("Yes",'2_all_summary'!$H381)),IF(ISNUMBER(SEARCH("Yes",'2_all_summary'!M381)),1,2),IF(ISNUMBER(SEARCH("No",'2_all_summary'!M381)),4,3))</f>
        <v>4</v>
      </c>
      <c r="K382" s="41">
        <f>IF(ISNUMBER(SEARCH("Yes",'2_all_summary'!$H381)),IF(ISNUMBER(SEARCH("Yes",'2_all_summary'!N381)),1,2),IF(ISNUMBER(SEARCH("No",'2_all_summary'!N381)),4,3))</f>
        <v>4</v>
      </c>
      <c r="L382" s="41">
        <f>IF(ISNUMBER(SEARCH("Yes",'2_all_summary'!$H381)),IF(ISNUMBER(SEARCH("Yes",'2_all_summary'!O381)),1,2),IF(ISNUMBER(SEARCH("No",'2_all_summary'!O381)),4,3))</f>
        <v>4</v>
      </c>
      <c r="M382" s="41">
        <f>IF(ISNUMBER(SEARCH("Yes",'2_all_summary'!$H381)),IF(0&lt;'2_all_summary'!P381,1,2),IF(0='2_all_summary'!P381,4,3))</f>
        <v>4</v>
      </c>
      <c r="N382" s="41">
        <f>IF(ISNUMBER(SEARCH("Yes",'2_all_summary'!$H381)),IF(ISNUMBER(SEARCH("Yes",'2_all_summary'!Q381)),1,2),IF(ISNUMBER(SEARCH("No",'2_all_summary'!Q381)),4,3))</f>
        <v>4</v>
      </c>
      <c r="O382" s="41">
        <f>IF(ISNUMBER(SEARCH("Yes",'2_all_summary'!$H381)),IF(ISNUMBER(SEARCH("Yes",'2_all_summary'!R381)),1,2),IF(ISNUMBER(SEARCH("No",'2_all_summary'!R381)),4,3))</f>
        <v>4</v>
      </c>
      <c r="P382" s="41">
        <f>IF(ISNUMBER(SEARCH("Yes",'2_all_summary'!$H381)),IF(ISNUMBER(SEARCH("Yes",'2_all_summary'!S381)),1,2),IF(ISNUMBER(SEARCH("No",'2_all_summary'!S381)),4,3))</f>
        <v>4</v>
      </c>
      <c r="Q382" s="41">
        <f>IF(ISNUMBER(SEARCH("Yes",'2_all_summary'!$H381)),IF(0&lt;'2_all_summary'!T381,1,2),IF(0='2_all_summary'!T381,4,3))</f>
        <v>4</v>
      </c>
      <c r="R382" s="41">
        <f>IF(ISNUMBER(SEARCH("Yes",'2_all_summary'!$H381)),IF(ISNUMBER(SEARCH("Yes",'2_all_summary'!U381)),1,2),IF(ISNUMBER(SEARCH("No",'2_all_summary'!U381)),4,3))</f>
        <v>4</v>
      </c>
    </row>
    <row r="383" spans="7:18" x14ac:dyDescent="0.3">
      <c r="G383" s="56"/>
      <c r="H383" s="41" t="str">
        <f>'2_all_summary'!D382</f>
        <v>Marketing systems of freshwater prawns in three coastal districts of Bangladesh</v>
      </c>
      <c r="I383" s="41" t="str">
        <f>'2_all_summary'!E382</f>
        <v>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Â© 2016 Taylor &amp; Francis.</v>
      </c>
      <c r="J383" s="41">
        <f>IF(ISNUMBER(SEARCH("Yes",'2_all_summary'!$H382)),IF(ISNUMBER(SEARCH("Yes",'2_all_summary'!M382)),1,2),IF(ISNUMBER(SEARCH("No",'2_all_summary'!M382)),4,3))</f>
        <v>4</v>
      </c>
      <c r="K383" s="41">
        <f>IF(ISNUMBER(SEARCH("Yes",'2_all_summary'!$H382)),IF(ISNUMBER(SEARCH("Yes",'2_all_summary'!N382)),1,2),IF(ISNUMBER(SEARCH("No",'2_all_summary'!N382)),4,3))</f>
        <v>4</v>
      </c>
      <c r="L383" s="41">
        <f>IF(ISNUMBER(SEARCH("Yes",'2_all_summary'!$H382)),IF(ISNUMBER(SEARCH("Yes",'2_all_summary'!O382)),1,2),IF(ISNUMBER(SEARCH("No",'2_all_summary'!O382)),4,3))</f>
        <v>4</v>
      </c>
      <c r="M383" s="41">
        <f>IF(ISNUMBER(SEARCH("Yes",'2_all_summary'!$H382)),IF(0&lt;'2_all_summary'!P382,1,2),IF(0='2_all_summary'!P382,4,3))</f>
        <v>4</v>
      </c>
      <c r="N383" s="41">
        <f>IF(ISNUMBER(SEARCH("Yes",'2_all_summary'!$H382)),IF(ISNUMBER(SEARCH("Yes",'2_all_summary'!Q382)),1,2),IF(ISNUMBER(SEARCH("No",'2_all_summary'!Q382)),4,3))</f>
        <v>4</v>
      </c>
      <c r="O383" s="41">
        <f>IF(ISNUMBER(SEARCH("Yes",'2_all_summary'!$H382)),IF(ISNUMBER(SEARCH("Yes",'2_all_summary'!R382)),1,2),IF(ISNUMBER(SEARCH("No",'2_all_summary'!R382)),4,3))</f>
        <v>4</v>
      </c>
      <c r="P383" s="41">
        <f>IF(ISNUMBER(SEARCH("Yes",'2_all_summary'!$H382)),IF(ISNUMBER(SEARCH("Yes",'2_all_summary'!S382)),1,2),IF(ISNUMBER(SEARCH("No",'2_all_summary'!S382)),4,3))</f>
        <v>4</v>
      </c>
      <c r="Q383" s="41">
        <f>IF(ISNUMBER(SEARCH("Yes",'2_all_summary'!$H382)),IF(0&lt;'2_all_summary'!T382,1,2),IF(0='2_all_summary'!T382,4,3))</f>
        <v>4</v>
      </c>
      <c r="R383" s="41">
        <f>IF(ISNUMBER(SEARCH("Yes",'2_all_summary'!$H382)),IF(ISNUMBER(SEARCH("Yes",'2_all_summary'!U382)),1,2),IF(ISNUMBER(SEARCH("No",'2_all_summary'!U382)),4,3))</f>
        <v>4</v>
      </c>
    </row>
    <row r="384" spans="7:18" x14ac:dyDescent="0.3">
      <c r="G384" s="56"/>
      <c r="H384" s="41" t="str">
        <f>'2_all_summary'!D383</f>
        <v>Community-based monitoring of small-scale fisheries with digital devices in Brazilian Amazon</v>
      </c>
      <c r="I384" s="41" t="str">
        <f>'2_all_summary'!E383</f>
        <v>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KaxinawÃ¡ Nova Olinda Indigenous Territory, in the State of Acre, where fishery management was monitored. The results indicate that voluntary collectors are able to provide data with precision comparable with government agency measurements, but at lower cost. Â© 2017 John Wiley &amp; Sons Ltd</v>
      </c>
      <c r="J384" s="41">
        <f>IF(ISNUMBER(SEARCH("Yes",'2_all_summary'!$H383)),IF(ISNUMBER(SEARCH("Yes",'2_all_summary'!M383)),1,2),IF(ISNUMBER(SEARCH("No",'2_all_summary'!M383)),4,3))</f>
        <v>4</v>
      </c>
      <c r="K384" s="41">
        <f>IF(ISNUMBER(SEARCH("Yes",'2_all_summary'!$H383)),IF(ISNUMBER(SEARCH("Yes",'2_all_summary'!N383)),1,2),IF(ISNUMBER(SEARCH("No",'2_all_summary'!N383)),4,3))</f>
        <v>4</v>
      </c>
      <c r="L384" s="41">
        <f>IF(ISNUMBER(SEARCH("Yes",'2_all_summary'!$H383)),IF(ISNUMBER(SEARCH("Yes",'2_all_summary'!O383)),1,2),IF(ISNUMBER(SEARCH("No",'2_all_summary'!O383)),4,3))</f>
        <v>4</v>
      </c>
      <c r="M384" s="41">
        <f>IF(ISNUMBER(SEARCH("Yes",'2_all_summary'!$H383)),IF(0&lt;'2_all_summary'!P383,1,2),IF(0='2_all_summary'!P383,4,3))</f>
        <v>4</v>
      </c>
      <c r="N384" s="41">
        <f>IF(ISNUMBER(SEARCH("Yes",'2_all_summary'!$H383)),IF(ISNUMBER(SEARCH("Yes",'2_all_summary'!Q383)),1,2),IF(ISNUMBER(SEARCH("No",'2_all_summary'!Q383)),4,3))</f>
        <v>4</v>
      </c>
      <c r="O384" s="41">
        <f>IF(ISNUMBER(SEARCH("Yes",'2_all_summary'!$H383)),IF(ISNUMBER(SEARCH("Yes",'2_all_summary'!R383)),1,2),IF(ISNUMBER(SEARCH("No",'2_all_summary'!R383)),4,3))</f>
        <v>4</v>
      </c>
      <c r="P384" s="41">
        <f>IF(ISNUMBER(SEARCH("Yes",'2_all_summary'!$H383)),IF(ISNUMBER(SEARCH("Yes",'2_all_summary'!S383)),1,2),IF(ISNUMBER(SEARCH("No",'2_all_summary'!S383)),4,3))</f>
        <v>4</v>
      </c>
      <c r="Q384" s="41">
        <f>IF(ISNUMBER(SEARCH("Yes",'2_all_summary'!$H383)),IF(0&lt;'2_all_summary'!T383,1,2),IF(0='2_all_summary'!T383,4,3))</f>
        <v>4</v>
      </c>
      <c r="R384" s="41">
        <f>IF(ISNUMBER(SEARCH("Yes",'2_all_summary'!$H383)),IF(ISNUMBER(SEARCH("Yes",'2_all_summary'!U383)),1,2),IF(ISNUMBER(SEARCH("No",'2_all_summary'!U383)),4,3))</f>
        <v>4</v>
      </c>
    </row>
    <row r="385" spans="7:18" x14ac:dyDescent="0.3">
      <c r="G385" s="56"/>
      <c r="H385" s="41" t="str">
        <f>'2_all_summary'!D384</f>
        <v>Enhancing the participation of small-scale fishing sector in decision-making: Good practices from Atlantic in EU</v>
      </c>
      <c r="I385" s="41" t="str">
        <f>'2_all_summary'!E384</f>
        <v>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Â© 2021 Elsevier Ltd</v>
      </c>
      <c r="J385" s="41">
        <f>IF(ISNUMBER(SEARCH("Yes",'2_all_summary'!$H384)),IF(ISNUMBER(SEARCH("Yes",'2_all_summary'!M384)),1,2),IF(ISNUMBER(SEARCH("No",'2_all_summary'!M384)),4,3))</f>
        <v>4</v>
      </c>
      <c r="K385" s="41">
        <f>IF(ISNUMBER(SEARCH("Yes",'2_all_summary'!$H384)),IF(ISNUMBER(SEARCH("Yes",'2_all_summary'!N384)),1,2),IF(ISNUMBER(SEARCH("No",'2_all_summary'!N384)),4,3))</f>
        <v>4</v>
      </c>
      <c r="L385" s="41">
        <f>IF(ISNUMBER(SEARCH("Yes",'2_all_summary'!$H384)),IF(ISNUMBER(SEARCH("Yes",'2_all_summary'!O384)),1,2),IF(ISNUMBER(SEARCH("No",'2_all_summary'!O384)),4,3))</f>
        <v>4</v>
      </c>
      <c r="M385" s="41">
        <f>IF(ISNUMBER(SEARCH("Yes",'2_all_summary'!$H384)),IF(0&lt;'2_all_summary'!P384,1,2),IF(0='2_all_summary'!P384,4,3))</f>
        <v>4</v>
      </c>
      <c r="N385" s="41">
        <f>IF(ISNUMBER(SEARCH("Yes",'2_all_summary'!$H384)),IF(ISNUMBER(SEARCH("Yes",'2_all_summary'!Q384)),1,2),IF(ISNUMBER(SEARCH("No",'2_all_summary'!Q384)),4,3))</f>
        <v>4</v>
      </c>
      <c r="O385" s="41">
        <f>IF(ISNUMBER(SEARCH("Yes",'2_all_summary'!$H384)),IF(ISNUMBER(SEARCH("Yes",'2_all_summary'!R384)),1,2),IF(ISNUMBER(SEARCH("No",'2_all_summary'!R384)),4,3))</f>
        <v>4</v>
      </c>
      <c r="P385" s="41">
        <f>IF(ISNUMBER(SEARCH("Yes",'2_all_summary'!$H384)),IF(ISNUMBER(SEARCH("Yes",'2_all_summary'!S384)),1,2),IF(ISNUMBER(SEARCH("No",'2_all_summary'!S384)),4,3))</f>
        <v>4</v>
      </c>
      <c r="Q385" s="41">
        <f>IF(ISNUMBER(SEARCH("Yes",'2_all_summary'!$H384)),IF(0&lt;'2_all_summary'!T384,1,2),IF(0='2_all_summary'!T384,4,3))</f>
        <v>4</v>
      </c>
      <c r="R385" s="41">
        <f>IF(ISNUMBER(SEARCH("Yes",'2_all_summary'!$H384)),IF(ISNUMBER(SEARCH("Yes",'2_all_summary'!U384)),1,2),IF(ISNUMBER(SEARCH("No",'2_all_summary'!U384)),4,3))</f>
        <v>4</v>
      </c>
    </row>
    <row r="386" spans="7:18" x14ac:dyDescent="0.3">
      <c r="G386" s="56"/>
      <c r="H386" s="41" t="str">
        <f>'2_all_summary'!D385</f>
        <v>Conditions for sustainability of small-scale fisheries in developing countries</v>
      </c>
      <c r="I386" s="41" t="str">
        <f>'2_all_summary'!E385</f>
        <v>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Â© 2014 Elsevier B.V.</v>
      </c>
      <c r="J386" s="41">
        <f>IF(ISNUMBER(SEARCH("Yes",'2_all_summary'!$H385)),IF(ISNUMBER(SEARCH("Yes",'2_all_summary'!M385)),1,2),IF(ISNUMBER(SEARCH("No",'2_all_summary'!M385)),4,3))</f>
        <v>1</v>
      </c>
      <c r="K386" s="41">
        <f>IF(ISNUMBER(SEARCH("Yes",'2_all_summary'!$H385)),IF(ISNUMBER(SEARCH("Yes",'2_all_summary'!N385)),1,2),IF(ISNUMBER(SEARCH("No",'2_all_summary'!N385)),4,3))</f>
        <v>1</v>
      </c>
      <c r="L386" s="41">
        <f>IF(ISNUMBER(SEARCH("Yes",'2_all_summary'!$H385)),IF(ISNUMBER(SEARCH("Yes",'2_all_summary'!O385)),1,2),IF(ISNUMBER(SEARCH("No",'2_all_summary'!O385)),4,3))</f>
        <v>1</v>
      </c>
      <c r="M386" s="41">
        <f>IF(ISNUMBER(SEARCH("Yes",'2_all_summary'!$H385)),IF(0&lt;'2_all_summary'!P385,1,2),IF(0='2_all_summary'!P385,4,3))</f>
        <v>1</v>
      </c>
      <c r="N386" s="41">
        <f>IF(ISNUMBER(SEARCH("Yes",'2_all_summary'!$H385)),IF(ISNUMBER(SEARCH("Yes",'2_all_summary'!Q385)),1,2),IF(ISNUMBER(SEARCH("No",'2_all_summary'!Q385)),4,3))</f>
        <v>2</v>
      </c>
      <c r="O386" s="41">
        <f>IF(ISNUMBER(SEARCH("Yes",'2_all_summary'!$H385)),IF(ISNUMBER(SEARCH("Yes",'2_all_summary'!R385)),1,2),IF(ISNUMBER(SEARCH("No",'2_all_summary'!R385)),4,3))</f>
        <v>1</v>
      </c>
      <c r="P386" s="41">
        <f>IF(ISNUMBER(SEARCH("Yes",'2_all_summary'!$H385)),IF(ISNUMBER(SEARCH("Yes",'2_all_summary'!S385)),1,2),IF(ISNUMBER(SEARCH("No",'2_all_summary'!S385)),4,3))</f>
        <v>1</v>
      </c>
      <c r="Q386" s="41">
        <f>IF(ISNUMBER(SEARCH("Yes",'2_all_summary'!$H385)),IF(0&lt;'2_all_summary'!T385,1,2),IF(0='2_all_summary'!T385,4,3))</f>
        <v>1</v>
      </c>
      <c r="R386" s="41">
        <f>IF(ISNUMBER(SEARCH("Yes",'2_all_summary'!$H385)),IF(ISNUMBER(SEARCH("Yes",'2_all_summary'!U385)),1,2),IF(ISNUMBER(SEARCH("No",'2_all_summary'!U385)),4,3))</f>
        <v>1</v>
      </c>
    </row>
    <row r="387" spans="7:18" x14ac:dyDescent="0.3">
      <c r="G387" s="56"/>
      <c r="H387" s="41" t="str">
        <f>'2_all_summary'!D386</f>
        <v>Higher fish biomass inside than outside marine protected areas despite typhoon impacts in a complex reefscape</v>
      </c>
      <c r="I387" s="41" t="str">
        <f>'2_all_summary'!E386</f>
        <v>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â€œmainlandâ€ islands, and four lowly populated, low elevation â€œoffshoreâ€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Â© 2019 Elsevier Ltd</v>
      </c>
      <c r="J387" s="41">
        <f>IF(ISNUMBER(SEARCH("Yes",'2_all_summary'!$H386)),IF(ISNUMBER(SEARCH("Yes",'2_all_summary'!M386)),1,2),IF(ISNUMBER(SEARCH("No",'2_all_summary'!M386)),4,3))</f>
        <v>4</v>
      </c>
      <c r="K387" s="41">
        <f>IF(ISNUMBER(SEARCH("Yes",'2_all_summary'!$H386)),IF(ISNUMBER(SEARCH("Yes",'2_all_summary'!N386)),1,2),IF(ISNUMBER(SEARCH("No",'2_all_summary'!N386)),4,3))</f>
        <v>4</v>
      </c>
      <c r="L387" s="41">
        <f>IF(ISNUMBER(SEARCH("Yes",'2_all_summary'!$H386)),IF(ISNUMBER(SEARCH("Yes",'2_all_summary'!O386)),1,2),IF(ISNUMBER(SEARCH("No",'2_all_summary'!O386)),4,3))</f>
        <v>4</v>
      </c>
      <c r="M387" s="41">
        <f>IF(ISNUMBER(SEARCH("Yes",'2_all_summary'!$H386)),IF(0&lt;'2_all_summary'!P386,1,2),IF(0='2_all_summary'!P386,4,3))</f>
        <v>4</v>
      </c>
      <c r="N387" s="41">
        <f>IF(ISNUMBER(SEARCH("Yes",'2_all_summary'!$H386)),IF(ISNUMBER(SEARCH("Yes",'2_all_summary'!Q386)),1,2),IF(ISNUMBER(SEARCH("No",'2_all_summary'!Q386)),4,3))</f>
        <v>3</v>
      </c>
      <c r="O387" s="41">
        <f>IF(ISNUMBER(SEARCH("Yes",'2_all_summary'!$H386)),IF(ISNUMBER(SEARCH("Yes",'2_all_summary'!R386)),1,2),IF(ISNUMBER(SEARCH("No",'2_all_summary'!R386)),4,3))</f>
        <v>4</v>
      </c>
      <c r="P387" s="41">
        <f>IF(ISNUMBER(SEARCH("Yes",'2_all_summary'!$H386)),IF(ISNUMBER(SEARCH("Yes",'2_all_summary'!S386)),1,2),IF(ISNUMBER(SEARCH("No",'2_all_summary'!S386)),4,3))</f>
        <v>3</v>
      </c>
      <c r="Q387" s="41">
        <f>IF(ISNUMBER(SEARCH("Yes",'2_all_summary'!$H386)),IF(0&lt;'2_all_summary'!T386,1,2),IF(0='2_all_summary'!T386,4,3))</f>
        <v>3</v>
      </c>
      <c r="R387" s="41">
        <f>IF(ISNUMBER(SEARCH("Yes",'2_all_summary'!$H386)),IF(ISNUMBER(SEARCH("Yes",'2_all_summary'!U386)),1,2),IF(ISNUMBER(SEARCH("No",'2_all_summary'!U386)),4,3))</f>
        <v>3</v>
      </c>
    </row>
    <row r="388" spans="7:18" x14ac:dyDescent="0.3">
      <c r="G388" s="56"/>
      <c r="H388" s="41" t="str">
        <f>'2_all_summary'!D387</f>
        <v>Schooling practices, curriculum, and educational opportunities of the children in the fisherman' neighbourhoods in Indonesia archipelago</v>
      </c>
      <c r="I388" s="41" t="str">
        <f>'2_all_summary'!E387</f>
        <v>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Â© 2022 British Educational Research Association.</v>
      </c>
      <c r="J388" s="41">
        <f>IF(ISNUMBER(SEARCH("Yes",'2_all_summary'!$H387)),IF(ISNUMBER(SEARCH("Yes",'2_all_summary'!M387)),1,2),IF(ISNUMBER(SEARCH("No",'2_all_summary'!M387)),4,3))</f>
        <v>4</v>
      </c>
      <c r="K388" s="41">
        <f>IF(ISNUMBER(SEARCH("Yes",'2_all_summary'!$H387)),IF(ISNUMBER(SEARCH("Yes",'2_all_summary'!N387)),1,2),IF(ISNUMBER(SEARCH("No",'2_all_summary'!N387)),4,3))</f>
        <v>4</v>
      </c>
      <c r="L388" s="41">
        <f>IF(ISNUMBER(SEARCH("Yes",'2_all_summary'!$H387)),IF(ISNUMBER(SEARCH("Yes",'2_all_summary'!O387)),1,2),IF(ISNUMBER(SEARCH("No",'2_all_summary'!O387)),4,3))</f>
        <v>4</v>
      </c>
      <c r="M388" s="41">
        <f>IF(ISNUMBER(SEARCH("Yes",'2_all_summary'!$H387)),IF(0&lt;'2_all_summary'!P387,1,2),IF(0='2_all_summary'!P387,4,3))</f>
        <v>4</v>
      </c>
      <c r="N388" s="41">
        <f>IF(ISNUMBER(SEARCH("Yes",'2_all_summary'!$H387)),IF(ISNUMBER(SEARCH("Yes",'2_all_summary'!Q387)),1,2),IF(ISNUMBER(SEARCH("No",'2_all_summary'!Q387)),4,3))</f>
        <v>4</v>
      </c>
      <c r="O388" s="41">
        <f>IF(ISNUMBER(SEARCH("Yes",'2_all_summary'!$H387)),IF(ISNUMBER(SEARCH("Yes",'2_all_summary'!R387)),1,2),IF(ISNUMBER(SEARCH("No",'2_all_summary'!R387)),4,3))</f>
        <v>4</v>
      </c>
      <c r="P388" s="41">
        <f>IF(ISNUMBER(SEARCH("Yes",'2_all_summary'!$H387)),IF(ISNUMBER(SEARCH("Yes",'2_all_summary'!S387)),1,2),IF(ISNUMBER(SEARCH("No",'2_all_summary'!S387)),4,3))</f>
        <v>4</v>
      </c>
      <c r="Q388" s="41">
        <f>IF(ISNUMBER(SEARCH("Yes",'2_all_summary'!$H387)),IF(0&lt;'2_all_summary'!T387,1,2),IF(0='2_all_summary'!T387,4,3))</f>
        <v>4</v>
      </c>
      <c r="R388" s="41">
        <f>IF(ISNUMBER(SEARCH("Yes",'2_all_summary'!$H387)),IF(ISNUMBER(SEARCH("Yes",'2_all_summary'!U387)),1,2),IF(ISNUMBER(SEARCH("No",'2_all_summary'!U387)),4,3))</f>
        <v>4</v>
      </c>
    </row>
    <row r="389" spans="7:18" x14ac:dyDescent="0.3">
      <c r="G389" s="56"/>
      <c r="H389" s="41" t="str">
        <f>'2_all_summary'!D388</f>
        <v>Community - Based aquaculture - An evaluation</v>
      </c>
      <c r="I389" s="41" t="str">
        <f>'2_all_summary'!E388</f>
        <v>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v>
      </c>
      <c r="J389" s="41">
        <f>IF(ISNUMBER(SEARCH("Yes",'2_all_summary'!$H388)),IF(ISNUMBER(SEARCH("Yes",'2_all_summary'!M388)),1,2),IF(ISNUMBER(SEARCH("No",'2_all_summary'!M388)),4,3))</f>
        <v>4</v>
      </c>
      <c r="K389" s="41">
        <f>IF(ISNUMBER(SEARCH("Yes",'2_all_summary'!$H388)),IF(ISNUMBER(SEARCH("Yes",'2_all_summary'!N388)),1,2),IF(ISNUMBER(SEARCH("No",'2_all_summary'!N388)),4,3))</f>
        <v>4</v>
      </c>
      <c r="L389" s="41">
        <f>IF(ISNUMBER(SEARCH("Yes",'2_all_summary'!$H388)),IF(ISNUMBER(SEARCH("Yes",'2_all_summary'!O388)),1,2),IF(ISNUMBER(SEARCH("No",'2_all_summary'!O388)),4,3))</f>
        <v>4</v>
      </c>
      <c r="M389" s="41">
        <f>IF(ISNUMBER(SEARCH("Yes",'2_all_summary'!$H388)),IF(0&lt;'2_all_summary'!P388,1,2),IF(0='2_all_summary'!P388,4,3))</f>
        <v>4</v>
      </c>
      <c r="N389" s="41">
        <f>IF(ISNUMBER(SEARCH("Yes",'2_all_summary'!$H388)),IF(ISNUMBER(SEARCH("Yes",'2_all_summary'!Q388)),1,2),IF(ISNUMBER(SEARCH("No",'2_all_summary'!Q388)),4,3))</f>
        <v>4</v>
      </c>
      <c r="O389" s="41">
        <f>IF(ISNUMBER(SEARCH("Yes",'2_all_summary'!$H388)),IF(ISNUMBER(SEARCH("Yes",'2_all_summary'!R388)),1,2),IF(ISNUMBER(SEARCH("No",'2_all_summary'!R388)),4,3))</f>
        <v>4</v>
      </c>
      <c r="P389" s="41">
        <f>IF(ISNUMBER(SEARCH("Yes",'2_all_summary'!$H388)),IF(ISNUMBER(SEARCH("Yes",'2_all_summary'!S388)),1,2),IF(ISNUMBER(SEARCH("No",'2_all_summary'!S388)),4,3))</f>
        <v>4</v>
      </c>
      <c r="Q389" s="41">
        <f>IF(ISNUMBER(SEARCH("Yes",'2_all_summary'!$H388)),IF(0&lt;'2_all_summary'!T388,1,2),IF(0='2_all_summary'!T388,4,3))</f>
        <v>4</v>
      </c>
      <c r="R389" s="41">
        <f>IF(ISNUMBER(SEARCH("Yes",'2_all_summary'!$H388)),IF(ISNUMBER(SEARCH("Yes",'2_all_summary'!U388)),1,2),IF(ISNUMBER(SEARCH("No",'2_all_summary'!U388)),4,3))</f>
        <v>4</v>
      </c>
    </row>
    <row r="390" spans="7:18" x14ac:dyDescent="0.3">
      <c r="G390" s="56"/>
      <c r="H390" s="41" t="str">
        <f>'2_all_summary'!D389</f>
        <v>Land management policy in the coastal area based on the local wisdom</v>
      </c>
      <c r="I390" s="41" t="str">
        <f>'2_all_summary'!E389</f>
        <v>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Â© 2021, BIOFLUX SRL. All rights reserved.</v>
      </c>
      <c r="J390" s="41">
        <f>IF(ISNUMBER(SEARCH("Yes",'2_all_summary'!$H389)),IF(ISNUMBER(SEARCH("Yes",'2_all_summary'!M389)),1,2),IF(ISNUMBER(SEARCH("No",'2_all_summary'!M389)),4,3))</f>
        <v>4</v>
      </c>
      <c r="K390" s="41">
        <f>IF(ISNUMBER(SEARCH("Yes",'2_all_summary'!$H389)),IF(ISNUMBER(SEARCH("Yes",'2_all_summary'!N389)),1,2),IF(ISNUMBER(SEARCH("No",'2_all_summary'!N389)),4,3))</f>
        <v>4</v>
      </c>
      <c r="L390" s="41">
        <f>IF(ISNUMBER(SEARCH("Yes",'2_all_summary'!$H389)),IF(ISNUMBER(SEARCH("Yes",'2_all_summary'!O389)),1,2),IF(ISNUMBER(SEARCH("No",'2_all_summary'!O389)),4,3))</f>
        <v>4</v>
      </c>
      <c r="M390" s="41">
        <f>IF(ISNUMBER(SEARCH("Yes",'2_all_summary'!$H389)),IF(0&lt;'2_all_summary'!P389,1,2),IF(0='2_all_summary'!P389,4,3))</f>
        <v>4</v>
      </c>
      <c r="N390" s="41">
        <f>IF(ISNUMBER(SEARCH("Yes",'2_all_summary'!$H389)),IF(ISNUMBER(SEARCH("Yes",'2_all_summary'!Q389)),1,2),IF(ISNUMBER(SEARCH("No",'2_all_summary'!Q389)),4,3))</f>
        <v>4</v>
      </c>
      <c r="O390" s="41">
        <f>IF(ISNUMBER(SEARCH("Yes",'2_all_summary'!$H389)),IF(ISNUMBER(SEARCH("Yes",'2_all_summary'!R389)),1,2),IF(ISNUMBER(SEARCH("No",'2_all_summary'!R389)),4,3))</f>
        <v>4</v>
      </c>
      <c r="P390" s="41">
        <f>IF(ISNUMBER(SEARCH("Yes",'2_all_summary'!$H389)),IF(ISNUMBER(SEARCH("Yes",'2_all_summary'!S389)),1,2),IF(ISNUMBER(SEARCH("No",'2_all_summary'!S389)),4,3))</f>
        <v>4</v>
      </c>
      <c r="Q390" s="41">
        <f>IF(ISNUMBER(SEARCH("Yes",'2_all_summary'!$H389)),IF(0&lt;'2_all_summary'!T389,1,2),IF(0='2_all_summary'!T389,4,3))</f>
        <v>4</v>
      </c>
      <c r="R390" s="41">
        <f>IF(ISNUMBER(SEARCH("Yes",'2_all_summary'!$H389)),IF(ISNUMBER(SEARCH("Yes",'2_all_summary'!U389)),1,2),IF(ISNUMBER(SEARCH("No",'2_all_summary'!U389)),4,3))</f>
        <v>4</v>
      </c>
    </row>
    <row r="391" spans="7:18" x14ac:dyDescent="0.3">
      <c r="G391" s="56"/>
      <c r="H391" s="41" t="str">
        <f>'2_all_summary'!D390</f>
        <v>Drought conditions and recovery in the Coorong wetland, south Australia in 1997-2013</v>
      </c>
      <c r="I391" s="41" t="str">
        <f>'2_all_summary'!E390</f>
        <v>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Â© 2015 Elsevier Ltd.</v>
      </c>
      <c r="J391" s="41">
        <f>IF(ISNUMBER(SEARCH("Yes",'2_all_summary'!$H390)),IF(ISNUMBER(SEARCH("Yes",'2_all_summary'!M390)),1,2),IF(ISNUMBER(SEARCH("No",'2_all_summary'!M390)),4,3))</f>
        <v>4</v>
      </c>
      <c r="K391" s="41">
        <f>IF(ISNUMBER(SEARCH("Yes",'2_all_summary'!$H390)),IF(ISNUMBER(SEARCH("Yes",'2_all_summary'!N390)),1,2),IF(ISNUMBER(SEARCH("No",'2_all_summary'!N390)),4,3))</f>
        <v>4</v>
      </c>
      <c r="L391" s="41">
        <f>IF(ISNUMBER(SEARCH("Yes",'2_all_summary'!$H390)),IF(ISNUMBER(SEARCH("Yes",'2_all_summary'!O390)),1,2),IF(ISNUMBER(SEARCH("No",'2_all_summary'!O390)),4,3))</f>
        <v>4</v>
      </c>
      <c r="M391" s="41">
        <f>IF(ISNUMBER(SEARCH("Yes",'2_all_summary'!$H390)),IF(0&lt;'2_all_summary'!P390,1,2),IF(0='2_all_summary'!P390,4,3))</f>
        <v>4</v>
      </c>
      <c r="N391" s="41">
        <f>IF(ISNUMBER(SEARCH("Yes",'2_all_summary'!$H390)),IF(ISNUMBER(SEARCH("Yes",'2_all_summary'!Q390)),1,2),IF(ISNUMBER(SEARCH("No",'2_all_summary'!Q390)),4,3))</f>
        <v>4</v>
      </c>
      <c r="O391" s="41">
        <f>IF(ISNUMBER(SEARCH("Yes",'2_all_summary'!$H390)),IF(ISNUMBER(SEARCH("Yes",'2_all_summary'!R390)),1,2),IF(ISNUMBER(SEARCH("No",'2_all_summary'!R390)),4,3))</f>
        <v>4</v>
      </c>
      <c r="P391" s="41">
        <f>IF(ISNUMBER(SEARCH("Yes",'2_all_summary'!$H390)),IF(ISNUMBER(SEARCH("Yes",'2_all_summary'!S390)),1,2),IF(ISNUMBER(SEARCH("No",'2_all_summary'!S390)),4,3))</f>
        <v>4</v>
      </c>
      <c r="Q391" s="41">
        <f>IF(ISNUMBER(SEARCH("Yes",'2_all_summary'!$H390)),IF(0&lt;'2_all_summary'!T390,1,2),IF(0='2_all_summary'!T390,4,3))</f>
        <v>4</v>
      </c>
      <c r="R391" s="41">
        <f>IF(ISNUMBER(SEARCH("Yes",'2_all_summary'!$H390)),IF(ISNUMBER(SEARCH("Yes",'2_all_summary'!U390)),1,2),IF(ISNUMBER(SEARCH("No",'2_all_summary'!U390)),4,3))</f>
        <v>4</v>
      </c>
    </row>
    <row r="392" spans="7:18" x14ac:dyDescent="0.3">
      <c r="G392" s="56"/>
      <c r="H392" s="41" t="str">
        <f>'2_all_summary'!D391</f>
        <v>Untangling Tales of Tropical Sardines: Local Knowledge From Fisheries in Timor-Leste</v>
      </c>
      <c r="I392" s="41" t="str">
        <f>'2_all_summary'!E391</f>
        <v>Tropical sardines (Family Clupeidae) are an important component of many marine fisheries in the Indo-West Pacific region. In Timor-Leste, a small, less-developed country within this region, â€˜sardiÃ±aâ€™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â€˜Flat-bodied Sardinellasâ€™ (Sardinella subg. Clupeonia spp.), one species of â€˜Round-bodied Sardinellaâ€™ (Sardinella subg. Sardinella lemuru), two species of â€˜Tropical Pilchardsâ€™ (Amblygaster spp.) and a â€˜Tropical Herringâ€™ species (Herklotsichthys quadrimaculatus), all from the Clupeidae family; and one Dussumieria species from the Dussumieriidae family. We record variations in local sardine names across the country and document aspects of fishersâ€™ knowledge relevant to understanding and managing the fisheries, including local sardine speciesâ€™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Timor-Lesteâ€™s coastal waters and their fisheries. Â© Copyright Â© 2021 Hunnam, Carlos, Hammer, Dos Reis Lopes, Mills and Stacey.</v>
      </c>
      <c r="J392" s="41">
        <f>IF(ISNUMBER(SEARCH("Yes",'2_all_summary'!$H391)),IF(ISNUMBER(SEARCH("Yes",'2_all_summary'!M391)),1,2),IF(ISNUMBER(SEARCH("No",'2_all_summary'!M391)),4,3))</f>
        <v>4</v>
      </c>
      <c r="K392" s="41">
        <f>IF(ISNUMBER(SEARCH("Yes",'2_all_summary'!$H391)),IF(ISNUMBER(SEARCH("Yes",'2_all_summary'!N391)),1,2),IF(ISNUMBER(SEARCH("No",'2_all_summary'!N391)),4,3))</f>
        <v>4</v>
      </c>
      <c r="L392" s="41">
        <f>IF(ISNUMBER(SEARCH("Yes",'2_all_summary'!$H391)),IF(ISNUMBER(SEARCH("Yes",'2_all_summary'!O391)),1,2),IF(ISNUMBER(SEARCH("No",'2_all_summary'!O391)),4,3))</f>
        <v>4</v>
      </c>
      <c r="M392" s="41">
        <f>IF(ISNUMBER(SEARCH("Yes",'2_all_summary'!$H391)),IF(0&lt;'2_all_summary'!P391,1,2),IF(0='2_all_summary'!P391,4,3))</f>
        <v>4</v>
      </c>
      <c r="N392" s="41">
        <f>IF(ISNUMBER(SEARCH("Yes",'2_all_summary'!$H391)),IF(ISNUMBER(SEARCH("Yes",'2_all_summary'!Q391)),1,2),IF(ISNUMBER(SEARCH("No",'2_all_summary'!Q391)),4,3))</f>
        <v>4</v>
      </c>
      <c r="O392" s="41">
        <f>IF(ISNUMBER(SEARCH("Yes",'2_all_summary'!$H391)),IF(ISNUMBER(SEARCH("Yes",'2_all_summary'!R391)),1,2),IF(ISNUMBER(SEARCH("No",'2_all_summary'!R391)),4,3))</f>
        <v>4</v>
      </c>
      <c r="P392" s="41">
        <f>IF(ISNUMBER(SEARCH("Yes",'2_all_summary'!$H391)),IF(ISNUMBER(SEARCH("Yes",'2_all_summary'!S391)),1,2),IF(ISNUMBER(SEARCH("No",'2_all_summary'!S391)),4,3))</f>
        <v>4</v>
      </c>
      <c r="Q392" s="41">
        <f>IF(ISNUMBER(SEARCH("Yes",'2_all_summary'!$H391)),IF(0&lt;'2_all_summary'!T391,1,2),IF(0='2_all_summary'!T391,4,3))</f>
        <v>4</v>
      </c>
      <c r="R392" s="41">
        <f>IF(ISNUMBER(SEARCH("Yes",'2_all_summary'!$H391)),IF(ISNUMBER(SEARCH("Yes",'2_all_summary'!U391)),1,2),IF(ISNUMBER(SEARCH("No",'2_all_summary'!U391)),4,3))</f>
        <v>4</v>
      </c>
    </row>
    <row r="393" spans="7:18" x14ac:dyDescent="0.3">
      <c r="G393" s="56"/>
      <c r="H393" s="41" t="str">
        <f>'2_all_summary'!D392</f>
        <v>Impact of the Community-based Fish Culture System on Expenditure and Inequality: Evidence from Bangladesh</v>
      </c>
      <c r="I393" s="41" t="str">
        <f>'2_all_summary'!E392</f>
        <v>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Â© Copyright by the World Aquaculture Society 2016</v>
      </c>
      <c r="J393" s="41">
        <f>IF(ISNUMBER(SEARCH("Yes",'2_all_summary'!$H392)),IF(ISNUMBER(SEARCH("Yes",'2_all_summary'!M392)),1,2),IF(ISNUMBER(SEARCH("No",'2_all_summary'!M392)),4,3))</f>
        <v>4</v>
      </c>
      <c r="K393" s="41">
        <f>IF(ISNUMBER(SEARCH("Yes",'2_all_summary'!$H392)),IF(ISNUMBER(SEARCH("Yes",'2_all_summary'!N392)),1,2),IF(ISNUMBER(SEARCH("No",'2_all_summary'!N392)),4,3))</f>
        <v>4</v>
      </c>
      <c r="L393" s="41">
        <f>IF(ISNUMBER(SEARCH("Yes",'2_all_summary'!$H392)),IF(ISNUMBER(SEARCH("Yes",'2_all_summary'!O392)),1,2),IF(ISNUMBER(SEARCH("No",'2_all_summary'!O392)),4,3))</f>
        <v>4</v>
      </c>
      <c r="M393" s="41">
        <f>IF(ISNUMBER(SEARCH("Yes",'2_all_summary'!$H392)),IF(0&lt;'2_all_summary'!P392,1,2),IF(0='2_all_summary'!P392,4,3))</f>
        <v>4</v>
      </c>
      <c r="N393" s="41">
        <f>IF(ISNUMBER(SEARCH("Yes",'2_all_summary'!$H392)),IF(ISNUMBER(SEARCH("Yes",'2_all_summary'!Q392)),1,2),IF(ISNUMBER(SEARCH("No",'2_all_summary'!Q392)),4,3))</f>
        <v>4</v>
      </c>
      <c r="O393" s="41">
        <f>IF(ISNUMBER(SEARCH("Yes",'2_all_summary'!$H392)),IF(ISNUMBER(SEARCH("Yes",'2_all_summary'!R392)),1,2),IF(ISNUMBER(SEARCH("No",'2_all_summary'!R392)),4,3))</f>
        <v>4</v>
      </c>
      <c r="P393" s="41">
        <f>IF(ISNUMBER(SEARCH("Yes",'2_all_summary'!$H392)),IF(ISNUMBER(SEARCH("Yes",'2_all_summary'!S392)),1,2),IF(ISNUMBER(SEARCH("No",'2_all_summary'!S392)),4,3))</f>
        <v>4</v>
      </c>
      <c r="Q393" s="41">
        <f>IF(ISNUMBER(SEARCH("Yes",'2_all_summary'!$H392)),IF(0&lt;'2_all_summary'!T392,1,2),IF(0='2_all_summary'!T392,4,3))</f>
        <v>4</v>
      </c>
      <c r="R393" s="41">
        <f>IF(ISNUMBER(SEARCH("Yes",'2_all_summary'!$H392)),IF(ISNUMBER(SEARCH("Yes",'2_all_summary'!U392)),1,2),IF(ISNUMBER(SEARCH("No",'2_all_summary'!U392)),4,3))</f>
        <v>4</v>
      </c>
    </row>
    <row r="394" spans="7:18" x14ac:dyDescent="0.3">
      <c r="G394" s="56"/>
      <c r="H394" s="41" t="str">
        <f>'2_all_summary'!D393</f>
        <v>Proceedings of the Eighth Biennial Watershed Management Council Conference on Managing Watersheds in the New Century</v>
      </c>
      <c r="I394" s="41" t="str">
        <f>'2_all_summary'!E393</f>
        <v>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v>
      </c>
      <c r="J394" s="41">
        <f>IF(ISNUMBER(SEARCH("Yes",'2_all_summary'!$H393)),IF(ISNUMBER(SEARCH("Yes",'2_all_summary'!M393)),1,2),IF(ISNUMBER(SEARCH("No",'2_all_summary'!M393)),4,3))</f>
        <v>4</v>
      </c>
      <c r="K394" s="41">
        <f>IF(ISNUMBER(SEARCH("Yes",'2_all_summary'!$H393)),IF(ISNUMBER(SEARCH("Yes",'2_all_summary'!N393)),1,2),IF(ISNUMBER(SEARCH("No",'2_all_summary'!N393)),4,3))</f>
        <v>4</v>
      </c>
      <c r="L394" s="41">
        <f>IF(ISNUMBER(SEARCH("Yes",'2_all_summary'!$H393)),IF(ISNUMBER(SEARCH("Yes",'2_all_summary'!O393)),1,2),IF(ISNUMBER(SEARCH("No",'2_all_summary'!O393)),4,3))</f>
        <v>4</v>
      </c>
      <c r="M394" s="41">
        <f>IF(ISNUMBER(SEARCH("Yes",'2_all_summary'!$H393)),IF(0&lt;'2_all_summary'!P393,1,2),IF(0='2_all_summary'!P393,4,3))</f>
        <v>4</v>
      </c>
      <c r="N394" s="41">
        <f>IF(ISNUMBER(SEARCH("Yes",'2_all_summary'!$H393)),IF(ISNUMBER(SEARCH("Yes",'2_all_summary'!Q393)),1,2),IF(ISNUMBER(SEARCH("No",'2_all_summary'!Q393)),4,3))</f>
        <v>4</v>
      </c>
      <c r="O394" s="41">
        <f>IF(ISNUMBER(SEARCH("Yes",'2_all_summary'!$H393)),IF(ISNUMBER(SEARCH("Yes",'2_all_summary'!R393)),1,2),IF(ISNUMBER(SEARCH("No",'2_all_summary'!R393)),4,3))</f>
        <v>4</v>
      </c>
      <c r="P394" s="41">
        <f>IF(ISNUMBER(SEARCH("Yes",'2_all_summary'!$H393)),IF(ISNUMBER(SEARCH("Yes",'2_all_summary'!S393)),1,2),IF(ISNUMBER(SEARCH("No",'2_all_summary'!S393)),4,3))</f>
        <v>4</v>
      </c>
      <c r="Q394" s="41">
        <f>IF(ISNUMBER(SEARCH("Yes",'2_all_summary'!$H393)),IF(0&lt;'2_all_summary'!T393,1,2),IF(0='2_all_summary'!T393,4,3))</f>
        <v>4</v>
      </c>
      <c r="R394" s="41">
        <f>IF(ISNUMBER(SEARCH("Yes",'2_all_summary'!$H393)),IF(ISNUMBER(SEARCH("Yes",'2_all_summary'!U393)),1,2),IF(ISNUMBER(SEARCH("No",'2_all_summary'!U393)),4,3))</f>
        <v>4</v>
      </c>
    </row>
    <row r="395" spans="7:18" x14ac:dyDescent="0.3">
      <c r="G395" s="56"/>
      <c r="H395" s="41" t="str">
        <f>'2_all_summary'!D394</f>
        <v>The shetland way: Morality in a resource regime</v>
      </c>
      <c r="I395" s="41" t="str">
        <f>'2_all_summary'!E394</f>
        <v>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Â© 1996 Taylor &amp; Francis.</v>
      </c>
      <c r="J395" s="41">
        <f>IF(ISNUMBER(SEARCH("Yes",'2_all_summary'!$H394)),IF(ISNUMBER(SEARCH("Yes",'2_all_summary'!M394)),1,2),IF(ISNUMBER(SEARCH("No",'2_all_summary'!M394)),4,3))</f>
        <v>4</v>
      </c>
      <c r="K395" s="41">
        <f>IF(ISNUMBER(SEARCH("Yes",'2_all_summary'!$H394)),IF(ISNUMBER(SEARCH("Yes",'2_all_summary'!N394)),1,2),IF(ISNUMBER(SEARCH("No",'2_all_summary'!N394)),4,3))</f>
        <v>4</v>
      </c>
      <c r="L395" s="41">
        <f>IF(ISNUMBER(SEARCH("Yes",'2_all_summary'!$H394)),IF(ISNUMBER(SEARCH("Yes",'2_all_summary'!O394)),1,2),IF(ISNUMBER(SEARCH("No",'2_all_summary'!O394)),4,3))</f>
        <v>4</v>
      </c>
      <c r="M395" s="41">
        <f>IF(ISNUMBER(SEARCH("Yes",'2_all_summary'!$H394)),IF(0&lt;'2_all_summary'!P394,1,2),IF(0='2_all_summary'!P394,4,3))</f>
        <v>4</v>
      </c>
      <c r="N395" s="41">
        <f>IF(ISNUMBER(SEARCH("Yes",'2_all_summary'!$H394)),IF(ISNUMBER(SEARCH("Yes",'2_all_summary'!Q394)),1,2),IF(ISNUMBER(SEARCH("No",'2_all_summary'!Q394)),4,3))</f>
        <v>4</v>
      </c>
      <c r="O395" s="41">
        <f>IF(ISNUMBER(SEARCH("Yes",'2_all_summary'!$H394)),IF(ISNUMBER(SEARCH("Yes",'2_all_summary'!R394)),1,2),IF(ISNUMBER(SEARCH("No",'2_all_summary'!R394)),4,3))</f>
        <v>4</v>
      </c>
      <c r="P395" s="41">
        <f>IF(ISNUMBER(SEARCH("Yes",'2_all_summary'!$H394)),IF(ISNUMBER(SEARCH("Yes",'2_all_summary'!S394)),1,2),IF(ISNUMBER(SEARCH("No",'2_all_summary'!S394)),4,3))</f>
        <v>4</v>
      </c>
      <c r="Q395" s="41">
        <f>IF(ISNUMBER(SEARCH("Yes",'2_all_summary'!$H394)),IF(0&lt;'2_all_summary'!T394,1,2),IF(0='2_all_summary'!T394,4,3))</f>
        <v>4</v>
      </c>
      <c r="R395" s="41">
        <f>IF(ISNUMBER(SEARCH("Yes",'2_all_summary'!$H394)),IF(ISNUMBER(SEARCH("Yes",'2_all_summary'!U394)),1,2),IF(ISNUMBER(SEARCH("No",'2_all_summary'!U394)),4,3))</f>
        <v>4</v>
      </c>
    </row>
    <row r="396" spans="7:18" x14ac:dyDescent="0.3">
      <c r="G396" s="56"/>
      <c r="H396" s="41" t="str">
        <f>'2_all_summary'!D395</f>
        <v>Developing fish community based ecohydrological indicators for water resources management in Taiwan</v>
      </c>
      <c r="I396" s="41" t="str">
        <f>'2_all_summary'!E395</f>
        <v>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Â© 2009 Springer Science+Business Media B.V.</v>
      </c>
      <c r="J396" s="41">
        <f>IF(ISNUMBER(SEARCH("Yes",'2_all_summary'!$H395)),IF(ISNUMBER(SEARCH("Yes",'2_all_summary'!M395)),1,2),IF(ISNUMBER(SEARCH("No",'2_all_summary'!M395)),4,3))</f>
        <v>4</v>
      </c>
      <c r="K396" s="41">
        <f>IF(ISNUMBER(SEARCH("Yes",'2_all_summary'!$H395)),IF(ISNUMBER(SEARCH("Yes",'2_all_summary'!N395)),1,2),IF(ISNUMBER(SEARCH("No",'2_all_summary'!N395)),4,3))</f>
        <v>4</v>
      </c>
      <c r="L396" s="41">
        <f>IF(ISNUMBER(SEARCH("Yes",'2_all_summary'!$H395)),IF(ISNUMBER(SEARCH("Yes",'2_all_summary'!O395)),1,2),IF(ISNUMBER(SEARCH("No",'2_all_summary'!O395)),4,3))</f>
        <v>4</v>
      </c>
      <c r="M396" s="41">
        <f>IF(ISNUMBER(SEARCH("Yes",'2_all_summary'!$H395)),IF(0&lt;'2_all_summary'!P395,1,2),IF(0='2_all_summary'!P395,4,3))</f>
        <v>4</v>
      </c>
      <c r="N396" s="41">
        <f>IF(ISNUMBER(SEARCH("Yes",'2_all_summary'!$H395)),IF(ISNUMBER(SEARCH("Yes",'2_all_summary'!Q395)),1,2),IF(ISNUMBER(SEARCH("No",'2_all_summary'!Q395)),4,3))</f>
        <v>4</v>
      </c>
      <c r="O396" s="41">
        <f>IF(ISNUMBER(SEARCH("Yes",'2_all_summary'!$H395)),IF(ISNUMBER(SEARCH("Yes",'2_all_summary'!R395)),1,2),IF(ISNUMBER(SEARCH("No",'2_all_summary'!R395)),4,3))</f>
        <v>4</v>
      </c>
      <c r="P396" s="41">
        <f>IF(ISNUMBER(SEARCH("Yes",'2_all_summary'!$H395)),IF(ISNUMBER(SEARCH("Yes",'2_all_summary'!S395)),1,2),IF(ISNUMBER(SEARCH("No",'2_all_summary'!S395)),4,3))</f>
        <v>4</v>
      </c>
      <c r="Q396" s="41">
        <f>IF(ISNUMBER(SEARCH("Yes",'2_all_summary'!$H395)),IF(0&lt;'2_all_summary'!T395,1,2),IF(0='2_all_summary'!T395,4,3))</f>
        <v>4</v>
      </c>
      <c r="R396" s="41">
        <f>IF(ISNUMBER(SEARCH("Yes",'2_all_summary'!$H395)),IF(ISNUMBER(SEARCH("Yes",'2_all_summary'!U395)),1,2),IF(ISNUMBER(SEARCH("No",'2_all_summary'!U395)),4,3))</f>
        <v>4</v>
      </c>
    </row>
    <row r="397" spans="7:18" x14ac:dyDescent="0.3">
      <c r="G397" s="56"/>
      <c r="H397" s="41" t="str">
        <f>'2_all_summary'!D396</f>
        <v>Influence of social, management and enforcement factors on the long-term ecological effects of marine sanctuaries</v>
      </c>
      <c r="I397" s="41" t="str">
        <f>'2_all_summary'!E396</f>
        <v>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v>
      </c>
      <c r="J397" s="41">
        <f>IF(ISNUMBER(SEARCH("Yes",'2_all_summary'!$H396)),IF(ISNUMBER(SEARCH("Yes",'2_all_summary'!M396)),1,2),IF(ISNUMBER(SEARCH("No",'2_all_summary'!M396)),4,3))</f>
        <v>4</v>
      </c>
      <c r="K397" s="41">
        <f>IF(ISNUMBER(SEARCH("Yes",'2_all_summary'!$H396)),IF(ISNUMBER(SEARCH("Yes",'2_all_summary'!N396)),1,2),IF(ISNUMBER(SEARCH("No",'2_all_summary'!N396)),4,3))</f>
        <v>4</v>
      </c>
      <c r="L397" s="41">
        <f>IF(ISNUMBER(SEARCH("Yes",'2_all_summary'!$H396)),IF(ISNUMBER(SEARCH("Yes",'2_all_summary'!O396)),1,2),IF(ISNUMBER(SEARCH("No",'2_all_summary'!O396)),4,3))</f>
        <v>4</v>
      </c>
      <c r="M397" s="41">
        <f>IF(ISNUMBER(SEARCH("Yes",'2_all_summary'!$H396)),IF(0&lt;'2_all_summary'!P396,1,2),IF(0='2_all_summary'!P396,4,3))</f>
        <v>4</v>
      </c>
      <c r="N397" s="41">
        <f>IF(ISNUMBER(SEARCH("Yes",'2_all_summary'!$H396)),IF(ISNUMBER(SEARCH("Yes",'2_all_summary'!Q396)),1,2),IF(ISNUMBER(SEARCH("No",'2_all_summary'!Q396)),4,3))</f>
        <v>4</v>
      </c>
      <c r="O397" s="41">
        <f>IF(ISNUMBER(SEARCH("Yes",'2_all_summary'!$H396)),IF(ISNUMBER(SEARCH("Yes",'2_all_summary'!R396)),1,2),IF(ISNUMBER(SEARCH("No",'2_all_summary'!R396)),4,3))</f>
        <v>4</v>
      </c>
      <c r="P397" s="41">
        <f>IF(ISNUMBER(SEARCH("Yes",'2_all_summary'!$H396)),IF(ISNUMBER(SEARCH("Yes",'2_all_summary'!S396)),1,2),IF(ISNUMBER(SEARCH("No",'2_all_summary'!S396)),4,3))</f>
        <v>4</v>
      </c>
      <c r="Q397" s="41">
        <f>IF(ISNUMBER(SEARCH("Yes",'2_all_summary'!$H396)),IF(0&lt;'2_all_summary'!T396,1,2),IF(0='2_all_summary'!T396,4,3))</f>
        <v>4</v>
      </c>
      <c r="R397" s="41">
        <f>IF(ISNUMBER(SEARCH("Yes",'2_all_summary'!$H396)),IF(ISNUMBER(SEARCH("Yes",'2_all_summary'!U396)),1,2),IF(ISNUMBER(SEARCH("No",'2_all_summary'!U396)),4,3))</f>
        <v>4</v>
      </c>
    </row>
    <row r="398" spans="7:18" x14ac:dyDescent="0.3">
      <c r="G398" s="56"/>
      <c r="H398" s="41" t="str">
        <f>'2_all_summary'!D397</f>
        <v>Crisis and conservation at the end of the world: Sheep ranching in Argentine Patagonia</v>
      </c>
      <c r="I398" s="41" t="str">
        <f>'2_all_summary'!E397</f>
        <v>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v>
      </c>
      <c r="J398" s="41">
        <f>IF(ISNUMBER(SEARCH("Yes",'2_all_summary'!$H397)),IF(ISNUMBER(SEARCH("Yes",'2_all_summary'!M397)),1,2),IF(ISNUMBER(SEARCH("No",'2_all_summary'!M397)),4,3))</f>
        <v>4</v>
      </c>
      <c r="K398" s="41">
        <f>IF(ISNUMBER(SEARCH("Yes",'2_all_summary'!$H397)),IF(ISNUMBER(SEARCH("Yes",'2_all_summary'!N397)),1,2),IF(ISNUMBER(SEARCH("No",'2_all_summary'!N397)),4,3))</f>
        <v>4</v>
      </c>
      <c r="L398" s="41">
        <f>IF(ISNUMBER(SEARCH("Yes",'2_all_summary'!$H397)),IF(ISNUMBER(SEARCH("Yes",'2_all_summary'!O397)),1,2),IF(ISNUMBER(SEARCH("No",'2_all_summary'!O397)),4,3))</f>
        <v>4</v>
      </c>
      <c r="M398" s="41">
        <f>IF(ISNUMBER(SEARCH("Yes",'2_all_summary'!$H397)),IF(0&lt;'2_all_summary'!P397,1,2),IF(0='2_all_summary'!P397,4,3))</f>
        <v>4</v>
      </c>
      <c r="N398" s="41">
        <f>IF(ISNUMBER(SEARCH("Yes",'2_all_summary'!$H397)),IF(ISNUMBER(SEARCH("Yes",'2_all_summary'!Q397)),1,2),IF(ISNUMBER(SEARCH("No",'2_all_summary'!Q397)),4,3))</f>
        <v>4</v>
      </c>
      <c r="O398" s="41">
        <f>IF(ISNUMBER(SEARCH("Yes",'2_all_summary'!$H397)),IF(ISNUMBER(SEARCH("Yes",'2_all_summary'!R397)),1,2),IF(ISNUMBER(SEARCH("No",'2_all_summary'!R397)),4,3))</f>
        <v>4</v>
      </c>
      <c r="P398" s="41">
        <f>IF(ISNUMBER(SEARCH("Yes",'2_all_summary'!$H397)),IF(ISNUMBER(SEARCH("Yes",'2_all_summary'!S397)),1,2),IF(ISNUMBER(SEARCH("No",'2_all_summary'!S397)),4,3))</f>
        <v>4</v>
      </c>
      <c r="Q398" s="41">
        <f>IF(ISNUMBER(SEARCH("Yes",'2_all_summary'!$H397)),IF(0&lt;'2_all_summary'!T397,1,2),IF(0='2_all_summary'!T397,4,3))</f>
        <v>4</v>
      </c>
      <c r="R398" s="41">
        <f>IF(ISNUMBER(SEARCH("Yes",'2_all_summary'!$H397)),IF(ISNUMBER(SEARCH("Yes",'2_all_summary'!U397)),1,2),IF(ISNUMBER(SEARCH("No",'2_all_summary'!U397)),4,3))</f>
        <v>4</v>
      </c>
    </row>
    <row r="399" spans="7:18" x14ac:dyDescent="0.3">
      <c r="G399" s="56"/>
      <c r="H399" s="41" t="str">
        <f>'2_all_summary'!D398</f>
        <v>Towards local governance of marine resources and ecosystems on Easter Island</v>
      </c>
      <c r="I399" s="41" t="str">
        <f>'2_all_summary'!E398</f>
        <v>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Â© 2016 John Wiley &amp; Sons, Ltd. Copyright Â© 2016 John Wiley &amp; Sons, Ltd.</v>
      </c>
      <c r="J399" s="41">
        <f>IF(ISNUMBER(SEARCH("Yes",'2_all_summary'!$H398)),IF(ISNUMBER(SEARCH("Yes",'2_all_summary'!M398)),1,2),IF(ISNUMBER(SEARCH("No",'2_all_summary'!M398)),4,3))</f>
        <v>4</v>
      </c>
      <c r="K399" s="41">
        <f>IF(ISNUMBER(SEARCH("Yes",'2_all_summary'!$H398)),IF(ISNUMBER(SEARCH("Yes",'2_all_summary'!N398)),1,2),IF(ISNUMBER(SEARCH("No",'2_all_summary'!N398)),4,3))</f>
        <v>4</v>
      </c>
      <c r="L399" s="41">
        <f>IF(ISNUMBER(SEARCH("Yes",'2_all_summary'!$H398)),IF(ISNUMBER(SEARCH("Yes",'2_all_summary'!O398)),1,2),IF(ISNUMBER(SEARCH("No",'2_all_summary'!O398)),4,3))</f>
        <v>4</v>
      </c>
      <c r="M399" s="41">
        <f>IF(ISNUMBER(SEARCH("Yes",'2_all_summary'!$H398)),IF(0&lt;'2_all_summary'!P398,1,2),IF(0='2_all_summary'!P398,4,3))</f>
        <v>4</v>
      </c>
      <c r="N399" s="41">
        <f>IF(ISNUMBER(SEARCH("Yes",'2_all_summary'!$H398)),IF(ISNUMBER(SEARCH("Yes",'2_all_summary'!Q398)),1,2),IF(ISNUMBER(SEARCH("No",'2_all_summary'!Q398)),4,3))</f>
        <v>4</v>
      </c>
      <c r="O399" s="41">
        <f>IF(ISNUMBER(SEARCH("Yes",'2_all_summary'!$H398)),IF(ISNUMBER(SEARCH("Yes",'2_all_summary'!R398)),1,2),IF(ISNUMBER(SEARCH("No",'2_all_summary'!R398)),4,3))</f>
        <v>4</v>
      </c>
      <c r="P399" s="41">
        <f>IF(ISNUMBER(SEARCH("Yes",'2_all_summary'!$H398)),IF(ISNUMBER(SEARCH("Yes",'2_all_summary'!S398)),1,2),IF(ISNUMBER(SEARCH("No",'2_all_summary'!S398)),4,3))</f>
        <v>4</v>
      </c>
      <c r="Q399" s="41">
        <f>IF(ISNUMBER(SEARCH("Yes",'2_all_summary'!$H398)),IF(0&lt;'2_all_summary'!T398,1,2),IF(0='2_all_summary'!T398,4,3))</f>
        <v>4</v>
      </c>
      <c r="R399" s="41">
        <f>IF(ISNUMBER(SEARCH("Yes",'2_all_summary'!$H398)),IF(ISNUMBER(SEARCH("Yes",'2_all_summary'!U398)),1,2),IF(ISNUMBER(SEARCH("No",'2_all_summary'!U398)),4,3))</f>
        <v>4</v>
      </c>
    </row>
    <row r="400" spans="7:18" x14ac:dyDescent="0.3">
      <c r="G400" s="56"/>
      <c r="H400" s="41" t="str">
        <f>'2_all_summary'!D399</f>
        <v>Marine protected area strategies: Issues, divergences and the search for middle ground</v>
      </c>
      <c r="I400" s="41" t="str">
        <f>'2_all_summary'!E399</f>
        <v>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v>
      </c>
      <c r="J400" s="41">
        <f>IF(ISNUMBER(SEARCH("Yes",'2_all_summary'!$H399)),IF(ISNUMBER(SEARCH("Yes",'2_all_summary'!M399)),1,2),IF(ISNUMBER(SEARCH("No",'2_all_summary'!M399)),4,3))</f>
        <v>4</v>
      </c>
      <c r="K400" s="41">
        <f>IF(ISNUMBER(SEARCH("Yes",'2_all_summary'!$H399)),IF(ISNUMBER(SEARCH("Yes",'2_all_summary'!N399)),1,2),IF(ISNUMBER(SEARCH("No",'2_all_summary'!N399)),4,3))</f>
        <v>4</v>
      </c>
      <c r="L400" s="41">
        <f>IF(ISNUMBER(SEARCH("Yes",'2_all_summary'!$H399)),IF(ISNUMBER(SEARCH("Yes",'2_all_summary'!O399)),1,2),IF(ISNUMBER(SEARCH("No",'2_all_summary'!O399)),4,3))</f>
        <v>4</v>
      </c>
      <c r="M400" s="41">
        <f>IF(ISNUMBER(SEARCH("Yes",'2_all_summary'!$H399)),IF(0&lt;'2_all_summary'!P399,1,2),IF(0='2_all_summary'!P399,4,3))</f>
        <v>4</v>
      </c>
      <c r="N400" s="41">
        <f>IF(ISNUMBER(SEARCH("Yes",'2_all_summary'!$H399)),IF(ISNUMBER(SEARCH("Yes",'2_all_summary'!Q399)),1,2),IF(ISNUMBER(SEARCH("No",'2_all_summary'!Q399)),4,3))</f>
        <v>4</v>
      </c>
      <c r="O400" s="41">
        <f>IF(ISNUMBER(SEARCH("Yes",'2_all_summary'!$H399)),IF(ISNUMBER(SEARCH("Yes",'2_all_summary'!R399)),1,2),IF(ISNUMBER(SEARCH("No",'2_all_summary'!R399)),4,3))</f>
        <v>4</v>
      </c>
      <c r="P400" s="41">
        <f>IF(ISNUMBER(SEARCH("Yes",'2_all_summary'!$H399)),IF(ISNUMBER(SEARCH("Yes",'2_all_summary'!S399)),1,2),IF(ISNUMBER(SEARCH("No",'2_all_summary'!S399)),4,3))</f>
        <v>4</v>
      </c>
      <c r="Q400" s="41">
        <f>IF(ISNUMBER(SEARCH("Yes",'2_all_summary'!$H399)),IF(0&lt;'2_all_summary'!T399,1,2),IF(0='2_all_summary'!T399,4,3))</f>
        <v>4</v>
      </c>
      <c r="R400" s="41">
        <f>IF(ISNUMBER(SEARCH("Yes",'2_all_summary'!$H399)),IF(ISNUMBER(SEARCH("Yes",'2_all_summary'!U399)),1,2),IF(ISNUMBER(SEARCH("No",'2_all_summary'!U399)),4,3))</f>
        <v>4</v>
      </c>
    </row>
    <row r="401" spans="7:18" x14ac:dyDescent="0.3">
      <c r="G401" s="56"/>
      <c r="H401" s="41" t="str">
        <f>'2_all_summary'!D400</f>
        <v>Opportunities in community-government cooperation to maintain marine ecosystem services in the Asia-Pacific and Oceania</v>
      </c>
      <c r="I401" s="41" t="str">
        <f>'2_all_summary'!E400</f>
        <v>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Â© 2019 Elsevier B.V.</v>
      </c>
      <c r="J401" s="41">
        <f>IF(ISNUMBER(SEARCH("Yes",'2_all_summary'!$H400)),IF(ISNUMBER(SEARCH("Yes",'2_all_summary'!M400)),1,2),IF(ISNUMBER(SEARCH("No",'2_all_summary'!M400)),4,3))</f>
        <v>3</v>
      </c>
      <c r="K401" s="41">
        <f>IF(ISNUMBER(SEARCH("Yes",'2_all_summary'!$H400)),IF(ISNUMBER(SEARCH("Yes",'2_all_summary'!N400)),1,2),IF(ISNUMBER(SEARCH("No",'2_all_summary'!N400)),4,3))</f>
        <v>3</v>
      </c>
      <c r="L401" s="41">
        <f>IF(ISNUMBER(SEARCH("Yes",'2_all_summary'!$H400)),IF(ISNUMBER(SEARCH("Yes",'2_all_summary'!O400)),1,2),IF(ISNUMBER(SEARCH("No",'2_all_summary'!O400)),4,3))</f>
        <v>3</v>
      </c>
      <c r="M401" s="41">
        <f>IF(ISNUMBER(SEARCH("Yes",'2_all_summary'!$H400)),IF(0&lt;'2_all_summary'!P400,1,2),IF(0='2_all_summary'!P400,4,3))</f>
        <v>3</v>
      </c>
      <c r="N401" s="41">
        <f>IF(ISNUMBER(SEARCH("Yes",'2_all_summary'!$H400)),IF(ISNUMBER(SEARCH("Yes",'2_all_summary'!Q400)),1,2),IF(ISNUMBER(SEARCH("No",'2_all_summary'!Q400)),4,3))</f>
        <v>4</v>
      </c>
      <c r="O401" s="41">
        <f>IF(ISNUMBER(SEARCH("Yes",'2_all_summary'!$H400)),IF(ISNUMBER(SEARCH("Yes",'2_all_summary'!R400)),1,2),IF(ISNUMBER(SEARCH("No",'2_all_summary'!R400)),4,3))</f>
        <v>3</v>
      </c>
      <c r="P401" s="41">
        <f>IF(ISNUMBER(SEARCH("Yes",'2_all_summary'!$H400)),IF(ISNUMBER(SEARCH("Yes",'2_all_summary'!S400)),1,2),IF(ISNUMBER(SEARCH("No",'2_all_summary'!S400)),4,3))</f>
        <v>4</v>
      </c>
      <c r="Q401" s="41">
        <f>IF(ISNUMBER(SEARCH("Yes",'2_all_summary'!$H400)),IF(0&lt;'2_all_summary'!T400,1,2),IF(0='2_all_summary'!T400,4,3))</f>
        <v>3</v>
      </c>
      <c r="R401" s="41">
        <f>IF(ISNUMBER(SEARCH("Yes",'2_all_summary'!$H400)),IF(ISNUMBER(SEARCH("Yes",'2_all_summary'!U400)),1,2),IF(ISNUMBER(SEARCH("No",'2_all_summary'!U400)),4,3))</f>
        <v>3</v>
      </c>
    </row>
    <row r="402" spans="7:18" x14ac:dyDescent="0.3">
      <c r="G402" s="56"/>
      <c r="H402" s="41" t="str">
        <f>'2_all_summary'!D401</f>
        <v>Zooplankton community structure in the Yellow Sea and East China Sea in autumn</v>
      </c>
      <c r="I402" s="41" t="str">
        <f>'2_all_summary'!E401</f>
        <v>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505-Î¼m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Â© 2015, Universidade de Sao Paulo. All rights reserved.</v>
      </c>
      <c r="J402" s="41">
        <f>IF(ISNUMBER(SEARCH("Yes",'2_all_summary'!$H401)),IF(ISNUMBER(SEARCH("Yes",'2_all_summary'!M401)),1,2),IF(ISNUMBER(SEARCH("No",'2_all_summary'!M401)),4,3))</f>
        <v>4</v>
      </c>
      <c r="K402" s="41">
        <f>IF(ISNUMBER(SEARCH("Yes",'2_all_summary'!$H401)),IF(ISNUMBER(SEARCH("Yes",'2_all_summary'!N401)),1,2),IF(ISNUMBER(SEARCH("No",'2_all_summary'!N401)),4,3))</f>
        <v>4</v>
      </c>
      <c r="L402" s="41">
        <f>IF(ISNUMBER(SEARCH("Yes",'2_all_summary'!$H401)),IF(ISNUMBER(SEARCH("Yes",'2_all_summary'!O401)),1,2),IF(ISNUMBER(SEARCH("No",'2_all_summary'!O401)),4,3))</f>
        <v>4</v>
      </c>
      <c r="M402" s="41">
        <f>IF(ISNUMBER(SEARCH("Yes",'2_all_summary'!$H401)),IF(0&lt;'2_all_summary'!P401,1,2),IF(0='2_all_summary'!P401,4,3))</f>
        <v>4</v>
      </c>
      <c r="N402" s="41">
        <f>IF(ISNUMBER(SEARCH("Yes",'2_all_summary'!$H401)),IF(ISNUMBER(SEARCH("Yes",'2_all_summary'!Q401)),1,2),IF(ISNUMBER(SEARCH("No",'2_all_summary'!Q401)),4,3))</f>
        <v>4</v>
      </c>
      <c r="O402" s="41">
        <f>IF(ISNUMBER(SEARCH("Yes",'2_all_summary'!$H401)),IF(ISNUMBER(SEARCH("Yes",'2_all_summary'!R401)),1,2),IF(ISNUMBER(SEARCH("No",'2_all_summary'!R401)),4,3))</f>
        <v>4</v>
      </c>
      <c r="P402" s="41">
        <f>IF(ISNUMBER(SEARCH("Yes",'2_all_summary'!$H401)),IF(ISNUMBER(SEARCH("Yes",'2_all_summary'!S401)),1,2),IF(ISNUMBER(SEARCH("No",'2_all_summary'!S401)),4,3))</f>
        <v>4</v>
      </c>
      <c r="Q402" s="41">
        <f>IF(ISNUMBER(SEARCH("Yes",'2_all_summary'!$H401)),IF(0&lt;'2_all_summary'!T401,1,2),IF(0='2_all_summary'!T401,4,3))</f>
        <v>4</v>
      </c>
      <c r="R402" s="41">
        <f>IF(ISNUMBER(SEARCH("Yes",'2_all_summary'!$H401)),IF(ISNUMBER(SEARCH("Yes",'2_all_summary'!U401)),1,2),IF(ISNUMBER(SEARCH("No",'2_all_summary'!U401)),4,3))</f>
        <v>4</v>
      </c>
    </row>
    <row r="403" spans="7:18" x14ac:dyDescent="0.3">
      <c r="G403" s="56"/>
      <c r="H403" s="41" t="str">
        <f>'2_all_summary'!D402</f>
        <v>Community-based fisheries organisations and sustainable development: Lessons learned from a comparison between European and Asian countries</v>
      </c>
      <c r="I403" s="41" t="str">
        <f>'2_all_summary'!E402</f>
        <v>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Â© 2021</v>
      </c>
      <c r="J403" s="41">
        <f>IF(ISNUMBER(SEARCH("Yes",'2_all_summary'!$H402)),IF(ISNUMBER(SEARCH("Yes",'2_all_summary'!M402)),1,2),IF(ISNUMBER(SEARCH("No",'2_all_summary'!M402)),4,3))</f>
        <v>4</v>
      </c>
      <c r="K403" s="41">
        <f>IF(ISNUMBER(SEARCH("Yes",'2_all_summary'!$H402)),IF(ISNUMBER(SEARCH("Yes",'2_all_summary'!N402)),1,2),IF(ISNUMBER(SEARCH("No",'2_all_summary'!N402)),4,3))</f>
        <v>4</v>
      </c>
      <c r="L403" s="41">
        <f>IF(ISNUMBER(SEARCH("Yes",'2_all_summary'!$H402)),IF(ISNUMBER(SEARCH("Yes",'2_all_summary'!O402)),1,2),IF(ISNUMBER(SEARCH("No",'2_all_summary'!O402)),4,3))</f>
        <v>4</v>
      </c>
      <c r="M403" s="41">
        <f>IF(ISNUMBER(SEARCH("Yes",'2_all_summary'!$H402)),IF(0&lt;'2_all_summary'!P402,1,2),IF(0='2_all_summary'!P402,4,3))</f>
        <v>4</v>
      </c>
      <c r="N403" s="41">
        <f>IF(ISNUMBER(SEARCH("Yes",'2_all_summary'!$H402)),IF(ISNUMBER(SEARCH("Yes",'2_all_summary'!Q402)),1,2),IF(ISNUMBER(SEARCH("No",'2_all_summary'!Q402)),4,3))</f>
        <v>4</v>
      </c>
      <c r="O403" s="41">
        <f>IF(ISNUMBER(SEARCH("Yes",'2_all_summary'!$H402)),IF(ISNUMBER(SEARCH("Yes",'2_all_summary'!R402)),1,2),IF(ISNUMBER(SEARCH("No",'2_all_summary'!R402)),4,3))</f>
        <v>4</v>
      </c>
      <c r="P403" s="41">
        <f>IF(ISNUMBER(SEARCH("Yes",'2_all_summary'!$H402)),IF(ISNUMBER(SEARCH("Yes",'2_all_summary'!S402)),1,2),IF(ISNUMBER(SEARCH("No",'2_all_summary'!S402)),4,3))</f>
        <v>4</v>
      </c>
      <c r="Q403" s="41">
        <f>IF(ISNUMBER(SEARCH("Yes",'2_all_summary'!$H402)),IF(0&lt;'2_all_summary'!T402,1,2),IF(0='2_all_summary'!T402,4,3))</f>
        <v>4</v>
      </c>
      <c r="R403" s="41">
        <f>IF(ISNUMBER(SEARCH("Yes",'2_all_summary'!$H402)),IF(ISNUMBER(SEARCH("Yes",'2_all_summary'!U402)),1,2),IF(ISNUMBER(SEARCH("No",'2_all_summary'!U402)),4,3))</f>
        <v>4</v>
      </c>
    </row>
    <row r="404" spans="7:18" x14ac:dyDescent="0.3">
      <c r="G404" s="56"/>
      <c r="H404" s="41" t="str">
        <f>'2_all_summary'!D403</f>
        <v>Management of inland open water fisheries resources of Bangladesh: Issues and options</v>
      </c>
      <c r="I404" s="41" t="str">
        <f>'2_all_summary'!E403</f>
        <v>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Â© 2006 Elsevier B.V. All rights reserved.</v>
      </c>
      <c r="J404" s="41">
        <f>IF(ISNUMBER(SEARCH("Yes",'2_all_summary'!$H403)),IF(ISNUMBER(SEARCH("Yes",'2_all_summary'!M403)),1,2),IF(ISNUMBER(SEARCH("No",'2_all_summary'!M403)),4,3))</f>
        <v>4</v>
      </c>
      <c r="K404" s="41">
        <f>IF(ISNUMBER(SEARCH("Yes",'2_all_summary'!$H403)),IF(ISNUMBER(SEARCH("Yes",'2_all_summary'!N403)),1,2),IF(ISNUMBER(SEARCH("No",'2_all_summary'!N403)),4,3))</f>
        <v>4</v>
      </c>
      <c r="L404" s="41">
        <f>IF(ISNUMBER(SEARCH("Yes",'2_all_summary'!$H403)),IF(ISNUMBER(SEARCH("Yes",'2_all_summary'!O403)),1,2),IF(ISNUMBER(SEARCH("No",'2_all_summary'!O403)),4,3))</f>
        <v>4</v>
      </c>
      <c r="M404" s="41">
        <f>IF(ISNUMBER(SEARCH("Yes",'2_all_summary'!$H403)),IF(0&lt;'2_all_summary'!P403,1,2),IF(0='2_all_summary'!P403,4,3))</f>
        <v>4</v>
      </c>
      <c r="N404" s="41">
        <f>IF(ISNUMBER(SEARCH("Yes",'2_all_summary'!$H403)),IF(ISNUMBER(SEARCH("Yes",'2_all_summary'!Q403)),1,2),IF(ISNUMBER(SEARCH("No",'2_all_summary'!Q403)),4,3))</f>
        <v>4</v>
      </c>
      <c r="O404" s="41">
        <f>IF(ISNUMBER(SEARCH("Yes",'2_all_summary'!$H403)),IF(ISNUMBER(SEARCH("Yes",'2_all_summary'!R403)),1,2),IF(ISNUMBER(SEARCH("No",'2_all_summary'!R403)),4,3))</f>
        <v>4</v>
      </c>
      <c r="P404" s="41">
        <f>IF(ISNUMBER(SEARCH("Yes",'2_all_summary'!$H403)),IF(ISNUMBER(SEARCH("Yes",'2_all_summary'!S403)),1,2),IF(ISNUMBER(SEARCH("No",'2_all_summary'!S403)),4,3))</f>
        <v>4</v>
      </c>
      <c r="Q404" s="41">
        <f>IF(ISNUMBER(SEARCH("Yes",'2_all_summary'!$H403)),IF(0&lt;'2_all_summary'!T403,1,2),IF(0='2_all_summary'!T403,4,3))</f>
        <v>4</v>
      </c>
      <c r="R404" s="41">
        <f>IF(ISNUMBER(SEARCH("Yes",'2_all_summary'!$H403)),IF(ISNUMBER(SEARCH("Yes",'2_all_summary'!U403)),1,2),IF(ISNUMBER(SEARCH("No",'2_all_summary'!U403)),4,3))</f>
        <v>4</v>
      </c>
    </row>
    <row r="405" spans="7:18" x14ac:dyDescent="0.3">
      <c r="G405" s="56"/>
      <c r="H405" s="41" t="str">
        <f>'2_all_summary'!D404</f>
        <v>Social and economic challenges to community-based sea cucumber mariculture development in new Ireland province, Papua New Guinea</v>
      </c>
      <c r="I405" s="41" t="str">
        <f>'2_all_summary'!E404</f>
        <v>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Â© 2020</v>
      </c>
      <c r="J405" s="41">
        <f>IF(ISNUMBER(SEARCH("Yes",'2_all_summary'!$H404)),IF(ISNUMBER(SEARCH("Yes",'2_all_summary'!M404)),1,2),IF(ISNUMBER(SEARCH("No",'2_all_summary'!M404)),4,3))</f>
        <v>1</v>
      </c>
      <c r="K405" s="41">
        <f>IF(ISNUMBER(SEARCH("Yes",'2_all_summary'!$H404)),IF(ISNUMBER(SEARCH("Yes",'2_all_summary'!N404)),1,2),IF(ISNUMBER(SEARCH("No",'2_all_summary'!N404)),4,3))</f>
        <v>1</v>
      </c>
      <c r="L405" s="41">
        <f>IF(ISNUMBER(SEARCH("Yes",'2_all_summary'!$H404)),IF(ISNUMBER(SEARCH("Yes",'2_all_summary'!O404)),1,2),IF(ISNUMBER(SEARCH("No",'2_all_summary'!O404)),4,3))</f>
        <v>1</v>
      </c>
      <c r="M405" s="41">
        <f>IF(ISNUMBER(SEARCH("Yes",'2_all_summary'!$H404)),IF(0&lt;'2_all_summary'!P404,1,2),IF(0='2_all_summary'!P404,4,3))</f>
        <v>1</v>
      </c>
      <c r="N405" s="41">
        <f>IF(ISNUMBER(SEARCH("Yes",'2_all_summary'!$H404)),IF(ISNUMBER(SEARCH("Yes",'2_all_summary'!Q404)),1,2),IF(ISNUMBER(SEARCH("No",'2_all_summary'!Q404)),4,3))</f>
        <v>2</v>
      </c>
      <c r="O405" s="41">
        <f>IF(ISNUMBER(SEARCH("Yes",'2_all_summary'!$H404)),IF(ISNUMBER(SEARCH("Yes",'2_all_summary'!R404)),1,2),IF(ISNUMBER(SEARCH("No",'2_all_summary'!R404)),4,3))</f>
        <v>2</v>
      </c>
      <c r="P405" s="41">
        <f>IF(ISNUMBER(SEARCH("Yes",'2_all_summary'!$H404)),IF(ISNUMBER(SEARCH("Yes",'2_all_summary'!S404)),1,2),IF(ISNUMBER(SEARCH("No",'2_all_summary'!S404)),4,3))</f>
        <v>2</v>
      </c>
      <c r="Q405" s="41">
        <f>IF(ISNUMBER(SEARCH("Yes",'2_all_summary'!$H404)),IF(0&lt;'2_all_summary'!T404,1,2),IF(0='2_all_summary'!T404,4,3))</f>
        <v>2</v>
      </c>
      <c r="R405" s="41">
        <f>IF(ISNUMBER(SEARCH("Yes",'2_all_summary'!$H404)),IF(ISNUMBER(SEARCH("Yes",'2_all_summary'!U404)),1,2),IF(ISNUMBER(SEARCH("No",'2_all_summary'!U404)),4,3))</f>
        <v>1</v>
      </c>
    </row>
    <row r="406" spans="7:18" x14ac:dyDescent="0.3">
      <c r="G406" s="56"/>
      <c r="H406" s="41" t="str">
        <f>'2_all_summary'!D405</f>
        <v>Philippine Tubbataha Reef National Marine Park: Status, Management Issues, and Proposed Plan</v>
      </c>
      <c r="I406" s="41" t="str">
        <f>'2_all_summary'!E405</f>
        <v>[No abstract available]</v>
      </c>
      <c r="J406" s="41">
        <f>IF(ISNUMBER(SEARCH("Yes",'2_all_summary'!$H405)),IF(ISNUMBER(SEARCH("Yes",'2_all_summary'!M405)),1,2),IF(ISNUMBER(SEARCH("No",'2_all_summary'!M405)),4,3))</f>
        <v>4</v>
      </c>
      <c r="K406" s="41">
        <f>IF(ISNUMBER(SEARCH("Yes",'2_all_summary'!$H405)),IF(ISNUMBER(SEARCH("Yes",'2_all_summary'!N405)),1,2),IF(ISNUMBER(SEARCH("No",'2_all_summary'!N405)),4,3))</f>
        <v>4</v>
      </c>
      <c r="L406" s="41">
        <f>IF(ISNUMBER(SEARCH("Yes",'2_all_summary'!$H405)),IF(ISNUMBER(SEARCH("Yes",'2_all_summary'!O405)),1,2),IF(ISNUMBER(SEARCH("No",'2_all_summary'!O405)),4,3))</f>
        <v>4</v>
      </c>
      <c r="M406" s="41">
        <f>IF(ISNUMBER(SEARCH("Yes",'2_all_summary'!$H405)),IF(0&lt;'2_all_summary'!P405,1,2),IF(0='2_all_summary'!P405,4,3))</f>
        <v>4</v>
      </c>
      <c r="N406" s="41">
        <f>IF(ISNUMBER(SEARCH("Yes",'2_all_summary'!$H405)),IF(ISNUMBER(SEARCH("Yes",'2_all_summary'!Q405)),1,2),IF(ISNUMBER(SEARCH("No",'2_all_summary'!Q405)),4,3))</f>
        <v>4</v>
      </c>
      <c r="O406" s="41">
        <f>IF(ISNUMBER(SEARCH("Yes",'2_all_summary'!$H405)),IF(ISNUMBER(SEARCH("Yes",'2_all_summary'!R405)),1,2),IF(ISNUMBER(SEARCH("No",'2_all_summary'!R405)),4,3))</f>
        <v>4</v>
      </c>
      <c r="P406" s="41">
        <f>IF(ISNUMBER(SEARCH("Yes",'2_all_summary'!$H405)),IF(ISNUMBER(SEARCH("Yes",'2_all_summary'!S405)),1,2),IF(ISNUMBER(SEARCH("No",'2_all_summary'!S405)),4,3))</f>
        <v>4</v>
      </c>
      <c r="Q406" s="41">
        <f>IF(ISNUMBER(SEARCH("Yes",'2_all_summary'!$H405)),IF(0&lt;'2_all_summary'!T405,1,2),IF(0='2_all_summary'!T405,4,3))</f>
        <v>4</v>
      </c>
      <c r="R406" s="41">
        <f>IF(ISNUMBER(SEARCH("Yes",'2_all_summary'!$H405)),IF(ISNUMBER(SEARCH("Yes",'2_all_summary'!U405)),1,2),IF(ISNUMBER(SEARCH("No",'2_all_summary'!U405)),4,3))</f>
        <v>4</v>
      </c>
    </row>
    <row r="407" spans="7:18" x14ac:dyDescent="0.3">
      <c r="G407" s="56"/>
      <c r="H407" s="41" t="str">
        <f>'2_all_summary'!D406</f>
        <v>Regional differences of the community-based management of spiny lobster gillnet fisheries in kushimoto-cho, the southernmost of Kii Peninsula</v>
      </c>
      <c r="I407" s="41" t="str">
        <f>'2_all_summary'!E406</f>
        <v>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v>
      </c>
      <c r="J407" s="41">
        <f>IF(ISNUMBER(SEARCH("Yes",'2_all_summary'!$H406)),IF(ISNUMBER(SEARCH("Yes",'2_all_summary'!M406)),1,2),IF(ISNUMBER(SEARCH("No",'2_all_summary'!M406)),4,3))</f>
        <v>4</v>
      </c>
      <c r="K407" s="41">
        <f>IF(ISNUMBER(SEARCH("Yes",'2_all_summary'!$H406)),IF(ISNUMBER(SEARCH("Yes",'2_all_summary'!N406)),1,2),IF(ISNUMBER(SEARCH("No",'2_all_summary'!N406)),4,3))</f>
        <v>4</v>
      </c>
      <c r="L407" s="41">
        <f>IF(ISNUMBER(SEARCH("Yes",'2_all_summary'!$H406)),IF(ISNUMBER(SEARCH("Yes",'2_all_summary'!O406)),1,2),IF(ISNUMBER(SEARCH("No",'2_all_summary'!O406)),4,3))</f>
        <v>4</v>
      </c>
      <c r="M407" s="41">
        <f>IF(ISNUMBER(SEARCH("Yes",'2_all_summary'!$H406)),IF(0&lt;'2_all_summary'!P406,1,2),IF(0='2_all_summary'!P406,4,3))</f>
        <v>4</v>
      </c>
      <c r="N407" s="41">
        <f>IF(ISNUMBER(SEARCH("Yes",'2_all_summary'!$H406)),IF(ISNUMBER(SEARCH("Yes",'2_all_summary'!Q406)),1,2),IF(ISNUMBER(SEARCH("No",'2_all_summary'!Q406)),4,3))</f>
        <v>4</v>
      </c>
      <c r="O407" s="41">
        <f>IF(ISNUMBER(SEARCH("Yes",'2_all_summary'!$H406)),IF(ISNUMBER(SEARCH("Yes",'2_all_summary'!R406)),1,2),IF(ISNUMBER(SEARCH("No",'2_all_summary'!R406)),4,3))</f>
        <v>4</v>
      </c>
      <c r="P407" s="41">
        <f>IF(ISNUMBER(SEARCH("Yes",'2_all_summary'!$H406)),IF(ISNUMBER(SEARCH("Yes",'2_all_summary'!S406)),1,2),IF(ISNUMBER(SEARCH("No",'2_all_summary'!S406)),4,3))</f>
        <v>4</v>
      </c>
      <c r="Q407" s="41">
        <f>IF(ISNUMBER(SEARCH("Yes",'2_all_summary'!$H406)),IF(0&lt;'2_all_summary'!T406,1,2),IF(0='2_all_summary'!T406,4,3))</f>
        <v>4</v>
      </c>
      <c r="R407" s="41">
        <f>IF(ISNUMBER(SEARCH("Yes",'2_all_summary'!$H406)),IF(ISNUMBER(SEARCH("Yes",'2_all_summary'!U406)),1,2),IF(ISNUMBER(SEARCH("No",'2_all_summary'!U406)),4,3))</f>
        <v>4</v>
      </c>
    </row>
    <row r="408" spans="7:18" x14ac:dyDescent="0.3">
      <c r="G408" s="56"/>
      <c r="H408" s="41" t="str">
        <f>'2_all_summary'!D407</f>
        <v>Outcomes of the "BRCA Quality Improvement Dissemination Program": An initiative to improve patient receipt of cancer genetics services at five health systems</v>
      </c>
      <c r="I408" s="41" t="str">
        <f>'2_all_summary'!E407</f>
        <v>Objective: A quality improvement initiative (QII) was conducted with five community-based health systems' oncology care centers (sites Aâ€“E).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Â© 2023 Elsevier Inc.</v>
      </c>
      <c r="J408" s="41">
        <f>IF(ISNUMBER(SEARCH("Yes",'2_all_summary'!$H407)),IF(ISNUMBER(SEARCH("Yes",'2_all_summary'!M407)),1,2),IF(ISNUMBER(SEARCH("No",'2_all_summary'!M407)),4,3))</f>
        <v>4</v>
      </c>
      <c r="K408" s="41">
        <f>IF(ISNUMBER(SEARCH("Yes",'2_all_summary'!$H407)),IF(ISNUMBER(SEARCH("Yes",'2_all_summary'!N407)),1,2),IF(ISNUMBER(SEARCH("No",'2_all_summary'!N407)),4,3))</f>
        <v>4</v>
      </c>
      <c r="L408" s="41">
        <f>IF(ISNUMBER(SEARCH("Yes",'2_all_summary'!$H407)),IF(ISNUMBER(SEARCH("Yes",'2_all_summary'!O407)),1,2),IF(ISNUMBER(SEARCH("No",'2_all_summary'!O407)),4,3))</f>
        <v>4</v>
      </c>
      <c r="M408" s="41">
        <f>IF(ISNUMBER(SEARCH("Yes",'2_all_summary'!$H407)),IF(0&lt;'2_all_summary'!P407,1,2),IF(0='2_all_summary'!P407,4,3))</f>
        <v>4</v>
      </c>
      <c r="N408" s="41">
        <f>IF(ISNUMBER(SEARCH("Yes",'2_all_summary'!$H407)),IF(ISNUMBER(SEARCH("Yes",'2_all_summary'!Q407)),1,2),IF(ISNUMBER(SEARCH("No",'2_all_summary'!Q407)),4,3))</f>
        <v>4</v>
      </c>
      <c r="O408" s="41">
        <f>IF(ISNUMBER(SEARCH("Yes",'2_all_summary'!$H407)),IF(ISNUMBER(SEARCH("Yes",'2_all_summary'!R407)),1,2),IF(ISNUMBER(SEARCH("No",'2_all_summary'!R407)),4,3))</f>
        <v>4</v>
      </c>
      <c r="P408" s="41">
        <f>IF(ISNUMBER(SEARCH("Yes",'2_all_summary'!$H407)),IF(ISNUMBER(SEARCH("Yes",'2_all_summary'!S407)),1,2),IF(ISNUMBER(SEARCH("No",'2_all_summary'!S407)),4,3))</f>
        <v>4</v>
      </c>
      <c r="Q408" s="41">
        <f>IF(ISNUMBER(SEARCH("Yes",'2_all_summary'!$H407)),IF(0&lt;'2_all_summary'!T407,1,2),IF(0='2_all_summary'!T407,4,3))</f>
        <v>4</v>
      </c>
      <c r="R408" s="41">
        <f>IF(ISNUMBER(SEARCH("Yes",'2_all_summary'!$H407)),IF(ISNUMBER(SEARCH("Yes",'2_all_summary'!U407)),1,2),IF(ISNUMBER(SEARCH("No",'2_all_summary'!U407)),4,3))</f>
        <v>4</v>
      </c>
    </row>
    <row r="409" spans="7:18" x14ac:dyDescent="0.3">
      <c r="G409" s="56"/>
      <c r="H409" s="41" t="str">
        <f>'2_all_summary'!D408</f>
        <v>The role of information sources in watershed management</v>
      </c>
      <c r="I409" s="41" t="str">
        <f>'2_all_summary'!E408</f>
        <v>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v>
      </c>
      <c r="J409" s="41">
        <f>IF(ISNUMBER(SEARCH("Yes",'2_all_summary'!$H408)),IF(ISNUMBER(SEARCH("Yes",'2_all_summary'!M408)),1,2),IF(ISNUMBER(SEARCH("No",'2_all_summary'!M408)),4,3))</f>
        <v>4</v>
      </c>
      <c r="K409" s="41">
        <f>IF(ISNUMBER(SEARCH("Yes",'2_all_summary'!$H408)),IF(ISNUMBER(SEARCH("Yes",'2_all_summary'!N408)),1,2),IF(ISNUMBER(SEARCH("No",'2_all_summary'!N408)),4,3))</f>
        <v>4</v>
      </c>
      <c r="L409" s="41">
        <f>IF(ISNUMBER(SEARCH("Yes",'2_all_summary'!$H408)),IF(ISNUMBER(SEARCH("Yes",'2_all_summary'!O408)),1,2),IF(ISNUMBER(SEARCH("No",'2_all_summary'!O408)),4,3))</f>
        <v>4</v>
      </c>
      <c r="M409" s="41">
        <f>IF(ISNUMBER(SEARCH("Yes",'2_all_summary'!$H408)),IF(0&lt;'2_all_summary'!P408,1,2),IF(0='2_all_summary'!P408,4,3))</f>
        <v>4</v>
      </c>
      <c r="N409" s="41">
        <f>IF(ISNUMBER(SEARCH("Yes",'2_all_summary'!$H408)),IF(ISNUMBER(SEARCH("Yes",'2_all_summary'!Q408)),1,2),IF(ISNUMBER(SEARCH("No",'2_all_summary'!Q408)),4,3))</f>
        <v>4</v>
      </c>
      <c r="O409" s="41">
        <f>IF(ISNUMBER(SEARCH("Yes",'2_all_summary'!$H408)),IF(ISNUMBER(SEARCH("Yes",'2_all_summary'!R408)),1,2),IF(ISNUMBER(SEARCH("No",'2_all_summary'!R408)),4,3))</f>
        <v>4</v>
      </c>
      <c r="P409" s="41">
        <f>IF(ISNUMBER(SEARCH("Yes",'2_all_summary'!$H408)),IF(ISNUMBER(SEARCH("Yes",'2_all_summary'!S408)),1,2),IF(ISNUMBER(SEARCH("No",'2_all_summary'!S408)),4,3))</f>
        <v>4</v>
      </c>
      <c r="Q409" s="41">
        <f>IF(ISNUMBER(SEARCH("Yes",'2_all_summary'!$H408)),IF(0&lt;'2_all_summary'!T408,1,2),IF(0='2_all_summary'!T408,4,3))</f>
        <v>4</v>
      </c>
      <c r="R409" s="41">
        <f>IF(ISNUMBER(SEARCH("Yes",'2_all_summary'!$H408)),IF(ISNUMBER(SEARCH("Yes",'2_all_summary'!U408)),1,2),IF(ISNUMBER(SEARCH("No",'2_all_summary'!U408)),4,3))</f>
        <v>4</v>
      </c>
    </row>
    <row r="410" spans="7:18" x14ac:dyDescent="0.3">
      <c r="G410" s="56"/>
      <c r="H410" s="41" t="str">
        <f>'2_all_summary'!D409</f>
        <v>Revenue Sharing and Social Capital in Community-Based Resource Management: Empirical Evidence from Japanese Surf-Clam Fisheries</v>
      </c>
      <c r="I410" s="41" t="str">
        <f>'2_all_summary'!E409</f>
        <v>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Â© 2021. by the Board of Regents of the University of Wisconsin System. All Rights Reserved.</v>
      </c>
      <c r="J410" s="41">
        <f>IF(ISNUMBER(SEARCH("Yes",'2_all_summary'!$H409)),IF(ISNUMBER(SEARCH("Yes",'2_all_summary'!M409)),1,2),IF(ISNUMBER(SEARCH("No",'2_all_summary'!M409)),4,3))</f>
        <v>4</v>
      </c>
      <c r="K410" s="41">
        <f>IF(ISNUMBER(SEARCH("Yes",'2_all_summary'!$H409)),IF(ISNUMBER(SEARCH("Yes",'2_all_summary'!N409)),1,2),IF(ISNUMBER(SEARCH("No",'2_all_summary'!N409)),4,3))</f>
        <v>4</v>
      </c>
      <c r="L410" s="41">
        <f>IF(ISNUMBER(SEARCH("Yes",'2_all_summary'!$H409)),IF(ISNUMBER(SEARCH("Yes",'2_all_summary'!O409)),1,2),IF(ISNUMBER(SEARCH("No",'2_all_summary'!O409)),4,3))</f>
        <v>4</v>
      </c>
      <c r="M410" s="41">
        <f>IF(ISNUMBER(SEARCH("Yes",'2_all_summary'!$H409)),IF(0&lt;'2_all_summary'!P409,1,2),IF(0='2_all_summary'!P409,4,3))</f>
        <v>4</v>
      </c>
      <c r="N410" s="41">
        <f>IF(ISNUMBER(SEARCH("Yes",'2_all_summary'!$H409)),IF(ISNUMBER(SEARCH("Yes",'2_all_summary'!Q409)),1,2),IF(ISNUMBER(SEARCH("No",'2_all_summary'!Q409)),4,3))</f>
        <v>4</v>
      </c>
      <c r="O410" s="41">
        <f>IF(ISNUMBER(SEARCH("Yes",'2_all_summary'!$H409)),IF(ISNUMBER(SEARCH("Yes",'2_all_summary'!R409)),1,2),IF(ISNUMBER(SEARCH("No",'2_all_summary'!R409)),4,3))</f>
        <v>4</v>
      </c>
      <c r="P410" s="41">
        <f>IF(ISNUMBER(SEARCH("Yes",'2_all_summary'!$H409)),IF(ISNUMBER(SEARCH("Yes",'2_all_summary'!S409)),1,2),IF(ISNUMBER(SEARCH("No",'2_all_summary'!S409)),4,3))</f>
        <v>4</v>
      </c>
      <c r="Q410" s="41">
        <f>IF(ISNUMBER(SEARCH("Yes",'2_all_summary'!$H409)),IF(0&lt;'2_all_summary'!T409,1,2),IF(0='2_all_summary'!T409,4,3))</f>
        <v>4</v>
      </c>
      <c r="R410" s="41">
        <f>IF(ISNUMBER(SEARCH("Yes",'2_all_summary'!$H409)),IF(ISNUMBER(SEARCH("Yes",'2_all_summary'!U409)),1,2),IF(ISNUMBER(SEARCH("No",'2_all_summary'!U409)),4,3))</f>
        <v>4</v>
      </c>
    </row>
    <row r="411" spans="7:18" x14ac:dyDescent="0.3">
      <c r="G411" s="56"/>
      <c r="H411" s="41" t="str">
        <f>'2_all_summary'!D410</f>
        <v>Community-based mangrove forest management: Implications for local livelihoods and coastal resource conservation along the Volta estuary catchment area of Ghana</v>
      </c>
      <c r="I411" s="41" t="str">
        <f>'2_all_summary'!E410</f>
        <v>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Â© 2016 Elsevier Ltd.</v>
      </c>
      <c r="J411" s="41">
        <f>IF(ISNUMBER(SEARCH("Yes",'2_all_summary'!$H410)),IF(ISNUMBER(SEARCH("Yes",'2_all_summary'!M410)),1,2),IF(ISNUMBER(SEARCH("No",'2_all_summary'!M410)),4,3))</f>
        <v>4</v>
      </c>
      <c r="K411" s="41">
        <f>IF(ISNUMBER(SEARCH("Yes",'2_all_summary'!$H410)),IF(ISNUMBER(SEARCH("Yes",'2_all_summary'!N410)),1,2),IF(ISNUMBER(SEARCH("No",'2_all_summary'!N410)),4,3))</f>
        <v>4</v>
      </c>
      <c r="L411" s="41">
        <f>IF(ISNUMBER(SEARCH("Yes",'2_all_summary'!$H410)),IF(ISNUMBER(SEARCH("Yes",'2_all_summary'!O410)),1,2),IF(ISNUMBER(SEARCH("No",'2_all_summary'!O410)),4,3))</f>
        <v>4</v>
      </c>
      <c r="M411" s="41">
        <f>IF(ISNUMBER(SEARCH("Yes",'2_all_summary'!$H410)),IF(0&lt;'2_all_summary'!P410,1,2),IF(0='2_all_summary'!P410,4,3))</f>
        <v>4</v>
      </c>
      <c r="N411" s="41">
        <f>IF(ISNUMBER(SEARCH("Yes",'2_all_summary'!$H410)),IF(ISNUMBER(SEARCH("Yes",'2_all_summary'!Q410)),1,2),IF(ISNUMBER(SEARCH("No",'2_all_summary'!Q410)),4,3))</f>
        <v>4</v>
      </c>
      <c r="O411" s="41">
        <f>IF(ISNUMBER(SEARCH("Yes",'2_all_summary'!$H410)),IF(ISNUMBER(SEARCH("Yes",'2_all_summary'!R410)),1,2),IF(ISNUMBER(SEARCH("No",'2_all_summary'!R410)),4,3))</f>
        <v>4</v>
      </c>
      <c r="P411" s="41">
        <f>IF(ISNUMBER(SEARCH("Yes",'2_all_summary'!$H410)),IF(ISNUMBER(SEARCH("Yes",'2_all_summary'!S410)),1,2),IF(ISNUMBER(SEARCH("No",'2_all_summary'!S410)),4,3))</f>
        <v>4</v>
      </c>
      <c r="Q411" s="41">
        <f>IF(ISNUMBER(SEARCH("Yes",'2_all_summary'!$H410)),IF(0&lt;'2_all_summary'!T410,1,2),IF(0='2_all_summary'!T410,4,3))</f>
        <v>4</v>
      </c>
      <c r="R411" s="41">
        <f>IF(ISNUMBER(SEARCH("Yes",'2_all_summary'!$H410)),IF(ISNUMBER(SEARCH("Yes",'2_all_summary'!U410)),1,2),IF(ISNUMBER(SEARCH("No",'2_all_summary'!U410)),4,3))</f>
        <v>4</v>
      </c>
    </row>
    <row r="412" spans="7:18" x14ac:dyDescent="0.3">
      <c r="G412" s="56"/>
      <c r="H412" s="41" t="str">
        <f>'2_all_summary'!D411</f>
        <v>Making a case for community-based oyster restoration: An example from Hampton Roads, Virginia, U.S.A.</v>
      </c>
      <c r="I412" s="41" t="str">
        <f>'2_all_summary'!E411</f>
        <v>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v>
      </c>
      <c r="J412" s="41">
        <f>IF(ISNUMBER(SEARCH("Yes",'2_all_summary'!$H411)),IF(ISNUMBER(SEARCH("Yes",'2_all_summary'!M411)),1,2),IF(ISNUMBER(SEARCH("No",'2_all_summary'!M411)),4,3))</f>
        <v>4</v>
      </c>
      <c r="K412" s="41">
        <f>IF(ISNUMBER(SEARCH("Yes",'2_all_summary'!$H411)),IF(ISNUMBER(SEARCH("Yes",'2_all_summary'!N411)),1,2),IF(ISNUMBER(SEARCH("No",'2_all_summary'!N411)),4,3))</f>
        <v>4</v>
      </c>
      <c r="L412" s="41">
        <f>IF(ISNUMBER(SEARCH("Yes",'2_all_summary'!$H411)),IF(ISNUMBER(SEARCH("Yes",'2_all_summary'!O411)),1,2),IF(ISNUMBER(SEARCH("No",'2_all_summary'!O411)),4,3))</f>
        <v>4</v>
      </c>
      <c r="M412" s="41">
        <f>IF(ISNUMBER(SEARCH("Yes",'2_all_summary'!$H411)),IF(0&lt;'2_all_summary'!P411,1,2),IF(0='2_all_summary'!P411,4,3))</f>
        <v>4</v>
      </c>
      <c r="N412" s="41">
        <f>IF(ISNUMBER(SEARCH("Yes",'2_all_summary'!$H411)),IF(ISNUMBER(SEARCH("Yes",'2_all_summary'!Q411)),1,2),IF(ISNUMBER(SEARCH("No",'2_all_summary'!Q411)),4,3))</f>
        <v>4</v>
      </c>
      <c r="O412" s="41">
        <f>IF(ISNUMBER(SEARCH("Yes",'2_all_summary'!$H411)),IF(ISNUMBER(SEARCH("Yes",'2_all_summary'!R411)),1,2),IF(ISNUMBER(SEARCH("No",'2_all_summary'!R411)),4,3))</f>
        <v>4</v>
      </c>
      <c r="P412" s="41">
        <f>IF(ISNUMBER(SEARCH("Yes",'2_all_summary'!$H411)),IF(ISNUMBER(SEARCH("Yes",'2_all_summary'!S411)),1,2),IF(ISNUMBER(SEARCH("No",'2_all_summary'!S411)),4,3))</f>
        <v>4</v>
      </c>
      <c r="Q412" s="41">
        <f>IF(ISNUMBER(SEARCH("Yes",'2_all_summary'!$H411)),IF(0&lt;'2_all_summary'!T411,1,2),IF(0='2_all_summary'!T411,4,3))</f>
        <v>4</v>
      </c>
      <c r="R412" s="41">
        <f>IF(ISNUMBER(SEARCH("Yes",'2_all_summary'!$H411)),IF(ISNUMBER(SEARCH("Yes",'2_all_summary'!U411)),1,2),IF(ISNUMBER(SEARCH("No",'2_all_summary'!U411)),4,3))</f>
        <v>4</v>
      </c>
    </row>
    <row r="413" spans="7:18" x14ac:dyDescent="0.3">
      <c r="G413" s="56"/>
      <c r="H413" s="41" t="str">
        <f>'2_all_summary'!D412</f>
        <v>The role of livelihoods in collective engagement in sustainable integrated coastal management: Oslob Whale Sharks</v>
      </c>
      <c r="I413" s="41" t="str">
        <f>'2_all_summary'!E412</f>
        <v>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Â© 2018 Elsevier Ltd</v>
      </c>
      <c r="J413" s="41">
        <f>IF(ISNUMBER(SEARCH("Yes",'2_all_summary'!$H412)),IF(ISNUMBER(SEARCH("Yes",'2_all_summary'!M412)),1,2),IF(ISNUMBER(SEARCH("No",'2_all_summary'!M412)),4,3))</f>
        <v>4</v>
      </c>
      <c r="K413" s="41">
        <f>IF(ISNUMBER(SEARCH("Yes",'2_all_summary'!$H412)),IF(ISNUMBER(SEARCH("Yes",'2_all_summary'!N412)),1,2),IF(ISNUMBER(SEARCH("No",'2_all_summary'!N412)),4,3))</f>
        <v>4</v>
      </c>
      <c r="L413" s="41">
        <f>IF(ISNUMBER(SEARCH("Yes",'2_all_summary'!$H412)),IF(ISNUMBER(SEARCH("Yes",'2_all_summary'!O412)),1,2),IF(ISNUMBER(SEARCH("No",'2_all_summary'!O412)),4,3))</f>
        <v>3</v>
      </c>
      <c r="M413" s="41">
        <f>IF(ISNUMBER(SEARCH("Yes",'2_all_summary'!$H412)),IF(0&lt;'2_all_summary'!P412,1,2),IF(0='2_all_summary'!P412,4,3))</f>
        <v>3</v>
      </c>
      <c r="N413" s="41">
        <f>IF(ISNUMBER(SEARCH("Yes",'2_all_summary'!$H412)),IF(ISNUMBER(SEARCH("Yes",'2_all_summary'!Q412)),1,2),IF(ISNUMBER(SEARCH("No",'2_all_summary'!Q412)),4,3))</f>
        <v>4</v>
      </c>
      <c r="O413" s="41">
        <f>IF(ISNUMBER(SEARCH("Yes",'2_all_summary'!$H412)),IF(ISNUMBER(SEARCH("Yes",'2_all_summary'!R412)),1,2),IF(ISNUMBER(SEARCH("No",'2_all_summary'!R412)),4,3))</f>
        <v>4</v>
      </c>
      <c r="P413" s="41">
        <f>IF(ISNUMBER(SEARCH("Yes",'2_all_summary'!$H412)),IF(ISNUMBER(SEARCH("Yes",'2_all_summary'!S412)),1,2),IF(ISNUMBER(SEARCH("No",'2_all_summary'!S412)),4,3))</f>
        <v>3</v>
      </c>
      <c r="Q413" s="41">
        <f>IF(ISNUMBER(SEARCH("Yes",'2_all_summary'!$H412)),IF(0&lt;'2_all_summary'!T412,1,2),IF(0='2_all_summary'!T412,4,3))</f>
        <v>3</v>
      </c>
      <c r="R413" s="41">
        <f>IF(ISNUMBER(SEARCH("Yes",'2_all_summary'!$H412)),IF(ISNUMBER(SEARCH("Yes",'2_all_summary'!U412)),1,2),IF(ISNUMBER(SEARCH("No",'2_all_summary'!U412)),4,3))</f>
        <v>3</v>
      </c>
    </row>
    <row r="414" spans="7:18" x14ac:dyDescent="0.3">
      <c r="G414" s="56"/>
      <c r="H414" s="41" t="str">
        <f>'2_all_summary'!D413</f>
        <v>Evaluation of mangrove management through community-based silvofishery in North Sumatra, Indonesia</v>
      </c>
      <c r="I414" s="41" t="str">
        <f>'2_all_summary'!E413</f>
        <v>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Â© Published under licence by IOP Publishing Ltd.</v>
      </c>
      <c r="J414" s="41">
        <f>IF(ISNUMBER(SEARCH("Yes",'2_all_summary'!$H413)),IF(ISNUMBER(SEARCH("Yes",'2_all_summary'!M413)),1,2),IF(ISNUMBER(SEARCH("No",'2_all_summary'!M413)),4,3))</f>
        <v>4</v>
      </c>
      <c r="K414" s="41">
        <f>IF(ISNUMBER(SEARCH("Yes",'2_all_summary'!$H413)),IF(ISNUMBER(SEARCH("Yes",'2_all_summary'!N413)),1,2),IF(ISNUMBER(SEARCH("No",'2_all_summary'!N413)),4,3))</f>
        <v>4</v>
      </c>
      <c r="L414" s="41">
        <f>IF(ISNUMBER(SEARCH("Yes",'2_all_summary'!$H413)),IF(ISNUMBER(SEARCH("Yes",'2_all_summary'!O413)),1,2),IF(ISNUMBER(SEARCH("No",'2_all_summary'!O413)),4,3))</f>
        <v>4</v>
      </c>
      <c r="M414" s="41">
        <f>IF(ISNUMBER(SEARCH("Yes",'2_all_summary'!$H413)),IF(0&lt;'2_all_summary'!P413,1,2),IF(0='2_all_summary'!P413,4,3))</f>
        <v>4</v>
      </c>
      <c r="N414" s="41">
        <f>IF(ISNUMBER(SEARCH("Yes",'2_all_summary'!$H413)),IF(ISNUMBER(SEARCH("Yes",'2_all_summary'!Q413)),1,2),IF(ISNUMBER(SEARCH("No",'2_all_summary'!Q413)),4,3))</f>
        <v>4</v>
      </c>
      <c r="O414" s="41">
        <f>IF(ISNUMBER(SEARCH("Yes",'2_all_summary'!$H413)),IF(ISNUMBER(SEARCH("Yes",'2_all_summary'!R413)),1,2),IF(ISNUMBER(SEARCH("No",'2_all_summary'!R413)),4,3))</f>
        <v>4</v>
      </c>
      <c r="P414" s="41">
        <f>IF(ISNUMBER(SEARCH("Yes",'2_all_summary'!$H413)),IF(ISNUMBER(SEARCH("Yes",'2_all_summary'!S413)),1,2),IF(ISNUMBER(SEARCH("No",'2_all_summary'!S413)),4,3))</f>
        <v>4</v>
      </c>
      <c r="Q414" s="41">
        <f>IF(ISNUMBER(SEARCH("Yes",'2_all_summary'!$H413)),IF(0&lt;'2_all_summary'!T413,1,2),IF(0='2_all_summary'!T413,4,3))</f>
        <v>4</v>
      </c>
      <c r="R414" s="41">
        <f>IF(ISNUMBER(SEARCH("Yes",'2_all_summary'!$H413)),IF(ISNUMBER(SEARCH("Yes",'2_all_summary'!U413)),1,2),IF(ISNUMBER(SEARCH("No",'2_all_summary'!U413)),4,3))</f>
        <v>4</v>
      </c>
    </row>
    <row r="415" spans="7:18" x14ac:dyDescent="0.3">
      <c r="G415" s="56"/>
      <c r="H415" s="41" t="str">
        <f>'2_all_summary'!D414</f>
        <v>Rehearsing Inclusive Participation Through Fishery Stakeholder Workshops in the Philippines</v>
      </c>
      <c r="I415" s="41" t="str">
        <f>'2_all_summary'!E414</f>
        <v>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Â© 2018 Cleland and Jose.</v>
      </c>
      <c r="J415" s="41">
        <f>IF(ISNUMBER(SEARCH("Yes",'2_all_summary'!$H414)),IF(ISNUMBER(SEARCH("Yes",'2_all_summary'!M414)),1,2),IF(ISNUMBER(SEARCH("No",'2_all_summary'!M414)),4,3))</f>
        <v>4</v>
      </c>
      <c r="K415" s="41">
        <f>IF(ISNUMBER(SEARCH("Yes",'2_all_summary'!$H414)),IF(ISNUMBER(SEARCH("Yes",'2_all_summary'!N414)),1,2),IF(ISNUMBER(SEARCH("No",'2_all_summary'!N414)),4,3))</f>
        <v>4</v>
      </c>
      <c r="L415" s="41">
        <f>IF(ISNUMBER(SEARCH("Yes",'2_all_summary'!$H414)),IF(ISNUMBER(SEARCH("Yes",'2_all_summary'!O414)),1,2),IF(ISNUMBER(SEARCH("No",'2_all_summary'!O414)),4,3))</f>
        <v>4</v>
      </c>
      <c r="M415" s="41">
        <f>IF(ISNUMBER(SEARCH("Yes",'2_all_summary'!$H414)),IF(0&lt;'2_all_summary'!P414,1,2),IF(0='2_all_summary'!P414,4,3))</f>
        <v>4</v>
      </c>
      <c r="N415" s="41">
        <f>IF(ISNUMBER(SEARCH("Yes",'2_all_summary'!$H414)),IF(ISNUMBER(SEARCH("Yes",'2_all_summary'!Q414)),1,2),IF(ISNUMBER(SEARCH("No",'2_all_summary'!Q414)),4,3))</f>
        <v>4</v>
      </c>
      <c r="O415" s="41">
        <f>IF(ISNUMBER(SEARCH("Yes",'2_all_summary'!$H414)),IF(ISNUMBER(SEARCH("Yes",'2_all_summary'!R414)),1,2),IF(ISNUMBER(SEARCH("No",'2_all_summary'!R414)),4,3))</f>
        <v>4</v>
      </c>
      <c r="P415" s="41">
        <f>IF(ISNUMBER(SEARCH("Yes",'2_all_summary'!$H414)),IF(ISNUMBER(SEARCH("Yes",'2_all_summary'!S414)),1,2),IF(ISNUMBER(SEARCH("No",'2_all_summary'!S414)),4,3))</f>
        <v>4</v>
      </c>
      <c r="Q415" s="41">
        <f>IF(ISNUMBER(SEARCH("Yes",'2_all_summary'!$H414)),IF(0&lt;'2_all_summary'!T414,1,2),IF(0='2_all_summary'!T414,4,3))</f>
        <v>4</v>
      </c>
      <c r="R415" s="41">
        <f>IF(ISNUMBER(SEARCH("Yes",'2_all_summary'!$H414)),IF(ISNUMBER(SEARCH("Yes",'2_all_summary'!U414)),1,2),IF(ISNUMBER(SEARCH("No",'2_all_summary'!U414)),4,3))</f>
        <v>4</v>
      </c>
    </row>
    <row r="416" spans="7:18" x14ac:dyDescent="0.3">
      <c r="G416" s="56"/>
      <c r="H416" s="41" t="str">
        <f>'2_all_summary'!D415</f>
        <v>The barefoot ecologist goes fishing</v>
      </c>
      <c r="I416" s="41" t="str">
        <f>'2_all_summary'!E415</f>
        <v>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v>
      </c>
      <c r="J416" s="41">
        <f>IF(ISNUMBER(SEARCH("Yes",'2_all_summary'!$H415)),IF(ISNUMBER(SEARCH("Yes",'2_all_summary'!M415)),1,2),IF(ISNUMBER(SEARCH("No",'2_all_summary'!M415)),4,3))</f>
        <v>2</v>
      </c>
      <c r="K416" s="41">
        <f>IF(ISNUMBER(SEARCH("Yes",'2_all_summary'!$H415)),IF(ISNUMBER(SEARCH("Yes",'2_all_summary'!N415)),1,2),IF(ISNUMBER(SEARCH("No",'2_all_summary'!N415)),4,3))</f>
        <v>2</v>
      </c>
      <c r="L416" s="41">
        <f>IF(ISNUMBER(SEARCH("Yes",'2_all_summary'!$H415)),IF(ISNUMBER(SEARCH("Yes",'2_all_summary'!O415)),1,2),IF(ISNUMBER(SEARCH("No",'2_all_summary'!O415)),4,3))</f>
        <v>2</v>
      </c>
      <c r="M416" s="41">
        <f>IF(ISNUMBER(SEARCH("Yes",'2_all_summary'!$H415)),IF(0&lt;'2_all_summary'!P415,1,2),IF(0='2_all_summary'!P415,4,3))</f>
        <v>2</v>
      </c>
      <c r="N416" s="41">
        <f>IF(ISNUMBER(SEARCH("Yes",'2_all_summary'!$H415)),IF(ISNUMBER(SEARCH("Yes",'2_all_summary'!Q415)),1,2),IF(ISNUMBER(SEARCH("No",'2_all_summary'!Q415)),4,3))</f>
        <v>2</v>
      </c>
      <c r="O416" s="41">
        <f>IF(ISNUMBER(SEARCH("Yes",'2_all_summary'!$H415)),IF(ISNUMBER(SEARCH("Yes",'2_all_summary'!R415)),1,2),IF(ISNUMBER(SEARCH("No",'2_all_summary'!R415)),4,3))</f>
        <v>2</v>
      </c>
      <c r="P416" s="41">
        <f>IF(ISNUMBER(SEARCH("Yes",'2_all_summary'!$H415)),IF(ISNUMBER(SEARCH("Yes",'2_all_summary'!S415)),1,2),IF(ISNUMBER(SEARCH("No",'2_all_summary'!S415)),4,3))</f>
        <v>2</v>
      </c>
      <c r="Q416" s="41">
        <f>IF(ISNUMBER(SEARCH("Yes",'2_all_summary'!$H415)),IF(0&lt;'2_all_summary'!T415,1,2),IF(0='2_all_summary'!T415,4,3))</f>
        <v>2</v>
      </c>
      <c r="R416" s="41">
        <f>IF(ISNUMBER(SEARCH("Yes",'2_all_summary'!$H415)),IF(ISNUMBER(SEARCH("Yes",'2_all_summary'!U415)),1,2),IF(ISNUMBER(SEARCH("No",'2_all_summary'!U415)),4,3))</f>
        <v>2</v>
      </c>
    </row>
    <row r="417" spans="7:18" x14ac:dyDescent="0.3">
      <c r="G417" s="56"/>
      <c r="H417" s="41" t="str">
        <f>'2_all_summary'!D416</f>
        <v>Comparing five methods for quantifying abundance and diversity of fish assemblages in seagrass habitat</v>
      </c>
      <c r="I417" s="41" t="str">
        <f>'2_all_summary'!E416</f>
        <v>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Â© 2021</v>
      </c>
      <c r="J417" s="41">
        <f>IF(ISNUMBER(SEARCH("Yes",'2_all_summary'!$H416)),IF(ISNUMBER(SEARCH("Yes",'2_all_summary'!M416)),1,2),IF(ISNUMBER(SEARCH("No",'2_all_summary'!M416)),4,3))</f>
        <v>4</v>
      </c>
      <c r="K417" s="41">
        <f>IF(ISNUMBER(SEARCH("Yes",'2_all_summary'!$H416)),IF(ISNUMBER(SEARCH("Yes",'2_all_summary'!N416)),1,2),IF(ISNUMBER(SEARCH("No",'2_all_summary'!N416)),4,3))</f>
        <v>4</v>
      </c>
      <c r="L417" s="41">
        <f>IF(ISNUMBER(SEARCH("Yes",'2_all_summary'!$H416)),IF(ISNUMBER(SEARCH("Yes",'2_all_summary'!O416)),1,2),IF(ISNUMBER(SEARCH("No",'2_all_summary'!O416)),4,3))</f>
        <v>4</v>
      </c>
      <c r="M417" s="41">
        <f>IF(ISNUMBER(SEARCH("Yes",'2_all_summary'!$H416)),IF(0&lt;'2_all_summary'!P416,1,2),IF(0='2_all_summary'!P416,4,3))</f>
        <v>4</v>
      </c>
      <c r="N417" s="41">
        <f>IF(ISNUMBER(SEARCH("Yes",'2_all_summary'!$H416)),IF(ISNUMBER(SEARCH("Yes",'2_all_summary'!Q416)),1,2),IF(ISNUMBER(SEARCH("No",'2_all_summary'!Q416)),4,3))</f>
        <v>4</v>
      </c>
      <c r="O417" s="41">
        <f>IF(ISNUMBER(SEARCH("Yes",'2_all_summary'!$H416)),IF(ISNUMBER(SEARCH("Yes",'2_all_summary'!R416)),1,2),IF(ISNUMBER(SEARCH("No",'2_all_summary'!R416)),4,3))</f>
        <v>4</v>
      </c>
      <c r="P417" s="41">
        <f>IF(ISNUMBER(SEARCH("Yes",'2_all_summary'!$H416)),IF(ISNUMBER(SEARCH("Yes",'2_all_summary'!S416)),1,2),IF(ISNUMBER(SEARCH("No",'2_all_summary'!S416)),4,3))</f>
        <v>4</v>
      </c>
      <c r="Q417" s="41">
        <f>IF(ISNUMBER(SEARCH("Yes",'2_all_summary'!$H416)),IF(0&lt;'2_all_summary'!T416,1,2),IF(0='2_all_summary'!T416,4,3))</f>
        <v>4</v>
      </c>
      <c r="R417" s="41">
        <f>IF(ISNUMBER(SEARCH("Yes",'2_all_summary'!$H416)),IF(ISNUMBER(SEARCH("Yes",'2_all_summary'!U416)),1,2),IF(ISNUMBER(SEARCH("No",'2_all_summary'!U416)),4,3))</f>
        <v>4</v>
      </c>
    </row>
    <row r="418" spans="7:18" x14ac:dyDescent="0.3">
      <c r="G418" s="56"/>
      <c r="H418" s="41" t="str">
        <f>'2_all_summary'!D417</f>
        <v>Results of a community based disease monitoring program of marine mammals in Arctic Canada</v>
      </c>
      <c r="I418" s="41" t="str">
        <f>'2_all_summary'!E417</f>
        <v>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naÃ¯ve animals may be immediately catastrophic. Â© 2004 IEEE.</v>
      </c>
      <c r="J418" s="41">
        <f>IF(ISNUMBER(SEARCH("Yes",'2_all_summary'!$H417)),IF(ISNUMBER(SEARCH("Yes",'2_all_summary'!M417)),1,2),IF(ISNUMBER(SEARCH("No",'2_all_summary'!M417)),4,3))</f>
        <v>4</v>
      </c>
      <c r="K418" s="41">
        <f>IF(ISNUMBER(SEARCH("Yes",'2_all_summary'!$H417)),IF(ISNUMBER(SEARCH("Yes",'2_all_summary'!N417)),1,2),IF(ISNUMBER(SEARCH("No",'2_all_summary'!N417)),4,3))</f>
        <v>4</v>
      </c>
      <c r="L418" s="41">
        <f>IF(ISNUMBER(SEARCH("Yes",'2_all_summary'!$H417)),IF(ISNUMBER(SEARCH("Yes",'2_all_summary'!O417)),1,2),IF(ISNUMBER(SEARCH("No",'2_all_summary'!O417)),4,3))</f>
        <v>4</v>
      </c>
      <c r="M418" s="41">
        <f>IF(ISNUMBER(SEARCH("Yes",'2_all_summary'!$H417)),IF(0&lt;'2_all_summary'!P417,1,2),IF(0='2_all_summary'!P417,4,3))</f>
        <v>4</v>
      </c>
      <c r="N418" s="41">
        <f>IF(ISNUMBER(SEARCH("Yes",'2_all_summary'!$H417)),IF(ISNUMBER(SEARCH("Yes",'2_all_summary'!Q417)),1,2),IF(ISNUMBER(SEARCH("No",'2_all_summary'!Q417)),4,3))</f>
        <v>4</v>
      </c>
      <c r="O418" s="41">
        <f>IF(ISNUMBER(SEARCH("Yes",'2_all_summary'!$H417)),IF(ISNUMBER(SEARCH("Yes",'2_all_summary'!R417)),1,2),IF(ISNUMBER(SEARCH("No",'2_all_summary'!R417)),4,3))</f>
        <v>4</v>
      </c>
      <c r="P418" s="41">
        <f>IF(ISNUMBER(SEARCH("Yes",'2_all_summary'!$H417)),IF(ISNUMBER(SEARCH("Yes",'2_all_summary'!S417)),1,2),IF(ISNUMBER(SEARCH("No",'2_all_summary'!S417)),4,3))</f>
        <v>4</v>
      </c>
      <c r="Q418" s="41">
        <f>IF(ISNUMBER(SEARCH("Yes",'2_all_summary'!$H417)),IF(0&lt;'2_all_summary'!T417,1,2),IF(0='2_all_summary'!T417,4,3))</f>
        <v>4</v>
      </c>
      <c r="R418" s="41">
        <f>IF(ISNUMBER(SEARCH("Yes",'2_all_summary'!$H417)),IF(ISNUMBER(SEARCH("Yes",'2_all_summary'!U417)),1,2),IF(ISNUMBER(SEARCH("No",'2_all_summary'!U417)),4,3))</f>
        <v>4</v>
      </c>
    </row>
    <row r="419" spans="7:18" x14ac:dyDescent="0.3">
      <c r="G419" s="56"/>
      <c r="H419" s="41" t="str">
        <f>'2_all_summary'!D418</f>
        <v>Restricted grouper reproductive migrations support community-based management</v>
      </c>
      <c r="I419" s="41" t="str">
        <f>'2_all_summary'!E418</f>
        <v>Conservation commonly requires trade-offs between social and ecological goals. For tropical small-scale fisheries, spatial scales of socially appropriate management are generally smallâ€”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1â€“2km2 would protect approximately 30â€“50% of the spawning population throughout the nonspawning season. Contrasting with current knowledge, our results demonstrate that species with moderate reproductive migrations can be managed at scales congruous with spatially restricted management tools. Â© 2016 The Authors.</v>
      </c>
      <c r="J419" s="41">
        <f>IF(ISNUMBER(SEARCH("Yes",'2_all_summary'!$H418)),IF(ISNUMBER(SEARCH("Yes",'2_all_summary'!M418)),1,2),IF(ISNUMBER(SEARCH("No",'2_all_summary'!M418)),4,3))</f>
        <v>1</v>
      </c>
      <c r="K419" s="41">
        <f>IF(ISNUMBER(SEARCH("Yes",'2_all_summary'!$H418)),IF(ISNUMBER(SEARCH("Yes",'2_all_summary'!N418)),1,2),IF(ISNUMBER(SEARCH("No",'2_all_summary'!N418)),4,3))</f>
        <v>1</v>
      </c>
      <c r="L419" s="41">
        <f>IF(ISNUMBER(SEARCH("Yes",'2_all_summary'!$H418)),IF(ISNUMBER(SEARCH("Yes",'2_all_summary'!O418)),1,2),IF(ISNUMBER(SEARCH("No",'2_all_summary'!O418)),4,3))</f>
        <v>1</v>
      </c>
      <c r="M419" s="41">
        <f>IF(ISNUMBER(SEARCH("Yes",'2_all_summary'!$H418)),IF(0&lt;'2_all_summary'!P418,1,2),IF(0='2_all_summary'!P418,4,3))</f>
        <v>1</v>
      </c>
      <c r="N419" s="41">
        <f>IF(ISNUMBER(SEARCH("Yes",'2_all_summary'!$H418)),IF(ISNUMBER(SEARCH("Yes",'2_all_summary'!Q418)),1,2),IF(ISNUMBER(SEARCH("No",'2_all_summary'!Q418)),4,3))</f>
        <v>1</v>
      </c>
      <c r="O419" s="41">
        <f>IF(ISNUMBER(SEARCH("Yes",'2_all_summary'!$H418)),IF(ISNUMBER(SEARCH("Yes",'2_all_summary'!R418)),1,2),IF(ISNUMBER(SEARCH("No",'2_all_summary'!R418)),4,3))</f>
        <v>1</v>
      </c>
      <c r="P419" s="41">
        <f>IF(ISNUMBER(SEARCH("Yes",'2_all_summary'!$H418)),IF(ISNUMBER(SEARCH("Yes",'2_all_summary'!S418)),1,2),IF(ISNUMBER(SEARCH("No",'2_all_summary'!S418)),4,3))</f>
        <v>1</v>
      </c>
      <c r="Q419" s="41">
        <f>IF(ISNUMBER(SEARCH("Yes",'2_all_summary'!$H418)),IF(0&lt;'2_all_summary'!T418,1,2),IF(0='2_all_summary'!T418,4,3))</f>
        <v>1</v>
      </c>
      <c r="R419" s="41">
        <f>IF(ISNUMBER(SEARCH("Yes",'2_all_summary'!$H418)),IF(ISNUMBER(SEARCH("Yes",'2_all_summary'!U418)),1,2),IF(ISNUMBER(SEARCH("No",'2_all_summary'!U418)),4,3))</f>
        <v>1</v>
      </c>
    </row>
    <row r="420" spans="7:18" x14ac:dyDescent="0.3">
      <c r="G420" s="56"/>
      <c r="H420" s="41" t="str">
        <f>'2_all_summary'!D419</f>
        <v>Community-based management of the environment: Lessons from the past and options for the future</v>
      </c>
      <c r="I420" s="41" t="str">
        <f>'2_all_summary'!E419</f>
        <v>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Â© 2001 John Wiley &amp; Sons, Ltd.</v>
      </c>
      <c r="J420" s="41">
        <f>IF(ISNUMBER(SEARCH("Yes",'2_all_summary'!$H419)),IF(ISNUMBER(SEARCH("Yes",'2_all_summary'!M419)),1,2),IF(ISNUMBER(SEARCH("No",'2_all_summary'!M419)),4,3))</f>
        <v>1</v>
      </c>
      <c r="K420" s="41">
        <f>IF(ISNUMBER(SEARCH("Yes",'2_all_summary'!$H419)),IF(ISNUMBER(SEARCH("Yes",'2_all_summary'!N419)),1,2),IF(ISNUMBER(SEARCH("No",'2_all_summary'!N419)),4,3))</f>
        <v>1</v>
      </c>
      <c r="L420" s="41">
        <f>IF(ISNUMBER(SEARCH("Yes",'2_all_summary'!$H419)),IF(ISNUMBER(SEARCH("Yes",'2_all_summary'!O419)),1,2),IF(ISNUMBER(SEARCH("No",'2_all_summary'!O419)),4,3))</f>
        <v>1</v>
      </c>
      <c r="M420" s="41">
        <f>IF(ISNUMBER(SEARCH("Yes",'2_all_summary'!$H419)),IF(0&lt;'2_all_summary'!P419,1,2),IF(0='2_all_summary'!P419,4,3))</f>
        <v>1</v>
      </c>
      <c r="N420" s="41">
        <f>IF(ISNUMBER(SEARCH("Yes",'2_all_summary'!$H419)),IF(ISNUMBER(SEARCH("Yes",'2_all_summary'!Q419)),1,2),IF(ISNUMBER(SEARCH("No",'2_all_summary'!Q419)),4,3))</f>
        <v>2</v>
      </c>
      <c r="O420" s="41">
        <f>IF(ISNUMBER(SEARCH("Yes",'2_all_summary'!$H419)),IF(ISNUMBER(SEARCH("Yes",'2_all_summary'!R419)),1,2),IF(ISNUMBER(SEARCH("No",'2_all_summary'!R419)),4,3))</f>
        <v>1</v>
      </c>
      <c r="P420" s="41">
        <f>IF(ISNUMBER(SEARCH("Yes",'2_all_summary'!$H419)),IF(ISNUMBER(SEARCH("Yes",'2_all_summary'!S419)),1,2),IF(ISNUMBER(SEARCH("No",'2_all_summary'!S419)),4,3))</f>
        <v>2</v>
      </c>
      <c r="Q420" s="41">
        <f>IF(ISNUMBER(SEARCH("Yes",'2_all_summary'!$H419)),IF(0&lt;'2_all_summary'!T419,1,2),IF(0='2_all_summary'!T419,4,3))</f>
        <v>1</v>
      </c>
      <c r="R420" s="41">
        <f>IF(ISNUMBER(SEARCH("Yes",'2_all_summary'!$H419)),IF(ISNUMBER(SEARCH("Yes",'2_all_summary'!U419)),1,2),IF(ISNUMBER(SEARCH("No",'2_all_summary'!U419)),4,3))</f>
        <v>1</v>
      </c>
    </row>
    <row r="421" spans="7:18" x14ac:dyDescent="0.3">
      <c r="G421" s="56"/>
      <c r="H421" s="41" t="str">
        <f>'2_all_summary'!D420</f>
        <v>Crafting the success and failure of decentralized marine management</v>
      </c>
      <c r="I421" s="41" t="str">
        <f>'2_all_summary'!E420</f>
        <v>This paper presents an ethnographic case study of the design and revision of a decentralized marine management scheme implemented on the island of Moorea, French Polynesia named Plan de Gestion de lâ€™Espace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peopleâ€™s engagement withâ€”or resistance toâ€”the local marine management and governance design. Our results highlight how the controversies around the revision of Mooreaâ€™s PGEM overflowed the boundaries of ecology as construed by scientific experts. Stakeholders interpreted â€œmarine resource managementâ€ as something well beyond just â€œmarine resourcesâ€ to include politics, identity, Polynesian cosmology, and livelihoods. Our findings provide generalizable patterns for understanding how natural-resource management policies are received and repurposed by local actors. Â© 2022, The Author(s).</v>
      </c>
      <c r="J421" s="41">
        <f>IF(ISNUMBER(SEARCH("Yes",'2_all_summary'!$H420)),IF(ISNUMBER(SEARCH("Yes",'2_all_summary'!M420)),1,2),IF(ISNUMBER(SEARCH("No",'2_all_summary'!M420)),4,3))</f>
        <v>4</v>
      </c>
      <c r="K421" s="41">
        <f>IF(ISNUMBER(SEARCH("Yes",'2_all_summary'!$H420)),IF(ISNUMBER(SEARCH("Yes",'2_all_summary'!N420)),1,2),IF(ISNUMBER(SEARCH("No",'2_all_summary'!N420)),4,3))</f>
        <v>4</v>
      </c>
      <c r="L421" s="41">
        <f>IF(ISNUMBER(SEARCH("Yes",'2_all_summary'!$H420)),IF(ISNUMBER(SEARCH("Yes",'2_all_summary'!O420)),1,2),IF(ISNUMBER(SEARCH("No",'2_all_summary'!O420)),4,3))</f>
        <v>4</v>
      </c>
      <c r="M421" s="41">
        <f>IF(ISNUMBER(SEARCH("Yes",'2_all_summary'!$H420)),IF(0&lt;'2_all_summary'!P420,1,2),IF(0='2_all_summary'!P420,4,3))</f>
        <v>4</v>
      </c>
      <c r="N421" s="41">
        <f>IF(ISNUMBER(SEARCH("Yes",'2_all_summary'!$H420)),IF(ISNUMBER(SEARCH("Yes",'2_all_summary'!Q420)),1,2),IF(ISNUMBER(SEARCH("No",'2_all_summary'!Q420)),4,3))</f>
        <v>4</v>
      </c>
      <c r="O421" s="41">
        <f>IF(ISNUMBER(SEARCH("Yes",'2_all_summary'!$H420)),IF(ISNUMBER(SEARCH("Yes",'2_all_summary'!R420)),1,2),IF(ISNUMBER(SEARCH("No",'2_all_summary'!R420)),4,3))</f>
        <v>4</v>
      </c>
      <c r="P421" s="41">
        <f>IF(ISNUMBER(SEARCH("Yes",'2_all_summary'!$H420)),IF(ISNUMBER(SEARCH("Yes",'2_all_summary'!S420)),1,2),IF(ISNUMBER(SEARCH("No",'2_all_summary'!S420)),4,3))</f>
        <v>4</v>
      </c>
      <c r="Q421" s="41">
        <f>IF(ISNUMBER(SEARCH("Yes",'2_all_summary'!$H420)),IF(0&lt;'2_all_summary'!T420,1,2),IF(0='2_all_summary'!T420,4,3))</f>
        <v>4</v>
      </c>
      <c r="R421" s="41">
        <f>IF(ISNUMBER(SEARCH("Yes",'2_all_summary'!$H420)),IF(ISNUMBER(SEARCH("Yes",'2_all_summary'!U420)),1,2),IF(ISNUMBER(SEARCH("No",'2_all_summary'!U420)),4,3))</f>
        <v>4</v>
      </c>
    </row>
    <row r="422" spans="7:18" x14ac:dyDescent="0.3">
      <c r="G422" s="56"/>
      <c r="H422" s="41" t="str">
        <f>'2_all_summary'!D421</f>
        <v>River fisheries management in Bangladesh: Drawing lessons from Community Based Fisheries Management (CBFM) experiences</v>
      </c>
      <c r="I422" s="41" t="str">
        <f>'2_all_summary'!E421</f>
        <v>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Â© 2009 Elsevier Ltd. All rights reserved.</v>
      </c>
      <c r="J422" s="41">
        <f>IF(ISNUMBER(SEARCH("Yes",'2_all_summary'!$H421)),IF(ISNUMBER(SEARCH("Yes",'2_all_summary'!M421)),1,2),IF(ISNUMBER(SEARCH("No",'2_all_summary'!M421)),4,3))</f>
        <v>4</v>
      </c>
      <c r="K422" s="41">
        <f>IF(ISNUMBER(SEARCH("Yes",'2_all_summary'!$H421)),IF(ISNUMBER(SEARCH("Yes",'2_all_summary'!N421)),1,2),IF(ISNUMBER(SEARCH("No",'2_all_summary'!N421)),4,3))</f>
        <v>4</v>
      </c>
      <c r="L422" s="41">
        <f>IF(ISNUMBER(SEARCH("Yes",'2_all_summary'!$H421)),IF(ISNUMBER(SEARCH("Yes",'2_all_summary'!O421)),1,2),IF(ISNUMBER(SEARCH("No",'2_all_summary'!O421)),4,3))</f>
        <v>4</v>
      </c>
      <c r="M422" s="41">
        <f>IF(ISNUMBER(SEARCH("Yes",'2_all_summary'!$H421)),IF(0&lt;'2_all_summary'!P421,1,2),IF(0='2_all_summary'!P421,4,3))</f>
        <v>4</v>
      </c>
      <c r="N422" s="41">
        <f>IF(ISNUMBER(SEARCH("Yes",'2_all_summary'!$H421)),IF(ISNUMBER(SEARCH("Yes",'2_all_summary'!Q421)),1,2),IF(ISNUMBER(SEARCH("No",'2_all_summary'!Q421)),4,3))</f>
        <v>4</v>
      </c>
      <c r="O422" s="41">
        <f>IF(ISNUMBER(SEARCH("Yes",'2_all_summary'!$H421)),IF(ISNUMBER(SEARCH("Yes",'2_all_summary'!R421)),1,2),IF(ISNUMBER(SEARCH("No",'2_all_summary'!R421)),4,3))</f>
        <v>4</v>
      </c>
      <c r="P422" s="41">
        <f>IF(ISNUMBER(SEARCH("Yes",'2_all_summary'!$H421)),IF(ISNUMBER(SEARCH("Yes",'2_all_summary'!S421)),1,2),IF(ISNUMBER(SEARCH("No",'2_all_summary'!S421)),4,3))</f>
        <v>4</v>
      </c>
      <c r="Q422" s="41">
        <f>IF(ISNUMBER(SEARCH("Yes",'2_all_summary'!$H421)),IF(0&lt;'2_all_summary'!T421,1,2),IF(0='2_all_summary'!T421,4,3))</f>
        <v>4</v>
      </c>
      <c r="R422" s="41">
        <f>IF(ISNUMBER(SEARCH("Yes",'2_all_summary'!$H421)),IF(ISNUMBER(SEARCH("Yes",'2_all_summary'!U421)),1,2),IF(ISNUMBER(SEARCH("No",'2_all_summary'!U421)),4,3))</f>
        <v>4</v>
      </c>
    </row>
    <row r="423" spans="7:18" x14ac:dyDescent="0.3">
      <c r="G423" s="56"/>
      <c r="H423" s="41" t="str">
        <f>'2_all_summary'!D422</f>
        <v>Perceptions of gender dynamics in small-scale fisheries and conservation areas in the Pursat province of Tonle Sap Lake, Cambodia</v>
      </c>
      <c r="I423" s="41" t="str">
        <f>'2_all_summary'!E422</f>
        <v>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Â© 2019 Victoria University of Wellington and John Wiley &amp; Sons Australia, Ltd</v>
      </c>
      <c r="J423" s="41">
        <f>IF(ISNUMBER(SEARCH("Yes",'2_all_summary'!$H422)),IF(ISNUMBER(SEARCH("Yes",'2_all_summary'!M422)),1,2),IF(ISNUMBER(SEARCH("No",'2_all_summary'!M422)),4,3))</f>
        <v>4</v>
      </c>
      <c r="K423" s="41">
        <f>IF(ISNUMBER(SEARCH("Yes",'2_all_summary'!$H422)),IF(ISNUMBER(SEARCH("Yes",'2_all_summary'!N422)),1,2),IF(ISNUMBER(SEARCH("No",'2_all_summary'!N422)),4,3))</f>
        <v>4</v>
      </c>
      <c r="L423" s="41">
        <f>IF(ISNUMBER(SEARCH("Yes",'2_all_summary'!$H422)),IF(ISNUMBER(SEARCH("Yes",'2_all_summary'!O422)),1,2),IF(ISNUMBER(SEARCH("No",'2_all_summary'!O422)),4,3))</f>
        <v>4</v>
      </c>
      <c r="M423" s="41">
        <f>IF(ISNUMBER(SEARCH("Yes",'2_all_summary'!$H422)),IF(0&lt;'2_all_summary'!P422,1,2),IF(0='2_all_summary'!P422,4,3))</f>
        <v>4</v>
      </c>
      <c r="N423" s="41">
        <f>IF(ISNUMBER(SEARCH("Yes",'2_all_summary'!$H422)),IF(ISNUMBER(SEARCH("Yes",'2_all_summary'!Q422)),1,2),IF(ISNUMBER(SEARCH("No",'2_all_summary'!Q422)),4,3))</f>
        <v>4</v>
      </c>
      <c r="O423" s="41">
        <f>IF(ISNUMBER(SEARCH("Yes",'2_all_summary'!$H422)),IF(ISNUMBER(SEARCH("Yes",'2_all_summary'!R422)),1,2),IF(ISNUMBER(SEARCH("No",'2_all_summary'!R422)),4,3))</f>
        <v>4</v>
      </c>
      <c r="P423" s="41">
        <f>IF(ISNUMBER(SEARCH("Yes",'2_all_summary'!$H422)),IF(ISNUMBER(SEARCH("Yes",'2_all_summary'!S422)),1,2),IF(ISNUMBER(SEARCH("No",'2_all_summary'!S422)),4,3))</f>
        <v>4</v>
      </c>
      <c r="Q423" s="41">
        <f>IF(ISNUMBER(SEARCH("Yes",'2_all_summary'!$H422)),IF(0&lt;'2_all_summary'!T422,1,2),IF(0='2_all_summary'!T422,4,3))</f>
        <v>4</v>
      </c>
      <c r="R423" s="41">
        <f>IF(ISNUMBER(SEARCH("Yes",'2_all_summary'!$H422)),IF(ISNUMBER(SEARCH("Yes",'2_all_summary'!U422)),1,2),IF(ISNUMBER(SEARCH("No",'2_all_summary'!U422)),4,3))</f>
        <v>4</v>
      </c>
    </row>
    <row r="424" spans="7:18" x14ac:dyDescent="0.3">
      <c r="G424" s="56"/>
      <c r="H424" s="41" t="str">
        <f>'2_all_summary'!D423</f>
        <v>Strategies for rebuilding closer links between local indigenous communities and their customary fisheries in Aotearoa/New Zealand</v>
      </c>
      <c r="I424" s="41" t="str">
        <f>'2_all_summary'!E423</f>
        <v>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v>
      </c>
      <c r="J424" s="41">
        <f>IF(ISNUMBER(SEARCH("Yes",'2_all_summary'!$H423)),IF(ISNUMBER(SEARCH("Yes",'2_all_summary'!M423)),1,2),IF(ISNUMBER(SEARCH("No",'2_all_summary'!M423)),4,3))</f>
        <v>4</v>
      </c>
      <c r="K424" s="41">
        <f>IF(ISNUMBER(SEARCH("Yes",'2_all_summary'!$H423)),IF(ISNUMBER(SEARCH("Yes",'2_all_summary'!N423)),1,2),IF(ISNUMBER(SEARCH("No",'2_all_summary'!N423)),4,3))</f>
        <v>4</v>
      </c>
      <c r="L424" s="41">
        <f>IF(ISNUMBER(SEARCH("Yes",'2_all_summary'!$H423)),IF(ISNUMBER(SEARCH("Yes",'2_all_summary'!O423)),1,2),IF(ISNUMBER(SEARCH("No",'2_all_summary'!O423)),4,3))</f>
        <v>4</v>
      </c>
      <c r="M424" s="41">
        <f>IF(ISNUMBER(SEARCH("Yes",'2_all_summary'!$H423)),IF(0&lt;'2_all_summary'!P423,1,2),IF(0='2_all_summary'!P423,4,3))</f>
        <v>4</v>
      </c>
      <c r="N424" s="41">
        <f>IF(ISNUMBER(SEARCH("Yes",'2_all_summary'!$H423)),IF(ISNUMBER(SEARCH("Yes",'2_all_summary'!Q423)),1,2),IF(ISNUMBER(SEARCH("No",'2_all_summary'!Q423)),4,3))</f>
        <v>4</v>
      </c>
      <c r="O424" s="41">
        <f>IF(ISNUMBER(SEARCH("Yes",'2_all_summary'!$H423)),IF(ISNUMBER(SEARCH("Yes",'2_all_summary'!R423)),1,2),IF(ISNUMBER(SEARCH("No",'2_all_summary'!R423)),4,3))</f>
        <v>4</v>
      </c>
      <c r="P424" s="41">
        <f>IF(ISNUMBER(SEARCH("Yes",'2_all_summary'!$H423)),IF(ISNUMBER(SEARCH("Yes",'2_all_summary'!S423)),1,2),IF(ISNUMBER(SEARCH("No",'2_all_summary'!S423)),4,3))</f>
        <v>4</v>
      </c>
      <c r="Q424" s="41">
        <f>IF(ISNUMBER(SEARCH("Yes",'2_all_summary'!$H423)),IF(0&lt;'2_all_summary'!T423,1,2),IF(0='2_all_summary'!T423,4,3))</f>
        <v>4</v>
      </c>
      <c r="R424" s="41">
        <f>IF(ISNUMBER(SEARCH("Yes",'2_all_summary'!$H423)),IF(ISNUMBER(SEARCH("Yes",'2_all_summary'!U423)),1,2),IF(ISNUMBER(SEARCH("No",'2_all_summary'!U423)),4,3))</f>
        <v>4</v>
      </c>
    </row>
    <row r="425" spans="7:18" x14ac:dyDescent="0.3">
      <c r="G425" s="56"/>
      <c r="H425" s="41" t="str">
        <f>'2_all_summary'!D424</f>
        <v>Impact of a local, coastal community based management regime when defining marine protected areas: Empirical results from a study in okinawa, Japan</v>
      </c>
      <c r="I425" s="41" t="str">
        <f>'2_all_summary'!E424</f>
        <v>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Â© 2019 Shah et al. This is an open access article distributed under the terms of the Creative Commons Attribution License, which permits unrestricted use, distribution, and reproduction in any medium, provided the original author and source are credited.</v>
      </c>
      <c r="J425" s="41">
        <f>IF(ISNUMBER(SEARCH("Yes",'2_all_summary'!$H424)),IF(ISNUMBER(SEARCH("Yes",'2_all_summary'!M424)),1,2),IF(ISNUMBER(SEARCH("No",'2_all_summary'!M424)),4,3))</f>
        <v>4</v>
      </c>
      <c r="K425" s="41">
        <f>IF(ISNUMBER(SEARCH("Yes",'2_all_summary'!$H424)),IF(ISNUMBER(SEARCH("Yes",'2_all_summary'!N424)),1,2),IF(ISNUMBER(SEARCH("No",'2_all_summary'!N424)),4,3))</f>
        <v>4</v>
      </c>
      <c r="L425" s="41">
        <f>IF(ISNUMBER(SEARCH("Yes",'2_all_summary'!$H424)),IF(ISNUMBER(SEARCH("Yes",'2_all_summary'!O424)),1,2),IF(ISNUMBER(SEARCH("No",'2_all_summary'!O424)),4,3))</f>
        <v>4</v>
      </c>
      <c r="M425" s="41">
        <f>IF(ISNUMBER(SEARCH("Yes",'2_all_summary'!$H424)),IF(0&lt;'2_all_summary'!P424,1,2),IF(0='2_all_summary'!P424,4,3))</f>
        <v>4</v>
      </c>
      <c r="N425" s="41">
        <f>IF(ISNUMBER(SEARCH("Yes",'2_all_summary'!$H424)),IF(ISNUMBER(SEARCH("Yes",'2_all_summary'!Q424)),1,2),IF(ISNUMBER(SEARCH("No",'2_all_summary'!Q424)),4,3))</f>
        <v>4</v>
      </c>
      <c r="O425" s="41">
        <f>IF(ISNUMBER(SEARCH("Yes",'2_all_summary'!$H424)),IF(ISNUMBER(SEARCH("Yes",'2_all_summary'!R424)),1,2),IF(ISNUMBER(SEARCH("No",'2_all_summary'!R424)),4,3))</f>
        <v>4</v>
      </c>
      <c r="P425" s="41">
        <f>IF(ISNUMBER(SEARCH("Yes",'2_all_summary'!$H424)),IF(ISNUMBER(SEARCH("Yes",'2_all_summary'!S424)),1,2),IF(ISNUMBER(SEARCH("No",'2_all_summary'!S424)),4,3))</f>
        <v>4</v>
      </c>
      <c r="Q425" s="41">
        <f>IF(ISNUMBER(SEARCH("Yes",'2_all_summary'!$H424)),IF(0&lt;'2_all_summary'!T424,1,2),IF(0='2_all_summary'!T424,4,3))</f>
        <v>4</v>
      </c>
      <c r="R425" s="41">
        <f>IF(ISNUMBER(SEARCH("Yes",'2_all_summary'!$H424)),IF(ISNUMBER(SEARCH("Yes",'2_all_summary'!U424)),1,2),IF(ISNUMBER(SEARCH("No",'2_all_summary'!U424)),4,3))</f>
        <v>4</v>
      </c>
    </row>
    <row r="426" spans="7:18" x14ac:dyDescent="0.3">
      <c r="G426" s="56"/>
      <c r="H426" s="41" t="str">
        <f>'2_all_summary'!D425</f>
        <v>Locally-managed marine areas: Multiple objectives and diverse strategies</v>
      </c>
      <c r="I426" s="41" t="str">
        <f>'2_all_summary'!E425</f>
        <v>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v>
      </c>
      <c r="J426" s="41">
        <f>IF(ISNUMBER(SEARCH("Yes",'2_all_summary'!$H425)),IF(ISNUMBER(SEARCH("Yes",'2_all_summary'!M425)),1,2),IF(ISNUMBER(SEARCH("No",'2_all_summary'!M425)),4,3))</f>
        <v>1</v>
      </c>
      <c r="K426" s="41">
        <f>IF(ISNUMBER(SEARCH("Yes",'2_all_summary'!$H425)),IF(ISNUMBER(SEARCH("Yes",'2_all_summary'!N425)),1,2),IF(ISNUMBER(SEARCH("No",'2_all_summary'!N425)),4,3))</f>
        <v>1</v>
      </c>
      <c r="L426" s="41">
        <f>IF(ISNUMBER(SEARCH("Yes",'2_all_summary'!$H425)),IF(ISNUMBER(SEARCH("Yes",'2_all_summary'!O425)),1,2),IF(ISNUMBER(SEARCH("No",'2_all_summary'!O425)),4,3))</f>
        <v>1</v>
      </c>
      <c r="M426" s="41">
        <f>IF(ISNUMBER(SEARCH("Yes",'2_all_summary'!$H425)),IF(0&lt;'2_all_summary'!P425,1,2),IF(0='2_all_summary'!P425,4,3))</f>
        <v>1</v>
      </c>
      <c r="N426" s="41">
        <f>IF(ISNUMBER(SEARCH("Yes",'2_all_summary'!$H425)),IF(ISNUMBER(SEARCH("Yes",'2_all_summary'!Q425)),1,2),IF(ISNUMBER(SEARCH("No",'2_all_summary'!Q425)),4,3))</f>
        <v>1</v>
      </c>
      <c r="O426" s="41">
        <f>IF(ISNUMBER(SEARCH("Yes",'2_all_summary'!$H425)),IF(ISNUMBER(SEARCH("Yes",'2_all_summary'!R425)),1,2),IF(ISNUMBER(SEARCH("No",'2_all_summary'!R425)),4,3))</f>
        <v>1</v>
      </c>
      <c r="P426" s="41">
        <f>IF(ISNUMBER(SEARCH("Yes",'2_all_summary'!$H425)),IF(ISNUMBER(SEARCH("Yes",'2_all_summary'!S425)),1,2),IF(ISNUMBER(SEARCH("No",'2_all_summary'!S425)),4,3))</f>
        <v>1</v>
      </c>
      <c r="Q426" s="41">
        <f>IF(ISNUMBER(SEARCH("Yes",'2_all_summary'!$H425)),IF(0&lt;'2_all_summary'!T425,1,2),IF(0='2_all_summary'!T425,4,3))</f>
        <v>1</v>
      </c>
      <c r="R426" s="41">
        <f>IF(ISNUMBER(SEARCH("Yes",'2_all_summary'!$H425)),IF(ISNUMBER(SEARCH("Yes",'2_all_summary'!U425)),1,2),IF(ISNUMBER(SEARCH("No",'2_all_summary'!U425)),4,3))</f>
        <v>1</v>
      </c>
    </row>
    <row r="427" spans="7:18" x14ac:dyDescent="0.3">
      <c r="G427" s="56"/>
      <c r="H427" s="41" t="str">
        <f>'2_all_summary'!D426</f>
        <v>Effectiveness of shore-based remote camera monitoring for quantifying recreational fisher compliance in marine conservation areas</v>
      </c>
      <c r="I427" s="41" t="str">
        <f>'2_all_summary'!E426</f>
        <v>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Â© 2017 John Wiley &amp; Sons, Ltd.</v>
      </c>
      <c r="J427" s="41">
        <f>IF(ISNUMBER(SEARCH("Yes",'2_all_summary'!$H426)),IF(ISNUMBER(SEARCH("Yes",'2_all_summary'!M426)),1,2),IF(ISNUMBER(SEARCH("No",'2_all_summary'!M426)),4,3))</f>
        <v>4</v>
      </c>
      <c r="K427" s="41">
        <f>IF(ISNUMBER(SEARCH("Yes",'2_all_summary'!$H426)),IF(ISNUMBER(SEARCH("Yes",'2_all_summary'!N426)),1,2),IF(ISNUMBER(SEARCH("No",'2_all_summary'!N426)),4,3))</f>
        <v>4</v>
      </c>
      <c r="L427" s="41">
        <f>IF(ISNUMBER(SEARCH("Yes",'2_all_summary'!$H426)),IF(ISNUMBER(SEARCH("Yes",'2_all_summary'!O426)),1,2),IF(ISNUMBER(SEARCH("No",'2_all_summary'!O426)),4,3))</f>
        <v>4</v>
      </c>
      <c r="M427" s="41">
        <f>IF(ISNUMBER(SEARCH("Yes",'2_all_summary'!$H426)),IF(0&lt;'2_all_summary'!P426,1,2),IF(0='2_all_summary'!P426,4,3))</f>
        <v>4</v>
      </c>
      <c r="N427" s="41">
        <f>IF(ISNUMBER(SEARCH("Yes",'2_all_summary'!$H426)),IF(ISNUMBER(SEARCH("Yes",'2_all_summary'!Q426)),1,2),IF(ISNUMBER(SEARCH("No",'2_all_summary'!Q426)),4,3))</f>
        <v>4</v>
      </c>
      <c r="O427" s="41">
        <f>IF(ISNUMBER(SEARCH("Yes",'2_all_summary'!$H426)),IF(ISNUMBER(SEARCH("Yes",'2_all_summary'!R426)),1,2),IF(ISNUMBER(SEARCH("No",'2_all_summary'!R426)),4,3))</f>
        <v>4</v>
      </c>
      <c r="P427" s="41">
        <f>IF(ISNUMBER(SEARCH("Yes",'2_all_summary'!$H426)),IF(ISNUMBER(SEARCH("Yes",'2_all_summary'!S426)),1,2),IF(ISNUMBER(SEARCH("No",'2_all_summary'!S426)),4,3))</f>
        <v>4</v>
      </c>
      <c r="Q427" s="41">
        <f>IF(ISNUMBER(SEARCH("Yes",'2_all_summary'!$H426)),IF(0&lt;'2_all_summary'!T426,1,2),IF(0='2_all_summary'!T426,4,3))</f>
        <v>4</v>
      </c>
      <c r="R427" s="41">
        <f>IF(ISNUMBER(SEARCH("Yes",'2_all_summary'!$H426)),IF(ISNUMBER(SEARCH("Yes",'2_all_summary'!U426)),1,2),IF(ISNUMBER(SEARCH("No",'2_all_summary'!U426)),4,3))</f>
        <v>4</v>
      </c>
    </row>
    <row r="428" spans="7:18" x14ac:dyDescent="0.3">
      <c r="G428" s="56"/>
      <c r="H428" s="41" t="str">
        <f>'2_all_summary'!D427</f>
        <v>Integrated coastal management in Philippine local governance: Evolution and benefits</v>
      </c>
      <c r="I428" s="41" t="str">
        <f>'2_all_summary'!E427</f>
        <v>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v>
      </c>
      <c r="J428" s="41">
        <f>IF(ISNUMBER(SEARCH("Yes",'2_all_summary'!$H427)),IF(ISNUMBER(SEARCH("Yes",'2_all_summary'!M427)),1,2),IF(ISNUMBER(SEARCH("No",'2_all_summary'!M427)),4,3))</f>
        <v>4</v>
      </c>
      <c r="K428" s="41">
        <f>IF(ISNUMBER(SEARCH("Yes",'2_all_summary'!$H427)),IF(ISNUMBER(SEARCH("Yes",'2_all_summary'!N427)),1,2),IF(ISNUMBER(SEARCH("No",'2_all_summary'!N427)),4,3))</f>
        <v>4</v>
      </c>
      <c r="L428" s="41">
        <f>IF(ISNUMBER(SEARCH("Yes",'2_all_summary'!$H427)),IF(ISNUMBER(SEARCH("Yes",'2_all_summary'!O427)),1,2),IF(ISNUMBER(SEARCH("No",'2_all_summary'!O427)),4,3))</f>
        <v>4</v>
      </c>
      <c r="M428" s="41">
        <f>IF(ISNUMBER(SEARCH("Yes",'2_all_summary'!$H427)),IF(0&lt;'2_all_summary'!P427,1,2),IF(0='2_all_summary'!P427,4,3))</f>
        <v>4</v>
      </c>
      <c r="N428" s="41">
        <f>IF(ISNUMBER(SEARCH("Yes",'2_all_summary'!$H427)),IF(ISNUMBER(SEARCH("Yes",'2_all_summary'!Q427)),1,2),IF(ISNUMBER(SEARCH("No",'2_all_summary'!Q427)),4,3))</f>
        <v>4</v>
      </c>
      <c r="O428" s="41">
        <f>IF(ISNUMBER(SEARCH("Yes",'2_all_summary'!$H427)),IF(ISNUMBER(SEARCH("Yes",'2_all_summary'!R427)),1,2),IF(ISNUMBER(SEARCH("No",'2_all_summary'!R427)),4,3))</f>
        <v>3</v>
      </c>
      <c r="P428" s="41">
        <f>IF(ISNUMBER(SEARCH("Yes",'2_all_summary'!$H427)),IF(ISNUMBER(SEARCH("Yes",'2_all_summary'!S427)),1,2),IF(ISNUMBER(SEARCH("No",'2_all_summary'!S427)),4,3))</f>
        <v>4</v>
      </c>
      <c r="Q428" s="41">
        <f>IF(ISNUMBER(SEARCH("Yes",'2_all_summary'!$H427)),IF(0&lt;'2_all_summary'!T427,1,2),IF(0='2_all_summary'!T427,4,3))</f>
        <v>3</v>
      </c>
      <c r="R428" s="41">
        <f>IF(ISNUMBER(SEARCH("Yes",'2_all_summary'!$H427)),IF(ISNUMBER(SEARCH("Yes",'2_all_summary'!U427)),1,2),IF(ISNUMBER(SEARCH("No",'2_all_summary'!U427)),4,3))</f>
        <v>3</v>
      </c>
    </row>
    <row r="429" spans="7:18" x14ac:dyDescent="0.3">
      <c r="G429" s="56"/>
      <c r="H429" s="41" t="str">
        <f>'2_all_summary'!D428</f>
        <v>A vaccination survey using the EPI methodology to evaluate the impact of a child health outreach programme in an urban area of South Africa</v>
      </c>
      <c r="I429" s="41" t="str">
        <f>'2_all_summary'!E428</f>
        <v>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v>
      </c>
      <c r="J429" s="41">
        <f>IF(ISNUMBER(SEARCH("Yes",'2_all_summary'!$H428)),IF(ISNUMBER(SEARCH("Yes",'2_all_summary'!M428)),1,2),IF(ISNUMBER(SEARCH("No",'2_all_summary'!M428)),4,3))</f>
        <v>4</v>
      </c>
      <c r="K429" s="41">
        <f>IF(ISNUMBER(SEARCH("Yes",'2_all_summary'!$H428)),IF(ISNUMBER(SEARCH("Yes",'2_all_summary'!N428)),1,2),IF(ISNUMBER(SEARCH("No",'2_all_summary'!N428)),4,3))</f>
        <v>4</v>
      </c>
      <c r="L429" s="41">
        <f>IF(ISNUMBER(SEARCH("Yes",'2_all_summary'!$H428)),IF(ISNUMBER(SEARCH("Yes",'2_all_summary'!O428)),1,2),IF(ISNUMBER(SEARCH("No",'2_all_summary'!O428)),4,3))</f>
        <v>4</v>
      </c>
      <c r="M429" s="41">
        <f>IF(ISNUMBER(SEARCH("Yes",'2_all_summary'!$H428)),IF(0&lt;'2_all_summary'!P428,1,2),IF(0='2_all_summary'!P428,4,3))</f>
        <v>4</v>
      </c>
      <c r="N429" s="41">
        <f>IF(ISNUMBER(SEARCH("Yes",'2_all_summary'!$H428)),IF(ISNUMBER(SEARCH("Yes",'2_all_summary'!Q428)),1,2),IF(ISNUMBER(SEARCH("No",'2_all_summary'!Q428)),4,3))</f>
        <v>4</v>
      </c>
      <c r="O429" s="41">
        <f>IF(ISNUMBER(SEARCH("Yes",'2_all_summary'!$H428)),IF(ISNUMBER(SEARCH("Yes",'2_all_summary'!R428)),1,2),IF(ISNUMBER(SEARCH("No",'2_all_summary'!R428)),4,3))</f>
        <v>4</v>
      </c>
      <c r="P429" s="41">
        <f>IF(ISNUMBER(SEARCH("Yes",'2_all_summary'!$H428)),IF(ISNUMBER(SEARCH("Yes",'2_all_summary'!S428)),1,2),IF(ISNUMBER(SEARCH("No",'2_all_summary'!S428)),4,3))</f>
        <v>4</v>
      </c>
      <c r="Q429" s="41">
        <f>IF(ISNUMBER(SEARCH("Yes",'2_all_summary'!$H428)),IF(0&lt;'2_all_summary'!T428,1,2),IF(0='2_all_summary'!T428,4,3))</f>
        <v>4</v>
      </c>
      <c r="R429" s="41">
        <f>IF(ISNUMBER(SEARCH("Yes",'2_all_summary'!$H428)),IF(ISNUMBER(SEARCH("Yes",'2_all_summary'!U428)),1,2),IF(ISNUMBER(SEARCH("No",'2_all_summary'!U428)),4,3))</f>
        <v>4</v>
      </c>
    </row>
    <row r="430" spans="7:18" x14ac:dyDescent="0.3">
      <c r="G430" s="56"/>
      <c r="H430" s="41" t="str">
        <f>'2_all_summary'!D429</f>
        <v>Community management by decree? Lessons from Cambodia's fisheries reform</v>
      </c>
      <c r="I430" s="41" t="str">
        <f>'2_all_summary'!E429</f>
        <v>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Â© 2006 Taylor &amp; Francis Inc.</v>
      </c>
      <c r="J430" s="41">
        <f>IF(ISNUMBER(SEARCH("Yes",'2_all_summary'!$H429)),IF(ISNUMBER(SEARCH("Yes",'2_all_summary'!M429)),1,2),IF(ISNUMBER(SEARCH("No",'2_all_summary'!M429)),4,3))</f>
        <v>4</v>
      </c>
      <c r="K430" s="41">
        <f>IF(ISNUMBER(SEARCH("Yes",'2_all_summary'!$H429)),IF(ISNUMBER(SEARCH("Yes",'2_all_summary'!N429)),1,2),IF(ISNUMBER(SEARCH("No",'2_all_summary'!N429)),4,3))</f>
        <v>4</v>
      </c>
      <c r="L430" s="41">
        <f>IF(ISNUMBER(SEARCH("Yes",'2_all_summary'!$H429)),IF(ISNUMBER(SEARCH("Yes",'2_all_summary'!O429)),1,2),IF(ISNUMBER(SEARCH("No",'2_all_summary'!O429)),4,3))</f>
        <v>4</v>
      </c>
      <c r="M430" s="41">
        <f>IF(ISNUMBER(SEARCH("Yes",'2_all_summary'!$H429)),IF(0&lt;'2_all_summary'!P429,1,2),IF(0='2_all_summary'!P429,4,3))</f>
        <v>4</v>
      </c>
      <c r="N430" s="41">
        <f>IF(ISNUMBER(SEARCH("Yes",'2_all_summary'!$H429)),IF(ISNUMBER(SEARCH("Yes",'2_all_summary'!Q429)),1,2),IF(ISNUMBER(SEARCH("No",'2_all_summary'!Q429)),4,3))</f>
        <v>4</v>
      </c>
      <c r="O430" s="41">
        <f>IF(ISNUMBER(SEARCH("Yes",'2_all_summary'!$H429)),IF(ISNUMBER(SEARCH("Yes",'2_all_summary'!R429)),1,2),IF(ISNUMBER(SEARCH("No",'2_all_summary'!R429)),4,3))</f>
        <v>4</v>
      </c>
      <c r="P430" s="41">
        <f>IF(ISNUMBER(SEARCH("Yes",'2_all_summary'!$H429)),IF(ISNUMBER(SEARCH("Yes",'2_all_summary'!S429)),1,2),IF(ISNUMBER(SEARCH("No",'2_all_summary'!S429)),4,3))</f>
        <v>4</v>
      </c>
      <c r="Q430" s="41">
        <f>IF(ISNUMBER(SEARCH("Yes",'2_all_summary'!$H429)),IF(0&lt;'2_all_summary'!T429,1,2),IF(0='2_all_summary'!T429,4,3))</f>
        <v>4</v>
      </c>
      <c r="R430" s="41">
        <f>IF(ISNUMBER(SEARCH("Yes",'2_all_summary'!$H429)),IF(ISNUMBER(SEARCH("Yes",'2_all_summary'!U429)),1,2),IF(ISNUMBER(SEARCH("No",'2_all_summary'!U429)),4,3))</f>
        <v>4</v>
      </c>
    </row>
    <row r="431" spans="7:18" x14ac:dyDescent="0.3">
      <c r="G431" s="56"/>
      <c r="H431" s="41" t="str">
        <f>'2_all_summary'!D430</f>
        <v>The assessment 'toolbox': Community-based reef evaluation methods coupled with geochemical techniques to identify sources of stress</v>
      </c>
      <c r="I431" s="41" t="str">
        <f>'2_all_summary'!E430</f>
        <v>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(Î´15N)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NiÃ±o events and the Indonesian 'haze' of 1997, the Î´13C signal in coral skeletons is a measure of metabolic stress caused by changes in light and temperature.</v>
      </c>
      <c r="J431" s="41">
        <f>IF(ISNUMBER(SEARCH("Yes",'2_all_summary'!$H430)),IF(ISNUMBER(SEARCH("Yes",'2_all_summary'!M430)),1,2),IF(ISNUMBER(SEARCH("No",'2_all_summary'!M430)),4,3))</f>
        <v>4</v>
      </c>
      <c r="K431" s="41">
        <f>IF(ISNUMBER(SEARCH("Yes",'2_all_summary'!$H430)),IF(ISNUMBER(SEARCH("Yes",'2_all_summary'!N430)),1,2),IF(ISNUMBER(SEARCH("No",'2_all_summary'!N430)),4,3))</f>
        <v>4</v>
      </c>
      <c r="L431" s="41">
        <f>IF(ISNUMBER(SEARCH("Yes",'2_all_summary'!$H430)),IF(ISNUMBER(SEARCH("Yes",'2_all_summary'!O430)),1,2),IF(ISNUMBER(SEARCH("No",'2_all_summary'!O430)),4,3))</f>
        <v>4</v>
      </c>
      <c r="M431" s="41">
        <f>IF(ISNUMBER(SEARCH("Yes",'2_all_summary'!$H430)),IF(0&lt;'2_all_summary'!P430,1,2),IF(0='2_all_summary'!P430,4,3))</f>
        <v>4</v>
      </c>
      <c r="N431" s="41">
        <f>IF(ISNUMBER(SEARCH("Yes",'2_all_summary'!$H430)),IF(ISNUMBER(SEARCH("Yes",'2_all_summary'!Q430)),1,2),IF(ISNUMBER(SEARCH("No",'2_all_summary'!Q430)),4,3))</f>
        <v>4</v>
      </c>
      <c r="O431" s="41">
        <f>IF(ISNUMBER(SEARCH("Yes",'2_all_summary'!$H430)),IF(ISNUMBER(SEARCH("Yes",'2_all_summary'!R430)),1,2),IF(ISNUMBER(SEARCH("No",'2_all_summary'!R430)),4,3))</f>
        <v>4</v>
      </c>
      <c r="P431" s="41">
        <f>IF(ISNUMBER(SEARCH("Yes",'2_all_summary'!$H430)),IF(ISNUMBER(SEARCH("Yes",'2_all_summary'!S430)),1,2),IF(ISNUMBER(SEARCH("No",'2_all_summary'!S430)),4,3))</f>
        <v>4</v>
      </c>
      <c r="Q431" s="41">
        <f>IF(ISNUMBER(SEARCH("Yes",'2_all_summary'!$H430)),IF(0&lt;'2_all_summary'!T430,1,2),IF(0='2_all_summary'!T430,4,3))</f>
        <v>4</v>
      </c>
      <c r="R431" s="41">
        <f>IF(ISNUMBER(SEARCH("Yes",'2_all_summary'!$H430)),IF(ISNUMBER(SEARCH("Yes",'2_all_summary'!U430)),1,2),IF(ISNUMBER(SEARCH("No",'2_all_summary'!U430)),4,3))</f>
        <v>4</v>
      </c>
    </row>
    <row r="432" spans="7:18" x14ac:dyDescent="0.3">
      <c r="G432" s="56"/>
      <c r="H432" s="41" t="str">
        <f>'2_all_summary'!D431</f>
        <v>Utilization of marine taxa within an artisanal shellcraft sector of the Indo-Pacific region</v>
      </c>
      <c r="I432" s="41" t="str">
        <f>'2_all_summary'!E431</f>
        <v>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v>
      </c>
      <c r="J432" s="41">
        <f>IF(ISNUMBER(SEARCH("Yes",'2_all_summary'!$H431)),IF(ISNUMBER(SEARCH("Yes",'2_all_summary'!M431)),1,2),IF(ISNUMBER(SEARCH("No",'2_all_summary'!M431)),4,3))</f>
        <v>1</v>
      </c>
      <c r="K432" s="41">
        <f>IF(ISNUMBER(SEARCH("Yes",'2_all_summary'!$H431)),IF(ISNUMBER(SEARCH("Yes",'2_all_summary'!N431)),1,2),IF(ISNUMBER(SEARCH("No",'2_all_summary'!N431)),4,3))</f>
        <v>1</v>
      </c>
      <c r="L432" s="41">
        <f>IF(ISNUMBER(SEARCH("Yes",'2_all_summary'!$H431)),IF(ISNUMBER(SEARCH("Yes",'2_all_summary'!O431)),1,2),IF(ISNUMBER(SEARCH("No",'2_all_summary'!O431)),4,3))</f>
        <v>1</v>
      </c>
      <c r="M432" s="41">
        <f>IF(ISNUMBER(SEARCH("Yes",'2_all_summary'!$H431)),IF(0&lt;'2_all_summary'!P431,1,2),IF(0='2_all_summary'!P431,4,3))</f>
        <v>1</v>
      </c>
      <c r="N432" s="41">
        <f>IF(ISNUMBER(SEARCH("Yes",'2_all_summary'!$H431)),IF(ISNUMBER(SEARCH("Yes",'2_all_summary'!Q431)),1,2),IF(ISNUMBER(SEARCH("No",'2_all_summary'!Q431)),4,3))</f>
        <v>1</v>
      </c>
      <c r="O432" s="41">
        <f>IF(ISNUMBER(SEARCH("Yes",'2_all_summary'!$H431)),IF(ISNUMBER(SEARCH("Yes",'2_all_summary'!R431)),1,2),IF(ISNUMBER(SEARCH("No",'2_all_summary'!R431)),4,3))</f>
        <v>1</v>
      </c>
      <c r="P432" s="41">
        <f>IF(ISNUMBER(SEARCH("Yes",'2_all_summary'!$H431)),IF(ISNUMBER(SEARCH("Yes",'2_all_summary'!S431)),1,2),IF(ISNUMBER(SEARCH("No",'2_all_summary'!S431)),4,3))</f>
        <v>1</v>
      </c>
      <c r="Q432" s="41">
        <f>IF(ISNUMBER(SEARCH("Yes",'2_all_summary'!$H431)),IF(0&lt;'2_all_summary'!T431,1,2),IF(0='2_all_summary'!T431,4,3))</f>
        <v>1</v>
      </c>
      <c r="R432" s="41">
        <f>IF(ISNUMBER(SEARCH("Yes",'2_all_summary'!$H431)),IF(ISNUMBER(SEARCH("Yes",'2_all_summary'!U431)),1,2),IF(ISNUMBER(SEARCH("No",'2_all_summary'!U431)),4,3))</f>
        <v>1</v>
      </c>
    </row>
    <row r="433" spans="7:18" x14ac:dyDescent="0.3">
      <c r="G433" s="56"/>
      <c r="H433" s="41" t="str">
        <f>'2_all_summary'!D432</f>
        <v>Individual transferable quotas, community-based fisheries management systems, and "virtual" communities</v>
      </c>
      <c r="I433" s="41" t="str">
        <f>'2_all_summary'!E432</f>
        <v>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v>
      </c>
      <c r="J433" s="41">
        <f>IF(ISNUMBER(SEARCH("Yes",'2_all_summary'!$H432)),IF(ISNUMBER(SEARCH("Yes",'2_all_summary'!M432)),1,2),IF(ISNUMBER(SEARCH("No",'2_all_summary'!M432)),4,3))</f>
        <v>4</v>
      </c>
      <c r="K433" s="41">
        <f>IF(ISNUMBER(SEARCH("Yes",'2_all_summary'!$H432)),IF(ISNUMBER(SEARCH("Yes",'2_all_summary'!N432)),1,2),IF(ISNUMBER(SEARCH("No",'2_all_summary'!N432)),4,3))</f>
        <v>4</v>
      </c>
      <c r="L433" s="41">
        <f>IF(ISNUMBER(SEARCH("Yes",'2_all_summary'!$H432)),IF(ISNUMBER(SEARCH("Yes",'2_all_summary'!O432)),1,2),IF(ISNUMBER(SEARCH("No",'2_all_summary'!O432)),4,3))</f>
        <v>4</v>
      </c>
      <c r="M433" s="41">
        <f>IF(ISNUMBER(SEARCH("Yes",'2_all_summary'!$H432)),IF(0&lt;'2_all_summary'!P432,1,2),IF(0='2_all_summary'!P432,4,3))</f>
        <v>4</v>
      </c>
      <c r="N433" s="41">
        <f>IF(ISNUMBER(SEARCH("Yes",'2_all_summary'!$H432)),IF(ISNUMBER(SEARCH("Yes",'2_all_summary'!Q432)),1,2),IF(ISNUMBER(SEARCH("No",'2_all_summary'!Q432)),4,3))</f>
        <v>4</v>
      </c>
      <c r="O433" s="41">
        <f>IF(ISNUMBER(SEARCH("Yes",'2_all_summary'!$H432)),IF(ISNUMBER(SEARCH("Yes",'2_all_summary'!R432)),1,2),IF(ISNUMBER(SEARCH("No",'2_all_summary'!R432)),4,3))</f>
        <v>4</v>
      </c>
      <c r="P433" s="41">
        <f>IF(ISNUMBER(SEARCH("Yes",'2_all_summary'!$H432)),IF(ISNUMBER(SEARCH("Yes",'2_all_summary'!S432)),1,2),IF(ISNUMBER(SEARCH("No",'2_all_summary'!S432)),4,3))</f>
        <v>4</v>
      </c>
      <c r="Q433" s="41">
        <f>IF(ISNUMBER(SEARCH("Yes",'2_all_summary'!$H432)),IF(0&lt;'2_all_summary'!T432,1,2),IF(0='2_all_summary'!T432,4,3))</f>
        <v>4</v>
      </c>
      <c r="R433" s="41">
        <f>IF(ISNUMBER(SEARCH("Yes",'2_all_summary'!$H432)),IF(ISNUMBER(SEARCH("Yes",'2_all_summary'!U432)),1,2),IF(ISNUMBER(SEARCH("No",'2_all_summary'!U432)),4,3))</f>
        <v>4</v>
      </c>
    </row>
    <row r="434" spans="7:18" x14ac:dyDescent="0.3">
      <c r="G434" s="56"/>
      <c r="H434" s="41" t="str">
        <f>'2_all_summary'!D433</f>
        <v>Linking community and national park development: A case from the Dominican Republic</v>
      </c>
      <c r="I434" s="41" t="str">
        <f>'2_all_summary'!E433</f>
        <v>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v>
      </c>
      <c r="J434" s="41">
        <f>IF(ISNUMBER(SEARCH("Yes",'2_all_summary'!$H433)),IF(ISNUMBER(SEARCH("Yes",'2_all_summary'!M433)),1,2),IF(ISNUMBER(SEARCH("No",'2_all_summary'!M433)),4,3))</f>
        <v>4</v>
      </c>
      <c r="K434" s="41">
        <f>IF(ISNUMBER(SEARCH("Yes",'2_all_summary'!$H433)),IF(ISNUMBER(SEARCH("Yes",'2_all_summary'!N433)),1,2),IF(ISNUMBER(SEARCH("No",'2_all_summary'!N433)),4,3))</f>
        <v>4</v>
      </c>
      <c r="L434" s="41">
        <f>IF(ISNUMBER(SEARCH("Yes",'2_all_summary'!$H433)),IF(ISNUMBER(SEARCH("Yes",'2_all_summary'!O433)),1,2),IF(ISNUMBER(SEARCH("No",'2_all_summary'!O433)),4,3))</f>
        <v>4</v>
      </c>
      <c r="M434" s="41">
        <f>IF(ISNUMBER(SEARCH("Yes",'2_all_summary'!$H433)),IF(0&lt;'2_all_summary'!P433,1,2),IF(0='2_all_summary'!P433,4,3))</f>
        <v>4</v>
      </c>
      <c r="N434" s="41">
        <f>IF(ISNUMBER(SEARCH("Yes",'2_all_summary'!$H433)),IF(ISNUMBER(SEARCH("Yes",'2_all_summary'!Q433)),1,2),IF(ISNUMBER(SEARCH("No",'2_all_summary'!Q433)),4,3))</f>
        <v>4</v>
      </c>
      <c r="O434" s="41">
        <f>IF(ISNUMBER(SEARCH("Yes",'2_all_summary'!$H433)),IF(ISNUMBER(SEARCH("Yes",'2_all_summary'!R433)),1,2),IF(ISNUMBER(SEARCH("No",'2_all_summary'!R433)),4,3))</f>
        <v>4</v>
      </c>
      <c r="P434" s="41">
        <f>IF(ISNUMBER(SEARCH("Yes",'2_all_summary'!$H433)),IF(ISNUMBER(SEARCH("Yes",'2_all_summary'!S433)),1,2),IF(ISNUMBER(SEARCH("No",'2_all_summary'!S433)),4,3))</f>
        <v>4</v>
      </c>
      <c r="Q434" s="41">
        <f>IF(ISNUMBER(SEARCH("Yes",'2_all_summary'!$H433)),IF(0&lt;'2_all_summary'!T433,1,2),IF(0='2_all_summary'!T433,4,3))</f>
        <v>4</v>
      </c>
      <c r="R434" s="41">
        <f>IF(ISNUMBER(SEARCH("Yes",'2_all_summary'!$H433)),IF(ISNUMBER(SEARCH("Yes",'2_all_summary'!U433)),1,2),IF(ISNUMBER(SEARCH("No",'2_all_summary'!U433)),4,3))</f>
        <v>4</v>
      </c>
    </row>
    <row r="435" spans="7:18" x14ac:dyDescent="0.3">
      <c r="G435" s="56"/>
      <c r="H435" s="41" t="str">
        <f>'2_all_summary'!D434</f>
        <v>Integrated assessment of ecosystem health using multiple indicator species</v>
      </c>
      <c r="I435" s="41" t="str">
        <f>'2_all_summary'!E434</f>
        <v>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Â© 2019 Elsevier B.V.</v>
      </c>
      <c r="J435" s="41">
        <f>IF(ISNUMBER(SEARCH("Yes",'2_all_summary'!$H434)),IF(ISNUMBER(SEARCH("Yes",'2_all_summary'!M434)),1,2),IF(ISNUMBER(SEARCH("No",'2_all_summary'!M434)),4,3))</f>
        <v>4</v>
      </c>
      <c r="K435" s="41">
        <f>IF(ISNUMBER(SEARCH("Yes",'2_all_summary'!$H434)),IF(ISNUMBER(SEARCH("Yes",'2_all_summary'!N434)),1,2),IF(ISNUMBER(SEARCH("No",'2_all_summary'!N434)),4,3))</f>
        <v>4</v>
      </c>
      <c r="L435" s="41">
        <f>IF(ISNUMBER(SEARCH("Yes",'2_all_summary'!$H434)),IF(ISNUMBER(SEARCH("Yes",'2_all_summary'!O434)),1,2),IF(ISNUMBER(SEARCH("No",'2_all_summary'!O434)),4,3))</f>
        <v>4</v>
      </c>
      <c r="M435" s="41">
        <f>IF(ISNUMBER(SEARCH("Yes",'2_all_summary'!$H434)),IF(0&lt;'2_all_summary'!P434,1,2),IF(0='2_all_summary'!P434,4,3))</f>
        <v>4</v>
      </c>
      <c r="N435" s="41">
        <f>IF(ISNUMBER(SEARCH("Yes",'2_all_summary'!$H434)),IF(ISNUMBER(SEARCH("Yes",'2_all_summary'!Q434)),1,2),IF(ISNUMBER(SEARCH("No",'2_all_summary'!Q434)),4,3))</f>
        <v>4</v>
      </c>
      <c r="O435" s="41">
        <f>IF(ISNUMBER(SEARCH("Yes",'2_all_summary'!$H434)),IF(ISNUMBER(SEARCH("Yes",'2_all_summary'!R434)),1,2),IF(ISNUMBER(SEARCH("No",'2_all_summary'!R434)),4,3))</f>
        <v>4</v>
      </c>
      <c r="P435" s="41">
        <f>IF(ISNUMBER(SEARCH("Yes",'2_all_summary'!$H434)),IF(ISNUMBER(SEARCH("Yes",'2_all_summary'!S434)),1,2),IF(ISNUMBER(SEARCH("No",'2_all_summary'!S434)),4,3))</f>
        <v>4</v>
      </c>
      <c r="Q435" s="41">
        <f>IF(ISNUMBER(SEARCH("Yes",'2_all_summary'!$H434)),IF(0&lt;'2_all_summary'!T434,1,2),IF(0='2_all_summary'!T434,4,3))</f>
        <v>4</v>
      </c>
      <c r="R435" s="41">
        <f>IF(ISNUMBER(SEARCH("Yes",'2_all_summary'!$H434)),IF(ISNUMBER(SEARCH("Yes",'2_all_summary'!U434)),1,2),IF(ISNUMBER(SEARCH("No",'2_all_summary'!U434)),4,3))</f>
        <v>4</v>
      </c>
    </row>
    <row r="436" spans="7:18" x14ac:dyDescent="0.3">
      <c r="G436" s="56"/>
      <c r="H436" s="41" t="str">
        <f>'2_all_summary'!D435</f>
        <v>Swanp forest restoration in Haor area for livelihood security - A community based approach</v>
      </c>
      <c r="I436" s="41" t="str">
        <f>'2_all_summary'!E435</f>
        <v>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Â© International Scientific Publications, New Delhi.</v>
      </c>
      <c r="J436" s="41">
        <f>IF(ISNUMBER(SEARCH("Yes",'2_all_summary'!$H435)),IF(ISNUMBER(SEARCH("Yes",'2_all_summary'!M435)),1,2),IF(ISNUMBER(SEARCH("No",'2_all_summary'!M435)),4,3))</f>
        <v>4</v>
      </c>
      <c r="K436" s="41">
        <f>IF(ISNUMBER(SEARCH("Yes",'2_all_summary'!$H435)),IF(ISNUMBER(SEARCH("Yes",'2_all_summary'!N435)),1,2),IF(ISNUMBER(SEARCH("No",'2_all_summary'!N435)),4,3))</f>
        <v>4</v>
      </c>
      <c r="L436" s="41">
        <f>IF(ISNUMBER(SEARCH("Yes",'2_all_summary'!$H435)),IF(ISNUMBER(SEARCH("Yes",'2_all_summary'!O435)),1,2),IF(ISNUMBER(SEARCH("No",'2_all_summary'!O435)),4,3))</f>
        <v>4</v>
      </c>
      <c r="M436" s="41">
        <f>IF(ISNUMBER(SEARCH("Yes",'2_all_summary'!$H435)),IF(0&lt;'2_all_summary'!P435,1,2),IF(0='2_all_summary'!P435,4,3))</f>
        <v>4</v>
      </c>
      <c r="N436" s="41">
        <f>IF(ISNUMBER(SEARCH("Yes",'2_all_summary'!$H435)),IF(ISNUMBER(SEARCH("Yes",'2_all_summary'!Q435)),1,2),IF(ISNUMBER(SEARCH("No",'2_all_summary'!Q435)),4,3))</f>
        <v>4</v>
      </c>
      <c r="O436" s="41">
        <f>IF(ISNUMBER(SEARCH("Yes",'2_all_summary'!$H435)),IF(ISNUMBER(SEARCH("Yes",'2_all_summary'!R435)),1,2),IF(ISNUMBER(SEARCH("No",'2_all_summary'!R435)),4,3))</f>
        <v>4</v>
      </c>
      <c r="P436" s="41">
        <f>IF(ISNUMBER(SEARCH("Yes",'2_all_summary'!$H435)),IF(ISNUMBER(SEARCH("Yes",'2_all_summary'!S435)),1,2),IF(ISNUMBER(SEARCH("No",'2_all_summary'!S435)),4,3))</f>
        <v>4</v>
      </c>
      <c r="Q436" s="41">
        <f>IF(ISNUMBER(SEARCH("Yes",'2_all_summary'!$H435)),IF(0&lt;'2_all_summary'!T435,1,2),IF(0='2_all_summary'!T435,4,3))</f>
        <v>4</v>
      </c>
      <c r="R436" s="41">
        <f>IF(ISNUMBER(SEARCH("Yes",'2_all_summary'!$H435)),IF(ISNUMBER(SEARCH("Yes",'2_all_summary'!U435)),1,2),IF(ISNUMBER(SEARCH("No",'2_all_summary'!U435)),4,3))</f>
        <v>4</v>
      </c>
    </row>
    <row r="437" spans="7:18" x14ac:dyDescent="0.3">
      <c r="G437" s="56"/>
      <c r="H437" s="41" t="str">
        <f>'2_all_summary'!D436</f>
        <v>Conserving fish stocks in an inland aquatic ecosystem: The effect of community based fisheries management in Bangladesh</v>
      </c>
      <c r="I437" s="41" t="str">
        <f>'2_all_summary'!E436</f>
        <v>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Â© 2004 Taylor &amp; Francis Group, LLC.</v>
      </c>
      <c r="J437" s="41">
        <f>IF(ISNUMBER(SEARCH("Yes",'2_all_summary'!$H436)),IF(ISNUMBER(SEARCH("Yes",'2_all_summary'!M436)),1,2),IF(ISNUMBER(SEARCH("No",'2_all_summary'!M436)),4,3))</f>
        <v>4</v>
      </c>
      <c r="K437" s="41">
        <f>IF(ISNUMBER(SEARCH("Yes",'2_all_summary'!$H436)),IF(ISNUMBER(SEARCH("Yes",'2_all_summary'!N436)),1,2),IF(ISNUMBER(SEARCH("No",'2_all_summary'!N436)),4,3))</f>
        <v>4</v>
      </c>
      <c r="L437" s="41">
        <f>IF(ISNUMBER(SEARCH("Yes",'2_all_summary'!$H436)),IF(ISNUMBER(SEARCH("Yes",'2_all_summary'!O436)),1,2),IF(ISNUMBER(SEARCH("No",'2_all_summary'!O436)),4,3))</f>
        <v>4</v>
      </c>
      <c r="M437" s="41">
        <f>IF(ISNUMBER(SEARCH("Yes",'2_all_summary'!$H436)),IF(0&lt;'2_all_summary'!P436,1,2),IF(0='2_all_summary'!P436,4,3))</f>
        <v>4</v>
      </c>
      <c r="N437" s="41">
        <f>IF(ISNUMBER(SEARCH("Yes",'2_all_summary'!$H436)),IF(ISNUMBER(SEARCH("Yes",'2_all_summary'!Q436)),1,2),IF(ISNUMBER(SEARCH("No",'2_all_summary'!Q436)),4,3))</f>
        <v>4</v>
      </c>
      <c r="O437" s="41">
        <f>IF(ISNUMBER(SEARCH("Yes",'2_all_summary'!$H436)),IF(ISNUMBER(SEARCH("Yes",'2_all_summary'!R436)),1,2),IF(ISNUMBER(SEARCH("No",'2_all_summary'!R436)),4,3))</f>
        <v>4</v>
      </c>
      <c r="P437" s="41">
        <f>IF(ISNUMBER(SEARCH("Yes",'2_all_summary'!$H436)),IF(ISNUMBER(SEARCH("Yes",'2_all_summary'!S436)),1,2),IF(ISNUMBER(SEARCH("No",'2_all_summary'!S436)),4,3))</f>
        <v>4</v>
      </c>
      <c r="Q437" s="41">
        <f>IF(ISNUMBER(SEARCH("Yes",'2_all_summary'!$H436)),IF(0&lt;'2_all_summary'!T436,1,2),IF(0='2_all_summary'!T436,4,3))</f>
        <v>4</v>
      </c>
      <c r="R437" s="41">
        <f>IF(ISNUMBER(SEARCH("Yes",'2_all_summary'!$H436)),IF(ISNUMBER(SEARCH("Yes",'2_all_summary'!U436)),1,2),IF(ISNUMBER(SEARCH("No",'2_all_summary'!U436)),4,3))</f>
        <v>4</v>
      </c>
    </row>
    <row r="438" spans="7:18" x14ac:dyDescent="0.3">
      <c r="G438" s="56"/>
      <c r="H438" s="41" t="str">
        <f>'2_all_summary'!D437</f>
        <v>Mangrove use and management within the Sine-Saloum Delta, Senegal</v>
      </c>
      <c r="I438" s="41" t="str">
        <f>'2_all_summary'!E437</f>
        <v>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Augustâ€“December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Â© 2019 Elsevier Ltd</v>
      </c>
      <c r="J438" s="41">
        <f>IF(ISNUMBER(SEARCH("Yes",'2_all_summary'!$H437)),IF(ISNUMBER(SEARCH("Yes",'2_all_summary'!M437)),1,2),IF(ISNUMBER(SEARCH("No",'2_all_summary'!M437)),4,3))</f>
        <v>4</v>
      </c>
      <c r="K438" s="41">
        <f>IF(ISNUMBER(SEARCH("Yes",'2_all_summary'!$H437)),IF(ISNUMBER(SEARCH("Yes",'2_all_summary'!N437)),1,2),IF(ISNUMBER(SEARCH("No",'2_all_summary'!N437)),4,3))</f>
        <v>4</v>
      </c>
      <c r="L438" s="41">
        <f>IF(ISNUMBER(SEARCH("Yes",'2_all_summary'!$H437)),IF(ISNUMBER(SEARCH("Yes",'2_all_summary'!O437)),1,2),IF(ISNUMBER(SEARCH("No",'2_all_summary'!O437)),4,3))</f>
        <v>4</v>
      </c>
      <c r="M438" s="41">
        <f>IF(ISNUMBER(SEARCH("Yes",'2_all_summary'!$H437)),IF(0&lt;'2_all_summary'!P437,1,2),IF(0='2_all_summary'!P437,4,3))</f>
        <v>4</v>
      </c>
      <c r="N438" s="41">
        <f>IF(ISNUMBER(SEARCH("Yes",'2_all_summary'!$H437)),IF(ISNUMBER(SEARCH("Yes",'2_all_summary'!Q437)),1,2),IF(ISNUMBER(SEARCH("No",'2_all_summary'!Q437)),4,3))</f>
        <v>4</v>
      </c>
      <c r="O438" s="41">
        <f>IF(ISNUMBER(SEARCH("Yes",'2_all_summary'!$H437)),IF(ISNUMBER(SEARCH("Yes",'2_all_summary'!R437)),1,2),IF(ISNUMBER(SEARCH("No",'2_all_summary'!R437)),4,3))</f>
        <v>4</v>
      </c>
      <c r="P438" s="41">
        <f>IF(ISNUMBER(SEARCH("Yes",'2_all_summary'!$H437)),IF(ISNUMBER(SEARCH("Yes",'2_all_summary'!S437)),1,2),IF(ISNUMBER(SEARCH("No",'2_all_summary'!S437)),4,3))</f>
        <v>4</v>
      </c>
      <c r="Q438" s="41">
        <f>IF(ISNUMBER(SEARCH("Yes",'2_all_summary'!$H437)),IF(0&lt;'2_all_summary'!T437,1,2),IF(0='2_all_summary'!T437,4,3))</f>
        <v>4</v>
      </c>
      <c r="R438" s="41">
        <f>IF(ISNUMBER(SEARCH("Yes",'2_all_summary'!$H437)),IF(ISNUMBER(SEARCH("Yes",'2_all_summary'!U437)),1,2),IF(ISNUMBER(SEARCH("No",'2_all_summary'!U437)),4,3))</f>
        <v>4</v>
      </c>
    </row>
    <row r="439" spans="7:18" x14ac:dyDescent="0.3">
      <c r="G439" s="56"/>
      <c r="H439" s="41" t="str">
        <f>'2_all_summary'!D438</f>
        <v>Ä€ina-land, that which feeds: Researching community based natural resource management at home</v>
      </c>
      <c r="I439" s="41" t="str">
        <f>'2_all_summary'!E438</f>
        <v>[No abstract available]</v>
      </c>
      <c r="J439" s="41">
        <f>IF(ISNUMBER(SEARCH("Yes",'2_all_summary'!$H438)),IF(ISNUMBER(SEARCH("Yes",'2_all_summary'!M438)),1,2),IF(ISNUMBER(SEARCH("No",'2_all_summary'!M438)),4,3))</f>
        <v>2</v>
      </c>
      <c r="K439" s="41">
        <f>IF(ISNUMBER(SEARCH("Yes",'2_all_summary'!$H438)),IF(ISNUMBER(SEARCH("Yes",'2_all_summary'!N438)),1,2),IF(ISNUMBER(SEARCH("No",'2_all_summary'!N438)),4,3))</f>
        <v>2</v>
      </c>
      <c r="L439" s="41">
        <f>IF(ISNUMBER(SEARCH("Yes",'2_all_summary'!$H438)),IF(ISNUMBER(SEARCH("Yes",'2_all_summary'!O438)),1,2),IF(ISNUMBER(SEARCH("No",'2_all_summary'!O438)),4,3))</f>
        <v>2</v>
      </c>
      <c r="M439" s="41">
        <f>IF(ISNUMBER(SEARCH("Yes",'2_all_summary'!$H438)),IF(0&lt;'2_all_summary'!P438,1,2),IF(0='2_all_summary'!P438,4,3))</f>
        <v>2</v>
      </c>
      <c r="N439" s="41">
        <f>IF(ISNUMBER(SEARCH("Yes",'2_all_summary'!$H438)),IF(ISNUMBER(SEARCH("Yes",'2_all_summary'!Q438)),1,2),IF(ISNUMBER(SEARCH("No",'2_all_summary'!Q438)),4,3))</f>
        <v>2</v>
      </c>
      <c r="O439" s="41">
        <f>IF(ISNUMBER(SEARCH("Yes",'2_all_summary'!$H438)),IF(ISNUMBER(SEARCH("Yes",'2_all_summary'!R438)),1,2),IF(ISNUMBER(SEARCH("No",'2_all_summary'!R438)),4,3))</f>
        <v>2</v>
      </c>
      <c r="P439" s="41">
        <f>IF(ISNUMBER(SEARCH("Yes",'2_all_summary'!$H438)),IF(ISNUMBER(SEARCH("Yes",'2_all_summary'!S438)),1,2),IF(ISNUMBER(SEARCH("No",'2_all_summary'!S438)),4,3))</f>
        <v>2</v>
      </c>
      <c r="Q439" s="41">
        <f>IF(ISNUMBER(SEARCH("Yes",'2_all_summary'!$H438)),IF(0&lt;'2_all_summary'!T438,1,2),IF(0='2_all_summary'!T438,4,3))</f>
        <v>2</v>
      </c>
      <c r="R439" s="41">
        <f>IF(ISNUMBER(SEARCH("Yes",'2_all_summary'!$H438)),IF(ISNUMBER(SEARCH("Yes",'2_all_summary'!U438)),1,2),IF(ISNUMBER(SEARCH("No",'2_all_summary'!U438)),4,3))</f>
        <v>2</v>
      </c>
    </row>
    <row r="440" spans="7:18" x14ac:dyDescent="0.3">
      <c r="G440" s="56"/>
      <c r="H440" s="41" t="str">
        <f>'2_all_summary'!D439</f>
        <v>Effects of the Developing and Using a Model to Predict Dengue Risk Villages Based on Subdistrict Administrative Organization in Southern Thailand</v>
      </c>
      <c r="I440" s="41" t="str">
        <f>'2_all_summary'!E439</f>
        <v>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Fisherâ€™s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leadersâ€™ reflections and to the satisfaction of the community members. Hence, local administrative organizations should use community-based approaches as the subdistrict dengue solution innovation to reduce the dengue problem. Â© 2022 by the authors.</v>
      </c>
      <c r="J440" s="41">
        <f>IF(ISNUMBER(SEARCH("Yes",'2_all_summary'!$H439)),IF(ISNUMBER(SEARCH("Yes",'2_all_summary'!M439)),1,2),IF(ISNUMBER(SEARCH("No",'2_all_summary'!M439)),4,3))</f>
        <v>4</v>
      </c>
      <c r="K440" s="41">
        <f>IF(ISNUMBER(SEARCH("Yes",'2_all_summary'!$H439)),IF(ISNUMBER(SEARCH("Yes",'2_all_summary'!N439)),1,2),IF(ISNUMBER(SEARCH("No",'2_all_summary'!N439)),4,3))</f>
        <v>4</v>
      </c>
      <c r="L440" s="41">
        <f>IF(ISNUMBER(SEARCH("Yes",'2_all_summary'!$H439)),IF(ISNUMBER(SEARCH("Yes",'2_all_summary'!O439)),1,2),IF(ISNUMBER(SEARCH("No",'2_all_summary'!O439)),4,3))</f>
        <v>4</v>
      </c>
      <c r="M440" s="41">
        <f>IF(ISNUMBER(SEARCH("Yes",'2_all_summary'!$H439)),IF(0&lt;'2_all_summary'!P439,1,2),IF(0='2_all_summary'!P439,4,3))</f>
        <v>4</v>
      </c>
      <c r="N440" s="41">
        <f>IF(ISNUMBER(SEARCH("Yes",'2_all_summary'!$H439)),IF(ISNUMBER(SEARCH("Yes",'2_all_summary'!Q439)),1,2),IF(ISNUMBER(SEARCH("No",'2_all_summary'!Q439)),4,3))</f>
        <v>4</v>
      </c>
      <c r="O440" s="41">
        <f>IF(ISNUMBER(SEARCH("Yes",'2_all_summary'!$H439)),IF(ISNUMBER(SEARCH("Yes",'2_all_summary'!R439)),1,2),IF(ISNUMBER(SEARCH("No",'2_all_summary'!R439)),4,3))</f>
        <v>4</v>
      </c>
      <c r="P440" s="41">
        <f>IF(ISNUMBER(SEARCH("Yes",'2_all_summary'!$H439)),IF(ISNUMBER(SEARCH("Yes",'2_all_summary'!S439)),1,2),IF(ISNUMBER(SEARCH("No",'2_all_summary'!S439)),4,3))</f>
        <v>4</v>
      </c>
      <c r="Q440" s="41">
        <f>IF(ISNUMBER(SEARCH("Yes",'2_all_summary'!$H439)),IF(0&lt;'2_all_summary'!T439,1,2),IF(0='2_all_summary'!T439,4,3))</f>
        <v>4</v>
      </c>
      <c r="R440" s="41">
        <f>IF(ISNUMBER(SEARCH("Yes",'2_all_summary'!$H439)),IF(ISNUMBER(SEARCH("Yes",'2_all_summary'!U439)),1,2),IF(ISNUMBER(SEARCH("No",'2_all_summary'!U439)),4,3))</f>
        <v>4</v>
      </c>
    </row>
    <row r="441" spans="7:18" x14ac:dyDescent="0.3">
      <c r="G441" s="56"/>
      <c r="H441" s="41" t="str">
        <f>'2_all_summary'!D440</f>
        <v>Integrated coastal management and marine protected areas: Complementarity in the Philippines</v>
      </c>
      <c r="I441" s="41" t="str">
        <f>'2_all_summary'!E440</f>
        <v>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Â© 2005 Elsevier Ltd. All rights reserved.</v>
      </c>
      <c r="J441" s="41">
        <f>IF(ISNUMBER(SEARCH("Yes",'2_all_summary'!$H440)),IF(ISNUMBER(SEARCH("Yes",'2_all_summary'!M440)),1,2),IF(ISNUMBER(SEARCH("No",'2_all_summary'!M440)),4,3))</f>
        <v>4</v>
      </c>
      <c r="K441" s="41">
        <f>IF(ISNUMBER(SEARCH("Yes",'2_all_summary'!$H440)),IF(ISNUMBER(SEARCH("Yes",'2_all_summary'!N440)),1,2),IF(ISNUMBER(SEARCH("No",'2_all_summary'!N440)),4,3))</f>
        <v>4</v>
      </c>
      <c r="L441" s="41">
        <f>IF(ISNUMBER(SEARCH("Yes",'2_all_summary'!$H440)),IF(ISNUMBER(SEARCH("Yes",'2_all_summary'!O440)),1,2),IF(ISNUMBER(SEARCH("No",'2_all_summary'!O440)),4,3))</f>
        <v>4</v>
      </c>
      <c r="M441" s="41">
        <f>IF(ISNUMBER(SEARCH("Yes",'2_all_summary'!$H440)),IF(0&lt;'2_all_summary'!P440,1,2),IF(0='2_all_summary'!P440,4,3))</f>
        <v>4</v>
      </c>
      <c r="N441" s="41">
        <f>IF(ISNUMBER(SEARCH("Yes",'2_all_summary'!$H440)),IF(ISNUMBER(SEARCH("Yes",'2_all_summary'!Q440)),1,2),IF(ISNUMBER(SEARCH("No",'2_all_summary'!Q440)),4,3))</f>
        <v>4</v>
      </c>
      <c r="O441" s="41">
        <f>IF(ISNUMBER(SEARCH("Yes",'2_all_summary'!$H440)),IF(ISNUMBER(SEARCH("Yes",'2_all_summary'!R440)),1,2),IF(ISNUMBER(SEARCH("No",'2_all_summary'!R440)),4,3))</f>
        <v>4</v>
      </c>
      <c r="P441" s="41">
        <f>IF(ISNUMBER(SEARCH("Yes",'2_all_summary'!$H440)),IF(ISNUMBER(SEARCH("Yes",'2_all_summary'!S440)),1,2),IF(ISNUMBER(SEARCH("No",'2_all_summary'!S440)),4,3))</f>
        <v>4</v>
      </c>
      <c r="Q441" s="41">
        <f>IF(ISNUMBER(SEARCH("Yes",'2_all_summary'!$H440)),IF(0&lt;'2_all_summary'!T440,1,2),IF(0='2_all_summary'!T440,4,3))</f>
        <v>4</v>
      </c>
      <c r="R441" s="41">
        <f>IF(ISNUMBER(SEARCH("Yes",'2_all_summary'!$H440)),IF(ISNUMBER(SEARCH("Yes",'2_all_summary'!U440)),1,2),IF(ISNUMBER(SEARCH("No",'2_all_summary'!U440)),4,3))</f>
        <v>4</v>
      </c>
    </row>
    <row r="442" spans="7:18" x14ac:dyDescent="0.3">
      <c r="G442" s="56"/>
      <c r="H442" s="41" t="str">
        <f>'2_all_summary'!D441</f>
        <v>Seahorses in focus: Local ecological knowledge of seahorse-watching operators in a tropical estuary</v>
      </c>
      <c r="I442" s="41" t="str">
        <f>'2_all_summary'!E441</f>
        <v>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MaracaÃ­pe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Â© 2016 The Author(s).</v>
      </c>
      <c r="J442" s="41">
        <f>IF(ISNUMBER(SEARCH("Yes",'2_all_summary'!$H441)),IF(ISNUMBER(SEARCH("Yes",'2_all_summary'!M441)),1,2),IF(ISNUMBER(SEARCH("No",'2_all_summary'!M441)),4,3))</f>
        <v>4</v>
      </c>
      <c r="K442" s="41">
        <f>IF(ISNUMBER(SEARCH("Yes",'2_all_summary'!$H441)),IF(ISNUMBER(SEARCH("Yes",'2_all_summary'!N441)),1,2),IF(ISNUMBER(SEARCH("No",'2_all_summary'!N441)),4,3))</f>
        <v>4</v>
      </c>
      <c r="L442" s="41">
        <f>IF(ISNUMBER(SEARCH("Yes",'2_all_summary'!$H441)),IF(ISNUMBER(SEARCH("Yes",'2_all_summary'!O441)),1,2),IF(ISNUMBER(SEARCH("No",'2_all_summary'!O441)),4,3))</f>
        <v>4</v>
      </c>
      <c r="M442" s="41">
        <f>IF(ISNUMBER(SEARCH("Yes",'2_all_summary'!$H441)),IF(0&lt;'2_all_summary'!P441,1,2),IF(0='2_all_summary'!P441,4,3))</f>
        <v>4</v>
      </c>
      <c r="N442" s="41">
        <f>IF(ISNUMBER(SEARCH("Yes",'2_all_summary'!$H441)),IF(ISNUMBER(SEARCH("Yes",'2_all_summary'!Q441)),1,2),IF(ISNUMBER(SEARCH("No",'2_all_summary'!Q441)),4,3))</f>
        <v>4</v>
      </c>
      <c r="O442" s="41">
        <f>IF(ISNUMBER(SEARCH("Yes",'2_all_summary'!$H441)),IF(ISNUMBER(SEARCH("Yes",'2_all_summary'!R441)),1,2),IF(ISNUMBER(SEARCH("No",'2_all_summary'!R441)),4,3))</f>
        <v>4</v>
      </c>
      <c r="P442" s="41">
        <f>IF(ISNUMBER(SEARCH("Yes",'2_all_summary'!$H441)),IF(ISNUMBER(SEARCH("Yes",'2_all_summary'!S441)),1,2),IF(ISNUMBER(SEARCH("No",'2_all_summary'!S441)),4,3))</f>
        <v>4</v>
      </c>
      <c r="Q442" s="41">
        <f>IF(ISNUMBER(SEARCH("Yes",'2_all_summary'!$H441)),IF(0&lt;'2_all_summary'!T441,1,2),IF(0='2_all_summary'!T441,4,3))</f>
        <v>4</v>
      </c>
      <c r="R442" s="41">
        <f>IF(ISNUMBER(SEARCH("Yes",'2_all_summary'!$H441)),IF(ISNUMBER(SEARCH("Yes",'2_all_summary'!U441)),1,2),IF(ISNUMBER(SEARCH("No",'2_all_summary'!U441)),4,3))</f>
        <v>4</v>
      </c>
    </row>
    <row r="443" spans="7:18" x14ac:dyDescent="0.3">
      <c r="G443" s="56"/>
      <c r="H443" s="41" t="str">
        <f>'2_all_summary'!D442</f>
        <v>A preliminary review of NOAA's community-based dam removal and fish passage projects</v>
      </c>
      <c r="I443" s="41" t="str">
        <f>'2_all_summary'!E442</f>
        <v>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v>
      </c>
      <c r="J443" s="41">
        <f>IF(ISNUMBER(SEARCH("Yes",'2_all_summary'!$H442)),IF(ISNUMBER(SEARCH("Yes",'2_all_summary'!M442)),1,2),IF(ISNUMBER(SEARCH("No",'2_all_summary'!M442)),4,3))</f>
        <v>4</v>
      </c>
      <c r="K443" s="41">
        <f>IF(ISNUMBER(SEARCH("Yes",'2_all_summary'!$H442)),IF(ISNUMBER(SEARCH("Yes",'2_all_summary'!N442)),1,2),IF(ISNUMBER(SEARCH("No",'2_all_summary'!N442)),4,3))</f>
        <v>4</v>
      </c>
      <c r="L443" s="41">
        <f>IF(ISNUMBER(SEARCH("Yes",'2_all_summary'!$H442)),IF(ISNUMBER(SEARCH("Yes",'2_all_summary'!O442)),1,2),IF(ISNUMBER(SEARCH("No",'2_all_summary'!O442)),4,3))</f>
        <v>4</v>
      </c>
      <c r="M443" s="41">
        <f>IF(ISNUMBER(SEARCH("Yes",'2_all_summary'!$H442)),IF(0&lt;'2_all_summary'!P442,1,2),IF(0='2_all_summary'!P442,4,3))</f>
        <v>4</v>
      </c>
      <c r="N443" s="41">
        <f>IF(ISNUMBER(SEARCH("Yes",'2_all_summary'!$H442)),IF(ISNUMBER(SEARCH("Yes",'2_all_summary'!Q442)),1,2),IF(ISNUMBER(SEARCH("No",'2_all_summary'!Q442)),4,3))</f>
        <v>4</v>
      </c>
      <c r="O443" s="41">
        <f>IF(ISNUMBER(SEARCH("Yes",'2_all_summary'!$H442)),IF(ISNUMBER(SEARCH("Yes",'2_all_summary'!R442)),1,2),IF(ISNUMBER(SEARCH("No",'2_all_summary'!R442)),4,3))</f>
        <v>4</v>
      </c>
      <c r="P443" s="41">
        <f>IF(ISNUMBER(SEARCH("Yes",'2_all_summary'!$H442)),IF(ISNUMBER(SEARCH("Yes",'2_all_summary'!S442)),1,2),IF(ISNUMBER(SEARCH("No",'2_all_summary'!S442)),4,3))</f>
        <v>4</v>
      </c>
      <c r="Q443" s="41">
        <f>IF(ISNUMBER(SEARCH("Yes",'2_all_summary'!$H442)),IF(0&lt;'2_all_summary'!T442,1,2),IF(0='2_all_summary'!T442,4,3))</f>
        <v>4</v>
      </c>
      <c r="R443" s="41">
        <f>IF(ISNUMBER(SEARCH("Yes",'2_all_summary'!$H442)),IF(ISNUMBER(SEARCH("Yes",'2_all_summary'!U442)),1,2),IF(ISNUMBER(SEARCH("No",'2_all_summary'!U442)),4,3))</f>
        <v>4</v>
      </c>
    </row>
    <row r="444" spans="7:18" x14ac:dyDescent="0.3">
      <c r="G444" s="56"/>
      <c r="H444" s="41" t="str">
        <f>'2_all_summary'!D443</f>
        <v>Artisanal shark fishing in the Louisiade Archipelago, Papua New Guinea: Socio-economic characteristics and management options</v>
      </c>
      <c r="I444" s="41" t="str">
        <f>'2_all_summary'!E443</f>
        <v>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v>
      </c>
      <c r="J444" s="41">
        <f>IF(ISNUMBER(SEARCH("Yes",'2_all_summary'!$H443)),IF(ISNUMBER(SEARCH("Yes",'2_all_summary'!M443)),1,2),IF(ISNUMBER(SEARCH("No",'2_all_summary'!M443)),4,3))</f>
        <v>3</v>
      </c>
      <c r="K444" s="41">
        <f>IF(ISNUMBER(SEARCH("Yes",'2_all_summary'!$H443)),IF(ISNUMBER(SEARCH("Yes",'2_all_summary'!N443)),1,2),IF(ISNUMBER(SEARCH("No",'2_all_summary'!N443)),4,3))</f>
        <v>3</v>
      </c>
      <c r="L444" s="41">
        <f>IF(ISNUMBER(SEARCH("Yes",'2_all_summary'!$H443)),IF(ISNUMBER(SEARCH("Yes",'2_all_summary'!O443)),1,2),IF(ISNUMBER(SEARCH("No",'2_all_summary'!O443)),4,3))</f>
        <v>3</v>
      </c>
      <c r="M444" s="41">
        <f>IF(ISNUMBER(SEARCH("Yes",'2_all_summary'!$H443)),IF(0&lt;'2_all_summary'!P443,1,2),IF(0='2_all_summary'!P443,4,3))</f>
        <v>3</v>
      </c>
      <c r="N444" s="41">
        <f>IF(ISNUMBER(SEARCH("Yes",'2_all_summary'!$H443)),IF(ISNUMBER(SEARCH("Yes",'2_all_summary'!Q443)),1,2),IF(ISNUMBER(SEARCH("No",'2_all_summary'!Q443)),4,3))</f>
        <v>3</v>
      </c>
      <c r="O444" s="41">
        <f>IF(ISNUMBER(SEARCH("Yes",'2_all_summary'!$H443)),IF(ISNUMBER(SEARCH("Yes",'2_all_summary'!R443)),1,2),IF(ISNUMBER(SEARCH("No",'2_all_summary'!R443)),4,3))</f>
        <v>4</v>
      </c>
      <c r="P444" s="41">
        <f>IF(ISNUMBER(SEARCH("Yes",'2_all_summary'!$H443)),IF(ISNUMBER(SEARCH("Yes",'2_all_summary'!S443)),1,2),IF(ISNUMBER(SEARCH("No",'2_all_summary'!S443)),4,3))</f>
        <v>3</v>
      </c>
      <c r="Q444" s="41">
        <f>IF(ISNUMBER(SEARCH("Yes",'2_all_summary'!$H443)),IF(0&lt;'2_all_summary'!T443,1,2),IF(0='2_all_summary'!T443,4,3))</f>
        <v>3</v>
      </c>
      <c r="R444" s="41">
        <f>IF(ISNUMBER(SEARCH("Yes",'2_all_summary'!$H443)),IF(ISNUMBER(SEARCH("Yes",'2_all_summary'!U443)),1,2),IF(ISNUMBER(SEARCH("No",'2_all_summary'!U443)),4,3))</f>
        <v>3</v>
      </c>
    </row>
    <row r="445" spans="7:18" x14ac:dyDescent="0.3">
      <c r="G445" s="56"/>
      <c r="H445" s="41" t="str">
        <f>'2_all_summary'!D444</f>
        <v>Participatory ecosystem service mapping to enhance community-based mangrove rehabilitation and management in Demak, Indonesia</v>
      </c>
      <c r="I445" s="41" t="str">
        <f>'2_all_summary'!E444</f>
        <v>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â€œinclusive participatory ES mappingâ€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Â© 2018, The Author(s).</v>
      </c>
      <c r="J445" s="41">
        <f>IF(ISNUMBER(SEARCH("Yes",'2_all_summary'!$H444)),IF(ISNUMBER(SEARCH("Yes",'2_all_summary'!M444)),1,2),IF(ISNUMBER(SEARCH("No",'2_all_summary'!M444)),4,3))</f>
        <v>4</v>
      </c>
      <c r="K445" s="41">
        <f>IF(ISNUMBER(SEARCH("Yes",'2_all_summary'!$H444)),IF(ISNUMBER(SEARCH("Yes",'2_all_summary'!N444)),1,2),IF(ISNUMBER(SEARCH("No",'2_all_summary'!N444)),4,3))</f>
        <v>4</v>
      </c>
      <c r="L445" s="41">
        <f>IF(ISNUMBER(SEARCH("Yes",'2_all_summary'!$H444)),IF(ISNUMBER(SEARCH("Yes",'2_all_summary'!O444)),1,2),IF(ISNUMBER(SEARCH("No",'2_all_summary'!O444)),4,3))</f>
        <v>4</v>
      </c>
      <c r="M445" s="41">
        <f>IF(ISNUMBER(SEARCH("Yes",'2_all_summary'!$H444)),IF(0&lt;'2_all_summary'!P444,1,2),IF(0='2_all_summary'!P444,4,3))</f>
        <v>4</v>
      </c>
      <c r="N445" s="41">
        <f>IF(ISNUMBER(SEARCH("Yes",'2_all_summary'!$H444)),IF(ISNUMBER(SEARCH("Yes",'2_all_summary'!Q444)),1,2),IF(ISNUMBER(SEARCH("No",'2_all_summary'!Q444)),4,3))</f>
        <v>4</v>
      </c>
      <c r="O445" s="41">
        <f>IF(ISNUMBER(SEARCH("Yes",'2_all_summary'!$H444)),IF(ISNUMBER(SEARCH("Yes",'2_all_summary'!R444)),1,2),IF(ISNUMBER(SEARCH("No",'2_all_summary'!R444)),4,3))</f>
        <v>4</v>
      </c>
      <c r="P445" s="41">
        <f>IF(ISNUMBER(SEARCH("Yes",'2_all_summary'!$H444)),IF(ISNUMBER(SEARCH("Yes",'2_all_summary'!S444)),1,2),IF(ISNUMBER(SEARCH("No",'2_all_summary'!S444)),4,3))</f>
        <v>4</v>
      </c>
      <c r="Q445" s="41">
        <f>IF(ISNUMBER(SEARCH("Yes",'2_all_summary'!$H444)),IF(0&lt;'2_all_summary'!T444,1,2),IF(0='2_all_summary'!T444,4,3))</f>
        <v>4</v>
      </c>
      <c r="R445" s="41">
        <f>IF(ISNUMBER(SEARCH("Yes",'2_all_summary'!$H444)),IF(ISNUMBER(SEARCH("Yes",'2_all_summary'!U444)),1,2),IF(ISNUMBER(SEARCH("No",'2_all_summary'!U444)),4,3))</f>
        <v>4</v>
      </c>
    </row>
    <row r="446" spans="7:18" x14ac:dyDescent="0.3">
      <c r="G446" s="56"/>
      <c r="H446" s="41" t="str">
        <f>'2_all_summary'!D445</f>
        <v>An agent-based model to optimize transboundary management for the walleye pollock (Gadus chalcogrammus) fishery in the Gulf of Alaska</v>
      </c>
      <c r="I446" s="41" t="str">
        <f>'2_all_summary'!E445</f>
        <v>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â€œBest practicesâ€ for fishery management should include simulation analysis of management alternatives before selection of the preferred alternative for real-world implementation. Â© 2021 The Authors. Natural Resource Modeling published by Wiley Periodicals LLC</v>
      </c>
      <c r="J446" s="41">
        <f>IF(ISNUMBER(SEARCH("Yes",'2_all_summary'!$H445)),IF(ISNUMBER(SEARCH("Yes",'2_all_summary'!M445)),1,2),IF(ISNUMBER(SEARCH("No",'2_all_summary'!M445)),4,3))</f>
        <v>4</v>
      </c>
      <c r="K446" s="41">
        <f>IF(ISNUMBER(SEARCH("Yes",'2_all_summary'!$H445)),IF(ISNUMBER(SEARCH("Yes",'2_all_summary'!N445)),1,2),IF(ISNUMBER(SEARCH("No",'2_all_summary'!N445)),4,3))</f>
        <v>4</v>
      </c>
      <c r="L446" s="41">
        <f>IF(ISNUMBER(SEARCH("Yes",'2_all_summary'!$H445)),IF(ISNUMBER(SEARCH("Yes",'2_all_summary'!O445)),1,2),IF(ISNUMBER(SEARCH("No",'2_all_summary'!O445)),4,3))</f>
        <v>4</v>
      </c>
      <c r="M446" s="41">
        <f>IF(ISNUMBER(SEARCH("Yes",'2_all_summary'!$H445)),IF(0&lt;'2_all_summary'!P445,1,2),IF(0='2_all_summary'!P445,4,3))</f>
        <v>4</v>
      </c>
      <c r="N446" s="41">
        <f>IF(ISNUMBER(SEARCH("Yes",'2_all_summary'!$H445)),IF(ISNUMBER(SEARCH("Yes",'2_all_summary'!Q445)),1,2),IF(ISNUMBER(SEARCH("No",'2_all_summary'!Q445)),4,3))</f>
        <v>4</v>
      </c>
      <c r="O446" s="41">
        <f>IF(ISNUMBER(SEARCH("Yes",'2_all_summary'!$H445)),IF(ISNUMBER(SEARCH("Yes",'2_all_summary'!R445)),1,2),IF(ISNUMBER(SEARCH("No",'2_all_summary'!R445)),4,3))</f>
        <v>4</v>
      </c>
      <c r="P446" s="41">
        <f>IF(ISNUMBER(SEARCH("Yes",'2_all_summary'!$H445)),IF(ISNUMBER(SEARCH("Yes",'2_all_summary'!S445)),1,2),IF(ISNUMBER(SEARCH("No",'2_all_summary'!S445)),4,3))</f>
        <v>4</v>
      </c>
      <c r="Q446" s="41">
        <f>IF(ISNUMBER(SEARCH("Yes",'2_all_summary'!$H445)),IF(0&lt;'2_all_summary'!T445,1,2),IF(0='2_all_summary'!T445,4,3))</f>
        <v>4</v>
      </c>
      <c r="R446" s="41">
        <f>IF(ISNUMBER(SEARCH("Yes",'2_all_summary'!$H445)),IF(ISNUMBER(SEARCH("Yes",'2_all_summary'!U445)),1,2),IF(ISNUMBER(SEARCH("No",'2_all_summary'!U445)),4,3))</f>
        <v>4</v>
      </c>
    </row>
    <row r="447" spans="7:18" x14ac:dyDescent="0.3">
      <c r="G447" s="56"/>
      <c r="H447" s="41" t="str">
        <f>'2_all_summary'!D446</f>
        <v>Soil-transmitted helminths and associated factors among pre-school children in Butajira Town, south-central Ethiopia: A community-based cross-sectional study</v>
      </c>
      <c r="I447" s="41" t="str">
        <f>'2_all_summary'!E446</f>
        <v>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Â© 2015 Shumbej et al. This is an open access article distributed under the terms of the Creative Commons Attribution License, which permits unrestricted use, distribution, and reproduction in any medium, provided the original author and source are credited.</v>
      </c>
      <c r="J447" s="41">
        <f>IF(ISNUMBER(SEARCH("Yes",'2_all_summary'!$H446)),IF(ISNUMBER(SEARCH("Yes",'2_all_summary'!M446)),1,2),IF(ISNUMBER(SEARCH("No",'2_all_summary'!M446)),4,3))</f>
        <v>4</v>
      </c>
      <c r="K447" s="41">
        <f>IF(ISNUMBER(SEARCH("Yes",'2_all_summary'!$H446)),IF(ISNUMBER(SEARCH("Yes",'2_all_summary'!N446)),1,2),IF(ISNUMBER(SEARCH("No",'2_all_summary'!N446)),4,3))</f>
        <v>4</v>
      </c>
      <c r="L447" s="41">
        <f>IF(ISNUMBER(SEARCH("Yes",'2_all_summary'!$H446)),IF(ISNUMBER(SEARCH("Yes",'2_all_summary'!O446)),1,2),IF(ISNUMBER(SEARCH("No",'2_all_summary'!O446)),4,3))</f>
        <v>4</v>
      </c>
      <c r="M447" s="41">
        <f>IF(ISNUMBER(SEARCH("Yes",'2_all_summary'!$H446)),IF(0&lt;'2_all_summary'!P446,1,2),IF(0='2_all_summary'!P446,4,3))</f>
        <v>4</v>
      </c>
      <c r="N447" s="41">
        <f>IF(ISNUMBER(SEARCH("Yes",'2_all_summary'!$H446)),IF(ISNUMBER(SEARCH("Yes",'2_all_summary'!Q446)),1,2),IF(ISNUMBER(SEARCH("No",'2_all_summary'!Q446)),4,3))</f>
        <v>4</v>
      </c>
      <c r="O447" s="41">
        <f>IF(ISNUMBER(SEARCH("Yes",'2_all_summary'!$H446)),IF(ISNUMBER(SEARCH("Yes",'2_all_summary'!R446)),1,2),IF(ISNUMBER(SEARCH("No",'2_all_summary'!R446)),4,3))</f>
        <v>4</v>
      </c>
      <c r="P447" s="41">
        <f>IF(ISNUMBER(SEARCH("Yes",'2_all_summary'!$H446)),IF(ISNUMBER(SEARCH("Yes",'2_all_summary'!S446)),1,2),IF(ISNUMBER(SEARCH("No",'2_all_summary'!S446)),4,3))</f>
        <v>4</v>
      </c>
      <c r="Q447" s="41">
        <f>IF(ISNUMBER(SEARCH("Yes",'2_all_summary'!$H446)),IF(0&lt;'2_all_summary'!T446,1,2),IF(0='2_all_summary'!T446,4,3))</f>
        <v>4</v>
      </c>
      <c r="R447" s="41">
        <f>IF(ISNUMBER(SEARCH("Yes",'2_all_summary'!$H446)),IF(ISNUMBER(SEARCH("Yes",'2_all_summary'!U446)),1,2),IF(ISNUMBER(SEARCH("No",'2_all_summary'!U446)),4,3))</f>
        <v>4</v>
      </c>
    </row>
    <row r="448" spans="7:18" x14ac:dyDescent="0.3">
      <c r="G448" s="56"/>
      <c r="H448" s="41" t="str">
        <f>'2_all_summary'!D447</f>
        <v>Dredging-induced shell damages to hard clam (Meretrix meretrix): A Malaysian case study</v>
      </c>
      <c r="I448" s="41" t="str">
        <f>'2_all_summary'!E447</f>
        <v>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Â© EDP Sciences 2018.</v>
      </c>
      <c r="J448" s="41">
        <f>IF(ISNUMBER(SEARCH("Yes",'2_all_summary'!$H447)),IF(ISNUMBER(SEARCH("Yes",'2_all_summary'!M447)),1,2),IF(ISNUMBER(SEARCH("No",'2_all_summary'!M447)),4,3))</f>
        <v>4</v>
      </c>
      <c r="K448" s="41">
        <f>IF(ISNUMBER(SEARCH("Yes",'2_all_summary'!$H447)),IF(ISNUMBER(SEARCH("Yes",'2_all_summary'!N447)),1,2),IF(ISNUMBER(SEARCH("No",'2_all_summary'!N447)),4,3))</f>
        <v>4</v>
      </c>
      <c r="L448" s="41">
        <f>IF(ISNUMBER(SEARCH("Yes",'2_all_summary'!$H447)),IF(ISNUMBER(SEARCH("Yes",'2_all_summary'!O447)),1,2),IF(ISNUMBER(SEARCH("No",'2_all_summary'!O447)),4,3))</f>
        <v>4</v>
      </c>
      <c r="M448" s="41">
        <f>IF(ISNUMBER(SEARCH("Yes",'2_all_summary'!$H447)),IF(0&lt;'2_all_summary'!P447,1,2),IF(0='2_all_summary'!P447,4,3))</f>
        <v>4</v>
      </c>
      <c r="N448" s="41">
        <f>IF(ISNUMBER(SEARCH("Yes",'2_all_summary'!$H447)),IF(ISNUMBER(SEARCH("Yes",'2_all_summary'!Q447)),1,2),IF(ISNUMBER(SEARCH("No",'2_all_summary'!Q447)),4,3))</f>
        <v>4</v>
      </c>
      <c r="O448" s="41">
        <f>IF(ISNUMBER(SEARCH("Yes",'2_all_summary'!$H447)),IF(ISNUMBER(SEARCH("Yes",'2_all_summary'!R447)),1,2),IF(ISNUMBER(SEARCH("No",'2_all_summary'!R447)),4,3))</f>
        <v>4</v>
      </c>
      <c r="P448" s="41">
        <f>IF(ISNUMBER(SEARCH("Yes",'2_all_summary'!$H447)),IF(ISNUMBER(SEARCH("Yes",'2_all_summary'!S447)),1,2),IF(ISNUMBER(SEARCH("No",'2_all_summary'!S447)),4,3))</f>
        <v>4</v>
      </c>
      <c r="Q448" s="41">
        <f>IF(ISNUMBER(SEARCH("Yes",'2_all_summary'!$H447)),IF(0&lt;'2_all_summary'!T447,1,2),IF(0='2_all_summary'!T447,4,3))</f>
        <v>4</v>
      </c>
      <c r="R448" s="41">
        <f>IF(ISNUMBER(SEARCH("Yes",'2_all_summary'!$H447)),IF(ISNUMBER(SEARCH("Yes",'2_all_summary'!U447)),1,2),IF(ISNUMBER(SEARCH("No",'2_all_summary'!U447)),4,3))</f>
        <v>4</v>
      </c>
    </row>
    <row r="449" spans="7:18" x14ac:dyDescent="0.3">
      <c r="G449" s="56"/>
      <c r="H449" s="41" t="str">
        <f>'2_all_summary'!D448</f>
        <v>Detecting, counting and following the giants of the sea: A review of monitoring methods for aquatic megavertebrates in the Caribbean</v>
      </c>
      <c r="I449" s="41" t="str">
        <f>'2_all_summary'!E448</f>
        <v>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Â© 2019 CSIRO.</v>
      </c>
      <c r="J449" s="41">
        <f>IF(ISNUMBER(SEARCH("Yes",'2_all_summary'!$H448)),IF(ISNUMBER(SEARCH("Yes",'2_all_summary'!M448)),1,2),IF(ISNUMBER(SEARCH("No",'2_all_summary'!M448)),4,3))</f>
        <v>4</v>
      </c>
      <c r="K449" s="41">
        <f>IF(ISNUMBER(SEARCH("Yes",'2_all_summary'!$H448)),IF(ISNUMBER(SEARCH("Yes",'2_all_summary'!N448)),1,2),IF(ISNUMBER(SEARCH("No",'2_all_summary'!N448)),4,3))</f>
        <v>4</v>
      </c>
      <c r="L449" s="41">
        <f>IF(ISNUMBER(SEARCH("Yes",'2_all_summary'!$H448)),IF(ISNUMBER(SEARCH("Yes",'2_all_summary'!O448)),1,2),IF(ISNUMBER(SEARCH("No",'2_all_summary'!O448)),4,3))</f>
        <v>4</v>
      </c>
      <c r="M449" s="41">
        <f>IF(ISNUMBER(SEARCH("Yes",'2_all_summary'!$H448)),IF(0&lt;'2_all_summary'!P448,1,2),IF(0='2_all_summary'!P448,4,3))</f>
        <v>4</v>
      </c>
      <c r="N449" s="41">
        <f>IF(ISNUMBER(SEARCH("Yes",'2_all_summary'!$H448)),IF(ISNUMBER(SEARCH("Yes",'2_all_summary'!Q448)),1,2),IF(ISNUMBER(SEARCH("No",'2_all_summary'!Q448)),4,3))</f>
        <v>4</v>
      </c>
      <c r="O449" s="41">
        <f>IF(ISNUMBER(SEARCH("Yes",'2_all_summary'!$H448)),IF(ISNUMBER(SEARCH("Yes",'2_all_summary'!R448)),1,2),IF(ISNUMBER(SEARCH("No",'2_all_summary'!R448)),4,3))</f>
        <v>4</v>
      </c>
      <c r="P449" s="41">
        <f>IF(ISNUMBER(SEARCH("Yes",'2_all_summary'!$H448)),IF(ISNUMBER(SEARCH("Yes",'2_all_summary'!S448)),1,2),IF(ISNUMBER(SEARCH("No",'2_all_summary'!S448)),4,3))</f>
        <v>4</v>
      </c>
      <c r="Q449" s="41">
        <f>IF(ISNUMBER(SEARCH("Yes",'2_all_summary'!$H448)),IF(0&lt;'2_all_summary'!T448,1,2),IF(0='2_all_summary'!T448,4,3))</f>
        <v>4</v>
      </c>
      <c r="R449" s="41">
        <f>IF(ISNUMBER(SEARCH("Yes",'2_all_summary'!$H448)),IF(ISNUMBER(SEARCH("Yes",'2_all_summary'!U448)),1,2),IF(ISNUMBER(SEARCH("No",'2_all_summary'!U448)),4,3))</f>
        <v>4</v>
      </c>
    </row>
    <row r="450" spans="7:18" x14ac:dyDescent="0.3">
      <c r="G450" s="56"/>
      <c r="H450" s="41" t="str">
        <f>'2_all_summary'!D449</f>
        <v>Ecological assessment of the marine ecosystems of Barbuda, West Indies: Using rapid scientific assessment to inform ocean zoning and fisheries management</v>
      </c>
      <c r="I450" s="41" t="str">
        <f>'2_all_summary'!E449</f>
        <v>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Barbudaâ€™s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resourcesâ€”particularly lobster and conchâ€”may be less overexploited than on other Caribbean islands. Local management has the potential to provide sustainability for at least some of the islandâ€™s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v>
      </c>
      <c r="J450" s="41">
        <f>IF(ISNUMBER(SEARCH("Yes",'2_all_summary'!$H449)),IF(ISNUMBER(SEARCH("Yes",'2_all_summary'!M449)),1,2),IF(ISNUMBER(SEARCH("No",'2_all_summary'!M449)),4,3))</f>
        <v>4</v>
      </c>
      <c r="K450" s="41">
        <f>IF(ISNUMBER(SEARCH("Yes",'2_all_summary'!$H449)),IF(ISNUMBER(SEARCH("Yes",'2_all_summary'!N449)),1,2),IF(ISNUMBER(SEARCH("No",'2_all_summary'!N449)),4,3))</f>
        <v>4</v>
      </c>
      <c r="L450" s="41">
        <f>IF(ISNUMBER(SEARCH("Yes",'2_all_summary'!$H449)),IF(ISNUMBER(SEARCH("Yes",'2_all_summary'!O449)),1,2),IF(ISNUMBER(SEARCH("No",'2_all_summary'!O449)),4,3))</f>
        <v>4</v>
      </c>
      <c r="M450" s="41">
        <f>IF(ISNUMBER(SEARCH("Yes",'2_all_summary'!$H449)),IF(0&lt;'2_all_summary'!P449,1,2),IF(0='2_all_summary'!P449,4,3))</f>
        <v>4</v>
      </c>
      <c r="N450" s="41">
        <f>IF(ISNUMBER(SEARCH("Yes",'2_all_summary'!$H449)),IF(ISNUMBER(SEARCH("Yes",'2_all_summary'!Q449)),1,2),IF(ISNUMBER(SEARCH("No",'2_all_summary'!Q449)),4,3))</f>
        <v>4</v>
      </c>
      <c r="O450" s="41">
        <f>IF(ISNUMBER(SEARCH("Yes",'2_all_summary'!$H449)),IF(ISNUMBER(SEARCH("Yes",'2_all_summary'!R449)),1,2),IF(ISNUMBER(SEARCH("No",'2_all_summary'!R449)),4,3))</f>
        <v>4</v>
      </c>
      <c r="P450" s="41">
        <f>IF(ISNUMBER(SEARCH("Yes",'2_all_summary'!$H449)),IF(ISNUMBER(SEARCH("Yes",'2_all_summary'!S449)),1,2),IF(ISNUMBER(SEARCH("No",'2_all_summary'!S449)),4,3))</f>
        <v>4</v>
      </c>
      <c r="Q450" s="41">
        <f>IF(ISNUMBER(SEARCH("Yes",'2_all_summary'!$H449)),IF(0&lt;'2_all_summary'!T449,1,2),IF(0='2_all_summary'!T449,4,3))</f>
        <v>4</v>
      </c>
      <c r="R450" s="41">
        <f>IF(ISNUMBER(SEARCH("Yes",'2_all_summary'!$H449)),IF(ISNUMBER(SEARCH("Yes",'2_all_summary'!U449)),1,2),IF(ISNUMBER(SEARCH("No",'2_all_summary'!U449)),4,3))</f>
        <v>4</v>
      </c>
    </row>
    <row r="451" spans="7:18" x14ac:dyDescent="0.3">
      <c r="G451" s="56"/>
      <c r="H451" s="41" t="str">
        <f>'2_all_summary'!D450</f>
        <v>Policy challenges and approaches for the conservation of mangrove forests in Southeast Asia</v>
      </c>
      <c r="I451" s="41" t="str">
        <f>'2_all_summary'!E450</f>
        <v>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Â© 2016 Society for Conservation Biology.</v>
      </c>
      <c r="J451" s="41">
        <f>IF(ISNUMBER(SEARCH("Yes",'2_all_summary'!$H450)),IF(ISNUMBER(SEARCH("Yes",'2_all_summary'!M450)),1,2),IF(ISNUMBER(SEARCH("No",'2_all_summary'!M450)),4,3))</f>
        <v>4</v>
      </c>
      <c r="K451" s="41">
        <f>IF(ISNUMBER(SEARCH("Yes",'2_all_summary'!$H450)),IF(ISNUMBER(SEARCH("Yes",'2_all_summary'!N450)),1,2),IF(ISNUMBER(SEARCH("No",'2_all_summary'!N450)),4,3))</f>
        <v>4</v>
      </c>
      <c r="L451" s="41">
        <f>IF(ISNUMBER(SEARCH("Yes",'2_all_summary'!$H450)),IF(ISNUMBER(SEARCH("Yes",'2_all_summary'!O450)),1,2),IF(ISNUMBER(SEARCH("No",'2_all_summary'!O450)),4,3))</f>
        <v>4</v>
      </c>
      <c r="M451" s="41">
        <f>IF(ISNUMBER(SEARCH("Yes",'2_all_summary'!$H450)),IF(0&lt;'2_all_summary'!P450,1,2),IF(0='2_all_summary'!P450,4,3))</f>
        <v>4</v>
      </c>
      <c r="N451" s="41">
        <f>IF(ISNUMBER(SEARCH("Yes",'2_all_summary'!$H450)),IF(ISNUMBER(SEARCH("Yes",'2_all_summary'!Q450)),1,2),IF(ISNUMBER(SEARCH("No",'2_all_summary'!Q450)),4,3))</f>
        <v>4</v>
      </c>
      <c r="O451" s="41">
        <f>IF(ISNUMBER(SEARCH("Yes",'2_all_summary'!$H450)),IF(ISNUMBER(SEARCH("Yes",'2_all_summary'!R450)),1,2),IF(ISNUMBER(SEARCH("No",'2_all_summary'!R450)),4,3))</f>
        <v>4</v>
      </c>
      <c r="P451" s="41">
        <f>IF(ISNUMBER(SEARCH("Yes",'2_all_summary'!$H450)),IF(ISNUMBER(SEARCH("Yes",'2_all_summary'!S450)),1,2),IF(ISNUMBER(SEARCH("No",'2_all_summary'!S450)),4,3))</f>
        <v>4</v>
      </c>
      <c r="Q451" s="41">
        <f>IF(ISNUMBER(SEARCH("Yes",'2_all_summary'!$H450)),IF(0&lt;'2_all_summary'!T450,1,2),IF(0='2_all_summary'!T450,4,3))</f>
        <v>4</v>
      </c>
      <c r="R451" s="41">
        <f>IF(ISNUMBER(SEARCH("Yes",'2_all_summary'!$H450)),IF(ISNUMBER(SEARCH("Yes",'2_all_summary'!U450)),1,2),IF(ISNUMBER(SEARCH("No",'2_all_summary'!U450)),4,3))</f>
        <v>4</v>
      </c>
    </row>
    <row r="452" spans="7:18" x14ac:dyDescent="0.3">
      <c r="G452" s="56"/>
      <c r="H452" s="41" t="str">
        <f>'2_all_summary'!D451</f>
        <v>Size-structured habitat selection by arapaima in floodplain lakes of the Lower Amazon</v>
      </c>
      <c r="I452" s="41" t="str">
        <f>'2_all_summary'!E451</f>
        <v>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Â© 2018 John Wiley &amp; Sons, Ltd.</v>
      </c>
      <c r="J452" s="41">
        <f>IF(ISNUMBER(SEARCH("Yes",'2_all_summary'!$H451)),IF(ISNUMBER(SEARCH("Yes",'2_all_summary'!M451)),1,2),IF(ISNUMBER(SEARCH("No",'2_all_summary'!M451)),4,3))</f>
        <v>4</v>
      </c>
      <c r="K452" s="41">
        <f>IF(ISNUMBER(SEARCH("Yes",'2_all_summary'!$H451)),IF(ISNUMBER(SEARCH("Yes",'2_all_summary'!N451)),1,2),IF(ISNUMBER(SEARCH("No",'2_all_summary'!N451)),4,3))</f>
        <v>4</v>
      </c>
      <c r="L452" s="41">
        <f>IF(ISNUMBER(SEARCH("Yes",'2_all_summary'!$H451)),IF(ISNUMBER(SEARCH("Yes",'2_all_summary'!O451)),1,2),IF(ISNUMBER(SEARCH("No",'2_all_summary'!O451)),4,3))</f>
        <v>4</v>
      </c>
      <c r="M452" s="41">
        <f>IF(ISNUMBER(SEARCH("Yes",'2_all_summary'!$H451)),IF(0&lt;'2_all_summary'!P451,1,2),IF(0='2_all_summary'!P451,4,3))</f>
        <v>4</v>
      </c>
      <c r="N452" s="41">
        <f>IF(ISNUMBER(SEARCH("Yes",'2_all_summary'!$H451)),IF(ISNUMBER(SEARCH("Yes",'2_all_summary'!Q451)),1,2),IF(ISNUMBER(SEARCH("No",'2_all_summary'!Q451)),4,3))</f>
        <v>4</v>
      </c>
      <c r="O452" s="41">
        <f>IF(ISNUMBER(SEARCH("Yes",'2_all_summary'!$H451)),IF(ISNUMBER(SEARCH("Yes",'2_all_summary'!R451)),1,2),IF(ISNUMBER(SEARCH("No",'2_all_summary'!R451)),4,3))</f>
        <v>4</v>
      </c>
      <c r="P452" s="41">
        <f>IF(ISNUMBER(SEARCH("Yes",'2_all_summary'!$H451)),IF(ISNUMBER(SEARCH("Yes",'2_all_summary'!S451)),1,2),IF(ISNUMBER(SEARCH("No",'2_all_summary'!S451)),4,3))</f>
        <v>4</v>
      </c>
      <c r="Q452" s="41">
        <f>IF(ISNUMBER(SEARCH("Yes",'2_all_summary'!$H451)),IF(0&lt;'2_all_summary'!T451,1,2),IF(0='2_all_summary'!T451,4,3))</f>
        <v>4</v>
      </c>
      <c r="R452" s="41">
        <f>IF(ISNUMBER(SEARCH("Yes",'2_all_summary'!$H451)),IF(ISNUMBER(SEARCH("Yes",'2_all_summary'!U451)),1,2),IF(ISNUMBER(SEARCH("No",'2_all_summary'!U451)),4,3))</f>
        <v>4</v>
      </c>
    </row>
    <row r="453" spans="7:18" x14ac:dyDescent="0.3">
      <c r="G453" s="56"/>
      <c r="H453" s="41" t="str">
        <f>'2_all_summary'!D452</f>
        <v>Antimicrobial stewardship program (ASP): An effective implementing technique for the therapy efficiency of meropenem and vancomycin antibiotics in Iranian pediatric patients</v>
      </c>
      <c r="I453" s="41" t="str">
        <f>'2_all_summary'!E452</f>
        <v>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Â© 2019 The Author(s).</v>
      </c>
      <c r="J453" s="41">
        <f>IF(ISNUMBER(SEARCH("Yes",'2_all_summary'!$H452)),IF(ISNUMBER(SEARCH("Yes",'2_all_summary'!M452)),1,2),IF(ISNUMBER(SEARCH("No",'2_all_summary'!M452)),4,3))</f>
        <v>4</v>
      </c>
      <c r="K453" s="41">
        <f>IF(ISNUMBER(SEARCH("Yes",'2_all_summary'!$H452)),IF(ISNUMBER(SEARCH("Yes",'2_all_summary'!N452)),1,2),IF(ISNUMBER(SEARCH("No",'2_all_summary'!N452)),4,3))</f>
        <v>4</v>
      </c>
      <c r="L453" s="41">
        <f>IF(ISNUMBER(SEARCH("Yes",'2_all_summary'!$H452)),IF(ISNUMBER(SEARCH("Yes",'2_all_summary'!O452)),1,2),IF(ISNUMBER(SEARCH("No",'2_all_summary'!O452)),4,3))</f>
        <v>4</v>
      </c>
      <c r="M453" s="41">
        <f>IF(ISNUMBER(SEARCH("Yes",'2_all_summary'!$H452)),IF(0&lt;'2_all_summary'!P452,1,2),IF(0='2_all_summary'!P452,4,3))</f>
        <v>4</v>
      </c>
      <c r="N453" s="41">
        <f>IF(ISNUMBER(SEARCH("Yes",'2_all_summary'!$H452)),IF(ISNUMBER(SEARCH("Yes",'2_all_summary'!Q452)),1,2),IF(ISNUMBER(SEARCH("No",'2_all_summary'!Q452)),4,3))</f>
        <v>4</v>
      </c>
      <c r="O453" s="41">
        <f>IF(ISNUMBER(SEARCH("Yes",'2_all_summary'!$H452)),IF(ISNUMBER(SEARCH("Yes",'2_all_summary'!R452)),1,2),IF(ISNUMBER(SEARCH("No",'2_all_summary'!R452)),4,3))</f>
        <v>4</v>
      </c>
      <c r="P453" s="41">
        <f>IF(ISNUMBER(SEARCH("Yes",'2_all_summary'!$H452)),IF(ISNUMBER(SEARCH("Yes",'2_all_summary'!S452)),1,2),IF(ISNUMBER(SEARCH("No",'2_all_summary'!S452)),4,3))</f>
        <v>4</v>
      </c>
      <c r="Q453" s="41">
        <f>IF(ISNUMBER(SEARCH("Yes",'2_all_summary'!$H452)),IF(0&lt;'2_all_summary'!T452,1,2),IF(0='2_all_summary'!T452,4,3))</f>
        <v>4</v>
      </c>
      <c r="R453" s="41">
        <f>IF(ISNUMBER(SEARCH("Yes",'2_all_summary'!$H452)),IF(ISNUMBER(SEARCH("Yes",'2_all_summary'!U452)),1,2),IF(ISNUMBER(SEARCH("No",'2_all_summary'!U452)),4,3))</f>
        <v>4</v>
      </c>
    </row>
    <row r="454" spans="7:18" x14ac:dyDescent="0.3">
      <c r="G454" s="56"/>
      <c r="H454" s="41" t="str">
        <f>'2_all_summary'!D453</f>
        <v>Dynamics of land use in Namhoum watershed, Nasaythong district, Vientiane capital, Lao PDR</v>
      </c>
      <c r="I454" s="41" t="str">
        <f>'2_all_summary'!E453</f>
        <v>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v>
      </c>
      <c r="J454" s="41">
        <f>IF(ISNUMBER(SEARCH("Yes",'2_all_summary'!$H453)),IF(ISNUMBER(SEARCH("Yes",'2_all_summary'!M453)),1,2),IF(ISNUMBER(SEARCH("No",'2_all_summary'!M453)),4,3))</f>
        <v>4</v>
      </c>
      <c r="K454" s="41">
        <f>IF(ISNUMBER(SEARCH("Yes",'2_all_summary'!$H453)),IF(ISNUMBER(SEARCH("Yes",'2_all_summary'!N453)),1,2),IF(ISNUMBER(SEARCH("No",'2_all_summary'!N453)),4,3))</f>
        <v>4</v>
      </c>
      <c r="L454" s="41">
        <f>IF(ISNUMBER(SEARCH("Yes",'2_all_summary'!$H453)),IF(ISNUMBER(SEARCH("Yes",'2_all_summary'!O453)),1,2),IF(ISNUMBER(SEARCH("No",'2_all_summary'!O453)),4,3))</f>
        <v>4</v>
      </c>
      <c r="M454" s="41">
        <f>IF(ISNUMBER(SEARCH("Yes",'2_all_summary'!$H453)),IF(0&lt;'2_all_summary'!P453,1,2),IF(0='2_all_summary'!P453,4,3))</f>
        <v>4</v>
      </c>
      <c r="N454" s="41">
        <f>IF(ISNUMBER(SEARCH("Yes",'2_all_summary'!$H453)),IF(ISNUMBER(SEARCH("Yes",'2_all_summary'!Q453)),1,2),IF(ISNUMBER(SEARCH("No",'2_all_summary'!Q453)),4,3))</f>
        <v>4</v>
      </c>
      <c r="O454" s="41">
        <f>IF(ISNUMBER(SEARCH("Yes",'2_all_summary'!$H453)),IF(ISNUMBER(SEARCH("Yes",'2_all_summary'!R453)),1,2),IF(ISNUMBER(SEARCH("No",'2_all_summary'!R453)),4,3))</f>
        <v>4</v>
      </c>
      <c r="P454" s="41">
        <f>IF(ISNUMBER(SEARCH("Yes",'2_all_summary'!$H453)),IF(ISNUMBER(SEARCH("Yes",'2_all_summary'!S453)),1,2),IF(ISNUMBER(SEARCH("No",'2_all_summary'!S453)),4,3))</f>
        <v>4</v>
      </c>
      <c r="Q454" s="41">
        <f>IF(ISNUMBER(SEARCH("Yes",'2_all_summary'!$H453)),IF(0&lt;'2_all_summary'!T453,1,2),IF(0='2_all_summary'!T453,4,3))</f>
        <v>4</v>
      </c>
      <c r="R454" s="41">
        <f>IF(ISNUMBER(SEARCH("Yes",'2_all_summary'!$H453)),IF(ISNUMBER(SEARCH("Yes",'2_all_summary'!U453)),1,2),IF(ISNUMBER(SEARCH("No",'2_all_summary'!U453)),4,3))</f>
        <v>4</v>
      </c>
    </row>
    <row r="455" spans="7:18" x14ac:dyDescent="0.3">
      <c r="G455" s="56"/>
      <c r="H455" s="41" t="str">
        <f>'2_all_summary'!D454</f>
        <v>Community-level analysis of correlated fish production in fisheries and aquaculture: The case of Japan</v>
      </c>
      <c r="I455" s="41" t="str">
        <f>'2_all_summary'!E454</f>
        <v>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communitiesâ€™ ability to flexibly adjust the production mix between the two is also crucial to enhance communitiesâ€™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Â© 2020 Elsevier Ltd</v>
      </c>
      <c r="J455" s="41">
        <f>IF(ISNUMBER(SEARCH("Yes",'2_all_summary'!$H454)),IF(ISNUMBER(SEARCH("Yes",'2_all_summary'!M454)),1,2),IF(ISNUMBER(SEARCH("No",'2_all_summary'!M454)),4,3))</f>
        <v>4</v>
      </c>
      <c r="K455" s="41">
        <f>IF(ISNUMBER(SEARCH("Yes",'2_all_summary'!$H454)),IF(ISNUMBER(SEARCH("Yes",'2_all_summary'!N454)),1,2),IF(ISNUMBER(SEARCH("No",'2_all_summary'!N454)),4,3))</f>
        <v>4</v>
      </c>
      <c r="L455" s="41">
        <f>IF(ISNUMBER(SEARCH("Yes",'2_all_summary'!$H454)),IF(ISNUMBER(SEARCH("Yes",'2_all_summary'!O454)),1,2),IF(ISNUMBER(SEARCH("No",'2_all_summary'!O454)),4,3))</f>
        <v>4</v>
      </c>
      <c r="M455" s="41">
        <f>IF(ISNUMBER(SEARCH("Yes",'2_all_summary'!$H454)),IF(0&lt;'2_all_summary'!P454,1,2),IF(0='2_all_summary'!P454,4,3))</f>
        <v>4</v>
      </c>
      <c r="N455" s="41">
        <f>IF(ISNUMBER(SEARCH("Yes",'2_all_summary'!$H454)),IF(ISNUMBER(SEARCH("Yes",'2_all_summary'!Q454)),1,2),IF(ISNUMBER(SEARCH("No",'2_all_summary'!Q454)),4,3))</f>
        <v>4</v>
      </c>
      <c r="O455" s="41">
        <f>IF(ISNUMBER(SEARCH("Yes",'2_all_summary'!$H454)),IF(ISNUMBER(SEARCH("Yes",'2_all_summary'!R454)),1,2),IF(ISNUMBER(SEARCH("No",'2_all_summary'!R454)),4,3))</f>
        <v>4</v>
      </c>
      <c r="P455" s="41">
        <f>IF(ISNUMBER(SEARCH("Yes",'2_all_summary'!$H454)),IF(ISNUMBER(SEARCH("Yes",'2_all_summary'!S454)),1,2),IF(ISNUMBER(SEARCH("No",'2_all_summary'!S454)),4,3))</f>
        <v>4</v>
      </c>
      <c r="Q455" s="41">
        <f>IF(ISNUMBER(SEARCH("Yes",'2_all_summary'!$H454)),IF(0&lt;'2_all_summary'!T454,1,2),IF(0='2_all_summary'!T454,4,3))</f>
        <v>4</v>
      </c>
      <c r="R455" s="41">
        <f>IF(ISNUMBER(SEARCH("Yes",'2_all_summary'!$H454)),IF(ISNUMBER(SEARCH("Yes",'2_all_summary'!U454)),1,2),IF(ISNUMBER(SEARCH("No",'2_all_summary'!U454)),4,3))</f>
        <v>4</v>
      </c>
    </row>
    <row r="456" spans="7:18" x14ac:dyDescent="0.3">
      <c r="G456" s="56"/>
      <c r="H456" s="41" t="str">
        <f>'2_all_summary'!D455</f>
        <v>Lacking the means or the motivation? exploring the experience of community-based resource management among Fisherfolk on lake Victoria, Uganda</v>
      </c>
      <c r="I456" s="41" t="str">
        <f>'2_all_summary'!E455</f>
        <v>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Â© 2015 European Association of Development Research and Training Institutes 0957-8811.</v>
      </c>
      <c r="J456" s="41">
        <f>IF(ISNUMBER(SEARCH("Yes",'2_all_summary'!$H455)),IF(ISNUMBER(SEARCH("Yes",'2_all_summary'!M455)),1,2),IF(ISNUMBER(SEARCH("No",'2_all_summary'!M455)),4,3))</f>
        <v>4</v>
      </c>
      <c r="K456" s="41">
        <f>IF(ISNUMBER(SEARCH("Yes",'2_all_summary'!$H455)),IF(ISNUMBER(SEARCH("Yes",'2_all_summary'!N455)),1,2),IF(ISNUMBER(SEARCH("No",'2_all_summary'!N455)),4,3))</f>
        <v>4</v>
      </c>
      <c r="L456" s="41">
        <f>IF(ISNUMBER(SEARCH("Yes",'2_all_summary'!$H455)),IF(ISNUMBER(SEARCH("Yes",'2_all_summary'!O455)),1,2),IF(ISNUMBER(SEARCH("No",'2_all_summary'!O455)),4,3))</f>
        <v>4</v>
      </c>
      <c r="M456" s="41">
        <f>IF(ISNUMBER(SEARCH("Yes",'2_all_summary'!$H455)),IF(0&lt;'2_all_summary'!P455,1,2),IF(0='2_all_summary'!P455,4,3))</f>
        <v>4</v>
      </c>
      <c r="N456" s="41">
        <f>IF(ISNUMBER(SEARCH("Yes",'2_all_summary'!$H455)),IF(ISNUMBER(SEARCH("Yes",'2_all_summary'!Q455)),1,2),IF(ISNUMBER(SEARCH("No",'2_all_summary'!Q455)),4,3))</f>
        <v>4</v>
      </c>
      <c r="O456" s="41">
        <f>IF(ISNUMBER(SEARCH("Yes",'2_all_summary'!$H455)),IF(ISNUMBER(SEARCH("Yes",'2_all_summary'!R455)),1,2),IF(ISNUMBER(SEARCH("No",'2_all_summary'!R455)),4,3))</f>
        <v>4</v>
      </c>
      <c r="P456" s="41">
        <f>IF(ISNUMBER(SEARCH("Yes",'2_all_summary'!$H455)),IF(ISNUMBER(SEARCH("Yes",'2_all_summary'!S455)),1,2),IF(ISNUMBER(SEARCH("No",'2_all_summary'!S455)),4,3))</f>
        <v>4</v>
      </c>
      <c r="Q456" s="41">
        <f>IF(ISNUMBER(SEARCH("Yes",'2_all_summary'!$H455)),IF(0&lt;'2_all_summary'!T455,1,2),IF(0='2_all_summary'!T455,4,3))</f>
        <v>4</v>
      </c>
      <c r="R456" s="41">
        <f>IF(ISNUMBER(SEARCH("Yes",'2_all_summary'!$H455)),IF(ISNUMBER(SEARCH("Yes",'2_all_summary'!U455)),1,2),IF(ISNUMBER(SEARCH("No",'2_all_summary'!U455)),4,3))</f>
        <v>4</v>
      </c>
    </row>
    <row r="457" spans="7:18" x14ac:dyDescent="0.3">
      <c r="G457" s="56"/>
      <c r="H457" s="41" t="str">
        <f>'2_all_summary'!D456</f>
        <v>Frailty and Associated Factors among the Elderly in Vietnam: A Cross-Sectional Study</v>
      </c>
      <c r="I457" s="41" t="str">
        <f>'2_all_summary'!E456</f>
        <v>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Fisherâ€™s test) examined the relationship between frailty categories and other variables. Multivariable logistic regression used variates with a cut-off of p â‰¤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communityâ€™s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Â© 2022 by the authors.</v>
      </c>
      <c r="J457" s="41">
        <f>IF(ISNUMBER(SEARCH("Yes",'2_all_summary'!$H456)),IF(ISNUMBER(SEARCH("Yes",'2_all_summary'!M456)),1,2),IF(ISNUMBER(SEARCH("No",'2_all_summary'!M456)),4,3))</f>
        <v>4</v>
      </c>
      <c r="K457" s="41">
        <f>IF(ISNUMBER(SEARCH("Yes",'2_all_summary'!$H456)),IF(ISNUMBER(SEARCH("Yes",'2_all_summary'!N456)),1,2),IF(ISNUMBER(SEARCH("No",'2_all_summary'!N456)),4,3))</f>
        <v>4</v>
      </c>
      <c r="L457" s="41">
        <f>IF(ISNUMBER(SEARCH("Yes",'2_all_summary'!$H456)),IF(ISNUMBER(SEARCH("Yes",'2_all_summary'!O456)),1,2),IF(ISNUMBER(SEARCH("No",'2_all_summary'!O456)),4,3))</f>
        <v>4</v>
      </c>
      <c r="M457" s="41">
        <f>IF(ISNUMBER(SEARCH("Yes",'2_all_summary'!$H456)),IF(0&lt;'2_all_summary'!P456,1,2),IF(0='2_all_summary'!P456,4,3))</f>
        <v>4</v>
      </c>
      <c r="N457" s="41">
        <f>IF(ISNUMBER(SEARCH("Yes",'2_all_summary'!$H456)),IF(ISNUMBER(SEARCH("Yes",'2_all_summary'!Q456)),1,2),IF(ISNUMBER(SEARCH("No",'2_all_summary'!Q456)),4,3))</f>
        <v>4</v>
      </c>
      <c r="O457" s="41">
        <f>IF(ISNUMBER(SEARCH("Yes",'2_all_summary'!$H456)),IF(ISNUMBER(SEARCH("Yes",'2_all_summary'!R456)),1,2),IF(ISNUMBER(SEARCH("No",'2_all_summary'!R456)),4,3))</f>
        <v>4</v>
      </c>
      <c r="P457" s="41">
        <f>IF(ISNUMBER(SEARCH("Yes",'2_all_summary'!$H456)),IF(ISNUMBER(SEARCH("Yes",'2_all_summary'!S456)),1,2),IF(ISNUMBER(SEARCH("No",'2_all_summary'!S456)),4,3))</f>
        <v>4</v>
      </c>
      <c r="Q457" s="41">
        <f>IF(ISNUMBER(SEARCH("Yes",'2_all_summary'!$H456)),IF(0&lt;'2_all_summary'!T456,1,2),IF(0='2_all_summary'!T456,4,3))</f>
        <v>4</v>
      </c>
      <c r="R457" s="41">
        <f>IF(ISNUMBER(SEARCH("Yes",'2_all_summary'!$H456)),IF(ISNUMBER(SEARCH("Yes",'2_all_summary'!U456)),1,2),IF(ISNUMBER(SEARCH("No",'2_all_summary'!U456)),4,3))</f>
        <v>4</v>
      </c>
    </row>
    <row r="458" spans="7:18" x14ac:dyDescent="0.3">
      <c r="G458" s="56"/>
      <c r="H458" s="41" t="str">
        <f>'2_all_summary'!D457</f>
        <v>Is community-based management of small-scale fisheries in Sierra Leone the answer to their problems?</v>
      </c>
      <c r="I458" s="41" t="str">
        <f>'2_all_summary'!E457</f>
        <v>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Â© 2021 Elsevier Ltd</v>
      </c>
      <c r="J458" s="41">
        <f>IF(ISNUMBER(SEARCH("Yes",'2_all_summary'!$H457)),IF(ISNUMBER(SEARCH("Yes",'2_all_summary'!M457)),1,2),IF(ISNUMBER(SEARCH("No",'2_all_summary'!M457)),4,3))</f>
        <v>4</v>
      </c>
      <c r="K458" s="41">
        <f>IF(ISNUMBER(SEARCH("Yes",'2_all_summary'!$H457)),IF(ISNUMBER(SEARCH("Yes",'2_all_summary'!N457)),1,2),IF(ISNUMBER(SEARCH("No",'2_all_summary'!N457)),4,3))</f>
        <v>4</v>
      </c>
      <c r="L458" s="41">
        <f>IF(ISNUMBER(SEARCH("Yes",'2_all_summary'!$H457)),IF(ISNUMBER(SEARCH("Yes",'2_all_summary'!O457)),1,2),IF(ISNUMBER(SEARCH("No",'2_all_summary'!O457)),4,3))</f>
        <v>4</v>
      </c>
      <c r="M458" s="41">
        <f>IF(ISNUMBER(SEARCH("Yes",'2_all_summary'!$H457)),IF(0&lt;'2_all_summary'!P457,1,2),IF(0='2_all_summary'!P457,4,3))</f>
        <v>4</v>
      </c>
      <c r="N458" s="41">
        <f>IF(ISNUMBER(SEARCH("Yes",'2_all_summary'!$H457)),IF(ISNUMBER(SEARCH("Yes",'2_all_summary'!Q457)),1,2),IF(ISNUMBER(SEARCH("No",'2_all_summary'!Q457)),4,3))</f>
        <v>4</v>
      </c>
      <c r="O458" s="41">
        <f>IF(ISNUMBER(SEARCH("Yes",'2_all_summary'!$H457)),IF(ISNUMBER(SEARCH("Yes",'2_all_summary'!R457)),1,2),IF(ISNUMBER(SEARCH("No",'2_all_summary'!R457)),4,3))</f>
        <v>4</v>
      </c>
      <c r="P458" s="41">
        <f>IF(ISNUMBER(SEARCH("Yes",'2_all_summary'!$H457)),IF(ISNUMBER(SEARCH("Yes",'2_all_summary'!S457)),1,2),IF(ISNUMBER(SEARCH("No",'2_all_summary'!S457)),4,3))</f>
        <v>4</v>
      </c>
      <c r="Q458" s="41">
        <f>IF(ISNUMBER(SEARCH("Yes",'2_all_summary'!$H457)),IF(0&lt;'2_all_summary'!T457,1,2),IF(0='2_all_summary'!T457,4,3))</f>
        <v>4</v>
      </c>
      <c r="R458" s="41">
        <f>IF(ISNUMBER(SEARCH("Yes",'2_all_summary'!$H457)),IF(ISNUMBER(SEARCH("Yes",'2_all_summary'!U457)),1,2),IF(ISNUMBER(SEARCH("No",'2_all_summary'!U457)),4,3))</f>
        <v>4</v>
      </c>
    </row>
    <row r="459" spans="7:18" x14ac:dyDescent="0.3">
      <c r="G459" s="56"/>
      <c r="H459" s="41" t="str">
        <f>'2_all_summary'!D458</f>
        <v>Understanding the access to livelihood assets and fishers' perceptions towards local practice for wetland fisheries sustainability</v>
      </c>
      <c r="I459" s="41" t="str">
        <f>'2_all_summary'!E458</f>
        <v>This study was conducted to explore the livelihood status and fishersâ€Ÿ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fishersâ€Ÿ community needs more institutional, organizational, financial, and social support to improve their livelihood status in the Ashura wetland area of Dinajpur, Bangladesh. Â© 2022, Egyptian Society for the Development of Fisheries and Human Health. All rights reserved.</v>
      </c>
      <c r="J459" s="41">
        <f>IF(ISNUMBER(SEARCH("Yes",'2_all_summary'!$H458)),IF(ISNUMBER(SEARCH("Yes",'2_all_summary'!M458)),1,2),IF(ISNUMBER(SEARCH("No",'2_all_summary'!M458)),4,3))</f>
        <v>4</v>
      </c>
      <c r="K459" s="41">
        <f>IF(ISNUMBER(SEARCH("Yes",'2_all_summary'!$H458)),IF(ISNUMBER(SEARCH("Yes",'2_all_summary'!N458)),1,2),IF(ISNUMBER(SEARCH("No",'2_all_summary'!N458)),4,3))</f>
        <v>4</v>
      </c>
      <c r="L459" s="41">
        <f>IF(ISNUMBER(SEARCH("Yes",'2_all_summary'!$H458)),IF(ISNUMBER(SEARCH("Yes",'2_all_summary'!O458)),1,2),IF(ISNUMBER(SEARCH("No",'2_all_summary'!O458)),4,3))</f>
        <v>4</v>
      </c>
      <c r="M459" s="41">
        <f>IF(ISNUMBER(SEARCH("Yes",'2_all_summary'!$H458)),IF(0&lt;'2_all_summary'!P458,1,2),IF(0='2_all_summary'!P458,4,3))</f>
        <v>4</v>
      </c>
      <c r="N459" s="41">
        <f>IF(ISNUMBER(SEARCH("Yes",'2_all_summary'!$H458)),IF(ISNUMBER(SEARCH("Yes",'2_all_summary'!Q458)),1,2),IF(ISNUMBER(SEARCH("No",'2_all_summary'!Q458)),4,3))</f>
        <v>4</v>
      </c>
      <c r="O459" s="41">
        <f>IF(ISNUMBER(SEARCH("Yes",'2_all_summary'!$H458)),IF(ISNUMBER(SEARCH("Yes",'2_all_summary'!R458)),1,2),IF(ISNUMBER(SEARCH("No",'2_all_summary'!R458)),4,3))</f>
        <v>4</v>
      </c>
      <c r="P459" s="41">
        <f>IF(ISNUMBER(SEARCH("Yes",'2_all_summary'!$H458)),IF(ISNUMBER(SEARCH("Yes",'2_all_summary'!S458)),1,2),IF(ISNUMBER(SEARCH("No",'2_all_summary'!S458)),4,3))</f>
        <v>4</v>
      </c>
      <c r="Q459" s="41">
        <f>IF(ISNUMBER(SEARCH("Yes",'2_all_summary'!$H458)),IF(0&lt;'2_all_summary'!T458,1,2),IF(0='2_all_summary'!T458,4,3))</f>
        <v>4</v>
      </c>
      <c r="R459" s="41">
        <f>IF(ISNUMBER(SEARCH("Yes",'2_all_summary'!$H458)),IF(ISNUMBER(SEARCH("Yes",'2_all_summary'!U458)),1,2),IF(ISNUMBER(SEARCH("No",'2_all_summary'!U458)),4,3))</f>
        <v>4</v>
      </c>
    </row>
    <row r="460" spans="7:18" x14ac:dyDescent="0.3">
      <c r="G460" s="56"/>
      <c r="H460" s="41" t="str">
        <f>'2_all_summary'!D459</f>
        <v>A Comparison of Home-Based Versus Outreach Event-Based Community HIV Testing in Ugandan Fisherfolk Communities</v>
      </c>
      <c r="I460" s="41" t="str">
        <f>'2_all_summary'!E459</f>
        <v>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3Â months. Of 41 who screened positive during event-based testing (12% of those tested), 33 were newly diagnosed, of whom 24 (75%) linked to care within 3Â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Â© 2016, Springer Science+Business Media New York.</v>
      </c>
      <c r="J460" s="41">
        <f>IF(ISNUMBER(SEARCH("Yes",'2_all_summary'!$H459)),IF(ISNUMBER(SEARCH("Yes",'2_all_summary'!M459)),1,2),IF(ISNUMBER(SEARCH("No",'2_all_summary'!M459)),4,3))</f>
        <v>4</v>
      </c>
      <c r="K460" s="41">
        <f>IF(ISNUMBER(SEARCH("Yes",'2_all_summary'!$H459)),IF(ISNUMBER(SEARCH("Yes",'2_all_summary'!N459)),1,2),IF(ISNUMBER(SEARCH("No",'2_all_summary'!N459)),4,3))</f>
        <v>4</v>
      </c>
      <c r="L460" s="41">
        <f>IF(ISNUMBER(SEARCH("Yes",'2_all_summary'!$H459)),IF(ISNUMBER(SEARCH("Yes",'2_all_summary'!O459)),1,2),IF(ISNUMBER(SEARCH("No",'2_all_summary'!O459)),4,3))</f>
        <v>4</v>
      </c>
      <c r="M460" s="41">
        <f>IF(ISNUMBER(SEARCH("Yes",'2_all_summary'!$H459)),IF(0&lt;'2_all_summary'!P459,1,2),IF(0='2_all_summary'!P459,4,3))</f>
        <v>4</v>
      </c>
      <c r="N460" s="41">
        <f>IF(ISNUMBER(SEARCH("Yes",'2_all_summary'!$H459)),IF(ISNUMBER(SEARCH("Yes",'2_all_summary'!Q459)),1,2),IF(ISNUMBER(SEARCH("No",'2_all_summary'!Q459)),4,3))</f>
        <v>4</v>
      </c>
      <c r="O460" s="41">
        <f>IF(ISNUMBER(SEARCH("Yes",'2_all_summary'!$H459)),IF(ISNUMBER(SEARCH("Yes",'2_all_summary'!R459)),1,2),IF(ISNUMBER(SEARCH("No",'2_all_summary'!R459)),4,3))</f>
        <v>4</v>
      </c>
      <c r="P460" s="41">
        <f>IF(ISNUMBER(SEARCH("Yes",'2_all_summary'!$H459)),IF(ISNUMBER(SEARCH("Yes",'2_all_summary'!S459)),1,2),IF(ISNUMBER(SEARCH("No",'2_all_summary'!S459)),4,3))</f>
        <v>4</v>
      </c>
      <c r="Q460" s="41">
        <f>IF(ISNUMBER(SEARCH("Yes",'2_all_summary'!$H459)),IF(0&lt;'2_all_summary'!T459,1,2),IF(0='2_all_summary'!T459,4,3))</f>
        <v>4</v>
      </c>
      <c r="R460" s="41">
        <f>IF(ISNUMBER(SEARCH("Yes",'2_all_summary'!$H459)),IF(ISNUMBER(SEARCH("Yes",'2_all_summary'!U459)),1,2),IF(ISNUMBER(SEARCH("No",'2_all_summary'!U459)),4,3))</f>
        <v>4</v>
      </c>
    </row>
    <row r="461" spans="7:18" x14ac:dyDescent="0.3">
      <c r="G461" s="56"/>
      <c r="H461" s="41" t="str">
        <f>'2_all_summary'!D460</f>
        <v>Sustainable development of Lagong Hill forest reserve, Malaysia</v>
      </c>
      <c r="I461" s="41" t="str">
        <f>'2_all_summary'!E460</f>
        <v>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v>
      </c>
      <c r="J461" s="41">
        <f>IF(ISNUMBER(SEARCH("Yes",'2_all_summary'!$H460)),IF(ISNUMBER(SEARCH("Yes",'2_all_summary'!M460)),1,2),IF(ISNUMBER(SEARCH("No",'2_all_summary'!M460)),4,3))</f>
        <v>4</v>
      </c>
      <c r="K461" s="41">
        <f>IF(ISNUMBER(SEARCH("Yes",'2_all_summary'!$H460)),IF(ISNUMBER(SEARCH("Yes",'2_all_summary'!N460)),1,2),IF(ISNUMBER(SEARCH("No",'2_all_summary'!N460)),4,3))</f>
        <v>4</v>
      </c>
      <c r="L461" s="41">
        <f>IF(ISNUMBER(SEARCH("Yes",'2_all_summary'!$H460)),IF(ISNUMBER(SEARCH("Yes",'2_all_summary'!O460)),1,2),IF(ISNUMBER(SEARCH("No",'2_all_summary'!O460)),4,3))</f>
        <v>4</v>
      </c>
      <c r="M461" s="41">
        <f>IF(ISNUMBER(SEARCH("Yes",'2_all_summary'!$H460)),IF(0&lt;'2_all_summary'!P460,1,2),IF(0='2_all_summary'!P460,4,3))</f>
        <v>4</v>
      </c>
      <c r="N461" s="41">
        <f>IF(ISNUMBER(SEARCH("Yes",'2_all_summary'!$H460)),IF(ISNUMBER(SEARCH("Yes",'2_all_summary'!Q460)),1,2),IF(ISNUMBER(SEARCH("No",'2_all_summary'!Q460)),4,3))</f>
        <v>4</v>
      </c>
      <c r="O461" s="41">
        <f>IF(ISNUMBER(SEARCH("Yes",'2_all_summary'!$H460)),IF(ISNUMBER(SEARCH("Yes",'2_all_summary'!R460)),1,2),IF(ISNUMBER(SEARCH("No",'2_all_summary'!R460)),4,3))</f>
        <v>4</v>
      </c>
      <c r="P461" s="41">
        <f>IF(ISNUMBER(SEARCH("Yes",'2_all_summary'!$H460)),IF(ISNUMBER(SEARCH("Yes",'2_all_summary'!S460)),1,2),IF(ISNUMBER(SEARCH("No",'2_all_summary'!S460)),4,3))</f>
        <v>4</v>
      </c>
      <c r="Q461" s="41">
        <f>IF(ISNUMBER(SEARCH("Yes",'2_all_summary'!$H460)),IF(0&lt;'2_all_summary'!T460,1,2),IF(0='2_all_summary'!T460,4,3))</f>
        <v>4</v>
      </c>
      <c r="R461" s="41">
        <f>IF(ISNUMBER(SEARCH("Yes",'2_all_summary'!$H460)),IF(ISNUMBER(SEARCH("Yes",'2_all_summary'!U460)),1,2),IF(ISNUMBER(SEARCH("No",'2_all_summary'!U460)),4,3))</f>
        <v>4</v>
      </c>
    </row>
    <row r="462" spans="7:18" x14ac:dyDescent="0.3">
      <c r="G462" s="56"/>
      <c r="H462" s="41" t="str">
        <f>'2_all_summary'!D461</f>
        <v>Community-based management of subsistence fisheries in Samoa</v>
      </c>
      <c r="I462" s="41" t="str">
        <f>'2_all_summary'!E461</f>
        <v>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v>
      </c>
      <c r="J462" s="41">
        <f>IF(ISNUMBER(SEARCH("Yes",'2_all_summary'!$H461)),IF(ISNUMBER(SEARCH("Yes",'2_all_summary'!M461)),1,2),IF(ISNUMBER(SEARCH("No",'2_all_summary'!M461)),4,3))</f>
        <v>1</v>
      </c>
      <c r="K462" s="41">
        <f>IF(ISNUMBER(SEARCH("Yes",'2_all_summary'!$H461)),IF(ISNUMBER(SEARCH("Yes",'2_all_summary'!N461)),1,2),IF(ISNUMBER(SEARCH("No",'2_all_summary'!N461)),4,3))</f>
        <v>1</v>
      </c>
      <c r="L462" s="41">
        <f>IF(ISNUMBER(SEARCH("Yes",'2_all_summary'!$H461)),IF(ISNUMBER(SEARCH("Yes",'2_all_summary'!O461)),1,2),IF(ISNUMBER(SEARCH("No",'2_all_summary'!O461)),4,3))</f>
        <v>1</v>
      </c>
      <c r="M462" s="41">
        <f>IF(ISNUMBER(SEARCH("Yes",'2_all_summary'!$H461)),IF(0&lt;'2_all_summary'!P461,1,2),IF(0='2_all_summary'!P461,4,3))</f>
        <v>1</v>
      </c>
      <c r="N462" s="41">
        <f>IF(ISNUMBER(SEARCH("Yes",'2_all_summary'!$H461)),IF(ISNUMBER(SEARCH("Yes",'2_all_summary'!Q461)),1,2),IF(ISNUMBER(SEARCH("No",'2_all_summary'!Q461)),4,3))</f>
        <v>1</v>
      </c>
      <c r="O462" s="41">
        <f>IF(ISNUMBER(SEARCH("Yes",'2_all_summary'!$H461)),IF(ISNUMBER(SEARCH("Yes",'2_all_summary'!R461)),1,2),IF(ISNUMBER(SEARCH("No",'2_all_summary'!R461)),4,3))</f>
        <v>1</v>
      </c>
      <c r="P462" s="41">
        <f>IF(ISNUMBER(SEARCH("Yes",'2_all_summary'!$H461)),IF(ISNUMBER(SEARCH("Yes",'2_all_summary'!S461)),1,2),IF(ISNUMBER(SEARCH("No",'2_all_summary'!S461)),4,3))</f>
        <v>1</v>
      </c>
      <c r="Q462" s="41">
        <f>IF(ISNUMBER(SEARCH("Yes",'2_all_summary'!$H461)),IF(0&lt;'2_all_summary'!T461,1,2),IF(0='2_all_summary'!T461,4,3))</f>
        <v>1</v>
      </c>
      <c r="R462" s="41">
        <f>IF(ISNUMBER(SEARCH("Yes",'2_all_summary'!$H461)),IF(ISNUMBER(SEARCH("Yes",'2_all_summary'!U461)),1,2),IF(ISNUMBER(SEARCH("No",'2_all_summary'!U461)),4,3))</f>
        <v>1</v>
      </c>
    </row>
    <row r="463" spans="7:18" x14ac:dyDescent="0.3">
      <c r="G463" s="56"/>
      <c r="H463" s="41" t="str">
        <f>'2_all_summary'!D462</f>
        <v>Predation and competition: The impact of fisheries on marine-mammal populations over the next one hundred years</v>
      </c>
      <c r="I463" s="41" t="str">
        <f>'2_all_summary'!E462</f>
        <v>We discuss the potential for commercial fisheries to adversely impact â‰¥1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v>
      </c>
      <c r="J463" s="41">
        <f>IF(ISNUMBER(SEARCH("Yes",'2_all_summary'!$H462)),IF(ISNUMBER(SEARCH("Yes",'2_all_summary'!M462)),1,2),IF(ISNUMBER(SEARCH("No",'2_all_summary'!M462)),4,3))</f>
        <v>4</v>
      </c>
      <c r="K463" s="41">
        <f>IF(ISNUMBER(SEARCH("Yes",'2_all_summary'!$H462)),IF(ISNUMBER(SEARCH("Yes",'2_all_summary'!N462)),1,2),IF(ISNUMBER(SEARCH("No",'2_all_summary'!N462)),4,3))</f>
        <v>4</v>
      </c>
      <c r="L463" s="41">
        <f>IF(ISNUMBER(SEARCH("Yes",'2_all_summary'!$H462)),IF(ISNUMBER(SEARCH("Yes",'2_all_summary'!O462)),1,2),IF(ISNUMBER(SEARCH("No",'2_all_summary'!O462)),4,3))</f>
        <v>4</v>
      </c>
      <c r="M463" s="41">
        <f>IF(ISNUMBER(SEARCH("Yes",'2_all_summary'!$H462)),IF(0&lt;'2_all_summary'!P462,1,2),IF(0='2_all_summary'!P462,4,3))</f>
        <v>4</v>
      </c>
      <c r="N463" s="41">
        <f>IF(ISNUMBER(SEARCH("Yes",'2_all_summary'!$H462)),IF(ISNUMBER(SEARCH("Yes",'2_all_summary'!Q462)),1,2),IF(ISNUMBER(SEARCH("No",'2_all_summary'!Q462)),4,3))</f>
        <v>4</v>
      </c>
      <c r="O463" s="41">
        <f>IF(ISNUMBER(SEARCH("Yes",'2_all_summary'!$H462)),IF(ISNUMBER(SEARCH("Yes",'2_all_summary'!R462)),1,2),IF(ISNUMBER(SEARCH("No",'2_all_summary'!R462)),4,3))</f>
        <v>4</v>
      </c>
      <c r="P463" s="41">
        <f>IF(ISNUMBER(SEARCH("Yes",'2_all_summary'!$H462)),IF(ISNUMBER(SEARCH("Yes",'2_all_summary'!S462)),1,2),IF(ISNUMBER(SEARCH("No",'2_all_summary'!S462)),4,3))</f>
        <v>4</v>
      </c>
      <c r="Q463" s="41">
        <f>IF(ISNUMBER(SEARCH("Yes",'2_all_summary'!$H462)),IF(0&lt;'2_all_summary'!T462,1,2),IF(0='2_all_summary'!T462,4,3))</f>
        <v>4</v>
      </c>
      <c r="R463" s="41">
        <f>IF(ISNUMBER(SEARCH("Yes",'2_all_summary'!$H462)),IF(ISNUMBER(SEARCH("Yes",'2_all_summary'!U462)),1,2),IF(ISNUMBER(SEARCH("No",'2_all_summary'!U462)),4,3))</f>
        <v>4</v>
      </c>
    </row>
    <row r="464" spans="7:18" x14ac:dyDescent="0.3">
      <c r="G464" s="56"/>
      <c r="H464" s="41" t="str">
        <f>'2_all_summary'!D463</f>
        <v>Hawaiian Islands Marine Ecosystem case study: Ecosystem- and community-based management in Hawaii</v>
      </c>
      <c r="I464" s="41" t="str">
        <f>'2_all_summary'!E463</f>
        <v>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Â© Taylor &amp; Francis Group, LLC.</v>
      </c>
      <c r="J464" s="41">
        <f>IF(ISNUMBER(SEARCH("Yes",'2_all_summary'!$H463)),IF(ISNUMBER(SEARCH("Yes",'2_all_summary'!M463)),1,2),IF(ISNUMBER(SEARCH("No",'2_all_summary'!M463)),4,3))</f>
        <v>4</v>
      </c>
      <c r="K464" s="41">
        <f>IF(ISNUMBER(SEARCH("Yes",'2_all_summary'!$H463)),IF(ISNUMBER(SEARCH("Yes",'2_all_summary'!N463)),1,2),IF(ISNUMBER(SEARCH("No",'2_all_summary'!N463)),4,3))</f>
        <v>4</v>
      </c>
      <c r="L464" s="41">
        <f>IF(ISNUMBER(SEARCH("Yes",'2_all_summary'!$H463)),IF(ISNUMBER(SEARCH("Yes",'2_all_summary'!O463)),1,2),IF(ISNUMBER(SEARCH("No",'2_all_summary'!O463)),4,3))</f>
        <v>4</v>
      </c>
      <c r="M464" s="41">
        <f>IF(ISNUMBER(SEARCH("Yes",'2_all_summary'!$H463)),IF(0&lt;'2_all_summary'!P463,1,2),IF(0='2_all_summary'!P463,4,3))</f>
        <v>4</v>
      </c>
      <c r="N464" s="41">
        <f>IF(ISNUMBER(SEARCH("Yes",'2_all_summary'!$H463)),IF(ISNUMBER(SEARCH("Yes",'2_all_summary'!Q463)),1,2),IF(ISNUMBER(SEARCH("No",'2_all_summary'!Q463)),4,3))</f>
        <v>4</v>
      </c>
      <c r="O464" s="41">
        <f>IF(ISNUMBER(SEARCH("Yes",'2_all_summary'!$H463)),IF(ISNUMBER(SEARCH("Yes",'2_all_summary'!R463)),1,2),IF(ISNUMBER(SEARCH("No",'2_all_summary'!R463)),4,3))</f>
        <v>4</v>
      </c>
      <c r="P464" s="41">
        <f>IF(ISNUMBER(SEARCH("Yes",'2_all_summary'!$H463)),IF(ISNUMBER(SEARCH("Yes",'2_all_summary'!S463)),1,2),IF(ISNUMBER(SEARCH("No",'2_all_summary'!S463)),4,3))</f>
        <v>4</v>
      </c>
      <c r="Q464" s="41">
        <f>IF(ISNUMBER(SEARCH("Yes",'2_all_summary'!$H463)),IF(0&lt;'2_all_summary'!T463,1,2),IF(0='2_all_summary'!T463,4,3))</f>
        <v>4</v>
      </c>
      <c r="R464" s="41">
        <f>IF(ISNUMBER(SEARCH("Yes",'2_all_summary'!$H463)),IF(ISNUMBER(SEARCH("Yes",'2_all_summary'!U463)),1,2),IF(ISNUMBER(SEARCH("No",'2_all_summary'!U463)),4,3))</f>
        <v>4</v>
      </c>
    </row>
    <row r="465" spans="7:18" x14ac:dyDescent="0.3">
      <c r="G465" s="56"/>
      <c r="H465" s="41" t="str">
        <f>'2_all_summary'!D464</f>
        <v>Power play: ethical dilemmas of dealing with local officials and politicians: Experiences from post-tsunami research in Sri Lanka</v>
      </c>
      <c r="I465" s="41" t="str">
        <f>'2_all_summary'!E464</f>
        <v>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researcherâ€™s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â€˜ethically.â€™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â€˜studying upâ€™ and involves a different set of practical challenges and ethical complexities compared to studies where the researcher tends to have more power than the researched. â€˜Studying upâ€™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Â© selection and editorial matter: Jenny Lunn; individuals chapters: the contributors.</v>
      </c>
      <c r="J465" s="41">
        <f>IF(ISNUMBER(SEARCH("Yes",'2_all_summary'!$H464)),IF(ISNUMBER(SEARCH("Yes",'2_all_summary'!M464)),1,2),IF(ISNUMBER(SEARCH("No",'2_all_summary'!M464)),4,3))</f>
        <v>4</v>
      </c>
      <c r="K465" s="41">
        <f>IF(ISNUMBER(SEARCH("Yes",'2_all_summary'!$H464)),IF(ISNUMBER(SEARCH("Yes",'2_all_summary'!N464)),1,2),IF(ISNUMBER(SEARCH("No",'2_all_summary'!N464)),4,3))</f>
        <v>4</v>
      </c>
      <c r="L465" s="41">
        <f>IF(ISNUMBER(SEARCH("Yes",'2_all_summary'!$H464)),IF(ISNUMBER(SEARCH("Yes",'2_all_summary'!O464)),1,2),IF(ISNUMBER(SEARCH("No",'2_all_summary'!O464)),4,3))</f>
        <v>4</v>
      </c>
      <c r="M465" s="41">
        <f>IF(ISNUMBER(SEARCH("Yes",'2_all_summary'!$H464)),IF(0&lt;'2_all_summary'!P464,1,2),IF(0='2_all_summary'!P464,4,3))</f>
        <v>4</v>
      </c>
      <c r="N465" s="41">
        <f>IF(ISNUMBER(SEARCH("Yes",'2_all_summary'!$H464)),IF(ISNUMBER(SEARCH("Yes",'2_all_summary'!Q464)),1,2),IF(ISNUMBER(SEARCH("No",'2_all_summary'!Q464)),4,3))</f>
        <v>4</v>
      </c>
      <c r="O465" s="41">
        <f>IF(ISNUMBER(SEARCH("Yes",'2_all_summary'!$H464)),IF(ISNUMBER(SEARCH("Yes",'2_all_summary'!R464)),1,2),IF(ISNUMBER(SEARCH("No",'2_all_summary'!R464)),4,3))</f>
        <v>4</v>
      </c>
      <c r="P465" s="41">
        <f>IF(ISNUMBER(SEARCH("Yes",'2_all_summary'!$H464)),IF(ISNUMBER(SEARCH("Yes",'2_all_summary'!S464)),1,2),IF(ISNUMBER(SEARCH("No",'2_all_summary'!S464)),4,3))</f>
        <v>4</v>
      </c>
      <c r="Q465" s="41">
        <f>IF(ISNUMBER(SEARCH("Yes",'2_all_summary'!$H464)),IF(0&lt;'2_all_summary'!T464,1,2),IF(0='2_all_summary'!T464,4,3))</f>
        <v>4</v>
      </c>
      <c r="R465" s="41">
        <f>IF(ISNUMBER(SEARCH("Yes",'2_all_summary'!$H464)),IF(ISNUMBER(SEARCH("Yes",'2_all_summary'!U464)),1,2),IF(ISNUMBER(SEARCH("No",'2_all_summary'!U464)),4,3))</f>
        <v>4</v>
      </c>
    </row>
    <row r="466" spans="7:18" x14ac:dyDescent="0.3">
      <c r="G466" s="56"/>
      <c r="H466" s="41" t="str">
        <f>'2_all_summary'!D465</f>
        <v>Neither bust nor boom: Institutional robustness in the beach seine fishery of southern Sri Lanka</v>
      </c>
      <c r="I466" s="41" t="str">
        <f>'2_all_summary'!E465</f>
        <v>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Â© 2016 Elsevier Ltd.</v>
      </c>
      <c r="J466" s="41">
        <f>IF(ISNUMBER(SEARCH("Yes",'2_all_summary'!$H465)),IF(ISNUMBER(SEARCH("Yes",'2_all_summary'!M465)),1,2),IF(ISNUMBER(SEARCH("No",'2_all_summary'!M465)),4,3))</f>
        <v>4</v>
      </c>
      <c r="K466" s="41">
        <f>IF(ISNUMBER(SEARCH("Yes",'2_all_summary'!$H465)),IF(ISNUMBER(SEARCH("Yes",'2_all_summary'!N465)),1,2),IF(ISNUMBER(SEARCH("No",'2_all_summary'!N465)),4,3))</f>
        <v>4</v>
      </c>
      <c r="L466" s="41">
        <f>IF(ISNUMBER(SEARCH("Yes",'2_all_summary'!$H465)),IF(ISNUMBER(SEARCH("Yes",'2_all_summary'!O465)),1,2),IF(ISNUMBER(SEARCH("No",'2_all_summary'!O465)),4,3))</f>
        <v>4</v>
      </c>
      <c r="M466" s="41">
        <f>IF(ISNUMBER(SEARCH("Yes",'2_all_summary'!$H465)),IF(0&lt;'2_all_summary'!P465,1,2),IF(0='2_all_summary'!P465,4,3))</f>
        <v>4</v>
      </c>
      <c r="N466" s="41">
        <f>IF(ISNUMBER(SEARCH("Yes",'2_all_summary'!$H465)),IF(ISNUMBER(SEARCH("Yes",'2_all_summary'!Q465)),1,2),IF(ISNUMBER(SEARCH("No",'2_all_summary'!Q465)),4,3))</f>
        <v>4</v>
      </c>
      <c r="O466" s="41">
        <f>IF(ISNUMBER(SEARCH("Yes",'2_all_summary'!$H465)),IF(ISNUMBER(SEARCH("Yes",'2_all_summary'!R465)),1,2),IF(ISNUMBER(SEARCH("No",'2_all_summary'!R465)),4,3))</f>
        <v>4</v>
      </c>
      <c r="P466" s="41">
        <f>IF(ISNUMBER(SEARCH("Yes",'2_all_summary'!$H465)),IF(ISNUMBER(SEARCH("Yes",'2_all_summary'!S465)),1,2),IF(ISNUMBER(SEARCH("No",'2_all_summary'!S465)),4,3))</f>
        <v>4</v>
      </c>
      <c r="Q466" s="41">
        <f>IF(ISNUMBER(SEARCH("Yes",'2_all_summary'!$H465)),IF(0&lt;'2_all_summary'!T465,1,2),IF(0='2_all_summary'!T465,4,3))</f>
        <v>4</v>
      </c>
      <c r="R466" s="41">
        <f>IF(ISNUMBER(SEARCH("Yes",'2_all_summary'!$H465)),IF(ISNUMBER(SEARCH("Yes",'2_all_summary'!U465)),1,2),IF(ISNUMBER(SEARCH("No",'2_all_summary'!U465)),4,3))</f>
        <v>4</v>
      </c>
    </row>
    <row r="467" spans="7:18" x14ac:dyDescent="0.3">
      <c r="G467" s="56"/>
      <c r="H467" s="41" t="str">
        <f>'2_all_summary'!D466</f>
        <v>Engaging local communities in wildlife management area planning: An evaluation of the Lake Ontario Islands search conference</v>
      </c>
      <c r="I467" s="41" t="str">
        <f>'2_all_summary'!E466</f>
        <v>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v>
      </c>
      <c r="J467" s="41">
        <f>IF(ISNUMBER(SEARCH("Yes",'2_all_summary'!$H466)),IF(ISNUMBER(SEARCH("Yes",'2_all_summary'!M466)),1,2),IF(ISNUMBER(SEARCH("No",'2_all_summary'!M466)),4,3))</f>
        <v>4</v>
      </c>
      <c r="K467" s="41">
        <f>IF(ISNUMBER(SEARCH("Yes",'2_all_summary'!$H466)),IF(ISNUMBER(SEARCH("Yes",'2_all_summary'!N466)),1,2),IF(ISNUMBER(SEARCH("No",'2_all_summary'!N466)),4,3))</f>
        <v>4</v>
      </c>
      <c r="L467" s="41">
        <f>IF(ISNUMBER(SEARCH("Yes",'2_all_summary'!$H466)),IF(ISNUMBER(SEARCH("Yes",'2_all_summary'!O466)),1,2),IF(ISNUMBER(SEARCH("No",'2_all_summary'!O466)),4,3))</f>
        <v>4</v>
      </c>
      <c r="M467" s="41">
        <f>IF(ISNUMBER(SEARCH("Yes",'2_all_summary'!$H466)),IF(0&lt;'2_all_summary'!P466,1,2),IF(0='2_all_summary'!P466,4,3))</f>
        <v>4</v>
      </c>
      <c r="N467" s="41">
        <f>IF(ISNUMBER(SEARCH("Yes",'2_all_summary'!$H466)),IF(ISNUMBER(SEARCH("Yes",'2_all_summary'!Q466)),1,2),IF(ISNUMBER(SEARCH("No",'2_all_summary'!Q466)),4,3))</f>
        <v>4</v>
      </c>
      <c r="O467" s="41">
        <f>IF(ISNUMBER(SEARCH("Yes",'2_all_summary'!$H466)),IF(ISNUMBER(SEARCH("Yes",'2_all_summary'!R466)),1,2),IF(ISNUMBER(SEARCH("No",'2_all_summary'!R466)),4,3))</f>
        <v>4</v>
      </c>
      <c r="P467" s="41">
        <f>IF(ISNUMBER(SEARCH("Yes",'2_all_summary'!$H466)),IF(ISNUMBER(SEARCH("Yes",'2_all_summary'!S466)),1,2),IF(ISNUMBER(SEARCH("No",'2_all_summary'!S466)),4,3))</f>
        <v>4</v>
      </c>
      <c r="Q467" s="41">
        <f>IF(ISNUMBER(SEARCH("Yes",'2_all_summary'!$H466)),IF(0&lt;'2_all_summary'!T466,1,2),IF(0='2_all_summary'!T466,4,3))</f>
        <v>4</v>
      </c>
      <c r="R467" s="41">
        <f>IF(ISNUMBER(SEARCH("Yes",'2_all_summary'!$H466)),IF(ISNUMBER(SEARCH("Yes",'2_all_summary'!U466)),1,2),IF(ISNUMBER(SEARCH("No",'2_all_summary'!U466)),4,3))</f>
        <v>4</v>
      </c>
    </row>
    <row r="468" spans="7:18" x14ac:dyDescent="0.3">
      <c r="G468" s="56"/>
      <c r="H468" s="41" t="str">
        <f>'2_all_summary'!D467</f>
        <v>Community-based tourism and the development of local small businesses in rural Baja California, Mexico</v>
      </c>
      <c r="I468" s="41" t="str">
        <f>'2_all_summary'!E467</f>
        <v>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AutÃ³noma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Â© 2010 WIT Press.</v>
      </c>
      <c r="J468" s="41">
        <f>IF(ISNUMBER(SEARCH("Yes",'2_all_summary'!$H467)),IF(ISNUMBER(SEARCH("Yes",'2_all_summary'!M467)),1,2),IF(ISNUMBER(SEARCH("No",'2_all_summary'!M467)),4,3))</f>
        <v>4</v>
      </c>
      <c r="K468" s="41">
        <f>IF(ISNUMBER(SEARCH("Yes",'2_all_summary'!$H467)),IF(ISNUMBER(SEARCH("Yes",'2_all_summary'!N467)),1,2),IF(ISNUMBER(SEARCH("No",'2_all_summary'!N467)),4,3))</f>
        <v>4</v>
      </c>
      <c r="L468" s="41">
        <f>IF(ISNUMBER(SEARCH("Yes",'2_all_summary'!$H467)),IF(ISNUMBER(SEARCH("Yes",'2_all_summary'!O467)),1,2),IF(ISNUMBER(SEARCH("No",'2_all_summary'!O467)),4,3))</f>
        <v>4</v>
      </c>
      <c r="M468" s="41">
        <f>IF(ISNUMBER(SEARCH("Yes",'2_all_summary'!$H467)),IF(0&lt;'2_all_summary'!P467,1,2),IF(0='2_all_summary'!P467,4,3))</f>
        <v>4</v>
      </c>
      <c r="N468" s="41">
        <f>IF(ISNUMBER(SEARCH("Yes",'2_all_summary'!$H467)),IF(ISNUMBER(SEARCH("Yes",'2_all_summary'!Q467)),1,2),IF(ISNUMBER(SEARCH("No",'2_all_summary'!Q467)),4,3))</f>
        <v>4</v>
      </c>
      <c r="O468" s="41">
        <f>IF(ISNUMBER(SEARCH("Yes",'2_all_summary'!$H467)),IF(ISNUMBER(SEARCH("Yes",'2_all_summary'!R467)),1,2),IF(ISNUMBER(SEARCH("No",'2_all_summary'!R467)),4,3))</f>
        <v>4</v>
      </c>
      <c r="P468" s="41">
        <f>IF(ISNUMBER(SEARCH("Yes",'2_all_summary'!$H467)),IF(ISNUMBER(SEARCH("Yes",'2_all_summary'!S467)),1,2),IF(ISNUMBER(SEARCH("No",'2_all_summary'!S467)),4,3))</f>
        <v>4</v>
      </c>
      <c r="Q468" s="41">
        <f>IF(ISNUMBER(SEARCH("Yes",'2_all_summary'!$H467)),IF(0&lt;'2_all_summary'!T467,1,2),IF(0='2_all_summary'!T467,4,3))</f>
        <v>4</v>
      </c>
      <c r="R468" s="41">
        <f>IF(ISNUMBER(SEARCH("Yes",'2_all_summary'!$H467)),IF(ISNUMBER(SEARCH("Yes",'2_all_summary'!U467)),1,2),IF(ISNUMBER(SEARCH("No",'2_all_summary'!U467)),4,3))</f>
        <v>4</v>
      </c>
    </row>
    <row r="469" spans="7:18" x14ac:dyDescent="0.3">
      <c r="G469" s="56"/>
      <c r="H469" s="41" t="str">
        <f>'2_all_summary'!D468</f>
        <v>Limnological perspectives on conservation of floodplain lakes in the Amazon basin</v>
      </c>
      <c r="I469" s="41" t="str">
        <f>'2_all_summary'!E468</f>
        <v>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JanauacÃ¡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Â© 2021 John Wiley &amp; Sons, Ltd.</v>
      </c>
      <c r="J469" s="41">
        <f>IF(ISNUMBER(SEARCH("Yes",'2_all_summary'!$H468)),IF(ISNUMBER(SEARCH("Yes",'2_all_summary'!M468)),1,2),IF(ISNUMBER(SEARCH("No",'2_all_summary'!M468)),4,3))</f>
        <v>4</v>
      </c>
      <c r="K469" s="41">
        <f>IF(ISNUMBER(SEARCH("Yes",'2_all_summary'!$H468)),IF(ISNUMBER(SEARCH("Yes",'2_all_summary'!N468)),1,2),IF(ISNUMBER(SEARCH("No",'2_all_summary'!N468)),4,3))</f>
        <v>4</v>
      </c>
      <c r="L469" s="41">
        <f>IF(ISNUMBER(SEARCH("Yes",'2_all_summary'!$H468)),IF(ISNUMBER(SEARCH("Yes",'2_all_summary'!O468)),1,2),IF(ISNUMBER(SEARCH("No",'2_all_summary'!O468)),4,3))</f>
        <v>4</v>
      </c>
      <c r="M469" s="41">
        <f>IF(ISNUMBER(SEARCH("Yes",'2_all_summary'!$H468)),IF(0&lt;'2_all_summary'!P468,1,2),IF(0='2_all_summary'!P468,4,3))</f>
        <v>4</v>
      </c>
      <c r="N469" s="41">
        <f>IF(ISNUMBER(SEARCH("Yes",'2_all_summary'!$H468)),IF(ISNUMBER(SEARCH("Yes",'2_all_summary'!Q468)),1,2),IF(ISNUMBER(SEARCH("No",'2_all_summary'!Q468)),4,3))</f>
        <v>4</v>
      </c>
      <c r="O469" s="41">
        <f>IF(ISNUMBER(SEARCH("Yes",'2_all_summary'!$H468)),IF(ISNUMBER(SEARCH("Yes",'2_all_summary'!R468)),1,2),IF(ISNUMBER(SEARCH("No",'2_all_summary'!R468)),4,3))</f>
        <v>4</v>
      </c>
      <c r="P469" s="41">
        <f>IF(ISNUMBER(SEARCH("Yes",'2_all_summary'!$H468)),IF(ISNUMBER(SEARCH("Yes",'2_all_summary'!S468)),1,2),IF(ISNUMBER(SEARCH("No",'2_all_summary'!S468)),4,3))</f>
        <v>4</v>
      </c>
      <c r="Q469" s="41">
        <f>IF(ISNUMBER(SEARCH("Yes",'2_all_summary'!$H468)),IF(0&lt;'2_all_summary'!T468,1,2),IF(0='2_all_summary'!T468,4,3))</f>
        <v>4</v>
      </c>
      <c r="R469" s="41">
        <f>IF(ISNUMBER(SEARCH("Yes",'2_all_summary'!$H468)),IF(ISNUMBER(SEARCH("Yes",'2_all_summary'!U468)),1,2),IF(ISNUMBER(SEARCH("No",'2_all_summary'!U468)),4,3))</f>
        <v>4</v>
      </c>
    </row>
    <row r="470" spans="7:18" x14ac:dyDescent="0.3">
      <c r="G470" s="56"/>
      <c r="H470" s="41" t="str">
        <f>'2_all_summary'!D469</f>
        <v>ITQs and community: An essay on environmental governance</v>
      </c>
      <c r="I470" s="41" t="str">
        <f>'2_all_summary'!E469</f>
        <v>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v>
      </c>
      <c r="J470" s="41">
        <f>IF(ISNUMBER(SEARCH("Yes",'2_all_summary'!$H469)),IF(ISNUMBER(SEARCH("Yes",'2_all_summary'!M469)),1,2),IF(ISNUMBER(SEARCH("No",'2_all_summary'!M469)),4,3))</f>
        <v>4</v>
      </c>
      <c r="K470" s="41">
        <f>IF(ISNUMBER(SEARCH("Yes",'2_all_summary'!$H469)),IF(ISNUMBER(SEARCH("Yes",'2_all_summary'!N469)),1,2),IF(ISNUMBER(SEARCH("No",'2_all_summary'!N469)),4,3))</f>
        <v>3</v>
      </c>
      <c r="L470" s="41">
        <f>IF(ISNUMBER(SEARCH("Yes",'2_all_summary'!$H469)),IF(ISNUMBER(SEARCH("Yes",'2_all_summary'!O469)),1,2),IF(ISNUMBER(SEARCH("No",'2_all_summary'!O469)),4,3))</f>
        <v>4</v>
      </c>
      <c r="M470" s="41">
        <f>IF(ISNUMBER(SEARCH("Yes",'2_all_summary'!$H469)),IF(0&lt;'2_all_summary'!P469,1,2),IF(0='2_all_summary'!P469,4,3))</f>
        <v>3</v>
      </c>
      <c r="N470" s="41">
        <f>IF(ISNUMBER(SEARCH("Yes",'2_all_summary'!$H469)),IF(ISNUMBER(SEARCH("Yes",'2_all_summary'!Q469)),1,2),IF(ISNUMBER(SEARCH("No",'2_all_summary'!Q469)),4,3))</f>
        <v>4</v>
      </c>
      <c r="O470" s="41">
        <f>IF(ISNUMBER(SEARCH("Yes",'2_all_summary'!$H469)),IF(ISNUMBER(SEARCH("Yes",'2_all_summary'!R469)),1,2),IF(ISNUMBER(SEARCH("No",'2_all_summary'!R469)),4,3))</f>
        <v>4</v>
      </c>
      <c r="P470" s="41">
        <f>IF(ISNUMBER(SEARCH("Yes",'2_all_summary'!$H469)),IF(ISNUMBER(SEARCH("Yes",'2_all_summary'!S469)),1,2),IF(ISNUMBER(SEARCH("No",'2_all_summary'!S469)),4,3))</f>
        <v>4</v>
      </c>
      <c r="Q470" s="41">
        <f>IF(ISNUMBER(SEARCH("Yes",'2_all_summary'!$H469)),IF(0&lt;'2_all_summary'!T469,1,2),IF(0='2_all_summary'!T469,4,3))</f>
        <v>4</v>
      </c>
      <c r="R470" s="41">
        <f>IF(ISNUMBER(SEARCH("Yes",'2_all_summary'!$H469)),IF(ISNUMBER(SEARCH("Yes",'2_all_summary'!U469)),1,2),IF(ISNUMBER(SEARCH("No",'2_all_summary'!U469)),4,3))</f>
        <v>3</v>
      </c>
    </row>
    <row r="471" spans="7:18" x14ac:dyDescent="0.3">
      <c r="G471" s="56"/>
      <c r="H471" s="41" t="str">
        <f>'2_all_summary'!D470</f>
        <v>Traditional and community-based marine resources management system in fiji: An evolving integrated process</v>
      </c>
      <c r="I471" s="41" t="str">
        <f>'2_all_summary'!E470</f>
        <v>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Â© 1998 Taylor &amp; Francis.</v>
      </c>
      <c r="J471" s="41">
        <f>IF(ISNUMBER(SEARCH("Yes",'2_all_summary'!$H470)),IF(ISNUMBER(SEARCH("Yes",'2_all_summary'!M470)),1,2),IF(ISNUMBER(SEARCH("No",'2_all_summary'!M470)),4,3))</f>
        <v>1</v>
      </c>
      <c r="K471" s="41">
        <f>IF(ISNUMBER(SEARCH("Yes",'2_all_summary'!$H470)),IF(ISNUMBER(SEARCH("Yes",'2_all_summary'!N470)),1,2),IF(ISNUMBER(SEARCH("No",'2_all_summary'!N470)),4,3))</f>
        <v>1</v>
      </c>
      <c r="L471" s="41">
        <f>IF(ISNUMBER(SEARCH("Yes",'2_all_summary'!$H470)),IF(ISNUMBER(SEARCH("Yes",'2_all_summary'!O470)),1,2),IF(ISNUMBER(SEARCH("No",'2_all_summary'!O470)),4,3))</f>
        <v>1</v>
      </c>
      <c r="M471" s="41">
        <f>IF(ISNUMBER(SEARCH("Yes",'2_all_summary'!$H470)),IF(0&lt;'2_all_summary'!P470,1,2),IF(0='2_all_summary'!P470,4,3))</f>
        <v>1</v>
      </c>
      <c r="N471" s="41">
        <f>IF(ISNUMBER(SEARCH("Yes",'2_all_summary'!$H470)),IF(ISNUMBER(SEARCH("Yes",'2_all_summary'!Q470)),1,2),IF(ISNUMBER(SEARCH("No",'2_all_summary'!Q470)),4,3))</f>
        <v>1</v>
      </c>
      <c r="O471" s="41">
        <f>IF(ISNUMBER(SEARCH("Yes",'2_all_summary'!$H470)),IF(ISNUMBER(SEARCH("Yes",'2_all_summary'!R470)),1,2),IF(ISNUMBER(SEARCH("No",'2_all_summary'!R470)),4,3))</f>
        <v>1</v>
      </c>
      <c r="P471" s="41">
        <f>IF(ISNUMBER(SEARCH("Yes",'2_all_summary'!$H470)),IF(ISNUMBER(SEARCH("Yes",'2_all_summary'!S470)),1,2),IF(ISNUMBER(SEARCH("No",'2_all_summary'!S470)),4,3))</f>
        <v>1</v>
      </c>
      <c r="Q471" s="41">
        <f>IF(ISNUMBER(SEARCH("Yes",'2_all_summary'!$H470)),IF(0&lt;'2_all_summary'!T470,1,2),IF(0='2_all_summary'!T470,4,3))</f>
        <v>1</v>
      </c>
      <c r="R471" s="41">
        <f>IF(ISNUMBER(SEARCH("Yes",'2_all_summary'!$H470)),IF(ISNUMBER(SEARCH("Yes",'2_all_summary'!U470)),1,2),IF(ISNUMBER(SEARCH("No",'2_all_summary'!U470)),4,3))</f>
        <v>1</v>
      </c>
    </row>
    <row r="472" spans="7:18" x14ac:dyDescent="0.3">
      <c r="G472" s="56"/>
      <c r="H472" s="41" t="str">
        <f>'2_all_summary'!D471</f>
        <v>Fishery of mud crab Scylla serrata of Kotania Bay, Western Seram District: Potency, stock status and sustainable management</v>
      </c>
      <c r="I472" s="41" t="str">
        <f>'2_all_summary'!E471</f>
        <v>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(Â±2.25).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Â© Published under licence by IOP Publishing Ltd.</v>
      </c>
      <c r="J472" s="41">
        <f>IF(ISNUMBER(SEARCH("Yes",'2_all_summary'!$H471)),IF(ISNUMBER(SEARCH("Yes",'2_all_summary'!M471)),1,2),IF(ISNUMBER(SEARCH("No",'2_all_summary'!M471)),4,3))</f>
        <v>4</v>
      </c>
      <c r="K472" s="41">
        <f>IF(ISNUMBER(SEARCH("Yes",'2_all_summary'!$H471)),IF(ISNUMBER(SEARCH("Yes",'2_all_summary'!N471)),1,2),IF(ISNUMBER(SEARCH("No",'2_all_summary'!N471)),4,3))</f>
        <v>4</v>
      </c>
      <c r="L472" s="41">
        <f>IF(ISNUMBER(SEARCH("Yes",'2_all_summary'!$H471)),IF(ISNUMBER(SEARCH("Yes",'2_all_summary'!O471)),1,2),IF(ISNUMBER(SEARCH("No",'2_all_summary'!O471)),4,3))</f>
        <v>4</v>
      </c>
      <c r="M472" s="41">
        <f>IF(ISNUMBER(SEARCH("Yes",'2_all_summary'!$H471)),IF(0&lt;'2_all_summary'!P471,1,2),IF(0='2_all_summary'!P471,4,3))</f>
        <v>4</v>
      </c>
      <c r="N472" s="41">
        <f>IF(ISNUMBER(SEARCH("Yes",'2_all_summary'!$H471)),IF(ISNUMBER(SEARCH("Yes",'2_all_summary'!Q471)),1,2),IF(ISNUMBER(SEARCH("No",'2_all_summary'!Q471)),4,3))</f>
        <v>4</v>
      </c>
      <c r="O472" s="41">
        <f>IF(ISNUMBER(SEARCH("Yes",'2_all_summary'!$H471)),IF(ISNUMBER(SEARCH("Yes",'2_all_summary'!R471)),1,2),IF(ISNUMBER(SEARCH("No",'2_all_summary'!R471)),4,3))</f>
        <v>4</v>
      </c>
      <c r="P472" s="41">
        <f>IF(ISNUMBER(SEARCH("Yes",'2_all_summary'!$H471)),IF(ISNUMBER(SEARCH("Yes",'2_all_summary'!S471)),1,2),IF(ISNUMBER(SEARCH("No",'2_all_summary'!S471)),4,3))</f>
        <v>4</v>
      </c>
      <c r="Q472" s="41">
        <f>IF(ISNUMBER(SEARCH("Yes",'2_all_summary'!$H471)),IF(0&lt;'2_all_summary'!T471,1,2),IF(0='2_all_summary'!T471,4,3))</f>
        <v>4</v>
      </c>
      <c r="R472" s="41">
        <f>IF(ISNUMBER(SEARCH("Yes",'2_all_summary'!$H471)),IF(ISNUMBER(SEARCH("Yes",'2_all_summary'!U471)),1,2),IF(ISNUMBER(SEARCH("No",'2_all_summary'!U471)),4,3))</f>
        <v>4</v>
      </c>
    </row>
    <row r="473" spans="7:18" x14ac:dyDescent="0.3">
      <c r="G473" s="56"/>
      <c r="H473" s="41" t="str">
        <f>'2_all_summary'!D472</f>
        <v>End-To-End Models for the Analysis of Marine Ecosystems: Challenges, Issues, and Next Steps</v>
      </c>
      <c r="I473" s="41" t="str">
        <f>'2_all_summary'!E472</f>
        <v>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Â© American Fisheries Society 2010.</v>
      </c>
      <c r="J473" s="41">
        <f>IF(ISNUMBER(SEARCH("Yes",'2_all_summary'!$H472)),IF(ISNUMBER(SEARCH("Yes",'2_all_summary'!M472)),1,2),IF(ISNUMBER(SEARCH("No",'2_all_summary'!M472)),4,3))</f>
        <v>4</v>
      </c>
      <c r="K473" s="41">
        <f>IF(ISNUMBER(SEARCH("Yes",'2_all_summary'!$H472)),IF(ISNUMBER(SEARCH("Yes",'2_all_summary'!N472)),1,2),IF(ISNUMBER(SEARCH("No",'2_all_summary'!N472)),4,3))</f>
        <v>4</v>
      </c>
      <c r="L473" s="41">
        <f>IF(ISNUMBER(SEARCH("Yes",'2_all_summary'!$H472)),IF(ISNUMBER(SEARCH("Yes",'2_all_summary'!O472)),1,2),IF(ISNUMBER(SEARCH("No",'2_all_summary'!O472)),4,3))</f>
        <v>4</v>
      </c>
      <c r="M473" s="41">
        <f>IF(ISNUMBER(SEARCH("Yes",'2_all_summary'!$H472)),IF(0&lt;'2_all_summary'!P472,1,2),IF(0='2_all_summary'!P472,4,3))</f>
        <v>4</v>
      </c>
      <c r="N473" s="41">
        <f>IF(ISNUMBER(SEARCH("Yes",'2_all_summary'!$H472)),IF(ISNUMBER(SEARCH("Yes",'2_all_summary'!Q472)),1,2),IF(ISNUMBER(SEARCH("No",'2_all_summary'!Q472)),4,3))</f>
        <v>4</v>
      </c>
      <c r="O473" s="41">
        <f>IF(ISNUMBER(SEARCH("Yes",'2_all_summary'!$H472)),IF(ISNUMBER(SEARCH("Yes",'2_all_summary'!R472)),1,2),IF(ISNUMBER(SEARCH("No",'2_all_summary'!R472)),4,3))</f>
        <v>4</v>
      </c>
      <c r="P473" s="41">
        <f>IF(ISNUMBER(SEARCH("Yes",'2_all_summary'!$H472)),IF(ISNUMBER(SEARCH("Yes",'2_all_summary'!S472)),1,2),IF(ISNUMBER(SEARCH("No",'2_all_summary'!S472)),4,3))</f>
        <v>4</v>
      </c>
      <c r="Q473" s="41">
        <f>IF(ISNUMBER(SEARCH("Yes",'2_all_summary'!$H472)),IF(0&lt;'2_all_summary'!T472,1,2),IF(0='2_all_summary'!T472,4,3))</f>
        <v>4</v>
      </c>
      <c r="R473" s="41">
        <f>IF(ISNUMBER(SEARCH("Yes",'2_all_summary'!$H472)),IF(ISNUMBER(SEARCH("Yes",'2_all_summary'!U472)),1,2),IF(ISNUMBER(SEARCH("No",'2_all_summary'!U472)),4,3))</f>
        <v>4</v>
      </c>
    </row>
    <row r="474" spans="7:18" x14ac:dyDescent="0.3">
      <c r="G474" s="56"/>
      <c r="H474" s="41" t="str">
        <f>'2_all_summary'!D473</f>
        <v>An assessment of the current status of the chokka squid fishery in South Africa and an evaluation of alternative allocation strategies</v>
      </c>
      <c r="I474" s="41" t="str">
        <f>'2_all_summary'!E473</f>
        <v>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Â© 2013 Elsevier Ltd.</v>
      </c>
      <c r="J474" s="41">
        <f>IF(ISNUMBER(SEARCH("Yes",'2_all_summary'!$H473)),IF(ISNUMBER(SEARCH("Yes",'2_all_summary'!M473)),1,2),IF(ISNUMBER(SEARCH("No",'2_all_summary'!M473)),4,3))</f>
        <v>4</v>
      </c>
      <c r="K474" s="41">
        <f>IF(ISNUMBER(SEARCH("Yes",'2_all_summary'!$H473)),IF(ISNUMBER(SEARCH("Yes",'2_all_summary'!N473)),1,2),IF(ISNUMBER(SEARCH("No",'2_all_summary'!N473)),4,3))</f>
        <v>4</v>
      </c>
      <c r="L474" s="41">
        <f>IF(ISNUMBER(SEARCH("Yes",'2_all_summary'!$H473)),IF(ISNUMBER(SEARCH("Yes",'2_all_summary'!O473)),1,2),IF(ISNUMBER(SEARCH("No",'2_all_summary'!O473)),4,3))</f>
        <v>4</v>
      </c>
      <c r="M474" s="41">
        <f>IF(ISNUMBER(SEARCH("Yes",'2_all_summary'!$H473)),IF(0&lt;'2_all_summary'!P473,1,2),IF(0='2_all_summary'!P473,4,3))</f>
        <v>4</v>
      </c>
      <c r="N474" s="41">
        <f>IF(ISNUMBER(SEARCH("Yes",'2_all_summary'!$H473)),IF(ISNUMBER(SEARCH("Yes",'2_all_summary'!Q473)),1,2),IF(ISNUMBER(SEARCH("No",'2_all_summary'!Q473)),4,3))</f>
        <v>4</v>
      </c>
      <c r="O474" s="41">
        <f>IF(ISNUMBER(SEARCH("Yes",'2_all_summary'!$H473)),IF(ISNUMBER(SEARCH("Yes",'2_all_summary'!R473)),1,2),IF(ISNUMBER(SEARCH("No",'2_all_summary'!R473)),4,3))</f>
        <v>4</v>
      </c>
      <c r="P474" s="41">
        <f>IF(ISNUMBER(SEARCH("Yes",'2_all_summary'!$H473)),IF(ISNUMBER(SEARCH("Yes",'2_all_summary'!S473)),1,2),IF(ISNUMBER(SEARCH("No",'2_all_summary'!S473)),4,3))</f>
        <v>4</v>
      </c>
      <c r="Q474" s="41">
        <f>IF(ISNUMBER(SEARCH("Yes",'2_all_summary'!$H473)),IF(0&lt;'2_all_summary'!T473,1,2),IF(0='2_all_summary'!T473,4,3))</f>
        <v>4</v>
      </c>
      <c r="R474" s="41">
        <f>IF(ISNUMBER(SEARCH("Yes",'2_all_summary'!$H473)),IF(ISNUMBER(SEARCH("Yes",'2_all_summary'!U473)),1,2),IF(ISNUMBER(SEARCH("No",'2_all_summary'!U473)),4,3))</f>
        <v>4</v>
      </c>
    </row>
    <row r="475" spans="7:18" x14ac:dyDescent="0.3">
      <c r="G475" s="56"/>
      <c r="H475" s="41" t="str">
        <f>'2_all_summary'!D474</f>
        <v>Fishery trends, resource-use and management system in the Ungwana Bay fishery Kenya</v>
      </c>
      <c r="I475" s="41" t="str">
        <f>'2_all_summary'!E474</f>
        <v>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Â© 2011 Elsevier Ltd.</v>
      </c>
      <c r="J475" s="41">
        <f>IF(ISNUMBER(SEARCH("Yes",'2_all_summary'!$H474)),IF(ISNUMBER(SEARCH("Yes",'2_all_summary'!M474)),1,2),IF(ISNUMBER(SEARCH("No",'2_all_summary'!M474)),4,3))</f>
        <v>4</v>
      </c>
      <c r="K475" s="41">
        <f>IF(ISNUMBER(SEARCH("Yes",'2_all_summary'!$H474)),IF(ISNUMBER(SEARCH("Yes",'2_all_summary'!N474)),1,2),IF(ISNUMBER(SEARCH("No",'2_all_summary'!N474)),4,3))</f>
        <v>4</v>
      </c>
      <c r="L475" s="41">
        <f>IF(ISNUMBER(SEARCH("Yes",'2_all_summary'!$H474)),IF(ISNUMBER(SEARCH("Yes",'2_all_summary'!O474)),1,2),IF(ISNUMBER(SEARCH("No",'2_all_summary'!O474)),4,3))</f>
        <v>4</v>
      </c>
      <c r="M475" s="41">
        <f>IF(ISNUMBER(SEARCH("Yes",'2_all_summary'!$H474)),IF(0&lt;'2_all_summary'!P474,1,2),IF(0='2_all_summary'!P474,4,3))</f>
        <v>4</v>
      </c>
      <c r="N475" s="41">
        <f>IF(ISNUMBER(SEARCH("Yes",'2_all_summary'!$H474)),IF(ISNUMBER(SEARCH("Yes",'2_all_summary'!Q474)),1,2),IF(ISNUMBER(SEARCH("No",'2_all_summary'!Q474)),4,3))</f>
        <v>4</v>
      </c>
      <c r="O475" s="41">
        <f>IF(ISNUMBER(SEARCH("Yes",'2_all_summary'!$H474)),IF(ISNUMBER(SEARCH("Yes",'2_all_summary'!R474)),1,2),IF(ISNUMBER(SEARCH("No",'2_all_summary'!R474)),4,3))</f>
        <v>4</v>
      </c>
      <c r="P475" s="41">
        <f>IF(ISNUMBER(SEARCH("Yes",'2_all_summary'!$H474)),IF(ISNUMBER(SEARCH("Yes",'2_all_summary'!S474)),1,2),IF(ISNUMBER(SEARCH("No",'2_all_summary'!S474)),4,3))</f>
        <v>4</v>
      </c>
      <c r="Q475" s="41">
        <f>IF(ISNUMBER(SEARCH("Yes",'2_all_summary'!$H474)),IF(0&lt;'2_all_summary'!T474,1,2),IF(0='2_all_summary'!T474,4,3))</f>
        <v>4</v>
      </c>
      <c r="R475" s="41">
        <f>IF(ISNUMBER(SEARCH("Yes",'2_all_summary'!$H474)),IF(ISNUMBER(SEARCH("Yes",'2_all_summary'!U474)),1,2),IF(ISNUMBER(SEARCH("No",'2_all_summary'!U474)),4,3))</f>
        <v>4</v>
      </c>
    </row>
    <row r="476" spans="7:18" x14ac:dyDescent="0.3">
      <c r="G476" s="56"/>
      <c r="H476" s="41" t="str">
        <f>'2_all_summary'!D475</f>
        <v>Conservation of migratory fishes in the Amazon basin</v>
      </c>
      <c r="I476" s="41" t="str">
        <f>'2_all_summary'!E475</f>
        <v>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77â€“99%)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Â© 2021 John Wiley &amp; Sons, Ltd.</v>
      </c>
      <c r="J476" s="41">
        <f>IF(ISNUMBER(SEARCH("Yes",'2_all_summary'!$H475)),IF(ISNUMBER(SEARCH("Yes",'2_all_summary'!M475)),1,2),IF(ISNUMBER(SEARCH("No",'2_all_summary'!M475)),4,3))</f>
        <v>4</v>
      </c>
      <c r="K476" s="41">
        <f>IF(ISNUMBER(SEARCH("Yes",'2_all_summary'!$H475)),IF(ISNUMBER(SEARCH("Yes",'2_all_summary'!N475)),1,2),IF(ISNUMBER(SEARCH("No",'2_all_summary'!N475)),4,3))</f>
        <v>4</v>
      </c>
      <c r="L476" s="41">
        <f>IF(ISNUMBER(SEARCH("Yes",'2_all_summary'!$H475)),IF(ISNUMBER(SEARCH("Yes",'2_all_summary'!O475)),1,2),IF(ISNUMBER(SEARCH("No",'2_all_summary'!O475)),4,3))</f>
        <v>4</v>
      </c>
      <c r="M476" s="41">
        <f>IF(ISNUMBER(SEARCH("Yes",'2_all_summary'!$H475)),IF(0&lt;'2_all_summary'!P475,1,2),IF(0='2_all_summary'!P475,4,3))</f>
        <v>4</v>
      </c>
      <c r="N476" s="41">
        <f>IF(ISNUMBER(SEARCH("Yes",'2_all_summary'!$H475)),IF(ISNUMBER(SEARCH("Yes",'2_all_summary'!Q475)),1,2),IF(ISNUMBER(SEARCH("No",'2_all_summary'!Q475)),4,3))</f>
        <v>4</v>
      </c>
      <c r="O476" s="41">
        <f>IF(ISNUMBER(SEARCH("Yes",'2_all_summary'!$H475)),IF(ISNUMBER(SEARCH("Yes",'2_all_summary'!R475)),1,2),IF(ISNUMBER(SEARCH("No",'2_all_summary'!R475)),4,3))</f>
        <v>4</v>
      </c>
      <c r="P476" s="41">
        <f>IF(ISNUMBER(SEARCH("Yes",'2_all_summary'!$H475)),IF(ISNUMBER(SEARCH("Yes",'2_all_summary'!S475)),1,2),IF(ISNUMBER(SEARCH("No",'2_all_summary'!S475)),4,3))</f>
        <v>4</v>
      </c>
      <c r="Q476" s="41">
        <f>IF(ISNUMBER(SEARCH("Yes",'2_all_summary'!$H475)),IF(0&lt;'2_all_summary'!T475,1,2),IF(0='2_all_summary'!T475,4,3))</f>
        <v>4</v>
      </c>
      <c r="R476" s="41">
        <f>IF(ISNUMBER(SEARCH("Yes",'2_all_summary'!$H475)),IF(ISNUMBER(SEARCH("Yes",'2_all_summary'!U475)),1,2),IF(ISNUMBER(SEARCH("No",'2_all_summary'!U475)),4,3))</f>
        <v>4</v>
      </c>
    </row>
    <row r="477" spans="7:18" x14ac:dyDescent="0.3">
      <c r="G477" s="56"/>
      <c r="H477" s="41" t="str">
        <f>'2_all_summary'!D476</f>
        <v>Sacrificing mackerel for sustainability: case study of a local cultural festival in northeastern Taiwan</v>
      </c>
      <c r="I477" s="41" t="str">
        <f>'2_all_summary'!E476</f>
        <v>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â€œRegulations for Fishing Vessels Catching Mackerels and Jacks,â€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Â© 2021, Emerald Publishing Limited.</v>
      </c>
      <c r="J477" s="41">
        <f>IF(ISNUMBER(SEARCH("Yes",'2_all_summary'!$H476)),IF(ISNUMBER(SEARCH("Yes",'2_all_summary'!M476)),1,2),IF(ISNUMBER(SEARCH("No",'2_all_summary'!M476)),4,3))</f>
        <v>4</v>
      </c>
      <c r="K477" s="41">
        <f>IF(ISNUMBER(SEARCH("Yes",'2_all_summary'!$H476)),IF(ISNUMBER(SEARCH("Yes",'2_all_summary'!N476)),1,2),IF(ISNUMBER(SEARCH("No",'2_all_summary'!N476)),4,3))</f>
        <v>4</v>
      </c>
      <c r="L477" s="41">
        <f>IF(ISNUMBER(SEARCH("Yes",'2_all_summary'!$H476)),IF(ISNUMBER(SEARCH("Yes",'2_all_summary'!O476)),1,2),IF(ISNUMBER(SEARCH("No",'2_all_summary'!O476)),4,3))</f>
        <v>4</v>
      </c>
      <c r="M477" s="41">
        <f>IF(ISNUMBER(SEARCH("Yes",'2_all_summary'!$H476)),IF(0&lt;'2_all_summary'!P476,1,2),IF(0='2_all_summary'!P476,4,3))</f>
        <v>4</v>
      </c>
      <c r="N477" s="41">
        <f>IF(ISNUMBER(SEARCH("Yes",'2_all_summary'!$H476)),IF(ISNUMBER(SEARCH("Yes",'2_all_summary'!Q476)),1,2),IF(ISNUMBER(SEARCH("No",'2_all_summary'!Q476)),4,3))</f>
        <v>4</v>
      </c>
      <c r="O477" s="41">
        <f>IF(ISNUMBER(SEARCH("Yes",'2_all_summary'!$H476)),IF(ISNUMBER(SEARCH("Yes",'2_all_summary'!R476)),1,2),IF(ISNUMBER(SEARCH("No",'2_all_summary'!R476)),4,3))</f>
        <v>4</v>
      </c>
      <c r="P477" s="41">
        <f>IF(ISNUMBER(SEARCH("Yes",'2_all_summary'!$H476)),IF(ISNUMBER(SEARCH("Yes",'2_all_summary'!S476)),1,2),IF(ISNUMBER(SEARCH("No",'2_all_summary'!S476)),4,3))</f>
        <v>4</v>
      </c>
      <c r="Q477" s="41">
        <f>IF(ISNUMBER(SEARCH("Yes",'2_all_summary'!$H476)),IF(0&lt;'2_all_summary'!T476,1,2),IF(0='2_all_summary'!T476,4,3))</f>
        <v>4</v>
      </c>
      <c r="R477" s="41">
        <f>IF(ISNUMBER(SEARCH("Yes",'2_all_summary'!$H476)),IF(ISNUMBER(SEARCH("Yes",'2_all_summary'!U476)),1,2),IF(ISNUMBER(SEARCH("No",'2_all_summary'!U476)),4,3))</f>
        <v>4</v>
      </c>
    </row>
    <row r="478" spans="7:18" x14ac:dyDescent="0.3">
      <c r="G478" s="56"/>
      <c r="H478" s="41" t="str">
        <f>'2_all_summary'!D477</f>
        <v>Towards community- and scientific-based information integration in marine resource management in Indonesia: Bunaken National Park case study</v>
      </c>
      <c r="I478" s="41" t="str">
        <f>'2_all_summary'!E477</f>
        <v>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v>
      </c>
      <c r="J478" s="41">
        <f>IF(ISNUMBER(SEARCH("Yes",'2_all_summary'!$H477)),IF(ISNUMBER(SEARCH("Yes",'2_all_summary'!M477)),1,2),IF(ISNUMBER(SEARCH("No",'2_all_summary'!M477)),4,3))</f>
        <v>4</v>
      </c>
      <c r="K478" s="41">
        <f>IF(ISNUMBER(SEARCH("Yes",'2_all_summary'!$H477)),IF(ISNUMBER(SEARCH("Yes",'2_all_summary'!N477)),1,2),IF(ISNUMBER(SEARCH("No",'2_all_summary'!N477)),4,3))</f>
        <v>4</v>
      </c>
      <c r="L478" s="41">
        <f>IF(ISNUMBER(SEARCH("Yes",'2_all_summary'!$H477)),IF(ISNUMBER(SEARCH("Yes",'2_all_summary'!O477)),1,2),IF(ISNUMBER(SEARCH("No",'2_all_summary'!O477)),4,3))</f>
        <v>4</v>
      </c>
      <c r="M478" s="41">
        <f>IF(ISNUMBER(SEARCH("Yes",'2_all_summary'!$H477)),IF(0&lt;'2_all_summary'!P477,1,2),IF(0='2_all_summary'!P477,4,3))</f>
        <v>4</v>
      </c>
      <c r="N478" s="41">
        <f>IF(ISNUMBER(SEARCH("Yes",'2_all_summary'!$H477)),IF(ISNUMBER(SEARCH("Yes",'2_all_summary'!Q477)),1,2),IF(ISNUMBER(SEARCH("No",'2_all_summary'!Q477)),4,3))</f>
        <v>4</v>
      </c>
      <c r="O478" s="41">
        <f>IF(ISNUMBER(SEARCH("Yes",'2_all_summary'!$H477)),IF(ISNUMBER(SEARCH("Yes",'2_all_summary'!R477)),1,2),IF(ISNUMBER(SEARCH("No",'2_all_summary'!R477)),4,3))</f>
        <v>4</v>
      </c>
      <c r="P478" s="41">
        <f>IF(ISNUMBER(SEARCH("Yes",'2_all_summary'!$H477)),IF(ISNUMBER(SEARCH("Yes",'2_all_summary'!S477)),1,2),IF(ISNUMBER(SEARCH("No",'2_all_summary'!S477)),4,3))</f>
        <v>4</v>
      </c>
      <c r="Q478" s="41">
        <f>IF(ISNUMBER(SEARCH("Yes",'2_all_summary'!$H477)),IF(0&lt;'2_all_summary'!T477,1,2),IF(0='2_all_summary'!T477,4,3))</f>
        <v>4</v>
      </c>
      <c r="R478" s="41">
        <f>IF(ISNUMBER(SEARCH("Yes",'2_all_summary'!$H477)),IF(ISNUMBER(SEARCH("Yes",'2_all_summary'!U477)),1,2),IF(ISNUMBER(SEARCH("No",'2_all_summary'!U477)),4,3))</f>
        <v>4</v>
      </c>
    </row>
    <row r="479" spans="7:18" x14ac:dyDescent="0.3">
      <c r="G479" s="56"/>
      <c r="H479" s="41" t="str">
        <f>'2_all_summary'!D478</f>
        <v>Effect of predictive factors on sustainable development and management of fresh water wetland fisheries</v>
      </c>
      <c r="I479" s="41" t="str">
        <f>'2_all_summary'!E478</f>
        <v>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Â± 4.550,1.580,12.595 and 0.992 respectively.</v>
      </c>
      <c r="J479" s="41">
        <f>IF(ISNUMBER(SEARCH("Yes",'2_all_summary'!$H478)),IF(ISNUMBER(SEARCH("Yes",'2_all_summary'!M478)),1,2),IF(ISNUMBER(SEARCH("No",'2_all_summary'!M478)),4,3))</f>
        <v>4</v>
      </c>
      <c r="K479" s="41">
        <f>IF(ISNUMBER(SEARCH("Yes",'2_all_summary'!$H478)),IF(ISNUMBER(SEARCH("Yes",'2_all_summary'!N478)),1,2),IF(ISNUMBER(SEARCH("No",'2_all_summary'!N478)),4,3))</f>
        <v>4</v>
      </c>
      <c r="L479" s="41">
        <f>IF(ISNUMBER(SEARCH("Yes",'2_all_summary'!$H478)),IF(ISNUMBER(SEARCH("Yes",'2_all_summary'!O478)),1,2),IF(ISNUMBER(SEARCH("No",'2_all_summary'!O478)),4,3))</f>
        <v>4</v>
      </c>
      <c r="M479" s="41">
        <f>IF(ISNUMBER(SEARCH("Yes",'2_all_summary'!$H478)),IF(0&lt;'2_all_summary'!P478,1,2),IF(0='2_all_summary'!P478,4,3))</f>
        <v>4</v>
      </c>
      <c r="N479" s="41">
        <f>IF(ISNUMBER(SEARCH("Yes",'2_all_summary'!$H478)),IF(ISNUMBER(SEARCH("Yes",'2_all_summary'!Q478)),1,2),IF(ISNUMBER(SEARCH("No",'2_all_summary'!Q478)),4,3))</f>
        <v>4</v>
      </c>
      <c r="O479" s="41">
        <f>IF(ISNUMBER(SEARCH("Yes",'2_all_summary'!$H478)),IF(ISNUMBER(SEARCH("Yes",'2_all_summary'!R478)),1,2),IF(ISNUMBER(SEARCH("No",'2_all_summary'!R478)),4,3))</f>
        <v>4</v>
      </c>
      <c r="P479" s="41">
        <f>IF(ISNUMBER(SEARCH("Yes",'2_all_summary'!$H478)),IF(ISNUMBER(SEARCH("Yes",'2_all_summary'!S478)),1,2),IF(ISNUMBER(SEARCH("No",'2_all_summary'!S478)),4,3))</f>
        <v>4</v>
      </c>
      <c r="Q479" s="41">
        <f>IF(ISNUMBER(SEARCH("Yes",'2_all_summary'!$H478)),IF(0&lt;'2_all_summary'!T478,1,2),IF(0='2_all_summary'!T478,4,3))</f>
        <v>4</v>
      </c>
      <c r="R479" s="41">
        <f>IF(ISNUMBER(SEARCH("Yes",'2_all_summary'!$H478)),IF(ISNUMBER(SEARCH("Yes",'2_all_summary'!U478)),1,2),IF(ISNUMBER(SEARCH("No",'2_all_summary'!U478)),4,3))</f>
        <v>4</v>
      </c>
    </row>
    <row r="480" spans="7:18" x14ac:dyDescent="0.3">
      <c r="G480" s="56"/>
      <c r="H480" s="41" t="str">
        <f>'2_all_summary'!D479</f>
        <v>Property rights and institutional arrangements in Southeast Asian fisheries</v>
      </c>
      <c r="I480" s="41" t="str">
        <f>'2_all_summary'!E479</f>
        <v>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Â© 2008 Institute of Southeast Asian Studies, Singapore. All rights reserved.</v>
      </c>
      <c r="J480" s="41">
        <f>IF(ISNUMBER(SEARCH("Yes",'2_all_summary'!$H479)),IF(ISNUMBER(SEARCH("Yes",'2_all_summary'!M479)),1,2),IF(ISNUMBER(SEARCH("No",'2_all_summary'!M479)),4,3))</f>
        <v>4</v>
      </c>
      <c r="K480" s="41">
        <f>IF(ISNUMBER(SEARCH("Yes",'2_all_summary'!$H479)),IF(ISNUMBER(SEARCH("Yes",'2_all_summary'!N479)),1,2),IF(ISNUMBER(SEARCH("No",'2_all_summary'!N479)),4,3))</f>
        <v>4</v>
      </c>
      <c r="L480" s="41">
        <f>IF(ISNUMBER(SEARCH("Yes",'2_all_summary'!$H479)),IF(ISNUMBER(SEARCH("Yes",'2_all_summary'!O479)),1,2),IF(ISNUMBER(SEARCH("No",'2_all_summary'!O479)),4,3))</f>
        <v>4</v>
      </c>
      <c r="M480" s="41">
        <f>IF(ISNUMBER(SEARCH("Yes",'2_all_summary'!$H479)),IF(0&lt;'2_all_summary'!P479,1,2),IF(0='2_all_summary'!P479,4,3))</f>
        <v>4</v>
      </c>
      <c r="N480" s="41">
        <f>IF(ISNUMBER(SEARCH("Yes",'2_all_summary'!$H479)),IF(ISNUMBER(SEARCH("Yes",'2_all_summary'!Q479)),1,2),IF(ISNUMBER(SEARCH("No",'2_all_summary'!Q479)),4,3))</f>
        <v>4</v>
      </c>
      <c r="O480" s="41">
        <f>IF(ISNUMBER(SEARCH("Yes",'2_all_summary'!$H479)),IF(ISNUMBER(SEARCH("Yes",'2_all_summary'!R479)),1,2),IF(ISNUMBER(SEARCH("No",'2_all_summary'!R479)),4,3))</f>
        <v>4</v>
      </c>
      <c r="P480" s="41">
        <f>IF(ISNUMBER(SEARCH("Yes",'2_all_summary'!$H479)),IF(ISNUMBER(SEARCH("Yes",'2_all_summary'!S479)),1,2),IF(ISNUMBER(SEARCH("No",'2_all_summary'!S479)),4,3))</f>
        <v>4</v>
      </c>
      <c r="Q480" s="41">
        <f>IF(ISNUMBER(SEARCH("Yes",'2_all_summary'!$H479)),IF(0&lt;'2_all_summary'!T479,1,2),IF(0='2_all_summary'!T479,4,3))</f>
        <v>4</v>
      </c>
      <c r="R480" s="41">
        <f>IF(ISNUMBER(SEARCH("Yes",'2_all_summary'!$H479)),IF(ISNUMBER(SEARCH("Yes",'2_all_summary'!U479)),1,2),IF(ISNUMBER(SEARCH("No",'2_all_summary'!U479)),4,3))</f>
        <v>4</v>
      </c>
    </row>
    <row r="481" spans="7:18" x14ac:dyDescent="0.3">
      <c r="G481" s="56"/>
      <c r="H481" s="41" t="str">
        <f>'2_all_summary'!D480</f>
        <v>Factors influencing progress in establishing community-based marine protected areas in Indonesia</v>
      </c>
      <c r="I481" s="41" t="str">
        <f>'2_all_summary'!E480</f>
        <v>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Â© Taylor &amp; Francis Inc.</v>
      </c>
      <c r="J481" s="41">
        <f>IF(ISNUMBER(SEARCH("Yes",'2_all_summary'!$H480)),IF(ISNUMBER(SEARCH("Yes",'2_all_summary'!M480)),1,2),IF(ISNUMBER(SEARCH("No",'2_all_summary'!M480)),4,3))</f>
        <v>4</v>
      </c>
      <c r="K481" s="41">
        <f>IF(ISNUMBER(SEARCH("Yes",'2_all_summary'!$H480)),IF(ISNUMBER(SEARCH("Yes",'2_all_summary'!N480)),1,2),IF(ISNUMBER(SEARCH("No",'2_all_summary'!N480)),4,3))</f>
        <v>4</v>
      </c>
      <c r="L481" s="41">
        <f>IF(ISNUMBER(SEARCH("Yes",'2_all_summary'!$H480)),IF(ISNUMBER(SEARCH("Yes",'2_all_summary'!O480)),1,2),IF(ISNUMBER(SEARCH("No",'2_all_summary'!O480)),4,3))</f>
        <v>4</v>
      </c>
      <c r="M481" s="41">
        <f>IF(ISNUMBER(SEARCH("Yes",'2_all_summary'!$H480)),IF(0&lt;'2_all_summary'!P480,1,2),IF(0='2_all_summary'!P480,4,3))</f>
        <v>4</v>
      </c>
      <c r="N481" s="41">
        <f>IF(ISNUMBER(SEARCH("Yes",'2_all_summary'!$H480)),IF(ISNUMBER(SEARCH("Yes",'2_all_summary'!Q480)),1,2),IF(ISNUMBER(SEARCH("No",'2_all_summary'!Q480)),4,3))</f>
        <v>4</v>
      </c>
      <c r="O481" s="41">
        <f>IF(ISNUMBER(SEARCH("Yes",'2_all_summary'!$H480)),IF(ISNUMBER(SEARCH("Yes",'2_all_summary'!R480)),1,2),IF(ISNUMBER(SEARCH("No",'2_all_summary'!R480)),4,3))</f>
        <v>4</v>
      </c>
      <c r="P481" s="41">
        <f>IF(ISNUMBER(SEARCH("Yes",'2_all_summary'!$H480)),IF(ISNUMBER(SEARCH("Yes",'2_all_summary'!S480)),1,2),IF(ISNUMBER(SEARCH("No",'2_all_summary'!S480)),4,3))</f>
        <v>4</v>
      </c>
      <c r="Q481" s="41">
        <f>IF(ISNUMBER(SEARCH("Yes",'2_all_summary'!$H480)),IF(0&lt;'2_all_summary'!T480,1,2),IF(0='2_all_summary'!T480,4,3))</f>
        <v>4</v>
      </c>
      <c r="R481" s="41">
        <f>IF(ISNUMBER(SEARCH("Yes",'2_all_summary'!$H480)),IF(ISNUMBER(SEARCH("Yes",'2_all_summary'!U480)),1,2),IF(ISNUMBER(SEARCH("No",'2_all_summary'!U480)),4,3))</f>
        <v>4</v>
      </c>
    </row>
    <row r="482" spans="7:18" x14ac:dyDescent="0.3">
      <c r="G482" s="56"/>
      <c r="H482" s="41" t="str">
        <f>'2_all_summary'!D481</f>
        <v>Hawaiian Islands (U.S.A.)</v>
      </c>
      <c r="I482" s="41" t="str">
        <f>'2_all_summary'!E481</f>
        <v>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v>
      </c>
      <c r="J482" s="41">
        <f>IF(ISNUMBER(SEARCH("Yes",'2_all_summary'!$H481)),IF(ISNUMBER(SEARCH("Yes",'2_all_summary'!M481)),1,2),IF(ISNUMBER(SEARCH("No",'2_all_summary'!M481)),4,3))</f>
        <v>4</v>
      </c>
      <c r="K482" s="41">
        <f>IF(ISNUMBER(SEARCH("Yes",'2_all_summary'!$H481)),IF(ISNUMBER(SEARCH("Yes",'2_all_summary'!N481)),1,2),IF(ISNUMBER(SEARCH("No",'2_all_summary'!N481)),4,3))</f>
        <v>4</v>
      </c>
      <c r="L482" s="41">
        <f>IF(ISNUMBER(SEARCH("Yes",'2_all_summary'!$H481)),IF(ISNUMBER(SEARCH("Yes",'2_all_summary'!O481)),1,2),IF(ISNUMBER(SEARCH("No",'2_all_summary'!O481)),4,3))</f>
        <v>4</v>
      </c>
      <c r="M482" s="41">
        <f>IF(ISNUMBER(SEARCH("Yes",'2_all_summary'!$H481)),IF(0&lt;'2_all_summary'!P481,1,2),IF(0='2_all_summary'!P481,4,3))</f>
        <v>4</v>
      </c>
      <c r="N482" s="41">
        <f>IF(ISNUMBER(SEARCH("Yes",'2_all_summary'!$H481)),IF(ISNUMBER(SEARCH("Yes",'2_all_summary'!Q481)),1,2),IF(ISNUMBER(SEARCH("No",'2_all_summary'!Q481)),4,3))</f>
        <v>4</v>
      </c>
      <c r="O482" s="41">
        <f>IF(ISNUMBER(SEARCH("Yes",'2_all_summary'!$H481)),IF(ISNUMBER(SEARCH("Yes",'2_all_summary'!R481)),1,2),IF(ISNUMBER(SEARCH("No",'2_all_summary'!R481)),4,3))</f>
        <v>4</v>
      </c>
      <c r="P482" s="41">
        <f>IF(ISNUMBER(SEARCH("Yes",'2_all_summary'!$H481)),IF(ISNUMBER(SEARCH("Yes",'2_all_summary'!S481)),1,2),IF(ISNUMBER(SEARCH("No",'2_all_summary'!S481)),4,3))</f>
        <v>4</v>
      </c>
      <c r="Q482" s="41">
        <f>IF(ISNUMBER(SEARCH("Yes",'2_all_summary'!$H481)),IF(0&lt;'2_all_summary'!T481,1,2),IF(0='2_all_summary'!T481,4,3))</f>
        <v>4</v>
      </c>
      <c r="R482" s="41">
        <f>IF(ISNUMBER(SEARCH("Yes",'2_all_summary'!$H481)),IF(ISNUMBER(SEARCH("Yes",'2_all_summary'!U481)),1,2),IF(ISNUMBER(SEARCH("No",'2_all_summary'!U481)),4,3))</f>
        <v>4</v>
      </c>
    </row>
    <row r="483" spans="7:18" x14ac:dyDescent="0.3">
      <c r="G483" s="56"/>
      <c r="H483" s="41" t="str">
        <f>'2_all_summary'!D482</f>
        <v>Accounting for heterogeneity in small-scale fisheries management: The Amazon case</v>
      </c>
      <c r="I483" s="41" t="str">
        <f>'2_all_summary'!E482</f>
        <v>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Â© 2012 Elsevier Ltd.</v>
      </c>
      <c r="J483" s="41">
        <f>IF(ISNUMBER(SEARCH("Yes",'2_all_summary'!$H482)),IF(ISNUMBER(SEARCH("Yes",'2_all_summary'!M482)),1,2),IF(ISNUMBER(SEARCH("No",'2_all_summary'!M482)),4,3))</f>
        <v>4</v>
      </c>
      <c r="K483" s="41">
        <f>IF(ISNUMBER(SEARCH("Yes",'2_all_summary'!$H482)),IF(ISNUMBER(SEARCH("Yes",'2_all_summary'!N482)),1,2),IF(ISNUMBER(SEARCH("No",'2_all_summary'!N482)),4,3))</f>
        <v>4</v>
      </c>
      <c r="L483" s="41">
        <f>IF(ISNUMBER(SEARCH("Yes",'2_all_summary'!$H482)),IF(ISNUMBER(SEARCH("Yes",'2_all_summary'!O482)),1,2),IF(ISNUMBER(SEARCH("No",'2_all_summary'!O482)),4,3))</f>
        <v>4</v>
      </c>
      <c r="M483" s="41">
        <f>IF(ISNUMBER(SEARCH("Yes",'2_all_summary'!$H482)),IF(0&lt;'2_all_summary'!P482,1,2),IF(0='2_all_summary'!P482,4,3))</f>
        <v>4</v>
      </c>
      <c r="N483" s="41">
        <f>IF(ISNUMBER(SEARCH("Yes",'2_all_summary'!$H482)),IF(ISNUMBER(SEARCH("Yes",'2_all_summary'!Q482)),1,2),IF(ISNUMBER(SEARCH("No",'2_all_summary'!Q482)),4,3))</f>
        <v>4</v>
      </c>
      <c r="O483" s="41">
        <f>IF(ISNUMBER(SEARCH("Yes",'2_all_summary'!$H482)),IF(ISNUMBER(SEARCH("Yes",'2_all_summary'!R482)),1,2),IF(ISNUMBER(SEARCH("No",'2_all_summary'!R482)),4,3))</f>
        <v>4</v>
      </c>
      <c r="P483" s="41">
        <f>IF(ISNUMBER(SEARCH("Yes",'2_all_summary'!$H482)),IF(ISNUMBER(SEARCH("Yes",'2_all_summary'!S482)),1,2),IF(ISNUMBER(SEARCH("No",'2_all_summary'!S482)),4,3))</f>
        <v>4</v>
      </c>
      <c r="Q483" s="41">
        <f>IF(ISNUMBER(SEARCH("Yes",'2_all_summary'!$H482)),IF(0&lt;'2_all_summary'!T482,1,2),IF(0='2_all_summary'!T482,4,3))</f>
        <v>4</v>
      </c>
      <c r="R483" s="41">
        <f>IF(ISNUMBER(SEARCH("Yes",'2_all_summary'!$H482)),IF(ISNUMBER(SEARCH("Yes",'2_all_summary'!U482)),1,2),IF(ISNUMBER(SEARCH("No",'2_all_summary'!U482)),4,3))</f>
        <v>4</v>
      </c>
    </row>
    <row r="484" spans="7:18" x14ac:dyDescent="0.3">
      <c r="G484" s="56"/>
      <c r="H484" s="41" t="str">
        <f>'2_all_summary'!D483</f>
        <v>Consumers as co-creators in community-based tourism experience: Impacts on their motivation and satisfaction</v>
      </c>
      <c r="I484" s="41" t="str">
        <f>'2_all_summary'!E483</f>
        <v>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Â© 2022 The Author(s). This open access article is distributed under a Creative Commons Attribution (CC-BY) 4.0 license.</v>
      </c>
      <c r="J484" s="41">
        <f>IF(ISNUMBER(SEARCH("Yes",'2_all_summary'!$H483)),IF(ISNUMBER(SEARCH("Yes",'2_all_summary'!M483)),1,2),IF(ISNUMBER(SEARCH("No",'2_all_summary'!M483)),4,3))</f>
        <v>4</v>
      </c>
      <c r="K484" s="41">
        <f>IF(ISNUMBER(SEARCH("Yes",'2_all_summary'!$H483)),IF(ISNUMBER(SEARCH("Yes",'2_all_summary'!N483)),1,2),IF(ISNUMBER(SEARCH("No",'2_all_summary'!N483)),4,3))</f>
        <v>4</v>
      </c>
      <c r="L484" s="41">
        <f>IF(ISNUMBER(SEARCH("Yes",'2_all_summary'!$H483)),IF(ISNUMBER(SEARCH("Yes",'2_all_summary'!O483)),1,2),IF(ISNUMBER(SEARCH("No",'2_all_summary'!O483)),4,3))</f>
        <v>4</v>
      </c>
      <c r="M484" s="41">
        <f>IF(ISNUMBER(SEARCH("Yes",'2_all_summary'!$H483)),IF(0&lt;'2_all_summary'!P483,1,2),IF(0='2_all_summary'!P483,4,3))</f>
        <v>4</v>
      </c>
      <c r="N484" s="41">
        <f>IF(ISNUMBER(SEARCH("Yes",'2_all_summary'!$H483)),IF(ISNUMBER(SEARCH("Yes",'2_all_summary'!Q483)),1,2),IF(ISNUMBER(SEARCH("No",'2_all_summary'!Q483)),4,3))</f>
        <v>4</v>
      </c>
      <c r="O484" s="41">
        <f>IF(ISNUMBER(SEARCH("Yes",'2_all_summary'!$H483)),IF(ISNUMBER(SEARCH("Yes",'2_all_summary'!R483)),1,2),IF(ISNUMBER(SEARCH("No",'2_all_summary'!R483)),4,3))</f>
        <v>4</v>
      </c>
      <c r="P484" s="41">
        <f>IF(ISNUMBER(SEARCH("Yes",'2_all_summary'!$H483)),IF(ISNUMBER(SEARCH("Yes",'2_all_summary'!S483)),1,2),IF(ISNUMBER(SEARCH("No",'2_all_summary'!S483)),4,3))</f>
        <v>4</v>
      </c>
      <c r="Q484" s="41">
        <f>IF(ISNUMBER(SEARCH("Yes",'2_all_summary'!$H483)),IF(0&lt;'2_all_summary'!T483,1,2),IF(0='2_all_summary'!T483,4,3))</f>
        <v>4</v>
      </c>
      <c r="R484" s="41">
        <f>IF(ISNUMBER(SEARCH("Yes",'2_all_summary'!$H483)),IF(ISNUMBER(SEARCH("Yes",'2_all_summary'!U483)),1,2),IF(ISNUMBER(SEARCH("No",'2_all_summary'!U483)),4,3))</f>
        <v>4</v>
      </c>
    </row>
    <row r="485" spans="7:18" x14ac:dyDescent="0.3">
      <c r="G485" s="56"/>
      <c r="H485" s="41" t="str">
        <f>'2_all_summary'!D484</f>
        <v>Community-based participatory research with workers and unions: Issues and challenges</v>
      </c>
      <c r="I485" s="41" t="str">
        <f>'2_all_summary'!E484</f>
        <v>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Â© 2005, Baywood Publishing Co., Inc.</v>
      </c>
      <c r="J485" s="41">
        <f>IF(ISNUMBER(SEARCH("Yes",'2_all_summary'!$H484)),IF(ISNUMBER(SEARCH("Yes",'2_all_summary'!M484)),1,2),IF(ISNUMBER(SEARCH("No",'2_all_summary'!M484)),4,3))</f>
        <v>4</v>
      </c>
      <c r="K485" s="41">
        <f>IF(ISNUMBER(SEARCH("Yes",'2_all_summary'!$H484)),IF(ISNUMBER(SEARCH("Yes",'2_all_summary'!N484)),1,2),IF(ISNUMBER(SEARCH("No",'2_all_summary'!N484)),4,3))</f>
        <v>4</v>
      </c>
      <c r="L485" s="41">
        <f>IF(ISNUMBER(SEARCH("Yes",'2_all_summary'!$H484)),IF(ISNUMBER(SEARCH("Yes",'2_all_summary'!O484)),1,2),IF(ISNUMBER(SEARCH("No",'2_all_summary'!O484)),4,3))</f>
        <v>4</v>
      </c>
      <c r="M485" s="41">
        <f>IF(ISNUMBER(SEARCH("Yes",'2_all_summary'!$H484)),IF(0&lt;'2_all_summary'!P484,1,2),IF(0='2_all_summary'!P484,4,3))</f>
        <v>4</v>
      </c>
      <c r="N485" s="41">
        <f>IF(ISNUMBER(SEARCH("Yes",'2_all_summary'!$H484)),IF(ISNUMBER(SEARCH("Yes",'2_all_summary'!Q484)),1,2),IF(ISNUMBER(SEARCH("No",'2_all_summary'!Q484)),4,3))</f>
        <v>4</v>
      </c>
      <c r="O485" s="41">
        <f>IF(ISNUMBER(SEARCH("Yes",'2_all_summary'!$H484)),IF(ISNUMBER(SEARCH("Yes",'2_all_summary'!R484)),1,2),IF(ISNUMBER(SEARCH("No",'2_all_summary'!R484)),4,3))</f>
        <v>4</v>
      </c>
      <c r="P485" s="41">
        <f>IF(ISNUMBER(SEARCH("Yes",'2_all_summary'!$H484)),IF(ISNUMBER(SEARCH("Yes",'2_all_summary'!S484)),1,2),IF(ISNUMBER(SEARCH("No",'2_all_summary'!S484)),4,3))</f>
        <v>4</v>
      </c>
      <c r="Q485" s="41">
        <f>IF(ISNUMBER(SEARCH("Yes",'2_all_summary'!$H484)),IF(0&lt;'2_all_summary'!T484,1,2),IF(0='2_all_summary'!T484,4,3))</f>
        <v>4</v>
      </c>
      <c r="R485" s="41">
        <f>IF(ISNUMBER(SEARCH("Yes",'2_all_summary'!$H484)),IF(ISNUMBER(SEARCH("Yes",'2_all_summary'!U484)),1,2),IF(ISNUMBER(SEARCH("No",'2_all_summary'!U484)),4,3))</f>
        <v>4</v>
      </c>
    </row>
    <row r="486" spans="7:18" x14ac:dyDescent="0.3">
      <c r="G486" s="56"/>
      <c r="H486" s="41" t="str">
        <f>'2_all_summary'!D485</f>
        <v>Relationships between relative weight, prey availability, and growth of walleyes in Oneida Lake, New York</v>
      </c>
      <c r="I486" s="41" t="str">
        <f>'2_all_summary'!E485</f>
        <v>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Â© Copyright by the American Fisheries Society 2008.</v>
      </c>
      <c r="J486" s="41">
        <f>IF(ISNUMBER(SEARCH("Yes",'2_all_summary'!$H485)),IF(ISNUMBER(SEARCH("Yes",'2_all_summary'!M485)),1,2),IF(ISNUMBER(SEARCH("No",'2_all_summary'!M485)),4,3))</f>
        <v>4</v>
      </c>
      <c r="K486" s="41">
        <f>IF(ISNUMBER(SEARCH("Yes",'2_all_summary'!$H485)),IF(ISNUMBER(SEARCH("Yes",'2_all_summary'!N485)),1,2),IF(ISNUMBER(SEARCH("No",'2_all_summary'!N485)),4,3))</f>
        <v>4</v>
      </c>
      <c r="L486" s="41">
        <f>IF(ISNUMBER(SEARCH("Yes",'2_all_summary'!$H485)),IF(ISNUMBER(SEARCH("Yes",'2_all_summary'!O485)),1,2),IF(ISNUMBER(SEARCH("No",'2_all_summary'!O485)),4,3))</f>
        <v>4</v>
      </c>
      <c r="M486" s="41">
        <f>IF(ISNUMBER(SEARCH("Yes",'2_all_summary'!$H485)),IF(0&lt;'2_all_summary'!P485,1,2),IF(0='2_all_summary'!P485,4,3))</f>
        <v>4</v>
      </c>
      <c r="N486" s="41">
        <f>IF(ISNUMBER(SEARCH("Yes",'2_all_summary'!$H485)),IF(ISNUMBER(SEARCH("Yes",'2_all_summary'!Q485)),1,2),IF(ISNUMBER(SEARCH("No",'2_all_summary'!Q485)),4,3))</f>
        <v>4</v>
      </c>
      <c r="O486" s="41">
        <f>IF(ISNUMBER(SEARCH("Yes",'2_all_summary'!$H485)),IF(ISNUMBER(SEARCH("Yes",'2_all_summary'!R485)),1,2),IF(ISNUMBER(SEARCH("No",'2_all_summary'!R485)),4,3))</f>
        <v>4</v>
      </c>
      <c r="P486" s="41">
        <f>IF(ISNUMBER(SEARCH("Yes",'2_all_summary'!$H485)),IF(ISNUMBER(SEARCH("Yes",'2_all_summary'!S485)),1,2),IF(ISNUMBER(SEARCH("No",'2_all_summary'!S485)),4,3))</f>
        <v>4</v>
      </c>
      <c r="Q486" s="41">
        <f>IF(ISNUMBER(SEARCH("Yes",'2_all_summary'!$H485)),IF(0&lt;'2_all_summary'!T485,1,2),IF(0='2_all_summary'!T485,4,3))</f>
        <v>4</v>
      </c>
      <c r="R486" s="41">
        <f>IF(ISNUMBER(SEARCH("Yes",'2_all_summary'!$H485)),IF(ISNUMBER(SEARCH("Yes",'2_all_summary'!U485)),1,2),IF(ISNUMBER(SEARCH("No",'2_all_summary'!U485)),4,3))</f>
        <v>4</v>
      </c>
    </row>
    <row r="487" spans="7:18" x14ac:dyDescent="0.3">
      <c r="G487" s="56"/>
      <c r="H487" s="41" t="str">
        <f>'2_all_summary'!D486</f>
        <v>Collaborative research: An effective way to collect data for stock assessments and evaluate marine protected areas in California</v>
      </c>
      <c r="I487" s="41" t="str">
        <f>'2_all_summary'!E486</f>
        <v>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Â© Copyright by the American Fisheries Society 2009.</v>
      </c>
      <c r="J487" s="41">
        <f>IF(ISNUMBER(SEARCH("Yes",'2_all_summary'!$H486)),IF(ISNUMBER(SEARCH("Yes",'2_all_summary'!M486)),1,2),IF(ISNUMBER(SEARCH("No",'2_all_summary'!M486)),4,3))</f>
        <v>4</v>
      </c>
      <c r="K487" s="41">
        <f>IF(ISNUMBER(SEARCH("Yes",'2_all_summary'!$H486)),IF(ISNUMBER(SEARCH("Yes",'2_all_summary'!N486)),1,2),IF(ISNUMBER(SEARCH("No",'2_all_summary'!N486)),4,3))</f>
        <v>4</v>
      </c>
      <c r="L487" s="41">
        <f>IF(ISNUMBER(SEARCH("Yes",'2_all_summary'!$H486)),IF(ISNUMBER(SEARCH("Yes",'2_all_summary'!O486)),1,2),IF(ISNUMBER(SEARCH("No",'2_all_summary'!O486)),4,3))</f>
        <v>4</v>
      </c>
      <c r="M487" s="41">
        <f>IF(ISNUMBER(SEARCH("Yes",'2_all_summary'!$H486)),IF(0&lt;'2_all_summary'!P486,1,2),IF(0='2_all_summary'!P486,4,3))</f>
        <v>4</v>
      </c>
      <c r="N487" s="41">
        <f>IF(ISNUMBER(SEARCH("Yes",'2_all_summary'!$H486)),IF(ISNUMBER(SEARCH("Yes",'2_all_summary'!Q486)),1,2),IF(ISNUMBER(SEARCH("No",'2_all_summary'!Q486)),4,3))</f>
        <v>4</v>
      </c>
      <c r="O487" s="41">
        <f>IF(ISNUMBER(SEARCH("Yes",'2_all_summary'!$H486)),IF(ISNUMBER(SEARCH("Yes",'2_all_summary'!R486)),1,2),IF(ISNUMBER(SEARCH("No",'2_all_summary'!R486)),4,3))</f>
        <v>4</v>
      </c>
      <c r="P487" s="41">
        <f>IF(ISNUMBER(SEARCH("Yes",'2_all_summary'!$H486)),IF(ISNUMBER(SEARCH("Yes",'2_all_summary'!S486)),1,2),IF(ISNUMBER(SEARCH("No",'2_all_summary'!S486)),4,3))</f>
        <v>4</v>
      </c>
      <c r="Q487" s="41">
        <f>IF(ISNUMBER(SEARCH("Yes",'2_all_summary'!$H486)),IF(0&lt;'2_all_summary'!T486,1,2),IF(0='2_all_summary'!T486,4,3))</f>
        <v>4</v>
      </c>
      <c r="R487" s="41">
        <f>IF(ISNUMBER(SEARCH("Yes",'2_all_summary'!$H486)),IF(ISNUMBER(SEARCH("Yes",'2_all_summary'!U486)),1,2),IF(ISNUMBER(SEARCH("No",'2_all_summary'!U486)),4,3))</f>
        <v>4</v>
      </c>
    </row>
    <row r="488" spans="7:18" x14ac:dyDescent="0.3">
      <c r="G488" s="56"/>
      <c r="H488" s="41" t="str">
        <f>'2_all_summary'!D487</f>
        <v>Indigenous Resource Management and Sustainable Development: Case Studies from Papua New Guinea and Indonesia</v>
      </c>
      <c r="I488" s="41" t="str">
        <f>'2_all_summary'!E487</f>
        <v>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Â© 1995, The Anthropological Society of Nippon. All rights reserved.</v>
      </c>
      <c r="J488" s="41">
        <f>IF(ISNUMBER(SEARCH("Yes",'2_all_summary'!$H487)),IF(ISNUMBER(SEARCH("Yes",'2_all_summary'!M487)),1,2),IF(ISNUMBER(SEARCH("No",'2_all_summary'!M487)),4,3))</f>
        <v>1</v>
      </c>
      <c r="K488" s="41">
        <f>IF(ISNUMBER(SEARCH("Yes",'2_all_summary'!$H487)),IF(ISNUMBER(SEARCH("Yes",'2_all_summary'!N487)),1,2),IF(ISNUMBER(SEARCH("No",'2_all_summary'!N487)),4,3))</f>
        <v>1</v>
      </c>
      <c r="L488" s="41">
        <f>IF(ISNUMBER(SEARCH("Yes",'2_all_summary'!$H487)),IF(ISNUMBER(SEARCH("Yes",'2_all_summary'!O487)),1,2),IF(ISNUMBER(SEARCH("No",'2_all_summary'!O487)),4,3))</f>
        <v>1</v>
      </c>
      <c r="M488" s="41">
        <f>IF(ISNUMBER(SEARCH("Yes",'2_all_summary'!$H487)),IF(0&lt;'2_all_summary'!P487,1,2),IF(0='2_all_summary'!P487,4,3))</f>
        <v>1</v>
      </c>
      <c r="N488" s="41">
        <f>IF(ISNUMBER(SEARCH("Yes",'2_all_summary'!$H487)),IF(ISNUMBER(SEARCH("Yes",'2_all_summary'!Q487)),1,2),IF(ISNUMBER(SEARCH("No",'2_all_summary'!Q487)),4,3))</f>
        <v>1</v>
      </c>
      <c r="O488" s="41">
        <f>IF(ISNUMBER(SEARCH("Yes",'2_all_summary'!$H487)),IF(ISNUMBER(SEARCH("Yes",'2_all_summary'!R487)),1,2),IF(ISNUMBER(SEARCH("No",'2_all_summary'!R487)),4,3))</f>
        <v>1</v>
      </c>
      <c r="P488" s="41">
        <f>IF(ISNUMBER(SEARCH("Yes",'2_all_summary'!$H487)),IF(ISNUMBER(SEARCH("Yes",'2_all_summary'!S487)),1,2),IF(ISNUMBER(SEARCH("No",'2_all_summary'!S487)),4,3))</f>
        <v>1</v>
      </c>
      <c r="Q488" s="41">
        <f>IF(ISNUMBER(SEARCH("Yes",'2_all_summary'!$H487)),IF(0&lt;'2_all_summary'!T487,1,2),IF(0='2_all_summary'!T487,4,3))</f>
        <v>1</v>
      </c>
      <c r="R488" s="41">
        <f>IF(ISNUMBER(SEARCH("Yes",'2_all_summary'!$H487)),IF(ISNUMBER(SEARCH("Yes",'2_all_summary'!U487)),1,2),IF(ISNUMBER(SEARCH("No",'2_all_summary'!U487)),4,3))</f>
        <v>1</v>
      </c>
    </row>
    <row r="489" spans="7:18" x14ac:dyDescent="0.3">
      <c r="G489" s="56"/>
      <c r="H489" s="41" t="str">
        <f>'2_all_summary'!D488</f>
        <v>Discovering factors that influence the success of community-based marine protected areas in the Visayas, Philippines</v>
      </c>
      <c r="I489" s="41" t="str">
        <f>'2_all_summary'!E488</f>
        <v>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Â© 2002 Elsevier Science Ltd. All rights reserved.</v>
      </c>
      <c r="J489" s="41">
        <f>IF(ISNUMBER(SEARCH("Yes",'2_all_summary'!$H488)),IF(ISNUMBER(SEARCH("Yes",'2_all_summary'!M488)),1,2),IF(ISNUMBER(SEARCH("No",'2_all_summary'!M488)),4,3))</f>
        <v>4</v>
      </c>
      <c r="K489" s="41">
        <f>IF(ISNUMBER(SEARCH("Yes",'2_all_summary'!$H488)),IF(ISNUMBER(SEARCH("Yes",'2_all_summary'!N488)),1,2),IF(ISNUMBER(SEARCH("No",'2_all_summary'!N488)),4,3))</f>
        <v>4</v>
      </c>
      <c r="L489" s="41">
        <f>IF(ISNUMBER(SEARCH("Yes",'2_all_summary'!$H488)),IF(ISNUMBER(SEARCH("Yes",'2_all_summary'!O488)),1,2),IF(ISNUMBER(SEARCH("No",'2_all_summary'!O488)),4,3))</f>
        <v>4</v>
      </c>
      <c r="M489" s="41">
        <f>IF(ISNUMBER(SEARCH("Yes",'2_all_summary'!$H488)),IF(0&lt;'2_all_summary'!P488,1,2),IF(0='2_all_summary'!P488,4,3))</f>
        <v>4</v>
      </c>
      <c r="N489" s="41">
        <f>IF(ISNUMBER(SEARCH("Yes",'2_all_summary'!$H488)),IF(ISNUMBER(SEARCH("Yes",'2_all_summary'!Q488)),1,2),IF(ISNUMBER(SEARCH("No",'2_all_summary'!Q488)),4,3))</f>
        <v>4</v>
      </c>
      <c r="O489" s="41">
        <f>IF(ISNUMBER(SEARCH("Yes",'2_all_summary'!$H488)),IF(ISNUMBER(SEARCH("Yes",'2_all_summary'!R488)),1,2),IF(ISNUMBER(SEARCH("No",'2_all_summary'!R488)),4,3))</f>
        <v>4</v>
      </c>
      <c r="P489" s="41">
        <f>IF(ISNUMBER(SEARCH("Yes",'2_all_summary'!$H488)),IF(ISNUMBER(SEARCH("Yes",'2_all_summary'!S488)),1,2),IF(ISNUMBER(SEARCH("No",'2_all_summary'!S488)),4,3))</f>
        <v>4</v>
      </c>
      <c r="Q489" s="41">
        <f>IF(ISNUMBER(SEARCH("Yes",'2_all_summary'!$H488)),IF(0&lt;'2_all_summary'!T488,1,2),IF(0='2_all_summary'!T488,4,3))</f>
        <v>4</v>
      </c>
      <c r="R489" s="41">
        <f>IF(ISNUMBER(SEARCH("Yes",'2_all_summary'!$H488)),IF(ISNUMBER(SEARCH("Yes",'2_all_summary'!U488)),1,2),IF(ISNUMBER(SEARCH("No",'2_all_summary'!U488)),4,3))</f>
        <v>4</v>
      </c>
    </row>
    <row r="490" spans="7:18" x14ac:dyDescent="0.3">
      <c r="G490" s="56"/>
      <c r="H490" s="41" t="str">
        <f>'2_all_summary'!D489</f>
        <v>Marine Conservation Begins at Home: How a Local Community and Protection of a Small Bay Sent Waves of Change Around the UK and Beyond</v>
      </c>
      <c r="I490" s="41" t="str">
        <f>'2_all_summary'!E489</f>
        <v>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Scotlandâ€™s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Arranâ€™s conservation success has been recognized internationally and is inspiring greater involvement of local communities around the UK, and further afield, to take the destiny of their coastal waters into their own hands. Successful marine conservation begins at home. Â© Copyright Â© 2020 Stewart, Howarth, Wood, Whiteside, Carney, Crimmins, Oâ€™Leary, Hawkins and Roberts.</v>
      </c>
      <c r="J490" s="41">
        <f>IF(ISNUMBER(SEARCH("Yes",'2_all_summary'!$H489)),IF(ISNUMBER(SEARCH("Yes",'2_all_summary'!M489)),1,2),IF(ISNUMBER(SEARCH("No",'2_all_summary'!M489)),4,3))</f>
        <v>4</v>
      </c>
      <c r="K490" s="41">
        <f>IF(ISNUMBER(SEARCH("Yes",'2_all_summary'!$H489)),IF(ISNUMBER(SEARCH("Yes",'2_all_summary'!N489)),1,2),IF(ISNUMBER(SEARCH("No",'2_all_summary'!N489)),4,3))</f>
        <v>4</v>
      </c>
      <c r="L490" s="41">
        <f>IF(ISNUMBER(SEARCH("Yes",'2_all_summary'!$H489)),IF(ISNUMBER(SEARCH("Yes",'2_all_summary'!O489)),1,2),IF(ISNUMBER(SEARCH("No",'2_all_summary'!O489)),4,3))</f>
        <v>4</v>
      </c>
      <c r="M490" s="41">
        <f>IF(ISNUMBER(SEARCH("Yes",'2_all_summary'!$H489)),IF(0&lt;'2_all_summary'!P489,1,2),IF(0='2_all_summary'!P489,4,3))</f>
        <v>4</v>
      </c>
      <c r="N490" s="41">
        <f>IF(ISNUMBER(SEARCH("Yes",'2_all_summary'!$H489)),IF(ISNUMBER(SEARCH("Yes",'2_all_summary'!Q489)),1,2),IF(ISNUMBER(SEARCH("No",'2_all_summary'!Q489)),4,3))</f>
        <v>4</v>
      </c>
      <c r="O490" s="41">
        <f>IF(ISNUMBER(SEARCH("Yes",'2_all_summary'!$H489)),IF(ISNUMBER(SEARCH("Yes",'2_all_summary'!R489)),1,2),IF(ISNUMBER(SEARCH("No",'2_all_summary'!R489)),4,3))</f>
        <v>4</v>
      </c>
      <c r="P490" s="41">
        <f>IF(ISNUMBER(SEARCH("Yes",'2_all_summary'!$H489)),IF(ISNUMBER(SEARCH("Yes",'2_all_summary'!S489)),1,2),IF(ISNUMBER(SEARCH("No",'2_all_summary'!S489)),4,3))</f>
        <v>4</v>
      </c>
      <c r="Q490" s="41">
        <f>IF(ISNUMBER(SEARCH("Yes",'2_all_summary'!$H489)),IF(0&lt;'2_all_summary'!T489,1,2),IF(0='2_all_summary'!T489,4,3))</f>
        <v>4</v>
      </c>
      <c r="R490" s="41">
        <f>IF(ISNUMBER(SEARCH("Yes",'2_all_summary'!$H489)),IF(ISNUMBER(SEARCH("Yes",'2_all_summary'!U489)),1,2),IF(ISNUMBER(SEARCH("No",'2_all_summary'!U489)),4,3))</f>
        <v>4</v>
      </c>
    </row>
    <row r="491" spans="7:18" x14ac:dyDescent="0.3">
      <c r="G491" s="56"/>
      <c r="H491" s="41" t="str">
        <f>'2_all_summary'!D490</f>
        <v>Community involvement in marine protected areas: The case of Puerto Morelos reef, MÃ©xico</v>
      </c>
      <c r="I491" s="41" t="str">
        <f>'2_all_summary'!E490</f>
        <v>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Â© 2007 Elsevier Ltd. All rights reserved.</v>
      </c>
      <c r="J491" s="41">
        <f>IF(ISNUMBER(SEARCH("Yes",'2_all_summary'!$H490)),IF(ISNUMBER(SEARCH("Yes",'2_all_summary'!M490)),1,2),IF(ISNUMBER(SEARCH("No",'2_all_summary'!M490)),4,3))</f>
        <v>4</v>
      </c>
      <c r="K491" s="41">
        <f>IF(ISNUMBER(SEARCH("Yes",'2_all_summary'!$H490)),IF(ISNUMBER(SEARCH("Yes",'2_all_summary'!N490)),1,2),IF(ISNUMBER(SEARCH("No",'2_all_summary'!N490)),4,3))</f>
        <v>4</v>
      </c>
      <c r="L491" s="41">
        <f>IF(ISNUMBER(SEARCH("Yes",'2_all_summary'!$H490)),IF(ISNUMBER(SEARCH("Yes",'2_all_summary'!O490)),1,2),IF(ISNUMBER(SEARCH("No",'2_all_summary'!O490)),4,3))</f>
        <v>4</v>
      </c>
      <c r="M491" s="41">
        <f>IF(ISNUMBER(SEARCH("Yes",'2_all_summary'!$H490)),IF(0&lt;'2_all_summary'!P490,1,2),IF(0='2_all_summary'!P490,4,3))</f>
        <v>4</v>
      </c>
      <c r="N491" s="41">
        <f>IF(ISNUMBER(SEARCH("Yes",'2_all_summary'!$H490)),IF(ISNUMBER(SEARCH("Yes",'2_all_summary'!Q490)),1,2),IF(ISNUMBER(SEARCH("No",'2_all_summary'!Q490)),4,3))</f>
        <v>4</v>
      </c>
      <c r="O491" s="41">
        <f>IF(ISNUMBER(SEARCH("Yes",'2_all_summary'!$H490)),IF(ISNUMBER(SEARCH("Yes",'2_all_summary'!R490)),1,2),IF(ISNUMBER(SEARCH("No",'2_all_summary'!R490)),4,3))</f>
        <v>4</v>
      </c>
      <c r="P491" s="41">
        <f>IF(ISNUMBER(SEARCH("Yes",'2_all_summary'!$H490)),IF(ISNUMBER(SEARCH("Yes",'2_all_summary'!S490)),1,2),IF(ISNUMBER(SEARCH("No",'2_all_summary'!S490)),4,3))</f>
        <v>4</v>
      </c>
      <c r="Q491" s="41">
        <f>IF(ISNUMBER(SEARCH("Yes",'2_all_summary'!$H490)),IF(0&lt;'2_all_summary'!T490,1,2),IF(0='2_all_summary'!T490,4,3))</f>
        <v>4</v>
      </c>
      <c r="R491" s="41">
        <f>IF(ISNUMBER(SEARCH("Yes",'2_all_summary'!$H490)),IF(ISNUMBER(SEARCH("Yes",'2_all_summary'!U490)),1,2),IF(ISNUMBER(SEARCH("No",'2_all_summary'!U490)),4,3))</f>
        <v>4</v>
      </c>
    </row>
    <row r="492" spans="7:18" x14ac:dyDescent="0.3">
      <c r="G492" s="56"/>
      <c r="H492" s="41" t="str">
        <f>'2_all_summary'!D491</f>
        <v>Effectiveness of a health promotion programme for farmers and fishermen with type-2 diabetes in Taiwan</v>
      </c>
      <c r="I492" s="41" t="str">
        <f>'2_all_summary'!E491</f>
        <v>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(68Â·9Â±9Â·5years).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Â© 2011 Blackwell Publishing Ltd.</v>
      </c>
      <c r="J492" s="41">
        <f>IF(ISNUMBER(SEARCH("Yes",'2_all_summary'!$H491)),IF(ISNUMBER(SEARCH("Yes",'2_all_summary'!M491)),1,2),IF(ISNUMBER(SEARCH("No",'2_all_summary'!M491)),4,3))</f>
        <v>4</v>
      </c>
      <c r="K492" s="41">
        <f>IF(ISNUMBER(SEARCH("Yes",'2_all_summary'!$H491)),IF(ISNUMBER(SEARCH("Yes",'2_all_summary'!N491)),1,2),IF(ISNUMBER(SEARCH("No",'2_all_summary'!N491)),4,3))</f>
        <v>4</v>
      </c>
      <c r="L492" s="41">
        <f>IF(ISNUMBER(SEARCH("Yes",'2_all_summary'!$H491)),IF(ISNUMBER(SEARCH("Yes",'2_all_summary'!O491)),1,2),IF(ISNUMBER(SEARCH("No",'2_all_summary'!O491)),4,3))</f>
        <v>4</v>
      </c>
      <c r="M492" s="41">
        <f>IF(ISNUMBER(SEARCH("Yes",'2_all_summary'!$H491)),IF(0&lt;'2_all_summary'!P491,1,2),IF(0='2_all_summary'!P491,4,3))</f>
        <v>4</v>
      </c>
      <c r="N492" s="41">
        <f>IF(ISNUMBER(SEARCH("Yes",'2_all_summary'!$H491)),IF(ISNUMBER(SEARCH("Yes",'2_all_summary'!Q491)),1,2),IF(ISNUMBER(SEARCH("No",'2_all_summary'!Q491)),4,3))</f>
        <v>4</v>
      </c>
      <c r="O492" s="41">
        <f>IF(ISNUMBER(SEARCH("Yes",'2_all_summary'!$H491)),IF(ISNUMBER(SEARCH("Yes",'2_all_summary'!R491)),1,2),IF(ISNUMBER(SEARCH("No",'2_all_summary'!R491)),4,3))</f>
        <v>4</v>
      </c>
      <c r="P492" s="41">
        <f>IF(ISNUMBER(SEARCH("Yes",'2_all_summary'!$H491)),IF(ISNUMBER(SEARCH("Yes",'2_all_summary'!S491)),1,2),IF(ISNUMBER(SEARCH("No",'2_all_summary'!S491)),4,3))</f>
        <v>4</v>
      </c>
      <c r="Q492" s="41">
        <f>IF(ISNUMBER(SEARCH("Yes",'2_all_summary'!$H491)),IF(0&lt;'2_all_summary'!T491,1,2),IF(0='2_all_summary'!T491,4,3))</f>
        <v>4</v>
      </c>
      <c r="R492" s="41">
        <f>IF(ISNUMBER(SEARCH("Yes",'2_all_summary'!$H491)),IF(ISNUMBER(SEARCH("Yes",'2_all_summary'!U491)),1,2),IF(ISNUMBER(SEARCH("No",'2_all_summary'!U491)),4,3))</f>
        <v>4</v>
      </c>
    </row>
    <row r="493" spans="7:18" x14ac:dyDescent="0.3">
      <c r="G493" s="56"/>
      <c r="H493" s="41" t="str">
        <f>'2_all_summary'!D492</f>
        <v>Chenderoh Reservoir, Malaysia: The conservation and wise use of fish biodiversity in a small flow-through tropical reservoir</v>
      </c>
      <c r="I493" s="41" t="str">
        <f>'2_all_summary'!E492</f>
        <v>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v>
      </c>
      <c r="J493" s="41">
        <f>IF(ISNUMBER(SEARCH("Yes",'2_all_summary'!$H492)),IF(ISNUMBER(SEARCH("Yes",'2_all_summary'!M492)),1,2),IF(ISNUMBER(SEARCH("No",'2_all_summary'!M492)),4,3))</f>
        <v>4</v>
      </c>
      <c r="K493" s="41">
        <f>IF(ISNUMBER(SEARCH("Yes",'2_all_summary'!$H492)),IF(ISNUMBER(SEARCH("Yes",'2_all_summary'!N492)),1,2),IF(ISNUMBER(SEARCH("No",'2_all_summary'!N492)),4,3))</f>
        <v>4</v>
      </c>
      <c r="L493" s="41">
        <f>IF(ISNUMBER(SEARCH("Yes",'2_all_summary'!$H492)),IF(ISNUMBER(SEARCH("Yes",'2_all_summary'!O492)),1,2),IF(ISNUMBER(SEARCH("No",'2_all_summary'!O492)),4,3))</f>
        <v>4</v>
      </c>
      <c r="M493" s="41">
        <f>IF(ISNUMBER(SEARCH("Yes",'2_all_summary'!$H492)),IF(0&lt;'2_all_summary'!P492,1,2),IF(0='2_all_summary'!P492,4,3))</f>
        <v>4</v>
      </c>
      <c r="N493" s="41">
        <f>IF(ISNUMBER(SEARCH("Yes",'2_all_summary'!$H492)),IF(ISNUMBER(SEARCH("Yes",'2_all_summary'!Q492)),1,2),IF(ISNUMBER(SEARCH("No",'2_all_summary'!Q492)),4,3))</f>
        <v>4</v>
      </c>
      <c r="O493" s="41">
        <f>IF(ISNUMBER(SEARCH("Yes",'2_all_summary'!$H492)),IF(ISNUMBER(SEARCH("Yes",'2_all_summary'!R492)),1,2),IF(ISNUMBER(SEARCH("No",'2_all_summary'!R492)),4,3))</f>
        <v>4</v>
      </c>
      <c r="P493" s="41">
        <f>IF(ISNUMBER(SEARCH("Yes",'2_all_summary'!$H492)),IF(ISNUMBER(SEARCH("Yes",'2_all_summary'!S492)),1,2),IF(ISNUMBER(SEARCH("No",'2_all_summary'!S492)),4,3))</f>
        <v>4</v>
      </c>
      <c r="Q493" s="41">
        <f>IF(ISNUMBER(SEARCH("Yes",'2_all_summary'!$H492)),IF(0&lt;'2_all_summary'!T492,1,2),IF(0='2_all_summary'!T492,4,3))</f>
        <v>4</v>
      </c>
      <c r="R493" s="41">
        <f>IF(ISNUMBER(SEARCH("Yes",'2_all_summary'!$H492)),IF(ISNUMBER(SEARCH("Yes",'2_all_summary'!U492)),1,2),IF(ISNUMBER(SEARCH("No",'2_all_summary'!U492)),4,3))</f>
        <v>4</v>
      </c>
    </row>
    <row r="494" spans="7:18" x14ac:dyDescent="0.3">
      <c r="G494" s="56"/>
      <c r="H494" s="41" t="str">
        <f>'2_all_summary'!D493</f>
        <v>Social media as a vehicle for user engagement with local history: A case study in the North East of Scotland</v>
      </c>
      <c r="I494" s="41" t="str">
        <f>'2_all_summary'!E493</f>
        <v>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Â© 2018, Emerald Publishing Limited.</v>
      </c>
      <c r="J494" s="41">
        <f>IF(ISNUMBER(SEARCH("Yes",'2_all_summary'!$H493)),IF(ISNUMBER(SEARCH("Yes",'2_all_summary'!M493)),1,2),IF(ISNUMBER(SEARCH("No",'2_all_summary'!M493)),4,3))</f>
        <v>4</v>
      </c>
      <c r="K494" s="41">
        <f>IF(ISNUMBER(SEARCH("Yes",'2_all_summary'!$H493)),IF(ISNUMBER(SEARCH("Yes",'2_all_summary'!N493)),1,2),IF(ISNUMBER(SEARCH("No",'2_all_summary'!N493)),4,3))</f>
        <v>4</v>
      </c>
      <c r="L494" s="41">
        <f>IF(ISNUMBER(SEARCH("Yes",'2_all_summary'!$H493)),IF(ISNUMBER(SEARCH("Yes",'2_all_summary'!O493)),1,2),IF(ISNUMBER(SEARCH("No",'2_all_summary'!O493)),4,3))</f>
        <v>4</v>
      </c>
      <c r="M494" s="41">
        <f>IF(ISNUMBER(SEARCH("Yes",'2_all_summary'!$H493)),IF(0&lt;'2_all_summary'!P493,1,2),IF(0='2_all_summary'!P493,4,3))</f>
        <v>4</v>
      </c>
      <c r="N494" s="41">
        <f>IF(ISNUMBER(SEARCH("Yes",'2_all_summary'!$H493)),IF(ISNUMBER(SEARCH("Yes",'2_all_summary'!Q493)),1,2),IF(ISNUMBER(SEARCH("No",'2_all_summary'!Q493)),4,3))</f>
        <v>4</v>
      </c>
      <c r="O494" s="41">
        <f>IF(ISNUMBER(SEARCH("Yes",'2_all_summary'!$H493)),IF(ISNUMBER(SEARCH("Yes",'2_all_summary'!R493)),1,2),IF(ISNUMBER(SEARCH("No",'2_all_summary'!R493)),4,3))</f>
        <v>4</v>
      </c>
      <c r="P494" s="41">
        <f>IF(ISNUMBER(SEARCH("Yes",'2_all_summary'!$H493)),IF(ISNUMBER(SEARCH("Yes",'2_all_summary'!S493)),1,2),IF(ISNUMBER(SEARCH("No",'2_all_summary'!S493)),4,3))</f>
        <v>4</v>
      </c>
      <c r="Q494" s="41">
        <f>IF(ISNUMBER(SEARCH("Yes",'2_all_summary'!$H493)),IF(0&lt;'2_all_summary'!T493,1,2),IF(0='2_all_summary'!T493,4,3))</f>
        <v>4</v>
      </c>
      <c r="R494" s="41">
        <f>IF(ISNUMBER(SEARCH("Yes",'2_all_summary'!$H493)),IF(ISNUMBER(SEARCH("Yes",'2_all_summary'!U493)),1,2),IF(ISNUMBER(SEARCH("No",'2_all_summary'!U493)),4,3))</f>
        <v>4</v>
      </c>
    </row>
    <row r="495" spans="7:18" x14ac:dyDescent="0.3">
      <c r="G495" s="56"/>
      <c r="H495" s="41" t="str">
        <f>'2_all_summary'!D494</f>
        <v>Revisiting neoliberalism in the oceans: Governmentality and the biopolitics of â€˜improvementâ€™ in the Irish and European fisheries</v>
      </c>
      <c r="I495" s="41" t="str">
        <f>'2_all_summary'!E494</f>
        <v>Foucaultâ€™s account of the emergence of biopolitics in the late 18th century helps frame the political economy of â€˜improvementsâ€™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â€˜improvementsâ€™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â€˜greenâ€™ market opportunities. Tradeable quota systems, eco-accreditation schemes and community-based resource management have all emerged as managerial strategies for inciting the active participation of fishers in this â€˜commonâ€™ project of sustainable development. Drawing on Foucaultâ€™s perspective of governmentality, this paper argues that these strategies represent distinct but overlapping apparatuses of neoliberal governmentality that are representative of broader tendencies within environmental governance today. Â© The Author(s) 2018.</v>
      </c>
      <c r="J495" s="41">
        <f>IF(ISNUMBER(SEARCH("Yes",'2_all_summary'!$H494)),IF(ISNUMBER(SEARCH("Yes",'2_all_summary'!M494)),1,2),IF(ISNUMBER(SEARCH("No",'2_all_summary'!M494)),4,3))</f>
        <v>4</v>
      </c>
      <c r="K495" s="41">
        <f>IF(ISNUMBER(SEARCH("Yes",'2_all_summary'!$H494)),IF(ISNUMBER(SEARCH("Yes",'2_all_summary'!N494)),1,2),IF(ISNUMBER(SEARCH("No",'2_all_summary'!N494)),4,3))</f>
        <v>4</v>
      </c>
      <c r="L495" s="41">
        <f>IF(ISNUMBER(SEARCH("Yes",'2_all_summary'!$H494)),IF(ISNUMBER(SEARCH("Yes",'2_all_summary'!O494)),1,2),IF(ISNUMBER(SEARCH("No",'2_all_summary'!O494)),4,3))</f>
        <v>4</v>
      </c>
      <c r="M495" s="41">
        <f>IF(ISNUMBER(SEARCH("Yes",'2_all_summary'!$H494)),IF(0&lt;'2_all_summary'!P494,1,2),IF(0='2_all_summary'!P494,4,3))</f>
        <v>4</v>
      </c>
      <c r="N495" s="41">
        <f>IF(ISNUMBER(SEARCH("Yes",'2_all_summary'!$H494)),IF(ISNUMBER(SEARCH("Yes",'2_all_summary'!Q494)),1,2),IF(ISNUMBER(SEARCH("No",'2_all_summary'!Q494)),4,3))</f>
        <v>4</v>
      </c>
      <c r="O495" s="41">
        <f>IF(ISNUMBER(SEARCH("Yes",'2_all_summary'!$H494)),IF(ISNUMBER(SEARCH("Yes",'2_all_summary'!R494)),1,2),IF(ISNUMBER(SEARCH("No",'2_all_summary'!R494)),4,3))</f>
        <v>4</v>
      </c>
      <c r="P495" s="41">
        <f>IF(ISNUMBER(SEARCH("Yes",'2_all_summary'!$H494)),IF(ISNUMBER(SEARCH("Yes",'2_all_summary'!S494)),1,2),IF(ISNUMBER(SEARCH("No",'2_all_summary'!S494)),4,3))</f>
        <v>4</v>
      </c>
      <c r="Q495" s="41">
        <f>IF(ISNUMBER(SEARCH("Yes",'2_all_summary'!$H494)),IF(0&lt;'2_all_summary'!T494,1,2),IF(0='2_all_summary'!T494,4,3))</f>
        <v>4</v>
      </c>
      <c r="R495" s="41">
        <f>IF(ISNUMBER(SEARCH("Yes",'2_all_summary'!$H494)),IF(ISNUMBER(SEARCH("Yes",'2_all_summary'!U494)),1,2),IF(ISNUMBER(SEARCH("No",'2_all_summary'!U494)),4,3))</f>
        <v>4</v>
      </c>
    </row>
    <row r="496" spans="7:18" x14ac:dyDescent="0.3">
      <c r="G496" s="56"/>
      <c r="H496" s="41" t="str">
        <f>'2_all_summary'!D495</f>
        <v>Community-Based Fisheries Management: A Global Perspective</v>
      </c>
      <c r="I496" s="41" t="str">
        <f>'2_all_summary'!E495</f>
        <v>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Â© 2021 Elsevier Inc. All rights reserved.</v>
      </c>
      <c r="J496" s="41">
        <f>IF(ISNUMBER(SEARCH("Yes",'2_all_summary'!$H495)),IF(ISNUMBER(SEARCH("Yes",'2_all_summary'!M495)),1,2),IF(ISNUMBER(SEARCH("No",'2_all_summary'!M495)),4,3))</f>
        <v>1</v>
      </c>
      <c r="K496" s="41">
        <f>IF(ISNUMBER(SEARCH("Yes",'2_all_summary'!$H495)),IF(ISNUMBER(SEARCH("Yes",'2_all_summary'!N495)),1,2),IF(ISNUMBER(SEARCH("No",'2_all_summary'!N495)),4,3))</f>
        <v>2</v>
      </c>
      <c r="L496" s="41">
        <f>IF(ISNUMBER(SEARCH("Yes",'2_all_summary'!$H495)),IF(ISNUMBER(SEARCH("Yes",'2_all_summary'!O495)),1,2),IF(ISNUMBER(SEARCH("No",'2_all_summary'!O495)),4,3))</f>
        <v>1</v>
      </c>
      <c r="M496" s="41">
        <f>IF(ISNUMBER(SEARCH("Yes",'2_all_summary'!$H495)),IF(0&lt;'2_all_summary'!P495,1,2),IF(0='2_all_summary'!P495,4,3))</f>
        <v>1</v>
      </c>
      <c r="N496" s="41">
        <f>IF(ISNUMBER(SEARCH("Yes",'2_all_summary'!$H495)),IF(ISNUMBER(SEARCH("Yes",'2_all_summary'!Q495)),1,2),IF(ISNUMBER(SEARCH("No",'2_all_summary'!Q495)),4,3))</f>
        <v>2</v>
      </c>
      <c r="O496" s="41">
        <f>IF(ISNUMBER(SEARCH("Yes",'2_all_summary'!$H495)),IF(ISNUMBER(SEARCH("Yes",'2_all_summary'!R495)),1,2),IF(ISNUMBER(SEARCH("No",'2_all_summary'!R495)),4,3))</f>
        <v>2</v>
      </c>
      <c r="P496" s="41">
        <f>IF(ISNUMBER(SEARCH("Yes",'2_all_summary'!$H495)),IF(ISNUMBER(SEARCH("Yes",'2_all_summary'!S495)),1,2),IF(ISNUMBER(SEARCH("No",'2_all_summary'!S495)),4,3))</f>
        <v>2</v>
      </c>
      <c r="Q496" s="41">
        <f>IF(ISNUMBER(SEARCH("Yes",'2_all_summary'!$H495)),IF(0&lt;'2_all_summary'!T495,1,2),IF(0='2_all_summary'!T495,4,3))</f>
        <v>2</v>
      </c>
      <c r="R496" s="41">
        <f>IF(ISNUMBER(SEARCH("Yes",'2_all_summary'!$H495)),IF(ISNUMBER(SEARCH("Yes",'2_all_summary'!U495)),1,2),IF(ISNUMBER(SEARCH("No",'2_all_summary'!U495)),4,3))</f>
        <v>1</v>
      </c>
    </row>
    <row r="497" spans="7:18" x14ac:dyDescent="0.3">
      <c r="G497" s="56"/>
      <c r="H497" s="41" t="str">
        <f>'2_all_summary'!D496</f>
        <v>A case study of community-based seasonally flooded ecosystem management in bangladesh: Proshika experience</v>
      </c>
      <c r="I497" s="41" t="str">
        <f>'2_all_summary'!E496</f>
        <v>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v>
      </c>
      <c r="J497" s="41">
        <f>IF(ISNUMBER(SEARCH("Yes",'2_all_summary'!$H496)),IF(ISNUMBER(SEARCH("Yes",'2_all_summary'!M496)),1,2),IF(ISNUMBER(SEARCH("No",'2_all_summary'!M496)),4,3))</f>
        <v>4</v>
      </c>
      <c r="K497" s="41">
        <f>IF(ISNUMBER(SEARCH("Yes",'2_all_summary'!$H496)),IF(ISNUMBER(SEARCH("Yes",'2_all_summary'!N496)),1,2),IF(ISNUMBER(SEARCH("No",'2_all_summary'!N496)),4,3))</f>
        <v>4</v>
      </c>
      <c r="L497" s="41">
        <f>IF(ISNUMBER(SEARCH("Yes",'2_all_summary'!$H496)),IF(ISNUMBER(SEARCH("Yes",'2_all_summary'!O496)),1,2),IF(ISNUMBER(SEARCH("No",'2_all_summary'!O496)),4,3))</f>
        <v>4</v>
      </c>
      <c r="M497" s="41">
        <f>IF(ISNUMBER(SEARCH("Yes",'2_all_summary'!$H496)),IF(0&lt;'2_all_summary'!P496,1,2),IF(0='2_all_summary'!P496,4,3))</f>
        <v>4</v>
      </c>
      <c r="N497" s="41">
        <f>IF(ISNUMBER(SEARCH("Yes",'2_all_summary'!$H496)),IF(ISNUMBER(SEARCH("Yes",'2_all_summary'!Q496)),1,2),IF(ISNUMBER(SEARCH("No",'2_all_summary'!Q496)),4,3))</f>
        <v>4</v>
      </c>
      <c r="O497" s="41">
        <f>IF(ISNUMBER(SEARCH("Yes",'2_all_summary'!$H496)),IF(ISNUMBER(SEARCH("Yes",'2_all_summary'!R496)),1,2),IF(ISNUMBER(SEARCH("No",'2_all_summary'!R496)),4,3))</f>
        <v>4</v>
      </c>
      <c r="P497" s="41">
        <f>IF(ISNUMBER(SEARCH("Yes",'2_all_summary'!$H496)),IF(ISNUMBER(SEARCH("Yes",'2_all_summary'!S496)),1,2),IF(ISNUMBER(SEARCH("No",'2_all_summary'!S496)),4,3))</f>
        <v>4</v>
      </c>
      <c r="Q497" s="41">
        <f>IF(ISNUMBER(SEARCH("Yes",'2_all_summary'!$H496)),IF(0&lt;'2_all_summary'!T496,1,2),IF(0='2_all_summary'!T496,4,3))</f>
        <v>4</v>
      </c>
      <c r="R497" s="41">
        <f>IF(ISNUMBER(SEARCH("Yes",'2_all_summary'!$H496)),IF(ISNUMBER(SEARCH("Yes",'2_all_summary'!U496)),1,2),IF(ISNUMBER(SEARCH("No",'2_all_summary'!U496)),4,3))</f>
        <v>4</v>
      </c>
    </row>
    <row r="498" spans="7:18" x14ac:dyDescent="0.3">
      <c r="G498" s="56"/>
      <c r="H498" s="41" t="str">
        <f>'2_all_summary'!D497</f>
        <v>Perceptions of ecosystem services and benefits to human well-being from community-based marine protected areas in Kenya</v>
      </c>
      <c r="I498" s="41" t="str">
        <f>'2_all_summary'!E497</f>
        <v>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Â© 2016 Elsevier Ltd</v>
      </c>
      <c r="J498" s="41">
        <f>IF(ISNUMBER(SEARCH("Yes",'2_all_summary'!$H497)),IF(ISNUMBER(SEARCH("Yes",'2_all_summary'!M497)),1,2),IF(ISNUMBER(SEARCH("No",'2_all_summary'!M497)),4,3))</f>
        <v>4</v>
      </c>
      <c r="K498" s="41">
        <f>IF(ISNUMBER(SEARCH("Yes",'2_all_summary'!$H497)),IF(ISNUMBER(SEARCH("Yes",'2_all_summary'!N497)),1,2),IF(ISNUMBER(SEARCH("No",'2_all_summary'!N497)),4,3))</f>
        <v>4</v>
      </c>
      <c r="L498" s="41">
        <f>IF(ISNUMBER(SEARCH("Yes",'2_all_summary'!$H497)),IF(ISNUMBER(SEARCH("Yes",'2_all_summary'!O497)),1,2),IF(ISNUMBER(SEARCH("No",'2_all_summary'!O497)),4,3))</f>
        <v>4</v>
      </c>
      <c r="M498" s="41">
        <f>IF(ISNUMBER(SEARCH("Yes",'2_all_summary'!$H497)),IF(0&lt;'2_all_summary'!P497,1,2),IF(0='2_all_summary'!P497,4,3))</f>
        <v>4</v>
      </c>
      <c r="N498" s="41">
        <f>IF(ISNUMBER(SEARCH("Yes",'2_all_summary'!$H497)),IF(ISNUMBER(SEARCH("Yes",'2_all_summary'!Q497)),1,2),IF(ISNUMBER(SEARCH("No",'2_all_summary'!Q497)),4,3))</f>
        <v>4</v>
      </c>
      <c r="O498" s="41">
        <f>IF(ISNUMBER(SEARCH("Yes",'2_all_summary'!$H497)),IF(ISNUMBER(SEARCH("Yes",'2_all_summary'!R497)),1,2),IF(ISNUMBER(SEARCH("No",'2_all_summary'!R497)),4,3))</f>
        <v>4</v>
      </c>
      <c r="P498" s="41">
        <f>IF(ISNUMBER(SEARCH("Yes",'2_all_summary'!$H497)),IF(ISNUMBER(SEARCH("Yes",'2_all_summary'!S497)),1,2),IF(ISNUMBER(SEARCH("No",'2_all_summary'!S497)),4,3))</f>
        <v>4</v>
      </c>
      <c r="Q498" s="41">
        <f>IF(ISNUMBER(SEARCH("Yes",'2_all_summary'!$H497)),IF(0&lt;'2_all_summary'!T497,1,2),IF(0='2_all_summary'!T497,4,3))</f>
        <v>4</v>
      </c>
      <c r="R498" s="41">
        <f>IF(ISNUMBER(SEARCH("Yes",'2_all_summary'!$H497)),IF(ISNUMBER(SEARCH("Yes",'2_all_summary'!U497)),1,2),IF(ISNUMBER(SEARCH("No",'2_all_summary'!U497)),4,3))</f>
        <v>4</v>
      </c>
    </row>
    <row r="499" spans="7:18" x14ac:dyDescent="0.3">
      <c r="G499" s="56"/>
      <c r="H499" s="41" t="str">
        <f>'2_all_summary'!D498</f>
        <v>Resistance to alternative management in fisheries: Economic and cultural considerations of North Carolina's commercial fishers</v>
      </c>
      <c r="I499" s="41" t="str">
        <f>'2_all_summary'!E498</f>
        <v>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Â© 2011 Association for Politics and the Life Sciences.</v>
      </c>
      <c r="J499" s="41">
        <f>IF(ISNUMBER(SEARCH("Yes",'2_all_summary'!$H498)),IF(ISNUMBER(SEARCH("Yes",'2_all_summary'!M498)),1,2),IF(ISNUMBER(SEARCH("No",'2_all_summary'!M498)),4,3))</f>
        <v>4</v>
      </c>
      <c r="K499" s="41">
        <f>IF(ISNUMBER(SEARCH("Yes",'2_all_summary'!$H498)),IF(ISNUMBER(SEARCH("Yes",'2_all_summary'!N498)),1,2),IF(ISNUMBER(SEARCH("No",'2_all_summary'!N498)),4,3))</f>
        <v>4</v>
      </c>
      <c r="L499" s="41">
        <f>IF(ISNUMBER(SEARCH("Yes",'2_all_summary'!$H498)),IF(ISNUMBER(SEARCH("Yes",'2_all_summary'!O498)),1,2),IF(ISNUMBER(SEARCH("No",'2_all_summary'!O498)),4,3))</f>
        <v>4</v>
      </c>
      <c r="M499" s="41">
        <f>IF(ISNUMBER(SEARCH("Yes",'2_all_summary'!$H498)),IF(0&lt;'2_all_summary'!P498,1,2),IF(0='2_all_summary'!P498,4,3))</f>
        <v>4</v>
      </c>
      <c r="N499" s="41">
        <f>IF(ISNUMBER(SEARCH("Yes",'2_all_summary'!$H498)),IF(ISNUMBER(SEARCH("Yes",'2_all_summary'!Q498)),1,2),IF(ISNUMBER(SEARCH("No",'2_all_summary'!Q498)),4,3))</f>
        <v>4</v>
      </c>
      <c r="O499" s="41">
        <f>IF(ISNUMBER(SEARCH("Yes",'2_all_summary'!$H498)),IF(ISNUMBER(SEARCH("Yes",'2_all_summary'!R498)),1,2),IF(ISNUMBER(SEARCH("No",'2_all_summary'!R498)),4,3))</f>
        <v>4</v>
      </c>
      <c r="P499" s="41">
        <f>IF(ISNUMBER(SEARCH("Yes",'2_all_summary'!$H498)),IF(ISNUMBER(SEARCH("Yes",'2_all_summary'!S498)),1,2),IF(ISNUMBER(SEARCH("No",'2_all_summary'!S498)),4,3))</f>
        <v>4</v>
      </c>
      <c r="Q499" s="41">
        <f>IF(ISNUMBER(SEARCH("Yes",'2_all_summary'!$H498)),IF(0&lt;'2_all_summary'!T498,1,2),IF(0='2_all_summary'!T498,4,3))</f>
        <v>4</v>
      </c>
      <c r="R499" s="41">
        <f>IF(ISNUMBER(SEARCH("Yes",'2_all_summary'!$H498)),IF(ISNUMBER(SEARCH("Yes",'2_all_summary'!U498)),1,2),IF(ISNUMBER(SEARCH("No",'2_all_summary'!U498)),4,3))</f>
        <v>4</v>
      </c>
    </row>
    <row r="500" spans="7:18" x14ac:dyDescent="0.3">
      <c r="G500" s="56"/>
      <c r="H500" s="41" t="str">
        <f>'2_all_summary'!D499</f>
        <v>Local fisheries management at the Swedish coast: Biological and social preconditions</v>
      </c>
      <c r="I500" s="41" t="str">
        <f>'2_all_summary'!E499</f>
        <v>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Â© Royal Swedish Academy of Sciences 2005.</v>
      </c>
      <c r="J500" s="41">
        <f>IF(ISNUMBER(SEARCH("Yes",'2_all_summary'!$H499)),IF(ISNUMBER(SEARCH("Yes",'2_all_summary'!M499)),1,2),IF(ISNUMBER(SEARCH("No",'2_all_summary'!M499)),4,3))</f>
        <v>4</v>
      </c>
      <c r="K500" s="41">
        <f>IF(ISNUMBER(SEARCH("Yes",'2_all_summary'!$H499)),IF(ISNUMBER(SEARCH("Yes",'2_all_summary'!N499)),1,2),IF(ISNUMBER(SEARCH("No",'2_all_summary'!N499)),4,3))</f>
        <v>4</v>
      </c>
      <c r="L500" s="41">
        <f>IF(ISNUMBER(SEARCH("Yes",'2_all_summary'!$H499)),IF(ISNUMBER(SEARCH("Yes",'2_all_summary'!O499)),1,2),IF(ISNUMBER(SEARCH("No",'2_all_summary'!O499)),4,3))</f>
        <v>4</v>
      </c>
      <c r="M500" s="41">
        <f>IF(ISNUMBER(SEARCH("Yes",'2_all_summary'!$H499)),IF(0&lt;'2_all_summary'!P499,1,2),IF(0='2_all_summary'!P499,4,3))</f>
        <v>4</v>
      </c>
      <c r="N500" s="41">
        <f>IF(ISNUMBER(SEARCH("Yes",'2_all_summary'!$H499)),IF(ISNUMBER(SEARCH("Yes",'2_all_summary'!Q499)),1,2),IF(ISNUMBER(SEARCH("No",'2_all_summary'!Q499)),4,3))</f>
        <v>4</v>
      </c>
      <c r="O500" s="41">
        <f>IF(ISNUMBER(SEARCH("Yes",'2_all_summary'!$H499)),IF(ISNUMBER(SEARCH("Yes",'2_all_summary'!R499)),1,2),IF(ISNUMBER(SEARCH("No",'2_all_summary'!R499)),4,3))</f>
        <v>4</v>
      </c>
      <c r="P500" s="41">
        <f>IF(ISNUMBER(SEARCH("Yes",'2_all_summary'!$H499)),IF(ISNUMBER(SEARCH("Yes",'2_all_summary'!S499)),1,2),IF(ISNUMBER(SEARCH("No",'2_all_summary'!S499)),4,3))</f>
        <v>4</v>
      </c>
      <c r="Q500" s="41">
        <f>IF(ISNUMBER(SEARCH("Yes",'2_all_summary'!$H499)),IF(0&lt;'2_all_summary'!T499,1,2),IF(0='2_all_summary'!T499,4,3))</f>
        <v>4</v>
      </c>
      <c r="R500" s="41">
        <f>IF(ISNUMBER(SEARCH("Yes",'2_all_summary'!$H499)),IF(ISNUMBER(SEARCH("Yes",'2_all_summary'!U499)),1,2),IF(ISNUMBER(SEARCH("No",'2_all_summary'!U499)),4,3))</f>
        <v>4</v>
      </c>
    </row>
    <row r="501" spans="7:18" x14ac:dyDescent="0.3">
      <c r="G501" s="56"/>
      <c r="H501" s="41" t="str">
        <f>'2_all_summary'!D500</f>
        <v>Using common-pool resource design principles to assess the viability of community-based fisheries co-management systems in American Samoa and Hawai'i</v>
      </c>
      <c r="I501" s="41" t="str">
        <f>'2_all_summary'!E500</f>
        <v>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Â© 2015 Elsevier Ltd.</v>
      </c>
      <c r="J501" s="41">
        <f>IF(ISNUMBER(SEARCH("Yes",'2_all_summary'!$H500)),IF(ISNUMBER(SEARCH("Yes",'2_all_summary'!M500)),1,2),IF(ISNUMBER(SEARCH("No",'2_all_summary'!M500)),4,3))</f>
        <v>4</v>
      </c>
      <c r="K501" s="41">
        <f>IF(ISNUMBER(SEARCH("Yes",'2_all_summary'!$H500)),IF(ISNUMBER(SEARCH("Yes",'2_all_summary'!N500)),1,2),IF(ISNUMBER(SEARCH("No",'2_all_summary'!N500)),4,3))</f>
        <v>4</v>
      </c>
      <c r="L501" s="41">
        <f>IF(ISNUMBER(SEARCH("Yes",'2_all_summary'!$H500)),IF(ISNUMBER(SEARCH("Yes",'2_all_summary'!O500)),1,2),IF(ISNUMBER(SEARCH("No",'2_all_summary'!O500)),4,3))</f>
        <v>4</v>
      </c>
      <c r="M501" s="41">
        <f>IF(ISNUMBER(SEARCH("Yes",'2_all_summary'!$H500)),IF(0&lt;'2_all_summary'!P500,1,2),IF(0='2_all_summary'!P500,4,3))</f>
        <v>4</v>
      </c>
      <c r="N501" s="41">
        <f>IF(ISNUMBER(SEARCH("Yes",'2_all_summary'!$H500)),IF(ISNUMBER(SEARCH("Yes",'2_all_summary'!Q500)),1,2),IF(ISNUMBER(SEARCH("No",'2_all_summary'!Q500)),4,3))</f>
        <v>4</v>
      </c>
      <c r="O501" s="41">
        <f>IF(ISNUMBER(SEARCH("Yes",'2_all_summary'!$H500)),IF(ISNUMBER(SEARCH("Yes",'2_all_summary'!R500)),1,2),IF(ISNUMBER(SEARCH("No",'2_all_summary'!R500)),4,3))</f>
        <v>4</v>
      </c>
      <c r="P501" s="41">
        <f>IF(ISNUMBER(SEARCH("Yes",'2_all_summary'!$H500)),IF(ISNUMBER(SEARCH("Yes",'2_all_summary'!S500)),1,2),IF(ISNUMBER(SEARCH("No",'2_all_summary'!S500)),4,3))</f>
        <v>4</v>
      </c>
      <c r="Q501" s="41">
        <f>IF(ISNUMBER(SEARCH("Yes",'2_all_summary'!$H500)),IF(0&lt;'2_all_summary'!T500,1,2),IF(0='2_all_summary'!T500,4,3))</f>
        <v>4</v>
      </c>
      <c r="R501" s="41">
        <f>IF(ISNUMBER(SEARCH("Yes",'2_all_summary'!$H500)),IF(ISNUMBER(SEARCH("Yes",'2_all_summary'!U500)),1,2),IF(ISNUMBER(SEARCH("No",'2_all_summary'!U500)),4,3))</f>
        <v>4</v>
      </c>
    </row>
    <row r="502" spans="7:18" x14ac:dyDescent="0.3">
      <c r="G502" s="56"/>
      <c r="H502" s="41" t="str">
        <f>'2_all_summary'!D501</f>
        <v>Narrative assemblages for power-balanced coastal and marine governance. Tara Bandu as a tool for community-based fisheries co-management in Timor-Leste</v>
      </c>
      <c r="I502" s="41" t="str">
        <f>'2_all_summary'!E501</f>
        <v>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Â© 2018, Springer-Verlag GmbH Germany, part of Springer Nature.</v>
      </c>
      <c r="J502" s="41">
        <f>IF(ISNUMBER(SEARCH("Yes",'2_all_summary'!$H501)),IF(ISNUMBER(SEARCH("Yes",'2_all_summary'!M501)),1,2),IF(ISNUMBER(SEARCH("No",'2_all_summary'!M501)),4,3))</f>
        <v>4</v>
      </c>
      <c r="K502" s="41">
        <f>IF(ISNUMBER(SEARCH("Yes",'2_all_summary'!$H501)),IF(ISNUMBER(SEARCH("Yes",'2_all_summary'!N501)),1,2),IF(ISNUMBER(SEARCH("No",'2_all_summary'!N501)),4,3))</f>
        <v>4</v>
      </c>
      <c r="L502" s="41">
        <f>IF(ISNUMBER(SEARCH("Yes",'2_all_summary'!$H501)),IF(ISNUMBER(SEARCH("Yes",'2_all_summary'!O501)),1,2),IF(ISNUMBER(SEARCH("No",'2_all_summary'!O501)),4,3))</f>
        <v>4</v>
      </c>
      <c r="M502" s="41">
        <f>IF(ISNUMBER(SEARCH("Yes",'2_all_summary'!$H501)),IF(0&lt;'2_all_summary'!P501,1,2),IF(0='2_all_summary'!P501,4,3))</f>
        <v>4</v>
      </c>
      <c r="N502" s="41">
        <f>IF(ISNUMBER(SEARCH("Yes",'2_all_summary'!$H501)),IF(ISNUMBER(SEARCH("Yes",'2_all_summary'!Q501)),1,2),IF(ISNUMBER(SEARCH("No",'2_all_summary'!Q501)),4,3))</f>
        <v>4</v>
      </c>
      <c r="O502" s="41">
        <f>IF(ISNUMBER(SEARCH("Yes",'2_all_summary'!$H501)),IF(ISNUMBER(SEARCH("Yes",'2_all_summary'!R501)),1,2),IF(ISNUMBER(SEARCH("No",'2_all_summary'!R501)),4,3))</f>
        <v>4</v>
      </c>
      <c r="P502" s="41">
        <f>IF(ISNUMBER(SEARCH("Yes",'2_all_summary'!$H501)),IF(ISNUMBER(SEARCH("Yes",'2_all_summary'!S501)),1,2),IF(ISNUMBER(SEARCH("No",'2_all_summary'!S501)),4,3))</f>
        <v>4</v>
      </c>
      <c r="Q502" s="41">
        <f>IF(ISNUMBER(SEARCH("Yes",'2_all_summary'!$H501)),IF(0&lt;'2_all_summary'!T501,1,2),IF(0='2_all_summary'!T501,4,3))</f>
        <v>4</v>
      </c>
      <c r="R502" s="41">
        <f>IF(ISNUMBER(SEARCH("Yes",'2_all_summary'!$H501)),IF(ISNUMBER(SEARCH("Yes",'2_all_summary'!U501)),1,2),IF(ISNUMBER(SEARCH("No",'2_all_summary'!U501)),4,3))</f>
        <v>4</v>
      </c>
    </row>
    <row r="503" spans="7:18" x14ac:dyDescent="0.3">
      <c r="G503" s="56"/>
      <c r="H503" s="41" t="str">
        <f>'2_all_summary'!D502</f>
        <v>Reliability of community-based data monitoring in the Olifants River estuary (South Africa)</v>
      </c>
      <c r="I503" s="41" t="str">
        <f>'2_all_summary'!E502</f>
        <v>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Â© 2008.</v>
      </c>
      <c r="J503" s="41">
        <f>IF(ISNUMBER(SEARCH("Yes",'2_all_summary'!$H502)),IF(ISNUMBER(SEARCH("Yes",'2_all_summary'!M502)),1,2),IF(ISNUMBER(SEARCH("No",'2_all_summary'!M502)),4,3))</f>
        <v>4</v>
      </c>
      <c r="K503" s="41">
        <f>IF(ISNUMBER(SEARCH("Yes",'2_all_summary'!$H502)),IF(ISNUMBER(SEARCH("Yes",'2_all_summary'!N502)),1,2),IF(ISNUMBER(SEARCH("No",'2_all_summary'!N502)),4,3))</f>
        <v>4</v>
      </c>
      <c r="L503" s="41">
        <f>IF(ISNUMBER(SEARCH("Yes",'2_all_summary'!$H502)),IF(ISNUMBER(SEARCH("Yes",'2_all_summary'!O502)),1,2),IF(ISNUMBER(SEARCH("No",'2_all_summary'!O502)),4,3))</f>
        <v>4</v>
      </c>
      <c r="M503" s="41">
        <f>IF(ISNUMBER(SEARCH("Yes",'2_all_summary'!$H502)),IF(0&lt;'2_all_summary'!P502,1,2),IF(0='2_all_summary'!P502,4,3))</f>
        <v>4</v>
      </c>
      <c r="N503" s="41">
        <f>IF(ISNUMBER(SEARCH("Yes",'2_all_summary'!$H502)),IF(ISNUMBER(SEARCH("Yes",'2_all_summary'!Q502)),1,2),IF(ISNUMBER(SEARCH("No",'2_all_summary'!Q502)),4,3))</f>
        <v>4</v>
      </c>
      <c r="O503" s="41">
        <f>IF(ISNUMBER(SEARCH("Yes",'2_all_summary'!$H502)),IF(ISNUMBER(SEARCH("Yes",'2_all_summary'!R502)),1,2),IF(ISNUMBER(SEARCH("No",'2_all_summary'!R502)),4,3))</f>
        <v>4</v>
      </c>
      <c r="P503" s="41">
        <f>IF(ISNUMBER(SEARCH("Yes",'2_all_summary'!$H502)),IF(ISNUMBER(SEARCH("Yes",'2_all_summary'!S502)),1,2),IF(ISNUMBER(SEARCH("No",'2_all_summary'!S502)),4,3))</f>
        <v>4</v>
      </c>
      <c r="Q503" s="41">
        <f>IF(ISNUMBER(SEARCH("Yes",'2_all_summary'!$H502)),IF(0&lt;'2_all_summary'!T502,1,2),IF(0='2_all_summary'!T502,4,3))</f>
        <v>4</v>
      </c>
      <c r="R503" s="41">
        <f>IF(ISNUMBER(SEARCH("Yes",'2_all_summary'!$H502)),IF(ISNUMBER(SEARCH("Yes",'2_all_summary'!U502)),1,2),IF(ISNUMBER(SEARCH("No",'2_all_summary'!U502)),4,3))</f>
        <v>4</v>
      </c>
    </row>
    <row r="504" spans="7:18" x14ac:dyDescent="0.3">
      <c r="G504" s="56"/>
      <c r="H504" s="41" t="str">
        <f>'2_all_summary'!D503</f>
        <v>Co-operation or capture? The paradox of co-management and community participation in natural resource management and environmental policy-making</v>
      </c>
      <c r="I504" s="41" t="str">
        <f>'2_all_summary'!E503</f>
        <v>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v>
      </c>
      <c r="J504" s="41">
        <f>IF(ISNUMBER(SEARCH("Yes",'2_all_summary'!$H503)),IF(ISNUMBER(SEARCH("Yes",'2_all_summary'!M503)),1,2),IF(ISNUMBER(SEARCH("No",'2_all_summary'!M503)),4,3))</f>
        <v>4</v>
      </c>
      <c r="K504" s="41">
        <f>IF(ISNUMBER(SEARCH("Yes",'2_all_summary'!$H503)),IF(ISNUMBER(SEARCH("Yes",'2_all_summary'!N503)),1,2),IF(ISNUMBER(SEARCH("No",'2_all_summary'!N503)),4,3))</f>
        <v>4</v>
      </c>
      <c r="L504" s="41">
        <f>IF(ISNUMBER(SEARCH("Yes",'2_all_summary'!$H503)),IF(ISNUMBER(SEARCH("Yes",'2_all_summary'!O503)),1,2),IF(ISNUMBER(SEARCH("No",'2_all_summary'!O503)),4,3))</f>
        <v>4</v>
      </c>
      <c r="M504" s="41">
        <f>IF(ISNUMBER(SEARCH("Yes",'2_all_summary'!$H503)),IF(0&lt;'2_all_summary'!P503,1,2),IF(0='2_all_summary'!P503,4,3))</f>
        <v>4</v>
      </c>
      <c r="N504" s="41">
        <f>IF(ISNUMBER(SEARCH("Yes",'2_all_summary'!$H503)),IF(ISNUMBER(SEARCH("Yes",'2_all_summary'!Q503)),1,2),IF(ISNUMBER(SEARCH("No",'2_all_summary'!Q503)),4,3))</f>
        <v>4</v>
      </c>
      <c r="O504" s="41">
        <f>IF(ISNUMBER(SEARCH("Yes",'2_all_summary'!$H503)),IF(ISNUMBER(SEARCH("Yes",'2_all_summary'!R503)),1,2),IF(ISNUMBER(SEARCH("No",'2_all_summary'!R503)),4,3))</f>
        <v>4</v>
      </c>
      <c r="P504" s="41">
        <f>IF(ISNUMBER(SEARCH("Yes",'2_all_summary'!$H503)),IF(ISNUMBER(SEARCH("Yes",'2_all_summary'!S503)),1,2),IF(ISNUMBER(SEARCH("No",'2_all_summary'!S503)),4,3))</f>
        <v>4</v>
      </c>
      <c r="Q504" s="41">
        <f>IF(ISNUMBER(SEARCH("Yes",'2_all_summary'!$H503)),IF(0&lt;'2_all_summary'!T503,1,2),IF(0='2_all_summary'!T503,4,3))</f>
        <v>4</v>
      </c>
      <c r="R504" s="41">
        <f>IF(ISNUMBER(SEARCH("Yes",'2_all_summary'!$H503)),IF(ISNUMBER(SEARCH("Yes",'2_all_summary'!U503)),1,2),IF(ISNUMBER(SEARCH("No",'2_all_summary'!U503)),4,3))</f>
        <v>4</v>
      </c>
    </row>
    <row r="505" spans="7:18" x14ac:dyDescent="0.3">
      <c r="G505" s="56"/>
      <c r="H505" s="41" t="str">
        <f>'2_all_summary'!D504</f>
        <v>Voodoo versus fishing committees: The role of traditional and contemporary institutions in fisheries management</v>
      </c>
      <c r="I505" s="41" t="str">
        <f>'2_all_summary'!E504</f>
        <v>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Â© 2015 Elsevier B.V.</v>
      </c>
      <c r="J505" s="41">
        <f>IF(ISNUMBER(SEARCH("Yes",'2_all_summary'!$H504)),IF(ISNUMBER(SEARCH("Yes",'2_all_summary'!M504)),1,2),IF(ISNUMBER(SEARCH("No",'2_all_summary'!M504)),4,3))</f>
        <v>4</v>
      </c>
      <c r="K505" s="41">
        <f>IF(ISNUMBER(SEARCH("Yes",'2_all_summary'!$H504)),IF(ISNUMBER(SEARCH("Yes",'2_all_summary'!N504)),1,2),IF(ISNUMBER(SEARCH("No",'2_all_summary'!N504)),4,3))</f>
        <v>4</v>
      </c>
      <c r="L505" s="41">
        <f>IF(ISNUMBER(SEARCH("Yes",'2_all_summary'!$H504)),IF(ISNUMBER(SEARCH("Yes",'2_all_summary'!O504)),1,2),IF(ISNUMBER(SEARCH("No",'2_all_summary'!O504)),4,3))</f>
        <v>4</v>
      </c>
      <c r="M505" s="41">
        <f>IF(ISNUMBER(SEARCH("Yes",'2_all_summary'!$H504)),IF(0&lt;'2_all_summary'!P504,1,2),IF(0='2_all_summary'!P504,4,3))</f>
        <v>4</v>
      </c>
      <c r="N505" s="41">
        <f>IF(ISNUMBER(SEARCH("Yes",'2_all_summary'!$H504)),IF(ISNUMBER(SEARCH("Yes",'2_all_summary'!Q504)),1,2),IF(ISNUMBER(SEARCH("No",'2_all_summary'!Q504)),4,3))</f>
        <v>4</v>
      </c>
      <c r="O505" s="41">
        <f>IF(ISNUMBER(SEARCH("Yes",'2_all_summary'!$H504)),IF(ISNUMBER(SEARCH("Yes",'2_all_summary'!R504)),1,2),IF(ISNUMBER(SEARCH("No",'2_all_summary'!R504)),4,3))</f>
        <v>4</v>
      </c>
      <c r="P505" s="41">
        <f>IF(ISNUMBER(SEARCH("Yes",'2_all_summary'!$H504)),IF(ISNUMBER(SEARCH("Yes",'2_all_summary'!S504)),1,2),IF(ISNUMBER(SEARCH("No",'2_all_summary'!S504)),4,3))</f>
        <v>4</v>
      </c>
      <c r="Q505" s="41">
        <f>IF(ISNUMBER(SEARCH("Yes",'2_all_summary'!$H504)),IF(0&lt;'2_all_summary'!T504,1,2),IF(0='2_all_summary'!T504,4,3))</f>
        <v>4</v>
      </c>
      <c r="R505" s="41">
        <f>IF(ISNUMBER(SEARCH("Yes",'2_all_summary'!$H504)),IF(ISNUMBER(SEARCH("Yes",'2_all_summary'!U504)),1,2),IF(ISNUMBER(SEARCH("No",'2_all_summary'!U504)),4,3))</f>
        <v>4</v>
      </c>
    </row>
    <row r="506" spans="7:18" x14ac:dyDescent="0.3">
      <c r="G506" s="56"/>
      <c r="H506" s="41" t="str">
        <f>'2_all_summary'!D505</f>
        <v>The peri-urban interface: Approaches to sustainable natural and human resource use</v>
      </c>
      <c r="I506" s="41" t="str">
        <f>'2_all_summary'!E505</f>
        <v>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Â© Duncan Mc Gregor, David Simon and Donald Thompson, 2006.</v>
      </c>
      <c r="J506" s="41">
        <f>IF(ISNUMBER(SEARCH("Yes",'2_all_summary'!$H505)),IF(ISNUMBER(SEARCH("Yes",'2_all_summary'!M505)),1,2),IF(ISNUMBER(SEARCH("No",'2_all_summary'!M505)),4,3))</f>
        <v>4</v>
      </c>
      <c r="K506" s="41">
        <f>IF(ISNUMBER(SEARCH("Yes",'2_all_summary'!$H505)),IF(ISNUMBER(SEARCH("Yes",'2_all_summary'!N505)),1,2),IF(ISNUMBER(SEARCH("No",'2_all_summary'!N505)),4,3))</f>
        <v>4</v>
      </c>
      <c r="L506" s="41">
        <f>IF(ISNUMBER(SEARCH("Yes",'2_all_summary'!$H505)),IF(ISNUMBER(SEARCH("Yes",'2_all_summary'!O505)),1,2),IF(ISNUMBER(SEARCH("No",'2_all_summary'!O505)),4,3))</f>
        <v>4</v>
      </c>
      <c r="M506" s="41">
        <f>IF(ISNUMBER(SEARCH("Yes",'2_all_summary'!$H505)),IF(0&lt;'2_all_summary'!P505,1,2),IF(0='2_all_summary'!P505,4,3))</f>
        <v>4</v>
      </c>
      <c r="N506" s="41">
        <f>IF(ISNUMBER(SEARCH("Yes",'2_all_summary'!$H505)),IF(ISNUMBER(SEARCH("Yes",'2_all_summary'!Q505)),1,2),IF(ISNUMBER(SEARCH("No",'2_all_summary'!Q505)),4,3))</f>
        <v>4</v>
      </c>
      <c r="O506" s="41">
        <f>IF(ISNUMBER(SEARCH("Yes",'2_all_summary'!$H505)),IF(ISNUMBER(SEARCH("Yes",'2_all_summary'!R505)),1,2),IF(ISNUMBER(SEARCH("No",'2_all_summary'!R505)),4,3))</f>
        <v>4</v>
      </c>
      <c r="P506" s="41">
        <f>IF(ISNUMBER(SEARCH("Yes",'2_all_summary'!$H505)),IF(ISNUMBER(SEARCH("Yes",'2_all_summary'!S505)),1,2),IF(ISNUMBER(SEARCH("No",'2_all_summary'!S505)),4,3))</f>
        <v>4</v>
      </c>
      <c r="Q506" s="41">
        <f>IF(ISNUMBER(SEARCH("Yes",'2_all_summary'!$H505)),IF(0&lt;'2_all_summary'!T505,1,2),IF(0='2_all_summary'!T505,4,3))</f>
        <v>4</v>
      </c>
      <c r="R506" s="41">
        <f>IF(ISNUMBER(SEARCH("Yes",'2_all_summary'!$H505)),IF(ISNUMBER(SEARCH("Yes",'2_all_summary'!U505)),1,2),IF(ISNUMBER(SEARCH("No",'2_all_summary'!U505)),4,3))</f>
        <v>4</v>
      </c>
    </row>
    <row r="507" spans="7:18" x14ac:dyDescent="0.3">
      <c r="G507" s="56"/>
      <c r="H507" s="41" t="str">
        <f>'2_all_summary'!D506</f>
        <v>Past, present and future of fishery management on one of the world's last remaining pristine great lakes: Great Bear Lake, Northwest Territories, Canada</v>
      </c>
      <c r="I507" s="41" t="str">
        <f>'2_all_summary'!E506</f>
        <v>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Â© 2012 Springer Science+Business Media Dordrecht.</v>
      </c>
      <c r="J507" s="41">
        <f>IF(ISNUMBER(SEARCH("Yes",'2_all_summary'!$H506)),IF(ISNUMBER(SEARCH("Yes",'2_all_summary'!M506)),1,2),IF(ISNUMBER(SEARCH("No",'2_all_summary'!M506)),4,3))</f>
        <v>4</v>
      </c>
      <c r="K507" s="41">
        <f>IF(ISNUMBER(SEARCH("Yes",'2_all_summary'!$H506)),IF(ISNUMBER(SEARCH("Yes",'2_all_summary'!N506)),1,2),IF(ISNUMBER(SEARCH("No",'2_all_summary'!N506)),4,3))</f>
        <v>4</v>
      </c>
      <c r="L507" s="41">
        <f>IF(ISNUMBER(SEARCH("Yes",'2_all_summary'!$H506)),IF(ISNUMBER(SEARCH("Yes",'2_all_summary'!O506)),1,2),IF(ISNUMBER(SEARCH("No",'2_all_summary'!O506)),4,3))</f>
        <v>4</v>
      </c>
      <c r="M507" s="41">
        <f>IF(ISNUMBER(SEARCH("Yes",'2_all_summary'!$H506)),IF(0&lt;'2_all_summary'!P506,1,2),IF(0='2_all_summary'!P506,4,3))</f>
        <v>4</v>
      </c>
      <c r="N507" s="41">
        <f>IF(ISNUMBER(SEARCH("Yes",'2_all_summary'!$H506)),IF(ISNUMBER(SEARCH("Yes",'2_all_summary'!Q506)),1,2),IF(ISNUMBER(SEARCH("No",'2_all_summary'!Q506)),4,3))</f>
        <v>4</v>
      </c>
      <c r="O507" s="41">
        <f>IF(ISNUMBER(SEARCH("Yes",'2_all_summary'!$H506)),IF(ISNUMBER(SEARCH("Yes",'2_all_summary'!R506)),1,2),IF(ISNUMBER(SEARCH("No",'2_all_summary'!R506)),4,3))</f>
        <v>4</v>
      </c>
      <c r="P507" s="41">
        <f>IF(ISNUMBER(SEARCH("Yes",'2_all_summary'!$H506)),IF(ISNUMBER(SEARCH("Yes",'2_all_summary'!S506)),1,2),IF(ISNUMBER(SEARCH("No",'2_all_summary'!S506)),4,3))</f>
        <v>4</v>
      </c>
      <c r="Q507" s="41">
        <f>IF(ISNUMBER(SEARCH("Yes",'2_all_summary'!$H506)),IF(0&lt;'2_all_summary'!T506,1,2),IF(0='2_all_summary'!T506,4,3))</f>
        <v>4</v>
      </c>
      <c r="R507" s="41">
        <f>IF(ISNUMBER(SEARCH("Yes",'2_all_summary'!$H506)),IF(ISNUMBER(SEARCH("Yes",'2_all_summary'!U506)),1,2),IF(ISNUMBER(SEARCH("No",'2_all_summary'!U506)),4,3))</f>
        <v>4</v>
      </c>
    </row>
    <row r="508" spans="7:18" x14ac:dyDescent="0.3">
      <c r="G508" s="56"/>
      <c r="H508" s="41" t="str">
        <f>'2_all_summary'!D507</f>
        <v>Dynamics of Community Based Coastal Resource Management in Wabula Village, Buton Regency</v>
      </c>
      <c r="I508" s="41" t="str">
        <f>'2_all_summary'!E507</f>
        <v>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Â© Published under licence by IOP Publishing Ltd.</v>
      </c>
      <c r="J508" s="41">
        <f>IF(ISNUMBER(SEARCH("Yes",'2_all_summary'!$H507)),IF(ISNUMBER(SEARCH("Yes",'2_all_summary'!M507)),1,2),IF(ISNUMBER(SEARCH("No",'2_all_summary'!M507)),4,3))</f>
        <v>4</v>
      </c>
      <c r="K508" s="41">
        <f>IF(ISNUMBER(SEARCH("Yes",'2_all_summary'!$H507)),IF(ISNUMBER(SEARCH("Yes",'2_all_summary'!N507)),1,2),IF(ISNUMBER(SEARCH("No",'2_all_summary'!N507)),4,3))</f>
        <v>4</v>
      </c>
      <c r="L508" s="41">
        <f>IF(ISNUMBER(SEARCH("Yes",'2_all_summary'!$H507)),IF(ISNUMBER(SEARCH("Yes",'2_all_summary'!O507)),1,2),IF(ISNUMBER(SEARCH("No",'2_all_summary'!O507)),4,3))</f>
        <v>4</v>
      </c>
      <c r="M508" s="41">
        <f>IF(ISNUMBER(SEARCH("Yes",'2_all_summary'!$H507)),IF(0&lt;'2_all_summary'!P507,1,2),IF(0='2_all_summary'!P507,4,3))</f>
        <v>4</v>
      </c>
      <c r="N508" s="41">
        <f>IF(ISNUMBER(SEARCH("Yes",'2_all_summary'!$H507)),IF(ISNUMBER(SEARCH("Yes",'2_all_summary'!Q507)),1,2),IF(ISNUMBER(SEARCH("No",'2_all_summary'!Q507)),4,3))</f>
        <v>4</v>
      </c>
      <c r="O508" s="41">
        <f>IF(ISNUMBER(SEARCH("Yes",'2_all_summary'!$H507)),IF(ISNUMBER(SEARCH("Yes",'2_all_summary'!R507)),1,2),IF(ISNUMBER(SEARCH("No",'2_all_summary'!R507)),4,3))</f>
        <v>4</v>
      </c>
      <c r="P508" s="41">
        <f>IF(ISNUMBER(SEARCH("Yes",'2_all_summary'!$H507)),IF(ISNUMBER(SEARCH("Yes",'2_all_summary'!S507)),1,2),IF(ISNUMBER(SEARCH("No",'2_all_summary'!S507)),4,3))</f>
        <v>4</v>
      </c>
      <c r="Q508" s="41">
        <f>IF(ISNUMBER(SEARCH("Yes",'2_all_summary'!$H507)),IF(0&lt;'2_all_summary'!T507,1,2),IF(0='2_all_summary'!T507,4,3))</f>
        <v>4</v>
      </c>
      <c r="R508" s="41">
        <f>IF(ISNUMBER(SEARCH("Yes",'2_all_summary'!$H507)),IF(ISNUMBER(SEARCH("Yes",'2_all_summary'!U507)),1,2),IF(ISNUMBER(SEARCH("No",'2_all_summary'!U507)),4,3))</f>
        <v>4</v>
      </c>
    </row>
    <row r="509" spans="7:18" x14ac:dyDescent="0.3">
      <c r="G509" s="56"/>
      <c r="H509" s="41" t="str">
        <f>'2_all_summary'!D508</f>
        <v>Modified decision support protocol for a small-scale multi-species marine fish hatchery of the Catanduanes State University, Philippines</v>
      </c>
      <c r="I509" s="41" t="str">
        <f>'2_all_summary'!E508</f>
        <v>This paper presents a modified decision support protocol for a multi-species marine hatchery project as an income generating project of the Catanduanes State University (CSU) in tropical Philippines (lat. 13Â° 53â€™00â€; long. 124Â° 11â€™00â€ to 124Â° 23â€™00).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Â© 2016, BIOFLUX SRL. All rights reserved.</v>
      </c>
      <c r="J509" s="41">
        <f>IF(ISNUMBER(SEARCH("Yes",'2_all_summary'!$H508)),IF(ISNUMBER(SEARCH("Yes",'2_all_summary'!M508)),1,2),IF(ISNUMBER(SEARCH("No",'2_all_summary'!M508)),4,3))</f>
        <v>4</v>
      </c>
      <c r="K509" s="41">
        <f>IF(ISNUMBER(SEARCH("Yes",'2_all_summary'!$H508)),IF(ISNUMBER(SEARCH("Yes",'2_all_summary'!N508)),1,2),IF(ISNUMBER(SEARCH("No",'2_all_summary'!N508)),4,3))</f>
        <v>4</v>
      </c>
      <c r="L509" s="41">
        <f>IF(ISNUMBER(SEARCH("Yes",'2_all_summary'!$H508)),IF(ISNUMBER(SEARCH("Yes",'2_all_summary'!O508)),1,2),IF(ISNUMBER(SEARCH("No",'2_all_summary'!O508)),4,3))</f>
        <v>4</v>
      </c>
      <c r="M509" s="41">
        <f>IF(ISNUMBER(SEARCH("Yes",'2_all_summary'!$H508)),IF(0&lt;'2_all_summary'!P508,1,2),IF(0='2_all_summary'!P508,4,3))</f>
        <v>4</v>
      </c>
      <c r="N509" s="41">
        <f>IF(ISNUMBER(SEARCH("Yes",'2_all_summary'!$H508)),IF(ISNUMBER(SEARCH("Yes",'2_all_summary'!Q508)),1,2),IF(ISNUMBER(SEARCH("No",'2_all_summary'!Q508)),4,3))</f>
        <v>4</v>
      </c>
      <c r="O509" s="41">
        <f>IF(ISNUMBER(SEARCH("Yes",'2_all_summary'!$H508)),IF(ISNUMBER(SEARCH("Yes",'2_all_summary'!R508)),1,2),IF(ISNUMBER(SEARCH("No",'2_all_summary'!R508)),4,3))</f>
        <v>4</v>
      </c>
      <c r="P509" s="41">
        <f>IF(ISNUMBER(SEARCH("Yes",'2_all_summary'!$H508)),IF(ISNUMBER(SEARCH("Yes",'2_all_summary'!S508)),1,2),IF(ISNUMBER(SEARCH("No",'2_all_summary'!S508)),4,3))</f>
        <v>4</v>
      </c>
      <c r="Q509" s="41">
        <f>IF(ISNUMBER(SEARCH("Yes",'2_all_summary'!$H508)),IF(0&lt;'2_all_summary'!T508,1,2),IF(0='2_all_summary'!T508,4,3))</f>
        <v>4</v>
      </c>
      <c r="R509" s="41">
        <f>IF(ISNUMBER(SEARCH("Yes",'2_all_summary'!$H508)),IF(ISNUMBER(SEARCH("Yes",'2_all_summary'!U508)),1,2),IF(ISNUMBER(SEARCH("No",'2_all_summary'!U508)),4,3))</f>
        <v>4</v>
      </c>
    </row>
    <row r="510" spans="7:18" x14ac:dyDescent="0.3">
      <c r="G510" s="56"/>
      <c r="H510" s="41" t="str">
        <f>'2_all_summary'!D509</f>
        <v>Fisheries management influences phytoplankton biomass of Amazonian floodplain lakes</v>
      </c>
      <c r="I510" s="41" t="str">
        <f>'2_all_summary'!E509</f>
        <v>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â€˜fishing agreementsâ€™ in the Amazon. Multiple stakeholders should embrace socio-ecological management practices that shape both bottom-up and top-down forces to ensure biodiversity protection, sustainable fisheries yields and food security for local communities and regional economies. Â© 2020 The Authors. Journal of Applied Ecology published by John Wiley &amp; Sons Ltd on behalf of British Ecological Society</v>
      </c>
      <c r="J510" s="41">
        <f>IF(ISNUMBER(SEARCH("Yes",'2_all_summary'!$H509)),IF(ISNUMBER(SEARCH("Yes",'2_all_summary'!M509)),1,2),IF(ISNUMBER(SEARCH("No",'2_all_summary'!M509)),4,3))</f>
        <v>4</v>
      </c>
      <c r="K510" s="41">
        <f>IF(ISNUMBER(SEARCH("Yes",'2_all_summary'!$H509)),IF(ISNUMBER(SEARCH("Yes",'2_all_summary'!N509)),1,2),IF(ISNUMBER(SEARCH("No",'2_all_summary'!N509)),4,3))</f>
        <v>4</v>
      </c>
      <c r="L510" s="41">
        <f>IF(ISNUMBER(SEARCH("Yes",'2_all_summary'!$H509)),IF(ISNUMBER(SEARCH("Yes",'2_all_summary'!O509)),1,2),IF(ISNUMBER(SEARCH("No",'2_all_summary'!O509)),4,3))</f>
        <v>4</v>
      </c>
      <c r="M510" s="41">
        <f>IF(ISNUMBER(SEARCH("Yes",'2_all_summary'!$H509)),IF(0&lt;'2_all_summary'!P509,1,2),IF(0='2_all_summary'!P509,4,3))</f>
        <v>4</v>
      </c>
      <c r="N510" s="41">
        <f>IF(ISNUMBER(SEARCH("Yes",'2_all_summary'!$H509)),IF(ISNUMBER(SEARCH("Yes",'2_all_summary'!Q509)),1,2),IF(ISNUMBER(SEARCH("No",'2_all_summary'!Q509)),4,3))</f>
        <v>4</v>
      </c>
      <c r="O510" s="41">
        <f>IF(ISNUMBER(SEARCH("Yes",'2_all_summary'!$H509)),IF(ISNUMBER(SEARCH("Yes",'2_all_summary'!R509)),1,2),IF(ISNUMBER(SEARCH("No",'2_all_summary'!R509)),4,3))</f>
        <v>4</v>
      </c>
      <c r="P510" s="41">
        <f>IF(ISNUMBER(SEARCH("Yes",'2_all_summary'!$H509)),IF(ISNUMBER(SEARCH("Yes",'2_all_summary'!S509)),1,2),IF(ISNUMBER(SEARCH("No",'2_all_summary'!S509)),4,3))</f>
        <v>4</v>
      </c>
      <c r="Q510" s="41">
        <f>IF(ISNUMBER(SEARCH("Yes",'2_all_summary'!$H509)),IF(0&lt;'2_all_summary'!T509,1,2),IF(0='2_all_summary'!T509,4,3))</f>
        <v>4</v>
      </c>
      <c r="R510" s="41">
        <f>IF(ISNUMBER(SEARCH("Yes",'2_all_summary'!$H509)),IF(ISNUMBER(SEARCH("Yes",'2_all_summary'!U509)),1,2),IF(ISNUMBER(SEARCH("No",'2_all_summary'!U509)),4,3))</f>
        <v>4</v>
      </c>
    </row>
    <row r="511" spans="7:18" x14ac:dyDescent="0.3">
      <c r="G511" s="56"/>
      <c r="H511" s="41" t="str">
        <f>'2_all_summary'!D510</f>
        <v>An introduction to Japanese and French fisheries</v>
      </c>
      <c r="I511" s="41" t="str">
        <f>'2_all_summary'!E510</f>
        <v>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v>
      </c>
      <c r="J511" s="41">
        <f>IF(ISNUMBER(SEARCH("Yes",'2_all_summary'!$H510)),IF(ISNUMBER(SEARCH("Yes",'2_all_summary'!M510)),1,2),IF(ISNUMBER(SEARCH("No",'2_all_summary'!M510)),4,3))</f>
        <v>4</v>
      </c>
      <c r="K511" s="41">
        <f>IF(ISNUMBER(SEARCH("Yes",'2_all_summary'!$H510)),IF(ISNUMBER(SEARCH("Yes",'2_all_summary'!N510)),1,2),IF(ISNUMBER(SEARCH("No",'2_all_summary'!N510)),4,3))</f>
        <v>4</v>
      </c>
      <c r="L511" s="41">
        <f>IF(ISNUMBER(SEARCH("Yes",'2_all_summary'!$H510)),IF(ISNUMBER(SEARCH("Yes",'2_all_summary'!O510)),1,2),IF(ISNUMBER(SEARCH("No",'2_all_summary'!O510)),4,3))</f>
        <v>4</v>
      </c>
      <c r="M511" s="41">
        <f>IF(ISNUMBER(SEARCH("Yes",'2_all_summary'!$H510)),IF(0&lt;'2_all_summary'!P510,1,2),IF(0='2_all_summary'!P510,4,3))</f>
        <v>4</v>
      </c>
      <c r="N511" s="41">
        <f>IF(ISNUMBER(SEARCH("Yes",'2_all_summary'!$H510)),IF(ISNUMBER(SEARCH("Yes",'2_all_summary'!Q510)),1,2),IF(ISNUMBER(SEARCH("No",'2_all_summary'!Q510)),4,3))</f>
        <v>4</v>
      </c>
      <c r="O511" s="41">
        <f>IF(ISNUMBER(SEARCH("Yes",'2_all_summary'!$H510)),IF(ISNUMBER(SEARCH("Yes",'2_all_summary'!R510)),1,2),IF(ISNUMBER(SEARCH("No",'2_all_summary'!R510)),4,3))</f>
        <v>4</v>
      </c>
      <c r="P511" s="41">
        <f>IF(ISNUMBER(SEARCH("Yes",'2_all_summary'!$H510)),IF(ISNUMBER(SEARCH("Yes",'2_all_summary'!S510)),1,2),IF(ISNUMBER(SEARCH("No",'2_all_summary'!S510)),4,3))</f>
        <v>4</v>
      </c>
      <c r="Q511" s="41">
        <f>IF(ISNUMBER(SEARCH("Yes",'2_all_summary'!$H510)),IF(0&lt;'2_all_summary'!T510,1,2),IF(0='2_all_summary'!T510,4,3))</f>
        <v>4</v>
      </c>
      <c r="R511" s="41">
        <f>IF(ISNUMBER(SEARCH("Yes",'2_all_summary'!$H510)),IF(ISNUMBER(SEARCH("Yes",'2_all_summary'!U510)),1,2),IF(ISNUMBER(SEARCH("No",'2_all_summary'!U510)),4,3))</f>
        <v>4</v>
      </c>
    </row>
    <row r="512" spans="7:18" x14ac:dyDescent="0.3">
      <c r="G512" s="56"/>
      <c r="H512" s="41" t="str">
        <f>'2_all_summary'!D511</f>
        <v>A community-based geotourism entrepreneurship: A case of Kilim geopark, Malaysia</v>
      </c>
      <c r="I512" s="41" t="str">
        <f>'2_all_summary'!E511</f>
        <v>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Â© 2016, IGI Global.</v>
      </c>
      <c r="J512" s="41">
        <f>IF(ISNUMBER(SEARCH("Yes",'2_all_summary'!$H511)),IF(ISNUMBER(SEARCH("Yes",'2_all_summary'!M511)),1,2),IF(ISNUMBER(SEARCH("No",'2_all_summary'!M511)),4,3))</f>
        <v>4</v>
      </c>
      <c r="K512" s="41">
        <f>IF(ISNUMBER(SEARCH("Yes",'2_all_summary'!$H511)),IF(ISNUMBER(SEARCH("Yes",'2_all_summary'!N511)),1,2),IF(ISNUMBER(SEARCH("No",'2_all_summary'!N511)),4,3))</f>
        <v>4</v>
      </c>
      <c r="L512" s="41">
        <f>IF(ISNUMBER(SEARCH("Yes",'2_all_summary'!$H511)),IF(ISNUMBER(SEARCH("Yes",'2_all_summary'!O511)),1,2),IF(ISNUMBER(SEARCH("No",'2_all_summary'!O511)),4,3))</f>
        <v>4</v>
      </c>
      <c r="M512" s="41">
        <f>IF(ISNUMBER(SEARCH("Yes",'2_all_summary'!$H511)),IF(0&lt;'2_all_summary'!P511,1,2),IF(0='2_all_summary'!P511,4,3))</f>
        <v>4</v>
      </c>
      <c r="N512" s="41">
        <f>IF(ISNUMBER(SEARCH("Yes",'2_all_summary'!$H511)),IF(ISNUMBER(SEARCH("Yes",'2_all_summary'!Q511)),1,2),IF(ISNUMBER(SEARCH("No",'2_all_summary'!Q511)),4,3))</f>
        <v>4</v>
      </c>
      <c r="O512" s="41">
        <f>IF(ISNUMBER(SEARCH("Yes",'2_all_summary'!$H511)),IF(ISNUMBER(SEARCH("Yes",'2_all_summary'!R511)),1,2),IF(ISNUMBER(SEARCH("No",'2_all_summary'!R511)),4,3))</f>
        <v>4</v>
      </c>
      <c r="P512" s="41">
        <f>IF(ISNUMBER(SEARCH("Yes",'2_all_summary'!$H511)),IF(ISNUMBER(SEARCH("Yes",'2_all_summary'!S511)),1,2),IF(ISNUMBER(SEARCH("No",'2_all_summary'!S511)),4,3))</f>
        <v>4</v>
      </c>
      <c r="Q512" s="41">
        <f>IF(ISNUMBER(SEARCH("Yes",'2_all_summary'!$H511)),IF(0&lt;'2_all_summary'!T511,1,2),IF(0='2_all_summary'!T511,4,3))</f>
        <v>4</v>
      </c>
      <c r="R512" s="41">
        <f>IF(ISNUMBER(SEARCH("Yes",'2_all_summary'!$H511)),IF(ISNUMBER(SEARCH("Yes",'2_all_summary'!U511)),1,2),IF(ISNUMBER(SEARCH("No",'2_all_summary'!U511)),4,3))</f>
        <v>4</v>
      </c>
    </row>
    <row r="513" spans="7:18" x14ac:dyDescent="0.3">
      <c r="G513" s="56"/>
      <c r="H513" s="41" t="str">
        <f>'2_all_summary'!D512</f>
        <v>The promise of community - based fishery resource management</v>
      </c>
      <c r="I513" s="41" t="str">
        <f>'2_all_summary'!E512</f>
        <v>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Â© IDOSI Publications. 2011.</v>
      </c>
      <c r="J513" s="41">
        <f>IF(ISNUMBER(SEARCH("Yes",'2_all_summary'!$H512)),IF(ISNUMBER(SEARCH("Yes",'2_all_summary'!M512)),1,2),IF(ISNUMBER(SEARCH("No",'2_all_summary'!M512)),4,3))</f>
        <v>4</v>
      </c>
      <c r="K513" s="41">
        <f>IF(ISNUMBER(SEARCH("Yes",'2_all_summary'!$H512)),IF(ISNUMBER(SEARCH("Yes",'2_all_summary'!N512)),1,2),IF(ISNUMBER(SEARCH("No",'2_all_summary'!N512)),4,3))</f>
        <v>4</v>
      </c>
      <c r="L513" s="41">
        <f>IF(ISNUMBER(SEARCH("Yes",'2_all_summary'!$H512)),IF(ISNUMBER(SEARCH("Yes",'2_all_summary'!O512)),1,2),IF(ISNUMBER(SEARCH("No",'2_all_summary'!O512)),4,3))</f>
        <v>4</v>
      </c>
      <c r="M513" s="41">
        <f>IF(ISNUMBER(SEARCH("Yes",'2_all_summary'!$H512)),IF(0&lt;'2_all_summary'!P512,1,2),IF(0='2_all_summary'!P512,4,3))</f>
        <v>4</v>
      </c>
      <c r="N513" s="41">
        <f>IF(ISNUMBER(SEARCH("Yes",'2_all_summary'!$H512)),IF(ISNUMBER(SEARCH("Yes",'2_all_summary'!Q512)),1,2),IF(ISNUMBER(SEARCH("No",'2_all_summary'!Q512)),4,3))</f>
        <v>4</v>
      </c>
      <c r="O513" s="41">
        <f>IF(ISNUMBER(SEARCH("Yes",'2_all_summary'!$H512)),IF(ISNUMBER(SEARCH("Yes",'2_all_summary'!R512)),1,2),IF(ISNUMBER(SEARCH("No",'2_all_summary'!R512)),4,3))</f>
        <v>4</v>
      </c>
      <c r="P513" s="41">
        <f>IF(ISNUMBER(SEARCH("Yes",'2_all_summary'!$H512)),IF(ISNUMBER(SEARCH("Yes",'2_all_summary'!S512)),1,2),IF(ISNUMBER(SEARCH("No",'2_all_summary'!S512)),4,3))</f>
        <v>4</v>
      </c>
      <c r="Q513" s="41">
        <f>IF(ISNUMBER(SEARCH("Yes",'2_all_summary'!$H512)),IF(0&lt;'2_all_summary'!T512,1,2),IF(0='2_all_summary'!T512,4,3))</f>
        <v>4</v>
      </c>
      <c r="R513" s="41">
        <f>IF(ISNUMBER(SEARCH("Yes",'2_all_summary'!$H512)),IF(ISNUMBER(SEARCH("Yes",'2_all_summary'!U512)),1,2),IF(ISNUMBER(SEARCH("No",'2_all_summary'!U512)),4,3))</f>
        <v>4</v>
      </c>
    </row>
    <row r="514" spans="7:18" x14ac:dyDescent="0.3">
      <c r="G514" s="56"/>
      <c r="H514" s="41" t="str">
        <f>'2_all_summary'!D513</f>
        <v>The reimplementation of the Ra'ui: Coral reef management in Rarotonga, Cook Islands</v>
      </c>
      <c r="I514" s="41" t="str">
        <f>'2_all_summary'!E513</f>
        <v>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v>
      </c>
      <c r="J514" s="41">
        <f>IF(ISNUMBER(SEARCH("Yes",'2_all_summary'!$H513)),IF(ISNUMBER(SEARCH("Yes",'2_all_summary'!M513)),1,2),IF(ISNUMBER(SEARCH("No",'2_all_summary'!M513)),4,3))</f>
        <v>1</v>
      </c>
      <c r="K514" s="41">
        <f>IF(ISNUMBER(SEARCH("Yes",'2_all_summary'!$H513)),IF(ISNUMBER(SEARCH("Yes",'2_all_summary'!N513)),1,2),IF(ISNUMBER(SEARCH("No",'2_all_summary'!N513)),4,3))</f>
        <v>1</v>
      </c>
      <c r="L514" s="41">
        <f>IF(ISNUMBER(SEARCH("Yes",'2_all_summary'!$H513)),IF(ISNUMBER(SEARCH("Yes",'2_all_summary'!O513)),1,2),IF(ISNUMBER(SEARCH("No",'2_all_summary'!O513)),4,3))</f>
        <v>1</v>
      </c>
      <c r="M514" s="41">
        <f>IF(ISNUMBER(SEARCH("Yes",'2_all_summary'!$H513)),IF(0&lt;'2_all_summary'!P513,1,2),IF(0='2_all_summary'!P513,4,3))</f>
        <v>1</v>
      </c>
      <c r="N514" s="41">
        <f>IF(ISNUMBER(SEARCH("Yes",'2_all_summary'!$H513)),IF(ISNUMBER(SEARCH("Yes",'2_all_summary'!Q513)),1,2),IF(ISNUMBER(SEARCH("No",'2_all_summary'!Q513)),4,3))</f>
        <v>1</v>
      </c>
      <c r="O514" s="41">
        <f>IF(ISNUMBER(SEARCH("Yes",'2_all_summary'!$H513)),IF(ISNUMBER(SEARCH("Yes",'2_all_summary'!R513)),1,2),IF(ISNUMBER(SEARCH("No",'2_all_summary'!R513)),4,3))</f>
        <v>1</v>
      </c>
      <c r="P514" s="41">
        <f>IF(ISNUMBER(SEARCH("Yes",'2_all_summary'!$H513)),IF(ISNUMBER(SEARCH("Yes",'2_all_summary'!S513)),1,2),IF(ISNUMBER(SEARCH("No",'2_all_summary'!S513)),4,3))</f>
        <v>1</v>
      </c>
      <c r="Q514" s="41">
        <f>IF(ISNUMBER(SEARCH("Yes",'2_all_summary'!$H513)),IF(0&lt;'2_all_summary'!T513,1,2),IF(0='2_all_summary'!T513,4,3))</f>
        <v>1</v>
      </c>
      <c r="R514" s="41">
        <f>IF(ISNUMBER(SEARCH("Yes",'2_all_summary'!$H513)),IF(ISNUMBER(SEARCH("Yes",'2_all_summary'!U513)),1,2),IF(ISNUMBER(SEARCH("No",'2_all_summary'!U513)),4,3))</f>
        <v>1</v>
      </c>
    </row>
    <row r="515" spans="7:18" x14ac:dyDescent="0.3">
      <c r="G515" s="56"/>
      <c r="H515" s="41" t="str">
        <f>'2_all_summary'!D514</f>
        <v>Fishing for Power: Incursions of the Ugandan Authoritarian State</v>
      </c>
      <c r="I515" s="41" t="str">
        <f>'2_all_summary'!E514</f>
        <v>A few months before Ugandaâ€™s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Ugandaâ€™s valuable fishing resources as justification for the suspension. A popular counternarrative, howeverâ€”told in carrying whispers at fishing landing sites around Lake Victoriaâ€”painted the order as President Museveniâ€™s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countryâ€™s fisheries governance sector are underlined by a powerful narrative of peace and security and argues that the political intervention can be interpreted as efforts by the national government to secure the ruling eliteâ€™s increasingly authoritarian hold on state power. Key Words: authoritarianism, coloniality, fisheries governance, securitization, Uganda. Â© 2019, Â© 2019 by American Association of Geographers.</v>
      </c>
      <c r="J515" s="41">
        <f>IF(ISNUMBER(SEARCH("Yes",'2_all_summary'!$H514)),IF(ISNUMBER(SEARCH("Yes",'2_all_summary'!M514)),1,2),IF(ISNUMBER(SEARCH("No",'2_all_summary'!M514)),4,3))</f>
        <v>4</v>
      </c>
      <c r="K515" s="41">
        <f>IF(ISNUMBER(SEARCH("Yes",'2_all_summary'!$H514)),IF(ISNUMBER(SEARCH("Yes",'2_all_summary'!N514)),1,2),IF(ISNUMBER(SEARCH("No",'2_all_summary'!N514)),4,3))</f>
        <v>4</v>
      </c>
      <c r="L515" s="41">
        <f>IF(ISNUMBER(SEARCH("Yes",'2_all_summary'!$H514)),IF(ISNUMBER(SEARCH("Yes",'2_all_summary'!O514)),1,2),IF(ISNUMBER(SEARCH("No",'2_all_summary'!O514)),4,3))</f>
        <v>4</v>
      </c>
      <c r="M515" s="41">
        <f>IF(ISNUMBER(SEARCH("Yes",'2_all_summary'!$H514)),IF(0&lt;'2_all_summary'!P514,1,2),IF(0='2_all_summary'!P514,4,3))</f>
        <v>4</v>
      </c>
      <c r="N515" s="41">
        <f>IF(ISNUMBER(SEARCH("Yes",'2_all_summary'!$H514)),IF(ISNUMBER(SEARCH("Yes",'2_all_summary'!Q514)),1,2),IF(ISNUMBER(SEARCH("No",'2_all_summary'!Q514)),4,3))</f>
        <v>4</v>
      </c>
      <c r="O515" s="41">
        <f>IF(ISNUMBER(SEARCH("Yes",'2_all_summary'!$H514)),IF(ISNUMBER(SEARCH("Yes",'2_all_summary'!R514)),1,2),IF(ISNUMBER(SEARCH("No",'2_all_summary'!R514)),4,3))</f>
        <v>4</v>
      </c>
      <c r="P515" s="41">
        <f>IF(ISNUMBER(SEARCH("Yes",'2_all_summary'!$H514)),IF(ISNUMBER(SEARCH("Yes",'2_all_summary'!S514)),1,2),IF(ISNUMBER(SEARCH("No",'2_all_summary'!S514)),4,3))</f>
        <v>4</v>
      </c>
      <c r="Q515" s="41">
        <f>IF(ISNUMBER(SEARCH("Yes",'2_all_summary'!$H514)),IF(0&lt;'2_all_summary'!T514,1,2),IF(0='2_all_summary'!T514,4,3))</f>
        <v>4</v>
      </c>
      <c r="R515" s="41">
        <f>IF(ISNUMBER(SEARCH("Yes",'2_all_summary'!$H514)),IF(ISNUMBER(SEARCH("Yes",'2_all_summary'!U514)),1,2),IF(ISNUMBER(SEARCH("No",'2_all_summary'!U514)),4,3))</f>
        <v>4</v>
      </c>
    </row>
    <row r="516" spans="7:18" x14ac:dyDescent="0.3">
      <c r="G516" s="56"/>
      <c r="H516" s="41" t="str">
        <f>'2_all_summary'!D515</f>
        <v>Climate change impacts outweigh conservation efforts in coral reefs that are highly exposed to thermal stresses in Zanzibar, Tanzania</v>
      </c>
      <c r="I516" s="41" t="str">
        <f>'2_all_summary'!E515</f>
        <v>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Â© 2023 Elsevier Ltd</v>
      </c>
      <c r="J516" s="41">
        <f>IF(ISNUMBER(SEARCH("Yes",'2_all_summary'!$H515)),IF(ISNUMBER(SEARCH("Yes",'2_all_summary'!M515)),1,2),IF(ISNUMBER(SEARCH("No",'2_all_summary'!M515)),4,3))</f>
        <v>4</v>
      </c>
      <c r="K516" s="41">
        <f>IF(ISNUMBER(SEARCH("Yes",'2_all_summary'!$H515)),IF(ISNUMBER(SEARCH("Yes",'2_all_summary'!N515)),1,2),IF(ISNUMBER(SEARCH("No",'2_all_summary'!N515)),4,3))</f>
        <v>4</v>
      </c>
      <c r="L516" s="41">
        <f>IF(ISNUMBER(SEARCH("Yes",'2_all_summary'!$H515)),IF(ISNUMBER(SEARCH("Yes",'2_all_summary'!O515)),1,2),IF(ISNUMBER(SEARCH("No",'2_all_summary'!O515)),4,3))</f>
        <v>4</v>
      </c>
      <c r="M516" s="41">
        <f>IF(ISNUMBER(SEARCH("Yes",'2_all_summary'!$H515)),IF(0&lt;'2_all_summary'!P515,1,2),IF(0='2_all_summary'!P515,4,3))</f>
        <v>4</v>
      </c>
      <c r="N516" s="41">
        <f>IF(ISNUMBER(SEARCH("Yes",'2_all_summary'!$H515)),IF(ISNUMBER(SEARCH("Yes",'2_all_summary'!Q515)),1,2),IF(ISNUMBER(SEARCH("No",'2_all_summary'!Q515)),4,3))</f>
        <v>4</v>
      </c>
      <c r="O516" s="41">
        <f>IF(ISNUMBER(SEARCH("Yes",'2_all_summary'!$H515)),IF(ISNUMBER(SEARCH("Yes",'2_all_summary'!R515)),1,2),IF(ISNUMBER(SEARCH("No",'2_all_summary'!R515)),4,3))</f>
        <v>4</v>
      </c>
      <c r="P516" s="41">
        <f>IF(ISNUMBER(SEARCH("Yes",'2_all_summary'!$H515)),IF(ISNUMBER(SEARCH("Yes",'2_all_summary'!S515)),1,2),IF(ISNUMBER(SEARCH("No",'2_all_summary'!S515)),4,3))</f>
        <v>4</v>
      </c>
      <c r="Q516" s="41">
        <f>IF(ISNUMBER(SEARCH("Yes",'2_all_summary'!$H515)),IF(0&lt;'2_all_summary'!T515,1,2),IF(0='2_all_summary'!T515,4,3))</f>
        <v>4</v>
      </c>
      <c r="R516" s="41">
        <f>IF(ISNUMBER(SEARCH("Yes",'2_all_summary'!$H515)),IF(ISNUMBER(SEARCH("Yes",'2_all_summary'!U515)),1,2),IF(ISNUMBER(SEARCH("No",'2_all_summary'!U515)),4,3))</f>
        <v>4</v>
      </c>
    </row>
    <row r="517" spans="7:18" x14ac:dyDescent="0.3">
      <c r="G517" s="56"/>
      <c r="H517" s="41" t="str">
        <f>'2_all_summary'!D516</f>
        <v>Womenâ€™s bargaining power and household expenditure in Indonesia: the role of gender-differentiated assets and social capital</v>
      </c>
      <c r="I517" s="41" t="str">
        <f>'2_all_summary'!E516</f>
        <v>Using the Indonesian setting with its cultural heterogeneity, this paper examines womenâ€™s bargaining power in the distribution of household expenditures. Womenâ€™s share of assets and participation in community-based organizations and development in the village is used to approach bargaining power. This study employs the Indonesian longitudinal dataset from the Indonesia Family Life Survey. The results show that womenâ€™s share of assets has negative effect on adult goods expenditure. This finding confirms that womenâ€™s share of asset explicitly increase women autonomy not to allocate the budget share on adult goods expenditure which is identical to male domination. Womenâ€™s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womenâ€™s power in the household particularly in terms of distribution of household expenditures to the spending that increase the welfare of the household. Â© 2018, Springer Nature B.V.</v>
      </c>
      <c r="J517" s="41">
        <f>IF(ISNUMBER(SEARCH("Yes",'2_all_summary'!$H516)),IF(ISNUMBER(SEARCH("Yes",'2_all_summary'!M516)),1,2),IF(ISNUMBER(SEARCH("No",'2_all_summary'!M516)),4,3))</f>
        <v>4</v>
      </c>
      <c r="K517" s="41">
        <f>IF(ISNUMBER(SEARCH("Yes",'2_all_summary'!$H516)),IF(ISNUMBER(SEARCH("Yes",'2_all_summary'!N516)),1,2),IF(ISNUMBER(SEARCH("No",'2_all_summary'!N516)),4,3))</f>
        <v>4</v>
      </c>
      <c r="L517" s="41">
        <f>IF(ISNUMBER(SEARCH("Yes",'2_all_summary'!$H516)),IF(ISNUMBER(SEARCH("Yes",'2_all_summary'!O516)),1,2),IF(ISNUMBER(SEARCH("No",'2_all_summary'!O516)),4,3))</f>
        <v>4</v>
      </c>
      <c r="M517" s="41">
        <f>IF(ISNUMBER(SEARCH("Yes",'2_all_summary'!$H516)),IF(0&lt;'2_all_summary'!P516,1,2),IF(0='2_all_summary'!P516,4,3))</f>
        <v>4</v>
      </c>
      <c r="N517" s="41">
        <f>IF(ISNUMBER(SEARCH("Yes",'2_all_summary'!$H516)),IF(ISNUMBER(SEARCH("Yes",'2_all_summary'!Q516)),1,2),IF(ISNUMBER(SEARCH("No",'2_all_summary'!Q516)),4,3))</f>
        <v>4</v>
      </c>
      <c r="O517" s="41">
        <f>IF(ISNUMBER(SEARCH("Yes",'2_all_summary'!$H516)),IF(ISNUMBER(SEARCH("Yes",'2_all_summary'!R516)),1,2),IF(ISNUMBER(SEARCH("No",'2_all_summary'!R516)),4,3))</f>
        <v>4</v>
      </c>
      <c r="P517" s="41">
        <f>IF(ISNUMBER(SEARCH("Yes",'2_all_summary'!$H516)),IF(ISNUMBER(SEARCH("Yes",'2_all_summary'!S516)),1,2),IF(ISNUMBER(SEARCH("No",'2_all_summary'!S516)),4,3))</f>
        <v>4</v>
      </c>
      <c r="Q517" s="41">
        <f>IF(ISNUMBER(SEARCH("Yes",'2_all_summary'!$H516)),IF(0&lt;'2_all_summary'!T516,1,2),IF(0='2_all_summary'!T516,4,3))</f>
        <v>4</v>
      </c>
      <c r="R517" s="41">
        <f>IF(ISNUMBER(SEARCH("Yes",'2_all_summary'!$H516)),IF(ISNUMBER(SEARCH("Yes",'2_all_summary'!U516)),1,2),IF(ISNUMBER(SEARCH("No",'2_all_summary'!U516)),4,3))</f>
        <v>4</v>
      </c>
    </row>
    <row r="518" spans="7:18" x14ac:dyDescent="0.3">
      <c r="G518" s="56"/>
      <c r="H518" s="41" t="str">
        <f>'2_all_summary'!D517</f>
        <v>Establishment of Community Managed Fisheriesâ€™ Closures in Kenya: Early Evolution of the Tengefu Movement</v>
      </c>
      <c r="I518" s="41" t="str">
        <f>'2_all_summary'!E517</f>
        <v>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Â© 2016 Taylor &amp; Francis Group, LLC.</v>
      </c>
      <c r="J518" s="41">
        <f>IF(ISNUMBER(SEARCH("Yes",'2_all_summary'!$H517)),IF(ISNUMBER(SEARCH("Yes",'2_all_summary'!M517)),1,2),IF(ISNUMBER(SEARCH("No",'2_all_summary'!M517)),4,3))</f>
        <v>4</v>
      </c>
      <c r="K518" s="41">
        <f>IF(ISNUMBER(SEARCH("Yes",'2_all_summary'!$H517)),IF(ISNUMBER(SEARCH("Yes",'2_all_summary'!N517)),1,2),IF(ISNUMBER(SEARCH("No",'2_all_summary'!N517)),4,3))</f>
        <v>4</v>
      </c>
      <c r="L518" s="41">
        <f>IF(ISNUMBER(SEARCH("Yes",'2_all_summary'!$H517)),IF(ISNUMBER(SEARCH("Yes",'2_all_summary'!O517)),1,2),IF(ISNUMBER(SEARCH("No",'2_all_summary'!O517)),4,3))</f>
        <v>4</v>
      </c>
      <c r="M518" s="41">
        <f>IF(ISNUMBER(SEARCH("Yes",'2_all_summary'!$H517)),IF(0&lt;'2_all_summary'!P517,1,2),IF(0='2_all_summary'!P517,4,3))</f>
        <v>4</v>
      </c>
      <c r="N518" s="41">
        <f>IF(ISNUMBER(SEARCH("Yes",'2_all_summary'!$H517)),IF(ISNUMBER(SEARCH("Yes",'2_all_summary'!Q517)),1,2),IF(ISNUMBER(SEARCH("No",'2_all_summary'!Q517)),4,3))</f>
        <v>4</v>
      </c>
      <c r="O518" s="41">
        <f>IF(ISNUMBER(SEARCH("Yes",'2_all_summary'!$H517)),IF(ISNUMBER(SEARCH("Yes",'2_all_summary'!R517)),1,2),IF(ISNUMBER(SEARCH("No",'2_all_summary'!R517)),4,3))</f>
        <v>4</v>
      </c>
      <c r="P518" s="41">
        <f>IF(ISNUMBER(SEARCH("Yes",'2_all_summary'!$H517)),IF(ISNUMBER(SEARCH("Yes",'2_all_summary'!S517)),1,2),IF(ISNUMBER(SEARCH("No",'2_all_summary'!S517)),4,3))</f>
        <v>4</v>
      </c>
      <c r="Q518" s="41">
        <f>IF(ISNUMBER(SEARCH("Yes",'2_all_summary'!$H517)),IF(0&lt;'2_all_summary'!T517,1,2),IF(0='2_all_summary'!T517,4,3))</f>
        <v>4</v>
      </c>
      <c r="R518" s="41">
        <f>IF(ISNUMBER(SEARCH("Yes",'2_all_summary'!$H517)),IF(ISNUMBER(SEARCH("Yes",'2_all_summary'!U517)),1,2),IF(ISNUMBER(SEARCH("No",'2_all_summary'!U517)),4,3))</f>
        <v>4</v>
      </c>
    </row>
    <row r="519" spans="7:18" x14ac:dyDescent="0.3">
      <c r="G519" s="56"/>
      <c r="H519" s="41" t="str">
        <f>'2_all_summary'!D518</f>
        <v>â€œAcceptableâ€ and â€œunacceptableâ€ poachers: Lessons in managing poaching from the Galician shellfish sector</v>
      </c>
      <c r="I519" s="41" t="str">
        <f>'2_all_summary'!E518</f>
        <v>One of the salient features of shellfish poaching in Galicia (NW Spain) is that in certain cases the illegal extraction of shellfish is tolerated by licensed users of this resource. Since the Galician shellfish industry operates on a co-management basis the differentiation between â€œacceptableâ€ and â€œunacceptableâ€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â€œacceptableâ€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Â© 2017 Elsevier Ltd</v>
      </c>
      <c r="J519" s="41">
        <f>IF(ISNUMBER(SEARCH("Yes",'2_all_summary'!$H518)),IF(ISNUMBER(SEARCH("Yes",'2_all_summary'!M518)),1,2),IF(ISNUMBER(SEARCH("No",'2_all_summary'!M518)),4,3))</f>
        <v>4</v>
      </c>
      <c r="K519" s="41">
        <f>IF(ISNUMBER(SEARCH("Yes",'2_all_summary'!$H518)),IF(ISNUMBER(SEARCH("Yes",'2_all_summary'!N518)),1,2),IF(ISNUMBER(SEARCH("No",'2_all_summary'!N518)),4,3))</f>
        <v>4</v>
      </c>
      <c r="L519" s="41">
        <f>IF(ISNUMBER(SEARCH("Yes",'2_all_summary'!$H518)),IF(ISNUMBER(SEARCH("Yes",'2_all_summary'!O518)),1,2),IF(ISNUMBER(SEARCH("No",'2_all_summary'!O518)),4,3))</f>
        <v>4</v>
      </c>
      <c r="M519" s="41">
        <f>IF(ISNUMBER(SEARCH("Yes",'2_all_summary'!$H518)),IF(0&lt;'2_all_summary'!P518,1,2),IF(0='2_all_summary'!P518,4,3))</f>
        <v>4</v>
      </c>
      <c r="N519" s="41">
        <f>IF(ISNUMBER(SEARCH("Yes",'2_all_summary'!$H518)),IF(ISNUMBER(SEARCH("Yes",'2_all_summary'!Q518)),1,2),IF(ISNUMBER(SEARCH("No",'2_all_summary'!Q518)),4,3))</f>
        <v>4</v>
      </c>
      <c r="O519" s="41">
        <f>IF(ISNUMBER(SEARCH("Yes",'2_all_summary'!$H518)),IF(ISNUMBER(SEARCH("Yes",'2_all_summary'!R518)),1,2),IF(ISNUMBER(SEARCH("No",'2_all_summary'!R518)),4,3))</f>
        <v>4</v>
      </c>
      <c r="P519" s="41">
        <f>IF(ISNUMBER(SEARCH("Yes",'2_all_summary'!$H518)),IF(ISNUMBER(SEARCH("Yes",'2_all_summary'!S518)),1,2),IF(ISNUMBER(SEARCH("No",'2_all_summary'!S518)),4,3))</f>
        <v>4</v>
      </c>
      <c r="Q519" s="41">
        <f>IF(ISNUMBER(SEARCH("Yes",'2_all_summary'!$H518)),IF(0&lt;'2_all_summary'!T518,1,2),IF(0='2_all_summary'!T518,4,3))</f>
        <v>4</v>
      </c>
      <c r="R519" s="41">
        <f>IF(ISNUMBER(SEARCH("Yes",'2_all_summary'!$H518)),IF(ISNUMBER(SEARCH("Yes",'2_all_summary'!U518)),1,2),IF(ISNUMBER(SEARCH("No",'2_all_summary'!U518)),4,3))</f>
        <v>4</v>
      </c>
    </row>
    <row r="520" spans="7:18" x14ac:dyDescent="0.3">
      <c r="G520" s="56"/>
      <c r="H520" s="41" t="str">
        <f>'2_all_summary'!D519</f>
        <v>Institutional and ecological interplay for successful self-governance of community-based fisheries</v>
      </c>
      <c r="I520" s="41" t="str">
        <f>'2_all_summary'!E519</f>
        <v>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Â© 2009 Elsevier B.V. All rights reserved.</v>
      </c>
      <c r="J520" s="41">
        <f>IF(ISNUMBER(SEARCH("Yes",'2_all_summary'!$H519)),IF(ISNUMBER(SEARCH("Yes",'2_all_summary'!M519)),1,2),IF(ISNUMBER(SEARCH("No",'2_all_summary'!M519)),4,3))</f>
        <v>3</v>
      </c>
      <c r="K520" s="41">
        <f>IF(ISNUMBER(SEARCH("Yes",'2_all_summary'!$H519)),IF(ISNUMBER(SEARCH("Yes",'2_all_summary'!N519)),1,2),IF(ISNUMBER(SEARCH("No",'2_all_summary'!N519)),4,3))</f>
        <v>3</v>
      </c>
      <c r="L520" s="41">
        <f>IF(ISNUMBER(SEARCH("Yes",'2_all_summary'!$H519)),IF(ISNUMBER(SEARCH("Yes",'2_all_summary'!O519)),1,2),IF(ISNUMBER(SEARCH("No",'2_all_summary'!O519)),4,3))</f>
        <v>3</v>
      </c>
      <c r="M520" s="41">
        <f>IF(ISNUMBER(SEARCH("Yes",'2_all_summary'!$H519)),IF(0&lt;'2_all_summary'!P519,1,2),IF(0='2_all_summary'!P519,4,3))</f>
        <v>3</v>
      </c>
      <c r="N520" s="41">
        <f>IF(ISNUMBER(SEARCH("Yes",'2_all_summary'!$H519)),IF(ISNUMBER(SEARCH("Yes",'2_all_summary'!Q519)),1,2),IF(ISNUMBER(SEARCH("No",'2_all_summary'!Q519)),4,3))</f>
        <v>3</v>
      </c>
      <c r="O520" s="41">
        <f>IF(ISNUMBER(SEARCH("Yes",'2_all_summary'!$H519)),IF(ISNUMBER(SEARCH("Yes",'2_all_summary'!R519)),1,2),IF(ISNUMBER(SEARCH("No",'2_all_summary'!R519)),4,3))</f>
        <v>3</v>
      </c>
      <c r="P520" s="41">
        <f>IF(ISNUMBER(SEARCH("Yes",'2_all_summary'!$H519)),IF(ISNUMBER(SEARCH("Yes",'2_all_summary'!S519)),1,2),IF(ISNUMBER(SEARCH("No",'2_all_summary'!S519)),4,3))</f>
        <v>3</v>
      </c>
      <c r="Q520" s="41">
        <f>IF(ISNUMBER(SEARCH("Yes",'2_all_summary'!$H519)),IF(0&lt;'2_all_summary'!T519,1,2),IF(0='2_all_summary'!T519,4,3))</f>
        <v>3</v>
      </c>
      <c r="R520" s="41">
        <f>IF(ISNUMBER(SEARCH("Yes",'2_all_summary'!$H519)),IF(ISNUMBER(SEARCH("Yes",'2_all_summary'!U519)),1,2),IF(ISNUMBER(SEARCH("No",'2_all_summary'!U519)),4,3))</f>
        <v>3</v>
      </c>
    </row>
    <row r="521" spans="7:18" x14ac:dyDescent="0.3">
      <c r="G521" s="56"/>
      <c r="H521" s="41" t="str">
        <f>'2_all_summary'!D520</f>
        <v>'If you don't fish, you are not a Caprivian': Freshwater fisheries in Caprivi, Namibia</v>
      </c>
      <c r="I521" s="41" t="str">
        <f>'2_all_summary'!E520</f>
        <v>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v>
      </c>
      <c r="J521" s="41">
        <f>IF(ISNUMBER(SEARCH("Yes",'2_all_summary'!$H520)),IF(ISNUMBER(SEARCH("Yes",'2_all_summary'!M520)),1,2),IF(ISNUMBER(SEARCH("No",'2_all_summary'!M520)),4,3))</f>
        <v>4</v>
      </c>
      <c r="K521" s="41">
        <f>IF(ISNUMBER(SEARCH("Yes",'2_all_summary'!$H520)),IF(ISNUMBER(SEARCH("Yes",'2_all_summary'!N520)),1,2),IF(ISNUMBER(SEARCH("No",'2_all_summary'!N520)),4,3))</f>
        <v>4</v>
      </c>
      <c r="L521" s="41">
        <f>IF(ISNUMBER(SEARCH("Yes",'2_all_summary'!$H520)),IF(ISNUMBER(SEARCH("Yes",'2_all_summary'!O520)),1,2),IF(ISNUMBER(SEARCH("No",'2_all_summary'!O520)),4,3))</f>
        <v>4</v>
      </c>
      <c r="M521" s="41">
        <f>IF(ISNUMBER(SEARCH("Yes",'2_all_summary'!$H520)),IF(0&lt;'2_all_summary'!P520,1,2),IF(0='2_all_summary'!P520,4,3))</f>
        <v>4</v>
      </c>
      <c r="N521" s="41">
        <f>IF(ISNUMBER(SEARCH("Yes",'2_all_summary'!$H520)),IF(ISNUMBER(SEARCH("Yes",'2_all_summary'!Q520)),1,2),IF(ISNUMBER(SEARCH("No",'2_all_summary'!Q520)),4,3))</f>
        <v>4</v>
      </c>
      <c r="O521" s="41">
        <f>IF(ISNUMBER(SEARCH("Yes",'2_all_summary'!$H520)),IF(ISNUMBER(SEARCH("Yes",'2_all_summary'!R520)),1,2),IF(ISNUMBER(SEARCH("No",'2_all_summary'!R520)),4,3))</f>
        <v>4</v>
      </c>
      <c r="P521" s="41">
        <f>IF(ISNUMBER(SEARCH("Yes",'2_all_summary'!$H520)),IF(ISNUMBER(SEARCH("Yes",'2_all_summary'!S520)),1,2),IF(ISNUMBER(SEARCH("No",'2_all_summary'!S520)),4,3))</f>
        <v>4</v>
      </c>
      <c r="Q521" s="41">
        <f>IF(ISNUMBER(SEARCH("Yes",'2_all_summary'!$H520)),IF(0&lt;'2_all_summary'!T520,1,2),IF(0='2_all_summary'!T520,4,3))</f>
        <v>4</v>
      </c>
      <c r="R521" s="41">
        <f>IF(ISNUMBER(SEARCH("Yes",'2_all_summary'!$H520)),IF(ISNUMBER(SEARCH("Yes",'2_all_summary'!U520)),1,2),IF(ISNUMBER(SEARCH("No",'2_all_summary'!U520)),4,3))</f>
        <v>4</v>
      </c>
    </row>
    <row r="522" spans="7:18" x14ac:dyDescent="0.3">
      <c r="G522" s="56"/>
      <c r="H522" s="41" t="str">
        <f>'2_all_summary'!D521</f>
        <v>Stakeholder participation in lake management in Wisconsin (USA)</v>
      </c>
      <c r="I522" s="41" t="str">
        <f>'2_all_summary'!E521</f>
        <v>The State of Wisconsin (USA) has 15Â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Â© 2013 Wiley Publishing Asia Pty Ltd.</v>
      </c>
      <c r="J522" s="41">
        <f>IF(ISNUMBER(SEARCH("Yes",'2_all_summary'!$H521)),IF(ISNUMBER(SEARCH("Yes",'2_all_summary'!M521)),1,2),IF(ISNUMBER(SEARCH("No",'2_all_summary'!M521)),4,3))</f>
        <v>4</v>
      </c>
      <c r="K522" s="41">
        <f>IF(ISNUMBER(SEARCH("Yes",'2_all_summary'!$H521)),IF(ISNUMBER(SEARCH("Yes",'2_all_summary'!N521)),1,2),IF(ISNUMBER(SEARCH("No",'2_all_summary'!N521)),4,3))</f>
        <v>4</v>
      </c>
      <c r="L522" s="41">
        <f>IF(ISNUMBER(SEARCH("Yes",'2_all_summary'!$H521)),IF(ISNUMBER(SEARCH("Yes",'2_all_summary'!O521)),1,2),IF(ISNUMBER(SEARCH("No",'2_all_summary'!O521)),4,3))</f>
        <v>4</v>
      </c>
      <c r="M522" s="41">
        <f>IF(ISNUMBER(SEARCH("Yes",'2_all_summary'!$H521)),IF(0&lt;'2_all_summary'!P521,1,2),IF(0='2_all_summary'!P521,4,3))</f>
        <v>4</v>
      </c>
      <c r="N522" s="41">
        <f>IF(ISNUMBER(SEARCH("Yes",'2_all_summary'!$H521)),IF(ISNUMBER(SEARCH("Yes",'2_all_summary'!Q521)),1,2),IF(ISNUMBER(SEARCH("No",'2_all_summary'!Q521)),4,3))</f>
        <v>4</v>
      </c>
      <c r="O522" s="41">
        <f>IF(ISNUMBER(SEARCH("Yes",'2_all_summary'!$H521)),IF(ISNUMBER(SEARCH("Yes",'2_all_summary'!R521)),1,2),IF(ISNUMBER(SEARCH("No",'2_all_summary'!R521)),4,3))</f>
        <v>4</v>
      </c>
      <c r="P522" s="41">
        <f>IF(ISNUMBER(SEARCH("Yes",'2_all_summary'!$H521)),IF(ISNUMBER(SEARCH("Yes",'2_all_summary'!S521)),1,2),IF(ISNUMBER(SEARCH("No",'2_all_summary'!S521)),4,3))</f>
        <v>4</v>
      </c>
      <c r="Q522" s="41">
        <f>IF(ISNUMBER(SEARCH("Yes",'2_all_summary'!$H521)),IF(0&lt;'2_all_summary'!T521,1,2),IF(0='2_all_summary'!T521,4,3))</f>
        <v>4</v>
      </c>
      <c r="R522" s="41">
        <f>IF(ISNUMBER(SEARCH("Yes",'2_all_summary'!$H521)),IF(ISNUMBER(SEARCH("Yes",'2_all_summary'!U521)),1,2),IF(ISNUMBER(SEARCH("No",'2_all_summary'!U521)),4,3))</f>
        <v>4</v>
      </c>
    </row>
    <row r="523" spans="7:18" x14ac:dyDescent="0.3">
      <c r="G523" s="56"/>
      <c r="H523" s="41" t="str">
        <f>'2_all_summary'!D522</f>
        <v>Incorporation of Spatial and Economic Analyses of Human-Use Data in the Design of Marine Protected Areas [IncorporaciÃ³n del AnÃ¡lisis Espacial y EconÃ³mico de Datos de Uso por Humanos al DiseÃ±o de Ãreas Marinas Protegidas]</v>
      </c>
      <c r="I523" s="41" t="str">
        <f>'2_all_summary'!E522</f>
        <v>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Â©2010 Commercial to ELOTRUST Conservation Biology Â©2010 Society for Conservation Biology.</v>
      </c>
      <c r="J523" s="41">
        <f>IF(ISNUMBER(SEARCH("Yes",'2_all_summary'!$H522)),IF(ISNUMBER(SEARCH("Yes",'2_all_summary'!M522)),1,2),IF(ISNUMBER(SEARCH("No",'2_all_summary'!M522)),4,3))</f>
        <v>4</v>
      </c>
      <c r="K523" s="41">
        <f>IF(ISNUMBER(SEARCH("Yes",'2_all_summary'!$H522)),IF(ISNUMBER(SEARCH("Yes",'2_all_summary'!N522)),1,2),IF(ISNUMBER(SEARCH("No",'2_all_summary'!N522)),4,3))</f>
        <v>4</v>
      </c>
      <c r="L523" s="41">
        <f>IF(ISNUMBER(SEARCH("Yes",'2_all_summary'!$H522)),IF(ISNUMBER(SEARCH("Yes",'2_all_summary'!O522)),1,2),IF(ISNUMBER(SEARCH("No",'2_all_summary'!O522)),4,3))</f>
        <v>4</v>
      </c>
      <c r="M523" s="41">
        <f>IF(ISNUMBER(SEARCH("Yes",'2_all_summary'!$H522)),IF(0&lt;'2_all_summary'!P522,1,2),IF(0='2_all_summary'!P522,4,3))</f>
        <v>4</v>
      </c>
      <c r="N523" s="41">
        <f>IF(ISNUMBER(SEARCH("Yes",'2_all_summary'!$H522)),IF(ISNUMBER(SEARCH("Yes",'2_all_summary'!Q522)),1,2),IF(ISNUMBER(SEARCH("No",'2_all_summary'!Q522)),4,3))</f>
        <v>4</v>
      </c>
      <c r="O523" s="41">
        <f>IF(ISNUMBER(SEARCH("Yes",'2_all_summary'!$H522)),IF(ISNUMBER(SEARCH("Yes",'2_all_summary'!R522)),1,2),IF(ISNUMBER(SEARCH("No",'2_all_summary'!R522)),4,3))</f>
        <v>4</v>
      </c>
      <c r="P523" s="41">
        <f>IF(ISNUMBER(SEARCH("Yes",'2_all_summary'!$H522)),IF(ISNUMBER(SEARCH("Yes",'2_all_summary'!S522)),1,2),IF(ISNUMBER(SEARCH("No",'2_all_summary'!S522)),4,3))</f>
        <v>4</v>
      </c>
      <c r="Q523" s="41">
        <f>IF(ISNUMBER(SEARCH("Yes",'2_all_summary'!$H522)),IF(0&lt;'2_all_summary'!T522,1,2),IF(0='2_all_summary'!T522,4,3))</f>
        <v>4</v>
      </c>
      <c r="R523" s="41">
        <f>IF(ISNUMBER(SEARCH("Yes",'2_all_summary'!$H522)),IF(ISNUMBER(SEARCH("Yes",'2_all_summary'!U522)),1,2),IF(ISNUMBER(SEARCH("No",'2_all_summary'!U522)),4,3))</f>
        <v>4</v>
      </c>
    </row>
    <row r="524" spans="7:18" x14ac:dyDescent="0.3">
      <c r="G524" s="56"/>
      <c r="H524" s="41" t="str">
        <f>'2_all_summary'!D523</f>
        <v>An institutional development process in community based coastal resource management: building the capacity and opportunity for community based co-management in a small-scale fisheries community</v>
      </c>
      <c r="I524" s="41" t="str">
        <f>'2_all_summary'!E523</f>
        <v>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v>
      </c>
      <c r="J524" s="41">
        <f>IF(ISNUMBER(SEARCH("Yes",'2_all_summary'!$H523)),IF(ISNUMBER(SEARCH("Yes",'2_all_summary'!M523)),1,2),IF(ISNUMBER(SEARCH("No",'2_all_summary'!M523)),4,3))</f>
        <v>4</v>
      </c>
      <c r="K524" s="41">
        <f>IF(ISNUMBER(SEARCH("Yes",'2_all_summary'!$H523)),IF(ISNUMBER(SEARCH("Yes",'2_all_summary'!N523)),1,2),IF(ISNUMBER(SEARCH("No",'2_all_summary'!N523)),4,3))</f>
        <v>4</v>
      </c>
      <c r="L524" s="41">
        <f>IF(ISNUMBER(SEARCH("Yes",'2_all_summary'!$H523)),IF(ISNUMBER(SEARCH("Yes",'2_all_summary'!O523)),1,2),IF(ISNUMBER(SEARCH("No",'2_all_summary'!O523)),4,3))</f>
        <v>4</v>
      </c>
      <c r="M524" s="41">
        <f>IF(ISNUMBER(SEARCH("Yes",'2_all_summary'!$H523)),IF(0&lt;'2_all_summary'!P523,1,2),IF(0='2_all_summary'!P523,4,3))</f>
        <v>4</v>
      </c>
      <c r="N524" s="41">
        <f>IF(ISNUMBER(SEARCH("Yes",'2_all_summary'!$H523)),IF(ISNUMBER(SEARCH("Yes",'2_all_summary'!Q523)),1,2),IF(ISNUMBER(SEARCH("No",'2_all_summary'!Q523)),4,3))</f>
        <v>4</v>
      </c>
      <c r="O524" s="41">
        <f>IF(ISNUMBER(SEARCH("Yes",'2_all_summary'!$H523)),IF(ISNUMBER(SEARCH("Yes",'2_all_summary'!R523)),1,2),IF(ISNUMBER(SEARCH("No",'2_all_summary'!R523)),4,3))</f>
        <v>4</v>
      </c>
      <c r="P524" s="41">
        <f>IF(ISNUMBER(SEARCH("Yes",'2_all_summary'!$H523)),IF(ISNUMBER(SEARCH("Yes",'2_all_summary'!S523)),1,2),IF(ISNUMBER(SEARCH("No",'2_all_summary'!S523)),4,3))</f>
        <v>4</v>
      </c>
      <c r="Q524" s="41">
        <f>IF(ISNUMBER(SEARCH("Yes",'2_all_summary'!$H523)),IF(0&lt;'2_all_summary'!T523,1,2),IF(0='2_all_summary'!T523,4,3))</f>
        <v>4</v>
      </c>
      <c r="R524" s="41">
        <f>IF(ISNUMBER(SEARCH("Yes",'2_all_summary'!$H523)),IF(ISNUMBER(SEARCH("Yes",'2_all_summary'!U523)),1,2),IF(ISNUMBER(SEARCH("No",'2_all_summary'!U523)),4,3))</f>
        <v>4</v>
      </c>
    </row>
    <row r="525" spans="7:18" x14ac:dyDescent="0.3">
      <c r="G525" s="56"/>
      <c r="H525" s="41" t="str">
        <f>'2_all_summary'!D524</f>
        <v>Is MSC eco-labelling workable in Taiwan? Responses from various sectors of the Taiwanese sergestid shrimp fishery</v>
      </c>
      <c r="I525" s="41" t="str">
        <f>'2_all_summary'!E524</f>
        <v>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Â© 2017 Elsevier Ltd</v>
      </c>
      <c r="J525" s="41">
        <f>IF(ISNUMBER(SEARCH("Yes",'2_all_summary'!$H524)),IF(ISNUMBER(SEARCH("Yes",'2_all_summary'!M524)),1,2),IF(ISNUMBER(SEARCH("No",'2_all_summary'!M524)),4,3))</f>
        <v>4</v>
      </c>
      <c r="K525" s="41">
        <f>IF(ISNUMBER(SEARCH("Yes",'2_all_summary'!$H524)),IF(ISNUMBER(SEARCH("Yes",'2_all_summary'!N524)),1,2),IF(ISNUMBER(SEARCH("No",'2_all_summary'!N524)),4,3))</f>
        <v>4</v>
      </c>
      <c r="L525" s="41">
        <f>IF(ISNUMBER(SEARCH("Yes",'2_all_summary'!$H524)),IF(ISNUMBER(SEARCH("Yes",'2_all_summary'!O524)),1,2),IF(ISNUMBER(SEARCH("No",'2_all_summary'!O524)),4,3))</f>
        <v>4</v>
      </c>
      <c r="M525" s="41">
        <f>IF(ISNUMBER(SEARCH("Yes",'2_all_summary'!$H524)),IF(0&lt;'2_all_summary'!P524,1,2),IF(0='2_all_summary'!P524,4,3))</f>
        <v>4</v>
      </c>
      <c r="N525" s="41">
        <f>IF(ISNUMBER(SEARCH("Yes",'2_all_summary'!$H524)),IF(ISNUMBER(SEARCH("Yes",'2_all_summary'!Q524)),1,2),IF(ISNUMBER(SEARCH("No",'2_all_summary'!Q524)),4,3))</f>
        <v>4</v>
      </c>
      <c r="O525" s="41">
        <f>IF(ISNUMBER(SEARCH("Yes",'2_all_summary'!$H524)),IF(ISNUMBER(SEARCH("Yes",'2_all_summary'!R524)),1,2),IF(ISNUMBER(SEARCH("No",'2_all_summary'!R524)),4,3))</f>
        <v>4</v>
      </c>
      <c r="P525" s="41">
        <f>IF(ISNUMBER(SEARCH("Yes",'2_all_summary'!$H524)),IF(ISNUMBER(SEARCH("Yes",'2_all_summary'!S524)),1,2),IF(ISNUMBER(SEARCH("No",'2_all_summary'!S524)),4,3))</f>
        <v>4</v>
      </c>
      <c r="Q525" s="41">
        <f>IF(ISNUMBER(SEARCH("Yes",'2_all_summary'!$H524)),IF(0&lt;'2_all_summary'!T524,1,2),IF(0='2_all_summary'!T524,4,3))</f>
        <v>4</v>
      </c>
      <c r="R525" s="41">
        <f>IF(ISNUMBER(SEARCH("Yes",'2_all_summary'!$H524)),IF(ISNUMBER(SEARCH("Yes",'2_all_summary'!U524)),1,2),IF(ISNUMBER(SEARCH("No",'2_all_summary'!U524)),4,3))</f>
        <v>4</v>
      </c>
    </row>
    <row r="526" spans="7:18" x14ac:dyDescent="0.3">
      <c r="G526" s="56"/>
      <c r="H526" s="41" t="str">
        <f>'2_all_summary'!D525</f>
        <v>Understanding the Scale of Marine Protection in Hawai'i: From Community-Based Management to the Remote Northwestern Hawaiian Islands</v>
      </c>
      <c r="I526" s="41" t="str">
        <f>'2_all_summary'!E525</f>
        <v>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PapahÄnaumokuÄkea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Â© 2014 Elsevier Ltd.</v>
      </c>
      <c r="J526" s="41">
        <f>IF(ISNUMBER(SEARCH("Yes",'2_all_summary'!$H525)),IF(ISNUMBER(SEARCH("Yes",'2_all_summary'!M525)),1,2),IF(ISNUMBER(SEARCH("No",'2_all_summary'!M525)),4,3))</f>
        <v>4</v>
      </c>
      <c r="K526" s="41">
        <f>IF(ISNUMBER(SEARCH("Yes",'2_all_summary'!$H525)),IF(ISNUMBER(SEARCH("Yes",'2_all_summary'!N525)),1,2),IF(ISNUMBER(SEARCH("No",'2_all_summary'!N525)),4,3))</f>
        <v>4</v>
      </c>
      <c r="L526" s="41">
        <f>IF(ISNUMBER(SEARCH("Yes",'2_all_summary'!$H525)),IF(ISNUMBER(SEARCH("Yes",'2_all_summary'!O525)),1,2),IF(ISNUMBER(SEARCH("No",'2_all_summary'!O525)),4,3))</f>
        <v>4</v>
      </c>
      <c r="M526" s="41">
        <f>IF(ISNUMBER(SEARCH("Yes",'2_all_summary'!$H525)),IF(0&lt;'2_all_summary'!P525,1,2),IF(0='2_all_summary'!P525,4,3))</f>
        <v>4</v>
      </c>
      <c r="N526" s="41">
        <f>IF(ISNUMBER(SEARCH("Yes",'2_all_summary'!$H525)),IF(ISNUMBER(SEARCH("Yes",'2_all_summary'!Q525)),1,2),IF(ISNUMBER(SEARCH("No",'2_all_summary'!Q525)),4,3))</f>
        <v>4</v>
      </c>
      <c r="O526" s="41">
        <f>IF(ISNUMBER(SEARCH("Yes",'2_all_summary'!$H525)),IF(ISNUMBER(SEARCH("Yes",'2_all_summary'!R525)),1,2),IF(ISNUMBER(SEARCH("No",'2_all_summary'!R525)),4,3))</f>
        <v>4</v>
      </c>
      <c r="P526" s="41">
        <f>IF(ISNUMBER(SEARCH("Yes",'2_all_summary'!$H525)),IF(ISNUMBER(SEARCH("Yes",'2_all_summary'!S525)),1,2),IF(ISNUMBER(SEARCH("No",'2_all_summary'!S525)),4,3))</f>
        <v>4</v>
      </c>
      <c r="Q526" s="41">
        <f>IF(ISNUMBER(SEARCH("Yes",'2_all_summary'!$H525)),IF(0&lt;'2_all_summary'!T525,1,2),IF(0='2_all_summary'!T525,4,3))</f>
        <v>4</v>
      </c>
      <c r="R526" s="41">
        <f>IF(ISNUMBER(SEARCH("Yes",'2_all_summary'!$H525)),IF(ISNUMBER(SEARCH("Yes",'2_all_summary'!U525)),1,2),IF(ISNUMBER(SEARCH("No",'2_all_summary'!U525)),4,3))</f>
        <v>4</v>
      </c>
    </row>
    <row r="527" spans="7:18" x14ac:dyDescent="0.3">
      <c r="G527" s="56"/>
      <c r="H527" s="41" t="str">
        <f>'2_all_summary'!D526</f>
        <v>Post-filling phase ichthyofaunal community and fishery potential of Chitsuwa Reservoir, a small tropical reservoir in Zimbabwe</v>
      </c>
      <c r="I527" s="41" t="str">
        <f>'2_all_summary'!E526</f>
        <v>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O.Â niloticus and M.Â macrolepidotus were the most important species. Results from the Canonical Correspondence Analysis revealed a clear division of the fish species that followed the environmental variables. Although fisheries may benefit from the invasive M.Â salmoides and the established O.Â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61.5Â t/year. Management of this reservoir should involve the local communities, empowering them so that they practice sustainable non-destructive fishing methods. Â© 2022 John Wiley &amp; Sons Australia, Ltd</v>
      </c>
      <c r="J527" s="41">
        <f>IF(ISNUMBER(SEARCH("Yes",'2_all_summary'!$H526)),IF(ISNUMBER(SEARCH("Yes",'2_all_summary'!M526)),1,2),IF(ISNUMBER(SEARCH("No",'2_all_summary'!M526)),4,3))</f>
        <v>4</v>
      </c>
      <c r="K527" s="41">
        <f>IF(ISNUMBER(SEARCH("Yes",'2_all_summary'!$H526)),IF(ISNUMBER(SEARCH("Yes",'2_all_summary'!N526)),1,2),IF(ISNUMBER(SEARCH("No",'2_all_summary'!N526)),4,3))</f>
        <v>4</v>
      </c>
      <c r="L527" s="41">
        <f>IF(ISNUMBER(SEARCH("Yes",'2_all_summary'!$H526)),IF(ISNUMBER(SEARCH("Yes",'2_all_summary'!O526)),1,2),IF(ISNUMBER(SEARCH("No",'2_all_summary'!O526)),4,3))</f>
        <v>4</v>
      </c>
      <c r="M527" s="41">
        <f>IF(ISNUMBER(SEARCH("Yes",'2_all_summary'!$H526)),IF(0&lt;'2_all_summary'!P526,1,2),IF(0='2_all_summary'!P526,4,3))</f>
        <v>4</v>
      </c>
      <c r="N527" s="41">
        <f>IF(ISNUMBER(SEARCH("Yes",'2_all_summary'!$H526)),IF(ISNUMBER(SEARCH("Yes",'2_all_summary'!Q526)),1,2),IF(ISNUMBER(SEARCH("No",'2_all_summary'!Q526)),4,3))</f>
        <v>4</v>
      </c>
      <c r="O527" s="41">
        <f>IF(ISNUMBER(SEARCH("Yes",'2_all_summary'!$H526)),IF(ISNUMBER(SEARCH("Yes",'2_all_summary'!R526)),1,2),IF(ISNUMBER(SEARCH("No",'2_all_summary'!R526)),4,3))</f>
        <v>4</v>
      </c>
      <c r="P527" s="41">
        <f>IF(ISNUMBER(SEARCH("Yes",'2_all_summary'!$H526)),IF(ISNUMBER(SEARCH("Yes",'2_all_summary'!S526)),1,2),IF(ISNUMBER(SEARCH("No",'2_all_summary'!S526)),4,3))</f>
        <v>4</v>
      </c>
      <c r="Q527" s="41">
        <f>IF(ISNUMBER(SEARCH("Yes",'2_all_summary'!$H526)),IF(0&lt;'2_all_summary'!T526,1,2),IF(0='2_all_summary'!T526,4,3))</f>
        <v>4</v>
      </c>
      <c r="R527" s="41">
        <f>IF(ISNUMBER(SEARCH("Yes",'2_all_summary'!$H526)),IF(ISNUMBER(SEARCH("Yes",'2_all_summary'!U526)),1,2),IF(ISNUMBER(SEARCH("No",'2_all_summary'!U526)),4,3))</f>
        <v>4</v>
      </c>
    </row>
    <row r="528" spans="7:18" x14ac:dyDescent="0.3">
      <c r="G528" s="56"/>
      <c r="H528" s="41" t="str">
        <f>'2_all_summary'!D527</f>
        <v>A review of anthropogenic interaction and impact characteristics of the Sundaic mangroves in Southeast Asia</v>
      </c>
      <c r="I528" s="41" t="str">
        <f>'2_all_summary'!E527</f>
        <v>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Â© 2022 Elsevier Ltd</v>
      </c>
      <c r="J528" s="41">
        <f>IF(ISNUMBER(SEARCH("Yes",'2_all_summary'!$H527)),IF(ISNUMBER(SEARCH("Yes",'2_all_summary'!M527)),1,2),IF(ISNUMBER(SEARCH("No",'2_all_summary'!M527)),4,3))</f>
        <v>4</v>
      </c>
      <c r="K528" s="41">
        <f>IF(ISNUMBER(SEARCH("Yes",'2_all_summary'!$H527)),IF(ISNUMBER(SEARCH("Yes",'2_all_summary'!N527)),1,2),IF(ISNUMBER(SEARCH("No",'2_all_summary'!N527)),4,3))</f>
        <v>4</v>
      </c>
      <c r="L528" s="41">
        <f>IF(ISNUMBER(SEARCH("Yes",'2_all_summary'!$H527)),IF(ISNUMBER(SEARCH("Yes",'2_all_summary'!O527)),1,2),IF(ISNUMBER(SEARCH("No",'2_all_summary'!O527)),4,3))</f>
        <v>4</v>
      </c>
      <c r="M528" s="41">
        <f>IF(ISNUMBER(SEARCH("Yes",'2_all_summary'!$H527)),IF(0&lt;'2_all_summary'!P527,1,2),IF(0='2_all_summary'!P527,4,3))</f>
        <v>4</v>
      </c>
      <c r="N528" s="41">
        <f>IF(ISNUMBER(SEARCH("Yes",'2_all_summary'!$H527)),IF(ISNUMBER(SEARCH("Yes",'2_all_summary'!Q527)),1,2),IF(ISNUMBER(SEARCH("No",'2_all_summary'!Q527)),4,3))</f>
        <v>4</v>
      </c>
      <c r="O528" s="41">
        <f>IF(ISNUMBER(SEARCH("Yes",'2_all_summary'!$H527)),IF(ISNUMBER(SEARCH("Yes",'2_all_summary'!R527)),1,2),IF(ISNUMBER(SEARCH("No",'2_all_summary'!R527)),4,3))</f>
        <v>4</v>
      </c>
      <c r="P528" s="41">
        <f>IF(ISNUMBER(SEARCH("Yes",'2_all_summary'!$H527)),IF(ISNUMBER(SEARCH("Yes",'2_all_summary'!S527)),1,2),IF(ISNUMBER(SEARCH("No",'2_all_summary'!S527)),4,3))</f>
        <v>4</v>
      </c>
      <c r="Q528" s="41">
        <f>IF(ISNUMBER(SEARCH("Yes",'2_all_summary'!$H527)),IF(0&lt;'2_all_summary'!T527,1,2),IF(0='2_all_summary'!T527,4,3))</f>
        <v>4</v>
      </c>
      <c r="R528" s="41">
        <f>IF(ISNUMBER(SEARCH("Yes",'2_all_summary'!$H527)),IF(ISNUMBER(SEARCH("Yes",'2_all_summary'!U527)),1,2),IF(ISNUMBER(SEARCH("No",'2_all_summary'!U527)),4,3))</f>
        <v>4</v>
      </c>
    </row>
    <row r="529" spans="7:18" x14ac:dyDescent="0.3">
      <c r="G529" s="56"/>
      <c r="H529" s="41" t="str">
        <f>'2_all_summary'!D528</f>
        <v>Making Space for Community Use Rights: Insights From â€œCommunity Economiesâ€ in Newfoundland and Labrador</v>
      </c>
      <c r="I529" s="41" t="str">
        <f>'2_all_summary'!E528</f>
        <v>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â€œcommunity economies,â€ in the theoretical vocabulary of J. K. Gibson-Graham. By combining insights of Gibson-Grahamâ€™s diverse economies framework with an empirical analysis of how ethical decision making helped build and sustain community economies in three fishing regions, the article promotes the allocation of new community use rights in fisheries and beyond. Â© 2016, Â© 2015 Paul Foley and Charles Mather. Published by Taylor &amp; Francis.</v>
      </c>
      <c r="J529" s="41">
        <f>IF(ISNUMBER(SEARCH("Yes",'2_all_summary'!$H528)),IF(ISNUMBER(SEARCH("Yes",'2_all_summary'!M528)),1,2),IF(ISNUMBER(SEARCH("No",'2_all_summary'!M528)),4,3))</f>
        <v>4</v>
      </c>
      <c r="K529" s="41">
        <f>IF(ISNUMBER(SEARCH("Yes",'2_all_summary'!$H528)),IF(ISNUMBER(SEARCH("Yes",'2_all_summary'!N528)),1,2),IF(ISNUMBER(SEARCH("No",'2_all_summary'!N528)),4,3))</f>
        <v>4</v>
      </c>
      <c r="L529" s="41">
        <f>IF(ISNUMBER(SEARCH("Yes",'2_all_summary'!$H528)),IF(ISNUMBER(SEARCH("Yes",'2_all_summary'!O528)),1,2),IF(ISNUMBER(SEARCH("No",'2_all_summary'!O528)),4,3))</f>
        <v>4</v>
      </c>
      <c r="M529" s="41">
        <f>IF(ISNUMBER(SEARCH("Yes",'2_all_summary'!$H528)),IF(0&lt;'2_all_summary'!P528,1,2),IF(0='2_all_summary'!P528,4,3))</f>
        <v>4</v>
      </c>
      <c r="N529" s="41">
        <f>IF(ISNUMBER(SEARCH("Yes",'2_all_summary'!$H528)),IF(ISNUMBER(SEARCH("Yes",'2_all_summary'!Q528)),1,2),IF(ISNUMBER(SEARCH("No",'2_all_summary'!Q528)),4,3))</f>
        <v>4</v>
      </c>
      <c r="O529" s="41">
        <f>IF(ISNUMBER(SEARCH("Yes",'2_all_summary'!$H528)),IF(ISNUMBER(SEARCH("Yes",'2_all_summary'!R528)),1,2),IF(ISNUMBER(SEARCH("No",'2_all_summary'!R528)),4,3))</f>
        <v>4</v>
      </c>
      <c r="P529" s="41">
        <f>IF(ISNUMBER(SEARCH("Yes",'2_all_summary'!$H528)),IF(ISNUMBER(SEARCH("Yes",'2_all_summary'!S528)),1,2),IF(ISNUMBER(SEARCH("No",'2_all_summary'!S528)),4,3))</f>
        <v>4</v>
      </c>
      <c r="Q529" s="41">
        <f>IF(ISNUMBER(SEARCH("Yes",'2_all_summary'!$H528)),IF(0&lt;'2_all_summary'!T528,1,2),IF(0='2_all_summary'!T528,4,3))</f>
        <v>4</v>
      </c>
      <c r="R529" s="41">
        <f>IF(ISNUMBER(SEARCH("Yes",'2_all_summary'!$H528)),IF(ISNUMBER(SEARCH("Yes",'2_all_summary'!U528)),1,2),IF(ISNUMBER(SEARCH("No",'2_all_summary'!U528)),4,3))</f>
        <v>4</v>
      </c>
    </row>
    <row r="530" spans="7:18" x14ac:dyDescent="0.3">
      <c r="G530" s="56"/>
      <c r="H530" s="41" t="str">
        <f>'2_all_summary'!D529</f>
        <v>Co-management of Caribbean Community (CARICOM) fisheries</v>
      </c>
      <c r="I530" s="41" t="str">
        <f>'2_all_summary'!E529</f>
        <v>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v>
      </c>
      <c r="J530" s="41">
        <f>IF(ISNUMBER(SEARCH("Yes",'2_all_summary'!$H529)),IF(ISNUMBER(SEARCH("Yes",'2_all_summary'!M529)),1,2),IF(ISNUMBER(SEARCH("No",'2_all_summary'!M529)),4,3))</f>
        <v>4</v>
      </c>
      <c r="K530" s="41">
        <f>IF(ISNUMBER(SEARCH("Yes",'2_all_summary'!$H529)),IF(ISNUMBER(SEARCH("Yes",'2_all_summary'!N529)),1,2),IF(ISNUMBER(SEARCH("No",'2_all_summary'!N529)),4,3))</f>
        <v>4</v>
      </c>
      <c r="L530" s="41">
        <f>IF(ISNUMBER(SEARCH("Yes",'2_all_summary'!$H529)),IF(ISNUMBER(SEARCH("Yes",'2_all_summary'!O529)),1,2),IF(ISNUMBER(SEARCH("No",'2_all_summary'!O529)),4,3))</f>
        <v>4</v>
      </c>
      <c r="M530" s="41">
        <f>IF(ISNUMBER(SEARCH("Yes",'2_all_summary'!$H529)),IF(0&lt;'2_all_summary'!P529,1,2),IF(0='2_all_summary'!P529,4,3))</f>
        <v>4</v>
      </c>
      <c r="N530" s="41">
        <f>IF(ISNUMBER(SEARCH("Yes",'2_all_summary'!$H529)),IF(ISNUMBER(SEARCH("Yes",'2_all_summary'!Q529)),1,2),IF(ISNUMBER(SEARCH("No",'2_all_summary'!Q529)),4,3))</f>
        <v>4</v>
      </c>
      <c r="O530" s="41">
        <f>IF(ISNUMBER(SEARCH("Yes",'2_all_summary'!$H529)),IF(ISNUMBER(SEARCH("Yes",'2_all_summary'!R529)),1,2),IF(ISNUMBER(SEARCH("No",'2_all_summary'!R529)),4,3))</f>
        <v>4</v>
      </c>
      <c r="P530" s="41">
        <f>IF(ISNUMBER(SEARCH("Yes",'2_all_summary'!$H529)),IF(ISNUMBER(SEARCH("Yes",'2_all_summary'!S529)),1,2),IF(ISNUMBER(SEARCH("No",'2_all_summary'!S529)),4,3))</f>
        <v>4</v>
      </c>
      <c r="Q530" s="41">
        <f>IF(ISNUMBER(SEARCH("Yes",'2_all_summary'!$H529)),IF(0&lt;'2_all_summary'!T529,1,2),IF(0='2_all_summary'!T529,4,3))</f>
        <v>4</v>
      </c>
      <c r="R530" s="41">
        <f>IF(ISNUMBER(SEARCH("Yes",'2_all_summary'!$H529)),IF(ISNUMBER(SEARCH("Yes",'2_all_summary'!U529)),1,2),IF(ISNUMBER(SEARCH("No",'2_all_summary'!U529)),4,3))</f>
        <v>4</v>
      </c>
    </row>
    <row r="531" spans="7:18" x14ac:dyDescent="0.3">
      <c r="G531" s="56"/>
      <c r="H531" s="41" t="str">
        <f>'2_all_summary'!D530</f>
        <v>Movements of a deep-water fish: Establishing marine fisheries management boundaries in coastal Arctic waters</v>
      </c>
      <c r="I531" s="41" t="str">
        <f>'2_all_summary'!E530</f>
        <v>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Â© 2016 by the Ecological Society of America.</v>
      </c>
      <c r="J531" s="41">
        <f>IF(ISNUMBER(SEARCH("Yes",'2_all_summary'!$H530)),IF(ISNUMBER(SEARCH("Yes",'2_all_summary'!M530)),1,2),IF(ISNUMBER(SEARCH("No",'2_all_summary'!M530)),4,3))</f>
        <v>4</v>
      </c>
      <c r="K531" s="41">
        <f>IF(ISNUMBER(SEARCH("Yes",'2_all_summary'!$H530)),IF(ISNUMBER(SEARCH("Yes",'2_all_summary'!N530)),1,2),IF(ISNUMBER(SEARCH("No",'2_all_summary'!N530)),4,3))</f>
        <v>4</v>
      </c>
      <c r="L531" s="41">
        <f>IF(ISNUMBER(SEARCH("Yes",'2_all_summary'!$H530)),IF(ISNUMBER(SEARCH("Yes",'2_all_summary'!O530)),1,2),IF(ISNUMBER(SEARCH("No",'2_all_summary'!O530)),4,3))</f>
        <v>4</v>
      </c>
      <c r="M531" s="41">
        <f>IF(ISNUMBER(SEARCH("Yes",'2_all_summary'!$H530)),IF(0&lt;'2_all_summary'!P530,1,2),IF(0='2_all_summary'!P530,4,3))</f>
        <v>4</v>
      </c>
      <c r="N531" s="41">
        <f>IF(ISNUMBER(SEARCH("Yes",'2_all_summary'!$H530)),IF(ISNUMBER(SEARCH("Yes",'2_all_summary'!Q530)),1,2),IF(ISNUMBER(SEARCH("No",'2_all_summary'!Q530)),4,3))</f>
        <v>4</v>
      </c>
      <c r="O531" s="41">
        <f>IF(ISNUMBER(SEARCH("Yes",'2_all_summary'!$H530)),IF(ISNUMBER(SEARCH("Yes",'2_all_summary'!R530)),1,2),IF(ISNUMBER(SEARCH("No",'2_all_summary'!R530)),4,3))</f>
        <v>4</v>
      </c>
      <c r="P531" s="41">
        <f>IF(ISNUMBER(SEARCH("Yes",'2_all_summary'!$H530)),IF(ISNUMBER(SEARCH("Yes",'2_all_summary'!S530)),1,2),IF(ISNUMBER(SEARCH("No",'2_all_summary'!S530)),4,3))</f>
        <v>4</v>
      </c>
      <c r="Q531" s="41">
        <f>IF(ISNUMBER(SEARCH("Yes",'2_all_summary'!$H530)),IF(0&lt;'2_all_summary'!T530,1,2),IF(0='2_all_summary'!T530,4,3))</f>
        <v>4</v>
      </c>
      <c r="R531" s="41">
        <f>IF(ISNUMBER(SEARCH("Yes",'2_all_summary'!$H530)),IF(ISNUMBER(SEARCH("Yes",'2_all_summary'!U530)),1,2),IF(ISNUMBER(SEARCH("No",'2_all_summary'!U530)),4,3))</f>
        <v>4</v>
      </c>
    </row>
    <row r="532" spans="7:18" x14ac:dyDescent="0.3">
      <c r="G532" s="56"/>
      <c r="H532" s="41" t="str">
        <f>'2_all_summary'!D531</f>
        <v>Local people and conservation in Mexico's el vizcaÃ­no biosphere reserve</v>
      </c>
      <c r="I532" s="41" t="str">
        <f>'2_all_summary'!E531</f>
        <v>It is increasingly clear that local participation in conservation endeavors is not only critical but also highly problematic. El VizcaÃ­no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v>
      </c>
      <c r="J532" s="41">
        <f>IF(ISNUMBER(SEARCH("Yes",'2_all_summary'!$H531)),IF(ISNUMBER(SEARCH("Yes",'2_all_summary'!M531)),1,2),IF(ISNUMBER(SEARCH("No",'2_all_summary'!M531)),4,3))</f>
        <v>4</v>
      </c>
      <c r="K532" s="41">
        <f>IF(ISNUMBER(SEARCH("Yes",'2_all_summary'!$H531)),IF(ISNUMBER(SEARCH("Yes",'2_all_summary'!N531)),1,2),IF(ISNUMBER(SEARCH("No",'2_all_summary'!N531)),4,3))</f>
        <v>4</v>
      </c>
      <c r="L532" s="41">
        <f>IF(ISNUMBER(SEARCH("Yes",'2_all_summary'!$H531)),IF(ISNUMBER(SEARCH("Yes",'2_all_summary'!O531)),1,2),IF(ISNUMBER(SEARCH("No",'2_all_summary'!O531)),4,3))</f>
        <v>4</v>
      </c>
      <c r="M532" s="41">
        <f>IF(ISNUMBER(SEARCH("Yes",'2_all_summary'!$H531)),IF(0&lt;'2_all_summary'!P531,1,2),IF(0='2_all_summary'!P531,4,3))</f>
        <v>4</v>
      </c>
      <c r="N532" s="41">
        <f>IF(ISNUMBER(SEARCH("Yes",'2_all_summary'!$H531)),IF(ISNUMBER(SEARCH("Yes",'2_all_summary'!Q531)),1,2),IF(ISNUMBER(SEARCH("No",'2_all_summary'!Q531)),4,3))</f>
        <v>4</v>
      </c>
      <c r="O532" s="41">
        <f>IF(ISNUMBER(SEARCH("Yes",'2_all_summary'!$H531)),IF(ISNUMBER(SEARCH("Yes",'2_all_summary'!R531)),1,2),IF(ISNUMBER(SEARCH("No",'2_all_summary'!R531)),4,3))</f>
        <v>4</v>
      </c>
      <c r="P532" s="41">
        <f>IF(ISNUMBER(SEARCH("Yes",'2_all_summary'!$H531)),IF(ISNUMBER(SEARCH("Yes",'2_all_summary'!S531)),1,2),IF(ISNUMBER(SEARCH("No",'2_all_summary'!S531)),4,3))</f>
        <v>4</v>
      </c>
      <c r="Q532" s="41">
        <f>IF(ISNUMBER(SEARCH("Yes",'2_all_summary'!$H531)),IF(0&lt;'2_all_summary'!T531,1,2),IF(0='2_all_summary'!T531,4,3))</f>
        <v>4</v>
      </c>
      <c r="R532" s="41">
        <f>IF(ISNUMBER(SEARCH("Yes",'2_all_summary'!$H531)),IF(ISNUMBER(SEARCH("Yes",'2_all_summary'!U531)),1,2),IF(ISNUMBER(SEARCH("No",'2_all_summary'!U531)),4,3))</f>
        <v>4</v>
      </c>
    </row>
    <row r="533" spans="7:18" x14ac:dyDescent="0.3">
      <c r="G533" s="56"/>
      <c r="H533" s="41" t="str">
        <f>'2_all_summary'!D532</f>
        <v>Evaluation of managed access approach in Anambas Islands Marine Recreational Park, Riau Islands Province</v>
      </c>
      <c r="I533" s="41" t="str">
        <f>'2_all_summary'!E532</f>
        <v>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Â© Published under licence by IOP Publishing Ltd.</v>
      </c>
      <c r="J533" s="41">
        <f>IF(ISNUMBER(SEARCH("Yes",'2_all_summary'!$H532)),IF(ISNUMBER(SEARCH("Yes",'2_all_summary'!M532)),1,2),IF(ISNUMBER(SEARCH("No",'2_all_summary'!M532)),4,3))</f>
        <v>4</v>
      </c>
      <c r="K533" s="41">
        <f>IF(ISNUMBER(SEARCH("Yes",'2_all_summary'!$H532)),IF(ISNUMBER(SEARCH("Yes",'2_all_summary'!N532)),1,2),IF(ISNUMBER(SEARCH("No",'2_all_summary'!N532)),4,3))</f>
        <v>4</v>
      </c>
      <c r="L533" s="41">
        <f>IF(ISNUMBER(SEARCH("Yes",'2_all_summary'!$H532)),IF(ISNUMBER(SEARCH("Yes",'2_all_summary'!O532)),1,2),IF(ISNUMBER(SEARCH("No",'2_all_summary'!O532)),4,3))</f>
        <v>4</v>
      </c>
      <c r="M533" s="41">
        <f>IF(ISNUMBER(SEARCH("Yes",'2_all_summary'!$H532)),IF(0&lt;'2_all_summary'!P532,1,2),IF(0='2_all_summary'!P532,4,3))</f>
        <v>4</v>
      </c>
      <c r="N533" s="41">
        <f>IF(ISNUMBER(SEARCH("Yes",'2_all_summary'!$H532)),IF(ISNUMBER(SEARCH("Yes",'2_all_summary'!Q532)),1,2),IF(ISNUMBER(SEARCH("No",'2_all_summary'!Q532)),4,3))</f>
        <v>4</v>
      </c>
      <c r="O533" s="41">
        <f>IF(ISNUMBER(SEARCH("Yes",'2_all_summary'!$H532)),IF(ISNUMBER(SEARCH("Yes",'2_all_summary'!R532)),1,2),IF(ISNUMBER(SEARCH("No",'2_all_summary'!R532)),4,3))</f>
        <v>4</v>
      </c>
      <c r="P533" s="41">
        <f>IF(ISNUMBER(SEARCH("Yes",'2_all_summary'!$H532)),IF(ISNUMBER(SEARCH("Yes",'2_all_summary'!S532)),1,2),IF(ISNUMBER(SEARCH("No",'2_all_summary'!S532)),4,3))</f>
        <v>4</v>
      </c>
      <c r="Q533" s="41">
        <f>IF(ISNUMBER(SEARCH("Yes",'2_all_summary'!$H532)),IF(0&lt;'2_all_summary'!T532,1,2),IF(0='2_all_summary'!T532,4,3))</f>
        <v>4</v>
      </c>
      <c r="R533" s="41">
        <f>IF(ISNUMBER(SEARCH("Yes",'2_all_summary'!$H532)),IF(ISNUMBER(SEARCH("Yes",'2_all_summary'!U532)),1,2),IF(ISNUMBER(SEARCH("No",'2_all_summary'!U532)),4,3))</f>
        <v>4</v>
      </c>
    </row>
    <row r="534" spans="7:18" x14ac:dyDescent="0.3">
      <c r="G534" s="56"/>
      <c r="H534" s="41" t="str">
        <f>'2_all_summary'!D533</f>
        <v>Governance analysis of a community managed small-scale crab fishery in Madagascar: novel use of an empirical framework</v>
      </c>
      <c r="I534" s="41" t="str">
        <f>'2_all_summary'!E533</f>
        <v>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â€˜resilience through diversityâ€™, in terms of the diversity of both the actors and the incentives they are able to collectively employ. Â© 2017 The Authors</v>
      </c>
      <c r="J534" s="41">
        <f>IF(ISNUMBER(SEARCH("Yes",'2_all_summary'!$H533)),IF(ISNUMBER(SEARCH("Yes",'2_all_summary'!M533)),1,2),IF(ISNUMBER(SEARCH("No",'2_all_summary'!M533)),4,3))</f>
        <v>4</v>
      </c>
      <c r="K534" s="41">
        <f>IF(ISNUMBER(SEARCH("Yes",'2_all_summary'!$H533)),IF(ISNUMBER(SEARCH("Yes",'2_all_summary'!N533)),1,2),IF(ISNUMBER(SEARCH("No",'2_all_summary'!N533)),4,3))</f>
        <v>4</v>
      </c>
      <c r="L534" s="41">
        <f>IF(ISNUMBER(SEARCH("Yes",'2_all_summary'!$H533)),IF(ISNUMBER(SEARCH("Yes",'2_all_summary'!O533)),1,2),IF(ISNUMBER(SEARCH("No",'2_all_summary'!O533)),4,3))</f>
        <v>4</v>
      </c>
      <c r="M534" s="41">
        <f>IF(ISNUMBER(SEARCH("Yes",'2_all_summary'!$H533)),IF(0&lt;'2_all_summary'!P533,1,2),IF(0='2_all_summary'!P533,4,3))</f>
        <v>4</v>
      </c>
      <c r="N534" s="41">
        <f>IF(ISNUMBER(SEARCH("Yes",'2_all_summary'!$H533)),IF(ISNUMBER(SEARCH("Yes",'2_all_summary'!Q533)),1,2),IF(ISNUMBER(SEARCH("No",'2_all_summary'!Q533)),4,3))</f>
        <v>4</v>
      </c>
      <c r="O534" s="41">
        <f>IF(ISNUMBER(SEARCH("Yes",'2_all_summary'!$H533)),IF(ISNUMBER(SEARCH("Yes",'2_all_summary'!R533)),1,2),IF(ISNUMBER(SEARCH("No",'2_all_summary'!R533)),4,3))</f>
        <v>4</v>
      </c>
      <c r="P534" s="41">
        <f>IF(ISNUMBER(SEARCH("Yes",'2_all_summary'!$H533)),IF(ISNUMBER(SEARCH("Yes",'2_all_summary'!S533)),1,2),IF(ISNUMBER(SEARCH("No",'2_all_summary'!S533)),4,3))</f>
        <v>4</v>
      </c>
      <c r="Q534" s="41">
        <f>IF(ISNUMBER(SEARCH("Yes",'2_all_summary'!$H533)),IF(0&lt;'2_all_summary'!T533,1,2),IF(0='2_all_summary'!T533,4,3))</f>
        <v>4</v>
      </c>
      <c r="R534" s="41">
        <f>IF(ISNUMBER(SEARCH("Yes",'2_all_summary'!$H533)),IF(ISNUMBER(SEARCH("Yes",'2_all_summary'!U533)),1,2),IF(ISNUMBER(SEARCH("No",'2_all_summary'!U533)),4,3))</f>
        <v>4</v>
      </c>
    </row>
    <row r="535" spans="7:18" x14ac:dyDescent="0.3">
      <c r="G535" s="56"/>
      <c r="H535" s="41" t="str">
        <f>'2_all_summary'!D534</f>
        <v>Building and Maintaining a Citizen Science Network With Fishermen and Fishing Communities Post Deepwater Horizon Oil Disaster Using a CBPR Approach</v>
      </c>
      <c r="I535" s="41" t="str">
        <f>'2_all_summary'!E534</f>
        <v>When the Deepwater Horizon oil rig blew out in 2010, the immediate threats to productive deep water and estuarial fisheries and the regionâ€™s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Fishermenâ€™s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Â© The Author(s) 2018.</v>
      </c>
      <c r="J535" s="41">
        <f>IF(ISNUMBER(SEARCH("Yes",'2_all_summary'!$H534)),IF(ISNUMBER(SEARCH("Yes",'2_all_summary'!M534)),1,2),IF(ISNUMBER(SEARCH("No",'2_all_summary'!M534)),4,3))</f>
        <v>4</v>
      </c>
      <c r="K535" s="41">
        <f>IF(ISNUMBER(SEARCH("Yes",'2_all_summary'!$H534)),IF(ISNUMBER(SEARCH("Yes",'2_all_summary'!N534)),1,2),IF(ISNUMBER(SEARCH("No",'2_all_summary'!N534)),4,3))</f>
        <v>4</v>
      </c>
      <c r="L535" s="41">
        <f>IF(ISNUMBER(SEARCH("Yes",'2_all_summary'!$H534)),IF(ISNUMBER(SEARCH("Yes",'2_all_summary'!O534)),1,2),IF(ISNUMBER(SEARCH("No",'2_all_summary'!O534)),4,3))</f>
        <v>4</v>
      </c>
      <c r="M535" s="41">
        <f>IF(ISNUMBER(SEARCH("Yes",'2_all_summary'!$H534)),IF(0&lt;'2_all_summary'!P534,1,2),IF(0='2_all_summary'!P534,4,3))</f>
        <v>4</v>
      </c>
      <c r="N535" s="41">
        <f>IF(ISNUMBER(SEARCH("Yes",'2_all_summary'!$H534)),IF(ISNUMBER(SEARCH("Yes",'2_all_summary'!Q534)),1,2),IF(ISNUMBER(SEARCH("No",'2_all_summary'!Q534)),4,3))</f>
        <v>4</v>
      </c>
      <c r="O535" s="41">
        <f>IF(ISNUMBER(SEARCH("Yes",'2_all_summary'!$H534)),IF(ISNUMBER(SEARCH("Yes",'2_all_summary'!R534)),1,2),IF(ISNUMBER(SEARCH("No",'2_all_summary'!R534)),4,3))</f>
        <v>4</v>
      </c>
      <c r="P535" s="41">
        <f>IF(ISNUMBER(SEARCH("Yes",'2_all_summary'!$H534)),IF(ISNUMBER(SEARCH("Yes",'2_all_summary'!S534)),1,2),IF(ISNUMBER(SEARCH("No",'2_all_summary'!S534)),4,3))</f>
        <v>4</v>
      </c>
      <c r="Q535" s="41">
        <f>IF(ISNUMBER(SEARCH("Yes",'2_all_summary'!$H534)),IF(0&lt;'2_all_summary'!T534,1,2),IF(0='2_all_summary'!T534,4,3))</f>
        <v>4</v>
      </c>
      <c r="R535" s="41">
        <f>IF(ISNUMBER(SEARCH("Yes",'2_all_summary'!$H534)),IF(ISNUMBER(SEARCH("Yes",'2_all_summary'!U534)),1,2),IF(ISNUMBER(SEARCH("No",'2_all_summary'!U534)),4,3))</f>
        <v>4</v>
      </c>
    </row>
    <row r="536" spans="7:18" x14ac:dyDescent="0.3">
      <c r="G536" s="56"/>
      <c r="H536" s="41" t="str">
        <f>'2_all_summary'!D535</f>
        <v>An exploration of Hul'qumi'num Coast Salish peoples' attitudes towards the establishment of no-take zones within marine protected areas in the Salish Sea, Canada</v>
      </c>
      <c r="I536" s="41" t="str">
        <f>'2_all_summary'!E535</f>
        <v>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Â© Canadian Association of Geographers/L'Association canadienne des gÃ©ographes.</v>
      </c>
      <c r="J536" s="41">
        <f>IF(ISNUMBER(SEARCH("Yes",'2_all_summary'!$H535)),IF(ISNUMBER(SEARCH("Yes",'2_all_summary'!M535)),1,2),IF(ISNUMBER(SEARCH("No",'2_all_summary'!M535)),4,3))</f>
        <v>4</v>
      </c>
      <c r="K536" s="41">
        <f>IF(ISNUMBER(SEARCH("Yes",'2_all_summary'!$H535)),IF(ISNUMBER(SEARCH("Yes",'2_all_summary'!N535)),1,2),IF(ISNUMBER(SEARCH("No",'2_all_summary'!N535)),4,3))</f>
        <v>4</v>
      </c>
      <c r="L536" s="41">
        <f>IF(ISNUMBER(SEARCH("Yes",'2_all_summary'!$H535)),IF(ISNUMBER(SEARCH("Yes",'2_all_summary'!O535)),1,2),IF(ISNUMBER(SEARCH("No",'2_all_summary'!O535)),4,3))</f>
        <v>4</v>
      </c>
      <c r="M536" s="41">
        <f>IF(ISNUMBER(SEARCH("Yes",'2_all_summary'!$H535)),IF(0&lt;'2_all_summary'!P535,1,2),IF(0='2_all_summary'!P535,4,3))</f>
        <v>4</v>
      </c>
      <c r="N536" s="41">
        <f>IF(ISNUMBER(SEARCH("Yes",'2_all_summary'!$H535)),IF(ISNUMBER(SEARCH("Yes",'2_all_summary'!Q535)),1,2),IF(ISNUMBER(SEARCH("No",'2_all_summary'!Q535)),4,3))</f>
        <v>4</v>
      </c>
      <c r="O536" s="41">
        <f>IF(ISNUMBER(SEARCH("Yes",'2_all_summary'!$H535)),IF(ISNUMBER(SEARCH("Yes",'2_all_summary'!R535)),1,2),IF(ISNUMBER(SEARCH("No",'2_all_summary'!R535)),4,3))</f>
        <v>4</v>
      </c>
      <c r="P536" s="41">
        <f>IF(ISNUMBER(SEARCH("Yes",'2_all_summary'!$H535)),IF(ISNUMBER(SEARCH("Yes",'2_all_summary'!S535)),1,2),IF(ISNUMBER(SEARCH("No",'2_all_summary'!S535)),4,3))</f>
        <v>4</v>
      </c>
      <c r="Q536" s="41">
        <f>IF(ISNUMBER(SEARCH("Yes",'2_all_summary'!$H535)),IF(0&lt;'2_all_summary'!T535,1,2),IF(0='2_all_summary'!T535,4,3))</f>
        <v>4</v>
      </c>
      <c r="R536" s="41">
        <f>IF(ISNUMBER(SEARCH("Yes",'2_all_summary'!$H535)),IF(ISNUMBER(SEARCH("Yes",'2_all_summary'!U535)),1,2),IF(ISNUMBER(SEARCH("No",'2_all_summary'!U535)),4,3))</f>
        <v>4</v>
      </c>
    </row>
    <row r="537" spans="7:18" x14ac:dyDescent="0.3">
      <c r="G537" s="56"/>
      <c r="H537" s="41" t="str">
        <f>'2_all_summary'!D536</f>
        <v>Participation of local fishermen in scientific fisheries data collection: A case study from the Bangweulu Swamps, Zambia</v>
      </c>
      <c r="I537" s="41" t="str">
        <f>'2_all_summary'!E536</f>
        <v>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v>
      </c>
      <c r="J537" s="41">
        <f>IF(ISNUMBER(SEARCH("Yes",'2_all_summary'!$H536)),IF(ISNUMBER(SEARCH("Yes",'2_all_summary'!M536)),1,2),IF(ISNUMBER(SEARCH("No",'2_all_summary'!M536)),4,3))</f>
        <v>4</v>
      </c>
      <c r="K537" s="41">
        <f>IF(ISNUMBER(SEARCH("Yes",'2_all_summary'!$H536)),IF(ISNUMBER(SEARCH("Yes",'2_all_summary'!N536)),1,2),IF(ISNUMBER(SEARCH("No",'2_all_summary'!N536)),4,3))</f>
        <v>4</v>
      </c>
      <c r="L537" s="41">
        <f>IF(ISNUMBER(SEARCH("Yes",'2_all_summary'!$H536)),IF(ISNUMBER(SEARCH("Yes",'2_all_summary'!O536)),1,2),IF(ISNUMBER(SEARCH("No",'2_all_summary'!O536)),4,3))</f>
        <v>4</v>
      </c>
      <c r="M537" s="41">
        <f>IF(ISNUMBER(SEARCH("Yes",'2_all_summary'!$H536)),IF(0&lt;'2_all_summary'!P536,1,2),IF(0='2_all_summary'!P536,4,3))</f>
        <v>4</v>
      </c>
      <c r="N537" s="41">
        <f>IF(ISNUMBER(SEARCH("Yes",'2_all_summary'!$H536)),IF(ISNUMBER(SEARCH("Yes",'2_all_summary'!Q536)),1,2),IF(ISNUMBER(SEARCH("No",'2_all_summary'!Q536)),4,3))</f>
        <v>4</v>
      </c>
      <c r="O537" s="41">
        <f>IF(ISNUMBER(SEARCH("Yes",'2_all_summary'!$H536)),IF(ISNUMBER(SEARCH("Yes",'2_all_summary'!R536)),1,2),IF(ISNUMBER(SEARCH("No",'2_all_summary'!R536)),4,3))</f>
        <v>4</v>
      </c>
      <c r="P537" s="41">
        <f>IF(ISNUMBER(SEARCH("Yes",'2_all_summary'!$H536)),IF(ISNUMBER(SEARCH("Yes",'2_all_summary'!S536)),1,2),IF(ISNUMBER(SEARCH("No",'2_all_summary'!S536)),4,3))</f>
        <v>4</v>
      </c>
      <c r="Q537" s="41">
        <f>IF(ISNUMBER(SEARCH("Yes",'2_all_summary'!$H536)),IF(0&lt;'2_all_summary'!T536,1,2),IF(0='2_all_summary'!T536,4,3))</f>
        <v>4</v>
      </c>
      <c r="R537" s="41">
        <f>IF(ISNUMBER(SEARCH("Yes",'2_all_summary'!$H536)),IF(ISNUMBER(SEARCH("Yes",'2_all_summary'!U536)),1,2),IF(ISNUMBER(SEARCH("No",'2_all_summary'!U536)),4,3))</f>
        <v>4</v>
      </c>
    </row>
    <row r="538" spans="7:18" x14ac:dyDescent="0.3">
      <c r="G538" s="56"/>
      <c r="H538" s="41" t="str">
        <f>'2_all_summary'!D537</f>
        <v>Collaborative and community-based management of coral reefs: lessons from experience</v>
      </c>
      <c r="I538" s="41" t="str">
        <f>'2_all_summary'!E537</f>
        <v>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v>
      </c>
      <c r="J538" s="41">
        <f>IF(ISNUMBER(SEARCH("Yes",'2_all_summary'!$H537)),IF(ISNUMBER(SEARCH("Yes",'2_all_summary'!M537)),1,2),IF(ISNUMBER(SEARCH("No",'2_all_summary'!M537)),4,3))</f>
        <v>4</v>
      </c>
      <c r="K538" s="41">
        <f>IF(ISNUMBER(SEARCH("Yes",'2_all_summary'!$H537)),IF(ISNUMBER(SEARCH("Yes",'2_all_summary'!N537)),1,2),IF(ISNUMBER(SEARCH("No",'2_all_summary'!N537)),4,3))</f>
        <v>4</v>
      </c>
      <c r="L538" s="41">
        <f>IF(ISNUMBER(SEARCH("Yes",'2_all_summary'!$H537)),IF(ISNUMBER(SEARCH("Yes",'2_all_summary'!O537)),1,2),IF(ISNUMBER(SEARCH("No",'2_all_summary'!O537)),4,3))</f>
        <v>4</v>
      </c>
      <c r="M538" s="41">
        <f>IF(ISNUMBER(SEARCH("Yes",'2_all_summary'!$H537)),IF(0&lt;'2_all_summary'!P537,1,2),IF(0='2_all_summary'!P537,4,3))</f>
        <v>4</v>
      </c>
      <c r="N538" s="41">
        <f>IF(ISNUMBER(SEARCH("Yes",'2_all_summary'!$H537)),IF(ISNUMBER(SEARCH("Yes",'2_all_summary'!Q537)),1,2),IF(ISNUMBER(SEARCH("No",'2_all_summary'!Q537)),4,3))</f>
        <v>4</v>
      </c>
      <c r="O538" s="41">
        <f>IF(ISNUMBER(SEARCH("Yes",'2_all_summary'!$H537)),IF(ISNUMBER(SEARCH("Yes",'2_all_summary'!R537)),1,2),IF(ISNUMBER(SEARCH("No",'2_all_summary'!R537)),4,3))</f>
        <v>4</v>
      </c>
      <c r="P538" s="41">
        <f>IF(ISNUMBER(SEARCH("Yes",'2_all_summary'!$H537)),IF(ISNUMBER(SEARCH("Yes",'2_all_summary'!S537)),1,2),IF(ISNUMBER(SEARCH("No",'2_all_summary'!S537)),4,3))</f>
        <v>4</v>
      </c>
      <c r="Q538" s="41">
        <f>IF(ISNUMBER(SEARCH("Yes",'2_all_summary'!$H537)),IF(0&lt;'2_all_summary'!T537,1,2),IF(0='2_all_summary'!T537,4,3))</f>
        <v>4</v>
      </c>
      <c r="R538" s="41">
        <f>IF(ISNUMBER(SEARCH("Yes",'2_all_summary'!$H537)),IF(ISNUMBER(SEARCH("Yes",'2_all_summary'!U537)),1,2),IF(ISNUMBER(SEARCH("No",'2_all_summary'!U537)),4,3))</f>
        <v>4</v>
      </c>
    </row>
    <row r="539" spans="7:18" x14ac:dyDescent="0.3">
      <c r="G539" s="56"/>
      <c r="H539" s="41" t="str">
        <f>'2_all_summary'!D538</f>
        <v>Marudu bay community-based geloina spp. aquaculture management: Enhancing sustainable consumption, livelihood and food security</v>
      </c>
      <c r="I539" s="41" t="str">
        <f>'2_all_summary'!E538</f>
        <v>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Â© Penerbit UMT.</v>
      </c>
      <c r="J539" s="41">
        <f>IF(ISNUMBER(SEARCH("Yes",'2_all_summary'!$H538)),IF(ISNUMBER(SEARCH("Yes",'2_all_summary'!M538)),1,2),IF(ISNUMBER(SEARCH("No",'2_all_summary'!M538)),4,3))</f>
        <v>4</v>
      </c>
      <c r="K539" s="41">
        <f>IF(ISNUMBER(SEARCH("Yes",'2_all_summary'!$H538)),IF(ISNUMBER(SEARCH("Yes",'2_all_summary'!N538)),1,2),IF(ISNUMBER(SEARCH("No",'2_all_summary'!N538)),4,3))</f>
        <v>4</v>
      </c>
      <c r="L539" s="41">
        <f>IF(ISNUMBER(SEARCH("Yes",'2_all_summary'!$H538)),IF(ISNUMBER(SEARCH("Yes",'2_all_summary'!O538)),1,2),IF(ISNUMBER(SEARCH("No",'2_all_summary'!O538)),4,3))</f>
        <v>4</v>
      </c>
      <c r="M539" s="41">
        <f>IF(ISNUMBER(SEARCH("Yes",'2_all_summary'!$H538)),IF(0&lt;'2_all_summary'!P538,1,2),IF(0='2_all_summary'!P538,4,3))</f>
        <v>4</v>
      </c>
      <c r="N539" s="41">
        <f>IF(ISNUMBER(SEARCH("Yes",'2_all_summary'!$H538)),IF(ISNUMBER(SEARCH("Yes",'2_all_summary'!Q538)),1,2),IF(ISNUMBER(SEARCH("No",'2_all_summary'!Q538)),4,3))</f>
        <v>4</v>
      </c>
      <c r="O539" s="41">
        <f>IF(ISNUMBER(SEARCH("Yes",'2_all_summary'!$H538)),IF(ISNUMBER(SEARCH("Yes",'2_all_summary'!R538)),1,2),IF(ISNUMBER(SEARCH("No",'2_all_summary'!R538)),4,3))</f>
        <v>4</v>
      </c>
      <c r="P539" s="41">
        <f>IF(ISNUMBER(SEARCH("Yes",'2_all_summary'!$H538)),IF(ISNUMBER(SEARCH("Yes",'2_all_summary'!S538)),1,2),IF(ISNUMBER(SEARCH("No",'2_all_summary'!S538)),4,3))</f>
        <v>4</v>
      </c>
      <c r="Q539" s="41">
        <f>IF(ISNUMBER(SEARCH("Yes",'2_all_summary'!$H538)),IF(0&lt;'2_all_summary'!T538,1,2),IF(0='2_all_summary'!T538,4,3))</f>
        <v>4</v>
      </c>
      <c r="R539" s="41">
        <f>IF(ISNUMBER(SEARCH("Yes",'2_all_summary'!$H538)),IF(ISNUMBER(SEARCH("Yes",'2_all_summary'!U538)),1,2),IF(ISNUMBER(SEARCH("No",'2_all_summary'!U538)),4,3))</f>
        <v>4</v>
      </c>
    </row>
    <row r="540" spans="7:18" x14ac:dyDescent="0.3">
      <c r="G540" s="56"/>
      <c r="H540" s="41" t="str">
        <f>'2_all_summary'!D539</f>
        <v>CASE STUDY: Community based ecological mangrove rehabilitation (CBEMR) in Indonesia from small (12-33 ha) to medium scales (400 ha) with pathways for adoption at larger scales (&gt; 5000 ha)</v>
      </c>
      <c r="I540" s="41" t="str">
        <f>'2_all_summary'!E539</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Licence Creative Commons.</v>
      </c>
      <c r="J540" s="41">
        <f>IF(ISNUMBER(SEARCH("Yes",'2_all_summary'!$H539)),IF(ISNUMBER(SEARCH("Yes",'2_all_summary'!M539)),1,2),IF(ISNUMBER(SEARCH("No",'2_all_summary'!M539)),4,3))</f>
        <v>4</v>
      </c>
      <c r="K540" s="41">
        <f>IF(ISNUMBER(SEARCH("Yes",'2_all_summary'!$H539)),IF(ISNUMBER(SEARCH("Yes",'2_all_summary'!N539)),1,2),IF(ISNUMBER(SEARCH("No",'2_all_summary'!N539)),4,3))</f>
        <v>4</v>
      </c>
      <c r="L540" s="41">
        <f>IF(ISNUMBER(SEARCH("Yes",'2_all_summary'!$H539)),IF(ISNUMBER(SEARCH("Yes",'2_all_summary'!O539)),1,2),IF(ISNUMBER(SEARCH("No",'2_all_summary'!O539)),4,3))</f>
        <v>4</v>
      </c>
      <c r="M540" s="41">
        <f>IF(ISNUMBER(SEARCH("Yes",'2_all_summary'!$H539)),IF(0&lt;'2_all_summary'!P539,1,2),IF(0='2_all_summary'!P539,4,3))</f>
        <v>4</v>
      </c>
      <c r="N540" s="41">
        <f>IF(ISNUMBER(SEARCH("Yes",'2_all_summary'!$H539)),IF(ISNUMBER(SEARCH("Yes",'2_all_summary'!Q539)),1,2),IF(ISNUMBER(SEARCH("No",'2_all_summary'!Q539)),4,3))</f>
        <v>4</v>
      </c>
      <c r="O540" s="41">
        <f>IF(ISNUMBER(SEARCH("Yes",'2_all_summary'!$H539)),IF(ISNUMBER(SEARCH("Yes",'2_all_summary'!R539)),1,2),IF(ISNUMBER(SEARCH("No",'2_all_summary'!R539)),4,3))</f>
        <v>4</v>
      </c>
      <c r="P540" s="41">
        <f>IF(ISNUMBER(SEARCH("Yes",'2_all_summary'!$H539)),IF(ISNUMBER(SEARCH("Yes",'2_all_summary'!S539)),1,2),IF(ISNUMBER(SEARCH("No",'2_all_summary'!S539)),4,3))</f>
        <v>4</v>
      </c>
      <c r="Q540" s="41">
        <f>IF(ISNUMBER(SEARCH("Yes",'2_all_summary'!$H539)),IF(0&lt;'2_all_summary'!T539,1,2),IF(0='2_all_summary'!T539,4,3))</f>
        <v>4</v>
      </c>
      <c r="R540" s="41">
        <f>IF(ISNUMBER(SEARCH("Yes",'2_all_summary'!$H539)),IF(ISNUMBER(SEARCH("Yes",'2_all_summary'!U539)),1,2),IF(ISNUMBER(SEARCH("No",'2_all_summary'!U539)),4,3))</f>
        <v>4</v>
      </c>
    </row>
    <row r="541" spans="7:18" x14ac:dyDescent="0.3">
      <c r="G541" s="56"/>
      <c r="H541" s="41" t="str">
        <f>'2_all_summary'!D540</f>
        <v>Women and fisheries co-management: Limits to participation on Lake Victoria</v>
      </c>
      <c r="I541" s="41" t="str">
        <f>'2_all_summary'!E540</f>
        <v>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Â© 2019 Elsevier B.V.</v>
      </c>
      <c r="J541" s="41">
        <f>IF(ISNUMBER(SEARCH("Yes",'2_all_summary'!$H540)),IF(ISNUMBER(SEARCH("Yes",'2_all_summary'!M540)),1,2),IF(ISNUMBER(SEARCH("No",'2_all_summary'!M540)),4,3))</f>
        <v>4</v>
      </c>
      <c r="K541" s="41">
        <f>IF(ISNUMBER(SEARCH("Yes",'2_all_summary'!$H540)),IF(ISNUMBER(SEARCH("Yes",'2_all_summary'!N540)),1,2),IF(ISNUMBER(SEARCH("No",'2_all_summary'!N540)),4,3))</f>
        <v>4</v>
      </c>
      <c r="L541" s="41">
        <f>IF(ISNUMBER(SEARCH("Yes",'2_all_summary'!$H540)),IF(ISNUMBER(SEARCH("Yes",'2_all_summary'!O540)),1,2),IF(ISNUMBER(SEARCH("No",'2_all_summary'!O540)),4,3))</f>
        <v>4</v>
      </c>
      <c r="M541" s="41">
        <f>IF(ISNUMBER(SEARCH("Yes",'2_all_summary'!$H540)),IF(0&lt;'2_all_summary'!P540,1,2),IF(0='2_all_summary'!P540,4,3))</f>
        <v>4</v>
      </c>
      <c r="N541" s="41">
        <f>IF(ISNUMBER(SEARCH("Yes",'2_all_summary'!$H540)),IF(ISNUMBER(SEARCH("Yes",'2_all_summary'!Q540)),1,2),IF(ISNUMBER(SEARCH("No",'2_all_summary'!Q540)),4,3))</f>
        <v>4</v>
      </c>
      <c r="O541" s="41">
        <f>IF(ISNUMBER(SEARCH("Yes",'2_all_summary'!$H540)),IF(ISNUMBER(SEARCH("Yes",'2_all_summary'!R540)),1,2),IF(ISNUMBER(SEARCH("No",'2_all_summary'!R540)),4,3))</f>
        <v>4</v>
      </c>
      <c r="P541" s="41">
        <f>IF(ISNUMBER(SEARCH("Yes",'2_all_summary'!$H540)),IF(ISNUMBER(SEARCH("Yes",'2_all_summary'!S540)),1,2),IF(ISNUMBER(SEARCH("No",'2_all_summary'!S540)),4,3))</f>
        <v>4</v>
      </c>
      <c r="Q541" s="41">
        <f>IF(ISNUMBER(SEARCH("Yes",'2_all_summary'!$H540)),IF(0&lt;'2_all_summary'!T540,1,2),IF(0='2_all_summary'!T540,4,3))</f>
        <v>4</v>
      </c>
      <c r="R541" s="41">
        <f>IF(ISNUMBER(SEARCH("Yes",'2_all_summary'!$H540)),IF(ISNUMBER(SEARCH("Yes",'2_all_summary'!U540)),1,2),IF(ISNUMBER(SEARCH("No",'2_all_summary'!U540)),4,3))</f>
        <v>4</v>
      </c>
    </row>
    <row r="542" spans="7:18" x14ac:dyDescent="0.3">
      <c r="G542" s="56"/>
      <c r="H542" s="41" t="str">
        <f>'2_all_summary'!D541</f>
        <v>Community champions of ecosystem services: The role of local agency in protecting Indonesian coral reefs</v>
      </c>
      <c r="I542" s="41" t="str">
        <f>'2_all_summary'!E541</f>
        <v>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â€œchampions,â€ fishers and others exerting influence within their communities, and â€œisland champions (IC),â€ individuals working at island level from local government and non-government roles, are developing their ownâ€”often unorthodoxâ€”strategies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Â© 2022 Abdurrahim, Adhuri, Ross and Phelan.</v>
      </c>
      <c r="J542" s="41">
        <f>IF(ISNUMBER(SEARCH("Yes",'2_all_summary'!$H541)),IF(ISNUMBER(SEARCH("Yes",'2_all_summary'!M541)),1,2),IF(ISNUMBER(SEARCH("No",'2_all_summary'!M541)),4,3))</f>
        <v>4</v>
      </c>
      <c r="K542" s="41">
        <f>IF(ISNUMBER(SEARCH("Yes",'2_all_summary'!$H541)),IF(ISNUMBER(SEARCH("Yes",'2_all_summary'!N541)),1,2),IF(ISNUMBER(SEARCH("No",'2_all_summary'!N541)),4,3))</f>
        <v>4</v>
      </c>
      <c r="L542" s="41">
        <f>IF(ISNUMBER(SEARCH("Yes",'2_all_summary'!$H541)),IF(ISNUMBER(SEARCH("Yes",'2_all_summary'!O541)),1,2),IF(ISNUMBER(SEARCH("No",'2_all_summary'!O541)),4,3))</f>
        <v>4</v>
      </c>
      <c r="M542" s="41">
        <f>IF(ISNUMBER(SEARCH("Yes",'2_all_summary'!$H541)),IF(0&lt;'2_all_summary'!P541,1,2),IF(0='2_all_summary'!P541,4,3))</f>
        <v>4</v>
      </c>
      <c r="N542" s="41">
        <f>IF(ISNUMBER(SEARCH("Yes",'2_all_summary'!$H541)),IF(ISNUMBER(SEARCH("Yes",'2_all_summary'!Q541)),1,2),IF(ISNUMBER(SEARCH("No",'2_all_summary'!Q541)),4,3))</f>
        <v>4</v>
      </c>
      <c r="O542" s="41">
        <f>IF(ISNUMBER(SEARCH("Yes",'2_all_summary'!$H541)),IF(ISNUMBER(SEARCH("Yes",'2_all_summary'!R541)),1,2),IF(ISNUMBER(SEARCH("No",'2_all_summary'!R541)),4,3))</f>
        <v>4</v>
      </c>
      <c r="P542" s="41">
        <f>IF(ISNUMBER(SEARCH("Yes",'2_all_summary'!$H541)),IF(ISNUMBER(SEARCH("Yes",'2_all_summary'!S541)),1,2),IF(ISNUMBER(SEARCH("No",'2_all_summary'!S541)),4,3))</f>
        <v>4</v>
      </c>
      <c r="Q542" s="41">
        <f>IF(ISNUMBER(SEARCH("Yes",'2_all_summary'!$H541)),IF(0&lt;'2_all_summary'!T541,1,2),IF(0='2_all_summary'!T541,4,3))</f>
        <v>4</v>
      </c>
      <c r="R542" s="41">
        <f>IF(ISNUMBER(SEARCH("Yes",'2_all_summary'!$H541)),IF(ISNUMBER(SEARCH("Yes",'2_all_summary'!U541)),1,2),IF(ISNUMBER(SEARCH("No",'2_all_summary'!U541)),4,3))</f>
        <v>4</v>
      </c>
    </row>
    <row r="543" spans="7:18" x14ac:dyDescent="0.3">
      <c r="G543" s="56"/>
      <c r="H543" s="41" t="str">
        <f>'2_all_summary'!D542</f>
        <v>Community-based climate change adaptation strategies for integrated prawn-fish-rice farming in Bangladesh to promote social-ecological resilience</v>
      </c>
      <c r="I543" s="41" t="str">
        <f>'2_all_summary'!E542</f>
        <v>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Â© 2013 Wiley Publishing Asia Pty Ltd.</v>
      </c>
      <c r="J543" s="41">
        <f>IF(ISNUMBER(SEARCH("Yes",'2_all_summary'!$H542)),IF(ISNUMBER(SEARCH("Yes",'2_all_summary'!M542)),1,2),IF(ISNUMBER(SEARCH("No",'2_all_summary'!M542)),4,3))</f>
        <v>4</v>
      </c>
      <c r="K543" s="41">
        <f>IF(ISNUMBER(SEARCH("Yes",'2_all_summary'!$H542)),IF(ISNUMBER(SEARCH("Yes",'2_all_summary'!N542)),1,2),IF(ISNUMBER(SEARCH("No",'2_all_summary'!N542)),4,3))</f>
        <v>4</v>
      </c>
      <c r="L543" s="41">
        <f>IF(ISNUMBER(SEARCH("Yes",'2_all_summary'!$H542)),IF(ISNUMBER(SEARCH("Yes",'2_all_summary'!O542)),1,2),IF(ISNUMBER(SEARCH("No",'2_all_summary'!O542)),4,3))</f>
        <v>4</v>
      </c>
      <c r="M543" s="41">
        <f>IF(ISNUMBER(SEARCH("Yes",'2_all_summary'!$H542)),IF(0&lt;'2_all_summary'!P542,1,2),IF(0='2_all_summary'!P542,4,3))</f>
        <v>4</v>
      </c>
      <c r="N543" s="41">
        <f>IF(ISNUMBER(SEARCH("Yes",'2_all_summary'!$H542)),IF(ISNUMBER(SEARCH("Yes",'2_all_summary'!Q542)),1,2),IF(ISNUMBER(SEARCH("No",'2_all_summary'!Q542)),4,3))</f>
        <v>4</v>
      </c>
      <c r="O543" s="41">
        <f>IF(ISNUMBER(SEARCH("Yes",'2_all_summary'!$H542)),IF(ISNUMBER(SEARCH("Yes",'2_all_summary'!R542)),1,2),IF(ISNUMBER(SEARCH("No",'2_all_summary'!R542)),4,3))</f>
        <v>4</v>
      </c>
      <c r="P543" s="41">
        <f>IF(ISNUMBER(SEARCH("Yes",'2_all_summary'!$H542)),IF(ISNUMBER(SEARCH("Yes",'2_all_summary'!S542)),1,2),IF(ISNUMBER(SEARCH("No",'2_all_summary'!S542)),4,3))</f>
        <v>4</v>
      </c>
      <c r="Q543" s="41">
        <f>IF(ISNUMBER(SEARCH("Yes",'2_all_summary'!$H542)),IF(0&lt;'2_all_summary'!T542,1,2),IF(0='2_all_summary'!T542,4,3))</f>
        <v>4</v>
      </c>
      <c r="R543" s="41">
        <f>IF(ISNUMBER(SEARCH("Yes",'2_all_summary'!$H542)),IF(ISNUMBER(SEARCH("Yes",'2_all_summary'!U542)),1,2),IF(ISNUMBER(SEARCH("No",'2_all_summary'!U542)),4,3))</f>
        <v>4</v>
      </c>
    </row>
    <row r="544" spans="7:18" x14ac:dyDescent="0.3">
      <c r="G544" s="56"/>
      <c r="H544" s="41" t="str">
        <f>'2_all_summary'!D543</f>
        <v>Suitable habitats of two coastal cetaceans along the northern Arabian Sea: Important marine mammal areas susceptible to conservation gaps</v>
      </c>
      <c r="I544" s="41" t="str">
        <f>'2_all_summary'!E543</f>
        <v>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2â€“5Â m deep. The Indo-Pacific finless porpoise prefers 6â€“20Â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Â© 2023 John Wiley &amp; Sons Ltd.</v>
      </c>
      <c r="J544" s="41">
        <f>IF(ISNUMBER(SEARCH("Yes",'2_all_summary'!$H543)),IF(ISNUMBER(SEARCH("Yes",'2_all_summary'!M543)),1,2),IF(ISNUMBER(SEARCH("No",'2_all_summary'!M543)),4,3))</f>
        <v>4</v>
      </c>
      <c r="K544" s="41">
        <f>IF(ISNUMBER(SEARCH("Yes",'2_all_summary'!$H543)),IF(ISNUMBER(SEARCH("Yes",'2_all_summary'!N543)),1,2),IF(ISNUMBER(SEARCH("No",'2_all_summary'!N543)),4,3))</f>
        <v>4</v>
      </c>
      <c r="L544" s="41">
        <f>IF(ISNUMBER(SEARCH("Yes",'2_all_summary'!$H543)),IF(ISNUMBER(SEARCH("Yes",'2_all_summary'!O543)),1,2),IF(ISNUMBER(SEARCH("No",'2_all_summary'!O543)),4,3))</f>
        <v>4</v>
      </c>
      <c r="M544" s="41">
        <f>IF(ISNUMBER(SEARCH("Yes",'2_all_summary'!$H543)),IF(0&lt;'2_all_summary'!P543,1,2),IF(0='2_all_summary'!P543,4,3))</f>
        <v>4</v>
      </c>
      <c r="N544" s="41">
        <f>IF(ISNUMBER(SEARCH("Yes",'2_all_summary'!$H543)),IF(ISNUMBER(SEARCH("Yes",'2_all_summary'!Q543)),1,2),IF(ISNUMBER(SEARCH("No",'2_all_summary'!Q543)),4,3))</f>
        <v>4</v>
      </c>
      <c r="O544" s="41">
        <f>IF(ISNUMBER(SEARCH("Yes",'2_all_summary'!$H543)),IF(ISNUMBER(SEARCH("Yes",'2_all_summary'!R543)),1,2),IF(ISNUMBER(SEARCH("No",'2_all_summary'!R543)),4,3))</f>
        <v>4</v>
      </c>
      <c r="P544" s="41">
        <f>IF(ISNUMBER(SEARCH("Yes",'2_all_summary'!$H543)),IF(ISNUMBER(SEARCH("Yes",'2_all_summary'!S543)),1,2),IF(ISNUMBER(SEARCH("No",'2_all_summary'!S543)),4,3))</f>
        <v>4</v>
      </c>
      <c r="Q544" s="41">
        <f>IF(ISNUMBER(SEARCH("Yes",'2_all_summary'!$H543)),IF(0&lt;'2_all_summary'!T543,1,2),IF(0='2_all_summary'!T543,4,3))</f>
        <v>4</v>
      </c>
      <c r="R544" s="41">
        <f>IF(ISNUMBER(SEARCH("Yes",'2_all_summary'!$H543)),IF(ISNUMBER(SEARCH("Yes",'2_all_summary'!U543)),1,2),IF(ISNUMBER(SEARCH("No",'2_all_summary'!U543)),4,3))</f>
        <v>4</v>
      </c>
    </row>
    <row r="545" spans="7:18" x14ac:dyDescent="0.3">
      <c r="G545" s="56"/>
      <c r="H545" s="41" t="str">
        <f>'2_all_summary'!D544</f>
        <v>Community-based participatory research projects and policy engagement to protect environmental health on St Lawrence Island, Alaska</v>
      </c>
      <c r="I545" s="41" t="str">
        <f>'2_all_summary'!E544</f>
        <v>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Â© 2013 Pamela K.Miller et al.</v>
      </c>
      <c r="J545" s="41">
        <f>IF(ISNUMBER(SEARCH("Yes",'2_all_summary'!$H544)),IF(ISNUMBER(SEARCH("Yes",'2_all_summary'!M544)),1,2),IF(ISNUMBER(SEARCH("No",'2_all_summary'!M544)),4,3))</f>
        <v>4</v>
      </c>
      <c r="K545" s="41">
        <f>IF(ISNUMBER(SEARCH("Yes",'2_all_summary'!$H544)),IF(ISNUMBER(SEARCH("Yes",'2_all_summary'!N544)),1,2),IF(ISNUMBER(SEARCH("No",'2_all_summary'!N544)),4,3))</f>
        <v>4</v>
      </c>
      <c r="L545" s="41">
        <f>IF(ISNUMBER(SEARCH("Yes",'2_all_summary'!$H544)),IF(ISNUMBER(SEARCH("Yes",'2_all_summary'!O544)),1,2),IF(ISNUMBER(SEARCH("No",'2_all_summary'!O544)),4,3))</f>
        <v>4</v>
      </c>
      <c r="M545" s="41">
        <f>IF(ISNUMBER(SEARCH("Yes",'2_all_summary'!$H544)),IF(0&lt;'2_all_summary'!P544,1,2),IF(0='2_all_summary'!P544,4,3))</f>
        <v>4</v>
      </c>
      <c r="N545" s="41">
        <f>IF(ISNUMBER(SEARCH("Yes",'2_all_summary'!$H544)),IF(ISNUMBER(SEARCH("Yes",'2_all_summary'!Q544)),1,2),IF(ISNUMBER(SEARCH("No",'2_all_summary'!Q544)),4,3))</f>
        <v>4</v>
      </c>
      <c r="O545" s="41">
        <f>IF(ISNUMBER(SEARCH("Yes",'2_all_summary'!$H544)),IF(ISNUMBER(SEARCH("Yes",'2_all_summary'!R544)),1,2),IF(ISNUMBER(SEARCH("No",'2_all_summary'!R544)),4,3))</f>
        <v>4</v>
      </c>
      <c r="P545" s="41">
        <f>IF(ISNUMBER(SEARCH("Yes",'2_all_summary'!$H544)),IF(ISNUMBER(SEARCH("Yes",'2_all_summary'!S544)),1,2),IF(ISNUMBER(SEARCH("No",'2_all_summary'!S544)),4,3))</f>
        <v>4</v>
      </c>
      <c r="Q545" s="41">
        <f>IF(ISNUMBER(SEARCH("Yes",'2_all_summary'!$H544)),IF(0&lt;'2_all_summary'!T544,1,2),IF(0='2_all_summary'!T544,4,3))</f>
        <v>4</v>
      </c>
      <c r="R545" s="41">
        <f>IF(ISNUMBER(SEARCH("Yes",'2_all_summary'!$H544)),IF(ISNUMBER(SEARCH("Yes",'2_all_summary'!U544)),1,2),IF(ISNUMBER(SEARCH("No",'2_all_summary'!U544)),4,3))</f>
        <v>4</v>
      </c>
    </row>
    <row r="546" spans="7:18" x14ac:dyDescent="0.3">
      <c r="G546" s="56"/>
      <c r="H546" s="41" t="str">
        <f>'2_all_summary'!D545</f>
        <v>Considerations for management of metapopulations in small-scale fisheries of the Mesoamerican barrier reef ecosystem</v>
      </c>
      <c r="I546" s="41" t="str">
        <f>'2_all_summary'!E545</f>
        <v>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Â© 2007 Elsevier B.V. All rights reserved.</v>
      </c>
      <c r="J546" s="41">
        <f>IF(ISNUMBER(SEARCH("Yes",'2_all_summary'!$H545)),IF(ISNUMBER(SEARCH("Yes",'2_all_summary'!M545)),1,2),IF(ISNUMBER(SEARCH("No",'2_all_summary'!M545)),4,3))</f>
        <v>4</v>
      </c>
      <c r="K546" s="41">
        <f>IF(ISNUMBER(SEARCH("Yes",'2_all_summary'!$H545)),IF(ISNUMBER(SEARCH("Yes",'2_all_summary'!N545)),1,2),IF(ISNUMBER(SEARCH("No",'2_all_summary'!N545)),4,3))</f>
        <v>4</v>
      </c>
      <c r="L546" s="41">
        <f>IF(ISNUMBER(SEARCH("Yes",'2_all_summary'!$H545)),IF(ISNUMBER(SEARCH("Yes",'2_all_summary'!O545)),1,2),IF(ISNUMBER(SEARCH("No",'2_all_summary'!O545)),4,3))</f>
        <v>4</v>
      </c>
      <c r="M546" s="41">
        <f>IF(ISNUMBER(SEARCH("Yes",'2_all_summary'!$H545)),IF(0&lt;'2_all_summary'!P545,1,2),IF(0='2_all_summary'!P545,4,3))</f>
        <v>4</v>
      </c>
      <c r="N546" s="41">
        <f>IF(ISNUMBER(SEARCH("Yes",'2_all_summary'!$H545)),IF(ISNUMBER(SEARCH("Yes",'2_all_summary'!Q545)),1,2),IF(ISNUMBER(SEARCH("No",'2_all_summary'!Q545)),4,3))</f>
        <v>4</v>
      </c>
      <c r="O546" s="41">
        <f>IF(ISNUMBER(SEARCH("Yes",'2_all_summary'!$H545)),IF(ISNUMBER(SEARCH("Yes",'2_all_summary'!R545)),1,2),IF(ISNUMBER(SEARCH("No",'2_all_summary'!R545)),4,3))</f>
        <v>4</v>
      </c>
      <c r="P546" s="41">
        <f>IF(ISNUMBER(SEARCH("Yes",'2_all_summary'!$H545)),IF(ISNUMBER(SEARCH("Yes",'2_all_summary'!S545)),1,2),IF(ISNUMBER(SEARCH("No",'2_all_summary'!S545)),4,3))</f>
        <v>4</v>
      </c>
      <c r="Q546" s="41">
        <f>IF(ISNUMBER(SEARCH("Yes",'2_all_summary'!$H545)),IF(0&lt;'2_all_summary'!T545,1,2),IF(0='2_all_summary'!T545,4,3))</f>
        <v>4</v>
      </c>
      <c r="R546" s="41">
        <f>IF(ISNUMBER(SEARCH("Yes",'2_all_summary'!$H545)),IF(ISNUMBER(SEARCH("Yes",'2_all_summary'!U545)),1,2),IF(ISNUMBER(SEARCH("No",'2_all_summary'!U545)),4,3))</f>
        <v>4</v>
      </c>
    </row>
    <row r="547" spans="7:18" x14ac:dyDescent="0.3">
      <c r="G547" s="56"/>
      <c r="H547" s="41" t="str">
        <f>'2_all_summary'!D546</f>
        <v>Influence of latrine coverage and usage on diarrhoea incidence among children under 5 living in slum areas of Douala 5th sub-division, Cameroon</v>
      </c>
      <c r="I547" s="41" t="str">
        <f>'2_all_summary'!E546</f>
        <v>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Pearsonâ€™s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Â© Rodrigue Biguioh Mabvouna et al.</v>
      </c>
      <c r="J547" s="41">
        <f>IF(ISNUMBER(SEARCH("Yes",'2_all_summary'!$H546)),IF(ISNUMBER(SEARCH("Yes",'2_all_summary'!M546)),1,2),IF(ISNUMBER(SEARCH("No",'2_all_summary'!M546)),4,3))</f>
        <v>4</v>
      </c>
      <c r="K547" s="41">
        <f>IF(ISNUMBER(SEARCH("Yes",'2_all_summary'!$H546)),IF(ISNUMBER(SEARCH("Yes",'2_all_summary'!N546)),1,2),IF(ISNUMBER(SEARCH("No",'2_all_summary'!N546)),4,3))</f>
        <v>4</v>
      </c>
      <c r="L547" s="41">
        <f>IF(ISNUMBER(SEARCH("Yes",'2_all_summary'!$H546)),IF(ISNUMBER(SEARCH("Yes",'2_all_summary'!O546)),1,2),IF(ISNUMBER(SEARCH("No",'2_all_summary'!O546)),4,3))</f>
        <v>4</v>
      </c>
      <c r="M547" s="41">
        <f>IF(ISNUMBER(SEARCH("Yes",'2_all_summary'!$H546)),IF(0&lt;'2_all_summary'!P546,1,2),IF(0='2_all_summary'!P546,4,3))</f>
        <v>4</v>
      </c>
      <c r="N547" s="41">
        <f>IF(ISNUMBER(SEARCH("Yes",'2_all_summary'!$H546)),IF(ISNUMBER(SEARCH("Yes",'2_all_summary'!Q546)),1,2),IF(ISNUMBER(SEARCH("No",'2_all_summary'!Q546)),4,3))</f>
        <v>4</v>
      </c>
      <c r="O547" s="41">
        <f>IF(ISNUMBER(SEARCH("Yes",'2_all_summary'!$H546)),IF(ISNUMBER(SEARCH("Yes",'2_all_summary'!R546)),1,2),IF(ISNUMBER(SEARCH("No",'2_all_summary'!R546)),4,3))</f>
        <v>4</v>
      </c>
      <c r="P547" s="41">
        <f>IF(ISNUMBER(SEARCH("Yes",'2_all_summary'!$H546)),IF(ISNUMBER(SEARCH("Yes",'2_all_summary'!S546)),1,2),IF(ISNUMBER(SEARCH("No",'2_all_summary'!S546)),4,3))</f>
        <v>4</v>
      </c>
      <c r="Q547" s="41">
        <f>IF(ISNUMBER(SEARCH("Yes",'2_all_summary'!$H546)),IF(0&lt;'2_all_summary'!T546,1,2),IF(0='2_all_summary'!T546,4,3))</f>
        <v>4</v>
      </c>
      <c r="R547" s="41">
        <f>IF(ISNUMBER(SEARCH("Yes",'2_all_summary'!$H546)),IF(ISNUMBER(SEARCH("Yes",'2_all_summary'!U546)),1,2),IF(ISNUMBER(SEARCH("No",'2_all_summary'!U546)),4,3))</f>
        <v>4</v>
      </c>
    </row>
    <row r="548" spans="7:18" x14ac:dyDescent="0.3">
      <c r="G548" s="56"/>
      <c r="H548" s="41" t="str">
        <f>'2_all_summary'!D547</f>
        <v>Ostromâ€™s Governance Principles and Sustainable Financing of Fish Reserves</v>
      </c>
      <c r="I548" s="41" t="str">
        <f>'2_all_summary'!E547</f>
        <v>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Ostromâ€™s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Â© 2019, Springer Science+Business Media, LLC, part of Springer Nature.</v>
      </c>
      <c r="J548" s="41">
        <f>IF(ISNUMBER(SEARCH("Yes",'2_all_summary'!$H547)),IF(ISNUMBER(SEARCH("Yes",'2_all_summary'!M547)),1,2),IF(ISNUMBER(SEARCH("No",'2_all_summary'!M547)),4,3))</f>
        <v>4</v>
      </c>
      <c r="K548" s="41">
        <f>IF(ISNUMBER(SEARCH("Yes",'2_all_summary'!$H547)),IF(ISNUMBER(SEARCH("Yes",'2_all_summary'!N547)),1,2),IF(ISNUMBER(SEARCH("No",'2_all_summary'!N547)),4,3))</f>
        <v>4</v>
      </c>
      <c r="L548" s="41">
        <f>IF(ISNUMBER(SEARCH("Yes",'2_all_summary'!$H547)),IF(ISNUMBER(SEARCH("Yes",'2_all_summary'!O547)),1,2),IF(ISNUMBER(SEARCH("No",'2_all_summary'!O547)),4,3))</f>
        <v>4</v>
      </c>
      <c r="M548" s="41">
        <f>IF(ISNUMBER(SEARCH("Yes",'2_all_summary'!$H547)),IF(0&lt;'2_all_summary'!P547,1,2),IF(0='2_all_summary'!P547,4,3))</f>
        <v>4</v>
      </c>
      <c r="N548" s="41">
        <f>IF(ISNUMBER(SEARCH("Yes",'2_all_summary'!$H547)),IF(ISNUMBER(SEARCH("Yes",'2_all_summary'!Q547)),1,2),IF(ISNUMBER(SEARCH("No",'2_all_summary'!Q547)),4,3))</f>
        <v>4</v>
      </c>
      <c r="O548" s="41">
        <f>IF(ISNUMBER(SEARCH("Yes",'2_all_summary'!$H547)),IF(ISNUMBER(SEARCH("Yes",'2_all_summary'!R547)),1,2),IF(ISNUMBER(SEARCH("No",'2_all_summary'!R547)),4,3))</f>
        <v>4</v>
      </c>
      <c r="P548" s="41">
        <f>IF(ISNUMBER(SEARCH("Yes",'2_all_summary'!$H547)),IF(ISNUMBER(SEARCH("Yes",'2_all_summary'!S547)),1,2),IF(ISNUMBER(SEARCH("No",'2_all_summary'!S547)),4,3))</f>
        <v>4</v>
      </c>
      <c r="Q548" s="41">
        <f>IF(ISNUMBER(SEARCH("Yes",'2_all_summary'!$H547)),IF(0&lt;'2_all_summary'!T547,1,2),IF(0='2_all_summary'!T547,4,3))</f>
        <v>4</v>
      </c>
      <c r="R548" s="41">
        <f>IF(ISNUMBER(SEARCH("Yes",'2_all_summary'!$H547)),IF(ISNUMBER(SEARCH("Yes",'2_all_summary'!U547)),1,2),IF(ISNUMBER(SEARCH("No",'2_all_summary'!U547)),4,3))</f>
        <v>4</v>
      </c>
    </row>
    <row r="549" spans="7:18" x14ac:dyDescent="0.3">
      <c r="G549" s="56"/>
      <c r="H549" s="41" t="str">
        <f>'2_all_summary'!D548</f>
        <v>Participatory community assessments for fishing measure establishment around estuarine riverin Southern Thailand</v>
      </c>
      <c r="I549" s="41" t="str">
        <f>'2_all_summary'!E548</f>
        <v>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Â© Medwell Journals, 2014.</v>
      </c>
      <c r="J549" s="41">
        <f>IF(ISNUMBER(SEARCH("Yes",'2_all_summary'!$H548)),IF(ISNUMBER(SEARCH("Yes",'2_all_summary'!M548)),1,2),IF(ISNUMBER(SEARCH("No",'2_all_summary'!M548)),4,3))</f>
        <v>4</v>
      </c>
      <c r="K549" s="41">
        <f>IF(ISNUMBER(SEARCH("Yes",'2_all_summary'!$H548)),IF(ISNUMBER(SEARCH("Yes",'2_all_summary'!N548)),1,2),IF(ISNUMBER(SEARCH("No",'2_all_summary'!N548)),4,3))</f>
        <v>4</v>
      </c>
      <c r="L549" s="41">
        <f>IF(ISNUMBER(SEARCH("Yes",'2_all_summary'!$H548)),IF(ISNUMBER(SEARCH("Yes",'2_all_summary'!O548)),1,2),IF(ISNUMBER(SEARCH("No",'2_all_summary'!O548)),4,3))</f>
        <v>4</v>
      </c>
      <c r="M549" s="41">
        <f>IF(ISNUMBER(SEARCH("Yes",'2_all_summary'!$H548)),IF(0&lt;'2_all_summary'!P548,1,2),IF(0='2_all_summary'!P548,4,3))</f>
        <v>4</v>
      </c>
      <c r="N549" s="41">
        <f>IF(ISNUMBER(SEARCH("Yes",'2_all_summary'!$H548)),IF(ISNUMBER(SEARCH("Yes",'2_all_summary'!Q548)),1,2),IF(ISNUMBER(SEARCH("No",'2_all_summary'!Q548)),4,3))</f>
        <v>4</v>
      </c>
      <c r="O549" s="41">
        <f>IF(ISNUMBER(SEARCH("Yes",'2_all_summary'!$H548)),IF(ISNUMBER(SEARCH("Yes",'2_all_summary'!R548)),1,2),IF(ISNUMBER(SEARCH("No",'2_all_summary'!R548)),4,3))</f>
        <v>4</v>
      </c>
      <c r="P549" s="41">
        <f>IF(ISNUMBER(SEARCH("Yes",'2_all_summary'!$H548)),IF(ISNUMBER(SEARCH("Yes",'2_all_summary'!S548)),1,2),IF(ISNUMBER(SEARCH("No",'2_all_summary'!S548)),4,3))</f>
        <v>4</v>
      </c>
      <c r="Q549" s="41">
        <f>IF(ISNUMBER(SEARCH("Yes",'2_all_summary'!$H548)),IF(0&lt;'2_all_summary'!T548,1,2),IF(0='2_all_summary'!T548,4,3))</f>
        <v>4</v>
      </c>
      <c r="R549" s="41">
        <f>IF(ISNUMBER(SEARCH("Yes",'2_all_summary'!$H548)),IF(ISNUMBER(SEARCH("Yes",'2_all_summary'!U548)),1,2),IF(ISNUMBER(SEARCH("No",'2_all_summary'!U548)),4,3))</f>
        <v>4</v>
      </c>
    </row>
    <row r="550" spans="7:18" x14ac:dyDescent="0.3">
      <c r="G550" s="56"/>
      <c r="H550" s="41" t="str">
        <f>'2_all_summary'!D549</f>
        <v>Shifts in the distribution and abundance of coastal marine species along the eastern Pacific Ocean during marine heatwaves from 2013 to 2018</v>
      </c>
      <c r="I550" s="41" t="str">
        <f>'2_all_summary'!E549</f>
        <v>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Â© 2018 The Author(s).</v>
      </c>
      <c r="J550" s="41">
        <f>IF(ISNUMBER(SEARCH("Yes",'2_all_summary'!$H549)),IF(ISNUMBER(SEARCH("Yes",'2_all_summary'!M549)),1,2),IF(ISNUMBER(SEARCH("No",'2_all_summary'!M549)),4,3))</f>
        <v>4</v>
      </c>
      <c r="K550" s="41">
        <f>IF(ISNUMBER(SEARCH("Yes",'2_all_summary'!$H549)),IF(ISNUMBER(SEARCH("Yes",'2_all_summary'!N549)),1,2),IF(ISNUMBER(SEARCH("No",'2_all_summary'!N549)),4,3))</f>
        <v>4</v>
      </c>
      <c r="L550" s="41">
        <f>IF(ISNUMBER(SEARCH("Yes",'2_all_summary'!$H549)),IF(ISNUMBER(SEARCH("Yes",'2_all_summary'!O549)),1,2),IF(ISNUMBER(SEARCH("No",'2_all_summary'!O549)),4,3))</f>
        <v>4</v>
      </c>
      <c r="M550" s="41">
        <f>IF(ISNUMBER(SEARCH("Yes",'2_all_summary'!$H549)),IF(0&lt;'2_all_summary'!P549,1,2),IF(0='2_all_summary'!P549,4,3))</f>
        <v>4</v>
      </c>
      <c r="N550" s="41">
        <f>IF(ISNUMBER(SEARCH("Yes",'2_all_summary'!$H549)),IF(ISNUMBER(SEARCH("Yes",'2_all_summary'!Q549)),1,2),IF(ISNUMBER(SEARCH("No",'2_all_summary'!Q549)),4,3))</f>
        <v>4</v>
      </c>
      <c r="O550" s="41">
        <f>IF(ISNUMBER(SEARCH("Yes",'2_all_summary'!$H549)),IF(ISNUMBER(SEARCH("Yes",'2_all_summary'!R549)),1,2),IF(ISNUMBER(SEARCH("No",'2_all_summary'!R549)),4,3))</f>
        <v>4</v>
      </c>
      <c r="P550" s="41">
        <f>IF(ISNUMBER(SEARCH("Yes",'2_all_summary'!$H549)),IF(ISNUMBER(SEARCH("Yes",'2_all_summary'!S549)),1,2),IF(ISNUMBER(SEARCH("No",'2_all_summary'!S549)),4,3))</f>
        <v>4</v>
      </c>
      <c r="Q550" s="41">
        <f>IF(ISNUMBER(SEARCH("Yes",'2_all_summary'!$H549)),IF(0&lt;'2_all_summary'!T549,1,2),IF(0='2_all_summary'!T549,4,3))</f>
        <v>4</v>
      </c>
      <c r="R550" s="41">
        <f>IF(ISNUMBER(SEARCH("Yes",'2_all_summary'!$H549)),IF(ISNUMBER(SEARCH("Yes",'2_all_summary'!U549)),1,2),IF(ISNUMBER(SEARCH("No",'2_all_summary'!U549)),4,3))</f>
        <v>4</v>
      </c>
    </row>
    <row r="551" spans="7:18" x14ac:dyDescent="0.3">
      <c r="G551" s="56"/>
      <c r="H551" s="41" t="str">
        <f>'2_all_summary'!D550</f>
        <v>Catalyzing sustainable fisheries management through behavior change interventions</v>
      </c>
      <c r="I551" s="41" t="str">
        <f>'2_all_summary'!E550</f>
        <v>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Â© 2020 The Authors. Conservation Biology published by Wiley Periodicals, Inc. on behalf of Society for Conservation Biology</v>
      </c>
      <c r="J551" s="41">
        <f>IF(ISNUMBER(SEARCH("Yes",'2_all_summary'!$H550)),IF(ISNUMBER(SEARCH("Yes",'2_all_summary'!M550)),1,2),IF(ISNUMBER(SEARCH("No",'2_all_summary'!M550)),4,3))</f>
        <v>4</v>
      </c>
      <c r="K551" s="41">
        <f>IF(ISNUMBER(SEARCH("Yes",'2_all_summary'!$H550)),IF(ISNUMBER(SEARCH("Yes",'2_all_summary'!N550)),1,2),IF(ISNUMBER(SEARCH("No",'2_all_summary'!N550)),4,3))</f>
        <v>4</v>
      </c>
      <c r="L551" s="41">
        <f>IF(ISNUMBER(SEARCH("Yes",'2_all_summary'!$H550)),IF(ISNUMBER(SEARCH("Yes",'2_all_summary'!O550)),1,2),IF(ISNUMBER(SEARCH("No",'2_all_summary'!O550)),4,3))</f>
        <v>4</v>
      </c>
      <c r="M551" s="41">
        <f>IF(ISNUMBER(SEARCH("Yes",'2_all_summary'!$H550)),IF(0&lt;'2_all_summary'!P550,1,2),IF(0='2_all_summary'!P550,4,3))</f>
        <v>4</v>
      </c>
      <c r="N551" s="41">
        <f>IF(ISNUMBER(SEARCH("Yes",'2_all_summary'!$H550)),IF(ISNUMBER(SEARCH("Yes",'2_all_summary'!Q550)),1,2),IF(ISNUMBER(SEARCH("No",'2_all_summary'!Q550)),4,3))</f>
        <v>4</v>
      </c>
      <c r="O551" s="41">
        <f>IF(ISNUMBER(SEARCH("Yes",'2_all_summary'!$H550)),IF(ISNUMBER(SEARCH("Yes",'2_all_summary'!R550)),1,2),IF(ISNUMBER(SEARCH("No",'2_all_summary'!R550)),4,3))</f>
        <v>4</v>
      </c>
      <c r="P551" s="41">
        <f>IF(ISNUMBER(SEARCH("Yes",'2_all_summary'!$H550)),IF(ISNUMBER(SEARCH("Yes",'2_all_summary'!S550)),1,2),IF(ISNUMBER(SEARCH("No",'2_all_summary'!S550)),4,3))</f>
        <v>4</v>
      </c>
      <c r="Q551" s="41">
        <f>IF(ISNUMBER(SEARCH("Yes",'2_all_summary'!$H550)),IF(0&lt;'2_all_summary'!T550,1,2),IF(0='2_all_summary'!T550,4,3))</f>
        <v>4</v>
      </c>
      <c r="R551" s="41">
        <f>IF(ISNUMBER(SEARCH("Yes",'2_all_summary'!$H550)),IF(ISNUMBER(SEARCH("Yes",'2_all_summary'!U550)),1,2),IF(ISNUMBER(SEARCH("No",'2_all_summary'!U550)),4,3))</f>
        <v>4</v>
      </c>
    </row>
    <row r="552" spans="7:18" x14ac:dyDescent="0.3">
      <c r="G552" s="56"/>
      <c r="H552" s="41" t="str">
        <f>'2_all_summary'!D551</f>
        <v>Adapting to declining fish resources: The differentiation of livelihood systems and fishing strategies in Singkarak Lake's fishing community, West Sumatra</v>
      </c>
      <c r="I552" s="41" t="str">
        <f>'2_all_summary'!E551</f>
        <v>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Â© 2013 Springer-Verlag Berlin Heidelberg.</v>
      </c>
      <c r="J552" s="41">
        <f>IF(ISNUMBER(SEARCH("Yes",'2_all_summary'!$H551)),IF(ISNUMBER(SEARCH("Yes",'2_all_summary'!M551)),1,2),IF(ISNUMBER(SEARCH("No",'2_all_summary'!M551)),4,3))</f>
        <v>4</v>
      </c>
      <c r="K552" s="41">
        <f>IF(ISNUMBER(SEARCH("Yes",'2_all_summary'!$H551)),IF(ISNUMBER(SEARCH("Yes",'2_all_summary'!N551)),1,2),IF(ISNUMBER(SEARCH("No",'2_all_summary'!N551)),4,3))</f>
        <v>4</v>
      </c>
      <c r="L552" s="41">
        <f>IF(ISNUMBER(SEARCH("Yes",'2_all_summary'!$H551)),IF(ISNUMBER(SEARCH("Yes",'2_all_summary'!O551)),1,2),IF(ISNUMBER(SEARCH("No",'2_all_summary'!O551)),4,3))</f>
        <v>4</v>
      </c>
      <c r="M552" s="41">
        <f>IF(ISNUMBER(SEARCH("Yes",'2_all_summary'!$H551)),IF(0&lt;'2_all_summary'!P551,1,2),IF(0='2_all_summary'!P551,4,3))</f>
        <v>4</v>
      </c>
      <c r="N552" s="41">
        <f>IF(ISNUMBER(SEARCH("Yes",'2_all_summary'!$H551)),IF(ISNUMBER(SEARCH("Yes",'2_all_summary'!Q551)),1,2),IF(ISNUMBER(SEARCH("No",'2_all_summary'!Q551)),4,3))</f>
        <v>4</v>
      </c>
      <c r="O552" s="41">
        <f>IF(ISNUMBER(SEARCH("Yes",'2_all_summary'!$H551)),IF(ISNUMBER(SEARCH("Yes",'2_all_summary'!R551)),1,2),IF(ISNUMBER(SEARCH("No",'2_all_summary'!R551)),4,3))</f>
        <v>4</v>
      </c>
      <c r="P552" s="41">
        <f>IF(ISNUMBER(SEARCH("Yes",'2_all_summary'!$H551)),IF(ISNUMBER(SEARCH("Yes",'2_all_summary'!S551)),1,2),IF(ISNUMBER(SEARCH("No",'2_all_summary'!S551)),4,3))</f>
        <v>4</v>
      </c>
      <c r="Q552" s="41">
        <f>IF(ISNUMBER(SEARCH("Yes",'2_all_summary'!$H551)),IF(0&lt;'2_all_summary'!T551,1,2),IF(0='2_all_summary'!T551,4,3))</f>
        <v>4</v>
      </c>
      <c r="R552" s="41">
        <f>IF(ISNUMBER(SEARCH("Yes",'2_all_summary'!$H551)),IF(ISNUMBER(SEARCH("Yes",'2_all_summary'!U551)),1,2),IF(ISNUMBER(SEARCH("No",'2_all_summary'!U551)),4,3))</f>
        <v>4</v>
      </c>
    </row>
    <row r="553" spans="7:18" x14ac:dyDescent="0.3">
      <c r="G553" s="56"/>
      <c r="H553" s="41" t="str">
        <f>'2_all_summary'!D552</f>
        <v>Establishment of a fish sanctuary for conserving indigenous fishes in the largest freshwater swamp forest of Bangladesh: A community-based management approach</v>
      </c>
      <c r="I553" s="41" t="str">
        <f>'2_all_summary'!E552</f>
        <v>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2.77â€“2.98, 6.15â€“6.14, and 0.66â€“0.71,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Â© 2022 The Author(s)</v>
      </c>
      <c r="J553" s="41">
        <f>IF(ISNUMBER(SEARCH("Yes",'2_all_summary'!$H552)),IF(ISNUMBER(SEARCH("Yes",'2_all_summary'!M552)),1,2),IF(ISNUMBER(SEARCH("No",'2_all_summary'!M552)),4,3))</f>
        <v>4</v>
      </c>
      <c r="K553" s="41">
        <f>IF(ISNUMBER(SEARCH("Yes",'2_all_summary'!$H552)),IF(ISNUMBER(SEARCH("Yes",'2_all_summary'!N552)),1,2),IF(ISNUMBER(SEARCH("No",'2_all_summary'!N552)),4,3))</f>
        <v>4</v>
      </c>
      <c r="L553" s="41">
        <f>IF(ISNUMBER(SEARCH("Yes",'2_all_summary'!$H552)),IF(ISNUMBER(SEARCH("Yes",'2_all_summary'!O552)),1,2),IF(ISNUMBER(SEARCH("No",'2_all_summary'!O552)),4,3))</f>
        <v>4</v>
      </c>
      <c r="M553" s="41">
        <f>IF(ISNUMBER(SEARCH("Yes",'2_all_summary'!$H552)),IF(0&lt;'2_all_summary'!P552,1,2),IF(0='2_all_summary'!P552,4,3))</f>
        <v>4</v>
      </c>
      <c r="N553" s="41">
        <f>IF(ISNUMBER(SEARCH("Yes",'2_all_summary'!$H552)),IF(ISNUMBER(SEARCH("Yes",'2_all_summary'!Q552)),1,2),IF(ISNUMBER(SEARCH("No",'2_all_summary'!Q552)),4,3))</f>
        <v>4</v>
      </c>
      <c r="O553" s="41">
        <f>IF(ISNUMBER(SEARCH("Yes",'2_all_summary'!$H552)),IF(ISNUMBER(SEARCH("Yes",'2_all_summary'!R552)),1,2),IF(ISNUMBER(SEARCH("No",'2_all_summary'!R552)),4,3))</f>
        <v>4</v>
      </c>
      <c r="P553" s="41">
        <f>IF(ISNUMBER(SEARCH("Yes",'2_all_summary'!$H552)),IF(ISNUMBER(SEARCH("Yes",'2_all_summary'!S552)),1,2),IF(ISNUMBER(SEARCH("No",'2_all_summary'!S552)),4,3))</f>
        <v>4</v>
      </c>
      <c r="Q553" s="41">
        <f>IF(ISNUMBER(SEARCH("Yes",'2_all_summary'!$H552)),IF(0&lt;'2_all_summary'!T552,1,2),IF(0='2_all_summary'!T552,4,3))</f>
        <v>4</v>
      </c>
      <c r="R553" s="41">
        <f>IF(ISNUMBER(SEARCH("Yes",'2_all_summary'!$H552)),IF(ISNUMBER(SEARCH("Yes",'2_all_summary'!U552)),1,2),IF(ISNUMBER(SEARCH("No",'2_all_summary'!U552)),4,3))</f>
        <v>4</v>
      </c>
    </row>
    <row r="554" spans="7:18" x14ac:dyDescent="0.3">
      <c r="G554" s="56"/>
      <c r="H554" s="41" t="str">
        <f>'2_all_summary'!D553</f>
        <v>Seasonal variation of Opisthorchis viverrini infection in cyprinoid fish in north-east Thailand: Implications for parasite control and food safety</v>
      </c>
      <c r="I554" s="41" t="str">
        <f>'2_all_summary'!E553</f>
        <v>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v>
      </c>
      <c r="J554" s="41">
        <f>IF(ISNUMBER(SEARCH("Yes",'2_all_summary'!$H553)),IF(ISNUMBER(SEARCH("Yes",'2_all_summary'!M553)),1,2),IF(ISNUMBER(SEARCH("No",'2_all_summary'!M553)),4,3))</f>
        <v>4</v>
      </c>
      <c r="K554" s="41">
        <f>IF(ISNUMBER(SEARCH("Yes",'2_all_summary'!$H553)),IF(ISNUMBER(SEARCH("Yes",'2_all_summary'!N553)),1,2),IF(ISNUMBER(SEARCH("No",'2_all_summary'!N553)),4,3))</f>
        <v>4</v>
      </c>
      <c r="L554" s="41">
        <f>IF(ISNUMBER(SEARCH("Yes",'2_all_summary'!$H553)),IF(ISNUMBER(SEARCH("Yes",'2_all_summary'!O553)),1,2),IF(ISNUMBER(SEARCH("No",'2_all_summary'!O553)),4,3))</f>
        <v>4</v>
      </c>
      <c r="M554" s="41">
        <f>IF(ISNUMBER(SEARCH("Yes",'2_all_summary'!$H553)),IF(0&lt;'2_all_summary'!P553,1,2),IF(0='2_all_summary'!P553,4,3))</f>
        <v>4</v>
      </c>
      <c r="N554" s="41">
        <f>IF(ISNUMBER(SEARCH("Yes",'2_all_summary'!$H553)),IF(ISNUMBER(SEARCH("Yes",'2_all_summary'!Q553)),1,2),IF(ISNUMBER(SEARCH("No",'2_all_summary'!Q553)),4,3))</f>
        <v>4</v>
      </c>
      <c r="O554" s="41">
        <f>IF(ISNUMBER(SEARCH("Yes",'2_all_summary'!$H553)),IF(ISNUMBER(SEARCH("Yes",'2_all_summary'!R553)),1,2),IF(ISNUMBER(SEARCH("No",'2_all_summary'!R553)),4,3))</f>
        <v>4</v>
      </c>
      <c r="P554" s="41">
        <f>IF(ISNUMBER(SEARCH("Yes",'2_all_summary'!$H553)),IF(ISNUMBER(SEARCH("Yes",'2_all_summary'!S553)),1,2),IF(ISNUMBER(SEARCH("No",'2_all_summary'!S553)),4,3))</f>
        <v>4</v>
      </c>
      <c r="Q554" s="41">
        <f>IF(ISNUMBER(SEARCH("Yes",'2_all_summary'!$H553)),IF(0&lt;'2_all_summary'!T553,1,2),IF(0='2_all_summary'!T553,4,3))</f>
        <v>4</v>
      </c>
      <c r="R554" s="41">
        <f>IF(ISNUMBER(SEARCH("Yes",'2_all_summary'!$H553)),IF(ISNUMBER(SEARCH("Yes",'2_all_summary'!U553)),1,2),IF(ISNUMBER(SEARCH("No",'2_all_summary'!U553)),4,3))</f>
        <v>4</v>
      </c>
    </row>
    <row r="555" spans="7:18" x14ac:dyDescent="0.3">
      <c r="G555" s="56"/>
      <c r="H555" s="41" t="str">
        <f>'2_all_summary'!D554</f>
        <v>Linking population to conservation. Special report: Pakistan.</v>
      </c>
      <c r="I555" s="41" t="str">
        <f>'2_all_summary'!E554</f>
        <v>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v>
      </c>
      <c r="J555" s="41">
        <f>IF(ISNUMBER(SEARCH("Yes",'2_all_summary'!$H554)),IF(ISNUMBER(SEARCH("Yes",'2_all_summary'!M554)),1,2),IF(ISNUMBER(SEARCH("No",'2_all_summary'!M554)),4,3))</f>
        <v>4</v>
      </c>
      <c r="K555" s="41">
        <f>IF(ISNUMBER(SEARCH("Yes",'2_all_summary'!$H554)),IF(ISNUMBER(SEARCH("Yes",'2_all_summary'!N554)),1,2),IF(ISNUMBER(SEARCH("No",'2_all_summary'!N554)),4,3))</f>
        <v>4</v>
      </c>
      <c r="L555" s="41">
        <f>IF(ISNUMBER(SEARCH("Yes",'2_all_summary'!$H554)),IF(ISNUMBER(SEARCH("Yes",'2_all_summary'!O554)),1,2),IF(ISNUMBER(SEARCH("No",'2_all_summary'!O554)),4,3))</f>
        <v>4</v>
      </c>
      <c r="M555" s="41">
        <f>IF(ISNUMBER(SEARCH("Yes",'2_all_summary'!$H554)),IF(0&lt;'2_all_summary'!P554,1,2),IF(0='2_all_summary'!P554,4,3))</f>
        <v>4</v>
      </c>
      <c r="N555" s="41">
        <f>IF(ISNUMBER(SEARCH("Yes",'2_all_summary'!$H554)),IF(ISNUMBER(SEARCH("Yes",'2_all_summary'!Q554)),1,2),IF(ISNUMBER(SEARCH("No",'2_all_summary'!Q554)),4,3))</f>
        <v>4</v>
      </c>
      <c r="O555" s="41">
        <f>IF(ISNUMBER(SEARCH("Yes",'2_all_summary'!$H554)),IF(ISNUMBER(SEARCH("Yes",'2_all_summary'!R554)),1,2),IF(ISNUMBER(SEARCH("No",'2_all_summary'!R554)),4,3))</f>
        <v>4</v>
      </c>
      <c r="P555" s="41">
        <f>IF(ISNUMBER(SEARCH("Yes",'2_all_summary'!$H554)),IF(ISNUMBER(SEARCH("Yes",'2_all_summary'!S554)),1,2),IF(ISNUMBER(SEARCH("No",'2_all_summary'!S554)),4,3))</f>
        <v>4</v>
      </c>
      <c r="Q555" s="41">
        <f>IF(ISNUMBER(SEARCH("Yes",'2_all_summary'!$H554)),IF(0&lt;'2_all_summary'!T554,1,2),IF(0='2_all_summary'!T554,4,3))</f>
        <v>4</v>
      </c>
      <c r="R555" s="41">
        <f>IF(ISNUMBER(SEARCH("Yes",'2_all_summary'!$H554)),IF(ISNUMBER(SEARCH("Yes",'2_all_summary'!U554)),1,2),IF(ISNUMBER(SEARCH("No",'2_all_summary'!U554)),4,3))</f>
        <v>4</v>
      </c>
    </row>
    <row r="556" spans="7:18" x14ac:dyDescent="0.3">
      <c r="G556" s="56"/>
      <c r="H556" s="41" t="str">
        <f>'2_all_summary'!D555</f>
        <v>Community-Based Conservation of the Ngao River in Thailand: A Networked Story of Success</v>
      </c>
      <c r="I556" s="41" t="str">
        <f>'2_all_summary'!E555</f>
        <v>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communitiesâ€™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â€œRootedâ€ relations with the environment allowed communities to recognize the positive impacts of conservation. Understanding situated and entangled relationships within complex networks enables opportunities to support CBC programs that meet conservation and development goals. Â© 2022 Taylor &amp; Francis Group, LLC.</v>
      </c>
      <c r="J556" s="41">
        <f>IF(ISNUMBER(SEARCH("Yes",'2_all_summary'!$H555)),IF(ISNUMBER(SEARCH("Yes",'2_all_summary'!M555)),1,2),IF(ISNUMBER(SEARCH("No",'2_all_summary'!M555)),4,3))</f>
        <v>4</v>
      </c>
      <c r="K556" s="41">
        <f>IF(ISNUMBER(SEARCH("Yes",'2_all_summary'!$H555)),IF(ISNUMBER(SEARCH("Yes",'2_all_summary'!N555)),1,2),IF(ISNUMBER(SEARCH("No",'2_all_summary'!N555)),4,3))</f>
        <v>4</v>
      </c>
      <c r="L556" s="41">
        <f>IF(ISNUMBER(SEARCH("Yes",'2_all_summary'!$H555)),IF(ISNUMBER(SEARCH("Yes",'2_all_summary'!O555)),1,2),IF(ISNUMBER(SEARCH("No",'2_all_summary'!O555)),4,3))</f>
        <v>4</v>
      </c>
      <c r="M556" s="41">
        <f>IF(ISNUMBER(SEARCH("Yes",'2_all_summary'!$H555)),IF(0&lt;'2_all_summary'!P555,1,2),IF(0='2_all_summary'!P555,4,3))</f>
        <v>4</v>
      </c>
      <c r="N556" s="41">
        <f>IF(ISNUMBER(SEARCH("Yes",'2_all_summary'!$H555)),IF(ISNUMBER(SEARCH("Yes",'2_all_summary'!Q555)),1,2),IF(ISNUMBER(SEARCH("No",'2_all_summary'!Q555)),4,3))</f>
        <v>4</v>
      </c>
      <c r="O556" s="41">
        <f>IF(ISNUMBER(SEARCH("Yes",'2_all_summary'!$H555)),IF(ISNUMBER(SEARCH("Yes",'2_all_summary'!R555)),1,2),IF(ISNUMBER(SEARCH("No",'2_all_summary'!R555)),4,3))</f>
        <v>4</v>
      </c>
      <c r="P556" s="41">
        <f>IF(ISNUMBER(SEARCH("Yes",'2_all_summary'!$H555)),IF(ISNUMBER(SEARCH("Yes",'2_all_summary'!S555)),1,2),IF(ISNUMBER(SEARCH("No",'2_all_summary'!S555)),4,3))</f>
        <v>4</v>
      </c>
      <c r="Q556" s="41">
        <f>IF(ISNUMBER(SEARCH("Yes",'2_all_summary'!$H555)),IF(0&lt;'2_all_summary'!T555,1,2),IF(0='2_all_summary'!T555,4,3))</f>
        <v>4</v>
      </c>
      <c r="R556" s="41">
        <f>IF(ISNUMBER(SEARCH("Yes",'2_all_summary'!$H555)),IF(ISNUMBER(SEARCH("Yes",'2_all_summary'!U555)),1,2),IF(ISNUMBER(SEARCH("No",'2_all_summary'!U555)),4,3))</f>
        <v>4</v>
      </c>
    </row>
    <row r="557" spans="7:18" x14ac:dyDescent="0.3">
      <c r="G557" s="56"/>
      <c r="H557" s="41" t="str">
        <f>'2_all_summary'!D556</f>
        <v>A sea change on the African coast? Preliminary social and ecological outcomes of a governance transformation in Kenyan fisheries</v>
      </c>
      <c r="I557" s="41" t="str">
        <f>'2_all_summary'!E556</f>
        <v>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Â© 2014 Elsevier Ltd.</v>
      </c>
      <c r="J557" s="41">
        <f>IF(ISNUMBER(SEARCH("Yes",'2_all_summary'!$H556)),IF(ISNUMBER(SEARCH("Yes",'2_all_summary'!M556)),1,2),IF(ISNUMBER(SEARCH("No",'2_all_summary'!M556)),4,3))</f>
        <v>4</v>
      </c>
      <c r="K557" s="41">
        <f>IF(ISNUMBER(SEARCH("Yes",'2_all_summary'!$H556)),IF(ISNUMBER(SEARCH("Yes",'2_all_summary'!N556)),1,2),IF(ISNUMBER(SEARCH("No",'2_all_summary'!N556)),4,3))</f>
        <v>4</v>
      </c>
      <c r="L557" s="41">
        <f>IF(ISNUMBER(SEARCH("Yes",'2_all_summary'!$H556)),IF(ISNUMBER(SEARCH("Yes",'2_all_summary'!O556)),1,2),IF(ISNUMBER(SEARCH("No",'2_all_summary'!O556)),4,3))</f>
        <v>4</v>
      </c>
      <c r="M557" s="41">
        <f>IF(ISNUMBER(SEARCH("Yes",'2_all_summary'!$H556)),IF(0&lt;'2_all_summary'!P556,1,2),IF(0='2_all_summary'!P556,4,3))</f>
        <v>4</v>
      </c>
      <c r="N557" s="41">
        <f>IF(ISNUMBER(SEARCH("Yes",'2_all_summary'!$H556)),IF(ISNUMBER(SEARCH("Yes",'2_all_summary'!Q556)),1,2),IF(ISNUMBER(SEARCH("No",'2_all_summary'!Q556)),4,3))</f>
        <v>4</v>
      </c>
      <c r="O557" s="41">
        <f>IF(ISNUMBER(SEARCH("Yes",'2_all_summary'!$H556)),IF(ISNUMBER(SEARCH("Yes",'2_all_summary'!R556)),1,2),IF(ISNUMBER(SEARCH("No",'2_all_summary'!R556)),4,3))</f>
        <v>4</v>
      </c>
      <c r="P557" s="41">
        <f>IF(ISNUMBER(SEARCH("Yes",'2_all_summary'!$H556)),IF(ISNUMBER(SEARCH("Yes",'2_all_summary'!S556)),1,2),IF(ISNUMBER(SEARCH("No",'2_all_summary'!S556)),4,3))</f>
        <v>4</v>
      </c>
      <c r="Q557" s="41">
        <f>IF(ISNUMBER(SEARCH("Yes",'2_all_summary'!$H556)),IF(0&lt;'2_all_summary'!T556,1,2),IF(0='2_all_summary'!T556,4,3))</f>
        <v>4</v>
      </c>
      <c r="R557" s="41">
        <f>IF(ISNUMBER(SEARCH("Yes",'2_all_summary'!$H556)),IF(ISNUMBER(SEARCH("Yes",'2_all_summary'!U556)),1,2),IF(ISNUMBER(SEARCH("No",'2_all_summary'!U556)),4,3))</f>
        <v>4</v>
      </c>
    </row>
    <row r="558" spans="7:18" x14ac:dyDescent="0.3">
      <c r="G558" s="56"/>
      <c r="H558" s="41" t="str">
        <f>'2_all_summary'!D557</f>
        <v>Are mangroves worth replanting? The direct economic benefits of a community-based reforestation project</v>
      </c>
      <c r="I558" s="41" t="str">
        <f>'2_all_summary'!E557</f>
        <v>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Â© 2006 Foundation for Environmental Conservation.</v>
      </c>
      <c r="J558" s="41">
        <f>IF(ISNUMBER(SEARCH("Yes",'2_all_summary'!$H557)),IF(ISNUMBER(SEARCH("Yes",'2_all_summary'!M557)),1,2),IF(ISNUMBER(SEARCH("No",'2_all_summary'!M557)),4,3))</f>
        <v>4</v>
      </c>
      <c r="K558" s="41">
        <f>IF(ISNUMBER(SEARCH("Yes",'2_all_summary'!$H557)),IF(ISNUMBER(SEARCH("Yes",'2_all_summary'!N557)),1,2),IF(ISNUMBER(SEARCH("No",'2_all_summary'!N557)),4,3))</f>
        <v>4</v>
      </c>
      <c r="L558" s="41">
        <f>IF(ISNUMBER(SEARCH("Yes",'2_all_summary'!$H557)),IF(ISNUMBER(SEARCH("Yes",'2_all_summary'!O557)),1,2),IF(ISNUMBER(SEARCH("No",'2_all_summary'!O557)),4,3))</f>
        <v>4</v>
      </c>
      <c r="M558" s="41">
        <f>IF(ISNUMBER(SEARCH("Yes",'2_all_summary'!$H557)),IF(0&lt;'2_all_summary'!P557,1,2),IF(0='2_all_summary'!P557,4,3))</f>
        <v>4</v>
      </c>
      <c r="N558" s="41">
        <f>IF(ISNUMBER(SEARCH("Yes",'2_all_summary'!$H557)),IF(ISNUMBER(SEARCH("Yes",'2_all_summary'!Q557)),1,2),IF(ISNUMBER(SEARCH("No",'2_all_summary'!Q557)),4,3))</f>
        <v>4</v>
      </c>
      <c r="O558" s="41">
        <f>IF(ISNUMBER(SEARCH("Yes",'2_all_summary'!$H557)),IF(ISNUMBER(SEARCH("Yes",'2_all_summary'!R557)),1,2),IF(ISNUMBER(SEARCH("No",'2_all_summary'!R557)),4,3))</f>
        <v>4</v>
      </c>
      <c r="P558" s="41">
        <f>IF(ISNUMBER(SEARCH("Yes",'2_all_summary'!$H557)),IF(ISNUMBER(SEARCH("Yes",'2_all_summary'!S557)),1,2),IF(ISNUMBER(SEARCH("No",'2_all_summary'!S557)),4,3))</f>
        <v>4</v>
      </c>
      <c r="Q558" s="41">
        <f>IF(ISNUMBER(SEARCH("Yes",'2_all_summary'!$H557)),IF(0&lt;'2_all_summary'!T557,1,2),IF(0='2_all_summary'!T557,4,3))</f>
        <v>4</v>
      </c>
      <c r="R558" s="41">
        <f>IF(ISNUMBER(SEARCH("Yes",'2_all_summary'!$H557)),IF(ISNUMBER(SEARCH("Yes",'2_all_summary'!U557)),1,2),IF(ISNUMBER(SEARCH("No",'2_all_summary'!U557)),4,3))</f>
        <v>4</v>
      </c>
    </row>
    <row r="559" spans="7:18" x14ac:dyDescent="0.3">
      <c r="G559" s="56"/>
      <c r="H559" s="41" t="str">
        <f>'2_all_summary'!D558</f>
        <v>Using community members to assess artisanal fisheries: The marine turtle fishery in Madagascar</v>
      </c>
      <c r="I559" s="41" t="str">
        <f>'2_all_summary'!E558</f>
        <v>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Â© 2010 The AuthorsAnimal Conservation Â© 2010 The Zoological Society of London.</v>
      </c>
      <c r="J559" s="41">
        <f>IF(ISNUMBER(SEARCH("Yes",'2_all_summary'!$H558)),IF(ISNUMBER(SEARCH("Yes",'2_all_summary'!M558)),1,2),IF(ISNUMBER(SEARCH("No",'2_all_summary'!M558)),4,3))</f>
        <v>4</v>
      </c>
      <c r="K559" s="41">
        <f>IF(ISNUMBER(SEARCH("Yes",'2_all_summary'!$H558)),IF(ISNUMBER(SEARCH("Yes",'2_all_summary'!N558)),1,2),IF(ISNUMBER(SEARCH("No",'2_all_summary'!N558)),4,3))</f>
        <v>4</v>
      </c>
      <c r="L559" s="41">
        <f>IF(ISNUMBER(SEARCH("Yes",'2_all_summary'!$H558)),IF(ISNUMBER(SEARCH("Yes",'2_all_summary'!O558)),1,2),IF(ISNUMBER(SEARCH("No",'2_all_summary'!O558)),4,3))</f>
        <v>4</v>
      </c>
      <c r="M559" s="41">
        <f>IF(ISNUMBER(SEARCH("Yes",'2_all_summary'!$H558)),IF(0&lt;'2_all_summary'!P558,1,2),IF(0='2_all_summary'!P558,4,3))</f>
        <v>4</v>
      </c>
      <c r="N559" s="41">
        <f>IF(ISNUMBER(SEARCH("Yes",'2_all_summary'!$H558)),IF(ISNUMBER(SEARCH("Yes",'2_all_summary'!Q558)),1,2),IF(ISNUMBER(SEARCH("No",'2_all_summary'!Q558)),4,3))</f>
        <v>4</v>
      </c>
      <c r="O559" s="41">
        <f>IF(ISNUMBER(SEARCH("Yes",'2_all_summary'!$H558)),IF(ISNUMBER(SEARCH("Yes",'2_all_summary'!R558)),1,2),IF(ISNUMBER(SEARCH("No",'2_all_summary'!R558)),4,3))</f>
        <v>4</v>
      </c>
      <c r="P559" s="41">
        <f>IF(ISNUMBER(SEARCH("Yes",'2_all_summary'!$H558)),IF(ISNUMBER(SEARCH("Yes",'2_all_summary'!S558)),1,2),IF(ISNUMBER(SEARCH("No",'2_all_summary'!S558)),4,3))</f>
        <v>4</v>
      </c>
      <c r="Q559" s="41">
        <f>IF(ISNUMBER(SEARCH("Yes",'2_all_summary'!$H558)),IF(0&lt;'2_all_summary'!T558,1,2),IF(0='2_all_summary'!T558,4,3))</f>
        <v>4</v>
      </c>
      <c r="R559" s="41">
        <f>IF(ISNUMBER(SEARCH("Yes",'2_all_summary'!$H558)),IF(ISNUMBER(SEARCH("Yes",'2_all_summary'!U558)),1,2),IF(ISNUMBER(SEARCH("No",'2_all_summary'!U558)),4,3))</f>
        <v>4</v>
      </c>
    </row>
    <row r="560" spans="7:18" x14ac:dyDescent="0.3">
      <c r="G560" s="56"/>
      <c r="H560" s="41" t="str">
        <f>'2_all_summary'!D559</f>
        <v>Gender and local floodplain management institutions: A case study from Bangladesh</v>
      </c>
      <c r="I560" s="41" t="str">
        <f>'2_all_summary'!E559</f>
        <v>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Â© 2008 John Wiley &amp; Sons, Ltd.</v>
      </c>
      <c r="J560" s="41">
        <f>IF(ISNUMBER(SEARCH("Yes",'2_all_summary'!$H559)),IF(ISNUMBER(SEARCH("Yes",'2_all_summary'!M559)),1,2),IF(ISNUMBER(SEARCH("No",'2_all_summary'!M559)),4,3))</f>
        <v>4</v>
      </c>
      <c r="K560" s="41">
        <f>IF(ISNUMBER(SEARCH("Yes",'2_all_summary'!$H559)),IF(ISNUMBER(SEARCH("Yes",'2_all_summary'!N559)),1,2),IF(ISNUMBER(SEARCH("No",'2_all_summary'!N559)),4,3))</f>
        <v>4</v>
      </c>
      <c r="L560" s="41">
        <f>IF(ISNUMBER(SEARCH("Yes",'2_all_summary'!$H559)),IF(ISNUMBER(SEARCH("Yes",'2_all_summary'!O559)),1,2),IF(ISNUMBER(SEARCH("No",'2_all_summary'!O559)),4,3))</f>
        <v>4</v>
      </c>
      <c r="M560" s="41">
        <f>IF(ISNUMBER(SEARCH("Yes",'2_all_summary'!$H559)),IF(0&lt;'2_all_summary'!P559,1,2),IF(0='2_all_summary'!P559,4,3))</f>
        <v>4</v>
      </c>
      <c r="N560" s="41">
        <f>IF(ISNUMBER(SEARCH("Yes",'2_all_summary'!$H559)),IF(ISNUMBER(SEARCH("Yes",'2_all_summary'!Q559)),1,2),IF(ISNUMBER(SEARCH("No",'2_all_summary'!Q559)),4,3))</f>
        <v>4</v>
      </c>
      <c r="O560" s="41">
        <f>IF(ISNUMBER(SEARCH("Yes",'2_all_summary'!$H559)),IF(ISNUMBER(SEARCH("Yes",'2_all_summary'!R559)),1,2),IF(ISNUMBER(SEARCH("No",'2_all_summary'!R559)),4,3))</f>
        <v>4</v>
      </c>
      <c r="P560" s="41">
        <f>IF(ISNUMBER(SEARCH("Yes",'2_all_summary'!$H559)),IF(ISNUMBER(SEARCH("Yes",'2_all_summary'!S559)),1,2),IF(ISNUMBER(SEARCH("No",'2_all_summary'!S559)),4,3))</f>
        <v>4</v>
      </c>
      <c r="Q560" s="41">
        <f>IF(ISNUMBER(SEARCH("Yes",'2_all_summary'!$H559)),IF(0&lt;'2_all_summary'!T559,1,2),IF(0='2_all_summary'!T559,4,3))</f>
        <v>4</v>
      </c>
      <c r="R560" s="41">
        <f>IF(ISNUMBER(SEARCH("Yes",'2_all_summary'!$H559)),IF(ISNUMBER(SEARCH("Yes",'2_all_summary'!U559)),1,2),IF(ISNUMBER(SEARCH("No",'2_all_summary'!U559)),4,3))</f>
        <v>4</v>
      </c>
    </row>
    <row r="561" spans="7:18" x14ac:dyDescent="0.3">
      <c r="G561" s="56"/>
      <c r="H561" s="41" t="str">
        <f>'2_all_summary'!D560</f>
        <v>Procedural and distributive justice in a community-based managed Marine Protected Area in Zanzibar, Tanzania</v>
      </c>
      <c r="I561" s="41" t="str">
        <f>'2_all_summary'!E560</f>
        <v>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Â© 2014 Elsevier Ltd.</v>
      </c>
      <c r="J561" s="41">
        <f>IF(ISNUMBER(SEARCH("Yes",'2_all_summary'!$H560)),IF(ISNUMBER(SEARCH("Yes",'2_all_summary'!M560)),1,2),IF(ISNUMBER(SEARCH("No",'2_all_summary'!M560)),4,3))</f>
        <v>4</v>
      </c>
      <c r="K561" s="41">
        <f>IF(ISNUMBER(SEARCH("Yes",'2_all_summary'!$H560)),IF(ISNUMBER(SEARCH("Yes",'2_all_summary'!N560)),1,2),IF(ISNUMBER(SEARCH("No",'2_all_summary'!N560)),4,3))</f>
        <v>4</v>
      </c>
      <c r="L561" s="41">
        <f>IF(ISNUMBER(SEARCH("Yes",'2_all_summary'!$H560)),IF(ISNUMBER(SEARCH("Yes",'2_all_summary'!O560)),1,2),IF(ISNUMBER(SEARCH("No",'2_all_summary'!O560)),4,3))</f>
        <v>4</v>
      </c>
      <c r="M561" s="41">
        <f>IF(ISNUMBER(SEARCH("Yes",'2_all_summary'!$H560)),IF(0&lt;'2_all_summary'!P560,1,2),IF(0='2_all_summary'!P560,4,3))</f>
        <v>4</v>
      </c>
      <c r="N561" s="41">
        <f>IF(ISNUMBER(SEARCH("Yes",'2_all_summary'!$H560)),IF(ISNUMBER(SEARCH("Yes",'2_all_summary'!Q560)),1,2),IF(ISNUMBER(SEARCH("No",'2_all_summary'!Q560)),4,3))</f>
        <v>4</v>
      </c>
      <c r="O561" s="41">
        <f>IF(ISNUMBER(SEARCH("Yes",'2_all_summary'!$H560)),IF(ISNUMBER(SEARCH("Yes",'2_all_summary'!R560)),1,2),IF(ISNUMBER(SEARCH("No",'2_all_summary'!R560)),4,3))</f>
        <v>4</v>
      </c>
      <c r="P561" s="41">
        <f>IF(ISNUMBER(SEARCH("Yes",'2_all_summary'!$H560)),IF(ISNUMBER(SEARCH("Yes",'2_all_summary'!S560)),1,2),IF(ISNUMBER(SEARCH("No",'2_all_summary'!S560)),4,3))</f>
        <v>4</v>
      </c>
      <c r="Q561" s="41">
        <f>IF(ISNUMBER(SEARCH("Yes",'2_all_summary'!$H560)),IF(0&lt;'2_all_summary'!T560,1,2),IF(0='2_all_summary'!T560,4,3))</f>
        <v>4</v>
      </c>
      <c r="R561" s="41">
        <f>IF(ISNUMBER(SEARCH("Yes",'2_all_summary'!$H560)),IF(ISNUMBER(SEARCH("Yes",'2_all_summary'!U560)),1,2),IF(ISNUMBER(SEARCH("No",'2_all_summary'!U560)),4,3))</f>
        <v>4</v>
      </c>
    </row>
    <row r="562" spans="7:18" x14ac:dyDescent="0.3">
      <c r="G562" s="56"/>
      <c r="H562" s="41" t="str">
        <f>'2_all_summary'!D561</f>
        <v>A multiple evidence-based approach to MÃ©tis community-based monitoring: a case study from the South Athabasca Oil Sands Area, Alberta, Canada</v>
      </c>
      <c r="I562" s="41" t="str">
        <f>'2_all_summary'!E561</f>
        <v>This original research article provides a case study that describes how MÃ©tis indigenous knowledge was incorporated into the design of a community-based monitoring (CBM) program in the South Athabasca Oil Sands Area of Alberta, Canada. Athabasca Landing MÃ©tis Community (ALMC) members have traditional knowledge of local wildlife and climatic conditions in a region that has seen intense oil and gas-related industrial activity over the last 50 years. Informed by a multiple evidence-based approach to CBM, ALMCâ€™s program design combined traditional hunting, fishing, trapping, and plant gathering activities with photomapping methods. By taking geo-referenced photos of their environmental observations, which they shared with other project participants during regular monitoring meetings, MÃ©tis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ALMCâ€™s ongoing efforts to identify territory to promote self-governance and assert rights to lands and resources. We discuss how the ALMCâ€™s adoption of a multiple evidence-based approach to monitoring asserts control over data collection methods, storage, and dissemination, supports local capacity for self-determination, and amplifies the voices of MÃ©tis harvesters in the resource management sector. Â© 2022, Resilience Alliance. All rights reserved.</v>
      </c>
      <c r="J562" s="41">
        <f>IF(ISNUMBER(SEARCH("Yes",'2_all_summary'!$H561)),IF(ISNUMBER(SEARCH("Yes",'2_all_summary'!M561)),1,2),IF(ISNUMBER(SEARCH("No",'2_all_summary'!M561)),4,3))</f>
        <v>4</v>
      </c>
      <c r="K562" s="41">
        <f>IF(ISNUMBER(SEARCH("Yes",'2_all_summary'!$H561)),IF(ISNUMBER(SEARCH("Yes",'2_all_summary'!N561)),1,2),IF(ISNUMBER(SEARCH("No",'2_all_summary'!N561)),4,3))</f>
        <v>4</v>
      </c>
      <c r="L562" s="41">
        <f>IF(ISNUMBER(SEARCH("Yes",'2_all_summary'!$H561)),IF(ISNUMBER(SEARCH("Yes",'2_all_summary'!O561)),1,2),IF(ISNUMBER(SEARCH("No",'2_all_summary'!O561)),4,3))</f>
        <v>4</v>
      </c>
      <c r="M562" s="41">
        <f>IF(ISNUMBER(SEARCH("Yes",'2_all_summary'!$H561)),IF(0&lt;'2_all_summary'!P561,1,2),IF(0='2_all_summary'!P561,4,3))</f>
        <v>4</v>
      </c>
      <c r="N562" s="41">
        <f>IF(ISNUMBER(SEARCH("Yes",'2_all_summary'!$H561)),IF(ISNUMBER(SEARCH("Yes",'2_all_summary'!Q561)),1,2),IF(ISNUMBER(SEARCH("No",'2_all_summary'!Q561)),4,3))</f>
        <v>4</v>
      </c>
      <c r="O562" s="41">
        <f>IF(ISNUMBER(SEARCH("Yes",'2_all_summary'!$H561)),IF(ISNUMBER(SEARCH("Yes",'2_all_summary'!R561)),1,2),IF(ISNUMBER(SEARCH("No",'2_all_summary'!R561)),4,3))</f>
        <v>4</v>
      </c>
      <c r="P562" s="41">
        <f>IF(ISNUMBER(SEARCH("Yes",'2_all_summary'!$H561)),IF(ISNUMBER(SEARCH("Yes",'2_all_summary'!S561)),1,2),IF(ISNUMBER(SEARCH("No",'2_all_summary'!S561)),4,3))</f>
        <v>4</v>
      </c>
      <c r="Q562" s="41">
        <f>IF(ISNUMBER(SEARCH("Yes",'2_all_summary'!$H561)),IF(0&lt;'2_all_summary'!T561,1,2),IF(0='2_all_summary'!T561,4,3))</f>
        <v>4</v>
      </c>
      <c r="R562" s="41">
        <f>IF(ISNUMBER(SEARCH("Yes",'2_all_summary'!$H561)),IF(ISNUMBER(SEARCH("Yes",'2_all_summary'!U561)),1,2),IF(ISNUMBER(SEARCH("No",'2_all_summary'!U561)),4,3))</f>
        <v>4</v>
      </c>
    </row>
    <row r="563" spans="7:18" x14ac:dyDescent="0.3">
      <c r="G563" s="56"/>
      <c r="H563" s="41" t="str">
        <f>'2_all_summary'!D562</f>
        <v>Taking care of people and communities: Rebuilding livelihoods through NGOs and the informal economy in Southern Thailand</v>
      </c>
      <c r="I563" s="41" t="str">
        <f>'2_all_summary'!E562</f>
        <v>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Â© Emerald Group Publishing Limited.</v>
      </c>
      <c r="J563" s="41">
        <f>IF(ISNUMBER(SEARCH("Yes",'2_all_summary'!$H562)),IF(ISNUMBER(SEARCH("Yes",'2_all_summary'!M562)),1,2),IF(ISNUMBER(SEARCH("No",'2_all_summary'!M562)),4,3))</f>
        <v>4</v>
      </c>
      <c r="K563" s="41">
        <f>IF(ISNUMBER(SEARCH("Yes",'2_all_summary'!$H562)),IF(ISNUMBER(SEARCH("Yes",'2_all_summary'!N562)),1,2),IF(ISNUMBER(SEARCH("No",'2_all_summary'!N562)),4,3))</f>
        <v>4</v>
      </c>
      <c r="L563" s="41">
        <f>IF(ISNUMBER(SEARCH("Yes",'2_all_summary'!$H562)),IF(ISNUMBER(SEARCH("Yes",'2_all_summary'!O562)),1,2),IF(ISNUMBER(SEARCH("No",'2_all_summary'!O562)),4,3))</f>
        <v>4</v>
      </c>
      <c r="M563" s="41">
        <f>IF(ISNUMBER(SEARCH("Yes",'2_all_summary'!$H562)),IF(0&lt;'2_all_summary'!P562,1,2),IF(0='2_all_summary'!P562,4,3))</f>
        <v>4</v>
      </c>
      <c r="N563" s="41">
        <f>IF(ISNUMBER(SEARCH("Yes",'2_all_summary'!$H562)),IF(ISNUMBER(SEARCH("Yes",'2_all_summary'!Q562)),1,2),IF(ISNUMBER(SEARCH("No",'2_all_summary'!Q562)),4,3))</f>
        <v>4</v>
      </c>
      <c r="O563" s="41">
        <f>IF(ISNUMBER(SEARCH("Yes",'2_all_summary'!$H562)),IF(ISNUMBER(SEARCH("Yes",'2_all_summary'!R562)),1,2),IF(ISNUMBER(SEARCH("No",'2_all_summary'!R562)),4,3))</f>
        <v>4</v>
      </c>
      <c r="P563" s="41">
        <f>IF(ISNUMBER(SEARCH("Yes",'2_all_summary'!$H562)),IF(ISNUMBER(SEARCH("Yes",'2_all_summary'!S562)),1,2),IF(ISNUMBER(SEARCH("No",'2_all_summary'!S562)),4,3))</f>
        <v>4</v>
      </c>
      <c r="Q563" s="41">
        <f>IF(ISNUMBER(SEARCH("Yes",'2_all_summary'!$H562)),IF(0&lt;'2_all_summary'!T562,1,2),IF(0='2_all_summary'!T562,4,3))</f>
        <v>4</v>
      </c>
      <c r="R563" s="41">
        <f>IF(ISNUMBER(SEARCH("Yes",'2_all_summary'!$H562)),IF(ISNUMBER(SEARCH("Yes",'2_all_summary'!U562)),1,2),IF(ISNUMBER(SEARCH("No",'2_all_summary'!U562)),4,3))</f>
        <v>4</v>
      </c>
    </row>
    <row r="564" spans="7:18" x14ac:dyDescent="0.3">
      <c r="G564" s="56"/>
      <c r="H564" s="41" t="str">
        <f>'2_all_summary'!D563</f>
        <v>International Symposium on Aquatic Sciences and Resources Management</v>
      </c>
      <c r="I564" s="41" t="str">
        <f>'2_all_summary'!E563</f>
        <v>The proceedings contain 109 papers. The topics discussed include: short communication â€“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v>
      </c>
      <c r="J564" s="41">
        <f>IF(ISNUMBER(SEARCH("Yes",'2_all_summary'!$H563)),IF(ISNUMBER(SEARCH("Yes",'2_all_summary'!M563)),1,2),IF(ISNUMBER(SEARCH("No",'2_all_summary'!M563)),4,3))</f>
        <v>4</v>
      </c>
      <c r="K564" s="41">
        <f>IF(ISNUMBER(SEARCH("Yes",'2_all_summary'!$H563)),IF(ISNUMBER(SEARCH("Yes",'2_all_summary'!N563)),1,2),IF(ISNUMBER(SEARCH("No",'2_all_summary'!N563)),4,3))</f>
        <v>4</v>
      </c>
      <c r="L564" s="41">
        <f>IF(ISNUMBER(SEARCH("Yes",'2_all_summary'!$H563)),IF(ISNUMBER(SEARCH("Yes",'2_all_summary'!O563)),1,2),IF(ISNUMBER(SEARCH("No",'2_all_summary'!O563)),4,3))</f>
        <v>4</v>
      </c>
      <c r="M564" s="41">
        <f>IF(ISNUMBER(SEARCH("Yes",'2_all_summary'!$H563)),IF(0&lt;'2_all_summary'!P563,1,2),IF(0='2_all_summary'!P563,4,3))</f>
        <v>4</v>
      </c>
      <c r="N564" s="41">
        <f>IF(ISNUMBER(SEARCH("Yes",'2_all_summary'!$H563)),IF(ISNUMBER(SEARCH("Yes",'2_all_summary'!Q563)),1,2),IF(ISNUMBER(SEARCH("No",'2_all_summary'!Q563)),4,3))</f>
        <v>4</v>
      </c>
      <c r="O564" s="41">
        <f>IF(ISNUMBER(SEARCH("Yes",'2_all_summary'!$H563)),IF(ISNUMBER(SEARCH("Yes",'2_all_summary'!R563)),1,2),IF(ISNUMBER(SEARCH("No",'2_all_summary'!R563)),4,3))</f>
        <v>3</v>
      </c>
      <c r="P564" s="41">
        <f>IF(ISNUMBER(SEARCH("Yes",'2_all_summary'!$H563)),IF(ISNUMBER(SEARCH("Yes",'2_all_summary'!S563)),1,2),IF(ISNUMBER(SEARCH("No",'2_all_summary'!S563)),4,3))</f>
        <v>3</v>
      </c>
      <c r="Q564" s="41">
        <f>IF(ISNUMBER(SEARCH("Yes",'2_all_summary'!$H563)),IF(0&lt;'2_all_summary'!T563,1,2),IF(0='2_all_summary'!T563,4,3))</f>
        <v>3</v>
      </c>
      <c r="R564" s="41">
        <f>IF(ISNUMBER(SEARCH("Yes",'2_all_summary'!$H563)),IF(ISNUMBER(SEARCH("Yes",'2_all_summary'!U563)),1,2),IF(ISNUMBER(SEARCH("No",'2_all_summary'!U563)),4,3))</f>
        <v>3</v>
      </c>
    </row>
    <row r="565" spans="7:18" x14ac:dyDescent="0.3">
      <c r="G565" s="56"/>
      <c r="H565" s="41" t="str">
        <f>'2_all_summary'!D564</f>
        <v>Inuit food security in canada: arctic marine ethnoecology</v>
      </c>
      <c r="I565" s="41" t="str">
        <f>'2_all_summary'!E564</f>
        <v>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1950â€“2001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Canadaâ€™s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Â© 2017, Springer Science+Business Media Dordrecht and International Society for Plant Pathology.</v>
      </c>
      <c r="J565" s="41">
        <f>IF(ISNUMBER(SEARCH("Yes",'2_all_summary'!$H564)),IF(ISNUMBER(SEARCH("Yes",'2_all_summary'!M564)),1,2),IF(ISNUMBER(SEARCH("No",'2_all_summary'!M564)),4,3))</f>
        <v>4</v>
      </c>
      <c r="K565" s="41">
        <f>IF(ISNUMBER(SEARCH("Yes",'2_all_summary'!$H564)),IF(ISNUMBER(SEARCH("Yes",'2_all_summary'!N564)),1,2),IF(ISNUMBER(SEARCH("No",'2_all_summary'!N564)),4,3))</f>
        <v>4</v>
      </c>
      <c r="L565" s="41">
        <f>IF(ISNUMBER(SEARCH("Yes",'2_all_summary'!$H564)),IF(ISNUMBER(SEARCH("Yes",'2_all_summary'!O564)),1,2),IF(ISNUMBER(SEARCH("No",'2_all_summary'!O564)),4,3))</f>
        <v>4</v>
      </c>
      <c r="M565" s="41">
        <f>IF(ISNUMBER(SEARCH("Yes",'2_all_summary'!$H564)),IF(0&lt;'2_all_summary'!P564,1,2),IF(0='2_all_summary'!P564,4,3))</f>
        <v>4</v>
      </c>
      <c r="N565" s="41">
        <f>IF(ISNUMBER(SEARCH("Yes",'2_all_summary'!$H564)),IF(ISNUMBER(SEARCH("Yes",'2_all_summary'!Q564)),1,2),IF(ISNUMBER(SEARCH("No",'2_all_summary'!Q564)),4,3))</f>
        <v>4</v>
      </c>
      <c r="O565" s="41">
        <f>IF(ISNUMBER(SEARCH("Yes",'2_all_summary'!$H564)),IF(ISNUMBER(SEARCH("Yes",'2_all_summary'!R564)),1,2),IF(ISNUMBER(SEARCH("No",'2_all_summary'!R564)),4,3))</f>
        <v>4</v>
      </c>
      <c r="P565" s="41">
        <f>IF(ISNUMBER(SEARCH("Yes",'2_all_summary'!$H564)),IF(ISNUMBER(SEARCH("Yes",'2_all_summary'!S564)),1,2),IF(ISNUMBER(SEARCH("No",'2_all_summary'!S564)),4,3))</f>
        <v>4</v>
      </c>
      <c r="Q565" s="41">
        <f>IF(ISNUMBER(SEARCH("Yes",'2_all_summary'!$H564)),IF(0&lt;'2_all_summary'!T564,1,2),IF(0='2_all_summary'!T564,4,3))</f>
        <v>4</v>
      </c>
      <c r="R565" s="41">
        <f>IF(ISNUMBER(SEARCH("Yes",'2_all_summary'!$H564)),IF(ISNUMBER(SEARCH("Yes",'2_all_summary'!U564)),1,2),IF(ISNUMBER(SEARCH("No",'2_all_summary'!U564)),4,3))</f>
        <v>4</v>
      </c>
    </row>
    <row r="566" spans="7:18" x14ac:dyDescent="0.3">
      <c r="G566" s="56"/>
      <c r="H566" s="41" t="str">
        <f>'2_all_summary'!D565</f>
        <v>Evaluation criteria for participatory research: Insights from coastal Uruguay</v>
      </c>
      <c r="I566" s="41" t="str">
        <f>'2_all_summary'!E565</f>
        <v>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Â© 2014 Springer Science+Business Media.</v>
      </c>
      <c r="J566" s="41">
        <f>IF(ISNUMBER(SEARCH("Yes",'2_all_summary'!$H565)),IF(ISNUMBER(SEARCH("Yes",'2_all_summary'!M565)),1,2),IF(ISNUMBER(SEARCH("No",'2_all_summary'!M565)),4,3))</f>
        <v>4</v>
      </c>
      <c r="K566" s="41">
        <f>IF(ISNUMBER(SEARCH("Yes",'2_all_summary'!$H565)),IF(ISNUMBER(SEARCH("Yes",'2_all_summary'!N565)),1,2),IF(ISNUMBER(SEARCH("No",'2_all_summary'!N565)),4,3))</f>
        <v>4</v>
      </c>
      <c r="L566" s="41">
        <f>IF(ISNUMBER(SEARCH("Yes",'2_all_summary'!$H565)),IF(ISNUMBER(SEARCH("Yes",'2_all_summary'!O565)),1,2),IF(ISNUMBER(SEARCH("No",'2_all_summary'!O565)),4,3))</f>
        <v>4</v>
      </c>
      <c r="M566" s="41">
        <f>IF(ISNUMBER(SEARCH("Yes",'2_all_summary'!$H565)),IF(0&lt;'2_all_summary'!P565,1,2),IF(0='2_all_summary'!P565,4,3))</f>
        <v>4</v>
      </c>
      <c r="N566" s="41">
        <f>IF(ISNUMBER(SEARCH("Yes",'2_all_summary'!$H565)),IF(ISNUMBER(SEARCH("Yes",'2_all_summary'!Q565)),1,2),IF(ISNUMBER(SEARCH("No",'2_all_summary'!Q565)),4,3))</f>
        <v>4</v>
      </c>
      <c r="O566" s="41">
        <f>IF(ISNUMBER(SEARCH("Yes",'2_all_summary'!$H565)),IF(ISNUMBER(SEARCH("Yes",'2_all_summary'!R565)),1,2),IF(ISNUMBER(SEARCH("No",'2_all_summary'!R565)),4,3))</f>
        <v>4</v>
      </c>
      <c r="P566" s="41">
        <f>IF(ISNUMBER(SEARCH("Yes",'2_all_summary'!$H565)),IF(ISNUMBER(SEARCH("Yes",'2_all_summary'!S565)),1,2),IF(ISNUMBER(SEARCH("No",'2_all_summary'!S565)),4,3))</f>
        <v>4</v>
      </c>
      <c r="Q566" s="41">
        <f>IF(ISNUMBER(SEARCH("Yes",'2_all_summary'!$H565)),IF(0&lt;'2_all_summary'!T565,1,2),IF(0='2_all_summary'!T565,4,3))</f>
        <v>4</v>
      </c>
      <c r="R566" s="41">
        <f>IF(ISNUMBER(SEARCH("Yes",'2_all_summary'!$H565)),IF(ISNUMBER(SEARCH("Yes",'2_all_summary'!U565)),1,2),IF(ISNUMBER(SEARCH("No",'2_all_summary'!U565)),4,3))</f>
        <v>4</v>
      </c>
    </row>
    <row r="567" spans="7:18" x14ac:dyDescent="0.3">
      <c r="G567" s="56"/>
      <c r="H567" s="41" t="str">
        <f>'2_all_summary'!D566</f>
        <v>Socio-ecological vulnerability assessment in coastal communities in the BCLME region</v>
      </c>
      <c r="I567" s="41" t="str">
        <f>'2_all_summary'!E566</f>
        <v>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Â© 2018</v>
      </c>
      <c r="J567" s="41">
        <f>IF(ISNUMBER(SEARCH("Yes",'2_all_summary'!$H566)),IF(ISNUMBER(SEARCH("Yes",'2_all_summary'!M566)),1,2),IF(ISNUMBER(SEARCH("No",'2_all_summary'!M566)),4,3))</f>
        <v>3</v>
      </c>
      <c r="K567" s="41">
        <f>IF(ISNUMBER(SEARCH("Yes",'2_all_summary'!$H566)),IF(ISNUMBER(SEARCH("Yes",'2_all_summary'!N566)),1,2),IF(ISNUMBER(SEARCH("No",'2_all_summary'!N566)),4,3))</f>
        <v>4</v>
      </c>
      <c r="L567" s="41">
        <f>IF(ISNUMBER(SEARCH("Yes",'2_all_summary'!$H566)),IF(ISNUMBER(SEARCH("Yes",'2_all_summary'!O566)),1,2),IF(ISNUMBER(SEARCH("No",'2_all_summary'!O566)),4,3))</f>
        <v>3</v>
      </c>
      <c r="M567" s="41">
        <f>IF(ISNUMBER(SEARCH("Yes",'2_all_summary'!$H566)),IF(0&lt;'2_all_summary'!P566,1,2),IF(0='2_all_summary'!P566,4,3))</f>
        <v>3</v>
      </c>
      <c r="N567" s="41">
        <f>IF(ISNUMBER(SEARCH("Yes",'2_all_summary'!$H566)),IF(ISNUMBER(SEARCH("Yes",'2_all_summary'!Q566)),1,2),IF(ISNUMBER(SEARCH("No",'2_all_summary'!Q566)),4,3))</f>
        <v>3</v>
      </c>
      <c r="O567" s="41">
        <f>IF(ISNUMBER(SEARCH("Yes",'2_all_summary'!$H566)),IF(ISNUMBER(SEARCH("Yes",'2_all_summary'!R566)),1,2),IF(ISNUMBER(SEARCH("No",'2_all_summary'!R566)),4,3))</f>
        <v>4</v>
      </c>
      <c r="P567" s="41">
        <f>IF(ISNUMBER(SEARCH("Yes",'2_all_summary'!$H566)),IF(ISNUMBER(SEARCH("Yes",'2_all_summary'!S566)),1,2),IF(ISNUMBER(SEARCH("No",'2_all_summary'!S566)),4,3))</f>
        <v>3</v>
      </c>
      <c r="Q567" s="41">
        <f>IF(ISNUMBER(SEARCH("Yes",'2_all_summary'!$H566)),IF(0&lt;'2_all_summary'!T566,1,2),IF(0='2_all_summary'!T566,4,3))</f>
        <v>3</v>
      </c>
      <c r="R567" s="41">
        <f>IF(ISNUMBER(SEARCH("Yes",'2_all_summary'!$H566)),IF(ISNUMBER(SEARCH("Yes",'2_all_summary'!U566)),1,2),IF(ISNUMBER(SEARCH("No",'2_all_summary'!U566)),4,3))</f>
        <v>3</v>
      </c>
    </row>
    <row r="568" spans="7:18" x14ac:dyDescent="0.3">
      <c r="G568" s="56"/>
      <c r="H568" s="41" t="str">
        <f>'2_all_summary'!D567</f>
        <v>MOdeling, visualizing, and mining hydrologic spatial hierarchies for water quality management</v>
      </c>
      <c r="I568" s="41" t="str">
        <f>'2_all_summary'!E567</f>
        <v>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v>
      </c>
      <c r="J568" s="41">
        <f>IF(ISNUMBER(SEARCH("Yes",'2_all_summary'!$H567)),IF(ISNUMBER(SEARCH("Yes",'2_all_summary'!M567)),1,2),IF(ISNUMBER(SEARCH("No",'2_all_summary'!M567)),4,3))</f>
        <v>4</v>
      </c>
      <c r="K568" s="41">
        <f>IF(ISNUMBER(SEARCH("Yes",'2_all_summary'!$H567)),IF(ISNUMBER(SEARCH("Yes",'2_all_summary'!N567)),1,2),IF(ISNUMBER(SEARCH("No",'2_all_summary'!N567)),4,3))</f>
        <v>4</v>
      </c>
      <c r="L568" s="41">
        <f>IF(ISNUMBER(SEARCH("Yes",'2_all_summary'!$H567)),IF(ISNUMBER(SEARCH("Yes",'2_all_summary'!O567)),1,2),IF(ISNUMBER(SEARCH("No",'2_all_summary'!O567)),4,3))</f>
        <v>4</v>
      </c>
      <c r="M568" s="41">
        <f>IF(ISNUMBER(SEARCH("Yes",'2_all_summary'!$H567)),IF(0&lt;'2_all_summary'!P567,1,2),IF(0='2_all_summary'!P567,4,3))</f>
        <v>4</v>
      </c>
      <c r="N568" s="41">
        <f>IF(ISNUMBER(SEARCH("Yes",'2_all_summary'!$H567)),IF(ISNUMBER(SEARCH("Yes",'2_all_summary'!Q567)),1,2),IF(ISNUMBER(SEARCH("No",'2_all_summary'!Q567)),4,3))</f>
        <v>4</v>
      </c>
      <c r="O568" s="41">
        <f>IF(ISNUMBER(SEARCH("Yes",'2_all_summary'!$H567)),IF(ISNUMBER(SEARCH("Yes",'2_all_summary'!R567)),1,2),IF(ISNUMBER(SEARCH("No",'2_all_summary'!R567)),4,3))</f>
        <v>4</v>
      </c>
      <c r="P568" s="41">
        <f>IF(ISNUMBER(SEARCH("Yes",'2_all_summary'!$H567)),IF(ISNUMBER(SEARCH("Yes",'2_all_summary'!S567)),1,2),IF(ISNUMBER(SEARCH("No",'2_all_summary'!S567)),4,3))</f>
        <v>4</v>
      </c>
      <c r="Q568" s="41">
        <f>IF(ISNUMBER(SEARCH("Yes",'2_all_summary'!$H567)),IF(0&lt;'2_all_summary'!T567,1,2),IF(0='2_all_summary'!T567,4,3))</f>
        <v>4</v>
      </c>
      <c r="R568" s="41">
        <f>IF(ISNUMBER(SEARCH("Yes",'2_all_summary'!$H567)),IF(ISNUMBER(SEARCH("Yes",'2_all_summary'!U567)),1,2),IF(ISNUMBER(SEARCH("No",'2_all_summary'!U567)),4,3))</f>
        <v>4</v>
      </c>
    </row>
    <row r="569" spans="7:18" x14ac:dyDescent="0.3">
      <c r="G569" s="56"/>
      <c r="H569" s="41" t="str">
        <f>'2_all_summary'!D568</f>
        <v>Overall subarachnoid hemorrhage outcomes in Miyagi Prefecture: A comparative analysis for the years 1984 and 1991</v>
      </c>
      <c r="I569" s="41" t="str">
        <f>'2_all_summary'!E568</f>
        <v>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v>
      </c>
      <c r="J569" s="41">
        <f>IF(ISNUMBER(SEARCH("Yes",'2_all_summary'!$H568)),IF(ISNUMBER(SEARCH("Yes",'2_all_summary'!M568)),1,2),IF(ISNUMBER(SEARCH("No",'2_all_summary'!M568)),4,3))</f>
        <v>4</v>
      </c>
      <c r="K569" s="41">
        <f>IF(ISNUMBER(SEARCH("Yes",'2_all_summary'!$H568)),IF(ISNUMBER(SEARCH("Yes",'2_all_summary'!N568)),1,2),IF(ISNUMBER(SEARCH("No",'2_all_summary'!N568)),4,3))</f>
        <v>4</v>
      </c>
      <c r="L569" s="41">
        <f>IF(ISNUMBER(SEARCH("Yes",'2_all_summary'!$H568)),IF(ISNUMBER(SEARCH("Yes",'2_all_summary'!O568)),1,2),IF(ISNUMBER(SEARCH("No",'2_all_summary'!O568)),4,3))</f>
        <v>4</v>
      </c>
      <c r="M569" s="41">
        <f>IF(ISNUMBER(SEARCH("Yes",'2_all_summary'!$H568)),IF(0&lt;'2_all_summary'!P568,1,2),IF(0='2_all_summary'!P568,4,3))</f>
        <v>4</v>
      </c>
      <c r="N569" s="41">
        <f>IF(ISNUMBER(SEARCH("Yes",'2_all_summary'!$H568)),IF(ISNUMBER(SEARCH("Yes",'2_all_summary'!Q568)),1,2),IF(ISNUMBER(SEARCH("No",'2_all_summary'!Q568)),4,3))</f>
        <v>4</v>
      </c>
      <c r="O569" s="41">
        <f>IF(ISNUMBER(SEARCH("Yes",'2_all_summary'!$H568)),IF(ISNUMBER(SEARCH("Yes",'2_all_summary'!R568)),1,2),IF(ISNUMBER(SEARCH("No",'2_all_summary'!R568)),4,3))</f>
        <v>4</v>
      </c>
      <c r="P569" s="41">
        <f>IF(ISNUMBER(SEARCH("Yes",'2_all_summary'!$H568)),IF(ISNUMBER(SEARCH("Yes",'2_all_summary'!S568)),1,2),IF(ISNUMBER(SEARCH("No",'2_all_summary'!S568)),4,3))</f>
        <v>4</v>
      </c>
      <c r="Q569" s="41">
        <f>IF(ISNUMBER(SEARCH("Yes",'2_all_summary'!$H568)),IF(0&lt;'2_all_summary'!T568,1,2),IF(0='2_all_summary'!T568,4,3))</f>
        <v>4</v>
      </c>
      <c r="R569" s="41">
        <f>IF(ISNUMBER(SEARCH("Yes",'2_all_summary'!$H568)),IF(ISNUMBER(SEARCH("Yes",'2_all_summary'!U568)),1,2),IF(ISNUMBER(SEARCH("No",'2_all_summary'!U568)),4,3))</f>
        <v>4</v>
      </c>
    </row>
    <row r="570" spans="7:18" x14ac:dyDescent="0.3">
      <c r="G570" s="56"/>
      <c r="H570" s="41" t="str">
        <f>'2_all_summary'!D569</f>
        <v>Do market and trust contexts spillover into public goods contributions? Evidence from experimental games in Papua New Guinea</v>
      </c>
      <c r="I570" s="41" t="str">
        <f>'2_all_summary'!E569</f>
        <v>The provision of public goods, such as voluntary enforcement efforts, can be critical to the management of natural resources. However, the degree to which context can influence people's contributions to the public good is poorly understood. Here, we used sequential games in a â€˜lab in the fieldâ€™ experimental setting with a fishing community in Papua New Guinea to explore whether behavior in two particular contextsâ€”market and trustâ€”spill over public goods' contributions. Behavioral spillovers occur when behavior in one context influencesâ€”or is transferred toâ€”behavior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contextâ€”e.g. markets created by market-based instruments or trust relied upon by community-based mechanismâ€”can create, is necessary for the implementation of effective and efficient conservation initiatives. Â© 2020 The Authors</v>
      </c>
      <c r="J570" s="41">
        <f>IF(ISNUMBER(SEARCH("Yes",'2_all_summary'!$H569)),IF(ISNUMBER(SEARCH("Yes",'2_all_summary'!M569)),1,2),IF(ISNUMBER(SEARCH("No",'2_all_summary'!M569)),4,3))</f>
        <v>4</v>
      </c>
      <c r="K570" s="41">
        <f>IF(ISNUMBER(SEARCH("Yes",'2_all_summary'!$H569)),IF(ISNUMBER(SEARCH("Yes",'2_all_summary'!N569)),1,2),IF(ISNUMBER(SEARCH("No",'2_all_summary'!N569)),4,3))</f>
        <v>4</v>
      </c>
      <c r="L570" s="41">
        <f>IF(ISNUMBER(SEARCH("Yes",'2_all_summary'!$H569)),IF(ISNUMBER(SEARCH("Yes",'2_all_summary'!O569)),1,2),IF(ISNUMBER(SEARCH("No",'2_all_summary'!O569)),4,3))</f>
        <v>4</v>
      </c>
      <c r="M570" s="41">
        <f>IF(ISNUMBER(SEARCH("Yes",'2_all_summary'!$H569)),IF(0&lt;'2_all_summary'!P569,1,2),IF(0='2_all_summary'!P569,4,3))</f>
        <v>4</v>
      </c>
      <c r="N570" s="41">
        <f>IF(ISNUMBER(SEARCH("Yes",'2_all_summary'!$H569)),IF(ISNUMBER(SEARCH("Yes",'2_all_summary'!Q569)),1,2),IF(ISNUMBER(SEARCH("No",'2_all_summary'!Q569)),4,3))</f>
        <v>4</v>
      </c>
      <c r="O570" s="41">
        <f>IF(ISNUMBER(SEARCH("Yes",'2_all_summary'!$H569)),IF(ISNUMBER(SEARCH("Yes",'2_all_summary'!R569)),1,2),IF(ISNUMBER(SEARCH("No",'2_all_summary'!R569)),4,3))</f>
        <v>4</v>
      </c>
      <c r="P570" s="41">
        <f>IF(ISNUMBER(SEARCH("Yes",'2_all_summary'!$H569)),IF(ISNUMBER(SEARCH("Yes",'2_all_summary'!S569)),1,2),IF(ISNUMBER(SEARCH("No",'2_all_summary'!S569)),4,3))</f>
        <v>4</v>
      </c>
      <c r="Q570" s="41">
        <f>IF(ISNUMBER(SEARCH("Yes",'2_all_summary'!$H569)),IF(0&lt;'2_all_summary'!T569,1,2),IF(0='2_all_summary'!T569,4,3))</f>
        <v>4</v>
      </c>
      <c r="R570" s="41">
        <f>IF(ISNUMBER(SEARCH("Yes",'2_all_summary'!$H569)),IF(ISNUMBER(SEARCH("Yes",'2_all_summary'!U569)),1,2),IF(ISNUMBER(SEARCH("No",'2_all_summary'!U569)),4,3))</f>
        <v>4</v>
      </c>
    </row>
    <row r="571" spans="7:18" x14ac:dyDescent="0.3">
      <c r="G571" s="56"/>
      <c r="H571" s="41" t="str">
        <f>'2_all_summary'!D570</f>
        <v>Social and economic implications of small-scale mud crab (Scylla serrata) aquaculture: The case of organised community groups</v>
      </c>
      <c r="I571" s="41" t="str">
        <f>'2_all_summary'!E570</f>
        <v>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Â© 2014 Springer International Publishing Switzerland.</v>
      </c>
      <c r="J571" s="41">
        <f>IF(ISNUMBER(SEARCH("Yes",'2_all_summary'!$H570)),IF(ISNUMBER(SEARCH("Yes",'2_all_summary'!M570)),1,2),IF(ISNUMBER(SEARCH("No",'2_all_summary'!M570)),4,3))</f>
        <v>4</v>
      </c>
      <c r="K571" s="41">
        <f>IF(ISNUMBER(SEARCH("Yes",'2_all_summary'!$H570)),IF(ISNUMBER(SEARCH("Yes",'2_all_summary'!N570)),1,2),IF(ISNUMBER(SEARCH("No",'2_all_summary'!N570)),4,3))</f>
        <v>4</v>
      </c>
      <c r="L571" s="41">
        <f>IF(ISNUMBER(SEARCH("Yes",'2_all_summary'!$H570)),IF(ISNUMBER(SEARCH("Yes",'2_all_summary'!O570)),1,2),IF(ISNUMBER(SEARCH("No",'2_all_summary'!O570)),4,3))</f>
        <v>4</v>
      </c>
      <c r="M571" s="41">
        <f>IF(ISNUMBER(SEARCH("Yes",'2_all_summary'!$H570)),IF(0&lt;'2_all_summary'!P570,1,2),IF(0='2_all_summary'!P570,4,3))</f>
        <v>4</v>
      </c>
      <c r="N571" s="41">
        <f>IF(ISNUMBER(SEARCH("Yes",'2_all_summary'!$H570)),IF(ISNUMBER(SEARCH("Yes",'2_all_summary'!Q570)),1,2),IF(ISNUMBER(SEARCH("No",'2_all_summary'!Q570)),4,3))</f>
        <v>4</v>
      </c>
      <c r="O571" s="41">
        <f>IF(ISNUMBER(SEARCH("Yes",'2_all_summary'!$H570)),IF(ISNUMBER(SEARCH("Yes",'2_all_summary'!R570)),1,2),IF(ISNUMBER(SEARCH("No",'2_all_summary'!R570)),4,3))</f>
        <v>4</v>
      </c>
      <c r="P571" s="41">
        <f>IF(ISNUMBER(SEARCH("Yes",'2_all_summary'!$H570)),IF(ISNUMBER(SEARCH("Yes",'2_all_summary'!S570)),1,2),IF(ISNUMBER(SEARCH("No",'2_all_summary'!S570)),4,3))</f>
        <v>4</v>
      </c>
      <c r="Q571" s="41">
        <f>IF(ISNUMBER(SEARCH("Yes",'2_all_summary'!$H570)),IF(0&lt;'2_all_summary'!T570,1,2),IF(0='2_all_summary'!T570,4,3))</f>
        <v>4</v>
      </c>
      <c r="R571" s="41">
        <f>IF(ISNUMBER(SEARCH("Yes",'2_all_summary'!$H570)),IF(ISNUMBER(SEARCH("Yes",'2_all_summary'!U570)),1,2),IF(ISNUMBER(SEARCH("No",'2_all_summary'!U570)),4,3))</f>
        <v>4</v>
      </c>
    </row>
    <row r="572" spans="7:18" x14ac:dyDescent="0.3">
      <c r="G572" s="56"/>
      <c r="H572" s="41" t="str">
        <f>'2_all_summary'!D571</f>
        <v>Monitoring NÃ»timesÃ¢nÃ¢n Following the Diversion of Our River: A Community-led Registry in Eeyou Istchee, Northern QuÃ©bec</v>
      </c>
      <c r="I572" s="41" t="str">
        <f>'2_all_summary'!E571</f>
        <v>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Hydro-QuÃ©bec.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Â© 2016 World Scientific Publishing Company.</v>
      </c>
      <c r="J572" s="41">
        <f>IF(ISNUMBER(SEARCH("Yes",'2_all_summary'!$H571)),IF(ISNUMBER(SEARCH("Yes",'2_all_summary'!M571)),1,2),IF(ISNUMBER(SEARCH("No",'2_all_summary'!M571)),4,3))</f>
        <v>4</v>
      </c>
      <c r="K572" s="41">
        <f>IF(ISNUMBER(SEARCH("Yes",'2_all_summary'!$H571)),IF(ISNUMBER(SEARCH("Yes",'2_all_summary'!N571)),1,2),IF(ISNUMBER(SEARCH("No",'2_all_summary'!N571)),4,3))</f>
        <v>4</v>
      </c>
      <c r="L572" s="41">
        <f>IF(ISNUMBER(SEARCH("Yes",'2_all_summary'!$H571)),IF(ISNUMBER(SEARCH("Yes",'2_all_summary'!O571)),1,2),IF(ISNUMBER(SEARCH("No",'2_all_summary'!O571)),4,3))</f>
        <v>4</v>
      </c>
      <c r="M572" s="41">
        <f>IF(ISNUMBER(SEARCH("Yes",'2_all_summary'!$H571)),IF(0&lt;'2_all_summary'!P571,1,2),IF(0='2_all_summary'!P571,4,3))</f>
        <v>4</v>
      </c>
      <c r="N572" s="41">
        <f>IF(ISNUMBER(SEARCH("Yes",'2_all_summary'!$H571)),IF(ISNUMBER(SEARCH("Yes",'2_all_summary'!Q571)),1,2),IF(ISNUMBER(SEARCH("No",'2_all_summary'!Q571)),4,3))</f>
        <v>4</v>
      </c>
      <c r="O572" s="41">
        <f>IF(ISNUMBER(SEARCH("Yes",'2_all_summary'!$H571)),IF(ISNUMBER(SEARCH("Yes",'2_all_summary'!R571)),1,2),IF(ISNUMBER(SEARCH("No",'2_all_summary'!R571)),4,3))</f>
        <v>4</v>
      </c>
      <c r="P572" s="41">
        <f>IF(ISNUMBER(SEARCH("Yes",'2_all_summary'!$H571)),IF(ISNUMBER(SEARCH("Yes",'2_all_summary'!S571)),1,2),IF(ISNUMBER(SEARCH("No",'2_all_summary'!S571)),4,3))</f>
        <v>4</v>
      </c>
      <c r="Q572" s="41">
        <f>IF(ISNUMBER(SEARCH("Yes",'2_all_summary'!$H571)),IF(0&lt;'2_all_summary'!T571,1,2),IF(0='2_all_summary'!T571,4,3))</f>
        <v>4</v>
      </c>
      <c r="R572" s="41">
        <f>IF(ISNUMBER(SEARCH("Yes",'2_all_summary'!$H571)),IF(ISNUMBER(SEARCH("Yes",'2_all_summary'!U571)),1,2),IF(ISNUMBER(SEARCH("No",'2_all_summary'!U571)),4,3))</f>
        <v>4</v>
      </c>
    </row>
    <row r="573" spans="7:18" x14ac:dyDescent="0.3">
      <c r="G573" s="56"/>
      <c r="H573" s="41" t="str">
        <f>'2_all_summary'!D572</f>
        <v>Community-based dopi beel wetland management</v>
      </c>
      <c r="I573" s="41" t="str">
        <f>'2_all_summary'!E572</f>
        <v>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v>
      </c>
      <c r="J573" s="41">
        <f>IF(ISNUMBER(SEARCH("Yes",'2_all_summary'!$H572)),IF(ISNUMBER(SEARCH("Yes",'2_all_summary'!M572)),1,2),IF(ISNUMBER(SEARCH("No",'2_all_summary'!M572)),4,3))</f>
        <v>4</v>
      </c>
      <c r="K573" s="41">
        <f>IF(ISNUMBER(SEARCH("Yes",'2_all_summary'!$H572)),IF(ISNUMBER(SEARCH("Yes",'2_all_summary'!N572)),1,2),IF(ISNUMBER(SEARCH("No",'2_all_summary'!N572)),4,3))</f>
        <v>4</v>
      </c>
      <c r="L573" s="41">
        <f>IF(ISNUMBER(SEARCH("Yes",'2_all_summary'!$H572)),IF(ISNUMBER(SEARCH("Yes",'2_all_summary'!O572)),1,2),IF(ISNUMBER(SEARCH("No",'2_all_summary'!O572)),4,3))</f>
        <v>4</v>
      </c>
      <c r="M573" s="41">
        <f>IF(ISNUMBER(SEARCH("Yes",'2_all_summary'!$H572)),IF(0&lt;'2_all_summary'!P572,1,2),IF(0='2_all_summary'!P572,4,3))</f>
        <v>4</v>
      </c>
      <c r="N573" s="41">
        <f>IF(ISNUMBER(SEARCH("Yes",'2_all_summary'!$H572)),IF(ISNUMBER(SEARCH("Yes",'2_all_summary'!Q572)),1,2),IF(ISNUMBER(SEARCH("No",'2_all_summary'!Q572)),4,3))</f>
        <v>4</v>
      </c>
      <c r="O573" s="41">
        <f>IF(ISNUMBER(SEARCH("Yes",'2_all_summary'!$H572)),IF(ISNUMBER(SEARCH("Yes",'2_all_summary'!R572)),1,2),IF(ISNUMBER(SEARCH("No",'2_all_summary'!R572)),4,3))</f>
        <v>4</v>
      </c>
      <c r="P573" s="41">
        <f>IF(ISNUMBER(SEARCH("Yes",'2_all_summary'!$H572)),IF(ISNUMBER(SEARCH("Yes",'2_all_summary'!S572)),1,2),IF(ISNUMBER(SEARCH("No",'2_all_summary'!S572)),4,3))</f>
        <v>4</v>
      </c>
      <c r="Q573" s="41">
        <f>IF(ISNUMBER(SEARCH("Yes",'2_all_summary'!$H572)),IF(0&lt;'2_all_summary'!T572,1,2),IF(0='2_all_summary'!T572,4,3))</f>
        <v>4</v>
      </c>
      <c r="R573" s="41">
        <f>IF(ISNUMBER(SEARCH("Yes",'2_all_summary'!$H572)),IF(ISNUMBER(SEARCH("Yes",'2_all_summary'!U572)),1,2),IF(ISNUMBER(SEARCH("No",'2_all_summary'!U572)),4,3))</f>
        <v>4</v>
      </c>
    </row>
    <row r="574" spans="7:18" x14ac:dyDescent="0.3">
      <c r="G574" s="56"/>
      <c r="H574" s="41" t="str">
        <f>'2_all_summary'!D573</f>
        <v>Social attitudes towards marine resource management in two Fijian villages</v>
      </c>
      <c r="I574" s="41" t="str">
        <f>'2_all_summary'!E573</f>
        <v>[No abstract available]</v>
      </c>
      <c r="J574" s="41">
        <f>IF(ISNUMBER(SEARCH("Yes",'2_all_summary'!$H573)),IF(ISNUMBER(SEARCH("Yes",'2_all_summary'!M573)),1,2),IF(ISNUMBER(SEARCH("No",'2_all_summary'!M573)),4,3))</f>
        <v>1</v>
      </c>
      <c r="K574" s="41">
        <f>IF(ISNUMBER(SEARCH("Yes",'2_all_summary'!$H573)),IF(ISNUMBER(SEARCH("Yes",'2_all_summary'!N573)),1,2),IF(ISNUMBER(SEARCH("No",'2_all_summary'!N573)),4,3))</f>
        <v>1</v>
      </c>
      <c r="L574" s="41">
        <f>IF(ISNUMBER(SEARCH("Yes",'2_all_summary'!$H573)),IF(ISNUMBER(SEARCH("Yes",'2_all_summary'!O573)),1,2),IF(ISNUMBER(SEARCH("No",'2_all_summary'!O573)),4,3))</f>
        <v>1</v>
      </c>
      <c r="M574" s="41">
        <f>IF(ISNUMBER(SEARCH("Yes",'2_all_summary'!$H573)),IF(0&lt;'2_all_summary'!P573,1,2),IF(0='2_all_summary'!P573,4,3))</f>
        <v>1</v>
      </c>
      <c r="N574" s="41">
        <f>IF(ISNUMBER(SEARCH("Yes",'2_all_summary'!$H573)),IF(ISNUMBER(SEARCH("Yes",'2_all_summary'!Q573)),1,2),IF(ISNUMBER(SEARCH("No",'2_all_summary'!Q573)),4,3))</f>
        <v>1</v>
      </c>
      <c r="O574" s="41">
        <f>IF(ISNUMBER(SEARCH("Yes",'2_all_summary'!$H573)),IF(ISNUMBER(SEARCH("Yes",'2_all_summary'!R573)),1,2),IF(ISNUMBER(SEARCH("No",'2_all_summary'!R573)),4,3))</f>
        <v>1</v>
      </c>
      <c r="P574" s="41">
        <f>IF(ISNUMBER(SEARCH("Yes",'2_all_summary'!$H573)),IF(ISNUMBER(SEARCH("Yes",'2_all_summary'!S573)),1,2),IF(ISNUMBER(SEARCH("No",'2_all_summary'!S573)),4,3))</f>
        <v>1</v>
      </c>
      <c r="Q574" s="41">
        <f>IF(ISNUMBER(SEARCH("Yes",'2_all_summary'!$H573)),IF(0&lt;'2_all_summary'!T573,1,2),IF(0='2_all_summary'!T573,4,3))</f>
        <v>1</v>
      </c>
      <c r="R574" s="41">
        <f>IF(ISNUMBER(SEARCH("Yes",'2_all_summary'!$H573)),IF(ISNUMBER(SEARCH("Yes",'2_all_summary'!U573)),1,2),IF(ISNUMBER(SEARCH("No",'2_all_summary'!U573)),4,3))</f>
        <v>1</v>
      </c>
    </row>
    <row r="575" spans="7:18" x14ac:dyDescent="0.3">
      <c r="G575" s="56"/>
      <c r="H575" s="41" t="str">
        <f>'2_all_summary'!D574</f>
        <v>Community-based livelihood management in relations to natural disaster - A study on Teknaf (coastal) area of Bangladesh</v>
      </c>
      <c r="I575" s="41" t="str">
        <f>'2_all_summary'!E574</f>
        <v>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Â© Published under licence by IOP Publishing Ltd.</v>
      </c>
      <c r="J575" s="41">
        <f>IF(ISNUMBER(SEARCH("Yes",'2_all_summary'!$H574)),IF(ISNUMBER(SEARCH("Yes",'2_all_summary'!M574)),1,2),IF(ISNUMBER(SEARCH("No",'2_all_summary'!M574)),4,3))</f>
        <v>4</v>
      </c>
      <c r="K575" s="41">
        <f>IF(ISNUMBER(SEARCH("Yes",'2_all_summary'!$H574)),IF(ISNUMBER(SEARCH("Yes",'2_all_summary'!N574)),1,2),IF(ISNUMBER(SEARCH("No",'2_all_summary'!N574)),4,3))</f>
        <v>4</v>
      </c>
      <c r="L575" s="41">
        <f>IF(ISNUMBER(SEARCH("Yes",'2_all_summary'!$H574)),IF(ISNUMBER(SEARCH("Yes",'2_all_summary'!O574)),1,2),IF(ISNUMBER(SEARCH("No",'2_all_summary'!O574)),4,3))</f>
        <v>4</v>
      </c>
      <c r="M575" s="41">
        <f>IF(ISNUMBER(SEARCH("Yes",'2_all_summary'!$H574)),IF(0&lt;'2_all_summary'!P574,1,2),IF(0='2_all_summary'!P574,4,3))</f>
        <v>4</v>
      </c>
      <c r="N575" s="41">
        <f>IF(ISNUMBER(SEARCH("Yes",'2_all_summary'!$H574)),IF(ISNUMBER(SEARCH("Yes",'2_all_summary'!Q574)),1,2),IF(ISNUMBER(SEARCH("No",'2_all_summary'!Q574)),4,3))</f>
        <v>4</v>
      </c>
      <c r="O575" s="41">
        <f>IF(ISNUMBER(SEARCH("Yes",'2_all_summary'!$H574)),IF(ISNUMBER(SEARCH("Yes",'2_all_summary'!R574)),1,2),IF(ISNUMBER(SEARCH("No",'2_all_summary'!R574)),4,3))</f>
        <v>4</v>
      </c>
      <c r="P575" s="41">
        <f>IF(ISNUMBER(SEARCH("Yes",'2_all_summary'!$H574)),IF(ISNUMBER(SEARCH("Yes",'2_all_summary'!S574)),1,2),IF(ISNUMBER(SEARCH("No",'2_all_summary'!S574)),4,3))</f>
        <v>4</v>
      </c>
      <c r="Q575" s="41">
        <f>IF(ISNUMBER(SEARCH("Yes",'2_all_summary'!$H574)),IF(0&lt;'2_all_summary'!T574,1,2),IF(0='2_all_summary'!T574,4,3))</f>
        <v>4</v>
      </c>
      <c r="R575" s="41">
        <f>IF(ISNUMBER(SEARCH("Yes",'2_all_summary'!$H574)),IF(ISNUMBER(SEARCH("Yes",'2_all_summary'!U574)),1,2),IF(ISNUMBER(SEARCH("No",'2_all_summary'!U574)),4,3))</f>
        <v>4</v>
      </c>
    </row>
    <row r="576" spans="7:18" x14ac:dyDescent="0.3">
      <c r="G576" s="56"/>
      <c r="H576" s="41" t="str">
        <f>'2_all_summary'!D575</f>
        <v>The Silos of Natural Resource Governance: Implications of Sector-led Coastal Management at the Village Level in Kenya and Zanzibar-Tanzania</v>
      </c>
      <c r="I576" s="41" t="str">
        <f>'2_all_summary'!E575</f>
        <v>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Â© Nunan, et al 2020.</v>
      </c>
      <c r="J576" s="41">
        <f>IF(ISNUMBER(SEARCH("Yes",'2_all_summary'!$H575)),IF(ISNUMBER(SEARCH("Yes",'2_all_summary'!M575)),1,2),IF(ISNUMBER(SEARCH("No",'2_all_summary'!M575)),4,3))</f>
        <v>4</v>
      </c>
      <c r="K576" s="41">
        <f>IF(ISNUMBER(SEARCH("Yes",'2_all_summary'!$H575)),IF(ISNUMBER(SEARCH("Yes",'2_all_summary'!N575)),1,2),IF(ISNUMBER(SEARCH("No",'2_all_summary'!N575)),4,3))</f>
        <v>4</v>
      </c>
      <c r="L576" s="41">
        <f>IF(ISNUMBER(SEARCH("Yes",'2_all_summary'!$H575)),IF(ISNUMBER(SEARCH("Yes",'2_all_summary'!O575)),1,2),IF(ISNUMBER(SEARCH("No",'2_all_summary'!O575)),4,3))</f>
        <v>4</v>
      </c>
      <c r="M576" s="41">
        <f>IF(ISNUMBER(SEARCH("Yes",'2_all_summary'!$H575)),IF(0&lt;'2_all_summary'!P575,1,2),IF(0='2_all_summary'!P575,4,3))</f>
        <v>4</v>
      </c>
      <c r="N576" s="41">
        <f>IF(ISNUMBER(SEARCH("Yes",'2_all_summary'!$H575)),IF(ISNUMBER(SEARCH("Yes",'2_all_summary'!Q575)),1,2),IF(ISNUMBER(SEARCH("No",'2_all_summary'!Q575)),4,3))</f>
        <v>4</v>
      </c>
      <c r="O576" s="41">
        <f>IF(ISNUMBER(SEARCH("Yes",'2_all_summary'!$H575)),IF(ISNUMBER(SEARCH("Yes",'2_all_summary'!R575)),1,2),IF(ISNUMBER(SEARCH("No",'2_all_summary'!R575)),4,3))</f>
        <v>4</v>
      </c>
      <c r="P576" s="41">
        <f>IF(ISNUMBER(SEARCH("Yes",'2_all_summary'!$H575)),IF(ISNUMBER(SEARCH("Yes",'2_all_summary'!S575)),1,2),IF(ISNUMBER(SEARCH("No",'2_all_summary'!S575)),4,3))</f>
        <v>4</v>
      </c>
      <c r="Q576" s="41">
        <f>IF(ISNUMBER(SEARCH("Yes",'2_all_summary'!$H575)),IF(0&lt;'2_all_summary'!T575,1,2),IF(0='2_all_summary'!T575,4,3))</f>
        <v>4</v>
      </c>
      <c r="R576" s="41">
        <f>IF(ISNUMBER(SEARCH("Yes",'2_all_summary'!$H575)),IF(ISNUMBER(SEARCH("Yes",'2_all_summary'!U575)),1,2),IF(ISNUMBER(SEARCH("No",'2_all_summary'!U575)),4,3))</f>
        <v>4</v>
      </c>
    </row>
    <row r="577" spans="7:18" x14ac:dyDescent="0.3">
      <c r="G577" s="56"/>
      <c r="H577" s="41" t="str">
        <f>'2_all_summary'!D576</f>
        <v>The inclusion of fisheries and tourism in marine protected areas to support conservation in Indonesia</v>
      </c>
      <c r="I577" s="41" t="str">
        <f>'2_all_summary'!E576</f>
        <v>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Â© 2022 Elsevier Ltd</v>
      </c>
      <c r="J577" s="41">
        <f>IF(ISNUMBER(SEARCH("Yes",'2_all_summary'!$H576)),IF(ISNUMBER(SEARCH("Yes",'2_all_summary'!M576)),1,2),IF(ISNUMBER(SEARCH("No",'2_all_summary'!M576)),4,3))</f>
        <v>4</v>
      </c>
      <c r="K577" s="41">
        <f>IF(ISNUMBER(SEARCH("Yes",'2_all_summary'!$H576)),IF(ISNUMBER(SEARCH("Yes",'2_all_summary'!N576)),1,2),IF(ISNUMBER(SEARCH("No",'2_all_summary'!N576)),4,3))</f>
        <v>4</v>
      </c>
      <c r="L577" s="41">
        <f>IF(ISNUMBER(SEARCH("Yes",'2_all_summary'!$H576)),IF(ISNUMBER(SEARCH("Yes",'2_all_summary'!O576)),1,2),IF(ISNUMBER(SEARCH("No",'2_all_summary'!O576)),4,3))</f>
        <v>4</v>
      </c>
      <c r="M577" s="41">
        <f>IF(ISNUMBER(SEARCH("Yes",'2_all_summary'!$H576)),IF(0&lt;'2_all_summary'!P576,1,2),IF(0='2_all_summary'!P576,4,3))</f>
        <v>4</v>
      </c>
      <c r="N577" s="41">
        <f>IF(ISNUMBER(SEARCH("Yes",'2_all_summary'!$H576)),IF(ISNUMBER(SEARCH("Yes",'2_all_summary'!Q576)),1,2),IF(ISNUMBER(SEARCH("No",'2_all_summary'!Q576)),4,3))</f>
        <v>4</v>
      </c>
      <c r="O577" s="41">
        <f>IF(ISNUMBER(SEARCH("Yes",'2_all_summary'!$H576)),IF(ISNUMBER(SEARCH("Yes",'2_all_summary'!R576)),1,2),IF(ISNUMBER(SEARCH("No",'2_all_summary'!R576)),4,3))</f>
        <v>4</v>
      </c>
      <c r="P577" s="41">
        <f>IF(ISNUMBER(SEARCH("Yes",'2_all_summary'!$H576)),IF(ISNUMBER(SEARCH("Yes",'2_all_summary'!S576)),1,2),IF(ISNUMBER(SEARCH("No",'2_all_summary'!S576)),4,3))</f>
        <v>4</v>
      </c>
      <c r="Q577" s="41">
        <f>IF(ISNUMBER(SEARCH("Yes",'2_all_summary'!$H576)),IF(0&lt;'2_all_summary'!T576,1,2),IF(0='2_all_summary'!T576,4,3))</f>
        <v>4</v>
      </c>
      <c r="R577" s="41">
        <f>IF(ISNUMBER(SEARCH("Yes",'2_all_summary'!$H576)),IF(ISNUMBER(SEARCH("Yes",'2_all_summary'!U576)),1,2),IF(ISNUMBER(SEARCH("No",'2_all_summary'!U576)),4,3))</f>
        <v>4</v>
      </c>
    </row>
    <row r="578" spans="7:18" x14ac:dyDescent="0.3">
      <c r="G578" s="56"/>
      <c r="H578" s="41" t="str">
        <f>'2_all_summary'!D577</f>
        <v>The Community-based Management of Coastal Fisheries in Himeshima, Oita Prefecture, Japan: A Case Study of the Fishing Ground Regulations on the Offshore Fixed Gill Net Fishery</v>
      </c>
      <c r="I578" s="41" t="str">
        <f>'2_all_summary'!E577</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Â© 2005, The Human Geographical Society of Japan. All rights reserved.</v>
      </c>
      <c r="J578" s="41">
        <f>IF(ISNUMBER(SEARCH("Yes",'2_all_summary'!$H577)),IF(ISNUMBER(SEARCH("Yes",'2_all_summary'!M577)),1,2),IF(ISNUMBER(SEARCH("No",'2_all_summary'!M577)),4,3))</f>
        <v>4</v>
      </c>
      <c r="K578" s="41">
        <f>IF(ISNUMBER(SEARCH("Yes",'2_all_summary'!$H577)),IF(ISNUMBER(SEARCH("Yes",'2_all_summary'!N577)),1,2),IF(ISNUMBER(SEARCH("No",'2_all_summary'!N577)),4,3))</f>
        <v>4</v>
      </c>
      <c r="L578" s="41">
        <f>IF(ISNUMBER(SEARCH("Yes",'2_all_summary'!$H577)),IF(ISNUMBER(SEARCH("Yes",'2_all_summary'!O577)),1,2),IF(ISNUMBER(SEARCH("No",'2_all_summary'!O577)),4,3))</f>
        <v>4</v>
      </c>
      <c r="M578" s="41">
        <f>IF(ISNUMBER(SEARCH("Yes",'2_all_summary'!$H577)),IF(0&lt;'2_all_summary'!P577,1,2),IF(0='2_all_summary'!P577,4,3))</f>
        <v>4</v>
      </c>
      <c r="N578" s="41">
        <f>IF(ISNUMBER(SEARCH("Yes",'2_all_summary'!$H577)),IF(ISNUMBER(SEARCH("Yes",'2_all_summary'!Q577)),1,2),IF(ISNUMBER(SEARCH("No",'2_all_summary'!Q577)),4,3))</f>
        <v>4</v>
      </c>
      <c r="O578" s="41">
        <f>IF(ISNUMBER(SEARCH("Yes",'2_all_summary'!$H577)),IF(ISNUMBER(SEARCH("Yes",'2_all_summary'!R577)),1,2),IF(ISNUMBER(SEARCH("No",'2_all_summary'!R577)),4,3))</f>
        <v>4</v>
      </c>
      <c r="P578" s="41">
        <f>IF(ISNUMBER(SEARCH("Yes",'2_all_summary'!$H577)),IF(ISNUMBER(SEARCH("Yes",'2_all_summary'!S577)),1,2),IF(ISNUMBER(SEARCH("No",'2_all_summary'!S577)),4,3))</f>
        <v>4</v>
      </c>
      <c r="Q578" s="41">
        <f>IF(ISNUMBER(SEARCH("Yes",'2_all_summary'!$H577)),IF(0&lt;'2_all_summary'!T577,1,2),IF(0='2_all_summary'!T577,4,3))</f>
        <v>4</v>
      </c>
      <c r="R578" s="41">
        <f>IF(ISNUMBER(SEARCH("Yes",'2_all_summary'!$H577)),IF(ISNUMBER(SEARCH("Yes",'2_all_summary'!U577)),1,2),IF(ISNUMBER(SEARCH("No",'2_all_summary'!U577)),4,3))</f>
        <v>4</v>
      </c>
    </row>
    <row r="579" spans="7:18" x14ac:dyDescent="0.3">
      <c r="G579" s="56"/>
      <c r="H579" s="41" t="str">
        <f>'2_all_summary'!D578</f>
        <v>Fishing for consensus: Community-based conservation and conflict in St Luciaâ€™s SoufriÃ¨re marine management area</v>
      </c>
      <c r="I579" s="41" t="str">
        <f>'2_all_summary'!E578</f>
        <v>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Â© Jonathan Pugh and Robert B. Potter 2003.</v>
      </c>
      <c r="J579" s="41">
        <f>IF(ISNUMBER(SEARCH("Yes",'2_all_summary'!$H578)),IF(ISNUMBER(SEARCH("Yes",'2_all_summary'!M578)),1,2),IF(ISNUMBER(SEARCH("No",'2_all_summary'!M578)),4,3))</f>
        <v>4</v>
      </c>
      <c r="K579" s="41">
        <f>IF(ISNUMBER(SEARCH("Yes",'2_all_summary'!$H578)),IF(ISNUMBER(SEARCH("Yes",'2_all_summary'!N578)),1,2),IF(ISNUMBER(SEARCH("No",'2_all_summary'!N578)),4,3))</f>
        <v>4</v>
      </c>
      <c r="L579" s="41">
        <f>IF(ISNUMBER(SEARCH("Yes",'2_all_summary'!$H578)),IF(ISNUMBER(SEARCH("Yes",'2_all_summary'!O578)),1,2),IF(ISNUMBER(SEARCH("No",'2_all_summary'!O578)),4,3))</f>
        <v>4</v>
      </c>
      <c r="M579" s="41">
        <f>IF(ISNUMBER(SEARCH("Yes",'2_all_summary'!$H578)),IF(0&lt;'2_all_summary'!P578,1,2),IF(0='2_all_summary'!P578,4,3))</f>
        <v>4</v>
      </c>
      <c r="N579" s="41">
        <f>IF(ISNUMBER(SEARCH("Yes",'2_all_summary'!$H578)),IF(ISNUMBER(SEARCH("Yes",'2_all_summary'!Q578)),1,2),IF(ISNUMBER(SEARCH("No",'2_all_summary'!Q578)),4,3))</f>
        <v>4</v>
      </c>
      <c r="O579" s="41">
        <f>IF(ISNUMBER(SEARCH("Yes",'2_all_summary'!$H578)),IF(ISNUMBER(SEARCH("Yes",'2_all_summary'!R578)),1,2),IF(ISNUMBER(SEARCH("No",'2_all_summary'!R578)),4,3))</f>
        <v>4</v>
      </c>
      <c r="P579" s="41">
        <f>IF(ISNUMBER(SEARCH("Yes",'2_all_summary'!$H578)),IF(ISNUMBER(SEARCH("Yes",'2_all_summary'!S578)),1,2),IF(ISNUMBER(SEARCH("No",'2_all_summary'!S578)),4,3))</f>
        <v>4</v>
      </c>
      <c r="Q579" s="41">
        <f>IF(ISNUMBER(SEARCH("Yes",'2_all_summary'!$H578)),IF(0&lt;'2_all_summary'!T578,1,2),IF(0='2_all_summary'!T578,4,3))</f>
        <v>4</v>
      </c>
      <c r="R579" s="41">
        <f>IF(ISNUMBER(SEARCH("Yes",'2_all_summary'!$H578)),IF(ISNUMBER(SEARCH("Yes",'2_all_summary'!U578)),1,2),IF(ISNUMBER(SEARCH("No",'2_all_summary'!U578)),4,3))</f>
        <v>4</v>
      </c>
    </row>
    <row r="580" spans="7:18" x14ac:dyDescent="0.3">
      <c r="G580" s="56"/>
      <c r="H580" s="41" t="str">
        <f>'2_all_summary'!D579</f>
        <v>Managing redundancy in overexploited fisheries</v>
      </c>
      <c r="I580" s="41" t="str">
        <f>'2_all_summary'!E579</f>
        <v>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v>
      </c>
      <c r="J580" s="41">
        <f>IF(ISNUMBER(SEARCH("Yes",'2_all_summary'!$H579)),IF(ISNUMBER(SEARCH("Yes",'2_all_summary'!M579)),1,2),IF(ISNUMBER(SEARCH("No",'2_all_summary'!M579)),4,3))</f>
        <v>4</v>
      </c>
      <c r="K580" s="41">
        <f>IF(ISNUMBER(SEARCH("Yes",'2_all_summary'!$H579)),IF(ISNUMBER(SEARCH("Yes",'2_all_summary'!N579)),1,2),IF(ISNUMBER(SEARCH("No",'2_all_summary'!N579)),4,3))</f>
        <v>4</v>
      </c>
      <c r="L580" s="41">
        <f>IF(ISNUMBER(SEARCH("Yes",'2_all_summary'!$H579)),IF(ISNUMBER(SEARCH("Yes",'2_all_summary'!O579)),1,2),IF(ISNUMBER(SEARCH("No",'2_all_summary'!O579)),4,3))</f>
        <v>4</v>
      </c>
      <c r="M580" s="41">
        <f>IF(ISNUMBER(SEARCH("Yes",'2_all_summary'!$H579)),IF(0&lt;'2_all_summary'!P579,1,2),IF(0='2_all_summary'!P579,4,3))</f>
        <v>4</v>
      </c>
      <c r="N580" s="41">
        <f>IF(ISNUMBER(SEARCH("Yes",'2_all_summary'!$H579)),IF(ISNUMBER(SEARCH("Yes",'2_all_summary'!Q579)),1,2),IF(ISNUMBER(SEARCH("No",'2_all_summary'!Q579)),4,3))</f>
        <v>4</v>
      </c>
      <c r="O580" s="41">
        <f>IF(ISNUMBER(SEARCH("Yes",'2_all_summary'!$H579)),IF(ISNUMBER(SEARCH("Yes",'2_all_summary'!R579)),1,2),IF(ISNUMBER(SEARCH("No",'2_all_summary'!R579)),4,3))</f>
        <v>4</v>
      </c>
      <c r="P580" s="41">
        <f>IF(ISNUMBER(SEARCH("Yes",'2_all_summary'!$H579)),IF(ISNUMBER(SEARCH("Yes",'2_all_summary'!S579)),1,2),IF(ISNUMBER(SEARCH("No",'2_all_summary'!S579)),4,3))</f>
        <v>4</v>
      </c>
      <c r="Q580" s="41">
        <f>IF(ISNUMBER(SEARCH("Yes",'2_all_summary'!$H579)),IF(0&lt;'2_all_summary'!T579,1,2),IF(0='2_all_summary'!T579,4,3))</f>
        <v>4</v>
      </c>
      <c r="R580" s="41">
        <f>IF(ISNUMBER(SEARCH("Yes",'2_all_summary'!$H579)),IF(ISNUMBER(SEARCH("Yes",'2_all_summary'!U579)),1,2),IF(ISNUMBER(SEARCH("No",'2_all_summary'!U579)),4,3))</f>
        <v>4</v>
      </c>
    </row>
    <row r="581" spans="7:18" x14ac:dyDescent="0.3">
      <c r="G581" s="56"/>
      <c r="H581" s="41" t="str">
        <f>'2_all_summary'!D580</f>
        <v>Participatory mapping: Assessing problems and defined marine conservation planning and zoning in jor bay, indonesia</v>
      </c>
      <c r="I581" s="41" t="str">
        <f>'2_all_summary'!E580</f>
        <v>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Â© Published under licence by IOP Publishing Ltd.</v>
      </c>
      <c r="J581" s="41">
        <f>IF(ISNUMBER(SEARCH("Yes",'2_all_summary'!$H580)),IF(ISNUMBER(SEARCH("Yes",'2_all_summary'!M580)),1,2),IF(ISNUMBER(SEARCH("No",'2_all_summary'!M580)),4,3))</f>
        <v>4</v>
      </c>
      <c r="K581" s="41">
        <f>IF(ISNUMBER(SEARCH("Yes",'2_all_summary'!$H580)),IF(ISNUMBER(SEARCH("Yes",'2_all_summary'!N580)),1,2),IF(ISNUMBER(SEARCH("No",'2_all_summary'!N580)),4,3))</f>
        <v>4</v>
      </c>
      <c r="L581" s="41">
        <f>IF(ISNUMBER(SEARCH("Yes",'2_all_summary'!$H580)),IF(ISNUMBER(SEARCH("Yes",'2_all_summary'!O580)),1,2),IF(ISNUMBER(SEARCH("No",'2_all_summary'!O580)),4,3))</f>
        <v>4</v>
      </c>
      <c r="M581" s="41">
        <f>IF(ISNUMBER(SEARCH("Yes",'2_all_summary'!$H580)),IF(0&lt;'2_all_summary'!P580,1,2),IF(0='2_all_summary'!P580,4,3))</f>
        <v>4</v>
      </c>
      <c r="N581" s="41">
        <f>IF(ISNUMBER(SEARCH("Yes",'2_all_summary'!$H580)),IF(ISNUMBER(SEARCH("Yes",'2_all_summary'!Q580)),1,2),IF(ISNUMBER(SEARCH("No",'2_all_summary'!Q580)),4,3))</f>
        <v>4</v>
      </c>
      <c r="O581" s="41">
        <f>IF(ISNUMBER(SEARCH("Yes",'2_all_summary'!$H580)),IF(ISNUMBER(SEARCH("Yes",'2_all_summary'!R580)),1,2),IF(ISNUMBER(SEARCH("No",'2_all_summary'!R580)),4,3))</f>
        <v>4</v>
      </c>
      <c r="P581" s="41">
        <f>IF(ISNUMBER(SEARCH("Yes",'2_all_summary'!$H580)),IF(ISNUMBER(SEARCH("Yes",'2_all_summary'!S580)),1,2),IF(ISNUMBER(SEARCH("No",'2_all_summary'!S580)),4,3))</f>
        <v>4</v>
      </c>
      <c r="Q581" s="41">
        <f>IF(ISNUMBER(SEARCH("Yes",'2_all_summary'!$H580)),IF(0&lt;'2_all_summary'!T580,1,2),IF(0='2_all_summary'!T580,4,3))</f>
        <v>4</v>
      </c>
      <c r="R581" s="41">
        <f>IF(ISNUMBER(SEARCH("Yes",'2_all_summary'!$H580)),IF(ISNUMBER(SEARCH("Yes",'2_all_summary'!U580)),1,2),IF(ISNUMBER(SEARCH("No",'2_all_summary'!U580)),4,3))</f>
        <v>4</v>
      </c>
    </row>
    <row r="582" spans="7:18" x14ac:dyDescent="0.3">
      <c r="G582" s="56"/>
      <c r="H582" s="41" t="str">
        <f>'2_all_summary'!D581</f>
        <v>Distributed Generation: Systems, Performance and Emerging Technologies</v>
      </c>
      <c r="I582" s="41" t="str">
        <f>'2_all_summary'!E581</f>
        <v>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Â© 2017 by Nova Science Publishers, Inc. All rights reserved.</v>
      </c>
      <c r="J582" s="41">
        <f>IF(ISNUMBER(SEARCH("Yes",'2_all_summary'!$H581)),IF(ISNUMBER(SEARCH("Yes",'2_all_summary'!M581)),1,2),IF(ISNUMBER(SEARCH("No",'2_all_summary'!M581)),4,3))</f>
        <v>4</v>
      </c>
      <c r="K582" s="41">
        <f>IF(ISNUMBER(SEARCH("Yes",'2_all_summary'!$H581)),IF(ISNUMBER(SEARCH("Yes",'2_all_summary'!N581)),1,2),IF(ISNUMBER(SEARCH("No",'2_all_summary'!N581)),4,3))</f>
        <v>4</v>
      </c>
      <c r="L582" s="41">
        <f>IF(ISNUMBER(SEARCH("Yes",'2_all_summary'!$H581)),IF(ISNUMBER(SEARCH("Yes",'2_all_summary'!O581)),1,2),IF(ISNUMBER(SEARCH("No",'2_all_summary'!O581)),4,3))</f>
        <v>4</v>
      </c>
      <c r="M582" s="41">
        <f>IF(ISNUMBER(SEARCH("Yes",'2_all_summary'!$H581)),IF(0&lt;'2_all_summary'!P581,1,2),IF(0='2_all_summary'!P581,4,3))</f>
        <v>4</v>
      </c>
      <c r="N582" s="41">
        <f>IF(ISNUMBER(SEARCH("Yes",'2_all_summary'!$H581)),IF(ISNUMBER(SEARCH("Yes",'2_all_summary'!Q581)),1,2),IF(ISNUMBER(SEARCH("No",'2_all_summary'!Q581)),4,3))</f>
        <v>4</v>
      </c>
      <c r="O582" s="41">
        <f>IF(ISNUMBER(SEARCH("Yes",'2_all_summary'!$H581)),IF(ISNUMBER(SEARCH("Yes",'2_all_summary'!R581)),1,2),IF(ISNUMBER(SEARCH("No",'2_all_summary'!R581)),4,3))</f>
        <v>4</v>
      </c>
      <c r="P582" s="41">
        <f>IF(ISNUMBER(SEARCH("Yes",'2_all_summary'!$H581)),IF(ISNUMBER(SEARCH("Yes",'2_all_summary'!S581)),1,2),IF(ISNUMBER(SEARCH("No",'2_all_summary'!S581)),4,3))</f>
        <v>4</v>
      </c>
      <c r="Q582" s="41">
        <f>IF(ISNUMBER(SEARCH("Yes",'2_all_summary'!$H581)),IF(0&lt;'2_all_summary'!T581,1,2),IF(0='2_all_summary'!T581,4,3))</f>
        <v>4</v>
      </c>
      <c r="R582" s="41">
        <f>IF(ISNUMBER(SEARCH("Yes",'2_all_summary'!$H581)),IF(ISNUMBER(SEARCH("Yes",'2_all_summary'!U581)),1,2),IF(ISNUMBER(SEARCH("No",'2_all_summary'!U581)),4,3))</f>
        <v>4</v>
      </c>
    </row>
    <row r="583" spans="7:18" x14ac:dyDescent="0.3">
      <c r="G583" s="56"/>
      <c r="H583" s="41" t="str">
        <f>'2_all_summary'!D582</f>
        <v>Fishes and cowboy boots: An optimistic view</v>
      </c>
      <c r="I583" s="41" t="str">
        <f>'2_all_summary'!E582</f>
        <v>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Â© 2020 The Authors. Conservation Science and Practice published by Wiley Periodicals LLC. on behalf of Society for Conservation Biology</v>
      </c>
      <c r="J583" s="41">
        <f>IF(ISNUMBER(SEARCH("Yes",'2_all_summary'!$H582)),IF(ISNUMBER(SEARCH("Yes",'2_all_summary'!M582)),1,2),IF(ISNUMBER(SEARCH("No",'2_all_summary'!M582)),4,3))</f>
        <v>4</v>
      </c>
      <c r="K583" s="41">
        <f>IF(ISNUMBER(SEARCH("Yes",'2_all_summary'!$H582)),IF(ISNUMBER(SEARCH("Yes",'2_all_summary'!N582)),1,2),IF(ISNUMBER(SEARCH("No",'2_all_summary'!N582)),4,3))</f>
        <v>4</v>
      </c>
      <c r="L583" s="41">
        <f>IF(ISNUMBER(SEARCH("Yes",'2_all_summary'!$H582)),IF(ISNUMBER(SEARCH("Yes",'2_all_summary'!O582)),1,2),IF(ISNUMBER(SEARCH("No",'2_all_summary'!O582)),4,3))</f>
        <v>4</v>
      </c>
      <c r="M583" s="41">
        <f>IF(ISNUMBER(SEARCH("Yes",'2_all_summary'!$H582)),IF(0&lt;'2_all_summary'!P582,1,2),IF(0='2_all_summary'!P582,4,3))</f>
        <v>4</v>
      </c>
      <c r="N583" s="41">
        <f>IF(ISNUMBER(SEARCH("Yes",'2_all_summary'!$H582)),IF(ISNUMBER(SEARCH("Yes",'2_all_summary'!Q582)),1,2),IF(ISNUMBER(SEARCH("No",'2_all_summary'!Q582)),4,3))</f>
        <v>4</v>
      </c>
      <c r="O583" s="41">
        <f>IF(ISNUMBER(SEARCH("Yes",'2_all_summary'!$H582)),IF(ISNUMBER(SEARCH("Yes",'2_all_summary'!R582)),1,2),IF(ISNUMBER(SEARCH("No",'2_all_summary'!R582)),4,3))</f>
        <v>4</v>
      </c>
      <c r="P583" s="41">
        <f>IF(ISNUMBER(SEARCH("Yes",'2_all_summary'!$H582)),IF(ISNUMBER(SEARCH("Yes",'2_all_summary'!S582)),1,2),IF(ISNUMBER(SEARCH("No",'2_all_summary'!S582)),4,3))</f>
        <v>4</v>
      </c>
      <c r="Q583" s="41">
        <f>IF(ISNUMBER(SEARCH("Yes",'2_all_summary'!$H582)),IF(0&lt;'2_all_summary'!T582,1,2),IF(0='2_all_summary'!T582,4,3))</f>
        <v>4</v>
      </c>
      <c r="R583" s="41">
        <f>IF(ISNUMBER(SEARCH("Yes",'2_all_summary'!$H582)),IF(ISNUMBER(SEARCH("Yes",'2_all_summary'!U582)),1,2),IF(ISNUMBER(SEARCH("No",'2_all_summary'!U582)),4,3))</f>
        <v>4</v>
      </c>
    </row>
    <row r="584" spans="7:18" x14ac:dyDescent="0.3">
      <c r="G584" s="56"/>
      <c r="H584" s="41" t="str">
        <f>'2_all_summary'!D583</f>
        <v>Octopuses in the south-west Pacific region: a review of fisheries, ecology, cultural importance and management</v>
      </c>
      <c r="I584" s="41" t="str">
        <f>'2_all_summary'!E583</f>
        <v>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v>
      </c>
      <c r="J584" s="41">
        <f>IF(ISNUMBER(SEARCH("Yes",'2_all_summary'!$H583)),IF(ISNUMBER(SEARCH("Yes",'2_all_summary'!M583)),1,2),IF(ISNUMBER(SEARCH("No",'2_all_summary'!M583)),4,3))</f>
        <v>3</v>
      </c>
      <c r="K584" s="41">
        <f>IF(ISNUMBER(SEARCH("Yes",'2_all_summary'!$H583)),IF(ISNUMBER(SEARCH("Yes",'2_all_summary'!N583)),1,2),IF(ISNUMBER(SEARCH("No",'2_all_summary'!N583)),4,3))</f>
        <v>3</v>
      </c>
      <c r="L584" s="41">
        <f>IF(ISNUMBER(SEARCH("Yes",'2_all_summary'!$H583)),IF(ISNUMBER(SEARCH("Yes",'2_all_summary'!O583)),1,2),IF(ISNUMBER(SEARCH("No",'2_all_summary'!O583)),4,3))</f>
        <v>3</v>
      </c>
      <c r="M584" s="41">
        <f>IF(ISNUMBER(SEARCH("Yes",'2_all_summary'!$H583)),IF(0&lt;'2_all_summary'!P583,1,2),IF(0='2_all_summary'!P583,4,3))</f>
        <v>3</v>
      </c>
      <c r="N584" s="41">
        <f>IF(ISNUMBER(SEARCH("Yes",'2_all_summary'!$H583)),IF(ISNUMBER(SEARCH("Yes",'2_all_summary'!Q583)),1,2),IF(ISNUMBER(SEARCH("No",'2_all_summary'!Q583)),4,3))</f>
        <v>4</v>
      </c>
      <c r="O584" s="41">
        <f>IF(ISNUMBER(SEARCH("Yes",'2_all_summary'!$H583)),IF(ISNUMBER(SEARCH("Yes",'2_all_summary'!R583)),1,2),IF(ISNUMBER(SEARCH("No",'2_all_summary'!R583)),4,3))</f>
        <v>3</v>
      </c>
      <c r="P584" s="41">
        <f>IF(ISNUMBER(SEARCH("Yes",'2_all_summary'!$H583)),IF(ISNUMBER(SEARCH("Yes",'2_all_summary'!S583)),1,2),IF(ISNUMBER(SEARCH("No",'2_all_summary'!S583)),4,3))</f>
        <v>3</v>
      </c>
      <c r="Q584" s="41">
        <f>IF(ISNUMBER(SEARCH("Yes",'2_all_summary'!$H583)),IF(0&lt;'2_all_summary'!T583,1,2),IF(0='2_all_summary'!T583,4,3))</f>
        <v>3</v>
      </c>
      <c r="R584" s="41">
        <f>IF(ISNUMBER(SEARCH("Yes",'2_all_summary'!$H583)),IF(ISNUMBER(SEARCH("Yes",'2_all_summary'!U583)),1,2),IF(ISNUMBER(SEARCH("No",'2_all_summary'!U583)),4,3))</f>
        <v>3</v>
      </c>
    </row>
    <row r="585" spans="7:18" x14ac:dyDescent="0.3">
      <c r="G585" s="56"/>
      <c r="H585" s="41" t="str">
        <f>'2_all_summary'!D584</f>
        <v>The last generation? Perspectives of inshore fish harvesters from Change Islands, Newfoundland</v>
      </c>
      <c r="I585" s="41" t="str">
        <f>'2_all_summary'!E584</f>
        <v>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Â© 2013 Canadian Association of Geographers / L' Association canadienne des gÃ©ographes.</v>
      </c>
      <c r="J585" s="41">
        <f>IF(ISNUMBER(SEARCH("Yes",'2_all_summary'!$H584)),IF(ISNUMBER(SEARCH("Yes",'2_all_summary'!M584)),1,2),IF(ISNUMBER(SEARCH("No",'2_all_summary'!M584)),4,3))</f>
        <v>4</v>
      </c>
      <c r="K585" s="41">
        <f>IF(ISNUMBER(SEARCH("Yes",'2_all_summary'!$H584)),IF(ISNUMBER(SEARCH("Yes",'2_all_summary'!N584)),1,2),IF(ISNUMBER(SEARCH("No",'2_all_summary'!N584)),4,3))</f>
        <v>4</v>
      </c>
      <c r="L585" s="41">
        <f>IF(ISNUMBER(SEARCH("Yes",'2_all_summary'!$H584)),IF(ISNUMBER(SEARCH("Yes",'2_all_summary'!O584)),1,2),IF(ISNUMBER(SEARCH("No",'2_all_summary'!O584)),4,3))</f>
        <v>4</v>
      </c>
      <c r="M585" s="41">
        <f>IF(ISNUMBER(SEARCH("Yes",'2_all_summary'!$H584)),IF(0&lt;'2_all_summary'!P584,1,2),IF(0='2_all_summary'!P584,4,3))</f>
        <v>4</v>
      </c>
      <c r="N585" s="41">
        <f>IF(ISNUMBER(SEARCH("Yes",'2_all_summary'!$H584)),IF(ISNUMBER(SEARCH("Yes",'2_all_summary'!Q584)),1,2),IF(ISNUMBER(SEARCH("No",'2_all_summary'!Q584)),4,3))</f>
        <v>4</v>
      </c>
      <c r="O585" s="41">
        <f>IF(ISNUMBER(SEARCH("Yes",'2_all_summary'!$H584)),IF(ISNUMBER(SEARCH("Yes",'2_all_summary'!R584)),1,2),IF(ISNUMBER(SEARCH("No",'2_all_summary'!R584)),4,3))</f>
        <v>4</v>
      </c>
      <c r="P585" s="41">
        <f>IF(ISNUMBER(SEARCH("Yes",'2_all_summary'!$H584)),IF(ISNUMBER(SEARCH("Yes",'2_all_summary'!S584)),1,2),IF(ISNUMBER(SEARCH("No",'2_all_summary'!S584)),4,3))</f>
        <v>4</v>
      </c>
      <c r="Q585" s="41">
        <f>IF(ISNUMBER(SEARCH("Yes",'2_all_summary'!$H584)),IF(0&lt;'2_all_summary'!T584,1,2),IF(0='2_all_summary'!T584,4,3))</f>
        <v>4</v>
      </c>
      <c r="R585" s="41">
        <f>IF(ISNUMBER(SEARCH("Yes",'2_all_summary'!$H584)),IF(ISNUMBER(SEARCH("Yes",'2_all_summary'!U584)),1,2),IF(ISNUMBER(SEARCH("No",'2_all_summary'!U584)),4,3))</f>
        <v>4</v>
      </c>
    </row>
    <row r="586" spans="7:18" x14ac:dyDescent="0.3">
      <c r="G586" s="56"/>
      <c r="H586" s="41" t="str">
        <f>'2_all_summary'!D585</f>
        <v>Local level sustainability planning for livelihoods: A Cambodian experience</v>
      </c>
      <c r="I586" s="41" t="str">
        <f>'2_all_summary'!E585</f>
        <v>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Â© 2005 Taylor &amp; Francis Group, LLC.</v>
      </c>
      <c r="J586" s="41">
        <f>IF(ISNUMBER(SEARCH("Yes",'2_all_summary'!$H585)),IF(ISNUMBER(SEARCH("Yes",'2_all_summary'!M585)),1,2),IF(ISNUMBER(SEARCH("No",'2_all_summary'!M585)),4,3))</f>
        <v>4</v>
      </c>
      <c r="K586" s="41">
        <f>IF(ISNUMBER(SEARCH("Yes",'2_all_summary'!$H585)),IF(ISNUMBER(SEARCH("Yes",'2_all_summary'!N585)),1,2),IF(ISNUMBER(SEARCH("No",'2_all_summary'!N585)),4,3))</f>
        <v>4</v>
      </c>
      <c r="L586" s="41">
        <f>IF(ISNUMBER(SEARCH("Yes",'2_all_summary'!$H585)),IF(ISNUMBER(SEARCH("Yes",'2_all_summary'!O585)),1,2),IF(ISNUMBER(SEARCH("No",'2_all_summary'!O585)),4,3))</f>
        <v>4</v>
      </c>
      <c r="M586" s="41">
        <f>IF(ISNUMBER(SEARCH("Yes",'2_all_summary'!$H585)),IF(0&lt;'2_all_summary'!P585,1,2),IF(0='2_all_summary'!P585,4,3))</f>
        <v>4</v>
      </c>
      <c r="N586" s="41">
        <f>IF(ISNUMBER(SEARCH("Yes",'2_all_summary'!$H585)),IF(ISNUMBER(SEARCH("Yes",'2_all_summary'!Q585)),1,2),IF(ISNUMBER(SEARCH("No",'2_all_summary'!Q585)),4,3))</f>
        <v>4</v>
      </c>
      <c r="O586" s="41">
        <f>IF(ISNUMBER(SEARCH("Yes",'2_all_summary'!$H585)),IF(ISNUMBER(SEARCH("Yes",'2_all_summary'!R585)),1,2),IF(ISNUMBER(SEARCH("No",'2_all_summary'!R585)),4,3))</f>
        <v>4</v>
      </c>
      <c r="P586" s="41">
        <f>IF(ISNUMBER(SEARCH("Yes",'2_all_summary'!$H585)),IF(ISNUMBER(SEARCH("Yes",'2_all_summary'!S585)),1,2),IF(ISNUMBER(SEARCH("No",'2_all_summary'!S585)),4,3))</f>
        <v>4</v>
      </c>
      <c r="Q586" s="41">
        <f>IF(ISNUMBER(SEARCH("Yes",'2_all_summary'!$H585)),IF(0&lt;'2_all_summary'!T585,1,2),IF(0='2_all_summary'!T585,4,3))</f>
        <v>4</v>
      </c>
      <c r="R586" s="41">
        <f>IF(ISNUMBER(SEARCH("Yes",'2_all_summary'!$H585)),IF(ISNUMBER(SEARCH("Yes",'2_all_summary'!U585)),1,2),IF(ISNUMBER(SEARCH("No",'2_all_summary'!U585)),4,3))</f>
        <v>4</v>
      </c>
    </row>
    <row r="587" spans="7:18" x14ac:dyDescent="0.3">
      <c r="G587" s="56"/>
      <c r="H587" s="41" t="str">
        <f>'2_all_summary'!D586</f>
        <v>Social capital, community based management, and fishers' livelihood in Bangladesh</v>
      </c>
      <c r="I587" s="41" t="str">
        <f>'2_all_summary'!E586</f>
        <v>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Â© 2010 Elsevier Ltd.</v>
      </c>
      <c r="J587" s="41">
        <f>IF(ISNUMBER(SEARCH("Yes",'2_all_summary'!$H586)),IF(ISNUMBER(SEARCH("Yes",'2_all_summary'!M586)),1,2),IF(ISNUMBER(SEARCH("No",'2_all_summary'!M586)),4,3))</f>
        <v>4</v>
      </c>
      <c r="K587" s="41">
        <f>IF(ISNUMBER(SEARCH("Yes",'2_all_summary'!$H586)),IF(ISNUMBER(SEARCH("Yes",'2_all_summary'!N586)),1,2),IF(ISNUMBER(SEARCH("No",'2_all_summary'!N586)),4,3))</f>
        <v>4</v>
      </c>
      <c r="L587" s="41">
        <f>IF(ISNUMBER(SEARCH("Yes",'2_all_summary'!$H586)),IF(ISNUMBER(SEARCH("Yes",'2_all_summary'!O586)),1,2),IF(ISNUMBER(SEARCH("No",'2_all_summary'!O586)),4,3))</f>
        <v>4</v>
      </c>
      <c r="M587" s="41">
        <f>IF(ISNUMBER(SEARCH("Yes",'2_all_summary'!$H586)),IF(0&lt;'2_all_summary'!P586,1,2),IF(0='2_all_summary'!P586,4,3))</f>
        <v>4</v>
      </c>
      <c r="N587" s="41">
        <f>IF(ISNUMBER(SEARCH("Yes",'2_all_summary'!$H586)),IF(ISNUMBER(SEARCH("Yes",'2_all_summary'!Q586)),1,2),IF(ISNUMBER(SEARCH("No",'2_all_summary'!Q586)),4,3))</f>
        <v>4</v>
      </c>
      <c r="O587" s="41">
        <f>IF(ISNUMBER(SEARCH("Yes",'2_all_summary'!$H586)),IF(ISNUMBER(SEARCH("Yes",'2_all_summary'!R586)),1,2),IF(ISNUMBER(SEARCH("No",'2_all_summary'!R586)),4,3))</f>
        <v>4</v>
      </c>
      <c r="P587" s="41">
        <f>IF(ISNUMBER(SEARCH("Yes",'2_all_summary'!$H586)),IF(ISNUMBER(SEARCH("Yes",'2_all_summary'!S586)),1,2),IF(ISNUMBER(SEARCH("No",'2_all_summary'!S586)),4,3))</f>
        <v>4</v>
      </c>
      <c r="Q587" s="41">
        <f>IF(ISNUMBER(SEARCH("Yes",'2_all_summary'!$H586)),IF(0&lt;'2_all_summary'!T586,1,2),IF(0='2_all_summary'!T586,4,3))</f>
        <v>4</v>
      </c>
      <c r="R587" s="41">
        <f>IF(ISNUMBER(SEARCH("Yes",'2_all_summary'!$H586)),IF(ISNUMBER(SEARCH("Yes",'2_all_summary'!U586)),1,2),IF(ISNUMBER(SEARCH("No",'2_all_summary'!U586)),4,3))</f>
        <v>4</v>
      </c>
    </row>
    <row r="588" spans="7:18" x14ac:dyDescent="0.3">
      <c r="G588" s="56"/>
      <c r="H588" s="41" t="str">
        <f>'2_all_summary'!D587</f>
        <v>Implementing strategies to overcome social-ecological traps: The role of community brokers and institutional bricolage in a locally managed marine area</v>
      </c>
      <c r="I588" s="41" t="str">
        <f>'2_all_summary'!E587</f>
        <v>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â€œinstitutional bricolage.â€ We argue that as a consequence of implementing processes, such interventions should be expected to diverge from their initial science-based justification. Â© 2018 by the author(s).</v>
      </c>
      <c r="J588" s="41">
        <f>IF(ISNUMBER(SEARCH("Yes",'2_all_summary'!$H587)),IF(ISNUMBER(SEARCH("Yes",'2_all_summary'!M587)),1,2),IF(ISNUMBER(SEARCH("No",'2_all_summary'!M587)),4,3))</f>
        <v>4</v>
      </c>
      <c r="K588" s="41">
        <f>IF(ISNUMBER(SEARCH("Yes",'2_all_summary'!$H587)),IF(ISNUMBER(SEARCH("Yes",'2_all_summary'!N587)),1,2),IF(ISNUMBER(SEARCH("No",'2_all_summary'!N587)),4,3))</f>
        <v>3</v>
      </c>
      <c r="L588" s="41">
        <f>IF(ISNUMBER(SEARCH("Yes",'2_all_summary'!$H587)),IF(ISNUMBER(SEARCH("Yes",'2_all_summary'!O587)),1,2),IF(ISNUMBER(SEARCH("No",'2_all_summary'!O587)),4,3))</f>
        <v>3</v>
      </c>
      <c r="M588" s="41">
        <f>IF(ISNUMBER(SEARCH("Yes",'2_all_summary'!$H587)),IF(0&lt;'2_all_summary'!P587,1,2),IF(0='2_all_summary'!P587,4,3))</f>
        <v>3</v>
      </c>
      <c r="N588" s="41">
        <f>IF(ISNUMBER(SEARCH("Yes",'2_all_summary'!$H587)),IF(ISNUMBER(SEARCH("Yes",'2_all_summary'!Q587)),1,2),IF(ISNUMBER(SEARCH("No",'2_all_summary'!Q587)),4,3))</f>
        <v>4</v>
      </c>
      <c r="O588" s="41">
        <f>IF(ISNUMBER(SEARCH("Yes",'2_all_summary'!$H587)),IF(ISNUMBER(SEARCH("Yes",'2_all_summary'!R587)),1,2),IF(ISNUMBER(SEARCH("No",'2_all_summary'!R587)),4,3))</f>
        <v>4</v>
      </c>
      <c r="P588" s="41">
        <f>IF(ISNUMBER(SEARCH("Yes",'2_all_summary'!$H587)),IF(ISNUMBER(SEARCH("Yes",'2_all_summary'!S587)),1,2),IF(ISNUMBER(SEARCH("No",'2_all_summary'!S587)),4,3))</f>
        <v>3</v>
      </c>
      <c r="Q588" s="41">
        <f>IF(ISNUMBER(SEARCH("Yes",'2_all_summary'!$H587)),IF(0&lt;'2_all_summary'!T587,1,2),IF(0='2_all_summary'!T587,4,3))</f>
        <v>3</v>
      </c>
      <c r="R588" s="41">
        <f>IF(ISNUMBER(SEARCH("Yes",'2_all_summary'!$H587)),IF(ISNUMBER(SEARCH("Yes",'2_all_summary'!U587)),1,2),IF(ISNUMBER(SEARCH("No",'2_all_summary'!U587)),4,3))</f>
        <v>3</v>
      </c>
    </row>
    <row r="589" spans="7:18" x14ac:dyDescent="0.3">
      <c r="G589" s="56"/>
      <c r="H589" s="41" t="str">
        <f>'2_all_summary'!D588</f>
        <v>Seahorses helped drive creation of marine protected areas, so what did these protected areas do for the seahorses?</v>
      </c>
      <c r="I589" s="41" t="str">
        <f>'2_all_summary'!E588</f>
        <v>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Â© Foundation for Environmental Conservation 2012.</v>
      </c>
      <c r="J589" s="41">
        <f>IF(ISNUMBER(SEARCH("Yes",'2_all_summary'!$H588)),IF(ISNUMBER(SEARCH("Yes",'2_all_summary'!M588)),1,2),IF(ISNUMBER(SEARCH("No",'2_all_summary'!M588)),4,3))</f>
        <v>4</v>
      </c>
      <c r="K589" s="41">
        <f>IF(ISNUMBER(SEARCH("Yes",'2_all_summary'!$H588)),IF(ISNUMBER(SEARCH("Yes",'2_all_summary'!N588)),1,2),IF(ISNUMBER(SEARCH("No",'2_all_summary'!N588)),4,3))</f>
        <v>4</v>
      </c>
      <c r="L589" s="41">
        <f>IF(ISNUMBER(SEARCH("Yes",'2_all_summary'!$H588)),IF(ISNUMBER(SEARCH("Yes",'2_all_summary'!O588)),1,2),IF(ISNUMBER(SEARCH("No",'2_all_summary'!O588)),4,3))</f>
        <v>4</v>
      </c>
      <c r="M589" s="41">
        <f>IF(ISNUMBER(SEARCH("Yes",'2_all_summary'!$H588)),IF(0&lt;'2_all_summary'!P588,1,2),IF(0='2_all_summary'!P588,4,3))</f>
        <v>4</v>
      </c>
      <c r="N589" s="41">
        <f>IF(ISNUMBER(SEARCH("Yes",'2_all_summary'!$H588)),IF(ISNUMBER(SEARCH("Yes",'2_all_summary'!Q588)),1,2),IF(ISNUMBER(SEARCH("No",'2_all_summary'!Q588)),4,3))</f>
        <v>4</v>
      </c>
      <c r="O589" s="41">
        <f>IF(ISNUMBER(SEARCH("Yes",'2_all_summary'!$H588)),IF(ISNUMBER(SEARCH("Yes",'2_all_summary'!R588)),1,2),IF(ISNUMBER(SEARCH("No",'2_all_summary'!R588)),4,3))</f>
        <v>4</v>
      </c>
      <c r="P589" s="41">
        <f>IF(ISNUMBER(SEARCH("Yes",'2_all_summary'!$H588)),IF(ISNUMBER(SEARCH("Yes",'2_all_summary'!S588)),1,2),IF(ISNUMBER(SEARCH("No",'2_all_summary'!S588)),4,3))</f>
        <v>4</v>
      </c>
      <c r="Q589" s="41">
        <f>IF(ISNUMBER(SEARCH("Yes",'2_all_summary'!$H588)),IF(0&lt;'2_all_summary'!T588,1,2),IF(0='2_all_summary'!T588,4,3))</f>
        <v>4</v>
      </c>
      <c r="R589" s="41">
        <f>IF(ISNUMBER(SEARCH("Yes",'2_all_summary'!$H588)),IF(ISNUMBER(SEARCH("Yes",'2_all_summary'!U588)),1,2),IF(ISNUMBER(SEARCH("No",'2_all_summary'!U588)),4,3))</f>
        <v>4</v>
      </c>
    </row>
    <row r="590" spans="7:18" x14ac:dyDescent="0.3">
      <c r="G590" s="56"/>
      <c r="H590" s="41" t="str">
        <f>'2_all_summary'!D589</f>
        <v>Community-based conservation strategies to end open access: The case of Fish Refuges in Mexico</v>
      </c>
      <c r="I590" s="41" t="str">
        <f>'2_all_summary'!E589</f>
        <v>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Â© 2020 The Authors. Conservation Science and Practice published by Wiley Periodicals LLC. on behalf of Society for Conservation Biology</v>
      </c>
      <c r="J590" s="41">
        <f>IF(ISNUMBER(SEARCH("Yes",'2_all_summary'!$H589)),IF(ISNUMBER(SEARCH("Yes",'2_all_summary'!M589)),1,2),IF(ISNUMBER(SEARCH("No",'2_all_summary'!M589)),4,3))</f>
        <v>4</v>
      </c>
      <c r="K590" s="41">
        <f>IF(ISNUMBER(SEARCH("Yes",'2_all_summary'!$H589)),IF(ISNUMBER(SEARCH("Yes",'2_all_summary'!N589)),1,2),IF(ISNUMBER(SEARCH("No",'2_all_summary'!N589)),4,3))</f>
        <v>4</v>
      </c>
      <c r="L590" s="41">
        <f>IF(ISNUMBER(SEARCH("Yes",'2_all_summary'!$H589)),IF(ISNUMBER(SEARCH("Yes",'2_all_summary'!O589)),1,2),IF(ISNUMBER(SEARCH("No",'2_all_summary'!O589)),4,3))</f>
        <v>4</v>
      </c>
      <c r="M590" s="41">
        <f>IF(ISNUMBER(SEARCH("Yes",'2_all_summary'!$H589)),IF(0&lt;'2_all_summary'!P589,1,2),IF(0='2_all_summary'!P589,4,3))</f>
        <v>4</v>
      </c>
      <c r="N590" s="41">
        <f>IF(ISNUMBER(SEARCH("Yes",'2_all_summary'!$H589)),IF(ISNUMBER(SEARCH("Yes",'2_all_summary'!Q589)),1,2),IF(ISNUMBER(SEARCH("No",'2_all_summary'!Q589)),4,3))</f>
        <v>4</v>
      </c>
      <c r="O590" s="41">
        <f>IF(ISNUMBER(SEARCH("Yes",'2_all_summary'!$H589)),IF(ISNUMBER(SEARCH("Yes",'2_all_summary'!R589)),1,2),IF(ISNUMBER(SEARCH("No",'2_all_summary'!R589)),4,3))</f>
        <v>4</v>
      </c>
      <c r="P590" s="41">
        <f>IF(ISNUMBER(SEARCH("Yes",'2_all_summary'!$H589)),IF(ISNUMBER(SEARCH("Yes",'2_all_summary'!S589)),1,2),IF(ISNUMBER(SEARCH("No",'2_all_summary'!S589)),4,3))</f>
        <v>4</v>
      </c>
      <c r="Q590" s="41">
        <f>IF(ISNUMBER(SEARCH("Yes",'2_all_summary'!$H589)),IF(0&lt;'2_all_summary'!T589,1,2),IF(0='2_all_summary'!T589,4,3))</f>
        <v>4</v>
      </c>
      <c r="R590" s="41">
        <f>IF(ISNUMBER(SEARCH("Yes",'2_all_summary'!$H589)),IF(ISNUMBER(SEARCH("Yes",'2_all_summary'!U589)),1,2),IF(ISNUMBER(SEARCH("No",'2_all_summary'!U589)),4,3))</f>
        <v>4</v>
      </c>
    </row>
    <row r="591" spans="7:18" x14ac:dyDescent="0.3">
      <c r="G591" s="56"/>
      <c r="H591" s="41" t="str">
        <f>'2_all_summary'!D590</f>
        <v>Reclaiming the island reefs.</v>
      </c>
      <c r="I591" s="41" t="str">
        <f>'2_all_summary'!E590</f>
        <v>This article reports on the crisis facing the PhilippineÂ¿s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v>
      </c>
      <c r="J591" s="41">
        <f>IF(ISNUMBER(SEARCH("Yes",'2_all_summary'!$H590)),IF(ISNUMBER(SEARCH("Yes",'2_all_summary'!M590)),1,2),IF(ISNUMBER(SEARCH("No",'2_all_summary'!M590)),4,3))</f>
        <v>4</v>
      </c>
      <c r="K591" s="41">
        <f>IF(ISNUMBER(SEARCH("Yes",'2_all_summary'!$H590)),IF(ISNUMBER(SEARCH("Yes",'2_all_summary'!N590)),1,2),IF(ISNUMBER(SEARCH("No",'2_all_summary'!N590)),4,3))</f>
        <v>4</v>
      </c>
      <c r="L591" s="41">
        <f>IF(ISNUMBER(SEARCH("Yes",'2_all_summary'!$H590)),IF(ISNUMBER(SEARCH("Yes",'2_all_summary'!O590)),1,2),IF(ISNUMBER(SEARCH("No",'2_all_summary'!O590)),4,3))</f>
        <v>4</v>
      </c>
      <c r="M591" s="41">
        <f>IF(ISNUMBER(SEARCH("Yes",'2_all_summary'!$H590)),IF(0&lt;'2_all_summary'!P590,1,2),IF(0='2_all_summary'!P590,4,3))</f>
        <v>4</v>
      </c>
      <c r="N591" s="41">
        <f>IF(ISNUMBER(SEARCH("Yes",'2_all_summary'!$H590)),IF(ISNUMBER(SEARCH("Yes",'2_all_summary'!Q590)),1,2),IF(ISNUMBER(SEARCH("No",'2_all_summary'!Q590)),4,3))</f>
        <v>4</v>
      </c>
      <c r="O591" s="41">
        <f>IF(ISNUMBER(SEARCH("Yes",'2_all_summary'!$H590)),IF(ISNUMBER(SEARCH("Yes",'2_all_summary'!R590)),1,2),IF(ISNUMBER(SEARCH("No",'2_all_summary'!R590)),4,3))</f>
        <v>4</v>
      </c>
      <c r="P591" s="41">
        <f>IF(ISNUMBER(SEARCH("Yes",'2_all_summary'!$H590)),IF(ISNUMBER(SEARCH("Yes",'2_all_summary'!S590)),1,2),IF(ISNUMBER(SEARCH("No",'2_all_summary'!S590)),4,3))</f>
        <v>4</v>
      </c>
      <c r="Q591" s="41">
        <f>IF(ISNUMBER(SEARCH("Yes",'2_all_summary'!$H590)),IF(0&lt;'2_all_summary'!T590,1,2),IF(0='2_all_summary'!T590,4,3))</f>
        <v>4</v>
      </c>
      <c r="R591" s="41">
        <f>IF(ISNUMBER(SEARCH("Yes",'2_all_summary'!$H590)),IF(ISNUMBER(SEARCH("Yes",'2_all_summary'!U590)),1,2),IF(ISNUMBER(SEARCH("No",'2_all_summary'!U590)),4,3))</f>
        <v>4</v>
      </c>
    </row>
    <row r="592" spans="7:18" x14ac:dyDescent="0.3">
      <c r="G592" s="56"/>
      <c r="H592" s="41" t="str">
        <f>'2_all_summary'!D591</f>
        <v>Fishing dynamics associated with periodically harvested marine closures</v>
      </c>
      <c r="I592" s="41" t="str">
        <f>'2_all_summary'!E591</f>
        <v>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Â© 2013 The Authors.</v>
      </c>
      <c r="J592" s="41">
        <f>IF(ISNUMBER(SEARCH("Yes",'2_all_summary'!$H591)),IF(ISNUMBER(SEARCH("Yes",'2_all_summary'!M591)),1,2),IF(ISNUMBER(SEARCH("No",'2_all_summary'!M591)),4,3))</f>
        <v>1</v>
      </c>
      <c r="K592" s="41">
        <f>IF(ISNUMBER(SEARCH("Yes",'2_all_summary'!$H591)),IF(ISNUMBER(SEARCH("Yes",'2_all_summary'!N591)),1,2),IF(ISNUMBER(SEARCH("No",'2_all_summary'!N591)),4,3))</f>
        <v>1</v>
      </c>
      <c r="L592" s="41">
        <f>IF(ISNUMBER(SEARCH("Yes",'2_all_summary'!$H591)),IF(ISNUMBER(SEARCH("Yes",'2_all_summary'!O591)),1,2),IF(ISNUMBER(SEARCH("No",'2_all_summary'!O591)),4,3))</f>
        <v>1</v>
      </c>
      <c r="M592" s="41">
        <f>IF(ISNUMBER(SEARCH("Yes",'2_all_summary'!$H591)),IF(0&lt;'2_all_summary'!P591,1,2),IF(0='2_all_summary'!P591,4,3))</f>
        <v>1</v>
      </c>
      <c r="N592" s="41">
        <f>IF(ISNUMBER(SEARCH("Yes",'2_all_summary'!$H591)),IF(ISNUMBER(SEARCH("Yes",'2_all_summary'!Q591)),1,2),IF(ISNUMBER(SEARCH("No",'2_all_summary'!Q591)),4,3))</f>
        <v>1</v>
      </c>
      <c r="O592" s="41">
        <f>IF(ISNUMBER(SEARCH("Yes",'2_all_summary'!$H591)),IF(ISNUMBER(SEARCH("Yes",'2_all_summary'!R591)),1,2),IF(ISNUMBER(SEARCH("No",'2_all_summary'!R591)),4,3))</f>
        <v>1</v>
      </c>
      <c r="P592" s="41">
        <f>IF(ISNUMBER(SEARCH("Yes",'2_all_summary'!$H591)),IF(ISNUMBER(SEARCH("Yes",'2_all_summary'!S591)),1,2),IF(ISNUMBER(SEARCH("No",'2_all_summary'!S591)),4,3))</f>
        <v>1</v>
      </c>
      <c r="Q592" s="41">
        <f>IF(ISNUMBER(SEARCH("Yes",'2_all_summary'!$H591)),IF(0&lt;'2_all_summary'!T591,1,2),IF(0='2_all_summary'!T591,4,3))</f>
        <v>1</v>
      </c>
      <c r="R592" s="41">
        <f>IF(ISNUMBER(SEARCH("Yes",'2_all_summary'!$H591)),IF(ISNUMBER(SEARCH("Yes",'2_all_summary'!U591)),1,2),IF(ISNUMBER(SEARCH("No",'2_all_summary'!U591)),4,3))</f>
        <v>1</v>
      </c>
    </row>
    <row r="593" spans="7:18" x14ac:dyDescent="0.3">
      <c r="G593" s="56"/>
      <c r="H593" s="41" t="str">
        <f>'2_all_summary'!D592</f>
        <v>Rivers as resources, rivers as borders: Community and transboundary management of fisheries in the Upper Zambezi River floodplains</v>
      </c>
      <c r="I593" s="41" t="str">
        <f>'2_all_summary'!E592</f>
        <v>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Â© 2007 Canadian Association of Geographers / L'Association canadienne des gÃ©ographes.</v>
      </c>
      <c r="J593" s="41">
        <f>IF(ISNUMBER(SEARCH("Yes",'2_all_summary'!$H592)),IF(ISNUMBER(SEARCH("Yes",'2_all_summary'!M592)),1,2),IF(ISNUMBER(SEARCH("No",'2_all_summary'!M592)),4,3))</f>
        <v>4</v>
      </c>
      <c r="K593" s="41">
        <f>IF(ISNUMBER(SEARCH("Yes",'2_all_summary'!$H592)),IF(ISNUMBER(SEARCH("Yes",'2_all_summary'!N592)),1,2),IF(ISNUMBER(SEARCH("No",'2_all_summary'!N592)),4,3))</f>
        <v>4</v>
      </c>
      <c r="L593" s="41">
        <f>IF(ISNUMBER(SEARCH("Yes",'2_all_summary'!$H592)),IF(ISNUMBER(SEARCH("Yes",'2_all_summary'!O592)),1,2),IF(ISNUMBER(SEARCH("No",'2_all_summary'!O592)),4,3))</f>
        <v>4</v>
      </c>
      <c r="M593" s="41">
        <f>IF(ISNUMBER(SEARCH("Yes",'2_all_summary'!$H592)),IF(0&lt;'2_all_summary'!P592,1,2),IF(0='2_all_summary'!P592,4,3))</f>
        <v>4</v>
      </c>
      <c r="N593" s="41">
        <f>IF(ISNUMBER(SEARCH("Yes",'2_all_summary'!$H592)),IF(ISNUMBER(SEARCH("Yes",'2_all_summary'!Q592)),1,2),IF(ISNUMBER(SEARCH("No",'2_all_summary'!Q592)),4,3))</f>
        <v>4</v>
      </c>
      <c r="O593" s="41">
        <f>IF(ISNUMBER(SEARCH("Yes",'2_all_summary'!$H592)),IF(ISNUMBER(SEARCH("Yes",'2_all_summary'!R592)),1,2),IF(ISNUMBER(SEARCH("No",'2_all_summary'!R592)),4,3))</f>
        <v>4</v>
      </c>
      <c r="P593" s="41">
        <f>IF(ISNUMBER(SEARCH("Yes",'2_all_summary'!$H592)),IF(ISNUMBER(SEARCH("Yes",'2_all_summary'!S592)),1,2),IF(ISNUMBER(SEARCH("No",'2_all_summary'!S592)),4,3))</f>
        <v>4</v>
      </c>
      <c r="Q593" s="41">
        <f>IF(ISNUMBER(SEARCH("Yes",'2_all_summary'!$H592)),IF(0&lt;'2_all_summary'!T592,1,2),IF(0='2_all_summary'!T592,4,3))</f>
        <v>4</v>
      </c>
      <c r="R593" s="41">
        <f>IF(ISNUMBER(SEARCH("Yes",'2_all_summary'!$H592)),IF(ISNUMBER(SEARCH("Yes",'2_all_summary'!U592)),1,2),IF(ISNUMBER(SEARCH("No",'2_all_summary'!U592)),4,3))</f>
        <v>4</v>
      </c>
    </row>
    <row r="594" spans="7:18" x14ac:dyDescent="0.3">
      <c r="G594" s="56"/>
      <c r="H594" s="41" t="str">
        <f>'2_all_summary'!D593</f>
        <v>Fishers who don't fish: Precarity and distributive labor on Chile's coastal frontier</v>
      </c>
      <c r="I594" s="41" t="str">
        <f>'2_all_summary'!E593</f>
        <v>In 2018, an unprecedented red tide prompted Chile's Ministry of Health to close fisheries throughout the country's southern AysÃ©n Region. The disaster heightened the precarity of â€œpaper fishers,â€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Â© 2023 by the American Anthropological Association.</v>
      </c>
      <c r="J594" s="41">
        <f>IF(ISNUMBER(SEARCH("Yes",'2_all_summary'!$H593)),IF(ISNUMBER(SEARCH("Yes",'2_all_summary'!M593)),1,2),IF(ISNUMBER(SEARCH("No",'2_all_summary'!M593)),4,3))</f>
        <v>4</v>
      </c>
      <c r="K594" s="41">
        <f>IF(ISNUMBER(SEARCH("Yes",'2_all_summary'!$H593)),IF(ISNUMBER(SEARCH("Yes",'2_all_summary'!N593)),1,2),IF(ISNUMBER(SEARCH("No",'2_all_summary'!N593)),4,3))</f>
        <v>4</v>
      </c>
      <c r="L594" s="41">
        <f>IF(ISNUMBER(SEARCH("Yes",'2_all_summary'!$H593)),IF(ISNUMBER(SEARCH("Yes",'2_all_summary'!O593)),1,2),IF(ISNUMBER(SEARCH("No",'2_all_summary'!O593)),4,3))</f>
        <v>4</v>
      </c>
      <c r="M594" s="41">
        <f>IF(ISNUMBER(SEARCH("Yes",'2_all_summary'!$H593)),IF(0&lt;'2_all_summary'!P593,1,2),IF(0='2_all_summary'!P593,4,3))</f>
        <v>4</v>
      </c>
      <c r="N594" s="41">
        <f>IF(ISNUMBER(SEARCH("Yes",'2_all_summary'!$H593)),IF(ISNUMBER(SEARCH("Yes",'2_all_summary'!Q593)),1,2),IF(ISNUMBER(SEARCH("No",'2_all_summary'!Q593)),4,3))</f>
        <v>4</v>
      </c>
      <c r="O594" s="41">
        <f>IF(ISNUMBER(SEARCH("Yes",'2_all_summary'!$H593)),IF(ISNUMBER(SEARCH("Yes",'2_all_summary'!R593)),1,2),IF(ISNUMBER(SEARCH("No",'2_all_summary'!R593)),4,3))</f>
        <v>4</v>
      </c>
      <c r="P594" s="41">
        <f>IF(ISNUMBER(SEARCH("Yes",'2_all_summary'!$H593)),IF(ISNUMBER(SEARCH("Yes",'2_all_summary'!S593)),1,2),IF(ISNUMBER(SEARCH("No",'2_all_summary'!S593)),4,3))</f>
        <v>4</v>
      </c>
      <c r="Q594" s="41">
        <f>IF(ISNUMBER(SEARCH("Yes",'2_all_summary'!$H593)),IF(0&lt;'2_all_summary'!T593,1,2),IF(0='2_all_summary'!T593,4,3))</f>
        <v>4</v>
      </c>
      <c r="R594" s="41">
        <f>IF(ISNUMBER(SEARCH("Yes",'2_all_summary'!$H593)),IF(ISNUMBER(SEARCH("Yes",'2_all_summary'!U593)),1,2),IF(ISNUMBER(SEARCH("No",'2_all_summary'!U593)),4,3))</f>
        <v>4</v>
      </c>
    </row>
    <row r="595" spans="7:18" x14ac:dyDescent="0.3">
      <c r="G595" s="56"/>
      <c r="H595" s="41" t="str">
        <f>'2_all_summary'!D594</f>
        <v>Investigation of the Negombo estuary (Sri Lanka) brush park fishery, with an emphasis on community-based management</v>
      </c>
      <c r="I595" s="41" t="str">
        <f>'2_all_summary'!E594</f>
        <v>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v>
      </c>
      <c r="J595" s="41">
        <f>IF(ISNUMBER(SEARCH("Yes",'2_all_summary'!$H594)),IF(ISNUMBER(SEARCH("Yes",'2_all_summary'!M594)),1,2),IF(ISNUMBER(SEARCH("No",'2_all_summary'!M594)),4,3))</f>
        <v>4</v>
      </c>
      <c r="K595" s="41">
        <f>IF(ISNUMBER(SEARCH("Yes",'2_all_summary'!$H594)),IF(ISNUMBER(SEARCH("Yes",'2_all_summary'!N594)),1,2),IF(ISNUMBER(SEARCH("No",'2_all_summary'!N594)),4,3))</f>
        <v>4</v>
      </c>
      <c r="L595" s="41">
        <f>IF(ISNUMBER(SEARCH("Yes",'2_all_summary'!$H594)),IF(ISNUMBER(SEARCH("Yes",'2_all_summary'!O594)),1,2),IF(ISNUMBER(SEARCH("No",'2_all_summary'!O594)),4,3))</f>
        <v>4</v>
      </c>
      <c r="M595" s="41">
        <f>IF(ISNUMBER(SEARCH("Yes",'2_all_summary'!$H594)),IF(0&lt;'2_all_summary'!P594,1,2),IF(0='2_all_summary'!P594,4,3))</f>
        <v>4</v>
      </c>
      <c r="N595" s="41">
        <f>IF(ISNUMBER(SEARCH("Yes",'2_all_summary'!$H594)),IF(ISNUMBER(SEARCH("Yes",'2_all_summary'!Q594)),1,2),IF(ISNUMBER(SEARCH("No",'2_all_summary'!Q594)),4,3))</f>
        <v>4</v>
      </c>
      <c r="O595" s="41">
        <f>IF(ISNUMBER(SEARCH("Yes",'2_all_summary'!$H594)),IF(ISNUMBER(SEARCH("Yes",'2_all_summary'!R594)),1,2),IF(ISNUMBER(SEARCH("No",'2_all_summary'!R594)),4,3))</f>
        <v>4</v>
      </c>
      <c r="P595" s="41">
        <f>IF(ISNUMBER(SEARCH("Yes",'2_all_summary'!$H594)),IF(ISNUMBER(SEARCH("Yes",'2_all_summary'!S594)),1,2),IF(ISNUMBER(SEARCH("No",'2_all_summary'!S594)),4,3))</f>
        <v>4</v>
      </c>
      <c r="Q595" s="41">
        <f>IF(ISNUMBER(SEARCH("Yes",'2_all_summary'!$H594)),IF(0&lt;'2_all_summary'!T594,1,2),IF(0='2_all_summary'!T594,4,3))</f>
        <v>4</v>
      </c>
      <c r="R595" s="41">
        <f>IF(ISNUMBER(SEARCH("Yes",'2_all_summary'!$H594)),IF(ISNUMBER(SEARCH("Yes",'2_all_summary'!U594)),1,2),IF(ISNUMBER(SEARCH("No",'2_all_summary'!U594)),4,3))</f>
        <v>4</v>
      </c>
    </row>
    <row r="596" spans="7:18" x14ac:dyDescent="0.3">
      <c r="G596" s="56"/>
      <c r="H596" s="41" t="str">
        <f>'2_all_summary'!D595</f>
        <v>Effects of computerized physician order entry on medication turnaround time and orders requiring pharmacist intervention</v>
      </c>
      <c r="I596" s="41" t="str">
        <f>'2_all_summary'!E595</f>
        <v>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(22.2Â±86.5min versus 81Â±256.7min;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Â© 2014 Elsevier Inc.</v>
      </c>
      <c r="J596" s="41">
        <f>IF(ISNUMBER(SEARCH("Yes",'2_all_summary'!$H595)),IF(ISNUMBER(SEARCH("Yes",'2_all_summary'!M595)),1,2),IF(ISNUMBER(SEARCH("No",'2_all_summary'!M595)),4,3))</f>
        <v>4</v>
      </c>
      <c r="K596" s="41">
        <f>IF(ISNUMBER(SEARCH("Yes",'2_all_summary'!$H595)),IF(ISNUMBER(SEARCH("Yes",'2_all_summary'!N595)),1,2),IF(ISNUMBER(SEARCH("No",'2_all_summary'!N595)),4,3))</f>
        <v>4</v>
      </c>
      <c r="L596" s="41">
        <f>IF(ISNUMBER(SEARCH("Yes",'2_all_summary'!$H595)),IF(ISNUMBER(SEARCH("Yes",'2_all_summary'!O595)),1,2),IF(ISNUMBER(SEARCH("No",'2_all_summary'!O595)),4,3))</f>
        <v>4</v>
      </c>
      <c r="M596" s="41">
        <f>IF(ISNUMBER(SEARCH("Yes",'2_all_summary'!$H595)),IF(0&lt;'2_all_summary'!P595,1,2),IF(0='2_all_summary'!P595,4,3))</f>
        <v>4</v>
      </c>
      <c r="N596" s="41">
        <f>IF(ISNUMBER(SEARCH("Yes",'2_all_summary'!$H595)),IF(ISNUMBER(SEARCH("Yes",'2_all_summary'!Q595)),1,2),IF(ISNUMBER(SEARCH("No",'2_all_summary'!Q595)),4,3))</f>
        <v>4</v>
      </c>
      <c r="O596" s="41">
        <f>IF(ISNUMBER(SEARCH("Yes",'2_all_summary'!$H595)),IF(ISNUMBER(SEARCH("Yes",'2_all_summary'!R595)),1,2),IF(ISNUMBER(SEARCH("No",'2_all_summary'!R595)),4,3))</f>
        <v>4</v>
      </c>
      <c r="P596" s="41">
        <f>IF(ISNUMBER(SEARCH("Yes",'2_all_summary'!$H595)),IF(ISNUMBER(SEARCH("Yes",'2_all_summary'!S595)),1,2),IF(ISNUMBER(SEARCH("No",'2_all_summary'!S595)),4,3))</f>
        <v>4</v>
      </c>
      <c r="Q596" s="41">
        <f>IF(ISNUMBER(SEARCH("Yes",'2_all_summary'!$H595)),IF(0&lt;'2_all_summary'!T595,1,2),IF(0='2_all_summary'!T595,4,3))</f>
        <v>4</v>
      </c>
      <c r="R596" s="41">
        <f>IF(ISNUMBER(SEARCH("Yes",'2_all_summary'!$H595)),IF(ISNUMBER(SEARCH("Yes",'2_all_summary'!U595)),1,2),IF(ISNUMBER(SEARCH("No",'2_all_summary'!U595)),4,3))</f>
        <v>4</v>
      </c>
    </row>
    <row r="597" spans="7:18" x14ac:dyDescent="0.3">
      <c r="G597" s="56"/>
      <c r="H597" s="41" t="str">
        <f>'2_all_summary'!D596</f>
        <v>Combining natural history collections with fisher knowledge for community-based conservation in Fiji</v>
      </c>
      <c r="I597" s="41" t="str">
        <f>'2_all_summary'!E596</f>
        <v>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(ForsskÃ¥l,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Â© 2014 Golden et al.</v>
      </c>
      <c r="J597" s="41">
        <f>IF(ISNUMBER(SEARCH("Yes",'2_all_summary'!$H596)),IF(ISNUMBER(SEARCH("Yes",'2_all_summary'!M596)),1,2),IF(ISNUMBER(SEARCH("No",'2_all_summary'!M596)),4,3))</f>
        <v>1</v>
      </c>
      <c r="K597" s="41">
        <f>IF(ISNUMBER(SEARCH("Yes",'2_all_summary'!$H596)),IF(ISNUMBER(SEARCH("Yes",'2_all_summary'!N596)),1,2),IF(ISNUMBER(SEARCH("No",'2_all_summary'!N596)),4,3))</f>
        <v>1</v>
      </c>
      <c r="L597" s="41">
        <f>IF(ISNUMBER(SEARCH("Yes",'2_all_summary'!$H596)),IF(ISNUMBER(SEARCH("Yes",'2_all_summary'!O596)),1,2),IF(ISNUMBER(SEARCH("No",'2_all_summary'!O596)),4,3))</f>
        <v>1</v>
      </c>
      <c r="M597" s="41">
        <f>IF(ISNUMBER(SEARCH("Yes",'2_all_summary'!$H596)),IF(0&lt;'2_all_summary'!P596,1,2),IF(0='2_all_summary'!P596,4,3))</f>
        <v>1</v>
      </c>
      <c r="N597" s="41">
        <f>IF(ISNUMBER(SEARCH("Yes",'2_all_summary'!$H596)),IF(ISNUMBER(SEARCH("Yes",'2_all_summary'!Q596)),1,2),IF(ISNUMBER(SEARCH("No",'2_all_summary'!Q596)),4,3))</f>
        <v>1</v>
      </c>
      <c r="O597" s="41">
        <f>IF(ISNUMBER(SEARCH("Yes",'2_all_summary'!$H596)),IF(ISNUMBER(SEARCH("Yes",'2_all_summary'!R596)),1,2),IF(ISNUMBER(SEARCH("No",'2_all_summary'!R596)),4,3))</f>
        <v>1</v>
      </c>
      <c r="P597" s="41">
        <f>IF(ISNUMBER(SEARCH("Yes",'2_all_summary'!$H596)),IF(ISNUMBER(SEARCH("Yes",'2_all_summary'!S596)),1,2),IF(ISNUMBER(SEARCH("No",'2_all_summary'!S596)),4,3))</f>
        <v>1</v>
      </c>
      <c r="Q597" s="41">
        <f>IF(ISNUMBER(SEARCH("Yes",'2_all_summary'!$H596)),IF(0&lt;'2_all_summary'!T596,1,2),IF(0='2_all_summary'!T596,4,3))</f>
        <v>1</v>
      </c>
      <c r="R597" s="41">
        <f>IF(ISNUMBER(SEARCH("Yes",'2_all_summary'!$H596)),IF(ISNUMBER(SEARCH("Yes",'2_all_summary'!U596)),1,2),IF(ISNUMBER(SEARCH("No",'2_all_summary'!U596)),4,3))</f>
        <v>1</v>
      </c>
    </row>
    <row r="598" spans="7:18" x14ac:dyDescent="0.3">
      <c r="G598" s="56"/>
      <c r="H598" s="41" t="str">
        <f>'2_all_summary'!D597</f>
        <v>Dynamics of fish assemblages on coral reefs subjected to different management regimes in the Abrolhos Bank, eastern Brazil</v>
      </c>
      <c r="I598" s="41" t="str">
        <f>'2_all_summary'!E597</f>
        <v>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Â© 2008 John Wiley &amp; Sons, Ltd.</v>
      </c>
      <c r="J598" s="41">
        <f>IF(ISNUMBER(SEARCH("Yes",'2_all_summary'!$H597)),IF(ISNUMBER(SEARCH("Yes",'2_all_summary'!M597)),1,2),IF(ISNUMBER(SEARCH("No",'2_all_summary'!M597)),4,3))</f>
        <v>4</v>
      </c>
      <c r="K598" s="41">
        <f>IF(ISNUMBER(SEARCH("Yes",'2_all_summary'!$H597)),IF(ISNUMBER(SEARCH("Yes",'2_all_summary'!N597)),1,2),IF(ISNUMBER(SEARCH("No",'2_all_summary'!N597)),4,3))</f>
        <v>4</v>
      </c>
      <c r="L598" s="41">
        <f>IF(ISNUMBER(SEARCH("Yes",'2_all_summary'!$H597)),IF(ISNUMBER(SEARCH("Yes",'2_all_summary'!O597)),1,2),IF(ISNUMBER(SEARCH("No",'2_all_summary'!O597)),4,3))</f>
        <v>4</v>
      </c>
      <c r="M598" s="41">
        <f>IF(ISNUMBER(SEARCH("Yes",'2_all_summary'!$H597)),IF(0&lt;'2_all_summary'!P597,1,2),IF(0='2_all_summary'!P597,4,3))</f>
        <v>4</v>
      </c>
      <c r="N598" s="41">
        <f>IF(ISNUMBER(SEARCH("Yes",'2_all_summary'!$H597)),IF(ISNUMBER(SEARCH("Yes",'2_all_summary'!Q597)),1,2),IF(ISNUMBER(SEARCH("No",'2_all_summary'!Q597)),4,3))</f>
        <v>4</v>
      </c>
      <c r="O598" s="41">
        <f>IF(ISNUMBER(SEARCH("Yes",'2_all_summary'!$H597)),IF(ISNUMBER(SEARCH("Yes",'2_all_summary'!R597)),1,2),IF(ISNUMBER(SEARCH("No",'2_all_summary'!R597)),4,3))</f>
        <v>4</v>
      </c>
      <c r="P598" s="41">
        <f>IF(ISNUMBER(SEARCH("Yes",'2_all_summary'!$H597)),IF(ISNUMBER(SEARCH("Yes",'2_all_summary'!S597)),1,2),IF(ISNUMBER(SEARCH("No",'2_all_summary'!S597)),4,3))</f>
        <v>4</v>
      </c>
      <c r="Q598" s="41">
        <f>IF(ISNUMBER(SEARCH("Yes",'2_all_summary'!$H597)),IF(0&lt;'2_all_summary'!T597,1,2),IF(0='2_all_summary'!T597,4,3))</f>
        <v>4</v>
      </c>
      <c r="R598" s="41">
        <f>IF(ISNUMBER(SEARCH("Yes",'2_all_summary'!$H597)),IF(ISNUMBER(SEARCH("Yes",'2_all_summary'!U597)),1,2),IF(ISNUMBER(SEARCH("No",'2_all_summary'!U597)),4,3))</f>
        <v>4</v>
      </c>
    </row>
    <row r="599" spans="7:18" x14ac:dyDescent="0.3">
      <c r="G599" s="56"/>
      <c r="H599" s="41" t="str">
        <f>'2_all_summary'!D598</f>
        <v>Mangrove plantation and land property rights: A lesson from the coastal area of South Sulawesi, Indonesia</v>
      </c>
      <c r="I599" s="41" t="str">
        <f>'2_all_summary'!E598</f>
        <v>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v>
      </c>
      <c r="J599" s="41">
        <f>IF(ISNUMBER(SEARCH("Yes",'2_all_summary'!$H598)),IF(ISNUMBER(SEARCH("Yes",'2_all_summary'!M598)),1,2),IF(ISNUMBER(SEARCH("No",'2_all_summary'!M598)),4,3))</f>
        <v>4</v>
      </c>
      <c r="K599" s="41">
        <f>IF(ISNUMBER(SEARCH("Yes",'2_all_summary'!$H598)),IF(ISNUMBER(SEARCH("Yes",'2_all_summary'!N598)),1,2),IF(ISNUMBER(SEARCH("No",'2_all_summary'!N598)),4,3))</f>
        <v>4</v>
      </c>
      <c r="L599" s="41">
        <f>IF(ISNUMBER(SEARCH("Yes",'2_all_summary'!$H598)),IF(ISNUMBER(SEARCH("Yes",'2_all_summary'!O598)),1,2),IF(ISNUMBER(SEARCH("No",'2_all_summary'!O598)),4,3))</f>
        <v>4</v>
      </c>
      <c r="M599" s="41">
        <f>IF(ISNUMBER(SEARCH("Yes",'2_all_summary'!$H598)),IF(0&lt;'2_all_summary'!P598,1,2),IF(0='2_all_summary'!P598,4,3))</f>
        <v>4</v>
      </c>
      <c r="N599" s="41">
        <f>IF(ISNUMBER(SEARCH("Yes",'2_all_summary'!$H598)),IF(ISNUMBER(SEARCH("Yes",'2_all_summary'!Q598)),1,2),IF(ISNUMBER(SEARCH("No",'2_all_summary'!Q598)),4,3))</f>
        <v>4</v>
      </c>
      <c r="O599" s="41">
        <f>IF(ISNUMBER(SEARCH("Yes",'2_all_summary'!$H598)),IF(ISNUMBER(SEARCH("Yes",'2_all_summary'!R598)),1,2),IF(ISNUMBER(SEARCH("No",'2_all_summary'!R598)),4,3))</f>
        <v>4</v>
      </c>
      <c r="P599" s="41">
        <f>IF(ISNUMBER(SEARCH("Yes",'2_all_summary'!$H598)),IF(ISNUMBER(SEARCH("Yes",'2_all_summary'!S598)),1,2),IF(ISNUMBER(SEARCH("No",'2_all_summary'!S598)),4,3))</f>
        <v>4</v>
      </c>
      <c r="Q599" s="41">
        <f>IF(ISNUMBER(SEARCH("Yes",'2_all_summary'!$H598)),IF(0&lt;'2_all_summary'!T598,1,2),IF(0='2_all_summary'!T598,4,3))</f>
        <v>4</v>
      </c>
      <c r="R599" s="41">
        <f>IF(ISNUMBER(SEARCH("Yes",'2_all_summary'!$H598)),IF(ISNUMBER(SEARCH("Yes",'2_all_summary'!U598)),1,2),IF(ISNUMBER(SEARCH("No",'2_all_summary'!U598)),4,3))</f>
        <v>4</v>
      </c>
    </row>
    <row r="600" spans="7:18" x14ac:dyDescent="0.3">
      <c r="G600" s="56"/>
      <c r="H600" s="41" t="str">
        <f>'2_all_summary'!D599</f>
        <v>Migratory diversity in an Arctic fish supporting subsistence harvest</v>
      </c>
      <c r="I600" s="41" t="str">
        <f>'2_all_summary'!E599</f>
        <v>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Å‚uk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Â© 2020</v>
      </c>
      <c r="J600" s="41">
        <f>IF(ISNUMBER(SEARCH("Yes",'2_all_summary'!$H599)),IF(ISNUMBER(SEARCH("Yes",'2_all_summary'!M599)),1,2),IF(ISNUMBER(SEARCH("No",'2_all_summary'!M599)),4,3))</f>
        <v>4</v>
      </c>
      <c r="K600" s="41">
        <f>IF(ISNUMBER(SEARCH("Yes",'2_all_summary'!$H599)),IF(ISNUMBER(SEARCH("Yes",'2_all_summary'!N599)),1,2),IF(ISNUMBER(SEARCH("No",'2_all_summary'!N599)),4,3))</f>
        <v>4</v>
      </c>
      <c r="L600" s="41">
        <f>IF(ISNUMBER(SEARCH("Yes",'2_all_summary'!$H599)),IF(ISNUMBER(SEARCH("Yes",'2_all_summary'!O599)),1,2),IF(ISNUMBER(SEARCH("No",'2_all_summary'!O599)),4,3))</f>
        <v>4</v>
      </c>
      <c r="M600" s="41">
        <f>IF(ISNUMBER(SEARCH("Yes",'2_all_summary'!$H599)),IF(0&lt;'2_all_summary'!P599,1,2),IF(0='2_all_summary'!P599,4,3))</f>
        <v>4</v>
      </c>
      <c r="N600" s="41">
        <f>IF(ISNUMBER(SEARCH("Yes",'2_all_summary'!$H599)),IF(ISNUMBER(SEARCH("Yes",'2_all_summary'!Q599)),1,2),IF(ISNUMBER(SEARCH("No",'2_all_summary'!Q599)),4,3))</f>
        <v>4</v>
      </c>
      <c r="O600" s="41">
        <f>IF(ISNUMBER(SEARCH("Yes",'2_all_summary'!$H599)),IF(ISNUMBER(SEARCH("Yes",'2_all_summary'!R599)),1,2),IF(ISNUMBER(SEARCH("No",'2_all_summary'!R599)),4,3))</f>
        <v>4</v>
      </c>
      <c r="P600" s="41">
        <f>IF(ISNUMBER(SEARCH("Yes",'2_all_summary'!$H599)),IF(ISNUMBER(SEARCH("Yes",'2_all_summary'!S599)),1,2),IF(ISNUMBER(SEARCH("No",'2_all_summary'!S599)),4,3))</f>
        <v>4</v>
      </c>
      <c r="Q600" s="41">
        <f>IF(ISNUMBER(SEARCH("Yes",'2_all_summary'!$H599)),IF(0&lt;'2_all_summary'!T599,1,2),IF(0='2_all_summary'!T599,4,3))</f>
        <v>4</v>
      </c>
      <c r="R600" s="41">
        <f>IF(ISNUMBER(SEARCH("Yes",'2_all_summary'!$H599)),IF(ISNUMBER(SEARCH("Yes",'2_all_summary'!U599)),1,2),IF(ISNUMBER(SEARCH("No",'2_all_summary'!U599)),4,3))</f>
        <v>4</v>
      </c>
    </row>
    <row r="601" spans="7:18" x14ac:dyDescent="0.3">
      <c r="G601" s="56"/>
      <c r="H601" s="41" t="str">
        <f>'2_all_summary'!D600</f>
        <v>Governance of mangrove restoration and conservation to climate change resilience in Bintan Island</v>
      </c>
      <c r="I601" s="41" t="str">
        <f>'2_all_summary'!E600</f>
        <v>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Â© Published under licence by IOP Publishing Ltd.</v>
      </c>
      <c r="J601" s="41">
        <f>IF(ISNUMBER(SEARCH("Yes",'2_all_summary'!$H600)),IF(ISNUMBER(SEARCH("Yes",'2_all_summary'!M600)),1,2),IF(ISNUMBER(SEARCH("No",'2_all_summary'!M600)),4,3))</f>
        <v>4</v>
      </c>
      <c r="K601" s="41">
        <f>IF(ISNUMBER(SEARCH("Yes",'2_all_summary'!$H600)),IF(ISNUMBER(SEARCH("Yes",'2_all_summary'!N600)),1,2),IF(ISNUMBER(SEARCH("No",'2_all_summary'!N600)),4,3))</f>
        <v>4</v>
      </c>
      <c r="L601" s="41">
        <f>IF(ISNUMBER(SEARCH("Yes",'2_all_summary'!$H600)),IF(ISNUMBER(SEARCH("Yes",'2_all_summary'!O600)),1,2),IF(ISNUMBER(SEARCH("No",'2_all_summary'!O600)),4,3))</f>
        <v>4</v>
      </c>
      <c r="M601" s="41">
        <f>IF(ISNUMBER(SEARCH("Yes",'2_all_summary'!$H600)),IF(0&lt;'2_all_summary'!P600,1,2),IF(0='2_all_summary'!P600,4,3))</f>
        <v>4</v>
      </c>
      <c r="N601" s="41">
        <f>IF(ISNUMBER(SEARCH("Yes",'2_all_summary'!$H600)),IF(ISNUMBER(SEARCH("Yes",'2_all_summary'!Q600)),1,2),IF(ISNUMBER(SEARCH("No",'2_all_summary'!Q600)),4,3))</f>
        <v>4</v>
      </c>
      <c r="O601" s="41">
        <f>IF(ISNUMBER(SEARCH("Yes",'2_all_summary'!$H600)),IF(ISNUMBER(SEARCH("Yes",'2_all_summary'!R600)),1,2),IF(ISNUMBER(SEARCH("No",'2_all_summary'!R600)),4,3))</f>
        <v>4</v>
      </c>
      <c r="P601" s="41">
        <f>IF(ISNUMBER(SEARCH("Yes",'2_all_summary'!$H600)),IF(ISNUMBER(SEARCH("Yes",'2_all_summary'!S600)),1,2),IF(ISNUMBER(SEARCH("No",'2_all_summary'!S600)),4,3))</f>
        <v>4</v>
      </c>
      <c r="Q601" s="41">
        <f>IF(ISNUMBER(SEARCH("Yes",'2_all_summary'!$H600)),IF(0&lt;'2_all_summary'!T600,1,2),IF(0='2_all_summary'!T600,4,3))</f>
        <v>4</v>
      </c>
      <c r="R601" s="41">
        <f>IF(ISNUMBER(SEARCH("Yes",'2_all_summary'!$H600)),IF(ISNUMBER(SEARCH("Yes",'2_all_summary'!U600)),1,2),IF(ISNUMBER(SEARCH("No",'2_all_summary'!U600)),4,3))</f>
        <v>4</v>
      </c>
    </row>
    <row r="602" spans="7:18" x14ac:dyDescent="0.3">
      <c r="G602" s="56"/>
      <c r="H602" s="41" t="str">
        <f>'2_all_summary'!D601</f>
        <v>Role of docosahexaenoic acid in maternal and child mental health</v>
      </c>
      <c r="I602" s="41" t="str">
        <f>'2_all_summary'!E601</f>
        <v>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Â© 2009 American Society for Nutrition.</v>
      </c>
      <c r="J602" s="41">
        <f>IF(ISNUMBER(SEARCH("Yes",'2_all_summary'!$H601)),IF(ISNUMBER(SEARCH("Yes",'2_all_summary'!M601)),1,2),IF(ISNUMBER(SEARCH("No",'2_all_summary'!M601)),4,3))</f>
        <v>4</v>
      </c>
      <c r="K602" s="41">
        <f>IF(ISNUMBER(SEARCH("Yes",'2_all_summary'!$H601)),IF(ISNUMBER(SEARCH("Yes",'2_all_summary'!N601)),1,2),IF(ISNUMBER(SEARCH("No",'2_all_summary'!N601)),4,3))</f>
        <v>4</v>
      </c>
      <c r="L602" s="41">
        <f>IF(ISNUMBER(SEARCH("Yes",'2_all_summary'!$H601)),IF(ISNUMBER(SEARCH("Yes",'2_all_summary'!O601)),1,2),IF(ISNUMBER(SEARCH("No",'2_all_summary'!O601)),4,3))</f>
        <v>4</v>
      </c>
      <c r="M602" s="41">
        <f>IF(ISNUMBER(SEARCH("Yes",'2_all_summary'!$H601)),IF(0&lt;'2_all_summary'!P601,1,2),IF(0='2_all_summary'!P601,4,3))</f>
        <v>4</v>
      </c>
      <c r="N602" s="41">
        <f>IF(ISNUMBER(SEARCH("Yes",'2_all_summary'!$H601)),IF(ISNUMBER(SEARCH("Yes",'2_all_summary'!Q601)),1,2),IF(ISNUMBER(SEARCH("No",'2_all_summary'!Q601)),4,3))</f>
        <v>4</v>
      </c>
      <c r="O602" s="41">
        <f>IF(ISNUMBER(SEARCH("Yes",'2_all_summary'!$H601)),IF(ISNUMBER(SEARCH("Yes",'2_all_summary'!R601)),1,2),IF(ISNUMBER(SEARCH("No",'2_all_summary'!R601)),4,3))</f>
        <v>4</v>
      </c>
      <c r="P602" s="41">
        <f>IF(ISNUMBER(SEARCH("Yes",'2_all_summary'!$H601)),IF(ISNUMBER(SEARCH("Yes",'2_all_summary'!S601)),1,2),IF(ISNUMBER(SEARCH("No",'2_all_summary'!S601)),4,3))</f>
        <v>4</v>
      </c>
      <c r="Q602" s="41">
        <f>IF(ISNUMBER(SEARCH("Yes",'2_all_summary'!$H601)),IF(0&lt;'2_all_summary'!T601,1,2),IF(0='2_all_summary'!T601,4,3))</f>
        <v>4</v>
      </c>
      <c r="R602" s="41">
        <f>IF(ISNUMBER(SEARCH("Yes",'2_all_summary'!$H601)),IF(ISNUMBER(SEARCH("Yes",'2_all_summary'!U601)),1,2),IF(ISNUMBER(SEARCH("No",'2_all_summary'!U601)),4,3))</f>
        <v>4</v>
      </c>
    </row>
    <row r="603" spans="7:18" x14ac:dyDescent="0.3">
      <c r="G603" s="56"/>
      <c r="H603" s="41" t="str">
        <f>'2_all_summary'!D602</f>
        <v>Evaluating factors contributing to the success of community-based coastal resource management: The Central Visayas Regional Project-1, Philippines</v>
      </c>
      <c r="I603" s="41" t="str">
        <f>'2_all_summary'!E602</f>
        <v>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v>
      </c>
      <c r="J603" s="41">
        <f>IF(ISNUMBER(SEARCH("Yes",'2_all_summary'!$H602)),IF(ISNUMBER(SEARCH("Yes",'2_all_summary'!M602)),1,2),IF(ISNUMBER(SEARCH("No",'2_all_summary'!M602)),4,3))</f>
        <v>4</v>
      </c>
      <c r="K603" s="41">
        <f>IF(ISNUMBER(SEARCH("Yes",'2_all_summary'!$H602)),IF(ISNUMBER(SEARCH("Yes",'2_all_summary'!N602)),1,2),IF(ISNUMBER(SEARCH("No",'2_all_summary'!N602)),4,3))</f>
        <v>4</v>
      </c>
      <c r="L603" s="41">
        <f>IF(ISNUMBER(SEARCH("Yes",'2_all_summary'!$H602)),IF(ISNUMBER(SEARCH("Yes",'2_all_summary'!O602)),1,2),IF(ISNUMBER(SEARCH("No",'2_all_summary'!O602)),4,3))</f>
        <v>4</v>
      </c>
      <c r="M603" s="41">
        <f>IF(ISNUMBER(SEARCH("Yes",'2_all_summary'!$H602)),IF(0&lt;'2_all_summary'!P602,1,2),IF(0='2_all_summary'!P602,4,3))</f>
        <v>4</v>
      </c>
      <c r="N603" s="41">
        <f>IF(ISNUMBER(SEARCH("Yes",'2_all_summary'!$H602)),IF(ISNUMBER(SEARCH("Yes",'2_all_summary'!Q602)),1,2),IF(ISNUMBER(SEARCH("No",'2_all_summary'!Q602)),4,3))</f>
        <v>4</v>
      </c>
      <c r="O603" s="41">
        <f>IF(ISNUMBER(SEARCH("Yes",'2_all_summary'!$H602)),IF(ISNUMBER(SEARCH("Yes",'2_all_summary'!R602)),1,2),IF(ISNUMBER(SEARCH("No",'2_all_summary'!R602)),4,3))</f>
        <v>4</v>
      </c>
      <c r="P603" s="41">
        <f>IF(ISNUMBER(SEARCH("Yes",'2_all_summary'!$H602)),IF(ISNUMBER(SEARCH("Yes",'2_all_summary'!S602)),1,2),IF(ISNUMBER(SEARCH("No",'2_all_summary'!S602)),4,3))</f>
        <v>4</v>
      </c>
      <c r="Q603" s="41">
        <f>IF(ISNUMBER(SEARCH("Yes",'2_all_summary'!$H602)),IF(0&lt;'2_all_summary'!T602,1,2),IF(0='2_all_summary'!T602,4,3))</f>
        <v>4</v>
      </c>
      <c r="R603" s="41">
        <f>IF(ISNUMBER(SEARCH("Yes",'2_all_summary'!$H602)),IF(ISNUMBER(SEARCH("Yes",'2_all_summary'!U602)),1,2),IF(ISNUMBER(SEARCH("No",'2_all_summary'!U602)),4,3))</f>
        <v>4</v>
      </c>
    </row>
    <row r="604" spans="7:18" x14ac:dyDescent="0.3">
      <c r="G604" s="56"/>
      <c r="H604" s="41" t="str">
        <f>'2_all_summary'!D603</f>
        <v>The effectiveness of community-based governance of small-scale fisheries, Ngazidja island, Comoros</v>
      </c>
      <c r="I604" s="41" t="str">
        <f>'2_all_summary'!E603</f>
        <v>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Â© 2012 Elsevier Ltd.</v>
      </c>
      <c r="J604" s="41">
        <f>IF(ISNUMBER(SEARCH("Yes",'2_all_summary'!$H603)),IF(ISNUMBER(SEARCH("Yes",'2_all_summary'!M603)),1,2),IF(ISNUMBER(SEARCH("No",'2_all_summary'!M603)),4,3))</f>
        <v>4</v>
      </c>
      <c r="K604" s="41">
        <f>IF(ISNUMBER(SEARCH("Yes",'2_all_summary'!$H603)),IF(ISNUMBER(SEARCH("Yes",'2_all_summary'!N603)),1,2),IF(ISNUMBER(SEARCH("No",'2_all_summary'!N603)),4,3))</f>
        <v>4</v>
      </c>
      <c r="L604" s="41">
        <f>IF(ISNUMBER(SEARCH("Yes",'2_all_summary'!$H603)),IF(ISNUMBER(SEARCH("Yes",'2_all_summary'!O603)),1,2),IF(ISNUMBER(SEARCH("No",'2_all_summary'!O603)),4,3))</f>
        <v>4</v>
      </c>
      <c r="M604" s="41">
        <f>IF(ISNUMBER(SEARCH("Yes",'2_all_summary'!$H603)),IF(0&lt;'2_all_summary'!P603,1,2),IF(0='2_all_summary'!P603,4,3))</f>
        <v>4</v>
      </c>
      <c r="N604" s="41">
        <f>IF(ISNUMBER(SEARCH("Yes",'2_all_summary'!$H603)),IF(ISNUMBER(SEARCH("Yes",'2_all_summary'!Q603)),1,2),IF(ISNUMBER(SEARCH("No",'2_all_summary'!Q603)),4,3))</f>
        <v>4</v>
      </c>
      <c r="O604" s="41">
        <f>IF(ISNUMBER(SEARCH("Yes",'2_all_summary'!$H603)),IF(ISNUMBER(SEARCH("Yes",'2_all_summary'!R603)),1,2),IF(ISNUMBER(SEARCH("No",'2_all_summary'!R603)),4,3))</f>
        <v>4</v>
      </c>
      <c r="P604" s="41">
        <f>IF(ISNUMBER(SEARCH("Yes",'2_all_summary'!$H603)),IF(ISNUMBER(SEARCH("Yes",'2_all_summary'!S603)),1,2),IF(ISNUMBER(SEARCH("No",'2_all_summary'!S603)),4,3))</f>
        <v>4</v>
      </c>
      <c r="Q604" s="41">
        <f>IF(ISNUMBER(SEARCH("Yes",'2_all_summary'!$H603)),IF(0&lt;'2_all_summary'!T603,1,2),IF(0='2_all_summary'!T603,4,3))</f>
        <v>4</v>
      </c>
      <c r="R604" s="41">
        <f>IF(ISNUMBER(SEARCH("Yes",'2_all_summary'!$H603)),IF(ISNUMBER(SEARCH("Yes",'2_all_summary'!U603)),1,2),IF(ISNUMBER(SEARCH("No",'2_all_summary'!U603)),4,3))</f>
        <v>4</v>
      </c>
    </row>
    <row r="605" spans="7:18" x14ac:dyDescent="0.3">
      <c r="G605" s="56"/>
      <c r="H605" s="41" t="str">
        <f>'2_all_summary'!D604</f>
        <v>The Big Role of Coastal Communities and Small-Scale Fishers in Ocean Conservation</v>
      </c>
      <c r="I605" s="41" t="str">
        <f>'2_all_summary'!E604</f>
        <v>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Â© 2017 Elsevier Inc. All rights reserved.</v>
      </c>
      <c r="J605" s="41">
        <f>IF(ISNUMBER(SEARCH("Yes",'2_all_summary'!$H604)),IF(ISNUMBER(SEARCH("Yes",'2_all_summary'!M604)),1,2),IF(ISNUMBER(SEARCH("No",'2_all_summary'!M604)),4,3))</f>
        <v>1</v>
      </c>
      <c r="K605" s="41">
        <f>IF(ISNUMBER(SEARCH("Yes",'2_all_summary'!$H604)),IF(ISNUMBER(SEARCH("Yes",'2_all_summary'!N604)),1,2),IF(ISNUMBER(SEARCH("No",'2_all_summary'!N604)),4,3))</f>
        <v>1</v>
      </c>
      <c r="L605" s="41">
        <f>IF(ISNUMBER(SEARCH("Yes",'2_all_summary'!$H604)),IF(ISNUMBER(SEARCH("Yes",'2_all_summary'!O604)),1,2),IF(ISNUMBER(SEARCH("No",'2_all_summary'!O604)),4,3))</f>
        <v>1</v>
      </c>
      <c r="M605" s="41">
        <f>IF(ISNUMBER(SEARCH("Yes",'2_all_summary'!$H604)),IF(0&lt;'2_all_summary'!P604,1,2),IF(0='2_all_summary'!P604,4,3))</f>
        <v>1</v>
      </c>
      <c r="N605" s="41">
        <f>IF(ISNUMBER(SEARCH("Yes",'2_all_summary'!$H604)),IF(ISNUMBER(SEARCH("Yes",'2_all_summary'!Q604)),1,2),IF(ISNUMBER(SEARCH("No",'2_all_summary'!Q604)),4,3))</f>
        <v>2</v>
      </c>
      <c r="O605" s="41">
        <f>IF(ISNUMBER(SEARCH("Yes",'2_all_summary'!$H604)),IF(ISNUMBER(SEARCH("Yes",'2_all_summary'!R604)),1,2),IF(ISNUMBER(SEARCH("No",'2_all_summary'!R604)),4,3))</f>
        <v>2</v>
      </c>
      <c r="P605" s="41">
        <f>IF(ISNUMBER(SEARCH("Yes",'2_all_summary'!$H604)),IF(ISNUMBER(SEARCH("Yes",'2_all_summary'!S604)),1,2),IF(ISNUMBER(SEARCH("No",'2_all_summary'!S604)),4,3))</f>
        <v>2</v>
      </c>
      <c r="Q605" s="41">
        <f>IF(ISNUMBER(SEARCH("Yes",'2_all_summary'!$H604)),IF(0&lt;'2_all_summary'!T604,1,2),IF(0='2_all_summary'!T604,4,3))</f>
        <v>2</v>
      </c>
      <c r="R605" s="41">
        <f>IF(ISNUMBER(SEARCH("Yes",'2_all_summary'!$H604)),IF(ISNUMBER(SEARCH("Yes",'2_all_summary'!U604)),1,2),IF(ISNUMBER(SEARCH("No",'2_all_summary'!U604)),4,3))</f>
        <v>1</v>
      </c>
    </row>
    <row r="606" spans="7:18" x14ac:dyDescent="0.3">
      <c r="G606" s="56"/>
      <c r="H606" s="41" t="str">
        <f>'2_all_summary'!D605</f>
        <v>Net benefits: The ecological restoration of inland fisheries in Bangladesh</v>
      </c>
      <c r="I606" s="41" t="str">
        <f>'2_all_summary'!E605</f>
        <v>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â€˜rice and fishâ€™ (Ali 1997). Â© 2007 James K. Boyce, Sunita Narain, and Elizabeth A. Stanton editorial matter and selection and individual contributors.</v>
      </c>
      <c r="J606" s="41">
        <f>IF(ISNUMBER(SEARCH("Yes",'2_all_summary'!$H605)),IF(ISNUMBER(SEARCH("Yes",'2_all_summary'!M605)),1,2),IF(ISNUMBER(SEARCH("No",'2_all_summary'!M605)),4,3))</f>
        <v>4</v>
      </c>
      <c r="K606" s="41">
        <f>IF(ISNUMBER(SEARCH("Yes",'2_all_summary'!$H605)),IF(ISNUMBER(SEARCH("Yes",'2_all_summary'!N605)),1,2),IF(ISNUMBER(SEARCH("No",'2_all_summary'!N605)),4,3))</f>
        <v>4</v>
      </c>
      <c r="L606" s="41">
        <f>IF(ISNUMBER(SEARCH("Yes",'2_all_summary'!$H605)),IF(ISNUMBER(SEARCH("Yes",'2_all_summary'!O605)),1,2),IF(ISNUMBER(SEARCH("No",'2_all_summary'!O605)),4,3))</f>
        <v>4</v>
      </c>
      <c r="M606" s="41">
        <f>IF(ISNUMBER(SEARCH("Yes",'2_all_summary'!$H605)),IF(0&lt;'2_all_summary'!P605,1,2),IF(0='2_all_summary'!P605,4,3))</f>
        <v>4</v>
      </c>
      <c r="N606" s="41">
        <f>IF(ISNUMBER(SEARCH("Yes",'2_all_summary'!$H605)),IF(ISNUMBER(SEARCH("Yes",'2_all_summary'!Q605)),1,2),IF(ISNUMBER(SEARCH("No",'2_all_summary'!Q605)),4,3))</f>
        <v>4</v>
      </c>
      <c r="O606" s="41">
        <f>IF(ISNUMBER(SEARCH("Yes",'2_all_summary'!$H605)),IF(ISNUMBER(SEARCH("Yes",'2_all_summary'!R605)),1,2),IF(ISNUMBER(SEARCH("No",'2_all_summary'!R605)),4,3))</f>
        <v>4</v>
      </c>
      <c r="P606" s="41">
        <f>IF(ISNUMBER(SEARCH("Yes",'2_all_summary'!$H605)),IF(ISNUMBER(SEARCH("Yes",'2_all_summary'!S605)),1,2),IF(ISNUMBER(SEARCH("No",'2_all_summary'!S605)),4,3))</f>
        <v>4</v>
      </c>
      <c r="Q606" s="41">
        <f>IF(ISNUMBER(SEARCH("Yes",'2_all_summary'!$H605)),IF(0&lt;'2_all_summary'!T605,1,2),IF(0='2_all_summary'!T605,4,3))</f>
        <v>4</v>
      </c>
      <c r="R606" s="41">
        <f>IF(ISNUMBER(SEARCH("Yes",'2_all_summary'!$H605)),IF(ISNUMBER(SEARCH("Yes",'2_all_summary'!U605)),1,2),IF(ISNUMBER(SEARCH("No",'2_all_summary'!U605)),4,3))</f>
        <v>4</v>
      </c>
    </row>
    <row r="607" spans="7:18" x14ac:dyDescent="0.3">
      <c r="G607" s="56"/>
      <c r="H607" s="41" t="str">
        <f>'2_all_summary'!D606</f>
        <v>Fishery management, human dimension</v>
      </c>
      <c r="I607" s="41" t="str">
        <f>'2_all_summary'!E606</f>
        <v>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â€œopen accessâ€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Â© 2019 Elsevier Inc.</v>
      </c>
      <c r="J607" s="41">
        <f>IF(ISNUMBER(SEARCH("Yes",'2_all_summary'!$H606)),IF(ISNUMBER(SEARCH("Yes",'2_all_summary'!M606)),1,2),IF(ISNUMBER(SEARCH("No",'2_all_summary'!M606)),4,3))</f>
        <v>4</v>
      </c>
      <c r="K607" s="41">
        <f>IF(ISNUMBER(SEARCH("Yes",'2_all_summary'!$H606)),IF(ISNUMBER(SEARCH("Yes",'2_all_summary'!N606)),1,2),IF(ISNUMBER(SEARCH("No",'2_all_summary'!N606)),4,3))</f>
        <v>4</v>
      </c>
      <c r="L607" s="41">
        <f>IF(ISNUMBER(SEARCH("Yes",'2_all_summary'!$H606)),IF(ISNUMBER(SEARCH("Yes",'2_all_summary'!O606)),1,2),IF(ISNUMBER(SEARCH("No",'2_all_summary'!O606)),4,3))</f>
        <v>4</v>
      </c>
      <c r="M607" s="41">
        <f>IF(ISNUMBER(SEARCH("Yes",'2_all_summary'!$H606)),IF(0&lt;'2_all_summary'!P606,1,2),IF(0='2_all_summary'!P606,4,3))</f>
        <v>4</v>
      </c>
      <c r="N607" s="41">
        <f>IF(ISNUMBER(SEARCH("Yes",'2_all_summary'!$H606)),IF(ISNUMBER(SEARCH("Yes",'2_all_summary'!Q606)),1,2),IF(ISNUMBER(SEARCH("No",'2_all_summary'!Q606)),4,3))</f>
        <v>4</v>
      </c>
      <c r="O607" s="41">
        <f>IF(ISNUMBER(SEARCH("Yes",'2_all_summary'!$H606)),IF(ISNUMBER(SEARCH("Yes",'2_all_summary'!R606)),1,2),IF(ISNUMBER(SEARCH("No",'2_all_summary'!R606)),4,3))</f>
        <v>3</v>
      </c>
      <c r="P607" s="41">
        <f>IF(ISNUMBER(SEARCH("Yes",'2_all_summary'!$H606)),IF(ISNUMBER(SEARCH("Yes",'2_all_summary'!S606)),1,2),IF(ISNUMBER(SEARCH("No",'2_all_summary'!S606)),4,3))</f>
        <v>3</v>
      </c>
      <c r="Q607" s="41">
        <f>IF(ISNUMBER(SEARCH("Yes",'2_all_summary'!$H606)),IF(0&lt;'2_all_summary'!T606,1,2),IF(0='2_all_summary'!T606,4,3))</f>
        <v>3</v>
      </c>
      <c r="R607" s="41">
        <f>IF(ISNUMBER(SEARCH("Yes",'2_all_summary'!$H606)),IF(ISNUMBER(SEARCH("Yes",'2_all_summary'!U606)),1,2),IF(ISNUMBER(SEARCH("No",'2_all_summary'!U606)),4,3))</f>
        <v>3</v>
      </c>
    </row>
    <row r="608" spans="7:18" x14ac:dyDescent="0.3">
      <c r="G608" s="56"/>
      <c r="H608" s="41" t="str">
        <f>'2_all_summary'!D607</f>
        <v>Scaling territorial use rights in fisheries (TURFs) in Belize</v>
      </c>
      <c r="I608" s="41" t="str">
        <f>'2_all_summary'!E607</f>
        <v>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Â© 2017 Rosenstiel School of Marine &amp; Atmospheric Science of the University of Miami.</v>
      </c>
      <c r="J608" s="41">
        <f>IF(ISNUMBER(SEARCH("Yes",'2_all_summary'!$H607)),IF(ISNUMBER(SEARCH("Yes",'2_all_summary'!M607)),1,2),IF(ISNUMBER(SEARCH("No",'2_all_summary'!M607)),4,3))</f>
        <v>4</v>
      </c>
      <c r="K608" s="41">
        <f>IF(ISNUMBER(SEARCH("Yes",'2_all_summary'!$H607)),IF(ISNUMBER(SEARCH("Yes",'2_all_summary'!N607)),1,2),IF(ISNUMBER(SEARCH("No",'2_all_summary'!N607)),4,3))</f>
        <v>4</v>
      </c>
      <c r="L608" s="41">
        <f>IF(ISNUMBER(SEARCH("Yes",'2_all_summary'!$H607)),IF(ISNUMBER(SEARCH("Yes",'2_all_summary'!O607)),1,2),IF(ISNUMBER(SEARCH("No",'2_all_summary'!O607)),4,3))</f>
        <v>4</v>
      </c>
      <c r="M608" s="41">
        <f>IF(ISNUMBER(SEARCH("Yes",'2_all_summary'!$H607)),IF(0&lt;'2_all_summary'!P607,1,2),IF(0='2_all_summary'!P607,4,3))</f>
        <v>4</v>
      </c>
      <c r="N608" s="41">
        <f>IF(ISNUMBER(SEARCH("Yes",'2_all_summary'!$H607)),IF(ISNUMBER(SEARCH("Yes",'2_all_summary'!Q607)),1,2),IF(ISNUMBER(SEARCH("No",'2_all_summary'!Q607)),4,3))</f>
        <v>4</v>
      </c>
      <c r="O608" s="41">
        <f>IF(ISNUMBER(SEARCH("Yes",'2_all_summary'!$H607)),IF(ISNUMBER(SEARCH("Yes",'2_all_summary'!R607)),1,2),IF(ISNUMBER(SEARCH("No",'2_all_summary'!R607)),4,3))</f>
        <v>4</v>
      </c>
      <c r="P608" s="41">
        <f>IF(ISNUMBER(SEARCH("Yes",'2_all_summary'!$H607)),IF(ISNUMBER(SEARCH("Yes",'2_all_summary'!S607)),1,2),IF(ISNUMBER(SEARCH("No",'2_all_summary'!S607)),4,3))</f>
        <v>4</v>
      </c>
      <c r="Q608" s="41">
        <f>IF(ISNUMBER(SEARCH("Yes",'2_all_summary'!$H607)),IF(0&lt;'2_all_summary'!T607,1,2),IF(0='2_all_summary'!T607,4,3))</f>
        <v>4</v>
      </c>
      <c r="R608" s="41">
        <f>IF(ISNUMBER(SEARCH("Yes",'2_all_summary'!$H607)),IF(ISNUMBER(SEARCH("Yes",'2_all_summary'!U607)),1,2),IF(ISNUMBER(SEARCH("No",'2_all_summary'!U607)),4,3))</f>
        <v>4</v>
      </c>
    </row>
    <row r="609" spans="7:18" x14ac:dyDescent="0.3">
      <c r="G609" s="56"/>
      <c r="H609" s="41" t="str">
        <f>'2_all_summary'!D608</f>
        <v>Fishing in the dark-local knowledge, night spearfishing and spawning aggregations in the Western Solomon Islands</v>
      </c>
      <c r="I609" s="41" t="str">
        <f>'2_all_summary'!E608</f>
        <v>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Â© 2011 Elsevier Ltd.</v>
      </c>
      <c r="J609" s="41">
        <f>IF(ISNUMBER(SEARCH("Yes",'2_all_summary'!$H608)),IF(ISNUMBER(SEARCH("Yes",'2_all_summary'!M608)),1,2),IF(ISNUMBER(SEARCH("No",'2_all_summary'!M608)),4,3))</f>
        <v>1</v>
      </c>
      <c r="K609" s="41">
        <f>IF(ISNUMBER(SEARCH("Yes",'2_all_summary'!$H608)),IF(ISNUMBER(SEARCH("Yes",'2_all_summary'!N608)),1,2),IF(ISNUMBER(SEARCH("No",'2_all_summary'!N608)),4,3))</f>
        <v>1</v>
      </c>
      <c r="L609" s="41">
        <f>IF(ISNUMBER(SEARCH("Yes",'2_all_summary'!$H608)),IF(ISNUMBER(SEARCH("Yes",'2_all_summary'!O608)),1,2),IF(ISNUMBER(SEARCH("No",'2_all_summary'!O608)),4,3))</f>
        <v>1</v>
      </c>
      <c r="M609" s="41">
        <f>IF(ISNUMBER(SEARCH("Yes",'2_all_summary'!$H608)),IF(0&lt;'2_all_summary'!P608,1,2),IF(0='2_all_summary'!P608,4,3))</f>
        <v>1</v>
      </c>
      <c r="N609" s="41">
        <f>IF(ISNUMBER(SEARCH("Yes",'2_all_summary'!$H608)),IF(ISNUMBER(SEARCH("Yes",'2_all_summary'!Q608)),1,2),IF(ISNUMBER(SEARCH("No",'2_all_summary'!Q608)),4,3))</f>
        <v>1</v>
      </c>
      <c r="O609" s="41">
        <f>IF(ISNUMBER(SEARCH("Yes",'2_all_summary'!$H608)),IF(ISNUMBER(SEARCH("Yes",'2_all_summary'!R608)),1,2),IF(ISNUMBER(SEARCH("No",'2_all_summary'!R608)),4,3))</f>
        <v>1</v>
      </c>
      <c r="P609" s="41">
        <f>IF(ISNUMBER(SEARCH("Yes",'2_all_summary'!$H608)),IF(ISNUMBER(SEARCH("Yes",'2_all_summary'!S608)),1,2),IF(ISNUMBER(SEARCH("No",'2_all_summary'!S608)),4,3))</f>
        <v>1</v>
      </c>
      <c r="Q609" s="41">
        <f>IF(ISNUMBER(SEARCH("Yes",'2_all_summary'!$H608)),IF(0&lt;'2_all_summary'!T608,1,2),IF(0='2_all_summary'!T608,4,3))</f>
        <v>1</v>
      </c>
      <c r="R609" s="41">
        <f>IF(ISNUMBER(SEARCH("Yes",'2_all_summary'!$H608)),IF(ISNUMBER(SEARCH("Yes",'2_all_summary'!U608)),1,2),IF(ISNUMBER(SEARCH("No",'2_all_summary'!U608)),4,3))</f>
        <v>1</v>
      </c>
    </row>
    <row r="610" spans="7:18" x14ac:dyDescent="0.3">
      <c r="G610" s="56"/>
      <c r="H610" s="41" t="str">
        <f>'2_all_summary'!D609</f>
        <v>Assessment of sustainable utilization of ecosystem services in different stages of mangrove forest restoration at klong khone sub-district, Samut Songkhram province, Thailand</v>
      </c>
      <c r="I610" s="41" t="str">
        <f>'2_all_summary'!E609</f>
        <v>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peopleâ€™s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peopleâ€™s participation. The SU tools can be proposed and applied in other communities where have similar ecological, social and cultural conditions as KK sub-district to support the SU of ES. Â© 2020, Chulalongkorn University - Environmental Research Institute. All rights reserved.</v>
      </c>
      <c r="J610" s="41">
        <f>IF(ISNUMBER(SEARCH("Yes",'2_all_summary'!$H609)),IF(ISNUMBER(SEARCH("Yes",'2_all_summary'!M609)),1,2),IF(ISNUMBER(SEARCH("No",'2_all_summary'!M609)),4,3))</f>
        <v>4</v>
      </c>
      <c r="K610" s="41">
        <f>IF(ISNUMBER(SEARCH("Yes",'2_all_summary'!$H609)),IF(ISNUMBER(SEARCH("Yes",'2_all_summary'!N609)),1,2),IF(ISNUMBER(SEARCH("No",'2_all_summary'!N609)),4,3))</f>
        <v>4</v>
      </c>
      <c r="L610" s="41">
        <f>IF(ISNUMBER(SEARCH("Yes",'2_all_summary'!$H609)),IF(ISNUMBER(SEARCH("Yes",'2_all_summary'!O609)),1,2),IF(ISNUMBER(SEARCH("No",'2_all_summary'!O609)),4,3))</f>
        <v>4</v>
      </c>
      <c r="M610" s="41">
        <f>IF(ISNUMBER(SEARCH("Yes",'2_all_summary'!$H609)),IF(0&lt;'2_all_summary'!P609,1,2),IF(0='2_all_summary'!P609,4,3))</f>
        <v>4</v>
      </c>
      <c r="N610" s="41">
        <f>IF(ISNUMBER(SEARCH("Yes",'2_all_summary'!$H609)),IF(ISNUMBER(SEARCH("Yes",'2_all_summary'!Q609)),1,2),IF(ISNUMBER(SEARCH("No",'2_all_summary'!Q609)),4,3))</f>
        <v>4</v>
      </c>
      <c r="O610" s="41">
        <f>IF(ISNUMBER(SEARCH("Yes",'2_all_summary'!$H609)),IF(ISNUMBER(SEARCH("Yes",'2_all_summary'!R609)),1,2),IF(ISNUMBER(SEARCH("No",'2_all_summary'!R609)),4,3))</f>
        <v>4</v>
      </c>
      <c r="P610" s="41">
        <f>IF(ISNUMBER(SEARCH("Yes",'2_all_summary'!$H609)),IF(ISNUMBER(SEARCH("Yes",'2_all_summary'!S609)),1,2),IF(ISNUMBER(SEARCH("No",'2_all_summary'!S609)),4,3))</f>
        <v>4</v>
      </c>
      <c r="Q610" s="41">
        <f>IF(ISNUMBER(SEARCH("Yes",'2_all_summary'!$H609)),IF(0&lt;'2_all_summary'!T609,1,2),IF(0='2_all_summary'!T609,4,3))</f>
        <v>4</v>
      </c>
      <c r="R610" s="41">
        <f>IF(ISNUMBER(SEARCH("Yes",'2_all_summary'!$H609)),IF(ISNUMBER(SEARCH("Yes",'2_all_summary'!U609)),1,2),IF(ISNUMBER(SEARCH("No",'2_all_summary'!U609)),4,3))</f>
        <v>4</v>
      </c>
    </row>
    <row r="611" spans="7:18" x14ac:dyDescent="0.3">
      <c r="G611" s="56"/>
      <c r="H611" s="41" t="str">
        <f>'2_all_summary'!D610</f>
        <v>Taking institutions seriously: Using the IAD framework to analyze fisheries policy</v>
      </c>
      <c r="I611" s="41" t="str">
        <f>'2_all_summary'!E610</f>
        <v>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Â© 2005 Taylor &amp; Francis Inc.</v>
      </c>
      <c r="J611" s="41">
        <f>IF(ISNUMBER(SEARCH("Yes",'2_all_summary'!$H610)),IF(ISNUMBER(SEARCH("Yes",'2_all_summary'!M610)),1,2),IF(ISNUMBER(SEARCH("No",'2_all_summary'!M610)),4,3))</f>
        <v>4</v>
      </c>
      <c r="K611" s="41">
        <f>IF(ISNUMBER(SEARCH("Yes",'2_all_summary'!$H610)),IF(ISNUMBER(SEARCH("Yes",'2_all_summary'!N610)),1,2),IF(ISNUMBER(SEARCH("No",'2_all_summary'!N610)),4,3))</f>
        <v>4</v>
      </c>
      <c r="L611" s="41">
        <f>IF(ISNUMBER(SEARCH("Yes",'2_all_summary'!$H610)),IF(ISNUMBER(SEARCH("Yes",'2_all_summary'!O610)),1,2),IF(ISNUMBER(SEARCH("No",'2_all_summary'!O610)),4,3))</f>
        <v>4</v>
      </c>
      <c r="M611" s="41">
        <f>IF(ISNUMBER(SEARCH("Yes",'2_all_summary'!$H610)),IF(0&lt;'2_all_summary'!P610,1,2),IF(0='2_all_summary'!P610,4,3))</f>
        <v>4</v>
      </c>
      <c r="N611" s="41">
        <f>IF(ISNUMBER(SEARCH("Yes",'2_all_summary'!$H610)),IF(ISNUMBER(SEARCH("Yes",'2_all_summary'!Q610)),1,2),IF(ISNUMBER(SEARCH("No",'2_all_summary'!Q610)),4,3))</f>
        <v>4</v>
      </c>
      <c r="O611" s="41">
        <f>IF(ISNUMBER(SEARCH("Yes",'2_all_summary'!$H610)),IF(ISNUMBER(SEARCH("Yes",'2_all_summary'!R610)),1,2),IF(ISNUMBER(SEARCH("No",'2_all_summary'!R610)),4,3))</f>
        <v>4</v>
      </c>
      <c r="P611" s="41">
        <f>IF(ISNUMBER(SEARCH("Yes",'2_all_summary'!$H610)),IF(ISNUMBER(SEARCH("Yes",'2_all_summary'!S610)),1,2),IF(ISNUMBER(SEARCH("No",'2_all_summary'!S610)),4,3))</f>
        <v>4</v>
      </c>
      <c r="Q611" s="41">
        <f>IF(ISNUMBER(SEARCH("Yes",'2_all_summary'!$H610)),IF(0&lt;'2_all_summary'!T610,1,2),IF(0='2_all_summary'!T610,4,3))</f>
        <v>4</v>
      </c>
      <c r="R611" s="41">
        <f>IF(ISNUMBER(SEARCH("Yes",'2_all_summary'!$H610)),IF(ISNUMBER(SEARCH("Yes",'2_all_summary'!U610)),1,2),IF(ISNUMBER(SEARCH("No",'2_all_summary'!U610)),4,3))</f>
        <v>4</v>
      </c>
    </row>
    <row r="612" spans="7:18" x14ac:dyDescent="0.3">
      <c r="G612" s="56"/>
      <c r="H612" s="41" t="str">
        <f>'2_all_summary'!D611</f>
        <v>Understanding social-ecological change and transformation through community perceptions of system identity</v>
      </c>
      <c r="I612" s="41" t="str">
        <f>'2_all_summary'!E611</f>
        <v>We developed an empirical approach to consider social-ecological system change and transformation by drawing on resource usersâ€™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Â© 2015 by the author(s). Published here under license by the Resilience Alliance.</v>
      </c>
      <c r="J612" s="41">
        <f>IF(ISNUMBER(SEARCH("Yes",'2_all_summary'!$H611)),IF(ISNUMBER(SEARCH("Yes",'2_all_summary'!M611)),1,2),IF(ISNUMBER(SEARCH("No",'2_all_summary'!M611)),4,3))</f>
        <v>4</v>
      </c>
      <c r="K612" s="41">
        <f>IF(ISNUMBER(SEARCH("Yes",'2_all_summary'!$H611)),IF(ISNUMBER(SEARCH("Yes",'2_all_summary'!N611)),1,2),IF(ISNUMBER(SEARCH("No",'2_all_summary'!N611)),4,3))</f>
        <v>4</v>
      </c>
      <c r="L612" s="41">
        <f>IF(ISNUMBER(SEARCH("Yes",'2_all_summary'!$H611)),IF(ISNUMBER(SEARCH("Yes",'2_all_summary'!O611)),1,2),IF(ISNUMBER(SEARCH("No",'2_all_summary'!O611)),4,3))</f>
        <v>4</v>
      </c>
      <c r="M612" s="41">
        <f>IF(ISNUMBER(SEARCH("Yes",'2_all_summary'!$H611)),IF(0&lt;'2_all_summary'!P611,1,2),IF(0='2_all_summary'!P611,4,3))</f>
        <v>4</v>
      </c>
      <c r="N612" s="41">
        <f>IF(ISNUMBER(SEARCH("Yes",'2_all_summary'!$H611)),IF(ISNUMBER(SEARCH("Yes",'2_all_summary'!Q611)),1,2),IF(ISNUMBER(SEARCH("No",'2_all_summary'!Q611)),4,3))</f>
        <v>4</v>
      </c>
      <c r="O612" s="41">
        <f>IF(ISNUMBER(SEARCH("Yes",'2_all_summary'!$H611)),IF(ISNUMBER(SEARCH("Yes",'2_all_summary'!R611)),1,2),IF(ISNUMBER(SEARCH("No",'2_all_summary'!R611)),4,3))</f>
        <v>4</v>
      </c>
      <c r="P612" s="41">
        <f>IF(ISNUMBER(SEARCH("Yes",'2_all_summary'!$H611)),IF(ISNUMBER(SEARCH("Yes",'2_all_summary'!S611)),1,2),IF(ISNUMBER(SEARCH("No",'2_all_summary'!S611)),4,3))</f>
        <v>4</v>
      </c>
      <c r="Q612" s="41">
        <f>IF(ISNUMBER(SEARCH("Yes",'2_all_summary'!$H611)),IF(0&lt;'2_all_summary'!T611,1,2),IF(0='2_all_summary'!T611,4,3))</f>
        <v>4</v>
      </c>
      <c r="R612" s="41">
        <f>IF(ISNUMBER(SEARCH("Yes",'2_all_summary'!$H611)),IF(ISNUMBER(SEARCH("Yes",'2_all_summary'!U611)),1,2),IF(ISNUMBER(SEARCH("No",'2_all_summary'!U611)),4,3))</f>
        <v>4</v>
      </c>
    </row>
    <row r="613" spans="7:18" x14ac:dyDescent="0.3">
      <c r="G613" s="56"/>
      <c r="H613" s="41" t="str">
        <f>'2_all_summary'!D612</f>
        <v>Location and organizational features: What type of veteran communities participate in health programs?</v>
      </c>
      <c r="I613" s="41" t="str">
        <f>'2_all_summary'!E612</f>
        <v>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Â© 2012 The Johns Hopkins University Press.</v>
      </c>
      <c r="J613" s="41">
        <f>IF(ISNUMBER(SEARCH("Yes",'2_all_summary'!$H612)),IF(ISNUMBER(SEARCH("Yes",'2_all_summary'!M612)),1,2),IF(ISNUMBER(SEARCH("No",'2_all_summary'!M612)),4,3))</f>
        <v>4</v>
      </c>
      <c r="K613" s="41">
        <f>IF(ISNUMBER(SEARCH("Yes",'2_all_summary'!$H612)),IF(ISNUMBER(SEARCH("Yes",'2_all_summary'!N612)),1,2),IF(ISNUMBER(SEARCH("No",'2_all_summary'!N612)),4,3))</f>
        <v>4</v>
      </c>
      <c r="L613" s="41">
        <f>IF(ISNUMBER(SEARCH("Yes",'2_all_summary'!$H612)),IF(ISNUMBER(SEARCH("Yes",'2_all_summary'!O612)),1,2),IF(ISNUMBER(SEARCH("No",'2_all_summary'!O612)),4,3))</f>
        <v>4</v>
      </c>
      <c r="M613" s="41">
        <f>IF(ISNUMBER(SEARCH("Yes",'2_all_summary'!$H612)),IF(0&lt;'2_all_summary'!P612,1,2),IF(0='2_all_summary'!P612,4,3))</f>
        <v>4</v>
      </c>
      <c r="N613" s="41">
        <f>IF(ISNUMBER(SEARCH("Yes",'2_all_summary'!$H612)),IF(ISNUMBER(SEARCH("Yes",'2_all_summary'!Q612)),1,2),IF(ISNUMBER(SEARCH("No",'2_all_summary'!Q612)),4,3))</f>
        <v>4</v>
      </c>
      <c r="O613" s="41">
        <f>IF(ISNUMBER(SEARCH("Yes",'2_all_summary'!$H612)),IF(ISNUMBER(SEARCH("Yes",'2_all_summary'!R612)),1,2),IF(ISNUMBER(SEARCH("No",'2_all_summary'!R612)),4,3))</f>
        <v>4</v>
      </c>
      <c r="P613" s="41">
        <f>IF(ISNUMBER(SEARCH("Yes",'2_all_summary'!$H612)),IF(ISNUMBER(SEARCH("Yes",'2_all_summary'!S612)),1,2),IF(ISNUMBER(SEARCH("No",'2_all_summary'!S612)),4,3))</f>
        <v>4</v>
      </c>
      <c r="Q613" s="41">
        <f>IF(ISNUMBER(SEARCH("Yes",'2_all_summary'!$H612)),IF(0&lt;'2_all_summary'!T612,1,2),IF(0='2_all_summary'!T612,4,3))</f>
        <v>4</v>
      </c>
      <c r="R613" s="41">
        <f>IF(ISNUMBER(SEARCH("Yes",'2_all_summary'!$H612)),IF(ISNUMBER(SEARCH("Yes",'2_all_summary'!U612)),1,2),IF(ISNUMBER(SEARCH("No",'2_all_summary'!U612)),4,3))</f>
        <v>4</v>
      </c>
    </row>
    <row r="614" spans="7:18" x14ac:dyDescent="0.3">
      <c r="G614" s="56"/>
      <c r="H614" s="41" t="str">
        <f>'2_all_summary'!D613</f>
        <v>Hydrology and water quality factors driving spatiotemporal analyses of zoobenthos in a pilot city in China</v>
      </c>
      <c r="I614" s="41" t="str">
        <f>'2_all_summary'!E613</f>
        <v>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Chinaâ€”Jinan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Â© 2019 John Wiley &amp; Sons, Ltd.</v>
      </c>
      <c r="J614" s="41">
        <f>IF(ISNUMBER(SEARCH("Yes",'2_all_summary'!$H613)),IF(ISNUMBER(SEARCH("Yes",'2_all_summary'!M613)),1,2),IF(ISNUMBER(SEARCH("No",'2_all_summary'!M613)),4,3))</f>
        <v>4</v>
      </c>
      <c r="K614" s="41">
        <f>IF(ISNUMBER(SEARCH("Yes",'2_all_summary'!$H613)),IF(ISNUMBER(SEARCH("Yes",'2_all_summary'!N613)),1,2),IF(ISNUMBER(SEARCH("No",'2_all_summary'!N613)),4,3))</f>
        <v>4</v>
      </c>
      <c r="L614" s="41">
        <f>IF(ISNUMBER(SEARCH("Yes",'2_all_summary'!$H613)),IF(ISNUMBER(SEARCH("Yes",'2_all_summary'!O613)),1,2),IF(ISNUMBER(SEARCH("No",'2_all_summary'!O613)),4,3))</f>
        <v>4</v>
      </c>
      <c r="M614" s="41">
        <f>IF(ISNUMBER(SEARCH("Yes",'2_all_summary'!$H613)),IF(0&lt;'2_all_summary'!P613,1,2),IF(0='2_all_summary'!P613,4,3))</f>
        <v>4</v>
      </c>
      <c r="N614" s="41">
        <f>IF(ISNUMBER(SEARCH("Yes",'2_all_summary'!$H613)),IF(ISNUMBER(SEARCH("Yes",'2_all_summary'!Q613)),1,2),IF(ISNUMBER(SEARCH("No",'2_all_summary'!Q613)),4,3))</f>
        <v>4</v>
      </c>
      <c r="O614" s="41">
        <f>IF(ISNUMBER(SEARCH("Yes",'2_all_summary'!$H613)),IF(ISNUMBER(SEARCH("Yes",'2_all_summary'!R613)),1,2),IF(ISNUMBER(SEARCH("No",'2_all_summary'!R613)),4,3))</f>
        <v>4</v>
      </c>
      <c r="P614" s="41">
        <f>IF(ISNUMBER(SEARCH("Yes",'2_all_summary'!$H613)),IF(ISNUMBER(SEARCH("Yes",'2_all_summary'!S613)),1,2),IF(ISNUMBER(SEARCH("No",'2_all_summary'!S613)),4,3))</f>
        <v>4</v>
      </c>
      <c r="Q614" s="41">
        <f>IF(ISNUMBER(SEARCH("Yes",'2_all_summary'!$H613)),IF(0&lt;'2_all_summary'!T613,1,2),IF(0='2_all_summary'!T613,4,3))</f>
        <v>4</v>
      </c>
      <c r="R614" s="41">
        <f>IF(ISNUMBER(SEARCH("Yes",'2_all_summary'!$H613)),IF(ISNUMBER(SEARCH("Yes",'2_all_summary'!U613)),1,2),IF(ISNUMBER(SEARCH("No",'2_all_summary'!U613)),4,3))</f>
        <v>4</v>
      </c>
    </row>
    <row r="615" spans="7:18" x14ac:dyDescent="0.3">
      <c r="G615" s="56"/>
      <c r="H615" s="41" t="str">
        <f>'2_all_summary'!D614</f>
        <v>Marine ecotourism for small pelagics as a source of alternative income generating activities to fisheries in a tropical community</v>
      </c>
      <c r="I615" s="41" t="str">
        <f>'2_all_summary'!E614</f>
        <v>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Â© 2021 Elsevier Ltd</v>
      </c>
      <c r="J615" s="41">
        <f>IF(ISNUMBER(SEARCH("Yes",'2_all_summary'!$H614)),IF(ISNUMBER(SEARCH("Yes",'2_all_summary'!M614)),1,2),IF(ISNUMBER(SEARCH("No",'2_all_summary'!M614)),4,3))</f>
        <v>3</v>
      </c>
      <c r="K615" s="41">
        <f>IF(ISNUMBER(SEARCH("Yes",'2_all_summary'!$H614)),IF(ISNUMBER(SEARCH("Yes",'2_all_summary'!N614)),1,2),IF(ISNUMBER(SEARCH("No",'2_all_summary'!N614)),4,3))</f>
        <v>3</v>
      </c>
      <c r="L615" s="41">
        <f>IF(ISNUMBER(SEARCH("Yes",'2_all_summary'!$H614)),IF(ISNUMBER(SEARCH("Yes",'2_all_summary'!O614)),1,2),IF(ISNUMBER(SEARCH("No",'2_all_summary'!O614)),4,3))</f>
        <v>3</v>
      </c>
      <c r="M615" s="41">
        <f>IF(ISNUMBER(SEARCH("Yes",'2_all_summary'!$H614)),IF(0&lt;'2_all_summary'!P614,1,2),IF(0='2_all_summary'!P614,4,3))</f>
        <v>3</v>
      </c>
      <c r="N615" s="41">
        <f>IF(ISNUMBER(SEARCH("Yes",'2_all_summary'!$H614)),IF(ISNUMBER(SEARCH("Yes",'2_all_summary'!Q614)),1,2),IF(ISNUMBER(SEARCH("No",'2_all_summary'!Q614)),4,3))</f>
        <v>4</v>
      </c>
      <c r="O615" s="41">
        <f>IF(ISNUMBER(SEARCH("Yes",'2_all_summary'!$H614)),IF(ISNUMBER(SEARCH("Yes",'2_all_summary'!R614)),1,2),IF(ISNUMBER(SEARCH("No",'2_all_summary'!R614)),4,3))</f>
        <v>3</v>
      </c>
      <c r="P615" s="41">
        <f>IF(ISNUMBER(SEARCH("Yes",'2_all_summary'!$H614)),IF(ISNUMBER(SEARCH("Yes",'2_all_summary'!S614)),1,2),IF(ISNUMBER(SEARCH("No",'2_all_summary'!S614)),4,3))</f>
        <v>3</v>
      </c>
      <c r="Q615" s="41">
        <f>IF(ISNUMBER(SEARCH("Yes",'2_all_summary'!$H614)),IF(0&lt;'2_all_summary'!T614,1,2),IF(0='2_all_summary'!T614,4,3))</f>
        <v>3</v>
      </c>
      <c r="R615" s="41">
        <f>IF(ISNUMBER(SEARCH("Yes",'2_all_summary'!$H614)),IF(ISNUMBER(SEARCH("Yes",'2_all_summary'!U614)),1,2),IF(ISNUMBER(SEARCH("No",'2_all_summary'!U614)),4,3))</f>
        <v>3</v>
      </c>
    </row>
    <row r="616" spans="7:18" x14ac:dyDescent="0.3">
      <c r="G616" s="56"/>
      <c r="H616" s="41" t="str">
        <f>'2_all_summary'!D615</f>
        <v>Building responsiveness to climate change through community based adaptation in Bangladesh</v>
      </c>
      <c r="I616" s="41" t="str">
        <f>'2_all_summary'!E615</f>
        <v>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Â© 2011 Springer Science+Business Media B.V.</v>
      </c>
      <c r="J616" s="41">
        <f>IF(ISNUMBER(SEARCH("Yes",'2_all_summary'!$H615)),IF(ISNUMBER(SEARCH("Yes",'2_all_summary'!M615)),1,2),IF(ISNUMBER(SEARCH("No",'2_all_summary'!M615)),4,3))</f>
        <v>4</v>
      </c>
      <c r="K616" s="41">
        <f>IF(ISNUMBER(SEARCH("Yes",'2_all_summary'!$H615)),IF(ISNUMBER(SEARCH("Yes",'2_all_summary'!N615)),1,2),IF(ISNUMBER(SEARCH("No",'2_all_summary'!N615)),4,3))</f>
        <v>4</v>
      </c>
      <c r="L616" s="41">
        <f>IF(ISNUMBER(SEARCH("Yes",'2_all_summary'!$H615)),IF(ISNUMBER(SEARCH("Yes",'2_all_summary'!O615)),1,2),IF(ISNUMBER(SEARCH("No",'2_all_summary'!O615)),4,3))</f>
        <v>4</v>
      </c>
      <c r="M616" s="41">
        <f>IF(ISNUMBER(SEARCH("Yes",'2_all_summary'!$H615)),IF(0&lt;'2_all_summary'!P615,1,2),IF(0='2_all_summary'!P615,4,3))</f>
        <v>4</v>
      </c>
      <c r="N616" s="41">
        <f>IF(ISNUMBER(SEARCH("Yes",'2_all_summary'!$H615)),IF(ISNUMBER(SEARCH("Yes",'2_all_summary'!Q615)),1,2),IF(ISNUMBER(SEARCH("No",'2_all_summary'!Q615)),4,3))</f>
        <v>4</v>
      </c>
      <c r="O616" s="41">
        <f>IF(ISNUMBER(SEARCH("Yes",'2_all_summary'!$H615)),IF(ISNUMBER(SEARCH("Yes",'2_all_summary'!R615)),1,2),IF(ISNUMBER(SEARCH("No",'2_all_summary'!R615)),4,3))</f>
        <v>4</v>
      </c>
      <c r="P616" s="41">
        <f>IF(ISNUMBER(SEARCH("Yes",'2_all_summary'!$H615)),IF(ISNUMBER(SEARCH("Yes",'2_all_summary'!S615)),1,2),IF(ISNUMBER(SEARCH("No",'2_all_summary'!S615)),4,3))</f>
        <v>4</v>
      </c>
      <c r="Q616" s="41">
        <f>IF(ISNUMBER(SEARCH("Yes",'2_all_summary'!$H615)),IF(0&lt;'2_all_summary'!T615,1,2),IF(0='2_all_summary'!T615,4,3))</f>
        <v>4</v>
      </c>
      <c r="R616" s="41">
        <f>IF(ISNUMBER(SEARCH("Yes",'2_all_summary'!$H615)),IF(ISNUMBER(SEARCH("Yes",'2_all_summary'!U615)),1,2),IF(ISNUMBER(SEARCH("No",'2_all_summary'!U615)),4,3))</f>
        <v>4</v>
      </c>
    </row>
    <row r="617" spans="7:18" x14ac:dyDescent="0.3">
      <c r="G617" s="56"/>
      <c r="H617" s="41" t="str">
        <f>'2_all_summary'!D616</f>
        <v>Inland fisheries of tropical Africa</v>
      </c>
      <c r="I617" s="41" t="str">
        <f>'2_all_summary'!E616</f>
        <v>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Â© 2016 John Wiley &amp; Sons, Ltd. All rights reserved.</v>
      </c>
      <c r="J617" s="41">
        <f>IF(ISNUMBER(SEARCH("Yes",'2_all_summary'!$H616)),IF(ISNUMBER(SEARCH("Yes",'2_all_summary'!M616)),1,2),IF(ISNUMBER(SEARCH("No",'2_all_summary'!M616)),4,3))</f>
        <v>4</v>
      </c>
      <c r="K617" s="41">
        <f>IF(ISNUMBER(SEARCH("Yes",'2_all_summary'!$H616)),IF(ISNUMBER(SEARCH("Yes",'2_all_summary'!N616)),1,2),IF(ISNUMBER(SEARCH("No",'2_all_summary'!N616)),4,3))</f>
        <v>4</v>
      </c>
      <c r="L617" s="41">
        <f>IF(ISNUMBER(SEARCH("Yes",'2_all_summary'!$H616)),IF(ISNUMBER(SEARCH("Yes",'2_all_summary'!O616)),1,2),IF(ISNUMBER(SEARCH("No",'2_all_summary'!O616)),4,3))</f>
        <v>4</v>
      </c>
      <c r="M617" s="41">
        <f>IF(ISNUMBER(SEARCH("Yes",'2_all_summary'!$H616)),IF(0&lt;'2_all_summary'!P616,1,2),IF(0='2_all_summary'!P616,4,3))</f>
        <v>4</v>
      </c>
      <c r="N617" s="41">
        <f>IF(ISNUMBER(SEARCH("Yes",'2_all_summary'!$H616)),IF(ISNUMBER(SEARCH("Yes",'2_all_summary'!Q616)),1,2),IF(ISNUMBER(SEARCH("No",'2_all_summary'!Q616)),4,3))</f>
        <v>4</v>
      </c>
      <c r="O617" s="41">
        <f>IF(ISNUMBER(SEARCH("Yes",'2_all_summary'!$H616)),IF(ISNUMBER(SEARCH("Yes",'2_all_summary'!R616)),1,2),IF(ISNUMBER(SEARCH("No",'2_all_summary'!R616)),4,3))</f>
        <v>4</v>
      </c>
      <c r="P617" s="41">
        <f>IF(ISNUMBER(SEARCH("Yes",'2_all_summary'!$H616)),IF(ISNUMBER(SEARCH("Yes",'2_all_summary'!S616)),1,2),IF(ISNUMBER(SEARCH("No",'2_all_summary'!S616)),4,3))</f>
        <v>4</v>
      </c>
      <c r="Q617" s="41">
        <f>IF(ISNUMBER(SEARCH("Yes",'2_all_summary'!$H616)),IF(0&lt;'2_all_summary'!T616,1,2),IF(0='2_all_summary'!T616,4,3))</f>
        <v>4</v>
      </c>
      <c r="R617" s="41">
        <f>IF(ISNUMBER(SEARCH("Yes",'2_all_summary'!$H616)),IF(ISNUMBER(SEARCH("Yes",'2_all_summary'!U616)),1,2),IF(ISNUMBER(SEARCH("No",'2_all_summary'!U616)),4,3))</f>
        <v>4</v>
      </c>
    </row>
    <row r="618" spans="7:18" x14ac:dyDescent="0.3">
      <c r="G618" s="56"/>
      <c r="H618" s="41" t="str">
        <f>'2_all_summary'!D617</f>
        <v>Community management yields positive impacts for coastal fisheries resources and biodiversity conservation</v>
      </c>
      <c r="I618" s="41" t="str">
        <f>'2_all_summary'!E617</f>
        <v>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Â© 2020 The Authors. Conservation Letters published by Wiley Periodicals LLC</v>
      </c>
      <c r="J618" s="41">
        <f>IF(ISNUMBER(SEARCH("Yes",'2_all_summary'!$H617)),IF(ISNUMBER(SEARCH("Yes",'2_all_summary'!M617)),1,2),IF(ISNUMBER(SEARCH("No",'2_all_summary'!M617)),4,3))</f>
        <v>1</v>
      </c>
      <c r="K618" s="41">
        <f>IF(ISNUMBER(SEARCH("Yes",'2_all_summary'!$H617)),IF(ISNUMBER(SEARCH("Yes",'2_all_summary'!N617)),1,2),IF(ISNUMBER(SEARCH("No",'2_all_summary'!N617)),4,3))</f>
        <v>1</v>
      </c>
      <c r="L618" s="41">
        <f>IF(ISNUMBER(SEARCH("Yes",'2_all_summary'!$H617)),IF(ISNUMBER(SEARCH("Yes",'2_all_summary'!O617)),1,2),IF(ISNUMBER(SEARCH("No",'2_all_summary'!O617)),4,3))</f>
        <v>1</v>
      </c>
      <c r="M618" s="41">
        <f>IF(ISNUMBER(SEARCH("Yes",'2_all_summary'!$H617)),IF(0&lt;'2_all_summary'!P617,1,2),IF(0='2_all_summary'!P617,4,3))</f>
        <v>1</v>
      </c>
      <c r="N618" s="41">
        <f>IF(ISNUMBER(SEARCH("Yes",'2_all_summary'!$H617)),IF(ISNUMBER(SEARCH("Yes",'2_all_summary'!Q617)),1,2),IF(ISNUMBER(SEARCH("No",'2_all_summary'!Q617)),4,3))</f>
        <v>1</v>
      </c>
      <c r="O618" s="41">
        <f>IF(ISNUMBER(SEARCH("Yes",'2_all_summary'!$H617)),IF(ISNUMBER(SEARCH("Yes",'2_all_summary'!R617)),1,2),IF(ISNUMBER(SEARCH("No",'2_all_summary'!R617)),4,3))</f>
        <v>1</v>
      </c>
      <c r="P618" s="41">
        <f>IF(ISNUMBER(SEARCH("Yes",'2_all_summary'!$H617)),IF(ISNUMBER(SEARCH("Yes",'2_all_summary'!S617)),1,2),IF(ISNUMBER(SEARCH("No",'2_all_summary'!S617)),4,3))</f>
        <v>1</v>
      </c>
      <c r="Q618" s="41">
        <f>IF(ISNUMBER(SEARCH("Yes",'2_all_summary'!$H617)),IF(0&lt;'2_all_summary'!T617,1,2),IF(0='2_all_summary'!T617,4,3))</f>
        <v>1</v>
      </c>
      <c r="R618" s="41">
        <f>IF(ISNUMBER(SEARCH("Yes",'2_all_summary'!$H617)),IF(ISNUMBER(SEARCH("Yes",'2_all_summary'!U617)),1,2),IF(ISNUMBER(SEARCH("No",'2_all_summary'!U617)),4,3))</f>
        <v>1</v>
      </c>
    </row>
    <row r="619" spans="7:18" x14ac:dyDescent="0.3">
      <c r="G619" s="56"/>
      <c r="H619" s="41" t="str">
        <f>'2_all_summary'!D618</f>
        <v>The impact of shrimp farming on mangrove ecosystems</v>
      </c>
      <c r="I619" s="41" t="str">
        <f>'2_all_summary'!E618</f>
        <v>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Â© CAB International 2008.</v>
      </c>
      <c r="J619" s="41">
        <f>IF(ISNUMBER(SEARCH("Yes",'2_all_summary'!$H618)),IF(ISNUMBER(SEARCH("Yes",'2_all_summary'!M618)),1,2),IF(ISNUMBER(SEARCH("No",'2_all_summary'!M618)),4,3))</f>
        <v>4</v>
      </c>
      <c r="K619" s="41">
        <f>IF(ISNUMBER(SEARCH("Yes",'2_all_summary'!$H618)),IF(ISNUMBER(SEARCH("Yes",'2_all_summary'!N618)),1,2),IF(ISNUMBER(SEARCH("No",'2_all_summary'!N618)),4,3))</f>
        <v>4</v>
      </c>
      <c r="L619" s="41">
        <f>IF(ISNUMBER(SEARCH("Yes",'2_all_summary'!$H618)),IF(ISNUMBER(SEARCH("Yes",'2_all_summary'!O618)),1,2),IF(ISNUMBER(SEARCH("No",'2_all_summary'!O618)),4,3))</f>
        <v>4</v>
      </c>
      <c r="M619" s="41">
        <f>IF(ISNUMBER(SEARCH("Yes",'2_all_summary'!$H618)),IF(0&lt;'2_all_summary'!P618,1,2),IF(0='2_all_summary'!P618,4,3))</f>
        <v>4</v>
      </c>
      <c r="N619" s="41">
        <f>IF(ISNUMBER(SEARCH("Yes",'2_all_summary'!$H618)),IF(ISNUMBER(SEARCH("Yes",'2_all_summary'!Q618)),1,2),IF(ISNUMBER(SEARCH("No",'2_all_summary'!Q618)),4,3))</f>
        <v>4</v>
      </c>
      <c r="O619" s="41">
        <f>IF(ISNUMBER(SEARCH("Yes",'2_all_summary'!$H618)),IF(ISNUMBER(SEARCH("Yes",'2_all_summary'!R618)),1,2),IF(ISNUMBER(SEARCH("No",'2_all_summary'!R618)),4,3))</f>
        <v>4</v>
      </c>
      <c r="P619" s="41">
        <f>IF(ISNUMBER(SEARCH("Yes",'2_all_summary'!$H618)),IF(ISNUMBER(SEARCH("Yes",'2_all_summary'!S618)),1,2),IF(ISNUMBER(SEARCH("No",'2_all_summary'!S618)),4,3))</f>
        <v>4</v>
      </c>
      <c r="Q619" s="41">
        <f>IF(ISNUMBER(SEARCH("Yes",'2_all_summary'!$H618)),IF(0&lt;'2_all_summary'!T618,1,2),IF(0='2_all_summary'!T618,4,3))</f>
        <v>4</v>
      </c>
      <c r="R619" s="41">
        <f>IF(ISNUMBER(SEARCH("Yes",'2_all_summary'!$H618)),IF(ISNUMBER(SEARCH("Yes",'2_all_summary'!U618)),1,2),IF(ISNUMBER(SEARCH("No",'2_all_summary'!U618)),4,3))</f>
        <v>4</v>
      </c>
    </row>
    <row r="620" spans="7:18" x14ac:dyDescent="0.3">
      <c r="G620" s="56"/>
      <c r="H620" s="41" t="str">
        <f>'2_all_summary'!D619</f>
        <v>Can we reach agreement on a standardized approach to ecosystem-based fishery management?</v>
      </c>
      <c r="I620" s="41" t="str">
        <f>'2_all_summary'!E619</f>
        <v>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v>
      </c>
      <c r="J620" s="41">
        <f>IF(ISNUMBER(SEARCH("Yes",'2_all_summary'!$H619)),IF(ISNUMBER(SEARCH("Yes",'2_all_summary'!M619)),1,2),IF(ISNUMBER(SEARCH("No",'2_all_summary'!M619)),4,3))</f>
        <v>4</v>
      </c>
      <c r="K620" s="41">
        <f>IF(ISNUMBER(SEARCH("Yes",'2_all_summary'!$H619)),IF(ISNUMBER(SEARCH("Yes",'2_all_summary'!N619)),1,2),IF(ISNUMBER(SEARCH("No",'2_all_summary'!N619)),4,3))</f>
        <v>4</v>
      </c>
      <c r="L620" s="41">
        <f>IF(ISNUMBER(SEARCH("Yes",'2_all_summary'!$H619)),IF(ISNUMBER(SEARCH("Yes",'2_all_summary'!O619)),1,2),IF(ISNUMBER(SEARCH("No",'2_all_summary'!O619)),4,3))</f>
        <v>4</v>
      </c>
      <c r="M620" s="41">
        <f>IF(ISNUMBER(SEARCH("Yes",'2_all_summary'!$H619)),IF(0&lt;'2_all_summary'!P619,1,2),IF(0='2_all_summary'!P619,4,3))</f>
        <v>4</v>
      </c>
      <c r="N620" s="41">
        <f>IF(ISNUMBER(SEARCH("Yes",'2_all_summary'!$H619)),IF(ISNUMBER(SEARCH("Yes",'2_all_summary'!Q619)),1,2),IF(ISNUMBER(SEARCH("No",'2_all_summary'!Q619)),4,3))</f>
        <v>4</v>
      </c>
      <c r="O620" s="41">
        <f>IF(ISNUMBER(SEARCH("Yes",'2_all_summary'!$H619)),IF(ISNUMBER(SEARCH("Yes",'2_all_summary'!R619)),1,2),IF(ISNUMBER(SEARCH("No",'2_all_summary'!R619)),4,3))</f>
        <v>4</v>
      </c>
      <c r="P620" s="41">
        <f>IF(ISNUMBER(SEARCH("Yes",'2_all_summary'!$H619)),IF(ISNUMBER(SEARCH("Yes",'2_all_summary'!S619)),1,2),IF(ISNUMBER(SEARCH("No",'2_all_summary'!S619)),4,3))</f>
        <v>4</v>
      </c>
      <c r="Q620" s="41">
        <f>IF(ISNUMBER(SEARCH("Yes",'2_all_summary'!$H619)),IF(0&lt;'2_all_summary'!T619,1,2),IF(0='2_all_summary'!T619,4,3))</f>
        <v>4</v>
      </c>
      <c r="R620" s="41">
        <f>IF(ISNUMBER(SEARCH("Yes",'2_all_summary'!$H619)),IF(ISNUMBER(SEARCH("Yes",'2_all_summary'!U619)),1,2),IF(ISNUMBER(SEARCH("No",'2_all_summary'!U619)),4,3))</f>
        <v>4</v>
      </c>
    </row>
    <row r="621" spans="7:18" x14ac:dyDescent="0.3">
      <c r="G621" s="56"/>
      <c r="H621" s="41" t="str">
        <f>'2_all_summary'!D620</f>
        <v>The implications of differing tourist/resident perceptions for community-based resource management: a Hawaiian coastal resource area study</v>
      </c>
      <c r="I621" s="41" t="str">
        <f>'2_all_summary'!E620</f>
        <v>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Â© 2013 Â© 2013 Taylor &amp; Francis.</v>
      </c>
      <c r="J621" s="41">
        <f>IF(ISNUMBER(SEARCH("Yes",'2_all_summary'!$H620)),IF(ISNUMBER(SEARCH("Yes",'2_all_summary'!M620)),1,2),IF(ISNUMBER(SEARCH("No",'2_all_summary'!M620)),4,3))</f>
        <v>4</v>
      </c>
      <c r="K621" s="41">
        <f>IF(ISNUMBER(SEARCH("Yes",'2_all_summary'!$H620)),IF(ISNUMBER(SEARCH("Yes",'2_all_summary'!N620)),1,2),IF(ISNUMBER(SEARCH("No",'2_all_summary'!N620)),4,3))</f>
        <v>4</v>
      </c>
      <c r="L621" s="41">
        <f>IF(ISNUMBER(SEARCH("Yes",'2_all_summary'!$H620)),IF(ISNUMBER(SEARCH("Yes",'2_all_summary'!O620)),1,2),IF(ISNUMBER(SEARCH("No",'2_all_summary'!O620)),4,3))</f>
        <v>4</v>
      </c>
      <c r="M621" s="41">
        <f>IF(ISNUMBER(SEARCH("Yes",'2_all_summary'!$H620)),IF(0&lt;'2_all_summary'!P620,1,2),IF(0='2_all_summary'!P620,4,3))</f>
        <v>4</v>
      </c>
      <c r="N621" s="41">
        <f>IF(ISNUMBER(SEARCH("Yes",'2_all_summary'!$H620)),IF(ISNUMBER(SEARCH("Yes",'2_all_summary'!Q620)),1,2),IF(ISNUMBER(SEARCH("No",'2_all_summary'!Q620)),4,3))</f>
        <v>4</v>
      </c>
      <c r="O621" s="41">
        <f>IF(ISNUMBER(SEARCH("Yes",'2_all_summary'!$H620)),IF(ISNUMBER(SEARCH("Yes",'2_all_summary'!R620)),1,2),IF(ISNUMBER(SEARCH("No",'2_all_summary'!R620)),4,3))</f>
        <v>4</v>
      </c>
      <c r="P621" s="41">
        <f>IF(ISNUMBER(SEARCH("Yes",'2_all_summary'!$H620)),IF(ISNUMBER(SEARCH("Yes",'2_all_summary'!S620)),1,2),IF(ISNUMBER(SEARCH("No",'2_all_summary'!S620)),4,3))</f>
        <v>4</v>
      </c>
      <c r="Q621" s="41">
        <f>IF(ISNUMBER(SEARCH("Yes",'2_all_summary'!$H620)),IF(0&lt;'2_all_summary'!T620,1,2),IF(0='2_all_summary'!T620,4,3))</f>
        <v>4</v>
      </c>
      <c r="R621" s="41">
        <f>IF(ISNUMBER(SEARCH("Yes",'2_all_summary'!$H620)),IF(ISNUMBER(SEARCH("Yes",'2_all_summary'!U620)),1,2),IF(ISNUMBER(SEARCH("No",'2_all_summary'!U620)),4,3))</f>
        <v>4</v>
      </c>
    </row>
    <row r="622" spans="7:18" x14ac:dyDescent="0.3">
      <c r="G622" s="56"/>
      <c r="H622" s="41" t="str">
        <f>'2_all_summary'!D621</f>
        <v>Review on community-based strategies for improving the quality of lake waters (Case study: Urban Lake Rawa Besar, Depok, West Java, Indonesia)</v>
      </c>
      <c r="I622" s="41" t="str">
        <f>'2_all_summary'!E621</f>
        <v>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Â© Published under licence by IOP Publishing Ltd.</v>
      </c>
      <c r="J622" s="41">
        <f>IF(ISNUMBER(SEARCH("Yes",'2_all_summary'!$H621)),IF(ISNUMBER(SEARCH("Yes",'2_all_summary'!M621)),1,2),IF(ISNUMBER(SEARCH("No",'2_all_summary'!M621)),4,3))</f>
        <v>4</v>
      </c>
      <c r="K622" s="41">
        <f>IF(ISNUMBER(SEARCH("Yes",'2_all_summary'!$H621)),IF(ISNUMBER(SEARCH("Yes",'2_all_summary'!N621)),1,2),IF(ISNUMBER(SEARCH("No",'2_all_summary'!N621)),4,3))</f>
        <v>4</v>
      </c>
      <c r="L622" s="41">
        <f>IF(ISNUMBER(SEARCH("Yes",'2_all_summary'!$H621)),IF(ISNUMBER(SEARCH("Yes",'2_all_summary'!O621)),1,2),IF(ISNUMBER(SEARCH("No",'2_all_summary'!O621)),4,3))</f>
        <v>4</v>
      </c>
      <c r="M622" s="41">
        <f>IF(ISNUMBER(SEARCH("Yes",'2_all_summary'!$H621)),IF(0&lt;'2_all_summary'!P621,1,2),IF(0='2_all_summary'!P621,4,3))</f>
        <v>4</v>
      </c>
      <c r="N622" s="41">
        <f>IF(ISNUMBER(SEARCH("Yes",'2_all_summary'!$H621)),IF(ISNUMBER(SEARCH("Yes",'2_all_summary'!Q621)),1,2),IF(ISNUMBER(SEARCH("No",'2_all_summary'!Q621)),4,3))</f>
        <v>4</v>
      </c>
      <c r="O622" s="41">
        <f>IF(ISNUMBER(SEARCH("Yes",'2_all_summary'!$H621)),IF(ISNUMBER(SEARCH("Yes",'2_all_summary'!R621)),1,2),IF(ISNUMBER(SEARCH("No",'2_all_summary'!R621)),4,3))</f>
        <v>4</v>
      </c>
      <c r="P622" s="41">
        <f>IF(ISNUMBER(SEARCH("Yes",'2_all_summary'!$H621)),IF(ISNUMBER(SEARCH("Yes",'2_all_summary'!S621)),1,2),IF(ISNUMBER(SEARCH("No",'2_all_summary'!S621)),4,3))</f>
        <v>4</v>
      </c>
      <c r="Q622" s="41">
        <f>IF(ISNUMBER(SEARCH("Yes",'2_all_summary'!$H621)),IF(0&lt;'2_all_summary'!T621,1,2),IF(0='2_all_summary'!T621,4,3))</f>
        <v>4</v>
      </c>
      <c r="R622" s="41">
        <f>IF(ISNUMBER(SEARCH("Yes",'2_all_summary'!$H621)),IF(ISNUMBER(SEARCH("Yes",'2_all_summary'!U621)),1,2),IF(ISNUMBER(SEARCH("No",'2_all_summary'!U621)),4,3))</f>
        <v>4</v>
      </c>
    </row>
    <row r="623" spans="7:18" x14ac:dyDescent="0.3">
      <c r="G623" s="56"/>
      <c r="H623" s="41" t="str">
        <f>'2_all_summary'!D622</f>
        <v>Deciphering contextual influences on local leadership in community-based fisheries management</v>
      </c>
      <c r="I623" s="41" t="str">
        <f>'2_all_summary'!E622</f>
        <v>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Â© 2014 Elsevier Ltd.</v>
      </c>
      <c r="J623" s="41">
        <f>IF(ISNUMBER(SEARCH("Yes",'2_all_summary'!$H622)),IF(ISNUMBER(SEARCH("Yes",'2_all_summary'!M622)),1,2),IF(ISNUMBER(SEARCH("No",'2_all_summary'!M622)),4,3))</f>
        <v>1</v>
      </c>
      <c r="K623" s="41">
        <f>IF(ISNUMBER(SEARCH("Yes",'2_all_summary'!$H622)),IF(ISNUMBER(SEARCH("Yes",'2_all_summary'!N622)),1,2),IF(ISNUMBER(SEARCH("No",'2_all_summary'!N622)),4,3))</f>
        <v>2</v>
      </c>
      <c r="L623" s="41">
        <f>IF(ISNUMBER(SEARCH("Yes",'2_all_summary'!$H622)),IF(ISNUMBER(SEARCH("Yes",'2_all_summary'!O622)),1,2),IF(ISNUMBER(SEARCH("No",'2_all_summary'!O622)),4,3))</f>
        <v>1</v>
      </c>
      <c r="M623" s="41">
        <f>IF(ISNUMBER(SEARCH("Yes",'2_all_summary'!$H622)),IF(0&lt;'2_all_summary'!P622,1,2),IF(0='2_all_summary'!P622,4,3))</f>
        <v>1</v>
      </c>
      <c r="N623" s="41">
        <f>IF(ISNUMBER(SEARCH("Yes",'2_all_summary'!$H622)),IF(ISNUMBER(SEARCH("Yes",'2_all_summary'!Q622)),1,2),IF(ISNUMBER(SEARCH("No",'2_all_summary'!Q622)),4,3))</f>
        <v>1</v>
      </c>
      <c r="O623" s="41">
        <f>IF(ISNUMBER(SEARCH("Yes",'2_all_summary'!$H622)),IF(ISNUMBER(SEARCH("Yes",'2_all_summary'!R622)),1,2),IF(ISNUMBER(SEARCH("No",'2_all_summary'!R622)),4,3))</f>
        <v>2</v>
      </c>
      <c r="P623" s="41">
        <f>IF(ISNUMBER(SEARCH("Yes",'2_all_summary'!$H622)),IF(ISNUMBER(SEARCH("Yes",'2_all_summary'!S622)),1,2),IF(ISNUMBER(SEARCH("No",'2_all_summary'!S622)),4,3))</f>
        <v>1</v>
      </c>
      <c r="Q623" s="41">
        <f>IF(ISNUMBER(SEARCH("Yes",'2_all_summary'!$H622)),IF(0&lt;'2_all_summary'!T622,1,2),IF(0='2_all_summary'!T622,4,3))</f>
        <v>1</v>
      </c>
      <c r="R623" s="41">
        <f>IF(ISNUMBER(SEARCH("Yes",'2_all_summary'!$H622)),IF(ISNUMBER(SEARCH("Yes",'2_all_summary'!U622)),1,2),IF(ISNUMBER(SEARCH("No",'2_all_summary'!U622)),4,3))</f>
        <v>1</v>
      </c>
    </row>
    <row r="624" spans="7:18" x14ac:dyDescent="0.3">
      <c r="G624" s="56"/>
      <c r="H624" s="41" t="str">
        <f>'2_all_summary'!D623</f>
        <v>Multi-sectoral research on East China sea beach litter based on oceanographic methodology and local knowledge</v>
      </c>
      <c r="I624" s="41" t="str">
        <f>'2_all_summary'!E623</f>
        <v>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v>
      </c>
      <c r="J624" s="41">
        <f>IF(ISNUMBER(SEARCH("Yes",'2_all_summary'!$H623)),IF(ISNUMBER(SEARCH("Yes",'2_all_summary'!M623)),1,2),IF(ISNUMBER(SEARCH("No",'2_all_summary'!M623)),4,3))</f>
        <v>4</v>
      </c>
      <c r="K624" s="41">
        <f>IF(ISNUMBER(SEARCH("Yes",'2_all_summary'!$H623)),IF(ISNUMBER(SEARCH("Yes",'2_all_summary'!N623)),1,2),IF(ISNUMBER(SEARCH("No",'2_all_summary'!N623)),4,3))</f>
        <v>4</v>
      </c>
      <c r="L624" s="41">
        <f>IF(ISNUMBER(SEARCH("Yes",'2_all_summary'!$H623)),IF(ISNUMBER(SEARCH("Yes",'2_all_summary'!O623)),1,2),IF(ISNUMBER(SEARCH("No",'2_all_summary'!O623)),4,3))</f>
        <v>4</v>
      </c>
      <c r="M624" s="41">
        <f>IF(ISNUMBER(SEARCH("Yes",'2_all_summary'!$H623)),IF(0&lt;'2_all_summary'!P623,1,2),IF(0='2_all_summary'!P623,4,3))</f>
        <v>4</v>
      </c>
      <c r="N624" s="41">
        <f>IF(ISNUMBER(SEARCH("Yes",'2_all_summary'!$H623)),IF(ISNUMBER(SEARCH("Yes",'2_all_summary'!Q623)),1,2),IF(ISNUMBER(SEARCH("No",'2_all_summary'!Q623)),4,3))</f>
        <v>4</v>
      </c>
      <c r="O624" s="41">
        <f>IF(ISNUMBER(SEARCH("Yes",'2_all_summary'!$H623)),IF(ISNUMBER(SEARCH("Yes",'2_all_summary'!R623)),1,2),IF(ISNUMBER(SEARCH("No",'2_all_summary'!R623)),4,3))</f>
        <v>4</v>
      </c>
      <c r="P624" s="41">
        <f>IF(ISNUMBER(SEARCH("Yes",'2_all_summary'!$H623)),IF(ISNUMBER(SEARCH("Yes",'2_all_summary'!S623)),1,2),IF(ISNUMBER(SEARCH("No",'2_all_summary'!S623)),4,3))</f>
        <v>4</v>
      </c>
      <c r="Q624" s="41">
        <f>IF(ISNUMBER(SEARCH("Yes",'2_all_summary'!$H623)),IF(0&lt;'2_all_summary'!T623,1,2),IF(0='2_all_summary'!T623,4,3))</f>
        <v>4</v>
      </c>
      <c r="R624" s="41">
        <f>IF(ISNUMBER(SEARCH("Yes",'2_all_summary'!$H623)),IF(ISNUMBER(SEARCH("Yes",'2_all_summary'!U623)),1,2),IF(ISNUMBER(SEARCH("No",'2_all_summary'!U623)),4,3))</f>
        <v>4</v>
      </c>
    </row>
    <row r="625" spans="7:18" x14ac:dyDescent="0.3">
      <c r="G625" s="56"/>
      <c r="H625" s="41" t="str">
        <f>'2_all_summary'!D624</f>
        <v>Formation of value relations of the students by involving them in various practices of social participation [Ð¤Ð¾Ñ€Ð¼Ð¸Ñ€Ð¾Ð²Ð°Ð½Ð¸Ðµ Ñ†ÐµÐ½Ð½Ð¾ÑÑ‚Ð½Ñ‹Ñ… Ð¾Ñ‚Ð½Ð¾ÑˆÐµÐ½Ð¸Ð¹ ÑƒÑ‡Ð°Ñ‰Ð¸Ñ…ÑÑ Ð¿Ð¾ÑÑ€ÐµÐ´ÑÑ‚Ð²Ð¾Ð¼ Ð²Ð¾Ð²Ð»ÐµÑ‡ÐµÐ½Ð¸Ñ Ð¸Ñ… Ð² Ñ€Ð°Ð·Ð»Ð¸Ñ‡Ð½Ñ‹Ðµ Ð¿Ñ€Ð°ÐºÑ‚Ð¸ÐºÐ¸ ÑÐ¾Ñ†Ð¸Ð°Ð»ÑŒÐ½Ð¾Ð³Ð¾ ÑƒÑ‡Ð°ÑÑ‚Ð¸Ñ]</v>
      </c>
      <c r="I625" s="41" t="str">
        <f>'2_all_summary'!E624</f>
        <v>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Â© 2021 LLC Ecological Help. All rights reserved.</v>
      </c>
      <c r="J625" s="41">
        <f>IF(ISNUMBER(SEARCH("Yes",'2_all_summary'!$H624)),IF(ISNUMBER(SEARCH("Yes",'2_all_summary'!M624)),1,2),IF(ISNUMBER(SEARCH("No",'2_all_summary'!M624)),4,3))</f>
        <v>4</v>
      </c>
      <c r="K625" s="41">
        <f>IF(ISNUMBER(SEARCH("Yes",'2_all_summary'!$H624)),IF(ISNUMBER(SEARCH("Yes",'2_all_summary'!N624)),1,2),IF(ISNUMBER(SEARCH("No",'2_all_summary'!N624)),4,3))</f>
        <v>4</v>
      </c>
      <c r="L625" s="41">
        <f>IF(ISNUMBER(SEARCH("Yes",'2_all_summary'!$H624)),IF(ISNUMBER(SEARCH("Yes",'2_all_summary'!O624)),1,2),IF(ISNUMBER(SEARCH("No",'2_all_summary'!O624)),4,3))</f>
        <v>4</v>
      </c>
      <c r="M625" s="41">
        <f>IF(ISNUMBER(SEARCH("Yes",'2_all_summary'!$H624)),IF(0&lt;'2_all_summary'!P624,1,2),IF(0='2_all_summary'!P624,4,3))</f>
        <v>4</v>
      </c>
      <c r="N625" s="41">
        <f>IF(ISNUMBER(SEARCH("Yes",'2_all_summary'!$H624)),IF(ISNUMBER(SEARCH("Yes",'2_all_summary'!Q624)),1,2),IF(ISNUMBER(SEARCH("No",'2_all_summary'!Q624)),4,3))</f>
        <v>4</v>
      </c>
      <c r="O625" s="41">
        <f>IF(ISNUMBER(SEARCH("Yes",'2_all_summary'!$H624)),IF(ISNUMBER(SEARCH("Yes",'2_all_summary'!R624)),1,2),IF(ISNUMBER(SEARCH("No",'2_all_summary'!R624)),4,3))</f>
        <v>4</v>
      </c>
      <c r="P625" s="41">
        <f>IF(ISNUMBER(SEARCH("Yes",'2_all_summary'!$H624)),IF(ISNUMBER(SEARCH("Yes",'2_all_summary'!S624)),1,2),IF(ISNUMBER(SEARCH("No",'2_all_summary'!S624)),4,3))</f>
        <v>4</v>
      </c>
      <c r="Q625" s="41">
        <f>IF(ISNUMBER(SEARCH("Yes",'2_all_summary'!$H624)),IF(0&lt;'2_all_summary'!T624,1,2),IF(0='2_all_summary'!T624,4,3))</f>
        <v>4</v>
      </c>
      <c r="R625" s="41">
        <f>IF(ISNUMBER(SEARCH("Yes",'2_all_summary'!$H624)),IF(ISNUMBER(SEARCH("Yes",'2_all_summary'!U624)),1,2),IF(ISNUMBER(SEARCH("No",'2_all_summary'!U624)),4,3))</f>
        <v>4</v>
      </c>
    </row>
    <row r="626" spans="7:18" x14ac:dyDescent="0.3">
      <c r="G626" s="56"/>
      <c r="H626" s="41" t="str">
        <f>'2_all_summary'!D625</f>
        <v>Balancing conservation with development in small-scale fisheries: Is ecotourism an empty promise?</v>
      </c>
      <c r="I626" s="41" t="str">
        <f>'2_all_summary'!E625</f>
        <v>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v>
      </c>
      <c r="J626" s="41">
        <f>IF(ISNUMBER(SEARCH("Yes",'2_all_summary'!$H625)),IF(ISNUMBER(SEARCH("Yes",'2_all_summary'!M625)),1,2),IF(ISNUMBER(SEARCH("No",'2_all_summary'!M625)),4,3))</f>
        <v>4</v>
      </c>
      <c r="K626" s="41">
        <f>IF(ISNUMBER(SEARCH("Yes",'2_all_summary'!$H625)),IF(ISNUMBER(SEARCH("Yes",'2_all_summary'!N625)),1,2),IF(ISNUMBER(SEARCH("No",'2_all_summary'!N625)),4,3))</f>
        <v>4</v>
      </c>
      <c r="L626" s="41">
        <f>IF(ISNUMBER(SEARCH("Yes",'2_all_summary'!$H625)),IF(ISNUMBER(SEARCH("Yes",'2_all_summary'!O625)),1,2),IF(ISNUMBER(SEARCH("No",'2_all_summary'!O625)),4,3))</f>
        <v>4</v>
      </c>
      <c r="M626" s="41">
        <f>IF(ISNUMBER(SEARCH("Yes",'2_all_summary'!$H625)),IF(0&lt;'2_all_summary'!P625,1,2),IF(0='2_all_summary'!P625,4,3))</f>
        <v>4</v>
      </c>
      <c r="N626" s="41">
        <f>IF(ISNUMBER(SEARCH("Yes",'2_all_summary'!$H625)),IF(ISNUMBER(SEARCH("Yes",'2_all_summary'!Q625)),1,2),IF(ISNUMBER(SEARCH("No",'2_all_summary'!Q625)),4,3))</f>
        <v>4</v>
      </c>
      <c r="O626" s="41">
        <f>IF(ISNUMBER(SEARCH("Yes",'2_all_summary'!$H625)),IF(ISNUMBER(SEARCH("Yes",'2_all_summary'!R625)),1,2),IF(ISNUMBER(SEARCH("No",'2_all_summary'!R625)),4,3))</f>
        <v>4</v>
      </c>
      <c r="P626" s="41">
        <f>IF(ISNUMBER(SEARCH("Yes",'2_all_summary'!$H625)),IF(ISNUMBER(SEARCH("Yes",'2_all_summary'!S625)),1,2),IF(ISNUMBER(SEARCH("No",'2_all_summary'!S625)),4,3))</f>
        <v>4</v>
      </c>
      <c r="Q626" s="41">
        <f>IF(ISNUMBER(SEARCH("Yes",'2_all_summary'!$H625)),IF(0&lt;'2_all_summary'!T625,1,2),IF(0='2_all_summary'!T625,4,3))</f>
        <v>4</v>
      </c>
      <c r="R626" s="41">
        <f>IF(ISNUMBER(SEARCH("Yes",'2_all_summary'!$H625)),IF(ISNUMBER(SEARCH("Yes",'2_all_summary'!U625)),1,2),IF(ISNUMBER(SEARCH("No",'2_all_summary'!U625)),4,3))</f>
        <v>4</v>
      </c>
    </row>
    <row r="627" spans="7:18" x14ac:dyDescent="0.3">
      <c r="G627" s="56"/>
      <c r="H627" s="41" t="str">
        <f>'2_all_summary'!D626</f>
        <v>Improving food and nutritional security of small and marginal coconut growers through diversification of crops and enterprises</v>
      </c>
      <c r="I627" s="41" t="str">
        <f>'2_all_summary'!E626</f>
        <v>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v>
      </c>
      <c r="J627" s="41">
        <f>IF(ISNUMBER(SEARCH("Yes",'2_all_summary'!$H626)),IF(ISNUMBER(SEARCH("Yes",'2_all_summary'!M626)),1,2),IF(ISNUMBER(SEARCH("No",'2_all_summary'!M626)),4,3))</f>
        <v>4</v>
      </c>
      <c r="K627" s="41">
        <f>IF(ISNUMBER(SEARCH("Yes",'2_all_summary'!$H626)),IF(ISNUMBER(SEARCH("Yes",'2_all_summary'!N626)),1,2),IF(ISNUMBER(SEARCH("No",'2_all_summary'!N626)),4,3))</f>
        <v>4</v>
      </c>
      <c r="L627" s="41">
        <f>IF(ISNUMBER(SEARCH("Yes",'2_all_summary'!$H626)),IF(ISNUMBER(SEARCH("Yes",'2_all_summary'!O626)),1,2),IF(ISNUMBER(SEARCH("No",'2_all_summary'!O626)),4,3))</f>
        <v>4</v>
      </c>
      <c r="M627" s="41">
        <f>IF(ISNUMBER(SEARCH("Yes",'2_all_summary'!$H626)),IF(0&lt;'2_all_summary'!P626,1,2),IF(0='2_all_summary'!P626,4,3))</f>
        <v>4</v>
      </c>
      <c r="N627" s="41">
        <f>IF(ISNUMBER(SEARCH("Yes",'2_all_summary'!$H626)),IF(ISNUMBER(SEARCH("Yes",'2_all_summary'!Q626)),1,2),IF(ISNUMBER(SEARCH("No",'2_all_summary'!Q626)),4,3))</f>
        <v>4</v>
      </c>
      <c r="O627" s="41">
        <f>IF(ISNUMBER(SEARCH("Yes",'2_all_summary'!$H626)),IF(ISNUMBER(SEARCH("Yes",'2_all_summary'!R626)),1,2),IF(ISNUMBER(SEARCH("No",'2_all_summary'!R626)),4,3))</f>
        <v>4</v>
      </c>
      <c r="P627" s="41">
        <f>IF(ISNUMBER(SEARCH("Yes",'2_all_summary'!$H626)),IF(ISNUMBER(SEARCH("Yes",'2_all_summary'!S626)),1,2),IF(ISNUMBER(SEARCH("No",'2_all_summary'!S626)),4,3))</f>
        <v>4</v>
      </c>
      <c r="Q627" s="41">
        <f>IF(ISNUMBER(SEARCH("Yes",'2_all_summary'!$H626)),IF(0&lt;'2_all_summary'!T626,1,2),IF(0='2_all_summary'!T626,4,3))</f>
        <v>4</v>
      </c>
      <c r="R627" s="41">
        <f>IF(ISNUMBER(SEARCH("Yes",'2_all_summary'!$H626)),IF(ISNUMBER(SEARCH("Yes",'2_all_summary'!U626)),1,2),IF(ISNUMBER(SEARCH("No",'2_all_summary'!U626)),4,3))</f>
        <v>4</v>
      </c>
    </row>
    <row r="628" spans="7:18" x14ac:dyDescent="0.3">
      <c r="G628" s="56"/>
      <c r="H628" s="41" t="str">
        <f>'2_all_summary'!D627</f>
        <v>Multi-stakeholder process of co-designing small-scale fisheries policy in South Africa</v>
      </c>
      <c r="I628" s="41" t="str">
        <f>'2_all_summary'!E627</f>
        <v>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â€œtransdisciplinaryâ€ process of involving all relevant actors in strategic, collective, reflectionâ€“actionâ€“reflectionâ€“action â€œfrom belowâ€, which was crucial in the co-designing of this small-scale policy formulation in South Africa. Â© 2015, Springer-Verlag Berlin Heidelberg.</v>
      </c>
      <c r="J628" s="41">
        <f>IF(ISNUMBER(SEARCH("Yes",'2_all_summary'!$H627)),IF(ISNUMBER(SEARCH("Yes",'2_all_summary'!M627)),1,2),IF(ISNUMBER(SEARCH("No",'2_all_summary'!M627)),4,3))</f>
        <v>4</v>
      </c>
      <c r="K628" s="41">
        <f>IF(ISNUMBER(SEARCH("Yes",'2_all_summary'!$H627)),IF(ISNUMBER(SEARCH("Yes",'2_all_summary'!N627)),1,2),IF(ISNUMBER(SEARCH("No",'2_all_summary'!N627)),4,3))</f>
        <v>4</v>
      </c>
      <c r="L628" s="41">
        <f>IF(ISNUMBER(SEARCH("Yes",'2_all_summary'!$H627)),IF(ISNUMBER(SEARCH("Yes",'2_all_summary'!O627)),1,2),IF(ISNUMBER(SEARCH("No",'2_all_summary'!O627)),4,3))</f>
        <v>4</v>
      </c>
      <c r="M628" s="41">
        <f>IF(ISNUMBER(SEARCH("Yes",'2_all_summary'!$H627)),IF(0&lt;'2_all_summary'!P627,1,2),IF(0='2_all_summary'!P627,4,3))</f>
        <v>4</v>
      </c>
      <c r="N628" s="41">
        <f>IF(ISNUMBER(SEARCH("Yes",'2_all_summary'!$H627)),IF(ISNUMBER(SEARCH("Yes",'2_all_summary'!Q627)),1,2),IF(ISNUMBER(SEARCH("No",'2_all_summary'!Q627)),4,3))</f>
        <v>4</v>
      </c>
      <c r="O628" s="41">
        <f>IF(ISNUMBER(SEARCH("Yes",'2_all_summary'!$H627)),IF(ISNUMBER(SEARCH("Yes",'2_all_summary'!R627)),1,2),IF(ISNUMBER(SEARCH("No",'2_all_summary'!R627)),4,3))</f>
        <v>4</v>
      </c>
      <c r="P628" s="41">
        <f>IF(ISNUMBER(SEARCH("Yes",'2_all_summary'!$H627)),IF(ISNUMBER(SEARCH("Yes",'2_all_summary'!S627)),1,2),IF(ISNUMBER(SEARCH("No",'2_all_summary'!S627)),4,3))</f>
        <v>4</v>
      </c>
      <c r="Q628" s="41">
        <f>IF(ISNUMBER(SEARCH("Yes",'2_all_summary'!$H627)),IF(0&lt;'2_all_summary'!T627,1,2),IF(0='2_all_summary'!T627,4,3))</f>
        <v>4</v>
      </c>
      <c r="R628" s="41">
        <f>IF(ISNUMBER(SEARCH("Yes",'2_all_summary'!$H627)),IF(ISNUMBER(SEARCH("Yes",'2_all_summary'!U627)),1,2),IF(ISNUMBER(SEARCH("No",'2_all_summary'!U627)),4,3))</f>
        <v>4</v>
      </c>
    </row>
    <row r="629" spans="7:18" x14ac:dyDescent="0.3">
      <c r="G629" s="56"/>
      <c r="H629" s="41" t="str">
        <f>'2_all_summary'!D628</f>
        <v>Human rights for conservation: A rights-based approach to fisheries governance</v>
      </c>
      <c r="I629" s="41" t="str">
        <f>'2_all_summary'!E628</f>
        <v>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Â© 2018, Â© The Author(s) 2018.</v>
      </c>
      <c r="J629" s="41">
        <f>IF(ISNUMBER(SEARCH("Yes",'2_all_summary'!$H628)),IF(ISNUMBER(SEARCH("Yes",'2_all_summary'!M628)),1,2),IF(ISNUMBER(SEARCH("No",'2_all_summary'!M628)),4,3))</f>
        <v>1</v>
      </c>
      <c r="K629" s="41">
        <f>IF(ISNUMBER(SEARCH("Yes",'2_all_summary'!$H628)),IF(ISNUMBER(SEARCH("Yes",'2_all_summary'!N628)),1,2),IF(ISNUMBER(SEARCH("No",'2_all_summary'!N628)),4,3))</f>
        <v>1</v>
      </c>
      <c r="L629" s="41">
        <f>IF(ISNUMBER(SEARCH("Yes",'2_all_summary'!$H628)),IF(ISNUMBER(SEARCH("Yes",'2_all_summary'!O628)),1,2),IF(ISNUMBER(SEARCH("No",'2_all_summary'!O628)),4,3))</f>
        <v>2</v>
      </c>
      <c r="M629" s="41">
        <f>IF(ISNUMBER(SEARCH("Yes",'2_all_summary'!$H628)),IF(0&lt;'2_all_summary'!P628,1,2),IF(0='2_all_summary'!P628,4,3))</f>
        <v>1</v>
      </c>
      <c r="N629" s="41">
        <f>IF(ISNUMBER(SEARCH("Yes",'2_all_summary'!$H628)),IF(ISNUMBER(SEARCH("Yes",'2_all_summary'!Q628)),1,2),IF(ISNUMBER(SEARCH("No",'2_all_summary'!Q628)),4,3))</f>
        <v>1</v>
      </c>
      <c r="O629" s="41">
        <f>IF(ISNUMBER(SEARCH("Yes",'2_all_summary'!$H628)),IF(ISNUMBER(SEARCH("Yes",'2_all_summary'!R628)),1,2),IF(ISNUMBER(SEARCH("No",'2_all_summary'!R628)),4,3))</f>
        <v>1</v>
      </c>
      <c r="P629" s="41">
        <f>IF(ISNUMBER(SEARCH("Yes",'2_all_summary'!$H628)),IF(ISNUMBER(SEARCH("Yes",'2_all_summary'!S628)),1,2),IF(ISNUMBER(SEARCH("No",'2_all_summary'!S628)),4,3))</f>
        <v>1</v>
      </c>
      <c r="Q629" s="41">
        <f>IF(ISNUMBER(SEARCH("Yes",'2_all_summary'!$H628)),IF(0&lt;'2_all_summary'!T628,1,2),IF(0='2_all_summary'!T628,4,3))</f>
        <v>1</v>
      </c>
      <c r="R629" s="41">
        <f>IF(ISNUMBER(SEARCH("Yes",'2_all_summary'!$H628)),IF(ISNUMBER(SEARCH("Yes",'2_all_summary'!U628)),1,2),IF(ISNUMBER(SEARCH("No",'2_all_summary'!U628)),4,3))</f>
        <v>1</v>
      </c>
    </row>
    <row r="630" spans="7:18" x14ac:dyDescent="0.3">
      <c r="G630" s="56"/>
      <c r="H630" s="41" t="str">
        <f>'2_all_summary'!D629</f>
        <v>Governing enclosure for coastal communities: Social embeddedness in a Canadian shrimp fishery</v>
      </c>
      <c r="I630" s="41" t="str">
        <f>'2_all_summary'!E629</f>
        <v>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Â© 2014 The Authors.</v>
      </c>
      <c r="J630" s="41">
        <f>IF(ISNUMBER(SEARCH("Yes",'2_all_summary'!$H629)),IF(ISNUMBER(SEARCH("Yes",'2_all_summary'!M629)),1,2),IF(ISNUMBER(SEARCH("No",'2_all_summary'!M629)),4,3))</f>
        <v>4</v>
      </c>
      <c r="K630" s="41">
        <f>IF(ISNUMBER(SEARCH("Yes",'2_all_summary'!$H629)),IF(ISNUMBER(SEARCH("Yes",'2_all_summary'!N629)),1,2),IF(ISNUMBER(SEARCH("No",'2_all_summary'!N629)),4,3))</f>
        <v>4</v>
      </c>
      <c r="L630" s="41">
        <f>IF(ISNUMBER(SEARCH("Yes",'2_all_summary'!$H629)),IF(ISNUMBER(SEARCH("Yes",'2_all_summary'!O629)),1,2),IF(ISNUMBER(SEARCH("No",'2_all_summary'!O629)),4,3))</f>
        <v>4</v>
      </c>
      <c r="M630" s="41">
        <f>IF(ISNUMBER(SEARCH("Yes",'2_all_summary'!$H629)),IF(0&lt;'2_all_summary'!P629,1,2),IF(0='2_all_summary'!P629,4,3))</f>
        <v>4</v>
      </c>
      <c r="N630" s="41">
        <f>IF(ISNUMBER(SEARCH("Yes",'2_all_summary'!$H629)),IF(ISNUMBER(SEARCH("Yes",'2_all_summary'!Q629)),1,2),IF(ISNUMBER(SEARCH("No",'2_all_summary'!Q629)),4,3))</f>
        <v>4</v>
      </c>
      <c r="O630" s="41">
        <f>IF(ISNUMBER(SEARCH("Yes",'2_all_summary'!$H629)),IF(ISNUMBER(SEARCH("Yes",'2_all_summary'!R629)),1,2),IF(ISNUMBER(SEARCH("No",'2_all_summary'!R629)),4,3))</f>
        <v>4</v>
      </c>
      <c r="P630" s="41">
        <f>IF(ISNUMBER(SEARCH("Yes",'2_all_summary'!$H629)),IF(ISNUMBER(SEARCH("Yes",'2_all_summary'!S629)),1,2),IF(ISNUMBER(SEARCH("No",'2_all_summary'!S629)),4,3))</f>
        <v>4</v>
      </c>
      <c r="Q630" s="41">
        <f>IF(ISNUMBER(SEARCH("Yes",'2_all_summary'!$H629)),IF(0&lt;'2_all_summary'!T629,1,2),IF(0='2_all_summary'!T629,4,3))</f>
        <v>4</v>
      </c>
      <c r="R630" s="41">
        <f>IF(ISNUMBER(SEARCH("Yes",'2_all_summary'!$H629)),IF(ISNUMBER(SEARCH("Yes",'2_all_summary'!U629)),1,2),IF(ISNUMBER(SEARCH("No",'2_all_summary'!U629)),4,3))</f>
        <v>4</v>
      </c>
    </row>
    <row r="631" spans="7:18" x14ac:dyDescent="0.3">
      <c r="G631" s="56"/>
      <c r="H631" s="41" t="str">
        <f>'2_all_summary'!D630</f>
        <v>Coral reef fisheries and the role of communities in their management</v>
      </c>
      <c r="I631" s="41" t="str">
        <f>'2_all_summary'!E630</f>
        <v>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Â© 2012 Nova Science Publishers, Inc. All rights reserved.</v>
      </c>
      <c r="J631" s="41">
        <f>IF(ISNUMBER(SEARCH("Yes",'2_all_summary'!$H630)),IF(ISNUMBER(SEARCH("Yes",'2_all_summary'!M630)),1,2),IF(ISNUMBER(SEARCH("No",'2_all_summary'!M630)),4,3))</f>
        <v>3</v>
      </c>
      <c r="K631" s="41">
        <f>IF(ISNUMBER(SEARCH("Yes",'2_all_summary'!$H630)),IF(ISNUMBER(SEARCH("Yes",'2_all_summary'!N630)),1,2),IF(ISNUMBER(SEARCH("No",'2_all_summary'!N630)),4,3))</f>
        <v>3</v>
      </c>
      <c r="L631" s="41">
        <f>IF(ISNUMBER(SEARCH("Yes",'2_all_summary'!$H630)),IF(ISNUMBER(SEARCH("Yes",'2_all_summary'!O630)),1,2),IF(ISNUMBER(SEARCH("No",'2_all_summary'!O630)),4,3))</f>
        <v>3</v>
      </c>
      <c r="M631" s="41">
        <f>IF(ISNUMBER(SEARCH("Yes",'2_all_summary'!$H630)),IF(0&lt;'2_all_summary'!P630,1,2),IF(0='2_all_summary'!P630,4,3))</f>
        <v>3</v>
      </c>
      <c r="N631" s="41">
        <f>IF(ISNUMBER(SEARCH("Yes",'2_all_summary'!$H630)),IF(ISNUMBER(SEARCH("Yes",'2_all_summary'!Q630)),1,2),IF(ISNUMBER(SEARCH("No",'2_all_summary'!Q630)),4,3))</f>
        <v>3</v>
      </c>
      <c r="O631" s="41">
        <f>IF(ISNUMBER(SEARCH("Yes",'2_all_summary'!$H630)),IF(ISNUMBER(SEARCH("Yes",'2_all_summary'!R630)),1,2),IF(ISNUMBER(SEARCH("No",'2_all_summary'!R630)),4,3))</f>
        <v>3</v>
      </c>
      <c r="P631" s="41">
        <f>IF(ISNUMBER(SEARCH("Yes",'2_all_summary'!$H630)),IF(ISNUMBER(SEARCH("Yes",'2_all_summary'!S630)),1,2),IF(ISNUMBER(SEARCH("No",'2_all_summary'!S630)),4,3))</f>
        <v>3</v>
      </c>
      <c r="Q631" s="41">
        <f>IF(ISNUMBER(SEARCH("Yes",'2_all_summary'!$H630)),IF(0&lt;'2_all_summary'!T630,1,2),IF(0='2_all_summary'!T630,4,3))</f>
        <v>3</v>
      </c>
      <c r="R631" s="41">
        <f>IF(ISNUMBER(SEARCH("Yes",'2_all_summary'!$H630)),IF(ISNUMBER(SEARCH("Yes",'2_all_summary'!U630)),1,2),IF(ISNUMBER(SEARCH("No",'2_all_summary'!U630)),4,3))</f>
        <v>3</v>
      </c>
    </row>
    <row r="632" spans="7:18" x14ac:dyDescent="0.3">
      <c r="G632" s="56"/>
      <c r="H632" s="41" t="str">
        <f>'2_all_summary'!D631</f>
        <v>Reconciling social justice and ecosystem-based management in the wake of a successful predator reintroduction</v>
      </c>
      <c r="I632" s="41" t="str">
        <f>'2_all_summary'!E631</f>
        <v>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Canadaâ€™s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Â© 2019, Canadian Science Publishing. All rights reserved.</v>
      </c>
      <c r="J632" s="41">
        <f>IF(ISNUMBER(SEARCH("Yes",'2_all_summary'!$H631)),IF(ISNUMBER(SEARCH("Yes",'2_all_summary'!M631)),1,2),IF(ISNUMBER(SEARCH("No",'2_all_summary'!M631)),4,3))</f>
        <v>4</v>
      </c>
      <c r="K632" s="41">
        <f>IF(ISNUMBER(SEARCH("Yes",'2_all_summary'!$H631)),IF(ISNUMBER(SEARCH("Yes",'2_all_summary'!N631)),1,2),IF(ISNUMBER(SEARCH("No",'2_all_summary'!N631)),4,3))</f>
        <v>4</v>
      </c>
      <c r="L632" s="41">
        <f>IF(ISNUMBER(SEARCH("Yes",'2_all_summary'!$H631)),IF(ISNUMBER(SEARCH("Yes",'2_all_summary'!O631)),1,2),IF(ISNUMBER(SEARCH("No",'2_all_summary'!O631)),4,3))</f>
        <v>4</v>
      </c>
      <c r="M632" s="41">
        <f>IF(ISNUMBER(SEARCH("Yes",'2_all_summary'!$H631)),IF(0&lt;'2_all_summary'!P631,1,2),IF(0='2_all_summary'!P631,4,3))</f>
        <v>4</v>
      </c>
      <c r="N632" s="41">
        <f>IF(ISNUMBER(SEARCH("Yes",'2_all_summary'!$H631)),IF(ISNUMBER(SEARCH("Yes",'2_all_summary'!Q631)),1,2),IF(ISNUMBER(SEARCH("No",'2_all_summary'!Q631)),4,3))</f>
        <v>4</v>
      </c>
      <c r="O632" s="41">
        <f>IF(ISNUMBER(SEARCH("Yes",'2_all_summary'!$H631)),IF(ISNUMBER(SEARCH("Yes",'2_all_summary'!R631)),1,2),IF(ISNUMBER(SEARCH("No",'2_all_summary'!R631)),4,3))</f>
        <v>4</v>
      </c>
      <c r="P632" s="41">
        <f>IF(ISNUMBER(SEARCH("Yes",'2_all_summary'!$H631)),IF(ISNUMBER(SEARCH("Yes",'2_all_summary'!S631)),1,2),IF(ISNUMBER(SEARCH("No",'2_all_summary'!S631)),4,3))</f>
        <v>4</v>
      </c>
      <c r="Q632" s="41">
        <f>IF(ISNUMBER(SEARCH("Yes",'2_all_summary'!$H631)),IF(0&lt;'2_all_summary'!T631,1,2),IF(0='2_all_summary'!T631,4,3))</f>
        <v>4</v>
      </c>
      <c r="R632" s="41">
        <f>IF(ISNUMBER(SEARCH("Yes",'2_all_summary'!$H631)),IF(ISNUMBER(SEARCH("Yes",'2_all_summary'!U631)),1,2),IF(ISNUMBER(SEARCH("No",'2_all_summary'!U631)),4,3))</f>
        <v>4</v>
      </c>
    </row>
    <row r="633" spans="7:18" x14ac:dyDescent="0.3">
      <c r="G633" s="56"/>
      <c r="H633" s="41" t="str">
        <f>'2_all_summary'!D632</f>
        <v>Conservation in a Crisis: Marine Resource Management Authority and Legitimacy during Political Instability in Madagascar</v>
      </c>
      <c r="I633" s="41" t="str">
        <f>'2_all_summary'!E632</f>
        <v>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Â© Kelly 2019.</v>
      </c>
      <c r="J633" s="41">
        <f>IF(ISNUMBER(SEARCH("Yes",'2_all_summary'!$H632)),IF(ISNUMBER(SEARCH("Yes",'2_all_summary'!M632)),1,2),IF(ISNUMBER(SEARCH("No",'2_all_summary'!M632)),4,3))</f>
        <v>4</v>
      </c>
      <c r="K633" s="41">
        <f>IF(ISNUMBER(SEARCH("Yes",'2_all_summary'!$H632)),IF(ISNUMBER(SEARCH("Yes",'2_all_summary'!N632)),1,2),IF(ISNUMBER(SEARCH("No",'2_all_summary'!N632)),4,3))</f>
        <v>4</v>
      </c>
      <c r="L633" s="41">
        <f>IF(ISNUMBER(SEARCH("Yes",'2_all_summary'!$H632)),IF(ISNUMBER(SEARCH("Yes",'2_all_summary'!O632)),1,2),IF(ISNUMBER(SEARCH("No",'2_all_summary'!O632)),4,3))</f>
        <v>4</v>
      </c>
      <c r="M633" s="41">
        <f>IF(ISNUMBER(SEARCH("Yes",'2_all_summary'!$H632)),IF(0&lt;'2_all_summary'!P632,1,2),IF(0='2_all_summary'!P632,4,3))</f>
        <v>4</v>
      </c>
      <c r="N633" s="41">
        <f>IF(ISNUMBER(SEARCH("Yes",'2_all_summary'!$H632)),IF(ISNUMBER(SEARCH("Yes",'2_all_summary'!Q632)),1,2),IF(ISNUMBER(SEARCH("No",'2_all_summary'!Q632)),4,3))</f>
        <v>4</v>
      </c>
      <c r="O633" s="41">
        <f>IF(ISNUMBER(SEARCH("Yes",'2_all_summary'!$H632)),IF(ISNUMBER(SEARCH("Yes",'2_all_summary'!R632)),1,2),IF(ISNUMBER(SEARCH("No",'2_all_summary'!R632)),4,3))</f>
        <v>4</v>
      </c>
      <c r="P633" s="41">
        <f>IF(ISNUMBER(SEARCH("Yes",'2_all_summary'!$H632)),IF(ISNUMBER(SEARCH("Yes",'2_all_summary'!S632)),1,2),IF(ISNUMBER(SEARCH("No",'2_all_summary'!S632)),4,3))</f>
        <v>4</v>
      </c>
      <c r="Q633" s="41">
        <f>IF(ISNUMBER(SEARCH("Yes",'2_all_summary'!$H632)),IF(0&lt;'2_all_summary'!T632,1,2),IF(0='2_all_summary'!T632,4,3))</f>
        <v>4</v>
      </c>
      <c r="R633" s="41">
        <f>IF(ISNUMBER(SEARCH("Yes",'2_all_summary'!$H632)),IF(ISNUMBER(SEARCH("Yes",'2_all_summary'!U632)),1,2),IF(ISNUMBER(SEARCH("No",'2_all_summary'!U632)),4,3))</f>
        <v>4</v>
      </c>
    </row>
    <row r="634" spans="7:18" x14ac:dyDescent="0.3">
      <c r="G634" s="56"/>
      <c r="H634" s="41" t="str">
        <f>'2_all_summary'!D633</f>
        <v>Women at risk: Indonesia.</v>
      </c>
      <c r="I634" s="41" t="str">
        <f>'2_all_summary'!E633</f>
        <v>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v>
      </c>
      <c r="J634" s="41">
        <f>IF(ISNUMBER(SEARCH("Yes",'2_all_summary'!$H633)),IF(ISNUMBER(SEARCH("Yes",'2_all_summary'!M633)),1,2),IF(ISNUMBER(SEARCH("No",'2_all_summary'!M633)),4,3))</f>
        <v>4</v>
      </c>
      <c r="K634" s="41">
        <f>IF(ISNUMBER(SEARCH("Yes",'2_all_summary'!$H633)),IF(ISNUMBER(SEARCH("Yes",'2_all_summary'!N633)),1,2),IF(ISNUMBER(SEARCH("No",'2_all_summary'!N633)),4,3))</f>
        <v>4</v>
      </c>
      <c r="L634" s="41">
        <f>IF(ISNUMBER(SEARCH("Yes",'2_all_summary'!$H633)),IF(ISNUMBER(SEARCH("Yes",'2_all_summary'!O633)),1,2),IF(ISNUMBER(SEARCH("No",'2_all_summary'!O633)),4,3))</f>
        <v>4</v>
      </c>
      <c r="M634" s="41">
        <f>IF(ISNUMBER(SEARCH("Yes",'2_all_summary'!$H633)),IF(0&lt;'2_all_summary'!P633,1,2),IF(0='2_all_summary'!P633,4,3))</f>
        <v>4</v>
      </c>
      <c r="N634" s="41">
        <f>IF(ISNUMBER(SEARCH("Yes",'2_all_summary'!$H633)),IF(ISNUMBER(SEARCH("Yes",'2_all_summary'!Q633)),1,2),IF(ISNUMBER(SEARCH("No",'2_all_summary'!Q633)),4,3))</f>
        <v>4</v>
      </c>
      <c r="O634" s="41">
        <f>IF(ISNUMBER(SEARCH("Yes",'2_all_summary'!$H633)),IF(ISNUMBER(SEARCH("Yes",'2_all_summary'!R633)),1,2),IF(ISNUMBER(SEARCH("No",'2_all_summary'!R633)),4,3))</f>
        <v>4</v>
      </c>
      <c r="P634" s="41">
        <f>IF(ISNUMBER(SEARCH("Yes",'2_all_summary'!$H633)),IF(ISNUMBER(SEARCH("Yes",'2_all_summary'!S633)),1,2),IF(ISNUMBER(SEARCH("No",'2_all_summary'!S633)),4,3))</f>
        <v>4</v>
      </c>
      <c r="Q634" s="41">
        <f>IF(ISNUMBER(SEARCH("Yes",'2_all_summary'!$H633)),IF(0&lt;'2_all_summary'!T633,1,2),IF(0='2_all_summary'!T633,4,3))</f>
        <v>4</v>
      </c>
      <c r="R634" s="41">
        <f>IF(ISNUMBER(SEARCH("Yes",'2_all_summary'!$H633)),IF(ISNUMBER(SEARCH("Yes",'2_all_summary'!U633)),1,2),IF(ISNUMBER(SEARCH("No",'2_all_summary'!U633)),4,3))</f>
        <v>4</v>
      </c>
    </row>
    <row r="635" spans="7:18" x14ac:dyDescent="0.3">
      <c r="G635" s="56"/>
      <c r="H635" s="41" t="str">
        <f>'2_all_summary'!D634</f>
        <v>Institutional effects on ecological outcomes of community-based management of fisheries in the Amazon</v>
      </c>
      <c r="I635" s="41" t="str">
        <f>'2_all_summary'!E634</f>
        <v>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Ostromâ€™s (Science 325:419â€“422,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atÂ strengthening the presence of defined boundaries and graduated sanctions in communities hold promise to improve the effectiveness of arapaima CBM regionally. Â© 2021, Royal Swedish Academy of Sciences.</v>
      </c>
      <c r="J635" s="41">
        <f>IF(ISNUMBER(SEARCH("Yes",'2_all_summary'!$H634)),IF(ISNUMBER(SEARCH("Yes",'2_all_summary'!M634)),1,2),IF(ISNUMBER(SEARCH("No",'2_all_summary'!M634)),4,3))</f>
        <v>4</v>
      </c>
      <c r="K635" s="41">
        <f>IF(ISNUMBER(SEARCH("Yes",'2_all_summary'!$H634)),IF(ISNUMBER(SEARCH("Yes",'2_all_summary'!N634)),1,2),IF(ISNUMBER(SEARCH("No",'2_all_summary'!N634)),4,3))</f>
        <v>4</v>
      </c>
      <c r="L635" s="41">
        <f>IF(ISNUMBER(SEARCH("Yes",'2_all_summary'!$H634)),IF(ISNUMBER(SEARCH("Yes",'2_all_summary'!O634)),1,2),IF(ISNUMBER(SEARCH("No",'2_all_summary'!O634)),4,3))</f>
        <v>4</v>
      </c>
      <c r="M635" s="41">
        <f>IF(ISNUMBER(SEARCH("Yes",'2_all_summary'!$H634)),IF(0&lt;'2_all_summary'!P634,1,2),IF(0='2_all_summary'!P634,4,3))</f>
        <v>4</v>
      </c>
      <c r="N635" s="41">
        <f>IF(ISNUMBER(SEARCH("Yes",'2_all_summary'!$H634)),IF(ISNUMBER(SEARCH("Yes",'2_all_summary'!Q634)),1,2),IF(ISNUMBER(SEARCH("No",'2_all_summary'!Q634)),4,3))</f>
        <v>4</v>
      </c>
      <c r="O635" s="41">
        <f>IF(ISNUMBER(SEARCH("Yes",'2_all_summary'!$H634)),IF(ISNUMBER(SEARCH("Yes",'2_all_summary'!R634)),1,2),IF(ISNUMBER(SEARCH("No",'2_all_summary'!R634)),4,3))</f>
        <v>4</v>
      </c>
      <c r="P635" s="41">
        <f>IF(ISNUMBER(SEARCH("Yes",'2_all_summary'!$H634)),IF(ISNUMBER(SEARCH("Yes",'2_all_summary'!S634)),1,2),IF(ISNUMBER(SEARCH("No",'2_all_summary'!S634)),4,3))</f>
        <v>4</v>
      </c>
      <c r="Q635" s="41">
        <f>IF(ISNUMBER(SEARCH("Yes",'2_all_summary'!$H634)),IF(0&lt;'2_all_summary'!T634,1,2),IF(0='2_all_summary'!T634,4,3))</f>
        <v>4</v>
      </c>
      <c r="R635" s="41">
        <f>IF(ISNUMBER(SEARCH("Yes",'2_all_summary'!$H634)),IF(ISNUMBER(SEARCH("Yes",'2_all_summary'!U634)),1,2),IF(ISNUMBER(SEARCH("No",'2_all_summary'!U634)),4,3))</f>
        <v>4</v>
      </c>
    </row>
    <row r="636" spans="7:18" x14ac:dyDescent="0.3">
      <c r="G636" s="56"/>
      <c r="H636" s="41" t="str">
        <f>'2_all_summary'!D635</f>
        <v>Can community-based adaptation increase resilience?</v>
      </c>
      <c r="I636" s="41" t="str">
        <f>'2_all_summary'!E635</f>
        <v>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Â© 2016 Informa UK Limited, trading as Taylor &amp; Francis Group.</v>
      </c>
      <c r="J636" s="41">
        <f>IF(ISNUMBER(SEARCH("Yes",'2_all_summary'!$H635)),IF(ISNUMBER(SEARCH("Yes",'2_all_summary'!M635)),1,2),IF(ISNUMBER(SEARCH("No",'2_all_summary'!M635)),4,3))</f>
        <v>4</v>
      </c>
      <c r="K636" s="41">
        <f>IF(ISNUMBER(SEARCH("Yes",'2_all_summary'!$H635)),IF(ISNUMBER(SEARCH("Yes",'2_all_summary'!N635)),1,2),IF(ISNUMBER(SEARCH("No",'2_all_summary'!N635)),4,3))</f>
        <v>4</v>
      </c>
      <c r="L636" s="41">
        <f>IF(ISNUMBER(SEARCH("Yes",'2_all_summary'!$H635)),IF(ISNUMBER(SEARCH("Yes",'2_all_summary'!O635)),1,2),IF(ISNUMBER(SEARCH("No",'2_all_summary'!O635)),4,3))</f>
        <v>4</v>
      </c>
      <c r="M636" s="41">
        <f>IF(ISNUMBER(SEARCH("Yes",'2_all_summary'!$H635)),IF(0&lt;'2_all_summary'!P635,1,2),IF(0='2_all_summary'!P635,4,3))</f>
        <v>4</v>
      </c>
      <c r="N636" s="41">
        <f>IF(ISNUMBER(SEARCH("Yes",'2_all_summary'!$H635)),IF(ISNUMBER(SEARCH("Yes",'2_all_summary'!Q635)),1,2),IF(ISNUMBER(SEARCH("No",'2_all_summary'!Q635)),4,3))</f>
        <v>4</v>
      </c>
      <c r="O636" s="41">
        <f>IF(ISNUMBER(SEARCH("Yes",'2_all_summary'!$H635)),IF(ISNUMBER(SEARCH("Yes",'2_all_summary'!R635)),1,2),IF(ISNUMBER(SEARCH("No",'2_all_summary'!R635)),4,3))</f>
        <v>4</v>
      </c>
      <c r="P636" s="41">
        <f>IF(ISNUMBER(SEARCH("Yes",'2_all_summary'!$H635)),IF(ISNUMBER(SEARCH("Yes",'2_all_summary'!S635)),1,2),IF(ISNUMBER(SEARCH("No",'2_all_summary'!S635)),4,3))</f>
        <v>4</v>
      </c>
      <c r="Q636" s="41">
        <f>IF(ISNUMBER(SEARCH("Yes",'2_all_summary'!$H635)),IF(0&lt;'2_all_summary'!T635,1,2),IF(0='2_all_summary'!T635,4,3))</f>
        <v>4</v>
      </c>
      <c r="R636" s="41">
        <f>IF(ISNUMBER(SEARCH("Yes",'2_all_summary'!$H635)),IF(ISNUMBER(SEARCH("Yes",'2_all_summary'!U635)),1,2),IF(ISNUMBER(SEARCH("No",'2_all_summary'!U635)),4,3))</f>
        <v>4</v>
      </c>
    </row>
    <row r="637" spans="7:18" x14ac:dyDescent="0.3">
      <c r="G637" s="56"/>
      <c r="H637" s="41" t="str">
        <f>'2_all_summary'!D636</f>
        <v>The Gulf of Maine Environmental Information Exchange: Participation, observation, conversation</v>
      </c>
      <c r="I637" s="41" t="str">
        <f>'2_all_summary'!E636</f>
        <v>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v>
      </c>
      <c r="J637" s="41">
        <f>IF(ISNUMBER(SEARCH("Yes",'2_all_summary'!$H636)),IF(ISNUMBER(SEARCH("Yes",'2_all_summary'!M636)),1,2),IF(ISNUMBER(SEARCH("No",'2_all_summary'!M636)),4,3))</f>
        <v>4</v>
      </c>
      <c r="K637" s="41">
        <f>IF(ISNUMBER(SEARCH("Yes",'2_all_summary'!$H636)),IF(ISNUMBER(SEARCH("Yes",'2_all_summary'!N636)),1,2),IF(ISNUMBER(SEARCH("No",'2_all_summary'!N636)),4,3))</f>
        <v>4</v>
      </c>
      <c r="L637" s="41">
        <f>IF(ISNUMBER(SEARCH("Yes",'2_all_summary'!$H636)),IF(ISNUMBER(SEARCH("Yes",'2_all_summary'!O636)),1,2),IF(ISNUMBER(SEARCH("No",'2_all_summary'!O636)),4,3))</f>
        <v>4</v>
      </c>
      <c r="M637" s="41">
        <f>IF(ISNUMBER(SEARCH("Yes",'2_all_summary'!$H636)),IF(0&lt;'2_all_summary'!P636,1,2),IF(0='2_all_summary'!P636,4,3))</f>
        <v>4</v>
      </c>
      <c r="N637" s="41">
        <f>IF(ISNUMBER(SEARCH("Yes",'2_all_summary'!$H636)),IF(ISNUMBER(SEARCH("Yes",'2_all_summary'!Q636)),1,2),IF(ISNUMBER(SEARCH("No",'2_all_summary'!Q636)),4,3))</f>
        <v>4</v>
      </c>
      <c r="O637" s="41">
        <f>IF(ISNUMBER(SEARCH("Yes",'2_all_summary'!$H636)),IF(ISNUMBER(SEARCH("Yes",'2_all_summary'!R636)),1,2),IF(ISNUMBER(SEARCH("No",'2_all_summary'!R636)),4,3))</f>
        <v>4</v>
      </c>
      <c r="P637" s="41">
        <f>IF(ISNUMBER(SEARCH("Yes",'2_all_summary'!$H636)),IF(ISNUMBER(SEARCH("Yes",'2_all_summary'!S636)),1,2),IF(ISNUMBER(SEARCH("No",'2_all_summary'!S636)),4,3))</f>
        <v>4</v>
      </c>
      <c r="Q637" s="41">
        <f>IF(ISNUMBER(SEARCH("Yes",'2_all_summary'!$H636)),IF(0&lt;'2_all_summary'!T636,1,2),IF(0='2_all_summary'!T636,4,3))</f>
        <v>4</v>
      </c>
      <c r="R637" s="41">
        <f>IF(ISNUMBER(SEARCH("Yes",'2_all_summary'!$H636)),IF(ISNUMBER(SEARCH("Yes",'2_all_summary'!U636)),1,2),IF(ISNUMBER(SEARCH("No",'2_all_summary'!U636)),4,3))</f>
        <v>4</v>
      </c>
    </row>
    <row r="638" spans="7:18" x14ac:dyDescent="0.3">
      <c r="G638" s="56"/>
      <c r="H638" s="41" t="str">
        <f>'2_all_summary'!D637</f>
        <v>Future Use of Past Practices: Policy Implications of Insights from Two Community-Based Marine Resource Management Initiatives in Fiji</v>
      </c>
      <c r="I638" s="41" t="str">
        <f>'2_all_summary'!E637</f>
        <v>[No abstract available]</v>
      </c>
      <c r="J638" s="41">
        <f>IF(ISNUMBER(SEARCH("Yes",'2_all_summary'!$H637)),IF(ISNUMBER(SEARCH("Yes",'2_all_summary'!M637)),1,2),IF(ISNUMBER(SEARCH("No",'2_all_summary'!M637)),4,3))</f>
        <v>1</v>
      </c>
      <c r="K638" s="41">
        <f>IF(ISNUMBER(SEARCH("Yes",'2_all_summary'!$H637)),IF(ISNUMBER(SEARCH("Yes",'2_all_summary'!N637)),1,2),IF(ISNUMBER(SEARCH("No",'2_all_summary'!N637)),4,3))</f>
        <v>1</v>
      </c>
      <c r="L638" s="41">
        <f>IF(ISNUMBER(SEARCH("Yes",'2_all_summary'!$H637)),IF(ISNUMBER(SEARCH("Yes",'2_all_summary'!O637)),1,2),IF(ISNUMBER(SEARCH("No",'2_all_summary'!O637)),4,3))</f>
        <v>1</v>
      </c>
      <c r="M638" s="41">
        <f>IF(ISNUMBER(SEARCH("Yes",'2_all_summary'!$H637)),IF(0&lt;'2_all_summary'!P637,1,2),IF(0='2_all_summary'!P637,4,3))</f>
        <v>1</v>
      </c>
      <c r="N638" s="41">
        <f>IF(ISNUMBER(SEARCH("Yes",'2_all_summary'!$H637)),IF(ISNUMBER(SEARCH("Yes",'2_all_summary'!Q637)),1,2),IF(ISNUMBER(SEARCH("No",'2_all_summary'!Q637)),4,3))</f>
        <v>1</v>
      </c>
      <c r="O638" s="41">
        <f>IF(ISNUMBER(SEARCH("Yes",'2_all_summary'!$H637)),IF(ISNUMBER(SEARCH("Yes",'2_all_summary'!R637)),1,2),IF(ISNUMBER(SEARCH("No",'2_all_summary'!R637)),4,3))</f>
        <v>1</v>
      </c>
      <c r="P638" s="41">
        <f>IF(ISNUMBER(SEARCH("Yes",'2_all_summary'!$H637)),IF(ISNUMBER(SEARCH("Yes",'2_all_summary'!S637)),1,2),IF(ISNUMBER(SEARCH("No",'2_all_summary'!S637)),4,3))</f>
        <v>1</v>
      </c>
      <c r="Q638" s="41">
        <f>IF(ISNUMBER(SEARCH("Yes",'2_all_summary'!$H637)),IF(0&lt;'2_all_summary'!T637,1,2),IF(0='2_all_summary'!T637,4,3))</f>
        <v>1</v>
      </c>
      <c r="R638" s="41">
        <f>IF(ISNUMBER(SEARCH("Yes",'2_all_summary'!$H637)),IF(ISNUMBER(SEARCH("Yes",'2_all_summary'!U637)),1,2),IF(ISNUMBER(SEARCH("No",'2_all_summary'!U637)),4,3))</f>
        <v>1</v>
      </c>
    </row>
    <row r="639" spans="7:18" x14ac:dyDescent="0.3">
      <c r="G639" s="56"/>
      <c r="H639" s="41" t="str">
        <f>'2_all_summary'!D638</f>
        <v>Cooperatives, concessions, and co-management on the Pacific coast of Mexico</v>
      </c>
      <c r="I639" s="41" t="str">
        <f>'2_all_summary'!E638</f>
        <v>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Â© 2013 Elsevier Ltd.</v>
      </c>
      <c r="J639" s="41">
        <f>IF(ISNUMBER(SEARCH("Yes",'2_all_summary'!$H638)),IF(ISNUMBER(SEARCH("Yes",'2_all_summary'!M638)),1,2),IF(ISNUMBER(SEARCH("No",'2_all_summary'!M638)),4,3))</f>
        <v>4</v>
      </c>
      <c r="K639" s="41">
        <f>IF(ISNUMBER(SEARCH("Yes",'2_all_summary'!$H638)),IF(ISNUMBER(SEARCH("Yes",'2_all_summary'!N638)),1,2),IF(ISNUMBER(SEARCH("No",'2_all_summary'!N638)),4,3))</f>
        <v>4</v>
      </c>
      <c r="L639" s="41">
        <f>IF(ISNUMBER(SEARCH("Yes",'2_all_summary'!$H638)),IF(ISNUMBER(SEARCH("Yes",'2_all_summary'!O638)),1,2),IF(ISNUMBER(SEARCH("No",'2_all_summary'!O638)),4,3))</f>
        <v>4</v>
      </c>
      <c r="M639" s="41">
        <f>IF(ISNUMBER(SEARCH("Yes",'2_all_summary'!$H638)),IF(0&lt;'2_all_summary'!P638,1,2),IF(0='2_all_summary'!P638,4,3))</f>
        <v>4</v>
      </c>
      <c r="N639" s="41">
        <f>IF(ISNUMBER(SEARCH("Yes",'2_all_summary'!$H638)),IF(ISNUMBER(SEARCH("Yes",'2_all_summary'!Q638)),1,2),IF(ISNUMBER(SEARCH("No",'2_all_summary'!Q638)),4,3))</f>
        <v>4</v>
      </c>
      <c r="O639" s="41">
        <f>IF(ISNUMBER(SEARCH("Yes",'2_all_summary'!$H638)),IF(ISNUMBER(SEARCH("Yes",'2_all_summary'!R638)),1,2),IF(ISNUMBER(SEARCH("No",'2_all_summary'!R638)),4,3))</f>
        <v>4</v>
      </c>
      <c r="P639" s="41">
        <f>IF(ISNUMBER(SEARCH("Yes",'2_all_summary'!$H638)),IF(ISNUMBER(SEARCH("Yes",'2_all_summary'!S638)),1,2),IF(ISNUMBER(SEARCH("No",'2_all_summary'!S638)),4,3))</f>
        <v>4</v>
      </c>
      <c r="Q639" s="41">
        <f>IF(ISNUMBER(SEARCH("Yes",'2_all_summary'!$H638)),IF(0&lt;'2_all_summary'!T638,1,2),IF(0='2_all_summary'!T638,4,3))</f>
        <v>4</v>
      </c>
      <c r="R639" s="41">
        <f>IF(ISNUMBER(SEARCH("Yes",'2_all_summary'!$H638)),IF(ISNUMBER(SEARCH("Yes",'2_all_summary'!U638)),1,2),IF(ISNUMBER(SEARCH("No",'2_all_summary'!U638)),4,3))</f>
        <v>4</v>
      </c>
    </row>
    <row r="640" spans="7:18" x14ac:dyDescent="0.3">
      <c r="G640" s="56"/>
      <c r="H640" s="41" t="str">
        <f>'2_all_summary'!D639</f>
        <v>ASSESSMENT of SEAGRASS PERCENT COVER and WATER QUALITY USING UAV IMAGES and FIELD MEASUREMENTS in BOLINAO, PANGASINAN</v>
      </c>
      <c r="I640" s="41" t="str">
        <f>'2_all_summary'!E639</f>
        <v>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Î¼g/L, Root Mean Square Standardized error equal to-0.0688 FTU and-0.0048 Î¼g/L, RMS error of 8.7699 FTU and 1.8006 Î¼g/L and Average Standard Error equal to 10.8360 FTU and 1.6726 Î¼g/L.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Â© 2020 Authors.</v>
      </c>
      <c r="J640" s="41">
        <f>IF(ISNUMBER(SEARCH("Yes",'2_all_summary'!$H639)),IF(ISNUMBER(SEARCH("Yes",'2_all_summary'!M639)),1,2),IF(ISNUMBER(SEARCH("No",'2_all_summary'!M639)),4,3))</f>
        <v>4</v>
      </c>
      <c r="K640" s="41">
        <f>IF(ISNUMBER(SEARCH("Yes",'2_all_summary'!$H639)),IF(ISNUMBER(SEARCH("Yes",'2_all_summary'!N639)),1,2),IF(ISNUMBER(SEARCH("No",'2_all_summary'!N639)),4,3))</f>
        <v>4</v>
      </c>
      <c r="L640" s="41">
        <f>IF(ISNUMBER(SEARCH("Yes",'2_all_summary'!$H639)),IF(ISNUMBER(SEARCH("Yes",'2_all_summary'!O639)),1,2),IF(ISNUMBER(SEARCH("No",'2_all_summary'!O639)),4,3))</f>
        <v>4</v>
      </c>
      <c r="M640" s="41">
        <f>IF(ISNUMBER(SEARCH("Yes",'2_all_summary'!$H639)),IF(0&lt;'2_all_summary'!P639,1,2),IF(0='2_all_summary'!P639,4,3))</f>
        <v>4</v>
      </c>
      <c r="N640" s="41">
        <f>IF(ISNUMBER(SEARCH("Yes",'2_all_summary'!$H639)),IF(ISNUMBER(SEARCH("Yes",'2_all_summary'!Q639)),1,2),IF(ISNUMBER(SEARCH("No",'2_all_summary'!Q639)),4,3))</f>
        <v>4</v>
      </c>
      <c r="O640" s="41">
        <f>IF(ISNUMBER(SEARCH("Yes",'2_all_summary'!$H639)),IF(ISNUMBER(SEARCH("Yes",'2_all_summary'!R639)),1,2),IF(ISNUMBER(SEARCH("No",'2_all_summary'!R639)),4,3))</f>
        <v>4</v>
      </c>
      <c r="P640" s="41">
        <f>IF(ISNUMBER(SEARCH("Yes",'2_all_summary'!$H639)),IF(ISNUMBER(SEARCH("Yes",'2_all_summary'!S639)),1,2),IF(ISNUMBER(SEARCH("No",'2_all_summary'!S639)),4,3))</f>
        <v>4</v>
      </c>
      <c r="Q640" s="41">
        <f>IF(ISNUMBER(SEARCH("Yes",'2_all_summary'!$H639)),IF(0&lt;'2_all_summary'!T639,1,2),IF(0='2_all_summary'!T639,4,3))</f>
        <v>4</v>
      </c>
      <c r="R640" s="41">
        <f>IF(ISNUMBER(SEARCH("Yes",'2_all_summary'!$H639)),IF(ISNUMBER(SEARCH("Yes",'2_all_summary'!U639)),1,2),IF(ISNUMBER(SEARCH("No",'2_all_summary'!U639)),4,3))</f>
        <v>4</v>
      </c>
    </row>
    <row r="641" spans="7:18" x14ac:dyDescent="0.3">
      <c r="G641" s="56"/>
      <c r="H641" s="41" t="str">
        <f>'2_all_summary'!D640</f>
        <v>Measurement frequency and target meeting rate of glycosylated hemoglobin in diabetics with lean six sigma management [ç²¾ç›Šå…­è¥¿æ ¼çŽ›ç®¡ç†æ¨¡åž‹å¯¹ç³–å°¿ç—…æ‚£è€…ç³–åŒ–è¡€çº¢è›‹ç™½æ£€æµ‹é¢‘çŽ‡å’Œè¾¾æ ‡çŽ‡çš„å½±å“ç ”ç©¶]</v>
      </c>
      <c r="I641" s="41" t="str">
        <f>'2_all_summary'!E640</f>
        <v>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was(4.6Â±1.3)times in the intervention group and(3.7Â±1.3)times in the control group,with a significant difference(t=7.073,P&lt;0.001).The mean value of HbA1c was(6.5Â±0.6)mmol/L in the intervention group,and was(7.1Â±1.0)mmol/L in the control group,showing a significant difference(t=-7.401,P&lt;0.001).The compliance rate was 55.5% (111/200) in the control group and 84.5% (169/200) in the intervention group,with a statistically significant difference(Ï‡2=40.048,P&lt;0.05).According to the measurement times of HbA1c,it was divided into 3 groups:&lt;4 times,with 122 cases,and the mean value of HbA1c was(7.0Â±1.1)mmol/L;4-6 times,with 250 cases,and the mean value of HbA1c was(6.7Â±0.7)mmol/L;&gt;6 times,with 28 cases,and the mean value of HbA1c was(6.6Â±0.4)mmol/L.The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Â© 2020 by the Chinese General Practice.</v>
      </c>
      <c r="J641" s="41">
        <f>IF(ISNUMBER(SEARCH("Yes",'2_all_summary'!$H640)),IF(ISNUMBER(SEARCH("Yes",'2_all_summary'!M640)),1,2),IF(ISNUMBER(SEARCH("No",'2_all_summary'!M640)),4,3))</f>
        <v>4</v>
      </c>
      <c r="K641" s="41">
        <f>IF(ISNUMBER(SEARCH("Yes",'2_all_summary'!$H640)),IF(ISNUMBER(SEARCH("Yes",'2_all_summary'!N640)),1,2),IF(ISNUMBER(SEARCH("No",'2_all_summary'!N640)),4,3))</f>
        <v>4</v>
      </c>
      <c r="L641" s="41">
        <f>IF(ISNUMBER(SEARCH("Yes",'2_all_summary'!$H640)),IF(ISNUMBER(SEARCH("Yes",'2_all_summary'!O640)),1,2),IF(ISNUMBER(SEARCH("No",'2_all_summary'!O640)),4,3))</f>
        <v>4</v>
      </c>
      <c r="M641" s="41">
        <f>IF(ISNUMBER(SEARCH("Yes",'2_all_summary'!$H640)),IF(0&lt;'2_all_summary'!P640,1,2),IF(0='2_all_summary'!P640,4,3))</f>
        <v>4</v>
      </c>
      <c r="N641" s="41">
        <f>IF(ISNUMBER(SEARCH("Yes",'2_all_summary'!$H640)),IF(ISNUMBER(SEARCH("Yes",'2_all_summary'!Q640)),1,2),IF(ISNUMBER(SEARCH("No",'2_all_summary'!Q640)),4,3))</f>
        <v>4</v>
      </c>
      <c r="O641" s="41">
        <f>IF(ISNUMBER(SEARCH("Yes",'2_all_summary'!$H640)),IF(ISNUMBER(SEARCH("Yes",'2_all_summary'!R640)),1,2),IF(ISNUMBER(SEARCH("No",'2_all_summary'!R640)),4,3))</f>
        <v>4</v>
      </c>
      <c r="P641" s="41">
        <f>IF(ISNUMBER(SEARCH("Yes",'2_all_summary'!$H640)),IF(ISNUMBER(SEARCH("Yes",'2_all_summary'!S640)),1,2),IF(ISNUMBER(SEARCH("No",'2_all_summary'!S640)),4,3))</f>
        <v>4</v>
      </c>
      <c r="Q641" s="41">
        <f>IF(ISNUMBER(SEARCH("Yes",'2_all_summary'!$H640)),IF(0&lt;'2_all_summary'!T640,1,2),IF(0='2_all_summary'!T640,4,3))</f>
        <v>4</v>
      </c>
      <c r="R641" s="41">
        <f>IF(ISNUMBER(SEARCH("Yes",'2_all_summary'!$H640)),IF(ISNUMBER(SEARCH("Yes",'2_all_summary'!U640)),1,2),IF(ISNUMBER(SEARCH("No",'2_all_summary'!U640)),4,3))</f>
        <v>4</v>
      </c>
    </row>
    <row r="642" spans="7:18" x14ac:dyDescent="0.3">
      <c r="G642" s="56"/>
      <c r="H642" s="41" t="str">
        <f>'2_all_summary'!D641</f>
        <v>Sustainability analysis of the benthic fisheries managed in the turf system in Chile</v>
      </c>
      <c r="I642" s="41" t="str">
        <f>'2_all_summary'!E641</f>
        <v>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â€œlocoâ€ (Concholepas concholepas), the key hole limpets â€œlapa negraâ€ (Fissurella latimarginata), and â€œlapa rosadaâ€ (Fissurella cumingi), the kelps â€œhuiro negroâ€ (Lessonia berteroana), and â€œhuiro paloâ€ (Lessonia trabeculata), the surf clam â€œMachaâ€ (Mesodesma donacium), the scallop â€œostiÃ³n del norteâ€ (Argopecten purpuratus) and the seaurchin â€œerizo rojoâ€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Â© 2020 The Author(s).</v>
      </c>
      <c r="J642" s="41">
        <f>IF(ISNUMBER(SEARCH("Yes",'2_all_summary'!$H641)),IF(ISNUMBER(SEARCH("Yes",'2_all_summary'!M641)),1,2),IF(ISNUMBER(SEARCH("No",'2_all_summary'!M641)),4,3))</f>
        <v>4</v>
      </c>
      <c r="K642" s="41">
        <f>IF(ISNUMBER(SEARCH("Yes",'2_all_summary'!$H641)),IF(ISNUMBER(SEARCH("Yes",'2_all_summary'!N641)),1,2),IF(ISNUMBER(SEARCH("No",'2_all_summary'!N641)),4,3))</f>
        <v>4</v>
      </c>
      <c r="L642" s="41">
        <f>IF(ISNUMBER(SEARCH("Yes",'2_all_summary'!$H641)),IF(ISNUMBER(SEARCH("Yes",'2_all_summary'!O641)),1,2),IF(ISNUMBER(SEARCH("No",'2_all_summary'!O641)),4,3))</f>
        <v>4</v>
      </c>
      <c r="M642" s="41">
        <f>IF(ISNUMBER(SEARCH("Yes",'2_all_summary'!$H641)),IF(0&lt;'2_all_summary'!P641,1,2),IF(0='2_all_summary'!P641,4,3))</f>
        <v>4</v>
      </c>
      <c r="N642" s="41">
        <f>IF(ISNUMBER(SEARCH("Yes",'2_all_summary'!$H641)),IF(ISNUMBER(SEARCH("Yes",'2_all_summary'!Q641)),1,2),IF(ISNUMBER(SEARCH("No",'2_all_summary'!Q641)),4,3))</f>
        <v>4</v>
      </c>
      <c r="O642" s="41">
        <f>IF(ISNUMBER(SEARCH("Yes",'2_all_summary'!$H641)),IF(ISNUMBER(SEARCH("Yes",'2_all_summary'!R641)),1,2),IF(ISNUMBER(SEARCH("No",'2_all_summary'!R641)),4,3))</f>
        <v>4</v>
      </c>
      <c r="P642" s="41">
        <f>IF(ISNUMBER(SEARCH("Yes",'2_all_summary'!$H641)),IF(ISNUMBER(SEARCH("Yes",'2_all_summary'!S641)),1,2),IF(ISNUMBER(SEARCH("No",'2_all_summary'!S641)),4,3))</f>
        <v>4</v>
      </c>
      <c r="Q642" s="41">
        <f>IF(ISNUMBER(SEARCH("Yes",'2_all_summary'!$H641)),IF(0&lt;'2_all_summary'!T641,1,2),IF(0='2_all_summary'!T641,4,3))</f>
        <v>4</v>
      </c>
      <c r="R642" s="41">
        <f>IF(ISNUMBER(SEARCH("Yes",'2_all_summary'!$H641)),IF(ISNUMBER(SEARCH("Yes",'2_all_summary'!U641)),1,2),IF(ISNUMBER(SEARCH("No",'2_all_summary'!U641)),4,3))</f>
        <v>4</v>
      </c>
    </row>
    <row r="643" spans="7:18" x14ac:dyDescent="0.3">
      <c r="G643" s="56"/>
      <c r="H643" s="41" t="str">
        <f>'2_all_summary'!D642</f>
        <v>The context of policy design for existing community-based fisheries management systems in the Pacific Islands</v>
      </c>
      <c r="I643" s="41" t="str">
        <f>'2_all_summary'!E642</f>
        <v>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v>
      </c>
      <c r="J643" s="41">
        <f>IF(ISNUMBER(SEARCH("Yes",'2_all_summary'!$H642)),IF(ISNUMBER(SEARCH("Yes",'2_all_summary'!M642)),1,2),IF(ISNUMBER(SEARCH("No",'2_all_summary'!M642)),4,3))</f>
        <v>1</v>
      </c>
      <c r="K643" s="41">
        <f>IF(ISNUMBER(SEARCH("Yes",'2_all_summary'!$H642)),IF(ISNUMBER(SEARCH("Yes",'2_all_summary'!N642)),1,2),IF(ISNUMBER(SEARCH("No",'2_all_summary'!N642)),4,3))</f>
        <v>1</v>
      </c>
      <c r="L643" s="41">
        <f>IF(ISNUMBER(SEARCH("Yes",'2_all_summary'!$H642)),IF(ISNUMBER(SEARCH("Yes",'2_all_summary'!O642)),1,2),IF(ISNUMBER(SEARCH("No",'2_all_summary'!O642)),4,3))</f>
        <v>1</v>
      </c>
      <c r="M643" s="41">
        <f>IF(ISNUMBER(SEARCH("Yes",'2_all_summary'!$H642)),IF(0&lt;'2_all_summary'!P642,1,2),IF(0='2_all_summary'!P642,4,3))</f>
        <v>1</v>
      </c>
      <c r="N643" s="41">
        <f>IF(ISNUMBER(SEARCH("Yes",'2_all_summary'!$H642)),IF(ISNUMBER(SEARCH("Yes",'2_all_summary'!Q642)),1,2),IF(ISNUMBER(SEARCH("No",'2_all_summary'!Q642)),4,3))</f>
        <v>1</v>
      </c>
      <c r="O643" s="41">
        <f>IF(ISNUMBER(SEARCH("Yes",'2_all_summary'!$H642)),IF(ISNUMBER(SEARCH("Yes",'2_all_summary'!R642)),1,2),IF(ISNUMBER(SEARCH("No",'2_all_summary'!R642)),4,3))</f>
        <v>1</v>
      </c>
      <c r="P643" s="41">
        <f>IF(ISNUMBER(SEARCH("Yes",'2_all_summary'!$H642)),IF(ISNUMBER(SEARCH("Yes",'2_all_summary'!S642)),1,2),IF(ISNUMBER(SEARCH("No",'2_all_summary'!S642)),4,3))</f>
        <v>1</v>
      </c>
      <c r="Q643" s="41">
        <f>IF(ISNUMBER(SEARCH("Yes",'2_all_summary'!$H642)),IF(0&lt;'2_all_summary'!T642,1,2),IF(0='2_all_summary'!T642,4,3))</f>
        <v>1</v>
      </c>
      <c r="R643" s="41">
        <f>IF(ISNUMBER(SEARCH("Yes",'2_all_summary'!$H642)),IF(ISNUMBER(SEARCH("Yes",'2_all_summary'!U642)),1,2),IF(ISNUMBER(SEARCH("No",'2_all_summary'!U642)),4,3))</f>
        <v>1</v>
      </c>
    </row>
    <row r="644" spans="7:18" x14ac:dyDescent="0.3">
      <c r="G644" s="56"/>
      <c r="H644" s="41" t="str">
        <f>'2_all_summary'!D643</f>
        <v>Village level institutions at the margins of natural resource management: The case of VDCS in Ngamiland, Botswana</v>
      </c>
      <c r="I644" s="41" t="str">
        <f>'2_all_summary'!E643</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2014 by Nova Science Publishers, Inc. All rights reserved.</v>
      </c>
      <c r="J644" s="41">
        <f>IF(ISNUMBER(SEARCH("Yes",'2_all_summary'!$H643)),IF(ISNUMBER(SEARCH("Yes",'2_all_summary'!M643)),1,2),IF(ISNUMBER(SEARCH("No",'2_all_summary'!M643)),4,3))</f>
        <v>4</v>
      </c>
      <c r="K644" s="41">
        <f>IF(ISNUMBER(SEARCH("Yes",'2_all_summary'!$H643)),IF(ISNUMBER(SEARCH("Yes",'2_all_summary'!N643)),1,2),IF(ISNUMBER(SEARCH("No",'2_all_summary'!N643)),4,3))</f>
        <v>4</v>
      </c>
      <c r="L644" s="41">
        <f>IF(ISNUMBER(SEARCH("Yes",'2_all_summary'!$H643)),IF(ISNUMBER(SEARCH("Yes",'2_all_summary'!O643)),1,2),IF(ISNUMBER(SEARCH("No",'2_all_summary'!O643)),4,3))</f>
        <v>4</v>
      </c>
      <c r="M644" s="41">
        <f>IF(ISNUMBER(SEARCH("Yes",'2_all_summary'!$H643)),IF(0&lt;'2_all_summary'!P643,1,2),IF(0='2_all_summary'!P643,4,3))</f>
        <v>4</v>
      </c>
      <c r="N644" s="41">
        <f>IF(ISNUMBER(SEARCH("Yes",'2_all_summary'!$H643)),IF(ISNUMBER(SEARCH("Yes",'2_all_summary'!Q643)),1,2),IF(ISNUMBER(SEARCH("No",'2_all_summary'!Q643)),4,3))</f>
        <v>4</v>
      </c>
      <c r="O644" s="41">
        <f>IF(ISNUMBER(SEARCH("Yes",'2_all_summary'!$H643)),IF(ISNUMBER(SEARCH("Yes",'2_all_summary'!R643)),1,2),IF(ISNUMBER(SEARCH("No",'2_all_summary'!R643)),4,3))</f>
        <v>4</v>
      </c>
      <c r="P644" s="41">
        <f>IF(ISNUMBER(SEARCH("Yes",'2_all_summary'!$H643)),IF(ISNUMBER(SEARCH("Yes",'2_all_summary'!S643)),1,2),IF(ISNUMBER(SEARCH("No",'2_all_summary'!S643)),4,3))</f>
        <v>4</v>
      </c>
      <c r="Q644" s="41">
        <f>IF(ISNUMBER(SEARCH("Yes",'2_all_summary'!$H643)),IF(0&lt;'2_all_summary'!T643,1,2),IF(0='2_all_summary'!T643,4,3))</f>
        <v>4</v>
      </c>
      <c r="R644" s="41">
        <f>IF(ISNUMBER(SEARCH("Yes",'2_all_summary'!$H643)),IF(ISNUMBER(SEARCH("Yes",'2_all_summary'!U643)),1,2),IF(ISNUMBER(SEARCH("No",'2_all_summary'!U643)),4,3))</f>
        <v>4</v>
      </c>
    </row>
    <row r="645" spans="7:18" x14ac:dyDescent="0.3">
      <c r="G645" s="56"/>
      <c r="H645" s="41" t="str">
        <f>'2_all_summary'!D644</f>
        <v>Conserving mangroves for their blue carbon: Insights and prospects for community-based mangrove management in southeast Asia</v>
      </c>
      <c r="I645" s="41" t="str">
        <f>'2_all_summary'!E644</f>
        <v>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regionâ€™s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Â© Springer International Publishing AG, part of Springer Nature 2018.</v>
      </c>
      <c r="J645" s="41">
        <f>IF(ISNUMBER(SEARCH("Yes",'2_all_summary'!$H644)),IF(ISNUMBER(SEARCH("Yes",'2_all_summary'!M644)),1,2),IF(ISNUMBER(SEARCH("No",'2_all_summary'!M644)),4,3))</f>
        <v>4</v>
      </c>
      <c r="K645" s="41">
        <f>IF(ISNUMBER(SEARCH("Yes",'2_all_summary'!$H644)),IF(ISNUMBER(SEARCH("Yes",'2_all_summary'!N644)),1,2),IF(ISNUMBER(SEARCH("No",'2_all_summary'!N644)),4,3))</f>
        <v>4</v>
      </c>
      <c r="L645" s="41">
        <f>IF(ISNUMBER(SEARCH("Yes",'2_all_summary'!$H644)),IF(ISNUMBER(SEARCH("Yes",'2_all_summary'!O644)),1,2),IF(ISNUMBER(SEARCH("No",'2_all_summary'!O644)),4,3))</f>
        <v>4</v>
      </c>
      <c r="M645" s="41">
        <f>IF(ISNUMBER(SEARCH("Yes",'2_all_summary'!$H644)),IF(0&lt;'2_all_summary'!P644,1,2),IF(0='2_all_summary'!P644,4,3))</f>
        <v>4</v>
      </c>
      <c r="N645" s="41">
        <f>IF(ISNUMBER(SEARCH("Yes",'2_all_summary'!$H644)),IF(ISNUMBER(SEARCH("Yes",'2_all_summary'!Q644)),1,2),IF(ISNUMBER(SEARCH("No",'2_all_summary'!Q644)),4,3))</f>
        <v>4</v>
      </c>
      <c r="O645" s="41">
        <f>IF(ISNUMBER(SEARCH("Yes",'2_all_summary'!$H644)),IF(ISNUMBER(SEARCH("Yes",'2_all_summary'!R644)),1,2),IF(ISNUMBER(SEARCH("No",'2_all_summary'!R644)),4,3))</f>
        <v>4</v>
      </c>
      <c r="P645" s="41">
        <f>IF(ISNUMBER(SEARCH("Yes",'2_all_summary'!$H644)),IF(ISNUMBER(SEARCH("Yes",'2_all_summary'!S644)),1,2),IF(ISNUMBER(SEARCH("No",'2_all_summary'!S644)),4,3))</f>
        <v>4</v>
      </c>
      <c r="Q645" s="41">
        <f>IF(ISNUMBER(SEARCH("Yes",'2_all_summary'!$H644)),IF(0&lt;'2_all_summary'!T644,1,2),IF(0='2_all_summary'!T644,4,3))</f>
        <v>4</v>
      </c>
      <c r="R645" s="41">
        <f>IF(ISNUMBER(SEARCH("Yes",'2_all_summary'!$H644)),IF(ISNUMBER(SEARCH("Yes",'2_all_summary'!U644)),1,2),IF(ISNUMBER(SEARCH("No",'2_all_summary'!U644)),4,3))</f>
        <v>4</v>
      </c>
    </row>
    <row r="646" spans="7:18" x14ac:dyDescent="0.3">
      <c r="G646" s="56"/>
      <c r="H646" s="41" t="str">
        <f>'2_all_summary'!D645</f>
        <v>Marine systematic conservation planning for Rodrigues Island, western Indian Ocean</v>
      </c>
      <c r="I646" s="41" t="str">
        <f>'2_all_summary'!E645</f>
        <v>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Â© 2016 Elsevier Ltd</v>
      </c>
      <c r="J646" s="41">
        <f>IF(ISNUMBER(SEARCH("Yes",'2_all_summary'!$H645)),IF(ISNUMBER(SEARCH("Yes",'2_all_summary'!M645)),1,2),IF(ISNUMBER(SEARCH("No",'2_all_summary'!M645)),4,3))</f>
        <v>4</v>
      </c>
      <c r="K646" s="41">
        <f>IF(ISNUMBER(SEARCH("Yes",'2_all_summary'!$H645)),IF(ISNUMBER(SEARCH("Yes",'2_all_summary'!N645)),1,2),IF(ISNUMBER(SEARCH("No",'2_all_summary'!N645)),4,3))</f>
        <v>4</v>
      </c>
      <c r="L646" s="41">
        <f>IF(ISNUMBER(SEARCH("Yes",'2_all_summary'!$H645)),IF(ISNUMBER(SEARCH("Yes",'2_all_summary'!O645)),1,2),IF(ISNUMBER(SEARCH("No",'2_all_summary'!O645)),4,3))</f>
        <v>4</v>
      </c>
      <c r="M646" s="41">
        <f>IF(ISNUMBER(SEARCH("Yes",'2_all_summary'!$H645)),IF(0&lt;'2_all_summary'!P645,1,2),IF(0='2_all_summary'!P645,4,3))</f>
        <v>4</v>
      </c>
      <c r="N646" s="41">
        <f>IF(ISNUMBER(SEARCH("Yes",'2_all_summary'!$H645)),IF(ISNUMBER(SEARCH("Yes",'2_all_summary'!Q645)),1,2),IF(ISNUMBER(SEARCH("No",'2_all_summary'!Q645)),4,3))</f>
        <v>4</v>
      </c>
      <c r="O646" s="41">
        <f>IF(ISNUMBER(SEARCH("Yes",'2_all_summary'!$H645)),IF(ISNUMBER(SEARCH("Yes",'2_all_summary'!R645)),1,2),IF(ISNUMBER(SEARCH("No",'2_all_summary'!R645)),4,3))</f>
        <v>4</v>
      </c>
      <c r="P646" s="41">
        <f>IF(ISNUMBER(SEARCH("Yes",'2_all_summary'!$H645)),IF(ISNUMBER(SEARCH("Yes",'2_all_summary'!S645)),1,2),IF(ISNUMBER(SEARCH("No",'2_all_summary'!S645)),4,3))</f>
        <v>4</v>
      </c>
      <c r="Q646" s="41">
        <f>IF(ISNUMBER(SEARCH("Yes",'2_all_summary'!$H645)),IF(0&lt;'2_all_summary'!T645,1,2),IF(0='2_all_summary'!T645,4,3))</f>
        <v>4</v>
      </c>
      <c r="R646" s="41">
        <f>IF(ISNUMBER(SEARCH("Yes",'2_all_summary'!$H645)),IF(ISNUMBER(SEARCH("Yes",'2_all_summary'!U645)),1,2),IF(ISNUMBER(SEARCH("No",'2_all_summary'!U645)),4,3))</f>
        <v>4</v>
      </c>
    </row>
    <row r="647" spans="7:18" x14ac:dyDescent="0.3">
      <c r="G647" s="56"/>
      <c r="H647" s="41" t="str">
        <f>'2_all_summary'!D646</f>
        <v>â€˜Fishersâ€™ rights are human rightsâ€™: George v Minister of Environmental Affairs and Tourism 2005 (6) SA 297</v>
      </c>
      <c r="I647" s="41" t="str">
        <f>'2_all_summary'!E646</f>
        <v>In 2004, artisanal fishers, community-based and non-governmental organisations representing âˆ¼5,000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Organisationâ€™s Small-Scale Fisheries Guidelines of 2015. Â© 2021 South African Journal on Human Rights.</v>
      </c>
      <c r="J647" s="41">
        <f>IF(ISNUMBER(SEARCH("Yes",'2_all_summary'!$H646)),IF(ISNUMBER(SEARCH("Yes",'2_all_summary'!M646)),1,2),IF(ISNUMBER(SEARCH("No",'2_all_summary'!M646)),4,3))</f>
        <v>4</v>
      </c>
      <c r="K647" s="41">
        <f>IF(ISNUMBER(SEARCH("Yes",'2_all_summary'!$H646)),IF(ISNUMBER(SEARCH("Yes",'2_all_summary'!N646)),1,2),IF(ISNUMBER(SEARCH("No",'2_all_summary'!N646)),4,3))</f>
        <v>4</v>
      </c>
      <c r="L647" s="41">
        <f>IF(ISNUMBER(SEARCH("Yes",'2_all_summary'!$H646)),IF(ISNUMBER(SEARCH("Yes",'2_all_summary'!O646)),1,2),IF(ISNUMBER(SEARCH("No",'2_all_summary'!O646)),4,3))</f>
        <v>4</v>
      </c>
      <c r="M647" s="41">
        <f>IF(ISNUMBER(SEARCH("Yes",'2_all_summary'!$H646)),IF(0&lt;'2_all_summary'!P646,1,2),IF(0='2_all_summary'!P646,4,3))</f>
        <v>4</v>
      </c>
      <c r="N647" s="41">
        <f>IF(ISNUMBER(SEARCH("Yes",'2_all_summary'!$H646)),IF(ISNUMBER(SEARCH("Yes",'2_all_summary'!Q646)),1,2),IF(ISNUMBER(SEARCH("No",'2_all_summary'!Q646)),4,3))</f>
        <v>4</v>
      </c>
      <c r="O647" s="41">
        <f>IF(ISNUMBER(SEARCH("Yes",'2_all_summary'!$H646)),IF(ISNUMBER(SEARCH("Yes",'2_all_summary'!R646)),1,2),IF(ISNUMBER(SEARCH("No",'2_all_summary'!R646)),4,3))</f>
        <v>4</v>
      </c>
      <c r="P647" s="41">
        <f>IF(ISNUMBER(SEARCH("Yes",'2_all_summary'!$H646)),IF(ISNUMBER(SEARCH("Yes",'2_all_summary'!S646)),1,2),IF(ISNUMBER(SEARCH("No",'2_all_summary'!S646)),4,3))</f>
        <v>4</v>
      </c>
      <c r="Q647" s="41">
        <f>IF(ISNUMBER(SEARCH("Yes",'2_all_summary'!$H646)),IF(0&lt;'2_all_summary'!T646,1,2),IF(0='2_all_summary'!T646,4,3))</f>
        <v>4</v>
      </c>
      <c r="R647" s="41">
        <f>IF(ISNUMBER(SEARCH("Yes",'2_all_summary'!$H646)),IF(ISNUMBER(SEARCH("Yes",'2_all_summary'!U646)),1,2),IF(ISNUMBER(SEARCH("No",'2_all_summary'!U646)),4,3))</f>
        <v>4</v>
      </c>
    </row>
    <row r="648" spans="7:18" x14ac:dyDescent="0.3">
      <c r="G648" s="56"/>
      <c r="H648" s="41" t="str">
        <f>'2_all_summary'!D647</f>
        <v>Diversity of fishery resources and catch efficiency of fishing gears in Gorai River, Bangladesh</v>
      </c>
      <c r="I648" s="41" t="str">
        <f>'2_all_summary'!E647</f>
        <v>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(Hâ€²), Simpson's index (1-D), Margalef's richness (d) and Pielou's evenness (Jâ€²) indices were recorded as, 1.478 Â± 0.495, 0.57 Â± 0.197, 15.115 Â± 4.435 and 0.481 Â±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Â± 1.72 kg gearâˆ’1 haulâˆ’1) and hook &amp;amp; long lines (0.0135 Â± 0.0015 kg gearâˆ’1haulâˆ’1), respectively whereas, highest and lowest gear efficiency were recorded from lift net (0.321 Â± 0.036 kg gearâˆ’1personâˆ’1hourâˆ’1) and fish trap (0.0005 Â± 0.0002 kg gearâˆ’1personâˆ’1hourâˆ’1), respectively. Alternatively, the highest fish catch was recorded on April (21228 Â± 464.38 kg) and lowest on August (3855 Â±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Â© 2021 The Author(s)</v>
      </c>
      <c r="J648" s="41">
        <f>IF(ISNUMBER(SEARCH("Yes",'2_all_summary'!$H647)),IF(ISNUMBER(SEARCH("Yes",'2_all_summary'!M647)),1,2),IF(ISNUMBER(SEARCH("No",'2_all_summary'!M647)),4,3))</f>
        <v>4</v>
      </c>
      <c r="K648" s="41">
        <f>IF(ISNUMBER(SEARCH("Yes",'2_all_summary'!$H647)),IF(ISNUMBER(SEARCH("Yes",'2_all_summary'!N647)),1,2),IF(ISNUMBER(SEARCH("No",'2_all_summary'!N647)),4,3))</f>
        <v>4</v>
      </c>
      <c r="L648" s="41">
        <f>IF(ISNUMBER(SEARCH("Yes",'2_all_summary'!$H647)),IF(ISNUMBER(SEARCH("Yes",'2_all_summary'!O647)),1,2),IF(ISNUMBER(SEARCH("No",'2_all_summary'!O647)),4,3))</f>
        <v>4</v>
      </c>
      <c r="M648" s="41">
        <f>IF(ISNUMBER(SEARCH("Yes",'2_all_summary'!$H647)),IF(0&lt;'2_all_summary'!P647,1,2),IF(0='2_all_summary'!P647,4,3))</f>
        <v>4</v>
      </c>
      <c r="N648" s="41">
        <f>IF(ISNUMBER(SEARCH("Yes",'2_all_summary'!$H647)),IF(ISNUMBER(SEARCH("Yes",'2_all_summary'!Q647)),1,2),IF(ISNUMBER(SEARCH("No",'2_all_summary'!Q647)),4,3))</f>
        <v>4</v>
      </c>
      <c r="O648" s="41">
        <f>IF(ISNUMBER(SEARCH("Yes",'2_all_summary'!$H647)),IF(ISNUMBER(SEARCH("Yes",'2_all_summary'!R647)),1,2),IF(ISNUMBER(SEARCH("No",'2_all_summary'!R647)),4,3))</f>
        <v>4</v>
      </c>
      <c r="P648" s="41">
        <f>IF(ISNUMBER(SEARCH("Yes",'2_all_summary'!$H647)),IF(ISNUMBER(SEARCH("Yes",'2_all_summary'!S647)),1,2),IF(ISNUMBER(SEARCH("No",'2_all_summary'!S647)),4,3))</f>
        <v>4</v>
      </c>
      <c r="Q648" s="41">
        <f>IF(ISNUMBER(SEARCH("Yes",'2_all_summary'!$H647)),IF(0&lt;'2_all_summary'!T647,1,2),IF(0='2_all_summary'!T647,4,3))</f>
        <v>4</v>
      </c>
      <c r="R648" s="41">
        <f>IF(ISNUMBER(SEARCH("Yes",'2_all_summary'!$H647)),IF(ISNUMBER(SEARCH("Yes",'2_all_summary'!U647)),1,2),IF(ISNUMBER(SEARCH("No",'2_all_summary'!U647)),4,3))</f>
        <v>4</v>
      </c>
    </row>
    <row r="649" spans="7:18" x14ac:dyDescent="0.3">
      <c r="G649" s="56"/>
      <c r="H649" s="41" t="str">
        <f>'2_all_summary'!D648</f>
        <v>Improving the management and use of water resources for small-scale irrigation farming in the Garu Tempane District of Ghana</v>
      </c>
      <c r="I649" s="41" t="str">
        <f>'2_all_summary'!E648</f>
        <v>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Â© 2014 by the author(s).</v>
      </c>
      <c r="J649" s="41">
        <f>IF(ISNUMBER(SEARCH("Yes",'2_all_summary'!$H648)),IF(ISNUMBER(SEARCH("Yes",'2_all_summary'!M648)),1,2),IF(ISNUMBER(SEARCH("No",'2_all_summary'!M648)),4,3))</f>
        <v>4</v>
      </c>
      <c r="K649" s="41">
        <f>IF(ISNUMBER(SEARCH("Yes",'2_all_summary'!$H648)),IF(ISNUMBER(SEARCH("Yes",'2_all_summary'!N648)),1,2),IF(ISNUMBER(SEARCH("No",'2_all_summary'!N648)),4,3))</f>
        <v>4</v>
      </c>
      <c r="L649" s="41">
        <f>IF(ISNUMBER(SEARCH("Yes",'2_all_summary'!$H648)),IF(ISNUMBER(SEARCH("Yes",'2_all_summary'!O648)),1,2),IF(ISNUMBER(SEARCH("No",'2_all_summary'!O648)),4,3))</f>
        <v>4</v>
      </c>
      <c r="M649" s="41">
        <f>IF(ISNUMBER(SEARCH("Yes",'2_all_summary'!$H648)),IF(0&lt;'2_all_summary'!P648,1,2),IF(0='2_all_summary'!P648,4,3))</f>
        <v>4</v>
      </c>
      <c r="N649" s="41">
        <f>IF(ISNUMBER(SEARCH("Yes",'2_all_summary'!$H648)),IF(ISNUMBER(SEARCH("Yes",'2_all_summary'!Q648)),1,2),IF(ISNUMBER(SEARCH("No",'2_all_summary'!Q648)),4,3))</f>
        <v>4</v>
      </c>
      <c r="O649" s="41">
        <f>IF(ISNUMBER(SEARCH("Yes",'2_all_summary'!$H648)),IF(ISNUMBER(SEARCH("Yes",'2_all_summary'!R648)),1,2),IF(ISNUMBER(SEARCH("No",'2_all_summary'!R648)),4,3))</f>
        <v>4</v>
      </c>
      <c r="P649" s="41">
        <f>IF(ISNUMBER(SEARCH("Yes",'2_all_summary'!$H648)),IF(ISNUMBER(SEARCH("Yes",'2_all_summary'!S648)),1,2),IF(ISNUMBER(SEARCH("No",'2_all_summary'!S648)),4,3))</f>
        <v>4</v>
      </c>
      <c r="Q649" s="41">
        <f>IF(ISNUMBER(SEARCH("Yes",'2_all_summary'!$H648)),IF(0&lt;'2_all_summary'!T648,1,2),IF(0='2_all_summary'!T648,4,3))</f>
        <v>4</v>
      </c>
      <c r="R649" s="41">
        <f>IF(ISNUMBER(SEARCH("Yes",'2_all_summary'!$H648)),IF(ISNUMBER(SEARCH("Yes",'2_all_summary'!U648)),1,2),IF(ISNUMBER(SEARCH("No",'2_all_summary'!U648)),4,3))</f>
        <v>4</v>
      </c>
    </row>
    <row r="650" spans="7:18" x14ac:dyDescent="0.3">
      <c r="G650" s="56"/>
      <c r="H650" s="41" t="str">
        <f>'2_all_summary'!D649</f>
        <v>Integrated Community Based Coastal Management: Lesson from the Field</v>
      </c>
      <c r="I650" s="41" t="str">
        <f>'2_all_summary'!E649</f>
        <v>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Â© Published under licence by IOP Publishing Ltd.</v>
      </c>
      <c r="J650" s="41">
        <f>IF(ISNUMBER(SEARCH("Yes",'2_all_summary'!$H649)),IF(ISNUMBER(SEARCH("Yes",'2_all_summary'!M649)),1,2),IF(ISNUMBER(SEARCH("No",'2_all_summary'!M649)),4,3))</f>
        <v>4</v>
      </c>
      <c r="K650" s="41">
        <f>IF(ISNUMBER(SEARCH("Yes",'2_all_summary'!$H649)),IF(ISNUMBER(SEARCH("Yes",'2_all_summary'!N649)),1,2),IF(ISNUMBER(SEARCH("No",'2_all_summary'!N649)),4,3))</f>
        <v>4</v>
      </c>
      <c r="L650" s="41">
        <f>IF(ISNUMBER(SEARCH("Yes",'2_all_summary'!$H649)),IF(ISNUMBER(SEARCH("Yes",'2_all_summary'!O649)),1,2),IF(ISNUMBER(SEARCH("No",'2_all_summary'!O649)),4,3))</f>
        <v>4</v>
      </c>
      <c r="M650" s="41">
        <f>IF(ISNUMBER(SEARCH("Yes",'2_all_summary'!$H649)),IF(0&lt;'2_all_summary'!P649,1,2),IF(0='2_all_summary'!P649,4,3))</f>
        <v>4</v>
      </c>
      <c r="N650" s="41">
        <f>IF(ISNUMBER(SEARCH("Yes",'2_all_summary'!$H649)),IF(ISNUMBER(SEARCH("Yes",'2_all_summary'!Q649)),1,2),IF(ISNUMBER(SEARCH("No",'2_all_summary'!Q649)),4,3))</f>
        <v>4</v>
      </c>
      <c r="O650" s="41">
        <f>IF(ISNUMBER(SEARCH("Yes",'2_all_summary'!$H649)),IF(ISNUMBER(SEARCH("Yes",'2_all_summary'!R649)),1,2),IF(ISNUMBER(SEARCH("No",'2_all_summary'!R649)),4,3))</f>
        <v>4</v>
      </c>
      <c r="P650" s="41">
        <f>IF(ISNUMBER(SEARCH("Yes",'2_all_summary'!$H649)),IF(ISNUMBER(SEARCH("Yes",'2_all_summary'!S649)),1,2),IF(ISNUMBER(SEARCH("No",'2_all_summary'!S649)),4,3))</f>
        <v>4</v>
      </c>
      <c r="Q650" s="41">
        <f>IF(ISNUMBER(SEARCH("Yes",'2_all_summary'!$H649)),IF(0&lt;'2_all_summary'!T649,1,2),IF(0='2_all_summary'!T649,4,3))</f>
        <v>4</v>
      </c>
      <c r="R650" s="41">
        <f>IF(ISNUMBER(SEARCH("Yes",'2_all_summary'!$H649)),IF(ISNUMBER(SEARCH("Yes",'2_all_summary'!U649)),1,2),IF(ISNUMBER(SEARCH("No",'2_all_summary'!U649)),4,3))</f>
        <v>4</v>
      </c>
    </row>
    <row r="651" spans="7:18" x14ac:dyDescent="0.3">
      <c r="G651" s="56"/>
      <c r="H651" s="41" t="str">
        <f>'2_all_summary'!D650</f>
        <v>The anatomy of primary care and mental health clinician communication: A quality improvement case study</v>
      </c>
      <c r="I651" s="41" t="str">
        <f>'2_all_summary'!E650</f>
        <v>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Â© 2013 Society of General Internal Medicine.</v>
      </c>
      <c r="J651" s="41">
        <f>IF(ISNUMBER(SEARCH("Yes",'2_all_summary'!$H650)),IF(ISNUMBER(SEARCH("Yes",'2_all_summary'!M650)),1,2),IF(ISNUMBER(SEARCH("No",'2_all_summary'!M650)),4,3))</f>
        <v>4</v>
      </c>
      <c r="K651" s="41">
        <f>IF(ISNUMBER(SEARCH("Yes",'2_all_summary'!$H650)),IF(ISNUMBER(SEARCH("Yes",'2_all_summary'!N650)),1,2),IF(ISNUMBER(SEARCH("No",'2_all_summary'!N650)),4,3))</f>
        <v>4</v>
      </c>
      <c r="L651" s="41">
        <f>IF(ISNUMBER(SEARCH("Yes",'2_all_summary'!$H650)),IF(ISNUMBER(SEARCH("Yes",'2_all_summary'!O650)),1,2),IF(ISNUMBER(SEARCH("No",'2_all_summary'!O650)),4,3))</f>
        <v>4</v>
      </c>
      <c r="M651" s="41">
        <f>IF(ISNUMBER(SEARCH("Yes",'2_all_summary'!$H650)),IF(0&lt;'2_all_summary'!P650,1,2),IF(0='2_all_summary'!P650,4,3))</f>
        <v>4</v>
      </c>
      <c r="N651" s="41">
        <f>IF(ISNUMBER(SEARCH("Yes",'2_all_summary'!$H650)),IF(ISNUMBER(SEARCH("Yes",'2_all_summary'!Q650)),1,2),IF(ISNUMBER(SEARCH("No",'2_all_summary'!Q650)),4,3))</f>
        <v>4</v>
      </c>
      <c r="O651" s="41">
        <f>IF(ISNUMBER(SEARCH("Yes",'2_all_summary'!$H650)),IF(ISNUMBER(SEARCH("Yes",'2_all_summary'!R650)),1,2),IF(ISNUMBER(SEARCH("No",'2_all_summary'!R650)),4,3))</f>
        <v>4</v>
      </c>
      <c r="P651" s="41">
        <f>IF(ISNUMBER(SEARCH("Yes",'2_all_summary'!$H650)),IF(ISNUMBER(SEARCH("Yes",'2_all_summary'!S650)),1,2),IF(ISNUMBER(SEARCH("No",'2_all_summary'!S650)),4,3))</f>
        <v>4</v>
      </c>
      <c r="Q651" s="41">
        <f>IF(ISNUMBER(SEARCH("Yes",'2_all_summary'!$H650)),IF(0&lt;'2_all_summary'!T650,1,2),IF(0='2_all_summary'!T650,4,3))</f>
        <v>4</v>
      </c>
      <c r="R651" s="41">
        <f>IF(ISNUMBER(SEARCH("Yes",'2_all_summary'!$H650)),IF(ISNUMBER(SEARCH("Yes",'2_all_summary'!U650)),1,2),IF(ISNUMBER(SEARCH("No",'2_all_summary'!U650)),4,3))</f>
        <v>4</v>
      </c>
    </row>
    <row r="652" spans="7:18" x14ac:dyDescent="0.3">
      <c r="G652" s="56"/>
      <c r="H652" s="41" t="str">
        <f>'2_all_summary'!D651</f>
        <v>Studying common-pool resources over time: A longitudinal case study of the Buen Hombre fishery in the Dominican Republic</v>
      </c>
      <c r="I652" s="41" t="str">
        <f>'2_all_summary'!E651</f>
        <v>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Â© 2015, Royal Swedish Academy of Sciences.</v>
      </c>
      <c r="J652" s="41">
        <f>IF(ISNUMBER(SEARCH("Yes",'2_all_summary'!$H651)),IF(ISNUMBER(SEARCH("Yes",'2_all_summary'!M651)),1,2),IF(ISNUMBER(SEARCH("No",'2_all_summary'!M651)),4,3))</f>
        <v>4</v>
      </c>
      <c r="K652" s="41">
        <f>IF(ISNUMBER(SEARCH("Yes",'2_all_summary'!$H651)),IF(ISNUMBER(SEARCH("Yes",'2_all_summary'!N651)),1,2),IF(ISNUMBER(SEARCH("No",'2_all_summary'!N651)),4,3))</f>
        <v>4</v>
      </c>
      <c r="L652" s="41">
        <f>IF(ISNUMBER(SEARCH("Yes",'2_all_summary'!$H651)),IF(ISNUMBER(SEARCH("Yes",'2_all_summary'!O651)),1,2),IF(ISNUMBER(SEARCH("No",'2_all_summary'!O651)),4,3))</f>
        <v>4</v>
      </c>
      <c r="M652" s="41">
        <f>IF(ISNUMBER(SEARCH("Yes",'2_all_summary'!$H651)),IF(0&lt;'2_all_summary'!P651,1,2),IF(0='2_all_summary'!P651,4,3))</f>
        <v>4</v>
      </c>
      <c r="N652" s="41">
        <f>IF(ISNUMBER(SEARCH("Yes",'2_all_summary'!$H651)),IF(ISNUMBER(SEARCH("Yes",'2_all_summary'!Q651)),1,2),IF(ISNUMBER(SEARCH("No",'2_all_summary'!Q651)),4,3))</f>
        <v>4</v>
      </c>
      <c r="O652" s="41">
        <f>IF(ISNUMBER(SEARCH("Yes",'2_all_summary'!$H651)),IF(ISNUMBER(SEARCH("Yes",'2_all_summary'!R651)),1,2),IF(ISNUMBER(SEARCH("No",'2_all_summary'!R651)),4,3))</f>
        <v>4</v>
      </c>
      <c r="P652" s="41">
        <f>IF(ISNUMBER(SEARCH("Yes",'2_all_summary'!$H651)),IF(ISNUMBER(SEARCH("Yes",'2_all_summary'!S651)),1,2),IF(ISNUMBER(SEARCH("No",'2_all_summary'!S651)),4,3))</f>
        <v>4</v>
      </c>
      <c r="Q652" s="41">
        <f>IF(ISNUMBER(SEARCH("Yes",'2_all_summary'!$H651)),IF(0&lt;'2_all_summary'!T651,1,2),IF(0='2_all_summary'!T651,4,3))</f>
        <v>4</v>
      </c>
      <c r="R652" s="41">
        <f>IF(ISNUMBER(SEARCH("Yes",'2_all_summary'!$H651)),IF(ISNUMBER(SEARCH("Yes",'2_all_summary'!U651)),1,2),IF(ISNUMBER(SEARCH("No",'2_all_summary'!U651)),4,3))</f>
        <v>4</v>
      </c>
    </row>
    <row r="653" spans="7:18" x14ac:dyDescent="0.3">
      <c r="G653" s="56"/>
      <c r="H653" s="41" t="str">
        <f>'2_all_summary'!D652</f>
        <v>Potential effects of united states-mexico border hardening on ecological and human communities in the malpai borderlands: Diversity</v>
      </c>
      <c r="I653" s="41" t="str">
        <f>'2_all_summary'!E652</f>
        <v>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Â© 2009 Society for Conservation Biolog.</v>
      </c>
      <c r="J653" s="41">
        <f>IF(ISNUMBER(SEARCH("Yes",'2_all_summary'!$H652)),IF(ISNUMBER(SEARCH("Yes",'2_all_summary'!M652)),1,2),IF(ISNUMBER(SEARCH("No",'2_all_summary'!M652)),4,3))</f>
        <v>4</v>
      </c>
      <c r="K653" s="41">
        <f>IF(ISNUMBER(SEARCH("Yes",'2_all_summary'!$H652)),IF(ISNUMBER(SEARCH("Yes",'2_all_summary'!N652)),1,2),IF(ISNUMBER(SEARCH("No",'2_all_summary'!N652)),4,3))</f>
        <v>4</v>
      </c>
      <c r="L653" s="41">
        <f>IF(ISNUMBER(SEARCH("Yes",'2_all_summary'!$H652)),IF(ISNUMBER(SEARCH("Yes",'2_all_summary'!O652)),1,2),IF(ISNUMBER(SEARCH("No",'2_all_summary'!O652)),4,3))</f>
        <v>4</v>
      </c>
      <c r="M653" s="41">
        <f>IF(ISNUMBER(SEARCH("Yes",'2_all_summary'!$H652)),IF(0&lt;'2_all_summary'!P652,1,2),IF(0='2_all_summary'!P652,4,3))</f>
        <v>4</v>
      </c>
      <c r="N653" s="41">
        <f>IF(ISNUMBER(SEARCH("Yes",'2_all_summary'!$H652)),IF(ISNUMBER(SEARCH("Yes",'2_all_summary'!Q652)),1,2),IF(ISNUMBER(SEARCH("No",'2_all_summary'!Q652)),4,3))</f>
        <v>4</v>
      </c>
      <c r="O653" s="41">
        <f>IF(ISNUMBER(SEARCH("Yes",'2_all_summary'!$H652)),IF(ISNUMBER(SEARCH("Yes",'2_all_summary'!R652)),1,2),IF(ISNUMBER(SEARCH("No",'2_all_summary'!R652)),4,3))</f>
        <v>4</v>
      </c>
      <c r="P653" s="41">
        <f>IF(ISNUMBER(SEARCH("Yes",'2_all_summary'!$H652)),IF(ISNUMBER(SEARCH("Yes",'2_all_summary'!S652)),1,2),IF(ISNUMBER(SEARCH("No",'2_all_summary'!S652)),4,3))</f>
        <v>4</v>
      </c>
      <c r="Q653" s="41">
        <f>IF(ISNUMBER(SEARCH("Yes",'2_all_summary'!$H652)),IF(0&lt;'2_all_summary'!T652,1,2),IF(0='2_all_summary'!T652,4,3))</f>
        <v>4</v>
      </c>
      <c r="R653" s="41">
        <f>IF(ISNUMBER(SEARCH("Yes",'2_all_summary'!$H652)),IF(ISNUMBER(SEARCH("Yes",'2_all_summary'!U652)),1,2),IF(ISNUMBER(SEARCH("No",'2_all_summary'!U652)),4,3))</f>
        <v>4</v>
      </c>
    </row>
    <row r="654" spans="7:18" x14ac:dyDescent="0.3">
      <c r="G654" s="56"/>
      <c r="H654" s="41" t="str">
        <f>'2_all_summary'!D653</f>
        <v>Korean fishing communities in transition: Limitations of community-based resource management</v>
      </c>
      <c r="I654" s="41" t="str">
        <f>'2_all_summary'!E653</f>
        <v>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v>
      </c>
      <c r="J654" s="41">
        <f>IF(ISNUMBER(SEARCH("Yes",'2_all_summary'!$H653)),IF(ISNUMBER(SEARCH("Yes",'2_all_summary'!M653)),1,2),IF(ISNUMBER(SEARCH("No",'2_all_summary'!M653)),4,3))</f>
        <v>4</v>
      </c>
      <c r="K654" s="41">
        <f>IF(ISNUMBER(SEARCH("Yes",'2_all_summary'!$H653)),IF(ISNUMBER(SEARCH("Yes",'2_all_summary'!N653)),1,2),IF(ISNUMBER(SEARCH("No",'2_all_summary'!N653)),4,3))</f>
        <v>4</v>
      </c>
      <c r="L654" s="41">
        <f>IF(ISNUMBER(SEARCH("Yes",'2_all_summary'!$H653)),IF(ISNUMBER(SEARCH("Yes",'2_all_summary'!O653)),1,2),IF(ISNUMBER(SEARCH("No",'2_all_summary'!O653)),4,3))</f>
        <v>4</v>
      </c>
      <c r="M654" s="41">
        <f>IF(ISNUMBER(SEARCH("Yes",'2_all_summary'!$H653)),IF(0&lt;'2_all_summary'!P653,1,2),IF(0='2_all_summary'!P653,4,3))</f>
        <v>4</v>
      </c>
      <c r="N654" s="41">
        <f>IF(ISNUMBER(SEARCH("Yes",'2_all_summary'!$H653)),IF(ISNUMBER(SEARCH("Yes",'2_all_summary'!Q653)),1,2),IF(ISNUMBER(SEARCH("No",'2_all_summary'!Q653)),4,3))</f>
        <v>4</v>
      </c>
      <c r="O654" s="41">
        <f>IF(ISNUMBER(SEARCH("Yes",'2_all_summary'!$H653)),IF(ISNUMBER(SEARCH("Yes",'2_all_summary'!R653)),1,2),IF(ISNUMBER(SEARCH("No",'2_all_summary'!R653)),4,3))</f>
        <v>4</v>
      </c>
      <c r="P654" s="41">
        <f>IF(ISNUMBER(SEARCH("Yes",'2_all_summary'!$H653)),IF(ISNUMBER(SEARCH("Yes",'2_all_summary'!S653)),1,2),IF(ISNUMBER(SEARCH("No",'2_all_summary'!S653)),4,3))</f>
        <v>4</v>
      </c>
      <c r="Q654" s="41">
        <f>IF(ISNUMBER(SEARCH("Yes",'2_all_summary'!$H653)),IF(0&lt;'2_all_summary'!T653,1,2),IF(0='2_all_summary'!T653,4,3))</f>
        <v>4</v>
      </c>
      <c r="R654" s="41">
        <f>IF(ISNUMBER(SEARCH("Yes",'2_all_summary'!$H653)),IF(ISNUMBER(SEARCH("Yes",'2_all_summary'!U653)),1,2),IF(ISNUMBER(SEARCH("No",'2_all_summary'!U653)),4,3))</f>
        <v>4</v>
      </c>
    </row>
    <row r="655" spans="7:18" x14ac:dyDescent="0.3">
      <c r="G655" s="56"/>
      <c r="H655" s="41" t="str">
        <f>'2_all_summary'!D654</f>
        <v>Evaluating a science-based decision support tool used to prioritize brook charr conservation project proposals in the eastern United States</v>
      </c>
      <c r="I655" s="41" t="str">
        <f>'2_all_summary'!E654</f>
        <v>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Â© 2009 Springer Science+Business Media B.V.</v>
      </c>
      <c r="J655" s="41">
        <f>IF(ISNUMBER(SEARCH("Yes",'2_all_summary'!$H654)),IF(ISNUMBER(SEARCH("Yes",'2_all_summary'!M654)),1,2),IF(ISNUMBER(SEARCH("No",'2_all_summary'!M654)),4,3))</f>
        <v>4</v>
      </c>
      <c r="K655" s="41">
        <f>IF(ISNUMBER(SEARCH("Yes",'2_all_summary'!$H654)),IF(ISNUMBER(SEARCH("Yes",'2_all_summary'!N654)),1,2),IF(ISNUMBER(SEARCH("No",'2_all_summary'!N654)),4,3))</f>
        <v>4</v>
      </c>
      <c r="L655" s="41">
        <f>IF(ISNUMBER(SEARCH("Yes",'2_all_summary'!$H654)),IF(ISNUMBER(SEARCH("Yes",'2_all_summary'!O654)),1,2),IF(ISNUMBER(SEARCH("No",'2_all_summary'!O654)),4,3))</f>
        <v>4</v>
      </c>
      <c r="M655" s="41">
        <f>IF(ISNUMBER(SEARCH("Yes",'2_all_summary'!$H654)),IF(0&lt;'2_all_summary'!P654,1,2),IF(0='2_all_summary'!P654,4,3))</f>
        <v>4</v>
      </c>
      <c r="N655" s="41">
        <f>IF(ISNUMBER(SEARCH("Yes",'2_all_summary'!$H654)),IF(ISNUMBER(SEARCH("Yes",'2_all_summary'!Q654)),1,2),IF(ISNUMBER(SEARCH("No",'2_all_summary'!Q654)),4,3))</f>
        <v>4</v>
      </c>
      <c r="O655" s="41">
        <f>IF(ISNUMBER(SEARCH("Yes",'2_all_summary'!$H654)),IF(ISNUMBER(SEARCH("Yes",'2_all_summary'!R654)),1,2),IF(ISNUMBER(SEARCH("No",'2_all_summary'!R654)),4,3))</f>
        <v>4</v>
      </c>
      <c r="P655" s="41">
        <f>IF(ISNUMBER(SEARCH("Yes",'2_all_summary'!$H654)),IF(ISNUMBER(SEARCH("Yes",'2_all_summary'!S654)),1,2),IF(ISNUMBER(SEARCH("No",'2_all_summary'!S654)),4,3))</f>
        <v>4</v>
      </c>
      <c r="Q655" s="41">
        <f>IF(ISNUMBER(SEARCH("Yes",'2_all_summary'!$H654)),IF(0&lt;'2_all_summary'!T654,1,2),IF(0='2_all_summary'!T654,4,3))</f>
        <v>4</v>
      </c>
      <c r="R655" s="41">
        <f>IF(ISNUMBER(SEARCH("Yes",'2_all_summary'!$H654)),IF(ISNUMBER(SEARCH("Yes",'2_all_summary'!U654)),1,2),IF(ISNUMBER(SEARCH("No",'2_all_summary'!U654)),4,3))</f>
        <v>4</v>
      </c>
    </row>
    <row r="656" spans="7:18" x14ac:dyDescent="0.3">
      <c r="G656" s="56"/>
      <c r="H656" s="41" t="str">
        <f>'2_all_summary'!D655</f>
        <v>Local knowledge and adult learning in environmental adult education: Community-based ecotourism in southern Thailand</v>
      </c>
      <c r="I656" s="41" t="str">
        <f>'2_all_summary'!E655</f>
        <v>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Â© 2009 Taylor &amp; Francis.</v>
      </c>
      <c r="J656" s="41">
        <f>IF(ISNUMBER(SEARCH("Yes",'2_all_summary'!$H655)),IF(ISNUMBER(SEARCH("Yes",'2_all_summary'!M655)),1,2),IF(ISNUMBER(SEARCH("No",'2_all_summary'!M655)),4,3))</f>
        <v>4</v>
      </c>
      <c r="K656" s="41">
        <f>IF(ISNUMBER(SEARCH("Yes",'2_all_summary'!$H655)),IF(ISNUMBER(SEARCH("Yes",'2_all_summary'!N655)),1,2),IF(ISNUMBER(SEARCH("No",'2_all_summary'!N655)),4,3))</f>
        <v>4</v>
      </c>
      <c r="L656" s="41">
        <f>IF(ISNUMBER(SEARCH("Yes",'2_all_summary'!$H655)),IF(ISNUMBER(SEARCH("Yes",'2_all_summary'!O655)),1,2),IF(ISNUMBER(SEARCH("No",'2_all_summary'!O655)),4,3))</f>
        <v>4</v>
      </c>
      <c r="M656" s="41">
        <f>IF(ISNUMBER(SEARCH("Yes",'2_all_summary'!$H655)),IF(0&lt;'2_all_summary'!P655,1,2),IF(0='2_all_summary'!P655,4,3))</f>
        <v>4</v>
      </c>
      <c r="N656" s="41">
        <f>IF(ISNUMBER(SEARCH("Yes",'2_all_summary'!$H655)),IF(ISNUMBER(SEARCH("Yes",'2_all_summary'!Q655)),1,2),IF(ISNUMBER(SEARCH("No",'2_all_summary'!Q655)),4,3))</f>
        <v>4</v>
      </c>
      <c r="O656" s="41">
        <f>IF(ISNUMBER(SEARCH("Yes",'2_all_summary'!$H655)),IF(ISNUMBER(SEARCH("Yes",'2_all_summary'!R655)),1,2),IF(ISNUMBER(SEARCH("No",'2_all_summary'!R655)),4,3))</f>
        <v>4</v>
      </c>
      <c r="P656" s="41">
        <f>IF(ISNUMBER(SEARCH("Yes",'2_all_summary'!$H655)),IF(ISNUMBER(SEARCH("Yes",'2_all_summary'!S655)),1,2),IF(ISNUMBER(SEARCH("No",'2_all_summary'!S655)),4,3))</f>
        <v>4</v>
      </c>
      <c r="Q656" s="41">
        <f>IF(ISNUMBER(SEARCH("Yes",'2_all_summary'!$H655)),IF(0&lt;'2_all_summary'!T655,1,2),IF(0='2_all_summary'!T655,4,3))</f>
        <v>4</v>
      </c>
      <c r="R656" s="41">
        <f>IF(ISNUMBER(SEARCH("Yes",'2_all_summary'!$H655)),IF(ISNUMBER(SEARCH("Yes",'2_all_summary'!U655)),1,2),IF(ISNUMBER(SEARCH("No",'2_all_summary'!U655)),4,3))</f>
        <v>4</v>
      </c>
    </row>
    <row r="657" spans="7:18" x14ac:dyDescent="0.3">
      <c r="G657" s="56"/>
      <c r="H657" s="41" t="str">
        <f>'2_all_summary'!D656</f>
        <v>Community-based ecosystem management (CbEM) of Arial Beel at Munshiganj District in Bangladesh by integrating MIMES model</v>
      </c>
      <c r="I657" s="41" t="str">
        <f>'2_all_summary'!E656</f>
        <v>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Â© 2021, The Author(s), under exclusive licence to Springer Nature Switzerland AG part of Springer Nature.</v>
      </c>
      <c r="J657" s="41">
        <f>IF(ISNUMBER(SEARCH("Yes",'2_all_summary'!$H656)),IF(ISNUMBER(SEARCH("Yes",'2_all_summary'!M656)),1,2),IF(ISNUMBER(SEARCH("No",'2_all_summary'!M656)),4,3))</f>
        <v>4</v>
      </c>
      <c r="K657" s="41">
        <f>IF(ISNUMBER(SEARCH("Yes",'2_all_summary'!$H656)),IF(ISNUMBER(SEARCH("Yes",'2_all_summary'!N656)),1,2),IF(ISNUMBER(SEARCH("No",'2_all_summary'!N656)),4,3))</f>
        <v>4</v>
      </c>
      <c r="L657" s="41">
        <f>IF(ISNUMBER(SEARCH("Yes",'2_all_summary'!$H656)),IF(ISNUMBER(SEARCH("Yes",'2_all_summary'!O656)),1,2),IF(ISNUMBER(SEARCH("No",'2_all_summary'!O656)),4,3))</f>
        <v>4</v>
      </c>
      <c r="M657" s="41">
        <f>IF(ISNUMBER(SEARCH("Yes",'2_all_summary'!$H656)),IF(0&lt;'2_all_summary'!P656,1,2),IF(0='2_all_summary'!P656,4,3))</f>
        <v>4</v>
      </c>
      <c r="N657" s="41">
        <f>IF(ISNUMBER(SEARCH("Yes",'2_all_summary'!$H656)),IF(ISNUMBER(SEARCH("Yes",'2_all_summary'!Q656)),1,2),IF(ISNUMBER(SEARCH("No",'2_all_summary'!Q656)),4,3))</f>
        <v>4</v>
      </c>
      <c r="O657" s="41">
        <f>IF(ISNUMBER(SEARCH("Yes",'2_all_summary'!$H656)),IF(ISNUMBER(SEARCH("Yes",'2_all_summary'!R656)),1,2),IF(ISNUMBER(SEARCH("No",'2_all_summary'!R656)),4,3))</f>
        <v>4</v>
      </c>
      <c r="P657" s="41">
        <f>IF(ISNUMBER(SEARCH("Yes",'2_all_summary'!$H656)),IF(ISNUMBER(SEARCH("Yes",'2_all_summary'!S656)),1,2),IF(ISNUMBER(SEARCH("No",'2_all_summary'!S656)),4,3))</f>
        <v>4</v>
      </c>
      <c r="Q657" s="41">
        <f>IF(ISNUMBER(SEARCH("Yes",'2_all_summary'!$H656)),IF(0&lt;'2_all_summary'!T656,1,2),IF(0='2_all_summary'!T656,4,3))</f>
        <v>4</v>
      </c>
      <c r="R657" s="41">
        <f>IF(ISNUMBER(SEARCH("Yes",'2_all_summary'!$H656)),IF(ISNUMBER(SEARCH("Yes",'2_all_summary'!U656)),1,2),IF(ISNUMBER(SEARCH("No",'2_all_summary'!U656)),4,3))</f>
        <v>4</v>
      </c>
    </row>
    <row r="658" spans="7:18" x14ac:dyDescent="0.3">
      <c r="G658" s="56"/>
      <c r="H658" s="41" t="str">
        <f>'2_all_summary'!D657</f>
        <v>Conservation and biomonitoring in the Vikramshila Gangetic Dolphin Sanctuary, Bihar, India</v>
      </c>
      <c r="I658" s="41" t="str">
        <f>'2_all_summary'!E657</f>
        <v>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119.4Â±SD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Â© 2006 FFI.</v>
      </c>
      <c r="J658" s="41">
        <f>IF(ISNUMBER(SEARCH("Yes",'2_all_summary'!$H657)),IF(ISNUMBER(SEARCH("Yes",'2_all_summary'!M657)),1,2),IF(ISNUMBER(SEARCH("No",'2_all_summary'!M657)),4,3))</f>
        <v>4</v>
      </c>
      <c r="K658" s="41">
        <f>IF(ISNUMBER(SEARCH("Yes",'2_all_summary'!$H657)),IF(ISNUMBER(SEARCH("Yes",'2_all_summary'!N657)),1,2),IF(ISNUMBER(SEARCH("No",'2_all_summary'!N657)),4,3))</f>
        <v>4</v>
      </c>
      <c r="L658" s="41">
        <f>IF(ISNUMBER(SEARCH("Yes",'2_all_summary'!$H657)),IF(ISNUMBER(SEARCH("Yes",'2_all_summary'!O657)),1,2),IF(ISNUMBER(SEARCH("No",'2_all_summary'!O657)),4,3))</f>
        <v>4</v>
      </c>
      <c r="M658" s="41">
        <f>IF(ISNUMBER(SEARCH("Yes",'2_all_summary'!$H657)),IF(0&lt;'2_all_summary'!P657,1,2),IF(0='2_all_summary'!P657,4,3))</f>
        <v>4</v>
      </c>
      <c r="N658" s="41">
        <f>IF(ISNUMBER(SEARCH("Yes",'2_all_summary'!$H657)),IF(ISNUMBER(SEARCH("Yes",'2_all_summary'!Q657)),1,2),IF(ISNUMBER(SEARCH("No",'2_all_summary'!Q657)),4,3))</f>
        <v>4</v>
      </c>
      <c r="O658" s="41">
        <f>IF(ISNUMBER(SEARCH("Yes",'2_all_summary'!$H657)),IF(ISNUMBER(SEARCH("Yes",'2_all_summary'!R657)),1,2),IF(ISNUMBER(SEARCH("No",'2_all_summary'!R657)),4,3))</f>
        <v>4</v>
      </c>
      <c r="P658" s="41">
        <f>IF(ISNUMBER(SEARCH("Yes",'2_all_summary'!$H657)),IF(ISNUMBER(SEARCH("Yes",'2_all_summary'!S657)),1,2),IF(ISNUMBER(SEARCH("No",'2_all_summary'!S657)),4,3))</f>
        <v>4</v>
      </c>
      <c r="Q658" s="41">
        <f>IF(ISNUMBER(SEARCH("Yes",'2_all_summary'!$H657)),IF(0&lt;'2_all_summary'!T657,1,2),IF(0='2_all_summary'!T657,4,3))</f>
        <v>4</v>
      </c>
      <c r="R658" s="41">
        <f>IF(ISNUMBER(SEARCH("Yes",'2_all_summary'!$H657)),IF(ISNUMBER(SEARCH("Yes",'2_all_summary'!U657)),1,2),IF(ISNUMBER(SEARCH("No",'2_all_summary'!U657)),4,3))</f>
        <v>4</v>
      </c>
    </row>
    <row r="659" spans="7:18" x14ac:dyDescent="0.3">
      <c r="G659" s="56"/>
      <c r="H659" s="41" t="str">
        <f>'2_all_summary'!D658</f>
        <v>Community-based natural resource use and management of Bigodi Wetland Sanctuary, Uganda, for livelihood benefits</v>
      </c>
      <c r="I659" s="41" t="str">
        <f>'2_all_summary'!E658</f>
        <v>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Â© 2017, Springer Science+Business Media Dordrecht.</v>
      </c>
      <c r="J659" s="41">
        <f>IF(ISNUMBER(SEARCH("Yes",'2_all_summary'!$H658)),IF(ISNUMBER(SEARCH("Yes",'2_all_summary'!M658)),1,2),IF(ISNUMBER(SEARCH("No",'2_all_summary'!M658)),4,3))</f>
        <v>4</v>
      </c>
      <c r="K659" s="41">
        <f>IF(ISNUMBER(SEARCH("Yes",'2_all_summary'!$H658)),IF(ISNUMBER(SEARCH("Yes",'2_all_summary'!N658)),1,2),IF(ISNUMBER(SEARCH("No",'2_all_summary'!N658)),4,3))</f>
        <v>4</v>
      </c>
      <c r="L659" s="41">
        <f>IF(ISNUMBER(SEARCH("Yes",'2_all_summary'!$H658)),IF(ISNUMBER(SEARCH("Yes",'2_all_summary'!O658)),1,2),IF(ISNUMBER(SEARCH("No",'2_all_summary'!O658)),4,3))</f>
        <v>4</v>
      </c>
      <c r="M659" s="41">
        <f>IF(ISNUMBER(SEARCH("Yes",'2_all_summary'!$H658)),IF(0&lt;'2_all_summary'!P658,1,2),IF(0='2_all_summary'!P658,4,3))</f>
        <v>4</v>
      </c>
      <c r="N659" s="41">
        <f>IF(ISNUMBER(SEARCH("Yes",'2_all_summary'!$H658)),IF(ISNUMBER(SEARCH("Yes",'2_all_summary'!Q658)),1,2),IF(ISNUMBER(SEARCH("No",'2_all_summary'!Q658)),4,3))</f>
        <v>4</v>
      </c>
      <c r="O659" s="41">
        <f>IF(ISNUMBER(SEARCH("Yes",'2_all_summary'!$H658)),IF(ISNUMBER(SEARCH("Yes",'2_all_summary'!R658)),1,2),IF(ISNUMBER(SEARCH("No",'2_all_summary'!R658)),4,3))</f>
        <v>4</v>
      </c>
      <c r="P659" s="41">
        <f>IF(ISNUMBER(SEARCH("Yes",'2_all_summary'!$H658)),IF(ISNUMBER(SEARCH("Yes",'2_all_summary'!S658)),1,2),IF(ISNUMBER(SEARCH("No",'2_all_summary'!S658)),4,3))</f>
        <v>4</v>
      </c>
      <c r="Q659" s="41">
        <f>IF(ISNUMBER(SEARCH("Yes",'2_all_summary'!$H658)),IF(0&lt;'2_all_summary'!T658,1,2),IF(0='2_all_summary'!T658,4,3))</f>
        <v>4</v>
      </c>
      <c r="R659" s="41">
        <f>IF(ISNUMBER(SEARCH("Yes",'2_all_summary'!$H658)),IF(ISNUMBER(SEARCH("Yes",'2_all_summary'!U658)),1,2),IF(ISNUMBER(SEARCH("No",'2_all_summary'!U658)),4,3))</f>
        <v>4</v>
      </c>
    </row>
    <row r="660" spans="7:18" x14ac:dyDescent="0.3">
      <c r="G660" s="56"/>
      <c r="H660" s="41" t="str">
        <f>'2_all_summary'!D659</f>
        <v>The present status of artisanal fisheries of extreme southern Brazil: An effort towards community-based management</v>
      </c>
      <c r="I660" s="41" t="str">
        <f>'2_all_summary'!E659</f>
        <v>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v>
      </c>
      <c r="J660" s="41">
        <f>IF(ISNUMBER(SEARCH("Yes",'2_all_summary'!$H659)),IF(ISNUMBER(SEARCH("Yes",'2_all_summary'!M659)),1,2),IF(ISNUMBER(SEARCH("No",'2_all_summary'!M659)),4,3))</f>
        <v>4</v>
      </c>
      <c r="K660" s="41">
        <f>IF(ISNUMBER(SEARCH("Yes",'2_all_summary'!$H659)),IF(ISNUMBER(SEARCH("Yes",'2_all_summary'!N659)),1,2),IF(ISNUMBER(SEARCH("No",'2_all_summary'!N659)),4,3))</f>
        <v>4</v>
      </c>
      <c r="L660" s="41">
        <f>IF(ISNUMBER(SEARCH("Yes",'2_all_summary'!$H659)),IF(ISNUMBER(SEARCH("Yes",'2_all_summary'!O659)),1,2),IF(ISNUMBER(SEARCH("No",'2_all_summary'!O659)),4,3))</f>
        <v>4</v>
      </c>
      <c r="M660" s="41">
        <f>IF(ISNUMBER(SEARCH("Yes",'2_all_summary'!$H659)),IF(0&lt;'2_all_summary'!P659,1,2),IF(0='2_all_summary'!P659,4,3))</f>
        <v>4</v>
      </c>
      <c r="N660" s="41">
        <f>IF(ISNUMBER(SEARCH("Yes",'2_all_summary'!$H659)),IF(ISNUMBER(SEARCH("Yes",'2_all_summary'!Q659)),1,2),IF(ISNUMBER(SEARCH("No",'2_all_summary'!Q659)),4,3))</f>
        <v>4</v>
      </c>
      <c r="O660" s="41">
        <f>IF(ISNUMBER(SEARCH("Yes",'2_all_summary'!$H659)),IF(ISNUMBER(SEARCH("Yes",'2_all_summary'!R659)),1,2),IF(ISNUMBER(SEARCH("No",'2_all_summary'!R659)),4,3))</f>
        <v>4</v>
      </c>
      <c r="P660" s="41">
        <f>IF(ISNUMBER(SEARCH("Yes",'2_all_summary'!$H659)),IF(ISNUMBER(SEARCH("Yes",'2_all_summary'!S659)),1,2),IF(ISNUMBER(SEARCH("No",'2_all_summary'!S659)),4,3))</f>
        <v>4</v>
      </c>
      <c r="Q660" s="41">
        <f>IF(ISNUMBER(SEARCH("Yes",'2_all_summary'!$H659)),IF(0&lt;'2_all_summary'!T659,1,2),IF(0='2_all_summary'!T659,4,3))</f>
        <v>4</v>
      </c>
      <c r="R660" s="41">
        <f>IF(ISNUMBER(SEARCH("Yes",'2_all_summary'!$H659)),IF(ISNUMBER(SEARCH("Yes",'2_all_summary'!U659)),1,2),IF(ISNUMBER(SEARCH("No",'2_all_summary'!U659)),4,3))</f>
        <v>4</v>
      </c>
    </row>
    <row r="661" spans="7:18" x14ac:dyDescent="0.3">
      <c r="G661" s="56"/>
      <c r="H661" s="41" t="str">
        <f>'2_all_summary'!D660</f>
        <v>Lessons learnt from a collaborative management programme in coastal Tanzania</v>
      </c>
      <c r="I661" s="41" t="str">
        <f>'2_all_summary'!E660</f>
        <v>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Â© 2010 Elsevier Ltd. All rights reserved.</v>
      </c>
      <c r="J661" s="41">
        <f>IF(ISNUMBER(SEARCH("Yes",'2_all_summary'!$H660)),IF(ISNUMBER(SEARCH("Yes",'2_all_summary'!M660)),1,2),IF(ISNUMBER(SEARCH("No",'2_all_summary'!M660)),4,3))</f>
        <v>4</v>
      </c>
      <c r="K661" s="41">
        <f>IF(ISNUMBER(SEARCH("Yes",'2_all_summary'!$H660)),IF(ISNUMBER(SEARCH("Yes",'2_all_summary'!N660)),1,2),IF(ISNUMBER(SEARCH("No",'2_all_summary'!N660)),4,3))</f>
        <v>4</v>
      </c>
      <c r="L661" s="41">
        <f>IF(ISNUMBER(SEARCH("Yes",'2_all_summary'!$H660)),IF(ISNUMBER(SEARCH("Yes",'2_all_summary'!O660)),1,2),IF(ISNUMBER(SEARCH("No",'2_all_summary'!O660)),4,3))</f>
        <v>4</v>
      </c>
      <c r="M661" s="41">
        <f>IF(ISNUMBER(SEARCH("Yes",'2_all_summary'!$H660)),IF(0&lt;'2_all_summary'!P660,1,2),IF(0='2_all_summary'!P660,4,3))</f>
        <v>4</v>
      </c>
      <c r="N661" s="41">
        <f>IF(ISNUMBER(SEARCH("Yes",'2_all_summary'!$H660)),IF(ISNUMBER(SEARCH("Yes",'2_all_summary'!Q660)),1,2),IF(ISNUMBER(SEARCH("No",'2_all_summary'!Q660)),4,3))</f>
        <v>4</v>
      </c>
      <c r="O661" s="41">
        <f>IF(ISNUMBER(SEARCH("Yes",'2_all_summary'!$H660)),IF(ISNUMBER(SEARCH("Yes",'2_all_summary'!R660)),1,2),IF(ISNUMBER(SEARCH("No",'2_all_summary'!R660)),4,3))</f>
        <v>4</v>
      </c>
      <c r="P661" s="41">
        <f>IF(ISNUMBER(SEARCH("Yes",'2_all_summary'!$H660)),IF(ISNUMBER(SEARCH("Yes",'2_all_summary'!S660)),1,2),IF(ISNUMBER(SEARCH("No",'2_all_summary'!S660)),4,3))</f>
        <v>4</v>
      </c>
      <c r="Q661" s="41">
        <f>IF(ISNUMBER(SEARCH("Yes",'2_all_summary'!$H660)),IF(0&lt;'2_all_summary'!T660,1,2),IF(0='2_all_summary'!T660,4,3))</f>
        <v>4</v>
      </c>
      <c r="R661" s="41">
        <f>IF(ISNUMBER(SEARCH("Yes",'2_all_summary'!$H660)),IF(ISNUMBER(SEARCH("Yes",'2_all_summary'!U660)),1,2),IF(ISNUMBER(SEARCH("No",'2_all_summary'!U660)),4,3))</f>
        <v>4</v>
      </c>
    </row>
    <row r="662" spans="7:18" x14ac:dyDescent="0.3">
      <c r="G662" s="56"/>
      <c r="H662" s="41" t="str">
        <f>'2_all_summary'!D661</f>
        <v>A report on a fisheries conflict management training workshop in Laos</v>
      </c>
      <c r="I662" s="41" t="str">
        <f>'2_all_summary'!E661</f>
        <v>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Â© 2020 Ecological Society of Australia and John Wiley &amp; Sons Australia, Ltd</v>
      </c>
      <c r="J662" s="41">
        <f>IF(ISNUMBER(SEARCH("Yes",'2_all_summary'!$H661)),IF(ISNUMBER(SEARCH("Yes",'2_all_summary'!M661)),1,2),IF(ISNUMBER(SEARCH("No",'2_all_summary'!M661)),4,3))</f>
        <v>4</v>
      </c>
      <c r="K662" s="41">
        <f>IF(ISNUMBER(SEARCH("Yes",'2_all_summary'!$H661)),IF(ISNUMBER(SEARCH("Yes",'2_all_summary'!N661)),1,2),IF(ISNUMBER(SEARCH("No",'2_all_summary'!N661)),4,3))</f>
        <v>4</v>
      </c>
      <c r="L662" s="41">
        <f>IF(ISNUMBER(SEARCH("Yes",'2_all_summary'!$H661)),IF(ISNUMBER(SEARCH("Yes",'2_all_summary'!O661)),1,2),IF(ISNUMBER(SEARCH("No",'2_all_summary'!O661)),4,3))</f>
        <v>4</v>
      </c>
      <c r="M662" s="41">
        <f>IF(ISNUMBER(SEARCH("Yes",'2_all_summary'!$H661)),IF(0&lt;'2_all_summary'!P661,1,2),IF(0='2_all_summary'!P661,4,3))</f>
        <v>4</v>
      </c>
      <c r="N662" s="41">
        <f>IF(ISNUMBER(SEARCH("Yes",'2_all_summary'!$H661)),IF(ISNUMBER(SEARCH("Yes",'2_all_summary'!Q661)),1,2),IF(ISNUMBER(SEARCH("No",'2_all_summary'!Q661)),4,3))</f>
        <v>4</v>
      </c>
      <c r="O662" s="41">
        <f>IF(ISNUMBER(SEARCH("Yes",'2_all_summary'!$H661)),IF(ISNUMBER(SEARCH("Yes",'2_all_summary'!R661)),1,2),IF(ISNUMBER(SEARCH("No",'2_all_summary'!R661)),4,3))</f>
        <v>4</v>
      </c>
      <c r="P662" s="41">
        <f>IF(ISNUMBER(SEARCH("Yes",'2_all_summary'!$H661)),IF(ISNUMBER(SEARCH("Yes",'2_all_summary'!S661)),1,2),IF(ISNUMBER(SEARCH("No",'2_all_summary'!S661)),4,3))</f>
        <v>4</v>
      </c>
      <c r="Q662" s="41">
        <f>IF(ISNUMBER(SEARCH("Yes",'2_all_summary'!$H661)),IF(0&lt;'2_all_summary'!T661,1,2),IF(0='2_all_summary'!T661,4,3))</f>
        <v>4</v>
      </c>
      <c r="R662" s="41">
        <f>IF(ISNUMBER(SEARCH("Yes",'2_all_summary'!$H661)),IF(ISNUMBER(SEARCH("Yes",'2_all_summary'!U661)),1,2),IF(ISNUMBER(SEARCH("No",'2_all_summary'!U661)),4,3))</f>
        <v>4</v>
      </c>
    </row>
    <row r="663" spans="7:18" x14ac:dyDescent="0.3">
      <c r="G663" s="56"/>
      <c r="H663" s="41" t="str">
        <f>'2_all_summary'!D662</f>
        <v>How seasonal fish biodiversity is impacting local river fisheries and fishers socioeconomic condition: A case study in bangladesh</v>
      </c>
      <c r="I663" s="41" t="str">
        <f>'2_all_summary'!E662</f>
        <v>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1.61Â±0.47, 1.93Â±0.53, 0.52Â±0.41, 0.29Â±0.17, 0.70Â±0.17, 1.47Â±0.41, 0.68Â±0.17, and 0.42Â±0.18, respectively. The Bray-Curtis similarity cluster analysis was performed among the diversity indices and observed three available fish species. Almost all the fishermen (91%) were Muslim of age 38.67Â±15.05 years and possessed fishing experience for 19.94Â±15.42 years, with a monthly income of BDT 4166.67Â±1331.85.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Â© 2021, Green Wave Publishing of Canada. All rights reserved.</v>
      </c>
      <c r="J663" s="41">
        <f>IF(ISNUMBER(SEARCH("Yes",'2_all_summary'!$H662)),IF(ISNUMBER(SEARCH("Yes",'2_all_summary'!M662)),1,2),IF(ISNUMBER(SEARCH("No",'2_all_summary'!M662)),4,3))</f>
        <v>4</v>
      </c>
      <c r="K663" s="41">
        <f>IF(ISNUMBER(SEARCH("Yes",'2_all_summary'!$H662)),IF(ISNUMBER(SEARCH("Yes",'2_all_summary'!N662)),1,2),IF(ISNUMBER(SEARCH("No",'2_all_summary'!N662)),4,3))</f>
        <v>4</v>
      </c>
      <c r="L663" s="41">
        <f>IF(ISNUMBER(SEARCH("Yes",'2_all_summary'!$H662)),IF(ISNUMBER(SEARCH("Yes",'2_all_summary'!O662)),1,2),IF(ISNUMBER(SEARCH("No",'2_all_summary'!O662)),4,3))</f>
        <v>4</v>
      </c>
      <c r="M663" s="41">
        <f>IF(ISNUMBER(SEARCH("Yes",'2_all_summary'!$H662)),IF(0&lt;'2_all_summary'!P662,1,2),IF(0='2_all_summary'!P662,4,3))</f>
        <v>4</v>
      </c>
      <c r="N663" s="41">
        <f>IF(ISNUMBER(SEARCH("Yes",'2_all_summary'!$H662)),IF(ISNUMBER(SEARCH("Yes",'2_all_summary'!Q662)),1,2),IF(ISNUMBER(SEARCH("No",'2_all_summary'!Q662)),4,3))</f>
        <v>4</v>
      </c>
      <c r="O663" s="41">
        <f>IF(ISNUMBER(SEARCH("Yes",'2_all_summary'!$H662)),IF(ISNUMBER(SEARCH("Yes",'2_all_summary'!R662)),1,2),IF(ISNUMBER(SEARCH("No",'2_all_summary'!R662)),4,3))</f>
        <v>4</v>
      </c>
      <c r="P663" s="41">
        <f>IF(ISNUMBER(SEARCH("Yes",'2_all_summary'!$H662)),IF(ISNUMBER(SEARCH("Yes",'2_all_summary'!S662)),1,2),IF(ISNUMBER(SEARCH("No",'2_all_summary'!S662)),4,3))</f>
        <v>4</v>
      </c>
      <c r="Q663" s="41">
        <f>IF(ISNUMBER(SEARCH("Yes",'2_all_summary'!$H662)),IF(0&lt;'2_all_summary'!T662,1,2),IF(0='2_all_summary'!T662,4,3))</f>
        <v>4</v>
      </c>
      <c r="R663" s="41">
        <f>IF(ISNUMBER(SEARCH("Yes",'2_all_summary'!$H662)),IF(ISNUMBER(SEARCH("Yes",'2_all_summary'!U662)),1,2),IF(ISNUMBER(SEARCH("No",'2_all_summary'!U662)),4,3))</f>
        <v>4</v>
      </c>
    </row>
    <row r="664" spans="7:18" x14ac:dyDescent="0.3">
      <c r="G664" s="56"/>
      <c r="H664" s="41" t="str">
        <f>'2_all_summary'!D663</f>
        <v>Spatial zoning and community partnership on the development of coastal and marine resources in tourism spots of bali and lombok</v>
      </c>
      <c r="I664" s="41" t="str">
        <f>'2_all_summary'!E663</f>
        <v>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Â© 2020, Advanced Scientific Research. All rights reserved.</v>
      </c>
      <c r="J664" s="41">
        <f>IF(ISNUMBER(SEARCH("Yes",'2_all_summary'!$H663)),IF(ISNUMBER(SEARCH("Yes",'2_all_summary'!M663)),1,2),IF(ISNUMBER(SEARCH("No",'2_all_summary'!M663)),4,3))</f>
        <v>4</v>
      </c>
      <c r="K664" s="41">
        <f>IF(ISNUMBER(SEARCH("Yes",'2_all_summary'!$H663)),IF(ISNUMBER(SEARCH("Yes",'2_all_summary'!N663)),1,2),IF(ISNUMBER(SEARCH("No",'2_all_summary'!N663)),4,3))</f>
        <v>4</v>
      </c>
      <c r="L664" s="41">
        <f>IF(ISNUMBER(SEARCH("Yes",'2_all_summary'!$H663)),IF(ISNUMBER(SEARCH("Yes",'2_all_summary'!O663)),1,2),IF(ISNUMBER(SEARCH("No",'2_all_summary'!O663)),4,3))</f>
        <v>4</v>
      </c>
      <c r="M664" s="41">
        <f>IF(ISNUMBER(SEARCH("Yes",'2_all_summary'!$H663)),IF(0&lt;'2_all_summary'!P663,1,2),IF(0='2_all_summary'!P663,4,3))</f>
        <v>4</v>
      </c>
      <c r="N664" s="41">
        <f>IF(ISNUMBER(SEARCH("Yes",'2_all_summary'!$H663)),IF(ISNUMBER(SEARCH("Yes",'2_all_summary'!Q663)),1,2),IF(ISNUMBER(SEARCH("No",'2_all_summary'!Q663)),4,3))</f>
        <v>4</v>
      </c>
      <c r="O664" s="41">
        <f>IF(ISNUMBER(SEARCH("Yes",'2_all_summary'!$H663)),IF(ISNUMBER(SEARCH("Yes",'2_all_summary'!R663)),1,2),IF(ISNUMBER(SEARCH("No",'2_all_summary'!R663)),4,3))</f>
        <v>4</v>
      </c>
      <c r="P664" s="41">
        <f>IF(ISNUMBER(SEARCH("Yes",'2_all_summary'!$H663)),IF(ISNUMBER(SEARCH("Yes",'2_all_summary'!S663)),1,2),IF(ISNUMBER(SEARCH("No",'2_all_summary'!S663)),4,3))</f>
        <v>4</v>
      </c>
      <c r="Q664" s="41">
        <f>IF(ISNUMBER(SEARCH("Yes",'2_all_summary'!$H663)),IF(0&lt;'2_all_summary'!T663,1,2),IF(0='2_all_summary'!T663,4,3))</f>
        <v>4</v>
      </c>
      <c r="R664" s="41">
        <f>IF(ISNUMBER(SEARCH("Yes",'2_all_summary'!$H663)),IF(ISNUMBER(SEARCH("Yes",'2_all_summary'!U663)),1,2),IF(ISNUMBER(SEARCH("No",'2_all_summary'!U663)),4,3))</f>
        <v>4</v>
      </c>
    </row>
    <row r="665" spans="7:18" x14ac:dyDescent="0.3">
      <c r="G665" s="56"/>
      <c r="H665" s="41" t="str">
        <f>'2_all_summary'!D664</f>
        <v>Locally managed marine areas: Implications for socio-economic impacts in Kadavu, Fiji</v>
      </c>
      <c r="I665" s="41" t="str">
        <f>'2_all_summary'!E664</f>
        <v>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Â© 2020 The Authors</v>
      </c>
      <c r="J665" s="41">
        <f>IF(ISNUMBER(SEARCH("Yes",'2_all_summary'!$H664)),IF(ISNUMBER(SEARCH("Yes",'2_all_summary'!M664)),1,2),IF(ISNUMBER(SEARCH("No",'2_all_summary'!M664)),4,3))</f>
        <v>1</v>
      </c>
      <c r="K665" s="41">
        <f>IF(ISNUMBER(SEARCH("Yes",'2_all_summary'!$H664)),IF(ISNUMBER(SEARCH("Yes",'2_all_summary'!N664)),1,2),IF(ISNUMBER(SEARCH("No",'2_all_summary'!N664)),4,3))</f>
        <v>1</v>
      </c>
      <c r="L665" s="41">
        <f>IF(ISNUMBER(SEARCH("Yes",'2_all_summary'!$H664)),IF(ISNUMBER(SEARCH("Yes",'2_all_summary'!O664)),1,2),IF(ISNUMBER(SEARCH("No",'2_all_summary'!O664)),4,3))</f>
        <v>1</v>
      </c>
      <c r="M665" s="41">
        <f>IF(ISNUMBER(SEARCH("Yes",'2_all_summary'!$H664)),IF(0&lt;'2_all_summary'!P664,1,2),IF(0='2_all_summary'!P664,4,3))</f>
        <v>1</v>
      </c>
      <c r="N665" s="41">
        <f>IF(ISNUMBER(SEARCH("Yes",'2_all_summary'!$H664)),IF(ISNUMBER(SEARCH("Yes",'2_all_summary'!Q664)),1,2),IF(ISNUMBER(SEARCH("No",'2_all_summary'!Q664)),4,3))</f>
        <v>1</v>
      </c>
      <c r="O665" s="41">
        <f>IF(ISNUMBER(SEARCH("Yes",'2_all_summary'!$H664)),IF(ISNUMBER(SEARCH("Yes",'2_all_summary'!R664)),1,2),IF(ISNUMBER(SEARCH("No",'2_all_summary'!R664)),4,3))</f>
        <v>1</v>
      </c>
      <c r="P665" s="41">
        <f>IF(ISNUMBER(SEARCH("Yes",'2_all_summary'!$H664)),IF(ISNUMBER(SEARCH("Yes",'2_all_summary'!S664)),1,2),IF(ISNUMBER(SEARCH("No",'2_all_summary'!S664)),4,3))</f>
        <v>1</v>
      </c>
      <c r="Q665" s="41">
        <f>IF(ISNUMBER(SEARCH("Yes",'2_all_summary'!$H664)),IF(0&lt;'2_all_summary'!T664,1,2),IF(0='2_all_summary'!T664,4,3))</f>
        <v>1</v>
      </c>
      <c r="R665" s="41">
        <f>IF(ISNUMBER(SEARCH("Yes",'2_all_summary'!$H664)),IF(ISNUMBER(SEARCH("Yes",'2_all_summary'!U664)),1,2),IF(ISNUMBER(SEARCH("No",'2_all_summary'!U664)),4,3))</f>
        <v>1</v>
      </c>
    </row>
    <row r="666" spans="7:18" x14ac:dyDescent="0.3">
      <c r="G666" s="56"/>
      <c r="H666" s="41" t="str">
        <f>'2_all_summary'!D665</f>
        <v>Community Marine Monitoring Toolkit: A tool developed in the Pacific to inform community-based marine resource management</v>
      </c>
      <c r="I666" s="41" t="str">
        <f>'2_all_summary'!E665</f>
        <v>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Â© 2020 Elsevier Ltd</v>
      </c>
      <c r="J666" s="41">
        <f>IF(ISNUMBER(SEARCH("Yes",'2_all_summary'!$H665)),IF(ISNUMBER(SEARCH("Yes",'2_all_summary'!M665)),1,2),IF(ISNUMBER(SEARCH("No",'2_all_summary'!M665)),4,3))</f>
        <v>1</v>
      </c>
      <c r="K666" s="41">
        <f>IF(ISNUMBER(SEARCH("Yes",'2_all_summary'!$H665)),IF(ISNUMBER(SEARCH("Yes",'2_all_summary'!N665)),1,2),IF(ISNUMBER(SEARCH("No",'2_all_summary'!N665)),4,3))</f>
        <v>1</v>
      </c>
      <c r="L666" s="41">
        <f>IF(ISNUMBER(SEARCH("Yes",'2_all_summary'!$H665)),IF(ISNUMBER(SEARCH("Yes",'2_all_summary'!O665)),1,2),IF(ISNUMBER(SEARCH("No",'2_all_summary'!O665)),4,3))</f>
        <v>1</v>
      </c>
      <c r="M666" s="41">
        <f>IF(ISNUMBER(SEARCH("Yes",'2_all_summary'!$H665)),IF(0&lt;'2_all_summary'!P665,1,2),IF(0='2_all_summary'!P665,4,3))</f>
        <v>1</v>
      </c>
      <c r="N666" s="41">
        <f>IF(ISNUMBER(SEARCH("Yes",'2_all_summary'!$H665)),IF(ISNUMBER(SEARCH("Yes",'2_all_summary'!Q665)),1,2),IF(ISNUMBER(SEARCH("No",'2_all_summary'!Q665)),4,3))</f>
        <v>1</v>
      </c>
      <c r="O666" s="41">
        <f>IF(ISNUMBER(SEARCH("Yes",'2_all_summary'!$H665)),IF(ISNUMBER(SEARCH("Yes",'2_all_summary'!R665)),1,2),IF(ISNUMBER(SEARCH("No",'2_all_summary'!R665)),4,3))</f>
        <v>1</v>
      </c>
      <c r="P666" s="41">
        <f>IF(ISNUMBER(SEARCH("Yes",'2_all_summary'!$H665)),IF(ISNUMBER(SEARCH("Yes",'2_all_summary'!S665)),1,2),IF(ISNUMBER(SEARCH("No",'2_all_summary'!S665)),4,3))</f>
        <v>1</v>
      </c>
      <c r="Q666" s="41">
        <f>IF(ISNUMBER(SEARCH("Yes",'2_all_summary'!$H665)),IF(0&lt;'2_all_summary'!T665,1,2),IF(0='2_all_summary'!T665,4,3))</f>
        <v>1</v>
      </c>
      <c r="R666" s="41">
        <f>IF(ISNUMBER(SEARCH("Yes",'2_all_summary'!$H665)),IF(ISNUMBER(SEARCH("Yes",'2_all_summary'!U665)),1,2),IF(ISNUMBER(SEARCH("No",'2_all_summary'!U665)),4,3))</f>
        <v>1</v>
      </c>
    </row>
    <row r="667" spans="7:18" x14ac:dyDescent="0.3">
      <c r="G667" s="56"/>
      <c r="H667" s="41" t="str">
        <f>'2_all_summary'!D666</f>
        <v>HIV/AIDS morbidity/mortality, access to social support and household utilization of natural resources in Ngamiland, Botswana</v>
      </c>
      <c r="I667" s="41" t="str">
        <f>'2_all_summary'!E666</f>
        <v>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v>
      </c>
      <c r="J667" s="41">
        <f>IF(ISNUMBER(SEARCH("Yes",'2_all_summary'!$H666)),IF(ISNUMBER(SEARCH("Yes",'2_all_summary'!M666)),1,2),IF(ISNUMBER(SEARCH("No",'2_all_summary'!M666)),4,3))</f>
        <v>4</v>
      </c>
      <c r="K667" s="41">
        <f>IF(ISNUMBER(SEARCH("Yes",'2_all_summary'!$H666)),IF(ISNUMBER(SEARCH("Yes",'2_all_summary'!N666)),1,2),IF(ISNUMBER(SEARCH("No",'2_all_summary'!N666)),4,3))</f>
        <v>4</v>
      </c>
      <c r="L667" s="41">
        <f>IF(ISNUMBER(SEARCH("Yes",'2_all_summary'!$H666)),IF(ISNUMBER(SEARCH("Yes",'2_all_summary'!O666)),1,2),IF(ISNUMBER(SEARCH("No",'2_all_summary'!O666)),4,3))</f>
        <v>4</v>
      </c>
      <c r="M667" s="41">
        <f>IF(ISNUMBER(SEARCH("Yes",'2_all_summary'!$H666)),IF(0&lt;'2_all_summary'!P666,1,2),IF(0='2_all_summary'!P666,4,3))</f>
        <v>4</v>
      </c>
      <c r="N667" s="41">
        <f>IF(ISNUMBER(SEARCH("Yes",'2_all_summary'!$H666)),IF(ISNUMBER(SEARCH("Yes",'2_all_summary'!Q666)),1,2),IF(ISNUMBER(SEARCH("No",'2_all_summary'!Q666)),4,3))</f>
        <v>4</v>
      </c>
      <c r="O667" s="41">
        <f>IF(ISNUMBER(SEARCH("Yes",'2_all_summary'!$H666)),IF(ISNUMBER(SEARCH("Yes",'2_all_summary'!R666)),1,2),IF(ISNUMBER(SEARCH("No",'2_all_summary'!R666)),4,3))</f>
        <v>4</v>
      </c>
      <c r="P667" s="41">
        <f>IF(ISNUMBER(SEARCH("Yes",'2_all_summary'!$H666)),IF(ISNUMBER(SEARCH("Yes",'2_all_summary'!S666)),1,2),IF(ISNUMBER(SEARCH("No",'2_all_summary'!S666)),4,3))</f>
        <v>4</v>
      </c>
      <c r="Q667" s="41">
        <f>IF(ISNUMBER(SEARCH("Yes",'2_all_summary'!$H666)),IF(0&lt;'2_all_summary'!T666,1,2),IF(0='2_all_summary'!T666,4,3))</f>
        <v>4</v>
      </c>
      <c r="R667" s="41">
        <f>IF(ISNUMBER(SEARCH("Yes",'2_all_summary'!$H666)),IF(ISNUMBER(SEARCH("Yes",'2_all_summary'!U666)),1,2),IF(ISNUMBER(SEARCH("No",'2_all_summary'!U666)),4,3))</f>
        <v>4</v>
      </c>
    </row>
    <row r="668" spans="7:18" x14ac:dyDescent="0.3">
      <c r="G668" s="56"/>
      <c r="H668" s="41" t="str">
        <f>'2_all_summary'!D667</f>
        <v>Developing policy-relevant river fish monitoring in Greece: Insights from a nationwide survey</v>
      </c>
      <c r="I668" s="41" t="str">
        <f>'2_all_summary'!E667</f>
        <v>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v>
      </c>
      <c r="J668" s="41">
        <f>IF(ISNUMBER(SEARCH("Yes",'2_all_summary'!$H667)),IF(ISNUMBER(SEARCH("Yes",'2_all_summary'!M667)),1,2),IF(ISNUMBER(SEARCH("No",'2_all_summary'!M667)),4,3))</f>
        <v>4</v>
      </c>
      <c r="K668" s="41">
        <f>IF(ISNUMBER(SEARCH("Yes",'2_all_summary'!$H667)),IF(ISNUMBER(SEARCH("Yes",'2_all_summary'!N667)),1,2),IF(ISNUMBER(SEARCH("No",'2_all_summary'!N667)),4,3))</f>
        <v>4</v>
      </c>
      <c r="L668" s="41">
        <f>IF(ISNUMBER(SEARCH("Yes",'2_all_summary'!$H667)),IF(ISNUMBER(SEARCH("Yes",'2_all_summary'!O667)),1,2),IF(ISNUMBER(SEARCH("No",'2_all_summary'!O667)),4,3))</f>
        <v>4</v>
      </c>
      <c r="M668" s="41">
        <f>IF(ISNUMBER(SEARCH("Yes",'2_all_summary'!$H667)),IF(0&lt;'2_all_summary'!P667,1,2),IF(0='2_all_summary'!P667,4,3))</f>
        <v>4</v>
      </c>
      <c r="N668" s="41">
        <f>IF(ISNUMBER(SEARCH("Yes",'2_all_summary'!$H667)),IF(ISNUMBER(SEARCH("Yes",'2_all_summary'!Q667)),1,2),IF(ISNUMBER(SEARCH("No",'2_all_summary'!Q667)),4,3))</f>
        <v>4</v>
      </c>
      <c r="O668" s="41">
        <f>IF(ISNUMBER(SEARCH("Yes",'2_all_summary'!$H667)),IF(ISNUMBER(SEARCH("Yes",'2_all_summary'!R667)),1,2),IF(ISNUMBER(SEARCH("No",'2_all_summary'!R667)),4,3))</f>
        <v>4</v>
      </c>
      <c r="P668" s="41">
        <f>IF(ISNUMBER(SEARCH("Yes",'2_all_summary'!$H667)),IF(ISNUMBER(SEARCH("Yes",'2_all_summary'!S667)),1,2),IF(ISNUMBER(SEARCH("No",'2_all_summary'!S667)),4,3))</f>
        <v>4</v>
      </c>
      <c r="Q668" s="41">
        <f>IF(ISNUMBER(SEARCH("Yes",'2_all_summary'!$H667)),IF(0&lt;'2_all_summary'!T667,1,2),IF(0='2_all_summary'!T667,4,3))</f>
        <v>4</v>
      </c>
      <c r="R668" s="41">
        <f>IF(ISNUMBER(SEARCH("Yes",'2_all_summary'!$H667)),IF(ISNUMBER(SEARCH("Yes",'2_all_summary'!U667)),1,2),IF(ISNUMBER(SEARCH("No",'2_all_summary'!U667)),4,3))</f>
        <v>4</v>
      </c>
    </row>
    <row r="669" spans="7:18" x14ac:dyDescent="0.3">
      <c r="G669" s="56"/>
      <c r="H669" s="41" t="str">
        <f>'2_all_summary'!D668</f>
        <v>Management histories of Sumilon and Apo Marine Reserves, Philippines, and their influence on national marine resource policy</v>
      </c>
      <c r="I669" s="41" t="str">
        <f>'2_all_summary'!E668</f>
        <v>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v>
      </c>
      <c r="J669" s="41">
        <f>IF(ISNUMBER(SEARCH("Yes",'2_all_summary'!$H668)),IF(ISNUMBER(SEARCH("Yes",'2_all_summary'!M668)),1,2),IF(ISNUMBER(SEARCH("No",'2_all_summary'!M668)),4,3))</f>
        <v>4</v>
      </c>
      <c r="K669" s="41">
        <f>IF(ISNUMBER(SEARCH("Yes",'2_all_summary'!$H668)),IF(ISNUMBER(SEARCH("Yes",'2_all_summary'!N668)),1,2),IF(ISNUMBER(SEARCH("No",'2_all_summary'!N668)),4,3))</f>
        <v>4</v>
      </c>
      <c r="L669" s="41">
        <f>IF(ISNUMBER(SEARCH("Yes",'2_all_summary'!$H668)),IF(ISNUMBER(SEARCH("Yes",'2_all_summary'!O668)),1,2),IF(ISNUMBER(SEARCH("No",'2_all_summary'!O668)),4,3))</f>
        <v>4</v>
      </c>
      <c r="M669" s="41">
        <f>IF(ISNUMBER(SEARCH("Yes",'2_all_summary'!$H668)),IF(0&lt;'2_all_summary'!P668,1,2),IF(0='2_all_summary'!P668,4,3))</f>
        <v>4</v>
      </c>
      <c r="N669" s="41">
        <f>IF(ISNUMBER(SEARCH("Yes",'2_all_summary'!$H668)),IF(ISNUMBER(SEARCH("Yes",'2_all_summary'!Q668)),1,2),IF(ISNUMBER(SEARCH("No",'2_all_summary'!Q668)),4,3))</f>
        <v>4</v>
      </c>
      <c r="O669" s="41">
        <f>IF(ISNUMBER(SEARCH("Yes",'2_all_summary'!$H668)),IF(ISNUMBER(SEARCH("Yes",'2_all_summary'!R668)),1,2),IF(ISNUMBER(SEARCH("No",'2_all_summary'!R668)),4,3))</f>
        <v>4</v>
      </c>
      <c r="P669" s="41">
        <f>IF(ISNUMBER(SEARCH("Yes",'2_all_summary'!$H668)),IF(ISNUMBER(SEARCH("Yes",'2_all_summary'!S668)),1,2),IF(ISNUMBER(SEARCH("No",'2_all_summary'!S668)),4,3))</f>
        <v>4</v>
      </c>
      <c r="Q669" s="41">
        <f>IF(ISNUMBER(SEARCH("Yes",'2_all_summary'!$H668)),IF(0&lt;'2_all_summary'!T668,1,2),IF(0='2_all_summary'!T668,4,3))</f>
        <v>4</v>
      </c>
      <c r="R669" s="41">
        <f>IF(ISNUMBER(SEARCH("Yes",'2_all_summary'!$H668)),IF(ISNUMBER(SEARCH("Yes",'2_all_summary'!U668)),1,2),IF(ISNUMBER(SEARCH("No",'2_all_summary'!U668)),4,3))</f>
        <v>4</v>
      </c>
    </row>
    <row r="670" spans="7:18" x14ac:dyDescent="0.3">
      <c r="G670" s="56"/>
      <c r="H670" s="41" t="str">
        <f>'2_all_summary'!D669</f>
        <v>Fixing marine governance in Fiji? The new scalar narrative of ecosystem-based management</v>
      </c>
      <c r="I670" s="41" t="str">
        <f>'2_all_summary'!E669</f>
        <v>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Â© 2012 Elsevier Ltd.</v>
      </c>
      <c r="J670" s="41">
        <f>IF(ISNUMBER(SEARCH("Yes",'2_all_summary'!$H669)),IF(ISNUMBER(SEARCH("Yes",'2_all_summary'!M669)),1,2),IF(ISNUMBER(SEARCH("No",'2_all_summary'!M669)),4,3))</f>
        <v>1</v>
      </c>
      <c r="K670" s="41">
        <f>IF(ISNUMBER(SEARCH("Yes",'2_all_summary'!$H669)),IF(ISNUMBER(SEARCH("Yes",'2_all_summary'!N669)),1,2),IF(ISNUMBER(SEARCH("No",'2_all_summary'!N669)),4,3))</f>
        <v>1</v>
      </c>
      <c r="L670" s="41">
        <f>IF(ISNUMBER(SEARCH("Yes",'2_all_summary'!$H669)),IF(ISNUMBER(SEARCH("Yes",'2_all_summary'!O669)),1,2),IF(ISNUMBER(SEARCH("No",'2_all_summary'!O669)),4,3))</f>
        <v>1</v>
      </c>
      <c r="M670" s="41">
        <f>IF(ISNUMBER(SEARCH("Yes",'2_all_summary'!$H669)),IF(0&lt;'2_all_summary'!P669,1,2),IF(0='2_all_summary'!P669,4,3))</f>
        <v>1</v>
      </c>
      <c r="N670" s="41">
        <f>IF(ISNUMBER(SEARCH("Yes",'2_all_summary'!$H669)),IF(ISNUMBER(SEARCH("Yes",'2_all_summary'!Q669)),1,2),IF(ISNUMBER(SEARCH("No",'2_all_summary'!Q669)),4,3))</f>
        <v>1</v>
      </c>
      <c r="O670" s="41">
        <f>IF(ISNUMBER(SEARCH("Yes",'2_all_summary'!$H669)),IF(ISNUMBER(SEARCH("Yes",'2_all_summary'!R669)),1,2),IF(ISNUMBER(SEARCH("No",'2_all_summary'!R669)),4,3))</f>
        <v>1</v>
      </c>
      <c r="P670" s="41">
        <f>IF(ISNUMBER(SEARCH("Yes",'2_all_summary'!$H669)),IF(ISNUMBER(SEARCH("Yes",'2_all_summary'!S669)),1,2),IF(ISNUMBER(SEARCH("No",'2_all_summary'!S669)),4,3))</f>
        <v>1</v>
      </c>
      <c r="Q670" s="41">
        <f>IF(ISNUMBER(SEARCH("Yes",'2_all_summary'!$H669)),IF(0&lt;'2_all_summary'!T669,1,2),IF(0='2_all_summary'!T669,4,3))</f>
        <v>1</v>
      </c>
      <c r="R670" s="41">
        <f>IF(ISNUMBER(SEARCH("Yes",'2_all_summary'!$H669)),IF(ISNUMBER(SEARCH("Yes",'2_all_summary'!U669)),1,2),IF(ISNUMBER(SEARCH("No",'2_all_summary'!U669)),4,3))</f>
        <v>1</v>
      </c>
    </row>
    <row r="671" spans="7:18" x14ac:dyDescent="0.3">
      <c r="G671" s="56"/>
      <c r="H671" s="41" t="str">
        <f>'2_all_summary'!D670</f>
        <v>Environmental sustainability in fishing communities within tourist destinations: The case of Mem de SÃ¡ Island - Brazil [Sustentabilidade ambiental em comunidades de pescadores inseridas em destino turÃ­stico: O caso da Ilha Mem de SÃ¡ â€“ Brasil] [Sostenibilidad ambiental en comunidades pesqueras insertadas en destino turÃ­stico: El caso de la Isla Mem De SÃ¡ - Brasil]</v>
      </c>
      <c r="I671" s="41" t="str">
        <f>'2_all_summary'!E670</f>
        <v>Objective: Evaluate the environmental sustainability of the community of Mem de SÃ¡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Â© 2021 Universidade Nove de Julho-UNINOVE. All rights reserved.</v>
      </c>
      <c r="J671" s="41">
        <f>IF(ISNUMBER(SEARCH("Yes",'2_all_summary'!$H670)),IF(ISNUMBER(SEARCH("Yes",'2_all_summary'!M670)),1,2),IF(ISNUMBER(SEARCH("No",'2_all_summary'!M670)),4,3))</f>
        <v>4</v>
      </c>
      <c r="K671" s="41">
        <f>IF(ISNUMBER(SEARCH("Yes",'2_all_summary'!$H670)),IF(ISNUMBER(SEARCH("Yes",'2_all_summary'!N670)),1,2),IF(ISNUMBER(SEARCH("No",'2_all_summary'!N670)),4,3))</f>
        <v>4</v>
      </c>
      <c r="L671" s="41">
        <f>IF(ISNUMBER(SEARCH("Yes",'2_all_summary'!$H670)),IF(ISNUMBER(SEARCH("Yes",'2_all_summary'!O670)),1,2),IF(ISNUMBER(SEARCH("No",'2_all_summary'!O670)),4,3))</f>
        <v>4</v>
      </c>
      <c r="M671" s="41">
        <f>IF(ISNUMBER(SEARCH("Yes",'2_all_summary'!$H670)),IF(0&lt;'2_all_summary'!P670,1,2),IF(0='2_all_summary'!P670,4,3))</f>
        <v>4</v>
      </c>
      <c r="N671" s="41">
        <f>IF(ISNUMBER(SEARCH("Yes",'2_all_summary'!$H670)),IF(ISNUMBER(SEARCH("Yes",'2_all_summary'!Q670)),1,2),IF(ISNUMBER(SEARCH("No",'2_all_summary'!Q670)),4,3))</f>
        <v>4</v>
      </c>
      <c r="O671" s="41">
        <f>IF(ISNUMBER(SEARCH("Yes",'2_all_summary'!$H670)),IF(ISNUMBER(SEARCH("Yes",'2_all_summary'!R670)),1,2),IF(ISNUMBER(SEARCH("No",'2_all_summary'!R670)),4,3))</f>
        <v>4</v>
      </c>
      <c r="P671" s="41">
        <f>IF(ISNUMBER(SEARCH("Yes",'2_all_summary'!$H670)),IF(ISNUMBER(SEARCH("Yes",'2_all_summary'!S670)),1,2),IF(ISNUMBER(SEARCH("No",'2_all_summary'!S670)),4,3))</f>
        <v>4</v>
      </c>
      <c r="Q671" s="41">
        <f>IF(ISNUMBER(SEARCH("Yes",'2_all_summary'!$H670)),IF(0&lt;'2_all_summary'!T670,1,2),IF(0='2_all_summary'!T670,4,3))</f>
        <v>4</v>
      </c>
      <c r="R671" s="41">
        <f>IF(ISNUMBER(SEARCH("Yes",'2_all_summary'!$H670)),IF(ISNUMBER(SEARCH("Yes",'2_all_summary'!U670)),1,2),IF(ISNUMBER(SEARCH("No",'2_all_summary'!U670)),4,3))</f>
        <v>4</v>
      </c>
    </row>
    <row r="672" spans="7:18" x14ac:dyDescent="0.3">
      <c r="G672" s="56"/>
      <c r="H672" s="41" t="str">
        <f>'2_all_summary'!D671</f>
        <v>FishNET: An automated relational database for zebrafish colony management</v>
      </c>
      <c r="I672" s="41" t="str">
        <f>'2_all_summary'!E671</f>
        <v>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â€œvirtual facility,â€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FishNETâ€™s easy, intuitive record management and open-source, end-userâ€“modifiable architecture provides an efficient solution to real-time zebrafish colony management for users throughout a facility and institution and, in some cases, across entire research hubs. Â© 2019 Cantu Gutierrez et al.</v>
      </c>
      <c r="J672" s="41">
        <f>IF(ISNUMBER(SEARCH("Yes",'2_all_summary'!$H671)),IF(ISNUMBER(SEARCH("Yes",'2_all_summary'!M671)),1,2),IF(ISNUMBER(SEARCH("No",'2_all_summary'!M671)),4,3))</f>
        <v>4</v>
      </c>
      <c r="K672" s="41">
        <f>IF(ISNUMBER(SEARCH("Yes",'2_all_summary'!$H671)),IF(ISNUMBER(SEARCH("Yes",'2_all_summary'!N671)),1,2),IF(ISNUMBER(SEARCH("No",'2_all_summary'!N671)),4,3))</f>
        <v>4</v>
      </c>
      <c r="L672" s="41">
        <f>IF(ISNUMBER(SEARCH("Yes",'2_all_summary'!$H671)),IF(ISNUMBER(SEARCH("Yes",'2_all_summary'!O671)),1,2),IF(ISNUMBER(SEARCH("No",'2_all_summary'!O671)),4,3))</f>
        <v>4</v>
      </c>
      <c r="M672" s="41">
        <f>IF(ISNUMBER(SEARCH("Yes",'2_all_summary'!$H671)),IF(0&lt;'2_all_summary'!P671,1,2),IF(0='2_all_summary'!P671,4,3))</f>
        <v>4</v>
      </c>
      <c r="N672" s="41">
        <f>IF(ISNUMBER(SEARCH("Yes",'2_all_summary'!$H671)),IF(ISNUMBER(SEARCH("Yes",'2_all_summary'!Q671)),1,2),IF(ISNUMBER(SEARCH("No",'2_all_summary'!Q671)),4,3))</f>
        <v>4</v>
      </c>
      <c r="O672" s="41">
        <f>IF(ISNUMBER(SEARCH("Yes",'2_all_summary'!$H671)),IF(ISNUMBER(SEARCH("Yes",'2_all_summary'!R671)),1,2),IF(ISNUMBER(SEARCH("No",'2_all_summary'!R671)),4,3))</f>
        <v>4</v>
      </c>
      <c r="P672" s="41">
        <f>IF(ISNUMBER(SEARCH("Yes",'2_all_summary'!$H671)),IF(ISNUMBER(SEARCH("Yes",'2_all_summary'!S671)),1,2),IF(ISNUMBER(SEARCH("No",'2_all_summary'!S671)),4,3))</f>
        <v>4</v>
      </c>
      <c r="Q672" s="41">
        <f>IF(ISNUMBER(SEARCH("Yes",'2_all_summary'!$H671)),IF(0&lt;'2_all_summary'!T671,1,2),IF(0='2_all_summary'!T671,4,3))</f>
        <v>4</v>
      </c>
      <c r="R672" s="41">
        <f>IF(ISNUMBER(SEARCH("Yes",'2_all_summary'!$H671)),IF(ISNUMBER(SEARCH("Yes",'2_all_summary'!U671)),1,2),IF(ISNUMBER(SEARCH("No",'2_all_summary'!U671)),4,3))</f>
        <v>4</v>
      </c>
    </row>
    <row r="673" spans="7:18" x14ac:dyDescent="0.3">
      <c r="G673" s="56"/>
      <c r="H673" s="41" t="str">
        <f>'2_all_summary'!D672</f>
        <v>Impacts and importance of introduction of culture-based fisheries in three medium sized perennial reservoirs in Sri Lanka</v>
      </c>
      <c r="I673" s="41" t="str">
        <f>'2_all_summary'!E672</f>
        <v>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Â© Asian Fisheries Society.</v>
      </c>
      <c r="J673" s="41">
        <f>IF(ISNUMBER(SEARCH("Yes",'2_all_summary'!$H672)),IF(ISNUMBER(SEARCH("Yes",'2_all_summary'!M672)),1,2),IF(ISNUMBER(SEARCH("No",'2_all_summary'!M672)),4,3))</f>
        <v>4</v>
      </c>
      <c r="K673" s="41">
        <f>IF(ISNUMBER(SEARCH("Yes",'2_all_summary'!$H672)),IF(ISNUMBER(SEARCH("Yes",'2_all_summary'!N672)),1,2),IF(ISNUMBER(SEARCH("No",'2_all_summary'!N672)),4,3))</f>
        <v>4</v>
      </c>
      <c r="L673" s="41">
        <f>IF(ISNUMBER(SEARCH("Yes",'2_all_summary'!$H672)),IF(ISNUMBER(SEARCH("Yes",'2_all_summary'!O672)),1,2),IF(ISNUMBER(SEARCH("No",'2_all_summary'!O672)),4,3))</f>
        <v>4</v>
      </c>
      <c r="M673" s="41">
        <f>IF(ISNUMBER(SEARCH("Yes",'2_all_summary'!$H672)),IF(0&lt;'2_all_summary'!P672,1,2),IF(0='2_all_summary'!P672,4,3))</f>
        <v>4</v>
      </c>
      <c r="N673" s="41">
        <f>IF(ISNUMBER(SEARCH("Yes",'2_all_summary'!$H672)),IF(ISNUMBER(SEARCH("Yes",'2_all_summary'!Q672)),1,2),IF(ISNUMBER(SEARCH("No",'2_all_summary'!Q672)),4,3))</f>
        <v>4</v>
      </c>
      <c r="O673" s="41">
        <f>IF(ISNUMBER(SEARCH("Yes",'2_all_summary'!$H672)),IF(ISNUMBER(SEARCH("Yes",'2_all_summary'!R672)),1,2),IF(ISNUMBER(SEARCH("No",'2_all_summary'!R672)),4,3))</f>
        <v>4</v>
      </c>
      <c r="P673" s="41">
        <f>IF(ISNUMBER(SEARCH("Yes",'2_all_summary'!$H672)),IF(ISNUMBER(SEARCH("Yes",'2_all_summary'!S672)),1,2),IF(ISNUMBER(SEARCH("No",'2_all_summary'!S672)),4,3))</f>
        <v>4</v>
      </c>
      <c r="Q673" s="41">
        <f>IF(ISNUMBER(SEARCH("Yes",'2_all_summary'!$H672)),IF(0&lt;'2_all_summary'!T672,1,2),IF(0='2_all_summary'!T672,4,3))</f>
        <v>4</v>
      </c>
      <c r="R673" s="41">
        <f>IF(ISNUMBER(SEARCH("Yes",'2_all_summary'!$H672)),IF(ISNUMBER(SEARCH("Yes",'2_all_summary'!U672)),1,2),IF(ISNUMBER(SEARCH("No",'2_all_summary'!U672)),4,3))</f>
        <v>4</v>
      </c>
    </row>
    <row r="674" spans="7:18" x14ac:dyDescent="0.3">
      <c r="G674" s="56"/>
      <c r="H674" s="41" t="str">
        <f>'2_all_summary'!D673</f>
        <v>Evolution and Lessons from Fisheries and Coastal Management in the Philippines</v>
      </c>
      <c r="I674" s="41" t="str">
        <f>'2_all_summary'!E673</f>
        <v>[No abstract available]</v>
      </c>
      <c r="J674" s="41">
        <f>IF(ISNUMBER(SEARCH("Yes",'2_all_summary'!$H673)),IF(ISNUMBER(SEARCH("Yes",'2_all_summary'!M673)),1,2),IF(ISNUMBER(SEARCH("No",'2_all_summary'!M673)),4,3))</f>
        <v>4</v>
      </c>
      <c r="K674" s="41">
        <f>IF(ISNUMBER(SEARCH("Yes",'2_all_summary'!$H673)),IF(ISNUMBER(SEARCH("Yes",'2_all_summary'!N673)),1,2),IF(ISNUMBER(SEARCH("No",'2_all_summary'!N673)),4,3))</f>
        <v>4</v>
      </c>
      <c r="L674" s="41">
        <f>IF(ISNUMBER(SEARCH("Yes",'2_all_summary'!$H673)),IF(ISNUMBER(SEARCH("Yes",'2_all_summary'!O673)),1,2),IF(ISNUMBER(SEARCH("No",'2_all_summary'!O673)),4,3))</f>
        <v>4</v>
      </c>
      <c r="M674" s="41">
        <f>IF(ISNUMBER(SEARCH("Yes",'2_all_summary'!$H673)),IF(0&lt;'2_all_summary'!P673,1,2),IF(0='2_all_summary'!P673,4,3))</f>
        <v>4</v>
      </c>
      <c r="N674" s="41">
        <f>IF(ISNUMBER(SEARCH("Yes",'2_all_summary'!$H673)),IF(ISNUMBER(SEARCH("Yes",'2_all_summary'!Q673)),1,2),IF(ISNUMBER(SEARCH("No",'2_all_summary'!Q673)),4,3))</f>
        <v>4</v>
      </c>
      <c r="O674" s="41">
        <f>IF(ISNUMBER(SEARCH("Yes",'2_all_summary'!$H673)),IF(ISNUMBER(SEARCH("Yes",'2_all_summary'!R673)),1,2),IF(ISNUMBER(SEARCH("No",'2_all_summary'!R673)),4,3))</f>
        <v>4</v>
      </c>
      <c r="P674" s="41">
        <f>IF(ISNUMBER(SEARCH("Yes",'2_all_summary'!$H673)),IF(ISNUMBER(SEARCH("Yes",'2_all_summary'!S673)),1,2),IF(ISNUMBER(SEARCH("No",'2_all_summary'!S673)),4,3))</f>
        <v>4</v>
      </c>
      <c r="Q674" s="41">
        <f>IF(ISNUMBER(SEARCH("Yes",'2_all_summary'!$H673)),IF(0&lt;'2_all_summary'!T673,1,2),IF(0='2_all_summary'!T673,4,3))</f>
        <v>4</v>
      </c>
      <c r="R674" s="41">
        <f>IF(ISNUMBER(SEARCH("Yes",'2_all_summary'!$H673)),IF(ISNUMBER(SEARCH("Yes",'2_all_summary'!U673)),1,2),IF(ISNUMBER(SEARCH("No",'2_all_summary'!U673)),4,3))</f>
        <v>4</v>
      </c>
    </row>
    <row r="675" spans="7:18" x14ac:dyDescent="0.3">
      <c r="G675" s="56"/>
      <c r="H675" s="41" t="str">
        <f>'2_all_summary'!D674</f>
        <v>Importance of deepening integration of crime and conservation sciences</v>
      </c>
      <c r="I675" s="41" t="str">
        <f>'2_all_summary'!E674</f>
        <v>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Â© 2021 The Authors. Conservation Biology published by Wiley Periodicals LLC on behalf of Society for Conservation Biology</v>
      </c>
      <c r="J675" s="41">
        <f>IF(ISNUMBER(SEARCH("Yes",'2_all_summary'!$H674)),IF(ISNUMBER(SEARCH("Yes",'2_all_summary'!M674)),1,2),IF(ISNUMBER(SEARCH("No",'2_all_summary'!M674)),4,3))</f>
        <v>4</v>
      </c>
      <c r="K675" s="41">
        <f>IF(ISNUMBER(SEARCH("Yes",'2_all_summary'!$H674)),IF(ISNUMBER(SEARCH("Yes",'2_all_summary'!N674)),1,2),IF(ISNUMBER(SEARCH("No",'2_all_summary'!N674)),4,3))</f>
        <v>4</v>
      </c>
      <c r="L675" s="41">
        <f>IF(ISNUMBER(SEARCH("Yes",'2_all_summary'!$H674)),IF(ISNUMBER(SEARCH("Yes",'2_all_summary'!O674)),1,2),IF(ISNUMBER(SEARCH("No",'2_all_summary'!O674)),4,3))</f>
        <v>4</v>
      </c>
      <c r="M675" s="41">
        <f>IF(ISNUMBER(SEARCH("Yes",'2_all_summary'!$H674)),IF(0&lt;'2_all_summary'!P674,1,2),IF(0='2_all_summary'!P674,4,3))</f>
        <v>4</v>
      </c>
      <c r="N675" s="41">
        <f>IF(ISNUMBER(SEARCH("Yes",'2_all_summary'!$H674)),IF(ISNUMBER(SEARCH("Yes",'2_all_summary'!Q674)),1,2),IF(ISNUMBER(SEARCH("No",'2_all_summary'!Q674)),4,3))</f>
        <v>4</v>
      </c>
      <c r="O675" s="41">
        <f>IF(ISNUMBER(SEARCH("Yes",'2_all_summary'!$H674)),IF(ISNUMBER(SEARCH("Yes",'2_all_summary'!R674)),1,2),IF(ISNUMBER(SEARCH("No",'2_all_summary'!R674)),4,3))</f>
        <v>4</v>
      </c>
      <c r="P675" s="41">
        <f>IF(ISNUMBER(SEARCH("Yes",'2_all_summary'!$H674)),IF(ISNUMBER(SEARCH("Yes",'2_all_summary'!S674)),1,2),IF(ISNUMBER(SEARCH("No",'2_all_summary'!S674)),4,3))</f>
        <v>4</v>
      </c>
      <c r="Q675" s="41">
        <f>IF(ISNUMBER(SEARCH("Yes",'2_all_summary'!$H674)),IF(0&lt;'2_all_summary'!T674,1,2),IF(0='2_all_summary'!T674,4,3))</f>
        <v>4</v>
      </c>
      <c r="R675" s="41">
        <f>IF(ISNUMBER(SEARCH("Yes",'2_all_summary'!$H674)),IF(ISNUMBER(SEARCH("Yes",'2_all_summary'!U674)),1,2),IF(ISNUMBER(SEARCH("No",'2_all_summary'!U674)),4,3))</f>
        <v>4</v>
      </c>
    </row>
    <row r="676" spans="7:18" x14ac:dyDescent="0.3">
      <c r="G676" s="56"/>
      <c r="H676" s="41" t="str">
        <f>'2_all_summary'!D675</f>
        <v>Aetiology, practice patterns and burden of end-stage kidney disease in South Asia and South-East Asia: A questionnaire-based survey</v>
      </c>
      <c r="I676" s="41" t="str">
        <f>'2_all_summary'!E675</f>
        <v>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2â€”59.45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Â© 2020 Asian Pacific Society of Nephrology</v>
      </c>
      <c r="J676" s="41">
        <f>IF(ISNUMBER(SEARCH("Yes",'2_all_summary'!$H675)),IF(ISNUMBER(SEARCH("Yes",'2_all_summary'!M675)),1,2),IF(ISNUMBER(SEARCH("No",'2_all_summary'!M675)),4,3))</f>
        <v>4</v>
      </c>
      <c r="K676" s="41">
        <f>IF(ISNUMBER(SEARCH("Yes",'2_all_summary'!$H675)),IF(ISNUMBER(SEARCH("Yes",'2_all_summary'!N675)),1,2),IF(ISNUMBER(SEARCH("No",'2_all_summary'!N675)),4,3))</f>
        <v>4</v>
      </c>
      <c r="L676" s="41">
        <f>IF(ISNUMBER(SEARCH("Yes",'2_all_summary'!$H675)),IF(ISNUMBER(SEARCH("Yes",'2_all_summary'!O675)),1,2),IF(ISNUMBER(SEARCH("No",'2_all_summary'!O675)),4,3))</f>
        <v>4</v>
      </c>
      <c r="M676" s="41">
        <f>IF(ISNUMBER(SEARCH("Yes",'2_all_summary'!$H675)),IF(0&lt;'2_all_summary'!P675,1,2),IF(0='2_all_summary'!P675,4,3))</f>
        <v>4</v>
      </c>
      <c r="N676" s="41">
        <f>IF(ISNUMBER(SEARCH("Yes",'2_all_summary'!$H675)),IF(ISNUMBER(SEARCH("Yes",'2_all_summary'!Q675)),1,2),IF(ISNUMBER(SEARCH("No",'2_all_summary'!Q675)),4,3))</f>
        <v>4</v>
      </c>
      <c r="O676" s="41">
        <f>IF(ISNUMBER(SEARCH("Yes",'2_all_summary'!$H675)),IF(ISNUMBER(SEARCH("Yes",'2_all_summary'!R675)),1,2),IF(ISNUMBER(SEARCH("No",'2_all_summary'!R675)),4,3))</f>
        <v>4</v>
      </c>
      <c r="P676" s="41">
        <f>IF(ISNUMBER(SEARCH("Yes",'2_all_summary'!$H675)),IF(ISNUMBER(SEARCH("Yes",'2_all_summary'!S675)),1,2),IF(ISNUMBER(SEARCH("No",'2_all_summary'!S675)),4,3))</f>
        <v>4</v>
      </c>
      <c r="Q676" s="41">
        <f>IF(ISNUMBER(SEARCH("Yes",'2_all_summary'!$H675)),IF(0&lt;'2_all_summary'!T675,1,2),IF(0='2_all_summary'!T675,4,3))</f>
        <v>4</v>
      </c>
      <c r="R676" s="41">
        <f>IF(ISNUMBER(SEARCH("Yes",'2_all_summary'!$H675)),IF(ISNUMBER(SEARCH("Yes",'2_all_summary'!U675)),1,2),IF(ISNUMBER(SEARCH("No",'2_all_summary'!U675)),4,3))</f>
        <v>4</v>
      </c>
    </row>
    <row r="677" spans="7:18" x14ac:dyDescent="0.3">
      <c r="G677" s="56"/>
      <c r="H677" s="41" t="str">
        <f>'2_all_summary'!D676</f>
        <v>Two sides of a coin: Effects of climate change on the native and non-native distribution of Colossoma macropomum in South America</v>
      </c>
      <c r="I677" s="41" t="str">
        <f>'2_all_summary'!E676</f>
        <v>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ParanÃ¡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Â© 2017 Lopes et al. This is an open access article distributed under the terms of the Creative Commons Attribution License, which permits unrestricted use, distribution, and reproduction in any medium, provided the original author and source are credited.</v>
      </c>
      <c r="J677" s="41">
        <f>IF(ISNUMBER(SEARCH("Yes",'2_all_summary'!$H676)),IF(ISNUMBER(SEARCH("Yes",'2_all_summary'!M676)),1,2),IF(ISNUMBER(SEARCH("No",'2_all_summary'!M676)),4,3))</f>
        <v>4</v>
      </c>
      <c r="K677" s="41">
        <f>IF(ISNUMBER(SEARCH("Yes",'2_all_summary'!$H676)),IF(ISNUMBER(SEARCH("Yes",'2_all_summary'!N676)),1,2),IF(ISNUMBER(SEARCH("No",'2_all_summary'!N676)),4,3))</f>
        <v>4</v>
      </c>
      <c r="L677" s="41">
        <f>IF(ISNUMBER(SEARCH("Yes",'2_all_summary'!$H676)),IF(ISNUMBER(SEARCH("Yes",'2_all_summary'!O676)),1,2),IF(ISNUMBER(SEARCH("No",'2_all_summary'!O676)),4,3))</f>
        <v>4</v>
      </c>
      <c r="M677" s="41">
        <f>IF(ISNUMBER(SEARCH("Yes",'2_all_summary'!$H676)),IF(0&lt;'2_all_summary'!P676,1,2),IF(0='2_all_summary'!P676,4,3))</f>
        <v>4</v>
      </c>
      <c r="N677" s="41">
        <f>IF(ISNUMBER(SEARCH("Yes",'2_all_summary'!$H676)),IF(ISNUMBER(SEARCH("Yes",'2_all_summary'!Q676)),1,2),IF(ISNUMBER(SEARCH("No",'2_all_summary'!Q676)),4,3))</f>
        <v>4</v>
      </c>
      <c r="O677" s="41">
        <f>IF(ISNUMBER(SEARCH("Yes",'2_all_summary'!$H676)),IF(ISNUMBER(SEARCH("Yes",'2_all_summary'!R676)),1,2),IF(ISNUMBER(SEARCH("No",'2_all_summary'!R676)),4,3))</f>
        <v>4</v>
      </c>
      <c r="P677" s="41">
        <f>IF(ISNUMBER(SEARCH("Yes",'2_all_summary'!$H676)),IF(ISNUMBER(SEARCH("Yes",'2_all_summary'!S676)),1,2),IF(ISNUMBER(SEARCH("No",'2_all_summary'!S676)),4,3))</f>
        <v>4</v>
      </c>
      <c r="Q677" s="41">
        <f>IF(ISNUMBER(SEARCH("Yes",'2_all_summary'!$H676)),IF(0&lt;'2_all_summary'!T676,1,2),IF(0='2_all_summary'!T676,4,3))</f>
        <v>4</v>
      </c>
      <c r="R677" s="41">
        <f>IF(ISNUMBER(SEARCH("Yes",'2_all_summary'!$H676)),IF(ISNUMBER(SEARCH("Yes",'2_all_summary'!U676)),1,2),IF(ISNUMBER(SEARCH("No",'2_all_summary'!U676)),4,3))</f>
        <v>4</v>
      </c>
    </row>
    <row r="678" spans="7:18" x14ac:dyDescent="0.3">
      <c r="G678" s="56"/>
      <c r="H678" s="41" t="str">
        <f>'2_all_summary'!D677</f>
        <v>Integrating biological conservation into management: Community adaptive learning in the wetlands of bangladesh</v>
      </c>
      <c r="I678" s="41" t="str">
        <f>'2_all_summary'!E677</f>
        <v>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Â© 2010 Taylor &amp; Francis Group, LLC.</v>
      </c>
      <c r="J678" s="41">
        <f>IF(ISNUMBER(SEARCH("Yes",'2_all_summary'!$H677)),IF(ISNUMBER(SEARCH("Yes",'2_all_summary'!M677)),1,2),IF(ISNUMBER(SEARCH("No",'2_all_summary'!M677)),4,3))</f>
        <v>4</v>
      </c>
      <c r="K678" s="41">
        <f>IF(ISNUMBER(SEARCH("Yes",'2_all_summary'!$H677)),IF(ISNUMBER(SEARCH("Yes",'2_all_summary'!N677)),1,2),IF(ISNUMBER(SEARCH("No",'2_all_summary'!N677)),4,3))</f>
        <v>4</v>
      </c>
      <c r="L678" s="41">
        <f>IF(ISNUMBER(SEARCH("Yes",'2_all_summary'!$H677)),IF(ISNUMBER(SEARCH("Yes",'2_all_summary'!O677)),1,2),IF(ISNUMBER(SEARCH("No",'2_all_summary'!O677)),4,3))</f>
        <v>4</v>
      </c>
      <c r="M678" s="41">
        <f>IF(ISNUMBER(SEARCH("Yes",'2_all_summary'!$H677)),IF(0&lt;'2_all_summary'!P677,1,2),IF(0='2_all_summary'!P677,4,3))</f>
        <v>4</v>
      </c>
      <c r="N678" s="41">
        <f>IF(ISNUMBER(SEARCH("Yes",'2_all_summary'!$H677)),IF(ISNUMBER(SEARCH("Yes",'2_all_summary'!Q677)),1,2),IF(ISNUMBER(SEARCH("No",'2_all_summary'!Q677)),4,3))</f>
        <v>4</v>
      </c>
      <c r="O678" s="41">
        <f>IF(ISNUMBER(SEARCH("Yes",'2_all_summary'!$H677)),IF(ISNUMBER(SEARCH("Yes",'2_all_summary'!R677)),1,2),IF(ISNUMBER(SEARCH("No",'2_all_summary'!R677)),4,3))</f>
        <v>4</v>
      </c>
      <c r="P678" s="41">
        <f>IF(ISNUMBER(SEARCH("Yes",'2_all_summary'!$H677)),IF(ISNUMBER(SEARCH("Yes",'2_all_summary'!S677)),1,2),IF(ISNUMBER(SEARCH("No",'2_all_summary'!S677)),4,3))</f>
        <v>4</v>
      </c>
      <c r="Q678" s="41">
        <f>IF(ISNUMBER(SEARCH("Yes",'2_all_summary'!$H677)),IF(0&lt;'2_all_summary'!T677,1,2),IF(0='2_all_summary'!T677,4,3))</f>
        <v>4</v>
      </c>
      <c r="R678" s="41">
        <f>IF(ISNUMBER(SEARCH("Yes",'2_all_summary'!$H677)),IF(ISNUMBER(SEARCH("Yes",'2_all_summary'!U677)),1,2),IF(ISNUMBER(SEARCH("No",'2_all_summary'!U677)),4,3))</f>
        <v>4</v>
      </c>
    </row>
    <row r="679" spans="7:18" x14ac:dyDescent="0.3">
      <c r="G679" s="56"/>
      <c r="H679" s="41" t="str">
        <f>'2_all_summary'!D678</f>
        <v>Managing the discourse of resource management: The case of sasi from 'Southeast' Maluku, Indonesia</v>
      </c>
      <c r="I679" s="41" t="str">
        <f>'2_all_summary'!E678</f>
        <v>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v>
      </c>
      <c r="J679" s="41">
        <f>IF(ISNUMBER(SEARCH("Yes",'2_all_summary'!$H678)),IF(ISNUMBER(SEARCH("Yes",'2_all_summary'!M678)),1,2),IF(ISNUMBER(SEARCH("No",'2_all_summary'!M678)),4,3))</f>
        <v>4</v>
      </c>
      <c r="K679" s="41">
        <f>IF(ISNUMBER(SEARCH("Yes",'2_all_summary'!$H678)),IF(ISNUMBER(SEARCH("Yes",'2_all_summary'!N678)),1,2),IF(ISNUMBER(SEARCH("No",'2_all_summary'!N678)),4,3))</f>
        <v>4</v>
      </c>
      <c r="L679" s="41">
        <f>IF(ISNUMBER(SEARCH("Yes",'2_all_summary'!$H678)),IF(ISNUMBER(SEARCH("Yes",'2_all_summary'!O678)),1,2),IF(ISNUMBER(SEARCH("No",'2_all_summary'!O678)),4,3))</f>
        <v>4</v>
      </c>
      <c r="M679" s="41">
        <f>IF(ISNUMBER(SEARCH("Yes",'2_all_summary'!$H678)),IF(0&lt;'2_all_summary'!P678,1,2),IF(0='2_all_summary'!P678,4,3))</f>
        <v>4</v>
      </c>
      <c r="N679" s="41">
        <f>IF(ISNUMBER(SEARCH("Yes",'2_all_summary'!$H678)),IF(ISNUMBER(SEARCH("Yes",'2_all_summary'!Q678)),1,2),IF(ISNUMBER(SEARCH("No",'2_all_summary'!Q678)),4,3))</f>
        <v>4</v>
      </c>
      <c r="O679" s="41">
        <f>IF(ISNUMBER(SEARCH("Yes",'2_all_summary'!$H678)),IF(ISNUMBER(SEARCH("Yes",'2_all_summary'!R678)),1,2),IF(ISNUMBER(SEARCH("No",'2_all_summary'!R678)),4,3))</f>
        <v>4</v>
      </c>
      <c r="P679" s="41">
        <f>IF(ISNUMBER(SEARCH("Yes",'2_all_summary'!$H678)),IF(ISNUMBER(SEARCH("Yes",'2_all_summary'!S678)),1,2),IF(ISNUMBER(SEARCH("No",'2_all_summary'!S678)),4,3))</f>
        <v>4</v>
      </c>
      <c r="Q679" s="41">
        <f>IF(ISNUMBER(SEARCH("Yes",'2_all_summary'!$H678)),IF(0&lt;'2_all_summary'!T678,1,2),IF(0='2_all_summary'!T678,4,3))</f>
        <v>4</v>
      </c>
      <c r="R679" s="41">
        <f>IF(ISNUMBER(SEARCH("Yes",'2_all_summary'!$H678)),IF(ISNUMBER(SEARCH("Yes",'2_all_summary'!U678)),1,2),IF(ISNUMBER(SEARCH("No",'2_all_summary'!U678)),4,3))</f>
        <v>4</v>
      </c>
    </row>
    <row r="680" spans="7:18" x14ac:dyDescent="0.3">
      <c r="G680" s="56"/>
      <c r="H680" s="41" t="str">
        <f>'2_all_summary'!D679</f>
        <v>Arapaima: An Amazonian fish species of immense proportions</v>
      </c>
      <c r="I680" s="41" t="str">
        <f>'2_all_summary'!E679</f>
        <v>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Â© 2002 Taylor &amp; Francis Group, LLC.</v>
      </c>
      <c r="J680" s="41">
        <f>IF(ISNUMBER(SEARCH("Yes",'2_all_summary'!$H679)),IF(ISNUMBER(SEARCH("Yes",'2_all_summary'!M679)),1,2),IF(ISNUMBER(SEARCH("No",'2_all_summary'!M679)),4,3))</f>
        <v>4</v>
      </c>
      <c r="K680" s="41">
        <f>IF(ISNUMBER(SEARCH("Yes",'2_all_summary'!$H679)),IF(ISNUMBER(SEARCH("Yes",'2_all_summary'!N679)),1,2),IF(ISNUMBER(SEARCH("No",'2_all_summary'!N679)),4,3))</f>
        <v>4</v>
      </c>
      <c r="L680" s="41">
        <f>IF(ISNUMBER(SEARCH("Yes",'2_all_summary'!$H679)),IF(ISNUMBER(SEARCH("Yes",'2_all_summary'!O679)),1,2),IF(ISNUMBER(SEARCH("No",'2_all_summary'!O679)),4,3))</f>
        <v>4</v>
      </c>
      <c r="M680" s="41">
        <f>IF(ISNUMBER(SEARCH("Yes",'2_all_summary'!$H679)),IF(0&lt;'2_all_summary'!P679,1,2),IF(0='2_all_summary'!P679,4,3))</f>
        <v>4</v>
      </c>
      <c r="N680" s="41">
        <f>IF(ISNUMBER(SEARCH("Yes",'2_all_summary'!$H679)),IF(ISNUMBER(SEARCH("Yes",'2_all_summary'!Q679)),1,2),IF(ISNUMBER(SEARCH("No",'2_all_summary'!Q679)),4,3))</f>
        <v>4</v>
      </c>
      <c r="O680" s="41">
        <f>IF(ISNUMBER(SEARCH("Yes",'2_all_summary'!$H679)),IF(ISNUMBER(SEARCH("Yes",'2_all_summary'!R679)),1,2),IF(ISNUMBER(SEARCH("No",'2_all_summary'!R679)),4,3))</f>
        <v>4</v>
      </c>
      <c r="P680" s="41">
        <f>IF(ISNUMBER(SEARCH("Yes",'2_all_summary'!$H679)),IF(ISNUMBER(SEARCH("Yes",'2_all_summary'!S679)),1,2),IF(ISNUMBER(SEARCH("No",'2_all_summary'!S679)),4,3))</f>
        <v>4</v>
      </c>
      <c r="Q680" s="41">
        <f>IF(ISNUMBER(SEARCH("Yes",'2_all_summary'!$H679)),IF(0&lt;'2_all_summary'!T679,1,2),IF(0='2_all_summary'!T679,4,3))</f>
        <v>4</v>
      </c>
      <c r="R680" s="41">
        <f>IF(ISNUMBER(SEARCH("Yes",'2_all_summary'!$H679)),IF(ISNUMBER(SEARCH("Yes",'2_all_summary'!U679)),1,2),IF(ISNUMBER(SEARCH("No",'2_all_summary'!U679)),4,3))</f>
        <v>4</v>
      </c>
    </row>
    <row r="681" spans="7:18" x14ac:dyDescent="0.3">
      <c r="G681" s="56"/>
      <c r="H681" s="41" t="str">
        <f>'2_all_summary'!D680</f>
        <v>Spatial and temporal patterns of plant communities near small mountain streams in managed forests</v>
      </c>
      <c r="I681" s="41" t="str">
        <f>'2_all_summary'!E680</f>
        <v>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v>
      </c>
      <c r="J681" s="41">
        <f>IF(ISNUMBER(SEARCH("Yes",'2_all_summary'!$H680)),IF(ISNUMBER(SEARCH("Yes",'2_all_summary'!M680)),1,2),IF(ISNUMBER(SEARCH("No",'2_all_summary'!M680)),4,3))</f>
        <v>4</v>
      </c>
      <c r="K681" s="41">
        <f>IF(ISNUMBER(SEARCH("Yes",'2_all_summary'!$H680)),IF(ISNUMBER(SEARCH("Yes",'2_all_summary'!N680)),1,2),IF(ISNUMBER(SEARCH("No",'2_all_summary'!N680)),4,3))</f>
        <v>4</v>
      </c>
      <c r="L681" s="41">
        <f>IF(ISNUMBER(SEARCH("Yes",'2_all_summary'!$H680)),IF(ISNUMBER(SEARCH("Yes",'2_all_summary'!O680)),1,2),IF(ISNUMBER(SEARCH("No",'2_all_summary'!O680)),4,3))</f>
        <v>4</v>
      </c>
      <c r="M681" s="41">
        <f>IF(ISNUMBER(SEARCH("Yes",'2_all_summary'!$H680)),IF(0&lt;'2_all_summary'!P680,1,2),IF(0='2_all_summary'!P680,4,3))</f>
        <v>4</v>
      </c>
      <c r="N681" s="41">
        <f>IF(ISNUMBER(SEARCH("Yes",'2_all_summary'!$H680)),IF(ISNUMBER(SEARCH("Yes",'2_all_summary'!Q680)),1,2),IF(ISNUMBER(SEARCH("No",'2_all_summary'!Q680)),4,3))</f>
        <v>4</v>
      </c>
      <c r="O681" s="41">
        <f>IF(ISNUMBER(SEARCH("Yes",'2_all_summary'!$H680)),IF(ISNUMBER(SEARCH("Yes",'2_all_summary'!R680)),1,2),IF(ISNUMBER(SEARCH("No",'2_all_summary'!R680)),4,3))</f>
        <v>4</v>
      </c>
      <c r="P681" s="41">
        <f>IF(ISNUMBER(SEARCH("Yes",'2_all_summary'!$H680)),IF(ISNUMBER(SEARCH("Yes",'2_all_summary'!S680)),1,2),IF(ISNUMBER(SEARCH("No",'2_all_summary'!S680)),4,3))</f>
        <v>4</v>
      </c>
      <c r="Q681" s="41">
        <f>IF(ISNUMBER(SEARCH("Yes",'2_all_summary'!$H680)),IF(0&lt;'2_all_summary'!T680,1,2),IF(0='2_all_summary'!T680,4,3))</f>
        <v>4</v>
      </c>
      <c r="R681" s="41">
        <f>IF(ISNUMBER(SEARCH("Yes",'2_all_summary'!$H680)),IF(ISNUMBER(SEARCH("Yes",'2_all_summary'!U680)),1,2),IF(ISNUMBER(SEARCH("No",'2_all_summary'!U680)),4,3))</f>
        <v>4</v>
      </c>
    </row>
    <row r="682" spans="7:18" x14ac:dyDescent="0.3">
      <c r="G682" s="56"/>
      <c r="H682" s="41" t="str">
        <f>'2_all_summary'!D681</f>
        <v>Perceptions of fishermen towards marine protected areas in Cambodia and the Philippines</v>
      </c>
      <c r="I682" s="41" t="str">
        <f>'2_all_summary'!E681</f>
        <v>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Â© 2012 The Author 2012. Published by Oxford University Press.</v>
      </c>
      <c r="J682" s="41">
        <f>IF(ISNUMBER(SEARCH("Yes",'2_all_summary'!$H681)),IF(ISNUMBER(SEARCH("Yes",'2_all_summary'!M681)),1,2),IF(ISNUMBER(SEARCH("No",'2_all_summary'!M681)),4,3))</f>
        <v>4</v>
      </c>
      <c r="K682" s="41">
        <f>IF(ISNUMBER(SEARCH("Yes",'2_all_summary'!$H681)),IF(ISNUMBER(SEARCH("Yes",'2_all_summary'!N681)),1,2),IF(ISNUMBER(SEARCH("No",'2_all_summary'!N681)),4,3))</f>
        <v>4</v>
      </c>
      <c r="L682" s="41">
        <f>IF(ISNUMBER(SEARCH("Yes",'2_all_summary'!$H681)),IF(ISNUMBER(SEARCH("Yes",'2_all_summary'!O681)),1,2),IF(ISNUMBER(SEARCH("No",'2_all_summary'!O681)),4,3))</f>
        <v>4</v>
      </c>
      <c r="M682" s="41">
        <f>IF(ISNUMBER(SEARCH("Yes",'2_all_summary'!$H681)),IF(0&lt;'2_all_summary'!P681,1,2),IF(0='2_all_summary'!P681,4,3))</f>
        <v>4</v>
      </c>
      <c r="N682" s="41">
        <f>IF(ISNUMBER(SEARCH("Yes",'2_all_summary'!$H681)),IF(ISNUMBER(SEARCH("Yes",'2_all_summary'!Q681)),1,2),IF(ISNUMBER(SEARCH("No",'2_all_summary'!Q681)),4,3))</f>
        <v>4</v>
      </c>
      <c r="O682" s="41">
        <f>IF(ISNUMBER(SEARCH("Yes",'2_all_summary'!$H681)),IF(ISNUMBER(SEARCH("Yes",'2_all_summary'!R681)),1,2),IF(ISNUMBER(SEARCH("No",'2_all_summary'!R681)),4,3))</f>
        <v>4</v>
      </c>
      <c r="P682" s="41">
        <f>IF(ISNUMBER(SEARCH("Yes",'2_all_summary'!$H681)),IF(ISNUMBER(SEARCH("Yes",'2_all_summary'!S681)),1,2),IF(ISNUMBER(SEARCH("No",'2_all_summary'!S681)),4,3))</f>
        <v>4</v>
      </c>
      <c r="Q682" s="41">
        <f>IF(ISNUMBER(SEARCH("Yes",'2_all_summary'!$H681)),IF(0&lt;'2_all_summary'!T681,1,2),IF(0='2_all_summary'!T681,4,3))</f>
        <v>4</v>
      </c>
      <c r="R682" s="41">
        <f>IF(ISNUMBER(SEARCH("Yes",'2_all_summary'!$H681)),IF(ISNUMBER(SEARCH("Yes",'2_all_summary'!U681)),1,2),IF(ISNUMBER(SEARCH("No",'2_all_summary'!U681)),4,3))</f>
        <v>4</v>
      </c>
    </row>
    <row r="683" spans="7:18" x14ac:dyDescent="0.3">
      <c r="G683" s="56"/>
      <c r="H683" s="41" t="str">
        <f>'2_all_summary'!D682</f>
        <v>Invasive Spartina alterniflora habitat forms high energy fluxes but low food web stability compared to adjacent native vegetated habitats</v>
      </c>
      <c r="I683" s="41" t="str">
        <f>'2_all_summary'!E682</f>
        <v>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Â© 2023 Elsevier Ltd</v>
      </c>
      <c r="J683" s="41">
        <f>IF(ISNUMBER(SEARCH("Yes",'2_all_summary'!$H682)),IF(ISNUMBER(SEARCH("Yes",'2_all_summary'!M682)),1,2),IF(ISNUMBER(SEARCH("No",'2_all_summary'!M682)),4,3))</f>
        <v>4</v>
      </c>
      <c r="K683" s="41">
        <f>IF(ISNUMBER(SEARCH("Yes",'2_all_summary'!$H682)),IF(ISNUMBER(SEARCH("Yes",'2_all_summary'!N682)),1,2),IF(ISNUMBER(SEARCH("No",'2_all_summary'!N682)),4,3))</f>
        <v>4</v>
      </c>
      <c r="L683" s="41">
        <f>IF(ISNUMBER(SEARCH("Yes",'2_all_summary'!$H682)),IF(ISNUMBER(SEARCH("Yes",'2_all_summary'!O682)),1,2),IF(ISNUMBER(SEARCH("No",'2_all_summary'!O682)),4,3))</f>
        <v>4</v>
      </c>
      <c r="M683" s="41">
        <f>IF(ISNUMBER(SEARCH("Yes",'2_all_summary'!$H682)),IF(0&lt;'2_all_summary'!P682,1,2),IF(0='2_all_summary'!P682,4,3))</f>
        <v>4</v>
      </c>
      <c r="N683" s="41">
        <f>IF(ISNUMBER(SEARCH("Yes",'2_all_summary'!$H682)),IF(ISNUMBER(SEARCH("Yes",'2_all_summary'!Q682)),1,2),IF(ISNUMBER(SEARCH("No",'2_all_summary'!Q682)),4,3))</f>
        <v>4</v>
      </c>
      <c r="O683" s="41">
        <f>IF(ISNUMBER(SEARCH("Yes",'2_all_summary'!$H682)),IF(ISNUMBER(SEARCH("Yes",'2_all_summary'!R682)),1,2),IF(ISNUMBER(SEARCH("No",'2_all_summary'!R682)),4,3))</f>
        <v>4</v>
      </c>
      <c r="P683" s="41">
        <f>IF(ISNUMBER(SEARCH("Yes",'2_all_summary'!$H682)),IF(ISNUMBER(SEARCH("Yes",'2_all_summary'!S682)),1,2),IF(ISNUMBER(SEARCH("No",'2_all_summary'!S682)),4,3))</f>
        <v>4</v>
      </c>
      <c r="Q683" s="41">
        <f>IF(ISNUMBER(SEARCH("Yes",'2_all_summary'!$H682)),IF(0&lt;'2_all_summary'!T682,1,2),IF(0='2_all_summary'!T682,4,3))</f>
        <v>4</v>
      </c>
      <c r="R683" s="41">
        <f>IF(ISNUMBER(SEARCH("Yes",'2_all_summary'!$H682)),IF(ISNUMBER(SEARCH("Yes",'2_all_summary'!U682)),1,2),IF(ISNUMBER(SEARCH("No",'2_all_summary'!U682)),4,3))</f>
        <v>4</v>
      </c>
    </row>
    <row r="684" spans="7:18" x14ac:dyDescent="0.3">
      <c r="G684" s="56"/>
      <c r="H684" s="41" t="str">
        <f>'2_all_summary'!D683</f>
        <v>Strength in diversity: Fish sanctuaries and deep-water pools in Lao PDR</v>
      </c>
      <c r="I684" s="41" t="str">
        <f>'2_all_summary'!E683</f>
        <v>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Â© 2006 Blackwell Publishing Ltd.</v>
      </c>
      <c r="J684" s="41">
        <f>IF(ISNUMBER(SEARCH("Yes",'2_all_summary'!$H683)),IF(ISNUMBER(SEARCH("Yes",'2_all_summary'!M683)),1,2),IF(ISNUMBER(SEARCH("No",'2_all_summary'!M683)),4,3))</f>
        <v>4</v>
      </c>
      <c r="K684" s="41">
        <f>IF(ISNUMBER(SEARCH("Yes",'2_all_summary'!$H683)),IF(ISNUMBER(SEARCH("Yes",'2_all_summary'!N683)),1,2),IF(ISNUMBER(SEARCH("No",'2_all_summary'!N683)),4,3))</f>
        <v>4</v>
      </c>
      <c r="L684" s="41">
        <f>IF(ISNUMBER(SEARCH("Yes",'2_all_summary'!$H683)),IF(ISNUMBER(SEARCH("Yes",'2_all_summary'!O683)),1,2),IF(ISNUMBER(SEARCH("No",'2_all_summary'!O683)),4,3))</f>
        <v>4</v>
      </c>
      <c r="M684" s="41">
        <f>IF(ISNUMBER(SEARCH("Yes",'2_all_summary'!$H683)),IF(0&lt;'2_all_summary'!P683,1,2),IF(0='2_all_summary'!P683,4,3))</f>
        <v>4</v>
      </c>
      <c r="N684" s="41">
        <f>IF(ISNUMBER(SEARCH("Yes",'2_all_summary'!$H683)),IF(ISNUMBER(SEARCH("Yes",'2_all_summary'!Q683)),1,2),IF(ISNUMBER(SEARCH("No",'2_all_summary'!Q683)),4,3))</f>
        <v>4</v>
      </c>
      <c r="O684" s="41">
        <f>IF(ISNUMBER(SEARCH("Yes",'2_all_summary'!$H683)),IF(ISNUMBER(SEARCH("Yes",'2_all_summary'!R683)),1,2),IF(ISNUMBER(SEARCH("No",'2_all_summary'!R683)),4,3))</f>
        <v>4</v>
      </c>
      <c r="P684" s="41">
        <f>IF(ISNUMBER(SEARCH("Yes",'2_all_summary'!$H683)),IF(ISNUMBER(SEARCH("Yes",'2_all_summary'!S683)),1,2),IF(ISNUMBER(SEARCH("No",'2_all_summary'!S683)),4,3))</f>
        <v>4</v>
      </c>
      <c r="Q684" s="41">
        <f>IF(ISNUMBER(SEARCH("Yes",'2_all_summary'!$H683)),IF(0&lt;'2_all_summary'!T683,1,2),IF(0='2_all_summary'!T683,4,3))</f>
        <v>4</v>
      </c>
      <c r="R684" s="41">
        <f>IF(ISNUMBER(SEARCH("Yes",'2_all_summary'!$H683)),IF(ISNUMBER(SEARCH("Yes",'2_all_summary'!U683)),1,2),IF(ISNUMBER(SEARCH("No",'2_all_summary'!U683)),4,3))</f>
        <v>4</v>
      </c>
    </row>
    <row r="685" spans="7:18" x14ac:dyDescent="0.3">
      <c r="G685" s="56"/>
      <c r="H685" s="41" t="str">
        <f>'2_all_summary'!D684</f>
        <v>Linking livelihood and biodiversity conservation in protected areas: Community based tourism development perspective from developing country</v>
      </c>
      <c r="I685" s="41" t="str">
        <f>'2_all_summary'!E684</f>
        <v>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parkâ€™s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Â© The Author(s) 2022.</v>
      </c>
      <c r="J685" s="41">
        <f>IF(ISNUMBER(SEARCH("Yes",'2_all_summary'!$H684)),IF(ISNUMBER(SEARCH("Yes",'2_all_summary'!M684)),1,2),IF(ISNUMBER(SEARCH("No",'2_all_summary'!M684)),4,3))</f>
        <v>4</v>
      </c>
      <c r="K685" s="41">
        <f>IF(ISNUMBER(SEARCH("Yes",'2_all_summary'!$H684)),IF(ISNUMBER(SEARCH("Yes",'2_all_summary'!N684)),1,2),IF(ISNUMBER(SEARCH("No",'2_all_summary'!N684)),4,3))</f>
        <v>4</v>
      </c>
      <c r="L685" s="41">
        <f>IF(ISNUMBER(SEARCH("Yes",'2_all_summary'!$H684)),IF(ISNUMBER(SEARCH("Yes",'2_all_summary'!O684)),1,2),IF(ISNUMBER(SEARCH("No",'2_all_summary'!O684)),4,3))</f>
        <v>4</v>
      </c>
      <c r="M685" s="41">
        <f>IF(ISNUMBER(SEARCH("Yes",'2_all_summary'!$H684)),IF(0&lt;'2_all_summary'!P684,1,2),IF(0='2_all_summary'!P684,4,3))</f>
        <v>4</v>
      </c>
      <c r="N685" s="41">
        <f>IF(ISNUMBER(SEARCH("Yes",'2_all_summary'!$H684)),IF(ISNUMBER(SEARCH("Yes",'2_all_summary'!Q684)),1,2),IF(ISNUMBER(SEARCH("No",'2_all_summary'!Q684)),4,3))</f>
        <v>4</v>
      </c>
      <c r="O685" s="41">
        <f>IF(ISNUMBER(SEARCH("Yes",'2_all_summary'!$H684)),IF(ISNUMBER(SEARCH("Yes",'2_all_summary'!R684)),1,2),IF(ISNUMBER(SEARCH("No",'2_all_summary'!R684)),4,3))</f>
        <v>4</v>
      </c>
      <c r="P685" s="41">
        <f>IF(ISNUMBER(SEARCH("Yes",'2_all_summary'!$H684)),IF(ISNUMBER(SEARCH("Yes",'2_all_summary'!S684)),1,2),IF(ISNUMBER(SEARCH("No",'2_all_summary'!S684)),4,3))</f>
        <v>4</v>
      </c>
      <c r="Q685" s="41">
        <f>IF(ISNUMBER(SEARCH("Yes",'2_all_summary'!$H684)),IF(0&lt;'2_all_summary'!T684,1,2),IF(0='2_all_summary'!T684,4,3))</f>
        <v>4</v>
      </c>
      <c r="R685" s="41">
        <f>IF(ISNUMBER(SEARCH("Yes",'2_all_summary'!$H684)),IF(ISNUMBER(SEARCH("Yes",'2_all_summary'!U684)),1,2),IF(ISNUMBER(SEARCH("No",'2_all_summary'!U684)),4,3))</f>
        <v>4</v>
      </c>
    </row>
    <row r="686" spans="7:18" x14ac:dyDescent="0.3">
      <c r="G686" s="56"/>
      <c r="H686" s="41" t="str">
        <f>'2_all_summary'!D685</f>
        <v>Enhancing community empowerment through participatory fisheries research</v>
      </c>
      <c r="I686" s="41" t="str">
        <f>'2_all_summary'!E685</f>
        <v>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Â© 2008 Elsevier Ltd. All rights reserved.</v>
      </c>
      <c r="J686" s="41">
        <f>IF(ISNUMBER(SEARCH("Yes",'2_all_summary'!$H685)),IF(ISNUMBER(SEARCH("Yes",'2_all_summary'!M685)),1,2),IF(ISNUMBER(SEARCH("No",'2_all_summary'!M685)),4,3))</f>
        <v>4</v>
      </c>
      <c r="K686" s="41">
        <f>IF(ISNUMBER(SEARCH("Yes",'2_all_summary'!$H685)),IF(ISNUMBER(SEARCH("Yes",'2_all_summary'!N685)),1,2),IF(ISNUMBER(SEARCH("No",'2_all_summary'!N685)),4,3))</f>
        <v>4</v>
      </c>
      <c r="L686" s="41">
        <f>IF(ISNUMBER(SEARCH("Yes",'2_all_summary'!$H685)),IF(ISNUMBER(SEARCH("Yes",'2_all_summary'!O685)),1,2),IF(ISNUMBER(SEARCH("No",'2_all_summary'!O685)),4,3))</f>
        <v>4</v>
      </c>
      <c r="M686" s="41">
        <f>IF(ISNUMBER(SEARCH("Yes",'2_all_summary'!$H685)),IF(0&lt;'2_all_summary'!P685,1,2),IF(0='2_all_summary'!P685,4,3))</f>
        <v>4</v>
      </c>
      <c r="N686" s="41">
        <f>IF(ISNUMBER(SEARCH("Yes",'2_all_summary'!$H685)),IF(ISNUMBER(SEARCH("Yes",'2_all_summary'!Q685)),1,2),IF(ISNUMBER(SEARCH("No",'2_all_summary'!Q685)),4,3))</f>
        <v>4</v>
      </c>
      <c r="O686" s="41">
        <f>IF(ISNUMBER(SEARCH("Yes",'2_all_summary'!$H685)),IF(ISNUMBER(SEARCH("Yes",'2_all_summary'!R685)),1,2),IF(ISNUMBER(SEARCH("No",'2_all_summary'!R685)),4,3))</f>
        <v>4</v>
      </c>
      <c r="P686" s="41">
        <f>IF(ISNUMBER(SEARCH("Yes",'2_all_summary'!$H685)),IF(ISNUMBER(SEARCH("Yes",'2_all_summary'!S685)),1,2),IF(ISNUMBER(SEARCH("No",'2_all_summary'!S685)),4,3))</f>
        <v>4</v>
      </c>
      <c r="Q686" s="41">
        <f>IF(ISNUMBER(SEARCH("Yes",'2_all_summary'!$H685)),IF(0&lt;'2_all_summary'!T685,1,2),IF(0='2_all_summary'!T685,4,3))</f>
        <v>4</v>
      </c>
      <c r="R686" s="41">
        <f>IF(ISNUMBER(SEARCH("Yes",'2_all_summary'!$H685)),IF(ISNUMBER(SEARCH("Yes",'2_all_summary'!U685)),1,2),IF(ISNUMBER(SEARCH("No",'2_all_summary'!U685)),4,3))</f>
        <v>4</v>
      </c>
    </row>
    <row r="687" spans="7:18" x14ac:dyDescent="0.3">
      <c r="G687" s="56"/>
      <c r="H687" s="41" t="str">
        <f>'2_all_summary'!D686</f>
        <v>Human migration and marine protected areas: Insights from Vezo fishers in Madagascar</v>
      </c>
      <c r="I687" s="41" t="str">
        <f>'2_all_summary'!E686</f>
        <v>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Â© 2016 Elsevier Ltd.</v>
      </c>
      <c r="J687" s="41">
        <f>IF(ISNUMBER(SEARCH("Yes",'2_all_summary'!$H686)),IF(ISNUMBER(SEARCH("Yes",'2_all_summary'!M686)),1,2),IF(ISNUMBER(SEARCH("No",'2_all_summary'!M686)),4,3))</f>
        <v>4</v>
      </c>
      <c r="K687" s="41">
        <f>IF(ISNUMBER(SEARCH("Yes",'2_all_summary'!$H686)),IF(ISNUMBER(SEARCH("Yes",'2_all_summary'!N686)),1,2),IF(ISNUMBER(SEARCH("No",'2_all_summary'!N686)),4,3))</f>
        <v>4</v>
      </c>
      <c r="L687" s="41">
        <f>IF(ISNUMBER(SEARCH("Yes",'2_all_summary'!$H686)),IF(ISNUMBER(SEARCH("Yes",'2_all_summary'!O686)),1,2),IF(ISNUMBER(SEARCH("No",'2_all_summary'!O686)),4,3))</f>
        <v>4</v>
      </c>
      <c r="M687" s="41">
        <f>IF(ISNUMBER(SEARCH("Yes",'2_all_summary'!$H686)),IF(0&lt;'2_all_summary'!P686,1,2),IF(0='2_all_summary'!P686,4,3))</f>
        <v>4</v>
      </c>
      <c r="N687" s="41">
        <f>IF(ISNUMBER(SEARCH("Yes",'2_all_summary'!$H686)),IF(ISNUMBER(SEARCH("Yes",'2_all_summary'!Q686)),1,2),IF(ISNUMBER(SEARCH("No",'2_all_summary'!Q686)),4,3))</f>
        <v>4</v>
      </c>
      <c r="O687" s="41">
        <f>IF(ISNUMBER(SEARCH("Yes",'2_all_summary'!$H686)),IF(ISNUMBER(SEARCH("Yes",'2_all_summary'!R686)),1,2),IF(ISNUMBER(SEARCH("No",'2_all_summary'!R686)),4,3))</f>
        <v>4</v>
      </c>
      <c r="P687" s="41">
        <f>IF(ISNUMBER(SEARCH("Yes",'2_all_summary'!$H686)),IF(ISNUMBER(SEARCH("Yes",'2_all_summary'!S686)),1,2),IF(ISNUMBER(SEARCH("No",'2_all_summary'!S686)),4,3))</f>
        <v>4</v>
      </c>
      <c r="Q687" s="41">
        <f>IF(ISNUMBER(SEARCH("Yes",'2_all_summary'!$H686)),IF(0&lt;'2_all_summary'!T686,1,2),IF(0='2_all_summary'!T686,4,3))</f>
        <v>4</v>
      </c>
      <c r="R687" s="41">
        <f>IF(ISNUMBER(SEARCH("Yes",'2_all_summary'!$H686)),IF(ISNUMBER(SEARCH("Yes",'2_all_summary'!U686)),1,2),IF(ISNUMBER(SEARCH("No",'2_all_summary'!U686)),4,3))</f>
        <v>4</v>
      </c>
    </row>
    <row r="688" spans="7:18" x14ac:dyDescent="0.3">
      <c r="G688" s="56"/>
      <c r="H688" s="41" t="str">
        <f>'2_all_summary'!D687</f>
        <v>The Political Economy of Marine Stewardship Council Certification: Processors and Access in Newfoundland and Labrador's Inshore Shrimp Industry</v>
      </c>
      <c r="I688" s="41" t="str">
        <f>'2_all_summary'!E687</f>
        <v>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Â© 2012 Blackwell Publishing Ltd.</v>
      </c>
      <c r="J688" s="41">
        <f>IF(ISNUMBER(SEARCH("Yes",'2_all_summary'!$H687)),IF(ISNUMBER(SEARCH("Yes",'2_all_summary'!M687)),1,2),IF(ISNUMBER(SEARCH("No",'2_all_summary'!M687)),4,3))</f>
        <v>4</v>
      </c>
      <c r="K688" s="41">
        <f>IF(ISNUMBER(SEARCH("Yes",'2_all_summary'!$H687)),IF(ISNUMBER(SEARCH("Yes",'2_all_summary'!N687)),1,2),IF(ISNUMBER(SEARCH("No",'2_all_summary'!N687)),4,3))</f>
        <v>4</v>
      </c>
      <c r="L688" s="41">
        <f>IF(ISNUMBER(SEARCH("Yes",'2_all_summary'!$H687)),IF(ISNUMBER(SEARCH("Yes",'2_all_summary'!O687)),1,2),IF(ISNUMBER(SEARCH("No",'2_all_summary'!O687)),4,3))</f>
        <v>4</v>
      </c>
      <c r="M688" s="41">
        <f>IF(ISNUMBER(SEARCH("Yes",'2_all_summary'!$H687)),IF(0&lt;'2_all_summary'!P687,1,2),IF(0='2_all_summary'!P687,4,3))</f>
        <v>4</v>
      </c>
      <c r="N688" s="41">
        <f>IF(ISNUMBER(SEARCH("Yes",'2_all_summary'!$H687)),IF(ISNUMBER(SEARCH("Yes",'2_all_summary'!Q687)),1,2),IF(ISNUMBER(SEARCH("No",'2_all_summary'!Q687)),4,3))</f>
        <v>4</v>
      </c>
      <c r="O688" s="41">
        <f>IF(ISNUMBER(SEARCH("Yes",'2_all_summary'!$H687)),IF(ISNUMBER(SEARCH("Yes",'2_all_summary'!R687)),1,2),IF(ISNUMBER(SEARCH("No",'2_all_summary'!R687)),4,3))</f>
        <v>4</v>
      </c>
      <c r="P688" s="41">
        <f>IF(ISNUMBER(SEARCH("Yes",'2_all_summary'!$H687)),IF(ISNUMBER(SEARCH("Yes",'2_all_summary'!S687)),1,2),IF(ISNUMBER(SEARCH("No",'2_all_summary'!S687)),4,3))</f>
        <v>4</v>
      </c>
      <c r="Q688" s="41">
        <f>IF(ISNUMBER(SEARCH("Yes",'2_all_summary'!$H687)),IF(0&lt;'2_all_summary'!T687,1,2),IF(0='2_all_summary'!T687,4,3))</f>
        <v>4</v>
      </c>
      <c r="R688" s="41">
        <f>IF(ISNUMBER(SEARCH("Yes",'2_all_summary'!$H687)),IF(ISNUMBER(SEARCH("Yes",'2_all_summary'!U687)),1,2),IF(ISNUMBER(SEARCH("No",'2_all_summary'!U687)),4,3))</f>
        <v>4</v>
      </c>
    </row>
    <row r="689" spans="7:18" x14ac:dyDescent="0.3">
      <c r="G689" s="56"/>
      <c r="H689" s="41" t="str">
        <f>'2_all_summary'!D688</f>
        <v>Changes in social orientation: Threats to a cultural institution in marine resource exploitation in Tonga</v>
      </c>
      <c r="I689" s="41" t="str">
        <f>'2_all_summary'!E688</f>
        <v>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Â© 2007 by the Society for Applied Anthropology.</v>
      </c>
      <c r="J689" s="41">
        <f>IF(ISNUMBER(SEARCH("Yes",'2_all_summary'!$H688)),IF(ISNUMBER(SEARCH("Yes",'2_all_summary'!M688)),1,2),IF(ISNUMBER(SEARCH("No",'2_all_summary'!M688)),4,3))</f>
        <v>2</v>
      </c>
      <c r="K689" s="41">
        <f>IF(ISNUMBER(SEARCH("Yes",'2_all_summary'!$H688)),IF(ISNUMBER(SEARCH("Yes",'2_all_summary'!N688)),1,2),IF(ISNUMBER(SEARCH("No",'2_all_summary'!N688)),4,3))</f>
        <v>2</v>
      </c>
      <c r="L689" s="41">
        <f>IF(ISNUMBER(SEARCH("Yes",'2_all_summary'!$H688)),IF(ISNUMBER(SEARCH("Yes",'2_all_summary'!O688)),1,2),IF(ISNUMBER(SEARCH("No",'2_all_summary'!O688)),4,3))</f>
        <v>2</v>
      </c>
      <c r="M689" s="41">
        <f>IF(ISNUMBER(SEARCH("Yes",'2_all_summary'!$H688)),IF(0&lt;'2_all_summary'!P688,1,2),IF(0='2_all_summary'!P688,4,3))</f>
        <v>2</v>
      </c>
      <c r="N689" s="41">
        <f>IF(ISNUMBER(SEARCH("Yes",'2_all_summary'!$H688)),IF(ISNUMBER(SEARCH("Yes",'2_all_summary'!Q688)),1,2),IF(ISNUMBER(SEARCH("No",'2_all_summary'!Q688)),4,3))</f>
        <v>1</v>
      </c>
      <c r="O689" s="41">
        <f>IF(ISNUMBER(SEARCH("Yes",'2_all_summary'!$H688)),IF(ISNUMBER(SEARCH("Yes",'2_all_summary'!R688)),1,2),IF(ISNUMBER(SEARCH("No",'2_all_summary'!R688)),4,3))</f>
        <v>1</v>
      </c>
      <c r="P689" s="41">
        <f>IF(ISNUMBER(SEARCH("Yes",'2_all_summary'!$H688)),IF(ISNUMBER(SEARCH("Yes",'2_all_summary'!S688)),1,2),IF(ISNUMBER(SEARCH("No",'2_all_summary'!S688)),4,3))</f>
        <v>1</v>
      </c>
      <c r="Q689" s="41">
        <f>IF(ISNUMBER(SEARCH("Yes",'2_all_summary'!$H688)),IF(0&lt;'2_all_summary'!T688,1,2),IF(0='2_all_summary'!T688,4,3))</f>
        <v>1</v>
      </c>
      <c r="R689" s="41">
        <f>IF(ISNUMBER(SEARCH("Yes",'2_all_summary'!$H688)),IF(ISNUMBER(SEARCH("Yes",'2_all_summary'!U688)),1,2),IF(ISNUMBER(SEARCH("No",'2_all_summary'!U688)),4,3))</f>
        <v>1</v>
      </c>
    </row>
    <row r="690" spans="7:18" x14ac:dyDescent="0.3">
      <c r="G690" s="56"/>
      <c r="H690" s="41" t="str">
        <f>'2_all_summary'!D689</f>
        <v>Tracing innovation pathways behind fisheries co-management in Vanuatu</v>
      </c>
      <c r="I690" s="41" t="str">
        <f>'2_all_summary'!E689</f>
        <v>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Â© 2022, The Author(s).</v>
      </c>
      <c r="J690" s="41">
        <f>IF(ISNUMBER(SEARCH("Yes",'2_all_summary'!$H689)),IF(ISNUMBER(SEARCH("Yes",'2_all_summary'!M689)),1,2),IF(ISNUMBER(SEARCH("No",'2_all_summary'!M689)),4,3))</f>
        <v>2</v>
      </c>
      <c r="K690" s="41">
        <f>IF(ISNUMBER(SEARCH("Yes",'2_all_summary'!$H689)),IF(ISNUMBER(SEARCH("Yes",'2_all_summary'!N689)),1,2),IF(ISNUMBER(SEARCH("No",'2_all_summary'!N689)),4,3))</f>
        <v>2</v>
      </c>
      <c r="L690" s="41">
        <f>IF(ISNUMBER(SEARCH("Yes",'2_all_summary'!$H689)),IF(ISNUMBER(SEARCH("Yes",'2_all_summary'!O689)),1,2),IF(ISNUMBER(SEARCH("No",'2_all_summary'!O689)),4,3))</f>
        <v>2</v>
      </c>
      <c r="M690" s="41">
        <f>IF(ISNUMBER(SEARCH("Yes",'2_all_summary'!$H689)),IF(0&lt;'2_all_summary'!P689,1,2),IF(0='2_all_summary'!P689,4,3))</f>
        <v>2</v>
      </c>
      <c r="N690" s="41">
        <f>IF(ISNUMBER(SEARCH("Yes",'2_all_summary'!$H689)),IF(ISNUMBER(SEARCH("Yes",'2_all_summary'!Q689)),1,2),IF(ISNUMBER(SEARCH("No",'2_all_summary'!Q689)),4,3))</f>
        <v>1</v>
      </c>
      <c r="O690" s="41">
        <f>IF(ISNUMBER(SEARCH("Yes",'2_all_summary'!$H689)),IF(ISNUMBER(SEARCH("Yes",'2_all_summary'!R689)),1,2),IF(ISNUMBER(SEARCH("No",'2_all_summary'!R689)),4,3))</f>
        <v>1</v>
      </c>
      <c r="P690" s="41">
        <f>IF(ISNUMBER(SEARCH("Yes",'2_all_summary'!$H689)),IF(ISNUMBER(SEARCH("Yes",'2_all_summary'!S689)),1,2),IF(ISNUMBER(SEARCH("No",'2_all_summary'!S689)),4,3))</f>
        <v>1</v>
      </c>
      <c r="Q690" s="41">
        <f>IF(ISNUMBER(SEARCH("Yes",'2_all_summary'!$H689)),IF(0&lt;'2_all_summary'!T689,1,2),IF(0='2_all_summary'!T689,4,3))</f>
        <v>1</v>
      </c>
      <c r="R690" s="41">
        <f>IF(ISNUMBER(SEARCH("Yes",'2_all_summary'!$H689)),IF(ISNUMBER(SEARCH("Yes",'2_all_summary'!U689)),1,2),IF(ISNUMBER(SEARCH("No",'2_all_summary'!U689)),4,3))</f>
        <v>1</v>
      </c>
    </row>
    <row r="691" spans="7:18" x14ac:dyDescent="0.3">
      <c r="G691" s="56"/>
      <c r="H691" s="41" t="str">
        <f>'2_all_summary'!D690</f>
        <v>Characterizing information on best practice guidelines for catch-and-release in websites of angling-based non-government organizations in the United States</v>
      </c>
      <c r="I691" s="41" t="str">
        <f>'2_all_summary'!E690</f>
        <v>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Â© 2016 Elsevier B.V.</v>
      </c>
      <c r="J691" s="41">
        <f>IF(ISNUMBER(SEARCH("Yes",'2_all_summary'!$H690)),IF(ISNUMBER(SEARCH("Yes",'2_all_summary'!M690)),1,2),IF(ISNUMBER(SEARCH("No",'2_all_summary'!M690)),4,3))</f>
        <v>4</v>
      </c>
      <c r="K691" s="41">
        <f>IF(ISNUMBER(SEARCH("Yes",'2_all_summary'!$H690)),IF(ISNUMBER(SEARCH("Yes",'2_all_summary'!N690)),1,2),IF(ISNUMBER(SEARCH("No",'2_all_summary'!N690)),4,3))</f>
        <v>4</v>
      </c>
      <c r="L691" s="41">
        <f>IF(ISNUMBER(SEARCH("Yes",'2_all_summary'!$H690)),IF(ISNUMBER(SEARCH("Yes",'2_all_summary'!O690)),1,2),IF(ISNUMBER(SEARCH("No",'2_all_summary'!O690)),4,3))</f>
        <v>4</v>
      </c>
      <c r="M691" s="41">
        <f>IF(ISNUMBER(SEARCH("Yes",'2_all_summary'!$H690)),IF(0&lt;'2_all_summary'!P690,1,2),IF(0='2_all_summary'!P690,4,3))</f>
        <v>4</v>
      </c>
      <c r="N691" s="41">
        <f>IF(ISNUMBER(SEARCH("Yes",'2_all_summary'!$H690)),IF(ISNUMBER(SEARCH("Yes",'2_all_summary'!Q690)),1,2),IF(ISNUMBER(SEARCH("No",'2_all_summary'!Q690)),4,3))</f>
        <v>4</v>
      </c>
      <c r="O691" s="41">
        <f>IF(ISNUMBER(SEARCH("Yes",'2_all_summary'!$H690)),IF(ISNUMBER(SEARCH("Yes",'2_all_summary'!R690)),1,2),IF(ISNUMBER(SEARCH("No",'2_all_summary'!R690)),4,3))</f>
        <v>4</v>
      </c>
      <c r="P691" s="41">
        <f>IF(ISNUMBER(SEARCH("Yes",'2_all_summary'!$H690)),IF(ISNUMBER(SEARCH("Yes",'2_all_summary'!S690)),1,2),IF(ISNUMBER(SEARCH("No",'2_all_summary'!S690)),4,3))</f>
        <v>4</v>
      </c>
      <c r="Q691" s="41">
        <f>IF(ISNUMBER(SEARCH("Yes",'2_all_summary'!$H690)),IF(0&lt;'2_all_summary'!T690,1,2),IF(0='2_all_summary'!T690,4,3))</f>
        <v>4</v>
      </c>
      <c r="R691" s="41">
        <f>IF(ISNUMBER(SEARCH("Yes",'2_all_summary'!$H690)),IF(ISNUMBER(SEARCH("Yes",'2_all_summary'!U690)),1,2),IF(ISNUMBER(SEARCH("No",'2_all_summary'!U690)),4,3))</f>
        <v>4</v>
      </c>
    </row>
    <row r="692" spans="7:18" x14ac:dyDescent="0.3">
      <c r="G692" s="56"/>
      <c r="H692" s="41" t="str">
        <f>'2_all_summary'!D691</f>
        <v>The challenges and rewards of community-based coastal resources management San Salvador Island, Philippines</v>
      </c>
      <c r="I692" s="41" t="str">
        <f>'2_all_summary'!E691</f>
        <v>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Â© 2003 State University of New York. All rights reserved.</v>
      </c>
      <c r="J692" s="41">
        <f>IF(ISNUMBER(SEARCH("Yes",'2_all_summary'!$H691)),IF(ISNUMBER(SEARCH("Yes",'2_all_summary'!M691)),1,2),IF(ISNUMBER(SEARCH("No",'2_all_summary'!M691)),4,3))</f>
        <v>4</v>
      </c>
      <c r="K692" s="41">
        <f>IF(ISNUMBER(SEARCH("Yes",'2_all_summary'!$H691)),IF(ISNUMBER(SEARCH("Yes",'2_all_summary'!N691)),1,2),IF(ISNUMBER(SEARCH("No",'2_all_summary'!N691)),4,3))</f>
        <v>4</v>
      </c>
      <c r="L692" s="41">
        <f>IF(ISNUMBER(SEARCH("Yes",'2_all_summary'!$H691)),IF(ISNUMBER(SEARCH("Yes",'2_all_summary'!O691)),1,2),IF(ISNUMBER(SEARCH("No",'2_all_summary'!O691)),4,3))</f>
        <v>4</v>
      </c>
      <c r="M692" s="41">
        <f>IF(ISNUMBER(SEARCH("Yes",'2_all_summary'!$H691)),IF(0&lt;'2_all_summary'!P691,1,2),IF(0='2_all_summary'!P691,4,3))</f>
        <v>4</v>
      </c>
      <c r="N692" s="41">
        <f>IF(ISNUMBER(SEARCH("Yes",'2_all_summary'!$H691)),IF(ISNUMBER(SEARCH("Yes",'2_all_summary'!Q691)),1,2),IF(ISNUMBER(SEARCH("No",'2_all_summary'!Q691)),4,3))</f>
        <v>4</v>
      </c>
      <c r="O692" s="41">
        <f>IF(ISNUMBER(SEARCH("Yes",'2_all_summary'!$H691)),IF(ISNUMBER(SEARCH("Yes",'2_all_summary'!R691)),1,2),IF(ISNUMBER(SEARCH("No",'2_all_summary'!R691)),4,3))</f>
        <v>4</v>
      </c>
      <c r="P692" s="41">
        <f>IF(ISNUMBER(SEARCH("Yes",'2_all_summary'!$H691)),IF(ISNUMBER(SEARCH("Yes",'2_all_summary'!S691)),1,2),IF(ISNUMBER(SEARCH("No",'2_all_summary'!S691)),4,3))</f>
        <v>4</v>
      </c>
      <c r="Q692" s="41">
        <f>IF(ISNUMBER(SEARCH("Yes",'2_all_summary'!$H691)),IF(0&lt;'2_all_summary'!T691,1,2),IF(0='2_all_summary'!T691,4,3))</f>
        <v>4</v>
      </c>
      <c r="R692" s="41">
        <f>IF(ISNUMBER(SEARCH("Yes",'2_all_summary'!$H691)),IF(ISNUMBER(SEARCH("Yes",'2_all_summary'!U691)),1,2),IF(ISNUMBER(SEARCH("No",'2_all_summary'!U691)),4,3))</f>
        <v>4</v>
      </c>
    </row>
    <row r="693" spans="7:18" x14ac:dyDescent="0.3">
      <c r="G693" s="56"/>
      <c r="H693" s="41" t="str">
        <f>'2_all_summary'!D692</f>
        <v>Ecosystem service approach for community-based management towards sustainable blue economy</v>
      </c>
      <c r="I693" s="41" t="str">
        <f>'2_all_summary'!E692</f>
        <v>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Â© 2021 Indian Council of Agricultural Research. All rights reserved.</v>
      </c>
      <c r="J693" s="41">
        <f>IF(ISNUMBER(SEARCH("Yes",'2_all_summary'!$H692)),IF(ISNUMBER(SEARCH("Yes",'2_all_summary'!M692)),1,2),IF(ISNUMBER(SEARCH("No",'2_all_summary'!M692)),4,3))</f>
        <v>4</v>
      </c>
      <c r="K693" s="41">
        <f>IF(ISNUMBER(SEARCH("Yes",'2_all_summary'!$H692)),IF(ISNUMBER(SEARCH("Yes",'2_all_summary'!N692)),1,2),IF(ISNUMBER(SEARCH("No",'2_all_summary'!N692)),4,3))</f>
        <v>4</v>
      </c>
      <c r="L693" s="41">
        <f>IF(ISNUMBER(SEARCH("Yes",'2_all_summary'!$H692)),IF(ISNUMBER(SEARCH("Yes",'2_all_summary'!O692)),1,2),IF(ISNUMBER(SEARCH("No",'2_all_summary'!O692)),4,3))</f>
        <v>4</v>
      </c>
      <c r="M693" s="41">
        <f>IF(ISNUMBER(SEARCH("Yes",'2_all_summary'!$H692)),IF(0&lt;'2_all_summary'!P692,1,2),IF(0='2_all_summary'!P692,4,3))</f>
        <v>4</v>
      </c>
      <c r="N693" s="41">
        <f>IF(ISNUMBER(SEARCH("Yes",'2_all_summary'!$H692)),IF(ISNUMBER(SEARCH("Yes",'2_all_summary'!Q692)),1,2),IF(ISNUMBER(SEARCH("No",'2_all_summary'!Q692)),4,3))</f>
        <v>4</v>
      </c>
      <c r="O693" s="41">
        <f>IF(ISNUMBER(SEARCH("Yes",'2_all_summary'!$H692)),IF(ISNUMBER(SEARCH("Yes",'2_all_summary'!R692)),1,2),IF(ISNUMBER(SEARCH("No",'2_all_summary'!R692)),4,3))</f>
        <v>4</v>
      </c>
      <c r="P693" s="41">
        <f>IF(ISNUMBER(SEARCH("Yes",'2_all_summary'!$H692)),IF(ISNUMBER(SEARCH("Yes",'2_all_summary'!S692)),1,2),IF(ISNUMBER(SEARCH("No",'2_all_summary'!S692)),4,3))</f>
        <v>4</v>
      </c>
      <c r="Q693" s="41">
        <f>IF(ISNUMBER(SEARCH("Yes",'2_all_summary'!$H692)),IF(0&lt;'2_all_summary'!T692,1,2),IF(0='2_all_summary'!T692,4,3))</f>
        <v>4</v>
      </c>
      <c r="R693" s="41">
        <f>IF(ISNUMBER(SEARCH("Yes",'2_all_summary'!$H692)),IF(ISNUMBER(SEARCH("Yes",'2_all_summary'!U692)),1,2),IF(ISNUMBER(SEARCH("No",'2_all_summary'!U692)),4,3))</f>
        <v>4</v>
      </c>
    </row>
    <row r="694" spans="7:18" x14ac:dyDescent="0.3">
      <c r="G694" s="56"/>
      <c r="H694" s="41" t="str">
        <f>'2_all_summary'!D693</f>
        <v>Individual and village-level effects on community support for Marine Protected Areas (MPAs) in the Philippines</v>
      </c>
      <c r="I694" s="41" t="str">
        <f>'2_all_summary'!E693</f>
        <v>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Â© 2014.</v>
      </c>
      <c r="J694" s="41">
        <f>IF(ISNUMBER(SEARCH("Yes",'2_all_summary'!$H693)),IF(ISNUMBER(SEARCH("Yes",'2_all_summary'!M693)),1,2),IF(ISNUMBER(SEARCH("No",'2_all_summary'!M693)),4,3))</f>
        <v>4</v>
      </c>
      <c r="K694" s="41">
        <f>IF(ISNUMBER(SEARCH("Yes",'2_all_summary'!$H693)),IF(ISNUMBER(SEARCH("Yes",'2_all_summary'!N693)),1,2),IF(ISNUMBER(SEARCH("No",'2_all_summary'!N693)),4,3))</f>
        <v>4</v>
      </c>
      <c r="L694" s="41">
        <f>IF(ISNUMBER(SEARCH("Yes",'2_all_summary'!$H693)),IF(ISNUMBER(SEARCH("Yes",'2_all_summary'!O693)),1,2),IF(ISNUMBER(SEARCH("No",'2_all_summary'!O693)),4,3))</f>
        <v>4</v>
      </c>
      <c r="M694" s="41">
        <f>IF(ISNUMBER(SEARCH("Yes",'2_all_summary'!$H693)),IF(0&lt;'2_all_summary'!P693,1,2),IF(0='2_all_summary'!P693,4,3))</f>
        <v>4</v>
      </c>
      <c r="N694" s="41">
        <f>IF(ISNUMBER(SEARCH("Yes",'2_all_summary'!$H693)),IF(ISNUMBER(SEARCH("Yes",'2_all_summary'!Q693)),1,2),IF(ISNUMBER(SEARCH("No",'2_all_summary'!Q693)),4,3))</f>
        <v>4</v>
      </c>
      <c r="O694" s="41">
        <f>IF(ISNUMBER(SEARCH("Yes",'2_all_summary'!$H693)),IF(ISNUMBER(SEARCH("Yes",'2_all_summary'!R693)),1,2),IF(ISNUMBER(SEARCH("No",'2_all_summary'!R693)),4,3))</f>
        <v>4</v>
      </c>
      <c r="P694" s="41">
        <f>IF(ISNUMBER(SEARCH("Yes",'2_all_summary'!$H693)),IF(ISNUMBER(SEARCH("Yes",'2_all_summary'!S693)),1,2),IF(ISNUMBER(SEARCH("No",'2_all_summary'!S693)),4,3))</f>
        <v>4</v>
      </c>
      <c r="Q694" s="41">
        <f>IF(ISNUMBER(SEARCH("Yes",'2_all_summary'!$H693)),IF(0&lt;'2_all_summary'!T693,1,2),IF(0='2_all_summary'!T693,4,3))</f>
        <v>4</v>
      </c>
      <c r="R694" s="41">
        <f>IF(ISNUMBER(SEARCH("Yes",'2_all_summary'!$H693)),IF(ISNUMBER(SEARCH("Yes",'2_all_summary'!U693)),1,2),IF(ISNUMBER(SEARCH("No",'2_all_summary'!U693)),4,3))</f>
        <v>4</v>
      </c>
    </row>
    <row r="695" spans="7:18" x14ac:dyDescent="0.3">
      <c r="G695" s="56"/>
      <c r="H695" s="41" t="str">
        <f>'2_all_summary'!D694</f>
        <v>Linking coastal community livelihoods to marine conservation in Aceh, Indonesia</v>
      </c>
      <c r="I695" s="41" t="str">
        <f>'2_all_summary'!E694</f>
        <v>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Â© 2012 Fauna &amp; Flora International.</v>
      </c>
      <c r="J695" s="41">
        <f>IF(ISNUMBER(SEARCH("Yes",'2_all_summary'!$H694)),IF(ISNUMBER(SEARCH("Yes",'2_all_summary'!M694)),1,2),IF(ISNUMBER(SEARCH("No",'2_all_summary'!M694)),4,3))</f>
        <v>4</v>
      </c>
      <c r="K695" s="41">
        <f>IF(ISNUMBER(SEARCH("Yes",'2_all_summary'!$H694)),IF(ISNUMBER(SEARCH("Yes",'2_all_summary'!N694)),1,2),IF(ISNUMBER(SEARCH("No",'2_all_summary'!N694)),4,3))</f>
        <v>4</v>
      </c>
      <c r="L695" s="41">
        <f>IF(ISNUMBER(SEARCH("Yes",'2_all_summary'!$H694)),IF(ISNUMBER(SEARCH("Yes",'2_all_summary'!O694)),1,2),IF(ISNUMBER(SEARCH("No",'2_all_summary'!O694)),4,3))</f>
        <v>4</v>
      </c>
      <c r="M695" s="41">
        <f>IF(ISNUMBER(SEARCH("Yes",'2_all_summary'!$H694)),IF(0&lt;'2_all_summary'!P694,1,2),IF(0='2_all_summary'!P694,4,3))</f>
        <v>4</v>
      </c>
      <c r="N695" s="41">
        <f>IF(ISNUMBER(SEARCH("Yes",'2_all_summary'!$H694)),IF(ISNUMBER(SEARCH("Yes",'2_all_summary'!Q694)),1,2),IF(ISNUMBER(SEARCH("No",'2_all_summary'!Q694)),4,3))</f>
        <v>4</v>
      </c>
      <c r="O695" s="41">
        <f>IF(ISNUMBER(SEARCH("Yes",'2_all_summary'!$H694)),IF(ISNUMBER(SEARCH("Yes",'2_all_summary'!R694)),1,2),IF(ISNUMBER(SEARCH("No",'2_all_summary'!R694)),4,3))</f>
        <v>4</v>
      </c>
      <c r="P695" s="41">
        <f>IF(ISNUMBER(SEARCH("Yes",'2_all_summary'!$H694)),IF(ISNUMBER(SEARCH("Yes",'2_all_summary'!S694)),1,2),IF(ISNUMBER(SEARCH("No",'2_all_summary'!S694)),4,3))</f>
        <v>4</v>
      </c>
      <c r="Q695" s="41">
        <f>IF(ISNUMBER(SEARCH("Yes",'2_all_summary'!$H694)),IF(0&lt;'2_all_summary'!T694,1,2),IF(0='2_all_summary'!T694,4,3))</f>
        <v>4</v>
      </c>
      <c r="R695" s="41">
        <f>IF(ISNUMBER(SEARCH("Yes",'2_all_summary'!$H694)),IF(ISNUMBER(SEARCH("Yes",'2_all_summary'!U694)),1,2),IF(ISNUMBER(SEARCH("No",'2_all_summary'!U694)),4,3))</f>
        <v>4</v>
      </c>
    </row>
    <row r="696" spans="7:18" x14ac:dyDescent="0.3">
      <c r="G696" s="56"/>
      <c r="H696" s="41" t="str">
        <f>'2_all_summary'!D695</f>
        <v>Moving mussels offshore? Perceptions of offshore aquaculture policy and expansion in New England</v>
      </c>
      <c r="I696" s="41" t="str">
        <f>'2_all_summary'!E695</f>
        <v>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Â© 2016 Elsevier Ltd.</v>
      </c>
      <c r="J696" s="41">
        <f>IF(ISNUMBER(SEARCH("Yes",'2_all_summary'!$H695)),IF(ISNUMBER(SEARCH("Yes",'2_all_summary'!M695)),1,2),IF(ISNUMBER(SEARCH("No",'2_all_summary'!M695)),4,3))</f>
        <v>4</v>
      </c>
      <c r="K696" s="41">
        <f>IF(ISNUMBER(SEARCH("Yes",'2_all_summary'!$H695)),IF(ISNUMBER(SEARCH("Yes",'2_all_summary'!N695)),1,2),IF(ISNUMBER(SEARCH("No",'2_all_summary'!N695)),4,3))</f>
        <v>4</v>
      </c>
      <c r="L696" s="41">
        <f>IF(ISNUMBER(SEARCH("Yes",'2_all_summary'!$H695)),IF(ISNUMBER(SEARCH("Yes",'2_all_summary'!O695)),1,2),IF(ISNUMBER(SEARCH("No",'2_all_summary'!O695)),4,3))</f>
        <v>4</v>
      </c>
      <c r="M696" s="41">
        <f>IF(ISNUMBER(SEARCH("Yes",'2_all_summary'!$H695)),IF(0&lt;'2_all_summary'!P695,1,2),IF(0='2_all_summary'!P695,4,3))</f>
        <v>4</v>
      </c>
      <c r="N696" s="41">
        <f>IF(ISNUMBER(SEARCH("Yes",'2_all_summary'!$H695)),IF(ISNUMBER(SEARCH("Yes",'2_all_summary'!Q695)),1,2),IF(ISNUMBER(SEARCH("No",'2_all_summary'!Q695)),4,3))</f>
        <v>4</v>
      </c>
      <c r="O696" s="41">
        <f>IF(ISNUMBER(SEARCH("Yes",'2_all_summary'!$H695)),IF(ISNUMBER(SEARCH("Yes",'2_all_summary'!R695)),1,2),IF(ISNUMBER(SEARCH("No",'2_all_summary'!R695)),4,3))</f>
        <v>4</v>
      </c>
      <c r="P696" s="41">
        <f>IF(ISNUMBER(SEARCH("Yes",'2_all_summary'!$H695)),IF(ISNUMBER(SEARCH("Yes",'2_all_summary'!S695)),1,2),IF(ISNUMBER(SEARCH("No",'2_all_summary'!S695)),4,3))</f>
        <v>4</v>
      </c>
      <c r="Q696" s="41">
        <f>IF(ISNUMBER(SEARCH("Yes",'2_all_summary'!$H695)),IF(0&lt;'2_all_summary'!T695,1,2),IF(0='2_all_summary'!T695,4,3))</f>
        <v>4</v>
      </c>
      <c r="R696" s="41">
        <f>IF(ISNUMBER(SEARCH("Yes",'2_all_summary'!$H695)),IF(ISNUMBER(SEARCH("Yes",'2_all_summary'!U695)),1,2),IF(ISNUMBER(SEARCH("No",'2_all_summary'!U695)),4,3))</f>
        <v>4</v>
      </c>
    </row>
    <row r="697" spans="7:18" x14ac:dyDescent="0.3">
      <c r="G697" s="56"/>
      <c r="H697" s="41" t="str">
        <f>'2_all_summary'!D696</f>
        <v>The padu system of community-based fisheries management: Change and local institutional innovation in south India</v>
      </c>
      <c r="I697" s="41" t="str">
        <f>'2_all_summary'!E696</f>
        <v>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Â© 2003 Elsevier Ltd. All rights reserved.</v>
      </c>
      <c r="J697" s="41">
        <f>IF(ISNUMBER(SEARCH("Yes",'2_all_summary'!$H696)),IF(ISNUMBER(SEARCH("Yes",'2_all_summary'!M696)),1,2),IF(ISNUMBER(SEARCH("No",'2_all_summary'!M696)),4,3))</f>
        <v>4</v>
      </c>
      <c r="K697" s="41">
        <f>IF(ISNUMBER(SEARCH("Yes",'2_all_summary'!$H696)),IF(ISNUMBER(SEARCH("Yes",'2_all_summary'!N696)),1,2),IF(ISNUMBER(SEARCH("No",'2_all_summary'!N696)),4,3))</f>
        <v>4</v>
      </c>
      <c r="L697" s="41">
        <f>IF(ISNUMBER(SEARCH("Yes",'2_all_summary'!$H696)),IF(ISNUMBER(SEARCH("Yes",'2_all_summary'!O696)),1,2),IF(ISNUMBER(SEARCH("No",'2_all_summary'!O696)),4,3))</f>
        <v>4</v>
      </c>
      <c r="M697" s="41">
        <f>IF(ISNUMBER(SEARCH("Yes",'2_all_summary'!$H696)),IF(0&lt;'2_all_summary'!P696,1,2),IF(0='2_all_summary'!P696,4,3))</f>
        <v>4</v>
      </c>
      <c r="N697" s="41">
        <f>IF(ISNUMBER(SEARCH("Yes",'2_all_summary'!$H696)),IF(ISNUMBER(SEARCH("Yes",'2_all_summary'!Q696)),1,2),IF(ISNUMBER(SEARCH("No",'2_all_summary'!Q696)),4,3))</f>
        <v>4</v>
      </c>
      <c r="O697" s="41">
        <f>IF(ISNUMBER(SEARCH("Yes",'2_all_summary'!$H696)),IF(ISNUMBER(SEARCH("Yes",'2_all_summary'!R696)),1,2),IF(ISNUMBER(SEARCH("No",'2_all_summary'!R696)),4,3))</f>
        <v>4</v>
      </c>
      <c r="P697" s="41">
        <f>IF(ISNUMBER(SEARCH("Yes",'2_all_summary'!$H696)),IF(ISNUMBER(SEARCH("Yes",'2_all_summary'!S696)),1,2),IF(ISNUMBER(SEARCH("No",'2_all_summary'!S696)),4,3))</f>
        <v>4</v>
      </c>
      <c r="Q697" s="41">
        <f>IF(ISNUMBER(SEARCH("Yes",'2_all_summary'!$H696)),IF(0&lt;'2_all_summary'!T696,1,2),IF(0='2_all_summary'!T696,4,3))</f>
        <v>4</v>
      </c>
      <c r="R697" s="41">
        <f>IF(ISNUMBER(SEARCH("Yes",'2_all_summary'!$H696)),IF(ISNUMBER(SEARCH("Yes",'2_all_summary'!U696)),1,2),IF(ISNUMBER(SEARCH("No",'2_all_summary'!U696)),4,3))</f>
        <v>4</v>
      </c>
    </row>
    <row r="698" spans="7:18" x14ac:dyDescent="0.3">
      <c r="G698" s="56"/>
      <c r="H698" s="41" t="str">
        <f>'2_all_summary'!D697</f>
        <v>Wildlife resource policy issues in the west</v>
      </c>
      <c r="I698" s="41" t="str">
        <f>'2_all_summary'!E697</f>
        <v>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Â© 2007 by University Press of Colorado. All rights reserved.</v>
      </c>
      <c r="J698" s="41">
        <f>IF(ISNUMBER(SEARCH("Yes",'2_all_summary'!$H697)),IF(ISNUMBER(SEARCH("Yes",'2_all_summary'!M697)),1,2),IF(ISNUMBER(SEARCH("No",'2_all_summary'!M697)),4,3))</f>
        <v>4</v>
      </c>
      <c r="K698" s="41">
        <f>IF(ISNUMBER(SEARCH("Yes",'2_all_summary'!$H697)),IF(ISNUMBER(SEARCH("Yes",'2_all_summary'!N697)),1,2),IF(ISNUMBER(SEARCH("No",'2_all_summary'!N697)),4,3))</f>
        <v>4</v>
      </c>
      <c r="L698" s="41">
        <f>IF(ISNUMBER(SEARCH("Yes",'2_all_summary'!$H697)),IF(ISNUMBER(SEARCH("Yes",'2_all_summary'!O697)),1,2),IF(ISNUMBER(SEARCH("No",'2_all_summary'!O697)),4,3))</f>
        <v>4</v>
      </c>
      <c r="M698" s="41">
        <f>IF(ISNUMBER(SEARCH("Yes",'2_all_summary'!$H697)),IF(0&lt;'2_all_summary'!P697,1,2),IF(0='2_all_summary'!P697,4,3))</f>
        <v>4</v>
      </c>
      <c r="N698" s="41">
        <f>IF(ISNUMBER(SEARCH("Yes",'2_all_summary'!$H697)),IF(ISNUMBER(SEARCH("Yes",'2_all_summary'!Q697)),1,2),IF(ISNUMBER(SEARCH("No",'2_all_summary'!Q697)),4,3))</f>
        <v>4</v>
      </c>
      <c r="O698" s="41">
        <f>IF(ISNUMBER(SEARCH("Yes",'2_all_summary'!$H697)),IF(ISNUMBER(SEARCH("Yes",'2_all_summary'!R697)),1,2),IF(ISNUMBER(SEARCH("No",'2_all_summary'!R697)),4,3))</f>
        <v>4</v>
      </c>
      <c r="P698" s="41">
        <f>IF(ISNUMBER(SEARCH("Yes",'2_all_summary'!$H697)),IF(ISNUMBER(SEARCH("Yes",'2_all_summary'!S697)),1,2),IF(ISNUMBER(SEARCH("No",'2_all_summary'!S697)),4,3))</f>
        <v>4</v>
      </c>
      <c r="Q698" s="41">
        <f>IF(ISNUMBER(SEARCH("Yes",'2_all_summary'!$H697)),IF(0&lt;'2_all_summary'!T697,1,2),IF(0='2_all_summary'!T697,4,3))</f>
        <v>4</v>
      </c>
      <c r="R698" s="41">
        <f>IF(ISNUMBER(SEARCH("Yes",'2_all_summary'!$H697)),IF(ISNUMBER(SEARCH("Yes",'2_all_summary'!U697)),1,2),IF(ISNUMBER(SEARCH("No",'2_all_summary'!U697)),4,3))</f>
        <v>4</v>
      </c>
    </row>
    <row r="699" spans="7:18" x14ac:dyDescent="0.3">
      <c r="G699" s="56"/>
      <c r="H699" s="41" t="str">
        <f>'2_all_summary'!D698</f>
        <v>A review of the current global status of blast fishing: Causes, implications and solutions</v>
      </c>
      <c r="I699" s="41" t="str">
        <f>'2_all_summary'!E698</f>
        <v>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Â© 2021 Elsevier Ltd</v>
      </c>
      <c r="J699" s="41">
        <f>IF(ISNUMBER(SEARCH("Yes",'2_all_summary'!$H698)),IF(ISNUMBER(SEARCH("Yes",'2_all_summary'!M698)),1,2),IF(ISNUMBER(SEARCH("No",'2_all_summary'!M698)),4,3))</f>
        <v>4</v>
      </c>
      <c r="K699" s="41">
        <f>IF(ISNUMBER(SEARCH("Yes",'2_all_summary'!$H698)),IF(ISNUMBER(SEARCH("Yes",'2_all_summary'!N698)),1,2),IF(ISNUMBER(SEARCH("No",'2_all_summary'!N698)),4,3))</f>
        <v>4</v>
      </c>
      <c r="L699" s="41">
        <f>IF(ISNUMBER(SEARCH("Yes",'2_all_summary'!$H698)),IF(ISNUMBER(SEARCH("Yes",'2_all_summary'!O698)),1,2),IF(ISNUMBER(SEARCH("No",'2_all_summary'!O698)),4,3))</f>
        <v>4</v>
      </c>
      <c r="M699" s="41">
        <f>IF(ISNUMBER(SEARCH("Yes",'2_all_summary'!$H698)),IF(0&lt;'2_all_summary'!P698,1,2),IF(0='2_all_summary'!P698,4,3))</f>
        <v>4</v>
      </c>
      <c r="N699" s="41">
        <f>IF(ISNUMBER(SEARCH("Yes",'2_all_summary'!$H698)),IF(ISNUMBER(SEARCH("Yes",'2_all_summary'!Q698)),1,2),IF(ISNUMBER(SEARCH("No",'2_all_summary'!Q698)),4,3))</f>
        <v>4</v>
      </c>
      <c r="O699" s="41">
        <f>IF(ISNUMBER(SEARCH("Yes",'2_all_summary'!$H698)),IF(ISNUMBER(SEARCH("Yes",'2_all_summary'!R698)),1,2),IF(ISNUMBER(SEARCH("No",'2_all_summary'!R698)),4,3))</f>
        <v>4</v>
      </c>
      <c r="P699" s="41">
        <f>IF(ISNUMBER(SEARCH("Yes",'2_all_summary'!$H698)),IF(ISNUMBER(SEARCH("Yes",'2_all_summary'!S698)),1,2),IF(ISNUMBER(SEARCH("No",'2_all_summary'!S698)),4,3))</f>
        <v>4</v>
      </c>
      <c r="Q699" s="41">
        <f>IF(ISNUMBER(SEARCH("Yes",'2_all_summary'!$H698)),IF(0&lt;'2_all_summary'!T698,1,2),IF(0='2_all_summary'!T698,4,3))</f>
        <v>4</v>
      </c>
      <c r="R699" s="41">
        <f>IF(ISNUMBER(SEARCH("Yes",'2_all_summary'!$H698)),IF(ISNUMBER(SEARCH("Yes",'2_all_summary'!U698)),1,2),IF(ISNUMBER(SEARCH("No",'2_all_summary'!U698)),4,3))</f>
        <v>4</v>
      </c>
    </row>
    <row r="700" spans="7:18" x14ac:dyDescent="0.3">
      <c r="G700" s="56"/>
      <c r="H700" s="41" t="str">
        <f>'2_all_summary'!D699</f>
        <v>A community-based health education programme for bio-environmental control of malaria through folk theatre (Kalajatha) in rural India</v>
      </c>
      <c r="I700" s="41" t="str">
        <f>'2_all_summary'!E699</f>
        <v>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Â© 2006 Ghosh et al; licensee BioMed Central Ltd.</v>
      </c>
      <c r="J700" s="41">
        <f>IF(ISNUMBER(SEARCH("Yes",'2_all_summary'!$H699)),IF(ISNUMBER(SEARCH("Yes",'2_all_summary'!M699)),1,2),IF(ISNUMBER(SEARCH("No",'2_all_summary'!M699)),4,3))</f>
        <v>4</v>
      </c>
      <c r="K700" s="41">
        <f>IF(ISNUMBER(SEARCH("Yes",'2_all_summary'!$H699)),IF(ISNUMBER(SEARCH("Yes",'2_all_summary'!N699)),1,2),IF(ISNUMBER(SEARCH("No",'2_all_summary'!N699)),4,3))</f>
        <v>4</v>
      </c>
      <c r="L700" s="41">
        <f>IF(ISNUMBER(SEARCH("Yes",'2_all_summary'!$H699)),IF(ISNUMBER(SEARCH("Yes",'2_all_summary'!O699)),1,2),IF(ISNUMBER(SEARCH("No",'2_all_summary'!O699)),4,3))</f>
        <v>4</v>
      </c>
      <c r="M700" s="41">
        <f>IF(ISNUMBER(SEARCH("Yes",'2_all_summary'!$H699)),IF(0&lt;'2_all_summary'!P699,1,2),IF(0='2_all_summary'!P699,4,3))</f>
        <v>4</v>
      </c>
      <c r="N700" s="41">
        <f>IF(ISNUMBER(SEARCH("Yes",'2_all_summary'!$H699)),IF(ISNUMBER(SEARCH("Yes",'2_all_summary'!Q699)),1,2),IF(ISNUMBER(SEARCH("No",'2_all_summary'!Q699)),4,3))</f>
        <v>4</v>
      </c>
      <c r="O700" s="41">
        <f>IF(ISNUMBER(SEARCH("Yes",'2_all_summary'!$H699)),IF(ISNUMBER(SEARCH("Yes",'2_all_summary'!R699)),1,2),IF(ISNUMBER(SEARCH("No",'2_all_summary'!R699)),4,3))</f>
        <v>4</v>
      </c>
      <c r="P700" s="41">
        <f>IF(ISNUMBER(SEARCH("Yes",'2_all_summary'!$H699)),IF(ISNUMBER(SEARCH("Yes",'2_all_summary'!S699)),1,2),IF(ISNUMBER(SEARCH("No",'2_all_summary'!S699)),4,3))</f>
        <v>4</v>
      </c>
      <c r="Q700" s="41">
        <f>IF(ISNUMBER(SEARCH("Yes",'2_all_summary'!$H699)),IF(0&lt;'2_all_summary'!T699,1,2),IF(0='2_all_summary'!T699,4,3))</f>
        <v>4</v>
      </c>
      <c r="R700" s="41">
        <f>IF(ISNUMBER(SEARCH("Yes",'2_all_summary'!$H699)),IF(ISNUMBER(SEARCH("Yes",'2_all_summary'!U699)),1,2),IF(ISNUMBER(SEARCH("No",'2_all_summary'!U699)),4,3))</f>
        <v>4</v>
      </c>
    </row>
    <row r="701" spans="7:18" x14ac:dyDescent="0.3">
      <c r="G701" s="56"/>
      <c r="H701" s="41" t="str">
        <f>'2_all_summary'!D700</f>
        <v>The Philippines context for marine tenure and small-scale fisheries</v>
      </c>
      <c r="I701" s="41" t="str">
        <f>'2_all_summary'!E700</f>
        <v>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Â© 2018 Elsevier Ltd</v>
      </c>
      <c r="J701" s="41">
        <f>IF(ISNUMBER(SEARCH("Yes",'2_all_summary'!$H700)),IF(ISNUMBER(SEARCH("Yes",'2_all_summary'!M700)),1,2),IF(ISNUMBER(SEARCH("No",'2_all_summary'!M700)),4,3))</f>
        <v>4</v>
      </c>
      <c r="K701" s="41">
        <f>IF(ISNUMBER(SEARCH("Yes",'2_all_summary'!$H700)),IF(ISNUMBER(SEARCH("Yes",'2_all_summary'!N700)),1,2),IF(ISNUMBER(SEARCH("No",'2_all_summary'!N700)),4,3))</f>
        <v>4</v>
      </c>
      <c r="L701" s="41">
        <f>IF(ISNUMBER(SEARCH("Yes",'2_all_summary'!$H700)),IF(ISNUMBER(SEARCH("Yes",'2_all_summary'!O700)),1,2),IF(ISNUMBER(SEARCH("No",'2_all_summary'!O700)),4,3))</f>
        <v>4</v>
      </c>
      <c r="M701" s="41">
        <f>IF(ISNUMBER(SEARCH("Yes",'2_all_summary'!$H700)),IF(0&lt;'2_all_summary'!P700,1,2),IF(0='2_all_summary'!P700,4,3))</f>
        <v>4</v>
      </c>
      <c r="N701" s="41">
        <f>IF(ISNUMBER(SEARCH("Yes",'2_all_summary'!$H700)),IF(ISNUMBER(SEARCH("Yes",'2_all_summary'!Q700)),1,2),IF(ISNUMBER(SEARCH("No",'2_all_summary'!Q700)),4,3))</f>
        <v>4</v>
      </c>
      <c r="O701" s="41">
        <f>IF(ISNUMBER(SEARCH("Yes",'2_all_summary'!$H700)),IF(ISNUMBER(SEARCH("Yes",'2_all_summary'!R700)),1,2),IF(ISNUMBER(SEARCH("No",'2_all_summary'!R700)),4,3))</f>
        <v>4</v>
      </c>
      <c r="P701" s="41">
        <f>IF(ISNUMBER(SEARCH("Yes",'2_all_summary'!$H700)),IF(ISNUMBER(SEARCH("Yes",'2_all_summary'!S700)),1,2),IF(ISNUMBER(SEARCH("No",'2_all_summary'!S700)),4,3))</f>
        <v>4</v>
      </c>
      <c r="Q701" s="41">
        <f>IF(ISNUMBER(SEARCH("Yes",'2_all_summary'!$H700)),IF(0&lt;'2_all_summary'!T700,1,2),IF(0='2_all_summary'!T700,4,3))</f>
        <v>4</v>
      </c>
      <c r="R701" s="41">
        <f>IF(ISNUMBER(SEARCH("Yes",'2_all_summary'!$H700)),IF(ISNUMBER(SEARCH("Yes",'2_all_summary'!U700)),1,2),IF(ISNUMBER(SEARCH("No",'2_all_summary'!U700)),4,3))</f>
        <v>4</v>
      </c>
    </row>
    <row r="702" spans="7:18" x14ac:dyDescent="0.3">
      <c r="G702" s="56"/>
      <c r="H702" s="41" t="str">
        <f>'2_all_summary'!D701</f>
        <v>The spawning migrations of an exploited Albulid in the tropical Pacific: implications for conservation and community-based management</v>
      </c>
      <c r="I702" s="41" t="str">
        <f>'2_all_summary'!E701</f>
        <v>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atollâ€™s bonefish spawning migratory corridor adjacent to Tukuhora village and a Rahui (i.e., seasonal closure) to improve the sustainability of the fishery. Â© 2020, Springer Nature B.V.</v>
      </c>
      <c r="J702" s="41">
        <f>IF(ISNUMBER(SEARCH("Yes",'2_all_summary'!$H701)),IF(ISNUMBER(SEARCH("Yes",'2_all_summary'!M701)),1,2),IF(ISNUMBER(SEARCH("No",'2_all_summary'!M701)),4,3))</f>
        <v>3</v>
      </c>
      <c r="K702" s="41">
        <f>IF(ISNUMBER(SEARCH("Yes",'2_all_summary'!$H701)),IF(ISNUMBER(SEARCH("Yes",'2_all_summary'!N701)),1,2),IF(ISNUMBER(SEARCH("No",'2_all_summary'!N701)),4,3))</f>
        <v>3</v>
      </c>
      <c r="L702" s="41">
        <f>IF(ISNUMBER(SEARCH("Yes",'2_all_summary'!$H701)),IF(ISNUMBER(SEARCH("Yes",'2_all_summary'!O701)),1,2),IF(ISNUMBER(SEARCH("No",'2_all_summary'!O701)),4,3))</f>
        <v>3</v>
      </c>
      <c r="M702" s="41">
        <f>IF(ISNUMBER(SEARCH("Yes",'2_all_summary'!$H701)),IF(0&lt;'2_all_summary'!P701,1,2),IF(0='2_all_summary'!P701,4,3))</f>
        <v>3</v>
      </c>
      <c r="N702" s="41">
        <f>IF(ISNUMBER(SEARCH("Yes",'2_all_summary'!$H701)),IF(ISNUMBER(SEARCH("Yes",'2_all_summary'!Q701)),1,2),IF(ISNUMBER(SEARCH("No",'2_all_summary'!Q701)),4,3))</f>
        <v>3</v>
      </c>
      <c r="O702" s="41">
        <f>IF(ISNUMBER(SEARCH("Yes",'2_all_summary'!$H701)),IF(ISNUMBER(SEARCH("Yes",'2_all_summary'!R701)),1,2),IF(ISNUMBER(SEARCH("No",'2_all_summary'!R701)),4,3))</f>
        <v>3</v>
      </c>
      <c r="P702" s="41">
        <f>IF(ISNUMBER(SEARCH("Yes",'2_all_summary'!$H701)),IF(ISNUMBER(SEARCH("Yes",'2_all_summary'!S701)),1,2),IF(ISNUMBER(SEARCH("No",'2_all_summary'!S701)),4,3))</f>
        <v>3</v>
      </c>
      <c r="Q702" s="41">
        <f>IF(ISNUMBER(SEARCH("Yes",'2_all_summary'!$H701)),IF(0&lt;'2_all_summary'!T701,1,2),IF(0='2_all_summary'!T701,4,3))</f>
        <v>3</v>
      </c>
      <c r="R702" s="41">
        <f>IF(ISNUMBER(SEARCH("Yes",'2_all_summary'!$H701)),IF(ISNUMBER(SEARCH("Yes",'2_all_summary'!U701)),1,2),IF(ISNUMBER(SEARCH("No",'2_all_summary'!U701)),4,3))</f>
        <v>3</v>
      </c>
    </row>
    <row r="703" spans="7:18" x14ac:dyDescent="0.3">
      <c r="G703" s="56"/>
      <c r="H703" s="41" t="str">
        <f>'2_all_summary'!D702</f>
        <v>Marine Protected Areas in Fiji: A critical assessment of 'Community Fisheries Management and Development Plans' as a mechanism for formalising customary MPAs, in particular LMMAs</v>
      </c>
      <c r="I703" s="41" t="str">
        <f>'2_all_summary'!E702</f>
        <v>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Â© 2018 Edward Elgar Publishing Ltd.</v>
      </c>
      <c r="J703" s="41">
        <f>IF(ISNUMBER(SEARCH("Yes",'2_all_summary'!$H702)),IF(ISNUMBER(SEARCH("Yes",'2_all_summary'!M702)),1,2),IF(ISNUMBER(SEARCH("No",'2_all_summary'!M702)),4,3))</f>
        <v>1</v>
      </c>
      <c r="K703" s="41">
        <f>IF(ISNUMBER(SEARCH("Yes",'2_all_summary'!$H702)),IF(ISNUMBER(SEARCH("Yes",'2_all_summary'!N702)),1,2),IF(ISNUMBER(SEARCH("No",'2_all_summary'!N702)),4,3))</f>
        <v>1</v>
      </c>
      <c r="L703" s="41">
        <f>IF(ISNUMBER(SEARCH("Yes",'2_all_summary'!$H702)),IF(ISNUMBER(SEARCH("Yes",'2_all_summary'!O702)),1,2),IF(ISNUMBER(SEARCH("No",'2_all_summary'!O702)),4,3))</f>
        <v>1</v>
      </c>
      <c r="M703" s="41">
        <f>IF(ISNUMBER(SEARCH("Yes",'2_all_summary'!$H702)),IF(0&lt;'2_all_summary'!P702,1,2),IF(0='2_all_summary'!P702,4,3))</f>
        <v>1</v>
      </c>
      <c r="N703" s="41">
        <f>IF(ISNUMBER(SEARCH("Yes",'2_all_summary'!$H702)),IF(ISNUMBER(SEARCH("Yes",'2_all_summary'!Q702)),1,2),IF(ISNUMBER(SEARCH("No",'2_all_summary'!Q702)),4,3))</f>
        <v>1</v>
      </c>
      <c r="O703" s="41">
        <f>IF(ISNUMBER(SEARCH("Yes",'2_all_summary'!$H702)),IF(ISNUMBER(SEARCH("Yes",'2_all_summary'!R702)),1,2),IF(ISNUMBER(SEARCH("No",'2_all_summary'!R702)),4,3))</f>
        <v>1</v>
      </c>
      <c r="P703" s="41">
        <f>IF(ISNUMBER(SEARCH("Yes",'2_all_summary'!$H702)),IF(ISNUMBER(SEARCH("Yes",'2_all_summary'!S702)),1,2),IF(ISNUMBER(SEARCH("No",'2_all_summary'!S702)),4,3))</f>
        <v>1</v>
      </c>
      <c r="Q703" s="41">
        <f>IF(ISNUMBER(SEARCH("Yes",'2_all_summary'!$H702)),IF(0&lt;'2_all_summary'!T702,1,2),IF(0='2_all_summary'!T702,4,3))</f>
        <v>1</v>
      </c>
      <c r="R703" s="41">
        <f>IF(ISNUMBER(SEARCH("Yes",'2_all_summary'!$H702)),IF(ISNUMBER(SEARCH("Yes",'2_all_summary'!U702)),1,2),IF(ISNUMBER(SEARCH("No",'2_all_summary'!U702)),4,3))</f>
        <v>1</v>
      </c>
    </row>
    <row r="704" spans="7:18" x14ac:dyDescent="0.3">
      <c r="G704" s="56"/>
      <c r="H704" s="41" t="str">
        <f>'2_all_summary'!D703</f>
        <v>Evaluation of coral reef management effectiveness using conventional versus resilience-based metrics</v>
      </c>
      <c r="I704" s="41" t="str">
        <f>'2_all_summary'!E703</f>
        <v>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(â‰¥5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Â© 2017 Elsevier Ltd</v>
      </c>
      <c r="J704" s="41">
        <f>IF(ISNUMBER(SEARCH("Yes",'2_all_summary'!$H703)),IF(ISNUMBER(SEARCH("Yes",'2_all_summary'!M703)),1,2),IF(ISNUMBER(SEARCH("No",'2_all_summary'!M703)),4,3))</f>
        <v>1</v>
      </c>
      <c r="K704" s="41">
        <f>IF(ISNUMBER(SEARCH("Yes",'2_all_summary'!$H703)),IF(ISNUMBER(SEARCH("Yes",'2_all_summary'!N703)),1,2),IF(ISNUMBER(SEARCH("No",'2_all_summary'!N703)),4,3))</f>
        <v>1</v>
      </c>
      <c r="L704" s="41">
        <f>IF(ISNUMBER(SEARCH("Yes",'2_all_summary'!$H703)),IF(ISNUMBER(SEARCH("Yes",'2_all_summary'!O703)),1,2),IF(ISNUMBER(SEARCH("No",'2_all_summary'!O703)),4,3))</f>
        <v>1</v>
      </c>
      <c r="M704" s="41">
        <f>IF(ISNUMBER(SEARCH("Yes",'2_all_summary'!$H703)),IF(0&lt;'2_all_summary'!P703,1,2),IF(0='2_all_summary'!P703,4,3))</f>
        <v>1</v>
      </c>
      <c r="N704" s="41">
        <f>IF(ISNUMBER(SEARCH("Yes",'2_all_summary'!$H703)),IF(ISNUMBER(SEARCH("Yes",'2_all_summary'!Q703)),1,2),IF(ISNUMBER(SEARCH("No",'2_all_summary'!Q703)),4,3))</f>
        <v>1</v>
      </c>
      <c r="O704" s="41">
        <f>IF(ISNUMBER(SEARCH("Yes",'2_all_summary'!$H703)),IF(ISNUMBER(SEARCH("Yes",'2_all_summary'!R703)),1,2),IF(ISNUMBER(SEARCH("No",'2_all_summary'!R703)),4,3))</f>
        <v>1</v>
      </c>
      <c r="P704" s="41">
        <f>IF(ISNUMBER(SEARCH("Yes",'2_all_summary'!$H703)),IF(ISNUMBER(SEARCH("Yes",'2_all_summary'!S703)),1,2),IF(ISNUMBER(SEARCH("No",'2_all_summary'!S703)),4,3))</f>
        <v>1</v>
      </c>
      <c r="Q704" s="41">
        <f>IF(ISNUMBER(SEARCH("Yes",'2_all_summary'!$H703)),IF(0&lt;'2_all_summary'!T703,1,2),IF(0='2_all_summary'!T703,4,3))</f>
        <v>1</v>
      </c>
      <c r="R704" s="41">
        <f>IF(ISNUMBER(SEARCH("Yes",'2_all_summary'!$H703)),IF(ISNUMBER(SEARCH("Yes",'2_all_summary'!U703)),1,2),IF(ISNUMBER(SEARCH("No",'2_all_summary'!U703)),4,3))</f>
        <v>1</v>
      </c>
    </row>
    <row r="705" spans="7:18" x14ac:dyDescent="0.3">
      <c r="G705" s="56"/>
      <c r="H705" s="41" t="str">
        <f>'2_all_summary'!D704</f>
        <v>Capacity building for tourism development in a nested social-ecological system-case study of the South Penghu Archipelago Marine National Park, Taiwan</v>
      </c>
      <c r="I705" s="41" t="str">
        <f>'2_all_summary'!E704</f>
        <v>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Â© 2016 Elsevier Ltd.</v>
      </c>
      <c r="J705" s="41">
        <f>IF(ISNUMBER(SEARCH("Yes",'2_all_summary'!$H704)),IF(ISNUMBER(SEARCH("Yes",'2_all_summary'!M704)),1,2),IF(ISNUMBER(SEARCH("No",'2_all_summary'!M704)),4,3))</f>
        <v>4</v>
      </c>
      <c r="K705" s="41">
        <f>IF(ISNUMBER(SEARCH("Yes",'2_all_summary'!$H704)),IF(ISNUMBER(SEARCH("Yes",'2_all_summary'!N704)),1,2),IF(ISNUMBER(SEARCH("No",'2_all_summary'!N704)),4,3))</f>
        <v>4</v>
      </c>
      <c r="L705" s="41">
        <f>IF(ISNUMBER(SEARCH("Yes",'2_all_summary'!$H704)),IF(ISNUMBER(SEARCH("Yes",'2_all_summary'!O704)),1,2),IF(ISNUMBER(SEARCH("No",'2_all_summary'!O704)),4,3))</f>
        <v>4</v>
      </c>
      <c r="M705" s="41">
        <f>IF(ISNUMBER(SEARCH("Yes",'2_all_summary'!$H704)),IF(0&lt;'2_all_summary'!P704,1,2),IF(0='2_all_summary'!P704,4,3))</f>
        <v>4</v>
      </c>
      <c r="N705" s="41">
        <f>IF(ISNUMBER(SEARCH("Yes",'2_all_summary'!$H704)),IF(ISNUMBER(SEARCH("Yes",'2_all_summary'!Q704)),1,2),IF(ISNUMBER(SEARCH("No",'2_all_summary'!Q704)),4,3))</f>
        <v>4</v>
      </c>
      <c r="O705" s="41">
        <f>IF(ISNUMBER(SEARCH("Yes",'2_all_summary'!$H704)),IF(ISNUMBER(SEARCH("Yes",'2_all_summary'!R704)),1,2),IF(ISNUMBER(SEARCH("No",'2_all_summary'!R704)),4,3))</f>
        <v>4</v>
      </c>
      <c r="P705" s="41">
        <f>IF(ISNUMBER(SEARCH("Yes",'2_all_summary'!$H704)),IF(ISNUMBER(SEARCH("Yes",'2_all_summary'!S704)),1,2),IF(ISNUMBER(SEARCH("No",'2_all_summary'!S704)),4,3))</f>
        <v>4</v>
      </c>
      <c r="Q705" s="41">
        <f>IF(ISNUMBER(SEARCH("Yes",'2_all_summary'!$H704)),IF(0&lt;'2_all_summary'!T704,1,2),IF(0='2_all_summary'!T704,4,3))</f>
        <v>4</v>
      </c>
      <c r="R705" s="41">
        <f>IF(ISNUMBER(SEARCH("Yes",'2_all_summary'!$H704)),IF(ISNUMBER(SEARCH("Yes",'2_all_summary'!U704)),1,2),IF(ISNUMBER(SEARCH("No",'2_all_summary'!U704)),4,3))</f>
        <v>4</v>
      </c>
    </row>
    <row r="706" spans="7:18" x14ac:dyDescent="0.3">
      <c r="G706" s="56"/>
      <c r="H706" s="41" t="str">
        <f>'2_all_summary'!D705</f>
        <v>An institutional model for comanagement of coastal resources in fiji</v>
      </c>
      <c r="I706" s="41" t="str">
        <f>'2_all_summary'!E705</f>
        <v>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Â© 2000 Taylor &amp; Francis.</v>
      </c>
      <c r="J706" s="41">
        <f>IF(ISNUMBER(SEARCH("Yes",'2_all_summary'!$H705)),IF(ISNUMBER(SEARCH("Yes",'2_all_summary'!M705)),1,2),IF(ISNUMBER(SEARCH("No",'2_all_summary'!M705)),4,3))</f>
        <v>2</v>
      </c>
      <c r="K706" s="41">
        <f>IF(ISNUMBER(SEARCH("Yes",'2_all_summary'!$H705)),IF(ISNUMBER(SEARCH("Yes",'2_all_summary'!N705)),1,2),IF(ISNUMBER(SEARCH("No",'2_all_summary'!N705)),4,3))</f>
        <v>2</v>
      </c>
      <c r="L706" s="41">
        <f>IF(ISNUMBER(SEARCH("Yes",'2_all_summary'!$H705)),IF(ISNUMBER(SEARCH("Yes",'2_all_summary'!O705)),1,2),IF(ISNUMBER(SEARCH("No",'2_all_summary'!O705)),4,3))</f>
        <v>2</v>
      </c>
      <c r="M706" s="41">
        <f>IF(ISNUMBER(SEARCH("Yes",'2_all_summary'!$H705)),IF(0&lt;'2_all_summary'!P705,1,2),IF(0='2_all_summary'!P705,4,3))</f>
        <v>2</v>
      </c>
      <c r="N706" s="41">
        <f>IF(ISNUMBER(SEARCH("Yes",'2_all_summary'!$H705)),IF(ISNUMBER(SEARCH("Yes",'2_all_summary'!Q705)),1,2),IF(ISNUMBER(SEARCH("No",'2_all_summary'!Q705)),4,3))</f>
        <v>1</v>
      </c>
      <c r="O706" s="41">
        <f>IF(ISNUMBER(SEARCH("Yes",'2_all_summary'!$H705)),IF(ISNUMBER(SEARCH("Yes",'2_all_summary'!R705)),1,2),IF(ISNUMBER(SEARCH("No",'2_all_summary'!R705)),4,3))</f>
        <v>1</v>
      </c>
      <c r="P706" s="41">
        <f>IF(ISNUMBER(SEARCH("Yes",'2_all_summary'!$H705)),IF(ISNUMBER(SEARCH("Yes",'2_all_summary'!S705)),1,2),IF(ISNUMBER(SEARCH("No",'2_all_summary'!S705)),4,3))</f>
        <v>1</v>
      </c>
      <c r="Q706" s="41">
        <f>IF(ISNUMBER(SEARCH("Yes",'2_all_summary'!$H705)),IF(0&lt;'2_all_summary'!T705,1,2),IF(0='2_all_summary'!T705,4,3))</f>
        <v>1</v>
      </c>
      <c r="R706" s="41">
        <f>IF(ISNUMBER(SEARCH("Yes",'2_all_summary'!$H705)),IF(ISNUMBER(SEARCH("Yes",'2_all_summary'!U705)),1,2),IF(ISNUMBER(SEARCH("No",'2_all_summary'!U705)),4,3))</f>
        <v>1</v>
      </c>
    </row>
    <row r="707" spans="7:18" x14ac:dyDescent="0.3">
      <c r="G707" s="56"/>
      <c r="H707" s="41" t="str">
        <f>'2_all_summary'!D706</f>
        <v>Leadership, social capital and incentives promote successful fisheries</v>
      </c>
      <c r="I707" s="41" t="str">
        <f>'2_all_summary'!E706</f>
        <v>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Â©2011 Macmillan Publishers Limited. All rights reserved.</v>
      </c>
      <c r="J707" s="41">
        <f>IF(ISNUMBER(SEARCH("Yes",'2_all_summary'!$H706)),IF(ISNUMBER(SEARCH("Yes",'2_all_summary'!M706)),1,2),IF(ISNUMBER(SEARCH("No",'2_all_summary'!M706)),4,3))</f>
        <v>3</v>
      </c>
      <c r="K707" s="41">
        <f>IF(ISNUMBER(SEARCH("Yes",'2_all_summary'!$H706)),IF(ISNUMBER(SEARCH("Yes",'2_all_summary'!N706)),1,2),IF(ISNUMBER(SEARCH("No",'2_all_summary'!N706)),4,3))</f>
        <v>3</v>
      </c>
      <c r="L707" s="41">
        <f>IF(ISNUMBER(SEARCH("Yes",'2_all_summary'!$H706)),IF(ISNUMBER(SEARCH("Yes",'2_all_summary'!O706)),1,2),IF(ISNUMBER(SEARCH("No",'2_all_summary'!O706)),4,3))</f>
        <v>3</v>
      </c>
      <c r="M707" s="41">
        <f>IF(ISNUMBER(SEARCH("Yes",'2_all_summary'!$H706)),IF(0&lt;'2_all_summary'!P706,1,2),IF(0='2_all_summary'!P706,4,3))</f>
        <v>3</v>
      </c>
      <c r="N707" s="41">
        <f>IF(ISNUMBER(SEARCH("Yes",'2_all_summary'!$H706)),IF(ISNUMBER(SEARCH("Yes",'2_all_summary'!Q706)),1,2),IF(ISNUMBER(SEARCH("No",'2_all_summary'!Q706)),4,3))</f>
        <v>3</v>
      </c>
      <c r="O707" s="41">
        <f>IF(ISNUMBER(SEARCH("Yes",'2_all_summary'!$H706)),IF(ISNUMBER(SEARCH("Yes",'2_all_summary'!R706)),1,2),IF(ISNUMBER(SEARCH("No",'2_all_summary'!R706)),4,3))</f>
        <v>3</v>
      </c>
      <c r="P707" s="41">
        <f>IF(ISNUMBER(SEARCH("Yes",'2_all_summary'!$H706)),IF(ISNUMBER(SEARCH("Yes",'2_all_summary'!S706)),1,2),IF(ISNUMBER(SEARCH("No",'2_all_summary'!S706)),4,3))</f>
        <v>3</v>
      </c>
      <c r="Q707" s="41">
        <f>IF(ISNUMBER(SEARCH("Yes",'2_all_summary'!$H706)),IF(0&lt;'2_all_summary'!T706,1,2),IF(0='2_all_summary'!T706,4,3))</f>
        <v>3</v>
      </c>
      <c r="R707" s="41">
        <f>IF(ISNUMBER(SEARCH("Yes",'2_all_summary'!$H706)),IF(ISNUMBER(SEARCH("Yes",'2_all_summary'!U706)),1,2),IF(ISNUMBER(SEARCH("No",'2_all_summary'!U706)),4,3))</f>
        <v>3</v>
      </c>
    </row>
    <row r="708" spans="7:18" x14ac:dyDescent="0.3">
      <c r="G708" s="56"/>
      <c r="H708" s="41" t="str">
        <f>'2_all_summary'!D707</f>
        <v>Collaborating for resilience: Conflict, collective action, and transformation on Cambodiaâ€™s Tonle Sap Lake</v>
      </c>
      <c r="I708" s="41" t="str">
        <f>'2_all_summary'!E707</f>
        <v>We report on outcomes and lessons learned from a 15-month initiative in Cambodiaâ€™s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Â© 2014 by the author(s).</v>
      </c>
      <c r="J708" s="41">
        <f>IF(ISNUMBER(SEARCH("Yes",'2_all_summary'!$H707)),IF(ISNUMBER(SEARCH("Yes",'2_all_summary'!M707)),1,2),IF(ISNUMBER(SEARCH("No",'2_all_summary'!M707)),4,3))</f>
        <v>4</v>
      </c>
      <c r="K708" s="41">
        <f>IF(ISNUMBER(SEARCH("Yes",'2_all_summary'!$H707)),IF(ISNUMBER(SEARCH("Yes",'2_all_summary'!N707)),1,2),IF(ISNUMBER(SEARCH("No",'2_all_summary'!N707)),4,3))</f>
        <v>4</v>
      </c>
      <c r="L708" s="41">
        <f>IF(ISNUMBER(SEARCH("Yes",'2_all_summary'!$H707)),IF(ISNUMBER(SEARCH("Yes",'2_all_summary'!O707)),1,2),IF(ISNUMBER(SEARCH("No",'2_all_summary'!O707)),4,3))</f>
        <v>4</v>
      </c>
      <c r="M708" s="41">
        <f>IF(ISNUMBER(SEARCH("Yes",'2_all_summary'!$H707)),IF(0&lt;'2_all_summary'!P707,1,2),IF(0='2_all_summary'!P707,4,3))</f>
        <v>4</v>
      </c>
      <c r="N708" s="41">
        <f>IF(ISNUMBER(SEARCH("Yes",'2_all_summary'!$H707)),IF(ISNUMBER(SEARCH("Yes",'2_all_summary'!Q707)),1,2),IF(ISNUMBER(SEARCH("No",'2_all_summary'!Q707)),4,3))</f>
        <v>4</v>
      </c>
      <c r="O708" s="41">
        <f>IF(ISNUMBER(SEARCH("Yes",'2_all_summary'!$H707)),IF(ISNUMBER(SEARCH("Yes",'2_all_summary'!R707)),1,2),IF(ISNUMBER(SEARCH("No",'2_all_summary'!R707)),4,3))</f>
        <v>4</v>
      </c>
      <c r="P708" s="41">
        <f>IF(ISNUMBER(SEARCH("Yes",'2_all_summary'!$H707)),IF(ISNUMBER(SEARCH("Yes",'2_all_summary'!S707)),1,2),IF(ISNUMBER(SEARCH("No",'2_all_summary'!S707)),4,3))</f>
        <v>4</v>
      </c>
      <c r="Q708" s="41">
        <f>IF(ISNUMBER(SEARCH("Yes",'2_all_summary'!$H707)),IF(0&lt;'2_all_summary'!T707,1,2),IF(0='2_all_summary'!T707,4,3))</f>
        <v>4</v>
      </c>
      <c r="R708" s="41">
        <f>IF(ISNUMBER(SEARCH("Yes",'2_all_summary'!$H707)),IF(ISNUMBER(SEARCH("Yes",'2_all_summary'!U707)),1,2),IF(ISNUMBER(SEARCH("No",'2_all_summary'!U707)),4,3))</f>
        <v>4</v>
      </c>
    </row>
    <row r="709" spans="7:18" x14ac:dyDescent="0.3">
      <c r="G709" s="56"/>
      <c r="H709" s="41" t="str">
        <f>'2_all_summary'!D708</f>
        <v>Community based fisheries management and fisher livelihoods: Bangladesh case studies</v>
      </c>
      <c r="I709" s="41" t="str">
        <f>'2_all_summary'!E708</f>
        <v>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Â© Springer Science+Business Media, LLC 2007.</v>
      </c>
      <c r="J709" s="41">
        <f>IF(ISNUMBER(SEARCH("Yes",'2_all_summary'!$H708)),IF(ISNUMBER(SEARCH("Yes",'2_all_summary'!M708)),1,2),IF(ISNUMBER(SEARCH("No",'2_all_summary'!M708)),4,3))</f>
        <v>4</v>
      </c>
      <c r="K709" s="41">
        <f>IF(ISNUMBER(SEARCH("Yes",'2_all_summary'!$H708)),IF(ISNUMBER(SEARCH("Yes",'2_all_summary'!N708)),1,2),IF(ISNUMBER(SEARCH("No",'2_all_summary'!N708)),4,3))</f>
        <v>4</v>
      </c>
      <c r="L709" s="41">
        <f>IF(ISNUMBER(SEARCH("Yes",'2_all_summary'!$H708)),IF(ISNUMBER(SEARCH("Yes",'2_all_summary'!O708)),1,2),IF(ISNUMBER(SEARCH("No",'2_all_summary'!O708)),4,3))</f>
        <v>4</v>
      </c>
      <c r="M709" s="41">
        <f>IF(ISNUMBER(SEARCH("Yes",'2_all_summary'!$H708)),IF(0&lt;'2_all_summary'!P708,1,2),IF(0='2_all_summary'!P708,4,3))</f>
        <v>4</v>
      </c>
      <c r="N709" s="41">
        <f>IF(ISNUMBER(SEARCH("Yes",'2_all_summary'!$H708)),IF(ISNUMBER(SEARCH("Yes",'2_all_summary'!Q708)),1,2),IF(ISNUMBER(SEARCH("No",'2_all_summary'!Q708)),4,3))</f>
        <v>4</v>
      </c>
      <c r="O709" s="41">
        <f>IF(ISNUMBER(SEARCH("Yes",'2_all_summary'!$H708)),IF(ISNUMBER(SEARCH("Yes",'2_all_summary'!R708)),1,2),IF(ISNUMBER(SEARCH("No",'2_all_summary'!R708)),4,3))</f>
        <v>4</v>
      </c>
      <c r="P709" s="41">
        <f>IF(ISNUMBER(SEARCH("Yes",'2_all_summary'!$H708)),IF(ISNUMBER(SEARCH("Yes",'2_all_summary'!S708)),1,2),IF(ISNUMBER(SEARCH("No",'2_all_summary'!S708)),4,3))</f>
        <v>4</v>
      </c>
      <c r="Q709" s="41">
        <f>IF(ISNUMBER(SEARCH("Yes",'2_all_summary'!$H708)),IF(0&lt;'2_all_summary'!T708,1,2),IF(0='2_all_summary'!T708,4,3))</f>
        <v>4</v>
      </c>
      <c r="R709" s="41">
        <f>IF(ISNUMBER(SEARCH("Yes",'2_all_summary'!$H708)),IF(ISNUMBER(SEARCH("Yes",'2_all_summary'!U708)),1,2),IF(ISNUMBER(SEARCH("No",'2_all_summary'!U708)),4,3))</f>
        <v>4</v>
      </c>
    </row>
    <row r="710" spans="7:18" x14ac:dyDescent="0.3">
      <c r="G710" s="56"/>
      <c r="H710" s="41" t="str">
        <f>'2_all_summary'!D709</f>
        <v>Institutional adaptation and community-based conservation of natural resources: The cases of the Tao and Atayal in Taiwan</v>
      </c>
      <c r="I710" s="41" t="str">
        <f>'2_all_summary'!E709</f>
        <v>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Â© Springer Science + Business Media, LLC 2009.</v>
      </c>
      <c r="J710" s="41">
        <f>IF(ISNUMBER(SEARCH("Yes",'2_all_summary'!$H709)),IF(ISNUMBER(SEARCH("Yes",'2_all_summary'!M709)),1,2),IF(ISNUMBER(SEARCH("No",'2_all_summary'!M709)),4,3))</f>
        <v>4</v>
      </c>
      <c r="K710" s="41">
        <f>IF(ISNUMBER(SEARCH("Yes",'2_all_summary'!$H709)),IF(ISNUMBER(SEARCH("Yes",'2_all_summary'!N709)),1,2),IF(ISNUMBER(SEARCH("No",'2_all_summary'!N709)),4,3))</f>
        <v>4</v>
      </c>
      <c r="L710" s="41">
        <f>IF(ISNUMBER(SEARCH("Yes",'2_all_summary'!$H709)),IF(ISNUMBER(SEARCH("Yes",'2_all_summary'!O709)),1,2),IF(ISNUMBER(SEARCH("No",'2_all_summary'!O709)),4,3))</f>
        <v>4</v>
      </c>
      <c r="M710" s="41">
        <f>IF(ISNUMBER(SEARCH("Yes",'2_all_summary'!$H709)),IF(0&lt;'2_all_summary'!P709,1,2),IF(0='2_all_summary'!P709,4,3))</f>
        <v>4</v>
      </c>
      <c r="N710" s="41">
        <f>IF(ISNUMBER(SEARCH("Yes",'2_all_summary'!$H709)),IF(ISNUMBER(SEARCH("Yes",'2_all_summary'!Q709)),1,2),IF(ISNUMBER(SEARCH("No",'2_all_summary'!Q709)),4,3))</f>
        <v>4</v>
      </c>
      <c r="O710" s="41">
        <f>IF(ISNUMBER(SEARCH("Yes",'2_all_summary'!$H709)),IF(ISNUMBER(SEARCH("Yes",'2_all_summary'!R709)),1,2),IF(ISNUMBER(SEARCH("No",'2_all_summary'!R709)),4,3))</f>
        <v>4</v>
      </c>
      <c r="P710" s="41">
        <f>IF(ISNUMBER(SEARCH("Yes",'2_all_summary'!$H709)),IF(ISNUMBER(SEARCH("Yes",'2_all_summary'!S709)),1,2),IF(ISNUMBER(SEARCH("No",'2_all_summary'!S709)),4,3))</f>
        <v>4</v>
      </c>
      <c r="Q710" s="41">
        <f>IF(ISNUMBER(SEARCH("Yes",'2_all_summary'!$H709)),IF(0&lt;'2_all_summary'!T709,1,2),IF(0='2_all_summary'!T709,4,3))</f>
        <v>4</v>
      </c>
      <c r="R710" s="41">
        <f>IF(ISNUMBER(SEARCH("Yes",'2_all_summary'!$H709)),IF(ISNUMBER(SEARCH("Yes",'2_all_summary'!U709)),1,2),IF(ISNUMBER(SEARCH("No",'2_all_summary'!U709)),4,3))</f>
        <v>4</v>
      </c>
    </row>
    <row r="711" spans="7:18" x14ac:dyDescent="0.3">
      <c r="G711" s="56"/>
      <c r="H711" s="41" t="str">
        <f>'2_all_summary'!D710</f>
        <v>INSTITUTIONS FOR SOLVING COMMONS PROBLEMS: Lessons and Implications for Institutional Design</v>
      </c>
      <c r="I711" s="41" t="str">
        <f>'2_all_summary'!E710</f>
        <v>The public-choice-inspired research program associated with Elinor Ostrom and her collaborators identified eight design principles, noting that they characterize robust institutions for communities managing common-pool resources such as forests or fisheries. Ostromâ€™s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Â© Oxford University Press 2019. All rights reserved.</v>
      </c>
      <c r="J711" s="41">
        <f>IF(ISNUMBER(SEARCH("Yes",'2_all_summary'!$H710)),IF(ISNUMBER(SEARCH("Yes",'2_all_summary'!M710)),1,2),IF(ISNUMBER(SEARCH("No",'2_all_summary'!M710)),4,3))</f>
        <v>4</v>
      </c>
      <c r="K711" s="41">
        <f>IF(ISNUMBER(SEARCH("Yes",'2_all_summary'!$H710)),IF(ISNUMBER(SEARCH("Yes",'2_all_summary'!N710)),1,2),IF(ISNUMBER(SEARCH("No",'2_all_summary'!N710)),4,3))</f>
        <v>4</v>
      </c>
      <c r="L711" s="41">
        <f>IF(ISNUMBER(SEARCH("Yes",'2_all_summary'!$H710)),IF(ISNUMBER(SEARCH("Yes",'2_all_summary'!O710)),1,2),IF(ISNUMBER(SEARCH("No",'2_all_summary'!O710)),4,3))</f>
        <v>4</v>
      </c>
      <c r="M711" s="41">
        <f>IF(ISNUMBER(SEARCH("Yes",'2_all_summary'!$H710)),IF(0&lt;'2_all_summary'!P710,1,2),IF(0='2_all_summary'!P710,4,3))</f>
        <v>4</v>
      </c>
      <c r="N711" s="41">
        <f>IF(ISNUMBER(SEARCH("Yes",'2_all_summary'!$H710)),IF(ISNUMBER(SEARCH("Yes",'2_all_summary'!Q710)),1,2),IF(ISNUMBER(SEARCH("No",'2_all_summary'!Q710)),4,3))</f>
        <v>4</v>
      </c>
      <c r="O711" s="41">
        <f>IF(ISNUMBER(SEARCH("Yes",'2_all_summary'!$H710)),IF(ISNUMBER(SEARCH("Yes",'2_all_summary'!R710)),1,2),IF(ISNUMBER(SEARCH("No",'2_all_summary'!R710)),4,3))</f>
        <v>4</v>
      </c>
      <c r="P711" s="41">
        <f>IF(ISNUMBER(SEARCH("Yes",'2_all_summary'!$H710)),IF(ISNUMBER(SEARCH("Yes",'2_all_summary'!S710)),1,2),IF(ISNUMBER(SEARCH("No",'2_all_summary'!S710)),4,3))</f>
        <v>4</v>
      </c>
      <c r="Q711" s="41">
        <f>IF(ISNUMBER(SEARCH("Yes",'2_all_summary'!$H710)),IF(0&lt;'2_all_summary'!T710,1,2),IF(0='2_all_summary'!T710,4,3))</f>
        <v>4</v>
      </c>
      <c r="R711" s="41">
        <f>IF(ISNUMBER(SEARCH("Yes",'2_all_summary'!$H710)),IF(ISNUMBER(SEARCH("Yes",'2_all_summary'!U710)),1,2),IF(ISNUMBER(SEARCH("No",'2_all_summary'!U710)),4,3))</f>
        <v>4</v>
      </c>
    </row>
    <row r="712" spans="7:18" x14ac:dyDescent="0.3">
      <c r="G712" s="56"/>
      <c r="H712" s="41" t="str">
        <f>'2_all_summary'!D711</f>
        <v>Multiple drivers of local (non-) compliance in community-based marine resource management: Case studies from the South Pacific</v>
      </c>
      <c r="I712" s="41" t="str">
        <f>'2_all_summary'!E711</f>
        <v>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Â© 2017 Rohe, Aswani, SchlÃ¼ter and Ferse.</v>
      </c>
      <c r="J712" s="41">
        <f>IF(ISNUMBER(SEARCH("Yes",'2_all_summary'!$H711)),IF(ISNUMBER(SEARCH("Yes",'2_all_summary'!M711)),1,2),IF(ISNUMBER(SEARCH("No",'2_all_summary'!M711)),4,3))</f>
        <v>1</v>
      </c>
      <c r="K712" s="41">
        <f>IF(ISNUMBER(SEARCH("Yes",'2_all_summary'!$H711)),IF(ISNUMBER(SEARCH("Yes",'2_all_summary'!N711)),1,2),IF(ISNUMBER(SEARCH("No",'2_all_summary'!N711)),4,3))</f>
        <v>1</v>
      </c>
      <c r="L712" s="41">
        <f>IF(ISNUMBER(SEARCH("Yes",'2_all_summary'!$H711)),IF(ISNUMBER(SEARCH("Yes",'2_all_summary'!O711)),1,2),IF(ISNUMBER(SEARCH("No",'2_all_summary'!O711)),4,3))</f>
        <v>1</v>
      </c>
      <c r="M712" s="41">
        <f>IF(ISNUMBER(SEARCH("Yes",'2_all_summary'!$H711)),IF(0&lt;'2_all_summary'!P711,1,2),IF(0='2_all_summary'!P711,4,3))</f>
        <v>1</v>
      </c>
      <c r="N712" s="41">
        <f>IF(ISNUMBER(SEARCH("Yes",'2_all_summary'!$H711)),IF(ISNUMBER(SEARCH("Yes",'2_all_summary'!Q711)),1,2),IF(ISNUMBER(SEARCH("No",'2_all_summary'!Q711)),4,3))</f>
        <v>1</v>
      </c>
      <c r="O712" s="41">
        <f>IF(ISNUMBER(SEARCH("Yes",'2_all_summary'!$H711)),IF(ISNUMBER(SEARCH("Yes",'2_all_summary'!R711)),1,2),IF(ISNUMBER(SEARCH("No",'2_all_summary'!R711)),4,3))</f>
        <v>1</v>
      </c>
      <c r="P712" s="41">
        <f>IF(ISNUMBER(SEARCH("Yes",'2_all_summary'!$H711)),IF(ISNUMBER(SEARCH("Yes",'2_all_summary'!S711)),1,2),IF(ISNUMBER(SEARCH("No",'2_all_summary'!S711)),4,3))</f>
        <v>1</v>
      </c>
      <c r="Q712" s="41">
        <f>IF(ISNUMBER(SEARCH("Yes",'2_all_summary'!$H711)),IF(0&lt;'2_all_summary'!T711,1,2),IF(0='2_all_summary'!T711,4,3))</f>
        <v>1</v>
      </c>
      <c r="R712" s="41">
        <f>IF(ISNUMBER(SEARCH("Yes",'2_all_summary'!$H711)),IF(ISNUMBER(SEARCH("Yes",'2_all_summary'!U711)),1,2),IF(ISNUMBER(SEARCH("No",'2_all_summary'!U711)),4,3))</f>
        <v>1</v>
      </c>
    </row>
    <row r="713" spans="7:18" x14ac:dyDescent="0.3">
      <c r="G713" s="56"/>
      <c r="H713" s="41" t="str">
        <f>'2_all_summary'!D712</f>
        <v>Community-based coastal resource management in the Philippines: A case study</v>
      </c>
      <c r="I713" s="41" t="str">
        <f>'2_all_summary'!E712</f>
        <v>[No abstract available]</v>
      </c>
      <c r="J713" s="41">
        <f>IF(ISNUMBER(SEARCH("Yes",'2_all_summary'!$H712)),IF(ISNUMBER(SEARCH("Yes",'2_all_summary'!M712)),1,2),IF(ISNUMBER(SEARCH("No",'2_all_summary'!M712)),4,3))</f>
        <v>4</v>
      </c>
      <c r="K713" s="41">
        <f>IF(ISNUMBER(SEARCH("Yes",'2_all_summary'!$H712)),IF(ISNUMBER(SEARCH("Yes",'2_all_summary'!N712)),1,2),IF(ISNUMBER(SEARCH("No",'2_all_summary'!N712)),4,3))</f>
        <v>4</v>
      </c>
      <c r="L713" s="41">
        <f>IF(ISNUMBER(SEARCH("Yes",'2_all_summary'!$H712)),IF(ISNUMBER(SEARCH("Yes",'2_all_summary'!O712)),1,2),IF(ISNUMBER(SEARCH("No",'2_all_summary'!O712)),4,3))</f>
        <v>4</v>
      </c>
      <c r="M713" s="41">
        <f>IF(ISNUMBER(SEARCH("Yes",'2_all_summary'!$H712)),IF(0&lt;'2_all_summary'!P712,1,2),IF(0='2_all_summary'!P712,4,3))</f>
        <v>4</v>
      </c>
      <c r="N713" s="41">
        <f>IF(ISNUMBER(SEARCH("Yes",'2_all_summary'!$H712)),IF(ISNUMBER(SEARCH("Yes",'2_all_summary'!Q712)),1,2),IF(ISNUMBER(SEARCH("No",'2_all_summary'!Q712)),4,3))</f>
        <v>4</v>
      </c>
      <c r="O713" s="41">
        <f>IF(ISNUMBER(SEARCH("Yes",'2_all_summary'!$H712)),IF(ISNUMBER(SEARCH("Yes",'2_all_summary'!R712)),1,2),IF(ISNUMBER(SEARCH("No",'2_all_summary'!R712)),4,3))</f>
        <v>4</v>
      </c>
      <c r="P713" s="41">
        <f>IF(ISNUMBER(SEARCH("Yes",'2_all_summary'!$H712)),IF(ISNUMBER(SEARCH("Yes",'2_all_summary'!S712)),1,2),IF(ISNUMBER(SEARCH("No",'2_all_summary'!S712)),4,3))</f>
        <v>4</v>
      </c>
      <c r="Q713" s="41">
        <f>IF(ISNUMBER(SEARCH("Yes",'2_all_summary'!$H712)),IF(0&lt;'2_all_summary'!T712,1,2),IF(0='2_all_summary'!T712,4,3))</f>
        <v>4</v>
      </c>
      <c r="R713" s="41">
        <f>IF(ISNUMBER(SEARCH("Yes",'2_all_summary'!$H712)),IF(ISNUMBER(SEARCH("Yes",'2_all_summary'!U712)),1,2),IF(ISNUMBER(SEARCH("No",'2_all_summary'!U712)),4,3))</f>
        <v>4</v>
      </c>
    </row>
    <row r="714" spans="7:18" x14ac:dyDescent="0.3">
      <c r="G714" s="56"/>
      <c r="H714" s="41" t="str">
        <f>'2_all_summary'!D713</f>
        <v>Density-dependent recruitment of Puntius sophore in floodplain waterbodies in Bangladesh</v>
      </c>
      <c r="I714" s="41" t="str">
        <f>'2_all_summary'!E713</f>
        <v>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v>
      </c>
      <c r="J714" s="41">
        <f>IF(ISNUMBER(SEARCH("Yes",'2_all_summary'!$H713)),IF(ISNUMBER(SEARCH("Yes",'2_all_summary'!M713)),1,2),IF(ISNUMBER(SEARCH("No",'2_all_summary'!M713)),4,3))</f>
        <v>4</v>
      </c>
      <c r="K714" s="41">
        <f>IF(ISNUMBER(SEARCH("Yes",'2_all_summary'!$H713)),IF(ISNUMBER(SEARCH("Yes",'2_all_summary'!N713)),1,2),IF(ISNUMBER(SEARCH("No",'2_all_summary'!N713)),4,3))</f>
        <v>4</v>
      </c>
      <c r="L714" s="41">
        <f>IF(ISNUMBER(SEARCH("Yes",'2_all_summary'!$H713)),IF(ISNUMBER(SEARCH("Yes",'2_all_summary'!O713)),1,2),IF(ISNUMBER(SEARCH("No",'2_all_summary'!O713)),4,3))</f>
        <v>4</v>
      </c>
      <c r="M714" s="41">
        <f>IF(ISNUMBER(SEARCH("Yes",'2_all_summary'!$H713)),IF(0&lt;'2_all_summary'!P713,1,2),IF(0='2_all_summary'!P713,4,3))</f>
        <v>4</v>
      </c>
      <c r="N714" s="41">
        <f>IF(ISNUMBER(SEARCH("Yes",'2_all_summary'!$H713)),IF(ISNUMBER(SEARCH("Yes",'2_all_summary'!Q713)),1,2),IF(ISNUMBER(SEARCH("No",'2_all_summary'!Q713)),4,3))</f>
        <v>4</v>
      </c>
      <c r="O714" s="41">
        <f>IF(ISNUMBER(SEARCH("Yes",'2_all_summary'!$H713)),IF(ISNUMBER(SEARCH("Yes",'2_all_summary'!R713)),1,2),IF(ISNUMBER(SEARCH("No",'2_all_summary'!R713)),4,3))</f>
        <v>4</v>
      </c>
      <c r="P714" s="41">
        <f>IF(ISNUMBER(SEARCH("Yes",'2_all_summary'!$H713)),IF(ISNUMBER(SEARCH("Yes",'2_all_summary'!S713)),1,2),IF(ISNUMBER(SEARCH("No",'2_all_summary'!S713)),4,3))</f>
        <v>4</v>
      </c>
      <c r="Q714" s="41">
        <f>IF(ISNUMBER(SEARCH("Yes",'2_all_summary'!$H713)),IF(0&lt;'2_all_summary'!T713,1,2),IF(0='2_all_summary'!T713,4,3))</f>
        <v>4</v>
      </c>
      <c r="R714" s="41">
        <f>IF(ISNUMBER(SEARCH("Yes",'2_all_summary'!$H713)),IF(ISNUMBER(SEARCH("Yes",'2_all_summary'!U713)),1,2),IF(ISNUMBER(SEARCH("No",'2_all_summary'!U713)),4,3))</f>
        <v>4</v>
      </c>
    </row>
    <row r="715" spans="7:18" x14ac:dyDescent="0.3">
      <c r="G715" s="56"/>
      <c r="H715" s="41" t="str">
        <f>'2_all_summary'!D714</f>
        <v>Assessment of the stock status of small-scale and multi-gear fisheries resources in the tropical Eastern Pacific region</v>
      </c>
      <c r="I715" s="41" t="str">
        <f>'2_all_summary'!E714</f>
        <v>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â€“ official governmental data and community-based monitoring from a non-government organization â€“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Â© 2018 Elsevier B.V.</v>
      </c>
      <c r="J715" s="41">
        <f>IF(ISNUMBER(SEARCH("Yes",'2_all_summary'!$H714)),IF(ISNUMBER(SEARCH("Yes",'2_all_summary'!M714)),1,2),IF(ISNUMBER(SEARCH("No",'2_all_summary'!M714)),4,3))</f>
        <v>4</v>
      </c>
      <c r="K715" s="41">
        <f>IF(ISNUMBER(SEARCH("Yes",'2_all_summary'!$H714)),IF(ISNUMBER(SEARCH("Yes",'2_all_summary'!N714)),1,2),IF(ISNUMBER(SEARCH("No",'2_all_summary'!N714)),4,3))</f>
        <v>4</v>
      </c>
      <c r="L715" s="41">
        <f>IF(ISNUMBER(SEARCH("Yes",'2_all_summary'!$H714)),IF(ISNUMBER(SEARCH("Yes",'2_all_summary'!O714)),1,2),IF(ISNUMBER(SEARCH("No",'2_all_summary'!O714)),4,3))</f>
        <v>4</v>
      </c>
      <c r="M715" s="41">
        <f>IF(ISNUMBER(SEARCH("Yes",'2_all_summary'!$H714)),IF(0&lt;'2_all_summary'!P714,1,2),IF(0='2_all_summary'!P714,4,3))</f>
        <v>4</v>
      </c>
      <c r="N715" s="41">
        <f>IF(ISNUMBER(SEARCH("Yes",'2_all_summary'!$H714)),IF(ISNUMBER(SEARCH("Yes",'2_all_summary'!Q714)),1,2),IF(ISNUMBER(SEARCH("No",'2_all_summary'!Q714)),4,3))</f>
        <v>4</v>
      </c>
      <c r="O715" s="41">
        <f>IF(ISNUMBER(SEARCH("Yes",'2_all_summary'!$H714)),IF(ISNUMBER(SEARCH("Yes",'2_all_summary'!R714)),1,2),IF(ISNUMBER(SEARCH("No",'2_all_summary'!R714)),4,3))</f>
        <v>4</v>
      </c>
      <c r="P715" s="41">
        <f>IF(ISNUMBER(SEARCH("Yes",'2_all_summary'!$H714)),IF(ISNUMBER(SEARCH("Yes",'2_all_summary'!S714)),1,2),IF(ISNUMBER(SEARCH("No",'2_all_summary'!S714)),4,3))</f>
        <v>4</v>
      </c>
      <c r="Q715" s="41">
        <f>IF(ISNUMBER(SEARCH("Yes",'2_all_summary'!$H714)),IF(0&lt;'2_all_summary'!T714,1,2),IF(0='2_all_summary'!T714,4,3))</f>
        <v>4</v>
      </c>
      <c r="R715" s="41">
        <f>IF(ISNUMBER(SEARCH("Yes",'2_all_summary'!$H714)),IF(ISNUMBER(SEARCH("Yes",'2_all_summary'!U714)),1,2),IF(ISNUMBER(SEARCH("No",'2_all_summary'!U714)),4,3))</f>
        <v>4</v>
      </c>
    </row>
    <row r="716" spans="7:18" x14ac:dyDescent="0.3">
      <c r="G716" s="56"/>
      <c r="H716" s="41" t="str">
        <f>'2_all_summary'!D715</f>
        <v>Role of Marine National Park for Sustainable Livelihoods of Artisan Fisherfolk: A Case Study of MNP, Jamnagar</v>
      </c>
      <c r="I716" s="41" t="str">
        <f>'2_all_summary'!E715</f>
        <v>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â€•catch per unit effortâ€– in recent years. Fisherfolk from all the study sites showed interest in the development of the MNP and were keen to be involved in conservation planning and the management of the MNP. Â© Magotra, Pandey, Kumar, Gupta, Kaushik and Parikh 2020.</v>
      </c>
      <c r="J716" s="41">
        <f>IF(ISNUMBER(SEARCH("Yes",'2_all_summary'!$H715)),IF(ISNUMBER(SEARCH("Yes",'2_all_summary'!M715)),1,2),IF(ISNUMBER(SEARCH("No",'2_all_summary'!M715)),4,3))</f>
        <v>4</v>
      </c>
      <c r="K716" s="41">
        <f>IF(ISNUMBER(SEARCH("Yes",'2_all_summary'!$H715)),IF(ISNUMBER(SEARCH("Yes",'2_all_summary'!N715)),1,2),IF(ISNUMBER(SEARCH("No",'2_all_summary'!N715)),4,3))</f>
        <v>4</v>
      </c>
      <c r="L716" s="41">
        <f>IF(ISNUMBER(SEARCH("Yes",'2_all_summary'!$H715)),IF(ISNUMBER(SEARCH("Yes",'2_all_summary'!O715)),1,2),IF(ISNUMBER(SEARCH("No",'2_all_summary'!O715)),4,3))</f>
        <v>4</v>
      </c>
      <c r="M716" s="41">
        <f>IF(ISNUMBER(SEARCH("Yes",'2_all_summary'!$H715)),IF(0&lt;'2_all_summary'!P715,1,2),IF(0='2_all_summary'!P715,4,3))</f>
        <v>4</v>
      </c>
      <c r="N716" s="41">
        <f>IF(ISNUMBER(SEARCH("Yes",'2_all_summary'!$H715)),IF(ISNUMBER(SEARCH("Yes",'2_all_summary'!Q715)),1,2),IF(ISNUMBER(SEARCH("No",'2_all_summary'!Q715)),4,3))</f>
        <v>4</v>
      </c>
      <c r="O716" s="41">
        <f>IF(ISNUMBER(SEARCH("Yes",'2_all_summary'!$H715)),IF(ISNUMBER(SEARCH("Yes",'2_all_summary'!R715)),1,2),IF(ISNUMBER(SEARCH("No",'2_all_summary'!R715)),4,3))</f>
        <v>4</v>
      </c>
      <c r="P716" s="41">
        <f>IF(ISNUMBER(SEARCH("Yes",'2_all_summary'!$H715)),IF(ISNUMBER(SEARCH("Yes",'2_all_summary'!S715)),1,2),IF(ISNUMBER(SEARCH("No",'2_all_summary'!S715)),4,3))</f>
        <v>4</v>
      </c>
      <c r="Q716" s="41">
        <f>IF(ISNUMBER(SEARCH("Yes",'2_all_summary'!$H715)),IF(0&lt;'2_all_summary'!T715,1,2),IF(0='2_all_summary'!T715,4,3))</f>
        <v>4</v>
      </c>
      <c r="R716" s="41">
        <f>IF(ISNUMBER(SEARCH("Yes",'2_all_summary'!$H715)),IF(ISNUMBER(SEARCH("Yes",'2_all_summary'!U715)),1,2),IF(ISNUMBER(SEARCH("No",'2_all_summary'!U715)),4,3))</f>
        <v>4</v>
      </c>
    </row>
    <row r="717" spans="7:18" x14ac:dyDescent="0.3">
      <c r="G717" s="56"/>
      <c r="H717" s="41" t="str">
        <f>'2_all_summary'!D716</f>
        <v>Perceptions of access and benefits from community-based aquaculture through Photovoice: A case study within a locally managed marine area in Madagascar</v>
      </c>
      <c r="I717" s="41" t="str">
        <f>'2_all_summary'!E716</f>
        <v>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â€˜private accessâ€™ within a historically â€˜open-accessâ€™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Â© 2022</v>
      </c>
      <c r="J717" s="41">
        <f>IF(ISNUMBER(SEARCH("Yes",'2_all_summary'!$H716)),IF(ISNUMBER(SEARCH("Yes",'2_all_summary'!M716)),1,2),IF(ISNUMBER(SEARCH("No",'2_all_summary'!M716)),4,3))</f>
        <v>4</v>
      </c>
      <c r="K717" s="41">
        <f>IF(ISNUMBER(SEARCH("Yes",'2_all_summary'!$H716)),IF(ISNUMBER(SEARCH("Yes",'2_all_summary'!N716)),1,2),IF(ISNUMBER(SEARCH("No",'2_all_summary'!N716)),4,3))</f>
        <v>4</v>
      </c>
      <c r="L717" s="41">
        <f>IF(ISNUMBER(SEARCH("Yes",'2_all_summary'!$H716)),IF(ISNUMBER(SEARCH("Yes",'2_all_summary'!O716)),1,2),IF(ISNUMBER(SEARCH("No",'2_all_summary'!O716)),4,3))</f>
        <v>4</v>
      </c>
      <c r="M717" s="41">
        <f>IF(ISNUMBER(SEARCH("Yes",'2_all_summary'!$H716)),IF(0&lt;'2_all_summary'!P716,1,2),IF(0='2_all_summary'!P716,4,3))</f>
        <v>4</v>
      </c>
      <c r="N717" s="41">
        <f>IF(ISNUMBER(SEARCH("Yes",'2_all_summary'!$H716)),IF(ISNUMBER(SEARCH("Yes",'2_all_summary'!Q716)),1,2),IF(ISNUMBER(SEARCH("No",'2_all_summary'!Q716)),4,3))</f>
        <v>4</v>
      </c>
      <c r="O717" s="41">
        <f>IF(ISNUMBER(SEARCH("Yes",'2_all_summary'!$H716)),IF(ISNUMBER(SEARCH("Yes",'2_all_summary'!R716)),1,2),IF(ISNUMBER(SEARCH("No",'2_all_summary'!R716)),4,3))</f>
        <v>4</v>
      </c>
      <c r="P717" s="41">
        <f>IF(ISNUMBER(SEARCH("Yes",'2_all_summary'!$H716)),IF(ISNUMBER(SEARCH("Yes",'2_all_summary'!S716)),1,2),IF(ISNUMBER(SEARCH("No",'2_all_summary'!S716)),4,3))</f>
        <v>4</v>
      </c>
      <c r="Q717" s="41">
        <f>IF(ISNUMBER(SEARCH("Yes",'2_all_summary'!$H716)),IF(0&lt;'2_all_summary'!T716,1,2),IF(0='2_all_summary'!T716,4,3))</f>
        <v>4</v>
      </c>
      <c r="R717" s="41">
        <f>IF(ISNUMBER(SEARCH("Yes",'2_all_summary'!$H716)),IF(ISNUMBER(SEARCH("Yes",'2_all_summary'!U716)),1,2),IF(ISNUMBER(SEARCH("No",'2_all_summary'!U716)),4,3))</f>
        <v>4</v>
      </c>
    </row>
    <row r="718" spans="7:18" x14ac:dyDescent="0.3">
      <c r="G718" s="56"/>
      <c r="H718" s="41" t="str">
        <f>'2_all_summary'!D717</f>
        <v>Vaccination rates for pandemic influenza among pregnant women: An early observation from Chennai, South India</v>
      </c>
      <c r="I718" s="41" t="str">
        <f>'2_all_summary'!E717</f>
        <v>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Studentâ€²s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v>
      </c>
      <c r="J718" s="41">
        <f>IF(ISNUMBER(SEARCH("Yes",'2_all_summary'!$H717)),IF(ISNUMBER(SEARCH("Yes",'2_all_summary'!M717)),1,2),IF(ISNUMBER(SEARCH("No",'2_all_summary'!M717)),4,3))</f>
        <v>4</v>
      </c>
      <c r="K718" s="41">
        <f>IF(ISNUMBER(SEARCH("Yes",'2_all_summary'!$H717)),IF(ISNUMBER(SEARCH("Yes",'2_all_summary'!N717)),1,2),IF(ISNUMBER(SEARCH("No",'2_all_summary'!N717)),4,3))</f>
        <v>4</v>
      </c>
      <c r="L718" s="41">
        <f>IF(ISNUMBER(SEARCH("Yes",'2_all_summary'!$H717)),IF(ISNUMBER(SEARCH("Yes",'2_all_summary'!O717)),1,2),IF(ISNUMBER(SEARCH("No",'2_all_summary'!O717)),4,3))</f>
        <v>4</v>
      </c>
      <c r="M718" s="41">
        <f>IF(ISNUMBER(SEARCH("Yes",'2_all_summary'!$H717)),IF(0&lt;'2_all_summary'!P717,1,2),IF(0='2_all_summary'!P717,4,3))</f>
        <v>4</v>
      </c>
      <c r="N718" s="41">
        <f>IF(ISNUMBER(SEARCH("Yes",'2_all_summary'!$H717)),IF(ISNUMBER(SEARCH("Yes",'2_all_summary'!Q717)),1,2),IF(ISNUMBER(SEARCH("No",'2_all_summary'!Q717)),4,3))</f>
        <v>4</v>
      </c>
      <c r="O718" s="41">
        <f>IF(ISNUMBER(SEARCH("Yes",'2_all_summary'!$H717)),IF(ISNUMBER(SEARCH("Yes",'2_all_summary'!R717)),1,2),IF(ISNUMBER(SEARCH("No",'2_all_summary'!R717)),4,3))</f>
        <v>4</v>
      </c>
      <c r="P718" s="41">
        <f>IF(ISNUMBER(SEARCH("Yes",'2_all_summary'!$H717)),IF(ISNUMBER(SEARCH("Yes",'2_all_summary'!S717)),1,2),IF(ISNUMBER(SEARCH("No",'2_all_summary'!S717)),4,3))</f>
        <v>4</v>
      </c>
      <c r="Q718" s="41">
        <f>IF(ISNUMBER(SEARCH("Yes",'2_all_summary'!$H717)),IF(0&lt;'2_all_summary'!T717,1,2),IF(0='2_all_summary'!T717,4,3))</f>
        <v>4</v>
      </c>
      <c r="R718" s="41">
        <f>IF(ISNUMBER(SEARCH("Yes",'2_all_summary'!$H717)),IF(ISNUMBER(SEARCH("Yes",'2_all_summary'!U717)),1,2),IF(ISNUMBER(SEARCH("No",'2_all_summary'!U717)),4,3))</f>
        <v>4</v>
      </c>
    </row>
    <row r="719" spans="7:18" x14ac:dyDescent="0.3">
      <c r="G719" s="56"/>
      <c r="H719" s="41" t="str">
        <f>'2_all_summary'!D718</f>
        <v>Community based ecological mangrove rehabilitation (CBEMR) in Indonesia: From small (12-33 ha) to medium scales (400 ha) with pathways for adoption at larger scales (&gt;5000 ha)</v>
      </c>
      <c r="I719" s="41" t="str">
        <f>'2_all_summary'!E718</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Author(s) 2014.</v>
      </c>
      <c r="J719" s="41">
        <f>IF(ISNUMBER(SEARCH("Yes",'2_all_summary'!$H718)),IF(ISNUMBER(SEARCH("Yes",'2_all_summary'!M718)),1,2),IF(ISNUMBER(SEARCH("No",'2_all_summary'!M718)),4,3))</f>
        <v>4</v>
      </c>
      <c r="K719" s="41">
        <f>IF(ISNUMBER(SEARCH("Yes",'2_all_summary'!$H718)),IF(ISNUMBER(SEARCH("Yes",'2_all_summary'!N718)),1,2),IF(ISNUMBER(SEARCH("No",'2_all_summary'!N718)),4,3))</f>
        <v>4</v>
      </c>
      <c r="L719" s="41">
        <f>IF(ISNUMBER(SEARCH("Yes",'2_all_summary'!$H718)),IF(ISNUMBER(SEARCH("Yes",'2_all_summary'!O718)),1,2),IF(ISNUMBER(SEARCH("No",'2_all_summary'!O718)),4,3))</f>
        <v>4</v>
      </c>
      <c r="M719" s="41">
        <f>IF(ISNUMBER(SEARCH("Yes",'2_all_summary'!$H718)),IF(0&lt;'2_all_summary'!P718,1,2),IF(0='2_all_summary'!P718,4,3))</f>
        <v>4</v>
      </c>
      <c r="N719" s="41">
        <f>IF(ISNUMBER(SEARCH("Yes",'2_all_summary'!$H718)),IF(ISNUMBER(SEARCH("Yes",'2_all_summary'!Q718)),1,2),IF(ISNUMBER(SEARCH("No",'2_all_summary'!Q718)),4,3))</f>
        <v>4</v>
      </c>
      <c r="O719" s="41">
        <f>IF(ISNUMBER(SEARCH("Yes",'2_all_summary'!$H718)),IF(ISNUMBER(SEARCH("Yes",'2_all_summary'!R718)),1,2),IF(ISNUMBER(SEARCH("No",'2_all_summary'!R718)),4,3))</f>
        <v>4</v>
      </c>
      <c r="P719" s="41">
        <f>IF(ISNUMBER(SEARCH("Yes",'2_all_summary'!$H718)),IF(ISNUMBER(SEARCH("Yes",'2_all_summary'!S718)),1,2),IF(ISNUMBER(SEARCH("No",'2_all_summary'!S718)),4,3))</f>
        <v>4</v>
      </c>
      <c r="Q719" s="41">
        <f>IF(ISNUMBER(SEARCH("Yes",'2_all_summary'!$H718)),IF(0&lt;'2_all_summary'!T718,1,2),IF(0='2_all_summary'!T718,4,3))</f>
        <v>4</v>
      </c>
      <c r="R719" s="41">
        <f>IF(ISNUMBER(SEARCH("Yes",'2_all_summary'!$H718)),IF(ISNUMBER(SEARCH("Yes",'2_all_summary'!U718)),1,2),IF(ISNUMBER(SEARCH("No",'2_all_summary'!U718)),4,3))</f>
        <v>4</v>
      </c>
    </row>
    <row r="720" spans="7:18" x14ac:dyDescent="0.3">
      <c r="G720" s="56"/>
      <c r="H720" s="41" t="str">
        <f>'2_all_summary'!D719</f>
        <v>Community-based management induces rapid recovery of a high-value tropical freshwater fishery</v>
      </c>
      <c r="I720" s="41" t="str">
        <f>'2_all_summary'!E719</f>
        <v>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âˆ¼500-km section of the JuruÃ¡ River of Western Brazilian Amazonia. Patterns of community management explained 71.8% of the variation in arapaima population sizes. Annual population counts showed that protected lakes on average contained 304.8 (Â±332.5) arapaimas, compared to only 9.2 (Â±9.8)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Â© 2016 The Author(s).</v>
      </c>
      <c r="J720" s="41">
        <f>IF(ISNUMBER(SEARCH("Yes",'2_all_summary'!$H719)),IF(ISNUMBER(SEARCH("Yes",'2_all_summary'!M719)),1,2),IF(ISNUMBER(SEARCH("No",'2_all_summary'!M719)),4,3))</f>
        <v>4</v>
      </c>
      <c r="K720" s="41">
        <f>IF(ISNUMBER(SEARCH("Yes",'2_all_summary'!$H719)),IF(ISNUMBER(SEARCH("Yes",'2_all_summary'!N719)),1,2),IF(ISNUMBER(SEARCH("No",'2_all_summary'!N719)),4,3))</f>
        <v>4</v>
      </c>
      <c r="L720" s="41">
        <f>IF(ISNUMBER(SEARCH("Yes",'2_all_summary'!$H719)),IF(ISNUMBER(SEARCH("Yes",'2_all_summary'!O719)),1,2),IF(ISNUMBER(SEARCH("No",'2_all_summary'!O719)),4,3))</f>
        <v>4</v>
      </c>
      <c r="M720" s="41">
        <f>IF(ISNUMBER(SEARCH("Yes",'2_all_summary'!$H719)),IF(0&lt;'2_all_summary'!P719,1,2),IF(0='2_all_summary'!P719,4,3))</f>
        <v>4</v>
      </c>
      <c r="N720" s="41">
        <f>IF(ISNUMBER(SEARCH("Yes",'2_all_summary'!$H719)),IF(ISNUMBER(SEARCH("Yes",'2_all_summary'!Q719)),1,2),IF(ISNUMBER(SEARCH("No",'2_all_summary'!Q719)),4,3))</f>
        <v>4</v>
      </c>
      <c r="O720" s="41">
        <f>IF(ISNUMBER(SEARCH("Yes",'2_all_summary'!$H719)),IF(ISNUMBER(SEARCH("Yes",'2_all_summary'!R719)),1,2),IF(ISNUMBER(SEARCH("No",'2_all_summary'!R719)),4,3))</f>
        <v>4</v>
      </c>
      <c r="P720" s="41">
        <f>IF(ISNUMBER(SEARCH("Yes",'2_all_summary'!$H719)),IF(ISNUMBER(SEARCH("Yes",'2_all_summary'!S719)),1,2),IF(ISNUMBER(SEARCH("No",'2_all_summary'!S719)),4,3))</f>
        <v>4</v>
      </c>
      <c r="Q720" s="41">
        <f>IF(ISNUMBER(SEARCH("Yes",'2_all_summary'!$H719)),IF(0&lt;'2_all_summary'!T719,1,2),IF(0='2_all_summary'!T719,4,3))</f>
        <v>4</v>
      </c>
      <c r="R720" s="41">
        <f>IF(ISNUMBER(SEARCH("Yes",'2_all_summary'!$H719)),IF(ISNUMBER(SEARCH("Yes",'2_all_summary'!U719)),1,2),IF(ISNUMBER(SEARCH("No",'2_all_summary'!U719)),4,3))</f>
        <v>4</v>
      </c>
    </row>
    <row r="721" spans="7:18" x14ac:dyDescent="0.3">
      <c r="G721" s="56"/>
      <c r="H721" s="41" t="str">
        <f>'2_all_summary'!D720</f>
        <v>Balancing ecology, economy and culture in fisheries policy: Participatory research in the Western Mediterranean demersal fisheries management plan</v>
      </c>
      <c r="I721" s="41" t="str">
        <f>'2_all_summary'!E720</f>
        <v>Fishing communities in the Mediterranean Sea face challenges in dealing with Common Fisheries Policy (CFP) ecosystem-based management measures aimed at reducing fishing effort and implementing partial closures of fisheries. The Participatory Action Research method is used here as a â€œpilot experienceâ€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Â© 2021 The Authors</v>
      </c>
      <c r="J721" s="41">
        <f>IF(ISNUMBER(SEARCH("Yes",'2_all_summary'!$H720)),IF(ISNUMBER(SEARCH("Yes",'2_all_summary'!M720)),1,2),IF(ISNUMBER(SEARCH("No",'2_all_summary'!M720)),4,3))</f>
        <v>4</v>
      </c>
      <c r="K721" s="41">
        <f>IF(ISNUMBER(SEARCH("Yes",'2_all_summary'!$H720)),IF(ISNUMBER(SEARCH("Yes",'2_all_summary'!N720)),1,2),IF(ISNUMBER(SEARCH("No",'2_all_summary'!N720)),4,3))</f>
        <v>4</v>
      </c>
      <c r="L721" s="41">
        <f>IF(ISNUMBER(SEARCH("Yes",'2_all_summary'!$H720)),IF(ISNUMBER(SEARCH("Yes",'2_all_summary'!O720)),1,2),IF(ISNUMBER(SEARCH("No",'2_all_summary'!O720)),4,3))</f>
        <v>4</v>
      </c>
      <c r="M721" s="41">
        <f>IF(ISNUMBER(SEARCH("Yes",'2_all_summary'!$H720)),IF(0&lt;'2_all_summary'!P720,1,2),IF(0='2_all_summary'!P720,4,3))</f>
        <v>4</v>
      </c>
      <c r="N721" s="41">
        <f>IF(ISNUMBER(SEARCH("Yes",'2_all_summary'!$H720)),IF(ISNUMBER(SEARCH("Yes",'2_all_summary'!Q720)),1,2),IF(ISNUMBER(SEARCH("No",'2_all_summary'!Q720)),4,3))</f>
        <v>4</v>
      </c>
      <c r="O721" s="41">
        <f>IF(ISNUMBER(SEARCH("Yes",'2_all_summary'!$H720)),IF(ISNUMBER(SEARCH("Yes",'2_all_summary'!R720)),1,2),IF(ISNUMBER(SEARCH("No",'2_all_summary'!R720)),4,3))</f>
        <v>4</v>
      </c>
      <c r="P721" s="41">
        <f>IF(ISNUMBER(SEARCH("Yes",'2_all_summary'!$H720)),IF(ISNUMBER(SEARCH("Yes",'2_all_summary'!S720)),1,2),IF(ISNUMBER(SEARCH("No",'2_all_summary'!S720)),4,3))</f>
        <v>4</v>
      </c>
      <c r="Q721" s="41">
        <f>IF(ISNUMBER(SEARCH("Yes",'2_all_summary'!$H720)),IF(0&lt;'2_all_summary'!T720,1,2),IF(0='2_all_summary'!T720,4,3))</f>
        <v>4</v>
      </c>
      <c r="R721" s="41">
        <f>IF(ISNUMBER(SEARCH("Yes",'2_all_summary'!$H720)),IF(ISNUMBER(SEARCH("Yes",'2_all_summary'!U720)),1,2),IF(ISNUMBER(SEARCH("No",'2_all_summary'!U720)),4,3))</f>
        <v>4</v>
      </c>
    </row>
    <row r="722" spans="7:18" x14ac:dyDescent="0.3">
      <c r="G722" s="56"/>
      <c r="H722" s="41" t="str">
        <f>'2_all_summary'!D721</f>
        <v>Quantifying Variability in Four U.S. Streams Using a Long-Term Dataset: Patterns in Biotic Endpoints</v>
      </c>
      <c r="I722" s="41" t="str">
        <f>'2_all_summary'!E721</f>
        <v>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(nÂ =Â 5â€“6)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136Â %. Scale-specific variability patterns (stream-wide, season, site, and site-season patterns) in standardized biotic endpoints showed that within-site variability patterns extended across sites with variability greatest in chlorophyll a and lowest in Hilsenhoffâ€™s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Â© 2015, Springer Science+Business Media New York.</v>
      </c>
      <c r="J722" s="41">
        <f>IF(ISNUMBER(SEARCH("Yes",'2_all_summary'!$H721)),IF(ISNUMBER(SEARCH("Yes",'2_all_summary'!M721)),1,2),IF(ISNUMBER(SEARCH("No",'2_all_summary'!M721)),4,3))</f>
        <v>4</v>
      </c>
      <c r="K722" s="41">
        <f>IF(ISNUMBER(SEARCH("Yes",'2_all_summary'!$H721)),IF(ISNUMBER(SEARCH("Yes",'2_all_summary'!N721)),1,2),IF(ISNUMBER(SEARCH("No",'2_all_summary'!N721)),4,3))</f>
        <v>4</v>
      </c>
      <c r="L722" s="41">
        <f>IF(ISNUMBER(SEARCH("Yes",'2_all_summary'!$H721)),IF(ISNUMBER(SEARCH("Yes",'2_all_summary'!O721)),1,2),IF(ISNUMBER(SEARCH("No",'2_all_summary'!O721)),4,3))</f>
        <v>4</v>
      </c>
      <c r="M722" s="41">
        <f>IF(ISNUMBER(SEARCH("Yes",'2_all_summary'!$H721)),IF(0&lt;'2_all_summary'!P721,1,2),IF(0='2_all_summary'!P721,4,3))</f>
        <v>4</v>
      </c>
      <c r="N722" s="41">
        <f>IF(ISNUMBER(SEARCH("Yes",'2_all_summary'!$H721)),IF(ISNUMBER(SEARCH("Yes",'2_all_summary'!Q721)),1,2),IF(ISNUMBER(SEARCH("No",'2_all_summary'!Q721)),4,3))</f>
        <v>4</v>
      </c>
      <c r="O722" s="41">
        <f>IF(ISNUMBER(SEARCH("Yes",'2_all_summary'!$H721)),IF(ISNUMBER(SEARCH("Yes",'2_all_summary'!R721)),1,2),IF(ISNUMBER(SEARCH("No",'2_all_summary'!R721)),4,3))</f>
        <v>4</v>
      </c>
      <c r="P722" s="41">
        <f>IF(ISNUMBER(SEARCH("Yes",'2_all_summary'!$H721)),IF(ISNUMBER(SEARCH("Yes",'2_all_summary'!S721)),1,2),IF(ISNUMBER(SEARCH("No",'2_all_summary'!S721)),4,3))</f>
        <v>4</v>
      </c>
      <c r="Q722" s="41">
        <f>IF(ISNUMBER(SEARCH("Yes",'2_all_summary'!$H721)),IF(0&lt;'2_all_summary'!T721,1,2),IF(0='2_all_summary'!T721,4,3))</f>
        <v>4</v>
      </c>
      <c r="R722" s="41">
        <f>IF(ISNUMBER(SEARCH("Yes",'2_all_summary'!$H721)),IF(ISNUMBER(SEARCH("Yes",'2_all_summary'!U721)),1,2),IF(ISNUMBER(SEARCH("No",'2_all_summary'!U721)),4,3))</f>
        <v>4</v>
      </c>
    </row>
    <row r="723" spans="7:18" x14ac:dyDescent="0.3">
      <c r="G723" s="56"/>
      <c r="H723" s="41" t="str">
        <f>'2_all_summary'!D722</f>
        <v>The panglima laot of Aceh: A case study in large-scale community-based marine management after the 2004 Indian Ocean tsunami</v>
      </c>
      <c r="I723" s="41" t="str">
        <f>'2_all_summary'!E722</f>
        <v>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Â© 2012 Fauna &amp;amp; Flora International.</v>
      </c>
      <c r="J723" s="41">
        <f>IF(ISNUMBER(SEARCH("Yes",'2_all_summary'!$H722)),IF(ISNUMBER(SEARCH("Yes",'2_all_summary'!M722)),1,2),IF(ISNUMBER(SEARCH("No",'2_all_summary'!M722)),4,3))</f>
        <v>4</v>
      </c>
      <c r="K723" s="41">
        <f>IF(ISNUMBER(SEARCH("Yes",'2_all_summary'!$H722)),IF(ISNUMBER(SEARCH("Yes",'2_all_summary'!N722)),1,2),IF(ISNUMBER(SEARCH("No",'2_all_summary'!N722)),4,3))</f>
        <v>4</v>
      </c>
      <c r="L723" s="41">
        <f>IF(ISNUMBER(SEARCH("Yes",'2_all_summary'!$H722)),IF(ISNUMBER(SEARCH("Yes",'2_all_summary'!O722)),1,2),IF(ISNUMBER(SEARCH("No",'2_all_summary'!O722)),4,3))</f>
        <v>4</v>
      </c>
      <c r="M723" s="41">
        <f>IF(ISNUMBER(SEARCH("Yes",'2_all_summary'!$H722)),IF(0&lt;'2_all_summary'!P722,1,2),IF(0='2_all_summary'!P722,4,3))</f>
        <v>4</v>
      </c>
      <c r="N723" s="41">
        <f>IF(ISNUMBER(SEARCH("Yes",'2_all_summary'!$H722)),IF(ISNUMBER(SEARCH("Yes",'2_all_summary'!Q722)),1,2),IF(ISNUMBER(SEARCH("No",'2_all_summary'!Q722)),4,3))</f>
        <v>4</v>
      </c>
      <c r="O723" s="41">
        <f>IF(ISNUMBER(SEARCH("Yes",'2_all_summary'!$H722)),IF(ISNUMBER(SEARCH("Yes",'2_all_summary'!R722)),1,2),IF(ISNUMBER(SEARCH("No",'2_all_summary'!R722)),4,3))</f>
        <v>4</v>
      </c>
      <c r="P723" s="41">
        <f>IF(ISNUMBER(SEARCH("Yes",'2_all_summary'!$H722)),IF(ISNUMBER(SEARCH("Yes",'2_all_summary'!S722)),1,2),IF(ISNUMBER(SEARCH("No",'2_all_summary'!S722)),4,3))</f>
        <v>4</v>
      </c>
      <c r="Q723" s="41">
        <f>IF(ISNUMBER(SEARCH("Yes",'2_all_summary'!$H722)),IF(0&lt;'2_all_summary'!T722,1,2),IF(0='2_all_summary'!T722,4,3))</f>
        <v>4</v>
      </c>
      <c r="R723" s="41">
        <f>IF(ISNUMBER(SEARCH("Yes",'2_all_summary'!$H722)),IF(ISNUMBER(SEARCH("Yes",'2_all_summary'!U722)),1,2),IF(ISNUMBER(SEARCH("No",'2_all_summary'!U722)),4,3))</f>
        <v>4</v>
      </c>
    </row>
    <row r="724" spans="7:18" x14ac:dyDescent="0.3">
      <c r="G724" s="56"/>
      <c r="H724" s="41" t="str">
        <f>'2_all_summary'!D723</f>
        <v>Prevalence of Hepatitis B in Insular Regions of Southeast China: A Community-Based Study</v>
      </c>
      <c r="I724" s="41" t="str">
        <f>'2_all_summary'!E723</f>
        <v>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Î±-fetoprotein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Â© 2013 Chen et al.</v>
      </c>
      <c r="J724" s="41">
        <f>IF(ISNUMBER(SEARCH("Yes",'2_all_summary'!$H723)),IF(ISNUMBER(SEARCH("Yes",'2_all_summary'!M723)),1,2),IF(ISNUMBER(SEARCH("No",'2_all_summary'!M723)),4,3))</f>
        <v>4</v>
      </c>
      <c r="K724" s="41">
        <f>IF(ISNUMBER(SEARCH("Yes",'2_all_summary'!$H723)),IF(ISNUMBER(SEARCH("Yes",'2_all_summary'!N723)),1,2),IF(ISNUMBER(SEARCH("No",'2_all_summary'!N723)),4,3))</f>
        <v>4</v>
      </c>
      <c r="L724" s="41">
        <f>IF(ISNUMBER(SEARCH("Yes",'2_all_summary'!$H723)),IF(ISNUMBER(SEARCH("Yes",'2_all_summary'!O723)),1,2),IF(ISNUMBER(SEARCH("No",'2_all_summary'!O723)),4,3))</f>
        <v>4</v>
      </c>
      <c r="M724" s="41">
        <f>IF(ISNUMBER(SEARCH("Yes",'2_all_summary'!$H723)),IF(0&lt;'2_all_summary'!P723,1,2),IF(0='2_all_summary'!P723,4,3))</f>
        <v>4</v>
      </c>
      <c r="N724" s="41">
        <f>IF(ISNUMBER(SEARCH("Yes",'2_all_summary'!$H723)),IF(ISNUMBER(SEARCH("Yes",'2_all_summary'!Q723)),1,2),IF(ISNUMBER(SEARCH("No",'2_all_summary'!Q723)),4,3))</f>
        <v>4</v>
      </c>
      <c r="O724" s="41">
        <f>IF(ISNUMBER(SEARCH("Yes",'2_all_summary'!$H723)),IF(ISNUMBER(SEARCH("Yes",'2_all_summary'!R723)),1,2),IF(ISNUMBER(SEARCH("No",'2_all_summary'!R723)),4,3))</f>
        <v>4</v>
      </c>
      <c r="P724" s="41">
        <f>IF(ISNUMBER(SEARCH("Yes",'2_all_summary'!$H723)),IF(ISNUMBER(SEARCH("Yes",'2_all_summary'!S723)),1,2),IF(ISNUMBER(SEARCH("No",'2_all_summary'!S723)),4,3))</f>
        <v>4</v>
      </c>
      <c r="Q724" s="41">
        <f>IF(ISNUMBER(SEARCH("Yes",'2_all_summary'!$H723)),IF(0&lt;'2_all_summary'!T723,1,2),IF(0='2_all_summary'!T723,4,3))</f>
        <v>4</v>
      </c>
      <c r="R724" s="41">
        <f>IF(ISNUMBER(SEARCH("Yes",'2_all_summary'!$H723)),IF(ISNUMBER(SEARCH("Yes",'2_all_summary'!U723)),1,2),IF(ISNUMBER(SEARCH("No",'2_all_summary'!U723)),4,3))</f>
        <v>4</v>
      </c>
    </row>
    <row r="725" spans="7:18" x14ac:dyDescent="0.3">
      <c r="G725" s="56"/>
      <c r="H725" s="41" t="str">
        <f>'2_all_summary'!D724</f>
        <v>Using reef fish movement to inform marine reserve design</v>
      </c>
      <c r="I725" s="41" t="str">
        <f>'2_all_summary'!E724</f>
        <v>[No abstract available]</v>
      </c>
      <c r="J725" s="41">
        <f>IF(ISNUMBER(SEARCH("Yes",'2_all_summary'!$H724)),IF(ISNUMBER(SEARCH("Yes",'2_all_summary'!M724)),1,2),IF(ISNUMBER(SEARCH("No",'2_all_summary'!M724)),4,3))</f>
        <v>2</v>
      </c>
      <c r="K725" s="41">
        <f>IF(ISNUMBER(SEARCH("Yes",'2_all_summary'!$H724)),IF(ISNUMBER(SEARCH("Yes",'2_all_summary'!N724)),1,2),IF(ISNUMBER(SEARCH("No",'2_all_summary'!N724)),4,3))</f>
        <v>2</v>
      </c>
      <c r="L725" s="41">
        <f>IF(ISNUMBER(SEARCH("Yes",'2_all_summary'!$H724)),IF(ISNUMBER(SEARCH("Yes",'2_all_summary'!O724)),1,2),IF(ISNUMBER(SEARCH("No",'2_all_summary'!O724)),4,3))</f>
        <v>2</v>
      </c>
      <c r="M725" s="41">
        <f>IF(ISNUMBER(SEARCH("Yes",'2_all_summary'!$H724)),IF(0&lt;'2_all_summary'!P724,1,2),IF(0='2_all_summary'!P724,4,3))</f>
        <v>2</v>
      </c>
      <c r="N725" s="41">
        <f>IF(ISNUMBER(SEARCH("Yes",'2_all_summary'!$H724)),IF(ISNUMBER(SEARCH("Yes",'2_all_summary'!Q724)),1,2),IF(ISNUMBER(SEARCH("No",'2_all_summary'!Q724)),4,3))</f>
        <v>2</v>
      </c>
      <c r="O725" s="41">
        <f>IF(ISNUMBER(SEARCH("Yes",'2_all_summary'!$H724)),IF(ISNUMBER(SEARCH("Yes",'2_all_summary'!R724)),1,2),IF(ISNUMBER(SEARCH("No",'2_all_summary'!R724)),4,3))</f>
        <v>1</v>
      </c>
      <c r="P725" s="41">
        <f>IF(ISNUMBER(SEARCH("Yes",'2_all_summary'!$H724)),IF(ISNUMBER(SEARCH("Yes",'2_all_summary'!S724)),1,2),IF(ISNUMBER(SEARCH("No",'2_all_summary'!S724)),4,3))</f>
        <v>2</v>
      </c>
      <c r="Q725" s="41">
        <f>IF(ISNUMBER(SEARCH("Yes",'2_all_summary'!$H724)),IF(0&lt;'2_all_summary'!T724,1,2),IF(0='2_all_summary'!T724,4,3))</f>
        <v>1</v>
      </c>
      <c r="R725" s="41">
        <f>IF(ISNUMBER(SEARCH("Yes",'2_all_summary'!$H724)),IF(ISNUMBER(SEARCH("Yes",'2_all_summary'!U724)),1,2),IF(ISNUMBER(SEARCH("No",'2_all_summary'!U724)),4,3))</f>
        <v>1</v>
      </c>
    </row>
    <row r="726" spans="7:18" x14ac:dyDescent="0.3">
      <c r="G726" s="56"/>
      <c r="H726" s="41" t="str">
        <f>'2_all_summary'!D725</f>
        <v>Assessing the small-scale shark fishery of Madagascar through community-based monitoring and knowledge</v>
      </c>
      <c r="I726" s="41" t="str">
        <f>'2_all_summary'!E725</f>
        <v>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(2007â€“2012). An estimated 20 species of shark were recorded, of which 31% (nÂ =Â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104,000Â yearâˆ’1, whilst estimates using national export and import of dried shark fin from Madagascar, and shark length data in this study, put total landings between 78,000 and 471,851Â yearâˆ’1.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Â© 2016 Elsevier B.V.</v>
      </c>
      <c r="J726" s="41">
        <f>IF(ISNUMBER(SEARCH("Yes",'2_all_summary'!$H725)),IF(ISNUMBER(SEARCH("Yes",'2_all_summary'!M725)),1,2),IF(ISNUMBER(SEARCH("No",'2_all_summary'!M725)),4,3))</f>
        <v>4</v>
      </c>
      <c r="K726" s="41">
        <f>IF(ISNUMBER(SEARCH("Yes",'2_all_summary'!$H725)),IF(ISNUMBER(SEARCH("Yes",'2_all_summary'!N725)),1,2),IF(ISNUMBER(SEARCH("No",'2_all_summary'!N725)),4,3))</f>
        <v>4</v>
      </c>
      <c r="L726" s="41">
        <f>IF(ISNUMBER(SEARCH("Yes",'2_all_summary'!$H725)),IF(ISNUMBER(SEARCH("Yes",'2_all_summary'!O725)),1,2),IF(ISNUMBER(SEARCH("No",'2_all_summary'!O725)),4,3))</f>
        <v>4</v>
      </c>
      <c r="M726" s="41">
        <f>IF(ISNUMBER(SEARCH("Yes",'2_all_summary'!$H725)),IF(0&lt;'2_all_summary'!P725,1,2),IF(0='2_all_summary'!P725,4,3))</f>
        <v>4</v>
      </c>
      <c r="N726" s="41">
        <f>IF(ISNUMBER(SEARCH("Yes",'2_all_summary'!$H725)),IF(ISNUMBER(SEARCH("Yes",'2_all_summary'!Q725)),1,2),IF(ISNUMBER(SEARCH("No",'2_all_summary'!Q725)),4,3))</f>
        <v>4</v>
      </c>
      <c r="O726" s="41">
        <f>IF(ISNUMBER(SEARCH("Yes",'2_all_summary'!$H725)),IF(ISNUMBER(SEARCH("Yes",'2_all_summary'!R725)),1,2),IF(ISNUMBER(SEARCH("No",'2_all_summary'!R725)),4,3))</f>
        <v>4</v>
      </c>
      <c r="P726" s="41">
        <f>IF(ISNUMBER(SEARCH("Yes",'2_all_summary'!$H725)),IF(ISNUMBER(SEARCH("Yes",'2_all_summary'!S725)),1,2),IF(ISNUMBER(SEARCH("No",'2_all_summary'!S725)),4,3))</f>
        <v>4</v>
      </c>
      <c r="Q726" s="41">
        <f>IF(ISNUMBER(SEARCH("Yes",'2_all_summary'!$H725)),IF(0&lt;'2_all_summary'!T725,1,2),IF(0='2_all_summary'!T725,4,3))</f>
        <v>4</v>
      </c>
      <c r="R726" s="41">
        <f>IF(ISNUMBER(SEARCH("Yes",'2_all_summary'!$H725)),IF(ISNUMBER(SEARCH("Yes",'2_all_summary'!U725)),1,2),IF(ISNUMBER(SEARCH("No",'2_all_summary'!U725)),4,3))</f>
        <v>4</v>
      </c>
    </row>
    <row r="727" spans="7:18" x14ac:dyDescent="0.3">
      <c r="G727" s="56"/>
      <c r="H727" s="41" t="str">
        <f>'2_all_summary'!D726</f>
        <v>Madagascar</v>
      </c>
      <c r="I727" s="41" t="str">
        <f>'2_all_summary'!E726</f>
        <v>Madagascarâ€™s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islandâ€™s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Madagascarâ€™s small-scale fishing communities to adapt to climate change over the coming decades. Recommendations provided focus on increasing the socio-ecological resilience of coastal and marine ecosystems and the communities that depend on them. Â© 2019 Elsevier Ltd. All rights reserved.</v>
      </c>
      <c r="J727" s="41">
        <f>IF(ISNUMBER(SEARCH("Yes",'2_all_summary'!$H726)),IF(ISNUMBER(SEARCH("Yes",'2_all_summary'!M726)),1,2),IF(ISNUMBER(SEARCH("No",'2_all_summary'!M726)),4,3))</f>
        <v>4</v>
      </c>
      <c r="K727" s="41">
        <f>IF(ISNUMBER(SEARCH("Yes",'2_all_summary'!$H726)),IF(ISNUMBER(SEARCH("Yes",'2_all_summary'!N726)),1,2),IF(ISNUMBER(SEARCH("No",'2_all_summary'!N726)),4,3))</f>
        <v>4</v>
      </c>
      <c r="L727" s="41">
        <f>IF(ISNUMBER(SEARCH("Yes",'2_all_summary'!$H726)),IF(ISNUMBER(SEARCH("Yes",'2_all_summary'!O726)),1,2),IF(ISNUMBER(SEARCH("No",'2_all_summary'!O726)),4,3))</f>
        <v>4</v>
      </c>
      <c r="M727" s="41">
        <f>IF(ISNUMBER(SEARCH("Yes",'2_all_summary'!$H726)),IF(0&lt;'2_all_summary'!P726,1,2),IF(0='2_all_summary'!P726,4,3))</f>
        <v>4</v>
      </c>
      <c r="N727" s="41">
        <f>IF(ISNUMBER(SEARCH("Yes",'2_all_summary'!$H726)),IF(ISNUMBER(SEARCH("Yes",'2_all_summary'!Q726)),1,2),IF(ISNUMBER(SEARCH("No",'2_all_summary'!Q726)),4,3))</f>
        <v>4</v>
      </c>
      <c r="O727" s="41">
        <f>IF(ISNUMBER(SEARCH("Yes",'2_all_summary'!$H726)),IF(ISNUMBER(SEARCH("Yes",'2_all_summary'!R726)),1,2),IF(ISNUMBER(SEARCH("No",'2_all_summary'!R726)),4,3))</f>
        <v>4</v>
      </c>
      <c r="P727" s="41">
        <f>IF(ISNUMBER(SEARCH("Yes",'2_all_summary'!$H726)),IF(ISNUMBER(SEARCH("Yes",'2_all_summary'!S726)),1,2),IF(ISNUMBER(SEARCH("No",'2_all_summary'!S726)),4,3))</f>
        <v>4</v>
      </c>
      <c r="Q727" s="41">
        <f>IF(ISNUMBER(SEARCH("Yes",'2_all_summary'!$H726)),IF(0&lt;'2_all_summary'!T726,1,2),IF(0='2_all_summary'!T726,4,3))</f>
        <v>4</v>
      </c>
      <c r="R727" s="41">
        <f>IF(ISNUMBER(SEARCH("Yes",'2_all_summary'!$H726)),IF(ISNUMBER(SEARCH("Yes",'2_all_summary'!U726)),1,2),IF(ISNUMBER(SEARCH("No",'2_all_summary'!U726)),4,3))</f>
        <v>4</v>
      </c>
    </row>
    <row r="728" spans="7:18" x14ac:dyDescent="0.3">
      <c r="G728" s="56"/>
      <c r="H728" s="41" t="str">
        <f>'2_all_summary'!D727</f>
        <v>Perceptions of obvious and disruptive climate change: Community-based risk assessment for two native villages in Alaska</v>
      </c>
      <c r="I728" s="41" t="str">
        <f>'2_all_summary'!E727</f>
        <v>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Â© 2015 by the authors.</v>
      </c>
      <c r="J728" s="41">
        <f>IF(ISNUMBER(SEARCH("Yes",'2_all_summary'!$H727)),IF(ISNUMBER(SEARCH("Yes",'2_all_summary'!M727)),1,2),IF(ISNUMBER(SEARCH("No",'2_all_summary'!M727)),4,3))</f>
        <v>4</v>
      </c>
      <c r="K728" s="41">
        <f>IF(ISNUMBER(SEARCH("Yes",'2_all_summary'!$H727)),IF(ISNUMBER(SEARCH("Yes",'2_all_summary'!N727)),1,2),IF(ISNUMBER(SEARCH("No",'2_all_summary'!N727)),4,3))</f>
        <v>4</v>
      </c>
      <c r="L728" s="41">
        <f>IF(ISNUMBER(SEARCH("Yes",'2_all_summary'!$H727)),IF(ISNUMBER(SEARCH("Yes",'2_all_summary'!O727)),1,2),IF(ISNUMBER(SEARCH("No",'2_all_summary'!O727)),4,3))</f>
        <v>4</v>
      </c>
      <c r="M728" s="41">
        <f>IF(ISNUMBER(SEARCH("Yes",'2_all_summary'!$H727)),IF(0&lt;'2_all_summary'!P727,1,2),IF(0='2_all_summary'!P727,4,3))</f>
        <v>4</v>
      </c>
      <c r="N728" s="41">
        <f>IF(ISNUMBER(SEARCH("Yes",'2_all_summary'!$H727)),IF(ISNUMBER(SEARCH("Yes",'2_all_summary'!Q727)),1,2),IF(ISNUMBER(SEARCH("No",'2_all_summary'!Q727)),4,3))</f>
        <v>4</v>
      </c>
      <c r="O728" s="41">
        <f>IF(ISNUMBER(SEARCH("Yes",'2_all_summary'!$H727)),IF(ISNUMBER(SEARCH("Yes",'2_all_summary'!R727)),1,2),IF(ISNUMBER(SEARCH("No",'2_all_summary'!R727)),4,3))</f>
        <v>4</v>
      </c>
      <c r="P728" s="41">
        <f>IF(ISNUMBER(SEARCH("Yes",'2_all_summary'!$H727)),IF(ISNUMBER(SEARCH("Yes",'2_all_summary'!S727)),1,2),IF(ISNUMBER(SEARCH("No",'2_all_summary'!S727)),4,3))</f>
        <v>4</v>
      </c>
      <c r="Q728" s="41">
        <f>IF(ISNUMBER(SEARCH("Yes",'2_all_summary'!$H727)),IF(0&lt;'2_all_summary'!T727,1,2),IF(0='2_all_summary'!T727,4,3))</f>
        <v>4</v>
      </c>
      <c r="R728" s="41">
        <f>IF(ISNUMBER(SEARCH("Yes",'2_all_summary'!$H727)),IF(ISNUMBER(SEARCH("Yes",'2_all_summary'!U727)),1,2),IF(ISNUMBER(SEARCH("No",'2_all_summary'!U727)),4,3))</f>
        <v>4</v>
      </c>
    </row>
    <row r="729" spans="7:18" x14ac:dyDescent="0.3">
      <c r="G729" s="56"/>
      <c r="H729" s="41" t="str">
        <f>'2_all_summary'!D728</f>
        <v>An overview of fishing rights</v>
      </c>
      <c r="I729" s="41" t="str">
        <f>'2_all_summary'!E728</f>
        <v>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Â© Springer 2006.</v>
      </c>
      <c r="J729" s="41">
        <f>IF(ISNUMBER(SEARCH("Yes",'2_all_summary'!$H728)),IF(ISNUMBER(SEARCH("Yes",'2_all_summary'!M728)),1,2),IF(ISNUMBER(SEARCH("No",'2_all_summary'!M728)),4,3))</f>
        <v>4</v>
      </c>
      <c r="K729" s="41">
        <f>IF(ISNUMBER(SEARCH("Yes",'2_all_summary'!$H728)),IF(ISNUMBER(SEARCH("Yes",'2_all_summary'!N728)),1,2),IF(ISNUMBER(SEARCH("No",'2_all_summary'!N728)),4,3))</f>
        <v>4</v>
      </c>
      <c r="L729" s="41">
        <f>IF(ISNUMBER(SEARCH("Yes",'2_all_summary'!$H728)),IF(ISNUMBER(SEARCH("Yes",'2_all_summary'!O728)),1,2),IF(ISNUMBER(SEARCH("No",'2_all_summary'!O728)),4,3))</f>
        <v>4</v>
      </c>
      <c r="M729" s="41">
        <f>IF(ISNUMBER(SEARCH("Yes",'2_all_summary'!$H728)),IF(0&lt;'2_all_summary'!P728,1,2),IF(0='2_all_summary'!P728,4,3))</f>
        <v>4</v>
      </c>
      <c r="N729" s="41">
        <f>IF(ISNUMBER(SEARCH("Yes",'2_all_summary'!$H728)),IF(ISNUMBER(SEARCH("Yes",'2_all_summary'!Q728)),1,2),IF(ISNUMBER(SEARCH("No",'2_all_summary'!Q728)),4,3))</f>
        <v>4</v>
      </c>
      <c r="O729" s="41">
        <f>IF(ISNUMBER(SEARCH("Yes",'2_all_summary'!$H728)),IF(ISNUMBER(SEARCH("Yes",'2_all_summary'!R728)),1,2),IF(ISNUMBER(SEARCH("No",'2_all_summary'!R728)),4,3))</f>
        <v>4</v>
      </c>
      <c r="P729" s="41">
        <f>IF(ISNUMBER(SEARCH("Yes",'2_all_summary'!$H728)),IF(ISNUMBER(SEARCH("Yes",'2_all_summary'!S728)),1,2),IF(ISNUMBER(SEARCH("No",'2_all_summary'!S728)),4,3))</f>
        <v>4</v>
      </c>
      <c r="Q729" s="41">
        <f>IF(ISNUMBER(SEARCH("Yes",'2_all_summary'!$H728)),IF(0&lt;'2_all_summary'!T728,1,2),IF(0='2_all_summary'!T728,4,3))</f>
        <v>4</v>
      </c>
      <c r="R729" s="41">
        <f>IF(ISNUMBER(SEARCH("Yes",'2_all_summary'!$H728)),IF(ISNUMBER(SEARCH("Yes",'2_all_summary'!U728)),1,2),IF(ISNUMBER(SEARCH("No",'2_all_summary'!U728)),4,3))</f>
        <v>4</v>
      </c>
    </row>
    <row r="730" spans="7:18" x14ac:dyDescent="0.3">
      <c r="G730" s="56"/>
      <c r="H730" s="41" t="str">
        <f>'2_all_summary'!D729</f>
        <v>Communityâ€based coral reef management on San Salvador Island, the Philippines</v>
      </c>
      <c r="I730" s="41" t="str">
        <f>'2_all_summary'!E729</f>
        <v>The Marine Conservation Project for San Salvador Island, Zambales (MCPSS) was initiated in 1988. The primary goal was to organize a communityâ€based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125â€ha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Â© 1994 Taylor &amp; Francis Group, LLC.</v>
      </c>
      <c r="J730" s="41">
        <f>IF(ISNUMBER(SEARCH("Yes",'2_all_summary'!$H729)),IF(ISNUMBER(SEARCH("Yes",'2_all_summary'!M729)),1,2),IF(ISNUMBER(SEARCH("No",'2_all_summary'!M729)),4,3))</f>
        <v>4</v>
      </c>
      <c r="K730" s="41">
        <f>IF(ISNUMBER(SEARCH("Yes",'2_all_summary'!$H729)),IF(ISNUMBER(SEARCH("Yes",'2_all_summary'!N729)),1,2),IF(ISNUMBER(SEARCH("No",'2_all_summary'!N729)),4,3))</f>
        <v>4</v>
      </c>
      <c r="L730" s="41">
        <f>IF(ISNUMBER(SEARCH("Yes",'2_all_summary'!$H729)),IF(ISNUMBER(SEARCH("Yes",'2_all_summary'!O729)),1,2),IF(ISNUMBER(SEARCH("No",'2_all_summary'!O729)),4,3))</f>
        <v>4</v>
      </c>
      <c r="M730" s="41">
        <f>IF(ISNUMBER(SEARCH("Yes",'2_all_summary'!$H729)),IF(0&lt;'2_all_summary'!P729,1,2),IF(0='2_all_summary'!P729,4,3))</f>
        <v>4</v>
      </c>
      <c r="N730" s="41">
        <f>IF(ISNUMBER(SEARCH("Yes",'2_all_summary'!$H729)),IF(ISNUMBER(SEARCH("Yes",'2_all_summary'!Q729)),1,2),IF(ISNUMBER(SEARCH("No",'2_all_summary'!Q729)),4,3))</f>
        <v>4</v>
      </c>
      <c r="O730" s="41">
        <f>IF(ISNUMBER(SEARCH("Yes",'2_all_summary'!$H729)),IF(ISNUMBER(SEARCH("Yes",'2_all_summary'!R729)),1,2),IF(ISNUMBER(SEARCH("No",'2_all_summary'!R729)),4,3))</f>
        <v>4</v>
      </c>
      <c r="P730" s="41">
        <f>IF(ISNUMBER(SEARCH("Yes",'2_all_summary'!$H729)),IF(ISNUMBER(SEARCH("Yes",'2_all_summary'!S729)),1,2),IF(ISNUMBER(SEARCH("No",'2_all_summary'!S729)),4,3))</f>
        <v>4</v>
      </c>
      <c r="Q730" s="41">
        <f>IF(ISNUMBER(SEARCH("Yes",'2_all_summary'!$H729)),IF(0&lt;'2_all_summary'!T729,1,2),IF(0='2_all_summary'!T729,4,3))</f>
        <v>4</v>
      </c>
      <c r="R730" s="41">
        <f>IF(ISNUMBER(SEARCH("Yes",'2_all_summary'!$H729)),IF(ISNUMBER(SEARCH("Yes",'2_all_summary'!U729)),1,2),IF(ISNUMBER(SEARCH("No",'2_all_summary'!U729)),4,3))</f>
        <v>4</v>
      </c>
    </row>
    <row r="731" spans="7:18" x14ac:dyDescent="0.3">
      <c r="G731" s="56"/>
      <c r="H731" s="41" t="str">
        <f>'2_all_summary'!D730</f>
        <v>Sea cucumber management strategies: Challenges and opportunities in a developing country context</v>
      </c>
      <c r="I731" s="41" t="str">
        <f>'2_all_summary'!E730</f>
        <v>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Â© 2019 Foundation for Environmental Conservation.</v>
      </c>
      <c r="J731" s="41">
        <f>IF(ISNUMBER(SEARCH("Yes",'2_all_summary'!$H730)),IF(ISNUMBER(SEARCH("Yes",'2_all_summary'!M730)),1,2),IF(ISNUMBER(SEARCH("No",'2_all_summary'!M730)),4,3))</f>
        <v>4</v>
      </c>
      <c r="K731" s="41">
        <f>IF(ISNUMBER(SEARCH("Yes",'2_all_summary'!$H730)),IF(ISNUMBER(SEARCH("Yes",'2_all_summary'!N730)),1,2),IF(ISNUMBER(SEARCH("No",'2_all_summary'!N730)),4,3))</f>
        <v>4</v>
      </c>
      <c r="L731" s="41">
        <f>IF(ISNUMBER(SEARCH("Yes",'2_all_summary'!$H730)),IF(ISNUMBER(SEARCH("Yes",'2_all_summary'!O730)),1,2),IF(ISNUMBER(SEARCH("No",'2_all_summary'!O730)),4,3))</f>
        <v>4</v>
      </c>
      <c r="M731" s="41">
        <f>IF(ISNUMBER(SEARCH("Yes",'2_all_summary'!$H730)),IF(0&lt;'2_all_summary'!P730,1,2),IF(0='2_all_summary'!P730,4,3))</f>
        <v>4</v>
      </c>
      <c r="N731" s="41">
        <f>IF(ISNUMBER(SEARCH("Yes",'2_all_summary'!$H730)),IF(ISNUMBER(SEARCH("Yes",'2_all_summary'!Q730)),1,2),IF(ISNUMBER(SEARCH("No",'2_all_summary'!Q730)),4,3))</f>
        <v>3</v>
      </c>
      <c r="O731" s="41">
        <f>IF(ISNUMBER(SEARCH("Yes",'2_all_summary'!$H730)),IF(ISNUMBER(SEARCH("Yes",'2_all_summary'!R730)),1,2),IF(ISNUMBER(SEARCH("No",'2_all_summary'!R730)),4,3))</f>
        <v>4</v>
      </c>
      <c r="P731" s="41">
        <f>IF(ISNUMBER(SEARCH("Yes",'2_all_summary'!$H730)),IF(ISNUMBER(SEARCH("Yes",'2_all_summary'!S730)),1,2),IF(ISNUMBER(SEARCH("No",'2_all_summary'!S730)),4,3))</f>
        <v>4</v>
      </c>
      <c r="Q731" s="41">
        <f>IF(ISNUMBER(SEARCH("Yes",'2_all_summary'!$H730)),IF(0&lt;'2_all_summary'!T730,1,2),IF(0='2_all_summary'!T730,4,3))</f>
        <v>3</v>
      </c>
      <c r="R731" s="41">
        <f>IF(ISNUMBER(SEARCH("Yes",'2_all_summary'!$H730)),IF(ISNUMBER(SEARCH("Yes",'2_all_summary'!U730)),1,2),IF(ISNUMBER(SEARCH("No",'2_all_summary'!U730)),4,3))</f>
        <v>3</v>
      </c>
    </row>
    <row r="732" spans="7:18" x14ac:dyDescent="0.3">
      <c r="G732" s="56"/>
      <c r="H732" s="41" t="str">
        <f>'2_all_summary'!D731</f>
        <v>Toward institutions for community-based management of inshore marine resources in the Western Indian Ocean</v>
      </c>
      <c r="I732" s="41" t="str">
        <f>'2_all_summary'!E731</f>
        <v>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Â© 2008 Elsevier Ltd. All rights reserved.</v>
      </c>
      <c r="J732" s="41">
        <f>IF(ISNUMBER(SEARCH("Yes",'2_all_summary'!$H731)),IF(ISNUMBER(SEARCH("Yes",'2_all_summary'!M731)),1,2),IF(ISNUMBER(SEARCH("No",'2_all_summary'!M731)),4,3))</f>
        <v>4</v>
      </c>
      <c r="K732" s="41">
        <f>IF(ISNUMBER(SEARCH("Yes",'2_all_summary'!$H731)),IF(ISNUMBER(SEARCH("Yes",'2_all_summary'!N731)),1,2),IF(ISNUMBER(SEARCH("No",'2_all_summary'!N731)),4,3))</f>
        <v>4</v>
      </c>
      <c r="L732" s="41">
        <f>IF(ISNUMBER(SEARCH("Yes",'2_all_summary'!$H731)),IF(ISNUMBER(SEARCH("Yes",'2_all_summary'!O731)),1,2),IF(ISNUMBER(SEARCH("No",'2_all_summary'!O731)),4,3))</f>
        <v>4</v>
      </c>
      <c r="M732" s="41">
        <f>IF(ISNUMBER(SEARCH("Yes",'2_all_summary'!$H731)),IF(0&lt;'2_all_summary'!P731,1,2),IF(0='2_all_summary'!P731,4,3))</f>
        <v>4</v>
      </c>
      <c r="N732" s="41">
        <f>IF(ISNUMBER(SEARCH("Yes",'2_all_summary'!$H731)),IF(ISNUMBER(SEARCH("Yes",'2_all_summary'!Q731)),1,2),IF(ISNUMBER(SEARCH("No",'2_all_summary'!Q731)),4,3))</f>
        <v>4</v>
      </c>
      <c r="O732" s="41">
        <f>IF(ISNUMBER(SEARCH("Yes",'2_all_summary'!$H731)),IF(ISNUMBER(SEARCH("Yes",'2_all_summary'!R731)),1,2),IF(ISNUMBER(SEARCH("No",'2_all_summary'!R731)),4,3))</f>
        <v>4</v>
      </c>
      <c r="P732" s="41">
        <f>IF(ISNUMBER(SEARCH("Yes",'2_all_summary'!$H731)),IF(ISNUMBER(SEARCH("Yes",'2_all_summary'!S731)),1,2),IF(ISNUMBER(SEARCH("No",'2_all_summary'!S731)),4,3))</f>
        <v>4</v>
      </c>
      <c r="Q732" s="41">
        <f>IF(ISNUMBER(SEARCH("Yes",'2_all_summary'!$H731)),IF(0&lt;'2_all_summary'!T731,1,2),IF(0='2_all_summary'!T731,4,3))</f>
        <v>4</v>
      </c>
      <c r="R732" s="41">
        <f>IF(ISNUMBER(SEARCH("Yes",'2_all_summary'!$H731)),IF(ISNUMBER(SEARCH("Yes",'2_all_summary'!U731)),1,2),IF(ISNUMBER(SEARCH("No",'2_all_summary'!U731)),4,3))</f>
        <v>4</v>
      </c>
    </row>
    <row r="733" spans="7:18" x14ac:dyDescent="0.3">
      <c r="G733" s="56"/>
      <c r="H733" s="41" t="str">
        <f>'2_all_summary'!D732</f>
        <v>Scleractinian coral communities of the inner Seychelles 10 years after the 1998 mortality event</v>
      </c>
      <c r="I733" s="41" t="str">
        <f>'2_all_summary'!E732</f>
        <v>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Â© 2014 John Wiley &amp; Sons, Ltd.</v>
      </c>
      <c r="J733" s="41">
        <f>IF(ISNUMBER(SEARCH("Yes",'2_all_summary'!$H732)),IF(ISNUMBER(SEARCH("Yes",'2_all_summary'!M732)),1,2),IF(ISNUMBER(SEARCH("No",'2_all_summary'!M732)),4,3))</f>
        <v>4</v>
      </c>
      <c r="K733" s="41">
        <f>IF(ISNUMBER(SEARCH("Yes",'2_all_summary'!$H732)),IF(ISNUMBER(SEARCH("Yes",'2_all_summary'!N732)),1,2),IF(ISNUMBER(SEARCH("No",'2_all_summary'!N732)),4,3))</f>
        <v>4</v>
      </c>
      <c r="L733" s="41">
        <f>IF(ISNUMBER(SEARCH("Yes",'2_all_summary'!$H732)),IF(ISNUMBER(SEARCH("Yes",'2_all_summary'!O732)),1,2),IF(ISNUMBER(SEARCH("No",'2_all_summary'!O732)),4,3))</f>
        <v>4</v>
      </c>
      <c r="M733" s="41">
        <f>IF(ISNUMBER(SEARCH("Yes",'2_all_summary'!$H732)),IF(0&lt;'2_all_summary'!P732,1,2),IF(0='2_all_summary'!P732,4,3))</f>
        <v>4</v>
      </c>
      <c r="N733" s="41">
        <f>IF(ISNUMBER(SEARCH("Yes",'2_all_summary'!$H732)),IF(ISNUMBER(SEARCH("Yes",'2_all_summary'!Q732)),1,2),IF(ISNUMBER(SEARCH("No",'2_all_summary'!Q732)),4,3))</f>
        <v>4</v>
      </c>
      <c r="O733" s="41">
        <f>IF(ISNUMBER(SEARCH("Yes",'2_all_summary'!$H732)),IF(ISNUMBER(SEARCH("Yes",'2_all_summary'!R732)),1,2),IF(ISNUMBER(SEARCH("No",'2_all_summary'!R732)),4,3))</f>
        <v>4</v>
      </c>
      <c r="P733" s="41">
        <f>IF(ISNUMBER(SEARCH("Yes",'2_all_summary'!$H732)),IF(ISNUMBER(SEARCH("Yes",'2_all_summary'!S732)),1,2),IF(ISNUMBER(SEARCH("No",'2_all_summary'!S732)),4,3))</f>
        <v>4</v>
      </c>
      <c r="Q733" s="41">
        <f>IF(ISNUMBER(SEARCH("Yes",'2_all_summary'!$H732)),IF(0&lt;'2_all_summary'!T732,1,2),IF(0='2_all_summary'!T732,4,3))</f>
        <v>4</v>
      </c>
      <c r="R733" s="41">
        <f>IF(ISNUMBER(SEARCH("Yes",'2_all_summary'!$H732)),IF(ISNUMBER(SEARCH("Yes",'2_all_summary'!U732)),1,2),IF(ISNUMBER(SEARCH("No",'2_all_summary'!U732)),4,3))</f>
        <v>4</v>
      </c>
    </row>
    <row r="734" spans="7:18" x14ac:dyDescent="0.3">
      <c r="G734" s="56"/>
      <c r="H734" s="41" t="str">
        <f>'2_all_summary'!D733</f>
        <v>A bright spot analysis of inland recreational fisheries in the face of climate change: learning about adaptation from small successes</v>
      </c>
      <c r="I734" s="41" t="str">
        <f>'2_all_summary'!E733</f>
        <v>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â€˜bright spots,â€™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â€˜bright spotsâ€™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â€˜small winsâ€™ within inland recreational fisheries management, this review contributes to the idea that a â€˜positive futureâ€™ for inland recreational fisheries in the face of climate change is possible and highlights potential strategies to adapt to current and future climate scenarios. Â© 2021, The Author(s), under exclusive licence to Springer Nature Switzerland AG part of Springer Nature.</v>
      </c>
      <c r="J734" s="41">
        <f>IF(ISNUMBER(SEARCH("Yes",'2_all_summary'!$H733)),IF(ISNUMBER(SEARCH("Yes",'2_all_summary'!M733)),1,2),IF(ISNUMBER(SEARCH("No",'2_all_summary'!M733)),4,3))</f>
        <v>2</v>
      </c>
      <c r="K734" s="41">
        <f>IF(ISNUMBER(SEARCH("Yes",'2_all_summary'!$H733)),IF(ISNUMBER(SEARCH("Yes",'2_all_summary'!N733)),1,2),IF(ISNUMBER(SEARCH("No",'2_all_summary'!N733)),4,3))</f>
        <v>2</v>
      </c>
      <c r="L734" s="41">
        <f>IF(ISNUMBER(SEARCH("Yes",'2_all_summary'!$H733)),IF(ISNUMBER(SEARCH("Yes",'2_all_summary'!O733)),1,2),IF(ISNUMBER(SEARCH("No",'2_all_summary'!O733)),4,3))</f>
        <v>2</v>
      </c>
      <c r="M734" s="41">
        <f>IF(ISNUMBER(SEARCH("Yes",'2_all_summary'!$H733)),IF(0&lt;'2_all_summary'!P733,1,2),IF(0='2_all_summary'!P733,4,3))</f>
        <v>2</v>
      </c>
      <c r="N734" s="41">
        <f>IF(ISNUMBER(SEARCH("Yes",'2_all_summary'!$H733)),IF(ISNUMBER(SEARCH("Yes",'2_all_summary'!Q733)),1,2),IF(ISNUMBER(SEARCH("No",'2_all_summary'!Q733)),4,3))</f>
        <v>2</v>
      </c>
      <c r="O734" s="41">
        <f>IF(ISNUMBER(SEARCH("Yes",'2_all_summary'!$H733)),IF(ISNUMBER(SEARCH("Yes",'2_all_summary'!R733)),1,2),IF(ISNUMBER(SEARCH("No",'2_all_summary'!R733)),4,3))</f>
        <v>2</v>
      </c>
      <c r="P734" s="41">
        <f>IF(ISNUMBER(SEARCH("Yes",'2_all_summary'!$H733)),IF(ISNUMBER(SEARCH("Yes",'2_all_summary'!S733)),1,2),IF(ISNUMBER(SEARCH("No",'2_all_summary'!S733)),4,3))</f>
        <v>2</v>
      </c>
      <c r="Q734" s="41">
        <f>IF(ISNUMBER(SEARCH("Yes",'2_all_summary'!$H733)),IF(0&lt;'2_all_summary'!T733,1,2),IF(0='2_all_summary'!T733,4,3))</f>
        <v>2</v>
      </c>
      <c r="R734" s="41">
        <f>IF(ISNUMBER(SEARCH("Yes",'2_all_summary'!$H733)),IF(ISNUMBER(SEARCH("Yes",'2_all_summary'!U733)),1,2),IF(ISNUMBER(SEARCH("No",'2_all_summary'!U733)),4,3))</f>
        <v>2</v>
      </c>
    </row>
    <row r="735" spans="7:18" x14ac:dyDescent="0.3">
      <c r="G735" s="56"/>
      <c r="H735" s="41" t="str">
        <f>'2_all_summary'!D734</f>
        <v>Dispersal of grouper larvae drives local resource sharing in a coral reef fishery</v>
      </c>
      <c r="I735" s="41" t="str">
        <f>'2_all_summary'!E734</f>
        <v>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Â© 2013 Elsevier Ltd.</v>
      </c>
      <c r="J735" s="41">
        <f>IF(ISNUMBER(SEARCH("Yes",'2_all_summary'!$H734)),IF(ISNUMBER(SEARCH("Yes",'2_all_summary'!M734)),1,2),IF(ISNUMBER(SEARCH("No",'2_all_summary'!M734)),4,3))</f>
        <v>1</v>
      </c>
      <c r="K735" s="41">
        <f>IF(ISNUMBER(SEARCH("Yes",'2_all_summary'!$H734)),IF(ISNUMBER(SEARCH("Yes",'2_all_summary'!N734)),1,2),IF(ISNUMBER(SEARCH("No",'2_all_summary'!N734)),4,3))</f>
        <v>1</v>
      </c>
      <c r="L735" s="41">
        <f>IF(ISNUMBER(SEARCH("Yes",'2_all_summary'!$H734)),IF(ISNUMBER(SEARCH("Yes",'2_all_summary'!O734)),1,2),IF(ISNUMBER(SEARCH("No",'2_all_summary'!O734)),4,3))</f>
        <v>1</v>
      </c>
      <c r="M735" s="41">
        <f>IF(ISNUMBER(SEARCH("Yes",'2_all_summary'!$H734)),IF(0&lt;'2_all_summary'!P734,1,2),IF(0='2_all_summary'!P734,4,3))</f>
        <v>1</v>
      </c>
      <c r="N735" s="41">
        <f>IF(ISNUMBER(SEARCH("Yes",'2_all_summary'!$H734)),IF(ISNUMBER(SEARCH("Yes",'2_all_summary'!Q734)),1,2),IF(ISNUMBER(SEARCH("No",'2_all_summary'!Q734)),4,3))</f>
        <v>1</v>
      </c>
      <c r="O735" s="41">
        <f>IF(ISNUMBER(SEARCH("Yes",'2_all_summary'!$H734)),IF(ISNUMBER(SEARCH("Yes",'2_all_summary'!R734)),1,2),IF(ISNUMBER(SEARCH("No",'2_all_summary'!R734)),4,3))</f>
        <v>1</v>
      </c>
      <c r="P735" s="41">
        <f>IF(ISNUMBER(SEARCH("Yes",'2_all_summary'!$H734)),IF(ISNUMBER(SEARCH("Yes",'2_all_summary'!S734)),1,2),IF(ISNUMBER(SEARCH("No",'2_all_summary'!S734)),4,3))</f>
        <v>1</v>
      </c>
      <c r="Q735" s="41">
        <f>IF(ISNUMBER(SEARCH("Yes",'2_all_summary'!$H734)),IF(0&lt;'2_all_summary'!T734,1,2),IF(0='2_all_summary'!T734,4,3))</f>
        <v>1</v>
      </c>
      <c r="R735" s="41">
        <f>IF(ISNUMBER(SEARCH("Yes",'2_all_summary'!$H734)),IF(ISNUMBER(SEARCH("Yes",'2_all_summary'!U734)),1,2),IF(ISNUMBER(SEARCH("No",'2_all_summary'!U734)),4,3))</f>
        <v>1</v>
      </c>
    </row>
    <row r="736" spans="7:18" x14ac:dyDescent="0.3">
      <c r="G736" s="56"/>
      <c r="H736" s="41" t="str">
        <f>'2_all_summary'!D735</f>
        <v>Joint species models reveal the effects of environment on community assemblage of freshwater mussels and fishes in European rivers</v>
      </c>
      <c r="I736" s="41" t="str">
        <f>'2_all_summary'!E735</f>
        <v>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musselâ€“host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musselâ€“host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Â© 2017 John Wiley &amp; Sons Ltd</v>
      </c>
      <c r="J736" s="41">
        <f>IF(ISNUMBER(SEARCH("Yes",'2_all_summary'!$H735)),IF(ISNUMBER(SEARCH("Yes",'2_all_summary'!M735)),1,2),IF(ISNUMBER(SEARCH("No",'2_all_summary'!M735)),4,3))</f>
        <v>4</v>
      </c>
      <c r="K736" s="41">
        <f>IF(ISNUMBER(SEARCH("Yes",'2_all_summary'!$H735)),IF(ISNUMBER(SEARCH("Yes",'2_all_summary'!N735)),1,2),IF(ISNUMBER(SEARCH("No",'2_all_summary'!N735)),4,3))</f>
        <v>4</v>
      </c>
      <c r="L736" s="41">
        <f>IF(ISNUMBER(SEARCH("Yes",'2_all_summary'!$H735)),IF(ISNUMBER(SEARCH("Yes",'2_all_summary'!O735)),1,2),IF(ISNUMBER(SEARCH("No",'2_all_summary'!O735)),4,3))</f>
        <v>4</v>
      </c>
      <c r="M736" s="41">
        <f>IF(ISNUMBER(SEARCH("Yes",'2_all_summary'!$H735)),IF(0&lt;'2_all_summary'!P735,1,2),IF(0='2_all_summary'!P735,4,3))</f>
        <v>4</v>
      </c>
      <c r="N736" s="41">
        <f>IF(ISNUMBER(SEARCH("Yes",'2_all_summary'!$H735)),IF(ISNUMBER(SEARCH("Yes",'2_all_summary'!Q735)),1,2),IF(ISNUMBER(SEARCH("No",'2_all_summary'!Q735)),4,3))</f>
        <v>4</v>
      </c>
      <c r="O736" s="41">
        <f>IF(ISNUMBER(SEARCH("Yes",'2_all_summary'!$H735)),IF(ISNUMBER(SEARCH("Yes",'2_all_summary'!R735)),1,2),IF(ISNUMBER(SEARCH("No",'2_all_summary'!R735)),4,3))</f>
        <v>4</v>
      </c>
      <c r="P736" s="41">
        <f>IF(ISNUMBER(SEARCH("Yes",'2_all_summary'!$H735)),IF(ISNUMBER(SEARCH("Yes",'2_all_summary'!S735)),1,2),IF(ISNUMBER(SEARCH("No",'2_all_summary'!S735)),4,3))</f>
        <v>4</v>
      </c>
      <c r="Q736" s="41">
        <f>IF(ISNUMBER(SEARCH("Yes",'2_all_summary'!$H735)),IF(0&lt;'2_all_summary'!T735,1,2),IF(0='2_all_summary'!T735,4,3))</f>
        <v>4</v>
      </c>
      <c r="R736" s="41">
        <f>IF(ISNUMBER(SEARCH("Yes",'2_all_summary'!$H735)),IF(ISNUMBER(SEARCH("Yes",'2_all_summary'!U735)),1,2),IF(ISNUMBER(SEARCH("No",'2_all_summary'!U735)),4,3))</f>
        <v>4</v>
      </c>
    </row>
    <row r="737" spans="7:18" x14ac:dyDescent="0.3">
      <c r="G737" s="56"/>
      <c r="H737" s="41" t="str">
        <f>'2_all_summary'!D736</f>
        <v>An evaluation of a management saga: The Banks Peninsula Marine Mammal Sanctuary, New Zealand</v>
      </c>
      <c r="I737" s="41" t="str">
        <f>'2_all_summary'!E736</f>
        <v>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Â© 2000 Academic Press.</v>
      </c>
      <c r="J737" s="41">
        <f>IF(ISNUMBER(SEARCH("Yes",'2_all_summary'!$H736)),IF(ISNUMBER(SEARCH("Yes",'2_all_summary'!M736)),1,2),IF(ISNUMBER(SEARCH("No",'2_all_summary'!M736)),4,3))</f>
        <v>4</v>
      </c>
      <c r="K737" s="41">
        <f>IF(ISNUMBER(SEARCH("Yes",'2_all_summary'!$H736)),IF(ISNUMBER(SEARCH("Yes",'2_all_summary'!N736)),1,2),IF(ISNUMBER(SEARCH("No",'2_all_summary'!N736)),4,3))</f>
        <v>4</v>
      </c>
      <c r="L737" s="41">
        <f>IF(ISNUMBER(SEARCH("Yes",'2_all_summary'!$H736)),IF(ISNUMBER(SEARCH("Yes",'2_all_summary'!O736)),1,2),IF(ISNUMBER(SEARCH("No",'2_all_summary'!O736)),4,3))</f>
        <v>4</v>
      </c>
      <c r="M737" s="41">
        <f>IF(ISNUMBER(SEARCH("Yes",'2_all_summary'!$H736)),IF(0&lt;'2_all_summary'!P736,1,2),IF(0='2_all_summary'!P736,4,3))</f>
        <v>4</v>
      </c>
      <c r="N737" s="41">
        <f>IF(ISNUMBER(SEARCH("Yes",'2_all_summary'!$H736)),IF(ISNUMBER(SEARCH("Yes",'2_all_summary'!Q736)),1,2),IF(ISNUMBER(SEARCH("No",'2_all_summary'!Q736)),4,3))</f>
        <v>4</v>
      </c>
      <c r="O737" s="41">
        <f>IF(ISNUMBER(SEARCH("Yes",'2_all_summary'!$H736)),IF(ISNUMBER(SEARCH("Yes",'2_all_summary'!R736)),1,2),IF(ISNUMBER(SEARCH("No",'2_all_summary'!R736)),4,3))</f>
        <v>4</v>
      </c>
      <c r="P737" s="41">
        <f>IF(ISNUMBER(SEARCH("Yes",'2_all_summary'!$H736)),IF(ISNUMBER(SEARCH("Yes",'2_all_summary'!S736)),1,2),IF(ISNUMBER(SEARCH("No",'2_all_summary'!S736)),4,3))</f>
        <v>4</v>
      </c>
      <c r="Q737" s="41">
        <f>IF(ISNUMBER(SEARCH("Yes",'2_all_summary'!$H736)),IF(0&lt;'2_all_summary'!T736,1,2),IF(0='2_all_summary'!T736,4,3))</f>
        <v>4</v>
      </c>
      <c r="R737" s="41">
        <f>IF(ISNUMBER(SEARCH("Yes",'2_all_summary'!$H736)),IF(ISNUMBER(SEARCH("Yes",'2_all_summary'!U736)),1,2),IF(ISNUMBER(SEARCH("No",'2_all_summary'!U736)),4,3))</f>
        <v>4</v>
      </c>
    </row>
    <row r="738" spans="7:18" x14ac:dyDescent="0.3">
      <c r="G738" s="56"/>
      <c r="H738" s="41" t="str">
        <f>'2_all_summary'!D737</f>
        <v>Marine mammals used as bait for improvised fish aggregating devices in marine waters of Ecuador, eastern tropical Pacific</v>
      </c>
      <c r="I738" s="41" t="str">
        <f>'2_all_summary'!E737</f>
        <v>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Â© The authors 2020.</v>
      </c>
      <c r="J738" s="41">
        <f>IF(ISNUMBER(SEARCH("Yes",'2_all_summary'!$H737)),IF(ISNUMBER(SEARCH("Yes",'2_all_summary'!M737)),1,2),IF(ISNUMBER(SEARCH("No",'2_all_summary'!M737)),4,3))</f>
        <v>4</v>
      </c>
      <c r="K738" s="41">
        <f>IF(ISNUMBER(SEARCH("Yes",'2_all_summary'!$H737)),IF(ISNUMBER(SEARCH("Yes",'2_all_summary'!N737)),1,2),IF(ISNUMBER(SEARCH("No",'2_all_summary'!N737)),4,3))</f>
        <v>4</v>
      </c>
      <c r="L738" s="41">
        <f>IF(ISNUMBER(SEARCH("Yes",'2_all_summary'!$H737)),IF(ISNUMBER(SEARCH("Yes",'2_all_summary'!O737)),1,2),IF(ISNUMBER(SEARCH("No",'2_all_summary'!O737)),4,3))</f>
        <v>4</v>
      </c>
      <c r="M738" s="41">
        <f>IF(ISNUMBER(SEARCH("Yes",'2_all_summary'!$H737)),IF(0&lt;'2_all_summary'!P737,1,2),IF(0='2_all_summary'!P737,4,3))</f>
        <v>4</v>
      </c>
      <c r="N738" s="41">
        <f>IF(ISNUMBER(SEARCH("Yes",'2_all_summary'!$H737)),IF(ISNUMBER(SEARCH("Yes",'2_all_summary'!Q737)),1,2),IF(ISNUMBER(SEARCH("No",'2_all_summary'!Q737)),4,3))</f>
        <v>4</v>
      </c>
      <c r="O738" s="41">
        <f>IF(ISNUMBER(SEARCH("Yes",'2_all_summary'!$H737)),IF(ISNUMBER(SEARCH("Yes",'2_all_summary'!R737)),1,2),IF(ISNUMBER(SEARCH("No",'2_all_summary'!R737)),4,3))</f>
        <v>4</v>
      </c>
      <c r="P738" s="41">
        <f>IF(ISNUMBER(SEARCH("Yes",'2_all_summary'!$H737)),IF(ISNUMBER(SEARCH("Yes",'2_all_summary'!S737)),1,2),IF(ISNUMBER(SEARCH("No",'2_all_summary'!S737)),4,3))</f>
        <v>4</v>
      </c>
      <c r="Q738" s="41">
        <f>IF(ISNUMBER(SEARCH("Yes",'2_all_summary'!$H737)),IF(0&lt;'2_all_summary'!T737,1,2),IF(0='2_all_summary'!T737,4,3))</f>
        <v>4</v>
      </c>
      <c r="R738" s="41">
        <f>IF(ISNUMBER(SEARCH("Yes",'2_all_summary'!$H737)),IF(ISNUMBER(SEARCH("Yes",'2_all_summary'!U737)),1,2),IF(ISNUMBER(SEARCH("No",'2_all_summary'!U737)),4,3))</f>
        <v>4</v>
      </c>
    </row>
    <row r="739" spans="7:18" x14ac:dyDescent="0.3">
      <c r="G739" s="56"/>
      <c r="H739" s="41" t="str">
        <f>'2_all_summary'!D738</f>
        <v>Tonga</v>
      </c>
      <c r="I739" s="41" t="str">
        <f>'2_all_summary'!E738</f>
        <v>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â€œopen access,â€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â€œOur Oceanâ€ Conference in June 2017. Â© 2019 Elsevier Ltd. All rights reserved.</v>
      </c>
      <c r="J739" s="41">
        <f>IF(ISNUMBER(SEARCH("Yes",'2_all_summary'!$H738)),IF(ISNUMBER(SEARCH("Yes",'2_all_summary'!M738)),1,2),IF(ISNUMBER(SEARCH("No",'2_all_summary'!M738)),4,3))</f>
        <v>3</v>
      </c>
      <c r="K739" s="41">
        <f>IF(ISNUMBER(SEARCH("Yes",'2_all_summary'!$H738)),IF(ISNUMBER(SEARCH("Yes",'2_all_summary'!N738)),1,2),IF(ISNUMBER(SEARCH("No",'2_all_summary'!N738)),4,3))</f>
        <v>3</v>
      </c>
      <c r="L739" s="41">
        <f>IF(ISNUMBER(SEARCH("Yes",'2_all_summary'!$H738)),IF(ISNUMBER(SEARCH("Yes",'2_all_summary'!O738)),1,2),IF(ISNUMBER(SEARCH("No",'2_all_summary'!O738)),4,3))</f>
        <v>3</v>
      </c>
      <c r="M739" s="41">
        <f>IF(ISNUMBER(SEARCH("Yes",'2_all_summary'!$H738)),IF(0&lt;'2_all_summary'!P738,1,2),IF(0='2_all_summary'!P738,4,3))</f>
        <v>3</v>
      </c>
      <c r="N739" s="41">
        <f>IF(ISNUMBER(SEARCH("Yes",'2_all_summary'!$H738)),IF(ISNUMBER(SEARCH("Yes",'2_all_summary'!Q738)),1,2),IF(ISNUMBER(SEARCH("No",'2_all_summary'!Q738)),4,3))</f>
        <v>3</v>
      </c>
      <c r="O739" s="41">
        <f>IF(ISNUMBER(SEARCH("Yes",'2_all_summary'!$H738)),IF(ISNUMBER(SEARCH("Yes",'2_all_summary'!R738)),1,2),IF(ISNUMBER(SEARCH("No",'2_all_summary'!R738)),4,3))</f>
        <v>3</v>
      </c>
      <c r="P739" s="41">
        <f>IF(ISNUMBER(SEARCH("Yes",'2_all_summary'!$H738)),IF(ISNUMBER(SEARCH("Yes",'2_all_summary'!S738)),1,2),IF(ISNUMBER(SEARCH("No",'2_all_summary'!S738)),4,3))</f>
        <v>3</v>
      </c>
      <c r="Q739" s="41">
        <f>IF(ISNUMBER(SEARCH("Yes",'2_all_summary'!$H738)),IF(0&lt;'2_all_summary'!T738,1,2),IF(0='2_all_summary'!T738,4,3))</f>
        <v>3</v>
      </c>
      <c r="R739" s="41">
        <f>IF(ISNUMBER(SEARCH("Yes",'2_all_summary'!$H738)),IF(ISNUMBER(SEARCH("Yes",'2_all_summary'!U738)),1,2),IF(ISNUMBER(SEARCH("No",'2_all_summary'!U738)),4,3))</f>
        <v>3</v>
      </c>
    </row>
    <row r="740" spans="7:18" x14ac:dyDescent="0.3">
      <c r="G740" s="56"/>
      <c r="H740" s="41" t="str">
        <f>'2_all_summary'!D739</f>
        <v>Tropical rhythms and collective action: Community-based fisheries management in the face of Amazonian unpredictability</v>
      </c>
      <c r="I740" s="41" t="str">
        <f>'2_all_summary'!E739</f>
        <v>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v>
      </c>
      <c r="J740" s="41">
        <f>IF(ISNUMBER(SEARCH("Yes",'2_all_summary'!$H739)),IF(ISNUMBER(SEARCH("Yes",'2_all_summary'!M739)),1,2),IF(ISNUMBER(SEARCH("No",'2_all_summary'!M739)),4,3))</f>
        <v>4</v>
      </c>
      <c r="K740" s="41">
        <f>IF(ISNUMBER(SEARCH("Yes",'2_all_summary'!$H739)),IF(ISNUMBER(SEARCH("Yes",'2_all_summary'!N739)),1,2),IF(ISNUMBER(SEARCH("No",'2_all_summary'!N739)),4,3))</f>
        <v>4</v>
      </c>
      <c r="L740" s="41">
        <f>IF(ISNUMBER(SEARCH("Yes",'2_all_summary'!$H739)),IF(ISNUMBER(SEARCH("Yes",'2_all_summary'!O739)),1,2),IF(ISNUMBER(SEARCH("No",'2_all_summary'!O739)),4,3))</f>
        <v>4</v>
      </c>
      <c r="M740" s="41">
        <f>IF(ISNUMBER(SEARCH("Yes",'2_all_summary'!$H739)),IF(0&lt;'2_all_summary'!P739,1,2),IF(0='2_all_summary'!P739,4,3))</f>
        <v>4</v>
      </c>
      <c r="N740" s="41">
        <f>IF(ISNUMBER(SEARCH("Yes",'2_all_summary'!$H739)),IF(ISNUMBER(SEARCH("Yes",'2_all_summary'!Q739)),1,2),IF(ISNUMBER(SEARCH("No",'2_all_summary'!Q739)),4,3))</f>
        <v>4</v>
      </c>
      <c r="O740" s="41">
        <f>IF(ISNUMBER(SEARCH("Yes",'2_all_summary'!$H739)),IF(ISNUMBER(SEARCH("Yes",'2_all_summary'!R739)),1,2),IF(ISNUMBER(SEARCH("No",'2_all_summary'!R739)),4,3))</f>
        <v>4</v>
      </c>
      <c r="P740" s="41">
        <f>IF(ISNUMBER(SEARCH("Yes",'2_all_summary'!$H739)),IF(ISNUMBER(SEARCH("Yes",'2_all_summary'!S739)),1,2),IF(ISNUMBER(SEARCH("No",'2_all_summary'!S739)),4,3))</f>
        <v>4</v>
      </c>
      <c r="Q740" s="41">
        <f>IF(ISNUMBER(SEARCH("Yes",'2_all_summary'!$H739)),IF(0&lt;'2_all_summary'!T739,1,2),IF(0='2_all_summary'!T739,4,3))</f>
        <v>4</v>
      </c>
      <c r="R740" s="41">
        <f>IF(ISNUMBER(SEARCH("Yes",'2_all_summary'!$H739)),IF(ISNUMBER(SEARCH("Yes",'2_all_summary'!U739)),1,2),IF(ISNUMBER(SEARCH("No",'2_all_summary'!U739)),4,3))</f>
        <v>4</v>
      </c>
    </row>
    <row r="741" spans="7:18" x14ac:dyDescent="0.3">
      <c r="G741" s="56"/>
      <c r="H741" s="41" t="str">
        <f>'2_all_summary'!D740</f>
        <v>Socioeconomics of individual transferable quotas and community-based fishery management</v>
      </c>
      <c r="I741" s="41" t="str">
        <f>'2_all_summary'!E740</f>
        <v>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v>
      </c>
      <c r="J741" s="41">
        <f>IF(ISNUMBER(SEARCH("Yes",'2_all_summary'!$H740)),IF(ISNUMBER(SEARCH("Yes",'2_all_summary'!M740)),1,2),IF(ISNUMBER(SEARCH("No",'2_all_summary'!M740)),4,3))</f>
        <v>4</v>
      </c>
      <c r="K741" s="41">
        <f>IF(ISNUMBER(SEARCH("Yes",'2_all_summary'!$H740)),IF(ISNUMBER(SEARCH("Yes",'2_all_summary'!N740)),1,2),IF(ISNUMBER(SEARCH("No",'2_all_summary'!N740)),4,3))</f>
        <v>4</v>
      </c>
      <c r="L741" s="41">
        <f>IF(ISNUMBER(SEARCH("Yes",'2_all_summary'!$H740)),IF(ISNUMBER(SEARCH("Yes",'2_all_summary'!O740)),1,2),IF(ISNUMBER(SEARCH("No",'2_all_summary'!O740)),4,3))</f>
        <v>4</v>
      </c>
      <c r="M741" s="41">
        <f>IF(ISNUMBER(SEARCH("Yes",'2_all_summary'!$H740)),IF(0&lt;'2_all_summary'!P740,1,2),IF(0='2_all_summary'!P740,4,3))</f>
        <v>4</v>
      </c>
      <c r="N741" s="41">
        <f>IF(ISNUMBER(SEARCH("Yes",'2_all_summary'!$H740)),IF(ISNUMBER(SEARCH("Yes",'2_all_summary'!Q740)),1,2),IF(ISNUMBER(SEARCH("No",'2_all_summary'!Q740)),4,3))</f>
        <v>4</v>
      </c>
      <c r="O741" s="41">
        <f>IF(ISNUMBER(SEARCH("Yes",'2_all_summary'!$H740)),IF(ISNUMBER(SEARCH("Yes",'2_all_summary'!R740)),1,2),IF(ISNUMBER(SEARCH("No",'2_all_summary'!R740)),4,3))</f>
        <v>4</v>
      </c>
      <c r="P741" s="41">
        <f>IF(ISNUMBER(SEARCH("Yes",'2_all_summary'!$H740)),IF(ISNUMBER(SEARCH("Yes",'2_all_summary'!S740)),1,2),IF(ISNUMBER(SEARCH("No",'2_all_summary'!S740)),4,3))</f>
        <v>4</v>
      </c>
      <c r="Q741" s="41">
        <f>IF(ISNUMBER(SEARCH("Yes",'2_all_summary'!$H740)),IF(0&lt;'2_all_summary'!T740,1,2),IF(0='2_all_summary'!T740,4,3))</f>
        <v>4</v>
      </c>
      <c r="R741" s="41">
        <f>IF(ISNUMBER(SEARCH("Yes",'2_all_summary'!$H740)),IF(ISNUMBER(SEARCH("Yes",'2_all_summary'!U740)),1,2),IF(ISNUMBER(SEARCH("No",'2_all_summary'!U740)),4,3))</f>
        <v>4</v>
      </c>
    </row>
    <row r="742" spans="7:18" x14ac:dyDescent="0.3">
      <c r="G742" s="56"/>
      <c r="H742" s="41" t="str">
        <f>'2_all_summary'!D741</f>
        <v>Comparison of fish detections, community diversity, and relative abundance using environmental DNA metabarcoding and traditional gears</v>
      </c>
      <c r="I742" s="41" t="str">
        <f>'2_all_summary'!E741</f>
        <v>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â€˜barcodesâ€™.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â€“ 1,728 ha) in Michigan, USA were sampled using a variety of traditional fisheries gears to characterize fish community composition. Environmental DNAs from surface (33 Â± 6, mean Â± 1 SD) and benthic (14 Â±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â€“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Â© 2019 The Authors. Environmental DNA published by John Wiley &amp; Sons Ltd</v>
      </c>
      <c r="J742" s="41">
        <f>IF(ISNUMBER(SEARCH("Yes",'2_all_summary'!$H741)),IF(ISNUMBER(SEARCH("Yes",'2_all_summary'!M741)),1,2),IF(ISNUMBER(SEARCH("No",'2_all_summary'!M741)),4,3))</f>
        <v>4</v>
      </c>
      <c r="K742" s="41">
        <f>IF(ISNUMBER(SEARCH("Yes",'2_all_summary'!$H741)),IF(ISNUMBER(SEARCH("Yes",'2_all_summary'!N741)),1,2),IF(ISNUMBER(SEARCH("No",'2_all_summary'!N741)),4,3))</f>
        <v>4</v>
      </c>
      <c r="L742" s="41">
        <f>IF(ISNUMBER(SEARCH("Yes",'2_all_summary'!$H741)),IF(ISNUMBER(SEARCH("Yes",'2_all_summary'!O741)),1,2),IF(ISNUMBER(SEARCH("No",'2_all_summary'!O741)),4,3))</f>
        <v>4</v>
      </c>
      <c r="M742" s="41">
        <f>IF(ISNUMBER(SEARCH("Yes",'2_all_summary'!$H741)),IF(0&lt;'2_all_summary'!P741,1,2),IF(0='2_all_summary'!P741,4,3))</f>
        <v>4</v>
      </c>
      <c r="N742" s="41">
        <f>IF(ISNUMBER(SEARCH("Yes",'2_all_summary'!$H741)),IF(ISNUMBER(SEARCH("Yes",'2_all_summary'!Q741)),1,2),IF(ISNUMBER(SEARCH("No",'2_all_summary'!Q741)),4,3))</f>
        <v>4</v>
      </c>
      <c r="O742" s="41">
        <f>IF(ISNUMBER(SEARCH("Yes",'2_all_summary'!$H741)),IF(ISNUMBER(SEARCH("Yes",'2_all_summary'!R741)),1,2),IF(ISNUMBER(SEARCH("No",'2_all_summary'!R741)),4,3))</f>
        <v>4</v>
      </c>
      <c r="P742" s="41">
        <f>IF(ISNUMBER(SEARCH("Yes",'2_all_summary'!$H741)),IF(ISNUMBER(SEARCH("Yes",'2_all_summary'!S741)),1,2),IF(ISNUMBER(SEARCH("No",'2_all_summary'!S741)),4,3))</f>
        <v>4</v>
      </c>
      <c r="Q742" s="41">
        <f>IF(ISNUMBER(SEARCH("Yes",'2_all_summary'!$H741)),IF(0&lt;'2_all_summary'!T741,1,2),IF(0='2_all_summary'!T741,4,3))</f>
        <v>4</v>
      </c>
      <c r="R742" s="41">
        <f>IF(ISNUMBER(SEARCH("Yes",'2_all_summary'!$H741)),IF(ISNUMBER(SEARCH("Yes",'2_all_summary'!U741)),1,2),IF(ISNUMBER(SEARCH("No",'2_all_summary'!U741)),4,3))</f>
        <v>4</v>
      </c>
    </row>
    <row r="743" spans="7:18" x14ac:dyDescent="0.3">
      <c r="G743" s="56"/>
      <c r="H743" s="41" t="str">
        <f>'2_all_summary'!D742</f>
        <v>Economic efficiency of community-based flood risk management: An empirical study from Indonesia</v>
      </c>
      <c r="I743" s="41" t="str">
        <f>'2_all_summary'!E742</f>
        <v>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Â© 2020. The Authors.</v>
      </c>
      <c r="J743" s="41">
        <f>IF(ISNUMBER(SEARCH("Yes",'2_all_summary'!$H742)),IF(ISNUMBER(SEARCH("Yes",'2_all_summary'!M742)),1,2),IF(ISNUMBER(SEARCH("No",'2_all_summary'!M742)),4,3))</f>
        <v>4</v>
      </c>
      <c r="K743" s="41">
        <f>IF(ISNUMBER(SEARCH("Yes",'2_all_summary'!$H742)),IF(ISNUMBER(SEARCH("Yes",'2_all_summary'!N742)),1,2),IF(ISNUMBER(SEARCH("No",'2_all_summary'!N742)),4,3))</f>
        <v>4</v>
      </c>
      <c r="L743" s="41">
        <f>IF(ISNUMBER(SEARCH("Yes",'2_all_summary'!$H742)),IF(ISNUMBER(SEARCH("Yes",'2_all_summary'!O742)),1,2),IF(ISNUMBER(SEARCH("No",'2_all_summary'!O742)),4,3))</f>
        <v>4</v>
      </c>
      <c r="M743" s="41">
        <f>IF(ISNUMBER(SEARCH("Yes",'2_all_summary'!$H742)),IF(0&lt;'2_all_summary'!P742,1,2),IF(0='2_all_summary'!P742,4,3))</f>
        <v>4</v>
      </c>
      <c r="N743" s="41">
        <f>IF(ISNUMBER(SEARCH("Yes",'2_all_summary'!$H742)),IF(ISNUMBER(SEARCH("Yes",'2_all_summary'!Q742)),1,2),IF(ISNUMBER(SEARCH("No",'2_all_summary'!Q742)),4,3))</f>
        <v>4</v>
      </c>
      <c r="O743" s="41">
        <f>IF(ISNUMBER(SEARCH("Yes",'2_all_summary'!$H742)),IF(ISNUMBER(SEARCH("Yes",'2_all_summary'!R742)),1,2),IF(ISNUMBER(SEARCH("No",'2_all_summary'!R742)),4,3))</f>
        <v>4</v>
      </c>
      <c r="P743" s="41">
        <f>IF(ISNUMBER(SEARCH("Yes",'2_all_summary'!$H742)),IF(ISNUMBER(SEARCH("Yes",'2_all_summary'!S742)),1,2),IF(ISNUMBER(SEARCH("No",'2_all_summary'!S742)),4,3))</f>
        <v>4</v>
      </c>
      <c r="Q743" s="41">
        <f>IF(ISNUMBER(SEARCH("Yes",'2_all_summary'!$H742)),IF(0&lt;'2_all_summary'!T742,1,2),IF(0='2_all_summary'!T742,4,3))</f>
        <v>4</v>
      </c>
      <c r="R743" s="41">
        <f>IF(ISNUMBER(SEARCH("Yes",'2_all_summary'!$H742)),IF(ISNUMBER(SEARCH("Yes",'2_all_summary'!U742)),1,2),IF(ISNUMBER(SEARCH("No",'2_all_summary'!U742)),4,3))</f>
        <v>4</v>
      </c>
    </row>
    <row r="744" spans="7:18" x14ac:dyDescent="0.3">
      <c r="G744" s="56"/>
      <c r="H744" s="41" t="str">
        <f>'2_all_summary'!D743</f>
        <v>Historical contentions and future trends in the coastal zones: The environmental movement in Puerto Rico</v>
      </c>
      <c r="I744" s="41" t="str">
        <f>'2_all_summary'!E743</f>
        <v>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(ValdÃ©s Pizzini, Chaparro, and GutiÃ©rrez 1991), in 1992 my colleague Jaime GutiÃ©rrez SÃ¡nchez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ValdÃ©s Pizzini, GutiÃ©rrez SÃ¡nchez, and GonzÃ¡lez, forthcoming). Building on the Cabo Rojo case, we designed an exploratory project in the municipalities of GuÃ¡nica and Lajas in the southwest of the island, and in Aguada and RincÃ³n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Â© 2006 by Sherrie L. Baver and Barbara Deutsch Lynch. All rights reserved.</v>
      </c>
      <c r="J744" s="41">
        <f>IF(ISNUMBER(SEARCH("Yes",'2_all_summary'!$H743)),IF(ISNUMBER(SEARCH("Yes",'2_all_summary'!M743)),1,2),IF(ISNUMBER(SEARCH("No",'2_all_summary'!M743)),4,3))</f>
        <v>4</v>
      </c>
      <c r="K744" s="41">
        <f>IF(ISNUMBER(SEARCH("Yes",'2_all_summary'!$H743)),IF(ISNUMBER(SEARCH("Yes",'2_all_summary'!N743)),1,2),IF(ISNUMBER(SEARCH("No",'2_all_summary'!N743)),4,3))</f>
        <v>4</v>
      </c>
      <c r="L744" s="41">
        <f>IF(ISNUMBER(SEARCH("Yes",'2_all_summary'!$H743)),IF(ISNUMBER(SEARCH("Yes",'2_all_summary'!O743)),1,2),IF(ISNUMBER(SEARCH("No",'2_all_summary'!O743)),4,3))</f>
        <v>4</v>
      </c>
      <c r="M744" s="41">
        <f>IF(ISNUMBER(SEARCH("Yes",'2_all_summary'!$H743)),IF(0&lt;'2_all_summary'!P743,1,2),IF(0='2_all_summary'!P743,4,3))</f>
        <v>4</v>
      </c>
      <c r="N744" s="41">
        <f>IF(ISNUMBER(SEARCH("Yes",'2_all_summary'!$H743)),IF(ISNUMBER(SEARCH("Yes",'2_all_summary'!Q743)),1,2),IF(ISNUMBER(SEARCH("No",'2_all_summary'!Q743)),4,3))</f>
        <v>4</v>
      </c>
      <c r="O744" s="41">
        <f>IF(ISNUMBER(SEARCH("Yes",'2_all_summary'!$H743)),IF(ISNUMBER(SEARCH("Yes",'2_all_summary'!R743)),1,2),IF(ISNUMBER(SEARCH("No",'2_all_summary'!R743)),4,3))</f>
        <v>4</v>
      </c>
      <c r="P744" s="41">
        <f>IF(ISNUMBER(SEARCH("Yes",'2_all_summary'!$H743)),IF(ISNUMBER(SEARCH("Yes",'2_all_summary'!S743)),1,2),IF(ISNUMBER(SEARCH("No",'2_all_summary'!S743)),4,3))</f>
        <v>4</v>
      </c>
      <c r="Q744" s="41">
        <f>IF(ISNUMBER(SEARCH("Yes",'2_all_summary'!$H743)),IF(0&lt;'2_all_summary'!T743,1,2),IF(0='2_all_summary'!T743,4,3))</f>
        <v>4</v>
      </c>
      <c r="R744" s="41">
        <f>IF(ISNUMBER(SEARCH("Yes",'2_all_summary'!$H743)),IF(ISNUMBER(SEARCH("Yes",'2_all_summary'!U743)),1,2),IF(ISNUMBER(SEARCH("No",'2_all_summary'!U743)),4,3))</f>
        <v>4</v>
      </c>
    </row>
    <row r="745" spans="7:18" x14ac:dyDescent="0.3">
      <c r="G745" s="56"/>
      <c r="H745" s="41" t="str">
        <f>'2_all_summary'!D744</f>
        <v>Governing aquaculture: Dynamics and diversity in introducing salmon farming in scotland</v>
      </c>
      <c r="I745" s="41" t="str">
        <f>'2_all_summary'!E744</f>
        <v>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Â© Jan Kooiman, Martijn van Vliet, Svein Jentoft, 1999.</v>
      </c>
      <c r="J745" s="41">
        <f>IF(ISNUMBER(SEARCH("Yes",'2_all_summary'!$H744)),IF(ISNUMBER(SEARCH("Yes",'2_all_summary'!M744)),1,2),IF(ISNUMBER(SEARCH("No",'2_all_summary'!M744)),4,3))</f>
        <v>4</v>
      </c>
      <c r="K745" s="41">
        <f>IF(ISNUMBER(SEARCH("Yes",'2_all_summary'!$H744)),IF(ISNUMBER(SEARCH("Yes",'2_all_summary'!N744)),1,2),IF(ISNUMBER(SEARCH("No",'2_all_summary'!N744)),4,3))</f>
        <v>4</v>
      </c>
      <c r="L745" s="41">
        <f>IF(ISNUMBER(SEARCH("Yes",'2_all_summary'!$H744)),IF(ISNUMBER(SEARCH("Yes",'2_all_summary'!O744)),1,2),IF(ISNUMBER(SEARCH("No",'2_all_summary'!O744)),4,3))</f>
        <v>4</v>
      </c>
      <c r="M745" s="41">
        <f>IF(ISNUMBER(SEARCH("Yes",'2_all_summary'!$H744)),IF(0&lt;'2_all_summary'!P744,1,2),IF(0='2_all_summary'!P744,4,3))</f>
        <v>4</v>
      </c>
      <c r="N745" s="41">
        <f>IF(ISNUMBER(SEARCH("Yes",'2_all_summary'!$H744)),IF(ISNUMBER(SEARCH("Yes",'2_all_summary'!Q744)),1,2),IF(ISNUMBER(SEARCH("No",'2_all_summary'!Q744)),4,3))</f>
        <v>4</v>
      </c>
      <c r="O745" s="41">
        <f>IF(ISNUMBER(SEARCH("Yes",'2_all_summary'!$H744)),IF(ISNUMBER(SEARCH("Yes",'2_all_summary'!R744)),1,2),IF(ISNUMBER(SEARCH("No",'2_all_summary'!R744)),4,3))</f>
        <v>4</v>
      </c>
      <c r="P745" s="41">
        <f>IF(ISNUMBER(SEARCH("Yes",'2_all_summary'!$H744)),IF(ISNUMBER(SEARCH("Yes",'2_all_summary'!S744)),1,2),IF(ISNUMBER(SEARCH("No",'2_all_summary'!S744)),4,3))</f>
        <v>4</v>
      </c>
      <c r="Q745" s="41">
        <f>IF(ISNUMBER(SEARCH("Yes",'2_all_summary'!$H744)),IF(0&lt;'2_all_summary'!T744,1,2),IF(0='2_all_summary'!T744,4,3))</f>
        <v>4</v>
      </c>
      <c r="R745" s="41">
        <f>IF(ISNUMBER(SEARCH("Yes",'2_all_summary'!$H744)),IF(ISNUMBER(SEARCH("Yes",'2_all_summary'!U744)),1,2),IF(ISNUMBER(SEARCH("No",'2_all_summary'!U744)),4,3))</f>
        <v>4</v>
      </c>
    </row>
    <row r="746" spans="7:18" x14ac:dyDescent="0.3">
      <c r="G746" s="56"/>
      <c r="H746" s="41" t="str">
        <f>'2_all_summary'!D745</f>
        <v>Socio-ecological and livelihood assessment of selected coastal areas in Sorsogon, Philippines</v>
      </c>
      <c r="I746" s="41" t="str">
        <f>'2_all_summary'!E745</f>
        <v>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v>
      </c>
      <c r="J746" s="41">
        <f>IF(ISNUMBER(SEARCH("Yes",'2_all_summary'!$H745)),IF(ISNUMBER(SEARCH("Yes",'2_all_summary'!M745)),1,2),IF(ISNUMBER(SEARCH("No",'2_all_summary'!M745)),4,3))</f>
        <v>4</v>
      </c>
      <c r="K746" s="41">
        <f>IF(ISNUMBER(SEARCH("Yes",'2_all_summary'!$H745)),IF(ISNUMBER(SEARCH("Yes",'2_all_summary'!N745)),1,2),IF(ISNUMBER(SEARCH("No",'2_all_summary'!N745)),4,3))</f>
        <v>4</v>
      </c>
      <c r="L746" s="41">
        <f>IF(ISNUMBER(SEARCH("Yes",'2_all_summary'!$H745)),IF(ISNUMBER(SEARCH("Yes",'2_all_summary'!O745)),1,2),IF(ISNUMBER(SEARCH("No",'2_all_summary'!O745)),4,3))</f>
        <v>4</v>
      </c>
      <c r="M746" s="41">
        <f>IF(ISNUMBER(SEARCH("Yes",'2_all_summary'!$H745)),IF(0&lt;'2_all_summary'!P745,1,2),IF(0='2_all_summary'!P745,4,3))</f>
        <v>4</v>
      </c>
      <c r="N746" s="41">
        <f>IF(ISNUMBER(SEARCH("Yes",'2_all_summary'!$H745)),IF(ISNUMBER(SEARCH("Yes",'2_all_summary'!Q745)),1,2),IF(ISNUMBER(SEARCH("No",'2_all_summary'!Q745)),4,3))</f>
        <v>4</v>
      </c>
      <c r="O746" s="41">
        <f>IF(ISNUMBER(SEARCH("Yes",'2_all_summary'!$H745)),IF(ISNUMBER(SEARCH("Yes",'2_all_summary'!R745)),1,2),IF(ISNUMBER(SEARCH("No",'2_all_summary'!R745)),4,3))</f>
        <v>4</v>
      </c>
      <c r="P746" s="41">
        <f>IF(ISNUMBER(SEARCH("Yes",'2_all_summary'!$H745)),IF(ISNUMBER(SEARCH("Yes",'2_all_summary'!S745)),1,2),IF(ISNUMBER(SEARCH("No",'2_all_summary'!S745)),4,3))</f>
        <v>4</v>
      </c>
      <c r="Q746" s="41">
        <f>IF(ISNUMBER(SEARCH("Yes",'2_all_summary'!$H745)),IF(0&lt;'2_all_summary'!T745,1,2),IF(0='2_all_summary'!T745,4,3))</f>
        <v>4</v>
      </c>
      <c r="R746" s="41">
        <f>IF(ISNUMBER(SEARCH("Yes",'2_all_summary'!$H745)),IF(ISNUMBER(SEARCH("Yes",'2_all_summary'!U745)),1,2),IF(ISNUMBER(SEARCH("No",'2_all_summary'!U745)),4,3))</f>
        <v>4</v>
      </c>
    </row>
    <row r="747" spans="7:18" x14ac:dyDescent="0.3">
      <c r="G747" s="56"/>
      <c r="H747" s="41" t="str">
        <f>'2_all_summary'!D746</f>
        <v>Coral reef health and effects of socio-economic factors in Fiji and Cook Islands</v>
      </c>
      <c r="I747" s="41" t="str">
        <f>'2_all_summary'!E746</f>
        <v>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Â© 2002 Elsevier Science Ltd. All rights reserved.</v>
      </c>
      <c r="J747" s="41">
        <f>IF(ISNUMBER(SEARCH("Yes",'2_all_summary'!$H746)),IF(ISNUMBER(SEARCH("Yes",'2_all_summary'!M746)),1,2),IF(ISNUMBER(SEARCH("No",'2_all_summary'!M746)),4,3))</f>
        <v>1</v>
      </c>
      <c r="K747" s="41">
        <f>IF(ISNUMBER(SEARCH("Yes",'2_all_summary'!$H746)),IF(ISNUMBER(SEARCH("Yes",'2_all_summary'!N746)),1,2),IF(ISNUMBER(SEARCH("No",'2_all_summary'!N746)),4,3))</f>
        <v>1</v>
      </c>
      <c r="L747" s="41">
        <f>IF(ISNUMBER(SEARCH("Yes",'2_all_summary'!$H746)),IF(ISNUMBER(SEARCH("Yes",'2_all_summary'!O746)),1,2),IF(ISNUMBER(SEARCH("No",'2_all_summary'!O746)),4,3))</f>
        <v>1</v>
      </c>
      <c r="M747" s="41">
        <f>IF(ISNUMBER(SEARCH("Yes",'2_all_summary'!$H746)),IF(0&lt;'2_all_summary'!P746,1,2),IF(0='2_all_summary'!P746,4,3))</f>
        <v>1</v>
      </c>
      <c r="N747" s="41">
        <f>IF(ISNUMBER(SEARCH("Yes",'2_all_summary'!$H746)),IF(ISNUMBER(SEARCH("Yes",'2_all_summary'!Q746)),1,2),IF(ISNUMBER(SEARCH("No",'2_all_summary'!Q746)),4,3))</f>
        <v>1</v>
      </c>
      <c r="O747" s="41">
        <f>IF(ISNUMBER(SEARCH("Yes",'2_all_summary'!$H746)),IF(ISNUMBER(SEARCH("Yes",'2_all_summary'!R746)),1,2),IF(ISNUMBER(SEARCH("No",'2_all_summary'!R746)),4,3))</f>
        <v>1</v>
      </c>
      <c r="P747" s="41">
        <f>IF(ISNUMBER(SEARCH("Yes",'2_all_summary'!$H746)),IF(ISNUMBER(SEARCH("Yes",'2_all_summary'!S746)),1,2),IF(ISNUMBER(SEARCH("No",'2_all_summary'!S746)),4,3))</f>
        <v>1</v>
      </c>
      <c r="Q747" s="41">
        <f>IF(ISNUMBER(SEARCH("Yes",'2_all_summary'!$H746)),IF(0&lt;'2_all_summary'!T746,1,2),IF(0='2_all_summary'!T746,4,3))</f>
        <v>1</v>
      </c>
      <c r="R747" s="41">
        <f>IF(ISNUMBER(SEARCH("Yes",'2_all_summary'!$H746)),IF(ISNUMBER(SEARCH("Yes",'2_all_summary'!U746)),1,2),IF(ISNUMBER(SEARCH("No",'2_all_summary'!U746)),4,3))</f>
        <v>1</v>
      </c>
    </row>
    <row r="748" spans="7:18" x14ac:dyDescent="0.3">
      <c r="G748" s="56"/>
      <c r="H748" s="41" t="str">
        <f>'2_all_summary'!D747</f>
        <v>Biocultural restoration of traditional agriculture: Cultural, environmental, and economic outcomes of Lo'i Kalo restoration in He'eia, O'ahu</v>
      </c>
      <c r="I748" s="41" t="str">
        <f>'2_all_summary'!E747</f>
        <v>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Â© 2018 by the authors.</v>
      </c>
      <c r="J748" s="41">
        <f>IF(ISNUMBER(SEARCH("Yes",'2_all_summary'!$H747)),IF(ISNUMBER(SEARCH("Yes",'2_all_summary'!M747)),1,2),IF(ISNUMBER(SEARCH("No",'2_all_summary'!M747)),4,3))</f>
        <v>4</v>
      </c>
      <c r="K748" s="41">
        <f>IF(ISNUMBER(SEARCH("Yes",'2_all_summary'!$H747)),IF(ISNUMBER(SEARCH("Yes",'2_all_summary'!N747)),1,2),IF(ISNUMBER(SEARCH("No",'2_all_summary'!N747)),4,3))</f>
        <v>4</v>
      </c>
      <c r="L748" s="41">
        <f>IF(ISNUMBER(SEARCH("Yes",'2_all_summary'!$H747)),IF(ISNUMBER(SEARCH("Yes",'2_all_summary'!O747)),1,2),IF(ISNUMBER(SEARCH("No",'2_all_summary'!O747)),4,3))</f>
        <v>4</v>
      </c>
      <c r="M748" s="41">
        <f>IF(ISNUMBER(SEARCH("Yes",'2_all_summary'!$H747)),IF(0&lt;'2_all_summary'!P747,1,2),IF(0='2_all_summary'!P747,4,3))</f>
        <v>4</v>
      </c>
      <c r="N748" s="41">
        <f>IF(ISNUMBER(SEARCH("Yes",'2_all_summary'!$H747)),IF(ISNUMBER(SEARCH("Yes",'2_all_summary'!Q747)),1,2),IF(ISNUMBER(SEARCH("No",'2_all_summary'!Q747)),4,3))</f>
        <v>4</v>
      </c>
      <c r="O748" s="41">
        <f>IF(ISNUMBER(SEARCH("Yes",'2_all_summary'!$H747)),IF(ISNUMBER(SEARCH("Yes",'2_all_summary'!R747)),1,2),IF(ISNUMBER(SEARCH("No",'2_all_summary'!R747)),4,3))</f>
        <v>4</v>
      </c>
      <c r="P748" s="41">
        <f>IF(ISNUMBER(SEARCH("Yes",'2_all_summary'!$H747)),IF(ISNUMBER(SEARCH("Yes",'2_all_summary'!S747)),1,2),IF(ISNUMBER(SEARCH("No",'2_all_summary'!S747)),4,3))</f>
        <v>4</v>
      </c>
      <c r="Q748" s="41">
        <f>IF(ISNUMBER(SEARCH("Yes",'2_all_summary'!$H747)),IF(0&lt;'2_all_summary'!T747,1,2),IF(0='2_all_summary'!T747,4,3))</f>
        <v>4</v>
      </c>
      <c r="R748" s="41">
        <f>IF(ISNUMBER(SEARCH("Yes",'2_all_summary'!$H747)),IF(ISNUMBER(SEARCH("Yes",'2_all_summary'!U747)),1,2),IF(ISNUMBER(SEARCH("No",'2_all_summary'!U747)),4,3))</f>
        <v>4</v>
      </c>
    </row>
    <row r="749" spans="7:18" x14ac:dyDescent="0.3">
      <c r="G749" s="56"/>
      <c r="H749" s="41" t="str">
        <f>'2_all_summary'!D748</f>
        <v>Market Formalization, Governance, and the Integration of Community Fisheries in the Brazilian Amazon</v>
      </c>
      <c r="I749" s="41" t="str">
        <f>'2_all_summary'!E748</f>
        <v>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Â© 2015, Published with license by Taylor &amp; Francis.</v>
      </c>
      <c r="J749" s="41">
        <f>IF(ISNUMBER(SEARCH("Yes",'2_all_summary'!$H748)),IF(ISNUMBER(SEARCH("Yes",'2_all_summary'!M748)),1,2),IF(ISNUMBER(SEARCH("No",'2_all_summary'!M748)),4,3))</f>
        <v>4</v>
      </c>
      <c r="K749" s="41">
        <f>IF(ISNUMBER(SEARCH("Yes",'2_all_summary'!$H748)),IF(ISNUMBER(SEARCH("Yes",'2_all_summary'!N748)),1,2),IF(ISNUMBER(SEARCH("No",'2_all_summary'!N748)),4,3))</f>
        <v>4</v>
      </c>
      <c r="L749" s="41">
        <f>IF(ISNUMBER(SEARCH("Yes",'2_all_summary'!$H748)),IF(ISNUMBER(SEARCH("Yes",'2_all_summary'!O748)),1,2),IF(ISNUMBER(SEARCH("No",'2_all_summary'!O748)),4,3))</f>
        <v>4</v>
      </c>
      <c r="M749" s="41">
        <f>IF(ISNUMBER(SEARCH("Yes",'2_all_summary'!$H748)),IF(0&lt;'2_all_summary'!P748,1,2),IF(0='2_all_summary'!P748,4,3))</f>
        <v>4</v>
      </c>
      <c r="N749" s="41">
        <f>IF(ISNUMBER(SEARCH("Yes",'2_all_summary'!$H748)),IF(ISNUMBER(SEARCH("Yes",'2_all_summary'!Q748)),1,2),IF(ISNUMBER(SEARCH("No",'2_all_summary'!Q748)),4,3))</f>
        <v>4</v>
      </c>
      <c r="O749" s="41">
        <f>IF(ISNUMBER(SEARCH("Yes",'2_all_summary'!$H748)),IF(ISNUMBER(SEARCH("Yes",'2_all_summary'!R748)),1,2),IF(ISNUMBER(SEARCH("No",'2_all_summary'!R748)),4,3))</f>
        <v>4</v>
      </c>
      <c r="P749" s="41">
        <f>IF(ISNUMBER(SEARCH("Yes",'2_all_summary'!$H748)),IF(ISNUMBER(SEARCH("Yes",'2_all_summary'!S748)),1,2),IF(ISNUMBER(SEARCH("No",'2_all_summary'!S748)),4,3))</f>
        <v>4</v>
      </c>
      <c r="Q749" s="41">
        <f>IF(ISNUMBER(SEARCH("Yes",'2_all_summary'!$H748)),IF(0&lt;'2_all_summary'!T748,1,2),IF(0='2_all_summary'!T748,4,3))</f>
        <v>4</v>
      </c>
      <c r="R749" s="41">
        <f>IF(ISNUMBER(SEARCH("Yes",'2_all_summary'!$H748)),IF(ISNUMBER(SEARCH("Yes",'2_all_summary'!U748)),1,2),IF(ISNUMBER(SEARCH("No",'2_all_summary'!U748)),4,3))</f>
        <v>4</v>
      </c>
    </row>
    <row r="750" spans="7:18" x14ac:dyDescent="0.3">
      <c r="G750" s="56"/>
      <c r="H750" s="41" t="str">
        <f>'2_all_summary'!D749</f>
        <v>â€œI Remember the Mental Chaos While They Tried To Seal the Well and Clean Up the Oil Spill â€“ How Much Fear and Uncertainty Everyone Feltâ€: An interview with Marylee and Michael Orr, Louisiana Environmental Action Network</v>
      </c>
      <c r="I750" s="41" t="str">
        <f>'2_all_summary'!E749</f>
        <v>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organizationâ€™s vision and growth, their role in regional environmental justice efforts, and outline how they developed an approach to rapid response community empowerment based on colearning, respect, consensus, and actionâ€”a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Â© The Author(s) 2018.</v>
      </c>
      <c r="J750" s="41">
        <f>IF(ISNUMBER(SEARCH("Yes",'2_all_summary'!$H749)),IF(ISNUMBER(SEARCH("Yes",'2_all_summary'!M749)),1,2),IF(ISNUMBER(SEARCH("No",'2_all_summary'!M749)),4,3))</f>
        <v>4</v>
      </c>
      <c r="K750" s="41">
        <f>IF(ISNUMBER(SEARCH("Yes",'2_all_summary'!$H749)),IF(ISNUMBER(SEARCH("Yes",'2_all_summary'!N749)),1,2),IF(ISNUMBER(SEARCH("No",'2_all_summary'!N749)),4,3))</f>
        <v>4</v>
      </c>
      <c r="L750" s="41">
        <f>IF(ISNUMBER(SEARCH("Yes",'2_all_summary'!$H749)),IF(ISNUMBER(SEARCH("Yes",'2_all_summary'!O749)),1,2),IF(ISNUMBER(SEARCH("No",'2_all_summary'!O749)),4,3))</f>
        <v>4</v>
      </c>
      <c r="M750" s="41">
        <f>IF(ISNUMBER(SEARCH("Yes",'2_all_summary'!$H749)),IF(0&lt;'2_all_summary'!P749,1,2),IF(0='2_all_summary'!P749,4,3))</f>
        <v>4</v>
      </c>
      <c r="N750" s="41">
        <f>IF(ISNUMBER(SEARCH("Yes",'2_all_summary'!$H749)),IF(ISNUMBER(SEARCH("Yes",'2_all_summary'!Q749)),1,2),IF(ISNUMBER(SEARCH("No",'2_all_summary'!Q749)),4,3))</f>
        <v>4</v>
      </c>
      <c r="O750" s="41">
        <f>IF(ISNUMBER(SEARCH("Yes",'2_all_summary'!$H749)),IF(ISNUMBER(SEARCH("Yes",'2_all_summary'!R749)),1,2),IF(ISNUMBER(SEARCH("No",'2_all_summary'!R749)),4,3))</f>
        <v>4</v>
      </c>
      <c r="P750" s="41">
        <f>IF(ISNUMBER(SEARCH("Yes",'2_all_summary'!$H749)),IF(ISNUMBER(SEARCH("Yes",'2_all_summary'!S749)),1,2),IF(ISNUMBER(SEARCH("No",'2_all_summary'!S749)),4,3))</f>
        <v>4</v>
      </c>
      <c r="Q750" s="41">
        <f>IF(ISNUMBER(SEARCH("Yes",'2_all_summary'!$H749)),IF(0&lt;'2_all_summary'!T749,1,2),IF(0='2_all_summary'!T749,4,3))</f>
        <v>4</v>
      </c>
      <c r="R750" s="41">
        <f>IF(ISNUMBER(SEARCH("Yes",'2_all_summary'!$H749)),IF(ISNUMBER(SEARCH("Yes",'2_all_summary'!U749)),1,2),IF(ISNUMBER(SEARCH("No",'2_all_summary'!U749)),4,3))</f>
        <v>4</v>
      </c>
    </row>
    <row r="751" spans="7:18" x14ac:dyDescent="0.3">
      <c r="G751" s="56"/>
      <c r="H751" s="41" t="str">
        <f>'2_all_summary'!D750</f>
        <v>Validity of the Fisher Community Knowledge-Based Economic Valuation of the Local Ecosystem for Oyster Farming: A Case Study in Japan</v>
      </c>
      <c r="I751" s="41" t="str">
        <f>'2_all_summary'!E750</f>
        <v>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Â© 2022 Shinji, Kamiyama, Nakamura, Yamanaka and Matsui.</v>
      </c>
      <c r="J751" s="41">
        <f>IF(ISNUMBER(SEARCH("Yes",'2_all_summary'!$H750)),IF(ISNUMBER(SEARCH("Yes",'2_all_summary'!M750)),1,2),IF(ISNUMBER(SEARCH("No",'2_all_summary'!M750)),4,3))</f>
        <v>4</v>
      </c>
      <c r="K751" s="41">
        <f>IF(ISNUMBER(SEARCH("Yes",'2_all_summary'!$H750)),IF(ISNUMBER(SEARCH("Yes",'2_all_summary'!N750)),1,2),IF(ISNUMBER(SEARCH("No",'2_all_summary'!N750)),4,3))</f>
        <v>4</v>
      </c>
      <c r="L751" s="41">
        <f>IF(ISNUMBER(SEARCH("Yes",'2_all_summary'!$H750)),IF(ISNUMBER(SEARCH("Yes",'2_all_summary'!O750)),1,2),IF(ISNUMBER(SEARCH("No",'2_all_summary'!O750)),4,3))</f>
        <v>4</v>
      </c>
      <c r="M751" s="41">
        <f>IF(ISNUMBER(SEARCH("Yes",'2_all_summary'!$H750)),IF(0&lt;'2_all_summary'!P750,1,2),IF(0='2_all_summary'!P750,4,3))</f>
        <v>4</v>
      </c>
      <c r="N751" s="41">
        <f>IF(ISNUMBER(SEARCH("Yes",'2_all_summary'!$H750)),IF(ISNUMBER(SEARCH("Yes",'2_all_summary'!Q750)),1,2),IF(ISNUMBER(SEARCH("No",'2_all_summary'!Q750)),4,3))</f>
        <v>4</v>
      </c>
      <c r="O751" s="41">
        <f>IF(ISNUMBER(SEARCH("Yes",'2_all_summary'!$H750)),IF(ISNUMBER(SEARCH("Yes",'2_all_summary'!R750)),1,2),IF(ISNUMBER(SEARCH("No",'2_all_summary'!R750)),4,3))</f>
        <v>4</v>
      </c>
      <c r="P751" s="41">
        <f>IF(ISNUMBER(SEARCH("Yes",'2_all_summary'!$H750)),IF(ISNUMBER(SEARCH("Yes",'2_all_summary'!S750)),1,2),IF(ISNUMBER(SEARCH("No",'2_all_summary'!S750)),4,3))</f>
        <v>4</v>
      </c>
      <c r="Q751" s="41">
        <f>IF(ISNUMBER(SEARCH("Yes",'2_all_summary'!$H750)),IF(0&lt;'2_all_summary'!T750,1,2),IF(0='2_all_summary'!T750,4,3))</f>
        <v>4</v>
      </c>
      <c r="R751" s="41">
        <f>IF(ISNUMBER(SEARCH("Yes",'2_all_summary'!$H750)),IF(ISNUMBER(SEARCH("Yes",'2_all_summary'!U750)),1,2),IF(ISNUMBER(SEARCH("No",'2_all_summary'!U750)),4,3))</f>
        <v>4</v>
      </c>
    </row>
    <row r="752" spans="7:18" x14ac:dyDescent="0.3">
      <c r="G752" s="56"/>
      <c r="H752" s="41" t="str">
        <f>'2_all_summary'!D751</f>
        <v>Fishery resources trends and community-based management approaches adopted in the river Titas in Bangladesh</v>
      </c>
      <c r="I752" s="41" t="str">
        <f>'2_all_summary'!E751</f>
        <v>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Â© 2009 IAHR, INBO &amp; IAHS.</v>
      </c>
      <c r="J752" s="41">
        <f>IF(ISNUMBER(SEARCH("Yes",'2_all_summary'!$H751)),IF(ISNUMBER(SEARCH("Yes",'2_all_summary'!M751)),1,2),IF(ISNUMBER(SEARCH("No",'2_all_summary'!M751)),4,3))</f>
        <v>4</v>
      </c>
      <c r="K752" s="41">
        <f>IF(ISNUMBER(SEARCH("Yes",'2_all_summary'!$H751)),IF(ISNUMBER(SEARCH("Yes",'2_all_summary'!N751)),1,2),IF(ISNUMBER(SEARCH("No",'2_all_summary'!N751)),4,3))</f>
        <v>4</v>
      </c>
      <c r="L752" s="41">
        <f>IF(ISNUMBER(SEARCH("Yes",'2_all_summary'!$H751)),IF(ISNUMBER(SEARCH("Yes",'2_all_summary'!O751)),1,2),IF(ISNUMBER(SEARCH("No",'2_all_summary'!O751)),4,3))</f>
        <v>4</v>
      </c>
      <c r="M752" s="41">
        <f>IF(ISNUMBER(SEARCH("Yes",'2_all_summary'!$H751)),IF(0&lt;'2_all_summary'!P751,1,2),IF(0='2_all_summary'!P751,4,3))</f>
        <v>4</v>
      </c>
      <c r="N752" s="41">
        <f>IF(ISNUMBER(SEARCH("Yes",'2_all_summary'!$H751)),IF(ISNUMBER(SEARCH("Yes",'2_all_summary'!Q751)),1,2),IF(ISNUMBER(SEARCH("No",'2_all_summary'!Q751)),4,3))</f>
        <v>4</v>
      </c>
      <c r="O752" s="41">
        <f>IF(ISNUMBER(SEARCH("Yes",'2_all_summary'!$H751)),IF(ISNUMBER(SEARCH("Yes",'2_all_summary'!R751)),1,2),IF(ISNUMBER(SEARCH("No",'2_all_summary'!R751)),4,3))</f>
        <v>4</v>
      </c>
      <c r="P752" s="41">
        <f>IF(ISNUMBER(SEARCH("Yes",'2_all_summary'!$H751)),IF(ISNUMBER(SEARCH("Yes",'2_all_summary'!S751)),1,2),IF(ISNUMBER(SEARCH("No",'2_all_summary'!S751)),4,3))</f>
        <v>4</v>
      </c>
      <c r="Q752" s="41">
        <f>IF(ISNUMBER(SEARCH("Yes",'2_all_summary'!$H751)),IF(0&lt;'2_all_summary'!T751,1,2),IF(0='2_all_summary'!T751,4,3))</f>
        <v>4</v>
      </c>
      <c r="R752" s="41">
        <f>IF(ISNUMBER(SEARCH("Yes",'2_all_summary'!$H751)),IF(ISNUMBER(SEARCH("Yes",'2_all_summary'!U751)),1,2),IF(ISNUMBER(SEARCH("No",'2_all_summary'!U751)),4,3))</f>
        <v>4</v>
      </c>
    </row>
    <row r="753" spans="7:18" x14ac:dyDescent="0.3">
      <c r="G753" s="56"/>
      <c r="H753" s="41" t="str">
        <f>'2_all_summary'!D752</f>
        <v>Angling management organizations: Integrating the recreational sector into fishery management</v>
      </c>
      <c r="I753" s="41" t="str">
        <f>'2_all_summary'!E752</f>
        <v>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Â© 2003 Elsevier Ltd. All rights reserved.</v>
      </c>
      <c r="J753" s="41">
        <f>IF(ISNUMBER(SEARCH("Yes",'2_all_summary'!$H752)),IF(ISNUMBER(SEARCH("Yes",'2_all_summary'!M752)),1,2),IF(ISNUMBER(SEARCH("No",'2_all_summary'!M752)),4,3))</f>
        <v>4</v>
      </c>
      <c r="K753" s="41">
        <f>IF(ISNUMBER(SEARCH("Yes",'2_all_summary'!$H752)),IF(ISNUMBER(SEARCH("Yes",'2_all_summary'!N752)),1,2),IF(ISNUMBER(SEARCH("No",'2_all_summary'!N752)),4,3))</f>
        <v>4</v>
      </c>
      <c r="L753" s="41">
        <f>IF(ISNUMBER(SEARCH("Yes",'2_all_summary'!$H752)),IF(ISNUMBER(SEARCH("Yes",'2_all_summary'!O752)),1,2),IF(ISNUMBER(SEARCH("No",'2_all_summary'!O752)),4,3))</f>
        <v>4</v>
      </c>
      <c r="M753" s="41">
        <f>IF(ISNUMBER(SEARCH("Yes",'2_all_summary'!$H752)),IF(0&lt;'2_all_summary'!P752,1,2),IF(0='2_all_summary'!P752,4,3))</f>
        <v>4</v>
      </c>
      <c r="N753" s="41">
        <f>IF(ISNUMBER(SEARCH("Yes",'2_all_summary'!$H752)),IF(ISNUMBER(SEARCH("Yes",'2_all_summary'!Q752)),1,2),IF(ISNUMBER(SEARCH("No",'2_all_summary'!Q752)),4,3))</f>
        <v>3</v>
      </c>
      <c r="O753" s="41">
        <f>IF(ISNUMBER(SEARCH("Yes",'2_all_summary'!$H752)),IF(ISNUMBER(SEARCH("Yes",'2_all_summary'!R752)),1,2),IF(ISNUMBER(SEARCH("No",'2_all_summary'!R752)),4,3))</f>
        <v>4</v>
      </c>
      <c r="P753" s="41">
        <f>IF(ISNUMBER(SEARCH("Yes",'2_all_summary'!$H752)),IF(ISNUMBER(SEARCH("Yes",'2_all_summary'!S752)),1,2),IF(ISNUMBER(SEARCH("No",'2_all_summary'!S752)),4,3))</f>
        <v>4</v>
      </c>
      <c r="Q753" s="41">
        <f>IF(ISNUMBER(SEARCH("Yes",'2_all_summary'!$H752)),IF(0&lt;'2_all_summary'!T752,1,2),IF(0='2_all_summary'!T752,4,3))</f>
        <v>3</v>
      </c>
      <c r="R753" s="41">
        <f>IF(ISNUMBER(SEARCH("Yes",'2_all_summary'!$H752)),IF(ISNUMBER(SEARCH("Yes",'2_all_summary'!U752)),1,2),IF(ISNUMBER(SEARCH("No",'2_all_summary'!U752)),4,3))</f>
        <v>3</v>
      </c>
    </row>
    <row r="754" spans="7:18" x14ac:dyDescent="0.3">
      <c r="G754" s="56"/>
      <c r="H754" s="41" t="str">
        <f>'2_all_summary'!D753</f>
        <v>The impact of co-management on household income and expenditure: An empirical analysis of common property fishery resource management in Bangladesh</v>
      </c>
      <c r="I754" s="41" t="str">
        <f>'2_all_summary'!E753</f>
        <v>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Â© 2012 Elsevier Ltd.</v>
      </c>
      <c r="J754" s="41">
        <f>IF(ISNUMBER(SEARCH("Yes",'2_all_summary'!$H753)),IF(ISNUMBER(SEARCH("Yes",'2_all_summary'!M753)),1,2),IF(ISNUMBER(SEARCH("No",'2_all_summary'!M753)),4,3))</f>
        <v>4</v>
      </c>
      <c r="K754" s="41">
        <f>IF(ISNUMBER(SEARCH("Yes",'2_all_summary'!$H753)),IF(ISNUMBER(SEARCH("Yes",'2_all_summary'!N753)),1,2),IF(ISNUMBER(SEARCH("No",'2_all_summary'!N753)),4,3))</f>
        <v>4</v>
      </c>
      <c r="L754" s="41">
        <f>IF(ISNUMBER(SEARCH("Yes",'2_all_summary'!$H753)),IF(ISNUMBER(SEARCH("Yes",'2_all_summary'!O753)),1,2),IF(ISNUMBER(SEARCH("No",'2_all_summary'!O753)),4,3))</f>
        <v>4</v>
      </c>
      <c r="M754" s="41">
        <f>IF(ISNUMBER(SEARCH("Yes",'2_all_summary'!$H753)),IF(0&lt;'2_all_summary'!P753,1,2),IF(0='2_all_summary'!P753,4,3))</f>
        <v>4</v>
      </c>
      <c r="N754" s="41">
        <f>IF(ISNUMBER(SEARCH("Yes",'2_all_summary'!$H753)),IF(ISNUMBER(SEARCH("Yes",'2_all_summary'!Q753)),1,2),IF(ISNUMBER(SEARCH("No",'2_all_summary'!Q753)),4,3))</f>
        <v>4</v>
      </c>
      <c r="O754" s="41">
        <f>IF(ISNUMBER(SEARCH("Yes",'2_all_summary'!$H753)),IF(ISNUMBER(SEARCH("Yes",'2_all_summary'!R753)),1,2),IF(ISNUMBER(SEARCH("No",'2_all_summary'!R753)),4,3))</f>
        <v>4</v>
      </c>
      <c r="P754" s="41">
        <f>IF(ISNUMBER(SEARCH("Yes",'2_all_summary'!$H753)),IF(ISNUMBER(SEARCH("Yes",'2_all_summary'!S753)),1,2),IF(ISNUMBER(SEARCH("No",'2_all_summary'!S753)),4,3))</f>
        <v>4</v>
      </c>
      <c r="Q754" s="41">
        <f>IF(ISNUMBER(SEARCH("Yes",'2_all_summary'!$H753)),IF(0&lt;'2_all_summary'!T753,1,2),IF(0='2_all_summary'!T753,4,3))</f>
        <v>4</v>
      </c>
      <c r="R754" s="41">
        <f>IF(ISNUMBER(SEARCH("Yes",'2_all_summary'!$H753)),IF(ISNUMBER(SEARCH("Yes",'2_all_summary'!U753)),1,2),IF(ISNUMBER(SEARCH("No",'2_all_summary'!U753)),4,3))</f>
        <v>4</v>
      </c>
    </row>
    <row r="755" spans="7:18" x14ac:dyDescent="0.3">
      <c r="G755" s="56"/>
      <c r="H755" s="41" t="str">
        <f>'2_all_summary'!D754</f>
        <v>Development of a surveillance species list to inform aquatic invasive species management in the laurentian great lakes</v>
      </c>
      <c r="I755" s="41" t="str">
        <f>'2_all_summary'!E754</f>
        <v>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Â© Fuentes et al.</v>
      </c>
      <c r="J755" s="41">
        <f>IF(ISNUMBER(SEARCH("Yes",'2_all_summary'!$H754)),IF(ISNUMBER(SEARCH("Yes",'2_all_summary'!M754)),1,2),IF(ISNUMBER(SEARCH("No",'2_all_summary'!M754)),4,3))</f>
        <v>4</v>
      </c>
      <c r="K755" s="41">
        <f>IF(ISNUMBER(SEARCH("Yes",'2_all_summary'!$H754)),IF(ISNUMBER(SEARCH("Yes",'2_all_summary'!N754)),1,2),IF(ISNUMBER(SEARCH("No",'2_all_summary'!N754)),4,3))</f>
        <v>4</v>
      </c>
      <c r="L755" s="41">
        <f>IF(ISNUMBER(SEARCH("Yes",'2_all_summary'!$H754)),IF(ISNUMBER(SEARCH("Yes",'2_all_summary'!O754)),1,2),IF(ISNUMBER(SEARCH("No",'2_all_summary'!O754)),4,3))</f>
        <v>4</v>
      </c>
      <c r="M755" s="41">
        <f>IF(ISNUMBER(SEARCH("Yes",'2_all_summary'!$H754)),IF(0&lt;'2_all_summary'!P754,1,2),IF(0='2_all_summary'!P754,4,3))</f>
        <v>4</v>
      </c>
      <c r="N755" s="41">
        <f>IF(ISNUMBER(SEARCH("Yes",'2_all_summary'!$H754)),IF(ISNUMBER(SEARCH("Yes",'2_all_summary'!Q754)),1,2),IF(ISNUMBER(SEARCH("No",'2_all_summary'!Q754)),4,3))</f>
        <v>4</v>
      </c>
      <c r="O755" s="41">
        <f>IF(ISNUMBER(SEARCH("Yes",'2_all_summary'!$H754)),IF(ISNUMBER(SEARCH("Yes",'2_all_summary'!R754)),1,2),IF(ISNUMBER(SEARCH("No",'2_all_summary'!R754)),4,3))</f>
        <v>4</v>
      </c>
      <c r="P755" s="41">
        <f>IF(ISNUMBER(SEARCH("Yes",'2_all_summary'!$H754)),IF(ISNUMBER(SEARCH("Yes",'2_all_summary'!S754)),1,2),IF(ISNUMBER(SEARCH("No",'2_all_summary'!S754)),4,3))</f>
        <v>4</v>
      </c>
      <c r="Q755" s="41">
        <f>IF(ISNUMBER(SEARCH("Yes",'2_all_summary'!$H754)),IF(0&lt;'2_all_summary'!T754,1,2),IF(0='2_all_summary'!T754,4,3))</f>
        <v>4</v>
      </c>
      <c r="R755" s="41">
        <f>IF(ISNUMBER(SEARCH("Yes",'2_all_summary'!$H754)),IF(ISNUMBER(SEARCH("Yes",'2_all_summary'!U754)),1,2),IF(ISNUMBER(SEARCH("No",'2_all_summary'!U754)),4,3))</f>
        <v>4</v>
      </c>
    </row>
    <row r="756" spans="7:18" x14ac:dyDescent="0.3">
      <c r="G756" s="56"/>
      <c r="H756" s="41" t="str">
        <f>'2_all_summary'!D755</f>
        <v>Conservation and Preservation for Endangered Mangrove Species: Comprehensive Case Study of Swamp Forest on North Coast Area of Malaysia</v>
      </c>
      <c r="I756" s="41" t="str">
        <f>'2_all_summary'!E755</f>
        <v>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Â© Ilmu Kelautan, UNDIP.</v>
      </c>
      <c r="J756" s="41">
        <f>IF(ISNUMBER(SEARCH("Yes",'2_all_summary'!$H755)),IF(ISNUMBER(SEARCH("Yes",'2_all_summary'!M755)),1,2),IF(ISNUMBER(SEARCH("No",'2_all_summary'!M755)),4,3))</f>
        <v>4</v>
      </c>
      <c r="K756" s="41">
        <f>IF(ISNUMBER(SEARCH("Yes",'2_all_summary'!$H755)),IF(ISNUMBER(SEARCH("Yes",'2_all_summary'!N755)),1,2),IF(ISNUMBER(SEARCH("No",'2_all_summary'!N755)),4,3))</f>
        <v>4</v>
      </c>
      <c r="L756" s="41">
        <f>IF(ISNUMBER(SEARCH("Yes",'2_all_summary'!$H755)),IF(ISNUMBER(SEARCH("Yes",'2_all_summary'!O755)),1,2),IF(ISNUMBER(SEARCH("No",'2_all_summary'!O755)),4,3))</f>
        <v>4</v>
      </c>
      <c r="M756" s="41">
        <f>IF(ISNUMBER(SEARCH("Yes",'2_all_summary'!$H755)),IF(0&lt;'2_all_summary'!P755,1,2),IF(0='2_all_summary'!P755,4,3))</f>
        <v>4</v>
      </c>
      <c r="N756" s="41">
        <f>IF(ISNUMBER(SEARCH("Yes",'2_all_summary'!$H755)),IF(ISNUMBER(SEARCH("Yes",'2_all_summary'!Q755)),1,2),IF(ISNUMBER(SEARCH("No",'2_all_summary'!Q755)),4,3))</f>
        <v>4</v>
      </c>
      <c r="O756" s="41">
        <f>IF(ISNUMBER(SEARCH("Yes",'2_all_summary'!$H755)),IF(ISNUMBER(SEARCH("Yes",'2_all_summary'!R755)),1,2),IF(ISNUMBER(SEARCH("No",'2_all_summary'!R755)),4,3))</f>
        <v>4</v>
      </c>
      <c r="P756" s="41">
        <f>IF(ISNUMBER(SEARCH("Yes",'2_all_summary'!$H755)),IF(ISNUMBER(SEARCH("Yes",'2_all_summary'!S755)),1,2),IF(ISNUMBER(SEARCH("No",'2_all_summary'!S755)),4,3))</f>
        <v>4</v>
      </c>
      <c r="Q756" s="41">
        <f>IF(ISNUMBER(SEARCH("Yes",'2_all_summary'!$H755)),IF(0&lt;'2_all_summary'!T755,1,2),IF(0='2_all_summary'!T755,4,3))</f>
        <v>4</v>
      </c>
      <c r="R756" s="41">
        <f>IF(ISNUMBER(SEARCH("Yes",'2_all_summary'!$H755)),IF(ISNUMBER(SEARCH("Yes",'2_all_summary'!U755)),1,2),IF(ISNUMBER(SEARCH("No",'2_all_summary'!U755)),4,3))</f>
        <v>4</v>
      </c>
    </row>
    <row r="757" spans="7:18" x14ac:dyDescent="0.3">
      <c r="G757" s="56"/>
      <c r="H757" s="41" t="str">
        <f>'2_all_summary'!D756</f>
        <v>Mekong River Fish Conservation Zones in southern Laos: Assessing effectiveness using local ecological knowledge</v>
      </c>
      <c r="I757" s="41" t="str">
        <f>'2_all_summary'!E756</f>
        <v>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Â© 2005 Springer Science+Business Media, Inc.</v>
      </c>
      <c r="J757" s="41">
        <f>IF(ISNUMBER(SEARCH("Yes",'2_all_summary'!$H756)),IF(ISNUMBER(SEARCH("Yes",'2_all_summary'!M756)),1,2),IF(ISNUMBER(SEARCH("No",'2_all_summary'!M756)),4,3))</f>
        <v>4</v>
      </c>
      <c r="K757" s="41">
        <f>IF(ISNUMBER(SEARCH("Yes",'2_all_summary'!$H756)),IF(ISNUMBER(SEARCH("Yes",'2_all_summary'!N756)),1,2),IF(ISNUMBER(SEARCH("No",'2_all_summary'!N756)),4,3))</f>
        <v>4</v>
      </c>
      <c r="L757" s="41">
        <f>IF(ISNUMBER(SEARCH("Yes",'2_all_summary'!$H756)),IF(ISNUMBER(SEARCH("Yes",'2_all_summary'!O756)),1,2),IF(ISNUMBER(SEARCH("No",'2_all_summary'!O756)),4,3))</f>
        <v>4</v>
      </c>
      <c r="M757" s="41">
        <f>IF(ISNUMBER(SEARCH("Yes",'2_all_summary'!$H756)),IF(0&lt;'2_all_summary'!P756,1,2),IF(0='2_all_summary'!P756,4,3))</f>
        <v>4</v>
      </c>
      <c r="N757" s="41">
        <f>IF(ISNUMBER(SEARCH("Yes",'2_all_summary'!$H756)),IF(ISNUMBER(SEARCH("Yes",'2_all_summary'!Q756)),1,2),IF(ISNUMBER(SEARCH("No",'2_all_summary'!Q756)),4,3))</f>
        <v>4</v>
      </c>
      <c r="O757" s="41">
        <f>IF(ISNUMBER(SEARCH("Yes",'2_all_summary'!$H756)),IF(ISNUMBER(SEARCH("Yes",'2_all_summary'!R756)),1,2),IF(ISNUMBER(SEARCH("No",'2_all_summary'!R756)),4,3))</f>
        <v>4</v>
      </c>
      <c r="P757" s="41">
        <f>IF(ISNUMBER(SEARCH("Yes",'2_all_summary'!$H756)),IF(ISNUMBER(SEARCH("Yes",'2_all_summary'!S756)),1,2),IF(ISNUMBER(SEARCH("No",'2_all_summary'!S756)),4,3))</f>
        <v>4</v>
      </c>
      <c r="Q757" s="41">
        <f>IF(ISNUMBER(SEARCH("Yes",'2_all_summary'!$H756)),IF(0&lt;'2_all_summary'!T756,1,2),IF(0='2_all_summary'!T756,4,3))</f>
        <v>4</v>
      </c>
      <c r="R757" s="41">
        <f>IF(ISNUMBER(SEARCH("Yes",'2_all_summary'!$H756)),IF(ISNUMBER(SEARCH("Yes",'2_all_summary'!U756)),1,2),IF(ISNUMBER(SEARCH("No",'2_all_summary'!U756)),4,3))</f>
        <v>4</v>
      </c>
    </row>
    <row r="758" spans="7:18" x14ac:dyDescent="0.3">
      <c r="G758" s="56"/>
      <c r="H758" s="41" t="str">
        <f>'2_all_summary'!D757</f>
        <v>Implications of Community-Based Management of Marine Reserves in the Philippines for Reef Fish Communities and Biodiversity</v>
      </c>
      <c r="I758" s="41" t="str">
        <f>'2_all_summary'!E757</f>
        <v>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Rareâ€™s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Â© Copyright Â© 2021 Marriott, Cox, Amolo, Apistar, Mancao and de Mutsert.</v>
      </c>
      <c r="J758" s="41">
        <f>IF(ISNUMBER(SEARCH("Yes",'2_all_summary'!$H757)),IF(ISNUMBER(SEARCH("Yes",'2_all_summary'!M757)),1,2),IF(ISNUMBER(SEARCH("No",'2_all_summary'!M757)),4,3))</f>
        <v>4</v>
      </c>
      <c r="K758" s="41">
        <f>IF(ISNUMBER(SEARCH("Yes",'2_all_summary'!$H757)),IF(ISNUMBER(SEARCH("Yes",'2_all_summary'!N757)),1,2),IF(ISNUMBER(SEARCH("No",'2_all_summary'!N757)),4,3))</f>
        <v>4</v>
      </c>
      <c r="L758" s="41">
        <f>IF(ISNUMBER(SEARCH("Yes",'2_all_summary'!$H757)),IF(ISNUMBER(SEARCH("Yes",'2_all_summary'!O757)),1,2),IF(ISNUMBER(SEARCH("No",'2_all_summary'!O757)),4,3))</f>
        <v>4</v>
      </c>
      <c r="M758" s="41">
        <f>IF(ISNUMBER(SEARCH("Yes",'2_all_summary'!$H757)),IF(0&lt;'2_all_summary'!P757,1,2),IF(0='2_all_summary'!P757,4,3))</f>
        <v>4</v>
      </c>
      <c r="N758" s="41">
        <f>IF(ISNUMBER(SEARCH("Yes",'2_all_summary'!$H757)),IF(ISNUMBER(SEARCH("Yes",'2_all_summary'!Q757)),1,2),IF(ISNUMBER(SEARCH("No",'2_all_summary'!Q757)),4,3))</f>
        <v>4</v>
      </c>
      <c r="O758" s="41">
        <f>IF(ISNUMBER(SEARCH("Yes",'2_all_summary'!$H757)),IF(ISNUMBER(SEARCH("Yes",'2_all_summary'!R757)),1,2),IF(ISNUMBER(SEARCH("No",'2_all_summary'!R757)),4,3))</f>
        <v>4</v>
      </c>
      <c r="P758" s="41">
        <f>IF(ISNUMBER(SEARCH("Yes",'2_all_summary'!$H757)),IF(ISNUMBER(SEARCH("Yes",'2_all_summary'!S757)),1,2),IF(ISNUMBER(SEARCH("No",'2_all_summary'!S757)),4,3))</f>
        <v>4</v>
      </c>
      <c r="Q758" s="41">
        <f>IF(ISNUMBER(SEARCH("Yes",'2_all_summary'!$H757)),IF(0&lt;'2_all_summary'!T757,1,2),IF(0='2_all_summary'!T757,4,3))</f>
        <v>4</v>
      </c>
      <c r="R758" s="41">
        <f>IF(ISNUMBER(SEARCH("Yes",'2_all_summary'!$H757)),IF(ISNUMBER(SEARCH("Yes",'2_all_summary'!U757)),1,2),IF(ISNUMBER(SEARCH("No",'2_all_summary'!U757)),4,3))</f>
        <v>4</v>
      </c>
    </row>
    <row r="759" spans="7:18" x14ac:dyDescent="0.3">
      <c r="G759" s="56"/>
      <c r="H759" s="41" t="str">
        <f>'2_all_summary'!D758</f>
        <v>Deconstructing the reality of community-based management of marine resources in a small island context in Indonesia</v>
      </c>
      <c r="I759" s="41" t="str">
        <f>'2_all_summary'!E758</f>
        <v>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Â© 2016 Gorris.</v>
      </c>
      <c r="J759" s="41">
        <f>IF(ISNUMBER(SEARCH("Yes",'2_all_summary'!$H758)),IF(ISNUMBER(SEARCH("Yes",'2_all_summary'!M758)),1,2),IF(ISNUMBER(SEARCH("No",'2_all_summary'!M758)),4,3))</f>
        <v>4</v>
      </c>
      <c r="K759" s="41">
        <f>IF(ISNUMBER(SEARCH("Yes",'2_all_summary'!$H758)),IF(ISNUMBER(SEARCH("Yes",'2_all_summary'!N758)),1,2),IF(ISNUMBER(SEARCH("No",'2_all_summary'!N758)),4,3))</f>
        <v>4</v>
      </c>
      <c r="L759" s="41">
        <f>IF(ISNUMBER(SEARCH("Yes",'2_all_summary'!$H758)),IF(ISNUMBER(SEARCH("Yes",'2_all_summary'!O758)),1,2),IF(ISNUMBER(SEARCH("No",'2_all_summary'!O758)),4,3))</f>
        <v>4</v>
      </c>
      <c r="M759" s="41">
        <f>IF(ISNUMBER(SEARCH("Yes",'2_all_summary'!$H758)),IF(0&lt;'2_all_summary'!P758,1,2),IF(0='2_all_summary'!P758,4,3))</f>
        <v>4</v>
      </c>
      <c r="N759" s="41">
        <f>IF(ISNUMBER(SEARCH("Yes",'2_all_summary'!$H758)),IF(ISNUMBER(SEARCH("Yes",'2_all_summary'!Q758)),1,2),IF(ISNUMBER(SEARCH("No",'2_all_summary'!Q758)),4,3))</f>
        <v>4</v>
      </c>
      <c r="O759" s="41">
        <f>IF(ISNUMBER(SEARCH("Yes",'2_all_summary'!$H758)),IF(ISNUMBER(SEARCH("Yes",'2_all_summary'!R758)),1,2),IF(ISNUMBER(SEARCH("No",'2_all_summary'!R758)),4,3))</f>
        <v>4</v>
      </c>
      <c r="P759" s="41">
        <f>IF(ISNUMBER(SEARCH("Yes",'2_all_summary'!$H758)),IF(ISNUMBER(SEARCH("Yes",'2_all_summary'!S758)),1,2),IF(ISNUMBER(SEARCH("No",'2_all_summary'!S758)),4,3))</f>
        <v>4</v>
      </c>
      <c r="Q759" s="41">
        <f>IF(ISNUMBER(SEARCH("Yes",'2_all_summary'!$H758)),IF(0&lt;'2_all_summary'!T758,1,2),IF(0='2_all_summary'!T758,4,3))</f>
        <v>4</v>
      </c>
      <c r="R759" s="41">
        <f>IF(ISNUMBER(SEARCH("Yes",'2_all_summary'!$H758)),IF(ISNUMBER(SEARCH("Yes",'2_all_summary'!U758)),1,2),IF(ISNUMBER(SEARCH("No",'2_all_summary'!U758)),4,3))</f>
        <v>4</v>
      </c>
    </row>
    <row r="760" spans="7:18" x14ac:dyDescent="0.3">
      <c r="G760" s="56"/>
      <c r="H760" s="41" t="str">
        <f>'2_all_summary'!D759</f>
        <v>Piloting participatory smartphone mapping of intertidal fishing grounds and resources in northern Mozambique: Opportunities and future directions</v>
      </c>
      <c r="I760" s="41" t="str">
        <f>'2_all_summary'!E759</f>
        <v>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Â© 2016 Elsevier Ltd</v>
      </c>
      <c r="J760" s="41">
        <f>IF(ISNUMBER(SEARCH("Yes",'2_all_summary'!$H759)),IF(ISNUMBER(SEARCH("Yes",'2_all_summary'!M759)),1,2),IF(ISNUMBER(SEARCH("No",'2_all_summary'!M759)),4,3))</f>
        <v>4</v>
      </c>
      <c r="K760" s="41">
        <f>IF(ISNUMBER(SEARCH("Yes",'2_all_summary'!$H759)),IF(ISNUMBER(SEARCH("Yes",'2_all_summary'!N759)),1,2),IF(ISNUMBER(SEARCH("No",'2_all_summary'!N759)),4,3))</f>
        <v>4</v>
      </c>
      <c r="L760" s="41">
        <f>IF(ISNUMBER(SEARCH("Yes",'2_all_summary'!$H759)),IF(ISNUMBER(SEARCH("Yes",'2_all_summary'!O759)),1,2),IF(ISNUMBER(SEARCH("No",'2_all_summary'!O759)),4,3))</f>
        <v>4</v>
      </c>
      <c r="M760" s="41">
        <f>IF(ISNUMBER(SEARCH("Yes",'2_all_summary'!$H759)),IF(0&lt;'2_all_summary'!P759,1,2),IF(0='2_all_summary'!P759,4,3))</f>
        <v>4</v>
      </c>
      <c r="N760" s="41">
        <f>IF(ISNUMBER(SEARCH("Yes",'2_all_summary'!$H759)),IF(ISNUMBER(SEARCH("Yes",'2_all_summary'!Q759)),1,2),IF(ISNUMBER(SEARCH("No",'2_all_summary'!Q759)),4,3))</f>
        <v>4</v>
      </c>
      <c r="O760" s="41">
        <f>IF(ISNUMBER(SEARCH("Yes",'2_all_summary'!$H759)),IF(ISNUMBER(SEARCH("Yes",'2_all_summary'!R759)),1,2),IF(ISNUMBER(SEARCH("No",'2_all_summary'!R759)),4,3))</f>
        <v>4</v>
      </c>
      <c r="P760" s="41">
        <f>IF(ISNUMBER(SEARCH("Yes",'2_all_summary'!$H759)),IF(ISNUMBER(SEARCH("Yes",'2_all_summary'!S759)),1,2),IF(ISNUMBER(SEARCH("No",'2_all_summary'!S759)),4,3))</f>
        <v>4</v>
      </c>
      <c r="Q760" s="41">
        <f>IF(ISNUMBER(SEARCH("Yes",'2_all_summary'!$H759)),IF(0&lt;'2_all_summary'!T759,1,2),IF(0='2_all_summary'!T759,4,3))</f>
        <v>4</v>
      </c>
      <c r="R760" s="41">
        <f>IF(ISNUMBER(SEARCH("Yes",'2_all_summary'!$H759)),IF(ISNUMBER(SEARCH("Yes",'2_all_summary'!U759)),1,2),IF(ISNUMBER(SEARCH("No",'2_all_summary'!U759)),4,3))</f>
        <v>4</v>
      </c>
    </row>
    <row r="761" spans="7:18" x14ac:dyDescent="0.3">
      <c r="G761" s="56"/>
      <c r="H761" s="41" t="str">
        <f>'2_all_summary'!D760</f>
        <v>Local ecological knowledge and institutional dynamics for ecosystem management: A study of Lake Racken watershed, Sweden</v>
      </c>
      <c r="I761" s="41" t="str">
        <f>'2_all_summary'!E760</f>
        <v>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v>
      </c>
      <c r="J761" s="41">
        <f>IF(ISNUMBER(SEARCH("Yes",'2_all_summary'!$H760)),IF(ISNUMBER(SEARCH("Yes",'2_all_summary'!M760)),1,2),IF(ISNUMBER(SEARCH("No",'2_all_summary'!M760)),4,3))</f>
        <v>4</v>
      </c>
      <c r="K761" s="41">
        <f>IF(ISNUMBER(SEARCH("Yes",'2_all_summary'!$H760)),IF(ISNUMBER(SEARCH("Yes",'2_all_summary'!N760)),1,2),IF(ISNUMBER(SEARCH("No",'2_all_summary'!N760)),4,3))</f>
        <v>4</v>
      </c>
      <c r="L761" s="41">
        <f>IF(ISNUMBER(SEARCH("Yes",'2_all_summary'!$H760)),IF(ISNUMBER(SEARCH("Yes",'2_all_summary'!O760)),1,2),IF(ISNUMBER(SEARCH("No",'2_all_summary'!O760)),4,3))</f>
        <v>4</v>
      </c>
      <c r="M761" s="41">
        <f>IF(ISNUMBER(SEARCH("Yes",'2_all_summary'!$H760)),IF(0&lt;'2_all_summary'!P760,1,2),IF(0='2_all_summary'!P760,4,3))</f>
        <v>4</v>
      </c>
      <c r="N761" s="41">
        <f>IF(ISNUMBER(SEARCH("Yes",'2_all_summary'!$H760)),IF(ISNUMBER(SEARCH("Yes",'2_all_summary'!Q760)),1,2),IF(ISNUMBER(SEARCH("No",'2_all_summary'!Q760)),4,3))</f>
        <v>4</v>
      </c>
      <c r="O761" s="41">
        <f>IF(ISNUMBER(SEARCH("Yes",'2_all_summary'!$H760)),IF(ISNUMBER(SEARCH("Yes",'2_all_summary'!R760)),1,2),IF(ISNUMBER(SEARCH("No",'2_all_summary'!R760)),4,3))</f>
        <v>4</v>
      </c>
      <c r="P761" s="41">
        <f>IF(ISNUMBER(SEARCH("Yes",'2_all_summary'!$H760)),IF(ISNUMBER(SEARCH("Yes",'2_all_summary'!S760)),1,2),IF(ISNUMBER(SEARCH("No",'2_all_summary'!S760)),4,3))</f>
        <v>4</v>
      </c>
      <c r="Q761" s="41">
        <f>IF(ISNUMBER(SEARCH("Yes",'2_all_summary'!$H760)),IF(0&lt;'2_all_summary'!T760,1,2),IF(0='2_all_summary'!T760,4,3))</f>
        <v>4</v>
      </c>
      <c r="R761" s="41">
        <f>IF(ISNUMBER(SEARCH("Yes",'2_all_summary'!$H760)),IF(ISNUMBER(SEARCH("Yes",'2_all_summary'!U760)),1,2),IF(ISNUMBER(SEARCH("No",'2_all_summary'!U760)),4,3))</f>
        <v>4</v>
      </c>
    </row>
    <row r="762" spans="7:18" x14ac:dyDescent="0.3">
      <c r="G762" s="56"/>
      <c r="H762" s="41" t="str">
        <f>'2_all_summary'!D761</f>
        <v>How do fishery resources enhance the development of coastal fishing communities: Lessons learned from a community-based sea farming project in Taiwan</v>
      </c>
      <c r="I762" s="41" t="str">
        <f>'2_all_summary'!E761</f>
        <v>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Â© 2019 Elsevier Ltd</v>
      </c>
      <c r="J762" s="41">
        <f>IF(ISNUMBER(SEARCH("Yes",'2_all_summary'!$H761)),IF(ISNUMBER(SEARCH("Yes",'2_all_summary'!M761)),1,2),IF(ISNUMBER(SEARCH("No",'2_all_summary'!M761)),4,3))</f>
        <v>4</v>
      </c>
      <c r="K762" s="41">
        <f>IF(ISNUMBER(SEARCH("Yes",'2_all_summary'!$H761)),IF(ISNUMBER(SEARCH("Yes",'2_all_summary'!N761)),1,2),IF(ISNUMBER(SEARCH("No",'2_all_summary'!N761)),4,3))</f>
        <v>4</v>
      </c>
      <c r="L762" s="41">
        <f>IF(ISNUMBER(SEARCH("Yes",'2_all_summary'!$H761)),IF(ISNUMBER(SEARCH("Yes",'2_all_summary'!O761)),1,2),IF(ISNUMBER(SEARCH("No",'2_all_summary'!O761)),4,3))</f>
        <v>4</v>
      </c>
      <c r="M762" s="41">
        <f>IF(ISNUMBER(SEARCH("Yes",'2_all_summary'!$H761)),IF(0&lt;'2_all_summary'!P761,1,2),IF(0='2_all_summary'!P761,4,3))</f>
        <v>4</v>
      </c>
      <c r="N762" s="41">
        <f>IF(ISNUMBER(SEARCH("Yes",'2_all_summary'!$H761)),IF(ISNUMBER(SEARCH("Yes",'2_all_summary'!Q761)),1,2),IF(ISNUMBER(SEARCH("No",'2_all_summary'!Q761)),4,3))</f>
        <v>4</v>
      </c>
      <c r="O762" s="41">
        <f>IF(ISNUMBER(SEARCH("Yes",'2_all_summary'!$H761)),IF(ISNUMBER(SEARCH("Yes",'2_all_summary'!R761)),1,2),IF(ISNUMBER(SEARCH("No",'2_all_summary'!R761)),4,3))</f>
        <v>4</v>
      </c>
      <c r="P762" s="41">
        <f>IF(ISNUMBER(SEARCH("Yes",'2_all_summary'!$H761)),IF(ISNUMBER(SEARCH("Yes",'2_all_summary'!S761)),1,2),IF(ISNUMBER(SEARCH("No",'2_all_summary'!S761)),4,3))</f>
        <v>4</v>
      </c>
      <c r="Q762" s="41">
        <f>IF(ISNUMBER(SEARCH("Yes",'2_all_summary'!$H761)),IF(0&lt;'2_all_summary'!T761,1,2),IF(0='2_all_summary'!T761,4,3))</f>
        <v>4</v>
      </c>
      <c r="R762" s="41">
        <f>IF(ISNUMBER(SEARCH("Yes",'2_all_summary'!$H761)),IF(ISNUMBER(SEARCH("Yes",'2_all_summary'!U761)),1,2),IF(ISNUMBER(SEARCH("No",'2_all_summary'!U761)),4,3))</f>
        <v>4</v>
      </c>
    </row>
    <row r="763" spans="7:18" x14ac:dyDescent="0.3">
      <c r="G763" s="56"/>
      <c r="H763" s="41" t="str">
        <f>'2_all_summary'!D762</f>
        <v>The Condition of Seagrass Beds in North Sulawesi following the implementation of Community-Based Coastal Management Program</v>
      </c>
      <c r="I763" s="41" t="str">
        <f>'2_all_summary'!E762</f>
        <v>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Â© Published under licence by IOP Publishing Ltd.</v>
      </c>
      <c r="J763" s="41">
        <f>IF(ISNUMBER(SEARCH("Yes",'2_all_summary'!$H762)),IF(ISNUMBER(SEARCH("Yes",'2_all_summary'!M762)),1,2),IF(ISNUMBER(SEARCH("No",'2_all_summary'!M762)),4,3))</f>
        <v>4</v>
      </c>
      <c r="K763" s="41">
        <f>IF(ISNUMBER(SEARCH("Yes",'2_all_summary'!$H762)),IF(ISNUMBER(SEARCH("Yes",'2_all_summary'!N762)),1,2),IF(ISNUMBER(SEARCH("No",'2_all_summary'!N762)),4,3))</f>
        <v>4</v>
      </c>
      <c r="L763" s="41">
        <f>IF(ISNUMBER(SEARCH("Yes",'2_all_summary'!$H762)),IF(ISNUMBER(SEARCH("Yes",'2_all_summary'!O762)),1,2),IF(ISNUMBER(SEARCH("No",'2_all_summary'!O762)),4,3))</f>
        <v>4</v>
      </c>
      <c r="M763" s="41">
        <f>IF(ISNUMBER(SEARCH("Yes",'2_all_summary'!$H762)),IF(0&lt;'2_all_summary'!P762,1,2),IF(0='2_all_summary'!P762,4,3))</f>
        <v>4</v>
      </c>
      <c r="N763" s="41">
        <f>IF(ISNUMBER(SEARCH("Yes",'2_all_summary'!$H762)),IF(ISNUMBER(SEARCH("Yes",'2_all_summary'!Q762)),1,2),IF(ISNUMBER(SEARCH("No",'2_all_summary'!Q762)),4,3))</f>
        <v>4</v>
      </c>
      <c r="O763" s="41">
        <f>IF(ISNUMBER(SEARCH("Yes",'2_all_summary'!$H762)),IF(ISNUMBER(SEARCH("Yes",'2_all_summary'!R762)),1,2),IF(ISNUMBER(SEARCH("No",'2_all_summary'!R762)),4,3))</f>
        <v>4</v>
      </c>
      <c r="P763" s="41">
        <f>IF(ISNUMBER(SEARCH("Yes",'2_all_summary'!$H762)),IF(ISNUMBER(SEARCH("Yes",'2_all_summary'!S762)),1,2),IF(ISNUMBER(SEARCH("No",'2_all_summary'!S762)),4,3))</f>
        <v>4</v>
      </c>
      <c r="Q763" s="41">
        <f>IF(ISNUMBER(SEARCH("Yes",'2_all_summary'!$H762)),IF(0&lt;'2_all_summary'!T762,1,2),IF(0='2_all_summary'!T762,4,3))</f>
        <v>4</v>
      </c>
      <c r="R763" s="41">
        <f>IF(ISNUMBER(SEARCH("Yes",'2_all_summary'!$H762)),IF(ISNUMBER(SEARCH("Yes",'2_all_summary'!U762)),1,2),IF(ISNUMBER(SEARCH("No",'2_all_summary'!U762)),4,3))</f>
        <v>4</v>
      </c>
    </row>
    <row r="764" spans="7:18" x14ac:dyDescent="0.3">
      <c r="G764" s="56"/>
      <c r="H764" s="41" t="str">
        <f>'2_all_summary'!D763</f>
        <v>Marking of tiger shrimp Penaeus monodon (Fabricius) juveniles: Comparison among inexpensive tagging options</v>
      </c>
      <c r="I764" s="41" t="str">
        <f>'2_all_summary'!E763</f>
        <v>Three low-cost marking methods (staining with food color, uropod trimming, and T-bar tagging) were tested on 2-mo old juvenile tiger shrimps Penaeus monodon with 8.42 Â±0.1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v>
      </c>
      <c r="J764" s="41">
        <f>IF(ISNUMBER(SEARCH("Yes",'2_all_summary'!$H763)),IF(ISNUMBER(SEARCH("Yes",'2_all_summary'!M763)),1,2),IF(ISNUMBER(SEARCH("No",'2_all_summary'!M763)),4,3))</f>
        <v>4</v>
      </c>
      <c r="K764" s="41">
        <f>IF(ISNUMBER(SEARCH("Yes",'2_all_summary'!$H763)),IF(ISNUMBER(SEARCH("Yes",'2_all_summary'!N763)),1,2),IF(ISNUMBER(SEARCH("No",'2_all_summary'!N763)),4,3))</f>
        <v>4</v>
      </c>
      <c r="L764" s="41">
        <f>IF(ISNUMBER(SEARCH("Yes",'2_all_summary'!$H763)),IF(ISNUMBER(SEARCH("Yes",'2_all_summary'!O763)),1,2),IF(ISNUMBER(SEARCH("No",'2_all_summary'!O763)),4,3))</f>
        <v>4</v>
      </c>
      <c r="M764" s="41">
        <f>IF(ISNUMBER(SEARCH("Yes",'2_all_summary'!$H763)),IF(0&lt;'2_all_summary'!P763,1,2),IF(0='2_all_summary'!P763,4,3))</f>
        <v>4</v>
      </c>
      <c r="N764" s="41">
        <f>IF(ISNUMBER(SEARCH("Yes",'2_all_summary'!$H763)),IF(ISNUMBER(SEARCH("Yes",'2_all_summary'!Q763)),1,2),IF(ISNUMBER(SEARCH("No",'2_all_summary'!Q763)),4,3))</f>
        <v>4</v>
      </c>
      <c r="O764" s="41">
        <f>IF(ISNUMBER(SEARCH("Yes",'2_all_summary'!$H763)),IF(ISNUMBER(SEARCH("Yes",'2_all_summary'!R763)),1,2),IF(ISNUMBER(SEARCH("No",'2_all_summary'!R763)),4,3))</f>
        <v>4</v>
      </c>
      <c r="P764" s="41">
        <f>IF(ISNUMBER(SEARCH("Yes",'2_all_summary'!$H763)),IF(ISNUMBER(SEARCH("Yes",'2_all_summary'!S763)),1,2),IF(ISNUMBER(SEARCH("No",'2_all_summary'!S763)),4,3))</f>
        <v>4</v>
      </c>
      <c r="Q764" s="41">
        <f>IF(ISNUMBER(SEARCH("Yes",'2_all_summary'!$H763)),IF(0&lt;'2_all_summary'!T763,1,2),IF(0='2_all_summary'!T763,4,3))</f>
        <v>4</v>
      </c>
      <c r="R764" s="41">
        <f>IF(ISNUMBER(SEARCH("Yes",'2_all_summary'!$H763)),IF(ISNUMBER(SEARCH("Yes",'2_all_summary'!U763)),1,2),IF(ISNUMBER(SEARCH("No",'2_all_summary'!U763)),4,3))</f>
        <v>4</v>
      </c>
    </row>
    <row r="765" spans="7:18" x14ac:dyDescent="0.3">
      <c r="G765" s="56"/>
      <c r="H765" s="41" t="str">
        <f>'2_all_summary'!D764</f>
        <v>The bridging role of non-governmental organizations in the planning, adoption, and management of the marine protected area network in Raja Ampat, Indonesia</v>
      </c>
      <c r="I765" s="41" t="str">
        <f>'2_all_summary'!E764</f>
        <v>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Â© 2022 The Authors</v>
      </c>
      <c r="J765" s="41">
        <f>IF(ISNUMBER(SEARCH("Yes",'2_all_summary'!$H764)),IF(ISNUMBER(SEARCH("Yes",'2_all_summary'!M764)),1,2),IF(ISNUMBER(SEARCH("No",'2_all_summary'!M764)),4,3))</f>
        <v>4</v>
      </c>
      <c r="K765" s="41">
        <f>IF(ISNUMBER(SEARCH("Yes",'2_all_summary'!$H764)),IF(ISNUMBER(SEARCH("Yes",'2_all_summary'!N764)),1,2),IF(ISNUMBER(SEARCH("No",'2_all_summary'!N764)),4,3))</f>
        <v>4</v>
      </c>
      <c r="L765" s="41">
        <f>IF(ISNUMBER(SEARCH("Yes",'2_all_summary'!$H764)),IF(ISNUMBER(SEARCH("Yes",'2_all_summary'!O764)),1,2),IF(ISNUMBER(SEARCH("No",'2_all_summary'!O764)),4,3))</f>
        <v>4</v>
      </c>
      <c r="M765" s="41">
        <f>IF(ISNUMBER(SEARCH("Yes",'2_all_summary'!$H764)),IF(0&lt;'2_all_summary'!P764,1,2),IF(0='2_all_summary'!P764,4,3))</f>
        <v>4</v>
      </c>
      <c r="N765" s="41">
        <f>IF(ISNUMBER(SEARCH("Yes",'2_all_summary'!$H764)),IF(ISNUMBER(SEARCH("Yes",'2_all_summary'!Q764)),1,2),IF(ISNUMBER(SEARCH("No",'2_all_summary'!Q764)),4,3))</f>
        <v>4</v>
      </c>
      <c r="O765" s="41">
        <f>IF(ISNUMBER(SEARCH("Yes",'2_all_summary'!$H764)),IF(ISNUMBER(SEARCH("Yes",'2_all_summary'!R764)),1,2),IF(ISNUMBER(SEARCH("No",'2_all_summary'!R764)),4,3))</f>
        <v>4</v>
      </c>
      <c r="P765" s="41">
        <f>IF(ISNUMBER(SEARCH("Yes",'2_all_summary'!$H764)),IF(ISNUMBER(SEARCH("Yes",'2_all_summary'!S764)),1,2),IF(ISNUMBER(SEARCH("No",'2_all_summary'!S764)),4,3))</f>
        <v>4</v>
      </c>
      <c r="Q765" s="41">
        <f>IF(ISNUMBER(SEARCH("Yes",'2_all_summary'!$H764)),IF(0&lt;'2_all_summary'!T764,1,2),IF(0='2_all_summary'!T764,4,3))</f>
        <v>4</v>
      </c>
      <c r="R765" s="41">
        <f>IF(ISNUMBER(SEARCH("Yes",'2_all_summary'!$H764)),IF(ISNUMBER(SEARCH("Yes",'2_all_summary'!U764)),1,2),IF(ISNUMBER(SEARCH("No",'2_all_summary'!U764)),4,3))</f>
        <v>4</v>
      </c>
    </row>
    <row r="766" spans="7:18" x14ac:dyDescent="0.3">
      <c r="G766" s="56"/>
      <c r="H766" s="41" t="str">
        <f>'2_all_summary'!D765</f>
        <v>An empirical bio-economic stocking model for floodplain beels in Bangladesh</v>
      </c>
      <c r="I766" s="41" t="str">
        <f>'2_all_summary'!E765</f>
        <v>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Â© 2007 Blackwell Publishing Ltd.</v>
      </c>
      <c r="J766" s="41">
        <f>IF(ISNUMBER(SEARCH("Yes",'2_all_summary'!$H765)),IF(ISNUMBER(SEARCH("Yes",'2_all_summary'!M765)),1,2),IF(ISNUMBER(SEARCH("No",'2_all_summary'!M765)),4,3))</f>
        <v>4</v>
      </c>
      <c r="K766" s="41">
        <f>IF(ISNUMBER(SEARCH("Yes",'2_all_summary'!$H765)),IF(ISNUMBER(SEARCH("Yes",'2_all_summary'!N765)),1,2),IF(ISNUMBER(SEARCH("No",'2_all_summary'!N765)),4,3))</f>
        <v>4</v>
      </c>
      <c r="L766" s="41">
        <f>IF(ISNUMBER(SEARCH("Yes",'2_all_summary'!$H765)),IF(ISNUMBER(SEARCH("Yes",'2_all_summary'!O765)),1,2),IF(ISNUMBER(SEARCH("No",'2_all_summary'!O765)),4,3))</f>
        <v>4</v>
      </c>
      <c r="M766" s="41">
        <f>IF(ISNUMBER(SEARCH("Yes",'2_all_summary'!$H765)),IF(0&lt;'2_all_summary'!P765,1,2),IF(0='2_all_summary'!P765,4,3))</f>
        <v>4</v>
      </c>
      <c r="N766" s="41">
        <f>IF(ISNUMBER(SEARCH("Yes",'2_all_summary'!$H765)),IF(ISNUMBER(SEARCH("Yes",'2_all_summary'!Q765)),1,2),IF(ISNUMBER(SEARCH("No",'2_all_summary'!Q765)),4,3))</f>
        <v>4</v>
      </c>
      <c r="O766" s="41">
        <f>IF(ISNUMBER(SEARCH("Yes",'2_all_summary'!$H765)),IF(ISNUMBER(SEARCH("Yes",'2_all_summary'!R765)),1,2),IF(ISNUMBER(SEARCH("No",'2_all_summary'!R765)),4,3))</f>
        <v>4</v>
      </c>
      <c r="P766" s="41">
        <f>IF(ISNUMBER(SEARCH("Yes",'2_all_summary'!$H765)),IF(ISNUMBER(SEARCH("Yes",'2_all_summary'!S765)),1,2),IF(ISNUMBER(SEARCH("No",'2_all_summary'!S765)),4,3))</f>
        <v>4</v>
      </c>
      <c r="Q766" s="41">
        <f>IF(ISNUMBER(SEARCH("Yes",'2_all_summary'!$H765)),IF(0&lt;'2_all_summary'!T765,1,2),IF(0='2_all_summary'!T765,4,3))</f>
        <v>4</v>
      </c>
      <c r="R766" s="41">
        <f>IF(ISNUMBER(SEARCH("Yes",'2_all_summary'!$H765)),IF(ISNUMBER(SEARCH("Yes",'2_all_summary'!U765)),1,2),IF(ISNUMBER(SEARCH("No",'2_all_summary'!U765)),4,3))</f>
        <v>4</v>
      </c>
    </row>
    <row r="767" spans="7:18" x14ac:dyDescent="0.3">
      <c r="G767" s="56"/>
      <c r="H767" s="41" t="str">
        <f>'2_all_summary'!D766</f>
        <v>Effects of fisheries closure size, age, and history of compliance on coral reef fish communities in the western Indian Ocean</v>
      </c>
      <c r="I767" s="41" t="str">
        <f>'2_all_summary'!E766</f>
        <v>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Â© Inter-Research 2009.</v>
      </c>
      <c r="J767" s="41">
        <f>IF(ISNUMBER(SEARCH("Yes",'2_all_summary'!$H766)),IF(ISNUMBER(SEARCH("Yes",'2_all_summary'!M766)),1,2),IF(ISNUMBER(SEARCH("No",'2_all_summary'!M766)),4,3))</f>
        <v>4</v>
      </c>
      <c r="K767" s="41">
        <f>IF(ISNUMBER(SEARCH("Yes",'2_all_summary'!$H766)),IF(ISNUMBER(SEARCH("Yes",'2_all_summary'!N766)),1,2),IF(ISNUMBER(SEARCH("No",'2_all_summary'!N766)),4,3))</f>
        <v>4</v>
      </c>
      <c r="L767" s="41">
        <f>IF(ISNUMBER(SEARCH("Yes",'2_all_summary'!$H766)),IF(ISNUMBER(SEARCH("Yes",'2_all_summary'!O766)),1,2),IF(ISNUMBER(SEARCH("No",'2_all_summary'!O766)),4,3))</f>
        <v>4</v>
      </c>
      <c r="M767" s="41">
        <f>IF(ISNUMBER(SEARCH("Yes",'2_all_summary'!$H766)),IF(0&lt;'2_all_summary'!P766,1,2),IF(0='2_all_summary'!P766,4,3))</f>
        <v>4</v>
      </c>
      <c r="N767" s="41">
        <f>IF(ISNUMBER(SEARCH("Yes",'2_all_summary'!$H766)),IF(ISNUMBER(SEARCH("Yes",'2_all_summary'!Q766)),1,2),IF(ISNUMBER(SEARCH("No",'2_all_summary'!Q766)),4,3))</f>
        <v>4</v>
      </c>
      <c r="O767" s="41">
        <f>IF(ISNUMBER(SEARCH("Yes",'2_all_summary'!$H766)),IF(ISNUMBER(SEARCH("Yes",'2_all_summary'!R766)),1,2),IF(ISNUMBER(SEARCH("No",'2_all_summary'!R766)),4,3))</f>
        <v>4</v>
      </c>
      <c r="P767" s="41">
        <f>IF(ISNUMBER(SEARCH("Yes",'2_all_summary'!$H766)),IF(ISNUMBER(SEARCH("Yes",'2_all_summary'!S766)),1,2),IF(ISNUMBER(SEARCH("No",'2_all_summary'!S766)),4,3))</f>
        <v>4</v>
      </c>
      <c r="Q767" s="41">
        <f>IF(ISNUMBER(SEARCH("Yes",'2_all_summary'!$H766)),IF(0&lt;'2_all_summary'!T766,1,2),IF(0='2_all_summary'!T766,4,3))</f>
        <v>4</v>
      </c>
      <c r="R767" s="41">
        <f>IF(ISNUMBER(SEARCH("Yes",'2_all_summary'!$H766)),IF(ISNUMBER(SEARCH("Yes",'2_all_summary'!U766)),1,2),IF(ISNUMBER(SEARCH("No",'2_all_summary'!U766)),4,3))</f>
        <v>4</v>
      </c>
    </row>
    <row r="768" spans="7:18" x14ac:dyDescent="0.3">
      <c r="G768" s="56"/>
      <c r="H768" s="41" t="str">
        <f>'2_all_summary'!D767</f>
        <v>Improving asthma control in the rural setting: The BREATHE (Better Respiratory Education and Asthma Treatment in Hinton and Edson) study</v>
      </c>
      <c r="I768" s="41" t="str">
        <f>'2_all_summary'!E767</f>
        <v>Background: Overuse of Î²-agonists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v>
      </c>
      <c r="J768" s="41">
        <f>IF(ISNUMBER(SEARCH("Yes",'2_all_summary'!$H767)),IF(ISNUMBER(SEARCH("Yes",'2_all_summary'!M767)),1,2),IF(ISNUMBER(SEARCH("No",'2_all_summary'!M767)),4,3))</f>
        <v>4</v>
      </c>
      <c r="K768" s="41">
        <f>IF(ISNUMBER(SEARCH("Yes",'2_all_summary'!$H767)),IF(ISNUMBER(SEARCH("Yes",'2_all_summary'!N767)),1,2),IF(ISNUMBER(SEARCH("No",'2_all_summary'!N767)),4,3))</f>
        <v>4</v>
      </c>
      <c r="L768" s="41">
        <f>IF(ISNUMBER(SEARCH("Yes",'2_all_summary'!$H767)),IF(ISNUMBER(SEARCH("Yes",'2_all_summary'!O767)),1,2),IF(ISNUMBER(SEARCH("No",'2_all_summary'!O767)),4,3))</f>
        <v>4</v>
      </c>
      <c r="M768" s="41">
        <f>IF(ISNUMBER(SEARCH("Yes",'2_all_summary'!$H767)),IF(0&lt;'2_all_summary'!P767,1,2),IF(0='2_all_summary'!P767,4,3))</f>
        <v>4</v>
      </c>
      <c r="N768" s="41">
        <f>IF(ISNUMBER(SEARCH("Yes",'2_all_summary'!$H767)),IF(ISNUMBER(SEARCH("Yes",'2_all_summary'!Q767)),1,2),IF(ISNUMBER(SEARCH("No",'2_all_summary'!Q767)),4,3))</f>
        <v>4</v>
      </c>
      <c r="O768" s="41">
        <f>IF(ISNUMBER(SEARCH("Yes",'2_all_summary'!$H767)),IF(ISNUMBER(SEARCH("Yes",'2_all_summary'!R767)),1,2),IF(ISNUMBER(SEARCH("No",'2_all_summary'!R767)),4,3))</f>
        <v>4</v>
      </c>
      <c r="P768" s="41">
        <f>IF(ISNUMBER(SEARCH("Yes",'2_all_summary'!$H767)),IF(ISNUMBER(SEARCH("Yes",'2_all_summary'!S767)),1,2),IF(ISNUMBER(SEARCH("No",'2_all_summary'!S767)),4,3))</f>
        <v>4</v>
      </c>
      <c r="Q768" s="41">
        <f>IF(ISNUMBER(SEARCH("Yes",'2_all_summary'!$H767)),IF(0&lt;'2_all_summary'!T767,1,2),IF(0='2_all_summary'!T767,4,3))</f>
        <v>4</v>
      </c>
      <c r="R768" s="41">
        <f>IF(ISNUMBER(SEARCH("Yes",'2_all_summary'!$H767)),IF(ISNUMBER(SEARCH("Yes",'2_all_summary'!U767)),1,2),IF(ISNUMBER(SEARCH("No",'2_all_summary'!U767)),4,3))</f>
        <v>4</v>
      </c>
    </row>
    <row r="769" spans="7:18" x14ac:dyDescent="0.3">
      <c r="G769" s="56"/>
      <c r="H769" s="41" t="str">
        <f>'2_all_summary'!D768</f>
        <v>Rapid implementation of evidence-based guidelines for imaging after first urinary tract infection</v>
      </c>
      <c r="I769" s="41" t="str">
        <f>'2_all_summary'!E768</f>
        <v>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Ï‡2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Â© 2013 by the American Academy of Pediatrics.</v>
      </c>
      <c r="J769" s="41">
        <f>IF(ISNUMBER(SEARCH("Yes",'2_all_summary'!$H768)),IF(ISNUMBER(SEARCH("Yes",'2_all_summary'!M768)),1,2),IF(ISNUMBER(SEARCH("No",'2_all_summary'!M768)),4,3))</f>
        <v>4</v>
      </c>
      <c r="K769" s="41">
        <f>IF(ISNUMBER(SEARCH("Yes",'2_all_summary'!$H768)),IF(ISNUMBER(SEARCH("Yes",'2_all_summary'!N768)),1,2),IF(ISNUMBER(SEARCH("No",'2_all_summary'!N768)),4,3))</f>
        <v>4</v>
      </c>
      <c r="L769" s="41">
        <f>IF(ISNUMBER(SEARCH("Yes",'2_all_summary'!$H768)),IF(ISNUMBER(SEARCH("Yes",'2_all_summary'!O768)),1,2),IF(ISNUMBER(SEARCH("No",'2_all_summary'!O768)),4,3))</f>
        <v>4</v>
      </c>
      <c r="M769" s="41">
        <f>IF(ISNUMBER(SEARCH("Yes",'2_all_summary'!$H768)),IF(0&lt;'2_all_summary'!P768,1,2),IF(0='2_all_summary'!P768,4,3))</f>
        <v>4</v>
      </c>
      <c r="N769" s="41">
        <f>IF(ISNUMBER(SEARCH("Yes",'2_all_summary'!$H768)),IF(ISNUMBER(SEARCH("Yes",'2_all_summary'!Q768)),1,2),IF(ISNUMBER(SEARCH("No",'2_all_summary'!Q768)),4,3))</f>
        <v>4</v>
      </c>
      <c r="O769" s="41">
        <f>IF(ISNUMBER(SEARCH("Yes",'2_all_summary'!$H768)),IF(ISNUMBER(SEARCH("Yes",'2_all_summary'!R768)),1,2),IF(ISNUMBER(SEARCH("No",'2_all_summary'!R768)),4,3))</f>
        <v>4</v>
      </c>
      <c r="P769" s="41">
        <f>IF(ISNUMBER(SEARCH("Yes",'2_all_summary'!$H768)),IF(ISNUMBER(SEARCH("Yes",'2_all_summary'!S768)),1,2),IF(ISNUMBER(SEARCH("No",'2_all_summary'!S768)),4,3))</f>
        <v>4</v>
      </c>
      <c r="Q769" s="41">
        <f>IF(ISNUMBER(SEARCH("Yes",'2_all_summary'!$H768)),IF(0&lt;'2_all_summary'!T768,1,2),IF(0='2_all_summary'!T768,4,3))</f>
        <v>4</v>
      </c>
      <c r="R769" s="41">
        <f>IF(ISNUMBER(SEARCH("Yes",'2_all_summary'!$H768)),IF(ISNUMBER(SEARCH("Yes",'2_all_summary'!U768)),1,2),IF(ISNUMBER(SEARCH("No",'2_all_summary'!U768)),4,3))</f>
        <v>4</v>
      </c>
    </row>
    <row r="770" spans="7:18" x14ac:dyDescent="0.3">
      <c r="G770" s="56"/>
      <c r="H770" s="41" t="str">
        <f>'2_all_summary'!D769</f>
        <v>Strengthening participatory approaches to coastal fisheries governance in Papua New Guinea: The role of local-level government legislation</v>
      </c>
      <c r="I770" s="41" t="str">
        <f>'2_all_summary'!E769</f>
        <v>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Â© CSIRO.</v>
      </c>
      <c r="J770" s="41">
        <f>IF(ISNUMBER(SEARCH("Yes",'2_all_summary'!$H769)),IF(ISNUMBER(SEARCH("Yes",'2_all_summary'!M769)),1,2),IF(ISNUMBER(SEARCH("No",'2_all_summary'!M769)),4,3))</f>
        <v>1</v>
      </c>
      <c r="K770" s="41">
        <f>IF(ISNUMBER(SEARCH("Yes",'2_all_summary'!$H769)),IF(ISNUMBER(SEARCH("Yes",'2_all_summary'!N769)),1,2),IF(ISNUMBER(SEARCH("No",'2_all_summary'!N769)),4,3))</f>
        <v>1</v>
      </c>
      <c r="L770" s="41">
        <f>IF(ISNUMBER(SEARCH("Yes",'2_all_summary'!$H769)),IF(ISNUMBER(SEARCH("Yes",'2_all_summary'!O769)),1,2),IF(ISNUMBER(SEARCH("No",'2_all_summary'!O769)),4,3))</f>
        <v>1</v>
      </c>
      <c r="M770" s="41">
        <f>IF(ISNUMBER(SEARCH("Yes",'2_all_summary'!$H769)),IF(0&lt;'2_all_summary'!P769,1,2),IF(0='2_all_summary'!P769,4,3))</f>
        <v>1</v>
      </c>
      <c r="N770" s="41">
        <f>IF(ISNUMBER(SEARCH("Yes",'2_all_summary'!$H769)),IF(ISNUMBER(SEARCH("Yes",'2_all_summary'!Q769)),1,2),IF(ISNUMBER(SEARCH("No",'2_all_summary'!Q769)),4,3))</f>
        <v>1</v>
      </c>
      <c r="O770" s="41">
        <f>IF(ISNUMBER(SEARCH("Yes",'2_all_summary'!$H769)),IF(ISNUMBER(SEARCH("Yes",'2_all_summary'!R769)),1,2),IF(ISNUMBER(SEARCH("No",'2_all_summary'!R769)),4,3))</f>
        <v>1</v>
      </c>
      <c r="P770" s="41">
        <f>IF(ISNUMBER(SEARCH("Yes",'2_all_summary'!$H769)),IF(ISNUMBER(SEARCH("Yes",'2_all_summary'!S769)),1,2),IF(ISNUMBER(SEARCH("No",'2_all_summary'!S769)),4,3))</f>
        <v>1</v>
      </c>
      <c r="Q770" s="41">
        <f>IF(ISNUMBER(SEARCH("Yes",'2_all_summary'!$H769)),IF(0&lt;'2_all_summary'!T769,1,2),IF(0='2_all_summary'!T769,4,3))</f>
        <v>1</v>
      </c>
      <c r="R770" s="41">
        <f>IF(ISNUMBER(SEARCH("Yes",'2_all_summary'!$H769)),IF(ISNUMBER(SEARCH("Yes",'2_all_summary'!U769)),1,2),IF(ISNUMBER(SEARCH("No",'2_all_summary'!U769)),4,3))</f>
        <v>1</v>
      </c>
    </row>
    <row r="771" spans="7:18" x14ac:dyDescent="0.3">
      <c r="G771" s="56"/>
      <c r="H771" s="41" t="str">
        <f>'2_all_summary'!D770</f>
        <v>Challenges facing local communities in Tanzania in realising locally-managed marine areas</v>
      </c>
      <c r="I771" s="41" t="str">
        <f>'2_all_summary'!E770</f>
        <v>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Â© 2014 Elsevier Ltd.</v>
      </c>
      <c r="J771" s="41">
        <f>IF(ISNUMBER(SEARCH("Yes",'2_all_summary'!$H770)),IF(ISNUMBER(SEARCH("Yes",'2_all_summary'!M770)),1,2),IF(ISNUMBER(SEARCH("No",'2_all_summary'!M770)),4,3))</f>
        <v>4</v>
      </c>
      <c r="K771" s="41">
        <f>IF(ISNUMBER(SEARCH("Yes",'2_all_summary'!$H770)),IF(ISNUMBER(SEARCH("Yes",'2_all_summary'!N770)),1,2),IF(ISNUMBER(SEARCH("No",'2_all_summary'!N770)),4,3))</f>
        <v>4</v>
      </c>
      <c r="L771" s="41">
        <f>IF(ISNUMBER(SEARCH("Yes",'2_all_summary'!$H770)),IF(ISNUMBER(SEARCH("Yes",'2_all_summary'!O770)),1,2),IF(ISNUMBER(SEARCH("No",'2_all_summary'!O770)),4,3))</f>
        <v>4</v>
      </c>
      <c r="M771" s="41">
        <f>IF(ISNUMBER(SEARCH("Yes",'2_all_summary'!$H770)),IF(0&lt;'2_all_summary'!P770,1,2),IF(0='2_all_summary'!P770,4,3))</f>
        <v>4</v>
      </c>
      <c r="N771" s="41">
        <f>IF(ISNUMBER(SEARCH("Yes",'2_all_summary'!$H770)),IF(ISNUMBER(SEARCH("Yes",'2_all_summary'!Q770)),1,2),IF(ISNUMBER(SEARCH("No",'2_all_summary'!Q770)),4,3))</f>
        <v>4</v>
      </c>
      <c r="O771" s="41">
        <f>IF(ISNUMBER(SEARCH("Yes",'2_all_summary'!$H770)),IF(ISNUMBER(SEARCH("Yes",'2_all_summary'!R770)),1,2),IF(ISNUMBER(SEARCH("No",'2_all_summary'!R770)),4,3))</f>
        <v>4</v>
      </c>
      <c r="P771" s="41">
        <f>IF(ISNUMBER(SEARCH("Yes",'2_all_summary'!$H770)),IF(ISNUMBER(SEARCH("Yes",'2_all_summary'!S770)),1,2),IF(ISNUMBER(SEARCH("No",'2_all_summary'!S770)),4,3))</f>
        <v>4</v>
      </c>
      <c r="Q771" s="41">
        <f>IF(ISNUMBER(SEARCH("Yes",'2_all_summary'!$H770)),IF(0&lt;'2_all_summary'!T770,1,2),IF(0='2_all_summary'!T770,4,3))</f>
        <v>4</v>
      </c>
      <c r="R771" s="41">
        <f>IF(ISNUMBER(SEARCH("Yes",'2_all_summary'!$H770)),IF(ISNUMBER(SEARCH("Yes",'2_all_summary'!U770)),1,2),IF(ISNUMBER(SEARCH("No",'2_all_summary'!U770)),4,3))</f>
        <v>4</v>
      </c>
    </row>
    <row r="772" spans="7:18" x14ac:dyDescent="0.3">
      <c r="G772" s="56"/>
      <c r="H772" s="41" t="str">
        <f>'2_all_summary'!D771</f>
        <v>Fostering social innovation and building adaptive capacity for dengue control in Cambodia: A case study</v>
      </c>
      <c r="I772" s="41" t="str">
        <f>'2_all_summary'!E771</f>
        <v>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Â© 2020 The Author(s).</v>
      </c>
      <c r="J772" s="41">
        <f>IF(ISNUMBER(SEARCH("Yes",'2_all_summary'!$H771)),IF(ISNUMBER(SEARCH("Yes",'2_all_summary'!M771)),1,2),IF(ISNUMBER(SEARCH("No",'2_all_summary'!M771)),4,3))</f>
        <v>4</v>
      </c>
      <c r="K772" s="41">
        <f>IF(ISNUMBER(SEARCH("Yes",'2_all_summary'!$H771)),IF(ISNUMBER(SEARCH("Yes",'2_all_summary'!N771)),1,2),IF(ISNUMBER(SEARCH("No",'2_all_summary'!N771)),4,3))</f>
        <v>4</v>
      </c>
      <c r="L772" s="41">
        <f>IF(ISNUMBER(SEARCH("Yes",'2_all_summary'!$H771)),IF(ISNUMBER(SEARCH("Yes",'2_all_summary'!O771)),1,2),IF(ISNUMBER(SEARCH("No",'2_all_summary'!O771)),4,3))</f>
        <v>4</v>
      </c>
      <c r="M772" s="41">
        <f>IF(ISNUMBER(SEARCH("Yes",'2_all_summary'!$H771)),IF(0&lt;'2_all_summary'!P771,1,2),IF(0='2_all_summary'!P771,4,3))</f>
        <v>4</v>
      </c>
      <c r="N772" s="41">
        <f>IF(ISNUMBER(SEARCH("Yes",'2_all_summary'!$H771)),IF(ISNUMBER(SEARCH("Yes",'2_all_summary'!Q771)),1,2),IF(ISNUMBER(SEARCH("No",'2_all_summary'!Q771)),4,3))</f>
        <v>4</v>
      </c>
      <c r="O772" s="41">
        <f>IF(ISNUMBER(SEARCH("Yes",'2_all_summary'!$H771)),IF(ISNUMBER(SEARCH("Yes",'2_all_summary'!R771)),1,2),IF(ISNUMBER(SEARCH("No",'2_all_summary'!R771)),4,3))</f>
        <v>4</v>
      </c>
      <c r="P772" s="41">
        <f>IF(ISNUMBER(SEARCH("Yes",'2_all_summary'!$H771)),IF(ISNUMBER(SEARCH("Yes",'2_all_summary'!S771)),1,2),IF(ISNUMBER(SEARCH("No",'2_all_summary'!S771)),4,3))</f>
        <v>4</v>
      </c>
      <c r="Q772" s="41">
        <f>IF(ISNUMBER(SEARCH("Yes",'2_all_summary'!$H771)),IF(0&lt;'2_all_summary'!T771,1,2),IF(0='2_all_summary'!T771,4,3))</f>
        <v>4</v>
      </c>
      <c r="R772" s="41">
        <f>IF(ISNUMBER(SEARCH("Yes",'2_all_summary'!$H771)),IF(ISNUMBER(SEARCH("Yes",'2_all_summary'!U771)),1,2),IF(ISNUMBER(SEARCH("No",'2_all_summary'!U771)),4,3))</f>
        <v>4</v>
      </c>
    </row>
    <row r="773" spans="7:18" x14ac:dyDescent="0.3">
      <c r="G773" s="56"/>
      <c r="H773" s="41" t="str">
        <f>'2_all_summary'!D772</f>
        <v>Decentralization policy: An opportunity for strengthening fisheries management system?</v>
      </c>
      <c r="I773" s="41" t="str">
        <f>'2_all_summary'!E772</f>
        <v>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Â© 2004 Sage Publications.</v>
      </c>
      <c r="J773" s="41">
        <f>IF(ISNUMBER(SEARCH("Yes",'2_all_summary'!$H772)),IF(ISNUMBER(SEARCH("Yes",'2_all_summary'!M772)),1,2),IF(ISNUMBER(SEARCH("No",'2_all_summary'!M772)),4,3))</f>
        <v>4</v>
      </c>
      <c r="K773" s="41">
        <f>IF(ISNUMBER(SEARCH("Yes",'2_all_summary'!$H772)),IF(ISNUMBER(SEARCH("Yes",'2_all_summary'!N772)),1,2),IF(ISNUMBER(SEARCH("No",'2_all_summary'!N772)),4,3))</f>
        <v>4</v>
      </c>
      <c r="L773" s="41">
        <f>IF(ISNUMBER(SEARCH("Yes",'2_all_summary'!$H772)),IF(ISNUMBER(SEARCH("Yes",'2_all_summary'!O772)),1,2),IF(ISNUMBER(SEARCH("No",'2_all_summary'!O772)),4,3))</f>
        <v>4</v>
      </c>
      <c r="M773" s="41">
        <f>IF(ISNUMBER(SEARCH("Yes",'2_all_summary'!$H772)),IF(0&lt;'2_all_summary'!P772,1,2),IF(0='2_all_summary'!P772,4,3))</f>
        <v>4</v>
      </c>
      <c r="N773" s="41">
        <f>IF(ISNUMBER(SEARCH("Yes",'2_all_summary'!$H772)),IF(ISNUMBER(SEARCH("Yes",'2_all_summary'!Q772)),1,2),IF(ISNUMBER(SEARCH("No",'2_all_summary'!Q772)),4,3))</f>
        <v>4</v>
      </c>
      <c r="O773" s="41">
        <f>IF(ISNUMBER(SEARCH("Yes",'2_all_summary'!$H772)),IF(ISNUMBER(SEARCH("Yes",'2_all_summary'!R772)),1,2),IF(ISNUMBER(SEARCH("No",'2_all_summary'!R772)),4,3))</f>
        <v>4</v>
      </c>
      <c r="P773" s="41">
        <f>IF(ISNUMBER(SEARCH("Yes",'2_all_summary'!$H772)),IF(ISNUMBER(SEARCH("Yes",'2_all_summary'!S772)),1,2),IF(ISNUMBER(SEARCH("No",'2_all_summary'!S772)),4,3))</f>
        <v>4</v>
      </c>
      <c r="Q773" s="41">
        <f>IF(ISNUMBER(SEARCH("Yes",'2_all_summary'!$H772)),IF(0&lt;'2_all_summary'!T772,1,2),IF(0='2_all_summary'!T772,4,3))</f>
        <v>4</v>
      </c>
      <c r="R773" s="41">
        <f>IF(ISNUMBER(SEARCH("Yes",'2_all_summary'!$H772)),IF(ISNUMBER(SEARCH("Yes",'2_all_summary'!U772)),1,2),IF(ISNUMBER(SEARCH("No",'2_all_summary'!U772)),4,3))</f>
        <v>4</v>
      </c>
    </row>
    <row r="774" spans="7:18" x14ac:dyDescent="0.3">
      <c r="G774" s="56"/>
      <c r="H774" s="41" t="str">
        <f>'2_all_summary'!D773</f>
        <v>'Going rural': Driving change through a rural medical education innovation</v>
      </c>
      <c r="I774" s="41" t="str">
        <f>'2_all_summary'!E773</f>
        <v>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Â© SC Van Schalkwyk, J Bezuidenhout, HH Conradie, T Fish, NJ Kok, BH Van Heerden, MR de Villiers, 2014.</v>
      </c>
      <c r="J774" s="41">
        <f>IF(ISNUMBER(SEARCH("Yes",'2_all_summary'!$H773)),IF(ISNUMBER(SEARCH("Yes",'2_all_summary'!M773)),1,2),IF(ISNUMBER(SEARCH("No",'2_all_summary'!M773)),4,3))</f>
        <v>4</v>
      </c>
      <c r="K774" s="41">
        <f>IF(ISNUMBER(SEARCH("Yes",'2_all_summary'!$H773)),IF(ISNUMBER(SEARCH("Yes",'2_all_summary'!N773)),1,2),IF(ISNUMBER(SEARCH("No",'2_all_summary'!N773)),4,3))</f>
        <v>4</v>
      </c>
      <c r="L774" s="41">
        <f>IF(ISNUMBER(SEARCH("Yes",'2_all_summary'!$H773)),IF(ISNUMBER(SEARCH("Yes",'2_all_summary'!O773)),1,2),IF(ISNUMBER(SEARCH("No",'2_all_summary'!O773)),4,3))</f>
        <v>4</v>
      </c>
      <c r="M774" s="41">
        <f>IF(ISNUMBER(SEARCH("Yes",'2_all_summary'!$H773)),IF(0&lt;'2_all_summary'!P773,1,2),IF(0='2_all_summary'!P773,4,3))</f>
        <v>4</v>
      </c>
      <c r="N774" s="41">
        <f>IF(ISNUMBER(SEARCH("Yes",'2_all_summary'!$H773)),IF(ISNUMBER(SEARCH("Yes",'2_all_summary'!Q773)),1,2),IF(ISNUMBER(SEARCH("No",'2_all_summary'!Q773)),4,3))</f>
        <v>4</v>
      </c>
      <c r="O774" s="41">
        <f>IF(ISNUMBER(SEARCH("Yes",'2_all_summary'!$H773)),IF(ISNUMBER(SEARCH("Yes",'2_all_summary'!R773)),1,2),IF(ISNUMBER(SEARCH("No",'2_all_summary'!R773)),4,3))</f>
        <v>4</v>
      </c>
      <c r="P774" s="41">
        <f>IF(ISNUMBER(SEARCH("Yes",'2_all_summary'!$H773)),IF(ISNUMBER(SEARCH("Yes",'2_all_summary'!S773)),1,2),IF(ISNUMBER(SEARCH("No",'2_all_summary'!S773)),4,3))</f>
        <v>4</v>
      </c>
      <c r="Q774" s="41">
        <f>IF(ISNUMBER(SEARCH("Yes",'2_all_summary'!$H773)),IF(0&lt;'2_all_summary'!T773,1,2),IF(0='2_all_summary'!T773,4,3))</f>
        <v>4</v>
      </c>
      <c r="R774" s="41">
        <f>IF(ISNUMBER(SEARCH("Yes",'2_all_summary'!$H773)),IF(ISNUMBER(SEARCH("Yes",'2_all_summary'!U773)),1,2),IF(ISNUMBER(SEARCH("No",'2_all_summary'!U773)),4,3))</f>
        <v>4</v>
      </c>
    </row>
    <row r="775" spans="7:18" x14ac:dyDescent="0.3">
      <c r="G775" s="56"/>
      <c r="H775" s="41" t="str">
        <f>'2_all_summary'!D774</f>
        <v>Spawning and recruitment patterns of major fish species in Bontanga Reservoir, Ghana, West Africa</v>
      </c>
      <c r="I775" s="41" t="str">
        <f>'2_all_summary'!E774</f>
        <v>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Â© 2010 The Authors. Journal compilation Â© 2010 Blackwell Publishing Asia Pty Ltd.</v>
      </c>
      <c r="J775" s="41">
        <f>IF(ISNUMBER(SEARCH("Yes",'2_all_summary'!$H774)),IF(ISNUMBER(SEARCH("Yes",'2_all_summary'!M774)),1,2),IF(ISNUMBER(SEARCH("No",'2_all_summary'!M774)),4,3))</f>
        <v>4</v>
      </c>
      <c r="K775" s="41">
        <f>IF(ISNUMBER(SEARCH("Yes",'2_all_summary'!$H774)),IF(ISNUMBER(SEARCH("Yes",'2_all_summary'!N774)),1,2),IF(ISNUMBER(SEARCH("No",'2_all_summary'!N774)),4,3))</f>
        <v>4</v>
      </c>
      <c r="L775" s="41">
        <f>IF(ISNUMBER(SEARCH("Yes",'2_all_summary'!$H774)),IF(ISNUMBER(SEARCH("Yes",'2_all_summary'!O774)),1,2),IF(ISNUMBER(SEARCH("No",'2_all_summary'!O774)),4,3))</f>
        <v>4</v>
      </c>
      <c r="M775" s="41">
        <f>IF(ISNUMBER(SEARCH("Yes",'2_all_summary'!$H774)),IF(0&lt;'2_all_summary'!P774,1,2),IF(0='2_all_summary'!P774,4,3))</f>
        <v>4</v>
      </c>
      <c r="N775" s="41">
        <f>IF(ISNUMBER(SEARCH("Yes",'2_all_summary'!$H774)),IF(ISNUMBER(SEARCH("Yes",'2_all_summary'!Q774)),1,2),IF(ISNUMBER(SEARCH("No",'2_all_summary'!Q774)),4,3))</f>
        <v>4</v>
      </c>
      <c r="O775" s="41">
        <f>IF(ISNUMBER(SEARCH("Yes",'2_all_summary'!$H774)),IF(ISNUMBER(SEARCH("Yes",'2_all_summary'!R774)),1,2),IF(ISNUMBER(SEARCH("No",'2_all_summary'!R774)),4,3))</f>
        <v>4</v>
      </c>
      <c r="P775" s="41">
        <f>IF(ISNUMBER(SEARCH("Yes",'2_all_summary'!$H774)),IF(ISNUMBER(SEARCH("Yes",'2_all_summary'!S774)),1,2),IF(ISNUMBER(SEARCH("No",'2_all_summary'!S774)),4,3))</f>
        <v>4</v>
      </c>
      <c r="Q775" s="41">
        <f>IF(ISNUMBER(SEARCH("Yes",'2_all_summary'!$H774)),IF(0&lt;'2_all_summary'!T774,1,2),IF(0='2_all_summary'!T774,4,3))</f>
        <v>4</v>
      </c>
      <c r="R775" s="41">
        <f>IF(ISNUMBER(SEARCH("Yes",'2_all_summary'!$H774)),IF(ISNUMBER(SEARCH("Yes",'2_all_summary'!U774)),1,2),IF(ISNUMBER(SEARCH("No",'2_all_summary'!U774)),4,3))</f>
        <v>4</v>
      </c>
    </row>
    <row r="776" spans="7:18" x14ac:dyDescent="0.3">
      <c r="G776" s="56"/>
      <c r="H776" s="41" t="str">
        <f>'2_all_summary'!D775</f>
        <v>Life, fish and mangroves: Resource governance in coastal Cambodia</v>
      </c>
      <c r="I776" s="41" t="str">
        <f>'2_all_summary'!E775</f>
        <v>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Â© 2012 University of Ottawa Press.</v>
      </c>
      <c r="J776" s="41">
        <f>IF(ISNUMBER(SEARCH("Yes",'2_all_summary'!$H775)),IF(ISNUMBER(SEARCH("Yes",'2_all_summary'!M775)),1,2),IF(ISNUMBER(SEARCH("No",'2_all_summary'!M775)),4,3))</f>
        <v>4</v>
      </c>
      <c r="K776" s="41">
        <f>IF(ISNUMBER(SEARCH("Yes",'2_all_summary'!$H775)),IF(ISNUMBER(SEARCH("Yes",'2_all_summary'!N775)),1,2),IF(ISNUMBER(SEARCH("No",'2_all_summary'!N775)),4,3))</f>
        <v>4</v>
      </c>
      <c r="L776" s="41">
        <f>IF(ISNUMBER(SEARCH("Yes",'2_all_summary'!$H775)),IF(ISNUMBER(SEARCH("Yes",'2_all_summary'!O775)),1,2),IF(ISNUMBER(SEARCH("No",'2_all_summary'!O775)),4,3))</f>
        <v>4</v>
      </c>
      <c r="M776" s="41">
        <f>IF(ISNUMBER(SEARCH("Yes",'2_all_summary'!$H775)),IF(0&lt;'2_all_summary'!P775,1,2),IF(0='2_all_summary'!P775,4,3))</f>
        <v>4</v>
      </c>
      <c r="N776" s="41">
        <f>IF(ISNUMBER(SEARCH("Yes",'2_all_summary'!$H775)),IF(ISNUMBER(SEARCH("Yes",'2_all_summary'!Q775)),1,2),IF(ISNUMBER(SEARCH("No",'2_all_summary'!Q775)),4,3))</f>
        <v>4</v>
      </c>
      <c r="O776" s="41">
        <f>IF(ISNUMBER(SEARCH("Yes",'2_all_summary'!$H775)),IF(ISNUMBER(SEARCH("Yes",'2_all_summary'!R775)),1,2),IF(ISNUMBER(SEARCH("No",'2_all_summary'!R775)),4,3))</f>
        <v>4</v>
      </c>
      <c r="P776" s="41">
        <f>IF(ISNUMBER(SEARCH("Yes",'2_all_summary'!$H775)),IF(ISNUMBER(SEARCH("Yes",'2_all_summary'!S775)),1,2),IF(ISNUMBER(SEARCH("No",'2_all_summary'!S775)),4,3))</f>
        <v>4</v>
      </c>
      <c r="Q776" s="41">
        <f>IF(ISNUMBER(SEARCH("Yes",'2_all_summary'!$H775)),IF(0&lt;'2_all_summary'!T775,1,2),IF(0='2_all_summary'!T775,4,3))</f>
        <v>4</v>
      </c>
      <c r="R776" s="41">
        <f>IF(ISNUMBER(SEARCH("Yes",'2_all_summary'!$H775)),IF(ISNUMBER(SEARCH("Yes",'2_all_summary'!U775)),1,2),IF(ISNUMBER(SEARCH("No",'2_all_summary'!U775)),4,3))</f>
        <v>4</v>
      </c>
    </row>
    <row r="777" spans="7:18" x14ac:dyDescent="0.3">
      <c r="G777" s="56"/>
      <c r="H777" s="41" t="str">
        <f>'2_all_summary'!D776</f>
        <v>Can botanic gardens serve as refuges for taxonomic and functional diversity of Odonata? The case of the botanic garden of Castillaâ€“La Mancha (Spain)</v>
      </c>
      <c r="I777" s="41" t="str">
        <f>'2_all_summary'!E776</f>
        <v>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speciesâ€“area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Â© 2022, The Author(s) under exclusive licence to The Japanese Society of Limnology.</v>
      </c>
      <c r="J777" s="41">
        <f>IF(ISNUMBER(SEARCH("Yes",'2_all_summary'!$H776)),IF(ISNUMBER(SEARCH("Yes",'2_all_summary'!M776)),1,2),IF(ISNUMBER(SEARCH("No",'2_all_summary'!M776)),4,3))</f>
        <v>4</v>
      </c>
      <c r="K777" s="41">
        <f>IF(ISNUMBER(SEARCH("Yes",'2_all_summary'!$H776)),IF(ISNUMBER(SEARCH("Yes",'2_all_summary'!N776)),1,2),IF(ISNUMBER(SEARCH("No",'2_all_summary'!N776)),4,3))</f>
        <v>4</v>
      </c>
      <c r="L777" s="41">
        <f>IF(ISNUMBER(SEARCH("Yes",'2_all_summary'!$H776)),IF(ISNUMBER(SEARCH("Yes",'2_all_summary'!O776)),1,2),IF(ISNUMBER(SEARCH("No",'2_all_summary'!O776)),4,3))</f>
        <v>4</v>
      </c>
      <c r="M777" s="41">
        <f>IF(ISNUMBER(SEARCH("Yes",'2_all_summary'!$H776)),IF(0&lt;'2_all_summary'!P776,1,2),IF(0='2_all_summary'!P776,4,3))</f>
        <v>4</v>
      </c>
      <c r="N777" s="41">
        <f>IF(ISNUMBER(SEARCH("Yes",'2_all_summary'!$H776)),IF(ISNUMBER(SEARCH("Yes",'2_all_summary'!Q776)),1,2),IF(ISNUMBER(SEARCH("No",'2_all_summary'!Q776)),4,3))</f>
        <v>4</v>
      </c>
      <c r="O777" s="41">
        <f>IF(ISNUMBER(SEARCH("Yes",'2_all_summary'!$H776)),IF(ISNUMBER(SEARCH("Yes",'2_all_summary'!R776)),1,2),IF(ISNUMBER(SEARCH("No",'2_all_summary'!R776)),4,3))</f>
        <v>4</v>
      </c>
      <c r="P777" s="41">
        <f>IF(ISNUMBER(SEARCH("Yes",'2_all_summary'!$H776)),IF(ISNUMBER(SEARCH("Yes",'2_all_summary'!S776)),1,2),IF(ISNUMBER(SEARCH("No",'2_all_summary'!S776)),4,3))</f>
        <v>4</v>
      </c>
      <c r="Q777" s="41">
        <f>IF(ISNUMBER(SEARCH("Yes",'2_all_summary'!$H776)),IF(0&lt;'2_all_summary'!T776,1,2),IF(0='2_all_summary'!T776,4,3))</f>
        <v>4</v>
      </c>
      <c r="R777" s="41">
        <f>IF(ISNUMBER(SEARCH("Yes",'2_all_summary'!$H776)),IF(ISNUMBER(SEARCH("Yes",'2_all_summary'!U776)),1,2),IF(ISNUMBER(SEARCH("No",'2_all_summary'!U776)),4,3))</f>
        <v>4</v>
      </c>
    </row>
    <row r="778" spans="7:18" x14ac:dyDescent="0.3">
      <c r="G778" s="56"/>
      <c r="H778" s="41" t="str">
        <f>'2_all_summary'!D777</f>
        <v>Formal versus informal institutions: Extraction and earnings in framed field experiments with small-scale fishing communities in Turkey</v>
      </c>
      <c r="I778" s="41" t="str">
        <f>'2_all_summary'!E777</f>
        <v>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Â© 2019 Elsevier Ltd</v>
      </c>
      <c r="J778" s="41">
        <f>IF(ISNUMBER(SEARCH("Yes",'2_all_summary'!$H777)),IF(ISNUMBER(SEARCH("Yes",'2_all_summary'!M777)),1,2),IF(ISNUMBER(SEARCH("No",'2_all_summary'!M777)),4,3))</f>
        <v>4</v>
      </c>
      <c r="K778" s="41">
        <f>IF(ISNUMBER(SEARCH("Yes",'2_all_summary'!$H777)),IF(ISNUMBER(SEARCH("Yes",'2_all_summary'!N777)),1,2),IF(ISNUMBER(SEARCH("No",'2_all_summary'!N777)),4,3))</f>
        <v>4</v>
      </c>
      <c r="L778" s="41">
        <f>IF(ISNUMBER(SEARCH("Yes",'2_all_summary'!$H777)),IF(ISNUMBER(SEARCH("Yes",'2_all_summary'!O777)),1,2),IF(ISNUMBER(SEARCH("No",'2_all_summary'!O777)),4,3))</f>
        <v>4</v>
      </c>
      <c r="M778" s="41">
        <f>IF(ISNUMBER(SEARCH("Yes",'2_all_summary'!$H777)),IF(0&lt;'2_all_summary'!P777,1,2),IF(0='2_all_summary'!P777,4,3))</f>
        <v>4</v>
      </c>
      <c r="N778" s="41">
        <f>IF(ISNUMBER(SEARCH("Yes",'2_all_summary'!$H777)),IF(ISNUMBER(SEARCH("Yes",'2_all_summary'!Q777)),1,2),IF(ISNUMBER(SEARCH("No",'2_all_summary'!Q777)),4,3))</f>
        <v>4</v>
      </c>
      <c r="O778" s="41">
        <f>IF(ISNUMBER(SEARCH("Yes",'2_all_summary'!$H777)),IF(ISNUMBER(SEARCH("Yes",'2_all_summary'!R777)),1,2),IF(ISNUMBER(SEARCH("No",'2_all_summary'!R777)),4,3))</f>
        <v>4</v>
      </c>
      <c r="P778" s="41">
        <f>IF(ISNUMBER(SEARCH("Yes",'2_all_summary'!$H777)),IF(ISNUMBER(SEARCH("Yes",'2_all_summary'!S777)),1,2),IF(ISNUMBER(SEARCH("No",'2_all_summary'!S777)),4,3))</f>
        <v>4</v>
      </c>
      <c r="Q778" s="41">
        <f>IF(ISNUMBER(SEARCH("Yes",'2_all_summary'!$H777)),IF(0&lt;'2_all_summary'!T777,1,2),IF(0='2_all_summary'!T777,4,3))</f>
        <v>4</v>
      </c>
      <c r="R778" s="41">
        <f>IF(ISNUMBER(SEARCH("Yes",'2_all_summary'!$H777)),IF(ISNUMBER(SEARCH("Yes",'2_all_summary'!U777)),1,2),IF(ISNUMBER(SEARCH("No",'2_all_summary'!U777)),4,3))</f>
        <v>4</v>
      </c>
    </row>
    <row r="779" spans="7:18" x14ac:dyDescent="0.3">
      <c r="G779" s="56"/>
      <c r="H779" s="41" t="str">
        <f>'2_all_summary'!D778</f>
        <v>Emergence and diversity of marine protected areas in Madagascar</v>
      </c>
      <c r="I779" s="41" t="str">
        <f>'2_all_summary'!E778</f>
        <v>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Â© 2019 Elsevier Ltd</v>
      </c>
      <c r="J779" s="41">
        <f>IF(ISNUMBER(SEARCH("Yes",'2_all_summary'!$H778)),IF(ISNUMBER(SEARCH("Yes",'2_all_summary'!M778)),1,2),IF(ISNUMBER(SEARCH("No",'2_all_summary'!M778)),4,3))</f>
        <v>4</v>
      </c>
      <c r="K779" s="41">
        <f>IF(ISNUMBER(SEARCH("Yes",'2_all_summary'!$H778)),IF(ISNUMBER(SEARCH("Yes",'2_all_summary'!N778)),1,2),IF(ISNUMBER(SEARCH("No",'2_all_summary'!N778)),4,3))</f>
        <v>4</v>
      </c>
      <c r="L779" s="41">
        <f>IF(ISNUMBER(SEARCH("Yes",'2_all_summary'!$H778)),IF(ISNUMBER(SEARCH("Yes",'2_all_summary'!O778)),1,2),IF(ISNUMBER(SEARCH("No",'2_all_summary'!O778)),4,3))</f>
        <v>4</v>
      </c>
      <c r="M779" s="41">
        <f>IF(ISNUMBER(SEARCH("Yes",'2_all_summary'!$H778)),IF(0&lt;'2_all_summary'!P778,1,2),IF(0='2_all_summary'!P778,4,3))</f>
        <v>4</v>
      </c>
      <c r="N779" s="41">
        <f>IF(ISNUMBER(SEARCH("Yes",'2_all_summary'!$H778)),IF(ISNUMBER(SEARCH("Yes",'2_all_summary'!Q778)),1,2),IF(ISNUMBER(SEARCH("No",'2_all_summary'!Q778)),4,3))</f>
        <v>4</v>
      </c>
      <c r="O779" s="41">
        <f>IF(ISNUMBER(SEARCH("Yes",'2_all_summary'!$H778)),IF(ISNUMBER(SEARCH("Yes",'2_all_summary'!R778)),1,2),IF(ISNUMBER(SEARCH("No",'2_all_summary'!R778)),4,3))</f>
        <v>4</v>
      </c>
      <c r="P779" s="41">
        <f>IF(ISNUMBER(SEARCH("Yes",'2_all_summary'!$H778)),IF(ISNUMBER(SEARCH("Yes",'2_all_summary'!S778)),1,2),IF(ISNUMBER(SEARCH("No",'2_all_summary'!S778)),4,3))</f>
        <v>4</v>
      </c>
      <c r="Q779" s="41">
        <f>IF(ISNUMBER(SEARCH("Yes",'2_all_summary'!$H778)),IF(0&lt;'2_all_summary'!T778,1,2),IF(0='2_all_summary'!T778,4,3))</f>
        <v>4</v>
      </c>
      <c r="R779" s="41">
        <f>IF(ISNUMBER(SEARCH("Yes",'2_all_summary'!$H778)),IF(ISNUMBER(SEARCH("Yes",'2_all_summary'!U778)),1,2),IF(ISNUMBER(SEARCH("No",'2_all_summary'!U778)),4,3))</f>
        <v>4</v>
      </c>
    </row>
    <row r="780" spans="7:18" x14ac:dyDescent="0.3">
      <c r="G780" s="56"/>
      <c r="H780" s="41" t="str">
        <f>'2_all_summary'!D779</f>
        <v>An evolutionary approach to adaptive capacity assessment: A case study of Whitehouse, Jamaica</v>
      </c>
      <c r="I780" s="41" t="str">
        <f>'2_all_summary'!E779</f>
        <v>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Â© 2015.</v>
      </c>
      <c r="J780" s="41">
        <f>IF(ISNUMBER(SEARCH("Yes",'2_all_summary'!$H779)),IF(ISNUMBER(SEARCH("Yes",'2_all_summary'!M779)),1,2),IF(ISNUMBER(SEARCH("No",'2_all_summary'!M779)),4,3))</f>
        <v>4</v>
      </c>
      <c r="K780" s="41">
        <f>IF(ISNUMBER(SEARCH("Yes",'2_all_summary'!$H779)),IF(ISNUMBER(SEARCH("Yes",'2_all_summary'!N779)),1,2),IF(ISNUMBER(SEARCH("No",'2_all_summary'!N779)),4,3))</f>
        <v>4</v>
      </c>
      <c r="L780" s="41">
        <f>IF(ISNUMBER(SEARCH("Yes",'2_all_summary'!$H779)),IF(ISNUMBER(SEARCH("Yes",'2_all_summary'!O779)),1,2),IF(ISNUMBER(SEARCH("No",'2_all_summary'!O779)),4,3))</f>
        <v>4</v>
      </c>
      <c r="M780" s="41">
        <f>IF(ISNUMBER(SEARCH("Yes",'2_all_summary'!$H779)),IF(0&lt;'2_all_summary'!P779,1,2),IF(0='2_all_summary'!P779,4,3))</f>
        <v>4</v>
      </c>
      <c r="N780" s="41">
        <f>IF(ISNUMBER(SEARCH("Yes",'2_all_summary'!$H779)),IF(ISNUMBER(SEARCH("Yes",'2_all_summary'!Q779)),1,2),IF(ISNUMBER(SEARCH("No",'2_all_summary'!Q779)),4,3))</f>
        <v>4</v>
      </c>
      <c r="O780" s="41">
        <f>IF(ISNUMBER(SEARCH("Yes",'2_all_summary'!$H779)),IF(ISNUMBER(SEARCH("Yes",'2_all_summary'!R779)),1,2),IF(ISNUMBER(SEARCH("No",'2_all_summary'!R779)),4,3))</f>
        <v>4</v>
      </c>
      <c r="P780" s="41">
        <f>IF(ISNUMBER(SEARCH("Yes",'2_all_summary'!$H779)),IF(ISNUMBER(SEARCH("Yes",'2_all_summary'!S779)),1,2),IF(ISNUMBER(SEARCH("No",'2_all_summary'!S779)),4,3))</f>
        <v>4</v>
      </c>
      <c r="Q780" s="41">
        <f>IF(ISNUMBER(SEARCH("Yes",'2_all_summary'!$H779)),IF(0&lt;'2_all_summary'!T779,1,2),IF(0='2_all_summary'!T779,4,3))</f>
        <v>4</v>
      </c>
      <c r="R780" s="41">
        <f>IF(ISNUMBER(SEARCH("Yes",'2_all_summary'!$H779)),IF(ISNUMBER(SEARCH("Yes",'2_all_summary'!U779)),1,2),IF(ISNUMBER(SEARCH("No",'2_all_summary'!U779)),4,3))</f>
        <v>4</v>
      </c>
    </row>
    <row r="781" spans="7:18" x14ac:dyDescent="0.3">
      <c r="G781" s="56"/>
      <c r="H781" s="41" t="str">
        <f>'2_all_summary'!D780</f>
        <v>Consideration of customary marine tenure system in the establishment of marine protected areas in the South Pacific</v>
      </c>
      <c r="I781" s="41" t="str">
        <f>'2_all_summary'!E780</f>
        <v>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v>
      </c>
      <c r="J781" s="41">
        <f>IF(ISNUMBER(SEARCH("Yes",'2_all_summary'!$H780)),IF(ISNUMBER(SEARCH("Yes",'2_all_summary'!M780)),1,2),IF(ISNUMBER(SEARCH("No",'2_all_summary'!M780)),4,3))</f>
        <v>3</v>
      </c>
      <c r="K781" s="41">
        <f>IF(ISNUMBER(SEARCH("Yes",'2_all_summary'!$H780)),IF(ISNUMBER(SEARCH("Yes",'2_all_summary'!N780)),1,2),IF(ISNUMBER(SEARCH("No",'2_all_summary'!N780)),4,3))</f>
        <v>3</v>
      </c>
      <c r="L781" s="41">
        <f>IF(ISNUMBER(SEARCH("Yes",'2_all_summary'!$H780)),IF(ISNUMBER(SEARCH("Yes",'2_all_summary'!O780)),1,2),IF(ISNUMBER(SEARCH("No",'2_all_summary'!O780)),4,3))</f>
        <v>3</v>
      </c>
      <c r="M781" s="41">
        <f>IF(ISNUMBER(SEARCH("Yes",'2_all_summary'!$H780)),IF(0&lt;'2_all_summary'!P780,1,2),IF(0='2_all_summary'!P780,4,3))</f>
        <v>3</v>
      </c>
      <c r="N781" s="41">
        <f>IF(ISNUMBER(SEARCH("Yes",'2_all_summary'!$H780)),IF(ISNUMBER(SEARCH("Yes",'2_all_summary'!Q780)),1,2),IF(ISNUMBER(SEARCH("No",'2_all_summary'!Q780)),4,3))</f>
        <v>3</v>
      </c>
      <c r="O781" s="41">
        <f>IF(ISNUMBER(SEARCH("Yes",'2_all_summary'!$H780)),IF(ISNUMBER(SEARCH("Yes",'2_all_summary'!R780)),1,2),IF(ISNUMBER(SEARCH("No",'2_all_summary'!R780)),4,3))</f>
        <v>3</v>
      </c>
      <c r="P781" s="41">
        <f>IF(ISNUMBER(SEARCH("Yes",'2_all_summary'!$H780)),IF(ISNUMBER(SEARCH("Yes",'2_all_summary'!S780)),1,2),IF(ISNUMBER(SEARCH("No",'2_all_summary'!S780)),4,3))</f>
        <v>3</v>
      </c>
      <c r="Q781" s="41">
        <f>IF(ISNUMBER(SEARCH("Yes",'2_all_summary'!$H780)),IF(0&lt;'2_all_summary'!T780,1,2),IF(0='2_all_summary'!T780,4,3))</f>
        <v>3</v>
      </c>
      <c r="R781" s="41">
        <f>IF(ISNUMBER(SEARCH("Yes",'2_all_summary'!$H780)),IF(ISNUMBER(SEARCH("Yes",'2_all_summary'!U780)),1,2),IF(ISNUMBER(SEARCH("No",'2_all_summary'!U780)),4,3))</f>
        <v>3</v>
      </c>
    </row>
    <row r="782" spans="7:18" x14ac:dyDescent="0.3">
      <c r="G782" s="56"/>
      <c r="H782" s="41" t="str">
        <f>'2_all_summary'!D781</f>
        <v>A community-based approach to solid waste management for riverine and coastal resource sustainability in the Philippines</v>
      </c>
      <c r="I782" s="41" t="str">
        <f>'2_all_summary'!E781</f>
        <v>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Â© 2017 Elsevier Ltd</v>
      </c>
      <c r="J782" s="41">
        <f>IF(ISNUMBER(SEARCH("Yes",'2_all_summary'!$H781)),IF(ISNUMBER(SEARCH("Yes",'2_all_summary'!M781)),1,2),IF(ISNUMBER(SEARCH("No",'2_all_summary'!M781)),4,3))</f>
        <v>4</v>
      </c>
      <c r="K782" s="41">
        <f>IF(ISNUMBER(SEARCH("Yes",'2_all_summary'!$H781)),IF(ISNUMBER(SEARCH("Yes",'2_all_summary'!N781)),1,2),IF(ISNUMBER(SEARCH("No",'2_all_summary'!N781)),4,3))</f>
        <v>4</v>
      </c>
      <c r="L782" s="41">
        <f>IF(ISNUMBER(SEARCH("Yes",'2_all_summary'!$H781)),IF(ISNUMBER(SEARCH("Yes",'2_all_summary'!O781)),1,2),IF(ISNUMBER(SEARCH("No",'2_all_summary'!O781)),4,3))</f>
        <v>4</v>
      </c>
      <c r="M782" s="41">
        <f>IF(ISNUMBER(SEARCH("Yes",'2_all_summary'!$H781)),IF(0&lt;'2_all_summary'!P781,1,2),IF(0='2_all_summary'!P781,4,3))</f>
        <v>4</v>
      </c>
      <c r="N782" s="41">
        <f>IF(ISNUMBER(SEARCH("Yes",'2_all_summary'!$H781)),IF(ISNUMBER(SEARCH("Yes",'2_all_summary'!Q781)),1,2),IF(ISNUMBER(SEARCH("No",'2_all_summary'!Q781)),4,3))</f>
        <v>4</v>
      </c>
      <c r="O782" s="41">
        <f>IF(ISNUMBER(SEARCH("Yes",'2_all_summary'!$H781)),IF(ISNUMBER(SEARCH("Yes",'2_all_summary'!R781)),1,2),IF(ISNUMBER(SEARCH("No",'2_all_summary'!R781)),4,3))</f>
        <v>4</v>
      </c>
      <c r="P782" s="41">
        <f>IF(ISNUMBER(SEARCH("Yes",'2_all_summary'!$H781)),IF(ISNUMBER(SEARCH("Yes",'2_all_summary'!S781)),1,2),IF(ISNUMBER(SEARCH("No",'2_all_summary'!S781)),4,3))</f>
        <v>4</v>
      </c>
      <c r="Q782" s="41">
        <f>IF(ISNUMBER(SEARCH("Yes",'2_all_summary'!$H781)),IF(0&lt;'2_all_summary'!T781,1,2),IF(0='2_all_summary'!T781,4,3))</f>
        <v>4</v>
      </c>
      <c r="R782" s="41">
        <f>IF(ISNUMBER(SEARCH("Yes",'2_all_summary'!$H781)),IF(ISNUMBER(SEARCH("Yes",'2_all_summary'!U781)),1,2),IF(ISNUMBER(SEARCH("No",'2_all_summary'!U781)),4,3))</f>
        <v>4</v>
      </c>
    </row>
    <row r="783" spans="7:18" x14ac:dyDescent="0.3">
      <c r="G783" s="56"/>
      <c r="H783" s="41" t="str">
        <f>'2_all_summary'!D782</f>
        <v>Watershed restoration as a tool for improving coral reef resilience against climate change and other human impacts</v>
      </c>
      <c r="I783" s="41" t="str">
        <f>'2_all_summary'!E782</f>
        <v>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mâˆ’2 yrâˆ’1. Previous studies indicate a 75% reduction in sedimentation rate is required to bring Fouha Bay below severe-catastrophic sedimentation stress (&amp;gt;50 mg cmâˆ’2 dayâˆ’1).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Â© 2016 Elsevier Ltd</v>
      </c>
      <c r="J783" s="41">
        <f>IF(ISNUMBER(SEARCH("Yes",'2_all_summary'!$H782)),IF(ISNUMBER(SEARCH("Yes",'2_all_summary'!M782)),1,2),IF(ISNUMBER(SEARCH("No",'2_all_summary'!M782)),4,3))</f>
        <v>4</v>
      </c>
      <c r="K783" s="41">
        <f>IF(ISNUMBER(SEARCH("Yes",'2_all_summary'!$H782)),IF(ISNUMBER(SEARCH("Yes",'2_all_summary'!N782)),1,2),IF(ISNUMBER(SEARCH("No",'2_all_summary'!N782)),4,3))</f>
        <v>4</v>
      </c>
      <c r="L783" s="41">
        <f>IF(ISNUMBER(SEARCH("Yes",'2_all_summary'!$H782)),IF(ISNUMBER(SEARCH("Yes",'2_all_summary'!O782)),1,2),IF(ISNUMBER(SEARCH("No",'2_all_summary'!O782)),4,3))</f>
        <v>4</v>
      </c>
      <c r="M783" s="41">
        <f>IF(ISNUMBER(SEARCH("Yes",'2_all_summary'!$H782)),IF(0&lt;'2_all_summary'!P782,1,2),IF(0='2_all_summary'!P782,4,3))</f>
        <v>4</v>
      </c>
      <c r="N783" s="41">
        <f>IF(ISNUMBER(SEARCH("Yes",'2_all_summary'!$H782)),IF(ISNUMBER(SEARCH("Yes",'2_all_summary'!Q782)),1,2),IF(ISNUMBER(SEARCH("No",'2_all_summary'!Q782)),4,3))</f>
        <v>4</v>
      </c>
      <c r="O783" s="41">
        <f>IF(ISNUMBER(SEARCH("Yes",'2_all_summary'!$H782)),IF(ISNUMBER(SEARCH("Yes",'2_all_summary'!R782)),1,2),IF(ISNUMBER(SEARCH("No",'2_all_summary'!R782)),4,3))</f>
        <v>4</v>
      </c>
      <c r="P783" s="41">
        <f>IF(ISNUMBER(SEARCH("Yes",'2_all_summary'!$H782)),IF(ISNUMBER(SEARCH("Yes",'2_all_summary'!S782)),1,2),IF(ISNUMBER(SEARCH("No",'2_all_summary'!S782)),4,3))</f>
        <v>4</v>
      </c>
      <c r="Q783" s="41">
        <f>IF(ISNUMBER(SEARCH("Yes",'2_all_summary'!$H782)),IF(0&lt;'2_all_summary'!T782,1,2),IF(0='2_all_summary'!T782,4,3))</f>
        <v>4</v>
      </c>
      <c r="R783" s="41">
        <f>IF(ISNUMBER(SEARCH("Yes",'2_all_summary'!$H782)),IF(ISNUMBER(SEARCH("Yes",'2_all_summary'!U782)),1,2),IF(ISNUMBER(SEARCH("No",'2_all_summary'!U782)),4,3))</f>
        <v>4</v>
      </c>
    </row>
    <row r="784" spans="7:18" x14ac:dyDescent="0.3">
      <c r="G784" s="56"/>
      <c r="H784" s="41" t="str">
        <f>'2_all_summary'!D783</f>
        <v>Fishers' experiences and perceptions of marine mammals in the South China Sea: Insights for improving community-based conservation</v>
      </c>
      <c r="I784" s="41" t="str">
        <f>'2_all_summary'!E783</f>
        <v>The successful conservation of marine mammals is often dependent upon support from local fishing communities, and valuable conservation insights can be obtained through understanding fishersâ€™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Â© 2019 John Wiley &amp; Sons, Ltd.</v>
      </c>
      <c r="J784" s="41">
        <f>IF(ISNUMBER(SEARCH("Yes",'2_all_summary'!$H783)),IF(ISNUMBER(SEARCH("Yes",'2_all_summary'!M783)),1,2),IF(ISNUMBER(SEARCH("No",'2_all_summary'!M783)),4,3))</f>
        <v>4</v>
      </c>
      <c r="K784" s="41">
        <f>IF(ISNUMBER(SEARCH("Yes",'2_all_summary'!$H783)),IF(ISNUMBER(SEARCH("Yes",'2_all_summary'!N783)),1,2),IF(ISNUMBER(SEARCH("No",'2_all_summary'!N783)),4,3))</f>
        <v>4</v>
      </c>
      <c r="L784" s="41">
        <f>IF(ISNUMBER(SEARCH("Yes",'2_all_summary'!$H783)),IF(ISNUMBER(SEARCH("Yes",'2_all_summary'!O783)),1,2),IF(ISNUMBER(SEARCH("No",'2_all_summary'!O783)),4,3))</f>
        <v>4</v>
      </c>
      <c r="M784" s="41">
        <f>IF(ISNUMBER(SEARCH("Yes",'2_all_summary'!$H783)),IF(0&lt;'2_all_summary'!P783,1,2),IF(0='2_all_summary'!P783,4,3))</f>
        <v>4</v>
      </c>
      <c r="N784" s="41">
        <f>IF(ISNUMBER(SEARCH("Yes",'2_all_summary'!$H783)),IF(ISNUMBER(SEARCH("Yes",'2_all_summary'!Q783)),1,2),IF(ISNUMBER(SEARCH("No",'2_all_summary'!Q783)),4,3))</f>
        <v>4</v>
      </c>
      <c r="O784" s="41">
        <f>IF(ISNUMBER(SEARCH("Yes",'2_all_summary'!$H783)),IF(ISNUMBER(SEARCH("Yes",'2_all_summary'!R783)),1,2),IF(ISNUMBER(SEARCH("No",'2_all_summary'!R783)),4,3))</f>
        <v>4</v>
      </c>
      <c r="P784" s="41">
        <f>IF(ISNUMBER(SEARCH("Yes",'2_all_summary'!$H783)),IF(ISNUMBER(SEARCH("Yes",'2_all_summary'!S783)),1,2),IF(ISNUMBER(SEARCH("No",'2_all_summary'!S783)),4,3))</f>
        <v>4</v>
      </c>
      <c r="Q784" s="41">
        <f>IF(ISNUMBER(SEARCH("Yes",'2_all_summary'!$H783)),IF(0&lt;'2_all_summary'!T783,1,2),IF(0='2_all_summary'!T783,4,3))</f>
        <v>4</v>
      </c>
      <c r="R784" s="41">
        <f>IF(ISNUMBER(SEARCH("Yes",'2_all_summary'!$H783)),IF(ISNUMBER(SEARCH("Yes",'2_all_summary'!U783)),1,2),IF(ISNUMBER(SEARCH("No",'2_all_summary'!U783)),4,3))</f>
        <v>4</v>
      </c>
    </row>
    <row r="785" spans="7:18" x14ac:dyDescent="0.3">
      <c r="G785" s="56"/>
      <c r="H785" s="41" t="str">
        <f>'2_all_summary'!D784</f>
        <v>Vulnerable Womenâ€™s Perceptions of Individual Versus Group Prenatal Care: Results of a Cross-Sectional Survey</v>
      </c>
      <c r="I785" s="41" t="str">
        <f>'2_all_summary'!E784</f>
        <v>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fisherâ€™s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â‰¤ 0.001). Discussion Group prenatal care provides a positive experience and improved information exchange among vulnerable populations. Programs interested in engaging, educating and empowering vulnerable pregnant women may benefit from implementation of group care. Â© 2018, Springer Science+Business Media, LLC, part of Springer Nature.</v>
      </c>
      <c r="J785" s="41">
        <f>IF(ISNUMBER(SEARCH("Yes",'2_all_summary'!$H784)),IF(ISNUMBER(SEARCH("Yes",'2_all_summary'!M784)),1,2),IF(ISNUMBER(SEARCH("No",'2_all_summary'!M784)),4,3))</f>
        <v>4</v>
      </c>
      <c r="K785" s="41">
        <f>IF(ISNUMBER(SEARCH("Yes",'2_all_summary'!$H784)),IF(ISNUMBER(SEARCH("Yes",'2_all_summary'!N784)),1,2),IF(ISNUMBER(SEARCH("No",'2_all_summary'!N784)),4,3))</f>
        <v>4</v>
      </c>
      <c r="L785" s="41">
        <f>IF(ISNUMBER(SEARCH("Yes",'2_all_summary'!$H784)),IF(ISNUMBER(SEARCH("Yes",'2_all_summary'!O784)),1,2),IF(ISNUMBER(SEARCH("No",'2_all_summary'!O784)),4,3))</f>
        <v>4</v>
      </c>
      <c r="M785" s="41">
        <f>IF(ISNUMBER(SEARCH("Yes",'2_all_summary'!$H784)),IF(0&lt;'2_all_summary'!P784,1,2),IF(0='2_all_summary'!P784,4,3))</f>
        <v>4</v>
      </c>
      <c r="N785" s="41">
        <f>IF(ISNUMBER(SEARCH("Yes",'2_all_summary'!$H784)),IF(ISNUMBER(SEARCH("Yes",'2_all_summary'!Q784)),1,2),IF(ISNUMBER(SEARCH("No",'2_all_summary'!Q784)),4,3))</f>
        <v>4</v>
      </c>
      <c r="O785" s="41">
        <f>IF(ISNUMBER(SEARCH("Yes",'2_all_summary'!$H784)),IF(ISNUMBER(SEARCH("Yes",'2_all_summary'!R784)),1,2),IF(ISNUMBER(SEARCH("No",'2_all_summary'!R784)),4,3))</f>
        <v>4</v>
      </c>
      <c r="P785" s="41">
        <f>IF(ISNUMBER(SEARCH("Yes",'2_all_summary'!$H784)),IF(ISNUMBER(SEARCH("Yes",'2_all_summary'!S784)),1,2),IF(ISNUMBER(SEARCH("No",'2_all_summary'!S784)),4,3))</f>
        <v>4</v>
      </c>
      <c r="Q785" s="41">
        <f>IF(ISNUMBER(SEARCH("Yes",'2_all_summary'!$H784)),IF(0&lt;'2_all_summary'!T784,1,2),IF(0='2_all_summary'!T784,4,3))</f>
        <v>4</v>
      </c>
      <c r="R785" s="41">
        <f>IF(ISNUMBER(SEARCH("Yes",'2_all_summary'!$H784)),IF(ISNUMBER(SEARCH("Yes",'2_all_summary'!U784)),1,2),IF(ISNUMBER(SEARCH("No",'2_all_summary'!U784)),4,3))</f>
        <v>4</v>
      </c>
    </row>
    <row r="786" spans="7:18" x14ac:dyDescent="0.3">
      <c r="G786" s="56"/>
      <c r="H786" s="41" t="str">
        <f>'2_all_summary'!D785</f>
        <v>Bottom-up community-based coral reef and fisheries restoration in Indonesia, Panama, and Palau</v>
      </c>
      <c r="I786" s="41" t="str">
        <f>'2_all_summary'!E785</f>
        <v>The Global Coral Reef Alliance (GCRA) works with community-based management efforts to restore severely damaged coral reefs and fisheries using its BiorockÂ®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Â© 2008 by Taylor &amp; Francis Group, LLC.</v>
      </c>
      <c r="J786" s="41">
        <f>IF(ISNUMBER(SEARCH("Yes",'2_all_summary'!$H785)),IF(ISNUMBER(SEARCH("Yes",'2_all_summary'!M785)),1,2),IF(ISNUMBER(SEARCH("No",'2_all_summary'!M785)),4,3))</f>
        <v>3</v>
      </c>
      <c r="K786" s="41">
        <f>IF(ISNUMBER(SEARCH("Yes",'2_all_summary'!$H785)),IF(ISNUMBER(SEARCH("Yes",'2_all_summary'!N785)),1,2),IF(ISNUMBER(SEARCH("No",'2_all_summary'!N785)),4,3))</f>
        <v>3</v>
      </c>
      <c r="L786" s="41">
        <f>IF(ISNUMBER(SEARCH("Yes",'2_all_summary'!$H785)),IF(ISNUMBER(SEARCH("Yes",'2_all_summary'!O785)),1,2),IF(ISNUMBER(SEARCH("No",'2_all_summary'!O785)),4,3))</f>
        <v>3</v>
      </c>
      <c r="M786" s="41">
        <f>IF(ISNUMBER(SEARCH("Yes",'2_all_summary'!$H785)),IF(0&lt;'2_all_summary'!P785,1,2),IF(0='2_all_summary'!P785,4,3))</f>
        <v>3</v>
      </c>
      <c r="N786" s="41">
        <f>IF(ISNUMBER(SEARCH("Yes",'2_all_summary'!$H785)),IF(ISNUMBER(SEARCH("Yes",'2_all_summary'!Q785)),1,2),IF(ISNUMBER(SEARCH("No",'2_all_summary'!Q785)),4,3))</f>
        <v>3</v>
      </c>
      <c r="O786" s="41">
        <f>IF(ISNUMBER(SEARCH("Yes",'2_all_summary'!$H785)),IF(ISNUMBER(SEARCH("Yes",'2_all_summary'!R785)),1,2),IF(ISNUMBER(SEARCH("No",'2_all_summary'!R785)),4,3))</f>
        <v>3</v>
      </c>
      <c r="P786" s="41">
        <f>IF(ISNUMBER(SEARCH("Yes",'2_all_summary'!$H785)),IF(ISNUMBER(SEARCH("Yes",'2_all_summary'!S785)),1,2),IF(ISNUMBER(SEARCH("No",'2_all_summary'!S785)),4,3))</f>
        <v>3</v>
      </c>
      <c r="Q786" s="41">
        <f>IF(ISNUMBER(SEARCH("Yes",'2_all_summary'!$H785)),IF(0&lt;'2_all_summary'!T785,1,2),IF(0='2_all_summary'!T785,4,3))</f>
        <v>3</v>
      </c>
      <c r="R786" s="41">
        <f>IF(ISNUMBER(SEARCH("Yes",'2_all_summary'!$H785)),IF(ISNUMBER(SEARCH("Yes",'2_all_summary'!U785)),1,2),IF(ISNUMBER(SEARCH("No",'2_all_summary'!U785)),4,3))</f>
        <v>3</v>
      </c>
    </row>
    <row r="787" spans="7:18" x14ac:dyDescent="0.3">
      <c r="G787" s="56"/>
      <c r="H787" s="41" t="str">
        <f>'2_all_summary'!D786</f>
        <v>Acceptability of territorial use rights in fisheries: towards community-based management of small-scale fisheries in the Philippines</v>
      </c>
      <c r="I787" s="41" t="str">
        <f>'2_all_summary'!E786</f>
        <v>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Â© 1992.</v>
      </c>
      <c r="J787" s="41">
        <f>IF(ISNUMBER(SEARCH("Yes",'2_all_summary'!$H786)),IF(ISNUMBER(SEARCH("Yes",'2_all_summary'!M786)),1,2),IF(ISNUMBER(SEARCH("No",'2_all_summary'!M786)),4,3))</f>
        <v>4</v>
      </c>
      <c r="K787" s="41">
        <f>IF(ISNUMBER(SEARCH("Yes",'2_all_summary'!$H786)),IF(ISNUMBER(SEARCH("Yes",'2_all_summary'!N786)),1,2),IF(ISNUMBER(SEARCH("No",'2_all_summary'!N786)),4,3))</f>
        <v>4</v>
      </c>
      <c r="L787" s="41">
        <f>IF(ISNUMBER(SEARCH("Yes",'2_all_summary'!$H786)),IF(ISNUMBER(SEARCH("Yes",'2_all_summary'!O786)),1,2),IF(ISNUMBER(SEARCH("No",'2_all_summary'!O786)),4,3))</f>
        <v>4</v>
      </c>
      <c r="M787" s="41">
        <f>IF(ISNUMBER(SEARCH("Yes",'2_all_summary'!$H786)),IF(0&lt;'2_all_summary'!P786,1,2),IF(0='2_all_summary'!P786,4,3))</f>
        <v>4</v>
      </c>
      <c r="N787" s="41">
        <f>IF(ISNUMBER(SEARCH("Yes",'2_all_summary'!$H786)),IF(ISNUMBER(SEARCH("Yes",'2_all_summary'!Q786)),1,2),IF(ISNUMBER(SEARCH("No",'2_all_summary'!Q786)),4,3))</f>
        <v>4</v>
      </c>
      <c r="O787" s="41">
        <f>IF(ISNUMBER(SEARCH("Yes",'2_all_summary'!$H786)),IF(ISNUMBER(SEARCH("Yes",'2_all_summary'!R786)),1,2),IF(ISNUMBER(SEARCH("No",'2_all_summary'!R786)),4,3))</f>
        <v>4</v>
      </c>
      <c r="P787" s="41">
        <f>IF(ISNUMBER(SEARCH("Yes",'2_all_summary'!$H786)),IF(ISNUMBER(SEARCH("Yes",'2_all_summary'!S786)),1,2),IF(ISNUMBER(SEARCH("No",'2_all_summary'!S786)),4,3))</f>
        <v>4</v>
      </c>
      <c r="Q787" s="41">
        <f>IF(ISNUMBER(SEARCH("Yes",'2_all_summary'!$H786)),IF(0&lt;'2_all_summary'!T786,1,2),IF(0='2_all_summary'!T786,4,3))</f>
        <v>4</v>
      </c>
      <c r="R787" s="41">
        <f>IF(ISNUMBER(SEARCH("Yes",'2_all_summary'!$H786)),IF(ISNUMBER(SEARCH("Yes",'2_all_summary'!U786)),1,2),IF(ISNUMBER(SEARCH("No",'2_all_summary'!U786)),4,3))</f>
        <v>4</v>
      </c>
    </row>
    <row r="788" spans="7:18" x14ac:dyDescent="0.3">
      <c r="G788" s="56"/>
      <c r="H788" s="41" t="str">
        <f>'2_all_summary'!D787</f>
        <v>Village level institutions at the margins of natural resource management: The case of vdcs in Ngamiland, Botswana</v>
      </c>
      <c r="I788" s="41" t="str">
        <f>'2_all_summary'!E787</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2011 Nova Science Publishers, Inc. All rights reserved.</v>
      </c>
      <c r="J788" s="41">
        <f>IF(ISNUMBER(SEARCH("Yes",'2_all_summary'!$H787)),IF(ISNUMBER(SEARCH("Yes",'2_all_summary'!M787)),1,2),IF(ISNUMBER(SEARCH("No",'2_all_summary'!M787)),4,3))</f>
        <v>4</v>
      </c>
      <c r="K788" s="41">
        <f>IF(ISNUMBER(SEARCH("Yes",'2_all_summary'!$H787)),IF(ISNUMBER(SEARCH("Yes",'2_all_summary'!N787)),1,2),IF(ISNUMBER(SEARCH("No",'2_all_summary'!N787)),4,3))</f>
        <v>4</v>
      </c>
      <c r="L788" s="41">
        <f>IF(ISNUMBER(SEARCH("Yes",'2_all_summary'!$H787)),IF(ISNUMBER(SEARCH("Yes",'2_all_summary'!O787)),1,2),IF(ISNUMBER(SEARCH("No",'2_all_summary'!O787)),4,3))</f>
        <v>4</v>
      </c>
      <c r="M788" s="41">
        <f>IF(ISNUMBER(SEARCH("Yes",'2_all_summary'!$H787)),IF(0&lt;'2_all_summary'!P787,1,2),IF(0='2_all_summary'!P787,4,3))</f>
        <v>4</v>
      </c>
      <c r="N788" s="41">
        <f>IF(ISNUMBER(SEARCH("Yes",'2_all_summary'!$H787)),IF(ISNUMBER(SEARCH("Yes",'2_all_summary'!Q787)),1,2),IF(ISNUMBER(SEARCH("No",'2_all_summary'!Q787)),4,3))</f>
        <v>4</v>
      </c>
      <c r="O788" s="41">
        <f>IF(ISNUMBER(SEARCH("Yes",'2_all_summary'!$H787)),IF(ISNUMBER(SEARCH("Yes",'2_all_summary'!R787)),1,2),IF(ISNUMBER(SEARCH("No",'2_all_summary'!R787)),4,3))</f>
        <v>4</v>
      </c>
      <c r="P788" s="41">
        <f>IF(ISNUMBER(SEARCH("Yes",'2_all_summary'!$H787)),IF(ISNUMBER(SEARCH("Yes",'2_all_summary'!S787)),1,2),IF(ISNUMBER(SEARCH("No",'2_all_summary'!S787)),4,3))</f>
        <v>4</v>
      </c>
      <c r="Q788" s="41">
        <f>IF(ISNUMBER(SEARCH("Yes",'2_all_summary'!$H787)),IF(0&lt;'2_all_summary'!T787,1,2),IF(0='2_all_summary'!T787,4,3))</f>
        <v>4</v>
      </c>
      <c r="R788" s="41">
        <f>IF(ISNUMBER(SEARCH("Yes",'2_all_summary'!$H787)),IF(ISNUMBER(SEARCH("Yes",'2_all_summary'!U787)),1,2),IF(ISNUMBER(SEARCH("No",'2_all_summary'!U787)),4,3))</f>
        <v>4</v>
      </c>
    </row>
    <row r="789" spans="7:18" x14ac:dyDescent="0.3">
      <c r="G789" s="56"/>
      <c r="H789" s="41" t="str">
        <f>'2_all_summary'!D788</f>
        <v>Traditional ecological knowledge and modern environmental assessment</v>
      </c>
      <c r="I789" s="41" t="str">
        <f>'2_all_summary'!E788</f>
        <v>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v>
      </c>
      <c r="J789" s="41">
        <f>IF(ISNUMBER(SEARCH("Yes",'2_all_summary'!$H788)),IF(ISNUMBER(SEARCH("Yes",'2_all_summary'!M788)),1,2),IF(ISNUMBER(SEARCH("No",'2_all_summary'!M788)),4,3))</f>
        <v>4</v>
      </c>
      <c r="K789" s="41">
        <f>IF(ISNUMBER(SEARCH("Yes",'2_all_summary'!$H788)),IF(ISNUMBER(SEARCH("Yes",'2_all_summary'!N788)),1,2),IF(ISNUMBER(SEARCH("No",'2_all_summary'!N788)),4,3))</f>
        <v>4</v>
      </c>
      <c r="L789" s="41">
        <f>IF(ISNUMBER(SEARCH("Yes",'2_all_summary'!$H788)),IF(ISNUMBER(SEARCH("Yes",'2_all_summary'!O788)),1,2),IF(ISNUMBER(SEARCH("No",'2_all_summary'!O788)),4,3))</f>
        <v>4</v>
      </c>
      <c r="M789" s="41">
        <f>IF(ISNUMBER(SEARCH("Yes",'2_all_summary'!$H788)),IF(0&lt;'2_all_summary'!P788,1,2),IF(0='2_all_summary'!P788,4,3))</f>
        <v>4</v>
      </c>
      <c r="N789" s="41">
        <f>IF(ISNUMBER(SEARCH("Yes",'2_all_summary'!$H788)),IF(ISNUMBER(SEARCH("Yes",'2_all_summary'!Q788)),1,2),IF(ISNUMBER(SEARCH("No",'2_all_summary'!Q788)),4,3))</f>
        <v>4</v>
      </c>
      <c r="O789" s="41">
        <f>IF(ISNUMBER(SEARCH("Yes",'2_all_summary'!$H788)),IF(ISNUMBER(SEARCH("Yes",'2_all_summary'!R788)),1,2),IF(ISNUMBER(SEARCH("No",'2_all_summary'!R788)),4,3))</f>
        <v>4</v>
      </c>
      <c r="P789" s="41">
        <f>IF(ISNUMBER(SEARCH("Yes",'2_all_summary'!$H788)),IF(ISNUMBER(SEARCH("Yes",'2_all_summary'!S788)),1,2),IF(ISNUMBER(SEARCH("No",'2_all_summary'!S788)),4,3))</f>
        <v>4</v>
      </c>
      <c r="Q789" s="41">
        <f>IF(ISNUMBER(SEARCH("Yes",'2_all_summary'!$H788)),IF(0&lt;'2_all_summary'!T788,1,2),IF(0='2_all_summary'!T788,4,3))</f>
        <v>4</v>
      </c>
      <c r="R789" s="41">
        <f>IF(ISNUMBER(SEARCH("Yes",'2_all_summary'!$H788)),IF(ISNUMBER(SEARCH("Yes",'2_all_summary'!U788)),1,2),IF(ISNUMBER(SEARCH("No",'2_all_summary'!U788)),4,3))</f>
        <v>4</v>
      </c>
    </row>
    <row r="790" spans="7:18" x14ac:dyDescent="0.3">
      <c r="G790" s="56"/>
      <c r="H790" s="41" t="str">
        <f>'2_all_summary'!D789</f>
        <v>This is no longer a Bristol Bay Fisheryâ€: Fisheries dispossession and colonial violence in Bristol Bay, Alaska</v>
      </c>
      <c r="I790" s="41" t="str">
        <f>'2_all_summary'!E789</f>
        <v>Throughout Alaska, Indigenous fishing communities have been disproportionately and negatively impacted by policies that privatize access rights to the commercial fisheries. While the deleterious impacts of fisheries privatization on Alaska Native and rural Alaskansâ€™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survivorsâ€™ experiences with the shifts in commercial fisheries management systems, their perspectives of cultural and community changes brought on by fisheries privatization, and connection between those changes and colonial violence. The findings show that privatization processesâ€”which have been commonly heralded as an economic and environmental solution to fisheries managementâ€”have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Â© 2022 Elsevier Ltd</v>
      </c>
      <c r="J790" s="41">
        <f>IF(ISNUMBER(SEARCH("Yes",'2_all_summary'!$H789)),IF(ISNUMBER(SEARCH("Yes",'2_all_summary'!M789)),1,2),IF(ISNUMBER(SEARCH("No",'2_all_summary'!M789)),4,3))</f>
        <v>4</v>
      </c>
      <c r="K790" s="41">
        <f>IF(ISNUMBER(SEARCH("Yes",'2_all_summary'!$H789)),IF(ISNUMBER(SEARCH("Yes",'2_all_summary'!N789)),1,2),IF(ISNUMBER(SEARCH("No",'2_all_summary'!N789)),4,3))</f>
        <v>4</v>
      </c>
      <c r="L790" s="41">
        <f>IF(ISNUMBER(SEARCH("Yes",'2_all_summary'!$H789)),IF(ISNUMBER(SEARCH("Yes",'2_all_summary'!O789)),1,2),IF(ISNUMBER(SEARCH("No",'2_all_summary'!O789)),4,3))</f>
        <v>4</v>
      </c>
      <c r="M790" s="41">
        <f>IF(ISNUMBER(SEARCH("Yes",'2_all_summary'!$H789)),IF(0&lt;'2_all_summary'!P789,1,2),IF(0='2_all_summary'!P789,4,3))</f>
        <v>4</v>
      </c>
      <c r="N790" s="41">
        <f>IF(ISNUMBER(SEARCH("Yes",'2_all_summary'!$H789)),IF(ISNUMBER(SEARCH("Yes",'2_all_summary'!Q789)),1,2),IF(ISNUMBER(SEARCH("No",'2_all_summary'!Q789)),4,3))</f>
        <v>4</v>
      </c>
      <c r="O790" s="41">
        <f>IF(ISNUMBER(SEARCH("Yes",'2_all_summary'!$H789)),IF(ISNUMBER(SEARCH("Yes",'2_all_summary'!R789)),1,2),IF(ISNUMBER(SEARCH("No",'2_all_summary'!R789)),4,3))</f>
        <v>4</v>
      </c>
      <c r="P790" s="41">
        <f>IF(ISNUMBER(SEARCH("Yes",'2_all_summary'!$H789)),IF(ISNUMBER(SEARCH("Yes",'2_all_summary'!S789)),1,2),IF(ISNUMBER(SEARCH("No",'2_all_summary'!S789)),4,3))</f>
        <v>4</v>
      </c>
      <c r="Q790" s="41">
        <f>IF(ISNUMBER(SEARCH("Yes",'2_all_summary'!$H789)),IF(0&lt;'2_all_summary'!T789,1,2),IF(0='2_all_summary'!T789,4,3))</f>
        <v>4</v>
      </c>
      <c r="R790" s="41">
        <f>IF(ISNUMBER(SEARCH("Yes",'2_all_summary'!$H789)),IF(ISNUMBER(SEARCH("Yes",'2_all_summary'!U789)),1,2),IF(ISNUMBER(SEARCH("No",'2_all_summary'!U789)),4,3))</f>
        <v>4</v>
      </c>
    </row>
    <row r="791" spans="7:18" x14ac:dyDescent="0.3">
      <c r="G791" s="56"/>
      <c r="H791" s="41" t="str">
        <f>'2_all_summary'!D790</f>
        <v>Effects of habitat, wave exposure, and marine protected area status on coral reef fish assemblages in the Hawaiian archipelago</v>
      </c>
      <c r="I791" s="41" t="str">
        <f>'2_all_summary'!E790</f>
        <v>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v>
      </c>
      <c r="J791" s="41">
        <f>IF(ISNUMBER(SEARCH("Yes",'2_all_summary'!$H790)),IF(ISNUMBER(SEARCH("Yes",'2_all_summary'!M790)),1,2),IF(ISNUMBER(SEARCH("No",'2_all_summary'!M790)),4,3))</f>
        <v>4</v>
      </c>
      <c r="K791" s="41">
        <f>IF(ISNUMBER(SEARCH("Yes",'2_all_summary'!$H790)),IF(ISNUMBER(SEARCH("Yes",'2_all_summary'!N790)),1,2),IF(ISNUMBER(SEARCH("No",'2_all_summary'!N790)),4,3))</f>
        <v>4</v>
      </c>
      <c r="L791" s="41">
        <f>IF(ISNUMBER(SEARCH("Yes",'2_all_summary'!$H790)),IF(ISNUMBER(SEARCH("Yes",'2_all_summary'!O790)),1,2),IF(ISNUMBER(SEARCH("No",'2_all_summary'!O790)),4,3))</f>
        <v>4</v>
      </c>
      <c r="M791" s="41">
        <f>IF(ISNUMBER(SEARCH("Yes",'2_all_summary'!$H790)),IF(0&lt;'2_all_summary'!P790,1,2),IF(0='2_all_summary'!P790,4,3))</f>
        <v>4</v>
      </c>
      <c r="N791" s="41">
        <f>IF(ISNUMBER(SEARCH("Yes",'2_all_summary'!$H790)),IF(ISNUMBER(SEARCH("Yes",'2_all_summary'!Q790)),1,2),IF(ISNUMBER(SEARCH("No",'2_all_summary'!Q790)),4,3))</f>
        <v>4</v>
      </c>
      <c r="O791" s="41">
        <f>IF(ISNUMBER(SEARCH("Yes",'2_all_summary'!$H790)),IF(ISNUMBER(SEARCH("Yes",'2_all_summary'!R790)),1,2),IF(ISNUMBER(SEARCH("No",'2_all_summary'!R790)),4,3))</f>
        <v>4</v>
      </c>
      <c r="P791" s="41">
        <f>IF(ISNUMBER(SEARCH("Yes",'2_all_summary'!$H790)),IF(ISNUMBER(SEARCH("Yes",'2_all_summary'!S790)),1,2),IF(ISNUMBER(SEARCH("No",'2_all_summary'!S790)),4,3))</f>
        <v>4</v>
      </c>
      <c r="Q791" s="41">
        <f>IF(ISNUMBER(SEARCH("Yes",'2_all_summary'!$H790)),IF(0&lt;'2_all_summary'!T790,1,2),IF(0='2_all_summary'!T790,4,3))</f>
        <v>4</v>
      </c>
      <c r="R791" s="41">
        <f>IF(ISNUMBER(SEARCH("Yes",'2_all_summary'!$H790)),IF(ISNUMBER(SEARCH("Yes",'2_all_summary'!U790)),1,2),IF(ISNUMBER(SEARCH("No",'2_all_summary'!U790)),4,3))</f>
        <v>4</v>
      </c>
    </row>
    <row r="792" spans="7:18" x14ac:dyDescent="0.3">
      <c r="G792" s="56"/>
      <c r="H792" s="41" t="str">
        <f>'2_all_summary'!D791</f>
        <v>Small no-take areas benefit hard corals more than regulation through fishing permits</v>
      </c>
      <c r="I792" s="41" t="str">
        <f>'2_all_summary'!E791</f>
        <v>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(0.3â€“0.34Â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(39Â Â±Â 4%) is above the current mean for Philippine reefs (23%) and is comparable with the long-term average for reefs situated within Philippine MPAs (36%). This study suggests that exceptionally small reserves may benefit hard corals more than regulation via fishing permits. Â© 2022 The Author. Aquatic Conservation: Marine and Freshwater Ecosystems published by John Wiley &amp; Sons Ltd.</v>
      </c>
      <c r="J792" s="41">
        <f>IF(ISNUMBER(SEARCH("Yes",'2_all_summary'!$H791)),IF(ISNUMBER(SEARCH("Yes",'2_all_summary'!M791)),1,2),IF(ISNUMBER(SEARCH("No",'2_all_summary'!M791)),4,3))</f>
        <v>4</v>
      </c>
      <c r="K792" s="41">
        <f>IF(ISNUMBER(SEARCH("Yes",'2_all_summary'!$H791)),IF(ISNUMBER(SEARCH("Yes",'2_all_summary'!N791)),1,2),IF(ISNUMBER(SEARCH("No",'2_all_summary'!N791)),4,3))</f>
        <v>4</v>
      </c>
      <c r="L792" s="41">
        <f>IF(ISNUMBER(SEARCH("Yes",'2_all_summary'!$H791)),IF(ISNUMBER(SEARCH("Yes",'2_all_summary'!O791)),1,2),IF(ISNUMBER(SEARCH("No",'2_all_summary'!O791)),4,3))</f>
        <v>4</v>
      </c>
      <c r="M792" s="41">
        <f>IF(ISNUMBER(SEARCH("Yes",'2_all_summary'!$H791)),IF(0&lt;'2_all_summary'!P791,1,2),IF(0='2_all_summary'!P791,4,3))</f>
        <v>4</v>
      </c>
      <c r="N792" s="41">
        <f>IF(ISNUMBER(SEARCH("Yes",'2_all_summary'!$H791)),IF(ISNUMBER(SEARCH("Yes",'2_all_summary'!Q791)),1,2),IF(ISNUMBER(SEARCH("No",'2_all_summary'!Q791)),4,3))</f>
        <v>4</v>
      </c>
      <c r="O792" s="41">
        <f>IF(ISNUMBER(SEARCH("Yes",'2_all_summary'!$H791)),IF(ISNUMBER(SEARCH("Yes",'2_all_summary'!R791)),1,2),IF(ISNUMBER(SEARCH("No",'2_all_summary'!R791)),4,3))</f>
        <v>4</v>
      </c>
      <c r="P792" s="41">
        <f>IF(ISNUMBER(SEARCH("Yes",'2_all_summary'!$H791)),IF(ISNUMBER(SEARCH("Yes",'2_all_summary'!S791)),1,2),IF(ISNUMBER(SEARCH("No",'2_all_summary'!S791)),4,3))</f>
        <v>4</v>
      </c>
      <c r="Q792" s="41">
        <f>IF(ISNUMBER(SEARCH("Yes",'2_all_summary'!$H791)),IF(0&lt;'2_all_summary'!T791,1,2),IF(0='2_all_summary'!T791,4,3))</f>
        <v>4</v>
      </c>
      <c r="R792" s="41">
        <f>IF(ISNUMBER(SEARCH("Yes",'2_all_summary'!$H791)),IF(ISNUMBER(SEARCH("Yes",'2_all_summary'!U791)),1,2),IF(ISNUMBER(SEARCH("No",'2_all_summary'!U791)),4,3))</f>
        <v>4</v>
      </c>
    </row>
    <row r="793" spans="7:18" x14ac:dyDescent="0.3">
      <c r="G793" s="56"/>
      <c r="H793" s="41" t="str">
        <f>'2_all_summary'!D792</f>
        <v>Halfway to sustainability: Management lessons from community-based, marine no-take zones in the Mexican Caribbean</v>
      </c>
      <c r="I793" s="41" t="str">
        <f>'2_all_summary'!E792</f>
        <v>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Â© 2018 Elsevier Ltd</v>
      </c>
      <c r="J793" s="41">
        <f>IF(ISNUMBER(SEARCH("Yes",'2_all_summary'!$H792)),IF(ISNUMBER(SEARCH("Yes",'2_all_summary'!M792)),1,2),IF(ISNUMBER(SEARCH("No",'2_all_summary'!M792)),4,3))</f>
        <v>4</v>
      </c>
      <c r="K793" s="41">
        <f>IF(ISNUMBER(SEARCH("Yes",'2_all_summary'!$H792)),IF(ISNUMBER(SEARCH("Yes",'2_all_summary'!N792)),1,2),IF(ISNUMBER(SEARCH("No",'2_all_summary'!N792)),4,3))</f>
        <v>4</v>
      </c>
      <c r="L793" s="41">
        <f>IF(ISNUMBER(SEARCH("Yes",'2_all_summary'!$H792)),IF(ISNUMBER(SEARCH("Yes",'2_all_summary'!O792)),1,2),IF(ISNUMBER(SEARCH("No",'2_all_summary'!O792)),4,3))</f>
        <v>4</v>
      </c>
      <c r="M793" s="41">
        <f>IF(ISNUMBER(SEARCH("Yes",'2_all_summary'!$H792)),IF(0&lt;'2_all_summary'!P792,1,2),IF(0='2_all_summary'!P792,4,3))</f>
        <v>4</v>
      </c>
      <c r="N793" s="41">
        <f>IF(ISNUMBER(SEARCH("Yes",'2_all_summary'!$H792)),IF(ISNUMBER(SEARCH("Yes",'2_all_summary'!Q792)),1,2),IF(ISNUMBER(SEARCH("No",'2_all_summary'!Q792)),4,3))</f>
        <v>4</v>
      </c>
      <c r="O793" s="41">
        <f>IF(ISNUMBER(SEARCH("Yes",'2_all_summary'!$H792)),IF(ISNUMBER(SEARCH("Yes",'2_all_summary'!R792)),1,2),IF(ISNUMBER(SEARCH("No",'2_all_summary'!R792)),4,3))</f>
        <v>4</v>
      </c>
      <c r="P793" s="41">
        <f>IF(ISNUMBER(SEARCH("Yes",'2_all_summary'!$H792)),IF(ISNUMBER(SEARCH("Yes",'2_all_summary'!S792)),1,2),IF(ISNUMBER(SEARCH("No",'2_all_summary'!S792)),4,3))</f>
        <v>4</v>
      </c>
      <c r="Q793" s="41">
        <f>IF(ISNUMBER(SEARCH("Yes",'2_all_summary'!$H792)),IF(0&lt;'2_all_summary'!T792,1,2),IF(0='2_all_summary'!T792,4,3))</f>
        <v>4</v>
      </c>
      <c r="R793" s="41">
        <f>IF(ISNUMBER(SEARCH("Yes",'2_all_summary'!$H792)),IF(ISNUMBER(SEARCH("Yes",'2_all_summary'!U792)),1,2),IF(ISNUMBER(SEARCH("No",'2_all_summary'!U792)),4,3))</f>
        <v>4</v>
      </c>
    </row>
    <row r="794" spans="7:18" x14ac:dyDescent="0.3">
      <c r="G794" s="56"/>
      <c r="H794" s="41" t="str">
        <f>'2_all_summary'!D793</f>
        <v>Methods of consensus building for community-based fisheries management in Bangladesh and the Mekong Delta</v>
      </c>
      <c r="I794" s="41" t="str">
        <f>'2_all_summary'!E793</f>
        <v>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Â© 2004 Elsevier Ltd. All rights reserved.</v>
      </c>
      <c r="J794" s="41">
        <f>IF(ISNUMBER(SEARCH("Yes",'2_all_summary'!$H793)),IF(ISNUMBER(SEARCH("Yes",'2_all_summary'!M793)),1,2),IF(ISNUMBER(SEARCH("No",'2_all_summary'!M793)),4,3))</f>
        <v>4</v>
      </c>
      <c r="K794" s="41">
        <f>IF(ISNUMBER(SEARCH("Yes",'2_all_summary'!$H793)),IF(ISNUMBER(SEARCH("Yes",'2_all_summary'!N793)),1,2),IF(ISNUMBER(SEARCH("No",'2_all_summary'!N793)),4,3))</f>
        <v>4</v>
      </c>
      <c r="L794" s="41">
        <f>IF(ISNUMBER(SEARCH("Yes",'2_all_summary'!$H793)),IF(ISNUMBER(SEARCH("Yes",'2_all_summary'!O793)),1,2),IF(ISNUMBER(SEARCH("No",'2_all_summary'!O793)),4,3))</f>
        <v>4</v>
      </c>
      <c r="M794" s="41">
        <f>IF(ISNUMBER(SEARCH("Yes",'2_all_summary'!$H793)),IF(0&lt;'2_all_summary'!P793,1,2),IF(0='2_all_summary'!P793,4,3))</f>
        <v>4</v>
      </c>
      <c r="N794" s="41">
        <f>IF(ISNUMBER(SEARCH("Yes",'2_all_summary'!$H793)),IF(ISNUMBER(SEARCH("Yes",'2_all_summary'!Q793)),1,2),IF(ISNUMBER(SEARCH("No",'2_all_summary'!Q793)),4,3))</f>
        <v>4</v>
      </c>
      <c r="O794" s="41">
        <f>IF(ISNUMBER(SEARCH("Yes",'2_all_summary'!$H793)),IF(ISNUMBER(SEARCH("Yes",'2_all_summary'!R793)),1,2),IF(ISNUMBER(SEARCH("No",'2_all_summary'!R793)),4,3))</f>
        <v>4</v>
      </c>
      <c r="P794" s="41">
        <f>IF(ISNUMBER(SEARCH("Yes",'2_all_summary'!$H793)),IF(ISNUMBER(SEARCH("Yes",'2_all_summary'!S793)),1,2),IF(ISNUMBER(SEARCH("No",'2_all_summary'!S793)),4,3))</f>
        <v>4</v>
      </c>
      <c r="Q794" s="41">
        <f>IF(ISNUMBER(SEARCH("Yes",'2_all_summary'!$H793)),IF(0&lt;'2_all_summary'!T793,1,2),IF(0='2_all_summary'!T793,4,3))</f>
        <v>4</v>
      </c>
      <c r="R794" s="41">
        <f>IF(ISNUMBER(SEARCH("Yes",'2_all_summary'!$H793)),IF(ISNUMBER(SEARCH("Yes",'2_all_summary'!U793)),1,2),IF(ISNUMBER(SEARCH("No",'2_all_summary'!U793)),4,3))</f>
        <v>4</v>
      </c>
    </row>
    <row r="795" spans="7:18" x14ac:dyDescent="0.3">
      <c r="G795" s="56"/>
      <c r="H795" s="41" t="str">
        <f>'2_all_summary'!D794</f>
        <v>A rapid appraisal approach to evaluation of community-level fisheries management systems: Framework and field application at selected coastal fishing villages in the philippines and indonesia</v>
      </c>
      <c r="I795" s="41" t="str">
        <f>'2_all_summary'!E794</f>
        <v>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Â© 1997 Taylor &amp; Francis.</v>
      </c>
      <c r="J795" s="41">
        <f>IF(ISNUMBER(SEARCH("Yes",'2_all_summary'!$H794)),IF(ISNUMBER(SEARCH("Yes",'2_all_summary'!M794)),1,2),IF(ISNUMBER(SEARCH("No",'2_all_summary'!M794)),4,3))</f>
        <v>4</v>
      </c>
      <c r="K795" s="41">
        <f>IF(ISNUMBER(SEARCH("Yes",'2_all_summary'!$H794)),IF(ISNUMBER(SEARCH("Yes",'2_all_summary'!N794)),1,2),IF(ISNUMBER(SEARCH("No",'2_all_summary'!N794)),4,3))</f>
        <v>4</v>
      </c>
      <c r="L795" s="41">
        <f>IF(ISNUMBER(SEARCH("Yes",'2_all_summary'!$H794)),IF(ISNUMBER(SEARCH("Yes",'2_all_summary'!O794)),1,2),IF(ISNUMBER(SEARCH("No",'2_all_summary'!O794)),4,3))</f>
        <v>4</v>
      </c>
      <c r="M795" s="41">
        <f>IF(ISNUMBER(SEARCH("Yes",'2_all_summary'!$H794)),IF(0&lt;'2_all_summary'!P794,1,2),IF(0='2_all_summary'!P794,4,3))</f>
        <v>4</v>
      </c>
      <c r="N795" s="41">
        <f>IF(ISNUMBER(SEARCH("Yes",'2_all_summary'!$H794)),IF(ISNUMBER(SEARCH("Yes",'2_all_summary'!Q794)),1,2),IF(ISNUMBER(SEARCH("No",'2_all_summary'!Q794)),4,3))</f>
        <v>4</v>
      </c>
      <c r="O795" s="41">
        <f>IF(ISNUMBER(SEARCH("Yes",'2_all_summary'!$H794)),IF(ISNUMBER(SEARCH("Yes",'2_all_summary'!R794)),1,2),IF(ISNUMBER(SEARCH("No",'2_all_summary'!R794)),4,3))</f>
        <v>4</v>
      </c>
      <c r="P795" s="41">
        <f>IF(ISNUMBER(SEARCH("Yes",'2_all_summary'!$H794)),IF(ISNUMBER(SEARCH("Yes",'2_all_summary'!S794)),1,2),IF(ISNUMBER(SEARCH("No",'2_all_summary'!S794)),4,3))</f>
        <v>4</v>
      </c>
      <c r="Q795" s="41">
        <f>IF(ISNUMBER(SEARCH("Yes",'2_all_summary'!$H794)),IF(0&lt;'2_all_summary'!T794,1,2),IF(0='2_all_summary'!T794,4,3))</f>
        <v>4</v>
      </c>
      <c r="R795" s="41">
        <f>IF(ISNUMBER(SEARCH("Yes",'2_all_summary'!$H794)),IF(ISNUMBER(SEARCH("Yes",'2_all_summary'!U794)),1,2),IF(ISNUMBER(SEARCH("No",'2_all_summary'!U794)),4,3))</f>
        <v>4</v>
      </c>
    </row>
    <row r="796" spans="7:18" x14ac:dyDescent="0.3">
      <c r="G796" s="56"/>
      <c r="H796" s="41" t="str">
        <f>'2_all_summary'!D795</f>
        <v>Social finance and the commons paradigm: Exploring how community-based innovations transform finance for the common good</v>
      </c>
      <c r="I796" s="41" t="str">
        <f>'2_all_summary'!E795</f>
        <v>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â€œSocial finance and the commons,â€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Â© 2019, Emerald Publishing Limited.</v>
      </c>
      <c r="J796" s="41">
        <f>IF(ISNUMBER(SEARCH("Yes",'2_all_summary'!$H795)),IF(ISNUMBER(SEARCH("Yes",'2_all_summary'!M795)),1,2),IF(ISNUMBER(SEARCH("No",'2_all_summary'!M795)),4,3))</f>
        <v>4</v>
      </c>
      <c r="K796" s="41">
        <f>IF(ISNUMBER(SEARCH("Yes",'2_all_summary'!$H795)),IF(ISNUMBER(SEARCH("Yes",'2_all_summary'!N795)),1,2),IF(ISNUMBER(SEARCH("No",'2_all_summary'!N795)),4,3))</f>
        <v>4</v>
      </c>
      <c r="L796" s="41">
        <f>IF(ISNUMBER(SEARCH("Yes",'2_all_summary'!$H795)),IF(ISNUMBER(SEARCH("Yes",'2_all_summary'!O795)),1,2),IF(ISNUMBER(SEARCH("No",'2_all_summary'!O795)),4,3))</f>
        <v>4</v>
      </c>
      <c r="M796" s="41">
        <f>IF(ISNUMBER(SEARCH("Yes",'2_all_summary'!$H795)),IF(0&lt;'2_all_summary'!P795,1,2),IF(0='2_all_summary'!P795,4,3))</f>
        <v>4</v>
      </c>
      <c r="N796" s="41">
        <f>IF(ISNUMBER(SEARCH("Yes",'2_all_summary'!$H795)),IF(ISNUMBER(SEARCH("Yes",'2_all_summary'!Q795)),1,2),IF(ISNUMBER(SEARCH("No",'2_all_summary'!Q795)),4,3))</f>
        <v>4</v>
      </c>
      <c r="O796" s="41">
        <f>IF(ISNUMBER(SEARCH("Yes",'2_all_summary'!$H795)),IF(ISNUMBER(SEARCH("Yes",'2_all_summary'!R795)),1,2),IF(ISNUMBER(SEARCH("No",'2_all_summary'!R795)),4,3))</f>
        <v>4</v>
      </c>
      <c r="P796" s="41">
        <f>IF(ISNUMBER(SEARCH("Yes",'2_all_summary'!$H795)),IF(ISNUMBER(SEARCH("Yes",'2_all_summary'!S795)),1,2),IF(ISNUMBER(SEARCH("No",'2_all_summary'!S795)),4,3))</f>
        <v>4</v>
      </c>
      <c r="Q796" s="41">
        <f>IF(ISNUMBER(SEARCH("Yes",'2_all_summary'!$H795)),IF(0&lt;'2_all_summary'!T795,1,2),IF(0='2_all_summary'!T795,4,3))</f>
        <v>4</v>
      </c>
      <c r="R796" s="41">
        <f>IF(ISNUMBER(SEARCH("Yes",'2_all_summary'!$H795)),IF(ISNUMBER(SEARCH("Yes",'2_all_summary'!U795)),1,2),IF(ISNUMBER(SEARCH("No",'2_all_summary'!U795)),4,3))</f>
        <v>4</v>
      </c>
    </row>
    <row r="797" spans="7:18" x14ac:dyDescent="0.3">
      <c r="G797" s="56"/>
      <c r="H797" s="41" t="str">
        <f>'2_all_summary'!D796</f>
        <v>Collaborating with Alaska Native communities to design a cultural food intervention to address nutrition transition</v>
      </c>
      <c r="I797" s="41" t="str">
        <f>'2_all_summary'!E796</f>
        <v>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inter-ventionâ€”Neqa Elicarvigmun or the Fish-to-School (F2S) Programâ€”that reconnects students to their local food system in a remote Yupâ€™ik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peopleâ€™s behaviors and interactions with culturally significant foods are embedded in cultural perceptions and local contexts, it is important for nutrition interventions to address local perceptions of these foods. Â© 2017 Johns Hopkins University Press.</v>
      </c>
      <c r="J797" s="41">
        <f>IF(ISNUMBER(SEARCH("Yes",'2_all_summary'!$H796)),IF(ISNUMBER(SEARCH("Yes",'2_all_summary'!M796)),1,2),IF(ISNUMBER(SEARCH("No",'2_all_summary'!M796)),4,3))</f>
        <v>4</v>
      </c>
      <c r="K797" s="41">
        <f>IF(ISNUMBER(SEARCH("Yes",'2_all_summary'!$H796)),IF(ISNUMBER(SEARCH("Yes",'2_all_summary'!N796)),1,2),IF(ISNUMBER(SEARCH("No",'2_all_summary'!N796)),4,3))</f>
        <v>4</v>
      </c>
      <c r="L797" s="41">
        <f>IF(ISNUMBER(SEARCH("Yes",'2_all_summary'!$H796)),IF(ISNUMBER(SEARCH("Yes",'2_all_summary'!O796)),1,2),IF(ISNUMBER(SEARCH("No",'2_all_summary'!O796)),4,3))</f>
        <v>4</v>
      </c>
      <c r="M797" s="41">
        <f>IF(ISNUMBER(SEARCH("Yes",'2_all_summary'!$H796)),IF(0&lt;'2_all_summary'!P796,1,2),IF(0='2_all_summary'!P796,4,3))</f>
        <v>4</v>
      </c>
      <c r="N797" s="41">
        <f>IF(ISNUMBER(SEARCH("Yes",'2_all_summary'!$H796)),IF(ISNUMBER(SEARCH("Yes",'2_all_summary'!Q796)),1,2),IF(ISNUMBER(SEARCH("No",'2_all_summary'!Q796)),4,3))</f>
        <v>4</v>
      </c>
      <c r="O797" s="41">
        <f>IF(ISNUMBER(SEARCH("Yes",'2_all_summary'!$H796)),IF(ISNUMBER(SEARCH("Yes",'2_all_summary'!R796)),1,2),IF(ISNUMBER(SEARCH("No",'2_all_summary'!R796)),4,3))</f>
        <v>4</v>
      </c>
      <c r="P797" s="41">
        <f>IF(ISNUMBER(SEARCH("Yes",'2_all_summary'!$H796)),IF(ISNUMBER(SEARCH("Yes",'2_all_summary'!S796)),1,2),IF(ISNUMBER(SEARCH("No",'2_all_summary'!S796)),4,3))</f>
        <v>4</v>
      </c>
      <c r="Q797" s="41">
        <f>IF(ISNUMBER(SEARCH("Yes",'2_all_summary'!$H796)),IF(0&lt;'2_all_summary'!T796,1,2),IF(0='2_all_summary'!T796,4,3))</f>
        <v>4</v>
      </c>
      <c r="R797" s="41">
        <f>IF(ISNUMBER(SEARCH("Yes",'2_all_summary'!$H796)),IF(ISNUMBER(SEARCH("Yes",'2_all_summary'!U796)),1,2),IF(ISNUMBER(SEARCH("No",'2_all_summary'!U796)),4,3))</f>
        <v>4</v>
      </c>
    </row>
    <row r="798" spans="7:18" x14ac:dyDescent="0.3">
      <c r="G798" s="56"/>
      <c r="H798" s="41" t="str">
        <f>'2_all_summary'!D797</f>
        <v>Participatory monitoring in community-based fisheries management through a gender lens</v>
      </c>
      <c r="I798" s="41" t="str">
        <f>'2_all_summary'!E797</f>
        <v>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Â© 2022, The Author(s).</v>
      </c>
      <c r="J798" s="41">
        <f>IF(ISNUMBER(SEARCH("Yes",'2_all_summary'!$H797)),IF(ISNUMBER(SEARCH("Yes",'2_all_summary'!M797)),1,2),IF(ISNUMBER(SEARCH("No",'2_all_summary'!M797)),4,3))</f>
        <v>4</v>
      </c>
      <c r="K798" s="41">
        <f>IF(ISNUMBER(SEARCH("Yes",'2_all_summary'!$H797)),IF(ISNUMBER(SEARCH("Yes",'2_all_summary'!N797)),1,2),IF(ISNUMBER(SEARCH("No",'2_all_summary'!N797)),4,3))</f>
        <v>4</v>
      </c>
      <c r="L798" s="41">
        <f>IF(ISNUMBER(SEARCH("Yes",'2_all_summary'!$H797)),IF(ISNUMBER(SEARCH("Yes",'2_all_summary'!O797)),1,2),IF(ISNUMBER(SEARCH("No",'2_all_summary'!O797)),4,3))</f>
        <v>4</v>
      </c>
      <c r="M798" s="41">
        <f>IF(ISNUMBER(SEARCH("Yes",'2_all_summary'!$H797)),IF(0&lt;'2_all_summary'!P797,1,2),IF(0='2_all_summary'!P797,4,3))</f>
        <v>4</v>
      </c>
      <c r="N798" s="41">
        <f>IF(ISNUMBER(SEARCH("Yes",'2_all_summary'!$H797)),IF(ISNUMBER(SEARCH("Yes",'2_all_summary'!Q797)),1,2),IF(ISNUMBER(SEARCH("No",'2_all_summary'!Q797)),4,3))</f>
        <v>4</v>
      </c>
      <c r="O798" s="41">
        <f>IF(ISNUMBER(SEARCH("Yes",'2_all_summary'!$H797)),IF(ISNUMBER(SEARCH("Yes",'2_all_summary'!R797)),1,2),IF(ISNUMBER(SEARCH("No",'2_all_summary'!R797)),4,3))</f>
        <v>4</v>
      </c>
      <c r="P798" s="41">
        <f>IF(ISNUMBER(SEARCH("Yes",'2_all_summary'!$H797)),IF(ISNUMBER(SEARCH("Yes",'2_all_summary'!S797)),1,2),IF(ISNUMBER(SEARCH("No",'2_all_summary'!S797)),4,3))</f>
        <v>4</v>
      </c>
      <c r="Q798" s="41">
        <f>IF(ISNUMBER(SEARCH("Yes",'2_all_summary'!$H797)),IF(0&lt;'2_all_summary'!T797,1,2),IF(0='2_all_summary'!T797,4,3))</f>
        <v>4</v>
      </c>
      <c r="R798" s="41">
        <f>IF(ISNUMBER(SEARCH("Yes",'2_all_summary'!$H797)),IF(ISNUMBER(SEARCH("Yes",'2_all_summary'!U797)),1,2),IF(ISNUMBER(SEARCH("No",'2_all_summary'!U797)),4,3))</f>
        <v>4</v>
      </c>
    </row>
    <row r="799" spans="7:18" x14ac:dyDescent="0.3">
      <c r="G799" s="56"/>
      <c r="H799" s="41" t="str">
        <f>'2_all_summary'!D798</f>
        <v>Spring habitats of small pelagic fish communities in the Bay of Biscay</v>
      </c>
      <c r="I799" s="41" t="str">
        <f>'2_all_summary'!E798</f>
        <v>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â€œcharacteristic areasâ€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Â© 2017 Elsevier Ltd</v>
      </c>
      <c r="J799" s="41">
        <f>IF(ISNUMBER(SEARCH("Yes",'2_all_summary'!$H798)),IF(ISNUMBER(SEARCH("Yes",'2_all_summary'!M798)),1,2),IF(ISNUMBER(SEARCH("No",'2_all_summary'!M798)),4,3))</f>
        <v>4</v>
      </c>
      <c r="K799" s="41">
        <f>IF(ISNUMBER(SEARCH("Yes",'2_all_summary'!$H798)),IF(ISNUMBER(SEARCH("Yes",'2_all_summary'!N798)),1,2),IF(ISNUMBER(SEARCH("No",'2_all_summary'!N798)),4,3))</f>
        <v>4</v>
      </c>
      <c r="L799" s="41">
        <f>IF(ISNUMBER(SEARCH("Yes",'2_all_summary'!$H798)),IF(ISNUMBER(SEARCH("Yes",'2_all_summary'!O798)),1,2),IF(ISNUMBER(SEARCH("No",'2_all_summary'!O798)),4,3))</f>
        <v>4</v>
      </c>
      <c r="M799" s="41">
        <f>IF(ISNUMBER(SEARCH("Yes",'2_all_summary'!$H798)),IF(0&lt;'2_all_summary'!P798,1,2),IF(0='2_all_summary'!P798,4,3))</f>
        <v>4</v>
      </c>
      <c r="N799" s="41">
        <f>IF(ISNUMBER(SEARCH("Yes",'2_all_summary'!$H798)),IF(ISNUMBER(SEARCH("Yes",'2_all_summary'!Q798)),1,2),IF(ISNUMBER(SEARCH("No",'2_all_summary'!Q798)),4,3))</f>
        <v>4</v>
      </c>
      <c r="O799" s="41">
        <f>IF(ISNUMBER(SEARCH("Yes",'2_all_summary'!$H798)),IF(ISNUMBER(SEARCH("Yes",'2_all_summary'!R798)),1,2),IF(ISNUMBER(SEARCH("No",'2_all_summary'!R798)),4,3))</f>
        <v>4</v>
      </c>
      <c r="P799" s="41">
        <f>IF(ISNUMBER(SEARCH("Yes",'2_all_summary'!$H798)),IF(ISNUMBER(SEARCH("Yes",'2_all_summary'!S798)),1,2),IF(ISNUMBER(SEARCH("No",'2_all_summary'!S798)),4,3))</f>
        <v>4</v>
      </c>
      <c r="Q799" s="41">
        <f>IF(ISNUMBER(SEARCH("Yes",'2_all_summary'!$H798)),IF(0&lt;'2_all_summary'!T798,1,2),IF(0='2_all_summary'!T798,4,3))</f>
        <v>4</v>
      </c>
      <c r="R799" s="41">
        <f>IF(ISNUMBER(SEARCH("Yes",'2_all_summary'!$H798)),IF(ISNUMBER(SEARCH("Yes",'2_all_summary'!U798)),1,2),IF(ISNUMBER(SEARCH("No",'2_all_summary'!U798)),4,3))</f>
        <v>4</v>
      </c>
    </row>
    <row r="800" spans="7:18" x14ac:dyDescent="0.3">
      <c r="G800" s="56"/>
      <c r="H800" s="41" t="str">
        <f>'2_all_summary'!D799</f>
        <v>Bridging the gap between gender and marine conservation: The case of calatagan mangrove forest conservation park in Batangas, Philippines</v>
      </c>
      <c r="I800" s="41" t="str">
        <f>'2_all_summary'!E799</f>
        <v>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womenâ€™s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menâ€™s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womenâ€™s role as tour guides. In this program, the rise of women working in marine conservation was observed. Â© Universiti Putra Malaysia Press</v>
      </c>
      <c r="J800" s="41">
        <f>IF(ISNUMBER(SEARCH("Yes",'2_all_summary'!$H799)),IF(ISNUMBER(SEARCH("Yes",'2_all_summary'!M799)),1,2),IF(ISNUMBER(SEARCH("No",'2_all_summary'!M799)),4,3))</f>
        <v>4</v>
      </c>
      <c r="K800" s="41">
        <f>IF(ISNUMBER(SEARCH("Yes",'2_all_summary'!$H799)),IF(ISNUMBER(SEARCH("Yes",'2_all_summary'!N799)),1,2),IF(ISNUMBER(SEARCH("No",'2_all_summary'!N799)),4,3))</f>
        <v>4</v>
      </c>
      <c r="L800" s="41">
        <f>IF(ISNUMBER(SEARCH("Yes",'2_all_summary'!$H799)),IF(ISNUMBER(SEARCH("Yes",'2_all_summary'!O799)),1,2),IF(ISNUMBER(SEARCH("No",'2_all_summary'!O799)),4,3))</f>
        <v>4</v>
      </c>
      <c r="M800" s="41">
        <f>IF(ISNUMBER(SEARCH("Yes",'2_all_summary'!$H799)),IF(0&lt;'2_all_summary'!P799,1,2),IF(0='2_all_summary'!P799,4,3))</f>
        <v>4</v>
      </c>
      <c r="N800" s="41">
        <f>IF(ISNUMBER(SEARCH("Yes",'2_all_summary'!$H799)),IF(ISNUMBER(SEARCH("Yes",'2_all_summary'!Q799)),1,2),IF(ISNUMBER(SEARCH("No",'2_all_summary'!Q799)),4,3))</f>
        <v>4</v>
      </c>
      <c r="O800" s="41">
        <f>IF(ISNUMBER(SEARCH("Yes",'2_all_summary'!$H799)),IF(ISNUMBER(SEARCH("Yes",'2_all_summary'!R799)),1,2),IF(ISNUMBER(SEARCH("No",'2_all_summary'!R799)),4,3))</f>
        <v>4</v>
      </c>
      <c r="P800" s="41">
        <f>IF(ISNUMBER(SEARCH("Yes",'2_all_summary'!$H799)),IF(ISNUMBER(SEARCH("Yes",'2_all_summary'!S799)),1,2),IF(ISNUMBER(SEARCH("No",'2_all_summary'!S799)),4,3))</f>
        <v>4</v>
      </c>
      <c r="Q800" s="41">
        <f>IF(ISNUMBER(SEARCH("Yes",'2_all_summary'!$H799)),IF(0&lt;'2_all_summary'!T799,1,2),IF(0='2_all_summary'!T799,4,3))</f>
        <v>4</v>
      </c>
      <c r="R800" s="41">
        <f>IF(ISNUMBER(SEARCH("Yes",'2_all_summary'!$H799)),IF(ISNUMBER(SEARCH("Yes",'2_all_summary'!U799)),1,2),IF(ISNUMBER(SEARCH("No",'2_all_summary'!U799)),4,3))</f>
        <v>4</v>
      </c>
    </row>
    <row r="801" spans="7:18" x14ac:dyDescent="0.3">
      <c r="G801" s="56"/>
      <c r="H801" s="41" t="str">
        <f>'2_all_summary'!D800</f>
        <v>From community-based to centralised national management-A wrong turning for the governance of the marine protected area in Apo Island, Philippines?</v>
      </c>
      <c r="I801" s="41" t="str">
        <f>'2_all_summary'!E800</f>
        <v>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Â© 2009 Elsevier Ltd. All rights reserved.</v>
      </c>
      <c r="J801" s="41">
        <f>IF(ISNUMBER(SEARCH("Yes",'2_all_summary'!$H800)),IF(ISNUMBER(SEARCH("Yes",'2_all_summary'!M800)),1,2),IF(ISNUMBER(SEARCH("No",'2_all_summary'!M800)),4,3))</f>
        <v>4</v>
      </c>
      <c r="K801" s="41">
        <f>IF(ISNUMBER(SEARCH("Yes",'2_all_summary'!$H800)),IF(ISNUMBER(SEARCH("Yes",'2_all_summary'!N800)),1,2),IF(ISNUMBER(SEARCH("No",'2_all_summary'!N800)),4,3))</f>
        <v>4</v>
      </c>
      <c r="L801" s="41">
        <f>IF(ISNUMBER(SEARCH("Yes",'2_all_summary'!$H800)),IF(ISNUMBER(SEARCH("Yes",'2_all_summary'!O800)),1,2),IF(ISNUMBER(SEARCH("No",'2_all_summary'!O800)),4,3))</f>
        <v>4</v>
      </c>
      <c r="M801" s="41">
        <f>IF(ISNUMBER(SEARCH("Yes",'2_all_summary'!$H800)),IF(0&lt;'2_all_summary'!P800,1,2),IF(0='2_all_summary'!P800,4,3))</f>
        <v>4</v>
      </c>
      <c r="N801" s="41">
        <f>IF(ISNUMBER(SEARCH("Yes",'2_all_summary'!$H800)),IF(ISNUMBER(SEARCH("Yes",'2_all_summary'!Q800)),1,2),IF(ISNUMBER(SEARCH("No",'2_all_summary'!Q800)),4,3))</f>
        <v>4</v>
      </c>
      <c r="O801" s="41">
        <f>IF(ISNUMBER(SEARCH("Yes",'2_all_summary'!$H800)),IF(ISNUMBER(SEARCH("Yes",'2_all_summary'!R800)),1,2),IF(ISNUMBER(SEARCH("No",'2_all_summary'!R800)),4,3))</f>
        <v>4</v>
      </c>
      <c r="P801" s="41">
        <f>IF(ISNUMBER(SEARCH("Yes",'2_all_summary'!$H800)),IF(ISNUMBER(SEARCH("Yes",'2_all_summary'!S800)),1,2),IF(ISNUMBER(SEARCH("No",'2_all_summary'!S800)),4,3))</f>
        <v>4</v>
      </c>
      <c r="Q801" s="41">
        <f>IF(ISNUMBER(SEARCH("Yes",'2_all_summary'!$H800)),IF(0&lt;'2_all_summary'!T800,1,2),IF(0='2_all_summary'!T800,4,3))</f>
        <v>4</v>
      </c>
      <c r="R801" s="41">
        <f>IF(ISNUMBER(SEARCH("Yes",'2_all_summary'!$H800)),IF(ISNUMBER(SEARCH("Yes",'2_all_summary'!U800)),1,2),IF(ISNUMBER(SEARCH("No",'2_all_summary'!U800)),4,3))</f>
        <v>4</v>
      </c>
    </row>
    <row r="802" spans="7:18" x14ac:dyDescent="0.3">
      <c r="G802" s="56"/>
      <c r="H802" s="41" t="str">
        <f>'2_all_summary'!D801</f>
        <v>Community-based natural resource management: an effective tool to reduce poverty and inequality?</v>
      </c>
      <c r="I802" s="41" t="str">
        <f>'2_all_summary'!E801</f>
        <v>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Â© 2023 Informa UK Limited, trading as Taylor &amp; Francis Group.</v>
      </c>
      <c r="J802" s="41">
        <f>IF(ISNUMBER(SEARCH("Yes",'2_all_summary'!$H801)),IF(ISNUMBER(SEARCH("Yes",'2_all_summary'!M801)),1,2),IF(ISNUMBER(SEARCH("No",'2_all_summary'!M801)),4,3))</f>
        <v>4</v>
      </c>
      <c r="K802" s="41">
        <f>IF(ISNUMBER(SEARCH("Yes",'2_all_summary'!$H801)),IF(ISNUMBER(SEARCH("Yes",'2_all_summary'!N801)),1,2),IF(ISNUMBER(SEARCH("No",'2_all_summary'!N801)),4,3))</f>
        <v>4</v>
      </c>
      <c r="L802" s="41">
        <f>IF(ISNUMBER(SEARCH("Yes",'2_all_summary'!$H801)),IF(ISNUMBER(SEARCH("Yes",'2_all_summary'!O801)),1,2),IF(ISNUMBER(SEARCH("No",'2_all_summary'!O801)),4,3))</f>
        <v>4</v>
      </c>
      <c r="M802" s="41">
        <f>IF(ISNUMBER(SEARCH("Yes",'2_all_summary'!$H801)),IF(0&lt;'2_all_summary'!P801,1,2),IF(0='2_all_summary'!P801,4,3))</f>
        <v>4</v>
      </c>
      <c r="N802" s="41">
        <f>IF(ISNUMBER(SEARCH("Yes",'2_all_summary'!$H801)),IF(ISNUMBER(SEARCH("Yes",'2_all_summary'!Q801)),1,2),IF(ISNUMBER(SEARCH("No",'2_all_summary'!Q801)),4,3))</f>
        <v>4</v>
      </c>
      <c r="O802" s="41">
        <f>IF(ISNUMBER(SEARCH("Yes",'2_all_summary'!$H801)),IF(ISNUMBER(SEARCH("Yes",'2_all_summary'!R801)),1,2),IF(ISNUMBER(SEARCH("No",'2_all_summary'!R801)),4,3))</f>
        <v>4</v>
      </c>
      <c r="P802" s="41">
        <f>IF(ISNUMBER(SEARCH("Yes",'2_all_summary'!$H801)),IF(ISNUMBER(SEARCH("Yes",'2_all_summary'!S801)),1,2),IF(ISNUMBER(SEARCH("No",'2_all_summary'!S801)),4,3))</f>
        <v>4</v>
      </c>
      <c r="Q802" s="41">
        <f>IF(ISNUMBER(SEARCH("Yes",'2_all_summary'!$H801)),IF(0&lt;'2_all_summary'!T801,1,2),IF(0='2_all_summary'!T801,4,3))</f>
        <v>4</v>
      </c>
      <c r="R802" s="41">
        <f>IF(ISNUMBER(SEARCH("Yes",'2_all_summary'!$H801)),IF(ISNUMBER(SEARCH("Yes",'2_all_summary'!U801)),1,2),IF(ISNUMBER(SEARCH("No",'2_all_summary'!U801)),4,3))</f>
        <v>4</v>
      </c>
    </row>
    <row r="803" spans="7:18" x14ac:dyDescent="0.3">
      <c r="G803" s="56"/>
      <c r="H803" s="41" t="str">
        <f>'2_all_summary'!D802</f>
        <v>Characteristics and trends in required home care by GPs in Austria: Diseases and functional status of patients</v>
      </c>
      <c r="I803" s="41" t="str">
        <f>'2_all_summary'!E802</f>
        <v>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Â© 2006 Kamenski et al; licensee BioMed Central Ltd.</v>
      </c>
      <c r="J803" s="41">
        <f>IF(ISNUMBER(SEARCH("Yes",'2_all_summary'!$H802)),IF(ISNUMBER(SEARCH("Yes",'2_all_summary'!M802)),1,2),IF(ISNUMBER(SEARCH("No",'2_all_summary'!M802)),4,3))</f>
        <v>4</v>
      </c>
      <c r="K803" s="41">
        <f>IF(ISNUMBER(SEARCH("Yes",'2_all_summary'!$H802)),IF(ISNUMBER(SEARCH("Yes",'2_all_summary'!N802)),1,2),IF(ISNUMBER(SEARCH("No",'2_all_summary'!N802)),4,3))</f>
        <v>4</v>
      </c>
      <c r="L803" s="41">
        <f>IF(ISNUMBER(SEARCH("Yes",'2_all_summary'!$H802)),IF(ISNUMBER(SEARCH("Yes",'2_all_summary'!O802)),1,2),IF(ISNUMBER(SEARCH("No",'2_all_summary'!O802)),4,3))</f>
        <v>4</v>
      </c>
      <c r="M803" s="41">
        <f>IF(ISNUMBER(SEARCH("Yes",'2_all_summary'!$H802)),IF(0&lt;'2_all_summary'!P802,1,2),IF(0='2_all_summary'!P802,4,3))</f>
        <v>4</v>
      </c>
      <c r="N803" s="41">
        <f>IF(ISNUMBER(SEARCH("Yes",'2_all_summary'!$H802)),IF(ISNUMBER(SEARCH("Yes",'2_all_summary'!Q802)),1,2),IF(ISNUMBER(SEARCH("No",'2_all_summary'!Q802)),4,3))</f>
        <v>4</v>
      </c>
      <c r="O803" s="41">
        <f>IF(ISNUMBER(SEARCH("Yes",'2_all_summary'!$H802)),IF(ISNUMBER(SEARCH("Yes",'2_all_summary'!R802)),1,2),IF(ISNUMBER(SEARCH("No",'2_all_summary'!R802)),4,3))</f>
        <v>4</v>
      </c>
      <c r="P803" s="41">
        <f>IF(ISNUMBER(SEARCH("Yes",'2_all_summary'!$H802)),IF(ISNUMBER(SEARCH("Yes",'2_all_summary'!S802)),1,2),IF(ISNUMBER(SEARCH("No",'2_all_summary'!S802)),4,3))</f>
        <v>4</v>
      </c>
      <c r="Q803" s="41">
        <f>IF(ISNUMBER(SEARCH("Yes",'2_all_summary'!$H802)),IF(0&lt;'2_all_summary'!T802,1,2),IF(0='2_all_summary'!T802,4,3))</f>
        <v>4</v>
      </c>
      <c r="R803" s="41">
        <f>IF(ISNUMBER(SEARCH("Yes",'2_all_summary'!$H802)),IF(ISNUMBER(SEARCH("Yes",'2_all_summary'!U802)),1,2),IF(ISNUMBER(SEARCH("No",'2_all_summary'!U802)),4,3))</f>
        <v>4</v>
      </c>
    </row>
    <row r="804" spans="7:18" x14ac:dyDescent="0.3">
      <c r="G804" s="56"/>
      <c r="H804" s="41" t="str">
        <f>'2_all_summary'!D803</f>
        <v>Employing CBPR to investigate function, utility, and longevity of household filters to improve potable water quality for indigenous peoples at Lake AtitlÃ¡n, Guatemala: a pilot study with San Pedro de La Laguna</v>
      </c>
      <c r="I804" s="41" t="str">
        <f>'2_all_summary'!E803</f>
        <v>Cyanobacterial blooms at Lake AtitlÃ¡n in Guatemala threaten and compromise the livelihood and health of local residents. Indigenous Tzâ€™utujil, Kaqchikel, and Kâ€™icheâ€™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10Â Âµg/L in deionized water. Further studies are imperative to determine longevity of use in households and CBPR provides a powerful avenue to test efficacy of a possible intervention while engaging stakeholders and empowering community members with sustainable solutions. Â© 2016, Joint Center on Global Change and Earth System Science of the University of Maryland and Beijing Normal University and Springer-Verlag Berlin Heidelberg.</v>
      </c>
      <c r="J804" s="41">
        <f>IF(ISNUMBER(SEARCH("Yes",'2_all_summary'!$H803)),IF(ISNUMBER(SEARCH("Yes",'2_all_summary'!M803)),1,2),IF(ISNUMBER(SEARCH("No",'2_all_summary'!M803)),4,3))</f>
        <v>4</v>
      </c>
      <c r="K804" s="41">
        <f>IF(ISNUMBER(SEARCH("Yes",'2_all_summary'!$H803)),IF(ISNUMBER(SEARCH("Yes",'2_all_summary'!N803)),1,2),IF(ISNUMBER(SEARCH("No",'2_all_summary'!N803)),4,3))</f>
        <v>4</v>
      </c>
      <c r="L804" s="41">
        <f>IF(ISNUMBER(SEARCH("Yes",'2_all_summary'!$H803)),IF(ISNUMBER(SEARCH("Yes",'2_all_summary'!O803)),1,2),IF(ISNUMBER(SEARCH("No",'2_all_summary'!O803)),4,3))</f>
        <v>4</v>
      </c>
      <c r="M804" s="41">
        <f>IF(ISNUMBER(SEARCH("Yes",'2_all_summary'!$H803)),IF(0&lt;'2_all_summary'!P803,1,2),IF(0='2_all_summary'!P803,4,3))</f>
        <v>4</v>
      </c>
      <c r="N804" s="41">
        <f>IF(ISNUMBER(SEARCH("Yes",'2_all_summary'!$H803)),IF(ISNUMBER(SEARCH("Yes",'2_all_summary'!Q803)),1,2),IF(ISNUMBER(SEARCH("No",'2_all_summary'!Q803)),4,3))</f>
        <v>4</v>
      </c>
      <c r="O804" s="41">
        <f>IF(ISNUMBER(SEARCH("Yes",'2_all_summary'!$H803)),IF(ISNUMBER(SEARCH("Yes",'2_all_summary'!R803)),1,2),IF(ISNUMBER(SEARCH("No",'2_all_summary'!R803)),4,3))</f>
        <v>4</v>
      </c>
      <c r="P804" s="41">
        <f>IF(ISNUMBER(SEARCH("Yes",'2_all_summary'!$H803)),IF(ISNUMBER(SEARCH("Yes",'2_all_summary'!S803)),1,2),IF(ISNUMBER(SEARCH("No",'2_all_summary'!S803)),4,3))</f>
        <v>4</v>
      </c>
      <c r="Q804" s="41">
        <f>IF(ISNUMBER(SEARCH("Yes",'2_all_summary'!$H803)),IF(0&lt;'2_all_summary'!T803,1,2),IF(0='2_all_summary'!T803,4,3))</f>
        <v>4</v>
      </c>
      <c r="R804" s="41">
        <f>IF(ISNUMBER(SEARCH("Yes",'2_all_summary'!$H803)),IF(ISNUMBER(SEARCH("Yes",'2_all_summary'!U803)),1,2),IF(ISNUMBER(SEARCH("No",'2_all_summary'!U803)),4,3))</f>
        <v>4</v>
      </c>
    </row>
    <row r="805" spans="7:18" x14ac:dyDescent="0.3">
      <c r="G805" s="56"/>
      <c r="H805" s="41" t="str">
        <f>'2_all_summary'!D804</f>
        <v>Can civic engagement lead to deliberative democratic governance?: The emergence and struggle of the Community Forest User Group Federation in Nepal</v>
      </c>
      <c r="I805" s="41" t="str">
        <f>'2_all_summary'!E804</f>
        <v>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â€œmissing linkï¿½?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Nepalâ€™s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â€œdiscourse ethicsï¿½?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â€œsocial capital access regimeï¿½?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Nepalâ€™s community forestry programme has a well-established history of over 30 years, and is often considered one of the worldâ€™s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Nepalâ€™s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Â© 2012 Selection and editorial matter, Amrita Daniere and Hy Van Luong.</v>
      </c>
      <c r="J805" s="41">
        <f>IF(ISNUMBER(SEARCH("Yes",'2_all_summary'!$H804)),IF(ISNUMBER(SEARCH("Yes",'2_all_summary'!M804)),1,2),IF(ISNUMBER(SEARCH("No",'2_all_summary'!M804)),4,3))</f>
        <v>4</v>
      </c>
      <c r="K805" s="41">
        <f>IF(ISNUMBER(SEARCH("Yes",'2_all_summary'!$H804)),IF(ISNUMBER(SEARCH("Yes",'2_all_summary'!N804)),1,2),IF(ISNUMBER(SEARCH("No",'2_all_summary'!N804)),4,3))</f>
        <v>4</v>
      </c>
      <c r="L805" s="41">
        <f>IF(ISNUMBER(SEARCH("Yes",'2_all_summary'!$H804)),IF(ISNUMBER(SEARCH("Yes",'2_all_summary'!O804)),1,2),IF(ISNUMBER(SEARCH("No",'2_all_summary'!O804)),4,3))</f>
        <v>4</v>
      </c>
      <c r="M805" s="41">
        <f>IF(ISNUMBER(SEARCH("Yes",'2_all_summary'!$H804)),IF(0&lt;'2_all_summary'!P804,1,2),IF(0='2_all_summary'!P804,4,3))</f>
        <v>4</v>
      </c>
      <c r="N805" s="41">
        <f>IF(ISNUMBER(SEARCH("Yes",'2_all_summary'!$H804)),IF(ISNUMBER(SEARCH("Yes",'2_all_summary'!Q804)),1,2),IF(ISNUMBER(SEARCH("No",'2_all_summary'!Q804)),4,3))</f>
        <v>4</v>
      </c>
      <c r="O805" s="41">
        <f>IF(ISNUMBER(SEARCH("Yes",'2_all_summary'!$H804)),IF(ISNUMBER(SEARCH("Yes",'2_all_summary'!R804)),1,2),IF(ISNUMBER(SEARCH("No",'2_all_summary'!R804)),4,3))</f>
        <v>4</v>
      </c>
      <c r="P805" s="41">
        <f>IF(ISNUMBER(SEARCH("Yes",'2_all_summary'!$H804)),IF(ISNUMBER(SEARCH("Yes",'2_all_summary'!S804)),1,2),IF(ISNUMBER(SEARCH("No",'2_all_summary'!S804)),4,3))</f>
        <v>4</v>
      </c>
      <c r="Q805" s="41">
        <f>IF(ISNUMBER(SEARCH("Yes",'2_all_summary'!$H804)),IF(0&lt;'2_all_summary'!T804,1,2),IF(0='2_all_summary'!T804,4,3))</f>
        <v>4</v>
      </c>
      <c r="R805" s="41">
        <f>IF(ISNUMBER(SEARCH("Yes",'2_all_summary'!$H804)),IF(ISNUMBER(SEARCH("Yes",'2_all_summary'!U804)),1,2),IF(ISNUMBER(SEARCH("No",'2_all_summary'!U804)),4,3))</f>
        <v>4</v>
      </c>
    </row>
    <row r="806" spans="7:18" x14ac:dyDescent="0.3">
      <c r="G806" s="56"/>
      <c r="H806" s="41" t="str">
        <f>'2_all_summary'!D805</f>
        <v>Recovery of Arapaima sp. populations by community-based management in floodplains of the Purus River, Amazon</v>
      </c>
      <c r="I806" s="41" t="str">
        <f>'2_all_summary'!E805</f>
        <v>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0Â·01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Â© 2016 The Fisheries Society of the British Isles.</v>
      </c>
      <c r="J806" s="41">
        <f>IF(ISNUMBER(SEARCH("Yes",'2_all_summary'!$H805)),IF(ISNUMBER(SEARCH("Yes",'2_all_summary'!M805)),1,2),IF(ISNUMBER(SEARCH("No",'2_all_summary'!M805)),4,3))</f>
        <v>4</v>
      </c>
      <c r="K806" s="41">
        <f>IF(ISNUMBER(SEARCH("Yes",'2_all_summary'!$H805)),IF(ISNUMBER(SEARCH("Yes",'2_all_summary'!N805)),1,2),IF(ISNUMBER(SEARCH("No",'2_all_summary'!N805)),4,3))</f>
        <v>4</v>
      </c>
      <c r="L806" s="41">
        <f>IF(ISNUMBER(SEARCH("Yes",'2_all_summary'!$H805)),IF(ISNUMBER(SEARCH("Yes",'2_all_summary'!O805)),1,2),IF(ISNUMBER(SEARCH("No",'2_all_summary'!O805)),4,3))</f>
        <v>4</v>
      </c>
      <c r="M806" s="41">
        <f>IF(ISNUMBER(SEARCH("Yes",'2_all_summary'!$H805)),IF(0&lt;'2_all_summary'!P805,1,2),IF(0='2_all_summary'!P805,4,3))</f>
        <v>4</v>
      </c>
      <c r="N806" s="41">
        <f>IF(ISNUMBER(SEARCH("Yes",'2_all_summary'!$H805)),IF(ISNUMBER(SEARCH("Yes",'2_all_summary'!Q805)),1,2),IF(ISNUMBER(SEARCH("No",'2_all_summary'!Q805)),4,3))</f>
        <v>4</v>
      </c>
      <c r="O806" s="41">
        <f>IF(ISNUMBER(SEARCH("Yes",'2_all_summary'!$H805)),IF(ISNUMBER(SEARCH("Yes",'2_all_summary'!R805)),1,2),IF(ISNUMBER(SEARCH("No",'2_all_summary'!R805)),4,3))</f>
        <v>4</v>
      </c>
      <c r="P806" s="41">
        <f>IF(ISNUMBER(SEARCH("Yes",'2_all_summary'!$H805)),IF(ISNUMBER(SEARCH("Yes",'2_all_summary'!S805)),1,2),IF(ISNUMBER(SEARCH("No",'2_all_summary'!S805)),4,3))</f>
        <v>4</v>
      </c>
      <c r="Q806" s="41">
        <f>IF(ISNUMBER(SEARCH("Yes",'2_all_summary'!$H805)),IF(0&lt;'2_all_summary'!T805,1,2),IF(0='2_all_summary'!T805,4,3))</f>
        <v>4</v>
      </c>
      <c r="R806" s="41">
        <f>IF(ISNUMBER(SEARCH("Yes",'2_all_summary'!$H805)),IF(ISNUMBER(SEARCH("Yes",'2_all_summary'!U805)),1,2),IF(ISNUMBER(SEARCH("No",'2_all_summary'!U805)),4,3))</f>
        <v>4</v>
      </c>
    </row>
    <row r="807" spans="7:18" x14ac:dyDescent="0.3">
      <c r="G807" s="56"/>
      <c r="H807" s="41" t="str">
        <f>'2_all_summary'!D806</f>
        <v>Integrated initiatives in support of urban and peri-urban horticulture</v>
      </c>
      <c r="I807" s="41" t="str">
        <f>'2_all_summary'!E806</f>
        <v>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v>
      </c>
      <c r="J807" s="41">
        <f>IF(ISNUMBER(SEARCH("Yes",'2_all_summary'!$H806)),IF(ISNUMBER(SEARCH("Yes",'2_all_summary'!M806)),1,2),IF(ISNUMBER(SEARCH("No",'2_all_summary'!M806)),4,3))</f>
        <v>4</v>
      </c>
      <c r="K807" s="41">
        <f>IF(ISNUMBER(SEARCH("Yes",'2_all_summary'!$H806)),IF(ISNUMBER(SEARCH("Yes",'2_all_summary'!N806)),1,2),IF(ISNUMBER(SEARCH("No",'2_all_summary'!N806)),4,3))</f>
        <v>4</v>
      </c>
      <c r="L807" s="41">
        <f>IF(ISNUMBER(SEARCH("Yes",'2_all_summary'!$H806)),IF(ISNUMBER(SEARCH("Yes",'2_all_summary'!O806)),1,2),IF(ISNUMBER(SEARCH("No",'2_all_summary'!O806)),4,3))</f>
        <v>4</v>
      </c>
      <c r="M807" s="41">
        <f>IF(ISNUMBER(SEARCH("Yes",'2_all_summary'!$H806)),IF(0&lt;'2_all_summary'!P806,1,2),IF(0='2_all_summary'!P806,4,3))</f>
        <v>4</v>
      </c>
      <c r="N807" s="41">
        <f>IF(ISNUMBER(SEARCH("Yes",'2_all_summary'!$H806)),IF(ISNUMBER(SEARCH("Yes",'2_all_summary'!Q806)),1,2),IF(ISNUMBER(SEARCH("No",'2_all_summary'!Q806)),4,3))</f>
        <v>4</v>
      </c>
      <c r="O807" s="41">
        <f>IF(ISNUMBER(SEARCH("Yes",'2_all_summary'!$H806)),IF(ISNUMBER(SEARCH("Yes",'2_all_summary'!R806)),1,2),IF(ISNUMBER(SEARCH("No",'2_all_summary'!R806)),4,3))</f>
        <v>4</v>
      </c>
      <c r="P807" s="41">
        <f>IF(ISNUMBER(SEARCH("Yes",'2_all_summary'!$H806)),IF(ISNUMBER(SEARCH("Yes",'2_all_summary'!S806)),1,2),IF(ISNUMBER(SEARCH("No",'2_all_summary'!S806)),4,3))</f>
        <v>4</v>
      </c>
      <c r="Q807" s="41">
        <f>IF(ISNUMBER(SEARCH("Yes",'2_all_summary'!$H806)),IF(0&lt;'2_all_summary'!T806,1,2),IF(0='2_all_summary'!T806,4,3))</f>
        <v>4</v>
      </c>
      <c r="R807" s="41">
        <f>IF(ISNUMBER(SEARCH("Yes",'2_all_summary'!$H806)),IF(ISNUMBER(SEARCH("Yes",'2_all_summary'!U806)),1,2),IF(ISNUMBER(SEARCH("No",'2_all_summary'!U806)),4,3))</f>
        <v>4</v>
      </c>
    </row>
    <row r="808" spans="7:18" x14ac:dyDescent="0.3">
      <c r="G808" s="56"/>
      <c r="H808" s="41" t="str">
        <f>'2_all_summary'!D807</f>
        <v>Moving toward sustainability in the local management of floodplain lake fisheries in the Brazilian Amazon</v>
      </c>
      <c r="I808" s="41" t="str">
        <f>'2_all_summary'!E807</f>
        <v>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v>
      </c>
      <c r="J808" s="41">
        <f>IF(ISNUMBER(SEARCH("Yes",'2_all_summary'!$H807)),IF(ISNUMBER(SEARCH("Yes",'2_all_summary'!M807)),1,2),IF(ISNUMBER(SEARCH("No",'2_all_summary'!M807)),4,3))</f>
        <v>4</v>
      </c>
      <c r="K808" s="41">
        <f>IF(ISNUMBER(SEARCH("Yes",'2_all_summary'!$H807)),IF(ISNUMBER(SEARCH("Yes",'2_all_summary'!N807)),1,2),IF(ISNUMBER(SEARCH("No",'2_all_summary'!N807)),4,3))</f>
        <v>4</v>
      </c>
      <c r="L808" s="41">
        <f>IF(ISNUMBER(SEARCH("Yes",'2_all_summary'!$H807)),IF(ISNUMBER(SEARCH("Yes",'2_all_summary'!O807)),1,2),IF(ISNUMBER(SEARCH("No",'2_all_summary'!O807)),4,3))</f>
        <v>4</v>
      </c>
      <c r="M808" s="41">
        <f>IF(ISNUMBER(SEARCH("Yes",'2_all_summary'!$H807)),IF(0&lt;'2_all_summary'!P807,1,2),IF(0='2_all_summary'!P807,4,3))</f>
        <v>4</v>
      </c>
      <c r="N808" s="41">
        <f>IF(ISNUMBER(SEARCH("Yes",'2_all_summary'!$H807)),IF(ISNUMBER(SEARCH("Yes",'2_all_summary'!Q807)),1,2),IF(ISNUMBER(SEARCH("No",'2_all_summary'!Q807)),4,3))</f>
        <v>4</v>
      </c>
      <c r="O808" s="41">
        <f>IF(ISNUMBER(SEARCH("Yes",'2_all_summary'!$H807)),IF(ISNUMBER(SEARCH("Yes",'2_all_summary'!R807)),1,2),IF(ISNUMBER(SEARCH("No",'2_all_summary'!R807)),4,3))</f>
        <v>4</v>
      </c>
      <c r="P808" s="41">
        <f>IF(ISNUMBER(SEARCH("Yes",'2_all_summary'!$H807)),IF(ISNUMBER(SEARCH("Yes",'2_all_summary'!S807)),1,2),IF(ISNUMBER(SEARCH("No",'2_all_summary'!S807)),4,3))</f>
        <v>4</v>
      </c>
      <c r="Q808" s="41">
        <f>IF(ISNUMBER(SEARCH("Yes",'2_all_summary'!$H807)),IF(0&lt;'2_all_summary'!T807,1,2),IF(0='2_all_summary'!T807,4,3))</f>
        <v>4</v>
      </c>
      <c r="R808" s="41">
        <f>IF(ISNUMBER(SEARCH("Yes",'2_all_summary'!$H807)),IF(ISNUMBER(SEARCH("Yes",'2_all_summary'!U807)),1,2),IF(ISNUMBER(SEARCH("No",'2_all_summary'!U807)),4,3))</f>
        <v>4</v>
      </c>
    </row>
    <row r="809" spans="7:18" x14ac:dyDescent="0.3">
      <c r="G809" s="56"/>
      <c r="H809" s="41" t="str">
        <f>'2_all_summary'!D808</f>
        <v>Restoration of Hong Kong fisheries through deployment of artificial reefs in marine protected areas</v>
      </c>
      <c r="I809" s="41" t="str">
        <f>'2_all_summary'!E808</f>
        <v>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Â© 2002 International Council for the Exploration of the Sea. Published by Elsevier Science Ltd. All rights reserved.</v>
      </c>
      <c r="J809" s="41">
        <f>IF(ISNUMBER(SEARCH("Yes",'2_all_summary'!$H808)),IF(ISNUMBER(SEARCH("Yes",'2_all_summary'!M808)),1,2),IF(ISNUMBER(SEARCH("No",'2_all_summary'!M808)),4,3))</f>
        <v>4</v>
      </c>
      <c r="K809" s="41">
        <f>IF(ISNUMBER(SEARCH("Yes",'2_all_summary'!$H808)),IF(ISNUMBER(SEARCH("Yes",'2_all_summary'!N808)),1,2),IF(ISNUMBER(SEARCH("No",'2_all_summary'!N808)),4,3))</f>
        <v>4</v>
      </c>
      <c r="L809" s="41">
        <f>IF(ISNUMBER(SEARCH("Yes",'2_all_summary'!$H808)),IF(ISNUMBER(SEARCH("Yes",'2_all_summary'!O808)),1,2),IF(ISNUMBER(SEARCH("No",'2_all_summary'!O808)),4,3))</f>
        <v>4</v>
      </c>
      <c r="M809" s="41">
        <f>IF(ISNUMBER(SEARCH("Yes",'2_all_summary'!$H808)),IF(0&lt;'2_all_summary'!P808,1,2),IF(0='2_all_summary'!P808,4,3))</f>
        <v>4</v>
      </c>
      <c r="N809" s="41">
        <f>IF(ISNUMBER(SEARCH("Yes",'2_all_summary'!$H808)),IF(ISNUMBER(SEARCH("Yes",'2_all_summary'!Q808)),1,2),IF(ISNUMBER(SEARCH("No",'2_all_summary'!Q808)),4,3))</f>
        <v>4</v>
      </c>
      <c r="O809" s="41">
        <f>IF(ISNUMBER(SEARCH("Yes",'2_all_summary'!$H808)),IF(ISNUMBER(SEARCH("Yes",'2_all_summary'!R808)),1,2),IF(ISNUMBER(SEARCH("No",'2_all_summary'!R808)),4,3))</f>
        <v>4</v>
      </c>
      <c r="P809" s="41">
        <f>IF(ISNUMBER(SEARCH("Yes",'2_all_summary'!$H808)),IF(ISNUMBER(SEARCH("Yes",'2_all_summary'!S808)),1,2),IF(ISNUMBER(SEARCH("No",'2_all_summary'!S808)),4,3))</f>
        <v>4</v>
      </c>
      <c r="Q809" s="41">
        <f>IF(ISNUMBER(SEARCH("Yes",'2_all_summary'!$H808)),IF(0&lt;'2_all_summary'!T808,1,2),IF(0='2_all_summary'!T808,4,3))</f>
        <v>4</v>
      </c>
      <c r="R809" s="41">
        <f>IF(ISNUMBER(SEARCH("Yes",'2_all_summary'!$H808)),IF(ISNUMBER(SEARCH("Yes",'2_all_summary'!U808)),1,2),IF(ISNUMBER(SEARCH("No",'2_all_summary'!U808)),4,3))</f>
        <v>4</v>
      </c>
    </row>
    <row r="810" spans="7:18" x14ac:dyDescent="0.3">
      <c r="G810" s="56"/>
      <c r="H810" s="41" t="str">
        <f>'2_all_summary'!D809</f>
        <v>Rise, fall, and persistence in Kadakkodi: An enquiry into the evolution of a community institution for fishery management in Kerala, India</v>
      </c>
      <c r="I810" s="41" t="str">
        <f>'2_all_summary'!E809</f>
        <v>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Â© 2005 Cambridge University Press.</v>
      </c>
      <c r="J810" s="41">
        <f>IF(ISNUMBER(SEARCH("Yes",'2_all_summary'!$H809)),IF(ISNUMBER(SEARCH("Yes",'2_all_summary'!M809)),1,2),IF(ISNUMBER(SEARCH("No",'2_all_summary'!M809)),4,3))</f>
        <v>4</v>
      </c>
      <c r="K810" s="41">
        <f>IF(ISNUMBER(SEARCH("Yes",'2_all_summary'!$H809)),IF(ISNUMBER(SEARCH("Yes",'2_all_summary'!N809)),1,2),IF(ISNUMBER(SEARCH("No",'2_all_summary'!N809)),4,3))</f>
        <v>4</v>
      </c>
      <c r="L810" s="41">
        <f>IF(ISNUMBER(SEARCH("Yes",'2_all_summary'!$H809)),IF(ISNUMBER(SEARCH("Yes",'2_all_summary'!O809)),1,2),IF(ISNUMBER(SEARCH("No",'2_all_summary'!O809)),4,3))</f>
        <v>4</v>
      </c>
      <c r="M810" s="41">
        <f>IF(ISNUMBER(SEARCH("Yes",'2_all_summary'!$H809)),IF(0&lt;'2_all_summary'!P809,1,2),IF(0='2_all_summary'!P809,4,3))</f>
        <v>4</v>
      </c>
      <c r="N810" s="41">
        <f>IF(ISNUMBER(SEARCH("Yes",'2_all_summary'!$H809)),IF(ISNUMBER(SEARCH("Yes",'2_all_summary'!Q809)),1,2),IF(ISNUMBER(SEARCH("No",'2_all_summary'!Q809)),4,3))</f>
        <v>4</v>
      </c>
      <c r="O810" s="41">
        <f>IF(ISNUMBER(SEARCH("Yes",'2_all_summary'!$H809)),IF(ISNUMBER(SEARCH("Yes",'2_all_summary'!R809)),1,2),IF(ISNUMBER(SEARCH("No",'2_all_summary'!R809)),4,3))</f>
        <v>4</v>
      </c>
      <c r="P810" s="41">
        <f>IF(ISNUMBER(SEARCH("Yes",'2_all_summary'!$H809)),IF(ISNUMBER(SEARCH("Yes",'2_all_summary'!S809)),1,2),IF(ISNUMBER(SEARCH("No",'2_all_summary'!S809)),4,3))</f>
        <v>4</v>
      </c>
      <c r="Q810" s="41">
        <f>IF(ISNUMBER(SEARCH("Yes",'2_all_summary'!$H809)),IF(0&lt;'2_all_summary'!T809,1,2),IF(0='2_all_summary'!T809,4,3))</f>
        <v>4</v>
      </c>
      <c r="R810" s="41">
        <f>IF(ISNUMBER(SEARCH("Yes",'2_all_summary'!$H809)),IF(ISNUMBER(SEARCH("Yes",'2_all_summary'!U809)),1,2),IF(ISNUMBER(SEARCH("No",'2_all_summary'!U809)),4,3))</f>
        <v>4</v>
      </c>
    </row>
    <row r="811" spans="7:18" x14ac:dyDescent="0.3">
      <c r="G811" s="56"/>
      <c r="H811" s="41" t="str">
        <f>'2_all_summary'!D810</f>
        <v>Foregone harvests and neoliberal policies: Creating opportunities for rural, small-scale, community-based fisheries in southern Alaskan coastal villages</v>
      </c>
      <c r="I811" s="41" t="str">
        <f>'2_all_summary'!E810</f>
        <v>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Â© 2015 Elsevier Ltd.</v>
      </c>
      <c r="J811" s="41">
        <f>IF(ISNUMBER(SEARCH("Yes",'2_all_summary'!$H810)),IF(ISNUMBER(SEARCH("Yes",'2_all_summary'!M810)),1,2),IF(ISNUMBER(SEARCH("No",'2_all_summary'!M810)),4,3))</f>
        <v>4</v>
      </c>
      <c r="K811" s="41">
        <f>IF(ISNUMBER(SEARCH("Yes",'2_all_summary'!$H810)),IF(ISNUMBER(SEARCH("Yes",'2_all_summary'!N810)),1,2),IF(ISNUMBER(SEARCH("No",'2_all_summary'!N810)),4,3))</f>
        <v>4</v>
      </c>
      <c r="L811" s="41">
        <f>IF(ISNUMBER(SEARCH("Yes",'2_all_summary'!$H810)),IF(ISNUMBER(SEARCH("Yes",'2_all_summary'!O810)),1,2),IF(ISNUMBER(SEARCH("No",'2_all_summary'!O810)),4,3))</f>
        <v>4</v>
      </c>
      <c r="M811" s="41">
        <f>IF(ISNUMBER(SEARCH("Yes",'2_all_summary'!$H810)),IF(0&lt;'2_all_summary'!P810,1,2),IF(0='2_all_summary'!P810,4,3))</f>
        <v>4</v>
      </c>
      <c r="N811" s="41">
        <f>IF(ISNUMBER(SEARCH("Yes",'2_all_summary'!$H810)),IF(ISNUMBER(SEARCH("Yes",'2_all_summary'!Q810)),1,2),IF(ISNUMBER(SEARCH("No",'2_all_summary'!Q810)),4,3))</f>
        <v>4</v>
      </c>
      <c r="O811" s="41">
        <f>IF(ISNUMBER(SEARCH("Yes",'2_all_summary'!$H810)),IF(ISNUMBER(SEARCH("Yes",'2_all_summary'!R810)),1,2),IF(ISNUMBER(SEARCH("No",'2_all_summary'!R810)),4,3))</f>
        <v>4</v>
      </c>
      <c r="P811" s="41">
        <f>IF(ISNUMBER(SEARCH("Yes",'2_all_summary'!$H810)),IF(ISNUMBER(SEARCH("Yes",'2_all_summary'!S810)),1,2),IF(ISNUMBER(SEARCH("No",'2_all_summary'!S810)),4,3))</f>
        <v>4</v>
      </c>
      <c r="Q811" s="41">
        <f>IF(ISNUMBER(SEARCH("Yes",'2_all_summary'!$H810)),IF(0&lt;'2_all_summary'!T810,1,2),IF(0='2_all_summary'!T810,4,3))</f>
        <v>4</v>
      </c>
      <c r="R811" s="41">
        <f>IF(ISNUMBER(SEARCH("Yes",'2_all_summary'!$H810)),IF(ISNUMBER(SEARCH("Yes",'2_all_summary'!U810)),1,2),IF(ISNUMBER(SEARCH("No",'2_all_summary'!U810)),4,3))</f>
        <v>4</v>
      </c>
    </row>
    <row r="812" spans="7:18" x14ac:dyDescent="0.3">
      <c r="G812" s="56"/>
      <c r="H812" s="41" t="str">
        <f>'2_all_summary'!D811</f>
        <v>Innovative education and training for community-based water protection units</v>
      </c>
      <c r="I812" s="41" t="str">
        <f>'2_all_summary'!E811</f>
        <v>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Â© IWA Publishing 2012.</v>
      </c>
      <c r="J812" s="41">
        <f>IF(ISNUMBER(SEARCH("Yes",'2_all_summary'!$H811)),IF(ISNUMBER(SEARCH("Yes",'2_all_summary'!M811)),1,2),IF(ISNUMBER(SEARCH("No",'2_all_summary'!M811)),4,3))</f>
        <v>4</v>
      </c>
      <c r="K812" s="41">
        <f>IF(ISNUMBER(SEARCH("Yes",'2_all_summary'!$H811)),IF(ISNUMBER(SEARCH("Yes",'2_all_summary'!N811)),1,2),IF(ISNUMBER(SEARCH("No",'2_all_summary'!N811)),4,3))</f>
        <v>4</v>
      </c>
      <c r="L812" s="41">
        <f>IF(ISNUMBER(SEARCH("Yes",'2_all_summary'!$H811)),IF(ISNUMBER(SEARCH("Yes",'2_all_summary'!O811)),1,2),IF(ISNUMBER(SEARCH("No",'2_all_summary'!O811)),4,3))</f>
        <v>4</v>
      </c>
      <c r="M812" s="41">
        <f>IF(ISNUMBER(SEARCH("Yes",'2_all_summary'!$H811)),IF(0&lt;'2_all_summary'!P811,1,2),IF(0='2_all_summary'!P811,4,3))</f>
        <v>4</v>
      </c>
      <c r="N812" s="41">
        <f>IF(ISNUMBER(SEARCH("Yes",'2_all_summary'!$H811)),IF(ISNUMBER(SEARCH("Yes",'2_all_summary'!Q811)),1,2),IF(ISNUMBER(SEARCH("No",'2_all_summary'!Q811)),4,3))</f>
        <v>4</v>
      </c>
      <c r="O812" s="41">
        <f>IF(ISNUMBER(SEARCH("Yes",'2_all_summary'!$H811)),IF(ISNUMBER(SEARCH("Yes",'2_all_summary'!R811)),1,2),IF(ISNUMBER(SEARCH("No",'2_all_summary'!R811)),4,3))</f>
        <v>4</v>
      </c>
      <c r="P812" s="41">
        <f>IF(ISNUMBER(SEARCH("Yes",'2_all_summary'!$H811)),IF(ISNUMBER(SEARCH("Yes",'2_all_summary'!S811)),1,2),IF(ISNUMBER(SEARCH("No",'2_all_summary'!S811)),4,3))</f>
        <v>4</v>
      </c>
      <c r="Q812" s="41">
        <f>IF(ISNUMBER(SEARCH("Yes",'2_all_summary'!$H811)),IF(0&lt;'2_all_summary'!T811,1,2),IF(0='2_all_summary'!T811,4,3))</f>
        <v>4</v>
      </c>
      <c r="R812" s="41">
        <f>IF(ISNUMBER(SEARCH("Yes",'2_all_summary'!$H811)),IF(ISNUMBER(SEARCH("Yes",'2_all_summary'!U811)),1,2),IF(ISNUMBER(SEARCH("No",'2_all_summary'!U811)),4,3))</f>
        <v>4</v>
      </c>
    </row>
    <row r="813" spans="7:18" x14ac:dyDescent="0.3">
      <c r="G813" s="56"/>
      <c r="H813" s="41" t="str">
        <f>'2_all_summary'!D812</f>
        <v>Predicted impact of the invasive lionfish Pterois volitans on the food web of a Caribbean coral reef</v>
      </c>
      <c r="I813" s="41" t="str">
        <f>'2_all_summary'!E812</f>
        <v>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Â© 2011 Elsevier Inc.</v>
      </c>
      <c r="J813" s="41">
        <f>IF(ISNUMBER(SEARCH("Yes",'2_all_summary'!$H812)),IF(ISNUMBER(SEARCH("Yes",'2_all_summary'!M812)),1,2),IF(ISNUMBER(SEARCH("No",'2_all_summary'!M812)),4,3))</f>
        <v>4</v>
      </c>
      <c r="K813" s="41">
        <f>IF(ISNUMBER(SEARCH("Yes",'2_all_summary'!$H812)),IF(ISNUMBER(SEARCH("Yes",'2_all_summary'!N812)),1,2),IF(ISNUMBER(SEARCH("No",'2_all_summary'!N812)),4,3))</f>
        <v>4</v>
      </c>
      <c r="L813" s="41">
        <f>IF(ISNUMBER(SEARCH("Yes",'2_all_summary'!$H812)),IF(ISNUMBER(SEARCH("Yes",'2_all_summary'!O812)),1,2),IF(ISNUMBER(SEARCH("No",'2_all_summary'!O812)),4,3))</f>
        <v>4</v>
      </c>
      <c r="M813" s="41">
        <f>IF(ISNUMBER(SEARCH("Yes",'2_all_summary'!$H812)),IF(0&lt;'2_all_summary'!P812,1,2),IF(0='2_all_summary'!P812,4,3))</f>
        <v>4</v>
      </c>
      <c r="N813" s="41">
        <f>IF(ISNUMBER(SEARCH("Yes",'2_all_summary'!$H812)),IF(ISNUMBER(SEARCH("Yes",'2_all_summary'!Q812)),1,2),IF(ISNUMBER(SEARCH("No",'2_all_summary'!Q812)),4,3))</f>
        <v>4</v>
      </c>
      <c r="O813" s="41">
        <f>IF(ISNUMBER(SEARCH("Yes",'2_all_summary'!$H812)),IF(ISNUMBER(SEARCH("Yes",'2_all_summary'!R812)),1,2),IF(ISNUMBER(SEARCH("No",'2_all_summary'!R812)),4,3))</f>
        <v>3</v>
      </c>
      <c r="P813" s="41">
        <f>IF(ISNUMBER(SEARCH("Yes",'2_all_summary'!$H812)),IF(ISNUMBER(SEARCH("Yes",'2_all_summary'!S812)),1,2),IF(ISNUMBER(SEARCH("No",'2_all_summary'!S812)),4,3))</f>
        <v>4</v>
      </c>
      <c r="Q813" s="41">
        <f>IF(ISNUMBER(SEARCH("Yes",'2_all_summary'!$H812)),IF(0&lt;'2_all_summary'!T812,1,2),IF(0='2_all_summary'!T812,4,3))</f>
        <v>3</v>
      </c>
      <c r="R813" s="41">
        <f>IF(ISNUMBER(SEARCH("Yes",'2_all_summary'!$H812)),IF(ISNUMBER(SEARCH("Yes",'2_all_summary'!U812)),1,2),IF(ISNUMBER(SEARCH("No",'2_all_summary'!U812)),4,3))</f>
        <v>3</v>
      </c>
    </row>
    <row r="814" spans="7:18" x14ac:dyDescent="0.3">
      <c r="G814" s="56"/>
      <c r="H814" s="41" t="str">
        <f>'2_all_summary'!D813</f>
        <v>Monitoring, assessing, and managing fish stocks in Lake Malawi/Nyassa: Current approaches and future possibilities</v>
      </c>
      <c r="I814" s="41" t="str">
        <f>'2_all_summary'!E813</f>
        <v>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v>
      </c>
      <c r="J814" s="41">
        <f>IF(ISNUMBER(SEARCH("Yes",'2_all_summary'!$H813)),IF(ISNUMBER(SEARCH("Yes",'2_all_summary'!M813)),1,2),IF(ISNUMBER(SEARCH("No",'2_all_summary'!M813)),4,3))</f>
        <v>4</v>
      </c>
      <c r="K814" s="41">
        <f>IF(ISNUMBER(SEARCH("Yes",'2_all_summary'!$H813)),IF(ISNUMBER(SEARCH("Yes",'2_all_summary'!N813)),1,2),IF(ISNUMBER(SEARCH("No",'2_all_summary'!N813)),4,3))</f>
        <v>4</v>
      </c>
      <c r="L814" s="41">
        <f>IF(ISNUMBER(SEARCH("Yes",'2_all_summary'!$H813)),IF(ISNUMBER(SEARCH("Yes",'2_all_summary'!O813)),1,2),IF(ISNUMBER(SEARCH("No",'2_all_summary'!O813)),4,3))</f>
        <v>4</v>
      </c>
      <c r="M814" s="41">
        <f>IF(ISNUMBER(SEARCH("Yes",'2_all_summary'!$H813)),IF(0&lt;'2_all_summary'!P813,1,2),IF(0='2_all_summary'!P813,4,3))</f>
        <v>4</v>
      </c>
      <c r="N814" s="41">
        <f>IF(ISNUMBER(SEARCH("Yes",'2_all_summary'!$H813)),IF(ISNUMBER(SEARCH("Yes",'2_all_summary'!Q813)),1,2),IF(ISNUMBER(SEARCH("No",'2_all_summary'!Q813)),4,3))</f>
        <v>4</v>
      </c>
      <c r="O814" s="41">
        <f>IF(ISNUMBER(SEARCH("Yes",'2_all_summary'!$H813)),IF(ISNUMBER(SEARCH("Yes",'2_all_summary'!R813)),1,2),IF(ISNUMBER(SEARCH("No",'2_all_summary'!R813)),4,3))</f>
        <v>4</v>
      </c>
      <c r="P814" s="41">
        <f>IF(ISNUMBER(SEARCH("Yes",'2_all_summary'!$H813)),IF(ISNUMBER(SEARCH("Yes",'2_all_summary'!S813)),1,2),IF(ISNUMBER(SEARCH("No",'2_all_summary'!S813)),4,3))</f>
        <v>4</v>
      </c>
      <c r="Q814" s="41">
        <f>IF(ISNUMBER(SEARCH("Yes",'2_all_summary'!$H813)),IF(0&lt;'2_all_summary'!T813,1,2),IF(0='2_all_summary'!T813,4,3))</f>
        <v>4</v>
      </c>
      <c r="R814" s="41">
        <f>IF(ISNUMBER(SEARCH("Yes",'2_all_summary'!$H813)),IF(ISNUMBER(SEARCH("Yes",'2_all_summary'!U813)),1,2),IF(ISNUMBER(SEARCH("No",'2_all_summary'!U813)),4,3))</f>
        <v>4</v>
      </c>
    </row>
    <row r="815" spans="7:18" x14ac:dyDescent="0.3">
      <c r="G815" s="56"/>
      <c r="H815" s="41" t="str">
        <f>'2_all_summary'!D814</f>
        <v>Local fisheries conservation and management works: implications of migrations and site fidelity of Arapaima in the Lower Amazon</v>
      </c>
      <c r="I815" s="41" t="str">
        <f>'2_all_summary'!E814</f>
        <v>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Â© 2022, The Author(s), under exclusive licence to Springer Nature B.V.</v>
      </c>
      <c r="J815" s="41">
        <f>IF(ISNUMBER(SEARCH("Yes",'2_all_summary'!$H814)),IF(ISNUMBER(SEARCH("Yes",'2_all_summary'!M814)),1,2),IF(ISNUMBER(SEARCH("No",'2_all_summary'!M814)),4,3))</f>
        <v>4</v>
      </c>
      <c r="K815" s="41">
        <f>IF(ISNUMBER(SEARCH("Yes",'2_all_summary'!$H814)),IF(ISNUMBER(SEARCH("Yes",'2_all_summary'!N814)),1,2),IF(ISNUMBER(SEARCH("No",'2_all_summary'!N814)),4,3))</f>
        <v>4</v>
      </c>
      <c r="L815" s="41">
        <f>IF(ISNUMBER(SEARCH("Yes",'2_all_summary'!$H814)),IF(ISNUMBER(SEARCH("Yes",'2_all_summary'!O814)),1,2),IF(ISNUMBER(SEARCH("No",'2_all_summary'!O814)),4,3))</f>
        <v>4</v>
      </c>
      <c r="M815" s="41">
        <f>IF(ISNUMBER(SEARCH("Yes",'2_all_summary'!$H814)),IF(0&lt;'2_all_summary'!P814,1,2),IF(0='2_all_summary'!P814,4,3))</f>
        <v>4</v>
      </c>
      <c r="N815" s="41">
        <f>IF(ISNUMBER(SEARCH("Yes",'2_all_summary'!$H814)),IF(ISNUMBER(SEARCH("Yes",'2_all_summary'!Q814)),1,2),IF(ISNUMBER(SEARCH("No",'2_all_summary'!Q814)),4,3))</f>
        <v>4</v>
      </c>
      <c r="O815" s="41">
        <f>IF(ISNUMBER(SEARCH("Yes",'2_all_summary'!$H814)),IF(ISNUMBER(SEARCH("Yes",'2_all_summary'!R814)),1,2),IF(ISNUMBER(SEARCH("No",'2_all_summary'!R814)),4,3))</f>
        <v>4</v>
      </c>
      <c r="P815" s="41">
        <f>IF(ISNUMBER(SEARCH("Yes",'2_all_summary'!$H814)),IF(ISNUMBER(SEARCH("Yes",'2_all_summary'!S814)),1,2),IF(ISNUMBER(SEARCH("No",'2_all_summary'!S814)),4,3))</f>
        <v>4</v>
      </c>
      <c r="Q815" s="41">
        <f>IF(ISNUMBER(SEARCH("Yes",'2_all_summary'!$H814)),IF(0&lt;'2_all_summary'!T814,1,2),IF(0='2_all_summary'!T814,4,3))</f>
        <v>4</v>
      </c>
      <c r="R815" s="41">
        <f>IF(ISNUMBER(SEARCH("Yes",'2_all_summary'!$H814)),IF(ISNUMBER(SEARCH("Yes",'2_all_summary'!U814)),1,2),IF(ISNUMBER(SEARCH("No",'2_all_summary'!U814)),4,3))</f>
        <v>4</v>
      </c>
    </row>
    <row r="816" spans="7:18" x14ac:dyDescent="0.3">
      <c r="G816" s="56"/>
      <c r="H816" s="41" t="str">
        <f>'2_all_summary'!D815</f>
        <v>The psychological impacts of community-based protected areas</v>
      </c>
      <c r="I816" s="41" t="str">
        <f>'2_all_summary'!E815</f>
        <v>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1â€“3Â years old, medium-aged: 5â€“11Â years old and old: 20â€“25Â years old) MPAs in the Philippines. Respondents included both community members either involved (nÂ =Â 101) or not involved (nÂ =Â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Â© 2022 John Wiley &amp; Sons Ltd.</v>
      </c>
      <c r="J816" s="41">
        <f>IF(ISNUMBER(SEARCH("Yes",'2_all_summary'!$H815)),IF(ISNUMBER(SEARCH("Yes",'2_all_summary'!M815)),1,2),IF(ISNUMBER(SEARCH("No",'2_all_summary'!M815)),4,3))</f>
        <v>4</v>
      </c>
      <c r="K816" s="41">
        <f>IF(ISNUMBER(SEARCH("Yes",'2_all_summary'!$H815)),IF(ISNUMBER(SEARCH("Yes",'2_all_summary'!N815)),1,2),IF(ISNUMBER(SEARCH("No",'2_all_summary'!N815)),4,3))</f>
        <v>4</v>
      </c>
      <c r="L816" s="41">
        <f>IF(ISNUMBER(SEARCH("Yes",'2_all_summary'!$H815)),IF(ISNUMBER(SEARCH("Yes",'2_all_summary'!O815)),1,2),IF(ISNUMBER(SEARCH("No",'2_all_summary'!O815)),4,3))</f>
        <v>4</v>
      </c>
      <c r="M816" s="41">
        <f>IF(ISNUMBER(SEARCH("Yes",'2_all_summary'!$H815)),IF(0&lt;'2_all_summary'!P815,1,2),IF(0='2_all_summary'!P815,4,3))</f>
        <v>4</v>
      </c>
      <c r="N816" s="41">
        <f>IF(ISNUMBER(SEARCH("Yes",'2_all_summary'!$H815)),IF(ISNUMBER(SEARCH("Yes",'2_all_summary'!Q815)),1,2),IF(ISNUMBER(SEARCH("No",'2_all_summary'!Q815)),4,3))</f>
        <v>4</v>
      </c>
      <c r="O816" s="41">
        <f>IF(ISNUMBER(SEARCH("Yes",'2_all_summary'!$H815)),IF(ISNUMBER(SEARCH("Yes",'2_all_summary'!R815)),1,2),IF(ISNUMBER(SEARCH("No",'2_all_summary'!R815)),4,3))</f>
        <v>4</v>
      </c>
      <c r="P816" s="41">
        <f>IF(ISNUMBER(SEARCH("Yes",'2_all_summary'!$H815)),IF(ISNUMBER(SEARCH("Yes",'2_all_summary'!S815)),1,2),IF(ISNUMBER(SEARCH("No",'2_all_summary'!S815)),4,3))</f>
        <v>4</v>
      </c>
      <c r="Q816" s="41">
        <f>IF(ISNUMBER(SEARCH("Yes",'2_all_summary'!$H815)),IF(0&lt;'2_all_summary'!T815,1,2),IF(0='2_all_summary'!T815,4,3))</f>
        <v>4</v>
      </c>
      <c r="R816" s="41">
        <f>IF(ISNUMBER(SEARCH("Yes",'2_all_summary'!$H815)),IF(ISNUMBER(SEARCH("Yes",'2_all_summary'!U815)),1,2),IF(ISNUMBER(SEARCH("No",'2_all_summary'!U815)),4,3))</f>
        <v>4</v>
      </c>
    </row>
    <row r="817" spans="7:18" x14ac:dyDescent="0.3">
      <c r="G817" s="56"/>
      <c r="H817" s="41" t="str">
        <f>'2_all_summary'!D816</f>
        <v>Identifying management preferences, institutional organisational rules, and their capacity to improve fisheries management in Pemba, Mozambique</v>
      </c>
      <c r="I817" s="41" t="str">
        <f>'2_all_summary'!E816</f>
        <v>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Â© 2013 Copyright NISC (Pty) Ltd.</v>
      </c>
      <c r="J817" s="41">
        <f>IF(ISNUMBER(SEARCH("Yes",'2_all_summary'!$H816)),IF(ISNUMBER(SEARCH("Yes",'2_all_summary'!M816)),1,2),IF(ISNUMBER(SEARCH("No",'2_all_summary'!M816)),4,3))</f>
        <v>4</v>
      </c>
      <c r="K817" s="41">
        <f>IF(ISNUMBER(SEARCH("Yes",'2_all_summary'!$H816)),IF(ISNUMBER(SEARCH("Yes",'2_all_summary'!N816)),1,2),IF(ISNUMBER(SEARCH("No",'2_all_summary'!N816)),4,3))</f>
        <v>4</v>
      </c>
      <c r="L817" s="41">
        <f>IF(ISNUMBER(SEARCH("Yes",'2_all_summary'!$H816)),IF(ISNUMBER(SEARCH("Yes",'2_all_summary'!O816)),1,2),IF(ISNUMBER(SEARCH("No",'2_all_summary'!O816)),4,3))</f>
        <v>4</v>
      </c>
      <c r="M817" s="41">
        <f>IF(ISNUMBER(SEARCH("Yes",'2_all_summary'!$H816)),IF(0&lt;'2_all_summary'!P816,1,2),IF(0='2_all_summary'!P816,4,3))</f>
        <v>4</v>
      </c>
      <c r="N817" s="41">
        <f>IF(ISNUMBER(SEARCH("Yes",'2_all_summary'!$H816)),IF(ISNUMBER(SEARCH("Yes",'2_all_summary'!Q816)),1,2),IF(ISNUMBER(SEARCH("No",'2_all_summary'!Q816)),4,3))</f>
        <v>4</v>
      </c>
      <c r="O817" s="41">
        <f>IF(ISNUMBER(SEARCH("Yes",'2_all_summary'!$H816)),IF(ISNUMBER(SEARCH("Yes",'2_all_summary'!R816)),1,2),IF(ISNUMBER(SEARCH("No",'2_all_summary'!R816)),4,3))</f>
        <v>4</v>
      </c>
      <c r="P817" s="41">
        <f>IF(ISNUMBER(SEARCH("Yes",'2_all_summary'!$H816)),IF(ISNUMBER(SEARCH("Yes",'2_all_summary'!S816)),1,2),IF(ISNUMBER(SEARCH("No",'2_all_summary'!S816)),4,3))</f>
        <v>4</v>
      </c>
      <c r="Q817" s="41">
        <f>IF(ISNUMBER(SEARCH("Yes",'2_all_summary'!$H816)),IF(0&lt;'2_all_summary'!T816,1,2),IF(0='2_all_summary'!T816,4,3))</f>
        <v>4</v>
      </c>
      <c r="R817" s="41">
        <f>IF(ISNUMBER(SEARCH("Yes",'2_all_summary'!$H816)),IF(ISNUMBER(SEARCH("Yes",'2_all_summary'!U816)),1,2),IF(ISNUMBER(SEARCH("No",'2_all_summary'!U816)),4,3))</f>
        <v>4</v>
      </c>
    </row>
    <row r="818" spans="7:18" x14ac:dyDescent="0.3">
      <c r="G818" s="56"/>
      <c r="H818" s="41" t="str">
        <f>'2_all_summary'!D817</f>
        <v>Economic feasibility of community-based fish culture in seasonally flooded rice fields in Bangladesh and Vietnam</v>
      </c>
      <c r="I818" s="41" t="str">
        <f>'2_all_summary'!E817</f>
        <v>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Â© 2005 IAAEM.</v>
      </c>
      <c r="J818" s="41">
        <f>IF(ISNUMBER(SEARCH("Yes",'2_all_summary'!$H817)),IF(ISNUMBER(SEARCH("Yes",'2_all_summary'!M817)),1,2),IF(ISNUMBER(SEARCH("No",'2_all_summary'!M817)),4,3))</f>
        <v>4</v>
      </c>
      <c r="K818" s="41">
        <f>IF(ISNUMBER(SEARCH("Yes",'2_all_summary'!$H817)),IF(ISNUMBER(SEARCH("Yes",'2_all_summary'!N817)),1,2),IF(ISNUMBER(SEARCH("No",'2_all_summary'!N817)),4,3))</f>
        <v>4</v>
      </c>
      <c r="L818" s="41">
        <f>IF(ISNUMBER(SEARCH("Yes",'2_all_summary'!$H817)),IF(ISNUMBER(SEARCH("Yes",'2_all_summary'!O817)),1,2),IF(ISNUMBER(SEARCH("No",'2_all_summary'!O817)),4,3))</f>
        <v>4</v>
      </c>
      <c r="M818" s="41">
        <f>IF(ISNUMBER(SEARCH("Yes",'2_all_summary'!$H817)),IF(0&lt;'2_all_summary'!P817,1,2),IF(0='2_all_summary'!P817,4,3))</f>
        <v>4</v>
      </c>
      <c r="N818" s="41">
        <f>IF(ISNUMBER(SEARCH("Yes",'2_all_summary'!$H817)),IF(ISNUMBER(SEARCH("Yes",'2_all_summary'!Q817)),1,2),IF(ISNUMBER(SEARCH("No",'2_all_summary'!Q817)),4,3))</f>
        <v>4</v>
      </c>
      <c r="O818" s="41">
        <f>IF(ISNUMBER(SEARCH("Yes",'2_all_summary'!$H817)),IF(ISNUMBER(SEARCH("Yes",'2_all_summary'!R817)),1,2),IF(ISNUMBER(SEARCH("No",'2_all_summary'!R817)),4,3))</f>
        <v>4</v>
      </c>
      <c r="P818" s="41">
        <f>IF(ISNUMBER(SEARCH("Yes",'2_all_summary'!$H817)),IF(ISNUMBER(SEARCH("Yes",'2_all_summary'!S817)),1,2),IF(ISNUMBER(SEARCH("No",'2_all_summary'!S817)),4,3))</f>
        <v>4</v>
      </c>
      <c r="Q818" s="41">
        <f>IF(ISNUMBER(SEARCH("Yes",'2_all_summary'!$H817)),IF(0&lt;'2_all_summary'!T817,1,2),IF(0='2_all_summary'!T817,4,3))</f>
        <v>4</v>
      </c>
      <c r="R818" s="41">
        <f>IF(ISNUMBER(SEARCH("Yes",'2_all_summary'!$H817)),IF(ISNUMBER(SEARCH("Yes",'2_all_summary'!U817)),1,2),IF(ISNUMBER(SEARCH("No",'2_all_summary'!U817)),4,3))</f>
        <v>4</v>
      </c>
    </row>
    <row r="819" spans="7:18" x14ac:dyDescent="0.3">
      <c r="G819" s="56"/>
      <c r="H819" s="41" t="str">
        <f>'2_all_summary'!D818</f>
        <v>Guidelines for coastal and marine site-planning and examples of planning and management intervention tools</v>
      </c>
      <c r="I819" s="41" t="str">
        <f>'2_all_summary'!E818</f>
        <v>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Â© 2002 Elsevier Science Ltd. All rights reserved.</v>
      </c>
      <c r="J819" s="41">
        <f>IF(ISNUMBER(SEARCH("Yes",'2_all_summary'!$H818)),IF(ISNUMBER(SEARCH("Yes",'2_all_summary'!M818)),1,2),IF(ISNUMBER(SEARCH("No",'2_all_summary'!M818)),4,3))</f>
        <v>1</v>
      </c>
      <c r="K819" s="41">
        <f>IF(ISNUMBER(SEARCH("Yes",'2_all_summary'!$H818)),IF(ISNUMBER(SEARCH("Yes",'2_all_summary'!N818)),1,2),IF(ISNUMBER(SEARCH("No",'2_all_summary'!N818)),4,3))</f>
        <v>1</v>
      </c>
      <c r="L819" s="41">
        <f>IF(ISNUMBER(SEARCH("Yes",'2_all_summary'!$H818)),IF(ISNUMBER(SEARCH("Yes",'2_all_summary'!O818)),1,2),IF(ISNUMBER(SEARCH("No",'2_all_summary'!O818)),4,3))</f>
        <v>1</v>
      </c>
      <c r="M819" s="41">
        <f>IF(ISNUMBER(SEARCH("Yes",'2_all_summary'!$H818)),IF(0&lt;'2_all_summary'!P818,1,2),IF(0='2_all_summary'!P818,4,3))</f>
        <v>1</v>
      </c>
      <c r="N819" s="41">
        <f>IF(ISNUMBER(SEARCH("Yes",'2_all_summary'!$H818)),IF(ISNUMBER(SEARCH("Yes",'2_all_summary'!Q818)),1,2),IF(ISNUMBER(SEARCH("No",'2_all_summary'!Q818)),4,3))</f>
        <v>2</v>
      </c>
      <c r="O819" s="41">
        <f>IF(ISNUMBER(SEARCH("Yes",'2_all_summary'!$H818)),IF(ISNUMBER(SEARCH("Yes",'2_all_summary'!R818)),1,2),IF(ISNUMBER(SEARCH("No",'2_all_summary'!R818)),4,3))</f>
        <v>2</v>
      </c>
      <c r="P819" s="41">
        <f>IF(ISNUMBER(SEARCH("Yes",'2_all_summary'!$H818)),IF(ISNUMBER(SEARCH("Yes",'2_all_summary'!S818)),1,2),IF(ISNUMBER(SEARCH("No",'2_all_summary'!S818)),4,3))</f>
        <v>1</v>
      </c>
      <c r="Q819" s="41">
        <f>IF(ISNUMBER(SEARCH("Yes",'2_all_summary'!$H818)),IF(0&lt;'2_all_summary'!T818,1,2),IF(0='2_all_summary'!T818,4,3))</f>
        <v>1</v>
      </c>
      <c r="R819" s="41">
        <f>IF(ISNUMBER(SEARCH("Yes",'2_all_summary'!$H818)),IF(ISNUMBER(SEARCH("Yes",'2_all_summary'!U818)),1,2),IF(ISNUMBER(SEARCH("No",'2_all_summary'!U818)),4,3))</f>
        <v>1</v>
      </c>
    </row>
    <row r="820" spans="7:18" x14ac:dyDescent="0.3">
      <c r="G820" s="56"/>
      <c r="H820" s="41" t="str">
        <f>'2_all_summary'!D819</f>
        <v>Accountability, transformative learning, and alternate futures for New England groundfish catch shares</v>
      </c>
      <c r="I820" s="41" t="str">
        <f>'2_all_summary'!E819</f>
        <v>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Â© 2016 Elsevier Ltd</v>
      </c>
      <c r="J820" s="41">
        <f>IF(ISNUMBER(SEARCH("Yes",'2_all_summary'!$H819)),IF(ISNUMBER(SEARCH("Yes",'2_all_summary'!M819)),1,2),IF(ISNUMBER(SEARCH("No",'2_all_summary'!M819)),4,3))</f>
        <v>4</v>
      </c>
      <c r="K820" s="41">
        <f>IF(ISNUMBER(SEARCH("Yes",'2_all_summary'!$H819)),IF(ISNUMBER(SEARCH("Yes",'2_all_summary'!N819)),1,2),IF(ISNUMBER(SEARCH("No",'2_all_summary'!N819)),4,3))</f>
        <v>4</v>
      </c>
      <c r="L820" s="41">
        <f>IF(ISNUMBER(SEARCH("Yes",'2_all_summary'!$H819)),IF(ISNUMBER(SEARCH("Yes",'2_all_summary'!O819)),1,2),IF(ISNUMBER(SEARCH("No",'2_all_summary'!O819)),4,3))</f>
        <v>4</v>
      </c>
      <c r="M820" s="41">
        <f>IF(ISNUMBER(SEARCH("Yes",'2_all_summary'!$H819)),IF(0&lt;'2_all_summary'!P819,1,2),IF(0='2_all_summary'!P819,4,3))</f>
        <v>4</v>
      </c>
      <c r="N820" s="41">
        <f>IF(ISNUMBER(SEARCH("Yes",'2_all_summary'!$H819)),IF(ISNUMBER(SEARCH("Yes",'2_all_summary'!Q819)),1,2),IF(ISNUMBER(SEARCH("No",'2_all_summary'!Q819)),4,3))</f>
        <v>4</v>
      </c>
      <c r="O820" s="41">
        <f>IF(ISNUMBER(SEARCH("Yes",'2_all_summary'!$H819)),IF(ISNUMBER(SEARCH("Yes",'2_all_summary'!R819)),1,2),IF(ISNUMBER(SEARCH("No",'2_all_summary'!R819)),4,3))</f>
        <v>4</v>
      </c>
      <c r="P820" s="41">
        <f>IF(ISNUMBER(SEARCH("Yes",'2_all_summary'!$H819)),IF(ISNUMBER(SEARCH("Yes",'2_all_summary'!S819)),1,2),IF(ISNUMBER(SEARCH("No",'2_all_summary'!S819)),4,3))</f>
        <v>4</v>
      </c>
      <c r="Q820" s="41">
        <f>IF(ISNUMBER(SEARCH("Yes",'2_all_summary'!$H819)),IF(0&lt;'2_all_summary'!T819,1,2),IF(0='2_all_summary'!T819,4,3))</f>
        <v>4</v>
      </c>
      <c r="R820" s="41">
        <f>IF(ISNUMBER(SEARCH("Yes",'2_all_summary'!$H819)),IF(ISNUMBER(SEARCH("Yes",'2_all_summary'!U819)),1,2),IF(ISNUMBER(SEARCH("No",'2_all_summary'!U819)),4,3))</f>
        <v>4</v>
      </c>
    </row>
    <row r="821" spans="7:18" x14ac:dyDescent="0.3">
      <c r="G821" s="56"/>
      <c r="H821" s="41" t="str">
        <f>'2_all_summary'!D820</f>
        <v>Adult cancer patient recruitment and enrollment into cell phone text message trials</v>
      </c>
      <c r="I821" s="41" t="str">
        <f>'2_all_summary'!E820</f>
        <v>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Â© Mary Ann Liebert, Inc. 2016.</v>
      </c>
      <c r="J821" s="41">
        <f>IF(ISNUMBER(SEARCH("Yes",'2_all_summary'!$H820)),IF(ISNUMBER(SEARCH("Yes",'2_all_summary'!M820)),1,2),IF(ISNUMBER(SEARCH("No",'2_all_summary'!M820)),4,3))</f>
        <v>4</v>
      </c>
      <c r="K821" s="41">
        <f>IF(ISNUMBER(SEARCH("Yes",'2_all_summary'!$H820)),IF(ISNUMBER(SEARCH("Yes",'2_all_summary'!N820)),1,2),IF(ISNUMBER(SEARCH("No",'2_all_summary'!N820)),4,3))</f>
        <v>4</v>
      </c>
      <c r="L821" s="41">
        <f>IF(ISNUMBER(SEARCH("Yes",'2_all_summary'!$H820)),IF(ISNUMBER(SEARCH("Yes",'2_all_summary'!O820)),1,2),IF(ISNUMBER(SEARCH("No",'2_all_summary'!O820)),4,3))</f>
        <v>4</v>
      </c>
      <c r="M821" s="41">
        <f>IF(ISNUMBER(SEARCH("Yes",'2_all_summary'!$H820)),IF(0&lt;'2_all_summary'!P820,1,2),IF(0='2_all_summary'!P820,4,3))</f>
        <v>4</v>
      </c>
      <c r="N821" s="41">
        <f>IF(ISNUMBER(SEARCH("Yes",'2_all_summary'!$H820)),IF(ISNUMBER(SEARCH("Yes",'2_all_summary'!Q820)),1,2),IF(ISNUMBER(SEARCH("No",'2_all_summary'!Q820)),4,3))</f>
        <v>4</v>
      </c>
      <c r="O821" s="41">
        <f>IF(ISNUMBER(SEARCH("Yes",'2_all_summary'!$H820)),IF(ISNUMBER(SEARCH("Yes",'2_all_summary'!R820)),1,2),IF(ISNUMBER(SEARCH("No",'2_all_summary'!R820)),4,3))</f>
        <v>4</v>
      </c>
      <c r="P821" s="41">
        <f>IF(ISNUMBER(SEARCH("Yes",'2_all_summary'!$H820)),IF(ISNUMBER(SEARCH("Yes",'2_all_summary'!S820)),1,2),IF(ISNUMBER(SEARCH("No",'2_all_summary'!S820)),4,3))</f>
        <v>4</v>
      </c>
      <c r="Q821" s="41">
        <f>IF(ISNUMBER(SEARCH("Yes",'2_all_summary'!$H820)),IF(0&lt;'2_all_summary'!T820,1,2),IF(0='2_all_summary'!T820,4,3))</f>
        <v>4</v>
      </c>
      <c r="R821" s="41">
        <f>IF(ISNUMBER(SEARCH("Yes",'2_all_summary'!$H820)),IF(ISNUMBER(SEARCH("Yes",'2_all_summary'!U820)),1,2),IF(ISNUMBER(SEARCH("No",'2_all_summary'!U820)),4,3))</f>
        <v>4</v>
      </c>
    </row>
    <row r="822" spans="7:18" x14ac:dyDescent="0.3">
      <c r="G822" s="56"/>
      <c r="H822" s="41" t="str">
        <f>'2_all_summary'!D821</f>
        <v>The economic impacts of the recreational bluefin tuna fishery in Hatteras, North Carolina</v>
      </c>
      <c r="I822" s="41" t="str">
        <f>'2_all_summary'!E821</f>
        <v>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v>
      </c>
      <c r="J822" s="41">
        <f>IF(ISNUMBER(SEARCH("Yes",'2_all_summary'!$H821)),IF(ISNUMBER(SEARCH("Yes",'2_all_summary'!M821)),1,2),IF(ISNUMBER(SEARCH("No",'2_all_summary'!M821)),4,3))</f>
        <v>4</v>
      </c>
      <c r="K822" s="41">
        <f>IF(ISNUMBER(SEARCH("Yes",'2_all_summary'!$H821)),IF(ISNUMBER(SEARCH("Yes",'2_all_summary'!N821)),1,2),IF(ISNUMBER(SEARCH("No",'2_all_summary'!N821)),4,3))</f>
        <v>4</v>
      </c>
      <c r="L822" s="41">
        <f>IF(ISNUMBER(SEARCH("Yes",'2_all_summary'!$H821)),IF(ISNUMBER(SEARCH("Yes",'2_all_summary'!O821)),1,2),IF(ISNUMBER(SEARCH("No",'2_all_summary'!O821)),4,3))</f>
        <v>4</v>
      </c>
      <c r="M822" s="41">
        <f>IF(ISNUMBER(SEARCH("Yes",'2_all_summary'!$H821)),IF(0&lt;'2_all_summary'!P821,1,2),IF(0='2_all_summary'!P821,4,3))</f>
        <v>4</v>
      </c>
      <c r="N822" s="41">
        <f>IF(ISNUMBER(SEARCH("Yes",'2_all_summary'!$H821)),IF(ISNUMBER(SEARCH("Yes",'2_all_summary'!Q821)),1,2),IF(ISNUMBER(SEARCH("No",'2_all_summary'!Q821)),4,3))</f>
        <v>4</v>
      </c>
      <c r="O822" s="41">
        <f>IF(ISNUMBER(SEARCH("Yes",'2_all_summary'!$H821)),IF(ISNUMBER(SEARCH("Yes",'2_all_summary'!R821)),1,2),IF(ISNUMBER(SEARCH("No",'2_all_summary'!R821)),4,3))</f>
        <v>4</v>
      </c>
      <c r="P822" s="41">
        <f>IF(ISNUMBER(SEARCH("Yes",'2_all_summary'!$H821)),IF(ISNUMBER(SEARCH("Yes",'2_all_summary'!S821)),1,2),IF(ISNUMBER(SEARCH("No",'2_all_summary'!S821)),4,3))</f>
        <v>4</v>
      </c>
      <c r="Q822" s="41">
        <f>IF(ISNUMBER(SEARCH("Yes",'2_all_summary'!$H821)),IF(0&lt;'2_all_summary'!T821,1,2),IF(0='2_all_summary'!T821,4,3))</f>
        <v>4</v>
      </c>
      <c r="R822" s="41">
        <f>IF(ISNUMBER(SEARCH("Yes",'2_all_summary'!$H821)),IF(ISNUMBER(SEARCH("Yes",'2_all_summary'!U821)),1,2),IF(ISNUMBER(SEARCH("No",'2_all_summary'!U821)),4,3))</f>
        <v>4</v>
      </c>
    </row>
    <row r="823" spans="7:18" x14ac:dyDescent="0.3">
      <c r="G823" s="56"/>
      <c r="H823" s="41" t="str">
        <f>'2_all_summary'!D822</f>
        <v>Making the transition to co-management governance arrangements in Hawaiâ€˜i: A framework for understanding transaction and transformation costs</v>
      </c>
      <c r="I823" s="41" t="str">
        <f>'2_all_summary'!E822</f>
        <v>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Hawaiâ€˜i an excellent opportunity to study the barriers associated with implementing co-management systems. Hawaiâ€˜i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Hawaiâ€˜i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Â© 2017, Igitur, Utrecht Publishing and Archiving Services. All rights reserved.</v>
      </c>
      <c r="J823" s="41">
        <f>IF(ISNUMBER(SEARCH("Yes",'2_all_summary'!$H822)),IF(ISNUMBER(SEARCH("Yes",'2_all_summary'!M822)),1,2),IF(ISNUMBER(SEARCH("No",'2_all_summary'!M822)),4,3))</f>
        <v>4</v>
      </c>
      <c r="K823" s="41">
        <f>IF(ISNUMBER(SEARCH("Yes",'2_all_summary'!$H822)),IF(ISNUMBER(SEARCH("Yes",'2_all_summary'!N822)),1,2),IF(ISNUMBER(SEARCH("No",'2_all_summary'!N822)),4,3))</f>
        <v>4</v>
      </c>
      <c r="L823" s="41">
        <f>IF(ISNUMBER(SEARCH("Yes",'2_all_summary'!$H822)),IF(ISNUMBER(SEARCH("Yes",'2_all_summary'!O822)),1,2),IF(ISNUMBER(SEARCH("No",'2_all_summary'!O822)),4,3))</f>
        <v>4</v>
      </c>
      <c r="M823" s="41">
        <f>IF(ISNUMBER(SEARCH("Yes",'2_all_summary'!$H822)),IF(0&lt;'2_all_summary'!P822,1,2),IF(0='2_all_summary'!P822,4,3))</f>
        <v>4</v>
      </c>
      <c r="N823" s="41">
        <f>IF(ISNUMBER(SEARCH("Yes",'2_all_summary'!$H822)),IF(ISNUMBER(SEARCH("Yes",'2_all_summary'!Q822)),1,2),IF(ISNUMBER(SEARCH("No",'2_all_summary'!Q822)),4,3))</f>
        <v>4</v>
      </c>
      <c r="O823" s="41">
        <f>IF(ISNUMBER(SEARCH("Yes",'2_all_summary'!$H822)),IF(ISNUMBER(SEARCH("Yes",'2_all_summary'!R822)),1,2),IF(ISNUMBER(SEARCH("No",'2_all_summary'!R822)),4,3))</f>
        <v>4</v>
      </c>
      <c r="P823" s="41">
        <f>IF(ISNUMBER(SEARCH("Yes",'2_all_summary'!$H822)),IF(ISNUMBER(SEARCH("Yes",'2_all_summary'!S822)),1,2),IF(ISNUMBER(SEARCH("No",'2_all_summary'!S822)),4,3))</f>
        <v>4</v>
      </c>
      <c r="Q823" s="41">
        <f>IF(ISNUMBER(SEARCH("Yes",'2_all_summary'!$H822)),IF(0&lt;'2_all_summary'!T822,1,2),IF(0='2_all_summary'!T822,4,3))</f>
        <v>4</v>
      </c>
      <c r="R823" s="41">
        <f>IF(ISNUMBER(SEARCH("Yes",'2_all_summary'!$H822)),IF(ISNUMBER(SEARCH("Yes",'2_all_summary'!U822)),1,2),IF(ISNUMBER(SEARCH("No",'2_all_summary'!U822)),4,3))</f>
        <v>4</v>
      </c>
    </row>
    <row r="824" spans="7:18" x14ac:dyDescent="0.3">
      <c r="G824" s="56"/>
      <c r="H824" s="41" t="str">
        <f>'2_all_summary'!D823</f>
        <v>Study on acute HIV-1 infection in men who have sex with men in Tianjin</v>
      </c>
      <c r="I824" s="41" t="str">
        <f>'2_all_summary'!E823</f>
        <v>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Â± 1.50) logm copies/ml, an average CD4 count of (442.82 Â± 268.17) cells/Î¼1, an average CDS count of (1 069.65 Â± 668.22) cells/Î¼l and an average CD 4 /CD 8 . ratio of (0.49 Â± 0.25). Higher viral load, CD 4 and CD 4 /CD 8 ratio were seen in the acute HIV-1 infection group compared with the chronic HIV-1 infection group (U= 148, P&amp;lt;0.01; U= 272, P=0.042 and t = 3.147, P=0.005). Demographic characteristics were similar between two groups, except the occupation (Ï‡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Â© 2017 Chinese Medical Association.All right reserved.</v>
      </c>
      <c r="J824" s="41">
        <f>IF(ISNUMBER(SEARCH("Yes",'2_all_summary'!$H823)),IF(ISNUMBER(SEARCH("Yes",'2_all_summary'!M823)),1,2),IF(ISNUMBER(SEARCH("No",'2_all_summary'!M823)),4,3))</f>
        <v>4</v>
      </c>
      <c r="K824" s="41">
        <f>IF(ISNUMBER(SEARCH("Yes",'2_all_summary'!$H823)),IF(ISNUMBER(SEARCH("Yes",'2_all_summary'!N823)),1,2),IF(ISNUMBER(SEARCH("No",'2_all_summary'!N823)),4,3))</f>
        <v>4</v>
      </c>
      <c r="L824" s="41">
        <f>IF(ISNUMBER(SEARCH("Yes",'2_all_summary'!$H823)),IF(ISNUMBER(SEARCH("Yes",'2_all_summary'!O823)),1,2),IF(ISNUMBER(SEARCH("No",'2_all_summary'!O823)),4,3))</f>
        <v>4</v>
      </c>
      <c r="M824" s="41">
        <f>IF(ISNUMBER(SEARCH("Yes",'2_all_summary'!$H823)),IF(0&lt;'2_all_summary'!P823,1,2),IF(0='2_all_summary'!P823,4,3))</f>
        <v>4</v>
      </c>
      <c r="N824" s="41">
        <f>IF(ISNUMBER(SEARCH("Yes",'2_all_summary'!$H823)),IF(ISNUMBER(SEARCH("Yes",'2_all_summary'!Q823)),1,2),IF(ISNUMBER(SEARCH("No",'2_all_summary'!Q823)),4,3))</f>
        <v>4</v>
      </c>
      <c r="O824" s="41">
        <f>IF(ISNUMBER(SEARCH("Yes",'2_all_summary'!$H823)),IF(ISNUMBER(SEARCH("Yes",'2_all_summary'!R823)),1,2),IF(ISNUMBER(SEARCH("No",'2_all_summary'!R823)),4,3))</f>
        <v>4</v>
      </c>
      <c r="P824" s="41">
        <f>IF(ISNUMBER(SEARCH("Yes",'2_all_summary'!$H823)),IF(ISNUMBER(SEARCH("Yes",'2_all_summary'!S823)),1,2),IF(ISNUMBER(SEARCH("No",'2_all_summary'!S823)),4,3))</f>
        <v>4</v>
      </c>
      <c r="Q824" s="41">
        <f>IF(ISNUMBER(SEARCH("Yes",'2_all_summary'!$H823)),IF(0&lt;'2_all_summary'!T823,1,2),IF(0='2_all_summary'!T823,4,3))</f>
        <v>4</v>
      </c>
      <c r="R824" s="41">
        <f>IF(ISNUMBER(SEARCH("Yes",'2_all_summary'!$H823)),IF(ISNUMBER(SEARCH("Yes",'2_all_summary'!U823)),1,2),IF(ISNUMBER(SEARCH("No",'2_all_summary'!U823)),4,3))</f>
        <v>4</v>
      </c>
    </row>
    <row r="825" spans="7:18" x14ac:dyDescent="0.3">
      <c r="G825" s="56"/>
      <c r="H825" s="41" t="str">
        <f>'2_all_summary'!D824</f>
        <v>Community-based management of the Mediterranean coastal fisheries: Historical reminiscence or the root for new fisheries governance?</v>
      </c>
      <c r="I825" s="41" t="str">
        <f>'2_all_summary'!E824</f>
        <v>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CofradÃ­as,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â€œregionalizationâ€ of fisheries management. However, this policy does not clearly establish a proper community-based approach and restricts participation to national fishersâ€™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Â© 2017 Elsevier B.V.</v>
      </c>
      <c r="J825" s="41">
        <f>IF(ISNUMBER(SEARCH("Yes",'2_all_summary'!$H824)),IF(ISNUMBER(SEARCH("Yes",'2_all_summary'!M824)),1,2),IF(ISNUMBER(SEARCH("No",'2_all_summary'!M824)),4,3))</f>
        <v>4</v>
      </c>
      <c r="K825" s="41">
        <f>IF(ISNUMBER(SEARCH("Yes",'2_all_summary'!$H824)),IF(ISNUMBER(SEARCH("Yes",'2_all_summary'!N824)),1,2),IF(ISNUMBER(SEARCH("No",'2_all_summary'!N824)),4,3))</f>
        <v>4</v>
      </c>
      <c r="L825" s="41">
        <f>IF(ISNUMBER(SEARCH("Yes",'2_all_summary'!$H824)),IF(ISNUMBER(SEARCH("Yes",'2_all_summary'!O824)),1,2),IF(ISNUMBER(SEARCH("No",'2_all_summary'!O824)),4,3))</f>
        <v>4</v>
      </c>
      <c r="M825" s="41">
        <f>IF(ISNUMBER(SEARCH("Yes",'2_all_summary'!$H824)),IF(0&lt;'2_all_summary'!P824,1,2),IF(0='2_all_summary'!P824,4,3))</f>
        <v>4</v>
      </c>
      <c r="N825" s="41">
        <f>IF(ISNUMBER(SEARCH("Yes",'2_all_summary'!$H824)),IF(ISNUMBER(SEARCH("Yes",'2_all_summary'!Q824)),1,2),IF(ISNUMBER(SEARCH("No",'2_all_summary'!Q824)),4,3))</f>
        <v>4</v>
      </c>
      <c r="O825" s="41">
        <f>IF(ISNUMBER(SEARCH("Yes",'2_all_summary'!$H824)),IF(ISNUMBER(SEARCH("Yes",'2_all_summary'!R824)),1,2),IF(ISNUMBER(SEARCH("No",'2_all_summary'!R824)),4,3))</f>
        <v>4</v>
      </c>
      <c r="P825" s="41">
        <f>IF(ISNUMBER(SEARCH("Yes",'2_all_summary'!$H824)),IF(ISNUMBER(SEARCH("Yes",'2_all_summary'!S824)),1,2),IF(ISNUMBER(SEARCH("No",'2_all_summary'!S824)),4,3))</f>
        <v>4</v>
      </c>
      <c r="Q825" s="41">
        <f>IF(ISNUMBER(SEARCH("Yes",'2_all_summary'!$H824)),IF(0&lt;'2_all_summary'!T824,1,2),IF(0='2_all_summary'!T824,4,3))</f>
        <v>4</v>
      </c>
      <c r="R825" s="41">
        <f>IF(ISNUMBER(SEARCH("Yes",'2_all_summary'!$H824)),IF(ISNUMBER(SEARCH("Yes",'2_all_summary'!U824)),1,2),IF(ISNUMBER(SEARCH("No",'2_all_summary'!U824)),4,3))</f>
        <v>4</v>
      </c>
    </row>
    <row r="826" spans="7:18" x14ac:dyDescent="0.3">
      <c r="G826" s="56"/>
      <c r="H826" s="41" t="str">
        <f>'2_all_summary'!D825</f>
        <v>Barriers and facilitators to pre-exposure prophylaxis (PrEP) eligibility screening and ongoing HIV testing among target populations in Bondo and Rarieda, Kenya: Results of a consultation with community stakeholders</v>
      </c>
      <c r="I826" s="41" t="str">
        <f>'2_all_summary'!E825</f>
        <v>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Â© 2014 Mack et al.; licensee BioMed Central Ltd.</v>
      </c>
      <c r="J826" s="41">
        <f>IF(ISNUMBER(SEARCH("Yes",'2_all_summary'!$H825)),IF(ISNUMBER(SEARCH("Yes",'2_all_summary'!M825)),1,2),IF(ISNUMBER(SEARCH("No",'2_all_summary'!M825)),4,3))</f>
        <v>4</v>
      </c>
      <c r="K826" s="41">
        <f>IF(ISNUMBER(SEARCH("Yes",'2_all_summary'!$H825)),IF(ISNUMBER(SEARCH("Yes",'2_all_summary'!N825)),1,2),IF(ISNUMBER(SEARCH("No",'2_all_summary'!N825)),4,3))</f>
        <v>4</v>
      </c>
      <c r="L826" s="41">
        <f>IF(ISNUMBER(SEARCH("Yes",'2_all_summary'!$H825)),IF(ISNUMBER(SEARCH("Yes",'2_all_summary'!O825)),1,2),IF(ISNUMBER(SEARCH("No",'2_all_summary'!O825)),4,3))</f>
        <v>4</v>
      </c>
      <c r="M826" s="41">
        <f>IF(ISNUMBER(SEARCH("Yes",'2_all_summary'!$H825)),IF(0&lt;'2_all_summary'!P825,1,2),IF(0='2_all_summary'!P825,4,3))</f>
        <v>4</v>
      </c>
      <c r="N826" s="41">
        <f>IF(ISNUMBER(SEARCH("Yes",'2_all_summary'!$H825)),IF(ISNUMBER(SEARCH("Yes",'2_all_summary'!Q825)),1,2),IF(ISNUMBER(SEARCH("No",'2_all_summary'!Q825)),4,3))</f>
        <v>4</v>
      </c>
      <c r="O826" s="41">
        <f>IF(ISNUMBER(SEARCH("Yes",'2_all_summary'!$H825)),IF(ISNUMBER(SEARCH("Yes",'2_all_summary'!R825)),1,2),IF(ISNUMBER(SEARCH("No",'2_all_summary'!R825)),4,3))</f>
        <v>4</v>
      </c>
      <c r="P826" s="41">
        <f>IF(ISNUMBER(SEARCH("Yes",'2_all_summary'!$H825)),IF(ISNUMBER(SEARCH("Yes",'2_all_summary'!S825)),1,2),IF(ISNUMBER(SEARCH("No",'2_all_summary'!S825)),4,3))</f>
        <v>4</v>
      </c>
      <c r="Q826" s="41">
        <f>IF(ISNUMBER(SEARCH("Yes",'2_all_summary'!$H825)),IF(0&lt;'2_all_summary'!T825,1,2),IF(0='2_all_summary'!T825,4,3))</f>
        <v>4</v>
      </c>
      <c r="R826" s="41">
        <f>IF(ISNUMBER(SEARCH("Yes",'2_all_summary'!$H825)),IF(ISNUMBER(SEARCH("Yes",'2_all_summary'!U825)),1,2),IF(ISNUMBER(SEARCH("No",'2_all_summary'!U825)),4,3))</f>
        <v>4</v>
      </c>
    </row>
    <row r="827" spans="7:18" x14ac:dyDescent="0.3">
      <c r="G827" s="56"/>
      <c r="H827" s="41" t="str">
        <f>'2_all_summary'!D826</f>
        <v>Indicators of herbivorous fish biomass in community-based marine management areas in Fiji</v>
      </c>
      <c r="I827" s="41" t="str">
        <f>'2_all_summary'!E826</f>
        <v>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Â© CSIRO 2016.</v>
      </c>
      <c r="J827" s="41">
        <f>IF(ISNUMBER(SEARCH("Yes",'2_all_summary'!$H826)),IF(ISNUMBER(SEARCH("Yes",'2_all_summary'!M826)),1,2),IF(ISNUMBER(SEARCH("No",'2_all_summary'!M826)),4,3))</f>
        <v>3</v>
      </c>
      <c r="K827" s="41">
        <f>IF(ISNUMBER(SEARCH("Yes",'2_all_summary'!$H826)),IF(ISNUMBER(SEARCH("Yes",'2_all_summary'!N826)),1,2),IF(ISNUMBER(SEARCH("No",'2_all_summary'!N826)),4,3))</f>
        <v>3</v>
      </c>
      <c r="L827" s="41">
        <f>IF(ISNUMBER(SEARCH("Yes",'2_all_summary'!$H826)),IF(ISNUMBER(SEARCH("Yes",'2_all_summary'!O826)),1,2),IF(ISNUMBER(SEARCH("No",'2_all_summary'!O826)),4,3))</f>
        <v>3</v>
      </c>
      <c r="M827" s="41">
        <f>IF(ISNUMBER(SEARCH("Yes",'2_all_summary'!$H826)),IF(0&lt;'2_all_summary'!P826,1,2),IF(0='2_all_summary'!P826,4,3))</f>
        <v>3</v>
      </c>
      <c r="N827" s="41">
        <f>IF(ISNUMBER(SEARCH("Yes",'2_all_summary'!$H826)),IF(ISNUMBER(SEARCH("Yes",'2_all_summary'!Q826)),1,2),IF(ISNUMBER(SEARCH("No",'2_all_summary'!Q826)),4,3))</f>
        <v>3</v>
      </c>
      <c r="O827" s="41">
        <f>IF(ISNUMBER(SEARCH("Yes",'2_all_summary'!$H826)),IF(ISNUMBER(SEARCH("Yes",'2_all_summary'!R826)),1,2),IF(ISNUMBER(SEARCH("No",'2_all_summary'!R826)),4,3))</f>
        <v>3</v>
      </c>
      <c r="P827" s="41">
        <f>IF(ISNUMBER(SEARCH("Yes",'2_all_summary'!$H826)),IF(ISNUMBER(SEARCH("Yes",'2_all_summary'!S826)),1,2),IF(ISNUMBER(SEARCH("No",'2_all_summary'!S826)),4,3))</f>
        <v>3</v>
      </c>
      <c r="Q827" s="41">
        <f>IF(ISNUMBER(SEARCH("Yes",'2_all_summary'!$H826)),IF(0&lt;'2_all_summary'!T826,1,2),IF(0='2_all_summary'!T826,4,3))</f>
        <v>3</v>
      </c>
      <c r="R827" s="41">
        <f>IF(ISNUMBER(SEARCH("Yes",'2_all_summary'!$H826)),IF(ISNUMBER(SEARCH("Yes",'2_all_summary'!U826)),1,2),IF(ISNUMBER(SEARCH("No",'2_all_summary'!U826)),4,3))</f>
        <v>3</v>
      </c>
    </row>
    <row r="828" spans="7:18" x14ac:dyDescent="0.3">
      <c r="G828" s="56"/>
      <c r="H828" s="41" t="str">
        <f>'2_all_summary'!D827</f>
        <v>A study on the impact of the 2017 early monsoon flash flood: Potential measures to safeguard livelihoods from extreme climate events in the haor area of Bangladesh</v>
      </c>
      <c r="I828" s="41" t="str">
        <f>'2_all_summary'!E827</f>
        <v>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Â© 2021 Elsevier Ltd</v>
      </c>
      <c r="J828" s="41">
        <f>IF(ISNUMBER(SEARCH("Yes",'2_all_summary'!$H827)),IF(ISNUMBER(SEARCH("Yes",'2_all_summary'!M827)),1,2),IF(ISNUMBER(SEARCH("No",'2_all_summary'!M827)),4,3))</f>
        <v>4</v>
      </c>
      <c r="K828" s="41">
        <f>IF(ISNUMBER(SEARCH("Yes",'2_all_summary'!$H827)),IF(ISNUMBER(SEARCH("Yes",'2_all_summary'!N827)),1,2),IF(ISNUMBER(SEARCH("No",'2_all_summary'!N827)),4,3))</f>
        <v>4</v>
      </c>
      <c r="L828" s="41">
        <f>IF(ISNUMBER(SEARCH("Yes",'2_all_summary'!$H827)),IF(ISNUMBER(SEARCH("Yes",'2_all_summary'!O827)),1,2),IF(ISNUMBER(SEARCH("No",'2_all_summary'!O827)),4,3))</f>
        <v>4</v>
      </c>
      <c r="M828" s="41">
        <f>IF(ISNUMBER(SEARCH("Yes",'2_all_summary'!$H827)),IF(0&lt;'2_all_summary'!P827,1,2),IF(0='2_all_summary'!P827,4,3))</f>
        <v>4</v>
      </c>
      <c r="N828" s="41">
        <f>IF(ISNUMBER(SEARCH("Yes",'2_all_summary'!$H827)),IF(ISNUMBER(SEARCH("Yes",'2_all_summary'!Q827)),1,2),IF(ISNUMBER(SEARCH("No",'2_all_summary'!Q827)),4,3))</f>
        <v>4</v>
      </c>
      <c r="O828" s="41">
        <f>IF(ISNUMBER(SEARCH("Yes",'2_all_summary'!$H827)),IF(ISNUMBER(SEARCH("Yes",'2_all_summary'!R827)),1,2),IF(ISNUMBER(SEARCH("No",'2_all_summary'!R827)),4,3))</f>
        <v>4</v>
      </c>
      <c r="P828" s="41">
        <f>IF(ISNUMBER(SEARCH("Yes",'2_all_summary'!$H827)),IF(ISNUMBER(SEARCH("Yes",'2_all_summary'!S827)),1,2),IF(ISNUMBER(SEARCH("No",'2_all_summary'!S827)),4,3))</f>
        <v>4</v>
      </c>
      <c r="Q828" s="41">
        <f>IF(ISNUMBER(SEARCH("Yes",'2_all_summary'!$H827)),IF(0&lt;'2_all_summary'!T827,1,2),IF(0='2_all_summary'!T827,4,3))</f>
        <v>4</v>
      </c>
      <c r="R828" s="41">
        <f>IF(ISNUMBER(SEARCH("Yes",'2_all_summary'!$H827)),IF(ISNUMBER(SEARCH("Yes",'2_all_summary'!U827)),1,2),IF(ISNUMBER(SEARCH("No",'2_all_summary'!U827)),4,3))</f>
        <v>4</v>
      </c>
    </row>
    <row r="829" spans="7:18" x14ac:dyDescent="0.3">
      <c r="G829" s="56"/>
      <c r="H829" s="41" t="str">
        <f>'2_all_summary'!D828</f>
        <v>Managing Small Fish at LargeÂ Scales: The Emergence of Regional Policies for River Herring in the Eastern United States</v>
      </c>
      <c r="I829" s="41" t="str">
        <f>'2_all_summary'!E828</f>
        <v>Anadromous Alewives Alosa pseudoharengus and Blueback Herring A. aestivalis, collectively known as â€œriver herring,â€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2007â€“2015 by amending three Fishery Management Plans and creating a broader River Herring Conservation Plan following an Endangered Species Act petition. Concurrently, an international restoration plan for river herring in the St. Croix River on the USAâ€“Canada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Â© 2022 American Fisheries Society.</v>
      </c>
      <c r="J829" s="41">
        <f>IF(ISNUMBER(SEARCH("Yes",'2_all_summary'!$H828)),IF(ISNUMBER(SEARCH("Yes",'2_all_summary'!M828)),1,2),IF(ISNUMBER(SEARCH("No",'2_all_summary'!M828)),4,3))</f>
        <v>4</v>
      </c>
      <c r="K829" s="41">
        <f>IF(ISNUMBER(SEARCH("Yes",'2_all_summary'!$H828)),IF(ISNUMBER(SEARCH("Yes",'2_all_summary'!N828)),1,2),IF(ISNUMBER(SEARCH("No",'2_all_summary'!N828)),4,3))</f>
        <v>4</v>
      </c>
      <c r="L829" s="41">
        <f>IF(ISNUMBER(SEARCH("Yes",'2_all_summary'!$H828)),IF(ISNUMBER(SEARCH("Yes",'2_all_summary'!O828)),1,2),IF(ISNUMBER(SEARCH("No",'2_all_summary'!O828)),4,3))</f>
        <v>4</v>
      </c>
      <c r="M829" s="41">
        <f>IF(ISNUMBER(SEARCH("Yes",'2_all_summary'!$H828)),IF(0&lt;'2_all_summary'!P828,1,2),IF(0='2_all_summary'!P828,4,3))</f>
        <v>4</v>
      </c>
      <c r="N829" s="41">
        <f>IF(ISNUMBER(SEARCH("Yes",'2_all_summary'!$H828)),IF(ISNUMBER(SEARCH("Yes",'2_all_summary'!Q828)),1,2),IF(ISNUMBER(SEARCH("No",'2_all_summary'!Q828)),4,3))</f>
        <v>4</v>
      </c>
      <c r="O829" s="41">
        <f>IF(ISNUMBER(SEARCH("Yes",'2_all_summary'!$H828)),IF(ISNUMBER(SEARCH("Yes",'2_all_summary'!R828)),1,2),IF(ISNUMBER(SEARCH("No",'2_all_summary'!R828)),4,3))</f>
        <v>4</v>
      </c>
      <c r="P829" s="41">
        <f>IF(ISNUMBER(SEARCH("Yes",'2_all_summary'!$H828)),IF(ISNUMBER(SEARCH("Yes",'2_all_summary'!S828)),1,2),IF(ISNUMBER(SEARCH("No",'2_all_summary'!S828)),4,3))</f>
        <v>4</v>
      </c>
      <c r="Q829" s="41">
        <f>IF(ISNUMBER(SEARCH("Yes",'2_all_summary'!$H828)),IF(0&lt;'2_all_summary'!T828,1,2),IF(0='2_all_summary'!T828,4,3))</f>
        <v>4</v>
      </c>
      <c r="R829" s="41">
        <f>IF(ISNUMBER(SEARCH("Yes",'2_all_summary'!$H828)),IF(ISNUMBER(SEARCH("Yes",'2_all_summary'!U828)),1,2),IF(ISNUMBER(SEARCH("No",'2_all_summary'!U828)),4,3))</f>
        <v>4</v>
      </c>
    </row>
    <row r="830" spans="7:18" x14ac:dyDescent="0.3">
      <c r="G830" s="56"/>
      <c r="H830" s="41" t="str">
        <f>'2_all_summary'!D829</f>
        <v>Evaluating coral reef ecosystem services outcomes from climate change adaptation strategies using integrative system dynamics</v>
      </c>
      <c r="I830" s="41" t="str">
        <f>'2_all_summary'!E829</f>
        <v>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Â© 2021 Elsevier Ltd</v>
      </c>
      <c r="J830" s="41">
        <f>IF(ISNUMBER(SEARCH("Yes",'2_all_summary'!$H829)),IF(ISNUMBER(SEARCH("Yes",'2_all_summary'!M829)),1,2),IF(ISNUMBER(SEARCH("No",'2_all_summary'!M829)),4,3))</f>
        <v>1</v>
      </c>
      <c r="K830" s="41">
        <f>IF(ISNUMBER(SEARCH("Yes",'2_all_summary'!$H829)),IF(ISNUMBER(SEARCH("Yes",'2_all_summary'!N829)),1,2),IF(ISNUMBER(SEARCH("No",'2_all_summary'!N829)),4,3))</f>
        <v>1</v>
      </c>
      <c r="L830" s="41">
        <f>IF(ISNUMBER(SEARCH("Yes",'2_all_summary'!$H829)),IF(ISNUMBER(SEARCH("Yes",'2_all_summary'!O829)),1,2),IF(ISNUMBER(SEARCH("No",'2_all_summary'!O829)),4,3))</f>
        <v>1</v>
      </c>
      <c r="M830" s="41">
        <f>IF(ISNUMBER(SEARCH("Yes",'2_all_summary'!$H829)),IF(0&lt;'2_all_summary'!P829,1,2),IF(0='2_all_summary'!P829,4,3))</f>
        <v>1</v>
      </c>
      <c r="N830" s="41">
        <f>IF(ISNUMBER(SEARCH("Yes",'2_all_summary'!$H829)),IF(ISNUMBER(SEARCH("Yes",'2_all_summary'!Q829)),1,2),IF(ISNUMBER(SEARCH("No",'2_all_summary'!Q829)),4,3))</f>
        <v>1</v>
      </c>
      <c r="O830" s="41">
        <f>IF(ISNUMBER(SEARCH("Yes",'2_all_summary'!$H829)),IF(ISNUMBER(SEARCH("Yes",'2_all_summary'!R829)),1,2),IF(ISNUMBER(SEARCH("No",'2_all_summary'!R829)),4,3))</f>
        <v>1</v>
      </c>
      <c r="P830" s="41">
        <f>IF(ISNUMBER(SEARCH("Yes",'2_all_summary'!$H829)),IF(ISNUMBER(SEARCH("Yes",'2_all_summary'!S829)),1,2),IF(ISNUMBER(SEARCH("No",'2_all_summary'!S829)),4,3))</f>
        <v>1</v>
      </c>
      <c r="Q830" s="41">
        <f>IF(ISNUMBER(SEARCH("Yes",'2_all_summary'!$H829)),IF(0&lt;'2_all_summary'!T829,1,2),IF(0='2_all_summary'!T829,4,3))</f>
        <v>1</v>
      </c>
      <c r="R830" s="41">
        <f>IF(ISNUMBER(SEARCH("Yes",'2_all_summary'!$H829)),IF(ISNUMBER(SEARCH("Yes",'2_all_summary'!U829)),1,2),IF(ISNUMBER(SEARCH("No",'2_all_summary'!U829)),4,3))</f>
        <v>1</v>
      </c>
    </row>
    <row r="831" spans="7:18" x14ac:dyDescent="0.3">
      <c r="G831" s="56"/>
      <c r="H831" s="41" t="str">
        <f>'2_all_summary'!D830</f>
        <v>Modelling nature-based tourism impacts on rural development and conservation in Sikunga Conservancy, Namibia</v>
      </c>
      <c r="I831" s="41" t="str">
        <f>'2_all_summary'!E830</f>
        <v>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Â© 2017 Government Technical Advisory Centre (GTAC).</v>
      </c>
      <c r="J831" s="41">
        <f>IF(ISNUMBER(SEARCH("Yes",'2_all_summary'!$H830)),IF(ISNUMBER(SEARCH("Yes",'2_all_summary'!M830)),1,2),IF(ISNUMBER(SEARCH("No",'2_all_summary'!M830)),4,3))</f>
        <v>4</v>
      </c>
      <c r="K831" s="41">
        <f>IF(ISNUMBER(SEARCH("Yes",'2_all_summary'!$H830)),IF(ISNUMBER(SEARCH("Yes",'2_all_summary'!N830)),1,2),IF(ISNUMBER(SEARCH("No",'2_all_summary'!N830)),4,3))</f>
        <v>4</v>
      </c>
      <c r="L831" s="41">
        <f>IF(ISNUMBER(SEARCH("Yes",'2_all_summary'!$H830)),IF(ISNUMBER(SEARCH("Yes",'2_all_summary'!O830)),1,2),IF(ISNUMBER(SEARCH("No",'2_all_summary'!O830)),4,3))</f>
        <v>4</v>
      </c>
      <c r="M831" s="41">
        <f>IF(ISNUMBER(SEARCH("Yes",'2_all_summary'!$H830)),IF(0&lt;'2_all_summary'!P830,1,2),IF(0='2_all_summary'!P830,4,3))</f>
        <v>4</v>
      </c>
      <c r="N831" s="41">
        <f>IF(ISNUMBER(SEARCH("Yes",'2_all_summary'!$H830)),IF(ISNUMBER(SEARCH("Yes",'2_all_summary'!Q830)),1,2),IF(ISNUMBER(SEARCH("No",'2_all_summary'!Q830)),4,3))</f>
        <v>4</v>
      </c>
      <c r="O831" s="41">
        <f>IF(ISNUMBER(SEARCH("Yes",'2_all_summary'!$H830)),IF(ISNUMBER(SEARCH("Yes",'2_all_summary'!R830)),1,2),IF(ISNUMBER(SEARCH("No",'2_all_summary'!R830)),4,3))</f>
        <v>4</v>
      </c>
      <c r="P831" s="41">
        <f>IF(ISNUMBER(SEARCH("Yes",'2_all_summary'!$H830)),IF(ISNUMBER(SEARCH("Yes",'2_all_summary'!S830)),1,2),IF(ISNUMBER(SEARCH("No",'2_all_summary'!S830)),4,3))</f>
        <v>4</v>
      </c>
      <c r="Q831" s="41">
        <f>IF(ISNUMBER(SEARCH("Yes",'2_all_summary'!$H830)),IF(0&lt;'2_all_summary'!T830,1,2),IF(0='2_all_summary'!T830,4,3))</f>
        <v>4</v>
      </c>
      <c r="R831" s="41">
        <f>IF(ISNUMBER(SEARCH("Yes",'2_all_summary'!$H830)),IF(ISNUMBER(SEARCH("Yes",'2_all_summary'!U830)),1,2),IF(ISNUMBER(SEARCH("No",'2_all_summary'!U830)),4,3))</f>
        <v>4</v>
      </c>
    </row>
    <row r="832" spans="7:18" x14ac:dyDescent="0.3">
      <c r="G832" s="56"/>
      <c r="H832" s="41" t="str">
        <f>'2_all_summary'!D831</f>
        <v>Allies, not aliens: Increasing the role of local communities in marine protected area implementation</v>
      </c>
      <c r="I832" s="41" t="str">
        <f>'2_all_summary'!E831</f>
        <v>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Â© 2010 Foundation for Environmental Conservation.</v>
      </c>
      <c r="J832" s="41">
        <f>IF(ISNUMBER(SEARCH("Yes",'2_all_summary'!$H831)),IF(ISNUMBER(SEARCH("Yes",'2_all_summary'!M831)),1,2),IF(ISNUMBER(SEARCH("No",'2_all_summary'!M831)),4,3))</f>
        <v>1</v>
      </c>
      <c r="K832" s="41">
        <f>IF(ISNUMBER(SEARCH("Yes",'2_all_summary'!$H831)),IF(ISNUMBER(SEARCH("Yes",'2_all_summary'!N831)),1,2),IF(ISNUMBER(SEARCH("No",'2_all_summary'!N831)),4,3))</f>
        <v>1</v>
      </c>
      <c r="L832" s="41">
        <f>IF(ISNUMBER(SEARCH("Yes",'2_all_summary'!$H831)),IF(ISNUMBER(SEARCH("Yes",'2_all_summary'!O831)),1,2),IF(ISNUMBER(SEARCH("No",'2_all_summary'!O831)),4,3))</f>
        <v>1</v>
      </c>
      <c r="M832" s="41">
        <f>IF(ISNUMBER(SEARCH("Yes",'2_all_summary'!$H831)),IF(0&lt;'2_all_summary'!P831,1,2),IF(0='2_all_summary'!P831,4,3))</f>
        <v>1</v>
      </c>
      <c r="N832" s="41">
        <f>IF(ISNUMBER(SEARCH("Yes",'2_all_summary'!$H831)),IF(ISNUMBER(SEARCH("Yes",'2_all_summary'!Q831)),1,2),IF(ISNUMBER(SEARCH("No",'2_all_summary'!Q831)),4,3))</f>
        <v>1</v>
      </c>
      <c r="O832" s="41">
        <f>IF(ISNUMBER(SEARCH("Yes",'2_all_summary'!$H831)),IF(ISNUMBER(SEARCH("Yes",'2_all_summary'!R831)),1,2),IF(ISNUMBER(SEARCH("No",'2_all_summary'!R831)),4,3))</f>
        <v>1</v>
      </c>
      <c r="P832" s="41">
        <f>IF(ISNUMBER(SEARCH("Yes",'2_all_summary'!$H831)),IF(ISNUMBER(SEARCH("Yes",'2_all_summary'!S831)),1,2),IF(ISNUMBER(SEARCH("No",'2_all_summary'!S831)),4,3))</f>
        <v>1</v>
      </c>
      <c r="Q832" s="41">
        <f>IF(ISNUMBER(SEARCH("Yes",'2_all_summary'!$H831)),IF(0&lt;'2_all_summary'!T831,1,2),IF(0='2_all_summary'!T831,4,3))</f>
        <v>1</v>
      </c>
      <c r="R832" s="41">
        <f>IF(ISNUMBER(SEARCH("Yes",'2_all_summary'!$H831)),IF(ISNUMBER(SEARCH("Yes",'2_all_summary'!U831)),1,2),IF(ISNUMBER(SEARCH("No",'2_all_summary'!U831)),4,3))</f>
        <v>1</v>
      </c>
    </row>
    <row r="833" spans="7:18" x14ac:dyDescent="0.3">
      <c r="G833" s="56"/>
      <c r="H833" s="41" t="str">
        <f>'2_all_summary'!D832</f>
        <v>Youth Community as Initiator, Motivator and Executor in the Climate Village Program Implementation in Malangan Sukoharjo Indonesia</v>
      </c>
      <c r="I833" s="41" t="str">
        <f>'2_all_summary'!E832</f>
        <v>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Â© 2022 The Authors.</v>
      </c>
      <c r="J833" s="41">
        <f>IF(ISNUMBER(SEARCH("Yes",'2_all_summary'!$H832)),IF(ISNUMBER(SEARCH("Yes",'2_all_summary'!M832)),1,2),IF(ISNUMBER(SEARCH("No",'2_all_summary'!M832)),4,3))</f>
        <v>4</v>
      </c>
      <c r="K833" s="41">
        <f>IF(ISNUMBER(SEARCH("Yes",'2_all_summary'!$H832)),IF(ISNUMBER(SEARCH("Yes",'2_all_summary'!N832)),1,2),IF(ISNUMBER(SEARCH("No",'2_all_summary'!N832)),4,3))</f>
        <v>4</v>
      </c>
      <c r="L833" s="41">
        <f>IF(ISNUMBER(SEARCH("Yes",'2_all_summary'!$H832)),IF(ISNUMBER(SEARCH("Yes",'2_all_summary'!O832)),1,2),IF(ISNUMBER(SEARCH("No",'2_all_summary'!O832)),4,3))</f>
        <v>4</v>
      </c>
      <c r="M833" s="41">
        <f>IF(ISNUMBER(SEARCH("Yes",'2_all_summary'!$H832)),IF(0&lt;'2_all_summary'!P832,1,2),IF(0='2_all_summary'!P832,4,3))</f>
        <v>4</v>
      </c>
      <c r="N833" s="41">
        <f>IF(ISNUMBER(SEARCH("Yes",'2_all_summary'!$H832)),IF(ISNUMBER(SEARCH("Yes",'2_all_summary'!Q832)),1,2),IF(ISNUMBER(SEARCH("No",'2_all_summary'!Q832)),4,3))</f>
        <v>4</v>
      </c>
      <c r="O833" s="41">
        <f>IF(ISNUMBER(SEARCH("Yes",'2_all_summary'!$H832)),IF(ISNUMBER(SEARCH("Yes",'2_all_summary'!R832)),1,2),IF(ISNUMBER(SEARCH("No",'2_all_summary'!R832)),4,3))</f>
        <v>4</v>
      </c>
      <c r="P833" s="41">
        <f>IF(ISNUMBER(SEARCH("Yes",'2_all_summary'!$H832)),IF(ISNUMBER(SEARCH("Yes",'2_all_summary'!S832)),1,2),IF(ISNUMBER(SEARCH("No",'2_all_summary'!S832)),4,3))</f>
        <v>4</v>
      </c>
      <c r="Q833" s="41">
        <f>IF(ISNUMBER(SEARCH("Yes",'2_all_summary'!$H832)),IF(0&lt;'2_all_summary'!T832,1,2),IF(0='2_all_summary'!T832,4,3))</f>
        <v>4</v>
      </c>
      <c r="R833" s="41">
        <f>IF(ISNUMBER(SEARCH("Yes",'2_all_summary'!$H832)),IF(ISNUMBER(SEARCH("Yes",'2_all_summary'!U832)),1,2),IF(ISNUMBER(SEARCH("No",'2_all_summary'!U832)),4,3))</f>
        <v>4</v>
      </c>
    </row>
    <row r="834" spans="7:18" x14ac:dyDescent="0.3">
      <c r="G834" s="56"/>
      <c r="H834" s="41" t="str">
        <f>'2_all_summary'!D833</f>
        <v>Social communication network analysis of the role of participatory research in the adoption of new fish consumption behaviors</v>
      </c>
      <c r="I834" s="41" t="str">
        <f>'2_all_summary'!E833</f>
        <v>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Â© 2011 Elsevier Ltd.</v>
      </c>
      <c r="J834" s="41">
        <f>IF(ISNUMBER(SEARCH("Yes",'2_all_summary'!$H833)),IF(ISNUMBER(SEARCH("Yes",'2_all_summary'!M833)),1,2),IF(ISNUMBER(SEARCH("No",'2_all_summary'!M833)),4,3))</f>
        <v>4</v>
      </c>
      <c r="K834" s="41">
        <f>IF(ISNUMBER(SEARCH("Yes",'2_all_summary'!$H833)),IF(ISNUMBER(SEARCH("Yes",'2_all_summary'!N833)),1,2),IF(ISNUMBER(SEARCH("No",'2_all_summary'!N833)),4,3))</f>
        <v>4</v>
      </c>
      <c r="L834" s="41">
        <f>IF(ISNUMBER(SEARCH("Yes",'2_all_summary'!$H833)),IF(ISNUMBER(SEARCH("Yes",'2_all_summary'!O833)),1,2),IF(ISNUMBER(SEARCH("No",'2_all_summary'!O833)),4,3))</f>
        <v>4</v>
      </c>
      <c r="M834" s="41">
        <f>IF(ISNUMBER(SEARCH("Yes",'2_all_summary'!$H833)),IF(0&lt;'2_all_summary'!P833,1,2),IF(0='2_all_summary'!P833,4,3))</f>
        <v>4</v>
      </c>
      <c r="N834" s="41">
        <f>IF(ISNUMBER(SEARCH("Yes",'2_all_summary'!$H833)),IF(ISNUMBER(SEARCH("Yes",'2_all_summary'!Q833)),1,2),IF(ISNUMBER(SEARCH("No",'2_all_summary'!Q833)),4,3))</f>
        <v>4</v>
      </c>
      <c r="O834" s="41">
        <f>IF(ISNUMBER(SEARCH("Yes",'2_all_summary'!$H833)),IF(ISNUMBER(SEARCH("Yes",'2_all_summary'!R833)),1,2),IF(ISNUMBER(SEARCH("No",'2_all_summary'!R833)),4,3))</f>
        <v>4</v>
      </c>
      <c r="P834" s="41">
        <f>IF(ISNUMBER(SEARCH("Yes",'2_all_summary'!$H833)),IF(ISNUMBER(SEARCH("Yes",'2_all_summary'!S833)),1,2),IF(ISNUMBER(SEARCH("No",'2_all_summary'!S833)),4,3))</f>
        <v>4</v>
      </c>
      <c r="Q834" s="41">
        <f>IF(ISNUMBER(SEARCH("Yes",'2_all_summary'!$H833)),IF(0&lt;'2_all_summary'!T833,1,2),IF(0='2_all_summary'!T833,4,3))</f>
        <v>4</v>
      </c>
      <c r="R834" s="41">
        <f>IF(ISNUMBER(SEARCH("Yes",'2_all_summary'!$H833)),IF(ISNUMBER(SEARCH("Yes",'2_all_summary'!U833)),1,2),IF(ISNUMBER(SEARCH("No",'2_all_summary'!U833)),4,3))</f>
        <v>4</v>
      </c>
    </row>
    <row r="835" spans="7:18" x14ac:dyDescent="0.3">
      <c r="G835" s="56"/>
      <c r="H835" s="41" t="str">
        <f>'2_all_summary'!D834</f>
        <v>Fostering sustainable behaviours in community-based co-managed fisheries</v>
      </c>
      <c r="I835" s="41" t="str">
        <f>'2_all_summary'!E834</f>
        <v>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Â© 2007 Elsevier Ltd. All rights reserved.</v>
      </c>
      <c r="J835" s="41">
        <f>IF(ISNUMBER(SEARCH("Yes",'2_all_summary'!$H834)),IF(ISNUMBER(SEARCH("Yes",'2_all_summary'!M834)),1,2),IF(ISNUMBER(SEARCH("No",'2_all_summary'!M834)),4,3))</f>
        <v>4</v>
      </c>
      <c r="K835" s="41">
        <f>IF(ISNUMBER(SEARCH("Yes",'2_all_summary'!$H834)),IF(ISNUMBER(SEARCH("Yes",'2_all_summary'!N834)),1,2),IF(ISNUMBER(SEARCH("No",'2_all_summary'!N834)),4,3))</f>
        <v>4</v>
      </c>
      <c r="L835" s="41">
        <f>IF(ISNUMBER(SEARCH("Yes",'2_all_summary'!$H834)),IF(ISNUMBER(SEARCH("Yes",'2_all_summary'!O834)),1,2),IF(ISNUMBER(SEARCH("No",'2_all_summary'!O834)),4,3))</f>
        <v>4</v>
      </c>
      <c r="M835" s="41">
        <f>IF(ISNUMBER(SEARCH("Yes",'2_all_summary'!$H834)),IF(0&lt;'2_all_summary'!P834,1,2),IF(0='2_all_summary'!P834,4,3))</f>
        <v>4</v>
      </c>
      <c r="N835" s="41">
        <f>IF(ISNUMBER(SEARCH("Yes",'2_all_summary'!$H834)),IF(ISNUMBER(SEARCH("Yes",'2_all_summary'!Q834)),1,2),IF(ISNUMBER(SEARCH("No",'2_all_summary'!Q834)),4,3))</f>
        <v>4</v>
      </c>
      <c r="O835" s="41">
        <f>IF(ISNUMBER(SEARCH("Yes",'2_all_summary'!$H834)),IF(ISNUMBER(SEARCH("Yes",'2_all_summary'!R834)),1,2),IF(ISNUMBER(SEARCH("No",'2_all_summary'!R834)),4,3))</f>
        <v>4</v>
      </c>
      <c r="P835" s="41">
        <f>IF(ISNUMBER(SEARCH("Yes",'2_all_summary'!$H834)),IF(ISNUMBER(SEARCH("Yes",'2_all_summary'!S834)),1,2),IF(ISNUMBER(SEARCH("No",'2_all_summary'!S834)),4,3))</f>
        <v>4</v>
      </c>
      <c r="Q835" s="41">
        <f>IF(ISNUMBER(SEARCH("Yes",'2_all_summary'!$H834)),IF(0&lt;'2_all_summary'!T834,1,2),IF(0='2_all_summary'!T834,4,3))</f>
        <v>4</v>
      </c>
      <c r="R835" s="41">
        <f>IF(ISNUMBER(SEARCH("Yes",'2_all_summary'!$H834)),IF(ISNUMBER(SEARCH("Yes",'2_all_summary'!U834)),1,2),IF(ISNUMBER(SEARCH("No",'2_all_summary'!U834)),4,3))</f>
        <v>4</v>
      </c>
    </row>
    <row r="836" spans="7:18" x14ac:dyDescent="0.3">
      <c r="G836" s="56"/>
      <c r="H836" s="41" t="str">
        <f>'2_all_summary'!D835</f>
        <v>Water productivity for boro rice production: Study on floodplain Seels in Rajshahi, Bangladesh</v>
      </c>
      <c r="I836" s="41" t="str">
        <f>'2_all_summary'!E835</f>
        <v>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Â© 2003 Institute of Biological Science. All rights reserved.</v>
      </c>
      <c r="J836" s="41">
        <f>IF(ISNUMBER(SEARCH("Yes",'2_all_summary'!$H835)),IF(ISNUMBER(SEARCH("Yes",'2_all_summary'!M835)),1,2),IF(ISNUMBER(SEARCH("No",'2_all_summary'!M835)),4,3))</f>
        <v>4</v>
      </c>
      <c r="K836" s="41">
        <f>IF(ISNUMBER(SEARCH("Yes",'2_all_summary'!$H835)),IF(ISNUMBER(SEARCH("Yes",'2_all_summary'!N835)),1,2),IF(ISNUMBER(SEARCH("No",'2_all_summary'!N835)),4,3))</f>
        <v>4</v>
      </c>
      <c r="L836" s="41">
        <f>IF(ISNUMBER(SEARCH("Yes",'2_all_summary'!$H835)),IF(ISNUMBER(SEARCH("Yes",'2_all_summary'!O835)),1,2),IF(ISNUMBER(SEARCH("No",'2_all_summary'!O835)),4,3))</f>
        <v>4</v>
      </c>
      <c r="M836" s="41">
        <f>IF(ISNUMBER(SEARCH("Yes",'2_all_summary'!$H835)),IF(0&lt;'2_all_summary'!P835,1,2),IF(0='2_all_summary'!P835,4,3))</f>
        <v>4</v>
      </c>
      <c r="N836" s="41">
        <f>IF(ISNUMBER(SEARCH("Yes",'2_all_summary'!$H835)),IF(ISNUMBER(SEARCH("Yes",'2_all_summary'!Q835)),1,2),IF(ISNUMBER(SEARCH("No",'2_all_summary'!Q835)),4,3))</f>
        <v>4</v>
      </c>
      <c r="O836" s="41">
        <f>IF(ISNUMBER(SEARCH("Yes",'2_all_summary'!$H835)),IF(ISNUMBER(SEARCH("Yes",'2_all_summary'!R835)),1,2),IF(ISNUMBER(SEARCH("No",'2_all_summary'!R835)),4,3))</f>
        <v>4</v>
      </c>
      <c r="P836" s="41">
        <f>IF(ISNUMBER(SEARCH("Yes",'2_all_summary'!$H835)),IF(ISNUMBER(SEARCH("Yes",'2_all_summary'!S835)),1,2),IF(ISNUMBER(SEARCH("No",'2_all_summary'!S835)),4,3))</f>
        <v>4</v>
      </c>
      <c r="Q836" s="41">
        <f>IF(ISNUMBER(SEARCH("Yes",'2_all_summary'!$H835)),IF(0&lt;'2_all_summary'!T835,1,2),IF(0='2_all_summary'!T835,4,3))</f>
        <v>4</v>
      </c>
      <c r="R836" s="41">
        <f>IF(ISNUMBER(SEARCH("Yes",'2_all_summary'!$H835)),IF(ISNUMBER(SEARCH("Yes",'2_all_summary'!U835)),1,2),IF(ISNUMBER(SEARCH("No",'2_all_summary'!U835)),4,3))</f>
        <v>4</v>
      </c>
    </row>
    <row r="837" spans="7:18" x14ac:dyDescent="0.3">
      <c r="G837" s="56"/>
      <c r="H837" s="41" t="str">
        <f>'2_all_summary'!D836</f>
        <v>Knowledge partnerships: Rapid rural appraisal's role in catalyzing community-based management in Venezuela</v>
      </c>
      <c r="I837" s="41" t="str">
        <f>'2_all_summary'!E836</f>
        <v>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v>
      </c>
      <c r="J837" s="41">
        <f>IF(ISNUMBER(SEARCH("Yes",'2_all_summary'!$H836)),IF(ISNUMBER(SEARCH("Yes",'2_all_summary'!M836)),1,2),IF(ISNUMBER(SEARCH("No",'2_all_summary'!M836)),4,3))</f>
        <v>4</v>
      </c>
      <c r="K837" s="41">
        <f>IF(ISNUMBER(SEARCH("Yes",'2_all_summary'!$H836)),IF(ISNUMBER(SEARCH("Yes",'2_all_summary'!N836)),1,2),IF(ISNUMBER(SEARCH("No",'2_all_summary'!N836)),4,3))</f>
        <v>4</v>
      </c>
      <c r="L837" s="41">
        <f>IF(ISNUMBER(SEARCH("Yes",'2_all_summary'!$H836)),IF(ISNUMBER(SEARCH("Yes",'2_all_summary'!O836)),1,2),IF(ISNUMBER(SEARCH("No",'2_all_summary'!O836)),4,3))</f>
        <v>4</v>
      </c>
      <c r="M837" s="41">
        <f>IF(ISNUMBER(SEARCH("Yes",'2_all_summary'!$H836)),IF(0&lt;'2_all_summary'!P836,1,2),IF(0='2_all_summary'!P836,4,3))</f>
        <v>4</v>
      </c>
      <c r="N837" s="41">
        <f>IF(ISNUMBER(SEARCH("Yes",'2_all_summary'!$H836)),IF(ISNUMBER(SEARCH("Yes",'2_all_summary'!Q836)),1,2),IF(ISNUMBER(SEARCH("No",'2_all_summary'!Q836)),4,3))</f>
        <v>4</v>
      </c>
      <c r="O837" s="41">
        <f>IF(ISNUMBER(SEARCH("Yes",'2_all_summary'!$H836)),IF(ISNUMBER(SEARCH("Yes",'2_all_summary'!R836)),1,2),IF(ISNUMBER(SEARCH("No",'2_all_summary'!R836)),4,3))</f>
        <v>4</v>
      </c>
      <c r="P837" s="41">
        <f>IF(ISNUMBER(SEARCH("Yes",'2_all_summary'!$H836)),IF(ISNUMBER(SEARCH("Yes",'2_all_summary'!S836)),1,2),IF(ISNUMBER(SEARCH("No",'2_all_summary'!S836)),4,3))</f>
        <v>4</v>
      </c>
      <c r="Q837" s="41">
        <f>IF(ISNUMBER(SEARCH("Yes",'2_all_summary'!$H836)),IF(0&lt;'2_all_summary'!T836,1,2),IF(0='2_all_summary'!T836,4,3))</f>
        <v>4</v>
      </c>
      <c r="R837" s="41">
        <f>IF(ISNUMBER(SEARCH("Yes",'2_all_summary'!$H836)),IF(ISNUMBER(SEARCH("Yes",'2_all_summary'!U836)),1,2),IF(ISNUMBER(SEARCH("No",'2_all_summary'!U836)),4,3))</f>
        <v>4</v>
      </c>
    </row>
    <row r="838" spans="7:18" x14ac:dyDescent="0.3">
      <c r="G838" s="56"/>
      <c r="H838" s="41" t="str">
        <f>'2_all_summary'!D837</f>
        <v>Community-Based Management of Coral Reefs: An Essential Requisite for Certification of Marine Aquarium Products Harvested from Reefs under Customary Marine Tenure</v>
      </c>
      <c r="I838" s="41" t="str">
        <f>'2_all_summary'!E837</f>
        <v>[No abstract available]</v>
      </c>
      <c r="J838" s="41">
        <f>IF(ISNUMBER(SEARCH("Yes",'2_all_summary'!$H837)),IF(ISNUMBER(SEARCH("Yes",'2_all_summary'!M837)),1,2),IF(ISNUMBER(SEARCH("No",'2_all_summary'!M837)),4,3))</f>
        <v>1</v>
      </c>
      <c r="K838" s="41">
        <f>IF(ISNUMBER(SEARCH("Yes",'2_all_summary'!$H837)),IF(ISNUMBER(SEARCH("Yes",'2_all_summary'!N837)),1,2),IF(ISNUMBER(SEARCH("No",'2_all_summary'!N837)),4,3))</f>
        <v>1</v>
      </c>
      <c r="L838" s="41">
        <f>IF(ISNUMBER(SEARCH("Yes",'2_all_summary'!$H837)),IF(ISNUMBER(SEARCH("Yes",'2_all_summary'!O837)),1,2),IF(ISNUMBER(SEARCH("No",'2_all_summary'!O837)),4,3))</f>
        <v>1</v>
      </c>
      <c r="M838" s="41">
        <f>IF(ISNUMBER(SEARCH("Yes",'2_all_summary'!$H837)),IF(0&lt;'2_all_summary'!P837,1,2),IF(0='2_all_summary'!P837,4,3))</f>
        <v>1</v>
      </c>
      <c r="N838" s="41">
        <f>IF(ISNUMBER(SEARCH("Yes",'2_all_summary'!$H837)),IF(ISNUMBER(SEARCH("Yes",'2_all_summary'!Q837)),1,2),IF(ISNUMBER(SEARCH("No",'2_all_summary'!Q837)),4,3))</f>
        <v>1</v>
      </c>
      <c r="O838" s="41">
        <f>IF(ISNUMBER(SEARCH("Yes",'2_all_summary'!$H837)),IF(ISNUMBER(SEARCH("Yes",'2_all_summary'!R837)),1,2),IF(ISNUMBER(SEARCH("No",'2_all_summary'!R837)),4,3))</f>
        <v>1</v>
      </c>
      <c r="P838" s="41">
        <f>IF(ISNUMBER(SEARCH("Yes",'2_all_summary'!$H837)),IF(ISNUMBER(SEARCH("Yes",'2_all_summary'!S837)),1,2),IF(ISNUMBER(SEARCH("No",'2_all_summary'!S837)),4,3))</f>
        <v>1</v>
      </c>
      <c r="Q838" s="41">
        <f>IF(ISNUMBER(SEARCH("Yes",'2_all_summary'!$H837)),IF(0&lt;'2_all_summary'!T837,1,2),IF(0='2_all_summary'!T837,4,3))</f>
        <v>1</v>
      </c>
      <c r="R838" s="41">
        <f>IF(ISNUMBER(SEARCH("Yes",'2_all_summary'!$H837)),IF(ISNUMBER(SEARCH("Yes",'2_all_summary'!U837)),1,2),IF(ISNUMBER(SEARCH("No",'2_all_summary'!U837)),4,3))</f>
        <v>1</v>
      </c>
    </row>
    <row r="839" spans="7:18" x14ac:dyDescent="0.3">
      <c r="G839" s="56"/>
      <c r="H839" s="41" t="str">
        <f>'2_all_summary'!D838</f>
        <v>Assessing the effects of marine protected area (MPA) on a reef fish assemblage in a northwestern Mediterranean marine reserve: Identifying community-based indicators</v>
      </c>
      <c r="I839" s="41" t="str">
        <f>'2_all_summary'!E838</f>
        <v>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Â© 2006 Elsevier Ltd. All rights reserved.</v>
      </c>
      <c r="J839" s="41">
        <f>IF(ISNUMBER(SEARCH("Yes",'2_all_summary'!$H838)),IF(ISNUMBER(SEARCH("Yes",'2_all_summary'!M838)),1,2),IF(ISNUMBER(SEARCH("No",'2_all_summary'!M838)),4,3))</f>
        <v>4</v>
      </c>
      <c r="K839" s="41">
        <f>IF(ISNUMBER(SEARCH("Yes",'2_all_summary'!$H838)),IF(ISNUMBER(SEARCH("Yes",'2_all_summary'!N838)),1,2),IF(ISNUMBER(SEARCH("No",'2_all_summary'!N838)),4,3))</f>
        <v>4</v>
      </c>
      <c r="L839" s="41">
        <f>IF(ISNUMBER(SEARCH("Yes",'2_all_summary'!$H838)),IF(ISNUMBER(SEARCH("Yes",'2_all_summary'!O838)),1,2),IF(ISNUMBER(SEARCH("No",'2_all_summary'!O838)),4,3))</f>
        <v>4</v>
      </c>
      <c r="M839" s="41">
        <f>IF(ISNUMBER(SEARCH("Yes",'2_all_summary'!$H838)),IF(0&lt;'2_all_summary'!P838,1,2),IF(0='2_all_summary'!P838,4,3))</f>
        <v>4</v>
      </c>
      <c r="N839" s="41">
        <f>IF(ISNUMBER(SEARCH("Yes",'2_all_summary'!$H838)),IF(ISNUMBER(SEARCH("Yes",'2_all_summary'!Q838)),1,2),IF(ISNUMBER(SEARCH("No",'2_all_summary'!Q838)),4,3))</f>
        <v>4</v>
      </c>
      <c r="O839" s="41">
        <f>IF(ISNUMBER(SEARCH("Yes",'2_all_summary'!$H838)),IF(ISNUMBER(SEARCH("Yes",'2_all_summary'!R838)),1,2),IF(ISNUMBER(SEARCH("No",'2_all_summary'!R838)),4,3))</f>
        <v>4</v>
      </c>
      <c r="P839" s="41">
        <f>IF(ISNUMBER(SEARCH("Yes",'2_all_summary'!$H838)),IF(ISNUMBER(SEARCH("Yes",'2_all_summary'!S838)),1,2),IF(ISNUMBER(SEARCH("No",'2_all_summary'!S838)),4,3))</f>
        <v>4</v>
      </c>
      <c r="Q839" s="41">
        <f>IF(ISNUMBER(SEARCH("Yes",'2_all_summary'!$H838)),IF(0&lt;'2_all_summary'!T838,1,2),IF(0='2_all_summary'!T838,4,3))</f>
        <v>4</v>
      </c>
      <c r="R839" s="41">
        <f>IF(ISNUMBER(SEARCH("Yes",'2_all_summary'!$H838)),IF(ISNUMBER(SEARCH("Yes",'2_all_summary'!U838)),1,2),IF(ISNUMBER(SEARCH("No",'2_all_summary'!U838)),4,3))</f>
        <v>4</v>
      </c>
    </row>
    <row r="840" spans="7:18" x14ac:dyDescent="0.3">
      <c r="G840" s="56"/>
      <c r="H840" s="41" t="str">
        <f>'2_all_summary'!D839</f>
        <v>Household finances and trust are key determinants of benefits from small-scale fisheries co-management</v>
      </c>
      <c r="I840" s="41" t="str">
        <f>'2_all_summary'!E839</f>
        <v>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Â© 2022 Elsevier Ltd</v>
      </c>
      <c r="J840" s="41">
        <f>IF(ISNUMBER(SEARCH("Yes",'2_all_summary'!$H839)),IF(ISNUMBER(SEARCH("Yes",'2_all_summary'!M839)),1,2),IF(ISNUMBER(SEARCH("No",'2_all_summary'!M839)),4,3))</f>
        <v>4</v>
      </c>
      <c r="K840" s="41">
        <f>IF(ISNUMBER(SEARCH("Yes",'2_all_summary'!$H839)),IF(ISNUMBER(SEARCH("Yes",'2_all_summary'!N839)),1,2),IF(ISNUMBER(SEARCH("No",'2_all_summary'!N839)),4,3))</f>
        <v>4</v>
      </c>
      <c r="L840" s="41">
        <f>IF(ISNUMBER(SEARCH("Yes",'2_all_summary'!$H839)),IF(ISNUMBER(SEARCH("Yes",'2_all_summary'!O839)),1,2),IF(ISNUMBER(SEARCH("No",'2_all_summary'!O839)),4,3))</f>
        <v>4</v>
      </c>
      <c r="M840" s="41">
        <f>IF(ISNUMBER(SEARCH("Yes",'2_all_summary'!$H839)),IF(0&lt;'2_all_summary'!P839,1,2),IF(0='2_all_summary'!P839,4,3))</f>
        <v>4</v>
      </c>
      <c r="N840" s="41">
        <f>IF(ISNUMBER(SEARCH("Yes",'2_all_summary'!$H839)),IF(ISNUMBER(SEARCH("Yes",'2_all_summary'!Q839)),1,2),IF(ISNUMBER(SEARCH("No",'2_all_summary'!Q839)),4,3))</f>
        <v>4</v>
      </c>
      <c r="O840" s="41">
        <f>IF(ISNUMBER(SEARCH("Yes",'2_all_summary'!$H839)),IF(ISNUMBER(SEARCH("Yes",'2_all_summary'!R839)),1,2),IF(ISNUMBER(SEARCH("No",'2_all_summary'!R839)),4,3))</f>
        <v>4</v>
      </c>
      <c r="P840" s="41">
        <f>IF(ISNUMBER(SEARCH("Yes",'2_all_summary'!$H839)),IF(ISNUMBER(SEARCH("Yes",'2_all_summary'!S839)),1,2),IF(ISNUMBER(SEARCH("No",'2_all_summary'!S839)),4,3))</f>
        <v>4</v>
      </c>
      <c r="Q840" s="41">
        <f>IF(ISNUMBER(SEARCH("Yes",'2_all_summary'!$H839)),IF(0&lt;'2_all_summary'!T839,1,2),IF(0='2_all_summary'!T839,4,3))</f>
        <v>4</v>
      </c>
      <c r="R840" s="41">
        <f>IF(ISNUMBER(SEARCH("Yes",'2_all_summary'!$H839)),IF(ISNUMBER(SEARCH("Yes",'2_all_summary'!U839)),1,2),IF(ISNUMBER(SEARCH("No",'2_all_summary'!U839)),4,3))</f>
        <v>4</v>
      </c>
    </row>
    <row r="841" spans="7:18" x14ac:dyDescent="0.3">
      <c r="G841" s="56"/>
      <c r="H841" s="41" t="str">
        <f>'2_all_summary'!D840</f>
        <v>Indigenous food harvesting as socialâ€“ecological monitoring: A case study with the Gitga'at First Nation</v>
      </c>
      <c r="I841" s="41" t="str">
        <f>'2_all_summary'!E840</f>
        <v>Indigenous peoples have been monitoring and managing the natural resources in their homelands and waters for millennia. Meanwhile, socialâ€“ecological systems thinkers are embracing the capacity of Indigenous knowledge systems, which are informed by land-based practices, to inform adaptive management. Following the collaborative design of a community-based socialâ€“ecological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socialâ€“ecological concepts and indicators emerged, evidencing an intrinsic part of Gitga'at life: Gitga'at harvesters closely monitor their coastal socialâ€“ecological system through ongoing land- and sea-based practices. The conceptual framework highlights the importance of maintaining and revitalizing Indigenous knowledge and harvesting practices to inform socialâ€“ecological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socialâ€“ecological systems. A free Plain Language Summary can be found within the Supporting Information of this article. Â© 2020 The Authors. People and Nature published by John Wiley &amp; Sons Ltd on behalf of British Ecological Society</v>
      </c>
      <c r="J841" s="41">
        <f>IF(ISNUMBER(SEARCH("Yes",'2_all_summary'!$H840)),IF(ISNUMBER(SEARCH("Yes",'2_all_summary'!M840)),1,2),IF(ISNUMBER(SEARCH("No",'2_all_summary'!M840)),4,3))</f>
        <v>4</v>
      </c>
      <c r="K841" s="41">
        <f>IF(ISNUMBER(SEARCH("Yes",'2_all_summary'!$H840)),IF(ISNUMBER(SEARCH("Yes",'2_all_summary'!N840)),1,2),IF(ISNUMBER(SEARCH("No",'2_all_summary'!N840)),4,3))</f>
        <v>4</v>
      </c>
      <c r="L841" s="41">
        <f>IF(ISNUMBER(SEARCH("Yes",'2_all_summary'!$H840)),IF(ISNUMBER(SEARCH("Yes",'2_all_summary'!O840)),1,2),IF(ISNUMBER(SEARCH("No",'2_all_summary'!O840)),4,3))</f>
        <v>4</v>
      </c>
      <c r="M841" s="41">
        <f>IF(ISNUMBER(SEARCH("Yes",'2_all_summary'!$H840)),IF(0&lt;'2_all_summary'!P840,1,2),IF(0='2_all_summary'!P840,4,3))</f>
        <v>4</v>
      </c>
      <c r="N841" s="41">
        <f>IF(ISNUMBER(SEARCH("Yes",'2_all_summary'!$H840)),IF(ISNUMBER(SEARCH("Yes",'2_all_summary'!Q840)),1,2),IF(ISNUMBER(SEARCH("No",'2_all_summary'!Q840)),4,3))</f>
        <v>4</v>
      </c>
      <c r="O841" s="41">
        <f>IF(ISNUMBER(SEARCH("Yes",'2_all_summary'!$H840)),IF(ISNUMBER(SEARCH("Yes",'2_all_summary'!R840)),1,2),IF(ISNUMBER(SEARCH("No",'2_all_summary'!R840)),4,3))</f>
        <v>4</v>
      </c>
      <c r="P841" s="41">
        <f>IF(ISNUMBER(SEARCH("Yes",'2_all_summary'!$H840)),IF(ISNUMBER(SEARCH("Yes",'2_all_summary'!S840)),1,2),IF(ISNUMBER(SEARCH("No",'2_all_summary'!S840)),4,3))</f>
        <v>4</v>
      </c>
      <c r="Q841" s="41">
        <f>IF(ISNUMBER(SEARCH("Yes",'2_all_summary'!$H840)),IF(0&lt;'2_all_summary'!T840,1,2),IF(0='2_all_summary'!T840,4,3))</f>
        <v>4</v>
      </c>
      <c r="R841" s="41">
        <f>IF(ISNUMBER(SEARCH("Yes",'2_all_summary'!$H840)),IF(ISNUMBER(SEARCH("Yes",'2_all_summary'!U840)),1,2),IF(ISNUMBER(SEARCH("No",'2_all_summary'!U840)),4,3))</f>
        <v>4</v>
      </c>
    </row>
    <row r="842" spans="7:18" x14ac:dyDescent="0.3">
      <c r="G842" s="56"/>
      <c r="H842" s="41" t="str">
        <f>'2_all_summary'!D841</f>
        <v>A novel method for mapping reefs and subtidal rocky habitats using artificial neural networks</v>
      </c>
      <c r="I842" s="41" t="str">
        <f>'2_all_summary'!E841</f>
        <v>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(âˆ¼250.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(âˆ¼250.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Â© 2011 Elsevier B.V.</v>
      </c>
      <c r="J842" s="41">
        <f>IF(ISNUMBER(SEARCH("Yes",'2_all_summary'!$H841)),IF(ISNUMBER(SEARCH("Yes",'2_all_summary'!M841)),1,2),IF(ISNUMBER(SEARCH("No",'2_all_summary'!M841)),4,3))</f>
        <v>4</v>
      </c>
      <c r="K842" s="41">
        <f>IF(ISNUMBER(SEARCH("Yes",'2_all_summary'!$H841)),IF(ISNUMBER(SEARCH("Yes",'2_all_summary'!N841)),1,2),IF(ISNUMBER(SEARCH("No",'2_all_summary'!N841)),4,3))</f>
        <v>4</v>
      </c>
      <c r="L842" s="41">
        <f>IF(ISNUMBER(SEARCH("Yes",'2_all_summary'!$H841)),IF(ISNUMBER(SEARCH("Yes",'2_all_summary'!O841)),1,2),IF(ISNUMBER(SEARCH("No",'2_all_summary'!O841)),4,3))</f>
        <v>4</v>
      </c>
      <c r="M842" s="41">
        <f>IF(ISNUMBER(SEARCH("Yes",'2_all_summary'!$H841)),IF(0&lt;'2_all_summary'!P841,1,2),IF(0='2_all_summary'!P841,4,3))</f>
        <v>4</v>
      </c>
      <c r="N842" s="41">
        <f>IF(ISNUMBER(SEARCH("Yes",'2_all_summary'!$H841)),IF(ISNUMBER(SEARCH("Yes",'2_all_summary'!Q841)),1,2),IF(ISNUMBER(SEARCH("No",'2_all_summary'!Q841)),4,3))</f>
        <v>4</v>
      </c>
      <c r="O842" s="41">
        <f>IF(ISNUMBER(SEARCH("Yes",'2_all_summary'!$H841)),IF(ISNUMBER(SEARCH("Yes",'2_all_summary'!R841)),1,2),IF(ISNUMBER(SEARCH("No",'2_all_summary'!R841)),4,3))</f>
        <v>4</v>
      </c>
      <c r="P842" s="41">
        <f>IF(ISNUMBER(SEARCH("Yes",'2_all_summary'!$H841)),IF(ISNUMBER(SEARCH("Yes",'2_all_summary'!S841)),1,2),IF(ISNUMBER(SEARCH("No",'2_all_summary'!S841)),4,3))</f>
        <v>4</v>
      </c>
      <c r="Q842" s="41">
        <f>IF(ISNUMBER(SEARCH("Yes",'2_all_summary'!$H841)),IF(0&lt;'2_all_summary'!T841,1,2),IF(0='2_all_summary'!T841,4,3))</f>
        <v>4</v>
      </c>
      <c r="R842" s="41">
        <f>IF(ISNUMBER(SEARCH("Yes",'2_all_summary'!$H841)),IF(ISNUMBER(SEARCH("Yes",'2_all_summary'!U841)),1,2),IF(ISNUMBER(SEARCH("No",'2_all_summary'!U841)),4,3))</f>
        <v>4</v>
      </c>
    </row>
    <row r="843" spans="7:18" x14ac:dyDescent="0.3">
      <c r="G843" s="56"/>
      <c r="H843" s="41" t="str">
        <f>'2_all_summary'!D842</f>
        <v>Development of co-management in the inland fisheries in Sri Lanka: Case studies of Senenayake Samudra and Mahavilachchiya reservoirs</v>
      </c>
      <c r="I843" s="41" t="str">
        <f>'2_all_summary'!E842</f>
        <v>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Â© 2010 AEHMS.</v>
      </c>
      <c r="J843" s="41">
        <f>IF(ISNUMBER(SEARCH("Yes",'2_all_summary'!$H842)),IF(ISNUMBER(SEARCH("Yes",'2_all_summary'!M842)),1,2),IF(ISNUMBER(SEARCH("No",'2_all_summary'!M842)),4,3))</f>
        <v>4</v>
      </c>
      <c r="K843" s="41">
        <f>IF(ISNUMBER(SEARCH("Yes",'2_all_summary'!$H842)),IF(ISNUMBER(SEARCH("Yes",'2_all_summary'!N842)),1,2),IF(ISNUMBER(SEARCH("No",'2_all_summary'!N842)),4,3))</f>
        <v>4</v>
      </c>
      <c r="L843" s="41">
        <f>IF(ISNUMBER(SEARCH("Yes",'2_all_summary'!$H842)),IF(ISNUMBER(SEARCH("Yes",'2_all_summary'!O842)),1,2),IF(ISNUMBER(SEARCH("No",'2_all_summary'!O842)),4,3))</f>
        <v>4</v>
      </c>
      <c r="M843" s="41">
        <f>IF(ISNUMBER(SEARCH("Yes",'2_all_summary'!$H842)),IF(0&lt;'2_all_summary'!P842,1,2),IF(0='2_all_summary'!P842,4,3))</f>
        <v>4</v>
      </c>
      <c r="N843" s="41">
        <f>IF(ISNUMBER(SEARCH("Yes",'2_all_summary'!$H842)),IF(ISNUMBER(SEARCH("Yes",'2_all_summary'!Q842)),1,2),IF(ISNUMBER(SEARCH("No",'2_all_summary'!Q842)),4,3))</f>
        <v>4</v>
      </c>
      <c r="O843" s="41">
        <f>IF(ISNUMBER(SEARCH("Yes",'2_all_summary'!$H842)),IF(ISNUMBER(SEARCH("Yes",'2_all_summary'!R842)),1,2),IF(ISNUMBER(SEARCH("No",'2_all_summary'!R842)),4,3))</f>
        <v>4</v>
      </c>
      <c r="P843" s="41">
        <f>IF(ISNUMBER(SEARCH("Yes",'2_all_summary'!$H842)),IF(ISNUMBER(SEARCH("Yes",'2_all_summary'!S842)),1,2),IF(ISNUMBER(SEARCH("No",'2_all_summary'!S842)),4,3))</f>
        <v>4</v>
      </c>
      <c r="Q843" s="41">
        <f>IF(ISNUMBER(SEARCH("Yes",'2_all_summary'!$H842)),IF(0&lt;'2_all_summary'!T842,1,2),IF(0='2_all_summary'!T842,4,3))</f>
        <v>4</v>
      </c>
      <c r="R843" s="41">
        <f>IF(ISNUMBER(SEARCH("Yes",'2_all_summary'!$H842)),IF(ISNUMBER(SEARCH("Yes",'2_all_summary'!U842)),1,2),IF(ISNUMBER(SEARCH("No",'2_all_summary'!U842)),4,3))</f>
        <v>4</v>
      </c>
    </row>
    <row r="844" spans="7:18" x14ac:dyDescent="0.3">
      <c r="G844" s="56"/>
      <c r="H844" s="41" t="str">
        <f>'2_all_summary'!D843</f>
        <v>Exploring benefits of spatial cooperative harvesting in a sea urchin fishery: An agent-based approach</v>
      </c>
      <c r="I844" s="41" t="str">
        <f>'2_all_summary'!E843</f>
        <v>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Â© 2017 Gutierrez et al.</v>
      </c>
      <c r="J844" s="41">
        <f>IF(ISNUMBER(SEARCH("Yes",'2_all_summary'!$H843)),IF(ISNUMBER(SEARCH("Yes",'2_all_summary'!M843)),1,2),IF(ISNUMBER(SEARCH("No",'2_all_summary'!M843)),4,3))</f>
        <v>4</v>
      </c>
      <c r="K844" s="41">
        <f>IF(ISNUMBER(SEARCH("Yes",'2_all_summary'!$H843)),IF(ISNUMBER(SEARCH("Yes",'2_all_summary'!N843)),1,2),IF(ISNUMBER(SEARCH("No",'2_all_summary'!N843)),4,3))</f>
        <v>4</v>
      </c>
      <c r="L844" s="41">
        <f>IF(ISNUMBER(SEARCH("Yes",'2_all_summary'!$H843)),IF(ISNUMBER(SEARCH("Yes",'2_all_summary'!O843)),1,2),IF(ISNUMBER(SEARCH("No",'2_all_summary'!O843)),4,3))</f>
        <v>4</v>
      </c>
      <c r="M844" s="41">
        <f>IF(ISNUMBER(SEARCH("Yes",'2_all_summary'!$H843)),IF(0&lt;'2_all_summary'!P843,1,2),IF(0='2_all_summary'!P843,4,3))</f>
        <v>4</v>
      </c>
      <c r="N844" s="41">
        <f>IF(ISNUMBER(SEARCH("Yes",'2_all_summary'!$H843)),IF(ISNUMBER(SEARCH("Yes",'2_all_summary'!Q843)),1,2),IF(ISNUMBER(SEARCH("No",'2_all_summary'!Q843)),4,3))</f>
        <v>4</v>
      </c>
      <c r="O844" s="41">
        <f>IF(ISNUMBER(SEARCH("Yes",'2_all_summary'!$H843)),IF(ISNUMBER(SEARCH("Yes",'2_all_summary'!R843)),1,2),IF(ISNUMBER(SEARCH("No",'2_all_summary'!R843)),4,3))</f>
        <v>4</v>
      </c>
      <c r="P844" s="41">
        <f>IF(ISNUMBER(SEARCH("Yes",'2_all_summary'!$H843)),IF(ISNUMBER(SEARCH("Yes",'2_all_summary'!S843)),1,2),IF(ISNUMBER(SEARCH("No",'2_all_summary'!S843)),4,3))</f>
        <v>4</v>
      </c>
      <c r="Q844" s="41">
        <f>IF(ISNUMBER(SEARCH("Yes",'2_all_summary'!$H843)),IF(0&lt;'2_all_summary'!T843,1,2),IF(0='2_all_summary'!T843,4,3))</f>
        <v>4</v>
      </c>
      <c r="R844" s="41">
        <f>IF(ISNUMBER(SEARCH("Yes",'2_all_summary'!$H843)),IF(ISNUMBER(SEARCH("Yes",'2_all_summary'!U843)),1,2),IF(ISNUMBER(SEARCH("No",'2_all_summary'!U843)),4,3))</f>
        <v>4</v>
      </c>
    </row>
    <row r="845" spans="7:18" x14ac:dyDescent="0.3">
      <c r="G845" s="56"/>
      <c r="H845" s="41" t="str">
        <f>'2_all_summary'!D844</f>
        <v>Net loss: fish, jobs, and the marine environment</v>
      </c>
      <c r="I845" s="41" t="str">
        <f>'2_all_summary'!E844</f>
        <v>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v>
      </c>
      <c r="J845" s="41">
        <f>IF(ISNUMBER(SEARCH("Yes",'2_all_summary'!$H844)),IF(ISNUMBER(SEARCH("Yes",'2_all_summary'!M844)),1,2),IF(ISNUMBER(SEARCH("No",'2_all_summary'!M844)),4,3))</f>
        <v>4</v>
      </c>
      <c r="K845" s="41">
        <f>IF(ISNUMBER(SEARCH("Yes",'2_all_summary'!$H844)),IF(ISNUMBER(SEARCH("Yes",'2_all_summary'!N844)),1,2),IF(ISNUMBER(SEARCH("No",'2_all_summary'!N844)),4,3))</f>
        <v>4</v>
      </c>
      <c r="L845" s="41">
        <f>IF(ISNUMBER(SEARCH("Yes",'2_all_summary'!$H844)),IF(ISNUMBER(SEARCH("Yes",'2_all_summary'!O844)),1,2),IF(ISNUMBER(SEARCH("No",'2_all_summary'!O844)),4,3))</f>
        <v>4</v>
      </c>
      <c r="M845" s="41">
        <f>IF(ISNUMBER(SEARCH("Yes",'2_all_summary'!$H844)),IF(0&lt;'2_all_summary'!P844,1,2),IF(0='2_all_summary'!P844,4,3))</f>
        <v>4</v>
      </c>
      <c r="N845" s="41">
        <f>IF(ISNUMBER(SEARCH("Yes",'2_all_summary'!$H844)),IF(ISNUMBER(SEARCH("Yes",'2_all_summary'!Q844)),1,2),IF(ISNUMBER(SEARCH("No",'2_all_summary'!Q844)),4,3))</f>
        <v>4</v>
      </c>
      <c r="O845" s="41">
        <f>IF(ISNUMBER(SEARCH("Yes",'2_all_summary'!$H844)),IF(ISNUMBER(SEARCH("Yes",'2_all_summary'!R844)),1,2),IF(ISNUMBER(SEARCH("No",'2_all_summary'!R844)),4,3))</f>
        <v>4</v>
      </c>
      <c r="P845" s="41">
        <f>IF(ISNUMBER(SEARCH("Yes",'2_all_summary'!$H844)),IF(ISNUMBER(SEARCH("Yes",'2_all_summary'!S844)),1,2),IF(ISNUMBER(SEARCH("No",'2_all_summary'!S844)),4,3))</f>
        <v>4</v>
      </c>
      <c r="Q845" s="41">
        <f>IF(ISNUMBER(SEARCH("Yes",'2_all_summary'!$H844)),IF(0&lt;'2_all_summary'!T844,1,2),IF(0='2_all_summary'!T844,4,3))</f>
        <v>4</v>
      </c>
      <c r="R845" s="41">
        <f>IF(ISNUMBER(SEARCH("Yes",'2_all_summary'!$H844)),IF(ISNUMBER(SEARCH("Yes",'2_all_summary'!U844)),1,2),IF(ISNUMBER(SEARCH("No",'2_all_summary'!U844)),4,3))</f>
        <v>4</v>
      </c>
    </row>
    <row r="846" spans="7:18" x14ac:dyDescent="0.3">
      <c r="G846" s="56"/>
      <c r="H846" s="41" t="str">
        <f>'2_all_summary'!D845</f>
        <v>SOCIAL CAPITAL MOBILISATION THROUGH COMMUNITY-BASED ORGANISATIONS FOR THE EFFECTIVE MANAGEMENT OF RURAL-COMMONS: A STUDY ON 'KUDUMBASHREE'</v>
      </c>
      <c r="I846" s="41" t="str">
        <f>'2_all_summary'!E845</f>
        <v>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microfÃ¬nance-Ied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Â© 2021 National Institute of Rural Development. All rights reserved.</v>
      </c>
      <c r="J846" s="41">
        <f>IF(ISNUMBER(SEARCH("Yes",'2_all_summary'!$H845)),IF(ISNUMBER(SEARCH("Yes",'2_all_summary'!M845)),1,2),IF(ISNUMBER(SEARCH("No",'2_all_summary'!M845)),4,3))</f>
        <v>4</v>
      </c>
      <c r="K846" s="41">
        <f>IF(ISNUMBER(SEARCH("Yes",'2_all_summary'!$H845)),IF(ISNUMBER(SEARCH("Yes",'2_all_summary'!N845)),1,2),IF(ISNUMBER(SEARCH("No",'2_all_summary'!N845)),4,3))</f>
        <v>4</v>
      </c>
      <c r="L846" s="41">
        <f>IF(ISNUMBER(SEARCH("Yes",'2_all_summary'!$H845)),IF(ISNUMBER(SEARCH("Yes",'2_all_summary'!O845)),1,2),IF(ISNUMBER(SEARCH("No",'2_all_summary'!O845)),4,3))</f>
        <v>4</v>
      </c>
      <c r="M846" s="41">
        <f>IF(ISNUMBER(SEARCH("Yes",'2_all_summary'!$H845)),IF(0&lt;'2_all_summary'!P845,1,2),IF(0='2_all_summary'!P845,4,3))</f>
        <v>4</v>
      </c>
      <c r="N846" s="41">
        <f>IF(ISNUMBER(SEARCH("Yes",'2_all_summary'!$H845)),IF(ISNUMBER(SEARCH("Yes",'2_all_summary'!Q845)),1,2),IF(ISNUMBER(SEARCH("No",'2_all_summary'!Q845)),4,3))</f>
        <v>4</v>
      </c>
      <c r="O846" s="41">
        <f>IF(ISNUMBER(SEARCH("Yes",'2_all_summary'!$H845)),IF(ISNUMBER(SEARCH("Yes",'2_all_summary'!R845)),1,2),IF(ISNUMBER(SEARCH("No",'2_all_summary'!R845)),4,3))</f>
        <v>4</v>
      </c>
      <c r="P846" s="41">
        <f>IF(ISNUMBER(SEARCH("Yes",'2_all_summary'!$H845)),IF(ISNUMBER(SEARCH("Yes",'2_all_summary'!S845)),1,2),IF(ISNUMBER(SEARCH("No",'2_all_summary'!S845)),4,3))</f>
        <v>4</v>
      </c>
      <c r="Q846" s="41">
        <f>IF(ISNUMBER(SEARCH("Yes",'2_all_summary'!$H845)),IF(0&lt;'2_all_summary'!T845,1,2),IF(0='2_all_summary'!T845,4,3))</f>
        <v>4</v>
      </c>
      <c r="R846" s="41">
        <f>IF(ISNUMBER(SEARCH("Yes",'2_all_summary'!$H845)),IF(ISNUMBER(SEARCH("Yes",'2_all_summary'!U845)),1,2),IF(ISNUMBER(SEARCH("No",'2_all_summary'!U845)),4,3))</f>
        <v>4</v>
      </c>
    </row>
    <row r="847" spans="7:18" x14ac:dyDescent="0.3">
      <c r="G847" s="56"/>
      <c r="H847" s="41" t="str">
        <f>'2_all_summary'!D846</f>
        <v>Legislating communityâ€based management: Lessons from the venezuelan freshwater fishery</v>
      </c>
      <c r="I847" s="41" t="str">
        <f>'2_all_summary'!E846</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caseâ€study illustrates barriers to communityâ€based management (CBM) created by topâ€down management paradigms and hierarchical legal frameworks. Analysis of a proposed CBM project in Venezuela indicates that enabling institutions and legislation are necessary for effective longâ€term,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Â© 2001 Taylor &amp; Francis Group, LLC.</v>
      </c>
      <c r="J847" s="41">
        <f>IF(ISNUMBER(SEARCH("Yes",'2_all_summary'!$H846)),IF(ISNUMBER(SEARCH("Yes",'2_all_summary'!M846)),1,2),IF(ISNUMBER(SEARCH("No",'2_all_summary'!M846)),4,3))</f>
        <v>4</v>
      </c>
      <c r="K847" s="41">
        <f>IF(ISNUMBER(SEARCH("Yes",'2_all_summary'!$H846)),IF(ISNUMBER(SEARCH("Yes",'2_all_summary'!N846)),1,2),IF(ISNUMBER(SEARCH("No",'2_all_summary'!N846)),4,3))</f>
        <v>4</v>
      </c>
      <c r="L847" s="41">
        <f>IF(ISNUMBER(SEARCH("Yes",'2_all_summary'!$H846)),IF(ISNUMBER(SEARCH("Yes",'2_all_summary'!O846)),1,2),IF(ISNUMBER(SEARCH("No",'2_all_summary'!O846)),4,3))</f>
        <v>4</v>
      </c>
      <c r="M847" s="41">
        <f>IF(ISNUMBER(SEARCH("Yes",'2_all_summary'!$H846)),IF(0&lt;'2_all_summary'!P846,1,2),IF(0='2_all_summary'!P846,4,3))</f>
        <v>4</v>
      </c>
      <c r="N847" s="41">
        <f>IF(ISNUMBER(SEARCH("Yes",'2_all_summary'!$H846)),IF(ISNUMBER(SEARCH("Yes",'2_all_summary'!Q846)),1,2),IF(ISNUMBER(SEARCH("No",'2_all_summary'!Q846)),4,3))</f>
        <v>4</v>
      </c>
      <c r="O847" s="41">
        <f>IF(ISNUMBER(SEARCH("Yes",'2_all_summary'!$H846)),IF(ISNUMBER(SEARCH("Yes",'2_all_summary'!R846)),1,2),IF(ISNUMBER(SEARCH("No",'2_all_summary'!R846)),4,3))</f>
        <v>4</v>
      </c>
      <c r="P847" s="41">
        <f>IF(ISNUMBER(SEARCH("Yes",'2_all_summary'!$H846)),IF(ISNUMBER(SEARCH("Yes",'2_all_summary'!S846)),1,2),IF(ISNUMBER(SEARCH("No",'2_all_summary'!S846)),4,3))</f>
        <v>4</v>
      </c>
      <c r="Q847" s="41">
        <f>IF(ISNUMBER(SEARCH("Yes",'2_all_summary'!$H846)),IF(0&lt;'2_all_summary'!T846,1,2),IF(0='2_all_summary'!T846,4,3))</f>
        <v>4</v>
      </c>
      <c r="R847" s="41">
        <f>IF(ISNUMBER(SEARCH("Yes",'2_all_summary'!$H846)),IF(ISNUMBER(SEARCH("Yes",'2_all_summary'!U846)),1,2),IF(ISNUMBER(SEARCH("No",'2_all_summary'!U846)),4,3))</f>
        <v>4</v>
      </c>
    </row>
    <row r="848" spans="7:18" x14ac:dyDescent="0.3">
      <c r="G848" s="56"/>
      <c r="H848" s="41" t="str">
        <f>'2_all_summary'!D847</f>
        <v>Community-based citizen science projects can support the distributional monitoring of fishes</v>
      </c>
      <c r="I848" s="41" t="str">
        <f>'2_all_summary'!E847</f>
        <v>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Â© 2021 John Wiley &amp; Sons, Ltd.</v>
      </c>
      <c r="J848" s="41">
        <f>IF(ISNUMBER(SEARCH("Yes",'2_all_summary'!$H847)),IF(ISNUMBER(SEARCH("Yes",'2_all_summary'!M847)),1,2),IF(ISNUMBER(SEARCH("No",'2_all_summary'!M847)),4,3))</f>
        <v>3</v>
      </c>
      <c r="K848" s="41">
        <f>IF(ISNUMBER(SEARCH("Yes",'2_all_summary'!$H847)),IF(ISNUMBER(SEARCH("Yes",'2_all_summary'!N847)),1,2),IF(ISNUMBER(SEARCH("No",'2_all_summary'!N847)),4,3))</f>
        <v>3</v>
      </c>
      <c r="L848" s="41">
        <f>IF(ISNUMBER(SEARCH("Yes",'2_all_summary'!$H847)),IF(ISNUMBER(SEARCH("Yes",'2_all_summary'!O847)),1,2),IF(ISNUMBER(SEARCH("No",'2_all_summary'!O847)),4,3))</f>
        <v>4</v>
      </c>
      <c r="M848" s="41">
        <f>IF(ISNUMBER(SEARCH("Yes",'2_all_summary'!$H847)),IF(0&lt;'2_all_summary'!P847,1,2),IF(0='2_all_summary'!P847,4,3))</f>
        <v>3</v>
      </c>
      <c r="N848" s="41">
        <f>IF(ISNUMBER(SEARCH("Yes",'2_all_summary'!$H847)),IF(ISNUMBER(SEARCH("Yes",'2_all_summary'!Q847)),1,2),IF(ISNUMBER(SEARCH("No",'2_all_summary'!Q847)),4,3))</f>
        <v>4</v>
      </c>
      <c r="O848" s="41">
        <f>IF(ISNUMBER(SEARCH("Yes",'2_all_summary'!$H847)),IF(ISNUMBER(SEARCH("Yes",'2_all_summary'!R847)),1,2),IF(ISNUMBER(SEARCH("No",'2_all_summary'!R847)),4,3))</f>
        <v>3</v>
      </c>
      <c r="P848" s="41">
        <f>IF(ISNUMBER(SEARCH("Yes",'2_all_summary'!$H847)),IF(ISNUMBER(SEARCH("Yes",'2_all_summary'!S847)),1,2),IF(ISNUMBER(SEARCH("No",'2_all_summary'!S847)),4,3))</f>
        <v>4</v>
      </c>
      <c r="Q848" s="41">
        <f>IF(ISNUMBER(SEARCH("Yes",'2_all_summary'!$H847)),IF(0&lt;'2_all_summary'!T847,1,2),IF(0='2_all_summary'!T847,4,3))</f>
        <v>3</v>
      </c>
      <c r="R848" s="41">
        <f>IF(ISNUMBER(SEARCH("Yes",'2_all_summary'!$H847)),IF(ISNUMBER(SEARCH("Yes",'2_all_summary'!U847)),1,2),IF(ISNUMBER(SEARCH("No",'2_all_summary'!U847)),4,3))</f>
        <v>3</v>
      </c>
    </row>
    <row r="849" spans="7:18" x14ac:dyDescent="0.3">
      <c r="G849" s="56"/>
      <c r="H849" s="41" t="str">
        <f>'2_all_summary'!D848</f>
        <v>FISHERIES LIVELIHOODS</v>
      </c>
      <c r="I849" s="41" t="str">
        <f>'2_all_summary'!E848</f>
        <v>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Â© 2023 selection and editorial matter, Fiona Nunan, Clare Barnes and Sukanya Krishnamurthy; individual chapters, the contributors.</v>
      </c>
      <c r="J849" s="41">
        <f>IF(ISNUMBER(SEARCH("Yes",'2_all_summary'!$H848)),IF(ISNUMBER(SEARCH("Yes",'2_all_summary'!M848)),1,2),IF(ISNUMBER(SEARCH("No",'2_all_summary'!M848)),4,3))</f>
        <v>3</v>
      </c>
      <c r="K849" s="41">
        <f>IF(ISNUMBER(SEARCH("Yes",'2_all_summary'!$H848)),IF(ISNUMBER(SEARCH("Yes",'2_all_summary'!N848)),1,2),IF(ISNUMBER(SEARCH("No",'2_all_summary'!N848)),4,3))</f>
        <v>3</v>
      </c>
      <c r="L849" s="41">
        <f>IF(ISNUMBER(SEARCH("Yes",'2_all_summary'!$H848)),IF(ISNUMBER(SEARCH("Yes",'2_all_summary'!O848)),1,2),IF(ISNUMBER(SEARCH("No",'2_all_summary'!O848)),4,3))</f>
        <v>3</v>
      </c>
      <c r="M849" s="41">
        <f>IF(ISNUMBER(SEARCH("Yes",'2_all_summary'!$H848)),IF(0&lt;'2_all_summary'!P848,1,2),IF(0='2_all_summary'!P848,4,3))</f>
        <v>3</v>
      </c>
      <c r="N849" s="41">
        <f>IF(ISNUMBER(SEARCH("Yes",'2_all_summary'!$H848)),IF(ISNUMBER(SEARCH("Yes",'2_all_summary'!Q848)),1,2),IF(ISNUMBER(SEARCH("No",'2_all_summary'!Q848)),4,3))</f>
        <v>4</v>
      </c>
      <c r="O849" s="41">
        <f>IF(ISNUMBER(SEARCH("Yes",'2_all_summary'!$H848)),IF(ISNUMBER(SEARCH("Yes",'2_all_summary'!R848)),1,2),IF(ISNUMBER(SEARCH("No",'2_all_summary'!R848)),4,3))</f>
        <v>4</v>
      </c>
      <c r="P849" s="41">
        <f>IF(ISNUMBER(SEARCH("Yes",'2_all_summary'!$H848)),IF(ISNUMBER(SEARCH("Yes",'2_all_summary'!S848)),1,2),IF(ISNUMBER(SEARCH("No",'2_all_summary'!S848)),4,3))</f>
        <v>4</v>
      </c>
      <c r="Q849" s="41">
        <f>IF(ISNUMBER(SEARCH("Yes",'2_all_summary'!$H848)),IF(0&lt;'2_all_summary'!T848,1,2),IF(0='2_all_summary'!T848,4,3))</f>
        <v>4</v>
      </c>
      <c r="R849" s="41">
        <f>IF(ISNUMBER(SEARCH("Yes",'2_all_summary'!$H848)),IF(ISNUMBER(SEARCH("Yes",'2_all_summary'!U848)),1,2),IF(ISNUMBER(SEARCH("No",'2_all_summary'!U848)),4,3))</f>
        <v>3</v>
      </c>
    </row>
    <row r="850" spans="7:18" x14ac:dyDescent="0.3">
      <c r="G850" s="56"/>
      <c r="H850" s="41" t="str">
        <f>'2_all_summary'!D849</f>
        <v>Adoption of conservation practices by agricultural landowners in three Oregon watersheds</v>
      </c>
      <c r="I850" s="41" t="str">
        <f>'2_all_summary'!E849</f>
        <v>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v>
      </c>
      <c r="J850" s="41">
        <f>IF(ISNUMBER(SEARCH("Yes",'2_all_summary'!$H849)),IF(ISNUMBER(SEARCH("Yes",'2_all_summary'!M849)),1,2),IF(ISNUMBER(SEARCH("No",'2_all_summary'!M849)),4,3))</f>
        <v>4</v>
      </c>
      <c r="K850" s="41">
        <f>IF(ISNUMBER(SEARCH("Yes",'2_all_summary'!$H849)),IF(ISNUMBER(SEARCH("Yes",'2_all_summary'!N849)),1,2),IF(ISNUMBER(SEARCH("No",'2_all_summary'!N849)),4,3))</f>
        <v>4</v>
      </c>
      <c r="L850" s="41">
        <f>IF(ISNUMBER(SEARCH("Yes",'2_all_summary'!$H849)),IF(ISNUMBER(SEARCH("Yes",'2_all_summary'!O849)),1,2),IF(ISNUMBER(SEARCH("No",'2_all_summary'!O849)),4,3))</f>
        <v>4</v>
      </c>
      <c r="M850" s="41">
        <f>IF(ISNUMBER(SEARCH("Yes",'2_all_summary'!$H849)),IF(0&lt;'2_all_summary'!P849,1,2),IF(0='2_all_summary'!P849,4,3))</f>
        <v>4</v>
      </c>
      <c r="N850" s="41">
        <f>IF(ISNUMBER(SEARCH("Yes",'2_all_summary'!$H849)),IF(ISNUMBER(SEARCH("Yes",'2_all_summary'!Q849)),1,2),IF(ISNUMBER(SEARCH("No",'2_all_summary'!Q849)),4,3))</f>
        <v>4</v>
      </c>
      <c r="O850" s="41">
        <f>IF(ISNUMBER(SEARCH("Yes",'2_all_summary'!$H849)),IF(ISNUMBER(SEARCH("Yes",'2_all_summary'!R849)),1,2),IF(ISNUMBER(SEARCH("No",'2_all_summary'!R849)),4,3))</f>
        <v>4</v>
      </c>
      <c r="P850" s="41">
        <f>IF(ISNUMBER(SEARCH("Yes",'2_all_summary'!$H849)),IF(ISNUMBER(SEARCH("Yes",'2_all_summary'!S849)),1,2),IF(ISNUMBER(SEARCH("No",'2_all_summary'!S849)),4,3))</f>
        <v>4</v>
      </c>
      <c r="Q850" s="41">
        <f>IF(ISNUMBER(SEARCH("Yes",'2_all_summary'!$H849)),IF(0&lt;'2_all_summary'!T849,1,2),IF(0='2_all_summary'!T849,4,3))</f>
        <v>4</v>
      </c>
      <c r="R850" s="41">
        <f>IF(ISNUMBER(SEARCH("Yes",'2_all_summary'!$H849)),IF(ISNUMBER(SEARCH("Yes",'2_all_summary'!U849)),1,2),IF(ISNUMBER(SEARCH("No",'2_all_summary'!U849)),4,3))</f>
        <v>4</v>
      </c>
    </row>
    <row r="851" spans="7:18" x14ac:dyDescent="0.3">
      <c r="G851" s="56"/>
      <c r="H851" s="41" t="str">
        <f>'2_all_summary'!D850</f>
        <v>Environmental degradation and its gendered impact on coastal livelihoods options among Btsisi' households of Peninsular Malaysia</v>
      </c>
      <c r="I851" s="41" t="str">
        <f>'2_all_summary'!E850</f>
        <v>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v>
      </c>
      <c r="J851" s="41">
        <f>IF(ISNUMBER(SEARCH("Yes",'2_all_summary'!$H850)),IF(ISNUMBER(SEARCH("Yes",'2_all_summary'!M850)),1,2),IF(ISNUMBER(SEARCH("No",'2_all_summary'!M850)),4,3))</f>
        <v>4</v>
      </c>
      <c r="K851" s="41">
        <f>IF(ISNUMBER(SEARCH("Yes",'2_all_summary'!$H850)),IF(ISNUMBER(SEARCH("Yes",'2_all_summary'!N850)),1,2),IF(ISNUMBER(SEARCH("No",'2_all_summary'!N850)),4,3))</f>
        <v>4</v>
      </c>
      <c r="L851" s="41">
        <f>IF(ISNUMBER(SEARCH("Yes",'2_all_summary'!$H850)),IF(ISNUMBER(SEARCH("Yes",'2_all_summary'!O850)),1,2),IF(ISNUMBER(SEARCH("No",'2_all_summary'!O850)),4,3))</f>
        <v>4</v>
      </c>
      <c r="M851" s="41">
        <f>IF(ISNUMBER(SEARCH("Yes",'2_all_summary'!$H850)),IF(0&lt;'2_all_summary'!P850,1,2),IF(0='2_all_summary'!P850,4,3))</f>
        <v>4</v>
      </c>
      <c r="N851" s="41">
        <f>IF(ISNUMBER(SEARCH("Yes",'2_all_summary'!$H850)),IF(ISNUMBER(SEARCH("Yes",'2_all_summary'!Q850)),1,2),IF(ISNUMBER(SEARCH("No",'2_all_summary'!Q850)),4,3))</f>
        <v>4</v>
      </c>
      <c r="O851" s="41">
        <f>IF(ISNUMBER(SEARCH("Yes",'2_all_summary'!$H850)),IF(ISNUMBER(SEARCH("Yes",'2_all_summary'!R850)),1,2),IF(ISNUMBER(SEARCH("No",'2_all_summary'!R850)),4,3))</f>
        <v>4</v>
      </c>
      <c r="P851" s="41">
        <f>IF(ISNUMBER(SEARCH("Yes",'2_all_summary'!$H850)),IF(ISNUMBER(SEARCH("Yes",'2_all_summary'!S850)),1,2),IF(ISNUMBER(SEARCH("No",'2_all_summary'!S850)),4,3))</f>
        <v>4</v>
      </c>
      <c r="Q851" s="41">
        <f>IF(ISNUMBER(SEARCH("Yes",'2_all_summary'!$H850)),IF(0&lt;'2_all_summary'!T850,1,2),IF(0='2_all_summary'!T850,4,3))</f>
        <v>4</v>
      </c>
      <c r="R851" s="41">
        <f>IF(ISNUMBER(SEARCH("Yes",'2_all_summary'!$H850)),IF(ISNUMBER(SEARCH("Yes",'2_all_summary'!U850)),1,2),IF(ISNUMBER(SEARCH("No",'2_all_summary'!U850)),4,3))</f>
        <v>4</v>
      </c>
    </row>
    <row r="852" spans="7:18" x14ac:dyDescent="0.3">
      <c r="G852" s="56"/>
      <c r="H852" s="41" t="str">
        <f>'2_all_summary'!D851</f>
        <v>Checklist of fish species in the Shari-Goyain river, Bangladesh: Threats and conservation measures</v>
      </c>
      <c r="I852" s="41" t="str">
        <f>'2_all_summary'!E851</f>
        <v>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Â© 2021 National Institute of Science Communication and Information Resources (NISCAIR). All rights reserved.</v>
      </c>
      <c r="J852" s="41">
        <f>IF(ISNUMBER(SEARCH("Yes",'2_all_summary'!$H851)),IF(ISNUMBER(SEARCH("Yes",'2_all_summary'!M851)),1,2),IF(ISNUMBER(SEARCH("No",'2_all_summary'!M851)),4,3))</f>
        <v>4</v>
      </c>
      <c r="K852" s="41">
        <f>IF(ISNUMBER(SEARCH("Yes",'2_all_summary'!$H851)),IF(ISNUMBER(SEARCH("Yes",'2_all_summary'!N851)),1,2),IF(ISNUMBER(SEARCH("No",'2_all_summary'!N851)),4,3))</f>
        <v>4</v>
      </c>
      <c r="L852" s="41">
        <f>IF(ISNUMBER(SEARCH("Yes",'2_all_summary'!$H851)),IF(ISNUMBER(SEARCH("Yes",'2_all_summary'!O851)),1,2),IF(ISNUMBER(SEARCH("No",'2_all_summary'!O851)),4,3))</f>
        <v>4</v>
      </c>
      <c r="M852" s="41">
        <f>IF(ISNUMBER(SEARCH("Yes",'2_all_summary'!$H851)),IF(0&lt;'2_all_summary'!P851,1,2),IF(0='2_all_summary'!P851,4,3))</f>
        <v>4</v>
      </c>
      <c r="N852" s="41">
        <f>IF(ISNUMBER(SEARCH("Yes",'2_all_summary'!$H851)),IF(ISNUMBER(SEARCH("Yes",'2_all_summary'!Q851)),1,2),IF(ISNUMBER(SEARCH("No",'2_all_summary'!Q851)),4,3))</f>
        <v>4</v>
      </c>
      <c r="O852" s="41">
        <f>IF(ISNUMBER(SEARCH("Yes",'2_all_summary'!$H851)),IF(ISNUMBER(SEARCH("Yes",'2_all_summary'!R851)),1,2),IF(ISNUMBER(SEARCH("No",'2_all_summary'!R851)),4,3))</f>
        <v>4</v>
      </c>
      <c r="P852" s="41">
        <f>IF(ISNUMBER(SEARCH("Yes",'2_all_summary'!$H851)),IF(ISNUMBER(SEARCH("Yes",'2_all_summary'!S851)),1,2),IF(ISNUMBER(SEARCH("No",'2_all_summary'!S851)),4,3))</f>
        <v>4</v>
      </c>
      <c r="Q852" s="41">
        <f>IF(ISNUMBER(SEARCH("Yes",'2_all_summary'!$H851)),IF(0&lt;'2_all_summary'!T851,1,2),IF(0='2_all_summary'!T851,4,3))</f>
        <v>4</v>
      </c>
      <c r="R852" s="41">
        <f>IF(ISNUMBER(SEARCH("Yes",'2_all_summary'!$H851)),IF(ISNUMBER(SEARCH("Yes",'2_all_summary'!U851)),1,2),IF(ISNUMBER(SEARCH("No",'2_all_summary'!U851)),4,3))</f>
        <v>4</v>
      </c>
    </row>
    <row r="853" spans="7:18" x14ac:dyDescent="0.3">
      <c r="G853" s="56"/>
      <c r="H853" s="41" t="str">
        <f>'2_all_summary'!D852</f>
        <v>Environmental health risk relationships, responsibility, and sources of information among Vietnamese Americans in coastal Mississippi</v>
      </c>
      <c r="I853" s="41" t="str">
        <f>'2_all_summary'!E852</f>
        <v>Coastal communities along the U.S. Gulf of Mexico have been profoundly shaped by environmental health (EH) threats, reflecting the regionâ€™s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(nÂ =Â 24) and mothers of children under the age of 18 (nÂ =Â 25). Findings related to participantsâ€™ concerns with air quality, drinking water quality, and the 2010 Deepwater Horizon oil spill are interpreted using Boholmâ€™s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Â© 2020 The Author(s). Published by Informa UK Limited, trading as Taylor &amp; Francis Group.</v>
      </c>
      <c r="J853" s="41">
        <f>IF(ISNUMBER(SEARCH("Yes",'2_all_summary'!$H852)),IF(ISNUMBER(SEARCH("Yes",'2_all_summary'!M852)),1,2),IF(ISNUMBER(SEARCH("No",'2_all_summary'!M852)),4,3))</f>
        <v>4</v>
      </c>
      <c r="K853" s="41">
        <f>IF(ISNUMBER(SEARCH("Yes",'2_all_summary'!$H852)),IF(ISNUMBER(SEARCH("Yes",'2_all_summary'!N852)),1,2),IF(ISNUMBER(SEARCH("No",'2_all_summary'!N852)),4,3))</f>
        <v>4</v>
      </c>
      <c r="L853" s="41">
        <f>IF(ISNUMBER(SEARCH("Yes",'2_all_summary'!$H852)),IF(ISNUMBER(SEARCH("Yes",'2_all_summary'!O852)),1,2),IF(ISNUMBER(SEARCH("No",'2_all_summary'!O852)),4,3))</f>
        <v>4</v>
      </c>
      <c r="M853" s="41">
        <f>IF(ISNUMBER(SEARCH("Yes",'2_all_summary'!$H852)),IF(0&lt;'2_all_summary'!P852,1,2),IF(0='2_all_summary'!P852,4,3))</f>
        <v>4</v>
      </c>
      <c r="N853" s="41">
        <f>IF(ISNUMBER(SEARCH("Yes",'2_all_summary'!$H852)),IF(ISNUMBER(SEARCH("Yes",'2_all_summary'!Q852)),1,2),IF(ISNUMBER(SEARCH("No",'2_all_summary'!Q852)),4,3))</f>
        <v>4</v>
      </c>
      <c r="O853" s="41">
        <f>IF(ISNUMBER(SEARCH("Yes",'2_all_summary'!$H852)),IF(ISNUMBER(SEARCH("Yes",'2_all_summary'!R852)),1,2),IF(ISNUMBER(SEARCH("No",'2_all_summary'!R852)),4,3))</f>
        <v>4</v>
      </c>
      <c r="P853" s="41">
        <f>IF(ISNUMBER(SEARCH("Yes",'2_all_summary'!$H852)),IF(ISNUMBER(SEARCH("Yes",'2_all_summary'!S852)),1,2),IF(ISNUMBER(SEARCH("No",'2_all_summary'!S852)),4,3))</f>
        <v>4</v>
      </c>
      <c r="Q853" s="41">
        <f>IF(ISNUMBER(SEARCH("Yes",'2_all_summary'!$H852)),IF(0&lt;'2_all_summary'!T852,1,2),IF(0='2_all_summary'!T852,4,3))</f>
        <v>4</v>
      </c>
      <c r="R853" s="41">
        <f>IF(ISNUMBER(SEARCH("Yes",'2_all_summary'!$H852)),IF(ISNUMBER(SEARCH("Yes",'2_all_summary'!U852)),1,2),IF(ISNUMBER(SEARCH("No",'2_all_summary'!U852)),4,3))</f>
        <v>4</v>
      </c>
    </row>
    <row r="854" spans="7:18" x14ac:dyDescent="0.3">
      <c r="G854" s="56"/>
      <c r="H854" s="41" t="str">
        <f>'2_all_summary'!D853</f>
        <v>Biological criteria for municipal wastewater effluent monitoring programs</v>
      </c>
      <c r="I854" s="41" t="str">
        <f>'2_all_summary'!E853</f>
        <v>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Â±2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Â© 2005, CAWQ.</v>
      </c>
      <c r="J854" s="41">
        <f>IF(ISNUMBER(SEARCH("Yes",'2_all_summary'!$H853)),IF(ISNUMBER(SEARCH("Yes",'2_all_summary'!M853)),1,2),IF(ISNUMBER(SEARCH("No",'2_all_summary'!M853)),4,3))</f>
        <v>4</v>
      </c>
      <c r="K854" s="41">
        <f>IF(ISNUMBER(SEARCH("Yes",'2_all_summary'!$H853)),IF(ISNUMBER(SEARCH("Yes",'2_all_summary'!N853)),1,2),IF(ISNUMBER(SEARCH("No",'2_all_summary'!N853)),4,3))</f>
        <v>4</v>
      </c>
      <c r="L854" s="41">
        <f>IF(ISNUMBER(SEARCH("Yes",'2_all_summary'!$H853)),IF(ISNUMBER(SEARCH("Yes",'2_all_summary'!O853)),1,2),IF(ISNUMBER(SEARCH("No",'2_all_summary'!O853)),4,3))</f>
        <v>4</v>
      </c>
      <c r="M854" s="41">
        <f>IF(ISNUMBER(SEARCH("Yes",'2_all_summary'!$H853)),IF(0&lt;'2_all_summary'!P853,1,2),IF(0='2_all_summary'!P853,4,3))</f>
        <v>4</v>
      </c>
      <c r="N854" s="41">
        <f>IF(ISNUMBER(SEARCH("Yes",'2_all_summary'!$H853)),IF(ISNUMBER(SEARCH("Yes",'2_all_summary'!Q853)),1,2),IF(ISNUMBER(SEARCH("No",'2_all_summary'!Q853)),4,3))</f>
        <v>4</v>
      </c>
      <c r="O854" s="41">
        <f>IF(ISNUMBER(SEARCH("Yes",'2_all_summary'!$H853)),IF(ISNUMBER(SEARCH("Yes",'2_all_summary'!R853)),1,2),IF(ISNUMBER(SEARCH("No",'2_all_summary'!R853)),4,3))</f>
        <v>4</v>
      </c>
      <c r="P854" s="41">
        <f>IF(ISNUMBER(SEARCH("Yes",'2_all_summary'!$H853)),IF(ISNUMBER(SEARCH("Yes",'2_all_summary'!S853)),1,2),IF(ISNUMBER(SEARCH("No",'2_all_summary'!S853)),4,3))</f>
        <v>4</v>
      </c>
      <c r="Q854" s="41">
        <f>IF(ISNUMBER(SEARCH("Yes",'2_all_summary'!$H853)),IF(0&lt;'2_all_summary'!T853,1,2),IF(0='2_all_summary'!T853,4,3))</f>
        <v>4</v>
      </c>
      <c r="R854" s="41">
        <f>IF(ISNUMBER(SEARCH("Yes",'2_all_summary'!$H853)),IF(ISNUMBER(SEARCH("Yes",'2_all_summary'!U853)),1,2),IF(ISNUMBER(SEARCH("No",'2_all_summary'!U853)),4,3))</f>
        <v>4</v>
      </c>
    </row>
    <row r="855" spans="7:18" x14ac:dyDescent="0.3">
      <c r="G855" s="56"/>
      <c r="H855" s="41" t="str">
        <f>'2_all_summary'!D854</f>
        <v>Assessing natural resource management through integrated environmental and social-economic accounting: The case of a Namibian conservancy</v>
      </c>
      <c r="I855" s="41" t="str">
        <f>'2_all_summary'!E854</f>
        <v>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Namibiaâ€™s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Â© 2016, Â© The Author(s) 2016.</v>
      </c>
      <c r="J855" s="41">
        <f>IF(ISNUMBER(SEARCH("Yes",'2_all_summary'!$H854)),IF(ISNUMBER(SEARCH("Yes",'2_all_summary'!M854)),1,2),IF(ISNUMBER(SEARCH("No",'2_all_summary'!M854)),4,3))</f>
        <v>4</v>
      </c>
      <c r="K855" s="41">
        <f>IF(ISNUMBER(SEARCH("Yes",'2_all_summary'!$H854)),IF(ISNUMBER(SEARCH("Yes",'2_all_summary'!N854)),1,2),IF(ISNUMBER(SEARCH("No",'2_all_summary'!N854)),4,3))</f>
        <v>4</v>
      </c>
      <c r="L855" s="41">
        <f>IF(ISNUMBER(SEARCH("Yes",'2_all_summary'!$H854)),IF(ISNUMBER(SEARCH("Yes",'2_all_summary'!O854)),1,2),IF(ISNUMBER(SEARCH("No",'2_all_summary'!O854)),4,3))</f>
        <v>4</v>
      </c>
      <c r="M855" s="41">
        <f>IF(ISNUMBER(SEARCH("Yes",'2_all_summary'!$H854)),IF(0&lt;'2_all_summary'!P854,1,2),IF(0='2_all_summary'!P854,4,3))</f>
        <v>4</v>
      </c>
      <c r="N855" s="41">
        <f>IF(ISNUMBER(SEARCH("Yes",'2_all_summary'!$H854)),IF(ISNUMBER(SEARCH("Yes",'2_all_summary'!Q854)),1,2),IF(ISNUMBER(SEARCH("No",'2_all_summary'!Q854)),4,3))</f>
        <v>4</v>
      </c>
      <c r="O855" s="41">
        <f>IF(ISNUMBER(SEARCH("Yes",'2_all_summary'!$H854)),IF(ISNUMBER(SEARCH("Yes",'2_all_summary'!R854)),1,2),IF(ISNUMBER(SEARCH("No",'2_all_summary'!R854)),4,3))</f>
        <v>4</v>
      </c>
      <c r="P855" s="41">
        <f>IF(ISNUMBER(SEARCH("Yes",'2_all_summary'!$H854)),IF(ISNUMBER(SEARCH("Yes",'2_all_summary'!S854)),1,2),IF(ISNUMBER(SEARCH("No",'2_all_summary'!S854)),4,3))</f>
        <v>4</v>
      </c>
      <c r="Q855" s="41">
        <f>IF(ISNUMBER(SEARCH("Yes",'2_all_summary'!$H854)),IF(0&lt;'2_all_summary'!T854,1,2),IF(0='2_all_summary'!T854,4,3))</f>
        <v>4</v>
      </c>
      <c r="R855" s="41">
        <f>IF(ISNUMBER(SEARCH("Yes",'2_all_summary'!$H854)),IF(ISNUMBER(SEARCH("Yes",'2_all_summary'!U854)),1,2),IF(ISNUMBER(SEARCH("No",'2_all_summary'!U854)),4,3))</f>
        <v>4</v>
      </c>
    </row>
    <row r="856" spans="7:18" x14ac:dyDescent="0.3">
      <c r="G856" s="56"/>
      <c r="H856" s="41" t="str">
        <f>'2_all_summary'!D855</f>
        <v>Nature and level of support to the community based fisheries activities in the coastal towns</v>
      </c>
      <c r="I856" s="41" t="str">
        <f>'2_all_summary'!E855</f>
        <v>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equipmentâ€™s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Â© 2020, Hampstead Psychological Associates. All rights reserved.</v>
      </c>
      <c r="J856" s="41">
        <f>IF(ISNUMBER(SEARCH("Yes",'2_all_summary'!$H855)),IF(ISNUMBER(SEARCH("Yes",'2_all_summary'!M855)),1,2),IF(ISNUMBER(SEARCH("No",'2_all_summary'!M855)),4,3))</f>
        <v>4</v>
      </c>
      <c r="K856" s="41">
        <f>IF(ISNUMBER(SEARCH("Yes",'2_all_summary'!$H855)),IF(ISNUMBER(SEARCH("Yes",'2_all_summary'!N855)),1,2),IF(ISNUMBER(SEARCH("No",'2_all_summary'!N855)),4,3))</f>
        <v>4</v>
      </c>
      <c r="L856" s="41">
        <f>IF(ISNUMBER(SEARCH("Yes",'2_all_summary'!$H855)),IF(ISNUMBER(SEARCH("Yes",'2_all_summary'!O855)),1,2),IF(ISNUMBER(SEARCH("No",'2_all_summary'!O855)),4,3))</f>
        <v>4</v>
      </c>
      <c r="M856" s="41">
        <f>IF(ISNUMBER(SEARCH("Yes",'2_all_summary'!$H855)),IF(0&lt;'2_all_summary'!P855,1,2),IF(0='2_all_summary'!P855,4,3))</f>
        <v>4</v>
      </c>
      <c r="N856" s="41">
        <f>IF(ISNUMBER(SEARCH("Yes",'2_all_summary'!$H855)),IF(ISNUMBER(SEARCH("Yes",'2_all_summary'!Q855)),1,2),IF(ISNUMBER(SEARCH("No",'2_all_summary'!Q855)),4,3))</f>
        <v>4</v>
      </c>
      <c r="O856" s="41">
        <f>IF(ISNUMBER(SEARCH("Yes",'2_all_summary'!$H855)),IF(ISNUMBER(SEARCH("Yes",'2_all_summary'!R855)),1,2),IF(ISNUMBER(SEARCH("No",'2_all_summary'!R855)),4,3))</f>
        <v>4</v>
      </c>
      <c r="P856" s="41">
        <f>IF(ISNUMBER(SEARCH("Yes",'2_all_summary'!$H855)),IF(ISNUMBER(SEARCH("Yes",'2_all_summary'!S855)),1,2),IF(ISNUMBER(SEARCH("No",'2_all_summary'!S855)),4,3))</f>
        <v>4</v>
      </c>
      <c r="Q856" s="41">
        <f>IF(ISNUMBER(SEARCH("Yes",'2_all_summary'!$H855)),IF(0&lt;'2_all_summary'!T855,1,2),IF(0='2_all_summary'!T855,4,3))</f>
        <v>4</v>
      </c>
      <c r="R856" s="41">
        <f>IF(ISNUMBER(SEARCH("Yes",'2_all_summary'!$H855)),IF(ISNUMBER(SEARCH("Yes",'2_all_summary'!U855)),1,2),IF(ISNUMBER(SEARCH("No",'2_all_summary'!U855)),4,3))</f>
        <v>4</v>
      </c>
    </row>
    <row r="857" spans="7:18" x14ac:dyDescent="0.3">
      <c r="G857" s="56"/>
      <c r="H857" s="41" t="str">
        <f>'2_all_summary'!D856</f>
        <v>Untangling the drivers of community cohesion in small-scale fisheries</v>
      </c>
      <c r="I857" s="41" t="str">
        <f>'2_all_summary'!E856</f>
        <v>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Jamaicaâ€™s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Â© 2018, Igitur, Utrecht Publishing and Archiving Services. All rights reserved.</v>
      </c>
      <c r="J857" s="41">
        <f>IF(ISNUMBER(SEARCH("Yes",'2_all_summary'!$H856)),IF(ISNUMBER(SEARCH("Yes",'2_all_summary'!M856)),1,2),IF(ISNUMBER(SEARCH("No",'2_all_summary'!M856)),4,3))</f>
        <v>4</v>
      </c>
      <c r="K857" s="41">
        <f>IF(ISNUMBER(SEARCH("Yes",'2_all_summary'!$H856)),IF(ISNUMBER(SEARCH("Yes",'2_all_summary'!N856)),1,2),IF(ISNUMBER(SEARCH("No",'2_all_summary'!N856)),4,3))</f>
        <v>4</v>
      </c>
      <c r="L857" s="41">
        <f>IF(ISNUMBER(SEARCH("Yes",'2_all_summary'!$H856)),IF(ISNUMBER(SEARCH("Yes",'2_all_summary'!O856)),1,2),IF(ISNUMBER(SEARCH("No",'2_all_summary'!O856)),4,3))</f>
        <v>4</v>
      </c>
      <c r="M857" s="41">
        <f>IF(ISNUMBER(SEARCH("Yes",'2_all_summary'!$H856)),IF(0&lt;'2_all_summary'!P856,1,2),IF(0='2_all_summary'!P856,4,3))</f>
        <v>4</v>
      </c>
      <c r="N857" s="41">
        <f>IF(ISNUMBER(SEARCH("Yes",'2_all_summary'!$H856)),IF(ISNUMBER(SEARCH("Yes",'2_all_summary'!Q856)),1,2),IF(ISNUMBER(SEARCH("No",'2_all_summary'!Q856)),4,3))</f>
        <v>4</v>
      </c>
      <c r="O857" s="41">
        <f>IF(ISNUMBER(SEARCH("Yes",'2_all_summary'!$H856)),IF(ISNUMBER(SEARCH("Yes",'2_all_summary'!R856)),1,2),IF(ISNUMBER(SEARCH("No",'2_all_summary'!R856)),4,3))</f>
        <v>4</v>
      </c>
      <c r="P857" s="41">
        <f>IF(ISNUMBER(SEARCH("Yes",'2_all_summary'!$H856)),IF(ISNUMBER(SEARCH("Yes",'2_all_summary'!S856)),1,2),IF(ISNUMBER(SEARCH("No",'2_all_summary'!S856)),4,3))</f>
        <v>4</v>
      </c>
      <c r="Q857" s="41">
        <f>IF(ISNUMBER(SEARCH("Yes",'2_all_summary'!$H856)),IF(0&lt;'2_all_summary'!T856,1,2),IF(0='2_all_summary'!T856,4,3))</f>
        <v>4</v>
      </c>
      <c r="R857" s="41">
        <f>IF(ISNUMBER(SEARCH("Yes",'2_all_summary'!$H856)),IF(ISNUMBER(SEARCH("Yes",'2_all_summary'!U856)),1,2),IF(ISNUMBER(SEARCH("No",'2_all_summary'!U856)),4,3))</f>
        <v>4</v>
      </c>
    </row>
    <row r="858" spans="7:18" x14ac:dyDescent="0.3">
      <c r="G858" s="56"/>
      <c r="H858" s="41" t="str">
        <f>'2_all_summary'!D857</f>
        <v>Mind the gap between aspiration and practice in co-managing marine protected areas: A case study from Negros Occidental, Philippines</v>
      </c>
      <c r="I858" s="41" t="str">
        <f>'2_all_summary'!E857</f>
        <v>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fishersâ€™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Â© 2019 Elsevier Ltd</v>
      </c>
      <c r="J858" s="41">
        <f>IF(ISNUMBER(SEARCH("Yes",'2_all_summary'!$H857)),IF(ISNUMBER(SEARCH("Yes",'2_all_summary'!M857)),1,2),IF(ISNUMBER(SEARCH("No",'2_all_summary'!M857)),4,3))</f>
        <v>4</v>
      </c>
      <c r="K858" s="41">
        <f>IF(ISNUMBER(SEARCH("Yes",'2_all_summary'!$H857)),IF(ISNUMBER(SEARCH("Yes",'2_all_summary'!N857)),1,2),IF(ISNUMBER(SEARCH("No",'2_all_summary'!N857)),4,3))</f>
        <v>4</v>
      </c>
      <c r="L858" s="41">
        <f>IF(ISNUMBER(SEARCH("Yes",'2_all_summary'!$H857)),IF(ISNUMBER(SEARCH("Yes",'2_all_summary'!O857)),1,2),IF(ISNUMBER(SEARCH("No",'2_all_summary'!O857)),4,3))</f>
        <v>4</v>
      </c>
      <c r="M858" s="41">
        <f>IF(ISNUMBER(SEARCH("Yes",'2_all_summary'!$H857)),IF(0&lt;'2_all_summary'!P857,1,2),IF(0='2_all_summary'!P857,4,3))</f>
        <v>4</v>
      </c>
      <c r="N858" s="41">
        <f>IF(ISNUMBER(SEARCH("Yes",'2_all_summary'!$H857)),IF(ISNUMBER(SEARCH("Yes",'2_all_summary'!Q857)),1,2),IF(ISNUMBER(SEARCH("No",'2_all_summary'!Q857)),4,3))</f>
        <v>4</v>
      </c>
      <c r="O858" s="41">
        <f>IF(ISNUMBER(SEARCH("Yes",'2_all_summary'!$H857)),IF(ISNUMBER(SEARCH("Yes",'2_all_summary'!R857)),1,2),IF(ISNUMBER(SEARCH("No",'2_all_summary'!R857)),4,3))</f>
        <v>4</v>
      </c>
      <c r="P858" s="41">
        <f>IF(ISNUMBER(SEARCH("Yes",'2_all_summary'!$H857)),IF(ISNUMBER(SEARCH("Yes",'2_all_summary'!S857)),1,2),IF(ISNUMBER(SEARCH("No",'2_all_summary'!S857)),4,3))</f>
        <v>4</v>
      </c>
      <c r="Q858" s="41">
        <f>IF(ISNUMBER(SEARCH("Yes",'2_all_summary'!$H857)),IF(0&lt;'2_all_summary'!T857,1,2),IF(0='2_all_summary'!T857,4,3))</f>
        <v>4</v>
      </c>
      <c r="R858" s="41">
        <f>IF(ISNUMBER(SEARCH("Yes",'2_all_summary'!$H857)),IF(ISNUMBER(SEARCH("Yes",'2_all_summary'!U857)),1,2),IF(ISNUMBER(SEARCH("No",'2_all_summary'!U857)),4,3))</f>
        <v>4</v>
      </c>
    </row>
    <row r="859" spans="7:18" x14ac:dyDescent="0.3">
      <c r="G859" s="56"/>
      <c r="H859" s="41" t="str">
        <f>'2_all_summary'!D858</f>
        <v>Ecological changes in the coral reef communities of indonesiaâ€™s bali barat national park, 2011â€“2016</v>
      </c>
      <c r="I859" s="41" t="str">
        <f>'2_all_summary'!E858</f>
        <v>The coral reefs of Bali Barat National Park, one of Indonesiaâ€™s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32.2Â°C,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sitesâ€”both inside and outside the parkâ€”more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Baliâ€™s marine ecology to their economic and cultural wellbeing. Â© 2019, Smithsonian National Museum of Natural History. All rights reserved.</v>
      </c>
      <c r="J859" s="41">
        <f>IF(ISNUMBER(SEARCH("Yes",'2_all_summary'!$H858)),IF(ISNUMBER(SEARCH("Yes",'2_all_summary'!M858)),1,2),IF(ISNUMBER(SEARCH("No",'2_all_summary'!M858)),4,3))</f>
        <v>4</v>
      </c>
      <c r="K859" s="41">
        <f>IF(ISNUMBER(SEARCH("Yes",'2_all_summary'!$H858)),IF(ISNUMBER(SEARCH("Yes",'2_all_summary'!N858)),1,2),IF(ISNUMBER(SEARCH("No",'2_all_summary'!N858)),4,3))</f>
        <v>4</v>
      </c>
      <c r="L859" s="41">
        <f>IF(ISNUMBER(SEARCH("Yes",'2_all_summary'!$H858)),IF(ISNUMBER(SEARCH("Yes",'2_all_summary'!O858)),1,2),IF(ISNUMBER(SEARCH("No",'2_all_summary'!O858)),4,3))</f>
        <v>4</v>
      </c>
      <c r="M859" s="41">
        <f>IF(ISNUMBER(SEARCH("Yes",'2_all_summary'!$H858)),IF(0&lt;'2_all_summary'!P858,1,2),IF(0='2_all_summary'!P858,4,3))</f>
        <v>4</v>
      </c>
      <c r="N859" s="41">
        <f>IF(ISNUMBER(SEARCH("Yes",'2_all_summary'!$H858)),IF(ISNUMBER(SEARCH("Yes",'2_all_summary'!Q858)),1,2),IF(ISNUMBER(SEARCH("No",'2_all_summary'!Q858)),4,3))</f>
        <v>4</v>
      </c>
      <c r="O859" s="41">
        <f>IF(ISNUMBER(SEARCH("Yes",'2_all_summary'!$H858)),IF(ISNUMBER(SEARCH("Yes",'2_all_summary'!R858)),1,2),IF(ISNUMBER(SEARCH("No",'2_all_summary'!R858)),4,3))</f>
        <v>4</v>
      </c>
      <c r="P859" s="41">
        <f>IF(ISNUMBER(SEARCH("Yes",'2_all_summary'!$H858)),IF(ISNUMBER(SEARCH("Yes",'2_all_summary'!S858)),1,2),IF(ISNUMBER(SEARCH("No",'2_all_summary'!S858)),4,3))</f>
        <v>4</v>
      </c>
      <c r="Q859" s="41">
        <f>IF(ISNUMBER(SEARCH("Yes",'2_all_summary'!$H858)),IF(0&lt;'2_all_summary'!T858,1,2),IF(0='2_all_summary'!T858,4,3))</f>
        <v>4</v>
      </c>
      <c r="R859" s="41">
        <f>IF(ISNUMBER(SEARCH("Yes",'2_all_summary'!$H858)),IF(ISNUMBER(SEARCH("Yes",'2_all_summary'!U858)),1,2),IF(ISNUMBER(SEARCH("No",'2_all_summary'!U858)),4,3))</f>
        <v>4</v>
      </c>
    </row>
    <row r="860" spans="7:18" x14ac:dyDescent="0.3">
      <c r="G860" s="56"/>
      <c r="H860" s="41" t="str">
        <f>'2_all_summary'!D859</f>
        <v>Production trends, and challenges for biodiversity conservation and sustainable fisheries management of kaptai lake, the largest reservoir in bangladesh</v>
      </c>
      <c r="I860" s="41" t="str">
        <f>'2_all_summary'!E859</f>
        <v>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1965â€“1966 to 10,577 MT in 2018â€“2019. The output of the lake was dominated by small fish remarkably, Gudusia chapra (Hamilton, 1822), Gonialosa manmina (Hamilton, 1822), and Corica soborna Hamilton, 1822, accounting for 64 % of the total production in 2018â€“2019.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Â© Asian Fisheries Society Published under a Creative Commons.</v>
      </c>
      <c r="J860" s="41">
        <f>IF(ISNUMBER(SEARCH("Yes",'2_all_summary'!$H859)),IF(ISNUMBER(SEARCH("Yes",'2_all_summary'!M859)),1,2),IF(ISNUMBER(SEARCH("No",'2_all_summary'!M859)),4,3))</f>
        <v>4</v>
      </c>
      <c r="K860" s="41">
        <f>IF(ISNUMBER(SEARCH("Yes",'2_all_summary'!$H859)),IF(ISNUMBER(SEARCH("Yes",'2_all_summary'!N859)),1,2),IF(ISNUMBER(SEARCH("No",'2_all_summary'!N859)),4,3))</f>
        <v>4</v>
      </c>
      <c r="L860" s="41">
        <f>IF(ISNUMBER(SEARCH("Yes",'2_all_summary'!$H859)),IF(ISNUMBER(SEARCH("Yes",'2_all_summary'!O859)),1,2),IF(ISNUMBER(SEARCH("No",'2_all_summary'!O859)),4,3))</f>
        <v>4</v>
      </c>
      <c r="M860" s="41">
        <f>IF(ISNUMBER(SEARCH("Yes",'2_all_summary'!$H859)),IF(0&lt;'2_all_summary'!P859,1,2),IF(0='2_all_summary'!P859,4,3))</f>
        <v>4</v>
      </c>
      <c r="N860" s="41">
        <f>IF(ISNUMBER(SEARCH("Yes",'2_all_summary'!$H859)),IF(ISNUMBER(SEARCH("Yes",'2_all_summary'!Q859)),1,2),IF(ISNUMBER(SEARCH("No",'2_all_summary'!Q859)),4,3))</f>
        <v>4</v>
      </c>
      <c r="O860" s="41">
        <f>IF(ISNUMBER(SEARCH("Yes",'2_all_summary'!$H859)),IF(ISNUMBER(SEARCH("Yes",'2_all_summary'!R859)),1,2),IF(ISNUMBER(SEARCH("No",'2_all_summary'!R859)),4,3))</f>
        <v>4</v>
      </c>
      <c r="P860" s="41">
        <f>IF(ISNUMBER(SEARCH("Yes",'2_all_summary'!$H859)),IF(ISNUMBER(SEARCH("Yes",'2_all_summary'!S859)),1,2),IF(ISNUMBER(SEARCH("No",'2_all_summary'!S859)),4,3))</f>
        <v>4</v>
      </c>
      <c r="Q860" s="41">
        <f>IF(ISNUMBER(SEARCH("Yes",'2_all_summary'!$H859)),IF(0&lt;'2_all_summary'!T859,1,2),IF(0='2_all_summary'!T859,4,3))</f>
        <v>4</v>
      </c>
      <c r="R860" s="41">
        <f>IF(ISNUMBER(SEARCH("Yes",'2_all_summary'!$H859)),IF(ISNUMBER(SEARCH("Yes",'2_all_summary'!U859)),1,2),IF(ISNUMBER(SEARCH("No",'2_all_summary'!U859)),4,3))</f>
        <v>4</v>
      </c>
    </row>
    <row r="861" spans="7:18" x14ac:dyDescent="0.3">
      <c r="G861" s="56"/>
      <c r="H861" s="41" t="str">
        <f>'2_all_summary'!D860</f>
        <v>How locally designed access and use controls can prevent the tragedy of the commons in a Mexican small-scale fishing community</v>
      </c>
      <c r="I861" s="41" t="str">
        <f>'2_all_summary'!E860</f>
        <v>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Â© 2005 Taylor &amp; Francis Inc.</v>
      </c>
      <c r="J861" s="41">
        <f>IF(ISNUMBER(SEARCH("Yes",'2_all_summary'!$H860)),IF(ISNUMBER(SEARCH("Yes",'2_all_summary'!M860)),1,2),IF(ISNUMBER(SEARCH("No",'2_all_summary'!M860)),4,3))</f>
        <v>4</v>
      </c>
      <c r="K861" s="41">
        <f>IF(ISNUMBER(SEARCH("Yes",'2_all_summary'!$H860)),IF(ISNUMBER(SEARCH("Yes",'2_all_summary'!N860)),1,2),IF(ISNUMBER(SEARCH("No",'2_all_summary'!N860)),4,3))</f>
        <v>4</v>
      </c>
      <c r="L861" s="41">
        <f>IF(ISNUMBER(SEARCH("Yes",'2_all_summary'!$H860)),IF(ISNUMBER(SEARCH("Yes",'2_all_summary'!O860)),1,2),IF(ISNUMBER(SEARCH("No",'2_all_summary'!O860)),4,3))</f>
        <v>4</v>
      </c>
      <c r="M861" s="41">
        <f>IF(ISNUMBER(SEARCH("Yes",'2_all_summary'!$H860)),IF(0&lt;'2_all_summary'!P860,1,2),IF(0='2_all_summary'!P860,4,3))</f>
        <v>4</v>
      </c>
      <c r="N861" s="41">
        <f>IF(ISNUMBER(SEARCH("Yes",'2_all_summary'!$H860)),IF(ISNUMBER(SEARCH("Yes",'2_all_summary'!Q860)),1,2),IF(ISNUMBER(SEARCH("No",'2_all_summary'!Q860)),4,3))</f>
        <v>4</v>
      </c>
      <c r="O861" s="41">
        <f>IF(ISNUMBER(SEARCH("Yes",'2_all_summary'!$H860)),IF(ISNUMBER(SEARCH("Yes",'2_all_summary'!R860)),1,2),IF(ISNUMBER(SEARCH("No",'2_all_summary'!R860)),4,3))</f>
        <v>4</v>
      </c>
      <c r="P861" s="41">
        <f>IF(ISNUMBER(SEARCH("Yes",'2_all_summary'!$H860)),IF(ISNUMBER(SEARCH("Yes",'2_all_summary'!S860)),1,2),IF(ISNUMBER(SEARCH("No",'2_all_summary'!S860)),4,3))</f>
        <v>4</v>
      </c>
      <c r="Q861" s="41">
        <f>IF(ISNUMBER(SEARCH("Yes",'2_all_summary'!$H860)),IF(0&lt;'2_all_summary'!T860,1,2),IF(0='2_all_summary'!T860,4,3))</f>
        <v>4</v>
      </c>
      <c r="R861" s="41">
        <f>IF(ISNUMBER(SEARCH("Yes",'2_all_summary'!$H860)),IF(ISNUMBER(SEARCH("Yes",'2_all_summary'!U860)),1,2),IF(ISNUMBER(SEARCH("No",'2_all_summary'!U860)),4,3))</f>
        <v>4</v>
      </c>
    </row>
    <row r="862" spans="7:18" x14ac:dyDescent="0.3">
      <c r="G862" s="56"/>
      <c r="H862" s="41" t="str">
        <f>'2_all_summary'!D861</f>
        <v>Towards a more robust approach for the restoration of mangroves in Vietnam</v>
      </c>
      <c r="I862" s="41" t="str">
        <f>'2_all_summary'!E861</f>
        <v>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Â© 2020, The Author(s).</v>
      </c>
      <c r="J862" s="41">
        <f>IF(ISNUMBER(SEARCH("Yes",'2_all_summary'!$H861)),IF(ISNUMBER(SEARCH("Yes",'2_all_summary'!M861)),1,2),IF(ISNUMBER(SEARCH("No",'2_all_summary'!M861)),4,3))</f>
        <v>4</v>
      </c>
      <c r="K862" s="41">
        <f>IF(ISNUMBER(SEARCH("Yes",'2_all_summary'!$H861)),IF(ISNUMBER(SEARCH("Yes",'2_all_summary'!N861)),1,2),IF(ISNUMBER(SEARCH("No",'2_all_summary'!N861)),4,3))</f>
        <v>4</v>
      </c>
      <c r="L862" s="41">
        <f>IF(ISNUMBER(SEARCH("Yes",'2_all_summary'!$H861)),IF(ISNUMBER(SEARCH("Yes",'2_all_summary'!O861)),1,2),IF(ISNUMBER(SEARCH("No",'2_all_summary'!O861)),4,3))</f>
        <v>4</v>
      </c>
      <c r="M862" s="41">
        <f>IF(ISNUMBER(SEARCH("Yes",'2_all_summary'!$H861)),IF(0&lt;'2_all_summary'!P861,1,2),IF(0='2_all_summary'!P861,4,3))</f>
        <v>4</v>
      </c>
      <c r="N862" s="41">
        <f>IF(ISNUMBER(SEARCH("Yes",'2_all_summary'!$H861)),IF(ISNUMBER(SEARCH("Yes",'2_all_summary'!Q861)),1,2),IF(ISNUMBER(SEARCH("No",'2_all_summary'!Q861)),4,3))</f>
        <v>4</v>
      </c>
      <c r="O862" s="41">
        <f>IF(ISNUMBER(SEARCH("Yes",'2_all_summary'!$H861)),IF(ISNUMBER(SEARCH("Yes",'2_all_summary'!R861)),1,2),IF(ISNUMBER(SEARCH("No",'2_all_summary'!R861)),4,3))</f>
        <v>4</v>
      </c>
      <c r="P862" s="41">
        <f>IF(ISNUMBER(SEARCH("Yes",'2_all_summary'!$H861)),IF(ISNUMBER(SEARCH("Yes",'2_all_summary'!S861)),1,2),IF(ISNUMBER(SEARCH("No",'2_all_summary'!S861)),4,3))</f>
        <v>4</v>
      </c>
      <c r="Q862" s="41">
        <f>IF(ISNUMBER(SEARCH("Yes",'2_all_summary'!$H861)),IF(0&lt;'2_all_summary'!T861,1,2),IF(0='2_all_summary'!T861,4,3))</f>
        <v>4</v>
      </c>
      <c r="R862" s="41">
        <f>IF(ISNUMBER(SEARCH("Yes",'2_all_summary'!$H861)),IF(ISNUMBER(SEARCH("Yes",'2_all_summary'!U861)),1,2),IF(ISNUMBER(SEARCH("No",'2_all_summary'!U861)),4,3))</f>
        <v>4</v>
      </c>
    </row>
    <row r="863" spans="7:18" x14ac:dyDescent="0.3">
      <c r="G863" s="56"/>
      <c r="H863" s="41" t="str">
        <f>'2_all_summary'!D862</f>
        <v>Tipping the scale away from privatization and toward community-based fisheries: Policy and market alternatives in New England</v>
      </c>
      <c r="I863" s="41" t="str">
        <f>'2_all_summary'!E862</f>
        <v>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Â© 2014 Elsevier Ltd.</v>
      </c>
      <c r="J863" s="41">
        <f>IF(ISNUMBER(SEARCH("Yes",'2_all_summary'!$H862)),IF(ISNUMBER(SEARCH("Yes",'2_all_summary'!M862)),1,2),IF(ISNUMBER(SEARCH("No",'2_all_summary'!M862)),4,3))</f>
        <v>4</v>
      </c>
      <c r="K863" s="41">
        <f>IF(ISNUMBER(SEARCH("Yes",'2_all_summary'!$H862)),IF(ISNUMBER(SEARCH("Yes",'2_all_summary'!N862)),1,2),IF(ISNUMBER(SEARCH("No",'2_all_summary'!N862)),4,3))</f>
        <v>4</v>
      </c>
      <c r="L863" s="41">
        <f>IF(ISNUMBER(SEARCH("Yes",'2_all_summary'!$H862)),IF(ISNUMBER(SEARCH("Yes",'2_all_summary'!O862)),1,2),IF(ISNUMBER(SEARCH("No",'2_all_summary'!O862)),4,3))</f>
        <v>4</v>
      </c>
      <c r="M863" s="41">
        <f>IF(ISNUMBER(SEARCH("Yes",'2_all_summary'!$H862)),IF(0&lt;'2_all_summary'!P862,1,2),IF(0='2_all_summary'!P862,4,3))</f>
        <v>4</v>
      </c>
      <c r="N863" s="41">
        <f>IF(ISNUMBER(SEARCH("Yes",'2_all_summary'!$H862)),IF(ISNUMBER(SEARCH("Yes",'2_all_summary'!Q862)),1,2),IF(ISNUMBER(SEARCH("No",'2_all_summary'!Q862)),4,3))</f>
        <v>4</v>
      </c>
      <c r="O863" s="41">
        <f>IF(ISNUMBER(SEARCH("Yes",'2_all_summary'!$H862)),IF(ISNUMBER(SEARCH("Yes",'2_all_summary'!R862)),1,2),IF(ISNUMBER(SEARCH("No",'2_all_summary'!R862)),4,3))</f>
        <v>4</v>
      </c>
      <c r="P863" s="41">
        <f>IF(ISNUMBER(SEARCH("Yes",'2_all_summary'!$H862)),IF(ISNUMBER(SEARCH("Yes",'2_all_summary'!S862)),1,2),IF(ISNUMBER(SEARCH("No",'2_all_summary'!S862)),4,3))</f>
        <v>4</v>
      </c>
      <c r="Q863" s="41">
        <f>IF(ISNUMBER(SEARCH("Yes",'2_all_summary'!$H862)),IF(0&lt;'2_all_summary'!T862,1,2),IF(0='2_all_summary'!T862,4,3))</f>
        <v>4</v>
      </c>
      <c r="R863" s="41">
        <f>IF(ISNUMBER(SEARCH("Yes",'2_all_summary'!$H862)),IF(ISNUMBER(SEARCH("Yes",'2_all_summary'!U862)),1,2),IF(ISNUMBER(SEARCH("No",'2_all_summary'!U862)),4,3))</f>
        <v>4</v>
      </c>
    </row>
    <row r="864" spans="7:18" x14ac:dyDescent="0.3">
      <c r="G864" s="56"/>
      <c r="H864" s="41" t="str">
        <f>'2_all_summary'!D863</f>
        <v>Protected nearshore shallow and deep subtidal rocky reef communities differ in their trophic diversity but not their nutritional condition</v>
      </c>
      <c r="I864" s="41" t="str">
        <f>'2_all_summary'!E863</f>
        <v>Large physical changes that alter reef macrobenthos and fish assemblages occur with increasing depth, so the biological processes that regulate communities at different depths are expected to diverge. We used analyses of stable isotopes (Î´13C and Î´15N) and fatty acids to establish whether shallow (11â€“25 m) and deep (45â€“75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Â© 2019, Â© 2019 NISC (Pty) Ltd.</v>
      </c>
      <c r="J864" s="41">
        <f>IF(ISNUMBER(SEARCH("Yes",'2_all_summary'!$H863)),IF(ISNUMBER(SEARCH("Yes",'2_all_summary'!M863)),1,2),IF(ISNUMBER(SEARCH("No",'2_all_summary'!M863)),4,3))</f>
        <v>4</v>
      </c>
      <c r="K864" s="41">
        <f>IF(ISNUMBER(SEARCH("Yes",'2_all_summary'!$H863)),IF(ISNUMBER(SEARCH("Yes",'2_all_summary'!N863)),1,2),IF(ISNUMBER(SEARCH("No",'2_all_summary'!N863)),4,3))</f>
        <v>4</v>
      </c>
      <c r="L864" s="41">
        <f>IF(ISNUMBER(SEARCH("Yes",'2_all_summary'!$H863)),IF(ISNUMBER(SEARCH("Yes",'2_all_summary'!O863)),1,2),IF(ISNUMBER(SEARCH("No",'2_all_summary'!O863)),4,3))</f>
        <v>4</v>
      </c>
      <c r="M864" s="41">
        <f>IF(ISNUMBER(SEARCH("Yes",'2_all_summary'!$H863)),IF(0&lt;'2_all_summary'!P863,1,2),IF(0='2_all_summary'!P863,4,3))</f>
        <v>4</v>
      </c>
      <c r="N864" s="41">
        <f>IF(ISNUMBER(SEARCH("Yes",'2_all_summary'!$H863)),IF(ISNUMBER(SEARCH("Yes",'2_all_summary'!Q863)),1,2),IF(ISNUMBER(SEARCH("No",'2_all_summary'!Q863)),4,3))</f>
        <v>4</v>
      </c>
      <c r="O864" s="41">
        <f>IF(ISNUMBER(SEARCH("Yes",'2_all_summary'!$H863)),IF(ISNUMBER(SEARCH("Yes",'2_all_summary'!R863)),1,2),IF(ISNUMBER(SEARCH("No",'2_all_summary'!R863)),4,3))</f>
        <v>4</v>
      </c>
      <c r="P864" s="41">
        <f>IF(ISNUMBER(SEARCH("Yes",'2_all_summary'!$H863)),IF(ISNUMBER(SEARCH("Yes",'2_all_summary'!S863)),1,2),IF(ISNUMBER(SEARCH("No",'2_all_summary'!S863)),4,3))</f>
        <v>4</v>
      </c>
      <c r="Q864" s="41">
        <f>IF(ISNUMBER(SEARCH("Yes",'2_all_summary'!$H863)),IF(0&lt;'2_all_summary'!T863,1,2),IF(0='2_all_summary'!T863,4,3))</f>
        <v>4</v>
      </c>
      <c r="R864" s="41">
        <f>IF(ISNUMBER(SEARCH("Yes",'2_all_summary'!$H863)),IF(ISNUMBER(SEARCH("Yes",'2_all_summary'!U863)),1,2),IF(ISNUMBER(SEARCH("No",'2_all_summary'!U863)),4,3))</f>
        <v>4</v>
      </c>
    </row>
    <row r="865" spans="7:18" x14ac:dyDescent="0.3">
      <c r="G865" s="56"/>
      <c r="H865" s="41" t="str">
        <f>'2_all_summary'!D864</f>
        <v>Dominant discourses, among fishers and middlemen, of the factors affecting coral reef fish distributions in Solomon Islands</v>
      </c>
      <c r="I865" s="41" t="str">
        <f>'2_all_summary'!E864</f>
        <v>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Â© 2012 Elsevier Ltd.</v>
      </c>
      <c r="J865" s="41">
        <f>IF(ISNUMBER(SEARCH("Yes",'2_all_summary'!$H864)),IF(ISNUMBER(SEARCH("Yes",'2_all_summary'!M864)),1,2),IF(ISNUMBER(SEARCH("No",'2_all_summary'!M864)),4,3))</f>
        <v>3</v>
      </c>
      <c r="K865" s="41">
        <f>IF(ISNUMBER(SEARCH("Yes",'2_all_summary'!$H864)),IF(ISNUMBER(SEARCH("Yes",'2_all_summary'!N864)),1,2),IF(ISNUMBER(SEARCH("No",'2_all_summary'!N864)),4,3))</f>
        <v>3</v>
      </c>
      <c r="L865" s="41">
        <f>IF(ISNUMBER(SEARCH("Yes",'2_all_summary'!$H864)),IF(ISNUMBER(SEARCH("Yes",'2_all_summary'!O864)),1,2),IF(ISNUMBER(SEARCH("No",'2_all_summary'!O864)),4,3))</f>
        <v>3</v>
      </c>
      <c r="M865" s="41">
        <f>IF(ISNUMBER(SEARCH("Yes",'2_all_summary'!$H864)),IF(0&lt;'2_all_summary'!P864,1,2),IF(0='2_all_summary'!P864,4,3))</f>
        <v>3</v>
      </c>
      <c r="N865" s="41">
        <f>IF(ISNUMBER(SEARCH("Yes",'2_all_summary'!$H864)),IF(ISNUMBER(SEARCH("Yes",'2_all_summary'!Q864)),1,2),IF(ISNUMBER(SEARCH("No",'2_all_summary'!Q864)),4,3))</f>
        <v>3</v>
      </c>
      <c r="O865" s="41">
        <f>IF(ISNUMBER(SEARCH("Yes",'2_all_summary'!$H864)),IF(ISNUMBER(SEARCH("Yes",'2_all_summary'!R864)),1,2),IF(ISNUMBER(SEARCH("No",'2_all_summary'!R864)),4,3))</f>
        <v>3</v>
      </c>
      <c r="P865" s="41">
        <f>IF(ISNUMBER(SEARCH("Yes",'2_all_summary'!$H864)),IF(ISNUMBER(SEARCH("Yes",'2_all_summary'!S864)),1,2),IF(ISNUMBER(SEARCH("No",'2_all_summary'!S864)),4,3))</f>
        <v>3</v>
      </c>
      <c r="Q865" s="41">
        <f>IF(ISNUMBER(SEARCH("Yes",'2_all_summary'!$H864)),IF(0&lt;'2_all_summary'!T864,1,2),IF(0='2_all_summary'!T864,4,3))</f>
        <v>3</v>
      </c>
      <c r="R865" s="41">
        <f>IF(ISNUMBER(SEARCH("Yes",'2_all_summary'!$H864)),IF(ISNUMBER(SEARCH("Yes",'2_all_summary'!U864)),1,2),IF(ISNUMBER(SEARCH("No",'2_all_summary'!U864)),4,3))</f>
        <v>3</v>
      </c>
    </row>
    <row r="866" spans="7:18" x14ac:dyDescent="0.3">
      <c r="G866" s="56"/>
      <c r="H866" s="41" t="str">
        <f>'2_all_summary'!D865</f>
        <v>Analysis of institutional panglima laot as community based coastal resource management</v>
      </c>
      <c r="I866" s="41" t="str">
        <f>'2_all_summary'!E865</f>
        <v>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Â© 2018, International Journal of Scientific and Technology Research. All rights reserved.</v>
      </c>
      <c r="J866" s="41">
        <f>IF(ISNUMBER(SEARCH("Yes",'2_all_summary'!$H865)),IF(ISNUMBER(SEARCH("Yes",'2_all_summary'!M865)),1,2),IF(ISNUMBER(SEARCH("No",'2_all_summary'!M865)),4,3))</f>
        <v>4</v>
      </c>
      <c r="K866" s="41">
        <f>IF(ISNUMBER(SEARCH("Yes",'2_all_summary'!$H865)),IF(ISNUMBER(SEARCH("Yes",'2_all_summary'!N865)),1,2),IF(ISNUMBER(SEARCH("No",'2_all_summary'!N865)),4,3))</f>
        <v>4</v>
      </c>
      <c r="L866" s="41">
        <f>IF(ISNUMBER(SEARCH("Yes",'2_all_summary'!$H865)),IF(ISNUMBER(SEARCH("Yes",'2_all_summary'!O865)),1,2),IF(ISNUMBER(SEARCH("No",'2_all_summary'!O865)),4,3))</f>
        <v>4</v>
      </c>
      <c r="M866" s="41">
        <f>IF(ISNUMBER(SEARCH("Yes",'2_all_summary'!$H865)),IF(0&lt;'2_all_summary'!P865,1,2),IF(0='2_all_summary'!P865,4,3))</f>
        <v>4</v>
      </c>
      <c r="N866" s="41">
        <f>IF(ISNUMBER(SEARCH("Yes",'2_all_summary'!$H865)),IF(ISNUMBER(SEARCH("Yes",'2_all_summary'!Q865)),1,2),IF(ISNUMBER(SEARCH("No",'2_all_summary'!Q865)),4,3))</f>
        <v>4</v>
      </c>
      <c r="O866" s="41">
        <f>IF(ISNUMBER(SEARCH("Yes",'2_all_summary'!$H865)),IF(ISNUMBER(SEARCH("Yes",'2_all_summary'!R865)),1,2),IF(ISNUMBER(SEARCH("No",'2_all_summary'!R865)),4,3))</f>
        <v>4</v>
      </c>
      <c r="P866" s="41">
        <f>IF(ISNUMBER(SEARCH("Yes",'2_all_summary'!$H865)),IF(ISNUMBER(SEARCH("Yes",'2_all_summary'!S865)),1,2),IF(ISNUMBER(SEARCH("No",'2_all_summary'!S865)),4,3))</f>
        <v>4</v>
      </c>
      <c r="Q866" s="41">
        <f>IF(ISNUMBER(SEARCH("Yes",'2_all_summary'!$H865)),IF(0&lt;'2_all_summary'!T865,1,2),IF(0='2_all_summary'!T865,4,3))</f>
        <v>4</v>
      </c>
      <c r="R866" s="41">
        <f>IF(ISNUMBER(SEARCH("Yes",'2_all_summary'!$H865)),IF(ISNUMBER(SEARCH("Yes",'2_all_summary'!U865)),1,2),IF(ISNUMBER(SEARCH("No",'2_all_summary'!U865)),4,3))</f>
        <v>4</v>
      </c>
    </row>
    <row r="867" spans="7:18" x14ac:dyDescent="0.3">
      <c r="G867" s="56"/>
      <c r="H867" s="41" t="str">
        <f>'2_all_summary'!D866</f>
        <v>An epidemiologic transition of cardiovascular disease risk in Carriacou and Petite Martinique, Grenada: The Grenada heart project, 2005-2007</v>
      </c>
      <c r="I867" s="41" t="str">
        <f>'2_all_summary'!E866</f>
        <v>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â‰¥65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v>
      </c>
      <c r="J867" s="41">
        <f>IF(ISNUMBER(SEARCH("Yes",'2_all_summary'!$H866)),IF(ISNUMBER(SEARCH("Yes",'2_all_summary'!M866)),1,2),IF(ISNUMBER(SEARCH("No",'2_all_summary'!M866)),4,3))</f>
        <v>4</v>
      </c>
      <c r="K867" s="41">
        <f>IF(ISNUMBER(SEARCH("Yes",'2_all_summary'!$H866)),IF(ISNUMBER(SEARCH("Yes",'2_all_summary'!N866)),1,2),IF(ISNUMBER(SEARCH("No",'2_all_summary'!N866)),4,3))</f>
        <v>4</v>
      </c>
      <c r="L867" s="41">
        <f>IF(ISNUMBER(SEARCH("Yes",'2_all_summary'!$H866)),IF(ISNUMBER(SEARCH("Yes",'2_all_summary'!O866)),1,2),IF(ISNUMBER(SEARCH("No",'2_all_summary'!O866)),4,3))</f>
        <v>4</v>
      </c>
      <c r="M867" s="41">
        <f>IF(ISNUMBER(SEARCH("Yes",'2_all_summary'!$H866)),IF(0&lt;'2_all_summary'!P866,1,2),IF(0='2_all_summary'!P866,4,3))</f>
        <v>4</v>
      </c>
      <c r="N867" s="41">
        <f>IF(ISNUMBER(SEARCH("Yes",'2_all_summary'!$H866)),IF(ISNUMBER(SEARCH("Yes",'2_all_summary'!Q866)),1,2),IF(ISNUMBER(SEARCH("No",'2_all_summary'!Q866)),4,3))</f>
        <v>4</v>
      </c>
      <c r="O867" s="41">
        <f>IF(ISNUMBER(SEARCH("Yes",'2_all_summary'!$H866)),IF(ISNUMBER(SEARCH("Yes",'2_all_summary'!R866)),1,2),IF(ISNUMBER(SEARCH("No",'2_all_summary'!R866)),4,3))</f>
        <v>4</v>
      </c>
      <c r="P867" s="41">
        <f>IF(ISNUMBER(SEARCH("Yes",'2_all_summary'!$H866)),IF(ISNUMBER(SEARCH("Yes",'2_all_summary'!S866)),1,2),IF(ISNUMBER(SEARCH("No",'2_all_summary'!S866)),4,3))</f>
        <v>4</v>
      </c>
      <c r="Q867" s="41">
        <f>IF(ISNUMBER(SEARCH("Yes",'2_all_summary'!$H866)),IF(0&lt;'2_all_summary'!T866,1,2),IF(0='2_all_summary'!T866,4,3))</f>
        <v>4</v>
      </c>
      <c r="R867" s="41">
        <f>IF(ISNUMBER(SEARCH("Yes",'2_all_summary'!$H866)),IF(ISNUMBER(SEARCH("Yes",'2_all_summary'!U866)),1,2),IF(ISNUMBER(SEARCH("No",'2_all_summary'!U866)),4,3))</f>
        <v>4</v>
      </c>
    </row>
    <row r="868" spans="7:18" x14ac:dyDescent="0.3">
      <c r="G868" s="56"/>
      <c r="H868" s="41" t="str">
        <f>'2_all_summary'!D867</f>
        <v>Local community-based approach for sustainable management of artisanal fisheries on small islands</v>
      </c>
      <c r="I868" s="41" t="str">
        <f>'2_all_summary'!E867</f>
        <v>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Â© 2017 Elsevier Ltd</v>
      </c>
      <c r="J868" s="41">
        <f>IF(ISNUMBER(SEARCH("Yes",'2_all_summary'!$H867)),IF(ISNUMBER(SEARCH("Yes",'2_all_summary'!M867)),1,2),IF(ISNUMBER(SEARCH("No",'2_all_summary'!M867)),4,3))</f>
        <v>4</v>
      </c>
      <c r="K868" s="41">
        <f>IF(ISNUMBER(SEARCH("Yes",'2_all_summary'!$H867)),IF(ISNUMBER(SEARCH("Yes",'2_all_summary'!N867)),1,2),IF(ISNUMBER(SEARCH("No",'2_all_summary'!N867)),4,3))</f>
        <v>3</v>
      </c>
      <c r="L868" s="41">
        <f>IF(ISNUMBER(SEARCH("Yes",'2_all_summary'!$H867)),IF(ISNUMBER(SEARCH("Yes",'2_all_summary'!O867)),1,2),IF(ISNUMBER(SEARCH("No",'2_all_summary'!O867)),4,3))</f>
        <v>4</v>
      </c>
      <c r="M868" s="41">
        <f>IF(ISNUMBER(SEARCH("Yes",'2_all_summary'!$H867)),IF(0&lt;'2_all_summary'!P867,1,2),IF(0='2_all_summary'!P867,4,3))</f>
        <v>3</v>
      </c>
      <c r="N868" s="41">
        <f>IF(ISNUMBER(SEARCH("Yes",'2_all_summary'!$H867)),IF(ISNUMBER(SEARCH("Yes",'2_all_summary'!Q867)),1,2),IF(ISNUMBER(SEARCH("No",'2_all_summary'!Q867)),4,3))</f>
        <v>4</v>
      </c>
      <c r="O868" s="41">
        <f>IF(ISNUMBER(SEARCH("Yes",'2_all_summary'!$H867)),IF(ISNUMBER(SEARCH("Yes",'2_all_summary'!R867)),1,2),IF(ISNUMBER(SEARCH("No",'2_all_summary'!R867)),4,3))</f>
        <v>3</v>
      </c>
      <c r="P868" s="41">
        <f>IF(ISNUMBER(SEARCH("Yes",'2_all_summary'!$H867)),IF(ISNUMBER(SEARCH("Yes",'2_all_summary'!S867)),1,2),IF(ISNUMBER(SEARCH("No",'2_all_summary'!S867)),4,3))</f>
        <v>4</v>
      </c>
      <c r="Q868" s="41">
        <f>IF(ISNUMBER(SEARCH("Yes",'2_all_summary'!$H867)),IF(0&lt;'2_all_summary'!T867,1,2),IF(0='2_all_summary'!T867,4,3))</f>
        <v>3</v>
      </c>
      <c r="R868" s="41">
        <f>IF(ISNUMBER(SEARCH("Yes",'2_all_summary'!$H867)),IF(ISNUMBER(SEARCH("Yes",'2_all_summary'!U867)),1,2),IF(ISNUMBER(SEARCH("No",'2_all_summary'!U867)),4,3))</f>
        <v>3</v>
      </c>
    </row>
    <row r="869" spans="7:18" x14ac:dyDescent="0.3">
      <c r="G869" s="56"/>
      <c r="H869" s="41" t="str">
        <f>'2_all_summary'!D868</f>
        <v>A comparison of social outcomes associated with different fisheries co-management institutions</v>
      </c>
      <c r="I869" s="41" t="str">
        <f>'2_all_summary'!E868</f>
        <v>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Â© 2013 Wiley Periodicals, Inc.</v>
      </c>
      <c r="J869" s="41">
        <f>IF(ISNUMBER(SEARCH("Yes",'2_all_summary'!$H868)),IF(ISNUMBER(SEARCH("Yes",'2_all_summary'!M868)),1,2),IF(ISNUMBER(SEARCH("No",'2_all_summary'!M868)),4,3))</f>
        <v>2</v>
      </c>
      <c r="K869" s="41">
        <f>IF(ISNUMBER(SEARCH("Yes",'2_all_summary'!$H868)),IF(ISNUMBER(SEARCH("Yes",'2_all_summary'!N868)),1,2),IF(ISNUMBER(SEARCH("No",'2_all_summary'!N868)),4,3))</f>
        <v>2</v>
      </c>
      <c r="L869" s="41">
        <f>IF(ISNUMBER(SEARCH("Yes",'2_all_summary'!$H868)),IF(ISNUMBER(SEARCH("Yes",'2_all_summary'!O868)),1,2),IF(ISNUMBER(SEARCH("No",'2_all_summary'!O868)),4,3))</f>
        <v>2</v>
      </c>
      <c r="M869" s="41">
        <f>IF(ISNUMBER(SEARCH("Yes",'2_all_summary'!$H868)),IF(0&lt;'2_all_summary'!P868,1,2),IF(0='2_all_summary'!P868,4,3))</f>
        <v>2</v>
      </c>
      <c r="N869" s="41">
        <f>IF(ISNUMBER(SEARCH("Yes",'2_all_summary'!$H868)),IF(ISNUMBER(SEARCH("Yes",'2_all_summary'!Q868)),1,2),IF(ISNUMBER(SEARCH("No",'2_all_summary'!Q868)),4,3))</f>
        <v>2</v>
      </c>
      <c r="O869" s="41">
        <f>IF(ISNUMBER(SEARCH("Yes",'2_all_summary'!$H868)),IF(ISNUMBER(SEARCH("Yes",'2_all_summary'!R868)),1,2),IF(ISNUMBER(SEARCH("No",'2_all_summary'!R868)),4,3))</f>
        <v>1</v>
      </c>
      <c r="P869" s="41">
        <f>IF(ISNUMBER(SEARCH("Yes",'2_all_summary'!$H868)),IF(ISNUMBER(SEARCH("Yes",'2_all_summary'!S868)),1,2),IF(ISNUMBER(SEARCH("No",'2_all_summary'!S868)),4,3))</f>
        <v>2</v>
      </c>
      <c r="Q869" s="41">
        <f>IF(ISNUMBER(SEARCH("Yes",'2_all_summary'!$H868)),IF(0&lt;'2_all_summary'!T868,1,2),IF(0='2_all_summary'!T868,4,3))</f>
        <v>1</v>
      </c>
      <c r="R869" s="41">
        <f>IF(ISNUMBER(SEARCH("Yes",'2_all_summary'!$H868)),IF(ISNUMBER(SEARCH("Yes",'2_all_summary'!U868)),1,2),IF(ISNUMBER(SEARCH("No",'2_all_summary'!U868)),4,3))</f>
        <v>1</v>
      </c>
    </row>
    <row r="870" spans="7:18" x14ac:dyDescent="0.3">
      <c r="G870" s="56"/>
      <c r="H870" s="41" t="str">
        <f>'2_all_summary'!D869</f>
        <v>Community-based environmental education in the fishing villages of Tuticorin and its role in conservation of the environment</v>
      </c>
      <c r="I870" s="41" t="str">
        <f>'2_all_summary'!E869</f>
        <v>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v>
      </c>
      <c r="J870" s="41">
        <f>IF(ISNUMBER(SEARCH("Yes",'2_all_summary'!$H869)),IF(ISNUMBER(SEARCH("Yes",'2_all_summary'!M869)),1,2),IF(ISNUMBER(SEARCH("No",'2_all_summary'!M869)),4,3))</f>
        <v>4</v>
      </c>
      <c r="K870" s="41">
        <f>IF(ISNUMBER(SEARCH("Yes",'2_all_summary'!$H869)),IF(ISNUMBER(SEARCH("Yes",'2_all_summary'!N869)),1,2),IF(ISNUMBER(SEARCH("No",'2_all_summary'!N869)),4,3))</f>
        <v>4</v>
      </c>
      <c r="L870" s="41">
        <f>IF(ISNUMBER(SEARCH("Yes",'2_all_summary'!$H869)),IF(ISNUMBER(SEARCH("Yes",'2_all_summary'!O869)),1,2),IF(ISNUMBER(SEARCH("No",'2_all_summary'!O869)),4,3))</f>
        <v>4</v>
      </c>
      <c r="M870" s="41">
        <f>IF(ISNUMBER(SEARCH("Yes",'2_all_summary'!$H869)),IF(0&lt;'2_all_summary'!P869,1,2),IF(0='2_all_summary'!P869,4,3))</f>
        <v>4</v>
      </c>
      <c r="N870" s="41">
        <f>IF(ISNUMBER(SEARCH("Yes",'2_all_summary'!$H869)),IF(ISNUMBER(SEARCH("Yes",'2_all_summary'!Q869)),1,2),IF(ISNUMBER(SEARCH("No",'2_all_summary'!Q869)),4,3))</f>
        <v>4</v>
      </c>
      <c r="O870" s="41">
        <f>IF(ISNUMBER(SEARCH("Yes",'2_all_summary'!$H869)),IF(ISNUMBER(SEARCH("Yes",'2_all_summary'!R869)),1,2),IF(ISNUMBER(SEARCH("No",'2_all_summary'!R869)),4,3))</f>
        <v>4</v>
      </c>
      <c r="P870" s="41">
        <f>IF(ISNUMBER(SEARCH("Yes",'2_all_summary'!$H869)),IF(ISNUMBER(SEARCH("Yes",'2_all_summary'!S869)),1,2),IF(ISNUMBER(SEARCH("No",'2_all_summary'!S869)),4,3))</f>
        <v>4</v>
      </c>
      <c r="Q870" s="41">
        <f>IF(ISNUMBER(SEARCH("Yes",'2_all_summary'!$H869)),IF(0&lt;'2_all_summary'!T869,1,2),IF(0='2_all_summary'!T869,4,3))</f>
        <v>4</v>
      </c>
      <c r="R870" s="41">
        <f>IF(ISNUMBER(SEARCH("Yes",'2_all_summary'!$H869)),IF(ISNUMBER(SEARCH("Yes",'2_all_summary'!U869)),1,2),IF(ISNUMBER(SEARCH("No",'2_all_summary'!U869)),4,3))</f>
        <v>4</v>
      </c>
    </row>
    <row r="871" spans="7:18" x14ac:dyDescent="0.3">
      <c r="G871" s="56"/>
      <c r="H871" s="41" t="str">
        <f>'2_all_summary'!D870</f>
        <v>Local perceptions of environmental changes in fishing communities of southwest Madagascar</v>
      </c>
      <c r="I871" s="41" t="str">
        <f>'2_all_summary'!E870</f>
        <v>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21â€“40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Â© 2018 Elsevier Ltd</v>
      </c>
      <c r="J871" s="41">
        <f>IF(ISNUMBER(SEARCH("Yes",'2_all_summary'!$H870)),IF(ISNUMBER(SEARCH("Yes",'2_all_summary'!M870)),1,2),IF(ISNUMBER(SEARCH("No",'2_all_summary'!M870)),4,3))</f>
        <v>4</v>
      </c>
      <c r="K871" s="41">
        <f>IF(ISNUMBER(SEARCH("Yes",'2_all_summary'!$H870)),IF(ISNUMBER(SEARCH("Yes",'2_all_summary'!N870)),1,2),IF(ISNUMBER(SEARCH("No",'2_all_summary'!N870)),4,3))</f>
        <v>4</v>
      </c>
      <c r="L871" s="41">
        <f>IF(ISNUMBER(SEARCH("Yes",'2_all_summary'!$H870)),IF(ISNUMBER(SEARCH("Yes",'2_all_summary'!O870)),1,2),IF(ISNUMBER(SEARCH("No",'2_all_summary'!O870)),4,3))</f>
        <v>4</v>
      </c>
      <c r="M871" s="41">
        <f>IF(ISNUMBER(SEARCH("Yes",'2_all_summary'!$H870)),IF(0&lt;'2_all_summary'!P870,1,2),IF(0='2_all_summary'!P870,4,3))</f>
        <v>4</v>
      </c>
      <c r="N871" s="41">
        <f>IF(ISNUMBER(SEARCH("Yes",'2_all_summary'!$H870)),IF(ISNUMBER(SEARCH("Yes",'2_all_summary'!Q870)),1,2),IF(ISNUMBER(SEARCH("No",'2_all_summary'!Q870)),4,3))</f>
        <v>4</v>
      </c>
      <c r="O871" s="41">
        <f>IF(ISNUMBER(SEARCH("Yes",'2_all_summary'!$H870)),IF(ISNUMBER(SEARCH("Yes",'2_all_summary'!R870)),1,2),IF(ISNUMBER(SEARCH("No",'2_all_summary'!R870)),4,3))</f>
        <v>4</v>
      </c>
      <c r="P871" s="41">
        <f>IF(ISNUMBER(SEARCH("Yes",'2_all_summary'!$H870)),IF(ISNUMBER(SEARCH("Yes",'2_all_summary'!S870)),1,2),IF(ISNUMBER(SEARCH("No",'2_all_summary'!S870)),4,3))</f>
        <v>4</v>
      </c>
      <c r="Q871" s="41">
        <f>IF(ISNUMBER(SEARCH("Yes",'2_all_summary'!$H870)),IF(0&lt;'2_all_summary'!T870,1,2),IF(0='2_all_summary'!T870,4,3))</f>
        <v>4</v>
      </c>
      <c r="R871" s="41">
        <f>IF(ISNUMBER(SEARCH("Yes",'2_all_summary'!$H870)),IF(ISNUMBER(SEARCH("Yes",'2_all_summary'!U870)),1,2),IF(ISNUMBER(SEARCH("No",'2_all_summary'!U870)),4,3))</f>
        <v>4</v>
      </c>
    </row>
    <row r="872" spans="7:18" x14ac:dyDescent="0.3">
      <c r="G872" s="56"/>
      <c r="H872" s="41" t="str">
        <f>'2_all_summary'!D871</f>
        <v>Evaluating the feasibility and impact of a yoga intervention on cognition, physical function, physical activity, and affective outcomes in people living with HIV: Protocol for a randomized pilot trial</v>
      </c>
      <c r="I872" s="41" t="str">
        <f>'2_all_summary'!E871</f>
        <v>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Â© Adria Quigley, Kelly K O'Brien, Marie-JosÃ©e Brouillette, Marilyn MacKay-Lyons.</v>
      </c>
      <c r="J872" s="41">
        <f>IF(ISNUMBER(SEARCH("Yes",'2_all_summary'!$H871)),IF(ISNUMBER(SEARCH("Yes",'2_all_summary'!M871)),1,2),IF(ISNUMBER(SEARCH("No",'2_all_summary'!M871)),4,3))</f>
        <v>4</v>
      </c>
      <c r="K872" s="41">
        <f>IF(ISNUMBER(SEARCH("Yes",'2_all_summary'!$H871)),IF(ISNUMBER(SEARCH("Yes",'2_all_summary'!N871)),1,2),IF(ISNUMBER(SEARCH("No",'2_all_summary'!N871)),4,3))</f>
        <v>4</v>
      </c>
      <c r="L872" s="41">
        <f>IF(ISNUMBER(SEARCH("Yes",'2_all_summary'!$H871)),IF(ISNUMBER(SEARCH("Yes",'2_all_summary'!O871)),1,2),IF(ISNUMBER(SEARCH("No",'2_all_summary'!O871)),4,3))</f>
        <v>4</v>
      </c>
      <c r="M872" s="41">
        <f>IF(ISNUMBER(SEARCH("Yes",'2_all_summary'!$H871)),IF(0&lt;'2_all_summary'!P871,1,2),IF(0='2_all_summary'!P871,4,3))</f>
        <v>4</v>
      </c>
      <c r="N872" s="41">
        <f>IF(ISNUMBER(SEARCH("Yes",'2_all_summary'!$H871)),IF(ISNUMBER(SEARCH("Yes",'2_all_summary'!Q871)),1,2),IF(ISNUMBER(SEARCH("No",'2_all_summary'!Q871)),4,3))</f>
        <v>4</v>
      </c>
      <c r="O872" s="41">
        <f>IF(ISNUMBER(SEARCH("Yes",'2_all_summary'!$H871)),IF(ISNUMBER(SEARCH("Yes",'2_all_summary'!R871)),1,2),IF(ISNUMBER(SEARCH("No",'2_all_summary'!R871)),4,3))</f>
        <v>4</v>
      </c>
      <c r="P872" s="41">
        <f>IF(ISNUMBER(SEARCH("Yes",'2_all_summary'!$H871)),IF(ISNUMBER(SEARCH("Yes",'2_all_summary'!S871)),1,2),IF(ISNUMBER(SEARCH("No",'2_all_summary'!S871)),4,3))</f>
        <v>4</v>
      </c>
      <c r="Q872" s="41">
        <f>IF(ISNUMBER(SEARCH("Yes",'2_all_summary'!$H871)),IF(0&lt;'2_all_summary'!T871,1,2),IF(0='2_all_summary'!T871,4,3))</f>
        <v>4</v>
      </c>
      <c r="R872" s="41">
        <f>IF(ISNUMBER(SEARCH("Yes",'2_all_summary'!$H871)),IF(ISNUMBER(SEARCH("Yes",'2_all_summary'!U871)),1,2),IF(ISNUMBER(SEARCH("No",'2_all_summary'!U871)),4,3))</f>
        <v>4</v>
      </c>
    </row>
    <row r="873" spans="7:18" x14ac:dyDescent="0.3">
      <c r="G873" s="56"/>
      <c r="H873" s="41" t="str">
        <f>'2_all_summary'!D872</f>
        <v>The Effect of Short-Term Upwelling Events on Fish Assemblages at the South-Eastern Coast of the Baltic Sea</v>
      </c>
      <c r="I873" s="41" t="str">
        <f>'2_all_summary'!E872</f>
        <v>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(2000â€“2019)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1â€“2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Â© 2023 by the authors.</v>
      </c>
      <c r="J873" s="41">
        <f>IF(ISNUMBER(SEARCH("Yes",'2_all_summary'!$H872)),IF(ISNUMBER(SEARCH("Yes",'2_all_summary'!M872)),1,2),IF(ISNUMBER(SEARCH("No",'2_all_summary'!M872)),4,3))</f>
        <v>4</v>
      </c>
      <c r="K873" s="41">
        <f>IF(ISNUMBER(SEARCH("Yes",'2_all_summary'!$H872)),IF(ISNUMBER(SEARCH("Yes",'2_all_summary'!N872)),1,2),IF(ISNUMBER(SEARCH("No",'2_all_summary'!N872)),4,3))</f>
        <v>4</v>
      </c>
      <c r="L873" s="41">
        <f>IF(ISNUMBER(SEARCH("Yes",'2_all_summary'!$H872)),IF(ISNUMBER(SEARCH("Yes",'2_all_summary'!O872)),1,2),IF(ISNUMBER(SEARCH("No",'2_all_summary'!O872)),4,3))</f>
        <v>4</v>
      </c>
      <c r="M873" s="41">
        <f>IF(ISNUMBER(SEARCH("Yes",'2_all_summary'!$H872)),IF(0&lt;'2_all_summary'!P872,1,2),IF(0='2_all_summary'!P872,4,3))</f>
        <v>4</v>
      </c>
      <c r="N873" s="41">
        <f>IF(ISNUMBER(SEARCH("Yes",'2_all_summary'!$H872)),IF(ISNUMBER(SEARCH("Yes",'2_all_summary'!Q872)),1,2),IF(ISNUMBER(SEARCH("No",'2_all_summary'!Q872)),4,3))</f>
        <v>4</v>
      </c>
      <c r="O873" s="41">
        <f>IF(ISNUMBER(SEARCH("Yes",'2_all_summary'!$H872)),IF(ISNUMBER(SEARCH("Yes",'2_all_summary'!R872)),1,2),IF(ISNUMBER(SEARCH("No",'2_all_summary'!R872)),4,3))</f>
        <v>4</v>
      </c>
      <c r="P873" s="41">
        <f>IF(ISNUMBER(SEARCH("Yes",'2_all_summary'!$H872)),IF(ISNUMBER(SEARCH("Yes",'2_all_summary'!S872)),1,2),IF(ISNUMBER(SEARCH("No",'2_all_summary'!S872)),4,3))</f>
        <v>4</v>
      </c>
      <c r="Q873" s="41">
        <f>IF(ISNUMBER(SEARCH("Yes",'2_all_summary'!$H872)),IF(0&lt;'2_all_summary'!T872,1,2),IF(0='2_all_summary'!T872,4,3))</f>
        <v>4</v>
      </c>
      <c r="R873" s="41">
        <f>IF(ISNUMBER(SEARCH("Yes",'2_all_summary'!$H872)),IF(ISNUMBER(SEARCH("Yes",'2_all_summary'!U872)),1,2),IF(ISNUMBER(SEARCH("No",'2_all_summary'!U872)),4,3))</f>
        <v>4</v>
      </c>
    </row>
    <row r="874" spans="7:18" x14ac:dyDescent="0.3">
      <c r="G874" s="56"/>
      <c r="H874" s="41" t="str">
        <f>'2_all_summary'!D873</f>
        <v>Community-based coastal resource management in the Philippines: A review and evaluation of programs and projects, 1984-1994</v>
      </c>
      <c r="I874" s="41" t="str">
        <f>'2_all_summary'!E873</f>
        <v>[No abstract available]</v>
      </c>
      <c r="J874" s="41">
        <f>IF(ISNUMBER(SEARCH("Yes",'2_all_summary'!$H873)),IF(ISNUMBER(SEARCH("Yes",'2_all_summary'!M873)),1,2),IF(ISNUMBER(SEARCH("No",'2_all_summary'!M873)),4,3))</f>
        <v>4</v>
      </c>
      <c r="K874" s="41">
        <f>IF(ISNUMBER(SEARCH("Yes",'2_all_summary'!$H873)),IF(ISNUMBER(SEARCH("Yes",'2_all_summary'!N873)),1,2),IF(ISNUMBER(SEARCH("No",'2_all_summary'!N873)),4,3))</f>
        <v>4</v>
      </c>
      <c r="L874" s="41">
        <f>IF(ISNUMBER(SEARCH("Yes",'2_all_summary'!$H873)),IF(ISNUMBER(SEARCH("Yes",'2_all_summary'!O873)),1,2),IF(ISNUMBER(SEARCH("No",'2_all_summary'!O873)),4,3))</f>
        <v>4</v>
      </c>
      <c r="M874" s="41">
        <f>IF(ISNUMBER(SEARCH("Yes",'2_all_summary'!$H873)),IF(0&lt;'2_all_summary'!P873,1,2),IF(0='2_all_summary'!P873,4,3))</f>
        <v>4</v>
      </c>
      <c r="N874" s="41">
        <f>IF(ISNUMBER(SEARCH("Yes",'2_all_summary'!$H873)),IF(ISNUMBER(SEARCH("Yes",'2_all_summary'!Q873)),1,2),IF(ISNUMBER(SEARCH("No",'2_all_summary'!Q873)),4,3))</f>
        <v>4</v>
      </c>
      <c r="O874" s="41">
        <f>IF(ISNUMBER(SEARCH("Yes",'2_all_summary'!$H873)),IF(ISNUMBER(SEARCH("Yes",'2_all_summary'!R873)),1,2),IF(ISNUMBER(SEARCH("No",'2_all_summary'!R873)),4,3))</f>
        <v>4</v>
      </c>
      <c r="P874" s="41">
        <f>IF(ISNUMBER(SEARCH("Yes",'2_all_summary'!$H873)),IF(ISNUMBER(SEARCH("Yes",'2_all_summary'!S873)),1,2),IF(ISNUMBER(SEARCH("No",'2_all_summary'!S873)),4,3))</f>
        <v>4</v>
      </c>
      <c r="Q874" s="41">
        <f>IF(ISNUMBER(SEARCH("Yes",'2_all_summary'!$H873)),IF(0&lt;'2_all_summary'!T873,1,2),IF(0='2_all_summary'!T873,4,3))</f>
        <v>4</v>
      </c>
      <c r="R874" s="41">
        <f>IF(ISNUMBER(SEARCH("Yes",'2_all_summary'!$H873)),IF(ISNUMBER(SEARCH("Yes",'2_all_summary'!U873)),1,2),IF(ISNUMBER(SEARCH("No",'2_all_summary'!U873)),4,3))</f>
        <v>4</v>
      </c>
    </row>
    <row r="875" spans="7:18" x14ac:dyDescent="0.3">
      <c r="G875" s="56"/>
      <c r="H875" s="41" t="str">
        <f>'2_all_summary'!D874</f>
        <v>Creating a place for "community" in new England fisheries</v>
      </c>
      <c r="I875" s="41" t="str">
        <f>'2_all_summary'!E874</f>
        <v>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Â© Society for Human Ecology.</v>
      </c>
      <c r="J875" s="41">
        <f>IF(ISNUMBER(SEARCH("Yes",'2_all_summary'!$H874)),IF(ISNUMBER(SEARCH("Yes",'2_all_summary'!M874)),1,2),IF(ISNUMBER(SEARCH("No",'2_all_summary'!M874)),4,3))</f>
        <v>4</v>
      </c>
      <c r="K875" s="41">
        <f>IF(ISNUMBER(SEARCH("Yes",'2_all_summary'!$H874)),IF(ISNUMBER(SEARCH("Yes",'2_all_summary'!N874)),1,2),IF(ISNUMBER(SEARCH("No",'2_all_summary'!N874)),4,3))</f>
        <v>4</v>
      </c>
      <c r="L875" s="41">
        <f>IF(ISNUMBER(SEARCH("Yes",'2_all_summary'!$H874)),IF(ISNUMBER(SEARCH("Yes",'2_all_summary'!O874)),1,2),IF(ISNUMBER(SEARCH("No",'2_all_summary'!O874)),4,3))</f>
        <v>4</v>
      </c>
      <c r="M875" s="41">
        <f>IF(ISNUMBER(SEARCH("Yes",'2_all_summary'!$H874)),IF(0&lt;'2_all_summary'!P874,1,2),IF(0='2_all_summary'!P874,4,3))</f>
        <v>4</v>
      </c>
      <c r="N875" s="41">
        <f>IF(ISNUMBER(SEARCH("Yes",'2_all_summary'!$H874)),IF(ISNUMBER(SEARCH("Yes",'2_all_summary'!Q874)),1,2),IF(ISNUMBER(SEARCH("No",'2_all_summary'!Q874)),4,3))</f>
        <v>4</v>
      </c>
      <c r="O875" s="41">
        <f>IF(ISNUMBER(SEARCH("Yes",'2_all_summary'!$H874)),IF(ISNUMBER(SEARCH("Yes",'2_all_summary'!R874)),1,2),IF(ISNUMBER(SEARCH("No",'2_all_summary'!R874)),4,3))</f>
        <v>4</v>
      </c>
      <c r="P875" s="41">
        <f>IF(ISNUMBER(SEARCH("Yes",'2_all_summary'!$H874)),IF(ISNUMBER(SEARCH("Yes",'2_all_summary'!S874)),1,2),IF(ISNUMBER(SEARCH("No",'2_all_summary'!S874)),4,3))</f>
        <v>4</v>
      </c>
      <c r="Q875" s="41">
        <f>IF(ISNUMBER(SEARCH("Yes",'2_all_summary'!$H874)),IF(0&lt;'2_all_summary'!T874,1,2),IF(0='2_all_summary'!T874,4,3))</f>
        <v>4</v>
      </c>
      <c r="R875" s="41">
        <f>IF(ISNUMBER(SEARCH("Yes",'2_all_summary'!$H874)),IF(ISNUMBER(SEARCH("Yes",'2_all_summary'!U874)),1,2),IF(ISNUMBER(SEARCH("No",'2_all_summary'!U874)),4,3))</f>
        <v>4</v>
      </c>
    </row>
    <row r="876" spans="7:18" x14ac:dyDescent="0.3">
      <c r="G876" s="56"/>
      <c r="H876" s="41" t="str">
        <f>'2_all_summary'!D875</f>
        <v>Governance in vulnerability assessment: The role of globalising decision-making networks in determining local vulnerability and adaptive capacity</v>
      </c>
      <c r="I876" s="41" t="str">
        <f>'2_all_summary'!E875</f>
        <v>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Â© 2008 Springer Science+Business Media B.V.</v>
      </c>
      <c r="J876" s="41">
        <f>IF(ISNUMBER(SEARCH("Yes",'2_all_summary'!$H875)),IF(ISNUMBER(SEARCH("Yes",'2_all_summary'!M875)),1,2),IF(ISNUMBER(SEARCH("No",'2_all_summary'!M875)),4,3))</f>
        <v>4</v>
      </c>
      <c r="K876" s="41">
        <f>IF(ISNUMBER(SEARCH("Yes",'2_all_summary'!$H875)),IF(ISNUMBER(SEARCH("Yes",'2_all_summary'!N875)),1,2),IF(ISNUMBER(SEARCH("No",'2_all_summary'!N875)),4,3))</f>
        <v>4</v>
      </c>
      <c r="L876" s="41">
        <f>IF(ISNUMBER(SEARCH("Yes",'2_all_summary'!$H875)),IF(ISNUMBER(SEARCH("Yes",'2_all_summary'!O875)),1,2),IF(ISNUMBER(SEARCH("No",'2_all_summary'!O875)),4,3))</f>
        <v>4</v>
      </c>
      <c r="M876" s="41">
        <f>IF(ISNUMBER(SEARCH("Yes",'2_all_summary'!$H875)),IF(0&lt;'2_all_summary'!P875,1,2),IF(0='2_all_summary'!P875,4,3))</f>
        <v>4</v>
      </c>
      <c r="N876" s="41">
        <f>IF(ISNUMBER(SEARCH("Yes",'2_all_summary'!$H875)),IF(ISNUMBER(SEARCH("Yes",'2_all_summary'!Q875)),1,2),IF(ISNUMBER(SEARCH("No",'2_all_summary'!Q875)),4,3))</f>
        <v>4</v>
      </c>
      <c r="O876" s="41">
        <f>IF(ISNUMBER(SEARCH("Yes",'2_all_summary'!$H875)),IF(ISNUMBER(SEARCH("Yes",'2_all_summary'!R875)),1,2),IF(ISNUMBER(SEARCH("No",'2_all_summary'!R875)),4,3))</f>
        <v>4</v>
      </c>
      <c r="P876" s="41">
        <f>IF(ISNUMBER(SEARCH("Yes",'2_all_summary'!$H875)),IF(ISNUMBER(SEARCH("Yes",'2_all_summary'!S875)),1,2),IF(ISNUMBER(SEARCH("No",'2_all_summary'!S875)),4,3))</f>
        <v>4</v>
      </c>
      <c r="Q876" s="41">
        <f>IF(ISNUMBER(SEARCH("Yes",'2_all_summary'!$H875)),IF(0&lt;'2_all_summary'!T875,1,2),IF(0='2_all_summary'!T875,4,3))</f>
        <v>4</v>
      </c>
      <c r="R876" s="41">
        <f>IF(ISNUMBER(SEARCH("Yes",'2_all_summary'!$H875)),IF(ISNUMBER(SEARCH("Yes",'2_all_summary'!U875)),1,2),IF(ISNUMBER(SEARCH("No",'2_all_summary'!U875)),4,3))</f>
        <v>4</v>
      </c>
    </row>
    <row r="877" spans="7:18" x14ac:dyDescent="0.3">
      <c r="G877" s="56"/>
      <c r="H877" s="41" t="str">
        <f>'2_all_summary'!D876</f>
        <v>Harnessing artisanal prowess in offshore fisheries: The case of Thoothoor fishers from India</v>
      </c>
      <c r="I877" s="41" t="str">
        <f>'2_all_summary'!E876</f>
        <v>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Â© 2020 Elsevier Ltd</v>
      </c>
      <c r="J877" s="41">
        <f>IF(ISNUMBER(SEARCH("Yes",'2_all_summary'!$H876)),IF(ISNUMBER(SEARCH("Yes",'2_all_summary'!M876)),1,2),IF(ISNUMBER(SEARCH("No",'2_all_summary'!M876)),4,3))</f>
        <v>4</v>
      </c>
      <c r="K877" s="41">
        <f>IF(ISNUMBER(SEARCH("Yes",'2_all_summary'!$H876)),IF(ISNUMBER(SEARCH("Yes",'2_all_summary'!N876)),1,2),IF(ISNUMBER(SEARCH("No",'2_all_summary'!N876)),4,3))</f>
        <v>4</v>
      </c>
      <c r="L877" s="41">
        <f>IF(ISNUMBER(SEARCH("Yes",'2_all_summary'!$H876)),IF(ISNUMBER(SEARCH("Yes",'2_all_summary'!O876)),1,2),IF(ISNUMBER(SEARCH("No",'2_all_summary'!O876)),4,3))</f>
        <v>4</v>
      </c>
      <c r="M877" s="41">
        <f>IF(ISNUMBER(SEARCH("Yes",'2_all_summary'!$H876)),IF(0&lt;'2_all_summary'!P876,1,2),IF(0='2_all_summary'!P876,4,3))</f>
        <v>4</v>
      </c>
      <c r="N877" s="41">
        <f>IF(ISNUMBER(SEARCH("Yes",'2_all_summary'!$H876)),IF(ISNUMBER(SEARCH("Yes",'2_all_summary'!Q876)),1,2),IF(ISNUMBER(SEARCH("No",'2_all_summary'!Q876)),4,3))</f>
        <v>4</v>
      </c>
      <c r="O877" s="41">
        <f>IF(ISNUMBER(SEARCH("Yes",'2_all_summary'!$H876)),IF(ISNUMBER(SEARCH("Yes",'2_all_summary'!R876)),1,2),IF(ISNUMBER(SEARCH("No",'2_all_summary'!R876)),4,3))</f>
        <v>4</v>
      </c>
      <c r="P877" s="41">
        <f>IF(ISNUMBER(SEARCH("Yes",'2_all_summary'!$H876)),IF(ISNUMBER(SEARCH("Yes",'2_all_summary'!S876)),1,2),IF(ISNUMBER(SEARCH("No",'2_all_summary'!S876)),4,3))</f>
        <v>4</v>
      </c>
      <c r="Q877" s="41">
        <f>IF(ISNUMBER(SEARCH("Yes",'2_all_summary'!$H876)),IF(0&lt;'2_all_summary'!T876,1,2),IF(0='2_all_summary'!T876,4,3))</f>
        <v>4</v>
      </c>
      <c r="R877" s="41">
        <f>IF(ISNUMBER(SEARCH("Yes",'2_all_summary'!$H876)),IF(ISNUMBER(SEARCH("Yes",'2_all_summary'!U876)),1,2),IF(ISNUMBER(SEARCH("No",'2_all_summary'!U876)),4,3))</f>
        <v>4</v>
      </c>
    </row>
    <row r="878" spans="7:18" x14ac:dyDescent="0.3">
      <c r="G878" s="56"/>
      <c r="H878" s="41" t="str">
        <f>'2_all_summary'!D877</f>
        <v>Certification and Communities: Alternatives for Regulating the Environmental and Social Impacts of Shrimp Farming</v>
      </c>
      <c r="I878" s="41" t="str">
        <f>'2_all_summary'!E877</f>
        <v>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Â© 2007 Elsevier Ltd. All rights reserved.</v>
      </c>
      <c r="J878" s="41">
        <f>IF(ISNUMBER(SEARCH("Yes",'2_all_summary'!$H877)),IF(ISNUMBER(SEARCH("Yes",'2_all_summary'!M877)),1,2),IF(ISNUMBER(SEARCH("No",'2_all_summary'!M877)),4,3))</f>
        <v>4</v>
      </c>
      <c r="K878" s="41">
        <f>IF(ISNUMBER(SEARCH("Yes",'2_all_summary'!$H877)),IF(ISNUMBER(SEARCH("Yes",'2_all_summary'!N877)),1,2),IF(ISNUMBER(SEARCH("No",'2_all_summary'!N877)),4,3))</f>
        <v>4</v>
      </c>
      <c r="L878" s="41">
        <f>IF(ISNUMBER(SEARCH("Yes",'2_all_summary'!$H877)),IF(ISNUMBER(SEARCH("Yes",'2_all_summary'!O877)),1,2),IF(ISNUMBER(SEARCH("No",'2_all_summary'!O877)),4,3))</f>
        <v>4</v>
      </c>
      <c r="M878" s="41">
        <f>IF(ISNUMBER(SEARCH("Yes",'2_all_summary'!$H877)),IF(0&lt;'2_all_summary'!P877,1,2),IF(0='2_all_summary'!P877,4,3))</f>
        <v>4</v>
      </c>
      <c r="N878" s="41">
        <f>IF(ISNUMBER(SEARCH("Yes",'2_all_summary'!$H877)),IF(ISNUMBER(SEARCH("Yes",'2_all_summary'!Q877)),1,2),IF(ISNUMBER(SEARCH("No",'2_all_summary'!Q877)),4,3))</f>
        <v>4</v>
      </c>
      <c r="O878" s="41">
        <f>IF(ISNUMBER(SEARCH("Yes",'2_all_summary'!$H877)),IF(ISNUMBER(SEARCH("Yes",'2_all_summary'!R877)),1,2),IF(ISNUMBER(SEARCH("No",'2_all_summary'!R877)),4,3))</f>
        <v>4</v>
      </c>
      <c r="P878" s="41">
        <f>IF(ISNUMBER(SEARCH("Yes",'2_all_summary'!$H877)),IF(ISNUMBER(SEARCH("Yes",'2_all_summary'!S877)),1,2),IF(ISNUMBER(SEARCH("No",'2_all_summary'!S877)),4,3))</f>
        <v>4</v>
      </c>
      <c r="Q878" s="41">
        <f>IF(ISNUMBER(SEARCH("Yes",'2_all_summary'!$H877)),IF(0&lt;'2_all_summary'!T877,1,2),IF(0='2_all_summary'!T877,4,3))</f>
        <v>4</v>
      </c>
      <c r="R878" s="41">
        <f>IF(ISNUMBER(SEARCH("Yes",'2_all_summary'!$H877)),IF(ISNUMBER(SEARCH("Yes",'2_all_summary'!U877)),1,2),IF(ISNUMBER(SEARCH("No",'2_all_summary'!U877)),4,3))</f>
        <v>4</v>
      </c>
    </row>
    <row r="879" spans="7:18" x14ac:dyDescent="0.3">
      <c r="G879" s="56"/>
      <c r="H879" s="41" t="str">
        <f>'2_all_summary'!D878</f>
        <v>'Fish out of water': A cross-sectional study on the interaction between social and neighbourhood effects on weight management behaviours</v>
      </c>
      <c r="I879" s="41" t="str">
        <f>'2_all_summary'!E878</f>
        <v>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Â© 2015 Macmillan Publishers Limited.</v>
      </c>
      <c r="J879" s="41">
        <f>IF(ISNUMBER(SEARCH("Yes",'2_all_summary'!$H878)),IF(ISNUMBER(SEARCH("Yes",'2_all_summary'!M878)),1,2),IF(ISNUMBER(SEARCH("No",'2_all_summary'!M878)),4,3))</f>
        <v>4</v>
      </c>
      <c r="K879" s="41">
        <f>IF(ISNUMBER(SEARCH("Yes",'2_all_summary'!$H878)),IF(ISNUMBER(SEARCH("Yes",'2_all_summary'!N878)),1,2),IF(ISNUMBER(SEARCH("No",'2_all_summary'!N878)),4,3))</f>
        <v>4</v>
      </c>
      <c r="L879" s="41">
        <f>IF(ISNUMBER(SEARCH("Yes",'2_all_summary'!$H878)),IF(ISNUMBER(SEARCH("Yes",'2_all_summary'!O878)),1,2),IF(ISNUMBER(SEARCH("No",'2_all_summary'!O878)),4,3))</f>
        <v>4</v>
      </c>
      <c r="M879" s="41">
        <f>IF(ISNUMBER(SEARCH("Yes",'2_all_summary'!$H878)),IF(0&lt;'2_all_summary'!P878,1,2),IF(0='2_all_summary'!P878,4,3))</f>
        <v>4</v>
      </c>
      <c r="N879" s="41">
        <f>IF(ISNUMBER(SEARCH("Yes",'2_all_summary'!$H878)),IF(ISNUMBER(SEARCH("Yes",'2_all_summary'!Q878)),1,2),IF(ISNUMBER(SEARCH("No",'2_all_summary'!Q878)),4,3))</f>
        <v>4</v>
      </c>
      <c r="O879" s="41">
        <f>IF(ISNUMBER(SEARCH("Yes",'2_all_summary'!$H878)),IF(ISNUMBER(SEARCH("Yes",'2_all_summary'!R878)),1,2),IF(ISNUMBER(SEARCH("No",'2_all_summary'!R878)),4,3))</f>
        <v>4</v>
      </c>
      <c r="P879" s="41">
        <f>IF(ISNUMBER(SEARCH("Yes",'2_all_summary'!$H878)),IF(ISNUMBER(SEARCH("Yes",'2_all_summary'!S878)),1,2),IF(ISNUMBER(SEARCH("No",'2_all_summary'!S878)),4,3))</f>
        <v>4</v>
      </c>
      <c r="Q879" s="41">
        <f>IF(ISNUMBER(SEARCH("Yes",'2_all_summary'!$H878)),IF(0&lt;'2_all_summary'!T878,1,2),IF(0='2_all_summary'!T878,4,3))</f>
        <v>4</v>
      </c>
      <c r="R879" s="41">
        <f>IF(ISNUMBER(SEARCH("Yes",'2_all_summary'!$H878)),IF(ISNUMBER(SEARCH("Yes",'2_all_summary'!U878)),1,2),IF(ISNUMBER(SEARCH("No",'2_all_summary'!U878)),4,3))</f>
        <v>4</v>
      </c>
    </row>
    <row r="880" spans="7:18" x14ac:dyDescent="0.3">
      <c r="G880" s="56"/>
      <c r="H880" s="41" t="str">
        <f>'2_all_summary'!D879</f>
        <v>Engaging Fisherfolk Organizations in Conservation-Based Alternative Livelihoods and Conservation of the Habitats of Irrawaddy Dolphins in Negros Occidental</v>
      </c>
      <c r="I880" s="41" t="str">
        <f>'2_all_summary'!E879</f>
        <v>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Â© 2022 The authors. Published by the National Fisheries Research and Development Institute.</v>
      </c>
      <c r="J880" s="41">
        <f>IF(ISNUMBER(SEARCH("Yes",'2_all_summary'!$H879)),IF(ISNUMBER(SEARCH("Yes",'2_all_summary'!M879)),1,2),IF(ISNUMBER(SEARCH("No",'2_all_summary'!M879)),4,3))</f>
        <v>4</v>
      </c>
      <c r="K880" s="41">
        <f>IF(ISNUMBER(SEARCH("Yes",'2_all_summary'!$H879)),IF(ISNUMBER(SEARCH("Yes",'2_all_summary'!N879)),1,2),IF(ISNUMBER(SEARCH("No",'2_all_summary'!N879)),4,3))</f>
        <v>4</v>
      </c>
      <c r="L880" s="41">
        <f>IF(ISNUMBER(SEARCH("Yes",'2_all_summary'!$H879)),IF(ISNUMBER(SEARCH("Yes",'2_all_summary'!O879)),1,2),IF(ISNUMBER(SEARCH("No",'2_all_summary'!O879)),4,3))</f>
        <v>4</v>
      </c>
      <c r="M880" s="41">
        <f>IF(ISNUMBER(SEARCH("Yes",'2_all_summary'!$H879)),IF(0&lt;'2_all_summary'!P879,1,2),IF(0='2_all_summary'!P879,4,3))</f>
        <v>4</v>
      </c>
      <c r="N880" s="41">
        <f>IF(ISNUMBER(SEARCH("Yes",'2_all_summary'!$H879)),IF(ISNUMBER(SEARCH("Yes",'2_all_summary'!Q879)),1,2),IF(ISNUMBER(SEARCH("No",'2_all_summary'!Q879)),4,3))</f>
        <v>4</v>
      </c>
      <c r="O880" s="41">
        <f>IF(ISNUMBER(SEARCH("Yes",'2_all_summary'!$H879)),IF(ISNUMBER(SEARCH("Yes",'2_all_summary'!R879)),1,2),IF(ISNUMBER(SEARCH("No",'2_all_summary'!R879)),4,3))</f>
        <v>4</v>
      </c>
      <c r="P880" s="41">
        <f>IF(ISNUMBER(SEARCH("Yes",'2_all_summary'!$H879)),IF(ISNUMBER(SEARCH("Yes",'2_all_summary'!S879)),1,2),IF(ISNUMBER(SEARCH("No",'2_all_summary'!S879)),4,3))</f>
        <v>4</v>
      </c>
      <c r="Q880" s="41">
        <f>IF(ISNUMBER(SEARCH("Yes",'2_all_summary'!$H879)),IF(0&lt;'2_all_summary'!T879,1,2),IF(0='2_all_summary'!T879,4,3))</f>
        <v>4</v>
      </c>
      <c r="R880" s="41">
        <f>IF(ISNUMBER(SEARCH("Yes",'2_all_summary'!$H879)),IF(ISNUMBER(SEARCH("Yes",'2_all_summary'!U879)),1,2),IF(ISNUMBER(SEARCH("No",'2_all_summary'!U879)),4,3))</f>
        <v>4</v>
      </c>
    </row>
    <row r="881" spans="7:18" x14ac:dyDescent="0.3">
      <c r="G881" s="56"/>
      <c r="H881" s="41" t="str">
        <f>'2_all_summary'!D880</f>
        <v>A Bayesian belief network model for community-based coastal resource management in the Kei Islands, Indonesia</v>
      </c>
      <c r="I881" s="41" t="str">
        <f>'2_all_summary'!E880</f>
        <v>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Â© 2016 by the author(s).</v>
      </c>
      <c r="J881" s="41">
        <f>IF(ISNUMBER(SEARCH("Yes",'2_all_summary'!$H880)),IF(ISNUMBER(SEARCH("Yes",'2_all_summary'!M880)),1,2),IF(ISNUMBER(SEARCH("No",'2_all_summary'!M880)),4,3))</f>
        <v>4</v>
      </c>
      <c r="K881" s="41">
        <f>IF(ISNUMBER(SEARCH("Yes",'2_all_summary'!$H880)),IF(ISNUMBER(SEARCH("Yes",'2_all_summary'!N880)),1,2),IF(ISNUMBER(SEARCH("No",'2_all_summary'!N880)),4,3))</f>
        <v>4</v>
      </c>
      <c r="L881" s="41">
        <f>IF(ISNUMBER(SEARCH("Yes",'2_all_summary'!$H880)),IF(ISNUMBER(SEARCH("Yes",'2_all_summary'!O880)),1,2),IF(ISNUMBER(SEARCH("No",'2_all_summary'!O880)),4,3))</f>
        <v>4</v>
      </c>
      <c r="M881" s="41">
        <f>IF(ISNUMBER(SEARCH("Yes",'2_all_summary'!$H880)),IF(0&lt;'2_all_summary'!P880,1,2),IF(0='2_all_summary'!P880,4,3))</f>
        <v>4</v>
      </c>
      <c r="N881" s="41">
        <f>IF(ISNUMBER(SEARCH("Yes",'2_all_summary'!$H880)),IF(ISNUMBER(SEARCH("Yes",'2_all_summary'!Q880)),1,2),IF(ISNUMBER(SEARCH("No",'2_all_summary'!Q880)),4,3))</f>
        <v>4</v>
      </c>
      <c r="O881" s="41">
        <f>IF(ISNUMBER(SEARCH("Yes",'2_all_summary'!$H880)),IF(ISNUMBER(SEARCH("Yes",'2_all_summary'!R880)),1,2),IF(ISNUMBER(SEARCH("No",'2_all_summary'!R880)),4,3))</f>
        <v>4</v>
      </c>
      <c r="P881" s="41">
        <f>IF(ISNUMBER(SEARCH("Yes",'2_all_summary'!$H880)),IF(ISNUMBER(SEARCH("Yes",'2_all_summary'!S880)),1,2),IF(ISNUMBER(SEARCH("No",'2_all_summary'!S880)),4,3))</f>
        <v>4</v>
      </c>
      <c r="Q881" s="41">
        <f>IF(ISNUMBER(SEARCH("Yes",'2_all_summary'!$H880)),IF(0&lt;'2_all_summary'!T880,1,2),IF(0='2_all_summary'!T880,4,3))</f>
        <v>4</v>
      </c>
      <c r="R881" s="41">
        <f>IF(ISNUMBER(SEARCH("Yes",'2_all_summary'!$H880)),IF(ISNUMBER(SEARCH("Yes",'2_all_summary'!U880)),1,2),IF(ISNUMBER(SEARCH("No",'2_all_summary'!U880)),4,3))</f>
        <v>4</v>
      </c>
    </row>
    <row r="882" spans="7:18" x14ac:dyDescent="0.3">
      <c r="G882" s="56"/>
      <c r="H882" s="41" t="str">
        <f>'2_all_summary'!D881</f>
        <v>Techniques for education in community medicine</v>
      </c>
      <c r="I882" s="41" t="str">
        <f>'2_all_summary'!E881</f>
        <v>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Â© 2013 by Nova Science Publishers, Inc. All rights reserved.</v>
      </c>
      <c r="J882" s="41">
        <f>IF(ISNUMBER(SEARCH("Yes",'2_all_summary'!$H881)),IF(ISNUMBER(SEARCH("Yes",'2_all_summary'!M881)),1,2),IF(ISNUMBER(SEARCH("No",'2_all_summary'!M881)),4,3))</f>
        <v>4</v>
      </c>
      <c r="K882" s="41">
        <f>IF(ISNUMBER(SEARCH("Yes",'2_all_summary'!$H881)),IF(ISNUMBER(SEARCH("Yes",'2_all_summary'!N881)),1,2),IF(ISNUMBER(SEARCH("No",'2_all_summary'!N881)),4,3))</f>
        <v>4</v>
      </c>
      <c r="L882" s="41">
        <f>IF(ISNUMBER(SEARCH("Yes",'2_all_summary'!$H881)),IF(ISNUMBER(SEARCH("Yes",'2_all_summary'!O881)),1,2),IF(ISNUMBER(SEARCH("No",'2_all_summary'!O881)),4,3))</f>
        <v>4</v>
      </c>
      <c r="M882" s="41">
        <f>IF(ISNUMBER(SEARCH("Yes",'2_all_summary'!$H881)),IF(0&lt;'2_all_summary'!P881,1,2),IF(0='2_all_summary'!P881,4,3))</f>
        <v>4</v>
      </c>
      <c r="N882" s="41">
        <f>IF(ISNUMBER(SEARCH("Yes",'2_all_summary'!$H881)),IF(ISNUMBER(SEARCH("Yes",'2_all_summary'!Q881)),1,2),IF(ISNUMBER(SEARCH("No",'2_all_summary'!Q881)),4,3))</f>
        <v>4</v>
      </c>
      <c r="O882" s="41">
        <f>IF(ISNUMBER(SEARCH("Yes",'2_all_summary'!$H881)),IF(ISNUMBER(SEARCH("Yes",'2_all_summary'!R881)),1,2),IF(ISNUMBER(SEARCH("No",'2_all_summary'!R881)),4,3))</f>
        <v>4</v>
      </c>
      <c r="P882" s="41">
        <f>IF(ISNUMBER(SEARCH("Yes",'2_all_summary'!$H881)),IF(ISNUMBER(SEARCH("Yes",'2_all_summary'!S881)),1,2),IF(ISNUMBER(SEARCH("No",'2_all_summary'!S881)),4,3))</f>
        <v>4</v>
      </c>
      <c r="Q882" s="41">
        <f>IF(ISNUMBER(SEARCH("Yes",'2_all_summary'!$H881)),IF(0&lt;'2_all_summary'!T881,1,2),IF(0='2_all_summary'!T881,4,3))</f>
        <v>4</v>
      </c>
      <c r="R882" s="41">
        <f>IF(ISNUMBER(SEARCH("Yes",'2_all_summary'!$H881)),IF(ISNUMBER(SEARCH("Yes",'2_all_summary'!U881)),1,2),IF(ISNUMBER(SEARCH("No",'2_all_summary'!U881)),4,3))</f>
        <v>4</v>
      </c>
    </row>
    <row r="883" spans="7:18" x14ac:dyDescent="0.3">
      <c r="G883" s="56"/>
      <c r="H883" s="41" t="str">
        <f>'2_all_summary'!D882</f>
        <v>An interdisciplinary evaluation of community-based TURF-reserves</v>
      </c>
      <c r="I883" s="41" t="str">
        <f>'2_all_summary'!E882</f>
        <v>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Â© 2019 VillaseÃ±or-Derbez et al.</v>
      </c>
      <c r="J883" s="41">
        <f>IF(ISNUMBER(SEARCH("Yes",'2_all_summary'!$H882)),IF(ISNUMBER(SEARCH("Yes",'2_all_summary'!M882)),1,2),IF(ISNUMBER(SEARCH("No",'2_all_summary'!M882)),4,3))</f>
        <v>4</v>
      </c>
      <c r="K883" s="41">
        <f>IF(ISNUMBER(SEARCH("Yes",'2_all_summary'!$H882)),IF(ISNUMBER(SEARCH("Yes",'2_all_summary'!N882)),1,2),IF(ISNUMBER(SEARCH("No",'2_all_summary'!N882)),4,3))</f>
        <v>4</v>
      </c>
      <c r="L883" s="41">
        <f>IF(ISNUMBER(SEARCH("Yes",'2_all_summary'!$H882)),IF(ISNUMBER(SEARCH("Yes",'2_all_summary'!O882)),1,2),IF(ISNUMBER(SEARCH("No",'2_all_summary'!O882)),4,3))</f>
        <v>4</v>
      </c>
      <c r="M883" s="41">
        <f>IF(ISNUMBER(SEARCH("Yes",'2_all_summary'!$H882)),IF(0&lt;'2_all_summary'!P882,1,2),IF(0='2_all_summary'!P882,4,3))</f>
        <v>4</v>
      </c>
      <c r="N883" s="41">
        <f>IF(ISNUMBER(SEARCH("Yes",'2_all_summary'!$H882)),IF(ISNUMBER(SEARCH("Yes",'2_all_summary'!Q882)),1,2),IF(ISNUMBER(SEARCH("No",'2_all_summary'!Q882)),4,3))</f>
        <v>4</v>
      </c>
      <c r="O883" s="41">
        <f>IF(ISNUMBER(SEARCH("Yes",'2_all_summary'!$H882)),IF(ISNUMBER(SEARCH("Yes",'2_all_summary'!R882)),1,2),IF(ISNUMBER(SEARCH("No",'2_all_summary'!R882)),4,3))</f>
        <v>4</v>
      </c>
      <c r="P883" s="41">
        <f>IF(ISNUMBER(SEARCH("Yes",'2_all_summary'!$H882)),IF(ISNUMBER(SEARCH("Yes",'2_all_summary'!S882)),1,2),IF(ISNUMBER(SEARCH("No",'2_all_summary'!S882)),4,3))</f>
        <v>4</v>
      </c>
      <c r="Q883" s="41">
        <f>IF(ISNUMBER(SEARCH("Yes",'2_all_summary'!$H882)),IF(0&lt;'2_all_summary'!T882,1,2),IF(0='2_all_summary'!T882,4,3))</f>
        <v>4</v>
      </c>
      <c r="R883" s="41">
        <f>IF(ISNUMBER(SEARCH("Yes",'2_all_summary'!$H882)),IF(ISNUMBER(SEARCH("Yes",'2_all_summary'!U882)),1,2),IF(ISNUMBER(SEARCH("No",'2_all_summary'!U882)),4,3))</f>
        <v>4</v>
      </c>
    </row>
    <row r="884" spans="7:18" x14ac:dyDescent="0.3">
      <c r="G884" s="56"/>
      <c r="H884" s="41" t="str">
        <f>'2_all_summary'!D883</f>
        <v>Population dynamics of roundjaw bonefish Albula glossodonta at a remote coralline Atoll inform community-based management in an artisanal fishery</v>
      </c>
      <c r="I884" s="41" t="str">
        <f>'2_all_summary'!E883</f>
        <v>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v>
      </c>
      <c r="J884" s="41">
        <f>IF(ISNUMBER(SEARCH("Yes",'2_all_summary'!$H883)),IF(ISNUMBER(SEARCH("Yes",'2_all_summary'!M883)),1,2),IF(ISNUMBER(SEARCH("No",'2_all_summary'!M883)),4,3))</f>
        <v>3</v>
      </c>
      <c r="K884" s="41">
        <f>IF(ISNUMBER(SEARCH("Yes",'2_all_summary'!$H883)),IF(ISNUMBER(SEARCH("Yes",'2_all_summary'!N883)),1,2),IF(ISNUMBER(SEARCH("No",'2_all_summary'!N883)),4,3))</f>
        <v>3</v>
      </c>
      <c r="L884" s="41">
        <f>IF(ISNUMBER(SEARCH("Yes",'2_all_summary'!$H883)),IF(ISNUMBER(SEARCH("Yes",'2_all_summary'!O883)),1,2),IF(ISNUMBER(SEARCH("No",'2_all_summary'!O883)),4,3))</f>
        <v>3</v>
      </c>
      <c r="M884" s="41">
        <f>IF(ISNUMBER(SEARCH("Yes",'2_all_summary'!$H883)),IF(0&lt;'2_all_summary'!P883,1,2),IF(0='2_all_summary'!P883,4,3))</f>
        <v>3</v>
      </c>
      <c r="N884" s="41">
        <f>IF(ISNUMBER(SEARCH("Yes",'2_all_summary'!$H883)),IF(ISNUMBER(SEARCH("Yes",'2_all_summary'!Q883)),1,2),IF(ISNUMBER(SEARCH("No",'2_all_summary'!Q883)),4,3))</f>
        <v>3</v>
      </c>
      <c r="O884" s="41">
        <f>IF(ISNUMBER(SEARCH("Yes",'2_all_summary'!$H883)),IF(ISNUMBER(SEARCH("Yes",'2_all_summary'!R883)),1,2),IF(ISNUMBER(SEARCH("No",'2_all_summary'!R883)),4,3))</f>
        <v>3</v>
      </c>
      <c r="P884" s="41">
        <f>IF(ISNUMBER(SEARCH("Yes",'2_all_summary'!$H883)),IF(ISNUMBER(SEARCH("Yes",'2_all_summary'!S883)),1,2),IF(ISNUMBER(SEARCH("No",'2_all_summary'!S883)),4,3))</f>
        <v>4</v>
      </c>
      <c r="Q884" s="41">
        <f>IF(ISNUMBER(SEARCH("Yes",'2_all_summary'!$H883)),IF(0&lt;'2_all_summary'!T883,1,2),IF(0='2_all_summary'!T883,4,3))</f>
        <v>3</v>
      </c>
      <c r="R884" s="41">
        <f>IF(ISNUMBER(SEARCH("Yes",'2_all_summary'!$H883)),IF(ISNUMBER(SEARCH("Yes",'2_all_summary'!U883)),1,2),IF(ISNUMBER(SEARCH("No",'2_all_summary'!U883)),4,3))</f>
        <v>3</v>
      </c>
    </row>
    <row r="885" spans="7:18" x14ac:dyDescent="0.3">
      <c r="G885" s="56"/>
      <c r="H885" s="41" t="str">
        <f>'2_all_summary'!D884</f>
        <v>Promoting Sustainable Smallholder Aquaculture Productivity Through Landscape and Seascape Aquapark Models: A Case Study of Busia County, Kenya</v>
      </c>
      <c r="I885" s="41" t="str">
        <f>'2_all_summary'!E884</f>
        <v>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5â€“100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Â© 2022 Odende, Ogello, Iteba, Owori, Outa, Obiero, Munguti, Kyule, Kimani and Osia.</v>
      </c>
      <c r="J885" s="41">
        <f>IF(ISNUMBER(SEARCH("Yes",'2_all_summary'!$H884)),IF(ISNUMBER(SEARCH("Yes",'2_all_summary'!M884)),1,2),IF(ISNUMBER(SEARCH("No",'2_all_summary'!M884)),4,3))</f>
        <v>4</v>
      </c>
      <c r="K885" s="41">
        <f>IF(ISNUMBER(SEARCH("Yes",'2_all_summary'!$H884)),IF(ISNUMBER(SEARCH("Yes",'2_all_summary'!N884)),1,2),IF(ISNUMBER(SEARCH("No",'2_all_summary'!N884)),4,3))</f>
        <v>4</v>
      </c>
      <c r="L885" s="41">
        <f>IF(ISNUMBER(SEARCH("Yes",'2_all_summary'!$H884)),IF(ISNUMBER(SEARCH("Yes",'2_all_summary'!O884)),1,2),IF(ISNUMBER(SEARCH("No",'2_all_summary'!O884)),4,3))</f>
        <v>4</v>
      </c>
      <c r="M885" s="41">
        <f>IF(ISNUMBER(SEARCH("Yes",'2_all_summary'!$H884)),IF(0&lt;'2_all_summary'!P884,1,2),IF(0='2_all_summary'!P884,4,3))</f>
        <v>4</v>
      </c>
      <c r="N885" s="41">
        <f>IF(ISNUMBER(SEARCH("Yes",'2_all_summary'!$H884)),IF(ISNUMBER(SEARCH("Yes",'2_all_summary'!Q884)),1,2),IF(ISNUMBER(SEARCH("No",'2_all_summary'!Q884)),4,3))</f>
        <v>4</v>
      </c>
      <c r="O885" s="41">
        <f>IF(ISNUMBER(SEARCH("Yes",'2_all_summary'!$H884)),IF(ISNUMBER(SEARCH("Yes",'2_all_summary'!R884)),1,2),IF(ISNUMBER(SEARCH("No",'2_all_summary'!R884)),4,3))</f>
        <v>4</v>
      </c>
      <c r="P885" s="41">
        <f>IF(ISNUMBER(SEARCH("Yes",'2_all_summary'!$H884)),IF(ISNUMBER(SEARCH("Yes",'2_all_summary'!S884)),1,2),IF(ISNUMBER(SEARCH("No",'2_all_summary'!S884)),4,3))</f>
        <v>4</v>
      </c>
      <c r="Q885" s="41">
        <f>IF(ISNUMBER(SEARCH("Yes",'2_all_summary'!$H884)),IF(0&lt;'2_all_summary'!T884,1,2),IF(0='2_all_summary'!T884,4,3))</f>
        <v>4</v>
      </c>
      <c r="R885" s="41">
        <f>IF(ISNUMBER(SEARCH("Yes",'2_all_summary'!$H884)),IF(ISNUMBER(SEARCH("Yes",'2_all_summary'!U884)),1,2),IF(ISNUMBER(SEARCH("No",'2_all_summary'!U884)),4,3))</f>
        <v>4</v>
      </c>
    </row>
    <row r="886" spans="7:18" x14ac:dyDescent="0.3">
      <c r="G886" s="56"/>
      <c r="H886" s="41" t="str">
        <f>'2_all_summary'!D885</f>
        <v>Developing sustainable salmon management in Willapa Bay, Washington</v>
      </c>
      <c r="I886" s="41" t="str">
        <f>'2_all_summary'!E885</f>
        <v>This article describes a communityâ€based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decisionâ€making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longâ€term goals of consistent, adaptive, and participative salmon management in Willapa Bay. Â© 1996 Taylor and Francis Group, LLC.</v>
      </c>
      <c r="J886" s="41">
        <f>IF(ISNUMBER(SEARCH("Yes",'2_all_summary'!$H885)),IF(ISNUMBER(SEARCH("Yes",'2_all_summary'!M885)),1,2),IF(ISNUMBER(SEARCH("No",'2_all_summary'!M885)),4,3))</f>
        <v>4</v>
      </c>
      <c r="K886" s="41">
        <f>IF(ISNUMBER(SEARCH("Yes",'2_all_summary'!$H885)),IF(ISNUMBER(SEARCH("Yes",'2_all_summary'!N885)),1,2),IF(ISNUMBER(SEARCH("No",'2_all_summary'!N885)),4,3))</f>
        <v>4</v>
      </c>
      <c r="L886" s="41">
        <f>IF(ISNUMBER(SEARCH("Yes",'2_all_summary'!$H885)),IF(ISNUMBER(SEARCH("Yes",'2_all_summary'!O885)),1,2),IF(ISNUMBER(SEARCH("No",'2_all_summary'!O885)),4,3))</f>
        <v>4</v>
      </c>
      <c r="M886" s="41">
        <f>IF(ISNUMBER(SEARCH("Yes",'2_all_summary'!$H885)),IF(0&lt;'2_all_summary'!P885,1,2),IF(0='2_all_summary'!P885,4,3))</f>
        <v>4</v>
      </c>
      <c r="N886" s="41">
        <f>IF(ISNUMBER(SEARCH("Yes",'2_all_summary'!$H885)),IF(ISNUMBER(SEARCH("Yes",'2_all_summary'!Q885)),1,2),IF(ISNUMBER(SEARCH("No",'2_all_summary'!Q885)),4,3))</f>
        <v>4</v>
      </c>
      <c r="O886" s="41">
        <f>IF(ISNUMBER(SEARCH("Yes",'2_all_summary'!$H885)),IF(ISNUMBER(SEARCH("Yes",'2_all_summary'!R885)),1,2),IF(ISNUMBER(SEARCH("No",'2_all_summary'!R885)),4,3))</f>
        <v>4</v>
      </c>
      <c r="P886" s="41">
        <f>IF(ISNUMBER(SEARCH("Yes",'2_all_summary'!$H885)),IF(ISNUMBER(SEARCH("Yes",'2_all_summary'!S885)),1,2),IF(ISNUMBER(SEARCH("No",'2_all_summary'!S885)),4,3))</f>
        <v>4</v>
      </c>
      <c r="Q886" s="41">
        <f>IF(ISNUMBER(SEARCH("Yes",'2_all_summary'!$H885)),IF(0&lt;'2_all_summary'!T885,1,2),IF(0='2_all_summary'!T885,4,3))</f>
        <v>4</v>
      </c>
      <c r="R886" s="41">
        <f>IF(ISNUMBER(SEARCH("Yes",'2_all_summary'!$H885)),IF(ISNUMBER(SEARCH("Yes",'2_all_summary'!U885)),1,2),IF(ISNUMBER(SEARCH("No",'2_all_summary'!U885)),4,3))</f>
        <v>4</v>
      </c>
    </row>
    <row r="887" spans="7:18" x14ac:dyDescent="0.3">
      <c r="G887" s="56"/>
      <c r="H887" s="41" t="str">
        <f>'2_all_summary'!D886</f>
        <v>Community-based and co-management institutions for sustainable coastal fisheries management in Southeast Asia</v>
      </c>
      <c r="I887" s="41" t="str">
        <f>'2_all_summary'!E886</f>
        <v>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Â© 1996.</v>
      </c>
      <c r="J887" s="41">
        <f>IF(ISNUMBER(SEARCH("Yes",'2_all_summary'!$H886)),IF(ISNUMBER(SEARCH("Yes",'2_all_summary'!M886)),1,2),IF(ISNUMBER(SEARCH("No",'2_all_summary'!M886)),4,3))</f>
        <v>4</v>
      </c>
      <c r="K887" s="41">
        <f>IF(ISNUMBER(SEARCH("Yes",'2_all_summary'!$H886)),IF(ISNUMBER(SEARCH("Yes",'2_all_summary'!N886)),1,2),IF(ISNUMBER(SEARCH("No",'2_all_summary'!N886)),4,3))</f>
        <v>3</v>
      </c>
      <c r="L887" s="41">
        <f>IF(ISNUMBER(SEARCH("Yes",'2_all_summary'!$H886)),IF(ISNUMBER(SEARCH("Yes",'2_all_summary'!O886)),1,2),IF(ISNUMBER(SEARCH("No",'2_all_summary'!O886)),4,3))</f>
        <v>3</v>
      </c>
      <c r="M887" s="41">
        <f>IF(ISNUMBER(SEARCH("Yes",'2_all_summary'!$H886)),IF(0&lt;'2_all_summary'!P886,1,2),IF(0='2_all_summary'!P886,4,3))</f>
        <v>3</v>
      </c>
      <c r="N887" s="41">
        <f>IF(ISNUMBER(SEARCH("Yes",'2_all_summary'!$H886)),IF(ISNUMBER(SEARCH("Yes",'2_all_summary'!Q886)),1,2),IF(ISNUMBER(SEARCH("No",'2_all_summary'!Q886)),4,3))</f>
        <v>3</v>
      </c>
      <c r="O887" s="41">
        <f>IF(ISNUMBER(SEARCH("Yes",'2_all_summary'!$H886)),IF(ISNUMBER(SEARCH("Yes",'2_all_summary'!R886)),1,2),IF(ISNUMBER(SEARCH("No",'2_all_summary'!R886)),4,3))</f>
        <v>4</v>
      </c>
      <c r="P887" s="41">
        <f>IF(ISNUMBER(SEARCH("Yes",'2_all_summary'!$H886)),IF(ISNUMBER(SEARCH("Yes",'2_all_summary'!S886)),1,2),IF(ISNUMBER(SEARCH("No",'2_all_summary'!S886)),4,3))</f>
        <v>4</v>
      </c>
      <c r="Q887" s="41">
        <f>IF(ISNUMBER(SEARCH("Yes",'2_all_summary'!$H886)),IF(0&lt;'2_all_summary'!T886,1,2),IF(0='2_all_summary'!T886,4,3))</f>
        <v>3</v>
      </c>
      <c r="R887" s="41">
        <f>IF(ISNUMBER(SEARCH("Yes",'2_all_summary'!$H886)),IF(ISNUMBER(SEARCH("Yes",'2_all_summary'!U886)),1,2),IF(ISNUMBER(SEARCH("No",'2_all_summary'!U886)),4,3))</f>
        <v>3</v>
      </c>
    </row>
    <row r="888" spans="7:18" x14ac:dyDescent="0.3">
      <c r="G888" s="56"/>
      <c r="H888" s="41" t="str">
        <f>'2_all_summary'!D887</f>
        <v>Using the Diversity, Taxonomic and Functional Attributes of a Zooplankton Community to Determine Lake Environmental Typology in the Natural Southern Boreal Lakes (QuÃ©bec, Canada)</v>
      </c>
      <c r="I888" s="41" t="str">
        <f>'2_all_summary'!E887</f>
        <v>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(Î³ diversity) accounted for 40 species including 20 rotifers, 10 cladocerans and 8 copepods. Local diversity (Î± diversity) averaged 15 species per lake. Spatial variation in Î² diversity was inversely related to spatial variation in Î±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Â© 2022 by the authors. Licensee MDPI, Basel, Switzerland.</v>
      </c>
      <c r="J888" s="41">
        <f>IF(ISNUMBER(SEARCH("Yes",'2_all_summary'!$H887)),IF(ISNUMBER(SEARCH("Yes",'2_all_summary'!M887)),1,2),IF(ISNUMBER(SEARCH("No",'2_all_summary'!M887)),4,3))</f>
        <v>4</v>
      </c>
      <c r="K888" s="41">
        <f>IF(ISNUMBER(SEARCH("Yes",'2_all_summary'!$H887)),IF(ISNUMBER(SEARCH("Yes",'2_all_summary'!N887)),1,2),IF(ISNUMBER(SEARCH("No",'2_all_summary'!N887)),4,3))</f>
        <v>4</v>
      </c>
      <c r="L888" s="41">
        <f>IF(ISNUMBER(SEARCH("Yes",'2_all_summary'!$H887)),IF(ISNUMBER(SEARCH("Yes",'2_all_summary'!O887)),1,2),IF(ISNUMBER(SEARCH("No",'2_all_summary'!O887)),4,3))</f>
        <v>4</v>
      </c>
      <c r="M888" s="41">
        <f>IF(ISNUMBER(SEARCH("Yes",'2_all_summary'!$H887)),IF(0&lt;'2_all_summary'!P887,1,2),IF(0='2_all_summary'!P887,4,3))</f>
        <v>4</v>
      </c>
      <c r="N888" s="41">
        <f>IF(ISNUMBER(SEARCH("Yes",'2_all_summary'!$H887)),IF(ISNUMBER(SEARCH("Yes",'2_all_summary'!Q887)),1,2),IF(ISNUMBER(SEARCH("No",'2_all_summary'!Q887)),4,3))</f>
        <v>4</v>
      </c>
      <c r="O888" s="41">
        <f>IF(ISNUMBER(SEARCH("Yes",'2_all_summary'!$H887)),IF(ISNUMBER(SEARCH("Yes",'2_all_summary'!R887)),1,2),IF(ISNUMBER(SEARCH("No",'2_all_summary'!R887)),4,3))</f>
        <v>4</v>
      </c>
      <c r="P888" s="41">
        <f>IF(ISNUMBER(SEARCH("Yes",'2_all_summary'!$H887)),IF(ISNUMBER(SEARCH("Yes",'2_all_summary'!S887)),1,2),IF(ISNUMBER(SEARCH("No",'2_all_summary'!S887)),4,3))</f>
        <v>4</v>
      </c>
      <c r="Q888" s="41">
        <f>IF(ISNUMBER(SEARCH("Yes",'2_all_summary'!$H887)),IF(0&lt;'2_all_summary'!T887,1,2),IF(0='2_all_summary'!T887,4,3))</f>
        <v>4</v>
      </c>
      <c r="R888" s="41">
        <f>IF(ISNUMBER(SEARCH("Yes",'2_all_summary'!$H887)),IF(ISNUMBER(SEARCH("Yes",'2_all_summary'!U887)),1,2),IF(ISNUMBER(SEARCH("No",'2_all_summary'!U887)),4,3))</f>
        <v>4</v>
      </c>
    </row>
    <row r="889" spans="7:18" x14ac:dyDescent="0.3">
      <c r="G889" s="56"/>
      <c r="H889" s="41" t="str">
        <f>'2_all_summary'!D888</f>
        <v>Maritime claims and management rights of indigenous peoples: Rising tides in the Pacific and Northern Waters</v>
      </c>
      <c r="I889" s="41" t="str">
        <f>'2_all_summary'!E888</f>
        <v>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Â© 1989.</v>
      </c>
      <c r="J889" s="41">
        <f>IF(ISNUMBER(SEARCH("Yes",'2_all_summary'!$H888)),IF(ISNUMBER(SEARCH("Yes",'2_all_summary'!M888)),1,2),IF(ISNUMBER(SEARCH("No",'2_all_summary'!M888)),4,3))</f>
        <v>4</v>
      </c>
      <c r="K889" s="41">
        <f>IF(ISNUMBER(SEARCH("Yes",'2_all_summary'!$H888)),IF(ISNUMBER(SEARCH("Yes",'2_all_summary'!N888)),1,2),IF(ISNUMBER(SEARCH("No",'2_all_summary'!N888)),4,3))</f>
        <v>4</v>
      </c>
      <c r="L889" s="41">
        <f>IF(ISNUMBER(SEARCH("Yes",'2_all_summary'!$H888)),IF(ISNUMBER(SEARCH("Yes",'2_all_summary'!O888)),1,2),IF(ISNUMBER(SEARCH("No",'2_all_summary'!O888)),4,3))</f>
        <v>3</v>
      </c>
      <c r="M889" s="41">
        <f>IF(ISNUMBER(SEARCH("Yes",'2_all_summary'!$H888)),IF(0&lt;'2_all_summary'!P888,1,2),IF(0='2_all_summary'!P888,4,3))</f>
        <v>3</v>
      </c>
      <c r="N889" s="41">
        <f>IF(ISNUMBER(SEARCH("Yes",'2_all_summary'!$H888)),IF(ISNUMBER(SEARCH("Yes",'2_all_summary'!Q888)),1,2),IF(ISNUMBER(SEARCH("No",'2_all_summary'!Q888)),4,3))</f>
        <v>4</v>
      </c>
      <c r="O889" s="41">
        <f>IF(ISNUMBER(SEARCH("Yes",'2_all_summary'!$H888)),IF(ISNUMBER(SEARCH("Yes",'2_all_summary'!R888)),1,2),IF(ISNUMBER(SEARCH("No",'2_all_summary'!R888)),4,3))</f>
        <v>4</v>
      </c>
      <c r="P889" s="41">
        <f>IF(ISNUMBER(SEARCH("Yes",'2_all_summary'!$H888)),IF(ISNUMBER(SEARCH("Yes",'2_all_summary'!S888)),1,2),IF(ISNUMBER(SEARCH("No",'2_all_summary'!S888)),4,3))</f>
        <v>4</v>
      </c>
      <c r="Q889" s="41">
        <f>IF(ISNUMBER(SEARCH("Yes",'2_all_summary'!$H888)),IF(0&lt;'2_all_summary'!T888,1,2),IF(0='2_all_summary'!T888,4,3))</f>
        <v>4</v>
      </c>
      <c r="R889" s="41">
        <f>IF(ISNUMBER(SEARCH("Yes",'2_all_summary'!$H888)),IF(ISNUMBER(SEARCH("Yes",'2_all_summary'!U888)),1,2),IF(ISNUMBER(SEARCH("No",'2_all_summary'!U888)),4,3))</f>
        <v>3</v>
      </c>
    </row>
    <row r="890" spans="7:18" x14ac:dyDescent="0.3">
      <c r="G890" s="56"/>
      <c r="H890" s="41" t="str">
        <f>'2_all_summary'!D889</f>
        <v>Lessons in co-management from beach seine and lobster fisheries in Grenada</v>
      </c>
      <c r="I890" s="41" t="str">
        <f>'2_all_summary'!E889</f>
        <v>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Â© 2007 Elsevier B.V. All rights reserved.</v>
      </c>
      <c r="J890" s="41">
        <f>IF(ISNUMBER(SEARCH("Yes",'2_all_summary'!$H889)),IF(ISNUMBER(SEARCH("Yes",'2_all_summary'!M889)),1,2),IF(ISNUMBER(SEARCH("No",'2_all_summary'!M889)),4,3))</f>
        <v>4</v>
      </c>
      <c r="K890" s="41">
        <f>IF(ISNUMBER(SEARCH("Yes",'2_all_summary'!$H889)),IF(ISNUMBER(SEARCH("Yes",'2_all_summary'!N889)),1,2),IF(ISNUMBER(SEARCH("No",'2_all_summary'!N889)),4,3))</f>
        <v>4</v>
      </c>
      <c r="L890" s="41">
        <f>IF(ISNUMBER(SEARCH("Yes",'2_all_summary'!$H889)),IF(ISNUMBER(SEARCH("Yes",'2_all_summary'!O889)),1,2),IF(ISNUMBER(SEARCH("No",'2_all_summary'!O889)),4,3))</f>
        <v>4</v>
      </c>
      <c r="M890" s="41">
        <f>IF(ISNUMBER(SEARCH("Yes",'2_all_summary'!$H889)),IF(0&lt;'2_all_summary'!P889,1,2),IF(0='2_all_summary'!P889,4,3))</f>
        <v>4</v>
      </c>
      <c r="N890" s="41">
        <f>IF(ISNUMBER(SEARCH("Yes",'2_all_summary'!$H889)),IF(ISNUMBER(SEARCH("Yes",'2_all_summary'!Q889)),1,2),IF(ISNUMBER(SEARCH("No",'2_all_summary'!Q889)),4,3))</f>
        <v>4</v>
      </c>
      <c r="O890" s="41">
        <f>IF(ISNUMBER(SEARCH("Yes",'2_all_summary'!$H889)),IF(ISNUMBER(SEARCH("Yes",'2_all_summary'!R889)),1,2),IF(ISNUMBER(SEARCH("No",'2_all_summary'!R889)),4,3))</f>
        <v>4</v>
      </c>
      <c r="P890" s="41">
        <f>IF(ISNUMBER(SEARCH("Yes",'2_all_summary'!$H889)),IF(ISNUMBER(SEARCH("Yes",'2_all_summary'!S889)),1,2),IF(ISNUMBER(SEARCH("No",'2_all_summary'!S889)),4,3))</f>
        <v>4</v>
      </c>
      <c r="Q890" s="41">
        <f>IF(ISNUMBER(SEARCH("Yes",'2_all_summary'!$H889)),IF(0&lt;'2_all_summary'!T889,1,2),IF(0='2_all_summary'!T889,4,3))</f>
        <v>4</v>
      </c>
      <c r="R890" s="41">
        <f>IF(ISNUMBER(SEARCH("Yes",'2_all_summary'!$H889)),IF(ISNUMBER(SEARCH("Yes",'2_all_summary'!U889)),1,2),IF(ISNUMBER(SEARCH("No",'2_all_summary'!U889)),4,3))</f>
        <v>4</v>
      </c>
    </row>
    <row r="891" spans="7:18" x14ac:dyDescent="0.3">
      <c r="G891" s="56"/>
      <c r="H891" s="41" t="str">
        <f>'2_all_summary'!D890</f>
        <v>Applying a ridge-to-reef framework to support watershed, water quality, and community-based fisheries management in American Samoa</v>
      </c>
      <c r="I891" s="41" t="str">
        <f>'2_all_summary'!E890</f>
        <v>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v>
      </c>
      <c r="J891" s="41">
        <f>IF(ISNUMBER(SEARCH("Yes",'2_all_summary'!$H890)),IF(ISNUMBER(SEARCH("Yes",'2_all_summary'!M890)),1,2),IF(ISNUMBER(SEARCH("No",'2_all_summary'!M890)),4,3))</f>
        <v>3</v>
      </c>
      <c r="K891" s="41">
        <f>IF(ISNUMBER(SEARCH("Yes",'2_all_summary'!$H890)),IF(ISNUMBER(SEARCH("Yes",'2_all_summary'!N890)),1,2),IF(ISNUMBER(SEARCH("No",'2_all_summary'!N890)),4,3))</f>
        <v>3</v>
      </c>
      <c r="L891" s="41">
        <f>IF(ISNUMBER(SEARCH("Yes",'2_all_summary'!$H890)),IF(ISNUMBER(SEARCH("Yes",'2_all_summary'!O890)),1,2),IF(ISNUMBER(SEARCH("No",'2_all_summary'!O890)),4,3))</f>
        <v>3</v>
      </c>
      <c r="M891" s="41">
        <f>IF(ISNUMBER(SEARCH("Yes",'2_all_summary'!$H890)),IF(0&lt;'2_all_summary'!P890,1,2),IF(0='2_all_summary'!P890,4,3))</f>
        <v>3</v>
      </c>
      <c r="N891" s="41">
        <f>IF(ISNUMBER(SEARCH("Yes",'2_all_summary'!$H890)),IF(ISNUMBER(SEARCH("Yes",'2_all_summary'!Q890)),1,2),IF(ISNUMBER(SEARCH("No",'2_all_summary'!Q890)),4,3))</f>
        <v>3</v>
      </c>
      <c r="O891" s="41">
        <f>IF(ISNUMBER(SEARCH("Yes",'2_all_summary'!$H890)),IF(ISNUMBER(SEARCH("Yes",'2_all_summary'!R890)),1,2),IF(ISNUMBER(SEARCH("No",'2_all_summary'!R890)),4,3))</f>
        <v>3</v>
      </c>
      <c r="P891" s="41">
        <f>IF(ISNUMBER(SEARCH("Yes",'2_all_summary'!$H890)),IF(ISNUMBER(SEARCH("Yes",'2_all_summary'!S890)),1,2),IF(ISNUMBER(SEARCH("No",'2_all_summary'!S890)),4,3))</f>
        <v>3</v>
      </c>
      <c r="Q891" s="41">
        <f>IF(ISNUMBER(SEARCH("Yes",'2_all_summary'!$H890)),IF(0&lt;'2_all_summary'!T890,1,2),IF(0='2_all_summary'!T890,4,3))</f>
        <v>3</v>
      </c>
      <c r="R891" s="41">
        <f>IF(ISNUMBER(SEARCH("Yes",'2_all_summary'!$H890)),IF(ISNUMBER(SEARCH("Yes",'2_all_summary'!U890)),1,2),IF(ISNUMBER(SEARCH("No",'2_all_summary'!U890)),4,3))</f>
        <v>3</v>
      </c>
    </row>
    <row r="892" spans="7:18" x14ac:dyDescent="0.3">
      <c r="G892" s="56"/>
      <c r="H892" s="41" t="str">
        <f>'2_all_summary'!D891</f>
        <v>Power from the people: A documentation of non-governmental organizations' experience in community-based coastal resource management in the Philippines</v>
      </c>
      <c r="I892" s="41" t="str">
        <f>'2_all_summary'!E891</f>
        <v>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v>
      </c>
      <c r="J892" s="41">
        <f>IF(ISNUMBER(SEARCH("Yes",'2_all_summary'!$H891)),IF(ISNUMBER(SEARCH("Yes",'2_all_summary'!M891)),1,2),IF(ISNUMBER(SEARCH("No",'2_all_summary'!M891)),4,3))</f>
        <v>4</v>
      </c>
      <c r="K892" s="41">
        <f>IF(ISNUMBER(SEARCH("Yes",'2_all_summary'!$H891)),IF(ISNUMBER(SEARCH("Yes",'2_all_summary'!N891)),1,2),IF(ISNUMBER(SEARCH("No",'2_all_summary'!N891)),4,3))</f>
        <v>4</v>
      </c>
      <c r="L892" s="41">
        <f>IF(ISNUMBER(SEARCH("Yes",'2_all_summary'!$H891)),IF(ISNUMBER(SEARCH("Yes",'2_all_summary'!O891)),1,2),IF(ISNUMBER(SEARCH("No",'2_all_summary'!O891)),4,3))</f>
        <v>4</v>
      </c>
      <c r="M892" s="41">
        <f>IF(ISNUMBER(SEARCH("Yes",'2_all_summary'!$H891)),IF(0&lt;'2_all_summary'!P891,1,2),IF(0='2_all_summary'!P891,4,3))</f>
        <v>4</v>
      </c>
      <c r="N892" s="41">
        <f>IF(ISNUMBER(SEARCH("Yes",'2_all_summary'!$H891)),IF(ISNUMBER(SEARCH("Yes",'2_all_summary'!Q891)),1,2),IF(ISNUMBER(SEARCH("No",'2_all_summary'!Q891)),4,3))</f>
        <v>4</v>
      </c>
      <c r="O892" s="41">
        <f>IF(ISNUMBER(SEARCH("Yes",'2_all_summary'!$H891)),IF(ISNUMBER(SEARCH("Yes",'2_all_summary'!R891)),1,2),IF(ISNUMBER(SEARCH("No",'2_all_summary'!R891)),4,3))</f>
        <v>4</v>
      </c>
      <c r="P892" s="41">
        <f>IF(ISNUMBER(SEARCH("Yes",'2_all_summary'!$H891)),IF(ISNUMBER(SEARCH("Yes",'2_all_summary'!S891)),1,2),IF(ISNUMBER(SEARCH("No",'2_all_summary'!S891)),4,3))</f>
        <v>4</v>
      </c>
      <c r="Q892" s="41">
        <f>IF(ISNUMBER(SEARCH("Yes",'2_all_summary'!$H891)),IF(0&lt;'2_all_summary'!T891,1,2),IF(0='2_all_summary'!T891,4,3))</f>
        <v>4</v>
      </c>
      <c r="R892" s="41">
        <f>IF(ISNUMBER(SEARCH("Yes",'2_all_summary'!$H891)),IF(ISNUMBER(SEARCH("Yes",'2_all_summary'!U891)),1,2),IF(ISNUMBER(SEARCH("No",'2_all_summary'!U891)),4,3))</f>
        <v>4</v>
      </c>
    </row>
    <row r="893" spans="7:18" x14ac:dyDescent="0.3">
      <c r="G893" s="56"/>
      <c r="H893" s="41" t="str">
        <f>'2_all_summary'!D892</f>
        <v>Vulnerable people, vulnerable resources? Exploring the relationship between peopleâ€™s vulnerability and the sustainability of community-managed natural resources</v>
      </c>
      <c r="I893" s="41" t="str">
        <f>'2_all_summary'!E892</f>
        <v>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peopleâ€™s wider vulnerabilities and aspirations. Â© 2014 The Author(s). Published by Routledge.</v>
      </c>
      <c r="J893" s="41">
        <f>IF(ISNUMBER(SEARCH("Yes",'2_all_summary'!$H892)),IF(ISNUMBER(SEARCH("Yes",'2_all_summary'!M892)),1,2),IF(ISNUMBER(SEARCH("No",'2_all_summary'!M892)),4,3))</f>
        <v>4</v>
      </c>
      <c r="K893" s="41">
        <f>IF(ISNUMBER(SEARCH("Yes",'2_all_summary'!$H892)),IF(ISNUMBER(SEARCH("Yes",'2_all_summary'!N892)),1,2),IF(ISNUMBER(SEARCH("No",'2_all_summary'!N892)),4,3))</f>
        <v>4</v>
      </c>
      <c r="L893" s="41">
        <f>IF(ISNUMBER(SEARCH("Yes",'2_all_summary'!$H892)),IF(ISNUMBER(SEARCH("Yes",'2_all_summary'!O892)),1,2),IF(ISNUMBER(SEARCH("No",'2_all_summary'!O892)),4,3))</f>
        <v>4</v>
      </c>
      <c r="M893" s="41">
        <f>IF(ISNUMBER(SEARCH("Yes",'2_all_summary'!$H892)),IF(0&lt;'2_all_summary'!P892,1,2),IF(0='2_all_summary'!P892,4,3))</f>
        <v>4</v>
      </c>
      <c r="N893" s="41">
        <f>IF(ISNUMBER(SEARCH("Yes",'2_all_summary'!$H892)),IF(ISNUMBER(SEARCH("Yes",'2_all_summary'!Q892)),1,2),IF(ISNUMBER(SEARCH("No",'2_all_summary'!Q892)),4,3))</f>
        <v>4</v>
      </c>
      <c r="O893" s="41">
        <f>IF(ISNUMBER(SEARCH("Yes",'2_all_summary'!$H892)),IF(ISNUMBER(SEARCH("Yes",'2_all_summary'!R892)),1,2),IF(ISNUMBER(SEARCH("No",'2_all_summary'!R892)),4,3))</f>
        <v>4</v>
      </c>
      <c r="P893" s="41">
        <f>IF(ISNUMBER(SEARCH("Yes",'2_all_summary'!$H892)),IF(ISNUMBER(SEARCH("Yes",'2_all_summary'!S892)),1,2),IF(ISNUMBER(SEARCH("No",'2_all_summary'!S892)),4,3))</f>
        <v>4</v>
      </c>
      <c r="Q893" s="41">
        <f>IF(ISNUMBER(SEARCH("Yes",'2_all_summary'!$H892)),IF(0&lt;'2_all_summary'!T892,1,2),IF(0='2_all_summary'!T892,4,3))</f>
        <v>4</v>
      </c>
      <c r="R893" s="41">
        <f>IF(ISNUMBER(SEARCH("Yes",'2_all_summary'!$H892)),IF(ISNUMBER(SEARCH("Yes",'2_all_summary'!U892)),1,2),IF(ISNUMBER(SEARCH("No",'2_all_summary'!U892)),4,3))</f>
        <v>4</v>
      </c>
    </row>
    <row r="894" spans="7:18" x14ac:dyDescent="0.3">
      <c r="G894" s="56"/>
      <c r="H894" s="41" t="str">
        <f>'2_all_summary'!D893</f>
        <v>Fishery co-management: A practical handbook</v>
      </c>
      <c r="I894" s="41" t="str">
        <f>'2_all_summary'!E893</f>
        <v>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Â© International Development Research Centre 2006. All rights reserved.</v>
      </c>
      <c r="J894" s="41">
        <f>IF(ISNUMBER(SEARCH("Yes",'2_all_summary'!$H893)),IF(ISNUMBER(SEARCH("Yes",'2_all_summary'!M893)),1,2),IF(ISNUMBER(SEARCH("No",'2_all_summary'!M893)),4,3))</f>
        <v>4</v>
      </c>
      <c r="K894" s="41">
        <f>IF(ISNUMBER(SEARCH("Yes",'2_all_summary'!$H893)),IF(ISNUMBER(SEARCH("Yes",'2_all_summary'!N893)),1,2),IF(ISNUMBER(SEARCH("No",'2_all_summary'!N893)),4,3))</f>
        <v>4</v>
      </c>
      <c r="L894" s="41">
        <f>IF(ISNUMBER(SEARCH("Yes",'2_all_summary'!$H893)),IF(ISNUMBER(SEARCH("Yes",'2_all_summary'!O893)),1,2),IF(ISNUMBER(SEARCH("No",'2_all_summary'!O893)),4,3))</f>
        <v>4</v>
      </c>
      <c r="M894" s="41">
        <f>IF(ISNUMBER(SEARCH("Yes",'2_all_summary'!$H893)),IF(0&lt;'2_all_summary'!P893,1,2),IF(0='2_all_summary'!P893,4,3))</f>
        <v>4</v>
      </c>
      <c r="N894" s="41">
        <f>IF(ISNUMBER(SEARCH("Yes",'2_all_summary'!$H893)),IF(ISNUMBER(SEARCH("Yes",'2_all_summary'!Q893)),1,2),IF(ISNUMBER(SEARCH("No",'2_all_summary'!Q893)),4,3))</f>
        <v>3</v>
      </c>
      <c r="O894" s="41">
        <f>IF(ISNUMBER(SEARCH("Yes",'2_all_summary'!$H893)),IF(ISNUMBER(SEARCH("Yes",'2_all_summary'!R893)),1,2),IF(ISNUMBER(SEARCH("No",'2_all_summary'!R893)),4,3))</f>
        <v>4</v>
      </c>
      <c r="P894" s="41">
        <f>IF(ISNUMBER(SEARCH("Yes",'2_all_summary'!$H893)),IF(ISNUMBER(SEARCH("Yes",'2_all_summary'!S893)),1,2),IF(ISNUMBER(SEARCH("No",'2_all_summary'!S893)),4,3))</f>
        <v>4</v>
      </c>
      <c r="Q894" s="41">
        <f>IF(ISNUMBER(SEARCH("Yes",'2_all_summary'!$H893)),IF(0&lt;'2_all_summary'!T893,1,2),IF(0='2_all_summary'!T893,4,3))</f>
        <v>3</v>
      </c>
      <c r="R894" s="41">
        <f>IF(ISNUMBER(SEARCH("Yes",'2_all_summary'!$H893)),IF(ISNUMBER(SEARCH("Yes",'2_all_summary'!U893)),1,2),IF(ISNUMBER(SEARCH("No",'2_all_summary'!U893)),4,3))</f>
        <v>3</v>
      </c>
    </row>
    <row r="895" spans="7:18" x14ac:dyDescent="0.3">
      <c r="G895" s="56"/>
      <c r="H895" s="41" t="str">
        <f>'2_all_summary'!D894</f>
        <v>Community fishery resources management on malalison island, philippines: R and d framework, interventions, and policy implications</v>
      </c>
      <c r="I895" s="41" t="str">
        <f>'2_all_summary'!E894</f>
        <v>In 1991, the Aquaculture Department of the Southeast Asian Fisheries Development Center launched a community-based fishery resources management project on Malalison Island, in central Philippines, to help conserve the countryâ€™s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projectâ€™s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Â© 1999 Taylor &amp; Francis.</v>
      </c>
      <c r="J895" s="41">
        <f>IF(ISNUMBER(SEARCH("Yes",'2_all_summary'!$H894)),IF(ISNUMBER(SEARCH("Yes",'2_all_summary'!M894)),1,2),IF(ISNUMBER(SEARCH("No",'2_all_summary'!M894)),4,3))</f>
        <v>4</v>
      </c>
      <c r="K895" s="41">
        <f>IF(ISNUMBER(SEARCH("Yes",'2_all_summary'!$H894)),IF(ISNUMBER(SEARCH("Yes",'2_all_summary'!N894)),1,2),IF(ISNUMBER(SEARCH("No",'2_all_summary'!N894)),4,3))</f>
        <v>4</v>
      </c>
      <c r="L895" s="41">
        <f>IF(ISNUMBER(SEARCH("Yes",'2_all_summary'!$H894)),IF(ISNUMBER(SEARCH("Yes",'2_all_summary'!O894)),1,2),IF(ISNUMBER(SEARCH("No",'2_all_summary'!O894)),4,3))</f>
        <v>4</v>
      </c>
      <c r="M895" s="41">
        <f>IF(ISNUMBER(SEARCH("Yes",'2_all_summary'!$H894)),IF(0&lt;'2_all_summary'!P894,1,2),IF(0='2_all_summary'!P894,4,3))</f>
        <v>4</v>
      </c>
      <c r="N895" s="41">
        <f>IF(ISNUMBER(SEARCH("Yes",'2_all_summary'!$H894)),IF(ISNUMBER(SEARCH("Yes",'2_all_summary'!Q894)),1,2),IF(ISNUMBER(SEARCH("No",'2_all_summary'!Q894)),4,3))</f>
        <v>4</v>
      </c>
      <c r="O895" s="41">
        <f>IF(ISNUMBER(SEARCH("Yes",'2_all_summary'!$H894)),IF(ISNUMBER(SEARCH("Yes",'2_all_summary'!R894)),1,2),IF(ISNUMBER(SEARCH("No",'2_all_summary'!R894)),4,3))</f>
        <v>4</v>
      </c>
      <c r="P895" s="41">
        <f>IF(ISNUMBER(SEARCH("Yes",'2_all_summary'!$H894)),IF(ISNUMBER(SEARCH("Yes",'2_all_summary'!S894)),1,2),IF(ISNUMBER(SEARCH("No",'2_all_summary'!S894)),4,3))</f>
        <v>4</v>
      </c>
      <c r="Q895" s="41">
        <f>IF(ISNUMBER(SEARCH("Yes",'2_all_summary'!$H894)),IF(0&lt;'2_all_summary'!T894,1,2),IF(0='2_all_summary'!T894,4,3))</f>
        <v>4</v>
      </c>
      <c r="R895" s="41">
        <f>IF(ISNUMBER(SEARCH("Yes",'2_all_summary'!$H894)),IF(ISNUMBER(SEARCH("Yes",'2_all_summary'!U894)),1,2),IF(ISNUMBER(SEARCH("No",'2_all_summary'!U894)),4,3))</f>
        <v>4</v>
      </c>
    </row>
    <row r="896" spans="7:18" x14ac:dyDescent="0.3">
      <c r="G896" s="56"/>
      <c r="H896" s="41" t="str">
        <f>'2_all_summary'!D895</f>
        <v>Community organizing theory and practice : Conservative trends, oppositional alternatives</v>
      </c>
      <c r="I896" s="41" t="str">
        <f>'2_all_summary'!E895</f>
        <v>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Â© 2009 by Vanderbilt University Press. All rights reserved.</v>
      </c>
      <c r="J896" s="41">
        <f>IF(ISNUMBER(SEARCH("Yes",'2_all_summary'!$H895)),IF(ISNUMBER(SEARCH("Yes",'2_all_summary'!M895)),1,2),IF(ISNUMBER(SEARCH("No",'2_all_summary'!M895)),4,3))</f>
        <v>4</v>
      </c>
      <c r="K896" s="41">
        <f>IF(ISNUMBER(SEARCH("Yes",'2_all_summary'!$H895)),IF(ISNUMBER(SEARCH("Yes",'2_all_summary'!N895)),1,2),IF(ISNUMBER(SEARCH("No",'2_all_summary'!N895)),4,3))</f>
        <v>4</v>
      </c>
      <c r="L896" s="41">
        <f>IF(ISNUMBER(SEARCH("Yes",'2_all_summary'!$H895)),IF(ISNUMBER(SEARCH("Yes",'2_all_summary'!O895)),1,2),IF(ISNUMBER(SEARCH("No",'2_all_summary'!O895)),4,3))</f>
        <v>4</v>
      </c>
      <c r="M896" s="41">
        <f>IF(ISNUMBER(SEARCH("Yes",'2_all_summary'!$H895)),IF(0&lt;'2_all_summary'!P895,1,2),IF(0='2_all_summary'!P895,4,3))</f>
        <v>4</v>
      </c>
      <c r="N896" s="41">
        <f>IF(ISNUMBER(SEARCH("Yes",'2_all_summary'!$H895)),IF(ISNUMBER(SEARCH("Yes",'2_all_summary'!Q895)),1,2),IF(ISNUMBER(SEARCH("No",'2_all_summary'!Q895)),4,3))</f>
        <v>4</v>
      </c>
      <c r="O896" s="41">
        <f>IF(ISNUMBER(SEARCH("Yes",'2_all_summary'!$H895)),IF(ISNUMBER(SEARCH("Yes",'2_all_summary'!R895)),1,2),IF(ISNUMBER(SEARCH("No",'2_all_summary'!R895)),4,3))</f>
        <v>4</v>
      </c>
      <c r="P896" s="41">
        <f>IF(ISNUMBER(SEARCH("Yes",'2_all_summary'!$H895)),IF(ISNUMBER(SEARCH("Yes",'2_all_summary'!S895)),1,2),IF(ISNUMBER(SEARCH("No",'2_all_summary'!S895)),4,3))</f>
        <v>4</v>
      </c>
      <c r="Q896" s="41">
        <f>IF(ISNUMBER(SEARCH("Yes",'2_all_summary'!$H895)),IF(0&lt;'2_all_summary'!T895,1,2),IF(0='2_all_summary'!T895,4,3))</f>
        <v>4</v>
      </c>
      <c r="R896" s="41">
        <f>IF(ISNUMBER(SEARCH("Yes",'2_all_summary'!$H895)),IF(ISNUMBER(SEARCH("Yes",'2_all_summary'!U895)),1,2),IF(ISNUMBER(SEARCH("No",'2_all_summary'!U895)),4,3))</f>
        <v>4</v>
      </c>
    </row>
    <row r="897" spans="7:18" x14ac:dyDescent="0.3">
      <c r="G897" s="56"/>
      <c r="H897" s="41" t="str">
        <f>'2_all_summary'!D896</f>
        <v>Enhancing science and technology through coastal damage management model</v>
      </c>
      <c r="I897" s="41" t="str">
        <f>'2_all_summary'!E896</f>
        <v>-This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Â© 2019, Institute of Advanced Scientific Research, Inc.. All rights reserved.</v>
      </c>
      <c r="J897" s="41">
        <f>IF(ISNUMBER(SEARCH("Yes",'2_all_summary'!$H896)),IF(ISNUMBER(SEARCH("Yes",'2_all_summary'!M896)),1,2),IF(ISNUMBER(SEARCH("No",'2_all_summary'!M896)),4,3))</f>
        <v>4</v>
      </c>
      <c r="K897" s="41">
        <f>IF(ISNUMBER(SEARCH("Yes",'2_all_summary'!$H896)),IF(ISNUMBER(SEARCH("Yes",'2_all_summary'!N896)),1,2),IF(ISNUMBER(SEARCH("No",'2_all_summary'!N896)),4,3))</f>
        <v>4</v>
      </c>
      <c r="L897" s="41">
        <f>IF(ISNUMBER(SEARCH("Yes",'2_all_summary'!$H896)),IF(ISNUMBER(SEARCH("Yes",'2_all_summary'!O896)),1,2),IF(ISNUMBER(SEARCH("No",'2_all_summary'!O896)),4,3))</f>
        <v>4</v>
      </c>
      <c r="M897" s="41">
        <f>IF(ISNUMBER(SEARCH("Yes",'2_all_summary'!$H896)),IF(0&lt;'2_all_summary'!P896,1,2),IF(0='2_all_summary'!P896,4,3))</f>
        <v>4</v>
      </c>
      <c r="N897" s="41">
        <f>IF(ISNUMBER(SEARCH("Yes",'2_all_summary'!$H896)),IF(ISNUMBER(SEARCH("Yes",'2_all_summary'!Q896)),1,2),IF(ISNUMBER(SEARCH("No",'2_all_summary'!Q896)),4,3))</f>
        <v>4</v>
      </c>
      <c r="O897" s="41">
        <f>IF(ISNUMBER(SEARCH("Yes",'2_all_summary'!$H896)),IF(ISNUMBER(SEARCH("Yes",'2_all_summary'!R896)),1,2),IF(ISNUMBER(SEARCH("No",'2_all_summary'!R896)),4,3))</f>
        <v>4</v>
      </c>
      <c r="P897" s="41">
        <f>IF(ISNUMBER(SEARCH("Yes",'2_all_summary'!$H896)),IF(ISNUMBER(SEARCH("Yes",'2_all_summary'!S896)),1,2),IF(ISNUMBER(SEARCH("No",'2_all_summary'!S896)),4,3))</f>
        <v>4</v>
      </c>
      <c r="Q897" s="41">
        <f>IF(ISNUMBER(SEARCH("Yes",'2_all_summary'!$H896)),IF(0&lt;'2_all_summary'!T896,1,2),IF(0='2_all_summary'!T896,4,3))</f>
        <v>4</v>
      </c>
      <c r="R897" s="41">
        <f>IF(ISNUMBER(SEARCH("Yes",'2_all_summary'!$H896)),IF(ISNUMBER(SEARCH("Yes",'2_all_summary'!U896)),1,2),IF(ISNUMBER(SEARCH("No",'2_all_summary'!U896)),4,3))</f>
        <v>4</v>
      </c>
    </row>
    <row r="898" spans="7:18" x14ac:dyDescent="0.3">
      <c r="G898" s="56"/>
      <c r="H898" s="41" t="str">
        <f>'2_all_summary'!D897</f>
        <v>Methodological rigour in assessing participatory development</v>
      </c>
      <c r="I898" s="41" t="str">
        <f>'2_all_summary'!E897</f>
        <v>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Â© 2006 Elsevier Ltd. All rights reserved.</v>
      </c>
      <c r="J898" s="41">
        <f>IF(ISNUMBER(SEARCH("Yes",'2_all_summary'!$H897)),IF(ISNUMBER(SEARCH("Yes",'2_all_summary'!M897)),1,2),IF(ISNUMBER(SEARCH("No",'2_all_summary'!M897)),4,3))</f>
        <v>4</v>
      </c>
      <c r="K898" s="41">
        <f>IF(ISNUMBER(SEARCH("Yes",'2_all_summary'!$H897)),IF(ISNUMBER(SEARCH("Yes",'2_all_summary'!N897)),1,2),IF(ISNUMBER(SEARCH("No",'2_all_summary'!N897)),4,3))</f>
        <v>4</v>
      </c>
      <c r="L898" s="41">
        <f>IF(ISNUMBER(SEARCH("Yes",'2_all_summary'!$H897)),IF(ISNUMBER(SEARCH("Yes",'2_all_summary'!O897)),1,2),IF(ISNUMBER(SEARCH("No",'2_all_summary'!O897)),4,3))</f>
        <v>4</v>
      </c>
      <c r="M898" s="41">
        <f>IF(ISNUMBER(SEARCH("Yes",'2_all_summary'!$H897)),IF(0&lt;'2_all_summary'!P897,1,2),IF(0='2_all_summary'!P897,4,3))</f>
        <v>4</v>
      </c>
      <c r="N898" s="41">
        <f>IF(ISNUMBER(SEARCH("Yes",'2_all_summary'!$H897)),IF(ISNUMBER(SEARCH("Yes",'2_all_summary'!Q897)),1,2),IF(ISNUMBER(SEARCH("No",'2_all_summary'!Q897)),4,3))</f>
        <v>4</v>
      </c>
      <c r="O898" s="41">
        <f>IF(ISNUMBER(SEARCH("Yes",'2_all_summary'!$H897)),IF(ISNUMBER(SEARCH("Yes",'2_all_summary'!R897)),1,2),IF(ISNUMBER(SEARCH("No",'2_all_summary'!R897)),4,3))</f>
        <v>4</v>
      </c>
      <c r="P898" s="41">
        <f>IF(ISNUMBER(SEARCH("Yes",'2_all_summary'!$H897)),IF(ISNUMBER(SEARCH("Yes",'2_all_summary'!S897)),1,2),IF(ISNUMBER(SEARCH("No",'2_all_summary'!S897)),4,3))</f>
        <v>4</v>
      </c>
      <c r="Q898" s="41">
        <f>IF(ISNUMBER(SEARCH("Yes",'2_all_summary'!$H897)),IF(0&lt;'2_all_summary'!T897,1,2),IF(0='2_all_summary'!T897,4,3))</f>
        <v>4</v>
      </c>
      <c r="R898" s="41">
        <f>IF(ISNUMBER(SEARCH("Yes",'2_all_summary'!$H897)),IF(ISNUMBER(SEARCH("Yes",'2_all_summary'!U897)),1,2),IF(ISNUMBER(SEARCH("No",'2_all_summary'!U897)),4,3))</f>
        <v>4</v>
      </c>
    </row>
    <row r="899" spans="7:18" x14ac:dyDescent="0.3">
      <c r="G899" s="56"/>
      <c r="H899" s="41" t="str">
        <f>'2_all_summary'!D898</f>
        <v>Assessment of fish landed by artisanal fishers in Imo River at Owerri-Nta, Abia State, Nigeria</v>
      </c>
      <c r="I899" s="41" t="str">
        <f>'2_all_summary'!E898</f>
        <v>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Â© 2015 Academic Journals Inc.</v>
      </c>
      <c r="J899" s="41">
        <f>IF(ISNUMBER(SEARCH("Yes",'2_all_summary'!$H898)),IF(ISNUMBER(SEARCH("Yes",'2_all_summary'!M898)),1,2),IF(ISNUMBER(SEARCH("No",'2_all_summary'!M898)),4,3))</f>
        <v>4</v>
      </c>
      <c r="K899" s="41">
        <f>IF(ISNUMBER(SEARCH("Yes",'2_all_summary'!$H898)),IF(ISNUMBER(SEARCH("Yes",'2_all_summary'!N898)),1,2),IF(ISNUMBER(SEARCH("No",'2_all_summary'!N898)),4,3))</f>
        <v>4</v>
      </c>
      <c r="L899" s="41">
        <f>IF(ISNUMBER(SEARCH("Yes",'2_all_summary'!$H898)),IF(ISNUMBER(SEARCH("Yes",'2_all_summary'!O898)),1,2),IF(ISNUMBER(SEARCH("No",'2_all_summary'!O898)),4,3))</f>
        <v>4</v>
      </c>
      <c r="M899" s="41">
        <f>IF(ISNUMBER(SEARCH("Yes",'2_all_summary'!$H898)),IF(0&lt;'2_all_summary'!P898,1,2),IF(0='2_all_summary'!P898,4,3))</f>
        <v>4</v>
      </c>
      <c r="N899" s="41">
        <f>IF(ISNUMBER(SEARCH("Yes",'2_all_summary'!$H898)),IF(ISNUMBER(SEARCH("Yes",'2_all_summary'!Q898)),1,2),IF(ISNUMBER(SEARCH("No",'2_all_summary'!Q898)),4,3))</f>
        <v>4</v>
      </c>
      <c r="O899" s="41">
        <f>IF(ISNUMBER(SEARCH("Yes",'2_all_summary'!$H898)),IF(ISNUMBER(SEARCH("Yes",'2_all_summary'!R898)),1,2),IF(ISNUMBER(SEARCH("No",'2_all_summary'!R898)),4,3))</f>
        <v>4</v>
      </c>
      <c r="P899" s="41">
        <f>IF(ISNUMBER(SEARCH("Yes",'2_all_summary'!$H898)),IF(ISNUMBER(SEARCH("Yes",'2_all_summary'!S898)),1,2),IF(ISNUMBER(SEARCH("No",'2_all_summary'!S898)),4,3))</f>
        <v>4</v>
      </c>
      <c r="Q899" s="41">
        <f>IF(ISNUMBER(SEARCH("Yes",'2_all_summary'!$H898)),IF(0&lt;'2_all_summary'!T898,1,2),IF(0='2_all_summary'!T898,4,3))</f>
        <v>4</v>
      </c>
      <c r="R899" s="41">
        <f>IF(ISNUMBER(SEARCH("Yes",'2_all_summary'!$H898)),IF(ISNUMBER(SEARCH("Yes",'2_all_summary'!U898)),1,2),IF(ISNUMBER(SEARCH("No",'2_all_summary'!U898)),4,3))</f>
        <v>4</v>
      </c>
    </row>
    <row r="900" spans="7:18" x14ac:dyDescent="0.3">
      <c r="G900" s="56"/>
      <c r="H900" s="41" t="str">
        <f>'2_all_summary'!D899</f>
        <v>Insights in public health: Community strengthening through canoe culture: Ho'omana'o Mau as method and metaphor</v>
      </c>
      <c r="I900" s="41" t="str">
        <f>'2_all_summary'!E899</f>
        <v>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v>
      </c>
      <c r="J900" s="41">
        <f>IF(ISNUMBER(SEARCH("Yes",'2_all_summary'!$H899)),IF(ISNUMBER(SEARCH("Yes",'2_all_summary'!M899)),1,2),IF(ISNUMBER(SEARCH("No",'2_all_summary'!M899)),4,3))</f>
        <v>4</v>
      </c>
      <c r="K900" s="41">
        <f>IF(ISNUMBER(SEARCH("Yes",'2_all_summary'!$H899)),IF(ISNUMBER(SEARCH("Yes",'2_all_summary'!N899)),1,2),IF(ISNUMBER(SEARCH("No",'2_all_summary'!N899)),4,3))</f>
        <v>4</v>
      </c>
      <c r="L900" s="41">
        <f>IF(ISNUMBER(SEARCH("Yes",'2_all_summary'!$H899)),IF(ISNUMBER(SEARCH("Yes",'2_all_summary'!O899)),1,2),IF(ISNUMBER(SEARCH("No",'2_all_summary'!O899)),4,3))</f>
        <v>4</v>
      </c>
      <c r="M900" s="41">
        <f>IF(ISNUMBER(SEARCH("Yes",'2_all_summary'!$H899)),IF(0&lt;'2_all_summary'!P899,1,2),IF(0='2_all_summary'!P899,4,3))</f>
        <v>4</v>
      </c>
      <c r="N900" s="41">
        <f>IF(ISNUMBER(SEARCH("Yes",'2_all_summary'!$H899)),IF(ISNUMBER(SEARCH("Yes",'2_all_summary'!Q899)),1,2),IF(ISNUMBER(SEARCH("No",'2_all_summary'!Q899)),4,3))</f>
        <v>4</v>
      </c>
      <c r="O900" s="41">
        <f>IF(ISNUMBER(SEARCH("Yes",'2_all_summary'!$H899)),IF(ISNUMBER(SEARCH("Yes",'2_all_summary'!R899)),1,2),IF(ISNUMBER(SEARCH("No",'2_all_summary'!R899)),4,3))</f>
        <v>4</v>
      </c>
      <c r="P900" s="41">
        <f>IF(ISNUMBER(SEARCH("Yes",'2_all_summary'!$H899)),IF(ISNUMBER(SEARCH("Yes",'2_all_summary'!S899)),1,2),IF(ISNUMBER(SEARCH("No",'2_all_summary'!S899)),4,3))</f>
        <v>4</v>
      </c>
      <c r="Q900" s="41">
        <f>IF(ISNUMBER(SEARCH("Yes",'2_all_summary'!$H899)),IF(0&lt;'2_all_summary'!T899,1,2),IF(0='2_all_summary'!T899,4,3))</f>
        <v>4</v>
      </c>
      <c r="R900" s="41">
        <f>IF(ISNUMBER(SEARCH("Yes",'2_all_summary'!$H899)),IF(ISNUMBER(SEARCH("Yes",'2_all_summary'!U899)),1,2),IF(ISNUMBER(SEARCH("No",'2_all_summary'!U899)),4,3))</f>
        <v>4</v>
      </c>
    </row>
    <row r="901" spans="7:18" x14ac:dyDescent="0.3">
      <c r="G901" s="56"/>
      <c r="H901" s="41" t="str">
        <f>'2_all_summary'!D900</f>
        <v>Community science: A typology and its implications for governance of social-ecological systems</v>
      </c>
      <c r="I901" s="41" t="str">
        <f>'2_all_summary'!E900</f>
        <v>There is an increasing recognition globally of the role to be played by community science â€“scientific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â€˜fitâ€™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Â© 2020 The Authors</v>
      </c>
      <c r="J901" s="41">
        <f>IF(ISNUMBER(SEARCH("Yes",'2_all_summary'!$H900)),IF(ISNUMBER(SEARCH("Yes",'2_all_summary'!M900)),1,2),IF(ISNUMBER(SEARCH("No",'2_all_summary'!M900)),4,3))</f>
        <v>2</v>
      </c>
      <c r="K901" s="41">
        <f>IF(ISNUMBER(SEARCH("Yes",'2_all_summary'!$H900)),IF(ISNUMBER(SEARCH("Yes",'2_all_summary'!N900)),1,2),IF(ISNUMBER(SEARCH("No",'2_all_summary'!N900)),4,3))</f>
        <v>2</v>
      </c>
      <c r="L901" s="41">
        <f>IF(ISNUMBER(SEARCH("Yes",'2_all_summary'!$H900)),IF(ISNUMBER(SEARCH("Yes",'2_all_summary'!O900)),1,2),IF(ISNUMBER(SEARCH("No",'2_all_summary'!O900)),4,3))</f>
        <v>2</v>
      </c>
      <c r="M901" s="41">
        <f>IF(ISNUMBER(SEARCH("Yes",'2_all_summary'!$H900)),IF(0&lt;'2_all_summary'!P900,1,2),IF(0='2_all_summary'!P900,4,3))</f>
        <v>2</v>
      </c>
      <c r="N901" s="41">
        <f>IF(ISNUMBER(SEARCH("Yes",'2_all_summary'!$H900)),IF(ISNUMBER(SEARCH("Yes",'2_all_summary'!Q900)),1,2),IF(ISNUMBER(SEARCH("No",'2_all_summary'!Q900)),4,3))</f>
        <v>2</v>
      </c>
      <c r="O901" s="41">
        <f>IF(ISNUMBER(SEARCH("Yes",'2_all_summary'!$H900)),IF(ISNUMBER(SEARCH("Yes",'2_all_summary'!R900)),1,2),IF(ISNUMBER(SEARCH("No",'2_all_summary'!R900)),4,3))</f>
        <v>2</v>
      </c>
      <c r="P901" s="41">
        <f>IF(ISNUMBER(SEARCH("Yes",'2_all_summary'!$H900)),IF(ISNUMBER(SEARCH("Yes",'2_all_summary'!S900)),1,2),IF(ISNUMBER(SEARCH("No",'2_all_summary'!S900)),4,3))</f>
        <v>2</v>
      </c>
      <c r="Q901" s="41">
        <f>IF(ISNUMBER(SEARCH("Yes",'2_all_summary'!$H900)),IF(0&lt;'2_all_summary'!T900,1,2),IF(0='2_all_summary'!T900,4,3))</f>
        <v>2</v>
      </c>
      <c r="R901" s="41">
        <f>IF(ISNUMBER(SEARCH("Yes",'2_all_summary'!$H900)),IF(ISNUMBER(SEARCH("Yes",'2_all_summary'!U900)),1,2),IF(ISNUMBER(SEARCH("No",'2_all_summary'!U900)),4,3))</f>
        <v>2</v>
      </c>
    </row>
    <row r="902" spans="7:18" x14ac:dyDescent="0.3">
      <c r="G902" s="56"/>
      <c r="H902" s="41" t="str">
        <f>'2_all_summary'!D901</f>
        <v>The Okavango: Whose Delta is it?</v>
      </c>
      <c r="I902" s="41" t="str">
        <f>'2_all_summary'!E901</f>
        <v>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Â© 2009 Elsevier Ltd. All rights reserved.</v>
      </c>
      <c r="J902" s="41">
        <f>IF(ISNUMBER(SEARCH("Yes",'2_all_summary'!$H901)),IF(ISNUMBER(SEARCH("Yes",'2_all_summary'!M901)),1,2),IF(ISNUMBER(SEARCH("No",'2_all_summary'!M901)),4,3))</f>
        <v>4</v>
      </c>
      <c r="K902" s="41">
        <f>IF(ISNUMBER(SEARCH("Yes",'2_all_summary'!$H901)),IF(ISNUMBER(SEARCH("Yes",'2_all_summary'!N901)),1,2),IF(ISNUMBER(SEARCH("No",'2_all_summary'!N901)),4,3))</f>
        <v>4</v>
      </c>
      <c r="L902" s="41">
        <f>IF(ISNUMBER(SEARCH("Yes",'2_all_summary'!$H901)),IF(ISNUMBER(SEARCH("Yes",'2_all_summary'!O901)),1,2),IF(ISNUMBER(SEARCH("No",'2_all_summary'!O901)),4,3))</f>
        <v>4</v>
      </c>
      <c r="M902" s="41">
        <f>IF(ISNUMBER(SEARCH("Yes",'2_all_summary'!$H901)),IF(0&lt;'2_all_summary'!P901,1,2),IF(0='2_all_summary'!P901,4,3))</f>
        <v>4</v>
      </c>
      <c r="N902" s="41">
        <f>IF(ISNUMBER(SEARCH("Yes",'2_all_summary'!$H901)),IF(ISNUMBER(SEARCH("Yes",'2_all_summary'!Q901)),1,2),IF(ISNUMBER(SEARCH("No",'2_all_summary'!Q901)),4,3))</f>
        <v>4</v>
      </c>
      <c r="O902" s="41">
        <f>IF(ISNUMBER(SEARCH("Yes",'2_all_summary'!$H901)),IF(ISNUMBER(SEARCH("Yes",'2_all_summary'!R901)),1,2),IF(ISNUMBER(SEARCH("No",'2_all_summary'!R901)),4,3))</f>
        <v>4</v>
      </c>
      <c r="P902" s="41">
        <f>IF(ISNUMBER(SEARCH("Yes",'2_all_summary'!$H901)),IF(ISNUMBER(SEARCH("Yes",'2_all_summary'!S901)),1,2),IF(ISNUMBER(SEARCH("No",'2_all_summary'!S901)),4,3))</f>
        <v>4</v>
      </c>
      <c r="Q902" s="41">
        <f>IF(ISNUMBER(SEARCH("Yes",'2_all_summary'!$H901)),IF(0&lt;'2_all_summary'!T901,1,2),IF(0='2_all_summary'!T901,4,3))</f>
        <v>4</v>
      </c>
      <c r="R902" s="41">
        <f>IF(ISNUMBER(SEARCH("Yes",'2_all_summary'!$H901)),IF(ISNUMBER(SEARCH("Yes",'2_all_summary'!U901)),1,2),IF(ISNUMBER(SEARCH("No",'2_all_summary'!U901)),4,3))</f>
        <v>4</v>
      </c>
    </row>
    <row r="903" spans="7:18" x14ac:dyDescent="0.3">
      <c r="G903" s="56"/>
      <c r="H903" s="41" t="str">
        <f>'2_all_summary'!D902</f>
        <v>Conflict and collective action in Tonle Sap fisheries: adapting governance to support community livelihoods</v>
      </c>
      <c r="I903" s="41" t="str">
        <f>'2_all_summary'!E902</f>
        <v>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Â© 2017 The Authors. Natural Resources Forum Â© 2017 United Nations</v>
      </c>
      <c r="J903" s="41">
        <f>IF(ISNUMBER(SEARCH("Yes",'2_all_summary'!$H902)),IF(ISNUMBER(SEARCH("Yes",'2_all_summary'!M902)),1,2),IF(ISNUMBER(SEARCH("No",'2_all_summary'!M902)),4,3))</f>
        <v>4</v>
      </c>
      <c r="K903" s="41">
        <f>IF(ISNUMBER(SEARCH("Yes",'2_all_summary'!$H902)),IF(ISNUMBER(SEARCH("Yes",'2_all_summary'!N902)),1,2),IF(ISNUMBER(SEARCH("No",'2_all_summary'!N902)),4,3))</f>
        <v>4</v>
      </c>
      <c r="L903" s="41">
        <f>IF(ISNUMBER(SEARCH("Yes",'2_all_summary'!$H902)),IF(ISNUMBER(SEARCH("Yes",'2_all_summary'!O902)),1,2),IF(ISNUMBER(SEARCH("No",'2_all_summary'!O902)),4,3))</f>
        <v>4</v>
      </c>
      <c r="M903" s="41">
        <f>IF(ISNUMBER(SEARCH("Yes",'2_all_summary'!$H902)),IF(0&lt;'2_all_summary'!P902,1,2),IF(0='2_all_summary'!P902,4,3))</f>
        <v>4</v>
      </c>
      <c r="N903" s="41">
        <f>IF(ISNUMBER(SEARCH("Yes",'2_all_summary'!$H902)),IF(ISNUMBER(SEARCH("Yes",'2_all_summary'!Q902)),1,2),IF(ISNUMBER(SEARCH("No",'2_all_summary'!Q902)),4,3))</f>
        <v>4</v>
      </c>
      <c r="O903" s="41">
        <f>IF(ISNUMBER(SEARCH("Yes",'2_all_summary'!$H902)),IF(ISNUMBER(SEARCH("Yes",'2_all_summary'!R902)),1,2),IF(ISNUMBER(SEARCH("No",'2_all_summary'!R902)),4,3))</f>
        <v>4</v>
      </c>
      <c r="P903" s="41">
        <f>IF(ISNUMBER(SEARCH("Yes",'2_all_summary'!$H902)),IF(ISNUMBER(SEARCH("Yes",'2_all_summary'!S902)),1,2),IF(ISNUMBER(SEARCH("No",'2_all_summary'!S902)),4,3))</f>
        <v>3</v>
      </c>
      <c r="Q903" s="41">
        <f>IF(ISNUMBER(SEARCH("Yes",'2_all_summary'!$H902)),IF(0&lt;'2_all_summary'!T902,1,2),IF(0='2_all_summary'!T902,4,3))</f>
        <v>3</v>
      </c>
      <c r="R903" s="41">
        <f>IF(ISNUMBER(SEARCH("Yes",'2_all_summary'!$H902)),IF(ISNUMBER(SEARCH("Yes",'2_all_summary'!U902)),1,2),IF(ISNUMBER(SEARCH("No",'2_all_summary'!U902)),4,3))</f>
        <v>3</v>
      </c>
    </row>
    <row r="904" spans="7:18" x14ac:dyDescent="0.3">
      <c r="G904" s="56"/>
      <c r="H904" s="41" t="str">
        <f>'2_all_summary'!D903</f>
        <v>Community-based conservation results in the recovery of reef fish spawning aggregations in the Coral Triangle</v>
      </c>
      <c r="I904" s="41" t="str">
        <f>'2_all_summary'!E903</f>
        <v>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Â© 2011 Elsevier Ltd.</v>
      </c>
      <c r="J904" s="41">
        <f>IF(ISNUMBER(SEARCH("Yes",'2_all_summary'!$H903)),IF(ISNUMBER(SEARCH("Yes",'2_all_summary'!M903)),1,2),IF(ISNUMBER(SEARCH("No",'2_all_summary'!M903)),4,3))</f>
        <v>1</v>
      </c>
      <c r="K904" s="41">
        <f>IF(ISNUMBER(SEARCH("Yes",'2_all_summary'!$H903)),IF(ISNUMBER(SEARCH("Yes",'2_all_summary'!N903)),1,2),IF(ISNUMBER(SEARCH("No",'2_all_summary'!N903)),4,3))</f>
        <v>1</v>
      </c>
      <c r="L904" s="41">
        <f>IF(ISNUMBER(SEARCH("Yes",'2_all_summary'!$H903)),IF(ISNUMBER(SEARCH("Yes",'2_all_summary'!O903)),1,2),IF(ISNUMBER(SEARCH("No",'2_all_summary'!O903)),4,3))</f>
        <v>1</v>
      </c>
      <c r="M904" s="41">
        <f>IF(ISNUMBER(SEARCH("Yes",'2_all_summary'!$H903)),IF(0&lt;'2_all_summary'!P903,1,2),IF(0='2_all_summary'!P903,4,3))</f>
        <v>1</v>
      </c>
      <c r="N904" s="41">
        <f>IF(ISNUMBER(SEARCH("Yes",'2_all_summary'!$H903)),IF(ISNUMBER(SEARCH("Yes",'2_all_summary'!Q903)),1,2),IF(ISNUMBER(SEARCH("No",'2_all_summary'!Q903)),4,3))</f>
        <v>1</v>
      </c>
      <c r="O904" s="41">
        <f>IF(ISNUMBER(SEARCH("Yes",'2_all_summary'!$H903)),IF(ISNUMBER(SEARCH("Yes",'2_all_summary'!R903)),1,2),IF(ISNUMBER(SEARCH("No",'2_all_summary'!R903)),4,3))</f>
        <v>1</v>
      </c>
      <c r="P904" s="41">
        <f>IF(ISNUMBER(SEARCH("Yes",'2_all_summary'!$H903)),IF(ISNUMBER(SEARCH("Yes",'2_all_summary'!S903)),1,2),IF(ISNUMBER(SEARCH("No",'2_all_summary'!S903)),4,3))</f>
        <v>1</v>
      </c>
      <c r="Q904" s="41">
        <f>IF(ISNUMBER(SEARCH("Yes",'2_all_summary'!$H903)),IF(0&lt;'2_all_summary'!T903,1,2),IF(0='2_all_summary'!T903,4,3))</f>
        <v>1</v>
      </c>
      <c r="R904" s="41">
        <f>IF(ISNUMBER(SEARCH("Yes",'2_all_summary'!$H903)),IF(ISNUMBER(SEARCH("Yes",'2_all_summary'!U903)),1,2),IF(ISNUMBER(SEARCH("No",'2_all_summary'!U903)),4,3))</f>
        <v>1</v>
      </c>
    </row>
    <row r="905" spans="7:18" x14ac:dyDescent="0.3">
      <c r="G905" s="56"/>
      <c r="H905" s="41" t="str">
        <f>'2_all_summary'!D904</f>
        <v>Enabling conditions for community-based comanagement of marine protected areas in the United States</v>
      </c>
      <c r="I905" s="41" t="str">
        <f>'2_all_summary'!E904</f>
        <v>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Hawaiâ€˜i,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â€“ an opportunity for negotiation, a legally mandated or brokered incentive, a willingness by local users to contribute, and leadership. Four more enabling conditions emerged from this study â€“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Â© 2020 The Authors</v>
      </c>
      <c r="J905" s="41">
        <f>IF(ISNUMBER(SEARCH("Yes",'2_all_summary'!$H904)),IF(ISNUMBER(SEARCH("Yes",'2_all_summary'!M904)),1,2),IF(ISNUMBER(SEARCH("No",'2_all_summary'!M904)),4,3))</f>
        <v>4</v>
      </c>
      <c r="K905" s="41">
        <f>IF(ISNUMBER(SEARCH("Yes",'2_all_summary'!$H904)),IF(ISNUMBER(SEARCH("Yes",'2_all_summary'!N904)),1,2),IF(ISNUMBER(SEARCH("No",'2_all_summary'!N904)),4,3))</f>
        <v>4</v>
      </c>
      <c r="L905" s="41">
        <f>IF(ISNUMBER(SEARCH("Yes",'2_all_summary'!$H904)),IF(ISNUMBER(SEARCH("Yes",'2_all_summary'!O904)),1,2),IF(ISNUMBER(SEARCH("No",'2_all_summary'!O904)),4,3))</f>
        <v>4</v>
      </c>
      <c r="M905" s="41">
        <f>IF(ISNUMBER(SEARCH("Yes",'2_all_summary'!$H904)),IF(0&lt;'2_all_summary'!P904,1,2),IF(0='2_all_summary'!P904,4,3))</f>
        <v>4</v>
      </c>
      <c r="N905" s="41">
        <f>IF(ISNUMBER(SEARCH("Yes",'2_all_summary'!$H904)),IF(ISNUMBER(SEARCH("Yes",'2_all_summary'!Q904)),1,2),IF(ISNUMBER(SEARCH("No",'2_all_summary'!Q904)),4,3))</f>
        <v>4</v>
      </c>
      <c r="O905" s="41">
        <f>IF(ISNUMBER(SEARCH("Yes",'2_all_summary'!$H904)),IF(ISNUMBER(SEARCH("Yes",'2_all_summary'!R904)),1,2),IF(ISNUMBER(SEARCH("No",'2_all_summary'!R904)),4,3))</f>
        <v>4</v>
      </c>
      <c r="P905" s="41">
        <f>IF(ISNUMBER(SEARCH("Yes",'2_all_summary'!$H904)),IF(ISNUMBER(SEARCH("Yes",'2_all_summary'!S904)),1,2),IF(ISNUMBER(SEARCH("No",'2_all_summary'!S904)),4,3))</f>
        <v>4</v>
      </c>
      <c r="Q905" s="41">
        <f>IF(ISNUMBER(SEARCH("Yes",'2_all_summary'!$H904)),IF(0&lt;'2_all_summary'!T904,1,2),IF(0='2_all_summary'!T904,4,3))</f>
        <v>4</v>
      </c>
      <c r="R905" s="41">
        <f>IF(ISNUMBER(SEARCH("Yes",'2_all_summary'!$H904)),IF(ISNUMBER(SEARCH("Yes",'2_all_summary'!U904)),1,2),IF(ISNUMBER(SEARCH("No",'2_all_summary'!U904)),4,3))</f>
        <v>4</v>
      </c>
    </row>
    <row r="906" spans="7:18" x14ac:dyDescent="0.3">
      <c r="G906" s="56"/>
      <c r="H906" s="41" t="str">
        <f>'2_all_summary'!D905</f>
        <v>Impact of aquaculture field school on community fish farming</v>
      </c>
      <c r="I906" s="41" t="str">
        <f>'2_all_summary'!E905</f>
        <v>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Â© 2016 Central Marine Fisheries Research Institute. All rights reserved.</v>
      </c>
      <c r="J906" s="41">
        <f>IF(ISNUMBER(SEARCH("Yes",'2_all_summary'!$H905)),IF(ISNUMBER(SEARCH("Yes",'2_all_summary'!M905)),1,2),IF(ISNUMBER(SEARCH("No",'2_all_summary'!M905)),4,3))</f>
        <v>4</v>
      </c>
      <c r="K906" s="41">
        <f>IF(ISNUMBER(SEARCH("Yes",'2_all_summary'!$H905)),IF(ISNUMBER(SEARCH("Yes",'2_all_summary'!N905)),1,2),IF(ISNUMBER(SEARCH("No",'2_all_summary'!N905)),4,3))</f>
        <v>4</v>
      </c>
      <c r="L906" s="41">
        <f>IF(ISNUMBER(SEARCH("Yes",'2_all_summary'!$H905)),IF(ISNUMBER(SEARCH("Yes",'2_all_summary'!O905)),1,2),IF(ISNUMBER(SEARCH("No",'2_all_summary'!O905)),4,3))</f>
        <v>4</v>
      </c>
      <c r="M906" s="41">
        <f>IF(ISNUMBER(SEARCH("Yes",'2_all_summary'!$H905)),IF(0&lt;'2_all_summary'!P905,1,2),IF(0='2_all_summary'!P905,4,3))</f>
        <v>4</v>
      </c>
      <c r="N906" s="41">
        <f>IF(ISNUMBER(SEARCH("Yes",'2_all_summary'!$H905)),IF(ISNUMBER(SEARCH("Yes",'2_all_summary'!Q905)),1,2),IF(ISNUMBER(SEARCH("No",'2_all_summary'!Q905)),4,3))</f>
        <v>4</v>
      </c>
      <c r="O906" s="41">
        <f>IF(ISNUMBER(SEARCH("Yes",'2_all_summary'!$H905)),IF(ISNUMBER(SEARCH("Yes",'2_all_summary'!R905)),1,2),IF(ISNUMBER(SEARCH("No",'2_all_summary'!R905)),4,3))</f>
        <v>4</v>
      </c>
      <c r="P906" s="41">
        <f>IF(ISNUMBER(SEARCH("Yes",'2_all_summary'!$H905)),IF(ISNUMBER(SEARCH("Yes",'2_all_summary'!S905)),1,2),IF(ISNUMBER(SEARCH("No",'2_all_summary'!S905)),4,3))</f>
        <v>4</v>
      </c>
      <c r="Q906" s="41">
        <f>IF(ISNUMBER(SEARCH("Yes",'2_all_summary'!$H905)),IF(0&lt;'2_all_summary'!T905,1,2),IF(0='2_all_summary'!T905,4,3))</f>
        <v>4</v>
      </c>
      <c r="R906" s="41">
        <f>IF(ISNUMBER(SEARCH("Yes",'2_all_summary'!$H905)),IF(ISNUMBER(SEARCH("Yes",'2_all_summary'!U905)),1,2),IF(ISNUMBER(SEARCH("No",'2_all_summary'!U905)),4,3))</f>
        <v>4</v>
      </c>
    </row>
    <row r="907" spans="7:18" x14ac:dyDescent="0.3">
      <c r="G907" s="56"/>
      <c r="H907" s="41" t="str">
        <f>'2_all_summary'!D906</f>
        <v>A randomized trial to assess retention rates using mobile phone reminders versus physical contact tracing in a potential HIV vaccine efficacy population of fishing communities around Lake Victoria, Uganda</v>
      </c>
      <c r="I907" s="41" t="str">
        <f>'2_all_summary'!E906</f>
        <v>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StataÂ®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Â© 2018 The Author(s).</v>
      </c>
      <c r="J907" s="41">
        <f>IF(ISNUMBER(SEARCH("Yes",'2_all_summary'!$H906)),IF(ISNUMBER(SEARCH("Yes",'2_all_summary'!M906)),1,2),IF(ISNUMBER(SEARCH("No",'2_all_summary'!M906)),4,3))</f>
        <v>4</v>
      </c>
      <c r="K907" s="41">
        <f>IF(ISNUMBER(SEARCH("Yes",'2_all_summary'!$H906)),IF(ISNUMBER(SEARCH("Yes",'2_all_summary'!N906)),1,2),IF(ISNUMBER(SEARCH("No",'2_all_summary'!N906)),4,3))</f>
        <v>4</v>
      </c>
      <c r="L907" s="41">
        <f>IF(ISNUMBER(SEARCH("Yes",'2_all_summary'!$H906)),IF(ISNUMBER(SEARCH("Yes",'2_all_summary'!O906)),1,2),IF(ISNUMBER(SEARCH("No",'2_all_summary'!O906)),4,3))</f>
        <v>4</v>
      </c>
      <c r="M907" s="41">
        <f>IF(ISNUMBER(SEARCH("Yes",'2_all_summary'!$H906)),IF(0&lt;'2_all_summary'!P906,1,2),IF(0='2_all_summary'!P906,4,3))</f>
        <v>4</v>
      </c>
      <c r="N907" s="41">
        <f>IF(ISNUMBER(SEARCH("Yes",'2_all_summary'!$H906)),IF(ISNUMBER(SEARCH("Yes",'2_all_summary'!Q906)),1,2),IF(ISNUMBER(SEARCH("No",'2_all_summary'!Q906)),4,3))</f>
        <v>4</v>
      </c>
      <c r="O907" s="41">
        <f>IF(ISNUMBER(SEARCH("Yes",'2_all_summary'!$H906)),IF(ISNUMBER(SEARCH("Yes",'2_all_summary'!R906)),1,2),IF(ISNUMBER(SEARCH("No",'2_all_summary'!R906)),4,3))</f>
        <v>4</v>
      </c>
      <c r="P907" s="41">
        <f>IF(ISNUMBER(SEARCH("Yes",'2_all_summary'!$H906)),IF(ISNUMBER(SEARCH("Yes",'2_all_summary'!S906)),1,2),IF(ISNUMBER(SEARCH("No",'2_all_summary'!S906)),4,3))</f>
        <v>4</v>
      </c>
      <c r="Q907" s="41">
        <f>IF(ISNUMBER(SEARCH("Yes",'2_all_summary'!$H906)),IF(0&lt;'2_all_summary'!T906,1,2),IF(0='2_all_summary'!T906,4,3))</f>
        <v>4</v>
      </c>
      <c r="R907" s="41">
        <f>IF(ISNUMBER(SEARCH("Yes",'2_all_summary'!$H906)),IF(ISNUMBER(SEARCH("Yes",'2_all_summary'!U906)),1,2),IF(ISNUMBER(SEARCH("No",'2_all_summary'!U906)),4,3))</f>
        <v>4</v>
      </c>
    </row>
    <row r="908" spans="7:18" x14ac:dyDescent="0.3">
      <c r="G908" s="56"/>
      <c r="H908" s="41" t="str">
        <f>'2_all_summary'!D907</f>
        <v>Patterns of co-operation in community based fishery management: A sociological study on the people of Hail Haor</v>
      </c>
      <c r="I908" s="41" t="str">
        <f>'2_all_summary'!E907</f>
        <v>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v>
      </c>
      <c r="J908" s="41">
        <f>IF(ISNUMBER(SEARCH("Yes",'2_all_summary'!$H907)),IF(ISNUMBER(SEARCH("Yes",'2_all_summary'!M907)),1,2),IF(ISNUMBER(SEARCH("No",'2_all_summary'!M907)),4,3))</f>
        <v>4</v>
      </c>
      <c r="K908" s="41">
        <f>IF(ISNUMBER(SEARCH("Yes",'2_all_summary'!$H907)),IF(ISNUMBER(SEARCH("Yes",'2_all_summary'!N907)),1,2),IF(ISNUMBER(SEARCH("No",'2_all_summary'!N907)),4,3))</f>
        <v>4</v>
      </c>
      <c r="L908" s="41">
        <f>IF(ISNUMBER(SEARCH("Yes",'2_all_summary'!$H907)),IF(ISNUMBER(SEARCH("Yes",'2_all_summary'!O907)),1,2),IF(ISNUMBER(SEARCH("No",'2_all_summary'!O907)),4,3))</f>
        <v>4</v>
      </c>
      <c r="M908" s="41">
        <f>IF(ISNUMBER(SEARCH("Yes",'2_all_summary'!$H907)),IF(0&lt;'2_all_summary'!P907,1,2),IF(0='2_all_summary'!P907,4,3))</f>
        <v>4</v>
      </c>
      <c r="N908" s="41">
        <f>IF(ISNUMBER(SEARCH("Yes",'2_all_summary'!$H907)),IF(ISNUMBER(SEARCH("Yes",'2_all_summary'!Q907)),1,2),IF(ISNUMBER(SEARCH("No",'2_all_summary'!Q907)),4,3))</f>
        <v>4</v>
      </c>
      <c r="O908" s="41">
        <f>IF(ISNUMBER(SEARCH("Yes",'2_all_summary'!$H907)),IF(ISNUMBER(SEARCH("Yes",'2_all_summary'!R907)),1,2),IF(ISNUMBER(SEARCH("No",'2_all_summary'!R907)),4,3))</f>
        <v>4</v>
      </c>
      <c r="P908" s="41">
        <f>IF(ISNUMBER(SEARCH("Yes",'2_all_summary'!$H907)),IF(ISNUMBER(SEARCH("Yes",'2_all_summary'!S907)),1,2),IF(ISNUMBER(SEARCH("No",'2_all_summary'!S907)),4,3))</f>
        <v>4</v>
      </c>
      <c r="Q908" s="41">
        <f>IF(ISNUMBER(SEARCH("Yes",'2_all_summary'!$H907)),IF(0&lt;'2_all_summary'!T907,1,2),IF(0='2_all_summary'!T907,4,3))</f>
        <v>4</v>
      </c>
      <c r="R908" s="41">
        <f>IF(ISNUMBER(SEARCH("Yes",'2_all_summary'!$H907)),IF(ISNUMBER(SEARCH("Yes",'2_all_summary'!U907)),1,2),IF(ISNUMBER(SEARCH("No",'2_all_summary'!U907)),4,3))</f>
        <v>4</v>
      </c>
    </row>
    <row r="909" spans="7:18" x14ac:dyDescent="0.3">
      <c r="G909" s="56"/>
      <c r="H909" s="41" t="str">
        <f>'2_all_summary'!D908</f>
        <v>The Ecological Role of the Vaquita, Phocoena sinus, in the Ecosystem of the Northern Gulf of California</v>
      </c>
      <c r="I909" s="41" t="str">
        <f>'2_all_summary'!E908</f>
        <v>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Â© 2012 Springer Science+Business Media New York.</v>
      </c>
      <c r="J909" s="41">
        <f>IF(ISNUMBER(SEARCH("Yes",'2_all_summary'!$H908)),IF(ISNUMBER(SEARCH("Yes",'2_all_summary'!M908)),1,2),IF(ISNUMBER(SEARCH("No",'2_all_summary'!M908)),4,3))</f>
        <v>4</v>
      </c>
      <c r="K909" s="41">
        <f>IF(ISNUMBER(SEARCH("Yes",'2_all_summary'!$H908)),IF(ISNUMBER(SEARCH("Yes",'2_all_summary'!N908)),1,2),IF(ISNUMBER(SEARCH("No",'2_all_summary'!N908)),4,3))</f>
        <v>4</v>
      </c>
      <c r="L909" s="41">
        <f>IF(ISNUMBER(SEARCH("Yes",'2_all_summary'!$H908)),IF(ISNUMBER(SEARCH("Yes",'2_all_summary'!O908)),1,2),IF(ISNUMBER(SEARCH("No",'2_all_summary'!O908)),4,3))</f>
        <v>4</v>
      </c>
      <c r="M909" s="41">
        <f>IF(ISNUMBER(SEARCH("Yes",'2_all_summary'!$H908)),IF(0&lt;'2_all_summary'!P908,1,2),IF(0='2_all_summary'!P908,4,3))</f>
        <v>4</v>
      </c>
      <c r="N909" s="41">
        <f>IF(ISNUMBER(SEARCH("Yes",'2_all_summary'!$H908)),IF(ISNUMBER(SEARCH("Yes",'2_all_summary'!Q908)),1,2),IF(ISNUMBER(SEARCH("No",'2_all_summary'!Q908)),4,3))</f>
        <v>4</v>
      </c>
      <c r="O909" s="41">
        <f>IF(ISNUMBER(SEARCH("Yes",'2_all_summary'!$H908)),IF(ISNUMBER(SEARCH("Yes",'2_all_summary'!R908)),1,2),IF(ISNUMBER(SEARCH("No",'2_all_summary'!R908)),4,3))</f>
        <v>4</v>
      </c>
      <c r="P909" s="41">
        <f>IF(ISNUMBER(SEARCH("Yes",'2_all_summary'!$H908)),IF(ISNUMBER(SEARCH("Yes",'2_all_summary'!S908)),1,2),IF(ISNUMBER(SEARCH("No",'2_all_summary'!S908)),4,3))</f>
        <v>4</v>
      </c>
      <c r="Q909" s="41">
        <f>IF(ISNUMBER(SEARCH("Yes",'2_all_summary'!$H908)),IF(0&lt;'2_all_summary'!T908,1,2),IF(0='2_all_summary'!T908,4,3))</f>
        <v>4</v>
      </c>
      <c r="R909" s="41">
        <f>IF(ISNUMBER(SEARCH("Yes",'2_all_summary'!$H908)),IF(ISNUMBER(SEARCH("Yes",'2_all_summary'!U908)),1,2),IF(ISNUMBER(SEARCH("No",'2_all_summary'!U908)),4,3))</f>
        <v>4</v>
      </c>
    </row>
    <row r="910" spans="7:18" x14ac:dyDescent="0.3">
      <c r="G910" s="56"/>
      <c r="H910" s="41" t="str">
        <f>'2_all_summary'!D909</f>
        <v>Information diffusion in two marine protected area networks in the Central Visayas Region, Philippines</v>
      </c>
      <c r="I910" s="41" t="str">
        <f>'2_all_summary'!E909</f>
        <v>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Â© Taylor &amp; Francis Group, LLC.</v>
      </c>
      <c r="J910" s="41">
        <f>IF(ISNUMBER(SEARCH("Yes",'2_all_summary'!$H909)),IF(ISNUMBER(SEARCH("Yes",'2_all_summary'!M909)),1,2),IF(ISNUMBER(SEARCH("No",'2_all_summary'!M909)),4,3))</f>
        <v>4</v>
      </c>
      <c r="K910" s="41">
        <f>IF(ISNUMBER(SEARCH("Yes",'2_all_summary'!$H909)),IF(ISNUMBER(SEARCH("Yes",'2_all_summary'!N909)),1,2),IF(ISNUMBER(SEARCH("No",'2_all_summary'!N909)),4,3))</f>
        <v>4</v>
      </c>
      <c r="L910" s="41">
        <f>IF(ISNUMBER(SEARCH("Yes",'2_all_summary'!$H909)),IF(ISNUMBER(SEARCH("Yes",'2_all_summary'!O909)),1,2),IF(ISNUMBER(SEARCH("No",'2_all_summary'!O909)),4,3))</f>
        <v>4</v>
      </c>
      <c r="M910" s="41">
        <f>IF(ISNUMBER(SEARCH("Yes",'2_all_summary'!$H909)),IF(0&lt;'2_all_summary'!P909,1,2),IF(0='2_all_summary'!P909,4,3))</f>
        <v>4</v>
      </c>
      <c r="N910" s="41">
        <f>IF(ISNUMBER(SEARCH("Yes",'2_all_summary'!$H909)),IF(ISNUMBER(SEARCH("Yes",'2_all_summary'!Q909)),1,2),IF(ISNUMBER(SEARCH("No",'2_all_summary'!Q909)),4,3))</f>
        <v>4</v>
      </c>
      <c r="O910" s="41">
        <f>IF(ISNUMBER(SEARCH("Yes",'2_all_summary'!$H909)),IF(ISNUMBER(SEARCH("Yes",'2_all_summary'!R909)),1,2),IF(ISNUMBER(SEARCH("No",'2_all_summary'!R909)),4,3))</f>
        <v>4</v>
      </c>
      <c r="P910" s="41">
        <f>IF(ISNUMBER(SEARCH("Yes",'2_all_summary'!$H909)),IF(ISNUMBER(SEARCH("Yes",'2_all_summary'!S909)),1,2),IF(ISNUMBER(SEARCH("No",'2_all_summary'!S909)),4,3))</f>
        <v>4</v>
      </c>
      <c r="Q910" s="41">
        <f>IF(ISNUMBER(SEARCH("Yes",'2_all_summary'!$H909)),IF(0&lt;'2_all_summary'!T909,1,2),IF(0='2_all_summary'!T909,4,3))</f>
        <v>4</v>
      </c>
      <c r="R910" s="41">
        <f>IF(ISNUMBER(SEARCH("Yes",'2_all_summary'!$H909)),IF(ISNUMBER(SEARCH("Yes",'2_all_summary'!U909)),1,2),IF(ISNUMBER(SEARCH("No",'2_all_summary'!U909)),4,3))</f>
        <v>4</v>
      </c>
    </row>
    <row r="911" spans="7:18" x14ac:dyDescent="0.3">
      <c r="G911" s="56"/>
      <c r="H911" s="41" t="str">
        <f>'2_all_summary'!D910</f>
        <v>Examining the Role of Social Capital in Community Collective Action for Sustainable Wetland Fisheries in Bangladesh</v>
      </c>
      <c r="I911" s="41" t="str">
        <f>'2_all_summary'!E910</f>
        <v>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governmentâ€™s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Â© 2015, Society of Wetland Scientists.</v>
      </c>
      <c r="J911" s="41">
        <f>IF(ISNUMBER(SEARCH("Yes",'2_all_summary'!$H910)),IF(ISNUMBER(SEARCH("Yes",'2_all_summary'!M910)),1,2),IF(ISNUMBER(SEARCH("No",'2_all_summary'!M910)),4,3))</f>
        <v>4</v>
      </c>
      <c r="K911" s="41">
        <f>IF(ISNUMBER(SEARCH("Yes",'2_all_summary'!$H910)),IF(ISNUMBER(SEARCH("Yes",'2_all_summary'!N910)),1,2),IF(ISNUMBER(SEARCH("No",'2_all_summary'!N910)),4,3))</f>
        <v>4</v>
      </c>
      <c r="L911" s="41">
        <f>IF(ISNUMBER(SEARCH("Yes",'2_all_summary'!$H910)),IF(ISNUMBER(SEARCH("Yes",'2_all_summary'!O910)),1,2),IF(ISNUMBER(SEARCH("No",'2_all_summary'!O910)),4,3))</f>
        <v>4</v>
      </c>
      <c r="M911" s="41">
        <f>IF(ISNUMBER(SEARCH("Yes",'2_all_summary'!$H910)),IF(0&lt;'2_all_summary'!P910,1,2),IF(0='2_all_summary'!P910,4,3))</f>
        <v>4</v>
      </c>
      <c r="N911" s="41">
        <f>IF(ISNUMBER(SEARCH("Yes",'2_all_summary'!$H910)),IF(ISNUMBER(SEARCH("Yes",'2_all_summary'!Q910)),1,2),IF(ISNUMBER(SEARCH("No",'2_all_summary'!Q910)),4,3))</f>
        <v>4</v>
      </c>
      <c r="O911" s="41">
        <f>IF(ISNUMBER(SEARCH("Yes",'2_all_summary'!$H910)),IF(ISNUMBER(SEARCH("Yes",'2_all_summary'!R910)),1,2),IF(ISNUMBER(SEARCH("No",'2_all_summary'!R910)),4,3))</f>
        <v>4</v>
      </c>
      <c r="P911" s="41">
        <f>IF(ISNUMBER(SEARCH("Yes",'2_all_summary'!$H910)),IF(ISNUMBER(SEARCH("Yes",'2_all_summary'!S910)),1,2),IF(ISNUMBER(SEARCH("No",'2_all_summary'!S910)),4,3))</f>
        <v>4</v>
      </c>
      <c r="Q911" s="41">
        <f>IF(ISNUMBER(SEARCH("Yes",'2_all_summary'!$H910)),IF(0&lt;'2_all_summary'!T910,1,2),IF(0='2_all_summary'!T910,4,3))</f>
        <v>4</v>
      </c>
      <c r="R911" s="41">
        <f>IF(ISNUMBER(SEARCH("Yes",'2_all_summary'!$H910)),IF(ISNUMBER(SEARCH("Yes",'2_all_summary'!U910)),1,2),IF(ISNUMBER(SEARCH("No",'2_all_summary'!U910)),4,3))</f>
        <v>4</v>
      </c>
    </row>
    <row r="912" spans="7:18" x14ac:dyDescent="0.3">
      <c r="G912" s="56"/>
      <c r="H912" s="41" t="str">
        <f>'2_all_summary'!D911</f>
        <v>Linking small-scale fisheries co-management to U.N. Sustainable Development Goals</v>
      </c>
      <c r="I912" s="41" t="str">
        <f>'2_all_summary'!E911</f>
        <v>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Islandsâ€“â€“a region rich in local marine governanceâ€“â€“to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Â© 2022 The Authors. Conservation Biology published by Wiley Periodicals LLC on behalf of Society for Conservation Biology.</v>
      </c>
      <c r="J912" s="41">
        <f>IF(ISNUMBER(SEARCH("Yes",'2_all_summary'!$H911)),IF(ISNUMBER(SEARCH("Yes",'2_all_summary'!M911)),1,2),IF(ISNUMBER(SEARCH("No",'2_all_summary'!M911)),4,3))</f>
        <v>2</v>
      </c>
      <c r="K912" s="41">
        <f>IF(ISNUMBER(SEARCH("Yes",'2_all_summary'!$H911)),IF(ISNUMBER(SEARCH("Yes",'2_all_summary'!N911)),1,2),IF(ISNUMBER(SEARCH("No",'2_all_summary'!N911)),4,3))</f>
        <v>2</v>
      </c>
      <c r="L912" s="41">
        <f>IF(ISNUMBER(SEARCH("Yes",'2_all_summary'!$H911)),IF(ISNUMBER(SEARCH("Yes",'2_all_summary'!O911)),1,2),IF(ISNUMBER(SEARCH("No",'2_all_summary'!O911)),4,3))</f>
        <v>2</v>
      </c>
      <c r="M912" s="41">
        <f>IF(ISNUMBER(SEARCH("Yes",'2_all_summary'!$H911)),IF(0&lt;'2_all_summary'!P911,1,2),IF(0='2_all_summary'!P911,4,3))</f>
        <v>2</v>
      </c>
      <c r="N912" s="41">
        <f>IF(ISNUMBER(SEARCH("Yes",'2_all_summary'!$H911)),IF(ISNUMBER(SEARCH("Yes",'2_all_summary'!Q911)),1,2),IF(ISNUMBER(SEARCH("No",'2_all_summary'!Q911)),4,3))</f>
        <v>2</v>
      </c>
      <c r="O912" s="41">
        <f>IF(ISNUMBER(SEARCH("Yes",'2_all_summary'!$H911)),IF(ISNUMBER(SEARCH("Yes",'2_all_summary'!R911)),1,2),IF(ISNUMBER(SEARCH("No",'2_all_summary'!R911)),4,3))</f>
        <v>1</v>
      </c>
      <c r="P912" s="41">
        <f>IF(ISNUMBER(SEARCH("Yes",'2_all_summary'!$H911)),IF(ISNUMBER(SEARCH("Yes",'2_all_summary'!S911)),1,2),IF(ISNUMBER(SEARCH("No",'2_all_summary'!S911)),4,3))</f>
        <v>1</v>
      </c>
      <c r="Q912" s="41">
        <f>IF(ISNUMBER(SEARCH("Yes",'2_all_summary'!$H911)),IF(0&lt;'2_all_summary'!T911,1,2),IF(0='2_all_summary'!T911,4,3))</f>
        <v>1</v>
      </c>
      <c r="R912" s="41">
        <f>IF(ISNUMBER(SEARCH("Yes",'2_all_summary'!$H911)),IF(ISNUMBER(SEARCH("Yes",'2_all_summary'!U911)),1,2),IF(ISNUMBER(SEARCH("No",'2_all_summary'!U911)),4,3))</f>
        <v>1</v>
      </c>
    </row>
    <row r="913" spans="7:18" x14ac:dyDescent="0.3">
      <c r="G913" s="56"/>
      <c r="H913" s="41" t="str">
        <f>'2_all_summary'!D912</f>
        <v>Applicability of ecological assessment tools for management decision-making: A case study from the Lima estuary (NW Portugal)</v>
      </c>
      <c r="I913" s="41" t="str">
        <f>'2_all_summary'!E912</f>
        <v>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Â© 2011 Elsevier Ltd.</v>
      </c>
      <c r="J913" s="41">
        <f>IF(ISNUMBER(SEARCH("Yes",'2_all_summary'!$H912)),IF(ISNUMBER(SEARCH("Yes",'2_all_summary'!M912)),1,2),IF(ISNUMBER(SEARCH("No",'2_all_summary'!M912)),4,3))</f>
        <v>4</v>
      </c>
      <c r="K913" s="41">
        <f>IF(ISNUMBER(SEARCH("Yes",'2_all_summary'!$H912)),IF(ISNUMBER(SEARCH("Yes",'2_all_summary'!N912)),1,2),IF(ISNUMBER(SEARCH("No",'2_all_summary'!N912)),4,3))</f>
        <v>4</v>
      </c>
      <c r="L913" s="41">
        <f>IF(ISNUMBER(SEARCH("Yes",'2_all_summary'!$H912)),IF(ISNUMBER(SEARCH("Yes",'2_all_summary'!O912)),1,2),IF(ISNUMBER(SEARCH("No",'2_all_summary'!O912)),4,3))</f>
        <v>4</v>
      </c>
      <c r="M913" s="41">
        <f>IF(ISNUMBER(SEARCH("Yes",'2_all_summary'!$H912)),IF(0&lt;'2_all_summary'!P912,1,2),IF(0='2_all_summary'!P912,4,3))</f>
        <v>4</v>
      </c>
      <c r="N913" s="41">
        <f>IF(ISNUMBER(SEARCH("Yes",'2_all_summary'!$H912)),IF(ISNUMBER(SEARCH("Yes",'2_all_summary'!Q912)),1,2),IF(ISNUMBER(SEARCH("No",'2_all_summary'!Q912)),4,3))</f>
        <v>4</v>
      </c>
      <c r="O913" s="41">
        <f>IF(ISNUMBER(SEARCH("Yes",'2_all_summary'!$H912)),IF(ISNUMBER(SEARCH("Yes",'2_all_summary'!R912)),1,2),IF(ISNUMBER(SEARCH("No",'2_all_summary'!R912)),4,3))</f>
        <v>4</v>
      </c>
      <c r="P913" s="41">
        <f>IF(ISNUMBER(SEARCH("Yes",'2_all_summary'!$H912)),IF(ISNUMBER(SEARCH("Yes",'2_all_summary'!S912)),1,2),IF(ISNUMBER(SEARCH("No",'2_all_summary'!S912)),4,3))</f>
        <v>4</v>
      </c>
      <c r="Q913" s="41">
        <f>IF(ISNUMBER(SEARCH("Yes",'2_all_summary'!$H912)),IF(0&lt;'2_all_summary'!T912,1,2),IF(0='2_all_summary'!T912,4,3))</f>
        <v>4</v>
      </c>
      <c r="R913" s="41">
        <f>IF(ISNUMBER(SEARCH("Yes",'2_all_summary'!$H912)),IF(ISNUMBER(SEARCH("Yes",'2_all_summary'!U912)),1,2),IF(ISNUMBER(SEARCH("No",'2_all_summary'!U912)),4,3))</f>
        <v>4</v>
      </c>
    </row>
    <row r="914" spans="7:18" x14ac:dyDescent="0.3">
      <c r="G914" s="56"/>
      <c r="H914" s="41" t="str">
        <f>'2_all_summary'!D913</f>
        <v>Marine extractive reserves of Brazil: Contradictions of legal order, sustainability and ecological aspect [Reservas extrativistas marinhas do Brasil: ContradiÃ§Ãµes de ordem legal, sustentabilidade e aspecto ecolÃ³gico]</v>
      </c>
      <c r="I914" s="41" t="str">
        <f>'2_all_summary'!E913</f>
        <v>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v>
      </c>
      <c r="J914" s="41">
        <f>IF(ISNUMBER(SEARCH("Yes",'2_all_summary'!$H913)),IF(ISNUMBER(SEARCH("Yes",'2_all_summary'!M913)),1,2),IF(ISNUMBER(SEARCH("No",'2_all_summary'!M913)),4,3))</f>
        <v>4</v>
      </c>
      <c r="K914" s="41">
        <f>IF(ISNUMBER(SEARCH("Yes",'2_all_summary'!$H913)),IF(ISNUMBER(SEARCH("Yes",'2_all_summary'!N913)),1,2),IF(ISNUMBER(SEARCH("No",'2_all_summary'!N913)),4,3))</f>
        <v>4</v>
      </c>
      <c r="L914" s="41">
        <f>IF(ISNUMBER(SEARCH("Yes",'2_all_summary'!$H913)),IF(ISNUMBER(SEARCH("Yes",'2_all_summary'!O913)),1,2),IF(ISNUMBER(SEARCH("No",'2_all_summary'!O913)),4,3))</f>
        <v>4</v>
      </c>
      <c r="M914" s="41">
        <f>IF(ISNUMBER(SEARCH("Yes",'2_all_summary'!$H913)),IF(0&lt;'2_all_summary'!P913,1,2),IF(0='2_all_summary'!P913,4,3))</f>
        <v>4</v>
      </c>
      <c r="N914" s="41">
        <f>IF(ISNUMBER(SEARCH("Yes",'2_all_summary'!$H913)),IF(ISNUMBER(SEARCH("Yes",'2_all_summary'!Q913)),1,2),IF(ISNUMBER(SEARCH("No",'2_all_summary'!Q913)),4,3))</f>
        <v>4</v>
      </c>
      <c r="O914" s="41">
        <f>IF(ISNUMBER(SEARCH("Yes",'2_all_summary'!$H913)),IF(ISNUMBER(SEARCH("Yes",'2_all_summary'!R913)),1,2),IF(ISNUMBER(SEARCH("No",'2_all_summary'!R913)),4,3))</f>
        <v>4</v>
      </c>
      <c r="P914" s="41">
        <f>IF(ISNUMBER(SEARCH("Yes",'2_all_summary'!$H913)),IF(ISNUMBER(SEARCH("Yes",'2_all_summary'!S913)),1,2),IF(ISNUMBER(SEARCH("No",'2_all_summary'!S913)),4,3))</f>
        <v>4</v>
      </c>
      <c r="Q914" s="41">
        <f>IF(ISNUMBER(SEARCH("Yes",'2_all_summary'!$H913)),IF(0&lt;'2_all_summary'!T913,1,2),IF(0='2_all_summary'!T913,4,3))</f>
        <v>4</v>
      </c>
      <c r="R914" s="41">
        <f>IF(ISNUMBER(SEARCH("Yes",'2_all_summary'!$H913)),IF(ISNUMBER(SEARCH("Yes",'2_all_summary'!U913)),1,2),IF(ISNUMBER(SEARCH("No",'2_all_summary'!U913)),4,3))</f>
        <v>4</v>
      </c>
    </row>
    <row r="915" spans="7:18" x14ac:dyDescent="0.3">
      <c r="G915" s="56"/>
      <c r="H915" s="41" t="str">
        <f>'2_all_summary'!D914</f>
        <v>Community-based management for sustainable fisheries resources in Phang-nga Bay, Thailand</v>
      </c>
      <c r="I915" s="41" t="str">
        <f>'2_all_summary'!E914</f>
        <v>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v>
      </c>
      <c r="J915" s="41">
        <f>IF(ISNUMBER(SEARCH("Yes",'2_all_summary'!$H914)),IF(ISNUMBER(SEARCH("Yes",'2_all_summary'!M914)),1,2),IF(ISNUMBER(SEARCH("No",'2_all_summary'!M914)),4,3))</f>
        <v>4</v>
      </c>
      <c r="K915" s="41">
        <f>IF(ISNUMBER(SEARCH("Yes",'2_all_summary'!$H914)),IF(ISNUMBER(SEARCH("Yes",'2_all_summary'!N914)),1,2),IF(ISNUMBER(SEARCH("No",'2_all_summary'!N914)),4,3))</f>
        <v>4</v>
      </c>
      <c r="L915" s="41">
        <f>IF(ISNUMBER(SEARCH("Yes",'2_all_summary'!$H914)),IF(ISNUMBER(SEARCH("Yes",'2_all_summary'!O914)),1,2),IF(ISNUMBER(SEARCH("No",'2_all_summary'!O914)),4,3))</f>
        <v>4</v>
      </c>
      <c r="M915" s="41">
        <f>IF(ISNUMBER(SEARCH("Yes",'2_all_summary'!$H914)),IF(0&lt;'2_all_summary'!P914,1,2),IF(0='2_all_summary'!P914,4,3))</f>
        <v>4</v>
      </c>
      <c r="N915" s="41">
        <f>IF(ISNUMBER(SEARCH("Yes",'2_all_summary'!$H914)),IF(ISNUMBER(SEARCH("Yes",'2_all_summary'!Q914)),1,2),IF(ISNUMBER(SEARCH("No",'2_all_summary'!Q914)),4,3))</f>
        <v>4</v>
      </c>
      <c r="O915" s="41">
        <f>IF(ISNUMBER(SEARCH("Yes",'2_all_summary'!$H914)),IF(ISNUMBER(SEARCH("Yes",'2_all_summary'!R914)),1,2),IF(ISNUMBER(SEARCH("No",'2_all_summary'!R914)),4,3))</f>
        <v>4</v>
      </c>
      <c r="P915" s="41">
        <f>IF(ISNUMBER(SEARCH("Yes",'2_all_summary'!$H914)),IF(ISNUMBER(SEARCH("Yes",'2_all_summary'!S914)),1,2),IF(ISNUMBER(SEARCH("No",'2_all_summary'!S914)),4,3))</f>
        <v>4</v>
      </c>
      <c r="Q915" s="41">
        <f>IF(ISNUMBER(SEARCH("Yes",'2_all_summary'!$H914)),IF(0&lt;'2_all_summary'!T914,1,2),IF(0='2_all_summary'!T914,4,3))</f>
        <v>4</v>
      </c>
      <c r="R915" s="41">
        <f>IF(ISNUMBER(SEARCH("Yes",'2_all_summary'!$H914)),IF(ISNUMBER(SEARCH("Yes",'2_all_summary'!U914)),1,2),IF(ISNUMBER(SEARCH("No",'2_all_summary'!U914)),4,3))</f>
        <v>4</v>
      </c>
    </row>
    <row r="916" spans="7:18" x14ac:dyDescent="0.3">
      <c r="G916" s="56"/>
      <c r="H916" s="41" t="str">
        <f>'2_all_summary'!D915</f>
        <v>Traditional community-based coastal marine fisheries management in Viet Nam</v>
      </c>
      <c r="I916" s="41" t="str">
        <f>'2_all_summary'!E915</f>
        <v>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v>
      </c>
      <c r="J916" s="41">
        <f>IF(ISNUMBER(SEARCH("Yes",'2_all_summary'!$H915)),IF(ISNUMBER(SEARCH("Yes",'2_all_summary'!M915)),1,2),IF(ISNUMBER(SEARCH("No",'2_all_summary'!M915)),4,3))</f>
        <v>4</v>
      </c>
      <c r="K916" s="41">
        <f>IF(ISNUMBER(SEARCH("Yes",'2_all_summary'!$H915)),IF(ISNUMBER(SEARCH("Yes",'2_all_summary'!N915)),1,2),IF(ISNUMBER(SEARCH("No",'2_all_summary'!N915)),4,3))</f>
        <v>4</v>
      </c>
      <c r="L916" s="41">
        <f>IF(ISNUMBER(SEARCH("Yes",'2_all_summary'!$H915)),IF(ISNUMBER(SEARCH("Yes",'2_all_summary'!O915)),1,2),IF(ISNUMBER(SEARCH("No",'2_all_summary'!O915)),4,3))</f>
        <v>4</v>
      </c>
      <c r="M916" s="41">
        <f>IF(ISNUMBER(SEARCH("Yes",'2_all_summary'!$H915)),IF(0&lt;'2_all_summary'!P915,1,2),IF(0='2_all_summary'!P915,4,3))</f>
        <v>4</v>
      </c>
      <c r="N916" s="41">
        <f>IF(ISNUMBER(SEARCH("Yes",'2_all_summary'!$H915)),IF(ISNUMBER(SEARCH("Yes",'2_all_summary'!Q915)),1,2),IF(ISNUMBER(SEARCH("No",'2_all_summary'!Q915)),4,3))</f>
        <v>4</v>
      </c>
      <c r="O916" s="41">
        <f>IF(ISNUMBER(SEARCH("Yes",'2_all_summary'!$H915)),IF(ISNUMBER(SEARCH("Yes",'2_all_summary'!R915)),1,2),IF(ISNUMBER(SEARCH("No",'2_all_summary'!R915)),4,3))</f>
        <v>4</v>
      </c>
      <c r="P916" s="41">
        <f>IF(ISNUMBER(SEARCH("Yes",'2_all_summary'!$H915)),IF(ISNUMBER(SEARCH("Yes",'2_all_summary'!S915)),1,2),IF(ISNUMBER(SEARCH("No",'2_all_summary'!S915)),4,3))</f>
        <v>4</v>
      </c>
      <c r="Q916" s="41">
        <f>IF(ISNUMBER(SEARCH("Yes",'2_all_summary'!$H915)),IF(0&lt;'2_all_summary'!T915,1,2),IF(0='2_all_summary'!T915,4,3))</f>
        <v>4</v>
      </c>
      <c r="R916" s="41">
        <f>IF(ISNUMBER(SEARCH("Yes",'2_all_summary'!$H915)),IF(ISNUMBER(SEARCH("Yes",'2_all_summary'!U915)),1,2),IF(ISNUMBER(SEARCH("No",'2_all_summary'!U915)),4,3))</f>
        <v>4</v>
      </c>
    </row>
    <row r="917" spans="7:18" x14ac:dyDescent="0.3">
      <c r="G917" s="56"/>
      <c r="H917" s="41" t="str">
        <f>'2_all_summary'!D916</f>
        <v>Treesleeper camp: A case study of a community tourism project in Tsintsabis, Namibia</v>
      </c>
      <c r="I917" s="41" t="str">
        <f>'2_all_summary'!E916</f>
        <v>â€˜Generally, with one or two exceptions, the bushmen photographed are anonymous. Tey are portrayed as iconic symbols rather than individuals.â€™ â€˜Modern day Bushmen will greet you from their homes, inquisitive of intruders in their quiet lives.â€™ Introduction Tourism in Namibia has a strong focus on nature. â€˜Cultural tourismâ€™ or â€˜ethnic tourismâ€™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â€˜African experienceâ€™.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Â© Contributors 2012. All Rights Reserved.</v>
      </c>
      <c r="J917" s="41">
        <f>IF(ISNUMBER(SEARCH("Yes",'2_all_summary'!$H916)),IF(ISNUMBER(SEARCH("Yes",'2_all_summary'!M916)),1,2),IF(ISNUMBER(SEARCH("No",'2_all_summary'!M916)),4,3))</f>
        <v>4</v>
      </c>
      <c r="K917" s="41">
        <f>IF(ISNUMBER(SEARCH("Yes",'2_all_summary'!$H916)),IF(ISNUMBER(SEARCH("Yes",'2_all_summary'!N916)),1,2),IF(ISNUMBER(SEARCH("No",'2_all_summary'!N916)),4,3))</f>
        <v>4</v>
      </c>
      <c r="L917" s="41">
        <f>IF(ISNUMBER(SEARCH("Yes",'2_all_summary'!$H916)),IF(ISNUMBER(SEARCH("Yes",'2_all_summary'!O916)),1,2),IF(ISNUMBER(SEARCH("No",'2_all_summary'!O916)),4,3))</f>
        <v>4</v>
      </c>
      <c r="M917" s="41">
        <f>IF(ISNUMBER(SEARCH("Yes",'2_all_summary'!$H916)),IF(0&lt;'2_all_summary'!P916,1,2),IF(0='2_all_summary'!P916,4,3))</f>
        <v>4</v>
      </c>
      <c r="N917" s="41">
        <f>IF(ISNUMBER(SEARCH("Yes",'2_all_summary'!$H916)),IF(ISNUMBER(SEARCH("Yes",'2_all_summary'!Q916)),1,2),IF(ISNUMBER(SEARCH("No",'2_all_summary'!Q916)),4,3))</f>
        <v>4</v>
      </c>
      <c r="O917" s="41">
        <f>IF(ISNUMBER(SEARCH("Yes",'2_all_summary'!$H916)),IF(ISNUMBER(SEARCH("Yes",'2_all_summary'!R916)),1,2),IF(ISNUMBER(SEARCH("No",'2_all_summary'!R916)),4,3))</f>
        <v>4</v>
      </c>
      <c r="P917" s="41">
        <f>IF(ISNUMBER(SEARCH("Yes",'2_all_summary'!$H916)),IF(ISNUMBER(SEARCH("Yes",'2_all_summary'!S916)),1,2),IF(ISNUMBER(SEARCH("No",'2_all_summary'!S916)),4,3))</f>
        <v>4</v>
      </c>
      <c r="Q917" s="41">
        <f>IF(ISNUMBER(SEARCH("Yes",'2_all_summary'!$H916)),IF(0&lt;'2_all_summary'!T916,1,2),IF(0='2_all_summary'!T916,4,3))</f>
        <v>4</v>
      </c>
      <c r="R917" s="41">
        <f>IF(ISNUMBER(SEARCH("Yes",'2_all_summary'!$H916)),IF(ISNUMBER(SEARCH("Yes",'2_all_summary'!U916)),1,2),IF(ISNUMBER(SEARCH("No",'2_all_summary'!U916)),4,3))</f>
        <v>4</v>
      </c>
    </row>
    <row r="918" spans="7:18" x14ac:dyDescent="0.3">
      <c r="G918" s="56"/>
      <c r="H918" s="41" t="str">
        <f>'2_all_summary'!D917</f>
        <v>Indicators of coral reef ecosystem recovery following reduction in logging and implementation of community-based management schemes in the Solomon Islands</v>
      </c>
      <c r="I918" s="41" t="str">
        <f>'2_all_summary'!E917</f>
        <v>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v>
      </c>
      <c r="J918" s="41">
        <f>IF(ISNUMBER(SEARCH("Yes",'2_all_summary'!$H917)),IF(ISNUMBER(SEARCH("Yes",'2_all_summary'!M917)),1,2),IF(ISNUMBER(SEARCH("No",'2_all_summary'!M917)),4,3))</f>
        <v>1</v>
      </c>
      <c r="K918" s="41">
        <f>IF(ISNUMBER(SEARCH("Yes",'2_all_summary'!$H917)),IF(ISNUMBER(SEARCH("Yes",'2_all_summary'!N917)),1,2),IF(ISNUMBER(SEARCH("No",'2_all_summary'!N917)),4,3))</f>
        <v>1</v>
      </c>
      <c r="L918" s="41">
        <f>IF(ISNUMBER(SEARCH("Yes",'2_all_summary'!$H917)),IF(ISNUMBER(SEARCH("Yes",'2_all_summary'!O917)),1,2),IF(ISNUMBER(SEARCH("No",'2_all_summary'!O917)),4,3))</f>
        <v>1</v>
      </c>
      <c r="M918" s="41">
        <f>IF(ISNUMBER(SEARCH("Yes",'2_all_summary'!$H917)),IF(0&lt;'2_all_summary'!P917,1,2),IF(0='2_all_summary'!P917,4,3))</f>
        <v>1</v>
      </c>
      <c r="N918" s="41">
        <f>IF(ISNUMBER(SEARCH("Yes",'2_all_summary'!$H917)),IF(ISNUMBER(SEARCH("Yes",'2_all_summary'!Q917)),1,2),IF(ISNUMBER(SEARCH("No",'2_all_summary'!Q917)),4,3))</f>
        <v>1</v>
      </c>
      <c r="O918" s="41">
        <f>IF(ISNUMBER(SEARCH("Yes",'2_all_summary'!$H917)),IF(ISNUMBER(SEARCH("Yes",'2_all_summary'!R917)),1,2),IF(ISNUMBER(SEARCH("No",'2_all_summary'!R917)),4,3))</f>
        <v>1</v>
      </c>
      <c r="P918" s="41">
        <f>IF(ISNUMBER(SEARCH("Yes",'2_all_summary'!$H917)),IF(ISNUMBER(SEARCH("Yes",'2_all_summary'!S917)),1,2),IF(ISNUMBER(SEARCH("No",'2_all_summary'!S917)),4,3))</f>
        <v>1</v>
      </c>
      <c r="Q918" s="41">
        <f>IF(ISNUMBER(SEARCH("Yes",'2_all_summary'!$H917)),IF(0&lt;'2_all_summary'!T917,1,2),IF(0='2_all_summary'!T917,4,3))</f>
        <v>1</v>
      </c>
      <c r="R918" s="41">
        <f>IF(ISNUMBER(SEARCH("Yes",'2_all_summary'!$H917)),IF(ISNUMBER(SEARCH("Yes",'2_all_summary'!U917)),1,2),IF(ISNUMBER(SEARCH("No",'2_all_summary'!U917)),4,3))</f>
        <v>1</v>
      </c>
    </row>
    <row r="919" spans="7:18" x14ac:dyDescent="0.3">
      <c r="G919" s="56"/>
      <c r="H919" s="41" t="str">
        <f>'2_all_summary'!D918</f>
        <v>Incorporating indigenous rights and environmental justice into fishery management: Comparing policy challenges and potentials from Alaska and Hawaii</v>
      </c>
      <c r="I919" s="41" t="str">
        <f>'2_all_summary'!E918</f>
        <v>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Â© 2013 Springer Science+Business Media New York.</v>
      </c>
      <c r="J919" s="41">
        <f>IF(ISNUMBER(SEARCH("Yes",'2_all_summary'!$H918)),IF(ISNUMBER(SEARCH("Yes",'2_all_summary'!M918)),1,2),IF(ISNUMBER(SEARCH("No",'2_all_summary'!M918)),4,3))</f>
        <v>4</v>
      </c>
      <c r="K919" s="41">
        <f>IF(ISNUMBER(SEARCH("Yes",'2_all_summary'!$H918)),IF(ISNUMBER(SEARCH("Yes",'2_all_summary'!N918)),1,2),IF(ISNUMBER(SEARCH("No",'2_all_summary'!N918)),4,3))</f>
        <v>4</v>
      </c>
      <c r="L919" s="41">
        <f>IF(ISNUMBER(SEARCH("Yes",'2_all_summary'!$H918)),IF(ISNUMBER(SEARCH("Yes",'2_all_summary'!O918)),1,2),IF(ISNUMBER(SEARCH("No",'2_all_summary'!O918)),4,3))</f>
        <v>4</v>
      </c>
      <c r="M919" s="41">
        <f>IF(ISNUMBER(SEARCH("Yes",'2_all_summary'!$H918)),IF(0&lt;'2_all_summary'!P918,1,2),IF(0='2_all_summary'!P918,4,3))</f>
        <v>4</v>
      </c>
      <c r="N919" s="41">
        <f>IF(ISNUMBER(SEARCH("Yes",'2_all_summary'!$H918)),IF(ISNUMBER(SEARCH("Yes",'2_all_summary'!Q918)),1,2),IF(ISNUMBER(SEARCH("No",'2_all_summary'!Q918)),4,3))</f>
        <v>4</v>
      </c>
      <c r="O919" s="41">
        <f>IF(ISNUMBER(SEARCH("Yes",'2_all_summary'!$H918)),IF(ISNUMBER(SEARCH("Yes",'2_all_summary'!R918)),1,2),IF(ISNUMBER(SEARCH("No",'2_all_summary'!R918)),4,3))</f>
        <v>4</v>
      </c>
      <c r="P919" s="41">
        <f>IF(ISNUMBER(SEARCH("Yes",'2_all_summary'!$H918)),IF(ISNUMBER(SEARCH("Yes",'2_all_summary'!S918)),1,2),IF(ISNUMBER(SEARCH("No",'2_all_summary'!S918)),4,3))</f>
        <v>4</v>
      </c>
      <c r="Q919" s="41">
        <f>IF(ISNUMBER(SEARCH("Yes",'2_all_summary'!$H918)),IF(0&lt;'2_all_summary'!T918,1,2),IF(0='2_all_summary'!T918,4,3))</f>
        <v>4</v>
      </c>
      <c r="R919" s="41">
        <f>IF(ISNUMBER(SEARCH("Yes",'2_all_summary'!$H918)),IF(ISNUMBER(SEARCH("Yes",'2_all_summary'!U918)),1,2),IF(ISNUMBER(SEARCH("No",'2_all_summary'!U918)),4,3))</f>
        <v>4</v>
      </c>
    </row>
    <row r="920" spans="7:18" x14ac:dyDescent="0.3">
      <c r="G920" s="56"/>
      <c r="H920" s="41" t="str">
        <f>'2_all_summary'!D919</f>
        <v>Population recovery, seasonal site fidelity, and daily activity of pirarucu (Arapaima spp.) in an Amazonian floodplain mosaic</v>
      </c>
      <c r="I920" s="41" t="str">
        <f>'2_all_summary'!E919</f>
        <v>Pirarucu (Arapaima spp.) are the world's largest scaled freshwater fish, reaching 3Â m in length and &gt;200Â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mosaicâ€”including lakes, the main river channel, tributary streams, and flooded forestsâ€”during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Â© 2019 John Wiley &amp; Sons Ltd.</v>
      </c>
      <c r="J920" s="41">
        <f>IF(ISNUMBER(SEARCH("Yes",'2_all_summary'!$H919)),IF(ISNUMBER(SEARCH("Yes",'2_all_summary'!M919)),1,2),IF(ISNUMBER(SEARCH("No",'2_all_summary'!M919)),4,3))</f>
        <v>4</v>
      </c>
      <c r="K920" s="41">
        <f>IF(ISNUMBER(SEARCH("Yes",'2_all_summary'!$H919)),IF(ISNUMBER(SEARCH("Yes",'2_all_summary'!N919)),1,2),IF(ISNUMBER(SEARCH("No",'2_all_summary'!N919)),4,3))</f>
        <v>4</v>
      </c>
      <c r="L920" s="41">
        <f>IF(ISNUMBER(SEARCH("Yes",'2_all_summary'!$H919)),IF(ISNUMBER(SEARCH("Yes",'2_all_summary'!O919)),1,2),IF(ISNUMBER(SEARCH("No",'2_all_summary'!O919)),4,3))</f>
        <v>4</v>
      </c>
      <c r="M920" s="41">
        <f>IF(ISNUMBER(SEARCH("Yes",'2_all_summary'!$H919)),IF(0&lt;'2_all_summary'!P919,1,2),IF(0='2_all_summary'!P919,4,3))</f>
        <v>4</v>
      </c>
      <c r="N920" s="41">
        <f>IF(ISNUMBER(SEARCH("Yes",'2_all_summary'!$H919)),IF(ISNUMBER(SEARCH("Yes",'2_all_summary'!Q919)),1,2),IF(ISNUMBER(SEARCH("No",'2_all_summary'!Q919)),4,3))</f>
        <v>4</v>
      </c>
      <c r="O920" s="41">
        <f>IF(ISNUMBER(SEARCH("Yes",'2_all_summary'!$H919)),IF(ISNUMBER(SEARCH("Yes",'2_all_summary'!R919)),1,2),IF(ISNUMBER(SEARCH("No",'2_all_summary'!R919)),4,3))</f>
        <v>4</v>
      </c>
      <c r="P920" s="41">
        <f>IF(ISNUMBER(SEARCH("Yes",'2_all_summary'!$H919)),IF(ISNUMBER(SEARCH("Yes",'2_all_summary'!S919)),1,2),IF(ISNUMBER(SEARCH("No",'2_all_summary'!S919)),4,3))</f>
        <v>4</v>
      </c>
      <c r="Q920" s="41">
        <f>IF(ISNUMBER(SEARCH("Yes",'2_all_summary'!$H919)),IF(0&lt;'2_all_summary'!T919,1,2),IF(0='2_all_summary'!T919,4,3))</f>
        <v>4</v>
      </c>
      <c r="R920" s="41">
        <f>IF(ISNUMBER(SEARCH("Yes",'2_all_summary'!$H919)),IF(ISNUMBER(SEARCH("Yes",'2_all_summary'!U919)),1,2),IF(ISNUMBER(SEARCH("No",'2_all_summary'!U919)),4,3))</f>
        <v>4</v>
      </c>
    </row>
    <row r="921" spans="7:18" x14ac:dyDescent="0.3">
      <c r="G921" s="56"/>
      <c r="H921" s="41" t="str">
        <f>'2_all_summary'!D920</f>
        <v>A method to count pirarucu Arapaima gigas: Fishers, assessment, and management</v>
      </c>
      <c r="I921" s="41" t="str">
        <f>'2_all_summary'!E920</f>
        <v>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v>
      </c>
      <c r="J921" s="41">
        <f>IF(ISNUMBER(SEARCH("Yes",'2_all_summary'!$H920)),IF(ISNUMBER(SEARCH("Yes",'2_all_summary'!M920)),1,2),IF(ISNUMBER(SEARCH("No",'2_all_summary'!M920)),4,3))</f>
        <v>4</v>
      </c>
      <c r="K921" s="41">
        <f>IF(ISNUMBER(SEARCH("Yes",'2_all_summary'!$H920)),IF(ISNUMBER(SEARCH("Yes",'2_all_summary'!N920)),1,2),IF(ISNUMBER(SEARCH("No",'2_all_summary'!N920)),4,3))</f>
        <v>4</v>
      </c>
      <c r="L921" s="41">
        <f>IF(ISNUMBER(SEARCH("Yes",'2_all_summary'!$H920)),IF(ISNUMBER(SEARCH("Yes",'2_all_summary'!O920)),1,2),IF(ISNUMBER(SEARCH("No",'2_all_summary'!O920)),4,3))</f>
        <v>4</v>
      </c>
      <c r="M921" s="41">
        <f>IF(ISNUMBER(SEARCH("Yes",'2_all_summary'!$H920)),IF(0&lt;'2_all_summary'!P920,1,2),IF(0='2_all_summary'!P920,4,3))</f>
        <v>4</v>
      </c>
      <c r="N921" s="41">
        <f>IF(ISNUMBER(SEARCH("Yes",'2_all_summary'!$H920)),IF(ISNUMBER(SEARCH("Yes",'2_all_summary'!Q920)),1,2),IF(ISNUMBER(SEARCH("No",'2_all_summary'!Q920)),4,3))</f>
        <v>4</v>
      </c>
      <c r="O921" s="41">
        <f>IF(ISNUMBER(SEARCH("Yes",'2_all_summary'!$H920)),IF(ISNUMBER(SEARCH("Yes",'2_all_summary'!R920)),1,2),IF(ISNUMBER(SEARCH("No",'2_all_summary'!R920)),4,3))</f>
        <v>4</v>
      </c>
      <c r="P921" s="41">
        <f>IF(ISNUMBER(SEARCH("Yes",'2_all_summary'!$H920)),IF(ISNUMBER(SEARCH("Yes",'2_all_summary'!S920)),1,2),IF(ISNUMBER(SEARCH("No",'2_all_summary'!S920)),4,3))</f>
        <v>4</v>
      </c>
      <c r="Q921" s="41">
        <f>IF(ISNUMBER(SEARCH("Yes",'2_all_summary'!$H920)),IF(0&lt;'2_all_summary'!T920,1,2),IF(0='2_all_summary'!T920,4,3))</f>
        <v>4</v>
      </c>
      <c r="R921" s="41">
        <f>IF(ISNUMBER(SEARCH("Yes",'2_all_summary'!$H920)),IF(ISNUMBER(SEARCH("Yes",'2_all_summary'!U920)),1,2),IF(ISNUMBER(SEARCH("No",'2_all_summary'!U920)),4,3))</f>
        <v>4</v>
      </c>
    </row>
    <row r="922" spans="7:18" x14ac:dyDescent="0.3">
      <c r="G922" s="56"/>
      <c r="H922" s="41" t="str">
        <f>'2_all_summary'!D921</f>
        <v>A political ecology of legal plural disconnection in the marine fishery of Junagadh District, Gujarat, India</v>
      </c>
      <c r="I922" s="41" t="str">
        <f>'2_all_summary'!E921</f>
        <v>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Â© 2015 Maarten Bavinck and Amalendu Jyotishi.</v>
      </c>
      <c r="J922" s="41">
        <f>IF(ISNUMBER(SEARCH("Yes",'2_all_summary'!$H921)),IF(ISNUMBER(SEARCH("Yes",'2_all_summary'!M921)),1,2),IF(ISNUMBER(SEARCH("No",'2_all_summary'!M921)),4,3))</f>
        <v>4</v>
      </c>
      <c r="K922" s="41">
        <f>IF(ISNUMBER(SEARCH("Yes",'2_all_summary'!$H921)),IF(ISNUMBER(SEARCH("Yes",'2_all_summary'!N921)),1,2),IF(ISNUMBER(SEARCH("No",'2_all_summary'!N921)),4,3))</f>
        <v>4</v>
      </c>
      <c r="L922" s="41">
        <f>IF(ISNUMBER(SEARCH("Yes",'2_all_summary'!$H921)),IF(ISNUMBER(SEARCH("Yes",'2_all_summary'!O921)),1,2),IF(ISNUMBER(SEARCH("No",'2_all_summary'!O921)),4,3))</f>
        <v>4</v>
      </c>
      <c r="M922" s="41">
        <f>IF(ISNUMBER(SEARCH("Yes",'2_all_summary'!$H921)),IF(0&lt;'2_all_summary'!P921,1,2),IF(0='2_all_summary'!P921,4,3))</f>
        <v>4</v>
      </c>
      <c r="N922" s="41">
        <f>IF(ISNUMBER(SEARCH("Yes",'2_all_summary'!$H921)),IF(ISNUMBER(SEARCH("Yes",'2_all_summary'!Q921)),1,2),IF(ISNUMBER(SEARCH("No",'2_all_summary'!Q921)),4,3))</f>
        <v>4</v>
      </c>
      <c r="O922" s="41">
        <f>IF(ISNUMBER(SEARCH("Yes",'2_all_summary'!$H921)),IF(ISNUMBER(SEARCH("Yes",'2_all_summary'!R921)),1,2),IF(ISNUMBER(SEARCH("No",'2_all_summary'!R921)),4,3))</f>
        <v>4</v>
      </c>
      <c r="P922" s="41">
        <f>IF(ISNUMBER(SEARCH("Yes",'2_all_summary'!$H921)),IF(ISNUMBER(SEARCH("Yes",'2_all_summary'!S921)),1,2),IF(ISNUMBER(SEARCH("No",'2_all_summary'!S921)),4,3))</f>
        <v>4</v>
      </c>
      <c r="Q922" s="41">
        <f>IF(ISNUMBER(SEARCH("Yes",'2_all_summary'!$H921)),IF(0&lt;'2_all_summary'!T921,1,2),IF(0='2_all_summary'!T921,4,3))</f>
        <v>4</v>
      </c>
      <c r="R922" s="41">
        <f>IF(ISNUMBER(SEARCH("Yes",'2_all_summary'!$H921)),IF(ISNUMBER(SEARCH("Yes",'2_all_summary'!U921)),1,2),IF(ISNUMBER(SEARCH("No",'2_all_summary'!U921)),4,3))</f>
        <v>4</v>
      </c>
    </row>
    <row r="923" spans="7:18" x14ac:dyDescent="0.3">
      <c r="G923" s="56"/>
      <c r="H923" s="41" t="str">
        <f>'2_all_summary'!D922</f>
        <v>Lessons from community based management of floodplain fisheries in Bangladesh</v>
      </c>
      <c r="I923" s="41" t="str">
        <f>'2_all_summary'!E922</f>
        <v>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Â© 2003 Elsevier Ltd. All rights reserved.</v>
      </c>
      <c r="J923" s="41">
        <f>IF(ISNUMBER(SEARCH("Yes",'2_all_summary'!$H922)),IF(ISNUMBER(SEARCH("Yes",'2_all_summary'!M922)),1,2),IF(ISNUMBER(SEARCH("No",'2_all_summary'!M922)),4,3))</f>
        <v>4</v>
      </c>
      <c r="K923" s="41">
        <f>IF(ISNUMBER(SEARCH("Yes",'2_all_summary'!$H922)),IF(ISNUMBER(SEARCH("Yes",'2_all_summary'!N922)),1,2),IF(ISNUMBER(SEARCH("No",'2_all_summary'!N922)),4,3))</f>
        <v>4</v>
      </c>
      <c r="L923" s="41">
        <f>IF(ISNUMBER(SEARCH("Yes",'2_all_summary'!$H922)),IF(ISNUMBER(SEARCH("Yes",'2_all_summary'!O922)),1,2),IF(ISNUMBER(SEARCH("No",'2_all_summary'!O922)),4,3))</f>
        <v>4</v>
      </c>
      <c r="M923" s="41">
        <f>IF(ISNUMBER(SEARCH("Yes",'2_all_summary'!$H922)),IF(0&lt;'2_all_summary'!P922,1,2),IF(0='2_all_summary'!P922,4,3))</f>
        <v>4</v>
      </c>
      <c r="N923" s="41">
        <f>IF(ISNUMBER(SEARCH("Yes",'2_all_summary'!$H922)),IF(ISNUMBER(SEARCH("Yes",'2_all_summary'!Q922)),1,2),IF(ISNUMBER(SEARCH("No",'2_all_summary'!Q922)),4,3))</f>
        <v>4</v>
      </c>
      <c r="O923" s="41">
        <f>IF(ISNUMBER(SEARCH("Yes",'2_all_summary'!$H922)),IF(ISNUMBER(SEARCH("Yes",'2_all_summary'!R922)),1,2),IF(ISNUMBER(SEARCH("No",'2_all_summary'!R922)),4,3))</f>
        <v>4</v>
      </c>
      <c r="P923" s="41">
        <f>IF(ISNUMBER(SEARCH("Yes",'2_all_summary'!$H922)),IF(ISNUMBER(SEARCH("Yes",'2_all_summary'!S922)),1,2),IF(ISNUMBER(SEARCH("No",'2_all_summary'!S922)),4,3))</f>
        <v>4</v>
      </c>
      <c r="Q923" s="41">
        <f>IF(ISNUMBER(SEARCH("Yes",'2_all_summary'!$H922)),IF(0&lt;'2_all_summary'!T922,1,2),IF(0='2_all_summary'!T922,4,3))</f>
        <v>4</v>
      </c>
      <c r="R923" s="41">
        <f>IF(ISNUMBER(SEARCH("Yes",'2_all_summary'!$H922)),IF(ISNUMBER(SEARCH("Yes",'2_all_summary'!U922)),1,2),IF(ISNUMBER(SEARCH("No",'2_all_summary'!U922)),4,3))</f>
        <v>4</v>
      </c>
    </row>
    <row r="924" spans="7:18" x14ac:dyDescent="0.3">
      <c r="G924" s="56"/>
      <c r="H924" s="41" t="str">
        <f>'2_all_summary'!D923</f>
        <v>Testing a model to assess womenâ€™s inclusion and participation in community-based resource management in Solomon Islands</v>
      </c>
      <c r="I924" s="41" t="str">
        <f>'2_all_summary'!E923</f>
        <v>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Agarwalâ€™s 2001 participation typology for a Melanesian CBFM context to present a participation model for assessing gender inclusivity in CBFM. We defined six levels of womenâ€™s participation, including, (1) no participation, (2) nominal, (3) passive, (4) consultive, (5) active, and (6) interactive (empowering) participation, defined as actively participating in all aspects of the decision-making process, and holding leadership roles that increase womenâ€™s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womenâ€™s participation in CBFM decision-making processes through use of a participation model, and providing recommendations to fisheries practitioners on implementation of the model to assess gender equity in a communityâ€™s CBFM structures. Â© 2022, The Author(s).</v>
      </c>
      <c r="J924" s="41">
        <f>IF(ISNUMBER(SEARCH("Yes",'2_all_summary'!$H923)),IF(ISNUMBER(SEARCH("Yes",'2_all_summary'!M923)),1,2),IF(ISNUMBER(SEARCH("No",'2_all_summary'!M923)),4,3))</f>
        <v>4</v>
      </c>
      <c r="K924" s="41">
        <f>IF(ISNUMBER(SEARCH("Yes",'2_all_summary'!$H923)),IF(ISNUMBER(SEARCH("Yes",'2_all_summary'!N923)),1,2),IF(ISNUMBER(SEARCH("No",'2_all_summary'!N923)),4,3))</f>
        <v>4</v>
      </c>
      <c r="L924" s="41">
        <f>IF(ISNUMBER(SEARCH("Yes",'2_all_summary'!$H923)),IF(ISNUMBER(SEARCH("Yes",'2_all_summary'!O923)),1,2),IF(ISNUMBER(SEARCH("No",'2_all_summary'!O923)),4,3))</f>
        <v>4</v>
      </c>
      <c r="M924" s="41">
        <f>IF(ISNUMBER(SEARCH("Yes",'2_all_summary'!$H923)),IF(0&lt;'2_all_summary'!P923,1,2),IF(0='2_all_summary'!P923,4,3))</f>
        <v>4</v>
      </c>
      <c r="N924" s="41">
        <f>IF(ISNUMBER(SEARCH("Yes",'2_all_summary'!$H923)),IF(ISNUMBER(SEARCH("Yes",'2_all_summary'!Q923)),1,2),IF(ISNUMBER(SEARCH("No",'2_all_summary'!Q923)),4,3))</f>
        <v>4</v>
      </c>
      <c r="O924" s="41">
        <f>IF(ISNUMBER(SEARCH("Yes",'2_all_summary'!$H923)),IF(ISNUMBER(SEARCH("Yes",'2_all_summary'!R923)),1,2),IF(ISNUMBER(SEARCH("No",'2_all_summary'!R923)),4,3))</f>
        <v>4</v>
      </c>
      <c r="P924" s="41">
        <f>IF(ISNUMBER(SEARCH("Yes",'2_all_summary'!$H923)),IF(ISNUMBER(SEARCH("Yes",'2_all_summary'!S923)),1,2),IF(ISNUMBER(SEARCH("No",'2_all_summary'!S923)),4,3))</f>
        <v>4</v>
      </c>
      <c r="Q924" s="41">
        <f>IF(ISNUMBER(SEARCH("Yes",'2_all_summary'!$H923)),IF(0&lt;'2_all_summary'!T923,1,2),IF(0='2_all_summary'!T923,4,3))</f>
        <v>4</v>
      </c>
      <c r="R924" s="41">
        <f>IF(ISNUMBER(SEARCH("Yes",'2_all_summary'!$H923)),IF(ISNUMBER(SEARCH("Yes",'2_all_summary'!U923)),1,2),IF(ISNUMBER(SEARCH("No",'2_all_summary'!U923)),4,3))</f>
        <v>4</v>
      </c>
    </row>
    <row r="925" spans="7:18" x14ac:dyDescent="0.3">
      <c r="G925" s="56"/>
      <c r="H925" s="41" t="str">
        <f>'2_all_summary'!D924</f>
        <v>Building Nigeriaâ€™s response to climate change: Pilot projects for community-based adaptation in Nigeria</v>
      </c>
      <c r="I925" s="41" t="str">
        <f>'2_all_summary'!E924</f>
        <v>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Nigeriaâ€™s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Â© Springer-Verlag Berlin Heidelberg 2011.</v>
      </c>
      <c r="J925" s="41">
        <f>IF(ISNUMBER(SEARCH("Yes",'2_all_summary'!$H924)),IF(ISNUMBER(SEARCH("Yes",'2_all_summary'!M924)),1,2),IF(ISNUMBER(SEARCH("No",'2_all_summary'!M924)),4,3))</f>
        <v>4</v>
      </c>
      <c r="K925" s="41">
        <f>IF(ISNUMBER(SEARCH("Yes",'2_all_summary'!$H924)),IF(ISNUMBER(SEARCH("Yes",'2_all_summary'!N924)),1,2),IF(ISNUMBER(SEARCH("No",'2_all_summary'!N924)),4,3))</f>
        <v>4</v>
      </c>
      <c r="L925" s="41">
        <f>IF(ISNUMBER(SEARCH("Yes",'2_all_summary'!$H924)),IF(ISNUMBER(SEARCH("Yes",'2_all_summary'!O924)),1,2),IF(ISNUMBER(SEARCH("No",'2_all_summary'!O924)),4,3))</f>
        <v>4</v>
      </c>
      <c r="M925" s="41">
        <f>IF(ISNUMBER(SEARCH("Yes",'2_all_summary'!$H924)),IF(0&lt;'2_all_summary'!P924,1,2),IF(0='2_all_summary'!P924,4,3))</f>
        <v>4</v>
      </c>
      <c r="N925" s="41">
        <f>IF(ISNUMBER(SEARCH("Yes",'2_all_summary'!$H924)),IF(ISNUMBER(SEARCH("Yes",'2_all_summary'!Q924)),1,2),IF(ISNUMBER(SEARCH("No",'2_all_summary'!Q924)),4,3))</f>
        <v>4</v>
      </c>
      <c r="O925" s="41">
        <f>IF(ISNUMBER(SEARCH("Yes",'2_all_summary'!$H924)),IF(ISNUMBER(SEARCH("Yes",'2_all_summary'!R924)),1,2),IF(ISNUMBER(SEARCH("No",'2_all_summary'!R924)),4,3))</f>
        <v>4</v>
      </c>
      <c r="P925" s="41">
        <f>IF(ISNUMBER(SEARCH("Yes",'2_all_summary'!$H924)),IF(ISNUMBER(SEARCH("Yes",'2_all_summary'!S924)),1,2),IF(ISNUMBER(SEARCH("No",'2_all_summary'!S924)),4,3))</f>
        <v>4</v>
      </c>
      <c r="Q925" s="41">
        <f>IF(ISNUMBER(SEARCH("Yes",'2_all_summary'!$H924)),IF(0&lt;'2_all_summary'!T924,1,2),IF(0='2_all_summary'!T924,4,3))</f>
        <v>4</v>
      </c>
      <c r="R925" s="41">
        <f>IF(ISNUMBER(SEARCH("Yes",'2_all_summary'!$H924)),IF(ISNUMBER(SEARCH("Yes",'2_all_summary'!U924)),1,2),IF(ISNUMBER(SEARCH("No",'2_all_summary'!U924)),4,3))</f>
        <v>4</v>
      </c>
    </row>
    <row r="926" spans="7:18" x14ac:dyDescent="0.3">
      <c r="G926" s="56"/>
      <c r="H926" s="41" t="str">
        <f>'2_all_summary'!D925</f>
        <v>Communal fisheries management in the Peruvian Amazon</v>
      </c>
      <c r="I926" s="41" t="str">
        <f>'2_all_summary'!E925</f>
        <v>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v>
      </c>
      <c r="J926" s="41">
        <f>IF(ISNUMBER(SEARCH("Yes",'2_all_summary'!$H925)),IF(ISNUMBER(SEARCH("Yes",'2_all_summary'!M925)),1,2),IF(ISNUMBER(SEARCH("No",'2_all_summary'!M925)),4,3))</f>
        <v>4</v>
      </c>
      <c r="K926" s="41">
        <f>IF(ISNUMBER(SEARCH("Yes",'2_all_summary'!$H925)),IF(ISNUMBER(SEARCH("Yes",'2_all_summary'!N925)),1,2),IF(ISNUMBER(SEARCH("No",'2_all_summary'!N925)),4,3))</f>
        <v>4</v>
      </c>
      <c r="L926" s="41">
        <f>IF(ISNUMBER(SEARCH("Yes",'2_all_summary'!$H925)),IF(ISNUMBER(SEARCH("Yes",'2_all_summary'!O925)),1,2),IF(ISNUMBER(SEARCH("No",'2_all_summary'!O925)),4,3))</f>
        <v>4</v>
      </c>
      <c r="M926" s="41">
        <f>IF(ISNUMBER(SEARCH("Yes",'2_all_summary'!$H925)),IF(0&lt;'2_all_summary'!P925,1,2),IF(0='2_all_summary'!P925,4,3))</f>
        <v>4</v>
      </c>
      <c r="N926" s="41">
        <f>IF(ISNUMBER(SEARCH("Yes",'2_all_summary'!$H925)),IF(ISNUMBER(SEARCH("Yes",'2_all_summary'!Q925)),1,2),IF(ISNUMBER(SEARCH("No",'2_all_summary'!Q925)),4,3))</f>
        <v>4</v>
      </c>
      <c r="O926" s="41">
        <f>IF(ISNUMBER(SEARCH("Yes",'2_all_summary'!$H925)),IF(ISNUMBER(SEARCH("Yes",'2_all_summary'!R925)),1,2),IF(ISNUMBER(SEARCH("No",'2_all_summary'!R925)),4,3))</f>
        <v>4</v>
      </c>
      <c r="P926" s="41">
        <f>IF(ISNUMBER(SEARCH("Yes",'2_all_summary'!$H925)),IF(ISNUMBER(SEARCH("Yes",'2_all_summary'!S925)),1,2),IF(ISNUMBER(SEARCH("No",'2_all_summary'!S925)),4,3))</f>
        <v>4</v>
      </c>
      <c r="Q926" s="41">
        <f>IF(ISNUMBER(SEARCH("Yes",'2_all_summary'!$H925)),IF(0&lt;'2_all_summary'!T925,1,2),IF(0='2_all_summary'!T925,4,3))</f>
        <v>4</v>
      </c>
      <c r="R926" s="41">
        <f>IF(ISNUMBER(SEARCH("Yes",'2_all_summary'!$H925)),IF(ISNUMBER(SEARCH("Yes",'2_all_summary'!U925)),1,2),IF(ISNUMBER(SEARCH("No",'2_all_summary'!U925)),4,3))</f>
        <v>4</v>
      </c>
    </row>
    <row r="927" spans="7:18" x14ac:dyDescent="0.3">
      <c r="G927" s="56"/>
      <c r="H927" s="41" t="str">
        <f>'2_all_summary'!D926</f>
        <v>Adaptive Capacity Level Shapes Social Vulnerability to Climate Change of Fishing Communities in the South Brazil Bight</v>
      </c>
      <c r="I927" s="41" t="str">
        <f>'2_all_summary'!E926</f>
        <v>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Â© Copyright Â© 2020 Martins and Gasalla.</v>
      </c>
      <c r="J927" s="41">
        <f>IF(ISNUMBER(SEARCH("Yes",'2_all_summary'!$H926)),IF(ISNUMBER(SEARCH("Yes",'2_all_summary'!M926)),1,2),IF(ISNUMBER(SEARCH("No",'2_all_summary'!M926)),4,3))</f>
        <v>4</v>
      </c>
      <c r="K927" s="41">
        <f>IF(ISNUMBER(SEARCH("Yes",'2_all_summary'!$H926)),IF(ISNUMBER(SEARCH("Yes",'2_all_summary'!N926)),1,2),IF(ISNUMBER(SEARCH("No",'2_all_summary'!N926)),4,3))</f>
        <v>4</v>
      </c>
      <c r="L927" s="41">
        <f>IF(ISNUMBER(SEARCH("Yes",'2_all_summary'!$H926)),IF(ISNUMBER(SEARCH("Yes",'2_all_summary'!O926)),1,2),IF(ISNUMBER(SEARCH("No",'2_all_summary'!O926)),4,3))</f>
        <v>4</v>
      </c>
      <c r="M927" s="41">
        <f>IF(ISNUMBER(SEARCH("Yes",'2_all_summary'!$H926)),IF(0&lt;'2_all_summary'!P926,1,2),IF(0='2_all_summary'!P926,4,3))</f>
        <v>4</v>
      </c>
      <c r="N927" s="41">
        <f>IF(ISNUMBER(SEARCH("Yes",'2_all_summary'!$H926)),IF(ISNUMBER(SEARCH("Yes",'2_all_summary'!Q926)),1,2),IF(ISNUMBER(SEARCH("No",'2_all_summary'!Q926)),4,3))</f>
        <v>4</v>
      </c>
      <c r="O927" s="41">
        <f>IF(ISNUMBER(SEARCH("Yes",'2_all_summary'!$H926)),IF(ISNUMBER(SEARCH("Yes",'2_all_summary'!R926)),1,2),IF(ISNUMBER(SEARCH("No",'2_all_summary'!R926)),4,3))</f>
        <v>4</v>
      </c>
      <c r="P927" s="41">
        <f>IF(ISNUMBER(SEARCH("Yes",'2_all_summary'!$H926)),IF(ISNUMBER(SEARCH("Yes",'2_all_summary'!S926)),1,2),IF(ISNUMBER(SEARCH("No",'2_all_summary'!S926)),4,3))</f>
        <v>4</v>
      </c>
      <c r="Q927" s="41">
        <f>IF(ISNUMBER(SEARCH("Yes",'2_all_summary'!$H926)),IF(0&lt;'2_all_summary'!T926,1,2),IF(0='2_all_summary'!T926,4,3))</f>
        <v>4</v>
      </c>
      <c r="R927" s="41">
        <f>IF(ISNUMBER(SEARCH("Yes",'2_all_summary'!$H926)),IF(ISNUMBER(SEARCH("Yes",'2_all_summary'!U926)),1,2),IF(ISNUMBER(SEARCH("No",'2_all_summary'!U926)),4,3))</f>
        <v>4</v>
      </c>
    </row>
    <row r="928" spans="7:18" x14ac:dyDescent="0.3">
      <c r="G928" s="56"/>
      <c r="H928" s="41" t="str">
        <f>'2_all_summary'!D927</f>
        <v>A community-based approach to disseminate health information on the hazards of prenatal mercury exposure in Brooklyn, NY</v>
      </c>
      <c r="I928" s="41" t="str">
        <f>'2_all_summary'!E927</f>
        <v>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Â© 2012 Springer Science+Business Media, LLC.</v>
      </c>
      <c r="J928" s="41">
        <f>IF(ISNUMBER(SEARCH("Yes",'2_all_summary'!$H927)),IF(ISNUMBER(SEARCH("Yes",'2_all_summary'!M927)),1,2),IF(ISNUMBER(SEARCH("No",'2_all_summary'!M927)),4,3))</f>
        <v>4</v>
      </c>
      <c r="K928" s="41">
        <f>IF(ISNUMBER(SEARCH("Yes",'2_all_summary'!$H927)),IF(ISNUMBER(SEARCH("Yes",'2_all_summary'!N927)),1,2),IF(ISNUMBER(SEARCH("No",'2_all_summary'!N927)),4,3))</f>
        <v>4</v>
      </c>
      <c r="L928" s="41">
        <f>IF(ISNUMBER(SEARCH("Yes",'2_all_summary'!$H927)),IF(ISNUMBER(SEARCH("Yes",'2_all_summary'!O927)),1,2),IF(ISNUMBER(SEARCH("No",'2_all_summary'!O927)),4,3))</f>
        <v>4</v>
      </c>
      <c r="M928" s="41">
        <f>IF(ISNUMBER(SEARCH("Yes",'2_all_summary'!$H927)),IF(0&lt;'2_all_summary'!P927,1,2),IF(0='2_all_summary'!P927,4,3))</f>
        <v>4</v>
      </c>
      <c r="N928" s="41">
        <f>IF(ISNUMBER(SEARCH("Yes",'2_all_summary'!$H927)),IF(ISNUMBER(SEARCH("Yes",'2_all_summary'!Q927)),1,2),IF(ISNUMBER(SEARCH("No",'2_all_summary'!Q927)),4,3))</f>
        <v>4</v>
      </c>
      <c r="O928" s="41">
        <f>IF(ISNUMBER(SEARCH("Yes",'2_all_summary'!$H927)),IF(ISNUMBER(SEARCH("Yes",'2_all_summary'!R927)),1,2),IF(ISNUMBER(SEARCH("No",'2_all_summary'!R927)),4,3))</f>
        <v>4</v>
      </c>
      <c r="P928" s="41">
        <f>IF(ISNUMBER(SEARCH("Yes",'2_all_summary'!$H927)),IF(ISNUMBER(SEARCH("Yes",'2_all_summary'!S927)),1,2),IF(ISNUMBER(SEARCH("No",'2_all_summary'!S927)),4,3))</f>
        <v>4</v>
      </c>
      <c r="Q928" s="41">
        <f>IF(ISNUMBER(SEARCH("Yes",'2_all_summary'!$H927)),IF(0&lt;'2_all_summary'!T927,1,2),IF(0='2_all_summary'!T927,4,3))</f>
        <v>4</v>
      </c>
      <c r="R928" s="41">
        <f>IF(ISNUMBER(SEARCH("Yes",'2_all_summary'!$H927)),IF(ISNUMBER(SEARCH("Yes",'2_all_summary'!U927)),1,2),IF(ISNUMBER(SEARCH("No",'2_all_summary'!U927)),4,3))</f>
        <v>4</v>
      </c>
    </row>
    <row r="929" spans="7:18" x14ac:dyDescent="0.3">
      <c r="G929" s="56"/>
      <c r="H929" s="41" t="str">
        <f>'2_all_summary'!D928</f>
        <v>Moving toward spatial solutions in marine conservation with indigenous communities</v>
      </c>
      <c r="I929" s="41" t="str">
        <f>'2_all_summary'!E928</f>
        <v>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Â© 2008 by the author(s).</v>
      </c>
      <c r="J929" s="41">
        <f>IF(ISNUMBER(SEARCH("Yes",'2_all_summary'!$H928)),IF(ISNUMBER(SEARCH("Yes",'2_all_summary'!M928)),1,2),IF(ISNUMBER(SEARCH("No",'2_all_summary'!M928)),4,3))</f>
        <v>4</v>
      </c>
      <c r="K929" s="41">
        <f>IF(ISNUMBER(SEARCH("Yes",'2_all_summary'!$H928)),IF(ISNUMBER(SEARCH("Yes",'2_all_summary'!N928)),1,2),IF(ISNUMBER(SEARCH("No",'2_all_summary'!N928)),4,3))</f>
        <v>4</v>
      </c>
      <c r="L929" s="41">
        <f>IF(ISNUMBER(SEARCH("Yes",'2_all_summary'!$H928)),IF(ISNUMBER(SEARCH("Yes",'2_all_summary'!O928)),1,2),IF(ISNUMBER(SEARCH("No",'2_all_summary'!O928)),4,3))</f>
        <v>4</v>
      </c>
      <c r="M929" s="41">
        <f>IF(ISNUMBER(SEARCH("Yes",'2_all_summary'!$H928)),IF(0&lt;'2_all_summary'!P928,1,2),IF(0='2_all_summary'!P928,4,3))</f>
        <v>4</v>
      </c>
      <c r="N929" s="41">
        <f>IF(ISNUMBER(SEARCH("Yes",'2_all_summary'!$H928)),IF(ISNUMBER(SEARCH("Yes",'2_all_summary'!Q928)),1,2),IF(ISNUMBER(SEARCH("No",'2_all_summary'!Q928)),4,3))</f>
        <v>4</v>
      </c>
      <c r="O929" s="41">
        <f>IF(ISNUMBER(SEARCH("Yes",'2_all_summary'!$H928)),IF(ISNUMBER(SEARCH("Yes",'2_all_summary'!R928)),1,2),IF(ISNUMBER(SEARCH("No",'2_all_summary'!R928)),4,3))</f>
        <v>4</v>
      </c>
      <c r="P929" s="41">
        <f>IF(ISNUMBER(SEARCH("Yes",'2_all_summary'!$H928)),IF(ISNUMBER(SEARCH("Yes",'2_all_summary'!S928)),1,2),IF(ISNUMBER(SEARCH("No",'2_all_summary'!S928)),4,3))</f>
        <v>4</v>
      </c>
      <c r="Q929" s="41">
        <f>IF(ISNUMBER(SEARCH("Yes",'2_all_summary'!$H928)),IF(0&lt;'2_all_summary'!T928,1,2),IF(0='2_all_summary'!T928,4,3))</f>
        <v>4</v>
      </c>
      <c r="R929" s="41">
        <f>IF(ISNUMBER(SEARCH("Yes",'2_all_summary'!$H928)),IF(ISNUMBER(SEARCH("Yes",'2_all_summary'!U928)),1,2),IF(ISNUMBER(SEARCH("No",'2_all_summary'!U928)),4,3))</f>
        <v>4</v>
      </c>
    </row>
    <row r="930" spans="7:18" x14ac:dyDescent="0.3">
      <c r="G930" s="56"/>
      <c r="H930" s="41" t="str">
        <f>'2_all_summary'!D929</f>
        <v>Recreational fishery in alto lindoso reservoir (River Lima, North Portugal)</v>
      </c>
      <c r="I930" s="41" t="str">
        <f>'2_all_summary'!E929</f>
        <v>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Â© 1998 Taylor &amp; Francis Group, LLC.</v>
      </c>
      <c r="J930" s="41">
        <f>IF(ISNUMBER(SEARCH("Yes",'2_all_summary'!$H929)),IF(ISNUMBER(SEARCH("Yes",'2_all_summary'!M929)),1,2),IF(ISNUMBER(SEARCH("No",'2_all_summary'!M929)),4,3))</f>
        <v>4</v>
      </c>
      <c r="K930" s="41">
        <f>IF(ISNUMBER(SEARCH("Yes",'2_all_summary'!$H929)),IF(ISNUMBER(SEARCH("Yes",'2_all_summary'!N929)),1,2),IF(ISNUMBER(SEARCH("No",'2_all_summary'!N929)),4,3))</f>
        <v>4</v>
      </c>
      <c r="L930" s="41">
        <f>IF(ISNUMBER(SEARCH("Yes",'2_all_summary'!$H929)),IF(ISNUMBER(SEARCH("Yes",'2_all_summary'!O929)),1,2),IF(ISNUMBER(SEARCH("No",'2_all_summary'!O929)),4,3))</f>
        <v>4</v>
      </c>
      <c r="M930" s="41">
        <f>IF(ISNUMBER(SEARCH("Yes",'2_all_summary'!$H929)),IF(0&lt;'2_all_summary'!P929,1,2),IF(0='2_all_summary'!P929,4,3))</f>
        <v>4</v>
      </c>
      <c r="N930" s="41">
        <f>IF(ISNUMBER(SEARCH("Yes",'2_all_summary'!$H929)),IF(ISNUMBER(SEARCH("Yes",'2_all_summary'!Q929)),1,2),IF(ISNUMBER(SEARCH("No",'2_all_summary'!Q929)),4,3))</f>
        <v>4</v>
      </c>
      <c r="O930" s="41">
        <f>IF(ISNUMBER(SEARCH("Yes",'2_all_summary'!$H929)),IF(ISNUMBER(SEARCH("Yes",'2_all_summary'!R929)),1,2),IF(ISNUMBER(SEARCH("No",'2_all_summary'!R929)),4,3))</f>
        <v>4</v>
      </c>
      <c r="P930" s="41">
        <f>IF(ISNUMBER(SEARCH("Yes",'2_all_summary'!$H929)),IF(ISNUMBER(SEARCH("Yes",'2_all_summary'!S929)),1,2),IF(ISNUMBER(SEARCH("No",'2_all_summary'!S929)),4,3))</f>
        <v>4</v>
      </c>
      <c r="Q930" s="41">
        <f>IF(ISNUMBER(SEARCH("Yes",'2_all_summary'!$H929)),IF(0&lt;'2_all_summary'!T929,1,2),IF(0='2_all_summary'!T929,4,3))</f>
        <v>4</v>
      </c>
      <c r="R930" s="41">
        <f>IF(ISNUMBER(SEARCH("Yes",'2_all_summary'!$H929)),IF(ISNUMBER(SEARCH("Yes",'2_all_summary'!U929)),1,2),IF(ISNUMBER(SEARCH("No",'2_all_summary'!U929)),4,3))</f>
        <v>4</v>
      </c>
    </row>
    <row r="931" spans="7:18" x14ac:dyDescent="0.3">
      <c r="G931" s="56"/>
      <c r="H931" s="41" t="str">
        <f>'2_all_summary'!D930</f>
        <v>Measuring behavioral social learning in a conservation context: Chilean fishing communities</v>
      </c>
      <c r="I931" s="41" t="str">
        <f>'2_all_summary'!E930</f>
        <v>In the sustainability and conservation sciences, â€œsocial learningâ€ is defined as a group process which depends on trust and social capital and tends to boost conservation outcomes. We term this â€œcollaborative social learning.â€ Meanwhile, the behavioral sciences define social learning as the individual use of socially acquired information and seek to explain how individuals employ social learning as part of adaptive behavior. We term this â€œbehavioral social learning.â€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â€˜collaborative social learningâ€™ are not strongly correlated with â€˜behavioral social learningâ€™ in our sample. We argue that this disconnect can help improve our understanding of the emergence of community-based conservation and positive ecological outcomes as well as â€˜collaborative social learningâ€™ itself. Finally, we provide guidance on how behavioral measures of social learning could benefit community-based natural resource management and conservation. Â© 2021 The Authors. Conservation Science and Practice published by Wiley Periodicals LLC. on behalf of Society for Conservation Biology</v>
      </c>
      <c r="J931" s="41">
        <f>IF(ISNUMBER(SEARCH("Yes",'2_all_summary'!$H930)),IF(ISNUMBER(SEARCH("Yes",'2_all_summary'!M930)),1,2),IF(ISNUMBER(SEARCH("No",'2_all_summary'!M930)),4,3))</f>
        <v>4</v>
      </c>
      <c r="K931" s="41">
        <f>IF(ISNUMBER(SEARCH("Yes",'2_all_summary'!$H930)),IF(ISNUMBER(SEARCH("Yes",'2_all_summary'!N930)),1,2),IF(ISNUMBER(SEARCH("No",'2_all_summary'!N930)),4,3))</f>
        <v>4</v>
      </c>
      <c r="L931" s="41">
        <f>IF(ISNUMBER(SEARCH("Yes",'2_all_summary'!$H930)),IF(ISNUMBER(SEARCH("Yes",'2_all_summary'!O930)),1,2),IF(ISNUMBER(SEARCH("No",'2_all_summary'!O930)),4,3))</f>
        <v>4</v>
      </c>
      <c r="M931" s="41">
        <f>IF(ISNUMBER(SEARCH("Yes",'2_all_summary'!$H930)),IF(0&lt;'2_all_summary'!P930,1,2),IF(0='2_all_summary'!P930,4,3))</f>
        <v>4</v>
      </c>
      <c r="N931" s="41">
        <f>IF(ISNUMBER(SEARCH("Yes",'2_all_summary'!$H930)),IF(ISNUMBER(SEARCH("Yes",'2_all_summary'!Q930)),1,2),IF(ISNUMBER(SEARCH("No",'2_all_summary'!Q930)),4,3))</f>
        <v>4</v>
      </c>
      <c r="O931" s="41">
        <f>IF(ISNUMBER(SEARCH("Yes",'2_all_summary'!$H930)),IF(ISNUMBER(SEARCH("Yes",'2_all_summary'!R930)),1,2),IF(ISNUMBER(SEARCH("No",'2_all_summary'!R930)),4,3))</f>
        <v>4</v>
      </c>
      <c r="P931" s="41">
        <f>IF(ISNUMBER(SEARCH("Yes",'2_all_summary'!$H930)),IF(ISNUMBER(SEARCH("Yes",'2_all_summary'!S930)),1,2),IF(ISNUMBER(SEARCH("No",'2_all_summary'!S930)),4,3))</f>
        <v>4</v>
      </c>
      <c r="Q931" s="41">
        <f>IF(ISNUMBER(SEARCH("Yes",'2_all_summary'!$H930)),IF(0&lt;'2_all_summary'!T930,1,2),IF(0='2_all_summary'!T930,4,3))</f>
        <v>4</v>
      </c>
      <c r="R931" s="41">
        <f>IF(ISNUMBER(SEARCH("Yes",'2_all_summary'!$H930)),IF(ISNUMBER(SEARCH("Yes",'2_all_summary'!U930)),1,2),IF(ISNUMBER(SEARCH("No",'2_all_summary'!U930)),4,3))</f>
        <v>4</v>
      </c>
    </row>
    <row r="932" spans="7:18" x14ac:dyDescent="0.3">
      <c r="G932" s="56"/>
      <c r="H932" s="41" t="str">
        <f>'2_all_summary'!D931</f>
        <v>From orders to borders: Toward a sustainable co-managed lobster fishery in Bonavista Bay, Newfoundland</v>
      </c>
      <c r="I932" s="41" t="str">
        <f>'2_all_summary'!E931</f>
        <v>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Â© Springer Science+Business Media, Inc. 2006.</v>
      </c>
      <c r="J932" s="41">
        <f>IF(ISNUMBER(SEARCH("Yes",'2_all_summary'!$H931)),IF(ISNUMBER(SEARCH("Yes",'2_all_summary'!M931)),1,2),IF(ISNUMBER(SEARCH("No",'2_all_summary'!M931)),4,3))</f>
        <v>4</v>
      </c>
      <c r="K932" s="41">
        <f>IF(ISNUMBER(SEARCH("Yes",'2_all_summary'!$H931)),IF(ISNUMBER(SEARCH("Yes",'2_all_summary'!N931)),1,2),IF(ISNUMBER(SEARCH("No",'2_all_summary'!N931)),4,3))</f>
        <v>4</v>
      </c>
      <c r="L932" s="41">
        <f>IF(ISNUMBER(SEARCH("Yes",'2_all_summary'!$H931)),IF(ISNUMBER(SEARCH("Yes",'2_all_summary'!O931)),1,2),IF(ISNUMBER(SEARCH("No",'2_all_summary'!O931)),4,3))</f>
        <v>4</v>
      </c>
      <c r="M932" s="41">
        <f>IF(ISNUMBER(SEARCH("Yes",'2_all_summary'!$H931)),IF(0&lt;'2_all_summary'!P931,1,2),IF(0='2_all_summary'!P931,4,3))</f>
        <v>4</v>
      </c>
      <c r="N932" s="41">
        <f>IF(ISNUMBER(SEARCH("Yes",'2_all_summary'!$H931)),IF(ISNUMBER(SEARCH("Yes",'2_all_summary'!Q931)),1,2),IF(ISNUMBER(SEARCH("No",'2_all_summary'!Q931)),4,3))</f>
        <v>4</v>
      </c>
      <c r="O932" s="41">
        <f>IF(ISNUMBER(SEARCH("Yes",'2_all_summary'!$H931)),IF(ISNUMBER(SEARCH("Yes",'2_all_summary'!R931)),1,2),IF(ISNUMBER(SEARCH("No",'2_all_summary'!R931)),4,3))</f>
        <v>4</v>
      </c>
      <c r="P932" s="41">
        <f>IF(ISNUMBER(SEARCH("Yes",'2_all_summary'!$H931)),IF(ISNUMBER(SEARCH("Yes",'2_all_summary'!S931)),1,2),IF(ISNUMBER(SEARCH("No",'2_all_summary'!S931)),4,3))</f>
        <v>4</v>
      </c>
      <c r="Q932" s="41">
        <f>IF(ISNUMBER(SEARCH("Yes",'2_all_summary'!$H931)),IF(0&lt;'2_all_summary'!T931,1,2),IF(0='2_all_summary'!T931,4,3))</f>
        <v>4</v>
      </c>
      <c r="R932" s="41">
        <f>IF(ISNUMBER(SEARCH("Yes",'2_all_summary'!$H931)),IF(ISNUMBER(SEARCH("Yes",'2_all_summary'!U931)),1,2),IF(ISNUMBER(SEARCH("No",'2_all_summary'!U931)),4,3))</f>
        <v>4</v>
      </c>
    </row>
    <row r="933" spans="7:18" x14ac:dyDescent="0.3">
      <c r="G933" s="56"/>
      <c r="H933" s="41" t="str">
        <f>'2_all_summary'!D932</f>
        <v>Alternatives to conventional management: Lessons from small-scale fisheries</v>
      </c>
      <c r="I933" s="41" t="str">
        <f>'2_all_summary'!E932</f>
        <v>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v>
      </c>
      <c r="J933" s="41">
        <f>IF(ISNUMBER(SEARCH("Yes",'2_all_summary'!$H932)),IF(ISNUMBER(SEARCH("Yes",'2_all_summary'!M932)),1,2),IF(ISNUMBER(SEARCH("No",'2_all_summary'!M932)),4,3))</f>
        <v>1</v>
      </c>
      <c r="K933" s="41">
        <f>IF(ISNUMBER(SEARCH("Yes",'2_all_summary'!$H932)),IF(ISNUMBER(SEARCH("Yes",'2_all_summary'!N932)),1,2),IF(ISNUMBER(SEARCH("No",'2_all_summary'!N932)),4,3))</f>
        <v>2</v>
      </c>
      <c r="L933" s="41">
        <f>IF(ISNUMBER(SEARCH("Yes",'2_all_summary'!$H932)),IF(ISNUMBER(SEARCH("Yes",'2_all_summary'!O932)),1,2),IF(ISNUMBER(SEARCH("No",'2_all_summary'!O932)),4,3))</f>
        <v>1</v>
      </c>
      <c r="M933" s="41">
        <f>IF(ISNUMBER(SEARCH("Yes",'2_all_summary'!$H932)),IF(0&lt;'2_all_summary'!P932,1,2),IF(0='2_all_summary'!P932,4,3))</f>
        <v>1</v>
      </c>
      <c r="N933" s="41">
        <f>IF(ISNUMBER(SEARCH("Yes",'2_all_summary'!$H932)),IF(ISNUMBER(SEARCH("Yes",'2_all_summary'!Q932)),1,2),IF(ISNUMBER(SEARCH("No",'2_all_summary'!Q932)),4,3))</f>
        <v>1</v>
      </c>
      <c r="O933" s="41">
        <f>IF(ISNUMBER(SEARCH("Yes",'2_all_summary'!$H932)),IF(ISNUMBER(SEARCH("Yes",'2_all_summary'!R932)),1,2),IF(ISNUMBER(SEARCH("No",'2_all_summary'!R932)),4,3))</f>
        <v>2</v>
      </c>
      <c r="P933" s="41">
        <f>IF(ISNUMBER(SEARCH("Yes",'2_all_summary'!$H932)),IF(ISNUMBER(SEARCH("Yes",'2_all_summary'!S932)),1,2),IF(ISNUMBER(SEARCH("No",'2_all_summary'!S932)),4,3))</f>
        <v>1</v>
      </c>
      <c r="Q933" s="41">
        <f>IF(ISNUMBER(SEARCH("Yes",'2_all_summary'!$H932)),IF(0&lt;'2_all_summary'!T932,1,2),IF(0='2_all_summary'!T932,4,3))</f>
        <v>1</v>
      </c>
      <c r="R933" s="41">
        <f>IF(ISNUMBER(SEARCH("Yes",'2_all_summary'!$H932)),IF(ISNUMBER(SEARCH("Yes",'2_all_summary'!U932)),1,2),IF(ISNUMBER(SEARCH("No",'2_all_summary'!U932)),4,3))</f>
        <v>1</v>
      </c>
    </row>
    <row r="934" spans="7:18" x14ac:dyDescent="0.3">
      <c r="G934" s="56"/>
      <c r="H934" s="41" t="str">
        <f>'2_all_summary'!D933</f>
        <v>Sustaining Rocky Mountain landscapes: Science, policy, and management for the crown of the continent ecosystem</v>
      </c>
      <c r="I934" s="41" t="str">
        <f>'2_all_summary'!E933</f>
        <v>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Â© 2007 by Resources for the Future. All rights reserved.</v>
      </c>
      <c r="J934" s="41">
        <f>IF(ISNUMBER(SEARCH("Yes",'2_all_summary'!$H933)),IF(ISNUMBER(SEARCH("Yes",'2_all_summary'!M933)),1,2),IF(ISNUMBER(SEARCH("No",'2_all_summary'!M933)),4,3))</f>
        <v>4</v>
      </c>
      <c r="K934" s="41">
        <f>IF(ISNUMBER(SEARCH("Yes",'2_all_summary'!$H933)),IF(ISNUMBER(SEARCH("Yes",'2_all_summary'!N933)),1,2),IF(ISNUMBER(SEARCH("No",'2_all_summary'!N933)),4,3))</f>
        <v>4</v>
      </c>
      <c r="L934" s="41">
        <f>IF(ISNUMBER(SEARCH("Yes",'2_all_summary'!$H933)),IF(ISNUMBER(SEARCH("Yes",'2_all_summary'!O933)),1,2),IF(ISNUMBER(SEARCH("No",'2_all_summary'!O933)),4,3))</f>
        <v>4</v>
      </c>
      <c r="M934" s="41">
        <f>IF(ISNUMBER(SEARCH("Yes",'2_all_summary'!$H933)),IF(0&lt;'2_all_summary'!P933,1,2),IF(0='2_all_summary'!P933,4,3))</f>
        <v>4</v>
      </c>
      <c r="N934" s="41">
        <f>IF(ISNUMBER(SEARCH("Yes",'2_all_summary'!$H933)),IF(ISNUMBER(SEARCH("Yes",'2_all_summary'!Q933)),1,2),IF(ISNUMBER(SEARCH("No",'2_all_summary'!Q933)),4,3))</f>
        <v>4</v>
      </c>
      <c r="O934" s="41">
        <f>IF(ISNUMBER(SEARCH("Yes",'2_all_summary'!$H933)),IF(ISNUMBER(SEARCH("Yes",'2_all_summary'!R933)),1,2),IF(ISNUMBER(SEARCH("No",'2_all_summary'!R933)),4,3))</f>
        <v>4</v>
      </c>
      <c r="P934" s="41">
        <f>IF(ISNUMBER(SEARCH("Yes",'2_all_summary'!$H933)),IF(ISNUMBER(SEARCH("Yes",'2_all_summary'!S933)),1,2),IF(ISNUMBER(SEARCH("No",'2_all_summary'!S933)),4,3))</f>
        <v>4</v>
      </c>
      <c r="Q934" s="41">
        <f>IF(ISNUMBER(SEARCH("Yes",'2_all_summary'!$H933)),IF(0&lt;'2_all_summary'!T933,1,2),IF(0='2_all_summary'!T933,4,3))</f>
        <v>4</v>
      </c>
      <c r="R934" s="41">
        <f>IF(ISNUMBER(SEARCH("Yes",'2_all_summary'!$H933)),IF(ISNUMBER(SEARCH("Yes",'2_all_summary'!U933)),1,2),IF(ISNUMBER(SEARCH("No",'2_all_summary'!U933)),4,3))</f>
        <v>4</v>
      </c>
    </row>
    <row r="935" spans="7:18" x14ac:dyDescent="0.3">
      <c r="G935" s="56"/>
      <c r="H935" s="41" t="str">
        <f>'2_all_summary'!D934</f>
        <v>The SOS pesca project: A multinational and intersectoral collaboration for sustainable fisheries, Marine conservation and improved quality of life in coastal communities</v>
      </c>
      <c r="I935" s="41" t="str">
        <f>'2_all_summary'!E934</f>
        <v>Healthy fisheries, particularly small-scale fisheries, are closely linked to prosperous and healthy coastal communities and resilient marine environments. Cubaâ€™s marine and coastal ecosystems are highly biodiverse and support fisheries vital to food security and the national economy. Cuban government and state institutions, scientists, managers and fishersâ€”along with colleagues from other countriesâ€”have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CamagÃ¼ey Province). SOS Pesca involved the municipal governments of Amancio RodrÃ­guez (in Las Tunas Province) and Florida (in CamagÃ¼ey Province), delegates to the Municipal Assembly of Peopleâ€™s Power (municipal government) from Guayabal (Amancio RodrÃ­guez Municipality) and Playa Florida (Florida Municipality), the state-owned fishing industry, private fishers, local families, protected area officials and staff scientists, municipal governments and international nongovernmental organizations. By the end of 2012, a new USâ€“Cuban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communitiesâ€™ and fishersâ€™ changed perceptions of their marine environment, the need for conservation and sustainable resource management, and their active role in this objective. SOS Pesca spurred a more participatory form of integrated marine and coastal management in Cubaâ€”one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Â© 2018 MEDICC Medical Education Cooperation with Cuba. All rights reserved.</v>
      </c>
      <c r="J935" s="41">
        <f>IF(ISNUMBER(SEARCH("Yes",'2_all_summary'!$H934)),IF(ISNUMBER(SEARCH("Yes",'2_all_summary'!M934)),1,2),IF(ISNUMBER(SEARCH("No",'2_all_summary'!M934)),4,3))</f>
        <v>4</v>
      </c>
      <c r="K935" s="41">
        <f>IF(ISNUMBER(SEARCH("Yes",'2_all_summary'!$H934)),IF(ISNUMBER(SEARCH("Yes",'2_all_summary'!N934)),1,2),IF(ISNUMBER(SEARCH("No",'2_all_summary'!N934)),4,3))</f>
        <v>4</v>
      </c>
      <c r="L935" s="41">
        <f>IF(ISNUMBER(SEARCH("Yes",'2_all_summary'!$H934)),IF(ISNUMBER(SEARCH("Yes",'2_all_summary'!O934)),1,2),IF(ISNUMBER(SEARCH("No",'2_all_summary'!O934)),4,3))</f>
        <v>4</v>
      </c>
      <c r="M935" s="41">
        <f>IF(ISNUMBER(SEARCH("Yes",'2_all_summary'!$H934)),IF(0&lt;'2_all_summary'!P934,1,2),IF(0='2_all_summary'!P934,4,3))</f>
        <v>4</v>
      </c>
      <c r="N935" s="41">
        <f>IF(ISNUMBER(SEARCH("Yes",'2_all_summary'!$H934)),IF(ISNUMBER(SEARCH("Yes",'2_all_summary'!Q934)),1,2),IF(ISNUMBER(SEARCH("No",'2_all_summary'!Q934)),4,3))</f>
        <v>4</v>
      </c>
      <c r="O935" s="41">
        <f>IF(ISNUMBER(SEARCH("Yes",'2_all_summary'!$H934)),IF(ISNUMBER(SEARCH("Yes",'2_all_summary'!R934)),1,2),IF(ISNUMBER(SEARCH("No",'2_all_summary'!R934)),4,3))</f>
        <v>4</v>
      </c>
      <c r="P935" s="41">
        <f>IF(ISNUMBER(SEARCH("Yes",'2_all_summary'!$H934)),IF(ISNUMBER(SEARCH("Yes",'2_all_summary'!S934)),1,2),IF(ISNUMBER(SEARCH("No",'2_all_summary'!S934)),4,3))</f>
        <v>4</v>
      </c>
      <c r="Q935" s="41">
        <f>IF(ISNUMBER(SEARCH("Yes",'2_all_summary'!$H934)),IF(0&lt;'2_all_summary'!T934,1,2),IF(0='2_all_summary'!T934,4,3))</f>
        <v>4</v>
      </c>
      <c r="R935" s="41">
        <f>IF(ISNUMBER(SEARCH("Yes",'2_all_summary'!$H934)),IF(ISNUMBER(SEARCH("Yes",'2_all_summary'!U934)),1,2),IF(ISNUMBER(SEARCH("No",'2_all_summary'!U934)),4,3))</f>
        <v>4</v>
      </c>
    </row>
    <row r="936" spans="7:18" x14ac:dyDescent="0.3">
      <c r="G936" s="56"/>
      <c r="H936" s="41" t="str">
        <f>'2_all_summary'!D935</f>
        <v>Climate change and food security in india: Adaptation strategies and major challenges</v>
      </c>
      <c r="I936" s="41" t="str">
        <f>'2_all_summary'!E935</f>
        <v>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Â© Springer Nature Switzerland AG 2019.</v>
      </c>
      <c r="J936" s="41">
        <f>IF(ISNUMBER(SEARCH("Yes",'2_all_summary'!$H935)),IF(ISNUMBER(SEARCH("Yes",'2_all_summary'!M935)),1,2),IF(ISNUMBER(SEARCH("No",'2_all_summary'!M935)),4,3))</f>
        <v>4</v>
      </c>
      <c r="K936" s="41">
        <f>IF(ISNUMBER(SEARCH("Yes",'2_all_summary'!$H935)),IF(ISNUMBER(SEARCH("Yes",'2_all_summary'!N935)),1,2),IF(ISNUMBER(SEARCH("No",'2_all_summary'!N935)),4,3))</f>
        <v>4</v>
      </c>
      <c r="L936" s="41">
        <f>IF(ISNUMBER(SEARCH("Yes",'2_all_summary'!$H935)),IF(ISNUMBER(SEARCH("Yes",'2_all_summary'!O935)),1,2),IF(ISNUMBER(SEARCH("No",'2_all_summary'!O935)),4,3))</f>
        <v>4</v>
      </c>
      <c r="M936" s="41">
        <f>IF(ISNUMBER(SEARCH("Yes",'2_all_summary'!$H935)),IF(0&lt;'2_all_summary'!P935,1,2),IF(0='2_all_summary'!P935,4,3))</f>
        <v>4</v>
      </c>
      <c r="N936" s="41">
        <f>IF(ISNUMBER(SEARCH("Yes",'2_all_summary'!$H935)),IF(ISNUMBER(SEARCH("Yes",'2_all_summary'!Q935)),1,2),IF(ISNUMBER(SEARCH("No",'2_all_summary'!Q935)),4,3))</f>
        <v>4</v>
      </c>
      <c r="O936" s="41">
        <f>IF(ISNUMBER(SEARCH("Yes",'2_all_summary'!$H935)),IF(ISNUMBER(SEARCH("Yes",'2_all_summary'!R935)),1,2),IF(ISNUMBER(SEARCH("No",'2_all_summary'!R935)),4,3))</f>
        <v>4</v>
      </c>
      <c r="P936" s="41">
        <f>IF(ISNUMBER(SEARCH("Yes",'2_all_summary'!$H935)),IF(ISNUMBER(SEARCH("Yes",'2_all_summary'!S935)),1,2),IF(ISNUMBER(SEARCH("No",'2_all_summary'!S935)),4,3))</f>
        <v>4</v>
      </c>
      <c r="Q936" s="41">
        <f>IF(ISNUMBER(SEARCH("Yes",'2_all_summary'!$H935)),IF(0&lt;'2_all_summary'!T935,1,2),IF(0='2_all_summary'!T935,4,3))</f>
        <v>4</v>
      </c>
      <c r="R936" s="41">
        <f>IF(ISNUMBER(SEARCH("Yes",'2_all_summary'!$H935)),IF(ISNUMBER(SEARCH("Yes",'2_all_summary'!U935)),1,2),IF(ISNUMBER(SEARCH("No",'2_all_summary'!U935)),4,3))</f>
        <v>4</v>
      </c>
    </row>
    <row r="937" spans="7:18" x14ac:dyDescent="0.3">
      <c r="G937" s="56"/>
      <c r="H937" s="41" t="str">
        <f>'2_all_summary'!D936</f>
        <v>Factors influencing success of marine protected areas in the Visayas, Philippines as related to increasing protected area coverage</v>
      </c>
      <c r="I937" s="41" t="str">
        <f>'2_all_summary'!E936</f>
        <v>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Â© 2010 Springer Science+Business Media, LLC.</v>
      </c>
      <c r="J937" s="41">
        <f>IF(ISNUMBER(SEARCH("Yes",'2_all_summary'!$H936)),IF(ISNUMBER(SEARCH("Yes",'2_all_summary'!M936)),1,2),IF(ISNUMBER(SEARCH("No",'2_all_summary'!M936)),4,3))</f>
        <v>4</v>
      </c>
      <c r="K937" s="41">
        <f>IF(ISNUMBER(SEARCH("Yes",'2_all_summary'!$H936)),IF(ISNUMBER(SEARCH("Yes",'2_all_summary'!N936)),1,2),IF(ISNUMBER(SEARCH("No",'2_all_summary'!N936)),4,3))</f>
        <v>4</v>
      </c>
      <c r="L937" s="41">
        <f>IF(ISNUMBER(SEARCH("Yes",'2_all_summary'!$H936)),IF(ISNUMBER(SEARCH("Yes",'2_all_summary'!O936)),1,2),IF(ISNUMBER(SEARCH("No",'2_all_summary'!O936)),4,3))</f>
        <v>4</v>
      </c>
      <c r="M937" s="41">
        <f>IF(ISNUMBER(SEARCH("Yes",'2_all_summary'!$H936)),IF(0&lt;'2_all_summary'!P936,1,2),IF(0='2_all_summary'!P936,4,3))</f>
        <v>4</v>
      </c>
      <c r="N937" s="41">
        <f>IF(ISNUMBER(SEARCH("Yes",'2_all_summary'!$H936)),IF(ISNUMBER(SEARCH("Yes",'2_all_summary'!Q936)),1,2),IF(ISNUMBER(SEARCH("No",'2_all_summary'!Q936)),4,3))</f>
        <v>4</v>
      </c>
      <c r="O937" s="41">
        <f>IF(ISNUMBER(SEARCH("Yes",'2_all_summary'!$H936)),IF(ISNUMBER(SEARCH("Yes",'2_all_summary'!R936)),1,2),IF(ISNUMBER(SEARCH("No",'2_all_summary'!R936)),4,3))</f>
        <v>4</v>
      </c>
      <c r="P937" s="41">
        <f>IF(ISNUMBER(SEARCH("Yes",'2_all_summary'!$H936)),IF(ISNUMBER(SEARCH("Yes",'2_all_summary'!S936)),1,2),IF(ISNUMBER(SEARCH("No",'2_all_summary'!S936)),4,3))</f>
        <v>4</v>
      </c>
      <c r="Q937" s="41">
        <f>IF(ISNUMBER(SEARCH("Yes",'2_all_summary'!$H936)),IF(0&lt;'2_all_summary'!T936,1,2),IF(0='2_all_summary'!T936,4,3))</f>
        <v>4</v>
      </c>
      <c r="R937" s="41">
        <f>IF(ISNUMBER(SEARCH("Yes",'2_all_summary'!$H936)),IF(ISNUMBER(SEARCH("Yes",'2_all_summary'!U936)),1,2),IF(ISNUMBER(SEARCH("No",'2_all_summary'!U936)),4,3))</f>
        <v>4</v>
      </c>
    </row>
    <row r="938" spans="7:18" x14ac:dyDescent="0.3">
      <c r="G938" s="56"/>
      <c r="H938" s="41" t="str">
        <f>'2_all_summary'!D937</f>
        <v>Trade-offs in values assigned to ecological goods and services associated with different coral reef management strategies</v>
      </c>
      <c r="I938" s="41" t="str">
        <f>'2_all_summary'!E937</f>
        <v>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Â© 2009 by the author(s).</v>
      </c>
      <c r="J938" s="41">
        <f>IF(ISNUMBER(SEARCH("Yes",'2_all_summary'!$H937)),IF(ISNUMBER(SEARCH("Yes",'2_all_summary'!M937)),1,2),IF(ISNUMBER(SEARCH("No",'2_all_summary'!M937)),4,3))</f>
        <v>4</v>
      </c>
      <c r="K938" s="41">
        <f>IF(ISNUMBER(SEARCH("Yes",'2_all_summary'!$H937)),IF(ISNUMBER(SEARCH("Yes",'2_all_summary'!N937)),1,2),IF(ISNUMBER(SEARCH("No",'2_all_summary'!N937)),4,3))</f>
        <v>4</v>
      </c>
      <c r="L938" s="41">
        <f>IF(ISNUMBER(SEARCH("Yes",'2_all_summary'!$H937)),IF(ISNUMBER(SEARCH("Yes",'2_all_summary'!O937)),1,2),IF(ISNUMBER(SEARCH("No",'2_all_summary'!O937)),4,3))</f>
        <v>4</v>
      </c>
      <c r="M938" s="41">
        <f>IF(ISNUMBER(SEARCH("Yes",'2_all_summary'!$H937)),IF(0&lt;'2_all_summary'!P937,1,2),IF(0='2_all_summary'!P937,4,3))</f>
        <v>4</v>
      </c>
      <c r="N938" s="41">
        <f>IF(ISNUMBER(SEARCH("Yes",'2_all_summary'!$H937)),IF(ISNUMBER(SEARCH("Yes",'2_all_summary'!Q937)),1,2),IF(ISNUMBER(SEARCH("No",'2_all_summary'!Q937)),4,3))</f>
        <v>4</v>
      </c>
      <c r="O938" s="41">
        <f>IF(ISNUMBER(SEARCH("Yes",'2_all_summary'!$H937)),IF(ISNUMBER(SEARCH("Yes",'2_all_summary'!R937)),1,2),IF(ISNUMBER(SEARCH("No",'2_all_summary'!R937)),4,3))</f>
        <v>4</v>
      </c>
      <c r="P938" s="41">
        <f>IF(ISNUMBER(SEARCH("Yes",'2_all_summary'!$H937)),IF(ISNUMBER(SEARCH("Yes",'2_all_summary'!S937)),1,2),IF(ISNUMBER(SEARCH("No",'2_all_summary'!S937)),4,3))</f>
        <v>4</v>
      </c>
      <c r="Q938" s="41">
        <f>IF(ISNUMBER(SEARCH("Yes",'2_all_summary'!$H937)),IF(0&lt;'2_all_summary'!T937,1,2),IF(0='2_all_summary'!T937,4,3))</f>
        <v>4</v>
      </c>
      <c r="R938" s="41">
        <f>IF(ISNUMBER(SEARCH("Yes",'2_all_summary'!$H937)),IF(ISNUMBER(SEARCH("Yes",'2_all_summary'!U937)),1,2),IF(ISNUMBER(SEARCH("No",'2_all_summary'!U937)),4,3))</f>
        <v>4</v>
      </c>
    </row>
    <row r="939" spans="7:18" x14ac:dyDescent="0.3">
      <c r="G939" s="56"/>
      <c r="H939" s="41" t="str">
        <f>'2_all_summary'!D938</f>
        <v>Local ecological knowledge of fisheries charts decline of sharks in data-poor regions</v>
      </c>
      <c r="I939" s="41" t="str">
        <f>'2_all_summary'!E938</f>
        <v>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Â© 2021 Elsevier Ltd</v>
      </c>
      <c r="J939" s="41">
        <f>IF(ISNUMBER(SEARCH("Yes",'2_all_summary'!$H938)),IF(ISNUMBER(SEARCH("Yes",'2_all_summary'!M938)),1,2),IF(ISNUMBER(SEARCH("No",'2_all_summary'!M938)),4,3))</f>
        <v>4</v>
      </c>
      <c r="K939" s="41">
        <f>IF(ISNUMBER(SEARCH("Yes",'2_all_summary'!$H938)),IF(ISNUMBER(SEARCH("Yes",'2_all_summary'!N938)),1,2),IF(ISNUMBER(SEARCH("No",'2_all_summary'!N938)),4,3))</f>
        <v>4</v>
      </c>
      <c r="L939" s="41">
        <f>IF(ISNUMBER(SEARCH("Yes",'2_all_summary'!$H938)),IF(ISNUMBER(SEARCH("Yes",'2_all_summary'!O938)),1,2),IF(ISNUMBER(SEARCH("No",'2_all_summary'!O938)),4,3))</f>
        <v>4</v>
      </c>
      <c r="M939" s="41">
        <f>IF(ISNUMBER(SEARCH("Yes",'2_all_summary'!$H938)),IF(0&lt;'2_all_summary'!P938,1,2),IF(0='2_all_summary'!P938,4,3))</f>
        <v>4</v>
      </c>
      <c r="N939" s="41">
        <f>IF(ISNUMBER(SEARCH("Yes",'2_all_summary'!$H938)),IF(ISNUMBER(SEARCH("Yes",'2_all_summary'!Q938)),1,2),IF(ISNUMBER(SEARCH("No",'2_all_summary'!Q938)),4,3))</f>
        <v>4</v>
      </c>
      <c r="O939" s="41">
        <f>IF(ISNUMBER(SEARCH("Yes",'2_all_summary'!$H938)),IF(ISNUMBER(SEARCH("Yes",'2_all_summary'!R938)),1,2),IF(ISNUMBER(SEARCH("No",'2_all_summary'!R938)),4,3))</f>
        <v>4</v>
      </c>
      <c r="P939" s="41">
        <f>IF(ISNUMBER(SEARCH("Yes",'2_all_summary'!$H938)),IF(ISNUMBER(SEARCH("Yes",'2_all_summary'!S938)),1,2),IF(ISNUMBER(SEARCH("No",'2_all_summary'!S938)),4,3))</f>
        <v>4</v>
      </c>
      <c r="Q939" s="41">
        <f>IF(ISNUMBER(SEARCH("Yes",'2_all_summary'!$H938)),IF(0&lt;'2_all_summary'!T938,1,2),IF(0='2_all_summary'!T938,4,3))</f>
        <v>4</v>
      </c>
      <c r="R939" s="41">
        <f>IF(ISNUMBER(SEARCH("Yes",'2_all_summary'!$H938)),IF(ISNUMBER(SEARCH("Yes",'2_all_summary'!U938)),1,2),IF(ISNUMBER(SEARCH("No",'2_all_summary'!U938)),4,3))</f>
        <v>4</v>
      </c>
    </row>
    <row r="940" spans="7:18" x14ac:dyDescent="0.3">
      <c r="G940" s="56"/>
      <c r="H940" s="41" t="str">
        <f>'2_all_summary'!D939</f>
        <v>Community-based stock enhancement and fisheries management of the Japanese Flounder in Fukushima, Japan</v>
      </c>
      <c r="I940" s="41" t="str">
        <f>'2_all_summary'!E939</f>
        <v>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Â© Taylor and Francis Group, LLC.</v>
      </c>
      <c r="J940" s="41">
        <f>IF(ISNUMBER(SEARCH("Yes",'2_all_summary'!$H939)),IF(ISNUMBER(SEARCH("Yes",'2_all_summary'!M939)),1,2),IF(ISNUMBER(SEARCH("No",'2_all_summary'!M939)),4,3))</f>
        <v>4</v>
      </c>
      <c r="K940" s="41">
        <f>IF(ISNUMBER(SEARCH("Yes",'2_all_summary'!$H939)),IF(ISNUMBER(SEARCH("Yes",'2_all_summary'!N939)),1,2),IF(ISNUMBER(SEARCH("No",'2_all_summary'!N939)),4,3))</f>
        <v>4</v>
      </c>
      <c r="L940" s="41">
        <f>IF(ISNUMBER(SEARCH("Yes",'2_all_summary'!$H939)),IF(ISNUMBER(SEARCH("Yes",'2_all_summary'!O939)),1,2),IF(ISNUMBER(SEARCH("No",'2_all_summary'!O939)),4,3))</f>
        <v>4</v>
      </c>
      <c r="M940" s="41">
        <f>IF(ISNUMBER(SEARCH("Yes",'2_all_summary'!$H939)),IF(0&lt;'2_all_summary'!P939,1,2),IF(0='2_all_summary'!P939,4,3))</f>
        <v>4</v>
      </c>
      <c r="N940" s="41">
        <f>IF(ISNUMBER(SEARCH("Yes",'2_all_summary'!$H939)),IF(ISNUMBER(SEARCH("Yes",'2_all_summary'!Q939)),1,2),IF(ISNUMBER(SEARCH("No",'2_all_summary'!Q939)),4,3))</f>
        <v>4</v>
      </c>
      <c r="O940" s="41">
        <f>IF(ISNUMBER(SEARCH("Yes",'2_all_summary'!$H939)),IF(ISNUMBER(SEARCH("Yes",'2_all_summary'!R939)),1,2),IF(ISNUMBER(SEARCH("No",'2_all_summary'!R939)),4,3))</f>
        <v>4</v>
      </c>
      <c r="P940" s="41">
        <f>IF(ISNUMBER(SEARCH("Yes",'2_all_summary'!$H939)),IF(ISNUMBER(SEARCH("Yes",'2_all_summary'!S939)),1,2),IF(ISNUMBER(SEARCH("No",'2_all_summary'!S939)),4,3))</f>
        <v>4</v>
      </c>
      <c r="Q940" s="41">
        <f>IF(ISNUMBER(SEARCH("Yes",'2_all_summary'!$H939)),IF(0&lt;'2_all_summary'!T939,1,2),IF(0='2_all_summary'!T939,4,3))</f>
        <v>4</v>
      </c>
      <c r="R940" s="41">
        <f>IF(ISNUMBER(SEARCH("Yes",'2_all_summary'!$H939)),IF(ISNUMBER(SEARCH("Yes",'2_all_summary'!U939)),1,2),IF(ISNUMBER(SEARCH("No",'2_all_summary'!U939)),4,3))</f>
        <v>4</v>
      </c>
    </row>
    <row r="941" spans="7:18" x14ac:dyDescent="0.3">
      <c r="G941" s="56"/>
      <c r="H941" s="41" t="str">
        <f>'2_all_summary'!D940</f>
        <v>Community-based habitat restoration program</v>
      </c>
      <c r="I941" s="41" t="str">
        <f>'2_all_summary'!E940</f>
        <v>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v>
      </c>
      <c r="J941" s="41">
        <f>IF(ISNUMBER(SEARCH("Yes",'2_all_summary'!$H940)),IF(ISNUMBER(SEARCH("Yes",'2_all_summary'!M940)),1,2),IF(ISNUMBER(SEARCH("No",'2_all_summary'!M940)),4,3))</f>
        <v>4</v>
      </c>
      <c r="K941" s="41">
        <f>IF(ISNUMBER(SEARCH("Yes",'2_all_summary'!$H940)),IF(ISNUMBER(SEARCH("Yes",'2_all_summary'!N940)),1,2),IF(ISNUMBER(SEARCH("No",'2_all_summary'!N940)),4,3))</f>
        <v>4</v>
      </c>
      <c r="L941" s="41">
        <f>IF(ISNUMBER(SEARCH("Yes",'2_all_summary'!$H940)),IF(ISNUMBER(SEARCH("Yes",'2_all_summary'!O940)),1,2),IF(ISNUMBER(SEARCH("No",'2_all_summary'!O940)),4,3))</f>
        <v>4</v>
      </c>
      <c r="M941" s="41">
        <f>IF(ISNUMBER(SEARCH("Yes",'2_all_summary'!$H940)),IF(0&lt;'2_all_summary'!P940,1,2),IF(0='2_all_summary'!P940,4,3))</f>
        <v>4</v>
      </c>
      <c r="N941" s="41">
        <f>IF(ISNUMBER(SEARCH("Yes",'2_all_summary'!$H940)),IF(ISNUMBER(SEARCH("Yes",'2_all_summary'!Q940)),1,2),IF(ISNUMBER(SEARCH("No",'2_all_summary'!Q940)),4,3))</f>
        <v>4</v>
      </c>
      <c r="O941" s="41">
        <f>IF(ISNUMBER(SEARCH("Yes",'2_all_summary'!$H940)),IF(ISNUMBER(SEARCH("Yes",'2_all_summary'!R940)),1,2),IF(ISNUMBER(SEARCH("No",'2_all_summary'!R940)),4,3))</f>
        <v>4</v>
      </c>
      <c r="P941" s="41">
        <f>IF(ISNUMBER(SEARCH("Yes",'2_all_summary'!$H940)),IF(ISNUMBER(SEARCH("Yes",'2_all_summary'!S940)),1,2),IF(ISNUMBER(SEARCH("No",'2_all_summary'!S940)),4,3))</f>
        <v>4</v>
      </c>
      <c r="Q941" s="41">
        <f>IF(ISNUMBER(SEARCH("Yes",'2_all_summary'!$H940)),IF(0&lt;'2_all_summary'!T940,1,2),IF(0='2_all_summary'!T940,4,3))</f>
        <v>4</v>
      </c>
      <c r="R941" s="41">
        <f>IF(ISNUMBER(SEARCH("Yes",'2_all_summary'!$H940)),IF(ISNUMBER(SEARCH("Yes",'2_all_summary'!U940)),1,2),IF(ISNUMBER(SEARCH("No",'2_all_summary'!U940)),4,3))</f>
        <v>4</v>
      </c>
    </row>
    <row r="942" spans="7:18" x14ac:dyDescent="0.3">
      <c r="G942" s="56"/>
      <c r="H942" s="41" t="str">
        <f>'2_all_summary'!D941</f>
        <v>Implementing Isang Bagsak:Community-Based Coastal Resource Management in Central Viet Nam</v>
      </c>
      <c r="I942" s="41" t="str">
        <f>'2_all_summary'!E941</f>
        <v>[No abstract available]</v>
      </c>
      <c r="J942" s="41">
        <f>IF(ISNUMBER(SEARCH("Yes",'2_all_summary'!$H941)),IF(ISNUMBER(SEARCH("Yes",'2_all_summary'!M941)),1,2),IF(ISNUMBER(SEARCH("No",'2_all_summary'!M941)),4,3))</f>
        <v>4</v>
      </c>
      <c r="K942" s="41">
        <f>IF(ISNUMBER(SEARCH("Yes",'2_all_summary'!$H941)),IF(ISNUMBER(SEARCH("Yes",'2_all_summary'!N941)),1,2),IF(ISNUMBER(SEARCH("No",'2_all_summary'!N941)),4,3))</f>
        <v>4</v>
      </c>
      <c r="L942" s="41">
        <f>IF(ISNUMBER(SEARCH("Yes",'2_all_summary'!$H941)),IF(ISNUMBER(SEARCH("Yes",'2_all_summary'!O941)),1,2),IF(ISNUMBER(SEARCH("No",'2_all_summary'!O941)),4,3))</f>
        <v>4</v>
      </c>
      <c r="M942" s="41">
        <f>IF(ISNUMBER(SEARCH("Yes",'2_all_summary'!$H941)),IF(0&lt;'2_all_summary'!P941,1,2),IF(0='2_all_summary'!P941,4,3))</f>
        <v>4</v>
      </c>
      <c r="N942" s="41">
        <f>IF(ISNUMBER(SEARCH("Yes",'2_all_summary'!$H941)),IF(ISNUMBER(SEARCH("Yes",'2_all_summary'!Q941)),1,2),IF(ISNUMBER(SEARCH("No",'2_all_summary'!Q941)),4,3))</f>
        <v>4</v>
      </c>
      <c r="O942" s="41">
        <f>IF(ISNUMBER(SEARCH("Yes",'2_all_summary'!$H941)),IF(ISNUMBER(SEARCH("Yes",'2_all_summary'!R941)),1,2),IF(ISNUMBER(SEARCH("No",'2_all_summary'!R941)),4,3))</f>
        <v>4</v>
      </c>
      <c r="P942" s="41">
        <f>IF(ISNUMBER(SEARCH("Yes",'2_all_summary'!$H941)),IF(ISNUMBER(SEARCH("Yes",'2_all_summary'!S941)),1,2),IF(ISNUMBER(SEARCH("No",'2_all_summary'!S941)),4,3))</f>
        <v>4</v>
      </c>
      <c r="Q942" s="41">
        <f>IF(ISNUMBER(SEARCH("Yes",'2_all_summary'!$H941)),IF(0&lt;'2_all_summary'!T941,1,2),IF(0='2_all_summary'!T941,4,3))</f>
        <v>4</v>
      </c>
      <c r="R942" s="41">
        <f>IF(ISNUMBER(SEARCH("Yes",'2_all_summary'!$H941)),IF(ISNUMBER(SEARCH("Yes",'2_all_summary'!U941)),1,2),IF(ISNUMBER(SEARCH("No",'2_all_summary'!U941)),4,3))</f>
        <v>4</v>
      </c>
    </row>
    <row r="943" spans="7:18" x14ac:dyDescent="0.3">
      <c r="G943" s="56"/>
      <c r="H943" s="41" t="str">
        <f>'2_all_summary'!D942</f>
        <v>Customary marine resource knowledge and use in contemporary Hawai'i</v>
      </c>
      <c r="I943" s="41" t="str">
        <f>'2_all_summary'!E942</f>
        <v>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Â© 2013 by University of Hawai'i Press.</v>
      </c>
      <c r="J943" s="41">
        <f>IF(ISNUMBER(SEARCH("Yes",'2_all_summary'!$H942)),IF(ISNUMBER(SEARCH("Yes",'2_all_summary'!M942)),1,2),IF(ISNUMBER(SEARCH("No",'2_all_summary'!M942)),4,3))</f>
        <v>4</v>
      </c>
      <c r="K943" s="41">
        <f>IF(ISNUMBER(SEARCH("Yes",'2_all_summary'!$H942)),IF(ISNUMBER(SEARCH("Yes",'2_all_summary'!N942)),1,2),IF(ISNUMBER(SEARCH("No",'2_all_summary'!N942)),4,3))</f>
        <v>4</v>
      </c>
      <c r="L943" s="41">
        <f>IF(ISNUMBER(SEARCH("Yes",'2_all_summary'!$H942)),IF(ISNUMBER(SEARCH("Yes",'2_all_summary'!O942)),1,2),IF(ISNUMBER(SEARCH("No",'2_all_summary'!O942)),4,3))</f>
        <v>4</v>
      </c>
      <c r="M943" s="41">
        <f>IF(ISNUMBER(SEARCH("Yes",'2_all_summary'!$H942)),IF(0&lt;'2_all_summary'!P942,1,2),IF(0='2_all_summary'!P942,4,3))</f>
        <v>4</v>
      </c>
      <c r="N943" s="41">
        <f>IF(ISNUMBER(SEARCH("Yes",'2_all_summary'!$H942)),IF(ISNUMBER(SEARCH("Yes",'2_all_summary'!Q942)),1,2),IF(ISNUMBER(SEARCH("No",'2_all_summary'!Q942)),4,3))</f>
        <v>4</v>
      </c>
      <c r="O943" s="41">
        <f>IF(ISNUMBER(SEARCH("Yes",'2_all_summary'!$H942)),IF(ISNUMBER(SEARCH("Yes",'2_all_summary'!R942)),1,2),IF(ISNUMBER(SEARCH("No",'2_all_summary'!R942)),4,3))</f>
        <v>4</v>
      </c>
      <c r="P943" s="41">
        <f>IF(ISNUMBER(SEARCH("Yes",'2_all_summary'!$H942)),IF(ISNUMBER(SEARCH("Yes",'2_all_summary'!S942)),1,2),IF(ISNUMBER(SEARCH("No",'2_all_summary'!S942)),4,3))</f>
        <v>4</v>
      </c>
      <c r="Q943" s="41">
        <f>IF(ISNUMBER(SEARCH("Yes",'2_all_summary'!$H942)),IF(0&lt;'2_all_summary'!T942,1,2),IF(0='2_all_summary'!T942,4,3))</f>
        <v>4</v>
      </c>
      <c r="R943" s="41">
        <f>IF(ISNUMBER(SEARCH("Yes",'2_all_summary'!$H942)),IF(ISNUMBER(SEARCH("Yes",'2_all_summary'!U942)),1,2),IF(ISNUMBER(SEARCH("No",'2_all_summary'!U942)),4,3))</f>
        <v>4</v>
      </c>
    </row>
    <row r="944" spans="7:18" x14ac:dyDescent="0.3">
      <c r="G944" s="56"/>
      <c r="H944" s="41" t="str">
        <f>'2_all_summary'!D943</f>
        <v>Clustering of the Adult Population According to Behavioural Health Risk Factors as the Focus of Community-Based Public Health Interventions in Poland</v>
      </c>
      <c r="I944" s="41" t="str">
        <f>'2_all_summary'!E943</f>
        <v>Effective lifestyle health promotion interventions require the identification of groups sharing similar behavioural risk factors (BRF) and socio-demographic characteristics. This study aimed to identify these subgroups in the Polish population and check whether local authoritiesâ€™ health programmes meet their needs. Population data came from a 2018 question survey on a random representative sample of 3000 inhabitants. Four groups were identified with the TwoStep cluster analysis method. One of them (â€œMulti-riskâ€) differed from the others and the general population by a high prevalence of numerous BRF: 59% [95% confidence interval: 56â€“63%] of its members smoke, 35% [32â€“38%] have alcohol problems, 79% [76â€“82%] indulge in unhealthy food, 64% [60â€“67%] do not practice recreational physical activity, and 73% [70â€“76%] are overweight. This group, with an average age of 50, was characterised by an excess of males (81% [79â€“84%]) and people with basic vocational education (53% [50â€“57%]).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Â© 2023 by the authors.</v>
      </c>
      <c r="J944" s="41">
        <f>IF(ISNUMBER(SEARCH("Yes",'2_all_summary'!$H943)),IF(ISNUMBER(SEARCH("Yes",'2_all_summary'!M943)),1,2),IF(ISNUMBER(SEARCH("No",'2_all_summary'!M943)),4,3))</f>
        <v>4</v>
      </c>
      <c r="K944" s="41">
        <f>IF(ISNUMBER(SEARCH("Yes",'2_all_summary'!$H943)),IF(ISNUMBER(SEARCH("Yes",'2_all_summary'!N943)),1,2),IF(ISNUMBER(SEARCH("No",'2_all_summary'!N943)),4,3))</f>
        <v>4</v>
      </c>
      <c r="L944" s="41">
        <f>IF(ISNUMBER(SEARCH("Yes",'2_all_summary'!$H943)),IF(ISNUMBER(SEARCH("Yes",'2_all_summary'!O943)),1,2),IF(ISNUMBER(SEARCH("No",'2_all_summary'!O943)),4,3))</f>
        <v>4</v>
      </c>
      <c r="M944" s="41">
        <f>IF(ISNUMBER(SEARCH("Yes",'2_all_summary'!$H943)),IF(0&lt;'2_all_summary'!P943,1,2),IF(0='2_all_summary'!P943,4,3))</f>
        <v>4</v>
      </c>
      <c r="N944" s="41">
        <f>IF(ISNUMBER(SEARCH("Yes",'2_all_summary'!$H943)),IF(ISNUMBER(SEARCH("Yes",'2_all_summary'!Q943)),1,2),IF(ISNUMBER(SEARCH("No",'2_all_summary'!Q943)),4,3))</f>
        <v>4</v>
      </c>
      <c r="O944" s="41">
        <f>IF(ISNUMBER(SEARCH("Yes",'2_all_summary'!$H943)),IF(ISNUMBER(SEARCH("Yes",'2_all_summary'!R943)),1,2),IF(ISNUMBER(SEARCH("No",'2_all_summary'!R943)),4,3))</f>
        <v>4</v>
      </c>
      <c r="P944" s="41">
        <f>IF(ISNUMBER(SEARCH("Yes",'2_all_summary'!$H943)),IF(ISNUMBER(SEARCH("Yes",'2_all_summary'!S943)),1,2),IF(ISNUMBER(SEARCH("No",'2_all_summary'!S943)),4,3))</f>
        <v>4</v>
      </c>
      <c r="Q944" s="41">
        <f>IF(ISNUMBER(SEARCH("Yes",'2_all_summary'!$H943)),IF(0&lt;'2_all_summary'!T943,1,2),IF(0='2_all_summary'!T943,4,3))</f>
        <v>4</v>
      </c>
      <c r="R944" s="41">
        <f>IF(ISNUMBER(SEARCH("Yes",'2_all_summary'!$H943)),IF(ISNUMBER(SEARCH("Yes",'2_all_summary'!U943)),1,2),IF(ISNUMBER(SEARCH("No",'2_all_summary'!U943)),4,3))</f>
        <v>4</v>
      </c>
    </row>
    <row r="945" spans="7:18" x14ac:dyDescent="0.3">
      <c r="G945" s="56"/>
      <c r="H945" s="41" t="str">
        <f>'2_all_summary'!D944</f>
        <v>Trialling the use of smartphones as a tool to address gaps in small-scale fisheries catch data in southwest Madagascar</v>
      </c>
      <c r="I945" s="41" t="str">
        <f>'2_all_summary'!E944</f>
        <v>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(2003â€“2016), which continued in eight villages throughout the smartphone trial (2013â€“2016),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â€“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Â© 2018</v>
      </c>
      <c r="J945" s="41">
        <f>IF(ISNUMBER(SEARCH("Yes",'2_all_summary'!$H944)),IF(ISNUMBER(SEARCH("Yes",'2_all_summary'!M944)),1,2),IF(ISNUMBER(SEARCH("No",'2_all_summary'!M944)),4,3))</f>
        <v>4</v>
      </c>
      <c r="K945" s="41">
        <f>IF(ISNUMBER(SEARCH("Yes",'2_all_summary'!$H944)),IF(ISNUMBER(SEARCH("Yes",'2_all_summary'!N944)),1,2),IF(ISNUMBER(SEARCH("No",'2_all_summary'!N944)),4,3))</f>
        <v>4</v>
      </c>
      <c r="L945" s="41">
        <f>IF(ISNUMBER(SEARCH("Yes",'2_all_summary'!$H944)),IF(ISNUMBER(SEARCH("Yes",'2_all_summary'!O944)),1,2),IF(ISNUMBER(SEARCH("No",'2_all_summary'!O944)),4,3))</f>
        <v>4</v>
      </c>
      <c r="M945" s="41">
        <f>IF(ISNUMBER(SEARCH("Yes",'2_all_summary'!$H944)),IF(0&lt;'2_all_summary'!P944,1,2),IF(0='2_all_summary'!P944,4,3))</f>
        <v>4</v>
      </c>
      <c r="N945" s="41">
        <f>IF(ISNUMBER(SEARCH("Yes",'2_all_summary'!$H944)),IF(ISNUMBER(SEARCH("Yes",'2_all_summary'!Q944)),1,2),IF(ISNUMBER(SEARCH("No",'2_all_summary'!Q944)),4,3))</f>
        <v>4</v>
      </c>
      <c r="O945" s="41">
        <f>IF(ISNUMBER(SEARCH("Yes",'2_all_summary'!$H944)),IF(ISNUMBER(SEARCH("Yes",'2_all_summary'!R944)),1,2),IF(ISNUMBER(SEARCH("No",'2_all_summary'!R944)),4,3))</f>
        <v>4</v>
      </c>
      <c r="P945" s="41">
        <f>IF(ISNUMBER(SEARCH("Yes",'2_all_summary'!$H944)),IF(ISNUMBER(SEARCH("Yes",'2_all_summary'!S944)),1,2),IF(ISNUMBER(SEARCH("No",'2_all_summary'!S944)),4,3))</f>
        <v>4</v>
      </c>
      <c r="Q945" s="41">
        <f>IF(ISNUMBER(SEARCH("Yes",'2_all_summary'!$H944)),IF(0&lt;'2_all_summary'!T944,1,2),IF(0='2_all_summary'!T944,4,3))</f>
        <v>4</v>
      </c>
      <c r="R945" s="41">
        <f>IF(ISNUMBER(SEARCH("Yes",'2_all_summary'!$H944)),IF(ISNUMBER(SEARCH("Yes",'2_all_summary'!U944)),1,2),IF(ISNUMBER(SEARCH("No",'2_all_summary'!U944)),4,3))</f>
        <v>4</v>
      </c>
    </row>
    <row r="946" spans="7:18" x14ac:dyDescent="0.3">
      <c r="G946" s="56"/>
      <c r="H946" s="41" t="str">
        <f>'2_all_summary'!D945</f>
        <v>Effects of community-based management on amazon river turtles: A case study of podocnemis sextuberculata in the Lower Amazon Floodplain, ParÃ¡, Brazil</v>
      </c>
      <c r="I946" s="41" t="str">
        <f>'2_all_summary'!E945</f>
        <v>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Â© 2013 Chelonian Research Foundation.</v>
      </c>
      <c r="J946" s="41">
        <f>IF(ISNUMBER(SEARCH("Yes",'2_all_summary'!$H945)),IF(ISNUMBER(SEARCH("Yes",'2_all_summary'!M945)),1,2),IF(ISNUMBER(SEARCH("No",'2_all_summary'!M945)),4,3))</f>
        <v>4</v>
      </c>
      <c r="K946" s="41">
        <f>IF(ISNUMBER(SEARCH("Yes",'2_all_summary'!$H945)),IF(ISNUMBER(SEARCH("Yes",'2_all_summary'!N945)),1,2),IF(ISNUMBER(SEARCH("No",'2_all_summary'!N945)),4,3))</f>
        <v>4</v>
      </c>
      <c r="L946" s="41">
        <f>IF(ISNUMBER(SEARCH("Yes",'2_all_summary'!$H945)),IF(ISNUMBER(SEARCH("Yes",'2_all_summary'!O945)),1,2),IF(ISNUMBER(SEARCH("No",'2_all_summary'!O945)),4,3))</f>
        <v>4</v>
      </c>
      <c r="M946" s="41">
        <f>IF(ISNUMBER(SEARCH("Yes",'2_all_summary'!$H945)),IF(0&lt;'2_all_summary'!P945,1,2),IF(0='2_all_summary'!P945,4,3))</f>
        <v>4</v>
      </c>
      <c r="N946" s="41">
        <f>IF(ISNUMBER(SEARCH("Yes",'2_all_summary'!$H945)),IF(ISNUMBER(SEARCH("Yes",'2_all_summary'!Q945)),1,2),IF(ISNUMBER(SEARCH("No",'2_all_summary'!Q945)),4,3))</f>
        <v>4</v>
      </c>
      <c r="O946" s="41">
        <f>IF(ISNUMBER(SEARCH("Yes",'2_all_summary'!$H945)),IF(ISNUMBER(SEARCH("Yes",'2_all_summary'!R945)),1,2),IF(ISNUMBER(SEARCH("No",'2_all_summary'!R945)),4,3))</f>
        <v>4</v>
      </c>
      <c r="P946" s="41">
        <f>IF(ISNUMBER(SEARCH("Yes",'2_all_summary'!$H945)),IF(ISNUMBER(SEARCH("Yes",'2_all_summary'!S945)),1,2),IF(ISNUMBER(SEARCH("No",'2_all_summary'!S945)),4,3))</f>
        <v>4</v>
      </c>
      <c r="Q946" s="41">
        <f>IF(ISNUMBER(SEARCH("Yes",'2_all_summary'!$H945)),IF(0&lt;'2_all_summary'!T945,1,2),IF(0='2_all_summary'!T945,4,3))</f>
        <v>4</v>
      </c>
      <c r="R946" s="41">
        <f>IF(ISNUMBER(SEARCH("Yes",'2_all_summary'!$H945)),IF(ISNUMBER(SEARCH("Yes",'2_all_summary'!U945)),1,2),IF(ISNUMBER(SEARCH("No",'2_all_summary'!U945)),4,3))</f>
        <v>4</v>
      </c>
    </row>
    <row r="947" spans="7:18" x14ac:dyDescent="0.3">
      <c r="G947" s="56"/>
      <c r="H947" s="41" t="str">
        <f>'2_all_summary'!D946</f>
        <v>Vanuatu</v>
      </c>
      <c r="I947" s="41" t="str">
        <f>'2_all_summary'!E946</f>
        <v>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v>
      </c>
      <c r="J947" s="41">
        <f>IF(ISNUMBER(SEARCH("Yes",'2_all_summary'!$H946)),IF(ISNUMBER(SEARCH("Yes",'2_all_summary'!M946)),1,2),IF(ISNUMBER(SEARCH("No",'2_all_summary'!M946)),4,3))</f>
        <v>4</v>
      </c>
      <c r="K947" s="41">
        <f>IF(ISNUMBER(SEARCH("Yes",'2_all_summary'!$H946)),IF(ISNUMBER(SEARCH("Yes",'2_all_summary'!N946)),1,2),IF(ISNUMBER(SEARCH("No",'2_all_summary'!N946)),4,3))</f>
        <v>3</v>
      </c>
      <c r="L947" s="41">
        <f>IF(ISNUMBER(SEARCH("Yes",'2_all_summary'!$H946)),IF(ISNUMBER(SEARCH("Yes",'2_all_summary'!O946)),1,2),IF(ISNUMBER(SEARCH("No",'2_all_summary'!O946)),4,3))</f>
        <v>4</v>
      </c>
      <c r="M947" s="41">
        <f>IF(ISNUMBER(SEARCH("Yes",'2_all_summary'!$H946)),IF(0&lt;'2_all_summary'!P946,1,2),IF(0='2_all_summary'!P946,4,3))</f>
        <v>3</v>
      </c>
      <c r="N947" s="41">
        <f>IF(ISNUMBER(SEARCH("Yes",'2_all_summary'!$H946)),IF(ISNUMBER(SEARCH("Yes",'2_all_summary'!Q946)),1,2),IF(ISNUMBER(SEARCH("No",'2_all_summary'!Q946)),4,3))</f>
        <v>4</v>
      </c>
      <c r="O947" s="41">
        <f>IF(ISNUMBER(SEARCH("Yes",'2_all_summary'!$H946)),IF(ISNUMBER(SEARCH("Yes",'2_all_summary'!R946)),1,2),IF(ISNUMBER(SEARCH("No",'2_all_summary'!R946)),4,3))</f>
        <v>4</v>
      </c>
      <c r="P947" s="41">
        <f>IF(ISNUMBER(SEARCH("Yes",'2_all_summary'!$H946)),IF(ISNUMBER(SEARCH("Yes",'2_all_summary'!S946)),1,2),IF(ISNUMBER(SEARCH("No",'2_all_summary'!S946)),4,3))</f>
        <v>4</v>
      </c>
      <c r="Q947" s="41">
        <f>IF(ISNUMBER(SEARCH("Yes",'2_all_summary'!$H946)),IF(0&lt;'2_all_summary'!T946,1,2),IF(0='2_all_summary'!T946,4,3))</f>
        <v>4</v>
      </c>
      <c r="R947" s="41">
        <f>IF(ISNUMBER(SEARCH("Yes",'2_all_summary'!$H946)),IF(ISNUMBER(SEARCH("Yes",'2_all_summary'!U946)),1,2),IF(ISNUMBER(SEARCH("No",'2_all_summary'!U946)),4,3))</f>
        <v>3</v>
      </c>
    </row>
    <row r="948" spans="7:18" x14ac:dyDescent="0.3">
      <c r="G948" s="56"/>
      <c r="H948" s="41" t="str">
        <f>'2_all_summary'!D947</f>
        <v>Evaluating community fishery management using Fishers' perceptions in the Tonle Sap lake of Cambodia</v>
      </c>
      <c r="I948" s="41" t="str">
        <f>'2_all_summary'!E947</f>
        <v>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Â© 2020 Elsevier B.V.</v>
      </c>
      <c r="J948" s="41">
        <f>IF(ISNUMBER(SEARCH("Yes",'2_all_summary'!$H947)),IF(ISNUMBER(SEARCH("Yes",'2_all_summary'!M947)),1,2),IF(ISNUMBER(SEARCH("No",'2_all_summary'!M947)),4,3))</f>
        <v>4</v>
      </c>
      <c r="K948" s="41">
        <f>IF(ISNUMBER(SEARCH("Yes",'2_all_summary'!$H947)),IF(ISNUMBER(SEARCH("Yes",'2_all_summary'!N947)),1,2),IF(ISNUMBER(SEARCH("No",'2_all_summary'!N947)),4,3))</f>
        <v>4</v>
      </c>
      <c r="L948" s="41">
        <f>IF(ISNUMBER(SEARCH("Yes",'2_all_summary'!$H947)),IF(ISNUMBER(SEARCH("Yes",'2_all_summary'!O947)),1,2),IF(ISNUMBER(SEARCH("No",'2_all_summary'!O947)),4,3))</f>
        <v>4</v>
      </c>
      <c r="M948" s="41">
        <f>IF(ISNUMBER(SEARCH("Yes",'2_all_summary'!$H947)),IF(0&lt;'2_all_summary'!P947,1,2),IF(0='2_all_summary'!P947,4,3))</f>
        <v>4</v>
      </c>
      <c r="N948" s="41">
        <f>IF(ISNUMBER(SEARCH("Yes",'2_all_summary'!$H947)),IF(ISNUMBER(SEARCH("Yes",'2_all_summary'!Q947)),1,2),IF(ISNUMBER(SEARCH("No",'2_all_summary'!Q947)),4,3))</f>
        <v>4</v>
      </c>
      <c r="O948" s="41">
        <f>IF(ISNUMBER(SEARCH("Yes",'2_all_summary'!$H947)),IF(ISNUMBER(SEARCH("Yes",'2_all_summary'!R947)),1,2),IF(ISNUMBER(SEARCH("No",'2_all_summary'!R947)),4,3))</f>
        <v>4</v>
      </c>
      <c r="P948" s="41">
        <f>IF(ISNUMBER(SEARCH("Yes",'2_all_summary'!$H947)),IF(ISNUMBER(SEARCH("Yes",'2_all_summary'!S947)),1,2),IF(ISNUMBER(SEARCH("No",'2_all_summary'!S947)),4,3))</f>
        <v>4</v>
      </c>
      <c r="Q948" s="41">
        <f>IF(ISNUMBER(SEARCH("Yes",'2_all_summary'!$H947)),IF(0&lt;'2_all_summary'!T947,1,2),IF(0='2_all_summary'!T947,4,3))</f>
        <v>4</v>
      </c>
      <c r="R948" s="41">
        <f>IF(ISNUMBER(SEARCH("Yes",'2_all_summary'!$H947)),IF(ISNUMBER(SEARCH("Yes",'2_all_summary'!U947)),1,2),IF(ISNUMBER(SEARCH("No",'2_all_summary'!U947)),4,3))</f>
        <v>4</v>
      </c>
    </row>
    <row r="949" spans="7:18" x14ac:dyDescent="0.3">
      <c r="G949" s="56"/>
      <c r="H949" s="41" t="str">
        <f>'2_all_summary'!D948</f>
        <v>Small-scale fisheries management and development. Towards a community-based approach</v>
      </c>
      <c r="I949" s="41" t="str">
        <f>'2_all_summary'!E948</f>
        <v>[No abstract available]</v>
      </c>
      <c r="J949" s="41">
        <f>IF(ISNUMBER(SEARCH("Yes",'2_all_summary'!$H948)),IF(ISNUMBER(SEARCH("Yes",'2_all_summary'!M948)),1,2),IF(ISNUMBER(SEARCH("No",'2_all_summary'!M948)),4,3))</f>
        <v>1</v>
      </c>
      <c r="K949" s="41">
        <f>IF(ISNUMBER(SEARCH("Yes",'2_all_summary'!$H948)),IF(ISNUMBER(SEARCH("Yes",'2_all_summary'!N948)),1,2),IF(ISNUMBER(SEARCH("No",'2_all_summary'!N948)),4,3))</f>
        <v>1</v>
      </c>
      <c r="L949" s="41">
        <f>IF(ISNUMBER(SEARCH("Yes",'2_all_summary'!$H948)),IF(ISNUMBER(SEARCH("Yes",'2_all_summary'!O948)),1,2),IF(ISNUMBER(SEARCH("No",'2_all_summary'!O948)),4,3))</f>
        <v>1</v>
      </c>
      <c r="M949" s="41">
        <f>IF(ISNUMBER(SEARCH("Yes",'2_all_summary'!$H948)),IF(0&lt;'2_all_summary'!P948,1,2),IF(0='2_all_summary'!P948,4,3))</f>
        <v>1</v>
      </c>
      <c r="N949" s="41">
        <f>IF(ISNUMBER(SEARCH("Yes",'2_all_summary'!$H948)),IF(ISNUMBER(SEARCH("Yes",'2_all_summary'!Q948)),1,2),IF(ISNUMBER(SEARCH("No",'2_all_summary'!Q948)),4,3))</f>
        <v>1</v>
      </c>
      <c r="O949" s="41">
        <f>IF(ISNUMBER(SEARCH("Yes",'2_all_summary'!$H948)),IF(ISNUMBER(SEARCH("Yes",'2_all_summary'!R948)),1,2),IF(ISNUMBER(SEARCH("No",'2_all_summary'!R948)),4,3))</f>
        <v>1</v>
      </c>
      <c r="P949" s="41">
        <f>IF(ISNUMBER(SEARCH("Yes",'2_all_summary'!$H948)),IF(ISNUMBER(SEARCH("Yes",'2_all_summary'!S948)),1,2),IF(ISNUMBER(SEARCH("No",'2_all_summary'!S948)),4,3))</f>
        <v>1</v>
      </c>
      <c r="Q949" s="41">
        <f>IF(ISNUMBER(SEARCH("Yes",'2_all_summary'!$H948)),IF(0&lt;'2_all_summary'!T948,1,2),IF(0='2_all_summary'!T948,4,3))</f>
        <v>1</v>
      </c>
      <c r="R949" s="41">
        <f>IF(ISNUMBER(SEARCH("Yes",'2_all_summary'!$H948)),IF(ISNUMBER(SEARCH("Yes",'2_all_summary'!U948)),1,2),IF(ISNUMBER(SEARCH("No",'2_all_summary'!U948)),4,3))</f>
        <v>1</v>
      </c>
    </row>
    <row r="950" spans="7:18" x14ac:dyDescent="0.3">
      <c r="G950" s="56"/>
      <c r="H950" s="41" t="str">
        <f>'2_all_summary'!D949</f>
        <v>Tobacco screening multicomponent quality improvement network program: Beyond education</v>
      </c>
      <c r="I950" s="41" t="str">
        <f>'2_all_summary'!E949</f>
        <v>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Â© 2009 by the Society for Academic Emergency Medicine.</v>
      </c>
      <c r="J950" s="41">
        <f>IF(ISNUMBER(SEARCH("Yes",'2_all_summary'!$H949)),IF(ISNUMBER(SEARCH("Yes",'2_all_summary'!M949)),1,2),IF(ISNUMBER(SEARCH("No",'2_all_summary'!M949)),4,3))</f>
        <v>4</v>
      </c>
      <c r="K950" s="41">
        <f>IF(ISNUMBER(SEARCH("Yes",'2_all_summary'!$H949)),IF(ISNUMBER(SEARCH("Yes",'2_all_summary'!N949)),1,2),IF(ISNUMBER(SEARCH("No",'2_all_summary'!N949)),4,3))</f>
        <v>4</v>
      </c>
      <c r="L950" s="41">
        <f>IF(ISNUMBER(SEARCH("Yes",'2_all_summary'!$H949)),IF(ISNUMBER(SEARCH("Yes",'2_all_summary'!O949)),1,2),IF(ISNUMBER(SEARCH("No",'2_all_summary'!O949)),4,3))</f>
        <v>4</v>
      </c>
      <c r="M950" s="41">
        <f>IF(ISNUMBER(SEARCH("Yes",'2_all_summary'!$H949)),IF(0&lt;'2_all_summary'!P949,1,2),IF(0='2_all_summary'!P949,4,3))</f>
        <v>4</v>
      </c>
      <c r="N950" s="41">
        <f>IF(ISNUMBER(SEARCH("Yes",'2_all_summary'!$H949)),IF(ISNUMBER(SEARCH("Yes",'2_all_summary'!Q949)),1,2),IF(ISNUMBER(SEARCH("No",'2_all_summary'!Q949)),4,3))</f>
        <v>4</v>
      </c>
      <c r="O950" s="41">
        <f>IF(ISNUMBER(SEARCH("Yes",'2_all_summary'!$H949)),IF(ISNUMBER(SEARCH("Yes",'2_all_summary'!R949)),1,2),IF(ISNUMBER(SEARCH("No",'2_all_summary'!R949)),4,3))</f>
        <v>4</v>
      </c>
      <c r="P950" s="41">
        <f>IF(ISNUMBER(SEARCH("Yes",'2_all_summary'!$H949)),IF(ISNUMBER(SEARCH("Yes",'2_all_summary'!S949)),1,2),IF(ISNUMBER(SEARCH("No",'2_all_summary'!S949)),4,3))</f>
        <v>4</v>
      </c>
      <c r="Q950" s="41">
        <f>IF(ISNUMBER(SEARCH("Yes",'2_all_summary'!$H949)),IF(0&lt;'2_all_summary'!T949,1,2),IF(0='2_all_summary'!T949,4,3))</f>
        <v>4</v>
      </c>
      <c r="R950" s="41">
        <f>IF(ISNUMBER(SEARCH("Yes",'2_all_summary'!$H949)),IF(ISNUMBER(SEARCH("Yes",'2_all_summary'!U949)),1,2),IF(ISNUMBER(SEARCH("No",'2_all_summary'!U949)),4,3))</f>
        <v>4</v>
      </c>
    </row>
    <row r="951" spans="7:18" x14ac:dyDescent="0.3">
      <c r="G951" s="56"/>
      <c r="H951" s="41" t="str">
        <f>'2_all_summary'!D950</f>
        <v>Toward integrated opisthorchiasis control in northeast Thailand: The Lawa project</v>
      </c>
      <c r="I951" s="41" t="str">
        <f>'2_all_summary'!E950</f>
        <v>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Â© 2014 Elsevier B.V.</v>
      </c>
      <c r="J951" s="41">
        <f>IF(ISNUMBER(SEARCH("Yes",'2_all_summary'!$H950)),IF(ISNUMBER(SEARCH("Yes",'2_all_summary'!M950)),1,2),IF(ISNUMBER(SEARCH("No",'2_all_summary'!M950)),4,3))</f>
        <v>4</v>
      </c>
      <c r="K951" s="41">
        <f>IF(ISNUMBER(SEARCH("Yes",'2_all_summary'!$H950)),IF(ISNUMBER(SEARCH("Yes",'2_all_summary'!N950)),1,2),IF(ISNUMBER(SEARCH("No",'2_all_summary'!N950)),4,3))</f>
        <v>4</v>
      </c>
      <c r="L951" s="41">
        <f>IF(ISNUMBER(SEARCH("Yes",'2_all_summary'!$H950)),IF(ISNUMBER(SEARCH("Yes",'2_all_summary'!O950)),1,2),IF(ISNUMBER(SEARCH("No",'2_all_summary'!O950)),4,3))</f>
        <v>4</v>
      </c>
      <c r="M951" s="41">
        <f>IF(ISNUMBER(SEARCH("Yes",'2_all_summary'!$H950)),IF(0&lt;'2_all_summary'!P950,1,2),IF(0='2_all_summary'!P950,4,3))</f>
        <v>4</v>
      </c>
      <c r="N951" s="41">
        <f>IF(ISNUMBER(SEARCH("Yes",'2_all_summary'!$H950)),IF(ISNUMBER(SEARCH("Yes",'2_all_summary'!Q950)),1,2),IF(ISNUMBER(SEARCH("No",'2_all_summary'!Q950)),4,3))</f>
        <v>4</v>
      </c>
      <c r="O951" s="41">
        <f>IF(ISNUMBER(SEARCH("Yes",'2_all_summary'!$H950)),IF(ISNUMBER(SEARCH("Yes",'2_all_summary'!R950)),1,2),IF(ISNUMBER(SEARCH("No",'2_all_summary'!R950)),4,3))</f>
        <v>4</v>
      </c>
      <c r="P951" s="41">
        <f>IF(ISNUMBER(SEARCH("Yes",'2_all_summary'!$H950)),IF(ISNUMBER(SEARCH("Yes",'2_all_summary'!S950)),1,2),IF(ISNUMBER(SEARCH("No",'2_all_summary'!S950)),4,3))</f>
        <v>4</v>
      </c>
      <c r="Q951" s="41">
        <f>IF(ISNUMBER(SEARCH("Yes",'2_all_summary'!$H950)),IF(0&lt;'2_all_summary'!T950,1,2),IF(0='2_all_summary'!T950,4,3))</f>
        <v>4</v>
      </c>
      <c r="R951" s="41">
        <f>IF(ISNUMBER(SEARCH("Yes",'2_all_summary'!$H950)),IF(ISNUMBER(SEARCH("Yes",'2_all_summary'!U950)),1,2),IF(ISNUMBER(SEARCH("No",'2_all_summary'!U950)),4,3))</f>
        <v>4</v>
      </c>
    </row>
    <row r="952" spans="7:18" x14ac:dyDescent="0.3">
      <c r="G952" s="56"/>
      <c r="H952" s="41" t="str">
        <f>'2_all_summary'!D951</f>
        <v>Integrated coastal management in the Philippines: Testing new paradigms</v>
      </c>
      <c r="I952" s="41" t="str">
        <f>'2_all_summary'!E951</f>
        <v>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v>
      </c>
      <c r="J952" s="41">
        <f>IF(ISNUMBER(SEARCH("Yes",'2_all_summary'!$H951)),IF(ISNUMBER(SEARCH("Yes",'2_all_summary'!M951)),1,2),IF(ISNUMBER(SEARCH("No",'2_all_summary'!M951)),4,3))</f>
        <v>4</v>
      </c>
      <c r="K952" s="41">
        <f>IF(ISNUMBER(SEARCH("Yes",'2_all_summary'!$H951)),IF(ISNUMBER(SEARCH("Yes",'2_all_summary'!N951)),1,2),IF(ISNUMBER(SEARCH("No",'2_all_summary'!N951)),4,3))</f>
        <v>4</v>
      </c>
      <c r="L952" s="41">
        <f>IF(ISNUMBER(SEARCH("Yes",'2_all_summary'!$H951)),IF(ISNUMBER(SEARCH("Yes",'2_all_summary'!O951)),1,2),IF(ISNUMBER(SEARCH("No",'2_all_summary'!O951)),4,3))</f>
        <v>4</v>
      </c>
      <c r="M952" s="41">
        <f>IF(ISNUMBER(SEARCH("Yes",'2_all_summary'!$H951)),IF(0&lt;'2_all_summary'!P951,1,2),IF(0='2_all_summary'!P951,4,3))</f>
        <v>4</v>
      </c>
      <c r="N952" s="41">
        <f>IF(ISNUMBER(SEARCH("Yes",'2_all_summary'!$H951)),IF(ISNUMBER(SEARCH("Yes",'2_all_summary'!Q951)),1,2),IF(ISNUMBER(SEARCH("No",'2_all_summary'!Q951)),4,3))</f>
        <v>4</v>
      </c>
      <c r="O952" s="41">
        <f>IF(ISNUMBER(SEARCH("Yes",'2_all_summary'!$H951)),IF(ISNUMBER(SEARCH("Yes",'2_all_summary'!R951)),1,2),IF(ISNUMBER(SEARCH("No",'2_all_summary'!R951)),4,3))</f>
        <v>4</v>
      </c>
      <c r="P952" s="41">
        <f>IF(ISNUMBER(SEARCH("Yes",'2_all_summary'!$H951)),IF(ISNUMBER(SEARCH("Yes",'2_all_summary'!S951)),1,2),IF(ISNUMBER(SEARCH("No",'2_all_summary'!S951)),4,3))</f>
        <v>4</v>
      </c>
      <c r="Q952" s="41">
        <f>IF(ISNUMBER(SEARCH("Yes",'2_all_summary'!$H951)),IF(0&lt;'2_all_summary'!T951,1,2),IF(0='2_all_summary'!T951,4,3))</f>
        <v>4</v>
      </c>
      <c r="R952" s="41">
        <f>IF(ISNUMBER(SEARCH("Yes",'2_all_summary'!$H951)),IF(ISNUMBER(SEARCH("Yes",'2_all_summary'!U951)),1,2),IF(ISNUMBER(SEARCH("No",'2_all_summary'!U951)),4,3))</f>
        <v>4</v>
      </c>
    </row>
    <row r="953" spans="7:18" x14ac:dyDescent="0.3">
      <c r="G953" s="56"/>
      <c r="H953" s="41" t="str">
        <f>'2_all_summary'!D952</f>
        <v>Ancient fish weir technology for modern stewardship: lessons from community-based salmon monitoring</v>
      </c>
      <c r="I953" s="41" t="str">
        <f>'2_all_summary'!E952</f>
        <v>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weirsâ€“fences built across rivers to selectively harvest salmonâ€“supported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(4,600â€“15,000 escapement). Discussion: High river temperatures are associated with increased en route morality in migrating adult sockeye. We estimated pre-spawn mortality ranged from 8â€“72%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Â© 2017, Â© 2017 The Author(s). Published by Informa UK Limited, trading as Taylor &amp; Francis Group and Science Press on behalf of the Ecological Society of China.</v>
      </c>
      <c r="J953" s="41">
        <f>IF(ISNUMBER(SEARCH("Yes",'2_all_summary'!$H952)),IF(ISNUMBER(SEARCH("Yes",'2_all_summary'!M952)),1,2),IF(ISNUMBER(SEARCH("No",'2_all_summary'!M952)),4,3))</f>
        <v>4</v>
      </c>
      <c r="K953" s="41">
        <f>IF(ISNUMBER(SEARCH("Yes",'2_all_summary'!$H952)),IF(ISNUMBER(SEARCH("Yes",'2_all_summary'!N952)),1,2),IF(ISNUMBER(SEARCH("No",'2_all_summary'!N952)),4,3))</f>
        <v>4</v>
      </c>
      <c r="L953" s="41">
        <f>IF(ISNUMBER(SEARCH("Yes",'2_all_summary'!$H952)),IF(ISNUMBER(SEARCH("Yes",'2_all_summary'!O952)),1,2),IF(ISNUMBER(SEARCH("No",'2_all_summary'!O952)),4,3))</f>
        <v>4</v>
      </c>
      <c r="M953" s="41">
        <f>IF(ISNUMBER(SEARCH("Yes",'2_all_summary'!$H952)),IF(0&lt;'2_all_summary'!P952,1,2),IF(0='2_all_summary'!P952,4,3))</f>
        <v>4</v>
      </c>
      <c r="N953" s="41">
        <f>IF(ISNUMBER(SEARCH("Yes",'2_all_summary'!$H952)),IF(ISNUMBER(SEARCH("Yes",'2_all_summary'!Q952)),1,2),IF(ISNUMBER(SEARCH("No",'2_all_summary'!Q952)),4,3))</f>
        <v>4</v>
      </c>
      <c r="O953" s="41">
        <f>IF(ISNUMBER(SEARCH("Yes",'2_all_summary'!$H952)),IF(ISNUMBER(SEARCH("Yes",'2_all_summary'!R952)),1,2),IF(ISNUMBER(SEARCH("No",'2_all_summary'!R952)),4,3))</f>
        <v>4</v>
      </c>
      <c r="P953" s="41">
        <f>IF(ISNUMBER(SEARCH("Yes",'2_all_summary'!$H952)),IF(ISNUMBER(SEARCH("Yes",'2_all_summary'!S952)),1,2),IF(ISNUMBER(SEARCH("No",'2_all_summary'!S952)),4,3))</f>
        <v>4</v>
      </c>
      <c r="Q953" s="41">
        <f>IF(ISNUMBER(SEARCH("Yes",'2_all_summary'!$H952)),IF(0&lt;'2_all_summary'!T952,1,2),IF(0='2_all_summary'!T952,4,3))</f>
        <v>4</v>
      </c>
      <c r="R953" s="41">
        <f>IF(ISNUMBER(SEARCH("Yes",'2_all_summary'!$H952)),IF(ISNUMBER(SEARCH("Yes",'2_all_summary'!U952)),1,2),IF(ISNUMBER(SEARCH("No",'2_all_summary'!U952)),4,3))</f>
        <v>4</v>
      </c>
    </row>
    <row r="954" spans="7:18" x14ac:dyDescent="0.3">
      <c r="G954" s="56"/>
      <c r="H954" s="41" t="str">
        <f>'2_all_summary'!D953</f>
        <v>Techniques to evaluate the effectiveness of fish habitat restoration works in streams impacted by logging activities</v>
      </c>
      <c r="I954" s="41" t="str">
        <f>'2_all_summary'!E953</f>
        <v>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â€™paired assessmentsâ€™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Â© 1998 Taylor &amp; Francis Group, LLC.</v>
      </c>
      <c r="J954" s="41">
        <f>IF(ISNUMBER(SEARCH("Yes",'2_all_summary'!$H953)),IF(ISNUMBER(SEARCH("Yes",'2_all_summary'!M953)),1,2),IF(ISNUMBER(SEARCH("No",'2_all_summary'!M953)),4,3))</f>
        <v>4</v>
      </c>
      <c r="K954" s="41">
        <f>IF(ISNUMBER(SEARCH("Yes",'2_all_summary'!$H953)),IF(ISNUMBER(SEARCH("Yes",'2_all_summary'!N953)),1,2),IF(ISNUMBER(SEARCH("No",'2_all_summary'!N953)),4,3))</f>
        <v>4</v>
      </c>
      <c r="L954" s="41">
        <f>IF(ISNUMBER(SEARCH("Yes",'2_all_summary'!$H953)),IF(ISNUMBER(SEARCH("Yes",'2_all_summary'!O953)),1,2),IF(ISNUMBER(SEARCH("No",'2_all_summary'!O953)),4,3))</f>
        <v>4</v>
      </c>
      <c r="M954" s="41">
        <f>IF(ISNUMBER(SEARCH("Yes",'2_all_summary'!$H953)),IF(0&lt;'2_all_summary'!P953,1,2),IF(0='2_all_summary'!P953,4,3))</f>
        <v>4</v>
      </c>
      <c r="N954" s="41">
        <f>IF(ISNUMBER(SEARCH("Yes",'2_all_summary'!$H953)),IF(ISNUMBER(SEARCH("Yes",'2_all_summary'!Q953)),1,2),IF(ISNUMBER(SEARCH("No",'2_all_summary'!Q953)),4,3))</f>
        <v>4</v>
      </c>
      <c r="O954" s="41">
        <f>IF(ISNUMBER(SEARCH("Yes",'2_all_summary'!$H953)),IF(ISNUMBER(SEARCH("Yes",'2_all_summary'!R953)),1,2),IF(ISNUMBER(SEARCH("No",'2_all_summary'!R953)),4,3))</f>
        <v>4</v>
      </c>
      <c r="P954" s="41">
        <f>IF(ISNUMBER(SEARCH("Yes",'2_all_summary'!$H953)),IF(ISNUMBER(SEARCH("Yes",'2_all_summary'!S953)),1,2),IF(ISNUMBER(SEARCH("No",'2_all_summary'!S953)),4,3))</f>
        <v>4</v>
      </c>
      <c r="Q954" s="41">
        <f>IF(ISNUMBER(SEARCH("Yes",'2_all_summary'!$H953)),IF(0&lt;'2_all_summary'!T953,1,2),IF(0='2_all_summary'!T953,4,3))</f>
        <v>4</v>
      </c>
      <c r="R954" s="41">
        <f>IF(ISNUMBER(SEARCH("Yes",'2_all_summary'!$H953)),IF(ISNUMBER(SEARCH("Yes",'2_all_summary'!U953)),1,2),IF(ISNUMBER(SEARCH("No",'2_all_summary'!U953)),4,3))</f>
        <v>4</v>
      </c>
    </row>
    <row r="955" spans="7:18" x14ac:dyDescent="0.3">
      <c r="G955" s="56"/>
      <c r="H955" s="41" t="str">
        <f>'2_all_summary'!D954</f>
        <v>What is a green economy? Review of national-level green economy policies in cambodia and Lao PDR</v>
      </c>
      <c r="I955" s="41" t="str">
        <f>'2_all_summary'!E954</f>
        <v>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Â© 2020 by the authors.</v>
      </c>
      <c r="J955" s="41">
        <f>IF(ISNUMBER(SEARCH("Yes",'2_all_summary'!$H954)),IF(ISNUMBER(SEARCH("Yes",'2_all_summary'!M954)),1,2),IF(ISNUMBER(SEARCH("No",'2_all_summary'!M954)),4,3))</f>
        <v>4</v>
      </c>
      <c r="K955" s="41">
        <f>IF(ISNUMBER(SEARCH("Yes",'2_all_summary'!$H954)),IF(ISNUMBER(SEARCH("Yes",'2_all_summary'!N954)),1,2),IF(ISNUMBER(SEARCH("No",'2_all_summary'!N954)),4,3))</f>
        <v>4</v>
      </c>
      <c r="L955" s="41">
        <f>IF(ISNUMBER(SEARCH("Yes",'2_all_summary'!$H954)),IF(ISNUMBER(SEARCH("Yes",'2_all_summary'!O954)),1,2),IF(ISNUMBER(SEARCH("No",'2_all_summary'!O954)),4,3))</f>
        <v>4</v>
      </c>
      <c r="M955" s="41">
        <f>IF(ISNUMBER(SEARCH("Yes",'2_all_summary'!$H954)),IF(0&lt;'2_all_summary'!P954,1,2),IF(0='2_all_summary'!P954,4,3))</f>
        <v>4</v>
      </c>
      <c r="N955" s="41">
        <f>IF(ISNUMBER(SEARCH("Yes",'2_all_summary'!$H954)),IF(ISNUMBER(SEARCH("Yes",'2_all_summary'!Q954)),1,2),IF(ISNUMBER(SEARCH("No",'2_all_summary'!Q954)),4,3))</f>
        <v>4</v>
      </c>
      <c r="O955" s="41">
        <f>IF(ISNUMBER(SEARCH("Yes",'2_all_summary'!$H954)),IF(ISNUMBER(SEARCH("Yes",'2_all_summary'!R954)),1,2),IF(ISNUMBER(SEARCH("No",'2_all_summary'!R954)),4,3))</f>
        <v>4</v>
      </c>
      <c r="P955" s="41">
        <f>IF(ISNUMBER(SEARCH("Yes",'2_all_summary'!$H954)),IF(ISNUMBER(SEARCH("Yes",'2_all_summary'!S954)),1,2),IF(ISNUMBER(SEARCH("No",'2_all_summary'!S954)),4,3))</f>
        <v>4</v>
      </c>
      <c r="Q955" s="41">
        <f>IF(ISNUMBER(SEARCH("Yes",'2_all_summary'!$H954)),IF(0&lt;'2_all_summary'!T954,1,2),IF(0='2_all_summary'!T954,4,3))</f>
        <v>4</v>
      </c>
      <c r="R955" s="41">
        <f>IF(ISNUMBER(SEARCH("Yes",'2_all_summary'!$H954)),IF(ISNUMBER(SEARCH("Yes",'2_all_summary'!U954)),1,2),IF(ISNUMBER(SEARCH("No",'2_all_summary'!U954)),4,3))</f>
        <v>4</v>
      </c>
    </row>
    <row r="956" spans="7:18" x14ac:dyDescent="0.3">
      <c r="G956" s="56"/>
      <c r="H956" s="41" t="str">
        <f>'2_all_summary'!D955</f>
        <v>Fishing and trade of devil rays (Mobula spp.) in the Bay of Bengal, Bangladesh: Insights from fishersâ€™ knowledge</v>
      </c>
      <c r="I956" s="41" t="str">
        <f>'2_all_summary'!E955</f>
        <v>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fishersâ€™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Â© 2020 John Wiley &amp; Sons, Ltd.</v>
      </c>
      <c r="J956" s="41">
        <f>IF(ISNUMBER(SEARCH("Yes",'2_all_summary'!$H955)),IF(ISNUMBER(SEARCH("Yes",'2_all_summary'!M955)),1,2),IF(ISNUMBER(SEARCH("No",'2_all_summary'!M955)),4,3))</f>
        <v>4</v>
      </c>
      <c r="K956" s="41">
        <f>IF(ISNUMBER(SEARCH("Yes",'2_all_summary'!$H955)),IF(ISNUMBER(SEARCH("Yes",'2_all_summary'!N955)),1,2),IF(ISNUMBER(SEARCH("No",'2_all_summary'!N955)),4,3))</f>
        <v>4</v>
      </c>
      <c r="L956" s="41">
        <f>IF(ISNUMBER(SEARCH("Yes",'2_all_summary'!$H955)),IF(ISNUMBER(SEARCH("Yes",'2_all_summary'!O955)),1,2),IF(ISNUMBER(SEARCH("No",'2_all_summary'!O955)),4,3))</f>
        <v>4</v>
      </c>
      <c r="M956" s="41">
        <f>IF(ISNUMBER(SEARCH("Yes",'2_all_summary'!$H955)),IF(0&lt;'2_all_summary'!P955,1,2),IF(0='2_all_summary'!P955,4,3))</f>
        <v>4</v>
      </c>
      <c r="N956" s="41">
        <f>IF(ISNUMBER(SEARCH("Yes",'2_all_summary'!$H955)),IF(ISNUMBER(SEARCH("Yes",'2_all_summary'!Q955)),1,2),IF(ISNUMBER(SEARCH("No",'2_all_summary'!Q955)),4,3))</f>
        <v>4</v>
      </c>
      <c r="O956" s="41">
        <f>IF(ISNUMBER(SEARCH("Yes",'2_all_summary'!$H955)),IF(ISNUMBER(SEARCH("Yes",'2_all_summary'!R955)),1,2),IF(ISNUMBER(SEARCH("No",'2_all_summary'!R955)),4,3))</f>
        <v>4</v>
      </c>
      <c r="P956" s="41">
        <f>IF(ISNUMBER(SEARCH("Yes",'2_all_summary'!$H955)),IF(ISNUMBER(SEARCH("Yes",'2_all_summary'!S955)),1,2),IF(ISNUMBER(SEARCH("No",'2_all_summary'!S955)),4,3))</f>
        <v>4</v>
      </c>
      <c r="Q956" s="41">
        <f>IF(ISNUMBER(SEARCH("Yes",'2_all_summary'!$H955)),IF(0&lt;'2_all_summary'!T955,1,2),IF(0='2_all_summary'!T955,4,3))</f>
        <v>4</v>
      </c>
      <c r="R956" s="41">
        <f>IF(ISNUMBER(SEARCH("Yes",'2_all_summary'!$H955)),IF(ISNUMBER(SEARCH("Yes",'2_all_summary'!U955)),1,2),IF(ISNUMBER(SEARCH("No",'2_all_summary'!U955)),4,3))</f>
        <v>4</v>
      </c>
    </row>
    <row r="957" spans="7:18" x14ac:dyDescent="0.3">
      <c r="G957" s="56"/>
      <c r="H957" s="41" t="str">
        <f>'2_all_summary'!D956</f>
        <v>Two steps forward, two steps back: The role of innovation in transforming towards community-based marine resource management in Solomon Islands</v>
      </c>
      <c r="I957" s="41" t="str">
        <f>'2_all_summary'!E956</f>
        <v>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Â© 2014 The Authors.</v>
      </c>
      <c r="J957" s="41">
        <f>IF(ISNUMBER(SEARCH("Yes",'2_all_summary'!$H956)),IF(ISNUMBER(SEARCH("Yes",'2_all_summary'!M956)),1,2),IF(ISNUMBER(SEARCH("No",'2_all_summary'!M956)),4,3))</f>
        <v>1</v>
      </c>
      <c r="K957" s="41">
        <f>IF(ISNUMBER(SEARCH("Yes",'2_all_summary'!$H956)),IF(ISNUMBER(SEARCH("Yes",'2_all_summary'!N956)),1,2),IF(ISNUMBER(SEARCH("No",'2_all_summary'!N956)),4,3))</f>
        <v>1</v>
      </c>
      <c r="L957" s="41">
        <f>IF(ISNUMBER(SEARCH("Yes",'2_all_summary'!$H956)),IF(ISNUMBER(SEARCH("Yes",'2_all_summary'!O956)),1,2),IF(ISNUMBER(SEARCH("No",'2_all_summary'!O956)),4,3))</f>
        <v>1</v>
      </c>
      <c r="M957" s="41">
        <f>IF(ISNUMBER(SEARCH("Yes",'2_all_summary'!$H956)),IF(0&lt;'2_all_summary'!P956,1,2),IF(0='2_all_summary'!P956,4,3))</f>
        <v>1</v>
      </c>
      <c r="N957" s="41">
        <f>IF(ISNUMBER(SEARCH("Yes",'2_all_summary'!$H956)),IF(ISNUMBER(SEARCH("Yes",'2_all_summary'!Q956)),1,2),IF(ISNUMBER(SEARCH("No",'2_all_summary'!Q956)),4,3))</f>
        <v>1</v>
      </c>
      <c r="O957" s="41">
        <f>IF(ISNUMBER(SEARCH("Yes",'2_all_summary'!$H956)),IF(ISNUMBER(SEARCH("Yes",'2_all_summary'!R956)),1,2),IF(ISNUMBER(SEARCH("No",'2_all_summary'!R956)),4,3))</f>
        <v>1</v>
      </c>
      <c r="P957" s="41">
        <f>IF(ISNUMBER(SEARCH("Yes",'2_all_summary'!$H956)),IF(ISNUMBER(SEARCH("Yes",'2_all_summary'!S956)),1,2),IF(ISNUMBER(SEARCH("No",'2_all_summary'!S956)),4,3))</f>
        <v>1</v>
      </c>
      <c r="Q957" s="41">
        <f>IF(ISNUMBER(SEARCH("Yes",'2_all_summary'!$H956)),IF(0&lt;'2_all_summary'!T956,1,2),IF(0='2_all_summary'!T956,4,3))</f>
        <v>1</v>
      </c>
      <c r="R957" s="41">
        <f>IF(ISNUMBER(SEARCH("Yes",'2_all_summary'!$H956)),IF(ISNUMBER(SEARCH("Yes",'2_all_summary'!U956)),1,2),IF(ISNUMBER(SEARCH("No",'2_all_summary'!U956)),4,3))</f>
        <v>1</v>
      </c>
    </row>
    <row r="958" spans="7:18" x14ac:dyDescent="0.3">
      <c r="G958" s="56"/>
      <c r="H958" s="41" t="str">
        <f>'2_all_summary'!D957</f>
        <v>The role of participatory governance and community-based management in integrated coastal and ocean management in Canada</v>
      </c>
      <c r="I958" s="41" t="str">
        <f>'2_all_summary'!E957</f>
        <v>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v>
      </c>
      <c r="J958" s="41">
        <f>IF(ISNUMBER(SEARCH("Yes",'2_all_summary'!$H957)),IF(ISNUMBER(SEARCH("Yes",'2_all_summary'!M957)),1,2),IF(ISNUMBER(SEARCH("No",'2_all_summary'!M957)),4,3))</f>
        <v>4</v>
      </c>
      <c r="K958" s="41">
        <f>IF(ISNUMBER(SEARCH("Yes",'2_all_summary'!$H957)),IF(ISNUMBER(SEARCH("Yes",'2_all_summary'!N957)),1,2),IF(ISNUMBER(SEARCH("No",'2_all_summary'!N957)),4,3))</f>
        <v>4</v>
      </c>
      <c r="L958" s="41">
        <f>IF(ISNUMBER(SEARCH("Yes",'2_all_summary'!$H957)),IF(ISNUMBER(SEARCH("Yes",'2_all_summary'!O957)),1,2),IF(ISNUMBER(SEARCH("No",'2_all_summary'!O957)),4,3))</f>
        <v>4</v>
      </c>
      <c r="M958" s="41">
        <f>IF(ISNUMBER(SEARCH("Yes",'2_all_summary'!$H957)),IF(0&lt;'2_all_summary'!P957,1,2),IF(0='2_all_summary'!P957,4,3))</f>
        <v>4</v>
      </c>
      <c r="N958" s="41">
        <f>IF(ISNUMBER(SEARCH("Yes",'2_all_summary'!$H957)),IF(ISNUMBER(SEARCH("Yes",'2_all_summary'!Q957)),1,2),IF(ISNUMBER(SEARCH("No",'2_all_summary'!Q957)),4,3))</f>
        <v>4</v>
      </c>
      <c r="O958" s="41">
        <f>IF(ISNUMBER(SEARCH("Yes",'2_all_summary'!$H957)),IF(ISNUMBER(SEARCH("Yes",'2_all_summary'!R957)),1,2),IF(ISNUMBER(SEARCH("No",'2_all_summary'!R957)),4,3))</f>
        <v>4</v>
      </c>
      <c r="P958" s="41">
        <f>IF(ISNUMBER(SEARCH("Yes",'2_all_summary'!$H957)),IF(ISNUMBER(SEARCH("Yes",'2_all_summary'!S957)),1,2),IF(ISNUMBER(SEARCH("No",'2_all_summary'!S957)),4,3))</f>
        <v>4</v>
      </c>
      <c r="Q958" s="41">
        <f>IF(ISNUMBER(SEARCH("Yes",'2_all_summary'!$H957)),IF(0&lt;'2_all_summary'!T957,1,2),IF(0='2_all_summary'!T957,4,3))</f>
        <v>4</v>
      </c>
      <c r="R958" s="41">
        <f>IF(ISNUMBER(SEARCH("Yes",'2_all_summary'!$H957)),IF(ISNUMBER(SEARCH("Yes",'2_all_summary'!U957)),1,2),IF(ISNUMBER(SEARCH("No",'2_all_summary'!U957)),4,3))</f>
        <v>4</v>
      </c>
    </row>
    <row r="959" spans="7:18" x14ac:dyDescent="0.3">
      <c r="G959" s="56"/>
      <c r="H959" s="41" t="str">
        <f>'2_all_summary'!D958</f>
        <v>Cockles in custody: The role of common property arrangements in the ecological sustainability of mangrove fisheries on the Ecuadorian coast</v>
      </c>
      <c r="I959" s="41" t="str">
        <f>'2_all_summary'!E958</f>
        <v>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v>
      </c>
      <c r="J959" s="41">
        <f>IF(ISNUMBER(SEARCH("Yes",'2_all_summary'!$H958)),IF(ISNUMBER(SEARCH("Yes",'2_all_summary'!M958)),1,2),IF(ISNUMBER(SEARCH("No",'2_all_summary'!M958)),4,3))</f>
        <v>4</v>
      </c>
      <c r="K959" s="41">
        <f>IF(ISNUMBER(SEARCH("Yes",'2_all_summary'!$H958)),IF(ISNUMBER(SEARCH("Yes",'2_all_summary'!N958)),1,2),IF(ISNUMBER(SEARCH("No",'2_all_summary'!N958)),4,3))</f>
        <v>4</v>
      </c>
      <c r="L959" s="41">
        <f>IF(ISNUMBER(SEARCH("Yes",'2_all_summary'!$H958)),IF(ISNUMBER(SEARCH("Yes",'2_all_summary'!O958)),1,2),IF(ISNUMBER(SEARCH("No",'2_all_summary'!O958)),4,3))</f>
        <v>4</v>
      </c>
      <c r="M959" s="41">
        <f>IF(ISNUMBER(SEARCH("Yes",'2_all_summary'!$H958)),IF(0&lt;'2_all_summary'!P958,1,2),IF(0='2_all_summary'!P958,4,3))</f>
        <v>4</v>
      </c>
      <c r="N959" s="41">
        <f>IF(ISNUMBER(SEARCH("Yes",'2_all_summary'!$H958)),IF(ISNUMBER(SEARCH("Yes",'2_all_summary'!Q958)),1,2),IF(ISNUMBER(SEARCH("No",'2_all_summary'!Q958)),4,3))</f>
        <v>4</v>
      </c>
      <c r="O959" s="41">
        <f>IF(ISNUMBER(SEARCH("Yes",'2_all_summary'!$H958)),IF(ISNUMBER(SEARCH("Yes",'2_all_summary'!R958)),1,2),IF(ISNUMBER(SEARCH("No",'2_all_summary'!R958)),4,3))</f>
        <v>4</v>
      </c>
      <c r="P959" s="41">
        <f>IF(ISNUMBER(SEARCH("Yes",'2_all_summary'!$H958)),IF(ISNUMBER(SEARCH("Yes",'2_all_summary'!S958)),1,2),IF(ISNUMBER(SEARCH("No",'2_all_summary'!S958)),4,3))</f>
        <v>4</v>
      </c>
      <c r="Q959" s="41">
        <f>IF(ISNUMBER(SEARCH("Yes",'2_all_summary'!$H958)),IF(0&lt;'2_all_summary'!T958,1,2),IF(0='2_all_summary'!T958,4,3))</f>
        <v>4</v>
      </c>
      <c r="R959" s="41">
        <f>IF(ISNUMBER(SEARCH("Yes",'2_all_summary'!$H958)),IF(ISNUMBER(SEARCH("Yes",'2_all_summary'!U958)),1,2),IF(ISNUMBER(SEARCH("No",'2_all_summary'!U958)),4,3))</f>
        <v>4</v>
      </c>
    </row>
    <row r="960" spans="7:18" x14ac:dyDescent="0.3">
      <c r="G960" s="56"/>
      <c r="H960" s="41" t="str">
        <f>'2_all_summary'!D959</f>
        <v>Fishers' perceptions, facilitating factors and challenges of community-based no-take zones in the Sian Ka'an Biosphere Reserve, Quintana Roo, Mexico</v>
      </c>
      <c r="I960" s="41" t="str">
        <f>'2_all_summary'!E959</f>
        <v>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Â© 2013 Elsevier Ltd.</v>
      </c>
      <c r="J960" s="41">
        <f>IF(ISNUMBER(SEARCH("Yes",'2_all_summary'!$H959)),IF(ISNUMBER(SEARCH("Yes",'2_all_summary'!M959)),1,2),IF(ISNUMBER(SEARCH("No",'2_all_summary'!M959)),4,3))</f>
        <v>4</v>
      </c>
      <c r="K960" s="41">
        <f>IF(ISNUMBER(SEARCH("Yes",'2_all_summary'!$H959)),IF(ISNUMBER(SEARCH("Yes",'2_all_summary'!N959)),1,2),IF(ISNUMBER(SEARCH("No",'2_all_summary'!N959)),4,3))</f>
        <v>4</v>
      </c>
      <c r="L960" s="41">
        <f>IF(ISNUMBER(SEARCH("Yes",'2_all_summary'!$H959)),IF(ISNUMBER(SEARCH("Yes",'2_all_summary'!O959)),1,2),IF(ISNUMBER(SEARCH("No",'2_all_summary'!O959)),4,3))</f>
        <v>4</v>
      </c>
      <c r="M960" s="41">
        <f>IF(ISNUMBER(SEARCH("Yes",'2_all_summary'!$H959)),IF(0&lt;'2_all_summary'!P959,1,2),IF(0='2_all_summary'!P959,4,3))</f>
        <v>4</v>
      </c>
      <c r="N960" s="41">
        <f>IF(ISNUMBER(SEARCH("Yes",'2_all_summary'!$H959)),IF(ISNUMBER(SEARCH("Yes",'2_all_summary'!Q959)),1,2),IF(ISNUMBER(SEARCH("No",'2_all_summary'!Q959)),4,3))</f>
        <v>4</v>
      </c>
      <c r="O960" s="41">
        <f>IF(ISNUMBER(SEARCH("Yes",'2_all_summary'!$H959)),IF(ISNUMBER(SEARCH("Yes",'2_all_summary'!R959)),1,2),IF(ISNUMBER(SEARCH("No",'2_all_summary'!R959)),4,3))</f>
        <v>4</v>
      </c>
      <c r="P960" s="41">
        <f>IF(ISNUMBER(SEARCH("Yes",'2_all_summary'!$H959)),IF(ISNUMBER(SEARCH("Yes",'2_all_summary'!S959)),1,2),IF(ISNUMBER(SEARCH("No",'2_all_summary'!S959)),4,3))</f>
        <v>4</v>
      </c>
      <c r="Q960" s="41">
        <f>IF(ISNUMBER(SEARCH("Yes",'2_all_summary'!$H959)),IF(0&lt;'2_all_summary'!T959,1,2),IF(0='2_all_summary'!T959,4,3))</f>
        <v>4</v>
      </c>
      <c r="R960" s="41">
        <f>IF(ISNUMBER(SEARCH("Yes",'2_all_summary'!$H959)),IF(ISNUMBER(SEARCH("Yes",'2_all_summary'!U959)),1,2),IF(ISNUMBER(SEARCH("No",'2_all_summary'!U959)),4,3))</f>
        <v>4</v>
      </c>
    </row>
    <row r="961" spans="7:18" x14ac:dyDescent="0.3">
      <c r="G961" s="56"/>
      <c r="H961" s="41" t="str">
        <f>'2_all_summary'!D960</f>
        <v>Starting point or solution? Community-based marine protected areas in the Philippines</v>
      </c>
      <c r="I961" s="41" t="str">
        <f>'2_all_summary'!E960</f>
        <v>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(Â± 65) individuals per 500 m2 is not significantly different from control sites without MPAs on nearby Panglao and Cabilao Islands at 164 (Â±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Â© 2002 Elsevier Science Ltd. All rights reserved.</v>
      </c>
      <c r="J961" s="41">
        <f>IF(ISNUMBER(SEARCH("Yes",'2_all_summary'!$H960)),IF(ISNUMBER(SEARCH("Yes",'2_all_summary'!M960)),1,2),IF(ISNUMBER(SEARCH("No",'2_all_summary'!M960)),4,3))</f>
        <v>4</v>
      </c>
      <c r="K961" s="41">
        <f>IF(ISNUMBER(SEARCH("Yes",'2_all_summary'!$H960)),IF(ISNUMBER(SEARCH("Yes",'2_all_summary'!N960)),1,2),IF(ISNUMBER(SEARCH("No",'2_all_summary'!N960)),4,3))</f>
        <v>4</v>
      </c>
      <c r="L961" s="41">
        <f>IF(ISNUMBER(SEARCH("Yes",'2_all_summary'!$H960)),IF(ISNUMBER(SEARCH("Yes",'2_all_summary'!O960)),1,2),IF(ISNUMBER(SEARCH("No",'2_all_summary'!O960)),4,3))</f>
        <v>4</v>
      </c>
      <c r="M961" s="41">
        <f>IF(ISNUMBER(SEARCH("Yes",'2_all_summary'!$H960)),IF(0&lt;'2_all_summary'!P960,1,2),IF(0='2_all_summary'!P960,4,3))</f>
        <v>4</v>
      </c>
      <c r="N961" s="41">
        <f>IF(ISNUMBER(SEARCH("Yes",'2_all_summary'!$H960)),IF(ISNUMBER(SEARCH("Yes",'2_all_summary'!Q960)),1,2),IF(ISNUMBER(SEARCH("No",'2_all_summary'!Q960)),4,3))</f>
        <v>4</v>
      </c>
      <c r="O961" s="41">
        <f>IF(ISNUMBER(SEARCH("Yes",'2_all_summary'!$H960)),IF(ISNUMBER(SEARCH("Yes",'2_all_summary'!R960)),1,2),IF(ISNUMBER(SEARCH("No",'2_all_summary'!R960)),4,3))</f>
        <v>4</v>
      </c>
      <c r="P961" s="41">
        <f>IF(ISNUMBER(SEARCH("Yes",'2_all_summary'!$H960)),IF(ISNUMBER(SEARCH("Yes",'2_all_summary'!S960)),1,2),IF(ISNUMBER(SEARCH("No",'2_all_summary'!S960)),4,3))</f>
        <v>4</v>
      </c>
      <c r="Q961" s="41">
        <f>IF(ISNUMBER(SEARCH("Yes",'2_all_summary'!$H960)),IF(0&lt;'2_all_summary'!T960,1,2),IF(0='2_all_summary'!T960,4,3))</f>
        <v>4</v>
      </c>
      <c r="R961" s="41">
        <f>IF(ISNUMBER(SEARCH("Yes",'2_all_summary'!$H960)),IF(ISNUMBER(SEARCH("Yes",'2_all_summary'!U960)),1,2),IF(ISNUMBER(SEARCH("No",'2_all_summary'!U960)),4,3))</f>
        <v>4</v>
      </c>
    </row>
    <row r="962" spans="7:18" x14ac:dyDescent="0.3">
      <c r="G962" s="56"/>
      <c r="H962" s="41" t="str">
        <f>'2_all_summary'!D961</f>
        <v>Barriers, facilitators, and opportunities to promote healthy weight behaviors among preschool-aged children in two rural U.S communities</v>
      </c>
      <c r="I962" s="41" t="str">
        <f>'2_all_summary'!E961</f>
        <v>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2â€“5Â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Â© 2023, The Author(s).</v>
      </c>
      <c r="J962" s="41">
        <f>IF(ISNUMBER(SEARCH("Yes",'2_all_summary'!$H961)),IF(ISNUMBER(SEARCH("Yes",'2_all_summary'!M961)),1,2),IF(ISNUMBER(SEARCH("No",'2_all_summary'!M961)),4,3))</f>
        <v>4</v>
      </c>
      <c r="K962" s="41">
        <f>IF(ISNUMBER(SEARCH("Yes",'2_all_summary'!$H961)),IF(ISNUMBER(SEARCH("Yes",'2_all_summary'!N961)),1,2),IF(ISNUMBER(SEARCH("No",'2_all_summary'!N961)),4,3))</f>
        <v>4</v>
      </c>
      <c r="L962" s="41">
        <f>IF(ISNUMBER(SEARCH("Yes",'2_all_summary'!$H961)),IF(ISNUMBER(SEARCH("Yes",'2_all_summary'!O961)),1,2),IF(ISNUMBER(SEARCH("No",'2_all_summary'!O961)),4,3))</f>
        <v>4</v>
      </c>
      <c r="M962" s="41">
        <f>IF(ISNUMBER(SEARCH("Yes",'2_all_summary'!$H961)),IF(0&lt;'2_all_summary'!P961,1,2),IF(0='2_all_summary'!P961,4,3))</f>
        <v>4</v>
      </c>
      <c r="N962" s="41">
        <f>IF(ISNUMBER(SEARCH("Yes",'2_all_summary'!$H961)),IF(ISNUMBER(SEARCH("Yes",'2_all_summary'!Q961)),1,2),IF(ISNUMBER(SEARCH("No",'2_all_summary'!Q961)),4,3))</f>
        <v>4</v>
      </c>
      <c r="O962" s="41">
        <f>IF(ISNUMBER(SEARCH("Yes",'2_all_summary'!$H961)),IF(ISNUMBER(SEARCH("Yes",'2_all_summary'!R961)),1,2),IF(ISNUMBER(SEARCH("No",'2_all_summary'!R961)),4,3))</f>
        <v>4</v>
      </c>
      <c r="P962" s="41">
        <f>IF(ISNUMBER(SEARCH("Yes",'2_all_summary'!$H961)),IF(ISNUMBER(SEARCH("Yes",'2_all_summary'!S961)),1,2),IF(ISNUMBER(SEARCH("No",'2_all_summary'!S961)),4,3))</f>
        <v>4</v>
      </c>
      <c r="Q962" s="41">
        <f>IF(ISNUMBER(SEARCH("Yes",'2_all_summary'!$H961)),IF(0&lt;'2_all_summary'!T961,1,2),IF(0='2_all_summary'!T961,4,3))</f>
        <v>4</v>
      </c>
      <c r="R962" s="41">
        <f>IF(ISNUMBER(SEARCH("Yes",'2_all_summary'!$H961)),IF(ISNUMBER(SEARCH("Yes",'2_all_summary'!U961)),1,2),IF(ISNUMBER(SEARCH("No",'2_all_summary'!U961)),4,3))</f>
        <v>4</v>
      </c>
    </row>
    <row r="963" spans="7:18" x14ac:dyDescent="0.3">
      <c r="G963" s="56"/>
      <c r="H963" s="41" t="str">
        <f>'2_all_summary'!D962</f>
        <v>Sustaining small-scale fisheries with periodically harvested marine reserves</v>
      </c>
      <c r="I963" s="41" t="str">
        <f>'2_all_summary'!E962</f>
        <v>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Â© 2012 Elsevier Ltd.</v>
      </c>
      <c r="J963" s="41">
        <f>IF(ISNUMBER(SEARCH("Yes",'2_all_summary'!$H962)),IF(ISNUMBER(SEARCH("Yes",'2_all_summary'!M962)),1,2),IF(ISNUMBER(SEARCH("No",'2_all_summary'!M962)),4,3))</f>
        <v>1</v>
      </c>
      <c r="K963" s="41">
        <f>IF(ISNUMBER(SEARCH("Yes",'2_all_summary'!$H962)),IF(ISNUMBER(SEARCH("Yes",'2_all_summary'!N962)),1,2),IF(ISNUMBER(SEARCH("No",'2_all_summary'!N962)),4,3))</f>
        <v>1</v>
      </c>
      <c r="L963" s="41">
        <f>IF(ISNUMBER(SEARCH("Yes",'2_all_summary'!$H962)),IF(ISNUMBER(SEARCH("Yes",'2_all_summary'!O962)),1,2),IF(ISNUMBER(SEARCH("No",'2_all_summary'!O962)),4,3))</f>
        <v>1</v>
      </c>
      <c r="M963" s="41">
        <f>IF(ISNUMBER(SEARCH("Yes",'2_all_summary'!$H962)),IF(0&lt;'2_all_summary'!P962,1,2),IF(0='2_all_summary'!P962,4,3))</f>
        <v>1</v>
      </c>
      <c r="N963" s="41">
        <f>IF(ISNUMBER(SEARCH("Yes",'2_all_summary'!$H962)),IF(ISNUMBER(SEARCH("Yes",'2_all_summary'!Q962)),1,2),IF(ISNUMBER(SEARCH("No",'2_all_summary'!Q962)),4,3))</f>
        <v>1</v>
      </c>
      <c r="O963" s="41">
        <f>IF(ISNUMBER(SEARCH("Yes",'2_all_summary'!$H962)),IF(ISNUMBER(SEARCH("Yes",'2_all_summary'!R962)),1,2),IF(ISNUMBER(SEARCH("No",'2_all_summary'!R962)),4,3))</f>
        <v>2</v>
      </c>
      <c r="P963" s="41">
        <f>IF(ISNUMBER(SEARCH("Yes",'2_all_summary'!$H962)),IF(ISNUMBER(SEARCH("Yes",'2_all_summary'!S962)),1,2),IF(ISNUMBER(SEARCH("No",'2_all_summary'!S962)),4,3))</f>
        <v>1</v>
      </c>
      <c r="Q963" s="41">
        <f>IF(ISNUMBER(SEARCH("Yes",'2_all_summary'!$H962)),IF(0&lt;'2_all_summary'!T962,1,2),IF(0='2_all_summary'!T962,4,3))</f>
        <v>1</v>
      </c>
      <c r="R963" s="41">
        <f>IF(ISNUMBER(SEARCH("Yes",'2_all_summary'!$H962)),IF(ISNUMBER(SEARCH("Yes",'2_all_summary'!U962)),1,2),IF(ISNUMBER(SEARCH("No",'2_all_summary'!U962)),4,3))</f>
        <v>1</v>
      </c>
    </row>
    <row r="964" spans="7:18" x14ac:dyDescent="0.3">
      <c r="G964" s="56"/>
      <c r="H964" s="41" t="str">
        <f>'2_all_summary'!D963</f>
        <v>â€œLies build trustâ€: Social capital, masculinity, and community-based resource management in a Mexican fishery</v>
      </c>
      <c r="I964" s="41" t="str">
        <f>'2_all_summary'!E963</f>
        <v>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EvaristeÃ±o practices of lying and joking across social settings and contextualizes these practices within cultural values of harmony. As San EvaristeÃ±os assert somewhat paradoxically, for them â€œlies build trust.â€ Importantly, a critical approach to this case study forces consideration of gender, an overlooked topic in social capital research. San EvaristeÃ±a women are excluded from the verbal jousting through which men maintain ties supporting their primacy in fishery management. Both men's joke-telling and San EvaristeÃ±osâ€™ aversion to conflict have implications for conservation outcomes. As a result, we use these findings to help explain local resistance to outsiders and external management strategies including land trusts, fishing cooperatives, and marine protected areas. Â© 2019 Elsevier Ltd</v>
      </c>
      <c r="J964" s="41">
        <f>IF(ISNUMBER(SEARCH("Yes",'2_all_summary'!$H963)),IF(ISNUMBER(SEARCH("Yes",'2_all_summary'!M963)),1,2),IF(ISNUMBER(SEARCH("No",'2_all_summary'!M963)),4,3))</f>
        <v>4</v>
      </c>
      <c r="K964" s="41">
        <f>IF(ISNUMBER(SEARCH("Yes",'2_all_summary'!$H963)),IF(ISNUMBER(SEARCH("Yes",'2_all_summary'!N963)),1,2),IF(ISNUMBER(SEARCH("No",'2_all_summary'!N963)),4,3))</f>
        <v>4</v>
      </c>
      <c r="L964" s="41">
        <f>IF(ISNUMBER(SEARCH("Yes",'2_all_summary'!$H963)),IF(ISNUMBER(SEARCH("Yes",'2_all_summary'!O963)),1,2),IF(ISNUMBER(SEARCH("No",'2_all_summary'!O963)),4,3))</f>
        <v>4</v>
      </c>
      <c r="M964" s="41">
        <f>IF(ISNUMBER(SEARCH("Yes",'2_all_summary'!$H963)),IF(0&lt;'2_all_summary'!P963,1,2),IF(0='2_all_summary'!P963,4,3))</f>
        <v>4</v>
      </c>
      <c r="N964" s="41">
        <f>IF(ISNUMBER(SEARCH("Yes",'2_all_summary'!$H963)),IF(ISNUMBER(SEARCH("Yes",'2_all_summary'!Q963)),1,2),IF(ISNUMBER(SEARCH("No",'2_all_summary'!Q963)),4,3))</f>
        <v>4</v>
      </c>
      <c r="O964" s="41">
        <f>IF(ISNUMBER(SEARCH("Yes",'2_all_summary'!$H963)),IF(ISNUMBER(SEARCH("Yes",'2_all_summary'!R963)),1,2),IF(ISNUMBER(SEARCH("No",'2_all_summary'!R963)),4,3))</f>
        <v>4</v>
      </c>
      <c r="P964" s="41">
        <f>IF(ISNUMBER(SEARCH("Yes",'2_all_summary'!$H963)),IF(ISNUMBER(SEARCH("Yes",'2_all_summary'!S963)),1,2),IF(ISNUMBER(SEARCH("No",'2_all_summary'!S963)),4,3))</f>
        <v>4</v>
      </c>
      <c r="Q964" s="41">
        <f>IF(ISNUMBER(SEARCH("Yes",'2_all_summary'!$H963)),IF(0&lt;'2_all_summary'!T963,1,2),IF(0='2_all_summary'!T963,4,3))</f>
        <v>4</v>
      </c>
      <c r="R964" s="41">
        <f>IF(ISNUMBER(SEARCH("Yes",'2_all_summary'!$H963)),IF(ISNUMBER(SEARCH("Yes",'2_all_summary'!U963)),1,2),IF(ISNUMBER(SEARCH("No",'2_all_summary'!U963)),4,3))</f>
        <v>4</v>
      </c>
    </row>
    <row r="965" spans="7:18" x14ac:dyDescent="0.3">
      <c r="G965" s="56"/>
      <c r="H965" s="41" t="str">
        <f>'2_all_summary'!D964</f>
        <v>Potential profitability of pearl culture in coastal communities in Tanzania</v>
      </c>
      <c r="I965" s="41" t="str">
        <f>'2_all_summary'!E964</f>
        <v>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â€˜spatâ€™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Â© 2016</v>
      </c>
      <c r="J965" s="41">
        <f>IF(ISNUMBER(SEARCH("Yes",'2_all_summary'!$H964)),IF(ISNUMBER(SEARCH("Yes",'2_all_summary'!M964)),1,2),IF(ISNUMBER(SEARCH("No",'2_all_summary'!M964)),4,3))</f>
        <v>4</v>
      </c>
      <c r="K965" s="41">
        <f>IF(ISNUMBER(SEARCH("Yes",'2_all_summary'!$H964)),IF(ISNUMBER(SEARCH("Yes",'2_all_summary'!N964)),1,2),IF(ISNUMBER(SEARCH("No",'2_all_summary'!N964)),4,3))</f>
        <v>4</v>
      </c>
      <c r="L965" s="41">
        <f>IF(ISNUMBER(SEARCH("Yes",'2_all_summary'!$H964)),IF(ISNUMBER(SEARCH("Yes",'2_all_summary'!O964)),1,2),IF(ISNUMBER(SEARCH("No",'2_all_summary'!O964)),4,3))</f>
        <v>4</v>
      </c>
      <c r="M965" s="41">
        <f>IF(ISNUMBER(SEARCH("Yes",'2_all_summary'!$H964)),IF(0&lt;'2_all_summary'!P964,1,2),IF(0='2_all_summary'!P964,4,3))</f>
        <v>4</v>
      </c>
      <c r="N965" s="41">
        <f>IF(ISNUMBER(SEARCH("Yes",'2_all_summary'!$H964)),IF(ISNUMBER(SEARCH("Yes",'2_all_summary'!Q964)),1,2),IF(ISNUMBER(SEARCH("No",'2_all_summary'!Q964)),4,3))</f>
        <v>4</v>
      </c>
      <c r="O965" s="41">
        <f>IF(ISNUMBER(SEARCH("Yes",'2_all_summary'!$H964)),IF(ISNUMBER(SEARCH("Yes",'2_all_summary'!R964)),1,2),IF(ISNUMBER(SEARCH("No",'2_all_summary'!R964)),4,3))</f>
        <v>4</v>
      </c>
      <c r="P965" s="41">
        <f>IF(ISNUMBER(SEARCH("Yes",'2_all_summary'!$H964)),IF(ISNUMBER(SEARCH("Yes",'2_all_summary'!S964)),1,2),IF(ISNUMBER(SEARCH("No",'2_all_summary'!S964)),4,3))</f>
        <v>4</v>
      </c>
      <c r="Q965" s="41">
        <f>IF(ISNUMBER(SEARCH("Yes",'2_all_summary'!$H964)),IF(0&lt;'2_all_summary'!T964,1,2),IF(0='2_all_summary'!T964,4,3))</f>
        <v>4</v>
      </c>
      <c r="R965" s="41">
        <f>IF(ISNUMBER(SEARCH("Yes",'2_all_summary'!$H964)),IF(ISNUMBER(SEARCH("Yes",'2_all_summary'!U964)),1,2),IF(ISNUMBER(SEARCH("No",'2_all_summary'!U964)),4,3))</f>
        <v>4</v>
      </c>
    </row>
    <row r="966" spans="7:18" x14ac:dyDescent="0.3">
      <c r="G966" s="56"/>
      <c r="H966" s="41" t="str">
        <f>'2_all_summary'!D965</f>
        <v>How citizen scientists can enrich freshwater science as contributors, collaborators, and co-creators</v>
      </c>
      <c r="I966" s="41" t="str">
        <f>'2_all_summary'!E965</f>
        <v>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Â© 2019 by The Society for Freshwater Science.</v>
      </c>
      <c r="J966" s="41">
        <f>IF(ISNUMBER(SEARCH("Yes",'2_all_summary'!$H965)),IF(ISNUMBER(SEARCH("Yes",'2_all_summary'!M965)),1,2),IF(ISNUMBER(SEARCH("No",'2_all_summary'!M965)),4,3))</f>
        <v>4</v>
      </c>
      <c r="K966" s="41">
        <f>IF(ISNUMBER(SEARCH("Yes",'2_all_summary'!$H965)),IF(ISNUMBER(SEARCH("Yes",'2_all_summary'!N965)),1,2),IF(ISNUMBER(SEARCH("No",'2_all_summary'!N965)),4,3))</f>
        <v>4</v>
      </c>
      <c r="L966" s="41">
        <f>IF(ISNUMBER(SEARCH("Yes",'2_all_summary'!$H965)),IF(ISNUMBER(SEARCH("Yes",'2_all_summary'!O965)),1,2),IF(ISNUMBER(SEARCH("No",'2_all_summary'!O965)),4,3))</f>
        <v>4</v>
      </c>
      <c r="M966" s="41">
        <f>IF(ISNUMBER(SEARCH("Yes",'2_all_summary'!$H965)),IF(0&lt;'2_all_summary'!P965,1,2),IF(0='2_all_summary'!P965,4,3))</f>
        <v>4</v>
      </c>
      <c r="N966" s="41">
        <f>IF(ISNUMBER(SEARCH("Yes",'2_all_summary'!$H965)),IF(ISNUMBER(SEARCH("Yes",'2_all_summary'!Q965)),1,2),IF(ISNUMBER(SEARCH("No",'2_all_summary'!Q965)),4,3))</f>
        <v>4</v>
      </c>
      <c r="O966" s="41">
        <f>IF(ISNUMBER(SEARCH("Yes",'2_all_summary'!$H965)),IF(ISNUMBER(SEARCH("Yes",'2_all_summary'!R965)),1,2),IF(ISNUMBER(SEARCH("No",'2_all_summary'!R965)),4,3))</f>
        <v>4</v>
      </c>
      <c r="P966" s="41">
        <f>IF(ISNUMBER(SEARCH("Yes",'2_all_summary'!$H965)),IF(ISNUMBER(SEARCH("Yes",'2_all_summary'!S965)),1,2),IF(ISNUMBER(SEARCH("No",'2_all_summary'!S965)),4,3))</f>
        <v>4</v>
      </c>
      <c r="Q966" s="41">
        <f>IF(ISNUMBER(SEARCH("Yes",'2_all_summary'!$H965)),IF(0&lt;'2_all_summary'!T965,1,2),IF(0='2_all_summary'!T965,4,3))</f>
        <v>4</v>
      </c>
      <c r="R966" s="41">
        <f>IF(ISNUMBER(SEARCH("Yes",'2_all_summary'!$H965)),IF(ISNUMBER(SEARCH("Yes",'2_all_summary'!U965)),1,2),IF(ISNUMBER(SEARCH("No",'2_all_summary'!U965)),4,3))</f>
        <v>4</v>
      </c>
    </row>
    <row r="967" spans="7:18" x14ac:dyDescent="0.3">
      <c r="G967" s="56"/>
      <c r="H967" s="41" t="str">
        <f>'2_all_summary'!D966</f>
        <v>Value system of pasi as a type of community based management of fisheries resources in Lease Islands, Maluku, Indonesia</v>
      </c>
      <c r="I967" s="41" t="str">
        <f>'2_all_summary'!E966</f>
        <v>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Â© 2015, BIOFLUX SRL. All rights reserved.</v>
      </c>
      <c r="J967" s="41">
        <f>IF(ISNUMBER(SEARCH("Yes",'2_all_summary'!$H966)),IF(ISNUMBER(SEARCH("Yes",'2_all_summary'!M966)),1,2),IF(ISNUMBER(SEARCH("No",'2_all_summary'!M966)),4,3))</f>
        <v>4</v>
      </c>
      <c r="K967" s="41">
        <f>IF(ISNUMBER(SEARCH("Yes",'2_all_summary'!$H966)),IF(ISNUMBER(SEARCH("Yes",'2_all_summary'!N966)),1,2),IF(ISNUMBER(SEARCH("No",'2_all_summary'!N966)),4,3))</f>
        <v>4</v>
      </c>
      <c r="L967" s="41">
        <f>IF(ISNUMBER(SEARCH("Yes",'2_all_summary'!$H966)),IF(ISNUMBER(SEARCH("Yes",'2_all_summary'!O966)),1,2),IF(ISNUMBER(SEARCH("No",'2_all_summary'!O966)),4,3))</f>
        <v>4</v>
      </c>
      <c r="M967" s="41">
        <f>IF(ISNUMBER(SEARCH("Yes",'2_all_summary'!$H966)),IF(0&lt;'2_all_summary'!P966,1,2),IF(0='2_all_summary'!P966,4,3))</f>
        <v>4</v>
      </c>
      <c r="N967" s="41">
        <f>IF(ISNUMBER(SEARCH("Yes",'2_all_summary'!$H966)),IF(ISNUMBER(SEARCH("Yes",'2_all_summary'!Q966)),1,2),IF(ISNUMBER(SEARCH("No",'2_all_summary'!Q966)),4,3))</f>
        <v>4</v>
      </c>
      <c r="O967" s="41">
        <f>IF(ISNUMBER(SEARCH("Yes",'2_all_summary'!$H966)),IF(ISNUMBER(SEARCH("Yes",'2_all_summary'!R966)),1,2),IF(ISNUMBER(SEARCH("No",'2_all_summary'!R966)),4,3))</f>
        <v>4</v>
      </c>
      <c r="P967" s="41">
        <f>IF(ISNUMBER(SEARCH("Yes",'2_all_summary'!$H966)),IF(ISNUMBER(SEARCH("Yes",'2_all_summary'!S966)),1,2),IF(ISNUMBER(SEARCH("No",'2_all_summary'!S966)),4,3))</f>
        <v>4</v>
      </c>
      <c r="Q967" s="41">
        <f>IF(ISNUMBER(SEARCH("Yes",'2_all_summary'!$H966)),IF(0&lt;'2_all_summary'!T966,1,2),IF(0='2_all_summary'!T966,4,3))</f>
        <v>4</v>
      </c>
      <c r="R967" s="41">
        <f>IF(ISNUMBER(SEARCH("Yes",'2_all_summary'!$H966)),IF(ISNUMBER(SEARCH("Yes",'2_all_summary'!U966)),1,2),IF(ISNUMBER(SEARCH("No",'2_all_summary'!U966)),4,3))</f>
        <v>4</v>
      </c>
    </row>
    <row r="968" spans="7:18" x14ac:dyDescent="0.3">
      <c r="G968" s="56"/>
      <c r="H968" s="41" t="str">
        <f>'2_all_summary'!D967</f>
        <v>Examining enabling conditions for community-based fisheries comanagement: Comparing efforts in hawai'i and American Samoa</v>
      </c>
      <c r="I968" s="41" t="str">
        <f>'2_all_summary'!E967</f>
        <v>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Â© 2014 by the author(s).</v>
      </c>
      <c r="J968" s="41">
        <f>IF(ISNUMBER(SEARCH("Yes",'2_all_summary'!$H967)),IF(ISNUMBER(SEARCH("Yes",'2_all_summary'!M967)),1,2),IF(ISNUMBER(SEARCH("No",'2_all_summary'!M967)),4,3))</f>
        <v>4</v>
      </c>
      <c r="K968" s="41">
        <f>IF(ISNUMBER(SEARCH("Yes",'2_all_summary'!$H967)),IF(ISNUMBER(SEARCH("Yes",'2_all_summary'!N967)),1,2),IF(ISNUMBER(SEARCH("No",'2_all_summary'!N967)),4,3))</f>
        <v>4</v>
      </c>
      <c r="L968" s="41">
        <f>IF(ISNUMBER(SEARCH("Yes",'2_all_summary'!$H967)),IF(ISNUMBER(SEARCH("Yes",'2_all_summary'!O967)),1,2),IF(ISNUMBER(SEARCH("No",'2_all_summary'!O967)),4,3))</f>
        <v>4</v>
      </c>
      <c r="M968" s="41">
        <f>IF(ISNUMBER(SEARCH("Yes",'2_all_summary'!$H967)),IF(0&lt;'2_all_summary'!P967,1,2),IF(0='2_all_summary'!P967,4,3))</f>
        <v>4</v>
      </c>
      <c r="N968" s="41">
        <f>IF(ISNUMBER(SEARCH("Yes",'2_all_summary'!$H967)),IF(ISNUMBER(SEARCH("Yes",'2_all_summary'!Q967)),1,2),IF(ISNUMBER(SEARCH("No",'2_all_summary'!Q967)),4,3))</f>
        <v>4</v>
      </c>
      <c r="O968" s="41">
        <f>IF(ISNUMBER(SEARCH("Yes",'2_all_summary'!$H967)),IF(ISNUMBER(SEARCH("Yes",'2_all_summary'!R967)),1,2),IF(ISNUMBER(SEARCH("No",'2_all_summary'!R967)),4,3))</f>
        <v>4</v>
      </c>
      <c r="P968" s="41">
        <f>IF(ISNUMBER(SEARCH("Yes",'2_all_summary'!$H967)),IF(ISNUMBER(SEARCH("Yes",'2_all_summary'!S967)),1,2),IF(ISNUMBER(SEARCH("No",'2_all_summary'!S967)),4,3))</f>
        <v>4</v>
      </c>
      <c r="Q968" s="41">
        <f>IF(ISNUMBER(SEARCH("Yes",'2_all_summary'!$H967)),IF(0&lt;'2_all_summary'!T967,1,2),IF(0='2_all_summary'!T967,4,3))</f>
        <v>4</v>
      </c>
      <c r="R968" s="41">
        <f>IF(ISNUMBER(SEARCH("Yes",'2_all_summary'!$H967)),IF(ISNUMBER(SEARCH("Yes",'2_all_summary'!U967)),1,2),IF(ISNUMBER(SEARCH("No",'2_all_summary'!U967)),4,3))</f>
        <v>4</v>
      </c>
    </row>
    <row r="969" spans="7:18" x14ac:dyDescent="0.3">
      <c r="G969" s="56"/>
      <c r="H969" s="41" t="str">
        <f>'2_all_summary'!D968</f>
        <v>Understanding relational politics in MPA governance in northeastern Iloilo, Philippines</v>
      </c>
      <c r="I969" s="41" t="str">
        <f>'2_all_summary'!E968</f>
        <v>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v>
      </c>
      <c r="J969" s="41">
        <f>IF(ISNUMBER(SEARCH("Yes",'2_all_summary'!$H968)),IF(ISNUMBER(SEARCH("Yes",'2_all_summary'!M968)),1,2),IF(ISNUMBER(SEARCH("No",'2_all_summary'!M968)),4,3))</f>
        <v>4</v>
      </c>
      <c r="K969" s="41">
        <f>IF(ISNUMBER(SEARCH("Yes",'2_all_summary'!$H968)),IF(ISNUMBER(SEARCH("Yes",'2_all_summary'!N968)),1,2),IF(ISNUMBER(SEARCH("No",'2_all_summary'!N968)),4,3))</f>
        <v>4</v>
      </c>
      <c r="L969" s="41">
        <f>IF(ISNUMBER(SEARCH("Yes",'2_all_summary'!$H968)),IF(ISNUMBER(SEARCH("Yes",'2_all_summary'!O968)),1,2),IF(ISNUMBER(SEARCH("No",'2_all_summary'!O968)),4,3))</f>
        <v>4</v>
      </c>
      <c r="M969" s="41">
        <f>IF(ISNUMBER(SEARCH("Yes",'2_all_summary'!$H968)),IF(0&lt;'2_all_summary'!P968,1,2),IF(0='2_all_summary'!P968,4,3))</f>
        <v>4</v>
      </c>
      <c r="N969" s="41">
        <f>IF(ISNUMBER(SEARCH("Yes",'2_all_summary'!$H968)),IF(ISNUMBER(SEARCH("Yes",'2_all_summary'!Q968)),1,2),IF(ISNUMBER(SEARCH("No",'2_all_summary'!Q968)),4,3))</f>
        <v>4</v>
      </c>
      <c r="O969" s="41">
        <f>IF(ISNUMBER(SEARCH("Yes",'2_all_summary'!$H968)),IF(ISNUMBER(SEARCH("Yes",'2_all_summary'!R968)),1,2),IF(ISNUMBER(SEARCH("No",'2_all_summary'!R968)),4,3))</f>
        <v>4</v>
      </c>
      <c r="P969" s="41">
        <f>IF(ISNUMBER(SEARCH("Yes",'2_all_summary'!$H968)),IF(ISNUMBER(SEARCH("Yes",'2_all_summary'!S968)),1,2),IF(ISNUMBER(SEARCH("No",'2_all_summary'!S968)),4,3))</f>
        <v>4</v>
      </c>
      <c r="Q969" s="41">
        <f>IF(ISNUMBER(SEARCH("Yes",'2_all_summary'!$H968)),IF(0&lt;'2_all_summary'!T968,1,2),IF(0='2_all_summary'!T968,4,3))</f>
        <v>4</v>
      </c>
      <c r="R969" s="41">
        <f>IF(ISNUMBER(SEARCH("Yes",'2_all_summary'!$H968)),IF(ISNUMBER(SEARCH("Yes",'2_all_summary'!U968)),1,2),IF(ISNUMBER(SEARCH("No",'2_all_summary'!U968)),4,3))</f>
        <v>4</v>
      </c>
    </row>
    <row r="970" spans="7:18" x14ac:dyDescent="0.3">
      <c r="G970" s="56"/>
      <c r="H970" s="41" t="str">
        <f>'2_all_summary'!D969</f>
        <v>More than one bag for the world fishery crisis and keys for co-management successes in selected artisanal Latin American shellfisheries</v>
      </c>
      <c r="I970" s="41" t="str">
        <f>'2_all_summary'!E969</f>
        <v>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Â© Springer 2006.</v>
      </c>
      <c r="J970" s="41">
        <f>IF(ISNUMBER(SEARCH("Yes",'2_all_summary'!$H969)),IF(ISNUMBER(SEARCH("Yes",'2_all_summary'!M969)),1,2),IF(ISNUMBER(SEARCH("No",'2_all_summary'!M969)),4,3))</f>
        <v>4</v>
      </c>
      <c r="K970" s="41">
        <f>IF(ISNUMBER(SEARCH("Yes",'2_all_summary'!$H969)),IF(ISNUMBER(SEARCH("Yes",'2_all_summary'!N969)),1,2),IF(ISNUMBER(SEARCH("No",'2_all_summary'!N969)),4,3))</f>
        <v>4</v>
      </c>
      <c r="L970" s="41">
        <f>IF(ISNUMBER(SEARCH("Yes",'2_all_summary'!$H969)),IF(ISNUMBER(SEARCH("Yes",'2_all_summary'!O969)),1,2),IF(ISNUMBER(SEARCH("No",'2_all_summary'!O969)),4,3))</f>
        <v>4</v>
      </c>
      <c r="M970" s="41">
        <f>IF(ISNUMBER(SEARCH("Yes",'2_all_summary'!$H969)),IF(0&lt;'2_all_summary'!P969,1,2),IF(0='2_all_summary'!P969,4,3))</f>
        <v>4</v>
      </c>
      <c r="N970" s="41">
        <f>IF(ISNUMBER(SEARCH("Yes",'2_all_summary'!$H969)),IF(ISNUMBER(SEARCH("Yes",'2_all_summary'!Q969)),1,2),IF(ISNUMBER(SEARCH("No",'2_all_summary'!Q969)),4,3))</f>
        <v>4</v>
      </c>
      <c r="O970" s="41">
        <f>IF(ISNUMBER(SEARCH("Yes",'2_all_summary'!$H969)),IF(ISNUMBER(SEARCH("Yes",'2_all_summary'!R969)),1,2),IF(ISNUMBER(SEARCH("No",'2_all_summary'!R969)),4,3))</f>
        <v>4</v>
      </c>
      <c r="P970" s="41">
        <f>IF(ISNUMBER(SEARCH("Yes",'2_all_summary'!$H969)),IF(ISNUMBER(SEARCH("Yes",'2_all_summary'!S969)),1,2),IF(ISNUMBER(SEARCH("No",'2_all_summary'!S969)),4,3))</f>
        <v>4</v>
      </c>
      <c r="Q970" s="41">
        <f>IF(ISNUMBER(SEARCH("Yes",'2_all_summary'!$H969)),IF(0&lt;'2_all_summary'!T969,1,2),IF(0='2_all_summary'!T969,4,3))</f>
        <v>4</v>
      </c>
      <c r="R970" s="41">
        <f>IF(ISNUMBER(SEARCH("Yes",'2_all_summary'!$H969)),IF(ISNUMBER(SEARCH("Yes",'2_all_summary'!U969)),1,2),IF(ISNUMBER(SEARCH("No",'2_all_summary'!U969)),4,3))</f>
        <v>4</v>
      </c>
    </row>
    <row r="971" spans="7:18" x14ac:dyDescent="0.3">
      <c r="G971" s="56"/>
      <c r="H971" s="41" t="str">
        <f>'2_all_summary'!D970</f>
        <v>Cost-profit analysis of Japanese-type set-net through technology transfer in Rayong, Thailand</v>
      </c>
      <c r="I971" s="41" t="str">
        <f>'2_all_summary'!E970</f>
        <v>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Â© 2011 The Japanese Society of Fisheries Science.</v>
      </c>
      <c r="J971" s="41">
        <f>IF(ISNUMBER(SEARCH("Yes",'2_all_summary'!$H970)),IF(ISNUMBER(SEARCH("Yes",'2_all_summary'!M970)),1,2),IF(ISNUMBER(SEARCH("No",'2_all_summary'!M970)),4,3))</f>
        <v>4</v>
      </c>
      <c r="K971" s="41">
        <f>IF(ISNUMBER(SEARCH("Yes",'2_all_summary'!$H970)),IF(ISNUMBER(SEARCH("Yes",'2_all_summary'!N970)),1,2),IF(ISNUMBER(SEARCH("No",'2_all_summary'!N970)),4,3))</f>
        <v>4</v>
      </c>
      <c r="L971" s="41">
        <f>IF(ISNUMBER(SEARCH("Yes",'2_all_summary'!$H970)),IF(ISNUMBER(SEARCH("Yes",'2_all_summary'!O970)),1,2),IF(ISNUMBER(SEARCH("No",'2_all_summary'!O970)),4,3))</f>
        <v>4</v>
      </c>
      <c r="M971" s="41">
        <f>IF(ISNUMBER(SEARCH("Yes",'2_all_summary'!$H970)),IF(0&lt;'2_all_summary'!P970,1,2),IF(0='2_all_summary'!P970,4,3))</f>
        <v>4</v>
      </c>
      <c r="N971" s="41">
        <f>IF(ISNUMBER(SEARCH("Yes",'2_all_summary'!$H970)),IF(ISNUMBER(SEARCH("Yes",'2_all_summary'!Q970)),1,2),IF(ISNUMBER(SEARCH("No",'2_all_summary'!Q970)),4,3))</f>
        <v>4</v>
      </c>
      <c r="O971" s="41">
        <f>IF(ISNUMBER(SEARCH("Yes",'2_all_summary'!$H970)),IF(ISNUMBER(SEARCH("Yes",'2_all_summary'!R970)),1,2),IF(ISNUMBER(SEARCH("No",'2_all_summary'!R970)),4,3))</f>
        <v>4</v>
      </c>
      <c r="P971" s="41">
        <f>IF(ISNUMBER(SEARCH("Yes",'2_all_summary'!$H970)),IF(ISNUMBER(SEARCH("Yes",'2_all_summary'!S970)),1,2),IF(ISNUMBER(SEARCH("No",'2_all_summary'!S970)),4,3))</f>
        <v>4</v>
      </c>
      <c r="Q971" s="41">
        <f>IF(ISNUMBER(SEARCH("Yes",'2_all_summary'!$H970)),IF(0&lt;'2_all_summary'!T970,1,2),IF(0='2_all_summary'!T970,4,3))</f>
        <v>4</v>
      </c>
      <c r="R971" s="41">
        <f>IF(ISNUMBER(SEARCH("Yes",'2_all_summary'!$H970)),IF(ISNUMBER(SEARCH("Yes",'2_all_summary'!U970)),1,2),IF(ISNUMBER(SEARCH("No",'2_all_summary'!U970)),4,3))</f>
        <v>4</v>
      </c>
    </row>
    <row r="972" spans="7:18" x14ac:dyDescent="0.3">
      <c r="G972" s="56"/>
      <c r="H972" s="41" t="str">
        <f>'2_all_summary'!D971</f>
        <v>Centralised and community-based fisheries management strategies: Case studies from two fisheries dependent archipelagos</v>
      </c>
      <c r="I972" s="41" t="str">
        <f>'2_all_summary'!E971</f>
        <v>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v>
      </c>
      <c r="J972" s="41">
        <f>IF(ISNUMBER(SEARCH("Yes",'2_all_summary'!$H971)),IF(ISNUMBER(SEARCH("Yes",'2_all_summary'!M971)),1,2),IF(ISNUMBER(SEARCH("No",'2_all_summary'!M971)),4,3))</f>
        <v>1</v>
      </c>
      <c r="K972" s="41">
        <f>IF(ISNUMBER(SEARCH("Yes",'2_all_summary'!$H971)),IF(ISNUMBER(SEARCH("Yes",'2_all_summary'!N971)),1,2),IF(ISNUMBER(SEARCH("No",'2_all_summary'!N971)),4,3))</f>
        <v>1</v>
      </c>
      <c r="L972" s="41">
        <f>IF(ISNUMBER(SEARCH("Yes",'2_all_summary'!$H971)),IF(ISNUMBER(SEARCH("Yes",'2_all_summary'!O971)),1,2),IF(ISNUMBER(SEARCH("No",'2_all_summary'!O971)),4,3))</f>
        <v>1</v>
      </c>
      <c r="M972" s="41">
        <f>IF(ISNUMBER(SEARCH("Yes",'2_all_summary'!$H971)),IF(0&lt;'2_all_summary'!P971,1,2),IF(0='2_all_summary'!P971,4,3))</f>
        <v>1</v>
      </c>
      <c r="N972" s="41">
        <f>IF(ISNUMBER(SEARCH("Yes",'2_all_summary'!$H971)),IF(ISNUMBER(SEARCH("Yes",'2_all_summary'!Q971)),1,2),IF(ISNUMBER(SEARCH("No",'2_all_summary'!Q971)),4,3))</f>
        <v>1</v>
      </c>
      <c r="O972" s="41">
        <f>IF(ISNUMBER(SEARCH("Yes",'2_all_summary'!$H971)),IF(ISNUMBER(SEARCH("Yes",'2_all_summary'!R971)),1,2),IF(ISNUMBER(SEARCH("No",'2_all_summary'!R971)),4,3))</f>
        <v>1</v>
      </c>
      <c r="P972" s="41">
        <f>IF(ISNUMBER(SEARCH("Yes",'2_all_summary'!$H971)),IF(ISNUMBER(SEARCH("Yes",'2_all_summary'!S971)),1,2),IF(ISNUMBER(SEARCH("No",'2_all_summary'!S971)),4,3))</f>
        <v>1</v>
      </c>
      <c r="Q972" s="41">
        <f>IF(ISNUMBER(SEARCH("Yes",'2_all_summary'!$H971)),IF(0&lt;'2_all_summary'!T971,1,2),IF(0='2_all_summary'!T971,4,3))</f>
        <v>1</v>
      </c>
      <c r="R972" s="41">
        <f>IF(ISNUMBER(SEARCH("Yes",'2_all_summary'!$H971)),IF(ISNUMBER(SEARCH("Yes",'2_all_summary'!U971)),1,2),IF(ISNUMBER(SEARCH("No",'2_all_summary'!U971)),4,3))</f>
        <v>1</v>
      </c>
    </row>
    <row r="973" spans="7:18" x14ac:dyDescent="0.3">
      <c r="G973" s="56"/>
      <c r="H973" s="41" t="str">
        <f>'2_all_summary'!D972</f>
        <v>Local knowledge in the future management of inshore tropical marine resources and environments</v>
      </c>
      <c r="I973" s="41" t="str">
        <f>'2_all_summary'!E972</f>
        <v>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v>
      </c>
      <c r="J973" s="41">
        <f>IF(ISNUMBER(SEARCH("Yes",'2_all_summary'!$H972)),IF(ISNUMBER(SEARCH("Yes",'2_all_summary'!M972)),1,2),IF(ISNUMBER(SEARCH("No",'2_all_summary'!M972)),4,3))</f>
        <v>1</v>
      </c>
      <c r="K973" s="41">
        <f>IF(ISNUMBER(SEARCH("Yes",'2_all_summary'!$H972)),IF(ISNUMBER(SEARCH("Yes",'2_all_summary'!N972)),1,2),IF(ISNUMBER(SEARCH("No",'2_all_summary'!N972)),4,3))</f>
        <v>1</v>
      </c>
      <c r="L973" s="41">
        <f>IF(ISNUMBER(SEARCH("Yes",'2_all_summary'!$H972)),IF(ISNUMBER(SEARCH("Yes",'2_all_summary'!O972)),1,2),IF(ISNUMBER(SEARCH("No",'2_all_summary'!O972)),4,3))</f>
        <v>1</v>
      </c>
      <c r="M973" s="41">
        <f>IF(ISNUMBER(SEARCH("Yes",'2_all_summary'!$H972)),IF(0&lt;'2_all_summary'!P972,1,2),IF(0='2_all_summary'!P972,4,3))</f>
        <v>1</v>
      </c>
      <c r="N973" s="41">
        <f>IF(ISNUMBER(SEARCH("Yes",'2_all_summary'!$H972)),IF(ISNUMBER(SEARCH("Yes",'2_all_summary'!Q972)),1,2),IF(ISNUMBER(SEARCH("No",'2_all_summary'!Q972)),4,3))</f>
        <v>1</v>
      </c>
      <c r="O973" s="41">
        <f>IF(ISNUMBER(SEARCH("Yes",'2_all_summary'!$H972)),IF(ISNUMBER(SEARCH("Yes",'2_all_summary'!R972)),1,2),IF(ISNUMBER(SEARCH("No",'2_all_summary'!R972)),4,3))</f>
        <v>1</v>
      </c>
      <c r="P973" s="41">
        <f>IF(ISNUMBER(SEARCH("Yes",'2_all_summary'!$H972)),IF(ISNUMBER(SEARCH("Yes",'2_all_summary'!S972)),1,2),IF(ISNUMBER(SEARCH("No",'2_all_summary'!S972)),4,3))</f>
        <v>1</v>
      </c>
      <c r="Q973" s="41">
        <f>IF(ISNUMBER(SEARCH("Yes",'2_all_summary'!$H972)),IF(0&lt;'2_all_summary'!T972,1,2),IF(0='2_all_summary'!T972,4,3))</f>
        <v>1</v>
      </c>
      <c r="R973" s="41">
        <f>IF(ISNUMBER(SEARCH("Yes",'2_all_summary'!$H972)),IF(ISNUMBER(SEARCH("Yes",'2_all_summary'!U972)),1,2),IF(ISNUMBER(SEARCH("No",'2_all_summary'!U972)),4,3))</f>
        <v>1</v>
      </c>
    </row>
    <row r="974" spans="7:18" x14ac:dyDescent="0.3">
      <c r="G974" s="56"/>
      <c r="H974" s="41" t="str">
        <f>'2_all_summary'!D973</f>
        <v>A review of design principles for community-based natural resource management</v>
      </c>
      <c r="I974" s="41" t="str">
        <f>'2_all_summary'!E973</f>
        <v>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Â© 2010 by the author(s).</v>
      </c>
      <c r="J974" s="41">
        <f>IF(ISNUMBER(SEARCH("Yes",'2_all_summary'!$H973)),IF(ISNUMBER(SEARCH("Yes",'2_all_summary'!M973)),1,2),IF(ISNUMBER(SEARCH("No",'2_all_summary'!M973)),4,3))</f>
        <v>4</v>
      </c>
      <c r="K974" s="41">
        <f>IF(ISNUMBER(SEARCH("Yes",'2_all_summary'!$H973)),IF(ISNUMBER(SEARCH("Yes",'2_all_summary'!N973)),1,2),IF(ISNUMBER(SEARCH("No",'2_all_summary'!N973)),4,3))</f>
        <v>4</v>
      </c>
      <c r="L974" s="41">
        <f>IF(ISNUMBER(SEARCH("Yes",'2_all_summary'!$H973)),IF(ISNUMBER(SEARCH("Yes",'2_all_summary'!O973)),1,2),IF(ISNUMBER(SEARCH("No",'2_all_summary'!O973)),4,3))</f>
        <v>4</v>
      </c>
      <c r="M974" s="41">
        <f>IF(ISNUMBER(SEARCH("Yes",'2_all_summary'!$H973)),IF(0&lt;'2_all_summary'!P973,1,2),IF(0='2_all_summary'!P973,4,3))</f>
        <v>4</v>
      </c>
      <c r="N974" s="41">
        <f>IF(ISNUMBER(SEARCH("Yes",'2_all_summary'!$H973)),IF(ISNUMBER(SEARCH("Yes",'2_all_summary'!Q973)),1,2),IF(ISNUMBER(SEARCH("No",'2_all_summary'!Q973)),4,3))</f>
        <v>4</v>
      </c>
      <c r="O974" s="41">
        <f>IF(ISNUMBER(SEARCH("Yes",'2_all_summary'!$H973)),IF(ISNUMBER(SEARCH("Yes",'2_all_summary'!R973)),1,2),IF(ISNUMBER(SEARCH("No",'2_all_summary'!R973)),4,3))</f>
        <v>4</v>
      </c>
      <c r="P974" s="41">
        <f>IF(ISNUMBER(SEARCH("Yes",'2_all_summary'!$H973)),IF(ISNUMBER(SEARCH("Yes",'2_all_summary'!S973)),1,2),IF(ISNUMBER(SEARCH("No",'2_all_summary'!S973)),4,3))</f>
        <v>4</v>
      </c>
      <c r="Q974" s="41">
        <f>IF(ISNUMBER(SEARCH("Yes",'2_all_summary'!$H973)),IF(0&lt;'2_all_summary'!T973,1,2),IF(0='2_all_summary'!T973,4,3))</f>
        <v>4</v>
      </c>
      <c r="R974" s="41">
        <f>IF(ISNUMBER(SEARCH("Yes",'2_all_summary'!$H973)),IF(ISNUMBER(SEARCH("Yes",'2_all_summary'!U973)),1,2),IF(ISNUMBER(SEARCH("No",'2_all_summary'!U973)),4,3))</f>
        <v>4</v>
      </c>
    </row>
    <row r="975" spans="7:18" x14ac:dyDescent="0.3">
      <c r="G975" s="56"/>
      <c r="H975" s="41" t="str">
        <f>'2_all_summary'!D974</f>
        <v>Hanging in balance: Benefit sharing in community-based fishery resource management in the Lower Mekong Basin</v>
      </c>
      <c r="I975" s="41" t="str">
        <f>'2_all_summary'!E974</f>
        <v>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v>
      </c>
      <c r="J975" s="41">
        <f>IF(ISNUMBER(SEARCH("Yes",'2_all_summary'!$H974)),IF(ISNUMBER(SEARCH("Yes",'2_all_summary'!M974)),1,2),IF(ISNUMBER(SEARCH("No",'2_all_summary'!M974)),4,3))</f>
        <v>4</v>
      </c>
      <c r="K975" s="41">
        <f>IF(ISNUMBER(SEARCH("Yes",'2_all_summary'!$H974)),IF(ISNUMBER(SEARCH("Yes",'2_all_summary'!N974)),1,2),IF(ISNUMBER(SEARCH("No",'2_all_summary'!N974)),4,3))</f>
        <v>4</v>
      </c>
      <c r="L975" s="41">
        <f>IF(ISNUMBER(SEARCH("Yes",'2_all_summary'!$H974)),IF(ISNUMBER(SEARCH("Yes",'2_all_summary'!O974)),1,2),IF(ISNUMBER(SEARCH("No",'2_all_summary'!O974)),4,3))</f>
        <v>4</v>
      </c>
      <c r="M975" s="41">
        <f>IF(ISNUMBER(SEARCH("Yes",'2_all_summary'!$H974)),IF(0&lt;'2_all_summary'!P974,1,2),IF(0='2_all_summary'!P974,4,3))</f>
        <v>4</v>
      </c>
      <c r="N975" s="41">
        <f>IF(ISNUMBER(SEARCH("Yes",'2_all_summary'!$H974)),IF(ISNUMBER(SEARCH("Yes",'2_all_summary'!Q974)),1,2),IF(ISNUMBER(SEARCH("No",'2_all_summary'!Q974)),4,3))</f>
        <v>4</v>
      </c>
      <c r="O975" s="41">
        <f>IF(ISNUMBER(SEARCH("Yes",'2_all_summary'!$H974)),IF(ISNUMBER(SEARCH("Yes",'2_all_summary'!R974)),1,2),IF(ISNUMBER(SEARCH("No",'2_all_summary'!R974)),4,3))</f>
        <v>4</v>
      </c>
      <c r="P975" s="41">
        <f>IF(ISNUMBER(SEARCH("Yes",'2_all_summary'!$H974)),IF(ISNUMBER(SEARCH("Yes",'2_all_summary'!S974)),1,2),IF(ISNUMBER(SEARCH("No",'2_all_summary'!S974)),4,3))</f>
        <v>4</v>
      </c>
      <c r="Q975" s="41">
        <f>IF(ISNUMBER(SEARCH("Yes",'2_all_summary'!$H974)),IF(0&lt;'2_all_summary'!T974,1,2),IF(0='2_all_summary'!T974,4,3))</f>
        <v>4</v>
      </c>
      <c r="R975" s="41">
        <f>IF(ISNUMBER(SEARCH("Yes",'2_all_summary'!$H974)),IF(ISNUMBER(SEARCH("Yes",'2_all_summary'!U974)),1,2),IF(ISNUMBER(SEARCH("No",'2_all_summary'!U974)),4,3))</f>
        <v>4</v>
      </c>
    </row>
    <row r="976" spans="7:18" x14ac:dyDescent="0.3">
      <c r="G976" s="56"/>
      <c r="H976" s="41" t="str">
        <f>'2_all_summary'!D975</f>
        <v>Small-scale managed marine areas over time: Developments and challenges in a local Fijian reef fishery</v>
      </c>
      <c r="I976" s="41" t="str">
        <f>'2_all_summary'!E975</f>
        <v>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stakeholdersâ€™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villagersâ€™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Â© 2018 Elsevier Ltd</v>
      </c>
      <c r="J976" s="41">
        <f>IF(ISNUMBER(SEARCH("Yes",'2_all_summary'!$H975)),IF(ISNUMBER(SEARCH("Yes",'2_all_summary'!M975)),1,2),IF(ISNUMBER(SEARCH("No",'2_all_summary'!M975)),4,3))</f>
        <v>1</v>
      </c>
      <c r="K976" s="41">
        <f>IF(ISNUMBER(SEARCH("Yes",'2_all_summary'!$H975)),IF(ISNUMBER(SEARCH("Yes",'2_all_summary'!N975)),1,2),IF(ISNUMBER(SEARCH("No",'2_all_summary'!N975)),4,3))</f>
        <v>1</v>
      </c>
      <c r="L976" s="41">
        <f>IF(ISNUMBER(SEARCH("Yes",'2_all_summary'!$H975)),IF(ISNUMBER(SEARCH("Yes",'2_all_summary'!O975)),1,2),IF(ISNUMBER(SEARCH("No",'2_all_summary'!O975)),4,3))</f>
        <v>1</v>
      </c>
      <c r="M976" s="41">
        <f>IF(ISNUMBER(SEARCH("Yes",'2_all_summary'!$H975)),IF(0&lt;'2_all_summary'!P975,1,2),IF(0='2_all_summary'!P975,4,3))</f>
        <v>1</v>
      </c>
      <c r="N976" s="41">
        <f>IF(ISNUMBER(SEARCH("Yes",'2_all_summary'!$H975)),IF(ISNUMBER(SEARCH("Yes",'2_all_summary'!Q975)),1,2),IF(ISNUMBER(SEARCH("No",'2_all_summary'!Q975)),4,3))</f>
        <v>1</v>
      </c>
      <c r="O976" s="41">
        <f>IF(ISNUMBER(SEARCH("Yes",'2_all_summary'!$H975)),IF(ISNUMBER(SEARCH("Yes",'2_all_summary'!R975)),1,2),IF(ISNUMBER(SEARCH("No",'2_all_summary'!R975)),4,3))</f>
        <v>1</v>
      </c>
      <c r="P976" s="41">
        <f>IF(ISNUMBER(SEARCH("Yes",'2_all_summary'!$H975)),IF(ISNUMBER(SEARCH("Yes",'2_all_summary'!S975)),1,2),IF(ISNUMBER(SEARCH("No",'2_all_summary'!S975)),4,3))</f>
        <v>1</v>
      </c>
      <c r="Q976" s="41">
        <f>IF(ISNUMBER(SEARCH("Yes",'2_all_summary'!$H975)),IF(0&lt;'2_all_summary'!T975,1,2),IF(0='2_all_summary'!T975,4,3))</f>
        <v>1</v>
      </c>
      <c r="R976" s="41">
        <f>IF(ISNUMBER(SEARCH("Yes",'2_all_summary'!$H975)),IF(ISNUMBER(SEARCH("Yes",'2_all_summary'!U975)),1,2),IF(ISNUMBER(SEARCH("No",'2_all_summary'!U975)),4,3))</f>
        <v>1</v>
      </c>
    </row>
    <row r="977" spans="7:18" x14ac:dyDescent="0.3">
      <c r="G977" s="56"/>
      <c r="H977" s="41" t="str">
        <f>'2_all_summary'!D976</f>
        <v>Leatherback Ecotourism Development, Implementation, and Outcome Assessment in St. Kitts, West Indies</v>
      </c>
      <c r="I977" s="41" t="str">
        <f>'2_all_summary'!E976</f>
        <v>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Â© 2016 Chelonian Research Foundation.</v>
      </c>
      <c r="J977" s="41">
        <f>IF(ISNUMBER(SEARCH("Yes",'2_all_summary'!$H976)),IF(ISNUMBER(SEARCH("Yes",'2_all_summary'!M976)),1,2),IF(ISNUMBER(SEARCH("No",'2_all_summary'!M976)),4,3))</f>
        <v>4</v>
      </c>
      <c r="K977" s="41">
        <f>IF(ISNUMBER(SEARCH("Yes",'2_all_summary'!$H976)),IF(ISNUMBER(SEARCH("Yes",'2_all_summary'!N976)),1,2),IF(ISNUMBER(SEARCH("No",'2_all_summary'!N976)),4,3))</f>
        <v>4</v>
      </c>
      <c r="L977" s="41">
        <f>IF(ISNUMBER(SEARCH("Yes",'2_all_summary'!$H976)),IF(ISNUMBER(SEARCH("Yes",'2_all_summary'!O976)),1,2),IF(ISNUMBER(SEARCH("No",'2_all_summary'!O976)),4,3))</f>
        <v>4</v>
      </c>
      <c r="M977" s="41">
        <f>IF(ISNUMBER(SEARCH("Yes",'2_all_summary'!$H976)),IF(0&lt;'2_all_summary'!P976,1,2),IF(0='2_all_summary'!P976,4,3))</f>
        <v>4</v>
      </c>
      <c r="N977" s="41">
        <f>IF(ISNUMBER(SEARCH("Yes",'2_all_summary'!$H976)),IF(ISNUMBER(SEARCH("Yes",'2_all_summary'!Q976)),1,2),IF(ISNUMBER(SEARCH("No",'2_all_summary'!Q976)),4,3))</f>
        <v>4</v>
      </c>
      <c r="O977" s="41">
        <f>IF(ISNUMBER(SEARCH("Yes",'2_all_summary'!$H976)),IF(ISNUMBER(SEARCH("Yes",'2_all_summary'!R976)),1,2),IF(ISNUMBER(SEARCH("No",'2_all_summary'!R976)),4,3))</f>
        <v>4</v>
      </c>
      <c r="P977" s="41">
        <f>IF(ISNUMBER(SEARCH("Yes",'2_all_summary'!$H976)),IF(ISNUMBER(SEARCH("Yes",'2_all_summary'!S976)),1,2),IF(ISNUMBER(SEARCH("No",'2_all_summary'!S976)),4,3))</f>
        <v>4</v>
      </c>
      <c r="Q977" s="41">
        <f>IF(ISNUMBER(SEARCH("Yes",'2_all_summary'!$H976)),IF(0&lt;'2_all_summary'!T976,1,2),IF(0='2_all_summary'!T976,4,3))</f>
        <v>4</v>
      </c>
      <c r="R977" s="41">
        <f>IF(ISNUMBER(SEARCH("Yes",'2_all_summary'!$H976)),IF(ISNUMBER(SEARCH("Yes",'2_all_summary'!U976)),1,2),IF(ISNUMBER(SEARCH("No",'2_all_summary'!U976)),4,3))</f>
        <v>4</v>
      </c>
    </row>
    <row r="978" spans="7:18" x14ac:dyDescent="0.3">
      <c r="G978" s="56"/>
      <c r="H978" s="41" t="str">
        <f>'2_all_summary'!D977</f>
        <v>Marine turtle conservation: The integration of a community-based, environmental education programme in southwest Madagascar</v>
      </c>
      <c r="I978" s="41" t="str">
        <f>'2_all_summary'!E977</f>
        <v>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v>
      </c>
      <c r="J978" s="41">
        <f>IF(ISNUMBER(SEARCH("Yes",'2_all_summary'!$H977)),IF(ISNUMBER(SEARCH("Yes",'2_all_summary'!M977)),1,2),IF(ISNUMBER(SEARCH("No",'2_all_summary'!M977)),4,3))</f>
        <v>4</v>
      </c>
      <c r="K978" s="41">
        <f>IF(ISNUMBER(SEARCH("Yes",'2_all_summary'!$H977)),IF(ISNUMBER(SEARCH("Yes",'2_all_summary'!N977)),1,2),IF(ISNUMBER(SEARCH("No",'2_all_summary'!N977)),4,3))</f>
        <v>4</v>
      </c>
      <c r="L978" s="41">
        <f>IF(ISNUMBER(SEARCH("Yes",'2_all_summary'!$H977)),IF(ISNUMBER(SEARCH("Yes",'2_all_summary'!O977)),1,2),IF(ISNUMBER(SEARCH("No",'2_all_summary'!O977)),4,3))</f>
        <v>4</v>
      </c>
      <c r="M978" s="41">
        <f>IF(ISNUMBER(SEARCH("Yes",'2_all_summary'!$H977)),IF(0&lt;'2_all_summary'!P977,1,2),IF(0='2_all_summary'!P977,4,3))</f>
        <v>4</v>
      </c>
      <c r="N978" s="41">
        <f>IF(ISNUMBER(SEARCH("Yes",'2_all_summary'!$H977)),IF(ISNUMBER(SEARCH("Yes",'2_all_summary'!Q977)),1,2),IF(ISNUMBER(SEARCH("No",'2_all_summary'!Q977)),4,3))</f>
        <v>4</v>
      </c>
      <c r="O978" s="41">
        <f>IF(ISNUMBER(SEARCH("Yes",'2_all_summary'!$H977)),IF(ISNUMBER(SEARCH("Yes",'2_all_summary'!R977)),1,2),IF(ISNUMBER(SEARCH("No",'2_all_summary'!R977)),4,3))</f>
        <v>4</v>
      </c>
      <c r="P978" s="41">
        <f>IF(ISNUMBER(SEARCH("Yes",'2_all_summary'!$H977)),IF(ISNUMBER(SEARCH("Yes",'2_all_summary'!S977)),1,2),IF(ISNUMBER(SEARCH("No",'2_all_summary'!S977)),4,3))</f>
        <v>4</v>
      </c>
      <c r="Q978" s="41">
        <f>IF(ISNUMBER(SEARCH("Yes",'2_all_summary'!$H977)),IF(0&lt;'2_all_summary'!T977,1,2),IF(0='2_all_summary'!T977,4,3))</f>
        <v>4</v>
      </c>
      <c r="R978" s="41">
        <f>IF(ISNUMBER(SEARCH("Yes",'2_all_summary'!$H977)),IF(ISNUMBER(SEARCH("Yes",'2_all_summary'!U977)),1,2),IF(ISNUMBER(SEARCH("No",'2_all_summary'!U977)),4,3))</f>
        <v>4</v>
      </c>
    </row>
    <row r="979" spans="7:18" x14ac:dyDescent="0.3">
      <c r="G979" s="56"/>
      <c r="H979" s="41" t="str">
        <f>'2_all_summary'!D978</f>
        <v>Integrating coastal vulnerability and community-based subsistence resource mapping in Northwest Alaska</v>
      </c>
      <c r="I979" s="41" t="str">
        <f>'2_all_summary'!E978</f>
        <v>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Â© 2014 Coastal Education &amp; Research Foundation.</v>
      </c>
      <c r="J979" s="41">
        <f>IF(ISNUMBER(SEARCH("Yes",'2_all_summary'!$H978)),IF(ISNUMBER(SEARCH("Yes",'2_all_summary'!M978)),1,2),IF(ISNUMBER(SEARCH("No",'2_all_summary'!M978)),4,3))</f>
        <v>4</v>
      </c>
      <c r="K979" s="41">
        <f>IF(ISNUMBER(SEARCH("Yes",'2_all_summary'!$H978)),IF(ISNUMBER(SEARCH("Yes",'2_all_summary'!N978)),1,2),IF(ISNUMBER(SEARCH("No",'2_all_summary'!N978)),4,3))</f>
        <v>4</v>
      </c>
      <c r="L979" s="41">
        <f>IF(ISNUMBER(SEARCH("Yes",'2_all_summary'!$H978)),IF(ISNUMBER(SEARCH("Yes",'2_all_summary'!O978)),1,2),IF(ISNUMBER(SEARCH("No",'2_all_summary'!O978)),4,3))</f>
        <v>4</v>
      </c>
      <c r="M979" s="41">
        <f>IF(ISNUMBER(SEARCH("Yes",'2_all_summary'!$H978)),IF(0&lt;'2_all_summary'!P978,1,2),IF(0='2_all_summary'!P978,4,3))</f>
        <v>4</v>
      </c>
      <c r="N979" s="41">
        <f>IF(ISNUMBER(SEARCH("Yes",'2_all_summary'!$H978)),IF(ISNUMBER(SEARCH("Yes",'2_all_summary'!Q978)),1,2),IF(ISNUMBER(SEARCH("No",'2_all_summary'!Q978)),4,3))</f>
        <v>4</v>
      </c>
      <c r="O979" s="41">
        <f>IF(ISNUMBER(SEARCH("Yes",'2_all_summary'!$H978)),IF(ISNUMBER(SEARCH("Yes",'2_all_summary'!R978)),1,2),IF(ISNUMBER(SEARCH("No",'2_all_summary'!R978)),4,3))</f>
        <v>4</v>
      </c>
      <c r="P979" s="41">
        <f>IF(ISNUMBER(SEARCH("Yes",'2_all_summary'!$H978)),IF(ISNUMBER(SEARCH("Yes",'2_all_summary'!S978)),1,2),IF(ISNUMBER(SEARCH("No",'2_all_summary'!S978)),4,3))</f>
        <v>4</v>
      </c>
      <c r="Q979" s="41">
        <f>IF(ISNUMBER(SEARCH("Yes",'2_all_summary'!$H978)),IF(0&lt;'2_all_summary'!T978,1,2),IF(0='2_all_summary'!T978,4,3))</f>
        <v>4</v>
      </c>
      <c r="R979" s="41">
        <f>IF(ISNUMBER(SEARCH("Yes",'2_all_summary'!$H978)),IF(ISNUMBER(SEARCH("Yes",'2_all_summary'!U978)),1,2),IF(ISNUMBER(SEARCH("No",'2_all_summary'!U978)),4,3))</f>
        <v>4</v>
      </c>
    </row>
    <row r="980" spans="7:18" x14ac:dyDescent="0.3">
      <c r="G980" s="56"/>
      <c r="H980" s="41" t="str">
        <f>'2_all_summary'!D979</f>
        <v>Transforming reef fisheries management: Application of an ecosystem-based approach in the USA Caribbean</v>
      </c>
      <c r="I980" s="41" t="str">
        <f>'2_all_summary'!E979</f>
        <v>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Â© 2008 Foundation for Environmental Conservation.</v>
      </c>
      <c r="J980" s="41">
        <f>IF(ISNUMBER(SEARCH("Yes",'2_all_summary'!$H979)),IF(ISNUMBER(SEARCH("Yes",'2_all_summary'!M979)),1,2),IF(ISNUMBER(SEARCH("No",'2_all_summary'!M979)),4,3))</f>
        <v>4</v>
      </c>
      <c r="K980" s="41">
        <f>IF(ISNUMBER(SEARCH("Yes",'2_all_summary'!$H979)),IF(ISNUMBER(SEARCH("Yes",'2_all_summary'!N979)),1,2),IF(ISNUMBER(SEARCH("No",'2_all_summary'!N979)),4,3))</f>
        <v>4</v>
      </c>
      <c r="L980" s="41">
        <f>IF(ISNUMBER(SEARCH("Yes",'2_all_summary'!$H979)),IF(ISNUMBER(SEARCH("Yes",'2_all_summary'!O979)),1,2),IF(ISNUMBER(SEARCH("No",'2_all_summary'!O979)),4,3))</f>
        <v>4</v>
      </c>
      <c r="M980" s="41">
        <f>IF(ISNUMBER(SEARCH("Yes",'2_all_summary'!$H979)),IF(0&lt;'2_all_summary'!P979,1,2),IF(0='2_all_summary'!P979,4,3))</f>
        <v>4</v>
      </c>
      <c r="N980" s="41">
        <f>IF(ISNUMBER(SEARCH("Yes",'2_all_summary'!$H979)),IF(ISNUMBER(SEARCH("Yes",'2_all_summary'!Q979)),1,2),IF(ISNUMBER(SEARCH("No",'2_all_summary'!Q979)),4,3))</f>
        <v>4</v>
      </c>
      <c r="O980" s="41">
        <f>IF(ISNUMBER(SEARCH("Yes",'2_all_summary'!$H979)),IF(ISNUMBER(SEARCH("Yes",'2_all_summary'!R979)),1,2),IF(ISNUMBER(SEARCH("No",'2_all_summary'!R979)),4,3))</f>
        <v>4</v>
      </c>
      <c r="P980" s="41">
        <f>IF(ISNUMBER(SEARCH("Yes",'2_all_summary'!$H979)),IF(ISNUMBER(SEARCH("Yes",'2_all_summary'!S979)),1,2),IF(ISNUMBER(SEARCH("No",'2_all_summary'!S979)),4,3))</f>
        <v>4</v>
      </c>
      <c r="Q980" s="41">
        <f>IF(ISNUMBER(SEARCH("Yes",'2_all_summary'!$H979)),IF(0&lt;'2_all_summary'!T979,1,2),IF(0='2_all_summary'!T979,4,3))</f>
        <v>4</v>
      </c>
      <c r="R980" s="41">
        <f>IF(ISNUMBER(SEARCH("Yes",'2_all_summary'!$H979)),IF(ISNUMBER(SEARCH("Yes",'2_all_summary'!U979)),1,2),IF(ISNUMBER(SEARCH("No",'2_all_summary'!U979)),4,3))</f>
        <v>4</v>
      </c>
    </row>
    <row r="981" spans="7:18" x14ac:dyDescent="0.3">
      <c r="G981" s="56"/>
      <c r="H981" s="41" t="str">
        <f>'2_all_summary'!D980</f>
        <v>Impact of fishing activities on the population of nile tilapia (Oreochromis niloticus) stocks of Lake Hayq, Ethiopia</v>
      </c>
      <c r="I981" s="41" t="str">
        <f>'2_all_summary'!E980</f>
        <v>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didnâ€™t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v>
      </c>
      <c r="J981" s="41">
        <f>IF(ISNUMBER(SEARCH("Yes",'2_all_summary'!$H980)),IF(ISNUMBER(SEARCH("Yes",'2_all_summary'!M980)),1,2),IF(ISNUMBER(SEARCH("No",'2_all_summary'!M980)),4,3))</f>
        <v>4</v>
      </c>
      <c r="K981" s="41">
        <f>IF(ISNUMBER(SEARCH("Yes",'2_all_summary'!$H980)),IF(ISNUMBER(SEARCH("Yes",'2_all_summary'!N980)),1,2),IF(ISNUMBER(SEARCH("No",'2_all_summary'!N980)),4,3))</f>
        <v>4</v>
      </c>
      <c r="L981" s="41">
        <f>IF(ISNUMBER(SEARCH("Yes",'2_all_summary'!$H980)),IF(ISNUMBER(SEARCH("Yes",'2_all_summary'!O980)),1,2),IF(ISNUMBER(SEARCH("No",'2_all_summary'!O980)),4,3))</f>
        <v>4</v>
      </c>
      <c r="M981" s="41">
        <f>IF(ISNUMBER(SEARCH("Yes",'2_all_summary'!$H980)),IF(0&lt;'2_all_summary'!P980,1,2),IF(0='2_all_summary'!P980,4,3))</f>
        <v>4</v>
      </c>
      <c r="N981" s="41">
        <f>IF(ISNUMBER(SEARCH("Yes",'2_all_summary'!$H980)),IF(ISNUMBER(SEARCH("Yes",'2_all_summary'!Q980)),1,2),IF(ISNUMBER(SEARCH("No",'2_all_summary'!Q980)),4,3))</f>
        <v>4</v>
      </c>
      <c r="O981" s="41">
        <f>IF(ISNUMBER(SEARCH("Yes",'2_all_summary'!$H980)),IF(ISNUMBER(SEARCH("Yes",'2_all_summary'!R980)),1,2),IF(ISNUMBER(SEARCH("No",'2_all_summary'!R980)),4,3))</f>
        <v>4</v>
      </c>
      <c r="P981" s="41">
        <f>IF(ISNUMBER(SEARCH("Yes",'2_all_summary'!$H980)),IF(ISNUMBER(SEARCH("Yes",'2_all_summary'!S980)),1,2),IF(ISNUMBER(SEARCH("No",'2_all_summary'!S980)),4,3))</f>
        <v>4</v>
      </c>
      <c r="Q981" s="41">
        <f>IF(ISNUMBER(SEARCH("Yes",'2_all_summary'!$H980)),IF(0&lt;'2_all_summary'!T980,1,2),IF(0='2_all_summary'!T980,4,3))</f>
        <v>4</v>
      </c>
      <c r="R981" s="41">
        <f>IF(ISNUMBER(SEARCH("Yes",'2_all_summary'!$H980)),IF(ISNUMBER(SEARCH("Yes",'2_all_summary'!U980)),1,2),IF(ISNUMBER(SEARCH("No",'2_all_summary'!U980)),4,3))</f>
        <v>4</v>
      </c>
    </row>
    <row r="982" spans="7:18" x14ac:dyDescent="0.3">
      <c r="G982" s="56"/>
      <c r="H982" s="41" t="str">
        <f>'2_all_summary'!D981</f>
        <v>Participation and fisheries management in Costa Rica: From theory to practice</v>
      </c>
      <c r="I982" s="41" t="str">
        <f>'2_all_summary'!E981</f>
        <v>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Â© 2005 Elsevier Ltd. All rights reserved.</v>
      </c>
      <c r="J982" s="41">
        <f>IF(ISNUMBER(SEARCH("Yes",'2_all_summary'!$H981)),IF(ISNUMBER(SEARCH("Yes",'2_all_summary'!M981)),1,2),IF(ISNUMBER(SEARCH("No",'2_all_summary'!M981)),4,3))</f>
        <v>4</v>
      </c>
      <c r="K982" s="41">
        <f>IF(ISNUMBER(SEARCH("Yes",'2_all_summary'!$H981)),IF(ISNUMBER(SEARCH("Yes",'2_all_summary'!N981)),1,2),IF(ISNUMBER(SEARCH("No",'2_all_summary'!N981)),4,3))</f>
        <v>4</v>
      </c>
      <c r="L982" s="41">
        <f>IF(ISNUMBER(SEARCH("Yes",'2_all_summary'!$H981)),IF(ISNUMBER(SEARCH("Yes",'2_all_summary'!O981)),1,2),IF(ISNUMBER(SEARCH("No",'2_all_summary'!O981)),4,3))</f>
        <v>4</v>
      </c>
      <c r="M982" s="41">
        <f>IF(ISNUMBER(SEARCH("Yes",'2_all_summary'!$H981)),IF(0&lt;'2_all_summary'!P981,1,2),IF(0='2_all_summary'!P981,4,3))</f>
        <v>4</v>
      </c>
      <c r="N982" s="41">
        <f>IF(ISNUMBER(SEARCH("Yes",'2_all_summary'!$H981)),IF(ISNUMBER(SEARCH("Yes",'2_all_summary'!Q981)),1,2),IF(ISNUMBER(SEARCH("No",'2_all_summary'!Q981)),4,3))</f>
        <v>4</v>
      </c>
      <c r="O982" s="41">
        <f>IF(ISNUMBER(SEARCH("Yes",'2_all_summary'!$H981)),IF(ISNUMBER(SEARCH("Yes",'2_all_summary'!R981)),1,2),IF(ISNUMBER(SEARCH("No",'2_all_summary'!R981)),4,3))</f>
        <v>4</v>
      </c>
      <c r="P982" s="41">
        <f>IF(ISNUMBER(SEARCH("Yes",'2_all_summary'!$H981)),IF(ISNUMBER(SEARCH("Yes",'2_all_summary'!S981)),1,2),IF(ISNUMBER(SEARCH("No",'2_all_summary'!S981)),4,3))</f>
        <v>4</v>
      </c>
      <c r="Q982" s="41">
        <f>IF(ISNUMBER(SEARCH("Yes",'2_all_summary'!$H981)),IF(0&lt;'2_all_summary'!T981,1,2),IF(0='2_all_summary'!T981,4,3))</f>
        <v>4</v>
      </c>
      <c r="R982" s="41">
        <f>IF(ISNUMBER(SEARCH("Yes",'2_all_summary'!$H981)),IF(ISNUMBER(SEARCH("Yes",'2_all_summary'!U981)),1,2),IF(ISNUMBER(SEARCH("No",'2_all_summary'!U981)),4,3))</f>
        <v>4</v>
      </c>
    </row>
    <row r="983" spans="7:18" x14ac:dyDescent="0.3">
      <c r="G983" s="56"/>
      <c r="H983" s="41" t="str">
        <f>'2_all_summary'!D982</f>
        <v>Coastal management challenges from a community perspective: The problem of 'stealth privatization' in a Canadian fishery</v>
      </c>
      <c r="I983" s="41" t="str">
        <f>'2_all_summary'!E982</f>
        <v>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Â© 2009 Elsevier Ltd. All rights reserved.</v>
      </c>
      <c r="J983" s="41">
        <f>IF(ISNUMBER(SEARCH("Yes",'2_all_summary'!$H982)),IF(ISNUMBER(SEARCH("Yes",'2_all_summary'!M982)),1,2),IF(ISNUMBER(SEARCH("No",'2_all_summary'!M982)),4,3))</f>
        <v>4</v>
      </c>
      <c r="K983" s="41">
        <f>IF(ISNUMBER(SEARCH("Yes",'2_all_summary'!$H982)),IF(ISNUMBER(SEARCH("Yes",'2_all_summary'!N982)),1,2),IF(ISNUMBER(SEARCH("No",'2_all_summary'!N982)),4,3))</f>
        <v>4</v>
      </c>
      <c r="L983" s="41">
        <f>IF(ISNUMBER(SEARCH("Yes",'2_all_summary'!$H982)),IF(ISNUMBER(SEARCH("Yes",'2_all_summary'!O982)),1,2),IF(ISNUMBER(SEARCH("No",'2_all_summary'!O982)),4,3))</f>
        <v>4</v>
      </c>
      <c r="M983" s="41">
        <f>IF(ISNUMBER(SEARCH("Yes",'2_all_summary'!$H982)),IF(0&lt;'2_all_summary'!P982,1,2),IF(0='2_all_summary'!P982,4,3))</f>
        <v>4</v>
      </c>
      <c r="N983" s="41">
        <f>IF(ISNUMBER(SEARCH("Yes",'2_all_summary'!$H982)),IF(ISNUMBER(SEARCH("Yes",'2_all_summary'!Q982)),1,2),IF(ISNUMBER(SEARCH("No",'2_all_summary'!Q982)),4,3))</f>
        <v>4</v>
      </c>
      <c r="O983" s="41">
        <f>IF(ISNUMBER(SEARCH("Yes",'2_all_summary'!$H982)),IF(ISNUMBER(SEARCH("Yes",'2_all_summary'!R982)),1,2),IF(ISNUMBER(SEARCH("No",'2_all_summary'!R982)),4,3))</f>
        <v>4</v>
      </c>
      <c r="P983" s="41">
        <f>IF(ISNUMBER(SEARCH("Yes",'2_all_summary'!$H982)),IF(ISNUMBER(SEARCH("Yes",'2_all_summary'!S982)),1,2),IF(ISNUMBER(SEARCH("No",'2_all_summary'!S982)),4,3))</f>
        <v>4</v>
      </c>
      <c r="Q983" s="41">
        <f>IF(ISNUMBER(SEARCH("Yes",'2_all_summary'!$H982)),IF(0&lt;'2_all_summary'!T982,1,2),IF(0='2_all_summary'!T982,4,3))</f>
        <v>4</v>
      </c>
      <c r="R983" s="41">
        <f>IF(ISNUMBER(SEARCH("Yes",'2_all_summary'!$H982)),IF(ISNUMBER(SEARCH("Yes",'2_all_summary'!U982)),1,2),IF(ISNUMBER(SEARCH("No",'2_all_summary'!U982)),4,3))</f>
        <v>4</v>
      </c>
    </row>
    <row r="984" spans="7:18" x14ac:dyDescent="0.3">
      <c r="G984" s="56"/>
      <c r="H984" s="41" t="str">
        <f>'2_all_summary'!D983</f>
        <v>Community-based management and technical advice in Patos Lagoon estuary (Brazil)</v>
      </c>
      <c r="I984" s="41" t="str">
        <f>'2_all_summary'!E983</f>
        <v>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Â© 2002 Elsevier Science Ltd. All rights reserved.</v>
      </c>
      <c r="J984" s="41">
        <f>IF(ISNUMBER(SEARCH("Yes",'2_all_summary'!$H983)),IF(ISNUMBER(SEARCH("Yes",'2_all_summary'!M983)),1,2),IF(ISNUMBER(SEARCH("No",'2_all_summary'!M983)),4,3))</f>
        <v>4</v>
      </c>
      <c r="K984" s="41">
        <f>IF(ISNUMBER(SEARCH("Yes",'2_all_summary'!$H983)),IF(ISNUMBER(SEARCH("Yes",'2_all_summary'!N983)),1,2),IF(ISNUMBER(SEARCH("No",'2_all_summary'!N983)),4,3))</f>
        <v>4</v>
      </c>
      <c r="L984" s="41">
        <f>IF(ISNUMBER(SEARCH("Yes",'2_all_summary'!$H983)),IF(ISNUMBER(SEARCH("Yes",'2_all_summary'!O983)),1,2),IF(ISNUMBER(SEARCH("No",'2_all_summary'!O983)),4,3))</f>
        <v>4</v>
      </c>
      <c r="M984" s="41">
        <f>IF(ISNUMBER(SEARCH("Yes",'2_all_summary'!$H983)),IF(0&lt;'2_all_summary'!P983,1,2),IF(0='2_all_summary'!P983,4,3))</f>
        <v>4</v>
      </c>
      <c r="N984" s="41">
        <f>IF(ISNUMBER(SEARCH("Yes",'2_all_summary'!$H983)),IF(ISNUMBER(SEARCH("Yes",'2_all_summary'!Q983)),1,2),IF(ISNUMBER(SEARCH("No",'2_all_summary'!Q983)),4,3))</f>
        <v>4</v>
      </c>
      <c r="O984" s="41">
        <f>IF(ISNUMBER(SEARCH("Yes",'2_all_summary'!$H983)),IF(ISNUMBER(SEARCH("Yes",'2_all_summary'!R983)),1,2),IF(ISNUMBER(SEARCH("No",'2_all_summary'!R983)),4,3))</f>
        <v>4</v>
      </c>
      <c r="P984" s="41">
        <f>IF(ISNUMBER(SEARCH("Yes",'2_all_summary'!$H983)),IF(ISNUMBER(SEARCH("Yes",'2_all_summary'!S983)),1,2),IF(ISNUMBER(SEARCH("No",'2_all_summary'!S983)),4,3))</f>
        <v>4</v>
      </c>
      <c r="Q984" s="41">
        <f>IF(ISNUMBER(SEARCH("Yes",'2_all_summary'!$H983)),IF(0&lt;'2_all_summary'!T983,1,2),IF(0='2_all_summary'!T983,4,3))</f>
        <v>4</v>
      </c>
      <c r="R984" s="41">
        <f>IF(ISNUMBER(SEARCH("Yes",'2_all_summary'!$H983)),IF(ISNUMBER(SEARCH("Yes",'2_all_summary'!U983)),1,2),IF(ISNUMBER(SEARCH("No",'2_all_summary'!U983)),4,3))</f>
        <v>4</v>
      </c>
    </row>
    <row r="985" spans="7:18" x14ac:dyDescent="0.3">
      <c r="G985" s="56"/>
      <c r="H985" s="41" t="str">
        <f>'2_all_summary'!D984</f>
        <v>The Newfoundland and Labrador Heart Health Program dissemination story: the formation and functioning of effective coalitions.</v>
      </c>
      <c r="I985" s="41" t="str">
        <f>'2_all_summary'!E984</f>
        <v>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v>
      </c>
      <c r="J985" s="41">
        <f>IF(ISNUMBER(SEARCH("Yes",'2_all_summary'!$H984)),IF(ISNUMBER(SEARCH("Yes",'2_all_summary'!M984)),1,2),IF(ISNUMBER(SEARCH("No",'2_all_summary'!M984)),4,3))</f>
        <v>4</v>
      </c>
      <c r="K985" s="41">
        <f>IF(ISNUMBER(SEARCH("Yes",'2_all_summary'!$H984)),IF(ISNUMBER(SEARCH("Yes",'2_all_summary'!N984)),1,2),IF(ISNUMBER(SEARCH("No",'2_all_summary'!N984)),4,3))</f>
        <v>4</v>
      </c>
      <c r="L985" s="41">
        <f>IF(ISNUMBER(SEARCH("Yes",'2_all_summary'!$H984)),IF(ISNUMBER(SEARCH("Yes",'2_all_summary'!O984)),1,2),IF(ISNUMBER(SEARCH("No",'2_all_summary'!O984)),4,3))</f>
        <v>4</v>
      </c>
      <c r="M985" s="41">
        <f>IF(ISNUMBER(SEARCH("Yes",'2_all_summary'!$H984)),IF(0&lt;'2_all_summary'!P984,1,2),IF(0='2_all_summary'!P984,4,3))</f>
        <v>4</v>
      </c>
      <c r="N985" s="41">
        <f>IF(ISNUMBER(SEARCH("Yes",'2_all_summary'!$H984)),IF(ISNUMBER(SEARCH("Yes",'2_all_summary'!Q984)),1,2),IF(ISNUMBER(SEARCH("No",'2_all_summary'!Q984)),4,3))</f>
        <v>4</v>
      </c>
      <c r="O985" s="41">
        <f>IF(ISNUMBER(SEARCH("Yes",'2_all_summary'!$H984)),IF(ISNUMBER(SEARCH("Yes",'2_all_summary'!R984)),1,2),IF(ISNUMBER(SEARCH("No",'2_all_summary'!R984)),4,3))</f>
        <v>4</v>
      </c>
      <c r="P985" s="41">
        <f>IF(ISNUMBER(SEARCH("Yes",'2_all_summary'!$H984)),IF(ISNUMBER(SEARCH("Yes",'2_all_summary'!S984)),1,2),IF(ISNUMBER(SEARCH("No",'2_all_summary'!S984)),4,3))</f>
        <v>4</v>
      </c>
      <c r="Q985" s="41">
        <f>IF(ISNUMBER(SEARCH("Yes",'2_all_summary'!$H984)),IF(0&lt;'2_all_summary'!T984,1,2),IF(0='2_all_summary'!T984,4,3))</f>
        <v>4</v>
      </c>
      <c r="R985" s="41">
        <f>IF(ISNUMBER(SEARCH("Yes",'2_all_summary'!$H984)),IF(ISNUMBER(SEARCH("Yes",'2_all_summary'!U984)),1,2),IF(ISNUMBER(SEARCH("No",'2_all_summary'!U984)),4,3))</f>
        <v>4</v>
      </c>
    </row>
    <row r="986" spans="7:18" x14ac:dyDescent="0.3">
      <c r="G986" s="56"/>
      <c r="H986" s="41" t="str">
        <f>'2_all_summary'!D985</f>
        <v>A Sustainable Tourism Based on a New Institutional Economics Approach: Ecotourism Based on the Community in the Gasan Gadang Fishermen Village</v>
      </c>
      <c r="I986" s="41" t="str">
        <f>'2_all_summary'!E985</f>
        <v>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Â© Published under licence by IOP Publishing Ltd.</v>
      </c>
      <c r="J986" s="41">
        <f>IF(ISNUMBER(SEARCH("Yes",'2_all_summary'!$H985)),IF(ISNUMBER(SEARCH("Yes",'2_all_summary'!M985)),1,2),IF(ISNUMBER(SEARCH("No",'2_all_summary'!M985)),4,3))</f>
        <v>4</v>
      </c>
      <c r="K986" s="41">
        <f>IF(ISNUMBER(SEARCH("Yes",'2_all_summary'!$H985)),IF(ISNUMBER(SEARCH("Yes",'2_all_summary'!N985)),1,2),IF(ISNUMBER(SEARCH("No",'2_all_summary'!N985)),4,3))</f>
        <v>4</v>
      </c>
      <c r="L986" s="41">
        <f>IF(ISNUMBER(SEARCH("Yes",'2_all_summary'!$H985)),IF(ISNUMBER(SEARCH("Yes",'2_all_summary'!O985)),1,2),IF(ISNUMBER(SEARCH("No",'2_all_summary'!O985)),4,3))</f>
        <v>4</v>
      </c>
      <c r="M986" s="41">
        <f>IF(ISNUMBER(SEARCH("Yes",'2_all_summary'!$H985)),IF(0&lt;'2_all_summary'!P985,1,2),IF(0='2_all_summary'!P985,4,3))</f>
        <v>4</v>
      </c>
      <c r="N986" s="41">
        <f>IF(ISNUMBER(SEARCH("Yes",'2_all_summary'!$H985)),IF(ISNUMBER(SEARCH("Yes",'2_all_summary'!Q985)),1,2),IF(ISNUMBER(SEARCH("No",'2_all_summary'!Q985)),4,3))</f>
        <v>4</v>
      </c>
      <c r="O986" s="41">
        <f>IF(ISNUMBER(SEARCH("Yes",'2_all_summary'!$H985)),IF(ISNUMBER(SEARCH("Yes",'2_all_summary'!R985)),1,2),IF(ISNUMBER(SEARCH("No",'2_all_summary'!R985)),4,3))</f>
        <v>4</v>
      </c>
      <c r="P986" s="41">
        <f>IF(ISNUMBER(SEARCH("Yes",'2_all_summary'!$H985)),IF(ISNUMBER(SEARCH("Yes",'2_all_summary'!S985)),1,2),IF(ISNUMBER(SEARCH("No",'2_all_summary'!S985)),4,3))</f>
        <v>4</v>
      </c>
      <c r="Q986" s="41">
        <f>IF(ISNUMBER(SEARCH("Yes",'2_all_summary'!$H985)),IF(0&lt;'2_all_summary'!T985,1,2),IF(0='2_all_summary'!T985,4,3))</f>
        <v>4</v>
      </c>
      <c r="R986" s="41">
        <f>IF(ISNUMBER(SEARCH("Yes",'2_all_summary'!$H985)),IF(ISNUMBER(SEARCH("Yes",'2_all_summary'!U985)),1,2),IF(ISNUMBER(SEARCH("No",'2_all_summary'!U985)),4,3))</f>
        <v>4</v>
      </c>
    </row>
    <row r="987" spans="7:18" x14ac:dyDescent="0.3">
      <c r="G987" s="56"/>
      <c r="H987" s="41" t="str">
        <f>'2_all_summary'!D986</f>
        <v>Future options for urban wastewater reuse</v>
      </c>
      <c r="I987" s="41" t="str">
        <f>'2_all_summary'!E986</f>
        <v>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v>
      </c>
      <c r="J987" s="41">
        <f>IF(ISNUMBER(SEARCH("Yes",'2_all_summary'!$H986)),IF(ISNUMBER(SEARCH("Yes",'2_all_summary'!M986)),1,2),IF(ISNUMBER(SEARCH("No",'2_all_summary'!M986)),4,3))</f>
        <v>4</v>
      </c>
      <c r="K987" s="41">
        <f>IF(ISNUMBER(SEARCH("Yes",'2_all_summary'!$H986)),IF(ISNUMBER(SEARCH("Yes",'2_all_summary'!N986)),1,2),IF(ISNUMBER(SEARCH("No",'2_all_summary'!N986)),4,3))</f>
        <v>4</v>
      </c>
      <c r="L987" s="41">
        <f>IF(ISNUMBER(SEARCH("Yes",'2_all_summary'!$H986)),IF(ISNUMBER(SEARCH("Yes",'2_all_summary'!O986)),1,2),IF(ISNUMBER(SEARCH("No",'2_all_summary'!O986)),4,3))</f>
        <v>4</v>
      </c>
      <c r="M987" s="41">
        <f>IF(ISNUMBER(SEARCH("Yes",'2_all_summary'!$H986)),IF(0&lt;'2_all_summary'!P986,1,2),IF(0='2_all_summary'!P986,4,3))</f>
        <v>4</v>
      </c>
      <c r="N987" s="41">
        <f>IF(ISNUMBER(SEARCH("Yes",'2_all_summary'!$H986)),IF(ISNUMBER(SEARCH("Yes",'2_all_summary'!Q986)),1,2),IF(ISNUMBER(SEARCH("No",'2_all_summary'!Q986)),4,3))</f>
        <v>4</v>
      </c>
      <c r="O987" s="41">
        <f>IF(ISNUMBER(SEARCH("Yes",'2_all_summary'!$H986)),IF(ISNUMBER(SEARCH("Yes",'2_all_summary'!R986)),1,2),IF(ISNUMBER(SEARCH("No",'2_all_summary'!R986)),4,3))</f>
        <v>4</v>
      </c>
      <c r="P987" s="41">
        <f>IF(ISNUMBER(SEARCH("Yes",'2_all_summary'!$H986)),IF(ISNUMBER(SEARCH("Yes",'2_all_summary'!S986)),1,2),IF(ISNUMBER(SEARCH("No",'2_all_summary'!S986)),4,3))</f>
        <v>4</v>
      </c>
      <c r="Q987" s="41">
        <f>IF(ISNUMBER(SEARCH("Yes",'2_all_summary'!$H986)),IF(0&lt;'2_all_summary'!T986,1,2),IF(0='2_all_summary'!T986,4,3))</f>
        <v>4</v>
      </c>
      <c r="R987" s="41">
        <f>IF(ISNUMBER(SEARCH("Yes",'2_all_summary'!$H986)),IF(ISNUMBER(SEARCH("Yes",'2_all_summary'!U986)),1,2),IF(ISNUMBER(SEARCH("No",'2_all_summary'!U986)),4,3))</f>
        <v>4</v>
      </c>
    </row>
    <row r="988" spans="7:18" x14ac:dyDescent="0.3">
      <c r="G988" s="56"/>
      <c r="H988" s="41" t="str">
        <f>'2_all_summary'!D987</f>
        <v>Coastal management in Tanga, Tanzania: A decentralized community-based approach</v>
      </c>
      <c r="I988" s="41" t="str">
        <f>'2_all_summary'!E987</f>
        <v>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v>
      </c>
      <c r="J988" s="41">
        <f>IF(ISNUMBER(SEARCH("Yes",'2_all_summary'!$H987)),IF(ISNUMBER(SEARCH("Yes",'2_all_summary'!M987)),1,2),IF(ISNUMBER(SEARCH("No",'2_all_summary'!M987)),4,3))</f>
        <v>4</v>
      </c>
      <c r="K988" s="41">
        <f>IF(ISNUMBER(SEARCH("Yes",'2_all_summary'!$H987)),IF(ISNUMBER(SEARCH("Yes",'2_all_summary'!N987)),1,2),IF(ISNUMBER(SEARCH("No",'2_all_summary'!N987)),4,3))</f>
        <v>4</v>
      </c>
      <c r="L988" s="41">
        <f>IF(ISNUMBER(SEARCH("Yes",'2_all_summary'!$H987)),IF(ISNUMBER(SEARCH("Yes",'2_all_summary'!O987)),1,2),IF(ISNUMBER(SEARCH("No",'2_all_summary'!O987)),4,3))</f>
        <v>4</v>
      </c>
      <c r="M988" s="41">
        <f>IF(ISNUMBER(SEARCH("Yes",'2_all_summary'!$H987)),IF(0&lt;'2_all_summary'!P987,1,2),IF(0='2_all_summary'!P987,4,3))</f>
        <v>4</v>
      </c>
      <c r="N988" s="41">
        <f>IF(ISNUMBER(SEARCH("Yes",'2_all_summary'!$H987)),IF(ISNUMBER(SEARCH("Yes",'2_all_summary'!Q987)),1,2),IF(ISNUMBER(SEARCH("No",'2_all_summary'!Q987)),4,3))</f>
        <v>4</v>
      </c>
      <c r="O988" s="41">
        <f>IF(ISNUMBER(SEARCH("Yes",'2_all_summary'!$H987)),IF(ISNUMBER(SEARCH("Yes",'2_all_summary'!R987)),1,2),IF(ISNUMBER(SEARCH("No",'2_all_summary'!R987)),4,3))</f>
        <v>4</v>
      </c>
      <c r="P988" s="41">
        <f>IF(ISNUMBER(SEARCH("Yes",'2_all_summary'!$H987)),IF(ISNUMBER(SEARCH("Yes",'2_all_summary'!S987)),1,2),IF(ISNUMBER(SEARCH("No",'2_all_summary'!S987)),4,3))</f>
        <v>4</v>
      </c>
      <c r="Q988" s="41">
        <f>IF(ISNUMBER(SEARCH("Yes",'2_all_summary'!$H987)),IF(0&lt;'2_all_summary'!T987,1,2),IF(0='2_all_summary'!T987,4,3))</f>
        <v>4</v>
      </c>
      <c r="R988" s="41">
        <f>IF(ISNUMBER(SEARCH("Yes",'2_all_summary'!$H987)),IF(ISNUMBER(SEARCH("Yes",'2_all_summary'!U987)),1,2),IF(ISNUMBER(SEARCH("No",'2_all_summary'!U987)),4,3))</f>
        <v>4</v>
      </c>
    </row>
    <row r="989" spans="7:18" x14ac:dyDescent="0.3">
      <c r="G989" s="56"/>
      <c r="H989" s="41" t="str">
        <f>'2_all_summary'!D988</f>
        <v>Seaflower marine protected area: Governance for sustainable development</v>
      </c>
      <c r="I989" s="41" t="str">
        <f>'2_all_summary'!E988</f>
        <v>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Â© 2013 Elsevier Ltd.</v>
      </c>
      <c r="J989" s="41">
        <f>IF(ISNUMBER(SEARCH("Yes",'2_all_summary'!$H988)),IF(ISNUMBER(SEARCH("Yes",'2_all_summary'!M988)),1,2),IF(ISNUMBER(SEARCH("No",'2_all_summary'!M988)),4,3))</f>
        <v>4</v>
      </c>
      <c r="K989" s="41">
        <f>IF(ISNUMBER(SEARCH("Yes",'2_all_summary'!$H988)),IF(ISNUMBER(SEARCH("Yes",'2_all_summary'!N988)),1,2),IF(ISNUMBER(SEARCH("No",'2_all_summary'!N988)),4,3))</f>
        <v>4</v>
      </c>
      <c r="L989" s="41">
        <f>IF(ISNUMBER(SEARCH("Yes",'2_all_summary'!$H988)),IF(ISNUMBER(SEARCH("Yes",'2_all_summary'!O988)),1,2),IF(ISNUMBER(SEARCH("No",'2_all_summary'!O988)),4,3))</f>
        <v>4</v>
      </c>
      <c r="M989" s="41">
        <f>IF(ISNUMBER(SEARCH("Yes",'2_all_summary'!$H988)),IF(0&lt;'2_all_summary'!P988,1,2),IF(0='2_all_summary'!P988,4,3))</f>
        <v>4</v>
      </c>
      <c r="N989" s="41">
        <f>IF(ISNUMBER(SEARCH("Yes",'2_all_summary'!$H988)),IF(ISNUMBER(SEARCH("Yes",'2_all_summary'!Q988)),1,2),IF(ISNUMBER(SEARCH("No",'2_all_summary'!Q988)),4,3))</f>
        <v>4</v>
      </c>
      <c r="O989" s="41">
        <f>IF(ISNUMBER(SEARCH("Yes",'2_all_summary'!$H988)),IF(ISNUMBER(SEARCH("Yes",'2_all_summary'!R988)),1,2),IF(ISNUMBER(SEARCH("No",'2_all_summary'!R988)),4,3))</f>
        <v>4</v>
      </c>
      <c r="P989" s="41">
        <f>IF(ISNUMBER(SEARCH("Yes",'2_all_summary'!$H988)),IF(ISNUMBER(SEARCH("Yes",'2_all_summary'!S988)),1,2),IF(ISNUMBER(SEARCH("No",'2_all_summary'!S988)),4,3))</f>
        <v>4</v>
      </c>
      <c r="Q989" s="41">
        <f>IF(ISNUMBER(SEARCH("Yes",'2_all_summary'!$H988)),IF(0&lt;'2_all_summary'!T988,1,2),IF(0='2_all_summary'!T988,4,3))</f>
        <v>4</v>
      </c>
      <c r="R989" s="41">
        <f>IF(ISNUMBER(SEARCH("Yes",'2_all_summary'!$H988)),IF(ISNUMBER(SEARCH("Yes",'2_all_summary'!U988)),1,2),IF(ISNUMBER(SEARCH("No",'2_all_summary'!U988)),4,3))</f>
        <v>4</v>
      </c>
    </row>
    <row r="990" spans="7:18" x14ac:dyDescent="0.3">
      <c r="G990" s="56"/>
      <c r="H990" s="41" t="str">
        <f>'2_all_summary'!D989</f>
        <v>Learning communities and legal spaces: Community-based fisheries management in a globalizing world</v>
      </c>
      <c r="I990" s="41" t="str">
        <f>'2_all_summary'!E989</f>
        <v>[No abstract available]</v>
      </c>
      <c r="J990" s="41">
        <f>IF(ISNUMBER(SEARCH("Yes",'2_all_summary'!$H989)),IF(ISNUMBER(SEARCH("Yes",'2_all_summary'!M989)),1,2),IF(ISNUMBER(SEARCH("No",'2_all_summary'!M989)),4,3))</f>
        <v>1</v>
      </c>
      <c r="K990" s="41">
        <f>IF(ISNUMBER(SEARCH("Yes",'2_all_summary'!$H989)),IF(ISNUMBER(SEARCH("Yes",'2_all_summary'!N989)),1,2),IF(ISNUMBER(SEARCH("No",'2_all_summary'!N989)),4,3))</f>
        <v>1</v>
      </c>
      <c r="L990" s="41">
        <f>IF(ISNUMBER(SEARCH("Yes",'2_all_summary'!$H989)),IF(ISNUMBER(SEARCH("Yes",'2_all_summary'!O989)),1,2),IF(ISNUMBER(SEARCH("No",'2_all_summary'!O989)),4,3))</f>
        <v>2</v>
      </c>
      <c r="M990" s="41">
        <f>IF(ISNUMBER(SEARCH("Yes",'2_all_summary'!$H989)),IF(0&lt;'2_all_summary'!P989,1,2),IF(0='2_all_summary'!P989,4,3))</f>
        <v>1</v>
      </c>
      <c r="N990" s="41">
        <f>IF(ISNUMBER(SEARCH("Yes",'2_all_summary'!$H989)),IF(ISNUMBER(SEARCH("Yes",'2_all_summary'!Q989)),1,2),IF(ISNUMBER(SEARCH("No",'2_all_summary'!Q989)),4,3))</f>
        <v>1</v>
      </c>
      <c r="O990" s="41">
        <f>IF(ISNUMBER(SEARCH("Yes",'2_all_summary'!$H989)),IF(ISNUMBER(SEARCH("Yes",'2_all_summary'!R989)),1,2),IF(ISNUMBER(SEARCH("No",'2_all_summary'!R989)),4,3))</f>
        <v>1</v>
      </c>
      <c r="P990" s="41">
        <f>IF(ISNUMBER(SEARCH("Yes",'2_all_summary'!$H989)),IF(ISNUMBER(SEARCH("Yes",'2_all_summary'!S989)),1,2),IF(ISNUMBER(SEARCH("No",'2_all_summary'!S989)),4,3))</f>
        <v>2</v>
      </c>
      <c r="Q990" s="41">
        <f>IF(ISNUMBER(SEARCH("Yes",'2_all_summary'!$H989)),IF(0&lt;'2_all_summary'!T989,1,2),IF(0='2_all_summary'!T989,4,3))</f>
        <v>1</v>
      </c>
      <c r="R990" s="41">
        <f>IF(ISNUMBER(SEARCH("Yes",'2_all_summary'!$H989)),IF(ISNUMBER(SEARCH("Yes",'2_all_summary'!U989)),1,2),IF(ISNUMBER(SEARCH("No",'2_all_summary'!U989)),4,3))</f>
        <v>1</v>
      </c>
    </row>
    <row r="991" spans="7:18" x14ac:dyDescent="0.3">
      <c r="G991" s="56"/>
      <c r="H991" s="41" t="str">
        <f>'2_all_summary'!D990</f>
        <v>The good, the bad, or the ugly? Advantages and challenges of Japanese coastal fisheries management</v>
      </c>
      <c r="I991" s="41" t="str">
        <f>'2_all_summary'!E990</f>
        <v>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Â© 2006 Rosenstiel School of Marine and Atmospheric Science of the University of Miami.</v>
      </c>
      <c r="J991" s="41">
        <f>IF(ISNUMBER(SEARCH("Yes",'2_all_summary'!$H990)),IF(ISNUMBER(SEARCH("Yes",'2_all_summary'!M990)),1,2),IF(ISNUMBER(SEARCH("No",'2_all_summary'!M990)),4,3))</f>
        <v>4</v>
      </c>
      <c r="K991" s="41">
        <f>IF(ISNUMBER(SEARCH("Yes",'2_all_summary'!$H990)),IF(ISNUMBER(SEARCH("Yes",'2_all_summary'!N990)),1,2),IF(ISNUMBER(SEARCH("No",'2_all_summary'!N990)),4,3))</f>
        <v>4</v>
      </c>
      <c r="L991" s="41">
        <f>IF(ISNUMBER(SEARCH("Yes",'2_all_summary'!$H990)),IF(ISNUMBER(SEARCH("Yes",'2_all_summary'!O990)),1,2),IF(ISNUMBER(SEARCH("No",'2_all_summary'!O990)),4,3))</f>
        <v>4</v>
      </c>
      <c r="M991" s="41">
        <f>IF(ISNUMBER(SEARCH("Yes",'2_all_summary'!$H990)),IF(0&lt;'2_all_summary'!P990,1,2),IF(0='2_all_summary'!P990,4,3))</f>
        <v>4</v>
      </c>
      <c r="N991" s="41">
        <f>IF(ISNUMBER(SEARCH("Yes",'2_all_summary'!$H990)),IF(ISNUMBER(SEARCH("Yes",'2_all_summary'!Q990)),1,2),IF(ISNUMBER(SEARCH("No",'2_all_summary'!Q990)),4,3))</f>
        <v>4</v>
      </c>
      <c r="O991" s="41">
        <f>IF(ISNUMBER(SEARCH("Yes",'2_all_summary'!$H990)),IF(ISNUMBER(SEARCH("Yes",'2_all_summary'!R990)),1,2),IF(ISNUMBER(SEARCH("No",'2_all_summary'!R990)),4,3))</f>
        <v>4</v>
      </c>
      <c r="P991" s="41">
        <f>IF(ISNUMBER(SEARCH("Yes",'2_all_summary'!$H990)),IF(ISNUMBER(SEARCH("Yes",'2_all_summary'!S990)),1,2),IF(ISNUMBER(SEARCH("No",'2_all_summary'!S990)),4,3))</f>
        <v>4</v>
      </c>
      <c r="Q991" s="41">
        <f>IF(ISNUMBER(SEARCH("Yes",'2_all_summary'!$H990)),IF(0&lt;'2_all_summary'!T990,1,2),IF(0='2_all_summary'!T990,4,3))</f>
        <v>4</v>
      </c>
      <c r="R991" s="41">
        <f>IF(ISNUMBER(SEARCH("Yes",'2_all_summary'!$H990)),IF(ISNUMBER(SEARCH("Yes",'2_all_summary'!U990)),1,2),IF(ISNUMBER(SEARCH("No",'2_all_summary'!U990)),4,3))</f>
        <v>4</v>
      </c>
    </row>
    <row r="992" spans="7:18" x14ac:dyDescent="0.3">
      <c r="G992" s="56"/>
      <c r="H992" s="41" t="str">
        <f>'2_all_summary'!D991</f>
        <v>Opportunities to Strengthen Fish Supply Chain Policy to Improve External Food Environments for Nutrition in the Solomon Islands</v>
      </c>
      <c r="I992" s="41" t="str">
        <f>'2_all_summary'!E991</f>
        <v>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Islandsâ€™ commitments to the Sustainable Development Goals. Â© 2023 by the authors.</v>
      </c>
      <c r="J992" s="41">
        <f>IF(ISNUMBER(SEARCH("Yes",'2_all_summary'!$H991)),IF(ISNUMBER(SEARCH("Yes",'2_all_summary'!M991)),1,2),IF(ISNUMBER(SEARCH("No",'2_all_summary'!M991)),4,3))</f>
        <v>1</v>
      </c>
      <c r="K992" s="41">
        <f>IF(ISNUMBER(SEARCH("Yes",'2_all_summary'!$H991)),IF(ISNUMBER(SEARCH("Yes",'2_all_summary'!N991)),1,2),IF(ISNUMBER(SEARCH("No",'2_all_summary'!N991)),4,3))</f>
        <v>2</v>
      </c>
      <c r="L992" s="41">
        <f>IF(ISNUMBER(SEARCH("Yes",'2_all_summary'!$H991)),IF(ISNUMBER(SEARCH("Yes",'2_all_summary'!O991)),1,2),IF(ISNUMBER(SEARCH("No",'2_all_summary'!O991)),4,3))</f>
        <v>2</v>
      </c>
      <c r="M992" s="41">
        <f>IF(ISNUMBER(SEARCH("Yes",'2_all_summary'!$H991)),IF(0&lt;'2_all_summary'!P991,1,2),IF(0='2_all_summary'!P991,4,3))</f>
        <v>1</v>
      </c>
      <c r="N992" s="41">
        <f>IF(ISNUMBER(SEARCH("Yes",'2_all_summary'!$H991)),IF(ISNUMBER(SEARCH("Yes",'2_all_summary'!Q991)),1,2),IF(ISNUMBER(SEARCH("No",'2_all_summary'!Q991)),4,3))</f>
        <v>1</v>
      </c>
      <c r="O992" s="41">
        <f>IF(ISNUMBER(SEARCH("Yes",'2_all_summary'!$H991)),IF(ISNUMBER(SEARCH("Yes",'2_all_summary'!R991)),1,2),IF(ISNUMBER(SEARCH("No",'2_all_summary'!R991)),4,3))</f>
        <v>1</v>
      </c>
      <c r="P992" s="41">
        <f>IF(ISNUMBER(SEARCH("Yes",'2_all_summary'!$H991)),IF(ISNUMBER(SEARCH("Yes",'2_all_summary'!S991)),1,2),IF(ISNUMBER(SEARCH("No",'2_all_summary'!S991)),4,3))</f>
        <v>1</v>
      </c>
      <c r="Q992" s="41">
        <f>IF(ISNUMBER(SEARCH("Yes",'2_all_summary'!$H991)),IF(0&lt;'2_all_summary'!T991,1,2),IF(0='2_all_summary'!T991,4,3))</f>
        <v>1</v>
      </c>
      <c r="R992" s="41">
        <f>IF(ISNUMBER(SEARCH("Yes",'2_all_summary'!$H991)),IF(ISNUMBER(SEARCH("Yes",'2_all_summary'!U991)),1,2),IF(ISNUMBER(SEARCH("No",'2_all_summary'!U991)),4,3))</f>
        <v>1</v>
      </c>
    </row>
    <row r="993" spans="7:18" x14ac:dyDescent="0.3">
      <c r="G993" s="56"/>
      <c r="H993" s="41" t="str">
        <f>'2_all_summary'!D992</f>
        <v>The roles of environmental non-government organizations in the Fraser River Basin</v>
      </c>
      <c r="I993" s="41" t="str">
        <f>'2_all_summary'!E992</f>
        <v>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v>
      </c>
      <c r="J993" s="41">
        <f>IF(ISNUMBER(SEARCH("Yes",'2_all_summary'!$H992)),IF(ISNUMBER(SEARCH("Yes",'2_all_summary'!M992)),1,2),IF(ISNUMBER(SEARCH("No",'2_all_summary'!M992)),4,3))</f>
        <v>4</v>
      </c>
      <c r="K993" s="41">
        <f>IF(ISNUMBER(SEARCH("Yes",'2_all_summary'!$H992)),IF(ISNUMBER(SEARCH("Yes",'2_all_summary'!N992)),1,2),IF(ISNUMBER(SEARCH("No",'2_all_summary'!N992)),4,3))</f>
        <v>4</v>
      </c>
      <c r="L993" s="41">
        <f>IF(ISNUMBER(SEARCH("Yes",'2_all_summary'!$H992)),IF(ISNUMBER(SEARCH("Yes",'2_all_summary'!O992)),1,2),IF(ISNUMBER(SEARCH("No",'2_all_summary'!O992)),4,3))</f>
        <v>4</v>
      </c>
      <c r="M993" s="41">
        <f>IF(ISNUMBER(SEARCH("Yes",'2_all_summary'!$H992)),IF(0&lt;'2_all_summary'!P992,1,2),IF(0='2_all_summary'!P992,4,3))</f>
        <v>4</v>
      </c>
      <c r="N993" s="41">
        <f>IF(ISNUMBER(SEARCH("Yes",'2_all_summary'!$H992)),IF(ISNUMBER(SEARCH("Yes",'2_all_summary'!Q992)),1,2),IF(ISNUMBER(SEARCH("No",'2_all_summary'!Q992)),4,3))</f>
        <v>4</v>
      </c>
      <c r="O993" s="41">
        <f>IF(ISNUMBER(SEARCH("Yes",'2_all_summary'!$H992)),IF(ISNUMBER(SEARCH("Yes",'2_all_summary'!R992)),1,2),IF(ISNUMBER(SEARCH("No",'2_all_summary'!R992)),4,3))</f>
        <v>4</v>
      </c>
      <c r="P993" s="41">
        <f>IF(ISNUMBER(SEARCH("Yes",'2_all_summary'!$H992)),IF(ISNUMBER(SEARCH("Yes",'2_all_summary'!S992)),1,2),IF(ISNUMBER(SEARCH("No",'2_all_summary'!S992)),4,3))</f>
        <v>4</v>
      </c>
      <c r="Q993" s="41">
        <f>IF(ISNUMBER(SEARCH("Yes",'2_all_summary'!$H992)),IF(0&lt;'2_all_summary'!T992,1,2),IF(0='2_all_summary'!T992,4,3))</f>
        <v>4</v>
      </c>
      <c r="R993" s="41">
        <f>IF(ISNUMBER(SEARCH("Yes",'2_all_summary'!$H992)),IF(ISNUMBER(SEARCH("Yes",'2_all_summary'!U992)),1,2),IF(ISNUMBER(SEARCH("No",'2_all_summary'!U992)),4,3))</f>
        <v>4</v>
      </c>
    </row>
    <row r="994" spans="7:18" x14ac:dyDescent="0.3">
      <c r="G994" s="56"/>
      <c r="H994" s="41" t="str">
        <f>'2_all_summary'!D993</f>
        <v>Farming fish in a transitional economy: A case for East Timor</v>
      </c>
      <c r="I994" s="41" t="str">
        <f>'2_all_summary'!E993</f>
        <v>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Â© 2008 International Food and Agribusiness Management Association (IAMA). All rights reserved.</v>
      </c>
      <c r="J994" s="41">
        <f>IF(ISNUMBER(SEARCH("Yes",'2_all_summary'!$H993)),IF(ISNUMBER(SEARCH("Yes",'2_all_summary'!M993)),1,2),IF(ISNUMBER(SEARCH("No",'2_all_summary'!M993)),4,3))</f>
        <v>4</v>
      </c>
      <c r="K994" s="41">
        <f>IF(ISNUMBER(SEARCH("Yes",'2_all_summary'!$H993)),IF(ISNUMBER(SEARCH("Yes",'2_all_summary'!N993)),1,2),IF(ISNUMBER(SEARCH("No",'2_all_summary'!N993)),4,3))</f>
        <v>4</v>
      </c>
      <c r="L994" s="41">
        <f>IF(ISNUMBER(SEARCH("Yes",'2_all_summary'!$H993)),IF(ISNUMBER(SEARCH("Yes",'2_all_summary'!O993)),1,2),IF(ISNUMBER(SEARCH("No",'2_all_summary'!O993)),4,3))</f>
        <v>4</v>
      </c>
      <c r="M994" s="41">
        <f>IF(ISNUMBER(SEARCH("Yes",'2_all_summary'!$H993)),IF(0&lt;'2_all_summary'!P993,1,2),IF(0='2_all_summary'!P993,4,3))</f>
        <v>4</v>
      </c>
      <c r="N994" s="41">
        <f>IF(ISNUMBER(SEARCH("Yes",'2_all_summary'!$H993)),IF(ISNUMBER(SEARCH("Yes",'2_all_summary'!Q993)),1,2),IF(ISNUMBER(SEARCH("No",'2_all_summary'!Q993)),4,3))</f>
        <v>4</v>
      </c>
      <c r="O994" s="41">
        <f>IF(ISNUMBER(SEARCH("Yes",'2_all_summary'!$H993)),IF(ISNUMBER(SEARCH("Yes",'2_all_summary'!R993)),1,2),IF(ISNUMBER(SEARCH("No",'2_all_summary'!R993)),4,3))</f>
        <v>4</v>
      </c>
      <c r="P994" s="41">
        <f>IF(ISNUMBER(SEARCH("Yes",'2_all_summary'!$H993)),IF(ISNUMBER(SEARCH("Yes",'2_all_summary'!S993)),1,2),IF(ISNUMBER(SEARCH("No",'2_all_summary'!S993)),4,3))</f>
        <v>4</v>
      </c>
      <c r="Q994" s="41">
        <f>IF(ISNUMBER(SEARCH("Yes",'2_all_summary'!$H993)),IF(0&lt;'2_all_summary'!T993,1,2),IF(0='2_all_summary'!T993,4,3))</f>
        <v>4</v>
      </c>
      <c r="R994" s="41">
        <f>IF(ISNUMBER(SEARCH("Yes",'2_all_summary'!$H993)),IF(ISNUMBER(SEARCH("Yes",'2_all_summary'!U993)),1,2),IF(ISNUMBER(SEARCH("No",'2_all_summary'!U993)),4,3))</f>
        <v>4</v>
      </c>
    </row>
    <row r="995" spans="7:18" x14ac:dyDescent="0.3">
      <c r="G995" s="56"/>
      <c r="H995" s="41" t="str">
        <f>'2_all_summary'!D994</f>
        <v>Fly-fishing as ecotourism in South Africa: a case study</v>
      </c>
      <c r="I995" s="41" t="str">
        <f>'2_all_summary'!E994</f>
        <v>Fly-fishing, as a form of angling ecotourism, has seen limited investigation in the global South, and even less in Southern Africa. This paper makes a modest attempt at exploring the economic impacts, and conservation possibilities through fly-fishing ecotourism at South Africaâ€™s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Â© 2016 Informa UK Limited, trading as Taylor &amp; Francis Group.</v>
      </c>
      <c r="J995" s="41">
        <f>IF(ISNUMBER(SEARCH("Yes",'2_all_summary'!$H994)),IF(ISNUMBER(SEARCH("Yes",'2_all_summary'!M994)),1,2),IF(ISNUMBER(SEARCH("No",'2_all_summary'!M994)),4,3))</f>
        <v>4</v>
      </c>
      <c r="K995" s="41">
        <f>IF(ISNUMBER(SEARCH("Yes",'2_all_summary'!$H994)),IF(ISNUMBER(SEARCH("Yes",'2_all_summary'!N994)),1,2),IF(ISNUMBER(SEARCH("No",'2_all_summary'!N994)),4,3))</f>
        <v>4</v>
      </c>
      <c r="L995" s="41">
        <f>IF(ISNUMBER(SEARCH("Yes",'2_all_summary'!$H994)),IF(ISNUMBER(SEARCH("Yes",'2_all_summary'!O994)),1,2),IF(ISNUMBER(SEARCH("No",'2_all_summary'!O994)),4,3))</f>
        <v>4</v>
      </c>
      <c r="M995" s="41">
        <f>IF(ISNUMBER(SEARCH("Yes",'2_all_summary'!$H994)),IF(0&lt;'2_all_summary'!P994,1,2),IF(0='2_all_summary'!P994,4,3))</f>
        <v>4</v>
      </c>
      <c r="N995" s="41">
        <f>IF(ISNUMBER(SEARCH("Yes",'2_all_summary'!$H994)),IF(ISNUMBER(SEARCH("Yes",'2_all_summary'!Q994)),1,2),IF(ISNUMBER(SEARCH("No",'2_all_summary'!Q994)),4,3))</f>
        <v>4</v>
      </c>
      <c r="O995" s="41">
        <f>IF(ISNUMBER(SEARCH("Yes",'2_all_summary'!$H994)),IF(ISNUMBER(SEARCH("Yes",'2_all_summary'!R994)),1,2),IF(ISNUMBER(SEARCH("No",'2_all_summary'!R994)),4,3))</f>
        <v>4</v>
      </c>
      <c r="P995" s="41">
        <f>IF(ISNUMBER(SEARCH("Yes",'2_all_summary'!$H994)),IF(ISNUMBER(SEARCH("Yes",'2_all_summary'!S994)),1,2),IF(ISNUMBER(SEARCH("No",'2_all_summary'!S994)),4,3))</f>
        <v>4</v>
      </c>
      <c r="Q995" s="41">
        <f>IF(ISNUMBER(SEARCH("Yes",'2_all_summary'!$H994)),IF(0&lt;'2_all_summary'!T994,1,2),IF(0='2_all_summary'!T994,4,3))</f>
        <v>4</v>
      </c>
      <c r="R995" s="41">
        <f>IF(ISNUMBER(SEARCH("Yes",'2_all_summary'!$H994)),IF(ISNUMBER(SEARCH("Yes",'2_all_summary'!U994)),1,2),IF(ISNUMBER(SEARCH("No",'2_all_summary'!U994)),4,3))</f>
        <v>4</v>
      </c>
    </row>
    <row r="996" spans="7:18" x14ac:dyDescent="0.3">
      <c r="G996" s="56"/>
      <c r="H996" s="41" t="str">
        <f>'2_all_summary'!D995</f>
        <v>Ma Kahana ka 'Ike: Lessons for community-based fisheries management</v>
      </c>
      <c r="I996" s="41" t="str">
        <f>'2_all_summary'!E995</f>
        <v>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Â© 2018 by the authors.</v>
      </c>
      <c r="J996" s="41">
        <f>IF(ISNUMBER(SEARCH("Yes",'2_all_summary'!$H995)),IF(ISNUMBER(SEARCH("Yes",'2_all_summary'!M995)),1,2),IF(ISNUMBER(SEARCH("No",'2_all_summary'!M995)),4,3))</f>
        <v>4</v>
      </c>
      <c r="K996" s="41">
        <f>IF(ISNUMBER(SEARCH("Yes",'2_all_summary'!$H995)),IF(ISNUMBER(SEARCH("Yes",'2_all_summary'!N995)),1,2),IF(ISNUMBER(SEARCH("No",'2_all_summary'!N995)),4,3))</f>
        <v>4</v>
      </c>
      <c r="L996" s="41">
        <f>IF(ISNUMBER(SEARCH("Yes",'2_all_summary'!$H995)),IF(ISNUMBER(SEARCH("Yes",'2_all_summary'!O995)),1,2),IF(ISNUMBER(SEARCH("No",'2_all_summary'!O995)),4,3))</f>
        <v>4</v>
      </c>
      <c r="M996" s="41">
        <f>IF(ISNUMBER(SEARCH("Yes",'2_all_summary'!$H995)),IF(0&lt;'2_all_summary'!P995,1,2),IF(0='2_all_summary'!P995,4,3))</f>
        <v>4</v>
      </c>
      <c r="N996" s="41">
        <f>IF(ISNUMBER(SEARCH("Yes",'2_all_summary'!$H995)),IF(ISNUMBER(SEARCH("Yes",'2_all_summary'!Q995)),1,2),IF(ISNUMBER(SEARCH("No",'2_all_summary'!Q995)),4,3))</f>
        <v>4</v>
      </c>
      <c r="O996" s="41">
        <f>IF(ISNUMBER(SEARCH("Yes",'2_all_summary'!$H995)),IF(ISNUMBER(SEARCH("Yes",'2_all_summary'!R995)),1,2),IF(ISNUMBER(SEARCH("No",'2_all_summary'!R995)),4,3))</f>
        <v>4</v>
      </c>
      <c r="P996" s="41">
        <f>IF(ISNUMBER(SEARCH("Yes",'2_all_summary'!$H995)),IF(ISNUMBER(SEARCH("Yes",'2_all_summary'!S995)),1,2),IF(ISNUMBER(SEARCH("No",'2_all_summary'!S995)),4,3))</f>
        <v>4</v>
      </c>
      <c r="Q996" s="41">
        <f>IF(ISNUMBER(SEARCH("Yes",'2_all_summary'!$H995)),IF(0&lt;'2_all_summary'!T995,1,2),IF(0='2_all_summary'!T995,4,3))</f>
        <v>4</v>
      </c>
      <c r="R996" s="41">
        <f>IF(ISNUMBER(SEARCH("Yes",'2_all_summary'!$H995)),IF(ISNUMBER(SEARCH("Yes",'2_all_summary'!U995)),1,2),IF(ISNUMBER(SEARCH("No",'2_all_summary'!U995)),4,3))</f>
        <v>4</v>
      </c>
    </row>
    <row r="997" spans="7:18" x14ac:dyDescent="0.3">
      <c r="G997" s="56"/>
      <c r="H997" s="41" t="str">
        <f>'2_all_summary'!D996</f>
        <v>Small scale fisheries management: Lessons from cockle harvesters in Nicaragua and Tanzania</v>
      </c>
      <c r="I997" s="41" t="str">
        <f>'2_all_summary'!E996</f>
        <v>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Â© Taylor &amp; Francis Group, LLC.</v>
      </c>
      <c r="J997" s="41">
        <f>IF(ISNUMBER(SEARCH("Yes",'2_all_summary'!$H996)),IF(ISNUMBER(SEARCH("Yes",'2_all_summary'!M996)),1,2),IF(ISNUMBER(SEARCH("No",'2_all_summary'!M996)),4,3))</f>
        <v>4</v>
      </c>
      <c r="K997" s="41">
        <f>IF(ISNUMBER(SEARCH("Yes",'2_all_summary'!$H996)),IF(ISNUMBER(SEARCH("Yes",'2_all_summary'!N996)),1,2),IF(ISNUMBER(SEARCH("No",'2_all_summary'!N996)),4,3))</f>
        <v>4</v>
      </c>
      <c r="L997" s="41">
        <f>IF(ISNUMBER(SEARCH("Yes",'2_all_summary'!$H996)),IF(ISNUMBER(SEARCH("Yes",'2_all_summary'!O996)),1,2),IF(ISNUMBER(SEARCH("No",'2_all_summary'!O996)),4,3))</f>
        <v>4</v>
      </c>
      <c r="M997" s="41">
        <f>IF(ISNUMBER(SEARCH("Yes",'2_all_summary'!$H996)),IF(0&lt;'2_all_summary'!P996,1,2),IF(0='2_all_summary'!P996,4,3))</f>
        <v>4</v>
      </c>
      <c r="N997" s="41">
        <f>IF(ISNUMBER(SEARCH("Yes",'2_all_summary'!$H996)),IF(ISNUMBER(SEARCH("Yes",'2_all_summary'!Q996)),1,2),IF(ISNUMBER(SEARCH("No",'2_all_summary'!Q996)),4,3))</f>
        <v>4</v>
      </c>
      <c r="O997" s="41">
        <f>IF(ISNUMBER(SEARCH("Yes",'2_all_summary'!$H996)),IF(ISNUMBER(SEARCH("Yes",'2_all_summary'!R996)),1,2),IF(ISNUMBER(SEARCH("No",'2_all_summary'!R996)),4,3))</f>
        <v>4</v>
      </c>
      <c r="P997" s="41">
        <f>IF(ISNUMBER(SEARCH("Yes",'2_all_summary'!$H996)),IF(ISNUMBER(SEARCH("Yes",'2_all_summary'!S996)),1,2),IF(ISNUMBER(SEARCH("No",'2_all_summary'!S996)),4,3))</f>
        <v>4</v>
      </c>
      <c r="Q997" s="41">
        <f>IF(ISNUMBER(SEARCH("Yes",'2_all_summary'!$H996)),IF(0&lt;'2_all_summary'!T996,1,2),IF(0='2_all_summary'!T996,4,3))</f>
        <v>4</v>
      </c>
      <c r="R997" s="41">
        <f>IF(ISNUMBER(SEARCH("Yes",'2_all_summary'!$H996)),IF(ISNUMBER(SEARCH("Yes",'2_all_summary'!U996)),1,2),IF(ISNUMBER(SEARCH("No",'2_all_summary'!U996)),4,3))</f>
        <v>4</v>
      </c>
    </row>
    <row r="998" spans="7:18" x14ac:dyDescent="0.3">
      <c r="G998" s="56"/>
      <c r="H998" s="41" t="str">
        <f>'2_all_summary'!D997</f>
        <v>Gear-based characterization of the Gizo, Solomon Islands, inshore commercial finfish fishery</v>
      </c>
      <c r="I998" s="41" t="str">
        <f>'2_all_summary'!E997</f>
        <v>In 2015â€“2016,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Â± 0.1 kg hrâˆ’1 fisherâˆ’1 overall, with the highest CPUE for line fishing at 4.5 Â± 1.6 kg hrâˆ’1 and lowest CPUE for nighttime spearfishing (2.1 Â± 0.4 kg hrâˆ’1).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Â© 2019 Elsevier B.V.</v>
      </c>
      <c r="J998" s="41">
        <f>IF(ISNUMBER(SEARCH("Yes",'2_all_summary'!$H997)),IF(ISNUMBER(SEARCH("Yes",'2_all_summary'!M997)),1,2),IF(ISNUMBER(SEARCH("No",'2_all_summary'!M997)),4,3))</f>
        <v>2</v>
      </c>
      <c r="K998" s="41">
        <f>IF(ISNUMBER(SEARCH("Yes",'2_all_summary'!$H997)),IF(ISNUMBER(SEARCH("Yes",'2_all_summary'!N997)),1,2),IF(ISNUMBER(SEARCH("No",'2_all_summary'!N997)),4,3))</f>
        <v>2</v>
      </c>
      <c r="L998" s="41">
        <f>IF(ISNUMBER(SEARCH("Yes",'2_all_summary'!$H997)),IF(ISNUMBER(SEARCH("Yes",'2_all_summary'!O997)),1,2),IF(ISNUMBER(SEARCH("No",'2_all_summary'!O997)),4,3))</f>
        <v>2</v>
      </c>
      <c r="M998" s="41">
        <f>IF(ISNUMBER(SEARCH("Yes",'2_all_summary'!$H997)),IF(0&lt;'2_all_summary'!P997,1,2),IF(0='2_all_summary'!P997,4,3))</f>
        <v>2</v>
      </c>
      <c r="N998" s="41">
        <f>IF(ISNUMBER(SEARCH("Yes",'2_all_summary'!$H997)),IF(ISNUMBER(SEARCH("Yes",'2_all_summary'!Q997)),1,2),IF(ISNUMBER(SEARCH("No",'2_all_summary'!Q997)),4,3))</f>
        <v>1</v>
      </c>
      <c r="O998" s="41">
        <f>IF(ISNUMBER(SEARCH("Yes",'2_all_summary'!$H997)),IF(ISNUMBER(SEARCH("Yes",'2_all_summary'!R997)),1,2),IF(ISNUMBER(SEARCH("No",'2_all_summary'!R997)),4,3))</f>
        <v>1</v>
      </c>
      <c r="P998" s="41">
        <f>IF(ISNUMBER(SEARCH("Yes",'2_all_summary'!$H997)),IF(ISNUMBER(SEARCH("Yes",'2_all_summary'!S997)),1,2),IF(ISNUMBER(SEARCH("No",'2_all_summary'!S997)),4,3))</f>
        <v>1</v>
      </c>
      <c r="Q998" s="41">
        <f>IF(ISNUMBER(SEARCH("Yes",'2_all_summary'!$H997)),IF(0&lt;'2_all_summary'!T997,1,2),IF(0='2_all_summary'!T997,4,3))</f>
        <v>1</v>
      </c>
      <c r="R998" s="41">
        <f>IF(ISNUMBER(SEARCH("Yes",'2_all_summary'!$H997)),IF(ISNUMBER(SEARCH("Yes",'2_all_summary'!U997)),1,2),IF(ISNUMBER(SEARCH("No",'2_all_summary'!U997)),4,3))</f>
        <v>1</v>
      </c>
    </row>
    <row r="999" spans="7:18" x14ac:dyDescent="0.3">
      <c r="G999" s="56"/>
      <c r="H999" s="41" t="str">
        <f>'2_all_summary'!D998</f>
        <v>Strong historical and ongoing indigenous marine governance in the northeast pacific ocean: A case study of the kitasoo/xaiâ€™xais first nation</v>
      </c>
      <c r="I999" s="41" t="str">
        <f>'2_all_summary'!E998</f>
        <v>Indigenous marine governance is increasingly recognized as having a crucial role in marine management and conservation, yet most examples are from the tropical Pacific and Oceania. We showcase strong and ongoing marine governance by the Kitasoo/ Xaiâ€™xais people of British Columbia, Canada. In partnership with the Kitasoo/Xaiâ€™xais Stewardship Authority, we synthesized information about marine governance by the Kitasoo/Xaiâ€™xais people as collated in their Heritage Database, a compilation of interviews and recordings with knowledge holders, traditional stories, and historical documents, e.g., journals of explorers and anthropologists. We found that Kitasoo/Xaiâ€™xais marine governance underpinned sustainable resource use and has remained strong despite colonial efforts to undermine it. Kitasoo/Xaiâ€™xais marine governance flows from the underlying principles of their indigenous law that guide all actions in the traditional territory. The social institutions of the Kitasoo/Xaiâ€™xais people are the mechanism for implementing marine governance: Importantly, hereditary chiefs hold key responsibilities regarding management of the oceans, embedded in ownership of specific places, passed on through names and stories. Kitasoo/Xaiâ€™xais protocols exist for respecting their territories, those of other nations, and the plants and animals being harvested. There are natural and spiritual consequences for not accessing and sharing marine resources in a way that follows Kitasoo/Xaiâ€™xais underlying principles, including loss of access. Contemporary examples of marine governance include the work of Kitasoo/Xaiâ€™xais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Â© 2019 by the author(s).</v>
      </c>
      <c r="J999" s="41">
        <f>IF(ISNUMBER(SEARCH("Yes",'2_all_summary'!$H998)),IF(ISNUMBER(SEARCH("Yes",'2_all_summary'!M998)),1,2),IF(ISNUMBER(SEARCH("No",'2_all_summary'!M998)),4,3))</f>
        <v>4</v>
      </c>
      <c r="K999" s="41">
        <f>IF(ISNUMBER(SEARCH("Yes",'2_all_summary'!$H998)),IF(ISNUMBER(SEARCH("Yes",'2_all_summary'!N998)),1,2),IF(ISNUMBER(SEARCH("No",'2_all_summary'!N998)),4,3))</f>
        <v>4</v>
      </c>
      <c r="L999" s="41">
        <f>IF(ISNUMBER(SEARCH("Yes",'2_all_summary'!$H998)),IF(ISNUMBER(SEARCH("Yes",'2_all_summary'!O998)),1,2),IF(ISNUMBER(SEARCH("No",'2_all_summary'!O998)),4,3))</f>
        <v>4</v>
      </c>
      <c r="M999" s="41">
        <f>IF(ISNUMBER(SEARCH("Yes",'2_all_summary'!$H998)),IF(0&lt;'2_all_summary'!P998,1,2),IF(0='2_all_summary'!P998,4,3))</f>
        <v>4</v>
      </c>
      <c r="N999" s="41">
        <f>IF(ISNUMBER(SEARCH("Yes",'2_all_summary'!$H998)),IF(ISNUMBER(SEARCH("Yes",'2_all_summary'!Q998)),1,2),IF(ISNUMBER(SEARCH("No",'2_all_summary'!Q998)),4,3))</f>
        <v>4</v>
      </c>
      <c r="O999" s="41">
        <f>IF(ISNUMBER(SEARCH("Yes",'2_all_summary'!$H998)),IF(ISNUMBER(SEARCH("Yes",'2_all_summary'!R998)),1,2),IF(ISNUMBER(SEARCH("No",'2_all_summary'!R998)),4,3))</f>
        <v>4</v>
      </c>
      <c r="P999" s="41">
        <f>IF(ISNUMBER(SEARCH("Yes",'2_all_summary'!$H998)),IF(ISNUMBER(SEARCH("Yes",'2_all_summary'!S998)),1,2),IF(ISNUMBER(SEARCH("No",'2_all_summary'!S998)),4,3))</f>
        <v>4</v>
      </c>
      <c r="Q999" s="41">
        <f>IF(ISNUMBER(SEARCH("Yes",'2_all_summary'!$H998)),IF(0&lt;'2_all_summary'!T998,1,2),IF(0='2_all_summary'!T998,4,3))</f>
        <v>4</v>
      </c>
      <c r="R999" s="41">
        <f>IF(ISNUMBER(SEARCH("Yes",'2_all_summary'!$H998)),IF(ISNUMBER(SEARCH("Yes",'2_all_summary'!U998)),1,2),IF(ISNUMBER(SEARCH("No",'2_all_summary'!U998)),4,3))</f>
        <v>4</v>
      </c>
    </row>
    <row r="1000" spans="7:18" x14ac:dyDescent="0.3">
      <c r="G1000" s="56"/>
      <c r="H1000" s="41" t="str">
        <f>'2_all_summary'!D999</f>
        <v>Synergies between local and climate-driven impacts on coral reefs in the Tropical Pacific: A review of issues and adaptation opportunities</v>
      </c>
      <c r="I1000" s="41" t="str">
        <f>'2_all_summary'!E999</f>
        <v>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Â© 2020</v>
      </c>
      <c r="J1000" s="41">
        <f>IF(ISNUMBER(SEARCH("Yes",'2_all_summary'!$H999)),IF(ISNUMBER(SEARCH("Yes",'2_all_summary'!M999)),1,2),IF(ISNUMBER(SEARCH("No",'2_all_summary'!M999)),4,3))</f>
        <v>2</v>
      </c>
      <c r="K1000" s="41">
        <f>IF(ISNUMBER(SEARCH("Yes",'2_all_summary'!$H999)),IF(ISNUMBER(SEARCH("Yes",'2_all_summary'!N999)),1,2),IF(ISNUMBER(SEARCH("No",'2_all_summary'!N999)),4,3))</f>
        <v>1</v>
      </c>
      <c r="L1000" s="41">
        <f>IF(ISNUMBER(SEARCH("Yes",'2_all_summary'!$H999)),IF(ISNUMBER(SEARCH("Yes",'2_all_summary'!O999)),1,2),IF(ISNUMBER(SEARCH("No",'2_all_summary'!O999)),4,3))</f>
        <v>1</v>
      </c>
      <c r="M1000" s="41">
        <f>IF(ISNUMBER(SEARCH("Yes",'2_all_summary'!$H999)),IF(0&lt;'2_all_summary'!P999,1,2),IF(0='2_all_summary'!P999,4,3))</f>
        <v>1</v>
      </c>
      <c r="N1000" s="41">
        <f>IF(ISNUMBER(SEARCH("Yes",'2_all_summary'!$H999)),IF(ISNUMBER(SEARCH("Yes",'2_all_summary'!Q999)),1,2),IF(ISNUMBER(SEARCH("No",'2_all_summary'!Q999)),4,3))</f>
        <v>2</v>
      </c>
      <c r="O1000" s="41">
        <f>IF(ISNUMBER(SEARCH("Yes",'2_all_summary'!$H999)),IF(ISNUMBER(SEARCH("Yes",'2_all_summary'!R999)),1,2),IF(ISNUMBER(SEARCH("No",'2_all_summary'!R999)),4,3))</f>
        <v>2</v>
      </c>
      <c r="P1000" s="41">
        <f>IF(ISNUMBER(SEARCH("Yes",'2_all_summary'!$H999)),IF(ISNUMBER(SEARCH("Yes",'2_all_summary'!S999)),1,2),IF(ISNUMBER(SEARCH("No",'2_all_summary'!S999)),4,3))</f>
        <v>2</v>
      </c>
      <c r="Q1000" s="41">
        <f>IF(ISNUMBER(SEARCH("Yes",'2_all_summary'!$H999)),IF(0&lt;'2_all_summary'!T999,1,2),IF(0='2_all_summary'!T999,4,3))</f>
        <v>2</v>
      </c>
      <c r="R1000" s="41">
        <f>IF(ISNUMBER(SEARCH("Yes",'2_all_summary'!$H999)),IF(ISNUMBER(SEARCH("Yes",'2_all_summary'!U999)),1,2),IF(ISNUMBER(SEARCH("No",'2_all_summary'!U999)),4,3))</f>
        <v>1</v>
      </c>
    </row>
    <row r="1001" spans="7:18" x14ac:dyDescent="0.3">
      <c r="G1001" s="56"/>
      <c r="H1001" s="41" t="str">
        <f>'2_all_summary'!D1000</f>
        <v>Fisheries co-management in hilsa shad sanctuaries of Bangladesh: Early experiences and implementation challenges</v>
      </c>
      <c r="I1001" s="41" t="str">
        <f>'2_all_summary'!E1000</f>
        <v>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Â© 2020 Elsevier Ltd</v>
      </c>
      <c r="J1001" s="41">
        <f>IF(ISNUMBER(SEARCH("Yes",'2_all_summary'!$H1000)),IF(ISNUMBER(SEARCH("Yes",'2_all_summary'!M1000)),1,2),IF(ISNUMBER(SEARCH("No",'2_all_summary'!M1000)),4,3))</f>
        <v>4</v>
      </c>
      <c r="K1001" s="41">
        <f>IF(ISNUMBER(SEARCH("Yes",'2_all_summary'!$H1000)),IF(ISNUMBER(SEARCH("Yes",'2_all_summary'!N1000)),1,2),IF(ISNUMBER(SEARCH("No",'2_all_summary'!N1000)),4,3))</f>
        <v>4</v>
      </c>
      <c r="L1001" s="41">
        <f>IF(ISNUMBER(SEARCH("Yes",'2_all_summary'!$H1000)),IF(ISNUMBER(SEARCH("Yes",'2_all_summary'!O1000)),1,2),IF(ISNUMBER(SEARCH("No",'2_all_summary'!O1000)),4,3))</f>
        <v>4</v>
      </c>
      <c r="M1001" s="41">
        <f>IF(ISNUMBER(SEARCH("Yes",'2_all_summary'!$H1000)),IF(0&lt;'2_all_summary'!P1000,1,2),IF(0='2_all_summary'!P1000,4,3))</f>
        <v>4</v>
      </c>
      <c r="N1001" s="41">
        <f>IF(ISNUMBER(SEARCH("Yes",'2_all_summary'!$H1000)),IF(ISNUMBER(SEARCH("Yes",'2_all_summary'!Q1000)),1,2),IF(ISNUMBER(SEARCH("No",'2_all_summary'!Q1000)),4,3))</f>
        <v>4</v>
      </c>
      <c r="O1001" s="41">
        <f>IF(ISNUMBER(SEARCH("Yes",'2_all_summary'!$H1000)),IF(ISNUMBER(SEARCH("Yes",'2_all_summary'!R1000)),1,2),IF(ISNUMBER(SEARCH("No",'2_all_summary'!R1000)),4,3))</f>
        <v>4</v>
      </c>
      <c r="P1001" s="41">
        <f>IF(ISNUMBER(SEARCH("Yes",'2_all_summary'!$H1000)),IF(ISNUMBER(SEARCH("Yes",'2_all_summary'!S1000)),1,2),IF(ISNUMBER(SEARCH("No",'2_all_summary'!S1000)),4,3))</f>
        <v>4</v>
      </c>
      <c r="Q1001" s="41">
        <f>IF(ISNUMBER(SEARCH("Yes",'2_all_summary'!$H1000)),IF(0&lt;'2_all_summary'!T1000,1,2),IF(0='2_all_summary'!T1000,4,3))</f>
        <v>4</v>
      </c>
      <c r="R1001" s="41">
        <f>IF(ISNUMBER(SEARCH("Yes",'2_all_summary'!$H1000)),IF(ISNUMBER(SEARCH("Yes",'2_all_summary'!U1000)),1,2),IF(ISNUMBER(SEARCH("No",'2_all_summary'!U1000)),4,3))</f>
        <v>4</v>
      </c>
    </row>
    <row r="1002" spans="7:18" x14ac:dyDescent="0.3">
      <c r="G1002" s="56"/>
      <c r="H1002" s="41" t="str">
        <f>'2_all_summary'!D1001</f>
        <v>Institutional constraints to fishers resilience: community based fishery management in Bangladesh</v>
      </c>
      <c r="I1002" s="41" t="str">
        <f>'2_all_summary'!E1001</f>
        <v>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fishersâ€™ resilience. This paper aims to examine such constraints to fishersâ€™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fishersâ€™ resilience. Fishersâ€™ resilience is largely constrained by power relations that mostly exclude fishers from the fishery management. Conflict between fishery users or with the community and the absence of interactive learning are also important constraints to fishersâ€™ resilience. It seems that rules-in-practice fail to develop fishersâ€™ capacity to cope and adapt to these constraints and continue their activities to maintaining the fishery. Â© 2019, Igitur, Utrecht Publishing and Archiving Services. All rights reserved.</v>
      </c>
      <c r="J1002" s="41">
        <f>IF(ISNUMBER(SEARCH("Yes",'2_all_summary'!$H1001)),IF(ISNUMBER(SEARCH("Yes",'2_all_summary'!M1001)),1,2),IF(ISNUMBER(SEARCH("No",'2_all_summary'!M1001)),4,3))</f>
        <v>4</v>
      </c>
      <c r="K1002" s="41">
        <f>IF(ISNUMBER(SEARCH("Yes",'2_all_summary'!$H1001)),IF(ISNUMBER(SEARCH("Yes",'2_all_summary'!N1001)),1,2),IF(ISNUMBER(SEARCH("No",'2_all_summary'!N1001)),4,3))</f>
        <v>4</v>
      </c>
      <c r="L1002" s="41">
        <f>IF(ISNUMBER(SEARCH("Yes",'2_all_summary'!$H1001)),IF(ISNUMBER(SEARCH("Yes",'2_all_summary'!O1001)),1,2),IF(ISNUMBER(SEARCH("No",'2_all_summary'!O1001)),4,3))</f>
        <v>4</v>
      </c>
      <c r="M1002" s="41">
        <f>IF(ISNUMBER(SEARCH("Yes",'2_all_summary'!$H1001)),IF(0&lt;'2_all_summary'!P1001,1,2),IF(0='2_all_summary'!P1001,4,3))</f>
        <v>4</v>
      </c>
      <c r="N1002" s="41">
        <f>IF(ISNUMBER(SEARCH("Yes",'2_all_summary'!$H1001)),IF(ISNUMBER(SEARCH("Yes",'2_all_summary'!Q1001)),1,2),IF(ISNUMBER(SEARCH("No",'2_all_summary'!Q1001)),4,3))</f>
        <v>4</v>
      </c>
      <c r="O1002" s="41">
        <f>IF(ISNUMBER(SEARCH("Yes",'2_all_summary'!$H1001)),IF(ISNUMBER(SEARCH("Yes",'2_all_summary'!R1001)),1,2),IF(ISNUMBER(SEARCH("No",'2_all_summary'!R1001)),4,3))</f>
        <v>4</v>
      </c>
      <c r="P1002" s="41">
        <f>IF(ISNUMBER(SEARCH("Yes",'2_all_summary'!$H1001)),IF(ISNUMBER(SEARCH("Yes",'2_all_summary'!S1001)),1,2),IF(ISNUMBER(SEARCH("No",'2_all_summary'!S1001)),4,3))</f>
        <v>4</v>
      </c>
      <c r="Q1002" s="41">
        <f>IF(ISNUMBER(SEARCH("Yes",'2_all_summary'!$H1001)),IF(0&lt;'2_all_summary'!T1001,1,2),IF(0='2_all_summary'!T1001,4,3))</f>
        <v>4</v>
      </c>
      <c r="R1002" s="41">
        <f>IF(ISNUMBER(SEARCH("Yes",'2_all_summary'!$H1001)),IF(ISNUMBER(SEARCH("Yes",'2_all_summary'!U1001)),1,2),IF(ISNUMBER(SEARCH("No",'2_all_summary'!U1001)),4,3))</f>
        <v>4</v>
      </c>
    </row>
    <row r="1003" spans="7:18" x14ac:dyDescent="0.3">
      <c r="G1003" s="56"/>
      <c r="H1003" s="41" t="str">
        <f>'2_all_summary'!D1002</f>
        <v>Community-based planning: Canada's Atlantic Coastal Action Program (ACAP)</v>
      </c>
      <c r="I1003" s="41" t="str">
        <f>'2_all_summary'!E1002</f>
        <v>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v>
      </c>
      <c r="J1003" s="41">
        <f>IF(ISNUMBER(SEARCH("Yes",'2_all_summary'!$H1002)),IF(ISNUMBER(SEARCH("Yes",'2_all_summary'!M1002)),1,2),IF(ISNUMBER(SEARCH("No",'2_all_summary'!M1002)),4,3))</f>
        <v>4</v>
      </c>
      <c r="K1003" s="41">
        <f>IF(ISNUMBER(SEARCH("Yes",'2_all_summary'!$H1002)),IF(ISNUMBER(SEARCH("Yes",'2_all_summary'!N1002)),1,2),IF(ISNUMBER(SEARCH("No",'2_all_summary'!N1002)),4,3))</f>
        <v>4</v>
      </c>
      <c r="L1003" s="41">
        <f>IF(ISNUMBER(SEARCH("Yes",'2_all_summary'!$H1002)),IF(ISNUMBER(SEARCH("Yes",'2_all_summary'!O1002)),1,2),IF(ISNUMBER(SEARCH("No",'2_all_summary'!O1002)),4,3))</f>
        <v>4</v>
      </c>
      <c r="M1003" s="41">
        <f>IF(ISNUMBER(SEARCH("Yes",'2_all_summary'!$H1002)),IF(0&lt;'2_all_summary'!P1002,1,2),IF(0='2_all_summary'!P1002,4,3))</f>
        <v>4</v>
      </c>
      <c r="N1003" s="41">
        <f>IF(ISNUMBER(SEARCH("Yes",'2_all_summary'!$H1002)),IF(ISNUMBER(SEARCH("Yes",'2_all_summary'!Q1002)),1,2),IF(ISNUMBER(SEARCH("No",'2_all_summary'!Q1002)),4,3))</f>
        <v>4</v>
      </c>
      <c r="O1003" s="41">
        <f>IF(ISNUMBER(SEARCH("Yes",'2_all_summary'!$H1002)),IF(ISNUMBER(SEARCH("Yes",'2_all_summary'!R1002)),1,2),IF(ISNUMBER(SEARCH("No",'2_all_summary'!R1002)),4,3))</f>
        <v>4</v>
      </c>
      <c r="P1003" s="41">
        <f>IF(ISNUMBER(SEARCH("Yes",'2_all_summary'!$H1002)),IF(ISNUMBER(SEARCH("Yes",'2_all_summary'!S1002)),1,2),IF(ISNUMBER(SEARCH("No",'2_all_summary'!S1002)),4,3))</f>
        <v>4</v>
      </c>
      <c r="Q1003" s="41">
        <f>IF(ISNUMBER(SEARCH("Yes",'2_all_summary'!$H1002)),IF(0&lt;'2_all_summary'!T1002,1,2),IF(0='2_all_summary'!T1002,4,3))</f>
        <v>4</v>
      </c>
      <c r="R1003" s="41">
        <f>IF(ISNUMBER(SEARCH("Yes",'2_all_summary'!$H1002)),IF(ISNUMBER(SEARCH("Yes",'2_all_summary'!U1002)),1,2),IF(ISNUMBER(SEARCH("No",'2_all_summary'!U1002)),4,3))</f>
        <v>4</v>
      </c>
    </row>
    <row r="1004" spans="7:18" x14ac:dyDescent="0.3">
      <c r="G1004" s="56"/>
      <c r="H1004" s="41" t="str">
        <f>'2_all_summary'!D1003</f>
        <v>Oil spill on the Brazilian coast: (in)visibility of knowledges and disregard for the life of shellfisherwomen [Derramamento de petrÃ³leo no litoral brasileiro: (in)visibilidade de saberes e descaso com a vida de marisqueiras]</v>
      </c>
      <c r="I1004" s="41" t="str">
        <f>'2_all_summary'!E1003</f>
        <v>In 2019, an oil spill of yet unknown origin affected several locations on the Brazilian coast. The purpose of this research was to capture the perceptions of women shellfish gatherers in the Jaguaribe River estuary, CearÃ¡,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Â© 2021, Associacao Brasileira de Pos - Graduacao em Saude Coletiva. All rights reserved.</v>
      </c>
      <c r="J1004" s="41">
        <f>IF(ISNUMBER(SEARCH("Yes",'2_all_summary'!$H1003)),IF(ISNUMBER(SEARCH("Yes",'2_all_summary'!M1003)),1,2),IF(ISNUMBER(SEARCH("No",'2_all_summary'!M1003)),4,3))</f>
        <v>4</v>
      </c>
      <c r="K1004" s="41">
        <f>IF(ISNUMBER(SEARCH("Yes",'2_all_summary'!$H1003)),IF(ISNUMBER(SEARCH("Yes",'2_all_summary'!N1003)),1,2),IF(ISNUMBER(SEARCH("No",'2_all_summary'!N1003)),4,3))</f>
        <v>4</v>
      </c>
      <c r="L1004" s="41">
        <f>IF(ISNUMBER(SEARCH("Yes",'2_all_summary'!$H1003)),IF(ISNUMBER(SEARCH("Yes",'2_all_summary'!O1003)),1,2),IF(ISNUMBER(SEARCH("No",'2_all_summary'!O1003)),4,3))</f>
        <v>4</v>
      </c>
      <c r="M1004" s="41">
        <f>IF(ISNUMBER(SEARCH("Yes",'2_all_summary'!$H1003)),IF(0&lt;'2_all_summary'!P1003,1,2),IF(0='2_all_summary'!P1003,4,3))</f>
        <v>4</v>
      </c>
      <c r="N1004" s="41">
        <f>IF(ISNUMBER(SEARCH("Yes",'2_all_summary'!$H1003)),IF(ISNUMBER(SEARCH("Yes",'2_all_summary'!Q1003)),1,2),IF(ISNUMBER(SEARCH("No",'2_all_summary'!Q1003)),4,3))</f>
        <v>4</v>
      </c>
      <c r="O1004" s="41">
        <f>IF(ISNUMBER(SEARCH("Yes",'2_all_summary'!$H1003)),IF(ISNUMBER(SEARCH("Yes",'2_all_summary'!R1003)),1,2),IF(ISNUMBER(SEARCH("No",'2_all_summary'!R1003)),4,3))</f>
        <v>4</v>
      </c>
      <c r="P1004" s="41">
        <f>IF(ISNUMBER(SEARCH("Yes",'2_all_summary'!$H1003)),IF(ISNUMBER(SEARCH("Yes",'2_all_summary'!S1003)),1,2),IF(ISNUMBER(SEARCH("No",'2_all_summary'!S1003)),4,3))</f>
        <v>4</v>
      </c>
      <c r="Q1004" s="41">
        <f>IF(ISNUMBER(SEARCH("Yes",'2_all_summary'!$H1003)),IF(0&lt;'2_all_summary'!T1003,1,2),IF(0='2_all_summary'!T1003,4,3))</f>
        <v>4</v>
      </c>
      <c r="R1004" s="41">
        <f>IF(ISNUMBER(SEARCH("Yes",'2_all_summary'!$H1003)),IF(ISNUMBER(SEARCH("Yes",'2_all_summary'!U1003)),1,2),IF(ISNUMBER(SEARCH("No",'2_all_summary'!U1003)),4,3))</f>
        <v>4</v>
      </c>
    </row>
    <row r="1005" spans="7:18" x14ac:dyDescent="0.3">
      <c r="G1005" s="56"/>
      <c r="H1005" s="41" t="str">
        <f>'2_all_summary'!D1004</f>
        <v>Cultural dimensions of occupational safety and health in the New Zealand fishing industry: A study of small fishing businesses</v>
      </c>
      <c r="I1005" s="41" t="str">
        <f>'2_all_summary'!E1004</f>
        <v>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Â© IOSH Services Limited.</v>
      </c>
      <c r="J1005" s="41">
        <f>IF(ISNUMBER(SEARCH("Yes",'2_all_summary'!$H1004)),IF(ISNUMBER(SEARCH("Yes",'2_all_summary'!M1004)),1,2),IF(ISNUMBER(SEARCH("No",'2_all_summary'!M1004)),4,3))</f>
        <v>4</v>
      </c>
      <c r="K1005" s="41">
        <f>IF(ISNUMBER(SEARCH("Yes",'2_all_summary'!$H1004)),IF(ISNUMBER(SEARCH("Yes",'2_all_summary'!N1004)),1,2),IF(ISNUMBER(SEARCH("No",'2_all_summary'!N1004)),4,3))</f>
        <v>4</v>
      </c>
      <c r="L1005" s="41">
        <f>IF(ISNUMBER(SEARCH("Yes",'2_all_summary'!$H1004)),IF(ISNUMBER(SEARCH("Yes",'2_all_summary'!O1004)),1,2),IF(ISNUMBER(SEARCH("No",'2_all_summary'!O1004)),4,3))</f>
        <v>4</v>
      </c>
      <c r="M1005" s="41">
        <f>IF(ISNUMBER(SEARCH("Yes",'2_all_summary'!$H1004)),IF(0&lt;'2_all_summary'!P1004,1,2),IF(0='2_all_summary'!P1004,4,3))</f>
        <v>4</v>
      </c>
      <c r="N1005" s="41">
        <f>IF(ISNUMBER(SEARCH("Yes",'2_all_summary'!$H1004)),IF(ISNUMBER(SEARCH("Yes",'2_all_summary'!Q1004)),1,2),IF(ISNUMBER(SEARCH("No",'2_all_summary'!Q1004)),4,3))</f>
        <v>4</v>
      </c>
      <c r="O1005" s="41">
        <f>IF(ISNUMBER(SEARCH("Yes",'2_all_summary'!$H1004)),IF(ISNUMBER(SEARCH("Yes",'2_all_summary'!R1004)),1,2),IF(ISNUMBER(SEARCH("No",'2_all_summary'!R1004)),4,3))</f>
        <v>4</v>
      </c>
      <c r="P1005" s="41">
        <f>IF(ISNUMBER(SEARCH("Yes",'2_all_summary'!$H1004)),IF(ISNUMBER(SEARCH("Yes",'2_all_summary'!S1004)),1,2),IF(ISNUMBER(SEARCH("No",'2_all_summary'!S1004)),4,3))</f>
        <v>4</v>
      </c>
      <c r="Q1005" s="41">
        <f>IF(ISNUMBER(SEARCH("Yes",'2_all_summary'!$H1004)),IF(0&lt;'2_all_summary'!T1004,1,2),IF(0='2_all_summary'!T1004,4,3))</f>
        <v>4</v>
      </c>
      <c r="R1005" s="41">
        <f>IF(ISNUMBER(SEARCH("Yes",'2_all_summary'!$H1004)),IF(ISNUMBER(SEARCH("Yes",'2_all_summary'!U1004)),1,2),IF(ISNUMBER(SEARCH("No",'2_all_summary'!U1004)),4,3))</f>
        <v>4</v>
      </c>
    </row>
    <row r="1006" spans="7:18" x14ac:dyDescent="0.3">
      <c r="G1006" s="56"/>
      <c r="H1006" s="41" t="str">
        <f>'2_all_summary'!D1005</f>
        <v>Ensuring local stakeholder support for marine conservation: Establishing a locally-managed marine area network in Aceh</v>
      </c>
      <c r="I1006" s="41" t="str">
        <f>'2_all_summary'!E1005</f>
        <v>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Â© 2012 Fauna &amp; Flora International.</v>
      </c>
      <c r="J1006" s="41">
        <f>IF(ISNUMBER(SEARCH("Yes",'2_all_summary'!$H1005)),IF(ISNUMBER(SEARCH("Yes",'2_all_summary'!M1005)),1,2),IF(ISNUMBER(SEARCH("No",'2_all_summary'!M1005)),4,3))</f>
        <v>4</v>
      </c>
      <c r="K1006" s="41">
        <f>IF(ISNUMBER(SEARCH("Yes",'2_all_summary'!$H1005)),IF(ISNUMBER(SEARCH("Yes",'2_all_summary'!N1005)),1,2),IF(ISNUMBER(SEARCH("No",'2_all_summary'!N1005)),4,3))</f>
        <v>4</v>
      </c>
      <c r="L1006" s="41">
        <f>IF(ISNUMBER(SEARCH("Yes",'2_all_summary'!$H1005)),IF(ISNUMBER(SEARCH("Yes",'2_all_summary'!O1005)),1,2),IF(ISNUMBER(SEARCH("No",'2_all_summary'!O1005)),4,3))</f>
        <v>4</v>
      </c>
      <c r="M1006" s="41">
        <f>IF(ISNUMBER(SEARCH("Yes",'2_all_summary'!$H1005)),IF(0&lt;'2_all_summary'!P1005,1,2),IF(0='2_all_summary'!P1005,4,3))</f>
        <v>4</v>
      </c>
      <c r="N1006" s="41">
        <f>IF(ISNUMBER(SEARCH("Yes",'2_all_summary'!$H1005)),IF(ISNUMBER(SEARCH("Yes",'2_all_summary'!Q1005)),1,2),IF(ISNUMBER(SEARCH("No",'2_all_summary'!Q1005)),4,3))</f>
        <v>4</v>
      </c>
      <c r="O1006" s="41">
        <f>IF(ISNUMBER(SEARCH("Yes",'2_all_summary'!$H1005)),IF(ISNUMBER(SEARCH("Yes",'2_all_summary'!R1005)),1,2),IF(ISNUMBER(SEARCH("No",'2_all_summary'!R1005)),4,3))</f>
        <v>4</v>
      </c>
      <c r="P1006" s="41">
        <f>IF(ISNUMBER(SEARCH("Yes",'2_all_summary'!$H1005)),IF(ISNUMBER(SEARCH("Yes",'2_all_summary'!S1005)),1,2),IF(ISNUMBER(SEARCH("No",'2_all_summary'!S1005)),4,3))</f>
        <v>4</v>
      </c>
      <c r="Q1006" s="41">
        <f>IF(ISNUMBER(SEARCH("Yes",'2_all_summary'!$H1005)),IF(0&lt;'2_all_summary'!T1005,1,2),IF(0='2_all_summary'!T1005,4,3))</f>
        <v>4</v>
      </c>
      <c r="R1006" s="41">
        <f>IF(ISNUMBER(SEARCH("Yes",'2_all_summary'!$H1005)),IF(ISNUMBER(SEARCH("Yes",'2_all_summary'!U1005)),1,2),IF(ISNUMBER(SEARCH("No",'2_all_summary'!U1005)),4,3))</f>
        <v>4</v>
      </c>
    </row>
    <row r="1007" spans="7:18" x14ac:dyDescent="0.3">
      <c r="G1007" s="56"/>
      <c r="H1007" s="41" t="str">
        <f>'2_all_summary'!D1006</f>
        <v>Social networks and transitions to co-management in Jamaican marine reserves and small-scale fisheries</v>
      </c>
      <c r="I1007" s="41" t="str">
        <f>'2_all_summary'!E1006</f>
        <v>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Â© 2015 Elsevier Ltd.</v>
      </c>
      <c r="J1007" s="41">
        <f>IF(ISNUMBER(SEARCH("Yes",'2_all_summary'!$H1006)),IF(ISNUMBER(SEARCH("Yes",'2_all_summary'!M1006)),1,2),IF(ISNUMBER(SEARCH("No",'2_all_summary'!M1006)),4,3))</f>
        <v>4</v>
      </c>
      <c r="K1007" s="41">
        <f>IF(ISNUMBER(SEARCH("Yes",'2_all_summary'!$H1006)),IF(ISNUMBER(SEARCH("Yes",'2_all_summary'!N1006)),1,2),IF(ISNUMBER(SEARCH("No",'2_all_summary'!N1006)),4,3))</f>
        <v>4</v>
      </c>
      <c r="L1007" s="41">
        <f>IF(ISNUMBER(SEARCH("Yes",'2_all_summary'!$H1006)),IF(ISNUMBER(SEARCH("Yes",'2_all_summary'!O1006)),1,2),IF(ISNUMBER(SEARCH("No",'2_all_summary'!O1006)),4,3))</f>
        <v>4</v>
      </c>
      <c r="M1007" s="41">
        <f>IF(ISNUMBER(SEARCH("Yes",'2_all_summary'!$H1006)),IF(0&lt;'2_all_summary'!P1006,1,2),IF(0='2_all_summary'!P1006,4,3))</f>
        <v>4</v>
      </c>
      <c r="N1007" s="41">
        <f>IF(ISNUMBER(SEARCH("Yes",'2_all_summary'!$H1006)),IF(ISNUMBER(SEARCH("Yes",'2_all_summary'!Q1006)),1,2),IF(ISNUMBER(SEARCH("No",'2_all_summary'!Q1006)),4,3))</f>
        <v>4</v>
      </c>
      <c r="O1007" s="41">
        <f>IF(ISNUMBER(SEARCH("Yes",'2_all_summary'!$H1006)),IF(ISNUMBER(SEARCH("Yes",'2_all_summary'!R1006)),1,2),IF(ISNUMBER(SEARCH("No",'2_all_summary'!R1006)),4,3))</f>
        <v>4</v>
      </c>
      <c r="P1007" s="41">
        <f>IF(ISNUMBER(SEARCH("Yes",'2_all_summary'!$H1006)),IF(ISNUMBER(SEARCH("Yes",'2_all_summary'!S1006)),1,2),IF(ISNUMBER(SEARCH("No",'2_all_summary'!S1006)),4,3))</f>
        <v>4</v>
      </c>
      <c r="Q1007" s="41">
        <f>IF(ISNUMBER(SEARCH("Yes",'2_all_summary'!$H1006)),IF(0&lt;'2_all_summary'!T1006,1,2),IF(0='2_all_summary'!T1006,4,3))</f>
        <v>4</v>
      </c>
      <c r="R1007" s="41">
        <f>IF(ISNUMBER(SEARCH("Yes",'2_all_summary'!$H1006)),IF(ISNUMBER(SEARCH("Yes",'2_all_summary'!U1006)),1,2),IF(ISNUMBER(SEARCH("No",'2_all_summary'!U1006)),4,3))</f>
        <v>4</v>
      </c>
    </row>
    <row r="1008" spans="7:18" x14ac:dyDescent="0.3">
      <c r="G1008" s="56"/>
      <c r="H1008" s="41" t="str">
        <f>'2_all_summary'!D1007</f>
        <v>A university-hosted program in pursuit of coastal sustainability: The case of Tokyo Bay</v>
      </c>
      <c r="I1008" s="41" t="str">
        <f>'2_all_summary'!E1007</f>
        <v>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Â© 2013 by the authors.</v>
      </c>
      <c r="J1008" s="41">
        <f>IF(ISNUMBER(SEARCH("Yes",'2_all_summary'!$H1007)),IF(ISNUMBER(SEARCH("Yes",'2_all_summary'!M1007)),1,2),IF(ISNUMBER(SEARCH("No",'2_all_summary'!M1007)),4,3))</f>
        <v>4</v>
      </c>
      <c r="K1008" s="41">
        <f>IF(ISNUMBER(SEARCH("Yes",'2_all_summary'!$H1007)),IF(ISNUMBER(SEARCH("Yes",'2_all_summary'!N1007)),1,2),IF(ISNUMBER(SEARCH("No",'2_all_summary'!N1007)),4,3))</f>
        <v>4</v>
      </c>
      <c r="L1008" s="41">
        <f>IF(ISNUMBER(SEARCH("Yes",'2_all_summary'!$H1007)),IF(ISNUMBER(SEARCH("Yes",'2_all_summary'!O1007)),1,2),IF(ISNUMBER(SEARCH("No",'2_all_summary'!O1007)),4,3))</f>
        <v>4</v>
      </c>
      <c r="M1008" s="41">
        <f>IF(ISNUMBER(SEARCH("Yes",'2_all_summary'!$H1007)),IF(0&lt;'2_all_summary'!P1007,1,2),IF(0='2_all_summary'!P1007,4,3))</f>
        <v>4</v>
      </c>
      <c r="N1008" s="41">
        <f>IF(ISNUMBER(SEARCH("Yes",'2_all_summary'!$H1007)),IF(ISNUMBER(SEARCH("Yes",'2_all_summary'!Q1007)),1,2),IF(ISNUMBER(SEARCH("No",'2_all_summary'!Q1007)),4,3))</f>
        <v>4</v>
      </c>
      <c r="O1008" s="41">
        <f>IF(ISNUMBER(SEARCH("Yes",'2_all_summary'!$H1007)),IF(ISNUMBER(SEARCH("Yes",'2_all_summary'!R1007)),1,2),IF(ISNUMBER(SEARCH("No",'2_all_summary'!R1007)),4,3))</f>
        <v>4</v>
      </c>
      <c r="P1008" s="41">
        <f>IF(ISNUMBER(SEARCH("Yes",'2_all_summary'!$H1007)),IF(ISNUMBER(SEARCH("Yes",'2_all_summary'!S1007)),1,2),IF(ISNUMBER(SEARCH("No",'2_all_summary'!S1007)),4,3))</f>
        <v>4</v>
      </c>
      <c r="Q1008" s="41">
        <f>IF(ISNUMBER(SEARCH("Yes",'2_all_summary'!$H1007)),IF(0&lt;'2_all_summary'!T1007,1,2),IF(0='2_all_summary'!T1007,4,3))</f>
        <v>4</v>
      </c>
      <c r="R1008" s="41">
        <f>IF(ISNUMBER(SEARCH("Yes",'2_all_summary'!$H1007)),IF(ISNUMBER(SEARCH("Yes",'2_all_summary'!U1007)),1,2),IF(ISNUMBER(SEARCH("No",'2_all_summary'!U1007)),4,3))</f>
        <v>4</v>
      </c>
    </row>
    <row r="1009" spans="7:18" x14ac:dyDescent="0.3">
      <c r="G1009" s="56"/>
      <c r="H1009" s="41" t="str">
        <f>'2_all_summary'!D1008</f>
        <v>Decentralization of fisheries management in Indonesia</v>
      </c>
      <c r="I1009" s="41" t="str">
        <f>'2_all_summary'!E1008</f>
        <v>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Â© 2004 Elsevier Ltd. All rights reserved.</v>
      </c>
      <c r="J1009" s="41">
        <f>IF(ISNUMBER(SEARCH("Yes",'2_all_summary'!$H1008)),IF(ISNUMBER(SEARCH("Yes",'2_all_summary'!M1008)),1,2),IF(ISNUMBER(SEARCH("No",'2_all_summary'!M1008)),4,3))</f>
        <v>4</v>
      </c>
      <c r="K1009" s="41">
        <f>IF(ISNUMBER(SEARCH("Yes",'2_all_summary'!$H1008)),IF(ISNUMBER(SEARCH("Yes",'2_all_summary'!N1008)),1,2),IF(ISNUMBER(SEARCH("No",'2_all_summary'!N1008)),4,3))</f>
        <v>4</v>
      </c>
      <c r="L1009" s="41">
        <f>IF(ISNUMBER(SEARCH("Yes",'2_all_summary'!$H1008)),IF(ISNUMBER(SEARCH("Yes",'2_all_summary'!O1008)),1,2),IF(ISNUMBER(SEARCH("No",'2_all_summary'!O1008)),4,3))</f>
        <v>4</v>
      </c>
      <c r="M1009" s="41">
        <f>IF(ISNUMBER(SEARCH("Yes",'2_all_summary'!$H1008)),IF(0&lt;'2_all_summary'!P1008,1,2),IF(0='2_all_summary'!P1008,4,3))</f>
        <v>4</v>
      </c>
      <c r="N1009" s="41">
        <f>IF(ISNUMBER(SEARCH("Yes",'2_all_summary'!$H1008)),IF(ISNUMBER(SEARCH("Yes",'2_all_summary'!Q1008)),1,2),IF(ISNUMBER(SEARCH("No",'2_all_summary'!Q1008)),4,3))</f>
        <v>4</v>
      </c>
      <c r="O1009" s="41">
        <f>IF(ISNUMBER(SEARCH("Yes",'2_all_summary'!$H1008)),IF(ISNUMBER(SEARCH("Yes",'2_all_summary'!R1008)),1,2),IF(ISNUMBER(SEARCH("No",'2_all_summary'!R1008)),4,3))</f>
        <v>4</v>
      </c>
      <c r="P1009" s="41">
        <f>IF(ISNUMBER(SEARCH("Yes",'2_all_summary'!$H1008)),IF(ISNUMBER(SEARCH("Yes",'2_all_summary'!S1008)),1,2),IF(ISNUMBER(SEARCH("No",'2_all_summary'!S1008)),4,3))</f>
        <v>4</v>
      </c>
      <c r="Q1009" s="41">
        <f>IF(ISNUMBER(SEARCH("Yes",'2_all_summary'!$H1008)),IF(0&lt;'2_all_summary'!T1008,1,2),IF(0='2_all_summary'!T1008,4,3))</f>
        <v>4</v>
      </c>
      <c r="R1009" s="41">
        <f>IF(ISNUMBER(SEARCH("Yes",'2_all_summary'!$H1008)),IF(ISNUMBER(SEARCH("Yes",'2_all_summary'!U1008)),1,2),IF(ISNUMBER(SEARCH("No",'2_all_summary'!U1008)),4,3))</f>
        <v>4</v>
      </c>
    </row>
    <row r="1010" spans="7:18" x14ac:dyDescent="0.3">
      <c r="G1010" s="56"/>
      <c r="H1010" s="41" t="str">
        <f>'2_all_summary'!D1009</f>
        <v>Understanding barriers, access, and management of marine mixed-stock fisheries in an era of reconciliation: Indigenous-led salmon monitoring in British Columbia</v>
      </c>
      <c r="I1010" s="41" t="str">
        <f>'2_all_summary'!E1009</f>
        <v>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HaÃ­Å‚zaqv (Heiltsuk) fishers towards salmon fisheries and their management. We conducted dockside surveys with both HaÃ­Å‚zaqv fishers and sport fishers, and in-depth interviews with HaÃ­Å‚zaqv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HaÃ­Å‚zaqv people of salmon fisheries and management. Second, we synthesized community perceptions of the revitalization of terminal, communally run salmon fisheries within HaÃ­Å‚zaqv territory as a tool for their future salmon management. Finally, we elicited information from HaÃ­Å‚zaqv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HaÃ­Å‚zaqv fishers. This community-based research can help strengthen local, Indigenous-led management of salmon into the future. Copyright: Â© 2021 Steel et al.</v>
      </c>
      <c r="J1010" s="41">
        <f>IF(ISNUMBER(SEARCH("Yes",'2_all_summary'!$H1009)),IF(ISNUMBER(SEARCH("Yes",'2_all_summary'!M1009)),1,2),IF(ISNUMBER(SEARCH("No",'2_all_summary'!M1009)),4,3))</f>
        <v>4</v>
      </c>
      <c r="K1010" s="41">
        <f>IF(ISNUMBER(SEARCH("Yes",'2_all_summary'!$H1009)),IF(ISNUMBER(SEARCH("Yes",'2_all_summary'!N1009)),1,2),IF(ISNUMBER(SEARCH("No",'2_all_summary'!N1009)),4,3))</f>
        <v>4</v>
      </c>
      <c r="L1010" s="41">
        <f>IF(ISNUMBER(SEARCH("Yes",'2_all_summary'!$H1009)),IF(ISNUMBER(SEARCH("Yes",'2_all_summary'!O1009)),1,2),IF(ISNUMBER(SEARCH("No",'2_all_summary'!O1009)),4,3))</f>
        <v>4</v>
      </c>
      <c r="M1010" s="41">
        <f>IF(ISNUMBER(SEARCH("Yes",'2_all_summary'!$H1009)),IF(0&lt;'2_all_summary'!P1009,1,2),IF(0='2_all_summary'!P1009,4,3))</f>
        <v>4</v>
      </c>
      <c r="N1010" s="41">
        <f>IF(ISNUMBER(SEARCH("Yes",'2_all_summary'!$H1009)),IF(ISNUMBER(SEARCH("Yes",'2_all_summary'!Q1009)),1,2),IF(ISNUMBER(SEARCH("No",'2_all_summary'!Q1009)),4,3))</f>
        <v>4</v>
      </c>
      <c r="O1010" s="41">
        <f>IF(ISNUMBER(SEARCH("Yes",'2_all_summary'!$H1009)),IF(ISNUMBER(SEARCH("Yes",'2_all_summary'!R1009)),1,2),IF(ISNUMBER(SEARCH("No",'2_all_summary'!R1009)),4,3))</f>
        <v>4</v>
      </c>
      <c r="P1010" s="41">
        <f>IF(ISNUMBER(SEARCH("Yes",'2_all_summary'!$H1009)),IF(ISNUMBER(SEARCH("Yes",'2_all_summary'!S1009)),1,2),IF(ISNUMBER(SEARCH("No",'2_all_summary'!S1009)),4,3))</f>
        <v>4</v>
      </c>
      <c r="Q1010" s="41">
        <f>IF(ISNUMBER(SEARCH("Yes",'2_all_summary'!$H1009)),IF(0&lt;'2_all_summary'!T1009,1,2),IF(0='2_all_summary'!T1009,4,3))</f>
        <v>4</v>
      </c>
      <c r="R1010" s="41">
        <f>IF(ISNUMBER(SEARCH("Yes",'2_all_summary'!$H1009)),IF(ISNUMBER(SEARCH("Yes",'2_all_summary'!U1009)),1,2),IF(ISNUMBER(SEARCH("No",'2_all_summary'!U1009)),4,3))</f>
        <v>4</v>
      </c>
    </row>
    <row r="1011" spans="7:18" x14ac:dyDescent="0.3">
      <c r="G1011" s="56"/>
      <c r="H1011" s="41" t="str">
        <f>'2_all_summary'!D1010</f>
        <v>When predators become prey: Community-based monitoring of caiman and dolphin hunting for the catfish fishery and the broader implications on Amazonian human-natural systems</v>
      </c>
      <c r="I1011" s="41" t="str">
        <f>'2_all_summary'!E1010</f>
        <v>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MamirauÃ¡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Â© 2018 Elsevier Ltd</v>
      </c>
      <c r="J1011" s="41">
        <f>IF(ISNUMBER(SEARCH("Yes",'2_all_summary'!$H1010)),IF(ISNUMBER(SEARCH("Yes",'2_all_summary'!M1010)),1,2),IF(ISNUMBER(SEARCH("No",'2_all_summary'!M1010)),4,3))</f>
        <v>4</v>
      </c>
      <c r="K1011" s="41">
        <f>IF(ISNUMBER(SEARCH("Yes",'2_all_summary'!$H1010)),IF(ISNUMBER(SEARCH("Yes",'2_all_summary'!N1010)),1,2),IF(ISNUMBER(SEARCH("No",'2_all_summary'!N1010)),4,3))</f>
        <v>4</v>
      </c>
      <c r="L1011" s="41">
        <f>IF(ISNUMBER(SEARCH("Yes",'2_all_summary'!$H1010)),IF(ISNUMBER(SEARCH("Yes",'2_all_summary'!O1010)),1,2),IF(ISNUMBER(SEARCH("No",'2_all_summary'!O1010)),4,3))</f>
        <v>4</v>
      </c>
      <c r="M1011" s="41">
        <f>IF(ISNUMBER(SEARCH("Yes",'2_all_summary'!$H1010)),IF(0&lt;'2_all_summary'!P1010,1,2),IF(0='2_all_summary'!P1010,4,3))</f>
        <v>4</v>
      </c>
      <c r="N1011" s="41">
        <f>IF(ISNUMBER(SEARCH("Yes",'2_all_summary'!$H1010)),IF(ISNUMBER(SEARCH("Yes",'2_all_summary'!Q1010)),1,2),IF(ISNUMBER(SEARCH("No",'2_all_summary'!Q1010)),4,3))</f>
        <v>4</v>
      </c>
      <c r="O1011" s="41">
        <f>IF(ISNUMBER(SEARCH("Yes",'2_all_summary'!$H1010)),IF(ISNUMBER(SEARCH("Yes",'2_all_summary'!R1010)),1,2),IF(ISNUMBER(SEARCH("No",'2_all_summary'!R1010)),4,3))</f>
        <v>4</v>
      </c>
      <c r="P1011" s="41">
        <f>IF(ISNUMBER(SEARCH("Yes",'2_all_summary'!$H1010)),IF(ISNUMBER(SEARCH("Yes",'2_all_summary'!S1010)),1,2),IF(ISNUMBER(SEARCH("No",'2_all_summary'!S1010)),4,3))</f>
        <v>4</v>
      </c>
      <c r="Q1011" s="41">
        <f>IF(ISNUMBER(SEARCH("Yes",'2_all_summary'!$H1010)),IF(0&lt;'2_all_summary'!T1010,1,2),IF(0='2_all_summary'!T1010,4,3))</f>
        <v>4</v>
      </c>
      <c r="R1011" s="41">
        <f>IF(ISNUMBER(SEARCH("Yes",'2_all_summary'!$H1010)),IF(ISNUMBER(SEARCH("Yes",'2_all_summary'!U1010)),1,2),IF(ISNUMBER(SEARCH("No",'2_all_summary'!U1010)),4,3))</f>
        <v>4</v>
      </c>
    </row>
    <row r="1012" spans="7:18" x14ac:dyDescent="0.3">
      <c r="G1012" s="56"/>
      <c r="H1012" s="41" t="str">
        <f>'2_all_summary'!D1011</f>
        <v>Moving from data poor to data rich: A case study of community-based data collection for the san diego red sea urchin fishery</v>
      </c>
      <c r="I1012" s="41" t="str">
        <f>'2_all_summary'!E1011</f>
        <v>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Â© Copyright by the American Fisheries Society 2009.</v>
      </c>
      <c r="J1012" s="41">
        <f>IF(ISNUMBER(SEARCH("Yes",'2_all_summary'!$H1011)),IF(ISNUMBER(SEARCH("Yes",'2_all_summary'!M1011)),1,2),IF(ISNUMBER(SEARCH("No",'2_all_summary'!M1011)),4,3))</f>
        <v>4</v>
      </c>
      <c r="K1012" s="41">
        <f>IF(ISNUMBER(SEARCH("Yes",'2_all_summary'!$H1011)),IF(ISNUMBER(SEARCH("Yes",'2_all_summary'!N1011)),1,2),IF(ISNUMBER(SEARCH("No",'2_all_summary'!N1011)),4,3))</f>
        <v>4</v>
      </c>
      <c r="L1012" s="41">
        <f>IF(ISNUMBER(SEARCH("Yes",'2_all_summary'!$H1011)),IF(ISNUMBER(SEARCH("Yes",'2_all_summary'!O1011)),1,2),IF(ISNUMBER(SEARCH("No",'2_all_summary'!O1011)),4,3))</f>
        <v>4</v>
      </c>
      <c r="M1012" s="41">
        <f>IF(ISNUMBER(SEARCH("Yes",'2_all_summary'!$H1011)),IF(0&lt;'2_all_summary'!P1011,1,2),IF(0='2_all_summary'!P1011,4,3))</f>
        <v>4</v>
      </c>
      <c r="N1012" s="41">
        <f>IF(ISNUMBER(SEARCH("Yes",'2_all_summary'!$H1011)),IF(ISNUMBER(SEARCH("Yes",'2_all_summary'!Q1011)),1,2),IF(ISNUMBER(SEARCH("No",'2_all_summary'!Q1011)),4,3))</f>
        <v>4</v>
      </c>
      <c r="O1012" s="41">
        <f>IF(ISNUMBER(SEARCH("Yes",'2_all_summary'!$H1011)),IF(ISNUMBER(SEARCH("Yes",'2_all_summary'!R1011)),1,2),IF(ISNUMBER(SEARCH("No",'2_all_summary'!R1011)),4,3))</f>
        <v>4</v>
      </c>
      <c r="P1012" s="41">
        <f>IF(ISNUMBER(SEARCH("Yes",'2_all_summary'!$H1011)),IF(ISNUMBER(SEARCH("Yes",'2_all_summary'!S1011)),1,2),IF(ISNUMBER(SEARCH("No",'2_all_summary'!S1011)),4,3))</f>
        <v>4</v>
      </c>
      <c r="Q1012" s="41">
        <f>IF(ISNUMBER(SEARCH("Yes",'2_all_summary'!$H1011)),IF(0&lt;'2_all_summary'!T1011,1,2),IF(0='2_all_summary'!T1011,4,3))</f>
        <v>4</v>
      </c>
      <c r="R1012" s="41">
        <f>IF(ISNUMBER(SEARCH("Yes",'2_all_summary'!$H1011)),IF(ISNUMBER(SEARCH("Yes",'2_all_summary'!U1011)),1,2),IF(ISNUMBER(SEARCH("No",'2_all_summary'!U1011)),4,3))</f>
        <v>4</v>
      </c>
    </row>
    <row r="1013" spans="7:18" x14ac:dyDescent="0.3">
      <c r="G1013" s="56"/>
      <c r="H1013" s="41" t="str">
        <f>'2_all_summary'!D1012</f>
        <v>3rd International Conference on Energy and Environmental Protection, ICEEP 2014</v>
      </c>
      <c r="I1013" s="41" t="str">
        <f>'2_all_summary'!E1012</f>
        <v>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v>
      </c>
      <c r="J1013" s="41">
        <f>IF(ISNUMBER(SEARCH("Yes",'2_all_summary'!$H1012)),IF(ISNUMBER(SEARCH("Yes",'2_all_summary'!M1012)),1,2),IF(ISNUMBER(SEARCH("No",'2_all_summary'!M1012)),4,3))</f>
        <v>4</v>
      </c>
      <c r="K1013" s="41">
        <f>IF(ISNUMBER(SEARCH("Yes",'2_all_summary'!$H1012)),IF(ISNUMBER(SEARCH("Yes",'2_all_summary'!N1012)),1,2),IF(ISNUMBER(SEARCH("No",'2_all_summary'!N1012)),4,3))</f>
        <v>4</v>
      </c>
      <c r="L1013" s="41">
        <f>IF(ISNUMBER(SEARCH("Yes",'2_all_summary'!$H1012)),IF(ISNUMBER(SEARCH("Yes",'2_all_summary'!O1012)),1,2),IF(ISNUMBER(SEARCH("No",'2_all_summary'!O1012)),4,3))</f>
        <v>4</v>
      </c>
      <c r="M1013" s="41">
        <f>IF(ISNUMBER(SEARCH("Yes",'2_all_summary'!$H1012)),IF(0&lt;'2_all_summary'!P1012,1,2),IF(0='2_all_summary'!P1012,4,3))</f>
        <v>4</v>
      </c>
      <c r="N1013" s="41">
        <f>IF(ISNUMBER(SEARCH("Yes",'2_all_summary'!$H1012)),IF(ISNUMBER(SEARCH("Yes",'2_all_summary'!Q1012)),1,2),IF(ISNUMBER(SEARCH("No",'2_all_summary'!Q1012)),4,3))</f>
        <v>4</v>
      </c>
      <c r="O1013" s="41">
        <f>IF(ISNUMBER(SEARCH("Yes",'2_all_summary'!$H1012)),IF(ISNUMBER(SEARCH("Yes",'2_all_summary'!R1012)),1,2),IF(ISNUMBER(SEARCH("No",'2_all_summary'!R1012)),4,3))</f>
        <v>4</v>
      </c>
      <c r="P1013" s="41">
        <f>IF(ISNUMBER(SEARCH("Yes",'2_all_summary'!$H1012)),IF(ISNUMBER(SEARCH("Yes",'2_all_summary'!S1012)),1,2),IF(ISNUMBER(SEARCH("No",'2_all_summary'!S1012)),4,3))</f>
        <v>4</v>
      </c>
      <c r="Q1013" s="41">
        <f>IF(ISNUMBER(SEARCH("Yes",'2_all_summary'!$H1012)),IF(0&lt;'2_all_summary'!T1012,1,2),IF(0='2_all_summary'!T1012,4,3))</f>
        <v>4</v>
      </c>
      <c r="R1013" s="41">
        <f>IF(ISNUMBER(SEARCH("Yes",'2_all_summary'!$H1012)),IF(ISNUMBER(SEARCH("Yes",'2_all_summary'!U1012)),1,2),IF(ISNUMBER(SEARCH("No",'2_all_summary'!U1012)),4,3))</f>
        <v>4</v>
      </c>
    </row>
    <row r="1014" spans="7:18" x14ac:dyDescent="0.3">
      <c r="G1014" s="56"/>
      <c r="H1014" s="41" t="str">
        <f>'2_all_summary'!D1013</f>
        <v>Library Development Strategy for the Community at Coastal Areas</v>
      </c>
      <c r="I1014" s="41" t="str">
        <f>'2_all_summary'!E1013</f>
        <v>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Â© Published under licence by IOP Publishing Ltd.</v>
      </c>
      <c r="J1014" s="41">
        <f>IF(ISNUMBER(SEARCH("Yes",'2_all_summary'!$H1013)),IF(ISNUMBER(SEARCH("Yes",'2_all_summary'!M1013)),1,2),IF(ISNUMBER(SEARCH("No",'2_all_summary'!M1013)),4,3))</f>
        <v>4</v>
      </c>
      <c r="K1014" s="41">
        <f>IF(ISNUMBER(SEARCH("Yes",'2_all_summary'!$H1013)),IF(ISNUMBER(SEARCH("Yes",'2_all_summary'!N1013)),1,2),IF(ISNUMBER(SEARCH("No",'2_all_summary'!N1013)),4,3))</f>
        <v>4</v>
      </c>
      <c r="L1014" s="41">
        <f>IF(ISNUMBER(SEARCH("Yes",'2_all_summary'!$H1013)),IF(ISNUMBER(SEARCH("Yes",'2_all_summary'!O1013)),1,2),IF(ISNUMBER(SEARCH("No",'2_all_summary'!O1013)),4,3))</f>
        <v>4</v>
      </c>
      <c r="M1014" s="41">
        <f>IF(ISNUMBER(SEARCH("Yes",'2_all_summary'!$H1013)),IF(0&lt;'2_all_summary'!P1013,1,2),IF(0='2_all_summary'!P1013,4,3))</f>
        <v>4</v>
      </c>
      <c r="N1014" s="41">
        <f>IF(ISNUMBER(SEARCH("Yes",'2_all_summary'!$H1013)),IF(ISNUMBER(SEARCH("Yes",'2_all_summary'!Q1013)),1,2),IF(ISNUMBER(SEARCH("No",'2_all_summary'!Q1013)),4,3))</f>
        <v>4</v>
      </c>
      <c r="O1014" s="41">
        <f>IF(ISNUMBER(SEARCH("Yes",'2_all_summary'!$H1013)),IF(ISNUMBER(SEARCH("Yes",'2_all_summary'!R1013)),1,2),IF(ISNUMBER(SEARCH("No",'2_all_summary'!R1013)),4,3))</f>
        <v>4</v>
      </c>
      <c r="P1014" s="41">
        <f>IF(ISNUMBER(SEARCH("Yes",'2_all_summary'!$H1013)),IF(ISNUMBER(SEARCH("Yes",'2_all_summary'!S1013)),1,2),IF(ISNUMBER(SEARCH("No",'2_all_summary'!S1013)),4,3))</f>
        <v>4</v>
      </c>
      <c r="Q1014" s="41">
        <f>IF(ISNUMBER(SEARCH("Yes",'2_all_summary'!$H1013)),IF(0&lt;'2_all_summary'!T1013,1,2),IF(0='2_all_summary'!T1013,4,3))</f>
        <v>4</v>
      </c>
      <c r="R1014" s="41">
        <f>IF(ISNUMBER(SEARCH("Yes",'2_all_summary'!$H1013)),IF(ISNUMBER(SEARCH("Yes",'2_all_summary'!U1013)),1,2),IF(ISNUMBER(SEARCH("No",'2_all_summary'!U1013)),4,3))</f>
        <v>4</v>
      </c>
    </row>
    <row r="1015" spans="7:18" x14ac:dyDescent="0.3">
      <c r="G1015" s="56"/>
      <c r="H1015" s="41" t="str">
        <f>'2_all_summary'!D1014</f>
        <v>Overcoming barriers to collective action in community-based fisheries management in the amazon</v>
      </c>
      <c r="I1015" s="41" t="str">
        <f>'2_all_summary'!E1014</f>
        <v>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Â© 2012 by the Society for Applied Anthropology.</v>
      </c>
      <c r="J1015" s="41">
        <f>IF(ISNUMBER(SEARCH("Yes",'2_all_summary'!$H1014)),IF(ISNUMBER(SEARCH("Yes",'2_all_summary'!M1014)),1,2),IF(ISNUMBER(SEARCH("No",'2_all_summary'!M1014)),4,3))</f>
        <v>4</v>
      </c>
      <c r="K1015" s="41">
        <f>IF(ISNUMBER(SEARCH("Yes",'2_all_summary'!$H1014)),IF(ISNUMBER(SEARCH("Yes",'2_all_summary'!N1014)),1,2),IF(ISNUMBER(SEARCH("No",'2_all_summary'!N1014)),4,3))</f>
        <v>4</v>
      </c>
      <c r="L1015" s="41">
        <f>IF(ISNUMBER(SEARCH("Yes",'2_all_summary'!$H1014)),IF(ISNUMBER(SEARCH("Yes",'2_all_summary'!O1014)),1,2),IF(ISNUMBER(SEARCH("No",'2_all_summary'!O1014)),4,3))</f>
        <v>4</v>
      </c>
      <c r="M1015" s="41">
        <f>IF(ISNUMBER(SEARCH("Yes",'2_all_summary'!$H1014)),IF(0&lt;'2_all_summary'!P1014,1,2),IF(0='2_all_summary'!P1014,4,3))</f>
        <v>4</v>
      </c>
      <c r="N1015" s="41">
        <f>IF(ISNUMBER(SEARCH("Yes",'2_all_summary'!$H1014)),IF(ISNUMBER(SEARCH("Yes",'2_all_summary'!Q1014)),1,2),IF(ISNUMBER(SEARCH("No",'2_all_summary'!Q1014)),4,3))</f>
        <v>4</v>
      </c>
      <c r="O1015" s="41">
        <f>IF(ISNUMBER(SEARCH("Yes",'2_all_summary'!$H1014)),IF(ISNUMBER(SEARCH("Yes",'2_all_summary'!R1014)),1,2),IF(ISNUMBER(SEARCH("No",'2_all_summary'!R1014)),4,3))</f>
        <v>4</v>
      </c>
      <c r="P1015" s="41">
        <f>IF(ISNUMBER(SEARCH("Yes",'2_all_summary'!$H1014)),IF(ISNUMBER(SEARCH("Yes",'2_all_summary'!S1014)),1,2),IF(ISNUMBER(SEARCH("No",'2_all_summary'!S1014)),4,3))</f>
        <v>4</v>
      </c>
      <c r="Q1015" s="41">
        <f>IF(ISNUMBER(SEARCH("Yes",'2_all_summary'!$H1014)),IF(0&lt;'2_all_summary'!T1014,1,2),IF(0='2_all_summary'!T1014,4,3))</f>
        <v>4</v>
      </c>
      <c r="R1015" s="41">
        <f>IF(ISNUMBER(SEARCH("Yes",'2_all_summary'!$H1014)),IF(ISNUMBER(SEARCH("Yes",'2_all_summary'!U1014)),1,2),IF(ISNUMBER(SEARCH("No",'2_all_summary'!U1014)),4,3))</f>
        <v>4</v>
      </c>
    </row>
    <row r="1016" spans="7:18" x14ac:dyDescent="0.3">
      <c r="G1016" s="56"/>
      <c r="H1016" s="41" t="str">
        <f>'2_all_summary'!D1015</f>
        <v>Community-based fisheries management in Saroma Lake</v>
      </c>
      <c r="I1016" s="41" t="str">
        <f>'2_all_summary'!E1015</f>
        <v>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Â© 2010 Emerald Group Publishing Limited.</v>
      </c>
      <c r="J1016" s="41">
        <f>IF(ISNUMBER(SEARCH("Yes",'2_all_summary'!$H1015)),IF(ISNUMBER(SEARCH("Yes",'2_all_summary'!M1015)),1,2),IF(ISNUMBER(SEARCH("No",'2_all_summary'!M1015)),4,3))</f>
        <v>4</v>
      </c>
      <c r="K1016" s="41">
        <f>IF(ISNUMBER(SEARCH("Yes",'2_all_summary'!$H1015)),IF(ISNUMBER(SEARCH("Yes",'2_all_summary'!N1015)),1,2),IF(ISNUMBER(SEARCH("No",'2_all_summary'!N1015)),4,3))</f>
        <v>4</v>
      </c>
      <c r="L1016" s="41">
        <f>IF(ISNUMBER(SEARCH("Yes",'2_all_summary'!$H1015)),IF(ISNUMBER(SEARCH("Yes",'2_all_summary'!O1015)),1,2),IF(ISNUMBER(SEARCH("No",'2_all_summary'!O1015)),4,3))</f>
        <v>4</v>
      </c>
      <c r="M1016" s="41">
        <f>IF(ISNUMBER(SEARCH("Yes",'2_all_summary'!$H1015)),IF(0&lt;'2_all_summary'!P1015,1,2),IF(0='2_all_summary'!P1015,4,3))</f>
        <v>4</v>
      </c>
      <c r="N1016" s="41">
        <f>IF(ISNUMBER(SEARCH("Yes",'2_all_summary'!$H1015)),IF(ISNUMBER(SEARCH("Yes",'2_all_summary'!Q1015)),1,2),IF(ISNUMBER(SEARCH("No",'2_all_summary'!Q1015)),4,3))</f>
        <v>4</v>
      </c>
      <c r="O1016" s="41">
        <f>IF(ISNUMBER(SEARCH("Yes",'2_all_summary'!$H1015)),IF(ISNUMBER(SEARCH("Yes",'2_all_summary'!R1015)),1,2),IF(ISNUMBER(SEARCH("No",'2_all_summary'!R1015)),4,3))</f>
        <v>4</v>
      </c>
      <c r="P1016" s="41">
        <f>IF(ISNUMBER(SEARCH("Yes",'2_all_summary'!$H1015)),IF(ISNUMBER(SEARCH("Yes",'2_all_summary'!S1015)),1,2),IF(ISNUMBER(SEARCH("No",'2_all_summary'!S1015)),4,3))</f>
        <v>4</v>
      </c>
      <c r="Q1016" s="41">
        <f>IF(ISNUMBER(SEARCH("Yes",'2_all_summary'!$H1015)),IF(0&lt;'2_all_summary'!T1015,1,2),IF(0='2_all_summary'!T1015,4,3))</f>
        <v>4</v>
      </c>
      <c r="R1016" s="41">
        <f>IF(ISNUMBER(SEARCH("Yes",'2_all_summary'!$H1015)),IF(ISNUMBER(SEARCH("Yes",'2_all_summary'!U1015)),1,2),IF(ISNUMBER(SEARCH("No",'2_all_summary'!U1015)),4,3))</f>
        <v>4</v>
      </c>
    </row>
    <row r="1017" spans="7:18" x14ac:dyDescent="0.3">
      <c r="G1017" s="56"/>
      <c r="H1017" s="41" t="str">
        <f>'2_all_summary'!D1016</f>
        <v>Indigenous community-based fisheries in Australia</v>
      </c>
      <c r="I1017" s="41" t="str">
        <f>'2_all_summary'!E1016</f>
        <v>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Â© 2006.</v>
      </c>
      <c r="J1017" s="41">
        <f>IF(ISNUMBER(SEARCH("Yes",'2_all_summary'!$H1016)),IF(ISNUMBER(SEARCH("Yes",'2_all_summary'!M1016)),1,2),IF(ISNUMBER(SEARCH("No",'2_all_summary'!M1016)),4,3))</f>
        <v>4</v>
      </c>
      <c r="K1017" s="41">
        <f>IF(ISNUMBER(SEARCH("Yes",'2_all_summary'!$H1016)),IF(ISNUMBER(SEARCH("Yes",'2_all_summary'!N1016)),1,2),IF(ISNUMBER(SEARCH("No",'2_all_summary'!N1016)),4,3))</f>
        <v>4</v>
      </c>
      <c r="L1017" s="41">
        <f>IF(ISNUMBER(SEARCH("Yes",'2_all_summary'!$H1016)),IF(ISNUMBER(SEARCH("Yes",'2_all_summary'!O1016)),1,2),IF(ISNUMBER(SEARCH("No",'2_all_summary'!O1016)),4,3))</f>
        <v>4</v>
      </c>
      <c r="M1017" s="41">
        <f>IF(ISNUMBER(SEARCH("Yes",'2_all_summary'!$H1016)),IF(0&lt;'2_all_summary'!P1016,1,2),IF(0='2_all_summary'!P1016,4,3))</f>
        <v>4</v>
      </c>
      <c r="N1017" s="41">
        <f>IF(ISNUMBER(SEARCH("Yes",'2_all_summary'!$H1016)),IF(ISNUMBER(SEARCH("Yes",'2_all_summary'!Q1016)),1,2),IF(ISNUMBER(SEARCH("No",'2_all_summary'!Q1016)),4,3))</f>
        <v>4</v>
      </c>
      <c r="O1017" s="41">
        <f>IF(ISNUMBER(SEARCH("Yes",'2_all_summary'!$H1016)),IF(ISNUMBER(SEARCH("Yes",'2_all_summary'!R1016)),1,2),IF(ISNUMBER(SEARCH("No",'2_all_summary'!R1016)),4,3))</f>
        <v>4</v>
      </c>
      <c r="P1017" s="41">
        <f>IF(ISNUMBER(SEARCH("Yes",'2_all_summary'!$H1016)),IF(ISNUMBER(SEARCH("Yes",'2_all_summary'!S1016)),1,2),IF(ISNUMBER(SEARCH("No",'2_all_summary'!S1016)),4,3))</f>
        <v>4</v>
      </c>
      <c r="Q1017" s="41">
        <f>IF(ISNUMBER(SEARCH("Yes",'2_all_summary'!$H1016)),IF(0&lt;'2_all_summary'!T1016,1,2),IF(0='2_all_summary'!T1016,4,3))</f>
        <v>4</v>
      </c>
      <c r="R1017" s="41">
        <f>IF(ISNUMBER(SEARCH("Yes",'2_all_summary'!$H1016)),IF(ISNUMBER(SEARCH("Yes",'2_all_summary'!U1016)),1,2),IF(ISNUMBER(SEARCH("No",'2_all_summary'!U1016)),4,3))</f>
        <v>4</v>
      </c>
    </row>
    <row r="1018" spans="7:18" x14ac:dyDescent="0.3">
      <c r="G1018" s="56"/>
      <c r="H1018" s="41" t="str">
        <f>'2_all_summary'!D1017</f>
        <v>Mapping economic diversity in the First World: The case of fisheries</v>
      </c>
      <c r="I1018" s="41" t="str">
        <f>'2_all_summary'!E1017</f>
        <v>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v>
      </c>
      <c r="J1018" s="41">
        <f>IF(ISNUMBER(SEARCH("Yes",'2_all_summary'!$H1017)),IF(ISNUMBER(SEARCH("Yes",'2_all_summary'!M1017)),1,2),IF(ISNUMBER(SEARCH("No",'2_all_summary'!M1017)),4,3))</f>
        <v>4</v>
      </c>
      <c r="K1018" s="41">
        <f>IF(ISNUMBER(SEARCH("Yes",'2_all_summary'!$H1017)),IF(ISNUMBER(SEARCH("Yes",'2_all_summary'!N1017)),1,2),IF(ISNUMBER(SEARCH("No",'2_all_summary'!N1017)),4,3))</f>
        <v>4</v>
      </c>
      <c r="L1018" s="41">
        <f>IF(ISNUMBER(SEARCH("Yes",'2_all_summary'!$H1017)),IF(ISNUMBER(SEARCH("Yes",'2_all_summary'!O1017)),1,2),IF(ISNUMBER(SEARCH("No",'2_all_summary'!O1017)),4,3))</f>
        <v>4</v>
      </c>
      <c r="M1018" s="41">
        <f>IF(ISNUMBER(SEARCH("Yes",'2_all_summary'!$H1017)),IF(0&lt;'2_all_summary'!P1017,1,2),IF(0='2_all_summary'!P1017,4,3))</f>
        <v>4</v>
      </c>
      <c r="N1018" s="41">
        <f>IF(ISNUMBER(SEARCH("Yes",'2_all_summary'!$H1017)),IF(ISNUMBER(SEARCH("Yes",'2_all_summary'!Q1017)),1,2),IF(ISNUMBER(SEARCH("No",'2_all_summary'!Q1017)),4,3))</f>
        <v>4</v>
      </c>
      <c r="O1018" s="41">
        <f>IF(ISNUMBER(SEARCH("Yes",'2_all_summary'!$H1017)),IF(ISNUMBER(SEARCH("Yes",'2_all_summary'!R1017)),1,2),IF(ISNUMBER(SEARCH("No",'2_all_summary'!R1017)),4,3))</f>
        <v>4</v>
      </c>
      <c r="P1018" s="41">
        <f>IF(ISNUMBER(SEARCH("Yes",'2_all_summary'!$H1017)),IF(ISNUMBER(SEARCH("Yes",'2_all_summary'!S1017)),1,2),IF(ISNUMBER(SEARCH("No",'2_all_summary'!S1017)),4,3))</f>
        <v>4</v>
      </c>
      <c r="Q1018" s="41">
        <f>IF(ISNUMBER(SEARCH("Yes",'2_all_summary'!$H1017)),IF(0&lt;'2_all_summary'!T1017,1,2),IF(0='2_all_summary'!T1017,4,3))</f>
        <v>4</v>
      </c>
      <c r="R1018" s="41">
        <f>IF(ISNUMBER(SEARCH("Yes",'2_all_summary'!$H1017)),IF(ISNUMBER(SEARCH("Yes",'2_all_summary'!U1017)),1,2),IF(ISNUMBER(SEARCH("No",'2_all_summary'!U1017)),4,3))</f>
        <v>4</v>
      </c>
    </row>
    <row r="1019" spans="7:18" x14ac:dyDescent="0.3">
      <c r="G1019" s="56"/>
      <c r="H1019" s="41" t="str">
        <f>'2_all_summary'!D1018</f>
        <v>Explanatory factors of adherence to community-based management of epilepsy in Lao PDR</v>
      </c>
      <c r="I1019" s="41" t="str">
        <f>'2_all_summary'!E1018</f>
        <v>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patientsâ€™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Â© 2018 Elsevier Inc.</v>
      </c>
      <c r="J1019" s="41">
        <f>IF(ISNUMBER(SEARCH("Yes",'2_all_summary'!$H1018)),IF(ISNUMBER(SEARCH("Yes",'2_all_summary'!M1018)),1,2),IF(ISNUMBER(SEARCH("No",'2_all_summary'!M1018)),4,3))</f>
        <v>4</v>
      </c>
      <c r="K1019" s="41">
        <f>IF(ISNUMBER(SEARCH("Yes",'2_all_summary'!$H1018)),IF(ISNUMBER(SEARCH("Yes",'2_all_summary'!N1018)),1,2),IF(ISNUMBER(SEARCH("No",'2_all_summary'!N1018)),4,3))</f>
        <v>4</v>
      </c>
      <c r="L1019" s="41">
        <f>IF(ISNUMBER(SEARCH("Yes",'2_all_summary'!$H1018)),IF(ISNUMBER(SEARCH("Yes",'2_all_summary'!O1018)),1,2),IF(ISNUMBER(SEARCH("No",'2_all_summary'!O1018)),4,3))</f>
        <v>4</v>
      </c>
      <c r="M1019" s="41">
        <f>IF(ISNUMBER(SEARCH("Yes",'2_all_summary'!$H1018)),IF(0&lt;'2_all_summary'!P1018,1,2),IF(0='2_all_summary'!P1018,4,3))</f>
        <v>4</v>
      </c>
      <c r="N1019" s="41">
        <f>IF(ISNUMBER(SEARCH("Yes",'2_all_summary'!$H1018)),IF(ISNUMBER(SEARCH("Yes",'2_all_summary'!Q1018)),1,2),IF(ISNUMBER(SEARCH("No",'2_all_summary'!Q1018)),4,3))</f>
        <v>4</v>
      </c>
      <c r="O1019" s="41">
        <f>IF(ISNUMBER(SEARCH("Yes",'2_all_summary'!$H1018)),IF(ISNUMBER(SEARCH("Yes",'2_all_summary'!R1018)),1,2),IF(ISNUMBER(SEARCH("No",'2_all_summary'!R1018)),4,3))</f>
        <v>4</v>
      </c>
      <c r="P1019" s="41">
        <f>IF(ISNUMBER(SEARCH("Yes",'2_all_summary'!$H1018)),IF(ISNUMBER(SEARCH("Yes",'2_all_summary'!S1018)),1,2),IF(ISNUMBER(SEARCH("No",'2_all_summary'!S1018)),4,3))</f>
        <v>4</v>
      </c>
      <c r="Q1019" s="41">
        <f>IF(ISNUMBER(SEARCH("Yes",'2_all_summary'!$H1018)),IF(0&lt;'2_all_summary'!T1018,1,2),IF(0='2_all_summary'!T1018,4,3))</f>
        <v>4</v>
      </c>
      <c r="R1019" s="41">
        <f>IF(ISNUMBER(SEARCH("Yes",'2_all_summary'!$H1018)),IF(ISNUMBER(SEARCH("Yes",'2_all_summary'!U1018)),1,2),IF(ISNUMBER(SEARCH("No",'2_all_summary'!U1018)),4,3))</f>
        <v>4</v>
      </c>
    </row>
    <row r="1020" spans="7:18" x14ac:dyDescent="0.3">
      <c r="G1020" s="56"/>
      <c r="H1020" s="41" t="str">
        <f>'2_all_summary'!D1019</f>
        <v>Empowering Indigenous agency through community-driven collaborative management to achieve effective conservation: Hawai'i as an example</v>
      </c>
      <c r="I1020" s="41" t="str">
        <f>'2_all_summary'!E1019</f>
        <v>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kua'Äina, hoa'Äina, and the interrelated values of aloha 'Äina, mÄlama 'Äina, and kia'i 'Äina.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Â© 2021 Journal Compilation</v>
      </c>
      <c r="J1020" s="41">
        <f>IF(ISNUMBER(SEARCH("Yes",'2_all_summary'!$H1019)),IF(ISNUMBER(SEARCH("Yes",'2_all_summary'!M1019)),1,2),IF(ISNUMBER(SEARCH("No",'2_all_summary'!M1019)),4,3))</f>
        <v>4</v>
      </c>
      <c r="K1020" s="41">
        <f>IF(ISNUMBER(SEARCH("Yes",'2_all_summary'!$H1019)),IF(ISNUMBER(SEARCH("Yes",'2_all_summary'!N1019)),1,2),IF(ISNUMBER(SEARCH("No",'2_all_summary'!N1019)),4,3))</f>
        <v>4</v>
      </c>
      <c r="L1020" s="41">
        <f>IF(ISNUMBER(SEARCH("Yes",'2_all_summary'!$H1019)),IF(ISNUMBER(SEARCH("Yes",'2_all_summary'!O1019)),1,2),IF(ISNUMBER(SEARCH("No",'2_all_summary'!O1019)),4,3))</f>
        <v>4</v>
      </c>
      <c r="M1020" s="41">
        <f>IF(ISNUMBER(SEARCH("Yes",'2_all_summary'!$H1019)),IF(0&lt;'2_all_summary'!P1019,1,2),IF(0='2_all_summary'!P1019,4,3))</f>
        <v>4</v>
      </c>
      <c r="N1020" s="41">
        <f>IF(ISNUMBER(SEARCH("Yes",'2_all_summary'!$H1019)),IF(ISNUMBER(SEARCH("Yes",'2_all_summary'!Q1019)),1,2),IF(ISNUMBER(SEARCH("No",'2_all_summary'!Q1019)),4,3))</f>
        <v>4</v>
      </c>
      <c r="O1020" s="41">
        <f>IF(ISNUMBER(SEARCH("Yes",'2_all_summary'!$H1019)),IF(ISNUMBER(SEARCH("Yes",'2_all_summary'!R1019)),1,2),IF(ISNUMBER(SEARCH("No",'2_all_summary'!R1019)),4,3))</f>
        <v>4</v>
      </c>
      <c r="P1020" s="41">
        <f>IF(ISNUMBER(SEARCH("Yes",'2_all_summary'!$H1019)),IF(ISNUMBER(SEARCH("Yes",'2_all_summary'!S1019)),1,2),IF(ISNUMBER(SEARCH("No",'2_all_summary'!S1019)),4,3))</f>
        <v>4</v>
      </c>
      <c r="Q1020" s="41">
        <f>IF(ISNUMBER(SEARCH("Yes",'2_all_summary'!$H1019)),IF(0&lt;'2_all_summary'!T1019,1,2),IF(0='2_all_summary'!T1019,4,3))</f>
        <v>4</v>
      </c>
      <c r="R1020" s="41">
        <f>IF(ISNUMBER(SEARCH("Yes",'2_all_summary'!$H1019)),IF(ISNUMBER(SEARCH("Yes",'2_all_summary'!U1019)),1,2),IF(ISNUMBER(SEARCH("No",'2_all_summary'!U1019)),4,3))</f>
        <v>4</v>
      </c>
    </row>
    <row r="1021" spans="7:18" x14ac:dyDescent="0.3">
      <c r="G1021" s="56"/>
      <c r="H1021" s="41" t="str">
        <f>'2_all_summary'!D1020</f>
        <v>The need to know what to manage-community-based marine resource monitoring in Fiji</v>
      </c>
      <c r="I1021" s="41" t="str">
        <f>'2_all_summary'!E1020</f>
        <v>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Â© 2012 Elsevier B.V.</v>
      </c>
      <c r="J1021" s="41">
        <f>IF(ISNUMBER(SEARCH("Yes",'2_all_summary'!$H1020)),IF(ISNUMBER(SEARCH("Yes",'2_all_summary'!M1020)),1,2),IF(ISNUMBER(SEARCH("No",'2_all_summary'!M1020)),4,3))</f>
        <v>1</v>
      </c>
      <c r="K1021" s="41">
        <f>IF(ISNUMBER(SEARCH("Yes",'2_all_summary'!$H1020)),IF(ISNUMBER(SEARCH("Yes",'2_all_summary'!N1020)),1,2),IF(ISNUMBER(SEARCH("No",'2_all_summary'!N1020)),4,3))</f>
        <v>1</v>
      </c>
      <c r="L1021" s="41">
        <f>IF(ISNUMBER(SEARCH("Yes",'2_all_summary'!$H1020)),IF(ISNUMBER(SEARCH("Yes",'2_all_summary'!O1020)),1,2),IF(ISNUMBER(SEARCH("No",'2_all_summary'!O1020)),4,3))</f>
        <v>1</v>
      </c>
      <c r="M1021" s="41">
        <f>IF(ISNUMBER(SEARCH("Yes",'2_all_summary'!$H1020)),IF(0&lt;'2_all_summary'!P1020,1,2),IF(0='2_all_summary'!P1020,4,3))</f>
        <v>1</v>
      </c>
      <c r="N1021" s="41">
        <f>IF(ISNUMBER(SEARCH("Yes",'2_all_summary'!$H1020)),IF(ISNUMBER(SEARCH("Yes",'2_all_summary'!Q1020)),1,2),IF(ISNUMBER(SEARCH("No",'2_all_summary'!Q1020)),4,3))</f>
        <v>1</v>
      </c>
      <c r="O1021" s="41">
        <f>IF(ISNUMBER(SEARCH("Yes",'2_all_summary'!$H1020)),IF(ISNUMBER(SEARCH("Yes",'2_all_summary'!R1020)),1,2),IF(ISNUMBER(SEARCH("No",'2_all_summary'!R1020)),4,3))</f>
        <v>1</v>
      </c>
      <c r="P1021" s="41">
        <f>IF(ISNUMBER(SEARCH("Yes",'2_all_summary'!$H1020)),IF(ISNUMBER(SEARCH("Yes",'2_all_summary'!S1020)),1,2),IF(ISNUMBER(SEARCH("No",'2_all_summary'!S1020)),4,3))</f>
        <v>1</v>
      </c>
      <c r="Q1021" s="41">
        <f>IF(ISNUMBER(SEARCH("Yes",'2_all_summary'!$H1020)),IF(0&lt;'2_all_summary'!T1020,1,2),IF(0='2_all_summary'!T1020,4,3))</f>
        <v>1</v>
      </c>
      <c r="R1021" s="41">
        <f>IF(ISNUMBER(SEARCH("Yes",'2_all_summary'!$H1020)),IF(ISNUMBER(SEARCH("Yes",'2_all_summary'!U1020)),1,2),IF(ISNUMBER(SEARCH("No",'2_all_summary'!U1020)),4,3))</f>
        <v>1</v>
      </c>
    </row>
    <row r="1022" spans="7:18" x14ac:dyDescent="0.3">
      <c r="G1022" s="56"/>
      <c r="H1022" s="41" t="str">
        <f>'2_all_summary'!D1021</f>
        <v>Philippine coral reefs under threat: Lessons learned after 25 years of community-based reef conservation</v>
      </c>
      <c r="I1022" s="41" t="str">
        <f>'2_all_summary'!E1021</f>
        <v>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v>
      </c>
      <c r="J1022" s="41">
        <f>IF(ISNUMBER(SEARCH("Yes",'2_all_summary'!$H1021)),IF(ISNUMBER(SEARCH("Yes",'2_all_summary'!M1021)),1,2),IF(ISNUMBER(SEARCH("No",'2_all_summary'!M1021)),4,3))</f>
        <v>4</v>
      </c>
      <c r="K1022" s="41">
        <f>IF(ISNUMBER(SEARCH("Yes",'2_all_summary'!$H1021)),IF(ISNUMBER(SEARCH("Yes",'2_all_summary'!N1021)),1,2),IF(ISNUMBER(SEARCH("No",'2_all_summary'!N1021)),4,3))</f>
        <v>4</v>
      </c>
      <c r="L1022" s="41">
        <f>IF(ISNUMBER(SEARCH("Yes",'2_all_summary'!$H1021)),IF(ISNUMBER(SEARCH("Yes",'2_all_summary'!O1021)),1,2),IF(ISNUMBER(SEARCH("No",'2_all_summary'!O1021)),4,3))</f>
        <v>4</v>
      </c>
      <c r="M1022" s="41">
        <f>IF(ISNUMBER(SEARCH("Yes",'2_all_summary'!$H1021)),IF(0&lt;'2_all_summary'!P1021,1,2),IF(0='2_all_summary'!P1021,4,3))</f>
        <v>4</v>
      </c>
      <c r="N1022" s="41">
        <f>IF(ISNUMBER(SEARCH("Yes",'2_all_summary'!$H1021)),IF(ISNUMBER(SEARCH("Yes",'2_all_summary'!Q1021)),1,2),IF(ISNUMBER(SEARCH("No",'2_all_summary'!Q1021)),4,3))</f>
        <v>4</v>
      </c>
      <c r="O1022" s="41">
        <f>IF(ISNUMBER(SEARCH("Yes",'2_all_summary'!$H1021)),IF(ISNUMBER(SEARCH("Yes",'2_all_summary'!R1021)),1,2),IF(ISNUMBER(SEARCH("No",'2_all_summary'!R1021)),4,3))</f>
        <v>4</v>
      </c>
      <c r="P1022" s="41">
        <f>IF(ISNUMBER(SEARCH("Yes",'2_all_summary'!$H1021)),IF(ISNUMBER(SEARCH("Yes",'2_all_summary'!S1021)),1,2),IF(ISNUMBER(SEARCH("No",'2_all_summary'!S1021)),4,3))</f>
        <v>4</v>
      </c>
      <c r="Q1022" s="41">
        <f>IF(ISNUMBER(SEARCH("Yes",'2_all_summary'!$H1021)),IF(0&lt;'2_all_summary'!T1021,1,2),IF(0='2_all_summary'!T1021,4,3))</f>
        <v>4</v>
      </c>
      <c r="R1022" s="41">
        <f>IF(ISNUMBER(SEARCH("Yes",'2_all_summary'!$H1021)),IF(ISNUMBER(SEARCH("Yes",'2_all_summary'!U1021)),1,2),IF(ISNUMBER(SEARCH("No",'2_all_summary'!U1021)),4,3))</f>
        <v>4</v>
      </c>
    </row>
    <row r="1023" spans="7:18" x14ac:dyDescent="0.3">
      <c r="G1023" s="56"/>
      <c r="H1023" s="41" t="str">
        <f>'2_all_summary'!D1022</f>
        <v>Evaluating participative capacity-building in environmental policy: Provincial fish protection and parks management in British Columbia, Canada</v>
      </c>
      <c r="I1023" s="41" t="str">
        <f>'2_all_summary'!E1022</f>
        <v>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Â© 2000, Taylor &amp; Francis Group, LLC.</v>
      </c>
      <c r="J1023" s="41">
        <f>IF(ISNUMBER(SEARCH("Yes",'2_all_summary'!$H1022)),IF(ISNUMBER(SEARCH("Yes",'2_all_summary'!M1022)),1,2),IF(ISNUMBER(SEARCH("No",'2_all_summary'!M1022)),4,3))</f>
        <v>4</v>
      </c>
      <c r="K1023" s="41">
        <f>IF(ISNUMBER(SEARCH("Yes",'2_all_summary'!$H1022)),IF(ISNUMBER(SEARCH("Yes",'2_all_summary'!N1022)),1,2),IF(ISNUMBER(SEARCH("No",'2_all_summary'!N1022)),4,3))</f>
        <v>4</v>
      </c>
      <c r="L1023" s="41">
        <f>IF(ISNUMBER(SEARCH("Yes",'2_all_summary'!$H1022)),IF(ISNUMBER(SEARCH("Yes",'2_all_summary'!O1022)),1,2),IF(ISNUMBER(SEARCH("No",'2_all_summary'!O1022)),4,3))</f>
        <v>4</v>
      </c>
      <c r="M1023" s="41">
        <f>IF(ISNUMBER(SEARCH("Yes",'2_all_summary'!$H1022)),IF(0&lt;'2_all_summary'!P1022,1,2),IF(0='2_all_summary'!P1022,4,3))</f>
        <v>4</v>
      </c>
      <c r="N1023" s="41">
        <f>IF(ISNUMBER(SEARCH("Yes",'2_all_summary'!$H1022)),IF(ISNUMBER(SEARCH("Yes",'2_all_summary'!Q1022)),1,2),IF(ISNUMBER(SEARCH("No",'2_all_summary'!Q1022)),4,3))</f>
        <v>4</v>
      </c>
      <c r="O1023" s="41">
        <f>IF(ISNUMBER(SEARCH("Yes",'2_all_summary'!$H1022)),IF(ISNUMBER(SEARCH("Yes",'2_all_summary'!R1022)),1,2),IF(ISNUMBER(SEARCH("No",'2_all_summary'!R1022)),4,3))</f>
        <v>4</v>
      </c>
      <c r="P1023" s="41">
        <f>IF(ISNUMBER(SEARCH("Yes",'2_all_summary'!$H1022)),IF(ISNUMBER(SEARCH("Yes",'2_all_summary'!S1022)),1,2),IF(ISNUMBER(SEARCH("No",'2_all_summary'!S1022)),4,3))</f>
        <v>4</v>
      </c>
      <c r="Q1023" s="41">
        <f>IF(ISNUMBER(SEARCH("Yes",'2_all_summary'!$H1022)),IF(0&lt;'2_all_summary'!T1022,1,2),IF(0='2_all_summary'!T1022,4,3))</f>
        <v>4</v>
      </c>
      <c r="R1023" s="41">
        <f>IF(ISNUMBER(SEARCH("Yes",'2_all_summary'!$H1022)),IF(ISNUMBER(SEARCH("Yes",'2_all_summary'!U1022)),1,2),IF(ISNUMBER(SEARCH("No",'2_all_summary'!U1022)),4,3))</f>
        <v>4</v>
      </c>
    </row>
    <row r="1024" spans="7:18" x14ac:dyDescent="0.3">
      <c r="G1024" s="56"/>
      <c r="H1024" s="41" t="str">
        <f>'2_all_summary'!D1023</f>
        <v>Developing MPA Effectiveness Indicators: Comparison Within and Across Stakeholder Groups and Communities</v>
      </c>
      <c r="I1024" s="41" t="str">
        <f>'2_all_summary'!E1023</f>
        <v>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Â© Taylor &amp; Francis Group, LLC.</v>
      </c>
      <c r="J1024" s="41">
        <f>IF(ISNUMBER(SEARCH("Yes",'2_all_summary'!$H1023)),IF(ISNUMBER(SEARCH("Yes",'2_all_summary'!M1023)),1,2),IF(ISNUMBER(SEARCH("No",'2_all_summary'!M1023)),4,3))</f>
        <v>4</v>
      </c>
      <c r="K1024" s="41">
        <f>IF(ISNUMBER(SEARCH("Yes",'2_all_summary'!$H1023)),IF(ISNUMBER(SEARCH("Yes",'2_all_summary'!N1023)),1,2),IF(ISNUMBER(SEARCH("No",'2_all_summary'!N1023)),4,3))</f>
        <v>4</v>
      </c>
      <c r="L1024" s="41">
        <f>IF(ISNUMBER(SEARCH("Yes",'2_all_summary'!$H1023)),IF(ISNUMBER(SEARCH("Yes",'2_all_summary'!O1023)),1,2),IF(ISNUMBER(SEARCH("No",'2_all_summary'!O1023)),4,3))</f>
        <v>4</v>
      </c>
      <c r="M1024" s="41">
        <f>IF(ISNUMBER(SEARCH("Yes",'2_all_summary'!$H1023)),IF(0&lt;'2_all_summary'!P1023,1,2),IF(0='2_all_summary'!P1023,4,3))</f>
        <v>4</v>
      </c>
      <c r="N1024" s="41">
        <f>IF(ISNUMBER(SEARCH("Yes",'2_all_summary'!$H1023)),IF(ISNUMBER(SEARCH("Yes",'2_all_summary'!Q1023)),1,2),IF(ISNUMBER(SEARCH("No",'2_all_summary'!Q1023)),4,3))</f>
        <v>4</v>
      </c>
      <c r="O1024" s="41">
        <f>IF(ISNUMBER(SEARCH("Yes",'2_all_summary'!$H1023)),IF(ISNUMBER(SEARCH("Yes",'2_all_summary'!R1023)),1,2),IF(ISNUMBER(SEARCH("No",'2_all_summary'!R1023)),4,3))</f>
        <v>4</v>
      </c>
      <c r="P1024" s="41">
        <f>IF(ISNUMBER(SEARCH("Yes",'2_all_summary'!$H1023)),IF(ISNUMBER(SEARCH("Yes",'2_all_summary'!S1023)),1,2),IF(ISNUMBER(SEARCH("No",'2_all_summary'!S1023)),4,3))</f>
        <v>4</v>
      </c>
      <c r="Q1024" s="41">
        <f>IF(ISNUMBER(SEARCH("Yes",'2_all_summary'!$H1023)),IF(0&lt;'2_all_summary'!T1023,1,2),IF(0='2_all_summary'!T1023,4,3))</f>
        <v>4</v>
      </c>
      <c r="R1024" s="41">
        <f>IF(ISNUMBER(SEARCH("Yes",'2_all_summary'!$H1023)),IF(ISNUMBER(SEARCH("Yes",'2_all_summary'!U1023)),1,2),IF(ISNUMBER(SEARCH("No",'2_all_summary'!U1023)),4,3))</f>
        <v>4</v>
      </c>
    </row>
    <row r="1025" spans="7:18" x14ac:dyDescent="0.3">
      <c r="G1025" s="56"/>
      <c r="H1025" s="41" t="str">
        <f>'2_all_summary'!D1024</f>
        <v>COMMUNITY-BASED MARINE RESERVES, A PHILIPPINE FIRST.</v>
      </c>
      <c r="I1025" s="41" t="str">
        <f>'2_all_summary'!E1024</f>
        <v>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v>
      </c>
      <c r="J1025" s="41">
        <f>IF(ISNUMBER(SEARCH("Yes",'2_all_summary'!$H1024)),IF(ISNUMBER(SEARCH("Yes",'2_all_summary'!M1024)),1,2),IF(ISNUMBER(SEARCH("No",'2_all_summary'!M1024)),4,3))</f>
        <v>4</v>
      </c>
      <c r="K1025" s="41">
        <f>IF(ISNUMBER(SEARCH("Yes",'2_all_summary'!$H1024)),IF(ISNUMBER(SEARCH("Yes",'2_all_summary'!N1024)),1,2),IF(ISNUMBER(SEARCH("No",'2_all_summary'!N1024)),4,3))</f>
        <v>4</v>
      </c>
      <c r="L1025" s="41">
        <f>IF(ISNUMBER(SEARCH("Yes",'2_all_summary'!$H1024)),IF(ISNUMBER(SEARCH("Yes",'2_all_summary'!O1024)),1,2),IF(ISNUMBER(SEARCH("No",'2_all_summary'!O1024)),4,3))</f>
        <v>4</v>
      </c>
      <c r="M1025" s="41">
        <f>IF(ISNUMBER(SEARCH("Yes",'2_all_summary'!$H1024)),IF(0&lt;'2_all_summary'!P1024,1,2),IF(0='2_all_summary'!P1024,4,3))</f>
        <v>4</v>
      </c>
      <c r="N1025" s="41">
        <f>IF(ISNUMBER(SEARCH("Yes",'2_all_summary'!$H1024)),IF(ISNUMBER(SEARCH("Yes",'2_all_summary'!Q1024)),1,2),IF(ISNUMBER(SEARCH("No",'2_all_summary'!Q1024)),4,3))</f>
        <v>4</v>
      </c>
      <c r="O1025" s="41">
        <f>IF(ISNUMBER(SEARCH("Yes",'2_all_summary'!$H1024)),IF(ISNUMBER(SEARCH("Yes",'2_all_summary'!R1024)),1,2),IF(ISNUMBER(SEARCH("No",'2_all_summary'!R1024)),4,3))</f>
        <v>4</v>
      </c>
      <c r="P1025" s="41">
        <f>IF(ISNUMBER(SEARCH("Yes",'2_all_summary'!$H1024)),IF(ISNUMBER(SEARCH("Yes",'2_all_summary'!S1024)),1,2),IF(ISNUMBER(SEARCH("No",'2_all_summary'!S1024)),4,3))</f>
        <v>4</v>
      </c>
      <c r="Q1025" s="41">
        <f>IF(ISNUMBER(SEARCH("Yes",'2_all_summary'!$H1024)),IF(0&lt;'2_all_summary'!T1024,1,2),IF(0='2_all_summary'!T1024,4,3))</f>
        <v>4</v>
      </c>
      <c r="R1025" s="41">
        <f>IF(ISNUMBER(SEARCH("Yes",'2_all_summary'!$H1024)),IF(ISNUMBER(SEARCH("Yes",'2_all_summary'!U1024)),1,2),IF(ISNUMBER(SEARCH("No",'2_all_summary'!U1024)),4,3))</f>
        <v>4</v>
      </c>
    </row>
    <row r="1026" spans="7:18" x14ac:dyDescent="0.3">
      <c r="G1026" s="56"/>
      <c r="H1026" s="41" t="str">
        <f>'2_all_summary'!D1025</f>
        <v>Vulnerability and disaster in Thailand: Scale, power, and collaboration in post-tsunami recovery</v>
      </c>
      <c r="I1026" s="41" t="str">
        <f>'2_all_summary'!E1025</f>
        <v>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Â© 2012 Springer Science+Business Media Dordrecht. All rights are reserved.</v>
      </c>
      <c r="J1026" s="41">
        <f>IF(ISNUMBER(SEARCH("Yes",'2_all_summary'!$H1025)),IF(ISNUMBER(SEARCH("Yes",'2_all_summary'!M1025)),1,2),IF(ISNUMBER(SEARCH("No",'2_all_summary'!M1025)),4,3))</f>
        <v>4</v>
      </c>
      <c r="K1026" s="41">
        <f>IF(ISNUMBER(SEARCH("Yes",'2_all_summary'!$H1025)),IF(ISNUMBER(SEARCH("Yes",'2_all_summary'!N1025)),1,2),IF(ISNUMBER(SEARCH("No",'2_all_summary'!N1025)),4,3))</f>
        <v>4</v>
      </c>
      <c r="L1026" s="41">
        <f>IF(ISNUMBER(SEARCH("Yes",'2_all_summary'!$H1025)),IF(ISNUMBER(SEARCH("Yes",'2_all_summary'!O1025)),1,2),IF(ISNUMBER(SEARCH("No",'2_all_summary'!O1025)),4,3))</f>
        <v>4</v>
      </c>
      <c r="M1026" s="41">
        <f>IF(ISNUMBER(SEARCH("Yes",'2_all_summary'!$H1025)),IF(0&lt;'2_all_summary'!P1025,1,2),IF(0='2_all_summary'!P1025,4,3))</f>
        <v>4</v>
      </c>
      <c r="N1026" s="41">
        <f>IF(ISNUMBER(SEARCH("Yes",'2_all_summary'!$H1025)),IF(ISNUMBER(SEARCH("Yes",'2_all_summary'!Q1025)),1,2),IF(ISNUMBER(SEARCH("No",'2_all_summary'!Q1025)),4,3))</f>
        <v>4</v>
      </c>
      <c r="O1026" s="41">
        <f>IF(ISNUMBER(SEARCH("Yes",'2_all_summary'!$H1025)),IF(ISNUMBER(SEARCH("Yes",'2_all_summary'!R1025)),1,2),IF(ISNUMBER(SEARCH("No",'2_all_summary'!R1025)),4,3))</f>
        <v>4</v>
      </c>
      <c r="P1026" s="41">
        <f>IF(ISNUMBER(SEARCH("Yes",'2_all_summary'!$H1025)),IF(ISNUMBER(SEARCH("Yes",'2_all_summary'!S1025)),1,2),IF(ISNUMBER(SEARCH("No",'2_all_summary'!S1025)),4,3))</f>
        <v>4</v>
      </c>
      <c r="Q1026" s="41">
        <f>IF(ISNUMBER(SEARCH("Yes",'2_all_summary'!$H1025)),IF(0&lt;'2_all_summary'!T1025,1,2),IF(0='2_all_summary'!T1025,4,3))</f>
        <v>4</v>
      </c>
      <c r="R1026" s="41">
        <f>IF(ISNUMBER(SEARCH("Yes",'2_all_summary'!$H1025)),IF(ISNUMBER(SEARCH("Yes",'2_all_summary'!U1025)),1,2),IF(ISNUMBER(SEARCH("No",'2_all_summary'!U1025)),4,3))</f>
        <v>4</v>
      </c>
    </row>
    <row r="1027" spans="7:18" x14ac:dyDescent="0.3">
      <c r="G1027" s="56"/>
      <c r="H1027" s="41" t="str">
        <f>'2_all_summary'!D1026</f>
        <v>Development of On-Line Hatchery Monitoring and Feeding Management System for Nile Tilapia</v>
      </c>
      <c r="I1027" s="41" t="str">
        <f>'2_all_summary'!E1026</f>
        <v>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Â© 2019 IEEE.</v>
      </c>
      <c r="J1027" s="41">
        <f>IF(ISNUMBER(SEARCH("Yes",'2_all_summary'!$H1026)),IF(ISNUMBER(SEARCH("Yes",'2_all_summary'!M1026)),1,2),IF(ISNUMBER(SEARCH("No",'2_all_summary'!M1026)),4,3))</f>
        <v>4</v>
      </c>
      <c r="K1027" s="41">
        <f>IF(ISNUMBER(SEARCH("Yes",'2_all_summary'!$H1026)),IF(ISNUMBER(SEARCH("Yes",'2_all_summary'!N1026)),1,2),IF(ISNUMBER(SEARCH("No",'2_all_summary'!N1026)),4,3))</f>
        <v>4</v>
      </c>
      <c r="L1027" s="41">
        <f>IF(ISNUMBER(SEARCH("Yes",'2_all_summary'!$H1026)),IF(ISNUMBER(SEARCH("Yes",'2_all_summary'!O1026)),1,2),IF(ISNUMBER(SEARCH("No",'2_all_summary'!O1026)),4,3))</f>
        <v>4</v>
      </c>
      <c r="M1027" s="41">
        <f>IF(ISNUMBER(SEARCH("Yes",'2_all_summary'!$H1026)),IF(0&lt;'2_all_summary'!P1026,1,2),IF(0='2_all_summary'!P1026,4,3))</f>
        <v>4</v>
      </c>
      <c r="N1027" s="41">
        <f>IF(ISNUMBER(SEARCH("Yes",'2_all_summary'!$H1026)),IF(ISNUMBER(SEARCH("Yes",'2_all_summary'!Q1026)),1,2),IF(ISNUMBER(SEARCH("No",'2_all_summary'!Q1026)),4,3))</f>
        <v>4</v>
      </c>
      <c r="O1027" s="41">
        <f>IF(ISNUMBER(SEARCH("Yes",'2_all_summary'!$H1026)),IF(ISNUMBER(SEARCH("Yes",'2_all_summary'!R1026)),1,2),IF(ISNUMBER(SEARCH("No",'2_all_summary'!R1026)),4,3))</f>
        <v>4</v>
      </c>
      <c r="P1027" s="41">
        <f>IF(ISNUMBER(SEARCH("Yes",'2_all_summary'!$H1026)),IF(ISNUMBER(SEARCH("Yes",'2_all_summary'!S1026)),1,2),IF(ISNUMBER(SEARCH("No",'2_all_summary'!S1026)),4,3))</f>
        <v>4</v>
      </c>
      <c r="Q1027" s="41">
        <f>IF(ISNUMBER(SEARCH("Yes",'2_all_summary'!$H1026)),IF(0&lt;'2_all_summary'!T1026,1,2),IF(0='2_all_summary'!T1026,4,3))</f>
        <v>4</v>
      </c>
      <c r="R1027" s="41">
        <f>IF(ISNUMBER(SEARCH("Yes",'2_all_summary'!$H1026)),IF(ISNUMBER(SEARCH("Yes",'2_all_summary'!U1026)),1,2),IF(ISNUMBER(SEARCH("No",'2_all_summary'!U1026)),4,3))</f>
        <v>4</v>
      </c>
    </row>
    <row r="1028" spans="7:18" x14ac:dyDescent="0.3">
      <c r="G1028" s="56"/>
      <c r="H1028" s="41" t="str">
        <f>'2_all_summary'!D1027</f>
        <v>Community-based management of the USAT Liberty, Bali, Indonesia: Pathways to sustainable cultural heritage tourism</v>
      </c>
      <c r="I1028" s="41" t="str">
        <f>'2_all_summary'!E1027</f>
        <v>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Â© 2020, Emerald Publishing Limited.</v>
      </c>
      <c r="J1028" s="41">
        <f>IF(ISNUMBER(SEARCH("Yes",'2_all_summary'!$H1027)),IF(ISNUMBER(SEARCH("Yes",'2_all_summary'!M1027)),1,2),IF(ISNUMBER(SEARCH("No",'2_all_summary'!M1027)),4,3))</f>
        <v>4</v>
      </c>
      <c r="K1028" s="41">
        <f>IF(ISNUMBER(SEARCH("Yes",'2_all_summary'!$H1027)),IF(ISNUMBER(SEARCH("Yes",'2_all_summary'!N1027)),1,2),IF(ISNUMBER(SEARCH("No",'2_all_summary'!N1027)),4,3))</f>
        <v>4</v>
      </c>
      <c r="L1028" s="41">
        <f>IF(ISNUMBER(SEARCH("Yes",'2_all_summary'!$H1027)),IF(ISNUMBER(SEARCH("Yes",'2_all_summary'!O1027)),1,2),IF(ISNUMBER(SEARCH("No",'2_all_summary'!O1027)),4,3))</f>
        <v>4</v>
      </c>
      <c r="M1028" s="41">
        <f>IF(ISNUMBER(SEARCH("Yes",'2_all_summary'!$H1027)),IF(0&lt;'2_all_summary'!P1027,1,2),IF(0='2_all_summary'!P1027,4,3))</f>
        <v>4</v>
      </c>
      <c r="N1028" s="41">
        <f>IF(ISNUMBER(SEARCH("Yes",'2_all_summary'!$H1027)),IF(ISNUMBER(SEARCH("Yes",'2_all_summary'!Q1027)),1,2),IF(ISNUMBER(SEARCH("No",'2_all_summary'!Q1027)),4,3))</f>
        <v>4</v>
      </c>
      <c r="O1028" s="41">
        <f>IF(ISNUMBER(SEARCH("Yes",'2_all_summary'!$H1027)),IF(ISNUMBER(SEARCH("Yes",'2_all_summary'!R1027)),1,2),IF(ISNUMBER(SEARCH("No",'2_all_summary'!R1027)),4,3))</f>
        <v>4</v>
      </c>
      <c r="P1028" s="41">
        <f>IF(ISNUMBER(SEARCH("Yes",'2_all_summary'!$H1027)),IF(ISNUMBER(SEARCH("Yes",'2_all_summary'!S1027)),1,2),IF(ISNUMBER(SEARCH("No",'2_all_summary'!S1027)),4,3))</f>
        <v>4</v>
      </c>
      <c r="Q1028" s="41">
        <f>IF(ISNUMBER(SEARCH("Yes",'2_all_summary'!$H1027)),IF(0&lt;'2_all_summary'!T1027,1,2),IF(0='2_all_summary'!T1027,4,3))</f>
        <v>4</v>
      </c>
      <c r="R1028" s="41">
        <f>IF(ISNUMBER(SEARCH("Yes",'2_all_summary'!$H1027)),IF(ISNUMBER(SEARCH("Yes",'2_all_summary'!U1027)),1,2),IF(ISNUMBER(SEARCH("No",'2_all_summary'!U1027)),4,3))</f>
        <v>4</v>
      </c>
    </row>
    <row r="1029" spans="7:18" x14ac:dyDescent="0.3">
      <c r="G1029" s="56"/>
      <c r="H1029" s="41" t="str">
        <f>'2_all_summary'!D1028</f>
        <v>Enhancing small-scale fisheries management through community engagement and multi-community partnerships: Comoros case study</v>
      </c>
      <c r="I1029" s="41" t="str">
        <f>'2_all_summary'!E1028</f>
        <v>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Â© 2015 Elsevier Ltd.</v>
      </c>
      <c r="J1029" s="41">
        <f>IF(ISNUMBER(SEARCH("Yes",'2_all_summary'!$H1028)),IF(ISNUMBER(SEARCH("Yes",'2_all_summary'!M1028)),1,2),IF(ISNUMBER(SEARCH("No",'2_all_summary'!M1028)),4,3))</f>
        <v>4</v>
      </c>
      <c r="K1029" s="41">
        <f>IF(ISNUMBER(SEARCH("Yes",'2_all_summary'!$H1028)),IF(ISNUMBER(SEARCH("Yes",'2_all_summary'!N1028)),1,2),IF(ISNUMBER(SEARCH("No",'2_all_summary'!N1028)),4,3))</f>
        <v>4</v>
      </c>
      <c r="L1029" s="41">
        <f>IF(ISNUMBER(SEARCH("Yes",'2_all_summary'!$H1028)),IF(ISNUMBER(SEARCH("Yes",'2_all_summary'!O1028)),1,2),IF(ISNUMBER(SEARCH("No",'2_all_summary'!O1028)),4,3))</f>
        <v>4</v>
      </c>
      <c r="M1029" s="41">
        <f>IF(ISNUMBER(SEARCH("Yes",'2_all_summary'!$H1028)),IF(0&lt;'2_all_summary'!P1028,1,2),IF(0='2_all_summary'!P1028,4,3))</f>
        <v>4</v>
      </c>
      <c r="N1029" s="41">
        <f>IF(ISNUMBER(SEARCH("Yes",'2_all_summary'!$H1028)),IF(ISNUMBER(SEARCH("Yes",'2_all_summary'!Q1028)),1,2),IF(ISNUMBER(SEARCH("No",'2_all_summary'!Q1028)),4,3))</f>
        <v>4</v>
      </c>
      <c r="O1029" s="41">
        <f>IF(ISNUMBER(SEARCH("Yes",'2_all_summary'!$H1028)),IF(ISNUMBER(SEARCH("Yes",'2_all_summary'!R1028)),1,2),IF(ISNUMBER(SEARCH("No",'2_all_summary'!R1028)),4,3))</f>
        <v>4</v>
      </c>
      <c r="P1029" s="41">
        <f>IF(ISNUMBER(SEARCH("Yes",'2_all_summary'!$H1028)),IF(ISNUMBER(SEARCH("Yes",'2_all_summary'!S1028)),1,2),IF(ISNUMBER(SEARCH("No",'2_all_summary'!S1028)),4,3))</f>
        <v>4</v>
      </c>
      <c r="Q1029" s="41">
        <f>IF(ISNUMBER(SEARCH("Yes",'2_all_summary'!$H1028)),IF(0&lt;'2_all_summary'!T1028,1,2),IF(0='2_all_summary'!T1028,4,3))</f>
        <v>4</v>
      </c>
      <c r="R1029" s="41">
        <f>IF(ISNUMBER(SEARCH("Yes",'2_all_summary'!$H1028)),IF(ISNUMBER(SEARCH("Yes",'2_all_summary'!U1028)),1,2),IF(ISNUMBER(SEARCH("No",'2_all_summary'!U1028)),4,3))</f>
        <v>4</v>
      </c>
    </row>
    <row r="1030" spans="7:18" x14ac:dyDescent="0.3">
      <c r="G1030" s="56"/>
      <c r="H1030" s="41" t="str">
        <f>'2_all_summary'!D1029</f>
        <v>Spatial multi-criteria analysis to capture socio-economic factors in mangrove conservation</v>
      </c>
      <c r="I1030" s="41" t="str">
        <f>'2_all_summary'!E1029</f>
        <v>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Â© 2022 Elsevier Ltd</v>
      </c>
      <c r="J1030" s="41">
        <f>IF(ISNUMBER(SEARCH("Yes",'2_all_summary'!$H1029)),IF(ISNUMBER(SEARCH("Yes",'2_all_summary'!M1029)),1,2),IF(ISNUMBER(SEARCH("No",'2_all_summary'!M1029)),4,3))</f>
        <v>4</v>
      </c>
      <c r="K1030" s="41">
        <f>IF(ISNUMBER(SEARCH("Yes",'2_all_summary'!$H1029)),IF(ISNUMBER(SEARCH("Yes",'2_all_summary'!N1029)),1,2),IF(ISNUMBER(SEARCH("No",'2_all_summary'!N1029)),4,3))</f>
        <v>4</v>
      </c>
      <c r="L1030" s="41">
        <f>IF(ISNUMBER(SEARCH("Yes",'2_all_summary'!$H1029)),IF(ISNUMBER(SEARCH("Yes",'2_all_summary'!O1029)),1,2),IF(ISNUMBER(SEARCH("No",'2_all_summary'!O1029)),4,3))</f>
        <v>4</v>
      </c>
      <c r="M1030" s="41">
        <f>IF(ISNUMBER(SEARCH("Yes",'2_all_summary'!$H1029)),IF(0&lt;'2_all_summary'!P1029,1,2),IF(0='2_all_summary'!P1029,4,3))</f>
        <v>4</v>
      </c>
      <c r="N1030" s="41">
        <f>IF(ISNUMBER(SEARCH("Yes",'2_all_summary'!$H1029)),IF(ISNUMBER(SEARCH("Yes",'2_all_summary'!Q1029)),1,2),IF(ISNUMBER(SEARCH("No",'2_all_summary'!Q1029)),4,3))</f>
        <v>4</v>
      </c>
      <c r="O1030" s="41">
        <f>IF(ISNUMBER(SEARCH("Yes",'2_all_summary'!$H1029)),IF(ISNUMBER(SEARCH("Yes",'2_all_summary'!R1029)),1,2),IF(ISNUMBER(SEARCH("No",'2_all_summary'!R1029)),4,3))</f>
        <v>4</v>
      </c>
      <c r="P1030" s="41">
        <f>IF(ISNUMBER(SEARCH("Yes",'2_all_summary'!$H1029)),IF(ISNUMBER(SEARCH("Yes",'2_all_summary'!S1029)),1,2),IF(ISNUMBER(SEARCH("No",'2_all_summary'!S1029)),4,3))</f>
        <v>4</v>
      </c>
      <c r="Q1030" s="41">
        <f>IF(ISNUMBER(SEARCH("Yes",'2_all_summary'!$H1029)),IF(0&lt;'2_all_summary'!T1029,1,2),IF(0='2_all_summary'!T1029,4,3))</f>
        <v>4</v>
      </c>
      <c r="R1030" s="41">
        <f>IF(ISNUMBER(SEARCH("Yes",'2_all_summary'!$H1029)),IF(ISNUMBER(SEARCH("Yes",'2_all_summary'!U1029)),1,2),IF(ISNUMBER(SEARCH("No",'2_all_summary'!U1029)),4,3))</f>
        <v>4</v>
      </c>
    </row>
    <row r="1031" spans="7:18" x14ac:dyDescent="0.3">
      <c r="G1031" s="56"/>
      <c r="H1031" s="41" t="str">
        <f>'2_all_summary'!D1030</f>
        <v>Costs and returns of the commercial fisheries in the man-made lakes in Surin province, Thailand</v>
      </c>
      <c r="I1031" s="41" t="str">
        <f>'2_all_summary'!E1030</f>
        <v>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v>
      </c>
      <c r="J1031" s="41">
        <f>IF(ISNUMBER(SEARCH("Yes",'2_all_summary'!$H1030)),IF(ISNUMBER(SEARCH("Yes",'2_all_summary'!M1030)),1,2),IF(ISNUMBER(SEARCH("No",'2_all_summary'!M1030)),4,3))</f>
        <v>4</v>
      </c>
      <c r="K1031" s="41">
        <f>IF(ISNUMBER(SEARCH("Yes",'2_all_summary'!$H1030)),IF(ISNUMBER(SEARCH("Yes",'2_all_summary'!N1030)),1,2),IF(ISNUMBER(SEARCH("No",'2_all_summary'!N1030)),4,3))</f>
        <v>4</v>
      </c>
      <c r="L1031" s="41">
        <f>IF(ISNUMBER(SEARCH("Yes",'2_all_summary'!$H1030)),IF(ISNUMBER(SEARCH("Yes",'2_all_summary'!O1030)),1,2),IF(ISNUMBER(SEARCH("No",'2_all_summary'!O1030)),4,3))</f>
        <v>4</v>
      </c>
      <c r="M1031" s="41">
        <f>IF(ISNUMBER(SEARCH("Yes",'2_all_summary'!$H1030)),IF(0&lt;'2_all_summary'!P1030,1,2),IF(0='2_all_summary'!P1030,4,3))</f>
        <v>4</v>
      </c>
      <c r="N1031" s="41">
        <f>IF(ISNUMBER(SEARCH("Yes",'2_all_summary'!$H1030)),IF(ISNUMBER(SEARCH("Yes",'2_all_summary'!Q1030)),1,2),IF(ISNUMBER(SEARCH("No",'2_all_summary'!Q1030)),4,3))</f>
        <v>4</v>
      </c>
      <c r="O1031" s="41">
        <f>IF(ISNUMBER(SEARCH("Yes",'2_all_summary'!$H1030)),IF(ISNUMBER(SEARCH("Yes",'2_all_summary'!R1030)),1,2),IF(ISNUMBER(SEARCH("No",'2_all_summary'!R1030)),4,3))</f>
        <v>4</v>
      </c>
      <c r="P1031" s="41">
        <f>IF(ISNUMBER(SEARCH("Yes",'2_all_summary'!$H1030)),IF(ISNUMBER(SEARCH("Yes",'2_all_summary'!S1030)),1,2),IF(ISNUMBER(SEARCH("No",'2_all_summary'!S1030)),4,3))</f>
        <v>4</v>
      </c>
      <c r="Q1031" s="41">
        <f>IF(ISNUMBER(SEARCH("Yes",'2_all_summary'!$H1030)),IF(0&lt;'2_all_summary'!T1030,1,2),IF(0='2_all_summary'!T1030,4,3))</f>
        <v>4</v>
      </c>
      <c r="R1031" s="41">
        <f>IF(ISNUMBER(SEARCH("Yes",'2_all_summary'!$H1030)),IF(ISNUMBER(SEARCH("Yes",'2_all_summary'!U1030)),1,2),IF(ISNUMBER(SEARCH("No",'2_all_summary'!U1030)),4,3))</f>
        <v>4</v>
      </c>
    </row>
    <row r="1032" spans="7:18" x14ac:dyDescent="0.3">
      <c r="G1032" s="56"/>
      <c r="H1032" s="41" t="str">
        <f>'2_all_summary'!D1031</f>
        <v>Managing the Indian coast in the face of disasters &amp; climate change: a review and analysis of Indiaâ€™s coastal zone management policies</v>
      </c>
      <c r="I1032" s="41" t="str">
        <f>'2_all_summary'!E1031</f>
        <v>Serious attempts have been made to manage the highly populated Indian coast during the last 25Â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Â© 2014, Springer Science+Business Media Dordrecht.</v>
      </c>
      <c r="J1032" s="41">
        <f>IF(ISNUMBER(SEARCH("Yes",'2_all_summary'!$H1031)),IF(ISNUMBER(SEARCH("Yes",'2_all_summary'!M1031)),1,2),IF(ISNUMBER(SEARCH("No",'2_all_summary'!M1031)),4,3))</f>
        <v>4</v>
      </c>
      <c r="K1032" s="41">
        <f>IF(ISNUMBER(SEARCH("Yes",'2_all_summary'!$H1031)),IF(ISNUMBER(SEARCH("Yes",'2_all_summary'!N1031)),1,2),IF(ISNUMBER(SEARCH("No",'2_all_summary'!N1031)),4,3))</f>
        <v>4</v>
      </c>
      <c r="L1032" s="41">
        <f>IF(ISNUMBER(SEARCH("Yes",'2_all_summary'!$H1031)),IF(ISNUMBER(SEARCH("Yes",'2_all_summary'!O1031)),1,2),IF(ISNUMBER(SEARCH("No",'2_all_summary'!O1031)),4,3))</f>
        <v>4</v>
      </c>
      <c r="M1032" s="41">
        <f>IF(ISNUMBER(SEARCH("Yes",'2_all_summary'!$H1031)),IF(0&lt;'2_all_summary'!P1031,1,2),IF(0='2_all_summary'!P1031,4,3))</f>
        <v>4</v>
      </c>
      <c r="N1032" s="41">
        <f>IF(ISNUMBER(SEARCH("Yes",'2_all_summary'!$H1031)),IF(ISNUMBER(SEARCH("Yes",'2_all_summary'!Q1031)),1,2),IF(ISNUMBER(SEARCH("No",'2_all_summary'!Q1031)),4,3))</f>
        <v>4</v>
      </c>
      <c r="O1032" s="41">
        <f>IF(ISNUMBER(SEARCH("Yes",'2_all_summary'!$H1031)),IF(ISNUMBER(SEARCH("Yes",'2_all_summary'!R1031)),1,2),IF(ISNUMBER(SEARCH("No",'2_all_summary'!R1031)),4,3))</f>
        <v>4</v>
      </c>
      <c r="P1032" s="41">
        <f>IF(ISNUMBER(SEARCH("Yes",'2_all_summary'!$H1031)),IF(ISNUMBER(SEARCH("Yes",'2_all_summary'!S1031)),1,2),IF(ISNUMBER(SEARCH("No",'2_all_summary'!S1031)),4,3))</f>
        <v>4</v>
      </c>
      <c r="Q1032" s="41">
        <f>IF(ISNUMBER(SEARCH("Yes",'2_all_summary'!$H1031)),IF(0&lt;'2_all_summary'!T1031,1,2),IF(0='2_all_summary'!T1031,4,3))</f>
        <v>4</v>
      </c>
      <c r="R1032" s="41">
        <f>IF(ISNUMBER(SEARCH("Yes",'2_all_summary'!$H1031)),IF(ISNUMBER(SEARCH("Yes",'2_all_summary'!U1031)),1,2),IF(ISNUMBER(SEARCH("No",'2_all_summary'!U1031)),4,3))</f>
        <v>4</v>
      </c>
    </row>
    <row r="1033" spans="7:18" x14ac:dyDescent="0.3">
      <c r="G1033" s="56"/>
      <c r="H1033" s="41" t="str">
        <f>'2_all_summary'!D1032</f>
        <v>Interventions on watershed management programme in wetalnds of Jaysagar for fishery purposes</v>
      </c>
      <c r="I1033" s="41" t="str">
        <f>'2_all_summary'!E1032</f>
        <v>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v>
      </c>
      <c r="J1033" s="41">
        <f>IF(ISNUMBER(SEARCH("Yes",'2_all_summary'!$H1032)),IF(ISNUMBER(SEARCH("Yes",'2_all_summary'!M1032)),1,2),IF(ISNUMBER(SEARCH("No",'2_all_summary'!M1032)),4,3))</f>
        <v>4</v>
      </c>
      <c r="K1033" s="41">
        <f>IF(ISNUMBER(SEARCH("Yes",'2_all_summary'!$H1032)),IF(ISNUMBER(SEARCH("Yes",'2_all_summary'!N1032)),1,2),IF(ISNUMBER(SEARCH("No",'2_all_summary'!N1032)),4,3))</f>
        <v>4</v>
      </c>
      <c r="L1033" s="41">
        <f>IF(ISNUMBER(SEARCH("Yes",'2_all_summary'!$H1032)),IF(ISNUMBER(SEARCH("Yes",'2_all_summary'!O1032)),1,2),IF(ISNUMBER(SEARCH("No",'2_all_summary'!O1032)),4,3))</f>
        <v>4</v>
      </c>
      <c r="M1033" s="41">
        <f>IF(ISNUMBER(SEARCH("Yes",'2_all_summary'!$H1032)),IF(0&lt;'2_all_summary'!P1032,1,2),IF(0='2_all_summary'!P1032,4,3))</f>
        <v>4</v>
      </c>
      <c r="N1033" s="41">
        <f>IF(ISNUMBER(SEARCH("Yes",'2_all_summary'!$H1032)),IF(ISNUMBER(SEARCH("Yes",'2_all_summary'!Q1032)),1,2),IF(ISNUMBER(SEARCH("No",'2_all_summary'!Q1032)),4,3))</f>
        <v>4</v>
      </c>
      <c r="O1033" s="41">
        <f>IF(ISNUMBER(SEARCH("Yes",'2_all_summary'!$H1032)),IF(ISNUMBER(SEARCH("Yes",'2_all_summary'!R1032)),1,2),IF(ISNUMBER(SEARCH("No",'2_all_summary'!R1032)),4,3))</f>
        <v>4</v>
      </c>
      <c r="P1033" s="41">
        <f>IF(ISNUMBER(SEARCH("Yes",'2_all_summary'!$H1032)),IF(ISNUMBER(SEARCH("Yes",'2_all_summary'!S1032)),1,2),IF(ISNUMBER(SEARCH("No",'2_all_summary'!S1032)),4,3))</f>
        <v>4</v>
      </c>
      <c r="Q1033" s="41">
        <f>IF(ISNUMBER(SEARCH("Yes",'2_all_summary'!$H1032)),IF(0&lt;'2_all_summary'!T1032,1,2),IF(0='2_all_summary'!T1032,4,3))</f>
        <v>4</v>
      </c>
      <c r="R1033" s="41">
        <f>IF(ISNUMBER(SEARCH("Yes",'2_all_summary'!$H1032)),IF(ISNUMBER(SEARCH("Yes",'2_all_summary'!U1032)),1,2),IF(ISNUMBER(SEARCH("No",'2_all_summary'!U1032)),4,3))</f>
        <v>4</v>
      </c>
    </row>
    <row r="1034" spans="7:18" x14ac:dyDescent="0.3">
      <c r="G1034" s="56"/>
      <c r="H1034" s="41" t="str">
        <f>'2_all_summary'!D1033</f>
        <v>Empowering small-scale, community-based fisheries through a food systems framework</v>
      </c>
      <c r="I1034" s="41" t="str">
        <f>'2_all_summary'!E1033</f>
        <v>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Â© 2020 Elsevier Ltd</v>
      </c>
      <c r="J1034" s="41">
        <f>IF(ISNUMBER(SEARCH("Yes",'2_all_summary'!$H1033)),IF(ISNUMBER(SEARCH("Yes",'2_all_summary'!M1033)),1,2),IF(ISNUMBER(SEARCH("No",'2_all_summary'!M1033)),4,3))</f>
        <v>4</v>
      </c>
      <c r="K1034" s="41">
        <f>IF(ISNUMBER(SEARCH("Yes",'2_all_summary'!$H1033)),IF(ISNUMBER(SEARCH("Yes",'2_all_summary'!N1033)),1,2),IF(ISNUMBER(SEARCH("No",'2_all_summary'!N1033)),4,3))</f>
        <v>4</v>
      </c>
      <c r="L1034" s="41">
        <f>IF(ISNUMBER(SEARCH("Yes",'2_all_summary'!$H1033)),IF(ISNUMBER(SEARCH("Yes",'2_all_summary'!O1033)),1,2),IF(ISNUMBER(SEARCH("No",'2_all_summary'!O1033)),4,3))</f>
        <v>4</v>
      </c>
      <c r="M1034" s="41">
        <f>IF(ISNUMBER(SEARCH("Yes",'2_all_summary'!$H1033)),IF(0&lt;'2_all_summary'!P1033,1,2),IF(0='2_all_summary'!P1033,4,3))</f>
        <v>4</v>
      </c>
      <c r="N1034" s="41">
        <f>IF(ISNUMBER(SEARCH("Yes",'2_all_summary'!$H1033)),IF(ISNUMBER(SEARCH("Yes",'2_all_summary'!Q1033)),1,2),IF(ISNUMBER(SEARCH("No",'2_all_summary'!Q1033)),4,3))</f>
        <v>4</v>
      </c>
      <c r="O1034" s="41">
        <f>IF(ISNUMBER(SEARCH("Yes",'2_all_summary'!$H1033)),IF(ISNUMBER(SEARCH("Yes",'2_all_summary'!R1033)),1,2),IF(ISNUMBER(SEARCH("No",'2_all_summary'!R1033)),4,3))</f>
        <v>4</v>
      </c>
      <c r="P1034" s="41">
        <f>IF(ISNUMBER(SEARCH("Yes",'2_all_summary'!$H1033)),IF(ISNUMBER(SEARCH("Yes",'2_all_summary'!S1033)),1,2),IF(ISNUMBER(SEARCH("No",'2_all_summary'!S1033)),4,3))</f>
        <v>4</v>
      </c>
      <c r="Q1034" s="41">
        <f>IF(ISNUMBER(SEARCH("Yes",'2_all_summary'!$H1033)),IF(0&lt;'2_all_summary'!T1033,1,2),IF(0='2_all_summary'!T1033,4,3))</f>
        <v>4</v>
      </c>
      <c r="R1034" s="41">
        <f>IF(ISNUMBER(SEARCH("Yes",'2_all_summary'!$H1033)),IF(ISNUMBER(SEARCH("Yes",'2_all_summary'!U1033)),1,2),IF(ISNUMBER(SEARCH("No",'2_all_summary'!U1033)),4,3))</f>
        <v>4</v>
      </c>
    </row>
    <row r="1035" spans="7:18" x14ac:dyDescent="0.3">
      <c r="G1035" s="56"/>
      <c r="H1035" s="41" t="str">
        <f>'2_all_summary'!D1034</f>
        <v>Lack of cross-scale linkages reduces robustness of community-based fisheries management</v>
      </c>
      <c r="I1035" s="41" t="str">
        <f>'2_all_summary'!E1034</f>
        <v>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Â© 2009 Cudney-Bueno, Basurto.</v>
      </c>
      <c r="J1035" s="41">
        <f>IF(ISNUMBER(SEARCH("Yes",'2_all_summary'!$H1034)),IF(ISNUMBER(SEARCH("Yes",'2_all_summary'!M1034)),1,2),IF(ISNUMBER(SEARCH("No",'2_all_summary'!M1034)),4,3))</f>
        <v>4</v>
      </c>
      <c r="K1035" s="41">
        <f>IF(ISNUMBER(SEARCH("Yes",'2_all_summary'!$H1034)),IF(ISNUMBER(SEARCH("Yes",'2_all_summary'!N1034)),1,2),IF(ISNUMBER(SEARCH("No",'2_all_summary'!N1034)),4,3))</f>
        <v>4</v>
      </c>
      <c r="L1035" s="41">
        <f>IF(ISNUMBER(SEARCH("Yes",'2_all_summary'!$H1034)),IF(ISNUMBER(SEARCH("Yes",'2_all_summary'!O1034)),1,2),IF(ISNUMBER(SEARCH("No",'2_all_summary'!O1034)),4,3))</f>
        <v>4</v>
      </c>
      <c r="M1035" s="41">
        <f>IF(ISNUMBER(SEARCH("Yes",'2_all_summary'!$H1034)),IF(0&lt;'2_all_summary'!P1034,1,2),IF(0='2_all_summary'!P1034,4,3))</f>
        <v>4</v>
      </c>
      <c r="N1035" s="41">
        <f>IF(ISNUMBER(SEARCH("Yes",'2_all_summary'!$H1034)),IF(ISNUMBER(SEARCH("Yes",'2_all_summary'!Q1034)),1,2),IF(ISNUMBER(SEARCH("No",'2_all_summary'!Q1034)),4,3))</f>
        <v>4</v>
      </c>
      <c r="O1035" s="41">
        <f>IF(ISNUMBER(SEARCH("Yes",'2_all_summary'!$H1034)),IF(ISNUMBER(SEARCH("Yes",'2_all_summary'!R1034)),1,2),IF(ISNUMBER(SEARCH("No",'2_all_summary'!R1034)),4,3))</f>
        <v>4</v>
      </c>
      <c r="P1035" s="41">
        <f>IF(ISNUMBER(SEARCH("Yes",'2_all_summary'!$H1034)),IF(ISNUMBER(SEARCH("Yes",'2_all_summary'!S1034)),1,2),IF(ISNUMBER(SEARCH("No",'2_all_summary'!S1034)),4,3))</f>
        <v>4</v>
      </c>
      <c r="Q1035" s="41">
        <f>IF(ISNUMBER(SEARCH("Yes",'2_all_summary'!$H1034)),IF(0&lt;'2_all_summary'!T1034,1,2),IF(0='2_all_summary'!T1034,4,3))</f>
        <v>4</v>
      </c>
      <c r="R1035" s="41">
        <f>IF(ISNUMBER(SEARCH("Yes",'2_all_summary'!$H1034)),IF(ISNUMBER(SEARCH("Yes",'2_all_summary'!U1034)),1,2),IF(ISNUMBER(SEARCH("No",'2_all_summary'!U1034)),4,3))</f>
        <v>4</v>
      </c>
    </row>
    <row r="1036" spans="7:18" x14ac:dyDescent="0.3">
      <c r="G1036" s="56"/>
      <c r="H1036" s="41" t="str">
        <f>'2_all_summary'!D1035</f>
        <v>Prevalence and associated factors of goiter among rural children aged 6-12 years old in Northwest Ethiopia, cross -sectional study</v>
      </c>
      <c r="I1036" s="41" t="str">
        <f>'2_all_summary'!E1035</f>
        <v>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Â© 2014 Mesele et al.; licensee BioMed Central Ltd.</v>
      </c>
      <c r="J1036" s="41">
        <f>IF(ISNUMBER(SEARCH("Yes",'2_all_summary'!$H1035)),IF(ISNUMBER(SEARCH("Yes",'2_all_summary'!M1035)),1,2),IF(ISNUMBER(SEARCH("No",'2_all_summary'!M1035)),4,3))</f>
        <v>4</v>
      </c>
      <c r="K1036" s="41">
        <f>IF(ISNUMBER(SEARCH("Yes",'2_all_summary'!$H1035)),IF(ISNUMBER(SEARCH("Yes",'2_all_summary'!N1035)),1,2),IF(ISNUMBER(SEARCH("No",'2_all_summary'!N1035)),4,3))</f>
        <v>4</v>
      </c>
      <c r="L1036" s="41">
        <f>IF(ISNUMBER(SEARCH("Yes",'2_all_summary'!$H1035)),IF(ISNUMBER(SEARCH("Yes",'2_all_summary'!O1035)),1,2),IF(ISNUMBER(SEARCH("No",'2_all_summary'!O1035)),4,3))</f>
        <v>4</v>
      </c>
      <c r="M1036" s="41">
        <f>IF(ISNUMBER(SEARCH("Yes",'2_all_summary'!$H1035)),IF(0&lt;'2_all_summary'!P1035,1,2),IF(0='2_all_summary'!P1035,4,3))</f>
        <v>4</v>
      </c>
      <c r="N1036" s="41">
        <f>IF(ISNUMBER(SEARCH("Yes",'2_all_summary'!$H1035)),IF(ISNUMBER(SEARCH("Yes",'2_all_summary'!Q1035)),1,2),IF(ISNUMBER(SEARCH("No",'2_all_summary'!Q1035)),4,3))</f>
        <v>4</v>
      </c>
      <c r="O1036" s="41">
        <f>IF(ISNUMBER(SEARCH("Yes",'2_all_summary'!$H1035)),IF(ISNUMBER(SEARCH("Yes",'2_all_summary'!R1035)),1,2),IF(ISNUMBER(SEARCH("No",'2_all_summary'!R1035)),4,3))</f>
        <v>4</v>
      </c>
      <c r="P1036" s="41">
        <f>IF(ISNUMBER(SEARCH("Yes",'2_all_summary'!$H1035)),IF(ISNUMBER(SEARCH("Yes",'2_all_summary'!S1035)),1,2),IF(ISNUMBER(SEARCH("No",'2_all_summary'!S1035)),4,3))</f>
        <v>4</v>
      </c>
      <c r="Q1036" s="41">
        <f>IF(ISNUMBER(SEARCH("Yes",'2_all_summary'!$H1035)),IF(0&lt;'2_all_summary'!T1035,1,2),IF(0='2_all_summary'!T1035,4,3))</f>
        <v>4</v>
      </c>
      <c r="R1036" s="41">
        <f>IF(ISNUMBER(SEARCH("Yes",'2_all_summary'!$H1035)),IF(ISNUMBER(SEARCH("Yes",'2_all_summary'!U1035)),1,2),IF(ISNUMBER(SEARCH("No",'2_all_summary'!U1035)),4,3))</f>
        <v>4</v>
      </c>
    </row>
    <row r="1037" spans="7:18" x14ac:dyDescent="0.3">
      <c r="G1037" s="56"/>
      <c r="H1037" s="41" t="str">
        <f>'2_all_summary'!D1036</f>
        <v>The role of perceptions for community-based marine resource management</v>
      </c>
      <c r="I1037" s="41" t="str">
        <f>'2_all_summary'!E1036</f>
        <v>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Â© 2016 Beyerl, Putz and Breckwoldt.</v>
      </c>
      <c r="J1037" s="41">
        <f>IF(ISNUMBER(SEARCH("Yes",'2_all_summary'!$H1036)),IF(ISNUMBER(SEARCH("Yes",'2_all_summary'!M1036)),1,2),IF(ISNUMBER(SEARCH("No",'2_all_summary'!M1036)),4,3))</f>
        <v>1</v>
      </c>
      <c r="K1037" s="41">
        <f>IF(ISNUMBER(SEARCH("Yes",'2_all_summary'!$H1036)),IF(ISNUMBER(SEARCH("Yes",'2_all_summary'!N1036)),1,2),IF(ISNUMBER(SEARCH("No",'2_all_summary'!N1036)),4,3))</f>
        <v>1</v>
      </c>
      <c r="L1037" s="41">
        <f>IF(ISNUMBER(SEARCH("Yes",'2_all_summary'!$H1036)),IF(ISNUMBER(SEARCH("Yes",'2_all_summary'!O1036)),1,2),IF(ISNUMBER(SEARCH("No",'2_all_summary'!O1036)),4,3))</f>
        <v>1</v>
      </c>
      <c r="M1037" s="41">
        <f>IF(ISNUMBER(SEARCH("Yes",'2_all_summary'!$H1036)),IF(0&lt;'2_all_summary'!P1036,1,2),IF(0='2_all_summary'!P1036,4,3))</f>
        <v>1</v>
      </c>
      <c r="N1037" s="41">
        <f>IF(ISNUMBER(SEARCH("Yes",'2_all_summary'!$H1036)),IF(ISNUMBER(SEARCH("Yes",'2_all_summary'!Q1036)),1,2),IF(ISNUMBER(SEARCH("No",'2_all_summary'!Q1036)),4,3))</f>
        <v>2</v>
      </c>
      <c r="O1037" s="41">
        <f>IF(ISNUMBER(SEARCH("Yes",'2_all_summary'!$H1036)),IF(ISNUMBER(SEARCH("Yes",'2_all_summary'!R1036)),1,2),IF(ISNUMBER(SEARCH("No",'2_all_summary'!R1036)),4,3))</f>
        <v>1</v>
      </c>
      <c r="P1037" s="41">
        <f>IF(ISNUMBER(SEARCH("Yes",'2_all_summary'!$H1036)),IF(ISNUMBER(SEARCH("Yes",'2_all_summary'!S1036)),1,2),IF(ISNUMBER(SEARCH("No",'2_all_summary'!S1036)),4,3))</f>
        <v>1</v>
      </c>
      <c r="Q1037" s="41">
        <f>IF(ISNUMBER(SEARCH("Yes",'2_all_summary'!$H1036)),IF(0&lt;'2_all_summary'!T1036,1,2),IF(0='2_all_summary'!T1036,4,3))</f>
        <v>1</v>
      </c>
      <c r="R1037" s="41">
        <f>IF(ISNUMBER(SEARCH("Yes",'2_all_summary'!$H1036)),IF(ISNUMBER(SEARCH("Yes",'2_all_summary'!U1036)),1,2),IF(ISNUMBER(SEARCH("No",'2_all_summary'!U1036)),4,3))</f>
        <v>1</v>
      </c>
    </row>
    <row r="1038" spans="7:18" x14ac:dyDescent="0.3">
      <c r="G1038" s="56"/>
      <c r="H1038" s="41" t="str">
        <f>'2_all_summary'!D1037</f>
        <v>Biodiversity monitoring at the tonle sap lake of cambodia: A comparative assessment of local methods</v>
      </c>
      <c r="I1038" s="41" t="str">
        <f>'2_all_summary'!E1037</f>
        <v>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Â© Springer Science+Business Media, LLC 2012.</v>
      </c>
      <c r="J1038" s="41">
        <f>IF(ISNUMBER(SEARCH("Yes",'2_all_summary'!$H1037)),IF(ISNUMBER(SEARCH("Yes",'2_all_summary'!M1037)),1,2),IF(ISNUMBER(SEARCH("No",'2_all_summary'!M1037)),4,3))</f>
        <v>4</v>
      </c>
      <c r="K1038" s="41">
        <f>IF(ISNUMBER(SEARCH("Yes",'2_all_summary'!$H1037)),IF(ISNUMBER(SEARCH("Yes",'2_all_summary'!N1037)),1,2),IF(ISNUMBER(SEARCH("No",'2_all_summary'!N1037)),4,3))</f>
        <v>4</v>
      </c>
      <c r="L1038" s="41">
        <f>IF(ISNUMBER(SEARCH("Yes",'2_all_summary'!$H1037)),IF(ISNUMBER(SEARCH("Yes",'2_all_summary'!O1037)),1,2),IF(ISNUMBER(SEARCH("No",'2_all_summary'!O1037)),4,3))</f>
        <v>4</v>
      </c>
      <c r="M1038" s="41">
        <f>IF(ISNUMBER(SEARCH("Yes",'2_all_summary'!$H1037)),IF(0&lt;'2_all_summary'!P1037,1,2),IF(0='2_all_summary'!P1037,4,3))</f>
        <v>4</v>
      </c>
      <c r="N1038" s="41">
        <f>IF(ISNUMBER(SEARCH("Yes",'2_all_summary'!$H1037)),IF(ISNUMBER(SEARCH("Yes",'2_all_summary'!Q1037)),1,2),IF(ISNUMBER(SEARCH("No",'2_all_summary'!Q1037)),4,3))</f>
        <v>4</v>
      </c>
      <c r="O1038" s="41">
        <f>IF(ISNUMBER(SEARCH("Yes",'2_all_summary'!$H1037)),IF(ISNUMBER(SEARCH("Yes",'2_all_summary'!R1037)),1,2),IF(ISNUMBER(SEARCH("No",'2_all_summary'!R1037)),4,3))</f>
        <v>4</v>
      </c>
      <c r="P1038" s="41">
        <f>IF(ISNUMBER(SEARCH("Yes",'2_all_summary'!$H1037)),IF(ISNUMBER(SEARCH("Yes",'2_all_summary'!S1037)),1,2),IF(ISNUMBER(SEARCH("No",'2_all_summary'!S1037)),4,3))</f>
        <v>4</v>
      </c>
      <c r="Q1038" s="41">
        <f>IF(ISNUMBER(SEARCH("Yes",'2_all_summary'!$H1037)),IF(0&lt;'2_all_summary'!T1037,1,2),IF(0='2_all_summary'!T1037,4,3))</f>
        <v>4</v>
      </c>
      <c r="R1038" s="41">
        <f>IF(ISNUMBER(SEARCH("Yes",'2_all_summary'!$H1037)),IF(ISNUMBER(SEARCH("Yes",'2_all_summary'!U1037)),1,2),IF(ISNUMBER(SEARCH("No",'2_all_summary'!U1037)),4,3))</f>
        <v>4</v>
      </c>
    </row>
    <row r="1039" spans="7:18" x14ac:dyDescent="0.3">
      <c r="G1039" s="56"/>
      <c r="H1039" s="41">
        <f>'2_all_summary'!D1038</f>
        <v>0</v>
      </c>
      <c r="I1039" s="41" t="str">
        <f>'2_all_summary'!E1038</f>
        <v>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worldâ€™s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Â© 2023, The Author(s), under exclusive licence to Springer Science+Business Media, LLC, part of Springer Nature.</v>
      </c>
      <c r="J1039" s="41">
        <f>IF(ISNUMBER(SEARCH("Yes",'2_all_summary'!$H1038)),IF(ISNUMBER(SEARCH("Yes",'2_all_summary'!M1038)),1,2),IF(ISNUMBER(SEARCH("No",'2_all_summary'!M1038)),4,3))</f>
        <v>4</v>
      </c>
      <c r="K1039" s="41">
        <f>IF(ISNUMBER(SEARCH("Yes",'2_all_summary'!$H1038)),IF(ISNUMBER(SEARCH("Yes",'2_all_summary'!N1038)),1,2),IF(ISNUMBER(SEARCH("No",'2_all_summary'!N1038)),4,3))</f>
        <v>4</v>
      </c>
      <c r="L1039" s="41">
        <f>IF(ISNUMBER(SEARCH("Yes",'2_all_summary'!$H1038)),IF(ISNUMBER(SEARCH("Yes",'2_all_summary'!O1038)),1,2),IF(ISNUMBER(SEARCH("No",'2_all_summary'!O1038)),4,3))</f>
        <v>4</v>
      </c>
      <c r="M1039" s="41">
        <f>IF(ISNUMBER(SEARCH("Yes",'2_all_summary'!$H1038)),IF(0&lt;'2_all_summary'!P1038,1,2),IF(0='2_all_summary'!P1038,4,3))</f>
        <v>4</v>
      </c>
      <c r="N1039" s="41">
        <f>IF(ISNUMBER(SEARCH("Yes",'2_all_summary'!$H1038)),IF(ISNUMBER(SEARCH("Yes",'2_all_summary'!Q1038)),1,2),IF(ISNUMBER(SEARCH("No",'2_all_summary'!Q1038)),4,3))</f>
        <v>4</v>
      </c>
      <c r="O1039" s="41">
        <f>IF(ISNUMBER(SEARCH("Yes",'2_all_summary'!$H1038)),IF(ISNUMBER(SEARCH("Yes",'2_all_summary'!R1038)),1,2),IF(ISNUMBER(SEARCH("No",'2_all_summary'!R1038)),4,3))</f>
        <v>4</v>
      </c>
      <c r="P1039" s="41">
        <f>IF(ISNUMBER(SEARCH("Yes",'2_all_summary'!$H1038)),IF(ISNUMBER(SEARCH("Yes",'2_all_summary'!S1038)),1,2),IF(ISNUMBER(SEARCH("No",'2_all_summary'!S1038)),4,3))</f>
        <v>4</v>
      </c>
      <c r="Q1039" s="41">
        <f>IF(ISNUMBER(SEARCH("Yes",'2_all_summary'!$H1038)),IF(0&lt;'2_all_summary'!T1038,1,2),IF(0='2_all_summary'!T1038,4,3))</f>
        <v>4</v>
      </c>
      <c r="R1039" s="41">
        <f>IF(ISNUMBER(SEARCH("Yes",'2_all_summary'!$H1038)),IF(ISNUMBER(SEARCH("Yes",'2_all_summary'!U1038)),1,2),IF(ISNUMBER(SEARCH("No",'2_all_summary'!U1038)),4,3))</f>
        <v>4</v>
      </c>
    </row>
    <row r="1040" spans="7:18" x14ac:dyDescent="0.3">
      <c r="G1040" s="56"/>
      <c r="H1040" s="41" t="str">
        <f>'2_all_summary'!D1039</f>
        <v>Opportunities and impediments for use of local data in the management of salmon fisheries</v>
      </c>
      <c r="I1040" s="41" t="str">
        <f>'2_all_summary'!E1039</f>
        <v>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Â© 2021 by the author(s).</v>
      </c>
      <c r="J1040" s="41">
        <f>IF(ISNUMBER(SEARCH("Yes",'2_all_summary'!$H1039)),IF(ISNUMBER(SEARCH("Yes",'2_all_summary'!M1039)),1,2),IF(ISNUMBER(SEARCH("No",'2_all_summary'!M1039)),4,3))</f>
        <v>4</v>
      </c>
      <c r="K1040" s="41">
        <f>IF(ISNUMBER(SEARCH("Yes",'2_all_summary'!$H1039)),IF(ISNUMBER(SEARCH("Yes",'2_all_summary'!N1039)),1,2),IF(ISNUMBER(SEARCH("No",'2_all_summary'!N1039)),4,3))</f>
        <v>4</v>
      </c>
      <c r="L1040" s="41">
        <f>IF(ISNUMBER(SEARCH("Yes",'2_all_summary'!$H1039)),IF(ISNUMBER(SEARCH("Yes",'2_all_summary'!O1039)),1,2),IF(ISNUMBER(SEARCH("No",'2_all_summary'!O1039)),4,3))</f>
        <v>4</v>
      </c>
      <c r="M1040" s="41">
        <f>IF(ISNUMBER(SEARCH("Yes",'2_all_summary'!$H1039)),IF(0&lt;'2_all_summary'!P1039,1,2),IF(0='2_all_summary'!P1039,4,3))</f>
        <v>4</v>
      </c>
      <c r="N1040" s="41">
        <f>IF(ISNUMBER(SEARCH("Yes",'2_all_summary'!$H1039)),IF(ISNUMBER(SEARCH("Yes",'2_all_summary'!Q1039)),1,2),IF(ISNUMBER(SEARCH("No",'2_all_summary'!Q1039)),4,3))</f>
        <v>4</v>
      </c>
      <c r="O1040" s="41">
        <f>IF(ISNUMBER(SEARCH("Yes",'2_all_summary'!$H1039)),IF(ISNUMBER(SEARCH("Yes",'2_all_summary'!R1039)),1,2),IF(ISNUMBER(SEARCH("No",'2_all_summary'!R1039)),4,3))</f>
        <v>4</v>
      </c>
      <c r="P1040" s="41">
        <f>IF(ISNUMBER(SEARCH("Yes",'2_all_summary'!$H1039)),IF(ISNUMBER(SEARCH("Yes",'2_all_summary'!S1039)),1,2),IF(ISNUMBER(SEARCH("No",'2_all_summary'!S1039)),4,3))</f>
        <v>4</v>
      </c>
      <c r="Q1040" s="41">
        <f>IF(ISNUMBER(SEARCH("Yes",'2_all_summary'!$H1039)),IF(0&lt;'2_all_summary'!T1039,1,2),IF(0='2_all_summary'!T1039,4,3))</f>
        <v>4</v>
      </c>
      <c r="R1040" s="41">
        <f>IF(ISNUMBER(SEARCH("Yes",'2_all_summary'!$H1039)),IF(ISNUMBER(SEARCH("Yes",'2_all_summary'!U1039)),1,2),IF(ISNUMBER(SEARCH("No",'2_all_summary'!U1039)),4,3))</f>
        <v>4</v>
      </c>
    </row>
    <row r="1041" spans="7:18" x14ac:dyDescent="0.3">
      <c r="G1041" s="56"/>
      <c r="H1041" s="41" t="str">
        <f>'2_all_summary'!D1040</f>
        <v>Stakeholder participation in research design and decisions: Scientists, fishers, and mercury in saltwater fish</v>
      </c>
      <c r="I1041" s="41" t="str">
        <f>'2_all_summary'!E1040</f>
        <v>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Â© 2013 International Association for Ecology and Health.</v>
      </c>
      <c r="J1041" s="41">
        <f>IF(ISNUMBER(SEARCH("Yes",'2_all_summary'!$H1040)),IF(ISNUMBER(SEARCH("Yes",'2_all_summary'!M1040)),1,2),IF(ISNUMBER(SEARCH("No",'2_all_summary'!M1040)),4,3))</f>
        <v>4</v>
      </c>
      <c r="K1041" s="41">
        <f>IF(ISNUMBER(SEARCH("Yes",'2_all_summary'!$H1040)),IF(ISNUMBER(SEARCH("Yes",'2_all_summary'!N1040)),1,2),IF(ISNUMBER(SEARCH("No",'2_all_summary'!N1040)),4,3))</f>
        <v>4</v>
      </c>
      <c r="L1041" s="41">
        <f>IF(ISNUMBER(SEARCH("Yes",'2_all_summary'!$H1040)),IF(ISNUMBER(SEARCH("Yes",'2_all_summary'!O1040)),1,2),IF(ISNUMBER(SEARCH("No",'2_all_summary'!O1040)),4,3))</f>
        <v>4</v>
      </c>
      <c r="M1041" s="41">
        <f>IF(ISNUMBER(SEARCH("Yes",'2_all_summary'!$H1040)),IF(0&lt;'2_all_summary'!P1040,1,2),IF(0='2_all_summary'!P1040,4,3))</f>
        <v>4</v>
      </c>
      <c r="N1041" s="41">
        <f>IF(ISNUMBER(SEARCH("Yes",'2_all_summary'!$H1040)),IF(ISNUMBER(SEARCH("Yes",'2_all_summary'!Q1040)),1,2),IF(ISNUMBER(SEARCH("No",'2_all_summary'!Q1040)),4,3))</f>
        <v>4</v>
      </c>
      <c r="O1041" s="41">
        <f>IF(ISNUMBER(SEARCH("Yes",'2_all_summary'!$H1040)),IF(ISNUMBER(SEARCH("Yes",'2_all_summary'!R1040)),1,2),IF(ISNUMBER(SEARCH("No",'2_all_summary'!R1040)),4,3))</f>
        <v>4</v>
      </c>
      <c r="P1041" s="41">
        <f>IF(ISNUMBER(SEARCH("Yes",'2_all_summary'!$H1040)),IF(ISNUMBER(SEARCH("Yes",'2_all_summary'!S1040)),1,2),IF(ISNUMBER(SEARCH("No",'2_all_summary'!S1040)),4,3))</f>
        <v>4</v>
      </c>
      <c r="Q1041" s="41">
        <f>IF(ISNUMBER(SEARCH("Yes",'2_all_summary'!$H1040)),IF(0&lt;'2_all_summary'!T1040,1,2),IF(0='2_all_summary'!T1040,4,3))</f>
        <v>4</v>
      </c>
      <c r="R1041" s="41">
        <f>IF(ISNUMBER(SEARCH("Yes",'2_all_summary'!$H1040)),IF(ISNUMBER(SEARCH("Yes",'2_all_summary'!U1040)),1,2),IF(ISNUMBER(SEARCH("No",'2_all_summary'!U1040)),4,3))</f>
        <v>4</v>
      </c>
    </row>
    <row r="1042" spans="7:18" x14ac:dyDescent="0.3">
      <c r="G1042" s="56"/>
      <c r="H1042" s="41" t="str">
        <f>'2_all_summary'!D1041</f>
        <v>Social-ecological resilience and community-based tourism in the commonwealth of Dominica</v>
      </c>
      <c r="I1042" s="41" t="str">
        <f>'2_all_summary'!E1041</f>
        <v>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islandâ€™s tourism reputation and its interconnected primary industries (farming, fishing, and tourism). These emergent themes that hinder local residentsâ€™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Â© 2021 Informa UK Limited, trading as Taylor &amp; Francis Group.</v>
      </c>
      <c r="J1042" s="41">
        <f>IF(ISNUMBER(SEARCH("Yes",'2_all_summary'!$H1041)),IF(ISNUMBER(SEARCH("Yes",'2_all_summary'!M1041)),1,2),IF(ISNUMBER(SEARCH("No",'2_all_summary'!M1041)),4,3))</f>
        <v>4</v>
      </c>
      <c r="K1042" s="41">
        <f>IF(ISNUMBER(SEARCH("Yes",'2_all_summary'!$H1041)),IF(ISNUMBER(SEARCH("Yes",'2_all_summary'!N1041)),1,2),IF(ISNUMBER(SEARCH("No",'2_all_summary'!N1041)),4,3))</f>
        <v>4</v>
      </c>
      <c r="L1042" s="41">
        <f>IF(ISNUMBER(SEARCH("Yes",'2_all_summary'!$H1041)),IF(ISNUMBER(SEARCH("Yes",'2_all_summary'!O1041)),1,2),IF(ISNUMBER(SEARCH("No",'2_all_summary'!O1041)),4,3))</f>
        <v>4</v>
      </c>
      <c r="M1042" s="41">
        <f>IF(ISNUMBER(SEARCH("Yes",'2_all_summary'!$H1041)),IF(0&lt;'2_all_summary'!P1041,1,2),IF(0='2_all_summary'!P1041,4,3))</f>
        <v>4</v>
      </c>
      <c r="N1042" s="41">
        <f>IF(ISNUMBER(SEARCH("Yes",'2_all_summary'!$H1041)),IF(ISNUMBER(SEARCH("Yes",'2_all_summary'!Q1041)),1,2),IF(ISNUMBER(SEARCH("No",'2_all_summary'!Q1041)),4,3))</f>
        <v>4</v>
      </c>
      <c r="O1042" s="41">
        <f>IF(ISNUMBER(SEARCH("Yes",'2_all_summary'!$H1041)),IF(ISNUMBER(SEARCH("Yes",'2_all_summary'!R1041)),1,2),IF(ISNUMBER(SEARCH("No",'2_all_summary'!R1041)),4,3))</f>
        <v>4</v>
      </c>
      <c r="P1042" s="41">
        <f>IF(ISNUMBER(SEARCH("Yes",'2_all_summary'!$H1041)),IF(ISNUMBER(SEARCH("Yes",'2_all_summary'!S1041)),1,2),IF(ISNUMBER(SEARCH("No",'2_all_summary'!S1041)),4,3))</f>
        <v>4</v>
      </c>
      <c r="Q1042" s="41">
        <f>IF(ISNUMBER(SEARCH("Yes",'2_all_summary'!$H1041)),IF(0&lt;'2_all_summary'!T1041,1,2),IF(0='2_all_summary'!T1041,4,3))</f>
        <v>4</v>
      </c>
      <c r="R1042" s="41">
        <f>IF(ISNUMBER(SEARCH("Yes",'2_all_summary'!$H1041)),IF(ISNUMBER(SEARCH("Yes",'2_all_summary'!U1041)),1,2),IF(ISNUMBER(SEARCH("No",'2_all_summary'!U1041)),4,3))</f>
        <v>4</v>
      </c>
    </row>
    <row r="1043" spans="7:18" x14ac:dyDescent="0.3">
      <c r="G1043" s="56"/>
      <c r="H1043" s="41" t="str">
        <f>'2_all_summary'!D1042</f>
        <v>Small-scale fisheries of coral reefs and the need for community-based resource management in Malalison Island, Philippines</v>
      </c>
      <c r="I1043" s="41" t="str">
        <f>'2_all_summary'!E1042</f>
        <v>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Â© 1996 Elsevier Science B.V. All rights reserved.</v>
      </c>
      <c r="J1043" s="41">
        <f>IF(ISNUMBER(SEARCH("Yes",'2_all_summary'!$H1042)),IF(ISNUMBER(SEARCH("Yes",'2_all_summary'!M1042)),1,2),IF(ISNUMBER(SEARCH("No",'2_all_summary'!M1042)),4,3))</f>
        <v>4</v>
      </c>
      <c r="K1043" s="41">
        <f>IF(ISNUMBER(SEARCH("Yes",'2_all_summary'!$H1042)),IF(ISNUMBER(SEARCH("Yes",'2_all_summary'!N1042)),1,2),IF(ISNUMBER(SEARCH("No",'2_all_summary'!N1042)),4,3))</f>
        <v>4</v>
      </c>
      <c r="L1043" s="41">
        <f>IF(ISNUMBER(SEARCH("Yes",'2_all_summary'!$H1042)),IF(ISNUMBER(SEARCH("Yes",'2_all_summary'!O1042)),1,2),IF(ISNUMBER(SEARCH("No",'2_all_summary'!O1042)),4,3))</f>
        <v>4</v>
      </c>
      <c r="M1043" s="41">
        <f>IF(ISNUMBER(SEARCH("Yes",'2_all_summary'!$H1042)),IF(0&lt;'2_all_summary'!P1042,1,2),IF(0='2_all_summary'!P1042,4,3))</f>
        <v>4</v>
      </c>
      <c r="N1043" s="41">
        <f>IF(ISNUMBER(SEARCH("Yes",'2_all_summary'!$H1042)),IF(ISNUMBER(SEARCH("Yes",'2_all_summary'!Q1042)),1,2),IF(ISNUMBER(SEARCH("No",'2_all_summary'!Q1042)),4,3))</f>
        <v>4</v>
      </c>
      <c r="O1043" s="41">
        <f>IF(ISNUMBER(SEARCH("Yes",'2_all_summary'!$H1042)),IF(ISNUMBER(SEARCH("Yes",'2_all_summary'!R1042)),1,2),IF(ISNUMBER(SEARCH("No",'2_all_summary'!R1042)),4,3))</f>
        <v>4</v>
      </c>
      <c r="P1043" s="41">
        <f>IF(ISNUMBER(SEARCH("Yes",'2_all_summary'!$H1042)),IF(ISNUMBER(SEARCH("Yes",'2_all_summary'!S1042)),1,2),IF(ISNUMBER(SEARCH("No",'2_all_summary'!S1042)),4,3))</f>
        <v>4</v>
      </c>
      <c r="Q1043" s="41">
        <f>IF(ISNUMBER(SEARCH("Yes",'2_all_summary'!$H1042)),IF(0&lt;'2_all_summary'!T1042,1,2),IF(0='2_all_summary'!T1042,4,3))</f>
        <v>4</v>
      </c>
      <c r="R1043" s="41">
        <f>IF(ISNUMBER(SEARCH("Yes",'2_all_summary'!$H1042)),IF(ISNUMBER(SEARCH("Yes",'2_all_summary'!U1042)),1,2),IF(ISNUMBER(SEARCH("No",'2_all_summary'!U1042)),4,3))</f>
        <v>4</v>
      </c>
    </row>
    <row r="1044" spans="7:18" x14ac:dyDescent="0.3">
      <c r="G1044" s="56"/>
      <c r="H1044" s="41" t="str">
        <f>'2_all_summary'!D1043</f>
        <v>The community-based management of coastal fisheries in Himeshima, Oita Prefectura, Japan: A case study of the fishing ground regulations on the offshore fixed gill net fishery</v>
      </c>
      <c r="I1044" s="41" t="str">
        <f>'2_all_summary'!E1043</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v>
      </c>
      <c r="J1044" s="41">
        <f>IF(ISNUMBER(SEARCH("Yes",'2_all_summary'!$H1043)),IF(ISNUMBER(SEARCH("Yes",'2_all_summary'!M1043)),1,2),IF(ISNUMBER(SEARCH("No",'2_all_summary'!M1043)),4,3))</f>
        <v>4</v>
      </c>
      <c r="K1044" s="41">
        <f>IF(ISNUMBER(SEARCH("Yes",'2_all_summary'!$H1043)),IF(ISNUMBER(SEARCH("Yes",'2_all_summary'!N1043)),1,2),IF(ISNUMBER(SEARCH("No",'2_all_summary'!N1043)),4,3))</f>
        <v>4</v>
      </c>
      <c r="L1044" s="41">
        <f>IF(ISNUMBER(SEARCH("Yes",'2_all_summary'!$H1043)),IF(ISNUMBER(SEARCH("Yes",'2_all_summary'!O1043)),1,2),IF(ISNUMBER(SEARCH("No",'2_all_summary'!O1043)),4,3))</f>
        <v>4</v>
      </c>
      <c r="M1044" s="41">
        <f>IF(ISNUMBER(SEARCH("Yes",'2_all_summary'!$H1043)),IF(0&lt;'2_all_summary'!P1043,1,2),IF(0='2_all_summary'!P1043,4,3))</f>
        <v>4</v>
      </c>
      <c r="N1044" s="41">
        <f>IF(ISNUMBER(SEARCH("Yes",'2_all_summary'!$H1043)),IF(ISNUMBER(SEARCH("Yes",'2_all_summary'!Q1043)),1,2),IF(ISNUMBER(SEARCH("No",'2_all_summary'!Q1043)),4,3))</f>
        <v>4</v>
      </c>
      <c r="O1044" s="41">
        <f>IF(ISNUMBER(SEARCH("Yes",'2_all_summary'!$H1043)),IF(ISNUMBER(SEARCH("Yes",'2_all_summary'!R1043)),1,2),IF(ISNUMBER(SEARCH("No",'2_all_summary'!R1043)),4,3))</f>
        <v>4</v>
      </c>
      <c r="P1044" s="41">
        <f>IF(ISNUMBER(SEARCH("Yes",'2_all_summary'!$H1043)),IF(ISNUMBER(SEARCH("Yes",'2_all_summary'!S1043)),1,2),IF(ISNUMBER(SEARCH("No",'2_all_summary'!S1043)),4,3))</f>
        <v>4</v>
      </c>
      <c r="Q1044" s="41">
        <f>IF(ISNUMBER(SEARCH("Yes",'2_all_summary'!$H1043)),IF(0&lt;'2_all_summary'!T1043,1,2),IF(0='2_all_summary'!T1043,4,3))</f>
        <v>4</v>
      </c>
      <c r="R1044" s="41">
        <f>IF(ISNUMBER(SEARCH("Yes",'2_all_summary'!$H1043)),IF(ISNUMBER(SEARCH("Yes",'2_all_summary'!U1043)),1,2),IF(ISNUMBER(SEARCH("No",'2_all_summary'!U1043)),4,3))</f>
        <v>4</v>
      </c>
    </row>
    <row r="1045" spans="7:18" x14ac:dyDescent="0.3">
      <c r="G1045" s="56"/>
      <c r="H1045" s="41" t="str">
        <f>'2_all_summary'!D1044</f>
        <v>Depleting Fish Resources, Declining Fishing Communities, and the State Revitalization Project in Korea</v>
      </c>
      <c r="I1045" s="41" t="str">
        <f>'2_all_summary'!E1044</f>
        <v>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v>
      </c>
      <c r="J1045" s="41">
        <f>IF(ISNUMBER(SEARCH("Yes",'2_all_summary'!$H1044)),IF(ISNUMBER(SEARCH("Yes",'2_all_summary'!M1044)),1,2),IF(ISNUMBER(SEARCH("No",'2_all_summary'!M1044)),4,3))</f>
        <v>4</v>
      </c>
      <c r="K1045" s="41">
        <f>IF(ISNUMBER(SEARCH("Yes",'2_all_summary'!$H1044)),IF(ISNUMBER(SEARCH("Yes",'2_all_summary'!N1044)),1,2),IF(ISNUMBER(SEARCH("No",'2_all_summary'!N1044)),4,3))</f>
        <v>4</v>
      </c>
      <c r="L1045" s="41">
        <f>IF(ISNUMBER(SEARCH("Yes",'2_all_summary'!$H1044)),IF(ISNUMBER(SEARCH("Yes",'2_all_summary'!O1044)),1,2),IF(ISNUMBER(SEARCH("No",'2_all_summary'!O1044)),4,3))</f>
        <v>4</v>
      </c>
      <c r="M1045" s="41">
        <f>IF(ISNUMBER(SEARCH("Yes",'2_all_summary'!$H1044)),IF(0&lt;'2_all_summary'!P1044,1,2),IF(0='2_all_summary'!P1044,4,3))</f>
        <v>4</v>
      </c>
      <c r="N1045" s="41">
        <f>IF(ISNUMBER(SEARCH("Yes",'2_all_summary'!$H1044)),IF(ISNUMBER(SEARCH("Yes",'2_all_summary'!Q1044)),1,2),IF(ISNUMBER(SEARCH("No",'2_all_summary'!Q1044)),4,3))</f>
        <v>4</v>
      </c>
      <c r="O1045" s="41">
        <f>IF(ISNUMBER(SEARCH("Yes",'2_all_summary'!$H1044)),IF(ISNUMBER(SEARCH("Yes",'2_all_summary'!R1044)),1,2),IF(ISNUMBER(SEARCH("No",'2_all_summary'!R1044)),4,3))</f>
        <v>4</v>
      </c>
      <c r="P1045" s="41">
        <f>IF(ISNUMBER(SEARCH("Yes",'2_all_summary'!$H1044)),IF(ISNUMBER(SEARCH("Yes",'2_all_summary'!S1044)),1,2),IF(ISNUMBER(SEARCH("No",'2_all_summary'!S1044)),4,3))</f>
        <v>4</v>
      </c>
      <c r="Q1045" s="41">
        <f>IF(ISNUMBER(SEARCH("Yes",'2_all_summary'!$H1044)),IF(0&lt;'2_all_summary'!T1044,1,2),IF(0='2_all_summary'!T1044,4,3))</f>
        <v>4</v>
      </c>
      <c r="R1045" s="41">
        <f>IF(ISNUMBER(SEARCH("Yes",'2_all_summary'!$H1044)),IF(ISNUMBER(SEARCH("Yes",'2_all_summary'!U1044)),1,2),IF(ISNUMBER(SEARCH("No",'2_all_summary'!U1044)),4,3))</f>
        <v>4</v>
      </c>
    </row>
    <row r="1046" spans="7:18" x14ac:dyDescent="0.3">
      <c r="G1046" s="56"/>
      <c r="H1046" s="41" t="str">
        <f>'2_all_summary'!D1045</f>
        <v>Compliance and enforcement of community-based coastal resource management regulations in North Sulawesi, Indonesia</v>
      </c>
      <c r="I1046" s="41" t="str">
        <f>'2_all_summary'!E1045</f>
        <v>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v>
      </c>
      <c r="J1046" s="41">
        <f>IF(ISNUMBER(SEARCH("Yes",'2_all_summary'!$H1045)),IF(ISNUMBER(SEARCH("Yes",'2_all_summary'!M1045)),1,2),IF(ISNUMBER(SEARCH("No",'2_all_summary'!M1045)),4,3))</f>
        <v>4</v>
      </c>
      <c r="K1046" s="41">
        <f>IF(ISNUMBER(SEARCH("Yes",'2_all_summary'!$H1045)),IF(ISNUMBER(SEARCH("Yes",'2_all_summary'!N1045)),1,2),IF(ISNUMBER(SEARCH("No",'2_all_summary'!N1045)),4,3))</f>
        <v>4</v>
      </c>
      <c r="L1046" s="41">
        <f>IF(ISNUMBER(SEARCH("Yes",'2_all_summary'!$H1045)),IF(ISNUMBER(SEARCH("Yes",'2_all_summary'!O1045)),1,2),IF(ISNUMBER(SEARCH("No",'2_all_summary'!O1045)),4,3))</f>
        <v>4</v>
      </c>
      <c r="M1046" s="41">
        <f>IF(ISNUMBER(SEARCH("Yes",'2_all_summary'!$H1045)),IF(0&lt;'2_all_summary'!P1045,1,2),IF(0='2_all_summary'!P1045,4,3))</f>
        <v>4</v>
      </c>
      <c r="N1046" s="41">
        <f>IF(ISNUMBER(SEARCH("Yes",'2_all_summary'!$H1045)),IF(ISNUMBER(SEARCH("Yes",'2_all_summary'!Q1045)),1,2),IF(ISNUMBER(SEARCH("No",'2_all_summary'!Q1045)),4,3))</f>
        <v>4</v>
      </c>
      <c r="O1046" s="41">
        <f>IF(ISNUMBER(SEARCH("Yes",'2_all_summary'!$H1045)),IF(ISNUMBER(SEARCH("Yes",'2_all_summary'!R1045)),1,2),IF(ISNUMBER(SEARCH("No",'2_all_summary'!R1045)),4,3))</f>
        <v>4</v>
      </c>
      <c r="P1046" s="41">
        <f>IF(ISNUMBER(SEARCH("Yes",'2_all_summary'!$H1045)),IF(ISNUMBER(SEARCH("Yes",'2_all_summary'!S1045)),1,2),IF(ISNUMBER(SEARCH("No",'2_all_summary'!S1045)),4,3))</f>
        <v>4</v>
      </c>
      <c r="Q1046" s="41">
        <f>IF(ISNUMBER(SEARCH("Yes",'2_all_summary'!$H1045)),IF(0&lt;'2_all_summary'!T1045,1,2),IF(0='2_all_summary'!T1045,4,3))</f>
        <v>4</v>
      </c>
      <c r="R1046" s="41">
        <f>IF(ISNUMBER(SEARCH("Yes",'2_all_summary'!$H1045)),IF(ISNUMBER(SEARCH("Yes",'2_all_summary'!U1045)),1,2),IF(ISNUMBER(SEARCH("No",'2_all_summary'!U1045)),4,3))</f>
        <v>4</v>
      </c>
    </row>
    <row r="1047" spans="7:18" x14ac:dyDescent="0.3">
      <c r="G1047" s="56"/>
      <c r="H1047" s="41" t="str">
        <f>'2_all_summary'!D1046</f>
        <v>Factors influencing community fishers' leadership engagement in international small-scale fisheries</v>
      </c>
      <c r="I1047" s="41" t="str">
        <f>'2_all_summary'!E1046</f>
        <v>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Â© 2016 Sutton and Rudd.</v>
      </c>
      <c r="J1047" s="41">
        <f>IF(ISNUMBER(SEARCH("Yes",'2_all_summary'!$H1046)),IF(ISNUMBER(SEARCH("Yes",'2_all_summary'!M1046)),1,2),IF(ISNUMBER(SEARCH("No",'2_all_summary'!M1046)),4,3))</f>
        <v>4</v>
      </c>
      <c r="K1047" s="41">
        <f>IF(ISNUMBER(SEARCH("Yes",'2_all_summary'!$H1046)),IF(ISNUMBER(SEARCH("Yes",'2_all_summary'!N1046)),1,2),IF(ISNUMBER(SEARCH("No",'2_all_summary'!N1046)),4,3))</f>
        <v>4</v>
      </c>
      <c r="L1047" s="41">
        <f>IF(ISNUMBER(SEARCH("Yes",'2_all_summary'!$H1046)),IF(ISNUMBER(SEARCH("Yes",'2_all_summary'!O1046)),1,2),IF(ISNUMBER(SEARCH("No",'2_all_summary'!O1046)),4,3))</f>
        <v>4</v>
      </c>
      <c r="M1047" s="41">
        <f>IF(ISNUMBER(SEARCH("Yes",'2_all_summary'!$H1046)),IF(0&lt;'2_all_summary'!P1046,1,2),IF(0='2_all_summary'!P1046,4,3))</f>
        <v>4</v>
      </c>
      <c r="N1047" s="41">
        <f>IF(ISNUMBER(SEARCH("Yes",'2_all_summary'!$H1046)),IF(ISNUMBER(SEARCH("Yes",'2_all_summary'!Q1046)),1,2),IF(ISNUMBER(SEARCH("No",'2_all_summary'!Q1046)),4,3))</f>
        <v>4</v>
      </c>
      <c r="O1047" s="41">
        <f>IF(ISNUMBER(SEARCH("Yes",'2_all_summary'!$H1046)),IF(ISNUMBER(SEARCH("Yes",'2_all_summary'!R1046)),1,2),IF(ISNUMBER(SEARCH("No",'2_all_summary'!R1046)),4,3))</f>
        <v>4</v>
      </c>
      <c r="P1047" s="41">
        <f>IF(ISNUMBER(SEARCH("Yes",'2_all_summary'!$H1046)),IF(ISNUMBER(SEARCH("Yes",'2_all_summary'!S1046)),1,2),IF(ISNUMBER(SEARCH("No",'2_all_summary'!S1046)),4,3))</f>
        <v>4</v>
      </c>
      <c r="Q1047" s="41">
        <f>IF(ISNUMBER(SEARCH("Yes",'2_all_summary'!$H1046)),IF(0&lt;'2_all_summary'!T1046,1,2),IF(0='2_all_summary'!T1046,4,3))</f>
        <v>4</v>
      </c>
      <c r="R1047" s="41">
        <f>IF(ISNUMBER(SEARCH("Yes",'2_all_summary'!$H1046)),IF(ISNUMBER(SEARCH("Yes",'2_all_summary'!U1046)),1,2),IF(ISNUMBER(SEARCH("No",'2_all_summary'!U1046)),4,3))</f>
        <v>4</v>
      </c>
    </row>
    <row r="1048" spans="7:18" x14ac:dyDescent="0.3">
      <c r="G1048" s="56"/>
      <c r="H1048" s="41" t="str">
        <f>'2_all_summary'!D1047</f>
        <v>Analysis of high-risk behaviors related to HIV infection in men who have sex with men recruited by different methods [ä¸åŒæ–¹å¼æ‹›å‹Ÿçš„ç”·ç”·æ€§è¡Œä¸ºäººç¾¤HIV æ„ŸæŸ“é«˜å±æ€§è¡Œä¸ºæ¯”è¾ƒåˆ†æž]</v>
      </c>
      <c r="I1048" s="41" t="str">
        <f>'2_all_summary'!E1047</f>
        <v>Objective To analyze high-risk behaviors related to HIV infection in men who have sex with menï¼ˆMSMï¼‰recruited by different methods in Zhenjiang city, and to provide a reference for precise prevention and control of acquired immunodeficiency syndromeï¼ˆAIDSï¼‰. Methods From April to June in 2020, MSM in Zhenjiang city were recruited as research subjects through the center for disease control and preventionï¼ˆCDCï¼‰voluntary counseling and testingï¼ˆVCTï¼‰clinic and community-based organizations ï¼ˆCBOsï¼‰. Information such as demographic characteristics, drug abuse, HIV testing history and high-risk sexual behavior were collected through a unified questionnaire survey. Chi-square test or Fisherâ€²s exact test was used to analyze differences in relevant characteristics of MSM recruited by different methods. Results A total of 641 MSM were recruited by the two methods, including 442ï¼ˆ68.95%ï¼‰recruited from CBOs and 199ï¼ˆ31.05%ï¼‰from CDC; the proportion of MSM aged under 20 years was significantly higher in the CBO groupï¼ˆ6.56%ï¼‰than in the CDC groupï¼ˆ1.01%, Ï‡2 = 9.20, P = 0.002ï¼‰; the proportions of MSM receiving health education information on potential hazards of drug use from professional health institutions and new network media were significantly higher in the CDC group ï¼ˆ7.54% ï¼»15/199ï¼½, 16.58% ï¼»33/199ï¼½, respectivelyï¼‰than in the CBO groupï¼ˆ3.39%ï¼»15/442ï¼½, Ï‡2 = 5.28, P = 0.022; 9.50%ï¼»42/442ï¼½, Ï‡2 = 6.66, P = 0.010ï¼‰. In terms of characteristics of sexual behavior, the CBO group showed significantly increased proportions of individuals having group sex ï¼ˆ25.21%, 30 casesï¼‰ and those having unprotected sexual intercourse with womenï¼ˆ47.51%, 210 casesï¼‰compared with the CDC groupï¼ˆ7.50%ï¼»6 casesï¼½, Ï‡2 = 10.13ï¼ŒP = 0.001; 27.64%ï¼»55 casesï¼½, Ï‡2 = 22.35ï¼ŒP &amp;lt; 0.001, respectivelyï¼‰, but significantly decreased proportions of heterosexualsï¼ˆ2.04%, 9 casesï¼‰, individuals unknowing about the HIV status of sexual partnersï¼ˆ22.40%, 99 casesï¼‰and those having unprotected anal sex with menï¼ˆ39.82%, 176 casesï¼‰compared with the CDC groupï¼ˆ6.53%ï¼»13 casesï¼½, Ï‡2 = 8.37, P = 0.004; 39.70%ï¼»79 casesï¼½, Ï‡2 = 20.48, P &amp;lt; 0.001; 57.29%ï¼»114 casesï¼½, Ï‡2 = 16.90, P &amp;lt; 0.001, respectivelyï¼‰. Compared with the CDC group, the CBO group showed significantly decreased proportions of individuals ever having an HIV testï¼ˆ74.43%ï¼»329 casesï¼½vs. 80.90% ï¼»161 casesï¼½, Ï‡2 = 3.19, P = 0.074ï¼‰and those getting the latest HIV test from CDCï¼ˆ23.10%ï¼»76 casesï¼½vs. 57.14%ï¼»92 casesï¼½, Ï‡2 = 99.41, P &amp;lt; 0.001ï¼‰, as well as decreased prevalence of HIV infectionï¼ˆ5.20%ï¼»23 casesï¼½vs. 13.07%ï¼»26 casesï¼½, Ï‡2 = 21.85, P &amp;lt; 0.001ï¼‰.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Â© by authors.</v>
      </c>
      <c r="J1048" s="41">
        <f>IF(ISNUMBER(SEARCH("Yes",'2_all_summary'!$H1047)),IF(ISNUMBER(SEARCH("Yes",'2_all_summary'!M1047)),1,2),IF(ISNUMBER(SEARCH("No",'2_all_summary'!M1047)),4,3))</f>
        <v>4</v>
      </c>
      <c r="K1048" s="41">
        <f>IF(ISNUMBER(SEARCH("Yes",'2_all_summary'!$H1047)),IF(ISNUMBER(SEARCH("Yes",'2_all_summary'!N1047)),1,2),IF(ISNUMBER(SEARCH("No",'2_all_summary'!N1047)),4,3))</f>
        <v>4</v>
      </c>
      <c r="L1048" s="41">
        <f>IF(ISNUMBER(SEARCH("Yes",'2_all_summary'!$H1047)),IF(ISNUMBER(SEARCH("Yes",'2_all_summary'!O1047)),1,2),IF(ISNUMBER(SEARCH("No",'2_all_summary'!O1047)),4,3))</f>
        <v>4</v>
      </c>
      <c r="M1048" s="41">
        <f>IF(ISNUMBER(SEARCH("Yes",'2_all_summary'!$H1047)),IF(0&lt;'2_all_summary'!P1047,1,2),IF(0='2_all_summary'!P1047,4,3))</f>
        <v>4</v>
      </c>
      <c r="N1048" s="41">
        <f>IF(ISNUMBER(SEARCH("Yes",'2_all_summary'!$H1047)),IF(ISNUMBER(SEARCH("Yes",'2_all_summary'!Q1047)),1,2),IF(ISNUMBER(SEARCH("No",'2_all_summary'!Q1047)),4,3))</f>
        <v>4</v>
      </c>
      <c r="O1048" s="41">
        <f>IF(ISNUMBER(SEARCH("Yes",'2_all_summary'!$H1047)),IF(ISNUMBER(SEARCH("Yes",'2_all_summary'!R1047)),1,2),IF(ISNUMBER(SEARCH("No",'2_all_summary'!R1047)),4,3))</f>
        <v>4</v>
      </c>
      <c r="P1048" s="41">
        <f>IF(ISNUMBER(SEARCH("Yes",'2_all_summary'!$H1047)),IF(ISNUMBER(SEARCH("Yes",'2_all_summary'!S1047)),1,2),IF(ISNUMBER(SEARCH("No",'2_all_summary'!S1047)),4,3))</f>
        <v>4</v>
      </c>
      <c r="Q1048" s="41">
        <f>IF(ISNUMBER(SEARCH("Yes",'2_all_summary'!$H1047)),IF(0&lt;'2_all_summary'!T1047,1,2),IF(0='2_all_summary'!T1047,4,3))</f>
        <v>4</v>
      </c>
      <c r="R1048" s="41">
        <f>IF(ISNUMBER(SEARCH("Yes",'2_all_summary'!$H1047)),IF(ISNUMBER(SEARCH("Yes",'2_all_summary'!U1047)),1,2),IF(ISNUMBER(SEARCH("No",'2_all_summary'!U1047)),4,3))</f>
        <v>4</v>
      </c>
    </row>
    <row r="1049" spans="7:18" x14ac:dyDescent="0.3">
      <c r="G1049" s="56"/>
      <c r="H1049" s="41" t="str">
        <f>'2_all_summary'!D1048</f>
        <v>Marine conservation in remote small island settings: Factors influencing marine protected area establishment in the Azores</v>
      </c>
      <c r="I1049" s="41" t="str">
        <f>'2_all_summary'!E1048</f>
        <v>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Â© 2013 Elsevier Ltd.</v>
      </c>
      <c r="J1049" s="41">
        <f>IF(ISNUMBER(SEARCH("Yes",'2_all_summary'!$H1048)),IF(ISNUMBER(SEARCH("Yes",'2_all_summary'!M1048)),1,2),IF(ISNUMBER(SEARCH("No",'2_all_summary'!M1048)),4,3))</f>
        <v>4</v>
      </c>
      <c r="K1049" s="41">
        <f>IF(ISNUMBER(SEARCH("Yes",'2_all_summary'!$H1048)),IF(ISNUMBER(SEARCH("Yes",'2_all_summary'!N1048)),1,2),IF(ISNUMBER(SEARCH("No",'2_all_summary'!N1048)),4,3))</f>
        <v>4</v>
      </c>
      <c r="L1049" s="41">
        <f>IF(ISNUMBER(SEARCH("Yes",'2_all_summary'!$H1048)),IF(ISNUMBER(SEARCH("Yes",'2_all_summary'!O1048)),1,2),IF(ISNUMBER(SEARCH("No",'2_all_summary'!O1048)),4,3))</f>
        <v>4</v>
      </c>
      <c r="M1049" s="41">
        <f>IF(ISNUMBER(SEARCH("Yes",'2_all_summary'!$H1048)),IF(0&lt;'2_all_summary'!P1048,1,2),IF(0='2_all_summary'!P1048,4,3))</f>
        <v>4</v>
      </c>
      <c r="N1049" s="41">
        <f>IF(ISNUMBER(SEARCH("Yes",'2_all_summary'!$H1048)),IF(ISNUMBER(SEARCH("Yes",'2_all_summary'!Q1048)),1,2),IF(ISNUMBER(SEARCH("No",'2_all_summary'!Q1048)),4,3))</f>
        <v>4</v>
      </c>
      <c r="O1049" s="41">
        <f>IF(ISNUMBER(SEARCH("Yes",'2_all_summary'!$H1048)),IF(ISNUMBER(SEARCH("Yes",'2_all_summary'!R1048)),1,2),IF(ISNUMBER(SEARCH("No",'2_all_summary'!R1048)),4,3))</f>
        <v>4</v>
      </c>
      <c r="P1049" s="41">
        <f>IF(ISNUMBER(SEARCH("Yes",'2_all_summary'!$H1048)),IF(ISNUMBER(SEARCH("Yes",'2_all_summary'!S1048)),1,2),IF(ISNUMBER(SEARCH("No",'2_all_summary'!S1048)),4,3))</f>
        <v>4</v>
      </c>
      <c r="Q1049" s="41">
        <f>IF(ISNUMBER(SEARCH("Yes",'2_all_summary'!$H1048)),IF(0&lt;'2_all_summary'!T1048,1,2),IF(0='2_all_summary'!T1048,4,3))</f>
        <v>4</v>
      </c>
      <c r="R1049" s="41">
        <f>IF(ISNUMBER(SEARCH("Yes",'2_all_summary'!$H1048)),IF(ISNUMBER(SEARCH("Yes",'2_all_summary'!U1048)),1,2),IF(ISNUMBER(SEARCH("No",'2_all_summary'!U1048)),4,3))</f>
        <v>4</v>
      </c>
    </row>
    <row r="1050" spans="7:18" x14ac:dyDescent="0.3">
      <c r="G1050" s="56"/>
      <c r="H1050" s="41" t="str">
        <f>'2_all_summary'!D1049</f>
        <v>Evaluation of the â€œfishing down marine food webâ€ process in the north-west of Persian Gulf (Khuzestan Province) during the period of 2002â€“2011</v>
      </c>
      <c r="I1050" s="41" t="str">
        <f>'2_all_summary'!E1049</f>
        <v>The worldwide increase in commercial fisheries and its impact on ecosystems as well as inefficient fishery management have led to overfishing and frequent breakdown of traditional fish stocks. In this context, an analysis of Khuzestan inshore fisheries data covering the years 2002â€“2011,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Â© 2015, The Chinese Society of Oceanography and Springer-Verlag Berlin Heidelberg.</v>
      </c>
      <c r="J1050" s="41">
        <f>IF(ISNUMBER(SEARCH("Yes",'2_all_summary'!$H1049)),IF(ISNUMBER(SEARCH("Yes",'2_all_summary'!M1049)),1,2),IF(ISNUMBER(SEARCH("No",'2_all_summary'!M1049)),4,3))</f>
        <v>4</v>
      </c>
      <c r="K1050" s="41">
        <f>IF(ISNUMBER(SEARCH("Yes",'2_all_summary'!$H1049)),IF(ISNUMBER(SEARCH("Yes",'2_all_summary'!N1049)),1,2),IF(ISNUMBER(SEARCH("No",'2_all_summary'!N1049)),4,3))</f>
        <v>4</v>
      </c>
      <c r="L1050" s="41">
        <f>IF(ISNUMBER(SEARCH("Yes",'2_all_summary'!$H1049)),IF(ISNUMBER(SEARCH("Yes",'2_all_summary'!O1049)),1,2),IF(ISNUMBER(SEARCH("No",'2_all_summary'!O1049)),4,3))</f>
        <v>4</v>
      </c>
      <c r="M1050" s="41">
        <f>IF(ISNUMBER(SEARCH("Yes",'2_all_summary'!$H1049)),IF(0&lt;'2_all_summary'!P1049,1,2),IF(0='2_all_summary'!P1049,4,3))</f>
        <v>4</v>
      </c>
      <c r="N1050" s="41">
        <f>IF(ISNUMBER(SEARCH("Yes",'2_all_summary'!$H1049)),IF(ISNUMBER(SEARCH("Yes",'2_all_summary'!Q1049)),1,2),IF(ISNUMBER(SEARCH("No",'2_all_summary'!Q1049)),4,3))</f>
        <v>4</v>
      </c>
      <c r="O1050" s="41">
        <f>IF(ISNUMBER(SEARCH("Yes",'2_all_summary'!$H1049)),IF(ISNUMBER(SEARCH("Yes",'2_all_summary'!R1049)),1,2),IF(ISNUMBER(SEARCH("No",'2_all_summary'!R1049)),4,3))</f>
        <v>4</v>
      </c>
      <c r="P1050" s="41">
        <f>IF(ISNUMBER(SEARCH("Yes",'2_all_summary'!$H1049)),IF(ISNUMBER(SEARCH("Yes",'2_all_summary'!S1049)),1,2),IF(ISNUMBER(SEARCH("No",'2_all_summary'!S1049)),4,3))</f>
        <v>4</v>
      </c>
      <c r="Q1050" s="41">
        <f>IF(ISNUMBER(SEARCH("Yes",'2_all_summary'!$H1049)),IF(0&lt;'2_all_summary'!T1049,1,2),IF(0='2_all_summary'!T1049,4,3))</f>
        <v>4</v>
      </c>
      <c r="R1050" s="41">
        <f>IF(ISNUMBER(SEARCH("Yes",'2_all_summary'!$H1049)),IF(ISNUMBER(SEARCH("Yes",'2_all_summary'!U1049)),1,2),IF(ISNUMBER(SEARCH("No",'2_all_summary'!U1049)),4,3))</f>
        <v>4</v>
      </c>
    </row>
    <row r="1051" spans="7:18" x14ac:dyDescent="0.3">
      <c r="G1051" s="56"/>
      <c r="H1051" s="41" t="str">
        <f>'2_all_summary'!D1050</f>
        <v>Care, not incarceration: exploring the carcerality of fisheries enforcement and potential decolonial futures in HawaiÊ»i</v>
      </c>
      <c r="I1051" s="41" t="str">
        <f>'2_all_summary'!E1050</f>
        <v>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HawaiÊ»i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HawaiÊ»i,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KÄnaka Maoli (Native Hawaiians). Additionally, this paper demonstrates how current efforts in HawaiÊ»i â€“ Community-Based Subsistence Fisheries Areas (CBSFAs), the Ê»Aha Moku system, and the Makai Watch Program â€“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Â© 2021 The Author(s)</v>
      </c>
      <c r="J1051" s="41">
        <f>IF(ISNUMBER(SEARCH("Yes",'2_all_summary'!$H1050)),IF(ISNUMBER(SEARCH("Yes",'2_all_summary'!M1050)),1,2),IF(ISNUMBER(SEARCH("No",'2_all_summary'!M1050)),4,3))</f>
        <v>4</v>
      </c>
      <c r="K1051" s="41">
        <f>IF(ISNUMBER(SEARCH("Yes",'2_all_summary'!$H1050)),IF(ISNUMBER(SEARCH("Yes",'2_all_summary'!N1050)),1,2),IF(ISNUMBER(SEARCH("No",'2_all_summary'!N1050)),4,3))</f>
        <v>4</v>
      </c>
      <c r="L1051" s="41">
        <f>IF(ISNUMBER(SEARCH("Yes",'2_all_summary'!$H1050)),IF(ISNUMBER(SEARCH("Yes",'2_all_summary'!O1050)),1,2),IF(ISNUMBER(SEARCH("No",'2_all_summary'!O1050)),4,3))</f>
        <v>4</v>
      </c>
      <c r="M1051" s="41">
        <f>IF(ISNUMBER(SEARCH("Yes",'2_all_summary'!$H1050)),IF(0&lt;'2_all_summary'!P1050,1,2),IF(0='2_all_summary'!P1050,4,3))</f>
        <v>4</v>
      </c>
      <c r="N1051" s="41">
        <f>IF(ISNUMBER(SEARCH("Yes",'2_all_summary'!$H1050)),IF(ISNUMBER(SEARCH("Yes",'2_all_summary'!Q1050)),1,2),IF(ISNUMBER(SEARCH("No",'2_all_summary'!Q1050)),4,3))</f>
        <v>4</v>
      </c>
      <c r="O1051" s="41">
        <f>IF(ISNUMBER(SEARCH("Yes",'2_all_summary'!$H1050)),IF(ISNUMBER(SEARCH("Yes",'2_all_summary'!R1050)),1,2),IF(ISNUMBER(SEARCH("No",'2_all_summary'!R1050)),4,3))</f>
        <v>4</v>
      </c>
      <c r="P1051" s="41">
        <f>IF(ISNUMBER(SEARCH("Yes",'2_all_summary'!$H1050)),IF(ISNUMBER(SEARCH("Yes",'2_all_summary'!S1050)),1,2),IF(ISNUMBER(SEARCH("No",'2_all_summary'!S1050)),4,3))</f>
        <v>4</v>
      </c>
      <c r="Q1051" s="41">
        <f>IF(ISNUMBER(SEARCH("Yes",'2_all_summary'!$H1050)),IF(0&lt;'2_all_summary'!T1050,1,2),IF(0='2_all_summary'!T1050,4,3))</f>
        <v>4</v>
      </c>
      <c r="R1051" s="41">
        <f>IF(ISNUMBER(SEARCH("Yes",'2_all_summary'!$H1050)),IF(ISNUMBER(SEARCH("Yes",'2_all_summary'!U1050)),1,2),IF(ISNUMBER(SEARCH("No",'2_all_summary'!U1050)),4,3))</f>
        <v>4</v>
      </c>
    </row>
    <row r="1052" spans="7:18" x14ac:dyDescent="0.3">
      <c r="G1052" s="56"/>
      <c r="H1052" s="41" t="str">
        <f>'2_all_summary'!D1051</f>
        <v>The role of strong-tie social networks in mediating food security of fish resources by a traditional riverine community in the Brazilian Amazon</v>
      </c>
      <c r="I1052" s="41" t="str">
        <f>'2_all_summary'!E1051</f>
        <v>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Â© 2015 by the author(s).</v>
      </c>
      <c r="J1052" s="41">
        <f>IF(ISNUMBER(SEARCH("Yes",'2_all_summary'!$H1051)),IF(ISNUMBER(SEARCH("Yes",'2_all_summary'!M1051)),1,2),IF(ISNUMBER(SEARCH("No",'2_all_summary'!M1051)),4,3))</f>
        <v>4</v>
      </c>
      <c r="K1052" s="41">
        <f>IF(ISNUMBER(SEARCH("Yes",'2_all_summary'!$H1051)),IF(ISNUMBER(SEARCH("Yes",'2_all_summary'!N1051)),1,2),IF(ISNUMBER(SEARCH("No",'2_all_summary'!N1051)),4,3))</f>
        <v>4</v>
      </c>
      <c r="L1052" s="41">
        <f>IF(ISNUMBER(SEARCH("Yes",'2_all_summary'!$H1051)),IF(ISNUMBER(SEARCH("Yes",'2_all_summary'!O1051)),1,2),IF(ISNUMBER(SEARCH("No",'2_all_summary'!O1051)),4,3))</f>
        <v>4</v>
      </c>
      <c r="M1052" s="41">
        <f>IF(ISNUMBER(SEARCH("Yes",'2_all_summary'!$H1051)),IF(0&lt;'2_all_summary'!P1051,1,2),IF(0='2_all_summary'!P1051,4,3))</f>
        <v>4</v>
      </c>
      <c r="N1052" s="41">
        <f>IF(ISNUMBER(SEARCH("Yes",'2_all_summary'!$H1051)),IF(ISNUMBER(SEARCH("Yes",'2_all_summary'!Q1051)),1,2),IF(ISNUMBER(SEARCH("No",'2_all_summary'!Q1051)),4,3))</f>
        <v>4</v>
      </c>
      <c r="O1052" s="41">
        <f>IF(ISNUMBER(SEARCH("Yes",'2_all_summary'!$H1051)),IF(ISNUMBER(SEARCH("Yes",'2_all_summary'!R1051)),1,2),IF(ISNUMBER(SEARCH("No",'2_all_summary'!R1051)),4,3))</f>
        <v>4</v>
      </c>
      <c r="P1052" s="41">
        <f>IF(ISNUMBER(SEARCH("Yes",'2_all_summary'!$H1051)),IF(ISNUMBER(SEARCH("Yes",'2_all_summary'!S1051)),1,2),IF(ISNUMBER(SEARCH("No",'2_all_summary'!S1051)),4,3))</f>
        <v>4</v>
      </c>
      <c r="Q1052" s="41">
        <f>IF(ISNUMBER(SEARCH("Yes",'2_all_summary'!$H1051)),IF(0&lt;'2_all_summary'!T1051,1,2),IF(0='2_all_summary'!T1051,4,3))</f>
        <v>4</v>
      </c>
      <c r="R1052" s="41">
        <f>IF(ISNUMBER(SEARCH("Yes",'2_all_summary'!$H1051)),IF(ISNUMBER(SEARCH("Yes",'2_all_summary'!U1051)),1,2),IF(ISNUMBER(SEARCH("No",'2_all_summary'!U1051)),4,3))</f>
        <v>4</v>
      </c>
    </row>
    <row r="1053" spans="7:18" x14ac:dyDescent="0.3">
      <c r="G1053" s="56"/>
      <c r="H1053" s="41" t="str">
        <f>'2_all_summary'!D1052</f>
        <v>Prevention of conflicts between klaipeda seaport and local communities based on eco-innovations [Ekoinovacijos kaip visuomenÄ—s - KlaipÄ—dos jÅ«rÅ³ uosto konfliktÅ³ prevencijos priemonÄ—]</v>
      </c>
      <c r="I1053" s="41" t="str">
        <f>'2_all_summary'!E1052</f>
        <v>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KlaipÃ©da seaport and, by providing the analysis of environmental measures according to the proposed conflict management model, contributes to conflict prevention and remediation by involvement of eco-innovations. Â© Kaunas University of Technology.</v>
      </c>
      <c r="J1053" s="41">
        <f>IF(ISNUMBER(SEARCH("Yes",'2_all_summary'!$H1052)),IF(ISNUMBER(SEARCH("Yes",'2_all_summary'!M1052)),1,2),IF(ISNUMBER(SEARCH("No",'2_all_summary'!M1052)),4,3))</f>
        <v>4</v>
      </c>
      <c r="K1053" s="41">
        <f>IF(ISNUMBER(SEARCH("Yes",'2_all_summary'!$H1052)),IF(ISNUMBER(SEARCH("Yes",'2_all_summary'!N1052)),1,2),IF(ISNUMBER(SEARCH("No",'2_all_summary'!N1052)),4,3))</f>
        <v>4</v>
      </c>
      <c r="L1053" s="41">
        <f>IF(ISNUMBER(SEARCH("Yes",'2_all_summary'!$H1052)),IF(ISNUMBER(SEARCH("Yes",'2_all_summary'!O1052)),1,2),IF(ISNUMBER(SEARCH("No",'2_all_summary'!O1052)),4,3))</f>
        <v>4</v>
      </c>
      <c r="M1053" s="41">
        <f>IF(ISNUMBER(SEARCH("Yes",'2_all_summary'!$H1052)),IF(0&lt;'2_all_summary'!P1052,1,2),IF(0='2_all_summary'!P1052,4,3))</f>
        <v>4</v>
      </c>
      <c r="N1053" s="41">
        <f>IF(ISNUMBER(SEARCH("Yes",'2_all_summary'!$H1052)),IF(ISNUMBER(SEARCH("Yes",'2_all_summary'!Q1052)),1,2),IF(ISNUMBER(SEARCH("No",'2_all_summary'!Q1052)),4,3))</f>
        <v>4</v>
      </c>
      <c r="O1053" s="41">
        <f>IF(ISNUMBER(SEARCH("Yes",'2_all_summary'!$H1052)),IF(ISNUMBER(SEARCH("Yes",'2_all_summary'!R1052)),1,2),IF(ISNUMBER(SEARCH("No",'2_all_summary'!R1052)),4,3))</f>
        <v>4</v>
      </c>
      <c r="P1053" s="41">
        <f>IF(ISNUMBER(SEARCH("Yes",'2_all_summary'!$H1052)),IF(ISNUMBER(SEARCH("Yes",'2_all_summary'!S1052)),1,2),IF(ISNUMBER(SEARCH("No",'2_all_summary'!S1052)),4,3))</f>
        <v>4</v>
      </c>
      <c r="Q1053" s="41">
        <f>IF(ISNUMBER(SEARCH("Yes",'2_all_summary'!$H1052)),IF(0&lt;'2_all_summary'!T1052,1,2),IF(0='2_all_summary'!T1052,4,3))</f>
        <v>4</v>
      </c>
      <c r="R1053" s="41">
        <f>IF(ISNUMBER(SEARCH("Yes",'2_all_summary'!$H1052)),IF(ISNUMBER(SEARCH("Yes",'2_all_summary'!U1052)),1,2),IF(ISNUMBER(SEARCH("No",'2_all_summary'!U1052)),4,3))</f>
        <v>4</v>
      </c>
    </row>
    <row r="1054" spans="7:18" x14ac:dyDescent="0.3">
      <c r="G1054" s="56"/>
      <c r="H1054" s="41" t="str">
        <f>'2_all_summary'!D1053</f>
        <v>Multiscale relationships between Great Lakes nearshore fish communities and anthropogenic shoreline factors</v>
      </c>
      <c r="I1054" s="41" t="str">
        <f>'2_all_summary'!E1053</f>
        <v>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Â© 2009 Elsevier Inc. All rights reserved.</v>
      </c>
      <c r="J1054" s="41">
        <f>IF(ISNUMBER(SEARCH("Yes",'2_all_summary'!$H1053)),IF(ISNUMBER(SEARCH("Yes",'2_all_summary'!M1053)),1,2),IF(ISNUMBER(SEARCH("No",'2_all_summary'!M1053)),4,3))</f>
        <v>4</v>
      </c>
      <c r="K1054" s="41">
        <f>IF(ISNUMBER(SEARCH("Yes",'2_all_summary'!$H1053)),IF(ISNUMBER(SEARCH("Yes",'2_all_summary'!N1053)),1,2),IF(ISNUMBER(SEARCH("No",'2_all_summary'!N1053)),4,3))</f>
        <v>4</v>
      </c>
      <c r="L1054" s="41">
        <f>IF(ISNUMBER(SEARCH("Yes",'2_all_summary'!$H1053)),IF(ISNUMBER(SEARCH("Yes",'2_all_summary'!O1053)),1,2),IF(ISNUMBER(SEARCH("No",'2_all_summary'!O1053)),4,3))</f>
        <v>4</v>
      </c>
      <c r="M1054" s="41">
        <f>IF(ISNUMBER(SEARCH("Yes",'2_all_summary'!$H1053)),IF(0&lt;'2_all_summary'!P1053,1,2),IF(0='2_all_summary'!P1053,4,3))</f>
        <v>4</v>
      </c>
      <c r="N1054" s="41">
        <f>IF(ISNUMBER(SEARCH("Yes",'2_all_summary'!$H1053)),IF(ISNUMBER(SEARCH("Yes",'2_all_summary'!Q1053)),1,2),IF(ISNUMBER(SEARCH("No",'2_all_summary'!Q1053)),4,3))</f>
        <v>4</v>
      </c>
      <c r="O1054" s="41">
        <f>IF(ISNUMBER(SEARCH("Yes",'2_all_summary'!$H1053)),IF(ISNUMBER(SEARCH("Yes",'2_all_summary'!R1053)),1,2),IF(ISNUMBER(SEARCH("No",'2_all_summary'!R1053)),4,3))</f>
        <v>4</v>
      </c>
      <c r="P1054" s="41">
        <f>IF(ISNUMBER(SEARCH("Yes",'2_all_summary'!$H1053)),IF(ISNUMBER(SEARCH("Yes",'2_all_summary'!S1053)),1,2),IF(ISNUMBER(SEARCH("No",'2_all_summary'!S1053)),4,3))</f>
        <v>4</v>
      </c>
      <c r="Q1054" s="41">
        <f>IF(ISNUMBER(SEARCH("Yes",'2_all_summary'!$H1053)),IF(0&lt;'2_all_summary'!T1053,1,2),IF(0='2_all_summary'!T1053,4,3))</f>
        <v>4</v>
      </c>
      <c r="R1054" s="41">
        <f>IF(ISNUMBER(SEARCH("Yes",'2_all_summary'!$H1053)),IF(ISNUMBER(SEARCH("Yes",'2_all_summary'!U1053)),1,2),IF(ISNUMBER(SEARCH("No",'2_all_summary'!U1053)),4,3))</f>
        <v>4</v>
      </c>
    </row>
    <row r="1055" spans="7:18" x14ac:dyDescent="0.3">
      <c r="G1055" s="56"/>
      <c r="H1055" s="41" t="str">
        <f>'2_all_summary'!D1054</f>
        <v>Linking livelihoods to improved biodiversity conservation through sustainable integrated coastal management and community based dive tourism : Oslob Whale Sharks</v>
      </c>
      <c r="I1055" s="41" t="str">
        <f>'2_all_summary'!E1054</f>
        <v>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Â© 2019 Elsevier Ltd</v>
      </c>
      <c r="J1055" s="41">
        <f>IF(ISNUMBER(SEARCH("Yes",'2_all_summary'!$H1054)),IF(ISNUMBER(SEARCH("Yes",'2_all_summary'!M1054)),1,2),IF(ISNUMBER(SEARCH("No",'2_all_summary'!M1054)),4,3))</f>
        <v>4</v>
      </c>
      <c r="K1055" s="41">
        <f>IF(ISNUMBER(SEARCH("Yes",'2_all_summary'!$H1054)),IF(ISNUMBER(SEARCH("Yes",'2_all_summary'!N1054)),1,2),IF(ISNUMBER(SEARCH("No",'2_all_summary'!N1054)),4,3))</f>
        <v>4</v>
      </c>
      <c r="L1055" s="41">
        <f>IF(ISNUMBER(SEARCH("Yes",'2_all_summary'!$H1054)),IF(ISNUMBER(SEARCH("Yes",'2_all_summary'!O1054)),1,2),IF(ISNUMBER(SEARCH("No",'2_all_summary'!O1054)),4,3))</f>
        <v>4</v>
      </c>
      <c r="M1055" s="41">
        <f>IF(ISNUMBER(SEARCH("Yes",'2_all_summary'!$H1054)),IF(0&lt;'2_all_summary'!P1054,1,2),IF(0='2_all_summary'!P1054,4,3))</f>
        <v>4</v>
      </c>
      <c r="N1055" s="41">
        <f>IF(ISNUMBER(SEARCH("Yes",'2_all_summary'!$H1054)),IF(ISNUMBER(SEARCH("Yes",'2_all_summary'!Q1054)),1,2),IF(ISNUMBER(SEARCH("No",'2_all_summary'!Q1054)),4,3))</f>
        <v>4</v>
      </c>
      <c r="O1055" s="41">
        <f>IF(ISNUMBER(SEARCH("Yes",'2_all_summary'!$H1054)),IF(ISNUMBER(SEARCH("Yes",'2_all_summary'!R1054)),1,2),IF(ISNUMBER(SEARCH("No",'2_all_summary'!R1054)),4,3))</f>
        <v>4</v>
      </c>
      <c r="P1055" s="41">
        <f>IF(ISNUMBER(SEARCH("Yes",'2_all_summary'!$H1054)),IF(ISNUMBER(SEARCH("Yes",'2_all_summary'!S1054)),1,2),IF(ISNUMBER(SEARCH("No",'2_all_summary'!S1054)),4,3))</f>
        <v>4</v>
      </c>
      <c r="Q1055" s="41">
        <f>IF(ISNUMBER(SEARCH("Yes",'2_all_summary'!$H1054)),IF(0&lt;'2_all_summary'!T1054,1,2),IF(0='2_all_summary'!T1054,4,3))</f>
        <v>4</v>
      </c>
      <c r="R1055" s="41">
        <f>IF(ISNUMBER(SEARCH("Yes",'2_all_summary'!$H1054)),IF(ISNUMBER(SEARCH("Yes",'2_all_summary'!U1054)),1,2),IF(ISNUMBER(SEARCH("No",'2_all_summary'!U1054)),4,3))</f>
        <v>4</v>
      </c>
    </row>
    <row r="1056" spans="7:18" x14ac:dyDescent="0.3">
      <c r="G1056" s="56"/>
      <c r="H1056" s="41" t="str">
        <f>'2_all_summary'!D1055</f>
        <v>Strengthening post-hoc analysis of community-based fisheries management through the social-ecological systems framework</v>
      </c>
      <c r="I1056" s="41" t="str">
        <f>'2_all_summary'!E1055</f>
        <v>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Â© 2017</v>
      </c>
      <c r="J1056" s="41">
        <f>IF(ISNUMBER(SEARCH("Yes",'2_all_summary'!$H1055)),IF(ISNUMBER(SEARCH("Yes",'2_all_summary'!M1055)),1,2),IF(ISNUMBER(SEARCH("No",'2_all_summary'!M1055)),4,3))</f>
        <v>1</v>
      </c>
      <c r="K1056" s="41">
        <f>IF(ISNUMBER(SEARCH("Yes",'2_all_summary'!$H1055)),IF(ISNUMBER(SEARCH("Yes",'2_all_summary'!N1055)),1,2),IF(ISNUMBER(SEARCH("No",'2_all_summary'!N1055)),4,3))</f>
        <v>1</v>
      </c>
      <c r="L1056" s="41">
        <f>IF(ISNUMBER(SEARCH("Yes",'2_all_summary'!$H1055)),IF(ISNUMBER(SEARCH("Yes",'2_all_summary'!O1055)),1,2),IF(ISNUMBER(SEARCH("No",'2_all_summary'!O1055)),4,3))</f>
        <v>1</v>
      </c>
      <c r="M1056" s="41">
        <f>IF(ISNUMBER(SEARCH("Yes",'2_all_summary'!$H1055)),IF(0&lt;'2_all_summary'!P1055,1,2),IF(0='2_all_summary'!P1055,4,3))</f>
        <v>1</v>
      </c>
      <c r="N1056" s="41">
        <f>IF(ISNUMBER(SEARCH("Yes",'2_all_summary'!$H1055)),IF(ISNUMBER(SEARCH("Yes",'2_all_summary'!Q1055)),1,2),IF(ISNUMBER(SEARCH("No",'2_all_summary'!Q1055)),4,3))</f>
        <v>1</v>
      </c>
      <c r="O1056" s="41">
        <f>IF(ISNUMBER(SEARCH("Yes",'2_all_summary'!$H1055)),IF(ISNUMBER(SEARCH("Yes",'2_all_summary'!R1055)),1,2),IF(ISNUMBER(SEARCH("No",'2_all_summary'!R1055)),4,3))</f>
        <v>1</v>
      </c>
      <c r="P1056" s="41">
        <f>IF(ISNUMBER(SEARCH("Yes",'2_all_summary'!$H1055)),IF(ISNUMBER(SEARCH("Yes",'2_all_summary'!S1055)),1,2),IF(ISNUMBER(SEARCH("No",'2_all_summary'!S1055)),4,3))</f>
        <v>1</v>
      </c>
      <c r="Q1056" s="41">
        <f>IF(ISNUMBER(SEARCH("Yes",'2_all_summary'!$H1055)),IF(0&lt;'2_all_summary'!T1055,1,2),IF(0='2_all_summary'!T1055,4,3))</f>
        <v>1</v>
      </c>
      <c r="R1056" s="41">
        <f>IF(ISNUMBER(SEARCH("Yes",'2_all_summary'!$H1055)),IF(ISNUMBER(SEARCH("Yes",'2_all_summary'!U1055)),1,2),IF(ISNUMBER(SEARCH("No",'2_all_summary'!U1055)),4,3))</f>
        <v>1</v>
      </c>
    </row>
    <row r="1057" spans="7:18" x14ac:dyDescent="0.3">
      <c r="G1057" s="56"/>
      <c r="H1057" s="41" t="str">
        <f>'2_all_summary'!D1056</f>
        <v>Oil, floods, and fish: The social role of environmental scientists</v>
      </c>
      <c r="I1057" s="41" t="str">
        <f>'2_all_summary'!E1056</f>
        <v>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Â© 2012 AESS.</v>
      </c>
      <c r="J1057" s="41">
        <f>IF(ISNUMBER(SEARCH("Yes",'2_all_summary'!$H1056)),IF(ISNUMBER(SEARCH("Yes",'2_all_summary'!M1056)),1,2),IF(ISNUMBER(SEARCH("No",'2_all_summary'!M1056)),4,3))</f>
        <v>4</v>
      </c>
      <c r="K1057" s="41">
        <f>IF(ISNUMBER(SEARCH("Yes",'2_all_summary'!$H1056)),IF(ISNUMBER(SEARCH("Yes",'2_all_summary'!N1056)),1,2),IF(ISNUMBER(SEARCH("No",'2_all_summary'!N1056)),4,3))</f>
        <v>4</v>
      </c>
      <c r="L1057" s="41">
        <f>IF(ISNUMBER(SEARCH("Yes",'2_all_summary'!$H1056)),IF(ISNUMBER(SEARCH("Yes",'2_all_summary'!O1056)),1,2),IF(ISNUMBER(SEARCH("No",'2_all_summary'!O1056)),4,3))</f>
        <v>4</v>
      </c>
      <c r="M1057" s="41">
        <f>IF(ISNUMBER(SEARCH("Yes",'2_all_summary'!$H1056)),IF(0&lt;'2_all_summary'!P1056,1,2),IF(0='2_all_summary'!P1056,4,3))</f>
        <v>4</v>
      </c>
      <c r="N1057" s="41">
        <f>IF(ISNUMBER(SEARCH("Yes",'2_all_summary'!$H1056)),IF(ISNUMBER(SEARCH("Yes",'2_all_summary'!Q1056)),1,2),IF(ISNUMBER(SEARCH("No",'2_all_summary'!Q1056)),4,3))</f>
        <v>4</v>
      </c>
      <c r="O1057" s="41">
        <f>IF(ISNUMBER(SEARCH("Yes",'2_all_summary'!$H1056)),IF(ISNUMBER(SEARCH("Yes",'2_all_summary'!R1056)),1,2),IF(ISNUMBER(SEARCH("No",'2_all_summary'!R1056)),4,3))</f>
        <v>4</v>
      </c>
      <c r="P1057" s="41">
        <f>IF(ISNUMBER(SEARCH("Yes",'2_all_summary'!$H1056)),IF(ISNUMBER(SEARCH("Yes",'2_all_summary'!S1056)),1,2),IF(ISNUMBER(SEARCH("No",'2_all_summary'!S1056)),4,3))</f>
        <v>4</v>
      </c>
      <c r="Q1057" s="41">
        <f>IF(ISNUMBER(SEARCH("Yes",'2_all_summary'!$H1056)),IF(0&lt;'2_all_summary'!T1056,1,2),IF(0='2_all_summary'!T1056,4,3))</f>
        <v>4</v>
      </c>
      <c r="R1057" s="41">
        <f>IF(ISNUMBER(SEARCH("Yes",'2_all_summary'!$H1056)),IF(ISNUMBER(SEARCH("Yes",'2_all_summary'!U1056)),1,2),IF(ISNUMBER(SEARCH("No",'2_all_summary'!U1056)),4,3))</f>
        <v>4</v>
      </c>
    </row>
    <row r="1058" spans="7:18" x14ac:dyDescent="0.3">
      <c r="G1058" s="56"/>
      <c r="H1058" s="41" t="str">
        <f>'2_all_summary'!D1057</f>
        <v>A 'Farmer /Fisherperson and Allied Community Medical' - a quality-improvement template of care in primary care</v>
      </c>
      <c r="I1058" s="41" t="str">
        <f>'2_all_summary'!E1057</f>
        <v>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v>
      </c>
      <c r="J1058" s="41">
        <f>IF(ISNUMBER(SEARCH("Yes",'2_all_summary'!$H1057)),IF(ISNUMBER(SEARCH("Yes",'2_all_summary'!M1057)),1,2),IF(ISNUMBER(SEARCH("No",'2_all_summary'!M1057)),4,3))</f>
        <v>4</v>
      </c>
      <c r="K1058" s="41">
        <f>IF(ISNUMBER(SEARCH("Yes",'2_all_summary'!$H1057)),IF(ISNUMBER(SEARCH("Yes",'2_all_summary'!N1057)),1,2),IF(ISNUMBER(SEARCH("No",'2_all_summary'!N1057)),4,3))</f>
        <v>4</v>
      </c>
      <c r="L1058" s="41">
        <f>IF(ISNUMBER(SEARCH("Yes",'2_all_summary'!$H1057)),IF(ISNUMBER(SEARCH("Yes",'2_all_summary'!O1057)),1,2),IF(ISNUMBER(SEARCH("No",'2_all_summary'!O1057)),4,3))</f>
        <v>4</v>
      </c>
      <c r="M1058" s="41">
        <f>IF(ISNUMBER(SEARCH("Yes",'2_all_summary'!$H1057)),IF(0&lt;'2_all_summary'!P1057,1,2),IF(0='2_all_summary'!P1057,4,3))</f>
        <v>4</v>
      </c>
      <c r="N1058" s="41">
        <f>IF(ISNUMBER(SEARCH("Yes",'2_all_summary'!$H1057)),IF(ISNUMBER(SEARCH("Yes",'2_all_summary'!Q1057)),1,2),IF(ISNUMBER(SEARCH("No",'2_all_summary'!Q1057)),4,3))</f>
        <v>4</v>
      </c>
      <c r="O1058" s="41">
        <f>IF(ISNUMBER(SEARCH("Yes",'2_all_summary'!$H1057)),IF(ISNUMBER(SEARCH("Yes",'2_all_summary'!R1057)),1,2),IF(ISNUMBER(SEARCH("No",'2_all_summary'!R1057)),4,3))</f>
        <v>4</v>
      </c>
      <c r="P1058" s="41">
        <f>IF(ISNUMBER(SEARCH("Yes",'2_all_summary'!$H1057)),IF(ISNUMBER(SEARCH("Yes",'2_all_summary'!S1057)),1,2),IF(ISNUMBER(SEARCH("No",'2_all_summary'!S1057)),4,3))</f>
        <v>4</v>
      </c>
      <c r="Q1058" s="41">
        <f>IF(ISNUMBER(SEARCH("Yes",'2_all_summary'!$H1057)),IF(0&lt;'2_all_summary'!T1057,1,2),IF(0='2_all_summary'!T1057,4,3))</f>
        <v>4</v>
      </c>
      <c r="R1058" s="41">
        <f>IF(ISNUMBER(SEARCH("Yes",'2_all_summary'!$H1057)),IF(ISNUMBER(SEARCH("Yes",'2_all_summary'!U1057)),1,2),IF(ISNUMBER(SEARCH("No",'2_all_summary'!U1057)),4,3))</f>
        <v>4</v>
      </c>
    </row>
    <row r="1059" spans="7:18" x14ac:dyDescent="0.3">
      <c r="G1059" s="56"/>
      <c r="H1059" s="41" t="str">
        <f>'2_all_summary'!D1058</f>
        <v>A method to assess the sensitivity of sedimentary communities to fishing activities</v>
      </c>
      <c r="I1059" s="41" t="str">
        <f>'2_all_summary'!E1058</f>
        <v>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Â© Crown copyright 2008. Reproduced with permission of Her majesty's stationery office. Published by John Wiley &amp; Sons, Ltd.</v>
      </c>
      <c r="J1059" s="41">
        <f>IF(ISNUMBER(SEARCH("Yes",'2_all_summary'!$H1058)),IF(ISNUMBER(SEARCH("Yes",'2_all_summary'!M1058)),1,2),IF(ISNUMBER(SEARCH("No",'2_all_summary'!M1058)),4,3))</f>
        <v>4</v>
      </c>
      <c r="K1059" s="41">
        <f>IF(ISNUMBER(SEARCH("Yes",'2_all_summary'!$H1058)),IF(ISNUMBER(SEARCH("Yes",'2_all_summary'!N1058)),1,2),IF(ISNUMBER(SEARCH("No",'2_all_summary'!N1058)),4,3))</f>
        <v>4</v>
      </c>
      <c r="L1059" s="41">
        <f>IF(ISNUMBER(SEARCH("Yes",'2_all_summary'!$H1058)),IF(ISNUMBER(SEARCH("Yes",'2_all_summary'!O1058)),1,2),IF(ISNUMBER(SEARCH("No",'2_all_summary'!O1058)),4,3))</f>
        <v>4</v>
      </c>
      <c r="M1059" s="41">
        <f>IF(ISNUMBER(SEARCH("Yes",'2_all_summary'!$H1058)),IF(0&lt;'2_all_summary'!P1058,1,2),IF(0='2_all_summary'!P1058,4,3))</f>
        <v>4</v>
      </c>
      <c r="N1059" s="41">
        <f>IF(ISNUMBER(SEARCH("Yes",'2_all_summary'!$H1058)),IF(ISNUMBER(SEARCH("Yes",'2_all_summary'!Q1058)),1,2),IF(ISNUMBER(SEARCH("No",'2_all_summary'!Q1058)),4,3))</f>
        <v>4</v>
      </c>
      <c r="O1059" s="41">
        <f>IF(ISNUMBER(SEARCH("Yes",'2_all_summary'!$H1058)),IF(ISNUMBER(SEARCH("Yes",'2_all_summary'!R1058)),1,2),IF(ISNUMBER(SEARCH("No",'2_all_summary'!R1058)),4,3))</f>
        <v>4</v>
      </c>
      <c r="P1059" s="41">
        <f>IF(ISNUMBER(SEARCH("Yes",'2_all_summary'!$H1058)),IF(ISNUMBER(SEARCH("Yes",'2_all_summary'!S1058)),1,2),IF(ISNUMBER(SEARCH("No",'2_all_summary'!S1058)),4,3))</f>
        <v>4</v>
      </c>
      <c r="Q1059" s="41">
        <f>IF(ISNUMBER(SEARCH("Yes",'2_all_summary'!$H1058)),IF(0&lt;'2_all_summary'!T1058,1,2),IF(0='2_all_summary'!T1058,4,3))</f>
        <v>4</v>
      </c>
      <c r="R1059" s="41">
        <f>IF(ISNUMBER(SEARCH("Yes",'2_all_summary'!$H1058)),IF(ISNUMBER(SEARCH("Yes",'2_all_summary'!U1058)),1,2),IF(ISNUMBER(SEARCH("No",'2_all_summary'!U1058)),4,3))</f>
        <v>4</v>
      </c>
    </row>
    <row r="1060" spans="7:18" x14ac:dyDescent="0.3">
      <c r="G1060" s="56"/>
      <c r="H1060" s="41" t="str">
        <f>'2_all_summary'!D1059</f>
        <v>Legal approaches to MPA governance in Indo-Pacific small island states: A focus on public participation</v>
      </c>
      <c r="I1060" s="41" t="str">
        <f>'2_all_summary'!E1059</f>
        <v>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Â© 2019</v>
      </c>
      <c r="J1060" s="41">
        <f>IF(ISNUMBER(SEARCH("Yes",'2_all_summary'!$H1059)),IF(ISNUMBER(SEARCH("Yes",'2_all_summary'!M1059)),1,2),IF(ISNUMBER(SEARCH("No",'2_all_summary'!M1059)),4,3))</f>
        <v>1</v>
      </c>
      <c r="K1060" s="41">
        <f>IF(ISNUMBER(SEARCH("Yes",'2_all_summary'!$H1059)),IF(ISNUMBER(SEARCH("Yes",'2_all_summary'!N1059)),1,2),IF(ISNUMBER(SEARCH("No",'2_all_summary'!N1059)),4,3))</f>
        <v>1</v>
      </c>
      <c r="L1060" s="41">
        <f>IF(ISNUMBER(SEARCH("Yes",'2_all_summary'!$H1059)),IF(ISNUMBER(SEARCH("Yes",'2_all_summary'!O1059)),1,2),IF(ISNUMBER(SEARCH("No",'2_all_summary'!O1059)),4,3))</f>
        <v>1</v>
      </c>
      <c r="M1060" s="41">
        <f>IF(ISNUMBER(SEARCH("Yes",'2_all_summary'!$H1059)),IF(0&lt;'2_all_summary'!P1059,1,2),IF(0='2_all_summary'!P1059,4,3))</f>
        <v>1</v>
      </c>
      <c r="N1060" s="41">
        <f>IF(ISNUMBER(SEARCH("Yes",'2_all_summary'!$H1059)),IF(ISNUMBER(SEARCH("Yes",'2_all_summary'!Q1059)),1,2),IF(ISNUMBER(SEARCH("No",'2_all_summary'!Q1059)),4,3))</f>
        <v>1</v>
      </c>
      <c r="O1060" s="41">
        <f>IF(ISNUMBER(SEARCH("Yes",'2_all_summary'!$H1059)),IF(ISNUMBER(SEARCH("Yes",'2_all_summary'!R1059)),1,2),IF(ISNUMBER(SEARCH("No",'2_all_summary'!R1059)),4,3))</f>
        <v>1</v>
      </c>
      <c r="P1060" s="41">
        <f>IF(ISNUMBER(SEARCH("Yes",'2_all_summary'!$H1059)),IF(ISNUMBER(SEARCH("Yes",'2_all_summary'!S1059)),1,2),IF(ISNUMBER(SEARCH("No",'2_all_summary'!S1059)),4,3))</f>
        <v>1</v>
      </c>
      <c r="Q1060" s="41">
        <f>IF(ISNUMBER(SEARCH("Yes",'2_all_summary'!$H1059)),IF(0&lt;'2_all_summary'!T1059,1,2),IF(0='2_all_summary'!T1059,4,3))</f>
        <v>1</v>
      </c>
      <c r="R1060" s="41">
        <f>IF(ISNUMBER(SEARCH("Yes",'2_all_summary'!$H1059)),IF(ISNUMBER(SEARCH("Yes",'2_all_summary'!U1059)),1,2),IF(ISNUMBER(SEARCH("No",'2_all_summary'!U1059)),4,3))</f>
        <v>1</v>
      </c>
    </row>
    <row r="1061" spans="7:18" x14ac:dyDescent="0.3">
      <c r="G1061" s="56"/>
      <c r="H1061" s="41" t="str">
        <f>'2_all_summary'!D1060</f>
        <v>Economic and management benefits from the coordination of capture and culture fisheries: The case of prince william sound pink salmon</v>
      </c>
      <c r="I1061" s="41" t="str">
        <f>'2_all_summary'!E1060</f>
        <v>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Â© 1994 Taylor &amp; Francis Group, LLC.</v>
      </c>
      <c r="J1061" s="41">
        <f>IF(ISNUMBER(SEARCH("Yes",'2_all_summary'!$H1060)),IF(ISNUMBER(SEARCH("Yes",'2_all_summary'!M1060)),1,2),IF(ISNUMBER(SEARCH("No",'2_all_summary'!M1060)),4,3))</f>
        <v>4</v>
      </c>
      <c r="K1061" s="41">
        <f>IF(ISNUMBER(SEARCH("Yes",'2_all_summary'!$H1060)),IF(ISNUMBER(SEARCH("Yes",'2_all_summary'!N1060)),1,2),IF(ISNUMBER(SEARCH("No",'2_all_summary'!N1060)),4,3))</f>
        <v>4</v>
      </c>
      <c r="L1061" s="41">
        <f>IF(ISNUMBER(SEARCH("Yes",'2_all_summary'!$H1060)),IF(ISNUMBER(SEARCH("Yes",'2_all_summary'!O1060)),1,2),IF(ISNUMBER(SEARCH("No",'2_all_summary'!O1060)),4,3))</f>
        <v>4</v>
      </c>
      <c r="M1061" s="41">
        <f>IF(ISNUMBER(SEARCH("Yes",'2_all_summary'!$H1060)),IF(0&lt;'2_all_summary'!P1060,1,2),IF(0='2_all_summary'!P1060,4,3))</f>
        <v>4</v>
      </c>
      <c r="N1061" s="41">
        <f>IF(ISNUMBER(SEARCH("Yes",'2_all_summary'!$H1060)),IF(ISNUMBER(SEARCH("Yes",'2_all_summary'!Q1060)),1,2),IF(ISNUMBER(SEARCH("No",'2_all_summary'!Q1060)),4,3))</f>
        <v>4</v>
      </c>
      <c r="O1061" s="41">
        <f>IF(ISNUMBER(SEARCH("Yes",'2_all_summary'!$H1060)),IF(ISNUMBER(SEARCH("Yes",'2_all_summary'!R1060)),1,2),IF(ISNUMBER(SEARCH("No",'2_all_summary'!R1060)),4,3))</f>
        <v>4</v>
      </c>
      <c r="P1061" s="41">
        <f>IF(ISNUMBER(SEARCH("Yes",'2_all_summary'!$H1060)),IF(ISNUMBER(SEARCH("Yes",'2_all_summary'!S1060)),1,2),IF(ISNUMBER(SEARCH("No",'2_all_summary'!S1060)),4,3))</f>
        <v>4</v>
      </c>
      <c r="Q1061" s="41">
        <f>IF(ISNUMBER(SEARCH("Yes",'2_all_summary'!$H1060)),IF(0&lt;'2_all_summary'!T1060,1,2),IF(0='2_all_summary'!T1060,4,3))</f>
        <v>4</v>
      </c>
      <c r="R1061" s="41">
        <f>IF(ISNUMBER(SEARCH("Yes",'2_all_summary'!$H1060)),IF(ISNUMBER(SEARCH("Yes",'2_all_summary'!U1060)),1,2),IF(ISNUMBER(SEARCH("No",'2_all_summary'!U1060)),4,3))</f>
        <v>4</v>
      </c>
    </row>
    <row r="1062" spans="7:18" x14ac:dyDescent="0.3">
      <c r="G1062" s="56"/>
      <c r="H1062" s="41" t="str">
        <f>'2_all_summary'!D1061</f>
        <v>Designing effective reserve networks for nonequilibrium metacommunities</v>
      </c>
      <c r="I1062" s="41" t="str">
        <f>'2_all_summary'!E1061</f>
        <v>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Â© 2013 by the Ecological Society of America.</v>
      </c>
      <c r="J1062" s="41">
        <f>IF(ISNUMBER(SEARCH("Yes",'2_all_summary'!$H1061)),IF(ISNUMBER(SEARCH("Yes",'2_all_summary'!M1061)),1,2),IF(ISNUMBER(SEARCH("No",'2_all_summary'!M1061)),4,3))</f>
        <v>4</v>
      </c>
      <c r="K1062" s="41">
        <f>IF(ISNUMBER(SEARCH("Yes",'2_all_summary'!$H1061)),IF(ISNUMBER(SEARCH("Yes",'2_all_summary'!N1061)),1,2),IF(ISNUMBER(SEARCH("No",'2_all_summary'!N1061)),4,3))</f>
        <v>4</v>
      </c>
      <c r="L1062" s="41">
        <f>IF(ISNUMBER(SEARCH("Yes",'2_all_summary'!$H1061)),IF(ISNUMBER(SEARCH("Yes",'2_all_summary'!O1061)),1,2),IF(ISNUMBER(SEARCH("No",'2_all_summary'!O1061)),4,3))</f>
        <v>4</v>
      </c>
      <c r="M1062" s="41">
        <f>IF(ISNUMBER(SEARCH("Yes",'2_all_summary'!$H1061)),IF(0&lt;'2_all_summary'!P1061,1,2),IF(0='2_all_summary'!P1061,4,3))</f>
        <v>4</v>
      </c>
      <c r="N1062" s="41">
        <f>IF(ISNUMBER(SEARCH("Yes",'2_all_summary'!$H1061)),IF(ISNUMBER(SEARCH("Yes",'2_all_summary'!Q1061)),1,2),IF(ISNUMBER(SEARCH("No",'2_all_summary'!Q1061)),4,3))</f>
        <v>4</v>
      </c>
      <c r="O1062" s="41">
        <f>IF(ISNUMBER(SEARCH("Yes",'2_all_summary'!$H1061)),IF(ISNUMBER(SEARCH("Yes",'2_all_summary'!R1061)),1,2),IF(ISNUMBER(SEARCH("No",'2_all_summary'!R1061)),4,3))</f>
        <v>4</v>
      </c>
      <c r="P1062" s="41">
        <f>IF(ISNUMBER(SEARCH("Yes",'2_all_summary'!$H1061)),IF(ISNUMBER(SEARCH("Yes",'2_all_summary'!S1061)),1,2),IF(ISNUMBER(SEARCH("No",'2_all_summary'!S1061)),4,3))</f>
        <v>4</v>
      </c>
      <c r="Q1062" s="41">
        <f>IF(ISNUMBER(SEARCH("Yes",'2_all_summary'!$H1061)),IF(0&lt;'2_all_summary'!T1061,1,2),IF(0='2_all_summary'!T1061,4,3))</f>
        <v>4</v>
      </c>
      <c r="R1062" s="41">
        <f>IF(ISNUMBER(SEARCH("Yes",'2_all_summary'!$H1061)),IF(ISNUMBER(SEARCH("Yes",'2_all_summary'!U1061)),1,2),IF(ISNUMBER(SEARCH("No",'2_all_summary'!U1061)),4,3))</f>
        <v>4</v>
      </c>
    </row>
    <row r="1063" spans="7:18" x14ac:dyDescent="0.3">
      <c r="G1063" s="56"/>
      <c r="H1063" s="41" t="str">
        <f>'2_all_summary'!D1062</f>
        <v>Poverty and livelihood impacts of community based fisheries management in Bangladesh</v>
      </c>
      <c r="I1063" s="41" t="str">
        <f>'2_all_summary'!E1062</f>
        <v>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Â© 2014 Elsevier Ltd.</v>
      </c>
      <c r="J1063" s="41">
        <f>IF(ISNUMBER(SEARCH("Yes",'2_all_summary'!$H1062)),IF(ISNUMBER(SEARCH("Yes",'2_all_summary'!M1062)),1,2),IF(ISNUMBER(SEARCH("No",'2_all_summary'!M1062)),4,3))</f>
        <v>4</v>
      </c>
      <c r="K1063" s="41">
        <f>IF(ISNUMBER(SEARCH("Yes",'2_all_summary'!$H1062)),IF(ISNUMBER(SEARCH("Yes",'2_all_summary'!N1062)),1,2),IF(ISNUMBER(SEARCH("No",'2_all_summary'!N1062)),4,3))</f>
        <v>4</v>
      </c>
      <c r="L1063" s="41">
        <f>IF(ISNUMBER(SEARCH("Yes",'2_all_summary'!$H1062)),IF(ISNUMBER(SEARCH("Yes",'2_all_summary'!O1062)),1,2),IF(ISNUMBER(SEARCH("No",'2_all_summary'!O1062)),4,3))</f>
        <v>4</v>
      </c>
      <c r="M1063" s="41">
        <f>IF(ISNUMBER(SEARCH("Yes",'2_all_summary'!$H1062)),IF(0&lt;'2_all_summary'!P1062,1,2),IF(0='2_all_summary'!P1062,4,3))</f>
        <v>4</v>
      </c>
      <c r="N1063" s="41">
        <f>IF(ISNUMBER(SEARCH("Yes",'2_all_summary'!$H1062)),IF(ISNUMBER(SEARCH("Yes",'2_all_summary'!Q1062)),1,2),IF(ISNUMBER(SEARCH("No",'2_all_summary'!Q1062)),4,3))</f>
        <v>4</v>
      </c>
      <c r="O1063" s="41">
        <f>IF(ISNUMBER(SEARCH("Yes",'2_all_summary'!$H1062)),IF(ISNUMBER(SEARCH("Yes",'2_all_summary'!R1062)),1,2),IF(ISNUMBER(SEARCH("No",'2_all_summary'!R1062)),4,3))</f>
        <v>4</v>
      </c>
      <c r="P1063" s="41">
        <f>IF(ISNUMBER(SEARCH("Yes",'2_all_summary'!$H1062)),IF(ISNUMBER(SEARCH("Yes",'2_all_summary'!S1062)),1,2),IF(ISNUMBER(SEARCH("No",'2_all_summary'!S1062)),4,3))</f>
        <v>4</v>
      </c>
      <c r="Q1063" s="41">
        <f>IF(ISNUMBER(SEARCH("Yes",'2_all_summary'!$H1062)),IF(0&lt;'2_all_summary'!T1062,1,2),IF(0='2_all_summary'!T1062,4,3))</f>
        <v>4</v>
      </c>
      <c r="R1063" s="41">
        <f>IF(ISNUMBER(SEARCH("Yes",'2_all_summary'!$H1062)),IF(ISNUMBER(SEARCH("Yes",'2_all_summary'!U1062)),1,2),IF(ISNUMBER(SEARCH("No",'2_all_summary'!U1062)),4,3))</f>
        <v>4</v>
      </c>
    </row>
    <row r="1064" spans="7:18" x14ac:dyDescent="0.3">
      <c r="G1064" s="56"/>
      <c r="H1064" s="41" t="str">
        <f>'2_all_summary'!D1063</f>
        <v>Marine resource management and fisheries governance in Belize exhibit a polycentric, decentralized, and nested institutional structure</v>
      </c>
      <c r="I1064" s="41" t="str">
        <f>'2_all_summary'!E1063</f>
        <v>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Â© 2021 Elsevier Ltd</v>
      </c>
      <c r="J1064" s="41">
        <f>IF(ISNUMBER(SEARCH("Yes",'2_all_summary'!$H1063)),IF(ISNUMBER(SEARCH("Yes",'2_all_summary'!M1063)),1,2),IF(ISNUMBER(SEARCH("No",'2_all_summary'!M1063)),4,3))</f>
        <v>4</v>
      </c>
      <c r="K1064" s="41">
        <f>IF(ISNUMBER(SEARCH("Yes",'2_all_summary'!$H1063)),IF(ISNUMBER(SEARCH("Yes",'2_all_summary'!N1063)),1,2),IF(ISNUMBER(SEARCH("No",'2_all_summary'!N1063)),4,3))</f>
        <v>4</v>
      </c>
      <c r="L1064" s="41">
        <f>IF(ISNUMBER(SEARCH("Yes",'2_all_summary'!$H1063)),IF(ISNUMBER(SEARCH("Yes",'2_all_summary'!O1063)),1,2),IF(ISNUMBER(SEARCH("No",'2_all_summary'!O1063)),4,3))</f>
        <v>4</v>
      </c>
      <c r="M1064" s="41">
        <f>IF(ISNUMBER(SEARCH("Yes",'2_all_summary'!$H1063)),IF(0&lt;'2_all_summary'!P1063,1,2),IF(0='2_all_summary'!P1063,4,3))</f>
        <v>4</v>
      </c>
      <c r="N1064" s="41">
        <f>IF(ISNUMBER(SEARCH("Yes",'2_all_summary'!$H1063)),IF(ISNUMBER(SEARCH("Yes",'2_all_summary'!Q1063)),1,2),IF(ISNUMBER(SEARCH("No",'2_all_summary'!Q1063)),4,3))</f>
        <v>4</v>
      </c>
      <c r="O1064" s="41">
        <f>IF(ISNUMBER(SEARCH("Yes",'2_all_summary'!$H1063)),IF(ISNUMBER(SEARCH("Yes",'2_all_summary'!R1063)),1,2),IF(ISNUMBER(SEARCH("No",'2_all_summary'!R1063)),4,3))</f>
        <v>4</v>
      </c>
      <c r="P1064" s="41">
        <f>IF(ISNUMBER(SEARCH("Yes",'2_all_summary'!$H1063)),IF(ISNUMBER(SEARCH("Yes",'2_all_summary'!S1063)),1,2),IF(ISNUMBER(SEARCH("No",'2_all_summary'!S1063)),4,3))</f>
        <v>4</v>
      </c>
      <c r="Q1064" s="41">
        <f>IF(ISNUMBER(SEARCH("Yes",'2_all_summary'!$H1063)),IF(0&lt;'2_all_summary'!T1063,1,2),IF(0='2_all_summary'!T1063,4,3))</f>
        <v>4</v>
      </c>
      <c r="R1064" s="41">
        <f>IF(ISNUMBER(SEARCH("Yes",'2_all_summary'!$H1063)),IF(ISNUMBER(SEARCH("Yes",'2_all_summary'!U1063)),1,2),IF(ISNUMBER(SEARCH("No",'2_all_summary'!U1063)),4,3))</f>
        <v>4</v>
      </c>
    </row>
    <row r="1065" spans="7:18" x14ac:dyDescent="0.3">
      <c r="G1065" s="56"/>
      <c r="H1065" s="41" t="str">
        <f>'2_all_summary'!D1064</f>
        <v>Certifying the commons: Eco-certification, privatization, and collective action</v>
      </c>
      <c r="I1065" s="41" t="str">
        <f>'2_all_summary'!E1064</f>
        <v>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Â© 2014 by the author(s).</v>
      </c>
      <c r="J1065" s="41">
        <f>IF(ISNUMBER(SEARCH("Yes",'2_all_summary'!$H1064)),IF(ISNUMBER(SEARCH("Yes",'2_all_summary'!M1064)),1,2),IF(ISNUMBER(SEARCH("No",'2_all_summary'!M1064)),4,3))</f>
        <v>4</v>
      </c>
      <c r="K1065" s="41">
        <f>IF(ISNUMBER(SEARCH("Yes",'2_all_summary'!$H1064)),IF(ISNUMBER(SEARCH("Yes",'2_all_summary'!N1064)),1,2),IF(ISNUMBER(SEARCH("No",'2_all_summary'!N1064)),4,3))</f>
        <v>4</v>
      </c>
      <c r="L1065" s="41">
        <f>IF(ISNUMBER(SEARCH("Yes",'2_all_summary'!$H1064)),IF(ISNUMBER(SEARCH("Yes",'2_all_summary'!O1064)),1,2),IF(ISNUMBER(SEARCH("No",'2_all_summary'!O1064)),4,3))</f>
        <v>4</v>
      </c>
      <c r="M1065" s="41">
        <f>IF(ISNUMBER(SEARCH("Yes",'2_all_summary'!$H1064)),IF(0&lt;'2_all_summary'!P1064,1,2),IF(0='2_all_summary'!P1064,4,3))</f>
        <v>4</v>
      </c>
      <c r="N1065" s="41">
        <f>IF(ISNUMBER(SEARCH("Yes",'2_all_summary'!$H1064)),IF(ISNUMBER(SEARCH("Yes",'2_all_summary'!Q1064)),1,2),IF(ISNUMBER(SEARCH("No",'2_all_summary'!Q1064)),4,3))</f>
        <v>4</v>
      </c>
      <c r="O1065" s="41">
        <f>IF(ISNUMBER(SEARCH("Yes",'2_all_summary'!$H1064)),IF(ISNUMBER(SEARCH("Yes",'2_all_summary'!R1064)),1,2),IF(ISNUMBER(SEARCH("No",'2_all_summary'!R1064)),4,3))</f>
        <v>4</v>
      </c>
      <c r="P1065" s="41">
        <f>IF(ISNUMBER(SEARCH("Yes",'2_all_summary'!$H1064)),IF(ISNUMBER(SEARCH("Yes",'2_all_summary'!S1064)),1,2),IF(ISNUMBER(SEARCH("No",'2_all_summary'!S1064)),4,3))</f>
        <v>4</v>
      </c>
      <c r="Q1065" s="41">
        <f>IF(ISNUMBER(SEARCH("Yes",'2_all_summary'!$H1064)),IF(0&lt;'2_all_summary'!T1064,1,2),IF(0='2_all_summary'!T1064,4,3))</f>
        <v>4</v>
      </c>
      <c r="R1065" s="41">
        <f>IF(ISNUMBER(SEARCH("Yes",'2_all_summary'!$H1064)),IF(ISNUMBER(SEARCH("Yes",'2_all_summary'!U1064)),1,2),IF(ISNUMBER(SEARCH("No",'2_all_summary'!U1064)),4,3))</f>
        <v>4</v>
      </c>
    </row>
    <row r="1066" spans="7:18" x14ac:dyDescent="0.3">
      <c r="G1066" s="56"/>
      <c r="H1066" s="41" t="str">
        <f>'2_all_summary'!D1065</f>
        <v>Tilapia lake virus threatens tilapiines farming and food security: Socio-economic challenges and preventive measures in Sub-Saharan Africa</v>
      </c>
      <c r="I1066" s="41" t="str">
        <f>'2_all_summary'!E1065</f>
        <v>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naÃ¯ve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Â© 2018 Elsevier B.V.</v>
      </c>
      <c r="J1066" s="41">
        <f>IF(ISNUMBER(SEARCH("Yes",'2_all_summary'!$H1065)),IF(ISNUMBER(SEARCH("Yes",'2_all_summary'!M1065)),1,2),IF(ISNUMBER(SEARCH("No",'2_all_summary'!M1065)),4,3))</f>
        <v>4</v>
      </c>
      <c r="K1066" s="41">
        <f>IF(ISNUMBER(SEARCH("Yes",'2_all_summary'!$H1065)),IF(ISNUMBER(SEARCH("Yes",'2_all_summary'!N1065)),1,2),IF(ISNUMBER(SEARCH("No",'2_all_summary'!N1065)),4,3))</f>
        <v>4</v>
      </c>
      <c r="L1066" s="41">
        <f>IF(ISNUMBER(SEARCH("Yes",'2_all_summary'!$H1065)),IF(ISNUMBER(SEARCH("Yes",'2_all_summary'!O1065)),1,2),IF(ISNUMBER(SEARCH("No",'2_all_summary'!O1065)),4,3))</f>
        <v>4</v>
      </c>
      <c r="M1066" s="41">
        <f>IF(ISNUMBER(SEARCH("Yes",'2_all_summary'!$H1065)),IF(0&lt;'2_all_summary'!P1065,1,2),IF(0='2_all_summary'!P1065,4,3))</f>
        <v>4</v>
      </c>
      <c r="N1066" s="41">
        <f>IF(ISNUMBER(SEARCH("Yes",'2_all_summary'!$H1065)),IF(ISNUMBER(SEARCH("Yes",'2_all_summary'!Q1065)),1,2),IF(ISNUMBER(SEARCH("No",'2_all_summary'!Q1065)),4,3))</f>
        <v>4</v>
      </c>
      <c r="O1066" s="41">
        <f>IF(ISNUMBER(SEARCH("Yes",'2_all_summary'!$H1065)),IF(ISNUMBER(SEARCH("Yes",'2_all_summary'!R1065)),1,2),IF(ISNUMBER(SEARCH("No",'2_all_summary'!R1065)),4,3))</f>
        <v>4</v>
      </c>
      <c r="P1066" s="41">
        <f>IF(ISNUMBER(SEARCH("Yes",'2_all_summary'!$H1065)),IF(ISNUMBER(SEARCH("Yes",'2_all_summary'!S1065)),1,2),IF(ISNUMBER(SEARCH("No",'2_all_summary'!S1065)),4,3))</f>
        <v>4</v>
      </c>
      <c r="Q1066" s="41">
        <f>IF(ISNUMBER(SEARCH("Yes",'2_all_summary'!$H1065)),IF(0&lt;'2_all_summary'!T1065,1,2),IF(0='2_all_summary'!T1065,4,3))</f>
        <v>4</v>
      </c>
      <c r="R1066" s="41">
        <f>IF(ISNUMBER(SEARCH("Yes",'2_all_summary'!$H1065)),IF(ISNUMBER(SEARCH("Yes",'2_all_summary'!U1065)),1,2),IF(ISNUMBER(SEARCH("No",'2_all_summary'!U1065)),4,3))</f>
        <v>4</v>
      </c>
    </row>
    <row r="1067" spans="7:18" x14ac:dyDescent="0.3">
      <c r="G1067" s="56"/>
      <c r="H1067" s="41" t="str">
        <f>'2_all_summary'!D1066</f>
        <v>Community-based cobia, rachycentron canadum (Linnaeus, 1766) culture in open sea cages at olaikuda, pamban island, india: An economic analysis of technology transfer initiative</v>
      </c>
      <c r="I1067" s="41" t="str">
        <f>'2_all_summary'!E1066</f>
        <v>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fishersâ€™ community affected by the declining natural fishery resources and international border issues. Â© Asian Fisheries Society Published under a Creative Commons license.</v>
      </c>
      <c r="J1067" s="41">
        <f>IF(ISNUMBER(SEARCH("Yes",'2_all_summary'!$H1066)),IF(ISNUMBER(SEARCH("Yes",'2_all_summary'!M1066)),1,2),IF(ISNUMBER(SEARCH("No",'2_all_summary'!M1066)),4,3))</f>
        <v>4</v>
      </c>
      <c r="K1067" s="41">
        <f>IF(ISNUMBER(SEARCH("Yes",'2_all_summary'!$H1066)),IF(ISNUMBER(SEARCH("Yes",'2_all_summary'!N1066)),1,2),IF(ISNUMBER(SEARCH("No",'2_all_summary'!N1066)),4,3))</f>
        <v>4</v>
      </c>
      <c r="L1067" s="41">
        <f>IF(ISNUMBER(SEARCH("Yes",'2_all_summary'!$H1066)),IF(ISNUMBER(SEARCH("Yes",'2_all_summary'!O1066)),1,2),IF(ISNUMBER(SEARCH("No",'2_all_summary'!O1066)),4,3))</f>
        <v>4</v>
      </c>
      <c r="M1067" s="41">
        <f>IF(ISNUMBER(SEARCH("Yes",'2_all_summary'!$H1066)),IF(0&lt;'2_all_summary'!P1066,1,2),IF(0='2_all_summary'!P1066,4,3))</f>
        <v>4</v>
      </c>
      <c r="N1067" s="41">
        <f>IF(ISNUMBER(SEARCH("Yes",'2_all_summary'!$H1066)),IF(ISNUMBER(SEARCH("Yes",'2_all_summary'!Q1066)),1,2),IF(ISNUMBER(SEARCH("No",'2_all_summary'!Q1066)),4,3))</f>
        <v>4</v>
      </c>
      <c r="O1067" s="41">
        <f>IF(ISNUMBER(SEARCH("Yes",'2_all_summary'!$H1066)),IF(ISNUMBER(SEARCH("Yes",'2_all_summary'!R1066)),1,2),IF(ISNUMBER(SEARCH("No",'2_all_summary'!R1066)),4,3))</f>
        <v>4</v>
      </c>
      <c r="P1067" s="41">
        <f>IF(ISNUMBER(SEARCH("Yes",'2_all_summary'!$H1066)),IF(ISNUMBER(SEARCH("Yes",'2_all_summary'!S1066)),1,2),IF(ISNUMBER(SEARCH("No",'2_all_summary'!S1066)),4,3))</f>
        <v>4</v>
      </c>
      <c r="Q1067" s="41">
        <f>IF(ISNUMBER(SEARCH("Yes",'2_all_summary'!$H1066)),IF(0&lt;'2_all_summary'!T1066,1,2),IF(0='2_all_summary'!T1066,4,3))</f>
        <v>4</v>
      </c>
      <c r="R1067" s="41">
        <f>IF(ISNUMBER(SEARCH("Yes",'2_all_summary'!$H1066)),IF(ISNUMBER(SEARCH("Yes",'2_all_summary'!U1066)),1,2),IF(ISNUMBER(SEARCH("No",'2_all_summary'!U1066)),4,3))</f>
        <v>4</v>
      </c>
    </row>
    <row r="1068" spans="7:18" x14ac:dyDescent="0.3">
      <c r="G1068" s="56"/>
      <c r="H1068" s="41" t="str">
        <f>'2_all_summary'!D1067</f>
        <v>Natural resources assessment in the Okavango Delta, Botswana: Case studies of some key resources</v>
      </c>
      <c r="I1068" s="41" t="str">
        <f>'2_all_summary'!E1067</f>
        <v>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Â© 2005 United Nations. Published by Blackwell Publishing.</v>
      </c>
      <c r="J1068" s="41">
        <f>IF(ISNUMBER(SEARCH("Yes",'2_all_summary'!$H1067)),IF(ISNUMBER(SEARCH("Yes",'2_all_summary'!M1067)),1,2),IF(ISNUMBER(SEARCH("No",'2_all_summary'!M1067)),4,3))</f>
        <v>4</v>
      </c>
      <c r="K1068" s="41">
        <f>IF(ISNUMBER(SEARCH("Yes",'2_all_summary'!$H1067)),IF(ISNUMBER(SEARCH("Yes",'2_all_summary'!N1067)),1,2),IF(ISNUMBER(SEARCH("No",'2_all_summary'!N1067)),4,3))</f>
        <v>4</v>
      </c>
      <c r="L1068" s="41">
        <f>IF(ISNUMBER(SEARCH("Yes",'2_all_summary'!$H1067)),IF(ISNUMBER(SEARCH("Yes",'2_all_summary'!O1067)),1,2),IF(ISNUMBER(SEARCH("No",'2_all_summary'!O1067)),4,3))</f>
        <v>4</v>
      </c>
      <c r="M1068" s="41">
        <f>IF(ISNUMBER(SEARCH("Yes",'2_all_summary'!$H1067)),IF(0&lt;'2_all_summary'!P1067,1,2),IF(0='2_all_summary'!P1067,4,3))</f>
        <v>4</v>
      </c>
      <c r="N1068" s="41">
        <f>IF(ISNUMBER(SEARCH("Yes",'2_all_summary'!$H1067)),IF(ISNUMBER(SEARCH("Yes",'2_all_summary'!Q1067)),1,2),IF(ISNUMBER(SEARCH("No",'2_all_summary'!Q1067)),4,3))</f>
        <v>4</v>
      </c>
      <c r="O1068" s="41">
        <f>IF(ISNUMBER(SEARCH("Yes",'2_all_summary'!$H1067)),IF(ISNUMBER(SEARCH("Yes",'2_all_summary'!R1067)),1,2),IF(ISNUMBER(SEARCH("No",'2_all_summary'!R1067)),4,3))</f>
        <v>4</v>
      </c>
      <c r="P1068" s="41">
        <f>IF(ISNUMBER(SEARCH("Yes",'2_all_summary'!$H1067)),IF(ISNUMBER(SEARCH("Yes",'2_all_summary'!S1067)),1,2),IF(ISNUMBER(SEARCH("No",'2_all_summary'!S1067)),4,3))</f>
        <v>4</v>
      </c>
      <c r="Q1068" s="41">
        <f>IF(ISNUMBER(SEARCH("Yes",'2_all_summary'!$H1067)),IF(0&lt;'2_all_summary'!T1067,1,2),IF(0='2_all_summary'!T1067,4,3))</f>
        <v>4</v>
      </c>
      <c r="R1068" s="41">
        <f>IF(ISNUMBER(SEARCH("Yes",'2_all_summary'!$H1067)),IF(ISNUMBER(SEARCH("Yes",'2_all_summary'!U1067)),1,2),IF(ISNUMBER(SEARCH("No",'2_all_summary'!U1067)),4,3))</f>
        <v>4</v>
      </c>
    </row>
    <row r="1069" spans="7:18" x14ac:dyDescent="0.3">
      <c r="G1069" s="56"/>
      <c r="H1069" s="41" t="str">
        <f>'2_all_summary'!D1068</f>
        <v>Community-based coral reef conservation in the Bay Islands of Honduras</v>
      </c>
      <c r="I1069" s="41" t="str">
        <f>'2_all_summary'!E1068</f>
        <v>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v>
      </c>
      <c r="J1069" s="41">
        <f>IF(ISNUMBER(SEARCH("Yes",'2_all_summary'!$H1068)),IF(ISNUMBER(SEARCH("Yes",'2_all_summary'!M1068)),1,2),IF(ISNUMBER(SEARCH("No",'2_all_summary'!M1068)),4,3))</f>
        <v>4</v>
      </c>
      <c r="K1069" s="41">
        <f>IF(ISNUMBER(SEARCH("Yes",'2_all_summary'!$H1068)),IF(ISNUMBER(SEARCH("Yes",'2_all_summary'!N1068)),1,2),IF(ISNUMBER(SEARCH("No",'2_all_summary'!N1068)),4,3))</f>
        <v>4</v>
      </c>
      <c r="L1069" s="41">
        <f>IF(ISNUMBER(SEARCH("Yes",'2_all_summary'!$H1068)),IF(ISNUMBER(SEARCH("Yes",'2_all_summary'!O1068)),1,2),IF(ISNUMBER(SEARCH("No",'2_all_summary'!O1068)),4,3))</f>
        <v>4</v>
      </c>
      <c r="M1069" s="41">
        <f>IF(ISNUMBER(SEARCH("Yes",'2_all_summary'!$H1068)),IF(0&lt;'2_all_summary'!P1068,1,2),IF(0='2_all_summary'!P1068,4,3))</f>
        <v>4</v>
      </c>
      <c r="N1069" s="41">
        <f>IF(ISNUMBER(SEARCH("Yes",'2_all_summary'!$H1068)),IF(ISNUMBER(SEARCH("Yes",'2_all_summary'!Q1068)),1,2),IF(ISNUMBER(SEARCH("No",'2_all_summary'!Q1068)),4,3))</f>
        <v>4</v>
      </c>
      <c r="O1069" s="41">
        <f>IF(ISNUMBER(SEARCH("Yes",'2_all_summary'!$H1068)),IF(ISNUMBER(SEARCH("Yes",'2_all_summary'!R1068)),1,2),IF(ISNUMBER(SEARCH("No",'2_all_summary'!R1068)),4,3))</f>
        <v>4</v>
      </c>
      <c r="P1069" s="41">
        <f>IF(ISNUMBER(SEARCH("Yes",'2_all_summary'!$H1068)),IF(ISNUMBER(SEARCH("Yes",'2_all_summary'!S1068)),1,2),IF(ISNUMBER(SEARCH("No",'2_all_summary'!S1068)),4,3))</f>
        <v>3</v>
      </c>
      <c r="Q1069" s="41">
        <f>IF(ISNUMBER(SEARCH("Yes",'2_all_summary'!$H1068)),IF(0&lt;'2_all_summary'!T1068,1,2),IF(0='2_all_summary'!T1068,4,3))</f>
        <v>3</v>
      </c>
      <c r="R1069" s="41">
        <f>IF(ISNUMBER(SEARCH("Yes",'2_all_summary'!$H1068)),IF(ISNUMBER(SEARCH("Yes",'2_all_summary'!U1068)),1,2),IF(ISNUMBER(SEARCH("No",'2_all_summary'!U1068)),4,3))</f>
        <v>3</v>
      </c>
    </row>
    <row r="1070" spans="7:18" x14ac:dyDescent="0.3">
      <c r="G1070" s="56"/>
      <c r="H1070" s="41" t="str">
        <f>'2_all_summary'!D1069</f>
        <v>Detecting fisheries trends in a co-managed area in the Kingdom of Tonga</v>
      </c>
      <c r="I1070" s="41" t="str">
        <f>'2_all_summary'!E1069</f>
        <v>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v>
      </c>
      <c r="J1070" s="41">
        <f>IF(ISNUMBER(SEARCH("Yes",'2_all_summary'!$H1069)),IF(ISNUMBER(SEARCH("Yes",'2_all_summary'!M1069)),1,2),IF(ISNUMBER(SEARCH("No",'2_all_summary'!M1069)),4,3))</f>
        <v>4</v>
      </c>
      <c r="K1070" s="41">
        <f>IF(ISNUMBER(SEARCH("Yes",'2_all_summary'!$H1069)),IF(ISNUMBER(SEARCH("Yes",'2_all_summary'!N1069)),1,2),IF(ISNUMBER(SEARCH("No",'2_all_summary'!N1069)),4,3))</f>
        <v>4</v>
      </c>
      <c r="L1070" s="41">
        <f>IF(ISNUMBER(SEARCH("Yes",'2_all_summary'!$H1069)),IF(ISNUMBER(SEARCH("Yes",'2_all_summary'!O1069)),1,2),IF(ISNUMBER(SEARCH("No",'2_all_summary'!O1069)),4,3))</f>
        <v>4</v>
      </c>
      <c r="M1070" s="41">
        <f>IF(ISNUMBER(SEARCH("Yes",'2_all_summary'!$H1069)),IF(0&lt;'2_all_summary'!P1069,1,2),IF(0='2_all_summary'!P1069,4,3))</f>
        <v>4</v>
      </c>
      <c r="N1070" s="41">
        <f>IF(ISNUMBER(SEARCH("Yes",'2_all_summary'!$H1069)),IF(ISNUMBER(SEARCH("Yes",'2_all_summary'!Q1069)),1,2),IF(ISNUMBER(SEARCH("No",'2_all_summary'!Q1069)),4,3))</f>
        <v>3</v>
      </c>
      <c r="O1070" s="41">
        <f>IF(ISNUMBER(SEARCH("Yes",'2_all_summary'!$H1069)),IF(ISNUMBER(SEARCH("Yes",'2_all_summary'!R1069)),1,2),IF(ISNUMBER(SEARCH("No",'2_all_summary'!R1069)),4,3))</f>
        <v>3</v>
      </c>
      <c r="P1070" s="41">
        <f>IF(ISNUMBER(SEARCH("Yes",'2_all_summary'!$H1069)),IF(ISNUMBER(SEARCH("Yes",'2_all_summary'!S1069)),1,2),IF(ISNUMBER(SEARCH("No",'2_all_summary'!S1069)),4,3))</f>
        <v>3</v>
      </c>
      <c r="Q1070" s="41">
        <f>IF(ISNUMBER(SEARCH("Yes",'2_all_summary'!$H1069)),IF(0&lt;'2_all_summary'!T1069,1,2),IF(0='2_all_summary'!T1069,4,3))</f>
        <v>3</v>
      </c>
      <c r="R1070" s="41">
        <f>IF(ISNUMBER(SEARCH("Yes",'2_all_summary'!$H1069)),IF(ISNUMBER(SEARCH("Yes",'2_all_summary'!U1069)),1,2),IF(ISNUMBER(SEARCH("No",'2_all_summary'!U1069)),4,3))</f>
        <v>3</v>
      </c>
    </row>
    <row r="1071" spans="7:18" x14ac:dyDescent="0.3">
      <c r="G1071" s="56"/>
      <c r="H1071" s="41" t="str">
        <f>'2_all_summary'!D1070</f>
        <v>A synopsis of interventions in the sustainable use of Nigeria's dry belt</v>
      </c>
      <c r="I1071" s="41" t="str">
        <f>'2_all_summary'!E1070</f>
        <v>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v>
      </c>
      <c r="J1071" s="41">
        <f>IF(ISNUMBER(SEARCH("Yes",'2_all_summary'!$H1070)),IF(ISNUMBER(SEARCH("Yes",'2_all_summary'!M1070)),1,2),IF(ISNUMBER(SEARCH("No",'2_all_summary'!M1070)),4,3))</f>
        <v>4</v>
      </c>
      <c r="K1071" s="41">
        <f>IF(ISNUMBER(SEARCH("Yes",'2_all_summary'!$H1070)),IF(ISNUMBER(SEARCH("Yes",'2_all_summary'!N1070)),1,2),IF(ISNUMBER(SEARCH("No",'2_all_summary'!N1070)),4,3))</f>
        <v>4</v>
      </c>
      <c r="L1071" s="41">
        <f>IF(ISNUMBER(SEARCH("Yes",'2_all_summary'!$H1070)),IF(ISNUMBER(SEARCH("Yes",'2_all_summary'!O1070)),1,2),IF(ISNUMBER(SEARCH("No",'2_all_summary'!O1070)),4,3))</f>
        <v>4</v>
      </c>
      <c r="M1071" s="41">
        <f>IF(ISNUMBER(SEARCH("Yes",'2_all_summary'!$H1070)),IF(0&lt;'2_all_summary'!P1070,1,2),IF(0='2_all_summary'!P1070,4,3))</f>
        <v>4</v>
      </c>
      <c r="N1071" s="41">
        <f>IF(ISNUMBER(SEARCH("Yes",'2_all_summary'!$H1070)),IF(ISNUMBER(SEARCH("Yes",'2_all_summary'!Q1070)),1,2),IF(ISNUMBER(SEARCH("No",'2_all_summary'!Q1070)),4,3))</f>
        <v>4</v>
      </c>
      <c r="O1071" s="41">
        <f>IF(ISNUMBER(SEARCH("Yes",'2_all_summary'!$H1070)),IF(ISNUMBER(SEARCH("Yes",'2_all_summary'!R1070)),1,2),IF(ISNUMBER(SEARCH("No",'2_all_summary'!R1070)),4,3))</f>
        <v>4</v>
      </c>
      <c r="P1071" s="41">
        <f>IF(ISNUMBER(SEARCH("Yes",'2_all_summary'!$H1070)),IF(ISNUMBER(SEARCH("Yes",'2_all_summary'!S1070)),1,2),IF(ISNUMBER(SEARCH("No",'2_all_summary'!S1070)),4,3))</f>
        <v>4</v>
      </c>
      <c r="Q1071" s="41">
        <f>IF(ISNUMBER(SEARCH("Yes",'2_all_summary'!$H1070)),IF(0&lt;'2_all_summary'!T1070,1,2),IF(0='2_all_summary'!T1070,4,3))</f>
        <v>4</v>
      </c>
      <c r="R1071" s="41">
        <f>IF(ISNUMBER(SEARCH("Yes",'2_all_summary'!$H1070)),IF(ISNUMBER(SEARCH("Yes",'2_all_summary'!U1070)),1,2),IF(ISNUMBER(SEARCH("No",'2_all_summary'!U1070)),4,3))</f>
        <v>4</v>
      </c>
    </row>
    <row r="1072" spans="7:18" x14ac:dyDescent="0.3">
      <c r="G1072" s="56"/>
      <c r="H1072" s="41" t="str">
        <f>'2_all_summary'!D1071</f>
        <v>Community based fishery management within the Menai bay conservation area: A survey of the resource user</v>
      </c>
      <c r="I1072" s="41" t="str">
        <f>'2_all_summary'!E1071</f>
        <v>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Â© 2015 Elsevier Ltd.</v>
      </c>
      <c r="J1072" s="41">
        <f>IF(ISNUMBER(SEARCH("Yes",'2_all_summary'!$H1071)),IF(ISNUMBER(SEARCH("Yes",'2_all_summary'!M1071)),1,2),IF(ISNUMBER(SEARCH("No",'2_all_summary'!M1071)),4,3))</f>
        <v>4</v>
      </c>
      <c r="K1072" s="41">
        <f>IF(ISNUMBER(SEARCH("Yes",'2_all_summary'!$H1071)),IF(ISNUMBER(SEARCH("Yes",'2_all_summary'!N1071)),1,2),IF(ISNUMBER(SEARCH("No",'2_all_summary'!N1071)),4,3))</f>
        <v>4</v>
      </c>
      <c r="L1072" s="41">
        <f>IF(ISNUMBER(SEARCH("Yes",'2_all_summary'!$H1071)),IF(ISNUMBER(SEARCH("Yes",'2_all_summary'!O1071)),1,2),IF(ISNUMBER(SEARCH("No",'2_all_summary'!O1071)),4,3))</f>
        <v>4</v>
      </c>
      <c r="M1072" s="41">
        <f>IF(ISNUMBER(SEARCH("Yes",'2_all_summary'!$H1071)),IF(0&lt;'2_all_summary'!P1071,1,2),IF(0='2_all_summary'!P1071,4,3))</f>
        <v>4</v>
      </c>
      <c r="N1072" s="41">
        <f>IF(ISNUMBER(SEARCH("Yes",'2_all_summary'!$H1071)),IF(ISNUMBER(SEARCH("Yes",'2_all_summary'!Q1071)),1,2),IF(ISNUMBER(SEARCH("No",'2_all_summary'!Q1071)),4,3))</f>
        <v>4</v>
      </c>
      <c r="O1072" s="41">
        <f>IF(ISNUMBER(SEARCH("Yes",'2_all_summary'!$H1071)),IF(ISNUMBER(SEARCH("Yes",'2_all_summary'!R1071)),1,2),IF(ISNUMBER(SEARCH("No",'2_all_summary'!R1071)),4,3))</f>
        <v>4</v>
      </c>
      <c r="P1072" s="41">
        <f>IF(ISNUMBER(SEARCH("Yes",'2_all_summary'!$H1071)),IF(ISNUMBER(SEARCH("Yes",'2_all_summary'!S1071)),1,2),IF(ISNUMBER(SEARCH("No",'2_all_summary'!S1071)),4,3))</f>
        <v>4</v>
      </c>
      <c r="Q1072" s="41">
        <f>IF(ISNUMBER(SEARCH("Yes",'2_all_summary'!$H1071)),IF(0&lt;'2_all_summary'!T1071,1,2),IF(0='2_all_summary'!T1071,4,3))</f>
        <v>4</v>
      </c>
      <c r="R1072" s="41">
        <f>IF(ISNUMBER(SEARCH("Yes",'2_all_summary'!$H1071)),IF(ISNUMBER(SEARCH("Yes",'2_all_summary'!U1071)),1,2),IF(ISNUMBER(SEARCH("No",'2_all_summary'!U1071)),4,3))</f>
        <v>4</v>
      </c>
    </row>
    <row r="1073" spans="7:18" x14ac:dyDescent="0.3">
      <c r="G1073" s="56"/>
      <c r="H1073" s="41" t="str">
        <f>'2_all_summary'!D1072</f>
        <v>Conservation of a river for biodiversity and ecosystem services: the case of the Halda â€“ the unique river of Chittagong, Bangladesh</v>
      </c>
      <c r="I1073" s="41" t="str">
        <f>'2_all_summary'!E1072</f>
        <v>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Â© 2015 International Association for Hydro-Environment Engineering and Research.</v>
      </c>
      <c r="J1073" s="41">
        <f>IF(ISNUMBER(SEARCH("Yes",'2_all_summary'!$H1072)),IF(ISNUMBER(SEARCH("Yes",'2_all_summary'!M1072)),1,2),IF(ISNUMBER(SEARCH("No",'2_all_summary'!M1072)),4,3))</f>
        <v>4</v>
      </c>
      <c r="K1073" s="41">
        <f>IF(ISNUMBER(SEARCH("Yes",'2_all_summary'!$H1072)),IF(ISNUMBER(SEARCH("Yes",'2_all_summary'!N1072)),1,2),IF(ISNUMBER(SEARCH("No",'2_all_summary'!N1072)),4,3))</f>
        <v>4</v>
      </c>
      <c r="L1073" s="41">
        <f>IF(ISNUMBER(SEARCH("Yes",'2_all_summary'!$H1072)),IF(ISNUMBER(SEARCH("Yes",'2_all_summary'!O1072)),1,2),IF(ISNUMBER(SEARCH("No",'2_all_summary'!O1072)),4,3))</f>
        <v>4</v>
      </c>
      <c r="M1073" s="41">
        <f>IF(ISNUMBER(SEARCH("Yes",'2_all_summary'!$H1072)),IF(0&lt;'2_all_summary'!P1072,1,2),IF(0='2_all_summary'!P1072,4,3))</f>
        <v>4</v>
      </c>
      <c r="N1073" s="41">
        <f>IF(ISNUMBER(SEARCH("Yes",'2_all_summary'!$H1072)),IF(ISNUMBER(SEARCH("Yes",'2_all_summary'!Q1072)),1,2),IF(ISNUMBER(SEARCH("No",'2_all_summary'!Q1072)),4,3))</f>
        <v>4</v>
      </c>
      <c r="O1073" s="41">
        <f>IF(ISNUMBER(SEARCH("Yes",'2_all_summary'!$H1072)),IF(ISNUMBER(SEARCH("Yes",'2_all_summary'!R1072)),1,2),IF(ISNUMBER(SEARCH("No",'2_all_summary'!R1072)),4,3))</f>
        <v>4</v>
      </c>
      <c r="P1073" s="41">
        <f>IF(ISNUMBER(SEARCH("Yes",'2_all_summary'!$H1072)),IF(ISNUMBER(SEARCH("Yes",'2_all_summary'!S1072)),1,2),IF(ISNUMBER(SEARCH("No",'2_all_summary'!S1072)),4,3))</f>
        <v>4</v>
      </c>
      <c r="Q1073" s="41">
        <f>IF(ISNUMBER(SEARCH("Yes",'2_all_summary'!$H1072)),IF(0&lt;'2_all_summary'!T1072,1,2),IF(0='2_all_summary'!T1072,4,3))</f>
        <v>4</v>
      </c>
      <c r="R1073" s="41">
        <f>IF(ISNUMBER(SEARCH("Yes",'2_all_summary'!$H1072)),IF(ISNUMBER(SEARCH("Yes",'2_all_summary'!U1072)),1,2),IF(ISNUMBER(SEARCH("No",'2_all_summary'!U1072)),4,3))</f>
        <v>4</v>
      </c>
    </row>
    <row r="1074" spans="7:18" x14ac:dyDescent="0.3">
      <c r="G1074" s="56"/>
      <c r="H1074" s="41" t="str">
        <f>'2_all_summary'!D1073</f>
        <v>First trial of wild juvenile collection of tropical sea cucumbers from settling larvae, using coconut fibre from waste husks in Solomon Islands: A new conservation tool</v>
      </c>
      <c r="I1074" s="41" t="str">
        <f>'2_all_summary'!E1073</f>
        <v>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v>
      </c>
      <c r="J1074" s="41">
        <f>IF(ISNUMBER(SEARCH("Yes",'2_all_summary'!$H1073)),IF(ISNUMBER(SEARCH("Yes",'2_all_summary'!M1073)),1,2),IF(ISNUMBER(SEARCH("No",'2_all_summary'!M1073)),4,3))</f>
        <v>3</v>
      </c>
      <c r="K1074" s="41">
        <f>IF(ISNUMBER(SEARCH("Yes",'2_all_summary'!$H1073)),IF(ISNUMBER(SEARCH("Yes",'2_all_summary'!N1073)),1,2),IF(ISNUMBER(SEARCH("No",'2_all_summary'!N1073)),4,3))</f>
        <v>3</v>
      </c>
      <c r="L1074" s="41">
        <f>IF(ISNUMBER(SEARCH("Yes",'2_all_summary'!$H1073)),IF(ISNUMBER(SEARCH("Yes",'2_all_summary'!O1073)),1,2),IF(ISNUMBER(SEARCH("No",'2_all_summary'!O1073)),4,3))</f>
        <v>3</v>
      </c>
      <c r="M1074" s="41">
        <f>IF(ISNUMBER(SEARCH("Yes",'2_all_summary'!$H1073)),IF(0&lt;'2_all_summary'!P1073,1,2),IF(0='2_all_summary'!P1073,4,3))</f>
        <v>3</v>
      </c>
      <c r="N1074" s="41">
        <f>IF(ISNUMBER(SEARCH("Yes",'2_all_summary'!$H1073)),IF(ISNUMBER(SEARCH("Yes",'2_all_summary'!Q1073)),1,2),IF(ISNUMBER(SEARCH("No",'2_all_summary'!Q1073)),4,3))</f>
        <v>3</v>
      </c>
      <c r="O1074" s="41">
        <f>IF(ISNUMBER(SEARCH("Yes",'2_all_summary'!$H1073)),IF(ISNUMBER(SEARCH("Yes",'2_all_summary'!R1073)),1,2),IF(ISNUMBER(SEARCH("No",'2_all_summary'!R1073)),4,3))</f>
        <v>4</v>
      </c>
      <c r="P1074" s="41">
        <f>IF(ISNUMBER(SEARCH("Yes",'2_all_summary'!$H1073)),IF(ISNUMBER(SEARCH("Yes",'2_all_summary'!S1073)),1,2),IF(ISNUMBER(SEARCH("No",'2_all_summary'!S1073)),4,3))</f>
        <v>3</v>
      </c>
      <c r="Q1074" s="41">
        <f>IF(ISNUMBER(SEARCH("Yes",'2_all_summary'!$H1073)),IF(0&lt;'2_all_summary'!T1073,1,2),IF(0='2_all_summary'!T1073,4,3))</f>
        <v>3</v>
      </c>
      <c r="R1074" s="41">
        <f>IF(ISNUMBER(SEARCH("Yes",'2_all_summary'!$H1073)),IF(ISNUMBER(SEARCH("Yes",'2_all_summary'!U1073)),1,2),IF(ISNUMBER(SEARCH("No",'2_all_summary'!U1073)),4,3))</f>
        <v>3</v>
      </c>
    </row>
    <row r="1075" spans="7:18" x14ac:dyDescent="0.3">
      <c r="G1075" s="56"/>
      <c r="H1075" s="41" t="str">
        <f>'2_all_summary'!D1074</f>
        <v>Fisheries management of san salvador island, philippines: A shared responsibility</v>
      </c>
      <c r="I1075" s="41" t="str">
        <f>'2_all_summary'!E1074</f>
        <v>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Â© 1999 Taylor and Francis Group, LLC.</v>
      </c>
      <c r="J1075" s="41">
        <f>IF(ISNUMBER(SEARCH("Yes",'2_all_summary'!$H1074)),IF(ISNUMBER(SEARCH("Yes",'2_all_summary'!M1074)),1,2),IF(ISNUMBER(SEARCH("No",'2_all_summary'!M1074)),4,3))</f>
        <v>4</v>
      </c>
      <c r="K1075" s="41">
        <f>IF(ISNUMBER(SEARCH("Yes",'2_all_summary'!$H1074)),IF(ISNUMBER(SEARCH("Yes",'2_all_summary'!N1074)),1,2),IF(ISNUMBER(SEARCH("No",'2_all_summary'!N1074)),4,3))</f>
        <v>4</v>
      </c>
      <c r="L1075" s="41">
        <f>IF(ISNUMBER(SEARCH("Yes",'2_all_summary'!$H1074)),IF(ISNUMBER(SEARCH("Yes",'2_all_summary'!O1074)),1,2),IF(ISNUMBER(SEARCH("No",'2_all_summary'!O1074)),4,3))</f>
        <v>4</v>
      </c>
      <c r="M1075" s="41">
        <f>IF(ISNUMBER(SEARCH("Yes",'2_all_summary'!$H1074)),IF(0&lt;'2_all_summary'!P1074,1,2),IF(0='2_all_summary'!P1074,4,3))</f>
        <v>4</v>
      </c>
      <c r="N1075" s="41">
        <f>IF(ISNUMBER(SEARCH("Yes",'2_all_summary'!$H1074)),IF(ISNUMBER(SEARCH("Yes",'2_all_summary'!Q1074)),1,2),IF(ISNUMBER(SEARCH("No",'2_all_summary'!Q1074)),4,3))</f>
        <v>4</v>
      </c>
      <c r="O1075" s="41">
        <f>IF(ISNUMBER(SEARCH("Yes",'2_all_summary'!$H1074)),IF(ISNUMBER(SEARCH("Yes",'2_all_summary'!R1074)),1,2),IF(ISNUMBER(SEARCH("No",'2_all_summary'!R1074)),4,3))</f>
        <v>4</v>
      </c>
      <c r="P1075" s="41">
        <f>IF(ISNUMBER(SEARCH("Yes",'2_all_summary'!$H1074)),IF(ISNUMBER(SEARCH("Yes",'2_all_summary'!S1074)),1,2),IF(ISNUMBER(SEARCH("No",'2_all_summary'!S1074)),4,3))</f>
        <v>4</v>
      </c>
      <c r="Q1075" s="41">
        <f>IF(ISNUMBER(SEARCH("Yes",'2_all_summary'!$H1074)),IF(0&lt;'2_all_summary'!T1074,1,2),IF(0='2_all_summary'!T1074,4,3))</f>
        <v>4</v>
      </c>
      <c r="R1075" s="41">
        <f>IF(ISNUMBER(SEARCH("Yes",'2_all_summary'!$H1074)),IF(ISNUMBER(SEARCH("Yes",'2_all_summary'!U1074)),1,2),IF(ISNUMBER(SEARCH("No",'2_all_summary'!U1074)),4,3))</f>
        <v>4</v>
      </c>
    </row>
    <row r="1076" spans="7:18" x14ac:dyDescent="0.3">
      <c r="G1076" s="56"/>
      <c r="H1076" s="41" t="str">
        <f>'2_all_summary'!D1075</f>
        <v>Do fishers need to diversify their source of income? A special reference in vulnerable fishers of cilacap waters, Indonesia</v>
      </c>
      <c r="I1076" s="41" t="str">
        <f>'2_all_summary'!E1075</f>
        <v>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fisherâ€™s wivesâ€™ groups. Â© 2018, BIOFLUX SRL. All rights reserved.</v>
      </c>
      <c r="J1076" s="41">
        <f>IF(ISNUMBER(SEARCH("Yes",'2_all_summary'!$H1075)),IF(ISNUMBER(SEARCH("Yes",'2_all_summary'!M1075)),1,2),IF(ISNUMBER(SEARCH("No",'2_all_summary'!M1075)),4,3))</f>
        <v>4</v>
      </c>
      <c r="K1076" s="41">
        <f>IF(ISNUMBER(SEARCH("Yes",'2_all_summary'!$H1075)),IF(ISNUMBER(SEARCH("Yes",'2_all_summary'!N1075)),1,2),IF(ISNUMBER(SEARCH("No",'2_all_summary'!N1075)),4,3))</f>
        <v>4</v>
      </c>
      <c r="L1076" s="41">
        <f>IF(ISNUMBER(SEARCH("Yes",'2_all_summary'!$H1075)),IF(ISNUMBER(SEARCH("Yes",'2_all_summary'!O1075)),1,2),IF(ISNUMBER(SEARCH("No",'2_all_summary'!O1075)),4,3))</f>
        <v>4</v>
      </c>
      <c r="M1076" s="41">
        <f>IF(ISNUMBER(SEARCH("Yes",'2_all_summary'!$H1075)),IF(0&lt;'2_all_summary'!P1075,1,2),IF(0='2_all_summary'!P1075,4,3))</f>
        <v>4</v>
      </c>
      <c r="N1076" s="41">
        <f>IF(ISNUMBER(SEARCH("Yes",'2_all_summary'!$H1075)),IF(ISNUMBER(SEARCH("Yes",'2_all_summary'!Q1075)),1,2),IF(ISNUMBER(SEARCH("No",'2_all_summary'!Q1075)),4,3))</f>
        <v>4</v>
      </c>
      <c r="O1076" s="41">
        <f>IF(ISNUMBER(SEARCH("Yes",'2_all_summary'!$H1075)),IF(ISNUMBER(SEARCH("Yes",'2_all_summary'!R1075)),1,2),IF(ISNUMBER(SEARCH("No",'2_all_summary'!R1075)),4,3))</f>
        <v>4</v>
      </c>
      <c r="P1076" s="41">
        <f>IF(ISNUMBER(SEARCH("Yes",'2_all_summary'!$H1075)),IF(ISNUMBER(SEARCH("Yes",'2_all_summary'!S1075)),1,2),IF(ISNUMBER(SEARCH("No",'2_all_summary'!S1075)),4,3))</f>
        <v>4</v>
      </c>
      <c r="Q1076" s="41">
        <f>IF(ISNUMBER(SEARCH("Yes",'2_all_summary'!$H1075)),IF(0&lt;'2_all_summary'!T1075,1,2),IF(0='2_all_summary'!T1075,4,3))</f>
        <v>4</v>
      </c>
      <c r="R1076" s="41">
        <f>IF(ISNUMBER(SEARCH("Yes",'2_all_summary'!$H1075)),IF(ISNUMBER(SEARCH("Yes",'2_all_summary'!U1075)),1,2),IF(ISNUMBER(SEARCH("No",'2_all_summary'!U1075)),4,3))</f>
        <v>4</v>
      </c>
    </row>
    <row r="1077" spans="7:18" x14ac:dyDescent="0.3">
      <c r="G1077" s="56"/>
      <c r="H1077" s="41" t="str">
        <f>'2_all_summary'!D1076</f>
        <v>International Conference on Adaptive Management of Ecosystems: The Knowledge Systems of Societies for Adaptation and Mitigation of Impacts of Climate Change, 2011</v>
      </c>
      <c r="I1077" s="41" t="str">
        <f>'2_all_summary'!E1076</f>
        <v>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GHGâ€™s and mitigate climate change; impact of forestry products on climate change mitigation in India; climate change impact in cold arid desert of Northâ€“Western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v>
      </c>
      <c r="J1077" s="41">
        <f>IF(ISNUMBER(SEARCH("Yes",'2_all_summary'!$H1076)),IF(ISNUMBER(SEARCH("Yes",'2_all_summary'!M1076)),1,2),IF(ISNUMBER(SEARCH("No",'2_all_summary'!M1076)),4,3))</f>
        <v>4</v>
      </c>
      <c r="K1077" s="41">
        <f>IF(ISNUMBER(SEARCH("Yes",'2_all_summary'!$H1076)),IF(ISNUMBER(SEARCH("Yes",'2_all_summary'!N1076)),1,2),IF(ISNUMBER(SEARCH("No",'2_all_summary'!N1076)),4,3))</f>
        <v>4</v>
      </c>
      <c r="L1077" s="41">
        <f>IF(ISNUMBER(SEARCH("Yes",'2_all_summary'!$H1076)),IF(ISNUMBER(SEARCH("Yes",'2_all_summary'!O1076)),1,2),IF(ISNUMBER(SEARCH("No",'2_all_summary'!O1076)),4,3))</f>
        <v>4</v>
      </c>
      <c r="M1077" s="41">
        <f>IF(ISNUMBER(SEARCH("Yes",'2_all_summary'!$H1076)),IF(0&lt;'2_all_summary'!P1076,1,2),IF(0='2_all_summary'!P1076,4,3))</f>
        <v>4</v>
      </c>
      <c r="N1077" s="41">
        <f>IF(ISNUMBER(SEARCH("Yes",'2_all_summary'!$H1076)),IF(ISNUMBER(SEARCH("Yes",'2_all_summary'!Q1076)),1,2),IF(ISNUMBER(SEARCH("No",'2_all_summary'!Q1076)),4,3))</f>
        <v>4</v>
      </c>
      <c r="O1077" s="41">
        <f>IF(ISNUMBER(SEARCH("Yes",'2_all_summary'!$H1076)),IF(ISNUMBER(SEARCH("Yes",'2_all_summary'!R1076)),1,2),IF(ISNUMBER(SEARCH("No",'2_all_summary'!R1076)),4,3))</f>
        <v>4</v>
      </c>
      <c r="P1077" s="41">
        <f>IF(ISNUMBER(SEARCH("Yes",'2_all_summary'!$H1076)),IF(ISNUMBER(SEARCH("Yes",'2_all_summary'!S1076)),1,2),IF(ISNUMBER(SEARCH("No",'2_all_summary'!S1076)),4,3))</f>
        <v>4</v>
      </c>
      <c r="Q1077" s="41">
        <f>IF(ISNUMBER(SEARCH("Yes",'2_all_summary'!$H1076)),IF(0&lt;'2_all_summary'!T1076,1,2),IF(0='2_all_summary'!T1076,4,3))</f>
        <v>4</v>
      </c>
      <c r="R1077" s="41">
        <f>IF(ISNUMBER(SEARCH("Yes",'2_all_summary'!$H1076)),IF(ISNUMBER(SEARCH("Yes",'2_all_summary'!U1076)),1,2),IF(ISNUMBER(SEARCH("No",'2_all_summary'!U1076)),4,3))</f>
        <v>4</v>
      </c>
    </row>
    <row r="1078" spans="7:18" x14ac:dyDescent="0.3">
      <c r="G1078" s="56"/>
      <c r="H1078" s="41" t="str">
        <f>'2_all_summary'!D1077</f>
        <v>Strengthening community and stakeholder participation in the implementation of integrated vector management for malaria control in western Kenya: a case study</v>
      </c>
      <c r="I1078" s="41" t="str">
        <f>'2_all_summary'!E1077</f>
        <v>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meetingsâ€”dubbed 'mosquito days'â€”mainly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Â© 2021, The Author(s).</v>
      </c>
      <c r="J1078" s="41">
        <f>IF(ISNUMBER(SEARCH("Yes",'2_all_summary'!$H1077)),IF(ISNUMBER(SEARCH("Yes",'2_all_summary'!M1077)),1,2),IF(ISNUMBER(SEARCH("No",'2_all_summary'!M1077)),4,3))</f>
        <v>4</v>
      </c>
      <c r="K1078" s="41">
        <f>IF(ISNUMBER(SEARCH("Yes",'2_all_summary'!$H1077)),IF(ISNUMBER(SEARCH("Yes",'2_all_summary'!N1077)),1,2),IF(ISNUMBER(SEARCH("No",'2_all_summary'!N1077)),4,3))</f>
        <v>4</v>
      </c>
      <c r="L1078" s="41">
        <f>IF(ISNUMBER(SEARCH("Yes",'2_all_summary'!$H1077)),IF(ISNUMBER(SEARCH("Yes",'2_all_summary'!O1077)),1,2),IF(ISNUMBER(SEARCH("No",'2_all_summary'!O1077)),4,3))</f>
        <v>4</v>
      </c>
      <c r="M1078" s="41">
        <f>IF(ISNUMBER(SEARCH("Yes",'2_all_summary'!$H1077)),IF(0&lt;'2_all_summary'!P1077,1,2),IF(0='2_all_summary'!P1077,4,3))</f>
        <v>4</v>
      </c>
      <c r="N1078" s="41">
        <f>IF(ISNUMBER(SEARCH("Yes",'2_all_summary'!$H1077)),IF(ISNUMBER(SEARCH("Yes",'2_all_summary'!Q1077)),1,2),IF(ISNUMBER(SEARCH("No",'2_all_summary'!Q1077)),4,3))</f>
        <v>4</v>
      </c>
      <c r="O1078" s="41">
        <f>IF(ISNUMBER(SEARCH("Yes",'2_all_summary'!$H1077)),IF(ISNUMBER(SEARCH("Yes",'2_all_summary'!R1077)),1,2),IF(ISNUMBER(SEARCH("No",'2_all_summary'!R1077)),4,3))</f>
        <v>4</v>
      </c>
      <c r="P1078" s="41">
        <f>IF(ISNUMBER(SEARCH("Yes",'2_all_summary'!$H1077)),IF(ISNUMBER(SEARCH("Yes",'2_all_summary'!S1077)),1,2),IF(ISNUMBER(SEARCH("No",'2_all_summary'!S1077)),4,3))</f>
        <v>4</v>
      </c>
      <c r="Q1078" s="41">
        <f>IF(ISNUMBER(SEARCH("Yes",'2_all_summary'!$H1077)),IF(0&lt;'2_all_summary'!T1077,1,2),IF(0='2_all_summary'!T1077,4,3))</f>
        <v>4</v>
      </c>
      <c r="R1078" s="41">
        <f>IF(ISNUMBER(SEARCH("Yes",'2_all_summary'!$H1077)),IF(ISNUMBER(SEARCH("Yes",'2_all_summary'!U1077)),1,2),IF(ISNUMBER(SEARCH("No",'2_all_summary'!U1077)),4,3))</f>
        <v>4</v>
      </c>
    </row>
    <row r="1079" spans="7:18" x14ac:dyDescent="0.3">
      <c r="G1079" s="56"/>
      <c r="H1079" s="41" t="str">
        <f>'2_all_summary'!D1078</f>
        <v>Community-based governance of coastal zone and marine resources in Madagascar</v>
      </c>
      <c r="I1079" s="41" t="str">
        <f>'2_all_summary'!E1078</f>
        <v>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Â© 2006 Elsevier Ltd. All rights reserved.</v>
      </c>
      <c r="J1079" s="41">
        <f>IF(ISNUMBER(SEARCH("Yes",'2_all_summary'!$H1078)),IF(ISNUMBER(SEARCH("Yes",'2_all_summary'!M1078)),1,2),IF(ISNUMBER(SEARCH("No",'2_all_summary'!M1078)),4,3))</f>
        <v>4</v>
      </c>
      <c r="K1079" s="41">
        <f>IF(ISNUMBER(SEARCH("Yes",'2_all_summary'!$H1078)),IF(ISNUMBER(SEARCH("Yes",'2_all_summary'!N1078)),1,2),IF(ISNUMBER(SEARCH("No",'2_all_summary'!N1078)),4,3))</f>
        <v>4</v>
      </c>
      <c r="L1079" s="41">
        <f>IF(ISNUMBER(SEARCH("Yes",'2_all_summary'!$H1078)),IF(ISNUMBER(SEARCH("Yes",'2_all_summary'!O1078)),1,2),IF(ISNUMBER(SEARCH("No",'2_all_summary'!O1078)),4,3))</f>
        <v>4</v>
      </c>
      <c r="M1079" s="41">
        <f>IF(ISNUMBER(SEARCH("Yes",'2_all_summary'!$H1078)),IF(0&lt;'2_all_summary'!P1078,1,2),IF(0='2_all_summary'!P1078,4,3))</f>
        <v>4</v>
      </c>
      <c r="N1079" s="41">
        <f>IF(ISNUMBER(SEARCH("Yes",'2_all_summary'!$H1078)),IF(ISNUMBER(SEARCH("Yes",'2_all_summary'!Q1078)),1,2),IF(ISNUMBER(SEARCH("No",'2_all_summary'!Q1078)),4,3))</f>
        <v>4</v>
      </c>
      <c r="O1079" s="41">
        <f>IF(ISNUMBER(SEARCH("Yes",'2_all_summary'!$H1078)),IF(ISNUMBER(SEARCH("Yes",'2_all_summary'!R1078)),1,2),IF(ISNUMBER(SEARCH("No",'2_all_summary'!R1078)),4,3))</f>
        <v>4</v>
      </c>
      <c r="P1079" s="41">
        <f>IF(ISNUMBER(SEARCH("Yes",'2_all_summary'!$H1078)),IF(ISNUMBER(SEARCH("Yes",'2_all_summary'!S1078)),1,2),IF(ISNUMBER(SEARCH("No",'2_all_summary'!S1078)),4,3))</f>
        <v>4</v>
      </c>
      <c r="Q1079" s="41">
        <f>IF(ISNUMBER(SEARCH("Yes",'2_all_summary'!$H1078)),IF(0&lt;'2_all_summary'!T1078,1,2),IF(0='2_all_summary'!T1078,4,3))</f>
        <v>4</v>
      </c>
      <c r="R1079" s="41">
        <f>IF(ISNUMBER(SEARCH("Yes",'2_all_summary'!$H1078)),IF(ISNUMBER(SEARCH("Yes",'2_all_summary'!U1078)),1,2),IF(ISNUMBER(SEARCH("No",'2_all_summary'!U1078)),4,3))</f>
        <v>4</v>
      </c>
    </row>
    <row r="1080" spans="7:18" x14ac:dyDescent="0.3">
      <c r="G1080" s="56"/>
      <c r="H1080" s="41" t="str">
        <f>'2_all_summary'!D1079</f>
        <v>The role of local taboos in the management of marine fisheries resources in Tanzania</v>
      </c>
      <c r="I1080" s="41" t="str">
        <f>'2_all_summary'!E1079</f>
        <v>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Â© 2017 Elsevier Ltd</v>
      </c>
      <c r="J1080" s="41">
        <f>IF(ISNUMBER(SEARCH("Yes",'2_all_summary'!$H1079)),IF(ISNUMBER(SEARCH("Yes",'2_all_summary'!M1079)),1,2),IF(ISNUMBER(SEARCH("No",'2_all_summary'!M1079)),4,3))</f>
        <v>4</v>
      </c>
      <c r="K1080" s="41">
        <f>IF(ISNUMBER(SEARCH("Yes",'2_all_summary'!$H1079)),IF(ISNUMBER(SEARCH("Yes",'2_all_summary'!N1079)),1,2),IF(ISNUMBER(SEARCH("No",'2_all_summary'!N1079)),4,3))</f>
        <v>4</v>
      </c>
      <c r="L1080" s="41">
        <f>IF(ISNUMBER(SEARCH("Yes",'2_all_summary'!$H1079)),IF(ISNUMBER(SEARCH("Yes",'2_all_summary'!O1079)),1,2),IF(ISNUMBER(SEARCH("No",'2_all_summary'!O1079)),4,3))</f>
        <v>4</v>
      </c>
      <c r="M1080" s="41">
        <f>IF(ISNUMBER(SEARCH("Yes",'2_all_summary'!$H1079)),IF(0&lt;'2_all_summary'!P1079,1,2),IF(0='2_all_summary'!P1079,4,3))</f>
        <v>4</v>
      </c>
      <c r="N1080" s="41">
        <f>IF(ISNUMBER(SEARCH("Yes",'2_all_summary'!$H1079)),IF(ISNUMBER(SEARCH("Yes",'2_all_summary'!Q1079)),1,2),IF(ISNUMBER(SEARCH("No",'2_all_summary'!Q1079)),4,3))</f>
        <v>4</v>
      </c>
      <c r="O1080" s="41">
        <f>IF(ISNUMBER(SEARCH("Yes",'2_all_summary'!$H1079)),IF(ISNUMBER(SEARCH("Yes",'2_all_summary'!R1079)),1,2),IF(ISNUMBER(SEARCH("No",'2_all_summary'!R1079)),4,3))</f>
        <v>4</v>
      </c>
      <c r="P1080" s="41">
        <f>IF(ISNUMBER(SEARCH("Yes",'2_all_summary'!$H1079)),IF(ISNUMBER(SEARCH("Yes",'2_all_summary'!S1079)),1,2),IF(ISNUMBER(SEARCH("No",'2_all_summary'!S1079)),4,3))</f>
        <v>4</v>
      </c>
      <c r="Q1080" s="41">
        <f>IF(ISNUMBER(SEARCH("Yes",'2_all_summary'!$H1079)),IF(0&lt;'2_all_summary'!T1079,1,2),IF(0='2_all_summary'!T1079,4,3))</f>
        <v>4</v>
      </c>
      <c r="R1080" s="41">
        <f>IF(ISNUMBER(SEARCH("Yes",'2_all_summary'!$H1079)),IF(ISNUMBER(SEARCH("Yes",'2_all_summary'!U1079)),1,2),IF(ISNUMBER(SEARCH("No",'2_all_summary'!U1079)),4,3))</f>
        <v>4</v>
      </c>
    </row>
    <row r="1081" spans="7:18" x14ac:dyDescent="0.3">
      <c r="G1081" s="56"/>
      <c r="H1081" s="41" t="str">
        <f>'2_all_summary'!D1080</f>
        <v>Effects of landscape features on population genetic variation of a tropical stream fish, Stone lapping minnow, Garra cambodgiensis, in the upper Nan River drainage basin, northern Thailand</v>
      </c>
      <c r="I1081" s="41" t="str">
        <f>'2_all_summary'!E1080</f>
        <v>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locusD10.99Â±3.00; allelic richnessD10.12Â±2.44).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Â© 2018 Jaisuk and Senanan.</v>
      </c>
      <c r="J1081" s="41">
        <f>IF(ISNUMBER(SEARCH("Yes",'2_all_summary'!$H1080)),IF(ISNUMBER(SEARCH("Yes",'2_all_summary'!M1080)),1,2),IF(ISNUMBER(SEARCH("No",'2_all_summary'!M1080)),4,3))</f>
        <v>4</v>
      </c>
      <c r="K1081" s="41">
        <f>IF(ISNUMBER(SEARCH("Yes",'2_all_summary'!$H1080)),IF(ISNUMBER(SEARCH("Yes",'2_all_summary'!N1080)),1,2),IF(ISNUMBER(SEARCH("No",'2_all_summary'!N1080)),4,3))</f>
        <v>4</v>
      </c>
      <c r="L1081" s="41">
        <f>IF(ISNUMBER(SEARCH("Yes",'2_all_summary'!$H1080)),IF(ISNUMBER(SEARCH("Yes",'2_all_summary'!O1080)),1,2),IF(ISNUMBER(SEARCH("No",'2_all_summary'!O1080)),4,3))</f>
        <v>4</v>
      </c>
      <c r="M1081" s="41">
        <f>IF(ISNUMBER(SEARCH("Yes",'2_all_summary'!$H1080)),IF(0&lt;'2_all_summary'!P1080,1,2),IF(0='2_all_summary'!P1080,4,3))</f>
        <v>4</v>
      </c>
      <c r="N1081" s="41">
        <f>IF(ISNUMBER(SEARCH("Yes",'2_all_summary'!$H1080)),IF(ISNUMBER(SEARCH("Yes",'2_all_summary'!Q1080)),1,2),IF(ISNUMBER(SEARCH("No",'2_all_summary'!Q1080)),4,3))</f>
        <v>4</v>
      </c>
      <c r="O1081" s="41">
        <f>IF(ISNUMBER(SEARCH("Yes",'2_all_summary'!$H1080)),IF(ISNUMBER(SEARCH("Yes",'2_all_summary'!R1080)),1,2),IF(ISNUMBER(SEARCH("No",'2_all_summary'!R1080)),4,3))</f>
        <v>4</v>
      </c>
      <c r="P1081" s="41">
        <f>IF(ISNUMBER(SEARCH("Yes",'2_all_summary'!$H1080)),IF(ISNUMBER(SEARCH("Yes",'2_all_summary'!S1080)),1,2),IF(ISNUMBER(SEARCH("No",'2_all_summary'!S1080)),4,3))</f>
        <v>4</v>
      </c>
      <c r="Q1081" s="41">
        <f>IF(ISNUMBER(SEARCH("Yes",'2_all_summary'!$H1080)),IF(0&lt;'2_all_summary'!T1080,1,2),IF(0='2_all_summary'!T1080,4,3))</f>
        <v>4</v>
      </c>
      <c r="R1081" s="41">
        <f>IF(ISNUMBER(SEARCH("Yes",'2_all_summary'!$H1080)),IF(ISNUMBER(SEARCH("Yes",'2_all_summary'!U1080)),1,2),IF(ISNUMBER(SEARCH("No",'2_all_summary'!U1080)),4,3))</f>
        <v>4</v>
      </c>
    </row>
    <row r="1082" spans="7:18" x14ac:dyDescent="0.3">
      <c r="G1082" s="56"/>
      <c r="H1082" s="41" t="str">
        <f>'2_all_summary'!D1081</f>
        <v>Development of a community-Based approach to opisthorchiasis control</v>
      </c>
      <c r="I1082" s="41" t="str">
        <f>'2_all_summary'!E1081</f>
        <v>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v>
      </c>
      <c r="J1082" s="41">
        <f>IF(ISNUMBER(SEARCH("Yes",'2_all_summary'!$H1081)),IF(ISNUMBER(SEARCH("Yes",'2_all_summary'!M1081)),1,2),IF(ISNUMBER(SEARCH("No",'2_all_summary'!M1081)),4,3))</f>
        <v>4</v>
      </c>
      <c r="K1082" s="41">
        <f>IF(ISNUMBER(SEARCH("Yes",'2_all_summary'!$H1081)),IF(ISNUMBER(SEARCH("Yes",'2_all_summary'!N1081)),1,2),IF(ISNUMBER(SEARCH("No",'2_all_summary'!N1081)),4,3))</f>
        <v>4</v>
      </c>
      <c r="L1082" s="41">
        <f>IF(ISNUMBER(SEARCH("Yes",'2_all_summary'!$H1081)),IF(ISNUMBER(SEARCH("Yes",'2_all_summary'!O1081)),1,2),IF(ISNUMBER(SEARCH("No",'2_all_summary'!O1081)),4,3))</f>
        <v>4</v>
      </c>
      <c r="M1082" s="41">
        <f>IF(ISNUMBER(SEARCH("Yes",'2_all_summary'!$H1081)),IF(0&lt;'2_all_summary'!P1081,1,2),IF(0='2_all_summary'!P1081,4,3))</f>
        <v>4</v>
      </c>
      <c r="N1082" s="41">
        <f>IF(ISNUMBER(SEARCH("Yes",'2_all_summary'!$H1081)),IF(ISNUMBER(SEARCH("Yes",'2_all_summary'!Q1081)),1,2),IF(ISNUMBER(SEARCH("No",'2_all_summary'!Q1081)),4,3))</f>
        <v>4</v>
      </c>
      <c r="O1082" s="41">
        <f>IF(ISNUMBER(SEARCH("Yes",'2_all_summary'!$H1081)),IF(ISNUMBER(SEARCH("Yes",'2_all_summary'!R1081)),1,2),IF(ISNUMBER(SEARCH("No",'2_all_summary'!R1081)),4,3))</f>
        <v>4</v>
      </c>
      <c r="P1082" s="41">
        <f>IF(ISNUMBER(SEARCH("Yes",'2_all_summary'!$H1081)),IF(ISNUMBER(SEARCH("Yes",'2_all_summary'!S1081)),1,2),IF(ISNUMBER(SEARCH("No",'2_all_summary'!S1081)),4,3))</f>
        <v>4</v>
      </c>
      <c r="Q1082" s="41">
        <f>IF(ISNUMBER(SEARCH("Yes",'2_all_summary'!$H1081)),IF(0&lt;'2_all_summary'!T1081,1,2),IF(0='2_all_summary'!T1081,4,3))</f>
        <v>4</v>
      </c>
      <c r="R1082" s="41">
        <f>IF(ISNUMBER(SEARCH("Yes",'2_all_summary'!$H1081)),IF(ISNUMBER(SEARCH("Yes",'2_all_summary'!U1081)),1,2),IF(ISNUMBER(SEARCH("No",'2_all_summary'!U1081)),4,3))</f>
        <v>4</v>
      </c>
    </row>
    <row r="1083" spans="7:18" x14ac:dyDescent="0.3">
      <c r="G1083" s="56"/>
      <c r="H1083" s="41" t="str">
        <f>'2_all_summary'!D1082</f>
        <v>Socio-economic development of marine ornamental reef fish fishers in eastern Sri Lanka through the lenses of Human Development Index</v>
      </c>
      <c r="I1083" s="41" t="str">
        <f>'2_all_summary'!E1082</f>
        <v>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â‰ˆ50 USD). Higher income gained by MOR fishers (30,000â€“300,000 LKR, â‰ˆ150â€“1500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Â© 2022 Elsevier Ltd</v>
      </c>
      <c r="J1083" s="41">
        <f>IF(ISNUMBER(SEARCH("Yes",'2_all_summary'!$H1082)),IF(ISNUMBER(SEARCH("Yes",'2_all_summary'!M1082)),1,2),IF(ISNUMBER(SEARCH("No",'2_all_summary'!M1082)),4,3))</f>
        <v>4</v>
      </c>
      <c r="K1083" s="41">
        <f>IF(ISNUMBER(SEARCH("Yes",'2_all_summary'!$H1082)),IF(ISNUMBER(SEARCH("Yes",'2_all_summary'!N1082)),1,2),IF(ISNUMBER(SEARCH("No",'2_all_summary'!N1082)),4,3))</f>
        <v>4</v>
      </c>
      <c r="L1083" s="41">
        <f>IF(ISNUMBER(SEARCH("Yes",'2_all_summary'!$H1082)),IF(ISNUMBER(SEARCH("Yes",'2_all_summary'!O1082)),1,2),IF(ISNUMBER(SEARCH("No",'2_all_summary'!O1082)),4,3))</f>
        <v>4</v>
      </c>
      <c r="M1083" s="41">
        <f>IF(ISNUMBER(SEARCH("Yes",'2_all_summary'!$H1082)),IF(0&lt;'2_all_summary'!P1082,1,2),IF(0='2_all_summary'!P1082,4,3))</f>
        <v>4</v>
      </c>
      <c r="N1083" s="41">
        <f>IF(ISNUMBER(SEARCH("Yes",'2_all_summary'!$H1082)),IF(ISNUMBER(SEARCH("Yes",'2_all_summary'!Q1082)),1,2),IF(ISNUMBER(SEARCH("No",'2_all_summary'!Q1082)),4,3))</f>
        <v>4</v>
      </c>
      <c r="O1083" s="41">
        <f>IF(ISNUMBER(SEARCH("Yes",'2_all_summary'!$H1082)),IF(ISNUMBER(SEARCH("Yes",'2_all_summary'!R1082)),1,2),IF(ISNUMBER(SEARCH("No",'2_all_summary'!R1082)),4,3))</f>
        <v>4</v>
      </c>
      <c r="P1083" s="41">
        <f>IF(ISNUMBER(SEARCH("Yes",'2_all_summary'!$H1082)),IF(ISNUMBER(SEARCH("Yes",'2_all_summary'!S1082)),1,2),IF(ISNUMBER(SEARCH("No",'2_all_summary'!S1082)),4,3))</f>
        <v>4</v>
      </c>
      <c r="Q1083" s="41">
        <f>IF(ISNUMBER(SEARCH("Yes",'2_all_summary'!$H1082)),IF(0&lt;'2_all_summary'!T1082,1,2),IF(0='2_all_summary'!T1082,4,3))</f>
        <v>4</v>
      </c>
      <c r="R1083" s="41">
        <f>IF(ISNUMBER(SEARCH("Yes",'2_all_summary'!$H1082)),IF(ISNUMBER(SEARCH("Yes",'2_all_summary'!U1082)),1,2),IF(ISNUMBER(SEARCH("No",'2_all_summary'!U1082)),4,3))</f>
        <v>4</v>
      </c>
    </row>
    <row r="1084" spans="7:18" x14ac:dyDescent="0.3">
      <c r="G1084" s="56"/>
      <c r="H1084" s="41" t="str">
        <f>'2_all_summary'!D1083</f>
        <v>Context and differentiation: Comparative analysis of two community-based fishers' organizations</v>
      </c>
      <c r="I1084" s="41" t="str">
        <f>'2_all_summary'!E1083</f>
        <v>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Â© 2006 Elsevier Ltd. All rights reserved.</v>
      </c>
      <c r="J1084" s="41">
        <f>IF(ISNUMBER(SEARCH("Yes",'2_all_summary'!$H1083)),IF(ISNUMBER(SEARCH("Yes",'2_all_summary'!M1083)),1,2),IF(ISNUMBER(SEARCH("No",'2_all_summary'!M1083)),4,3))</f>
        <v>4</v>
      </c>
      <c r="K1084" s="41">
        <f>IF(ISNUMBER(SEARCH("Yes",'2_all_summary'!$H1083)),IF(ISNUMBER(SEARCH("Yes",'2_all_summary'!N1083)),1,2),IF(ISNUMBER(SEARCH("No",'2_all_summary'!N1083)),4,3))</f>
        <v>4</v>
      </c>
      <c r="L1084" s="41">
        <f>IF(ISNUMBER(SEARCH("Yes",'2_all_summary'!$H1083)),IF(ISNUMBER(SEARCH("Yes",'2_all_summary'!O1083)),1,2),IF(ISNUMBER(SEARCH("No",'2_all_summary'!O1083)),4,3))</f>
        <v>4</v>
      </c>
      <c r="M1084" s="41">
        <f>IF(ISNUMBER(SEARCH("Yes",'2_all_summary'!$H1083)),IF(0&lt;'2_all_summary'!P1083,1,2),IF(0='2_all_summary'!P1083,4,3))</f>
        <v>4</v>
      </c>
      <c r="N1084" s="41">
        <f>IF(ISNUMBER(SEARCH("Yes",'2_all_summary'!$H1083)),IF(ISNUMBER(SEARCH("Yes",'2_all_summary'!Q1083)),1,2),IF(ISNUMBER(SEARCH("No",'2_all_summary'!Q1083)),4,3))</f>
        <v>4</v>
      </c>
      <c r="O1084" s="41">
        <f>IF(ISNUMBER(SEARCH("Yes",'2_all_summary'!$H1083)),IF(ISNUMBER(SEARCH("Yes",'2_all_summary'!R1083)),1,2),IF(ISNUMBER(SEARCH("No",'2_all_summary'!R1083)),4,3))</f>
        <v>4</v>
      </c>
      <c r="P1084" s="41">
        <f>IF(ISNUMBER(SEARCH("Yes",'2_all_summary'!$H1083)),IF(ISNUMBER(SEARCH("Yes",'2_all_summary'!S1083)),1,2),IF(ISNUMBER(SEARCH("No",'2_all_summary'!S1083)),4,3))</f>
        <v>4</v>
      </c>
      <c r="Q1084" s="41">
        <f>IF(ISNUMBER(SEARCH("Yes",'2_all_summary'!$H1083)),IF(0&lt;'2_all_summary'!T1083,1,2),IF(0='2_all_summary'!T1083,4,3))</f>
        <v>4</v>
      </c>
      <c r="R1084" s="41">
        <f>IF(ISNUMBER(SEARCH("Yes",'2_all_summary'!$H1083)),IF(ISNUMBER(SEARCH("Yes",'2_all_summary'!U1083)),1,2),IF(ISNUMBER(SEARCH("No",'2_all_summary'!U1083)),4,3))</f>
        <v>4</v>
      </c>
    </row>
    <row r="1085" spans="7:18" x14ac:dyDescent="0.3">
      <c r="G1085" s="56"/>
      <c r="H1085" s="41" t="str">
        <f>'2_all_summary'!D1084</f>
        <v>The Coral, Solomon and Bismarck Seas Region</v>
      </c>
      <c r="I1085" s="41" t="str">
        <f>'2_all_summary'!E1084</f>
        <v>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v>
      </c>
      <c r="J1085" s="41">
        <f>IF(ISNUMBER(SEARCH("Yes",'2_all_summary'!$H1084)),IF(ISNUMBER(SEARCH("Yes",'2_all_summary'!M1084)),1,2),IF(ISNUMBER(SEARCH("No",'2_all_summary'!M1084)),4,3))</f>
        <v>3</v>
      </c>
      <c r="K1085" s="41">
        <f>IF(ISNUMBER(SEARCH("Yes",'2_all_summary'!$H1084)),IF(ISNUMBER(SEARCH("Yes",'2_all_summary'!N1084)),1,2),IF(ISNUMBER(SEARCH("No",'2_all_summary'!N1084)),4,3))</f>
        <v>3</v>
      </c>
      <c r="L1085" s="41">
        <f>IF(ISNUMBER(SEARCH("Yes",'2_all_summary'!$H1084)),IF(ISNUMBER(SEARCH("Yes",'2_all_summary'!O1084)),1,2),IF(ISNUMBER(SEARCH("No",'2_all_summary'!O1084)),4,3))</f>
        <v>3</v>
      </c>
      <c r="M1085" s="41">
        <f>IF(ISNUMBER(SEARCH("Yes",'2_all_summary'!$H1084)),IF(0&lt;'2_all_summary'!P1084,1,2),IF(0='2_all_summary'!P1084,4,3))</f>
        <v>3</v>
      </c>
      <c r="N1085" s="41">
        <f>IF(ISNUMBER(SEARCH("Yes",'2_all_summary'!$H1084)),IF(ISNUMBER(SEARCH("Yes",'2_all_summary'!Q1084)),1,2),IF(ISNUMBER(SEARCH("No",'2_all_summary'!Q1084)),4,3))</f>
        <v>3</v>
      </c>
      <c r="O1085" s="41">
        <f>IF(ISNUMBER(SEARCH("Yes",'2_all_summary'!$H1084)),IF(ISNUMBER(SEARCH("Yes",'2_all_summary'!R1084)),1,2),IF(ISNUMBER(SEARCH("No",'2_all_summary'!R1084)),4,3))</f>
        <v>3</v>
      </c>
      <c r="P1085" s="41">
        <f>IF(ISNUMBER(SEARCH("Yes",'2_all_summary'!$H1084)),IF(ISNUMBER(SEARCH("Yes",'2_all_summary'!S1084)),1,2),IF(ISNUMBER(SEARCH("No",'2_all_summary'!S1084)),4,3))</f>
        <v>3</v>
      </c>
      <c r="Q1085" s="41">
        <f>IF(ISNUMBER(SEARCH("Yes",'2_all_summary'!$H1084)),IF(0&lt;'2_all_summary'!T1084,1,2),IF(0='2_all_summary'!T1084,4,3))</f>
        <v>3</v>
      </c>
      <c r="R1085" s="41">
        <f>IF(ISNUMBER(SEARCH("Yes",'2_all_summary'!$H1084)),IF(ISNUMBER(SEARCH("Yes",'2_all_summary'!U1084)),1,2),IF(ISNUMBER(SEARCH("No",'2_all_summary'!U1084)),4,3))</f>
        <v>3</v>
      </c>
    </row>
    <row r="1086" spans="7:18" x14ac:dyDescent="0.3">
      <c r="G1086" s="56"/>
      <c r="H1086" s="41" t="str">
        <f>'2_all_summary'!D1085</f>
        <v>Ecosystem services approach for community-based ecotourism: towards an equitable and sustainable blue economy</v>
      </c>
      <c r="I1086" s="41" t="str">
        <f>'2_all_summary'!E1085</f>
        <v>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Â© 2020, Â© 2020 Informa UK Limited, trading as Taylor &amp; Francis Group.</v>
      </c>
      <c r="J1086" s="41">
        <f>IF(ISNUMBER(SEARCH("Yes",'2_all_summary'!$H1085)),IF(ISNUMBER(SEARCH("Yes",'2_all_summary'!M1085)),1,2),IF(ISNUMBER(SEARCH("No",'2_all_summary'!M1085)),4,3))</f>
        <v>3</v>
      </c>
      <c r="K1086" s="41">
        <f>IF(ISNUMBER(SEARCH("Yes",'2_all_summary'!$H1085)),IF(ISNUMBER(SEARCH("Yes",'2_all_summary'!N1085)),1,2),IF(ISNUMBER(SEARCH("No",'2_all_summary'!N1085)),4,3))</f>
        <v>4</v>
      </c>
      <c r="L1086" s="41">
        <f>IF(ISNUMBER(SEARCH("Yes",'2_all_summary'!$H1085)),IF(ISNUMBER(SEARCH("Yes",'2_all_summary'!O1085)),1,2),IF(ISNUMBER(SEARCH("No",'2_all_summary'!O1085)),4,3))</f>
        <v>3</v>
      </c>
      <c r="M1086" s="41">
        <f>IF(ISNUMBER(SEARCH("Yes",'2_all_summary'!$H1085)),IF(0&lt;'2_all_summary'!P1085,1,2),IF(0='2_all_summary'!P1085,4,3))</f>
        <v>3</v>
      </c>
      <c r="N1086" s="41">
        <f>IF(ISNUMBER(SEARCH("Yes",'2_all_summary'!$H1085)),IF(ISNUMBER(SEARCH("Yes",'2_all_summary'!Q1085)),1,2),IF(ISNUMBER(SEARCH("No",'2_all_summary'!Q1085)),4,3))</f>
        <v>4</v>
      </c>
      <c r="O1086" s="41">
        <f>IF(ISNUMBER(SEARCH("Yes",'2_all_summary'!$H1085)),IF(ISNUMBER(SEARCH("Yes",'2_all_summary'!R1085)),1,2),IF(ISNUMBER(SEARCH("No",'2_all_summary'!R1085)),4,3))</f>
        <v>3</v>
      </c>
      <c r="P1086" s="41">
        <f>IF(ISNUMBER(SEARCH("Yes",'2_all_summary'!$H1085)),IF(ISNUMBER(SEARCH("Yes",'2_all_summary'!S1085)),1,2),IF(ISNUMBER(SEARCH("No",'2_all_summary'!S1085)),4,3))</f>
        <v>3</v>
      </c>
      <c r="Q1086" s="41">
        <f>IF(ISNUMBER(SEARCH("Yes",'2_all_summary'!$H1085)),IF(0&lt;'2_all_summary'!T1085,1,2),IF(0='2_all_summary'!T1085,4,3))</f>
        <v>3</v>
      </c>
      <c r="R1086" s="41">
        <f>IF(ISNUMBER(SEARCH("Yes",'2_all_summary'!$H1085)),IF(ISNUMBER(SEARCH("Yes",'2_all_summary'!U1085)),1,2),IF(ISNUMBER(SEARCH("No",'2_all_summary'!U1085)),4,3))</f>
        <v>3</v>
      </c>
    </row>
    <row r="1087" spans="7:18" x14ac:dyDescent="0.3">
      <c r="G1087" s="56"/>
      <c r="H1087" s="41" t="str">
        <f>'2_all_summary'!D1086</f>
        <v>Governance assessment of small-scale inland fishing: The case of Lake Itezhi-Tezhi, Zambia</v>
      </c>
      <c r="I1087" s="41" t="str">
        <f>'2_all_summary'!E1086</f>
        <v>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approachâ€”fishing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Â© 2020 United Nations</v>
      </c>
      <c r="J1087" s="41">
        <f>IF(ISNUMBER(SEARCH("Yes",'2_all_summary'!$H1086)),IF(ISNUMBER(SEARCH("Yes",'2_all_summary'!M1086)),1,2),IF(ISNUMBER(SEARCH("No",'2_all_summary'!M1086)),4,3))</f>
        <v>4</v>
      </c>
      <c r="K1087" s="41">
        <f>IF(ISNUMBER(SEARCH("Yes",'2_all_summary'!$H1086)),IF(ISNUMBER(SEARCH("Yes",'2_all_summary'!N1086)),1,2),IF(ISNUMBER(SEARCH("No",'2_all_summary'!N1086)),4,3))</f>
        <v>4</v>
      </c>
      <c r="L1087" s="41">
        <f>IF(ISNUMBER(SEARCH("Yes",'2_all_summary'!$H1086)),IF(ISNUMBER(SEARCH("Yes",'2_all_summary'!O1086)),1,2),IF(ISNUMBER(SEARCH("No",'2_all_summary'!O1086)),4,3))</f>
        <v>4</v>
      </c>
      <c r="M1087" s="41">
        <f>IF(ISNUMBER(SEARCH("Yes",'2_all_summary'!$H1086)),IF(0&lt;'2_all_summary'!P1086,1,2),IF(0='2_all_summary'!P1086,4,3))</f>
        <v>4</v>
      </c>
      <c r="N1087" s="41">
        <f>IF(ISNUMBER(SEARCH("Yes",'2_all_summary'!$H1086)),IF(ISNUMBER(SEARCH("Yes",'2_all_summary'!Q1086)),1,2),IF(ISNUMBER(SEARCH("No",'2_all_summary'!Q1086)),4,3))</f>
        <v>4</v>
      </c>
      <c r="O1087" s="41">
        <f>IF(ISNUMBER(SEARCH("Yes",'2_all_summary'!$H1086)),IF(ISNUMBER(SEARCH("Yes",'2_all_summary'!R1086)),1,2),IF(ISNUMBER(SEARCH("No",'2_all_summary'!R1086)),4,3))</f>
        <v>4</v>
      </c>
      <c r="P1087" s="41">
        <f>IF(ISNUMBER(SEARCH("Yes",'2_all_summary'!$H1086)),IF(ISNUMBER(SEARCH("Yes",'2_all_summary'!S1086)),1,2),IF(ISNUMBER(SEARCH("No",'2_all_summary'!S1086)),4,3))</f>
        <v>4</v>
      </c>
      <c r="Q1087" s="41">
        <f>IF(ISNUMBER(SEARCH("Yes",'2_all_summary'!$H1086)),IF(0&lt;'2_all_summary'!T1086,1,2),IF(0='2_all_summary'!T1086,4,3))</f>
        <v>4</v>
      </c>
      <c r="R1087" s="41">
        <f>IF(ISNUMBER(SEARCH("Yes",'2_all_summary'!$H1086)),IF(ISNUMBER(SEARCH("Yes",'2_all_summary'!U1086)),1,2),IF(ISNUMBER(SEARCH("No",'2_all_summary'!U1086)),4,3))</f>
        <v>4</v>
      </c>
    </row>
    <row r="1088" spans="7:18" x14ac:dyDescent="0.3">
      <c r="G1088" s="56"/>
      <c r="H1088" s="41" t="str">
        <f>'2_all_summary'!D1087</f>
        <v>Changing boundaries and institutions in environmental governance: Perspectives on sector management of the Northeast US groundfish fishery</v>
      </c>
      <c r="I1088" s="41" t="str">
        <f>'2_all_summary'!E1087</f>
        <v>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Â© 2014 Olson and Pinto da Silva.</v>
      </c>
      <c r="J1088" s="41">
        <f>IF(ISNUMBER(SEARCH("Yes",'2_all_summary'!$H1087)),IF(ISNUMBER(SEARCH("Yes",'2_all_summary'!M1087)),1,2),IF(ISNUMBER(SEARCH("No",'2_all_summary'!M1087)),4,3))</f>
        <v>4</v>
      </c>
      <c r="K1088" s="41">
        <f>IF(ISNUMBER(SEARCH("Yes",'2_all_summary'!$H1087)),IF(ISNUMBER(SEARCH("Yes",'2_all_summary'!N1087)),1,2),IF(ISNUMBER(SEARCH("No",'2_all_summary'!N1087)),4,3))</f>
        <v>4</v>
      </c>
      <c r="L1088" s="41">
        <f>IF(ISNUMBER(SEARCH("Yes",'2_all_summary'!$H1087)),IF(ISNUMBER(SEARCH("Yes",'2_all_summary'!O1087)),1,2),IF(ISNUMBER(SEARCH("No",'2_all_summary'!O1087)),4,3))</f>
        <v>4</v>
      </c>
      <c r="M1088" s="41">
        <f>IF(ISNUMBER(SEARCH("Yes",'2_all_summary'!$H1087)),IF(0&lt;'2_all_summary'!P1087,1,2),IF(0='2_all_summary'!P1087,4,3))</f>
        <v>4</v>
      </c>
      <c r="N1088" s="41">
        <f>IF(ISNUMBER(SEARCH("Yes",'2_all_summary'!$H1087)),IF(ISNUMBER(SEARCH("Yes",'2_all_summary'!Q1087)),1,2),IF(ISNUMBER(SEARCH("No",'2_all_summary'!Q1087)),4,3))</f>
        <v>4</v>
      </c>
      <c r="O1088" s="41">
        <f>IF(ISNUMBER(SEARCH("Yes",'2_all_summary'!$H1087)),IF(ISNUMBER(SEARCH("Yes",'2_all_summary'!R1087)),1,2),IF(ISNUMBER(SEARCH("No",'2_all_summary'!R1087)),4,3))</f>
        <v>4</v>
      </c>
      <c r="P1088" s="41">
        <f>IF(ISNUMBER(SEARCH("Yes",'2_all_summary'!$H1087)),IF(ISNUMBER(SEARCH("Yes",'2_all_summary'!S1087)),1,2),IF(ISNUMBER(SEARCH("No",'2_all_summary'!S1087)),4,3))</f>
        <v>4</v>
      </c>
      <c r="Q1088" s="41">
        <f>IF(ISNUMBER(SEARCH("Yes",'2_all_summary'!$H1087)),IF(0&lt;'2_all_summary'!T1087,1,2),IF(0='2_all_summary'!T1087,4,3))</f>
        <v>4</v>
      </c>
      <c r="R1088" s="41">
        <f>IF(ISNUMBER(SEARCH("Yes",'2_all_summary'!$H1087)),IF(ISNUMBER(SEARCH("Yes",'2_all_summary'!U1087)),1,2),IF(ISNUMBER(SEARCH("No",'2_all_summary'!U1087)),4,3))</f>
        <v>4</v>
      </c>
    </row>
    <row r="1089" spans="7:18" x14ac:dyDescent="0.3">
      <c r="G1089" s="56"/>
      <c r="H1089" s="41" t="str">
        <f>'2_all_summary'!D1088</f>
        <v>A Socialâ€“Ecological Systems Approach to Assessing Conservation and Fisheries Outcomes in Fijian Locally Managed Marine Areas</v>
      </c>
      <c r="I1089" s="41" t="str">
        <f>'2_all_summary'!E1088</f>
        <v>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Â© 2017 Taylor &amp; Francis.</v>
      </c>
      <c r="J1089" s="41">
        <f>IF(ISNUMBER(SEARCH("Yes",'2_all_summary'!$H1088)),IF(ISNUMBER(SEARCH("Yes",'2_all_summary'!M1088)),1,2),IF(ISNUMBER(SEARCH("No",'2_all_summary'!M1088)),4,3))</f>
        <v>1</v>
      </c>
      <c r="K1089" s="41">
        <f>IF(ISNUMBER(SEARCH("Yes",'2_all_summary'!$H1088)),IF(ISNUMBER(SEARCH("Yes",'2_all_summary'!N1088)),1,2),IF(ISNUMBER(SEARCH("No",'2_all_summary'!N1088)),4,3))</f>
        <v>1</v>
      </c>
      <c r="L1089" s="41">
        <f>IF(ISNUMBER(SEARCH("Yes",'2_all_summary'!$H1088)),IF(ISNUMBER(SEARCH("Yes",'2_all_summary'!O1088)),1,2),IF(ISNUMBER(SEARCH("No",'2_all_summary'!O1088)),4,3))</f>
        <v>1</v>
      </c>
      <c r="M1089" s="41">
        <f>IF(ISNUMBER(SEARCH("Yes",'2_all_summary'!$H1088)),IF(0&lt;'2_all_summary'!P1088,1,2),IF(0='2_all_summary'!P1088,4,3))</f>
        <v>1</v>
      </c>
      <c r="N1089" s="41">
        <f>IF(ISNUMBER(SEARCH("Yes",'2_all_summary'!$H1088)),IF(ISNUMBER(SEARCH("Yes",'2_all_summary'!Q1088)),1,2),IF(ISNUMBER(SEARCH("No",'2_all_summary'!Q1088)),4,3))</f>
        <v>1</v>
      </c>
      <c r="O1089" s="41">
        <f>IF(ISNUMBER(SEARCH("Yes",'2_all_summary'!$H1088)),IF(ISNUMBER(SEARCH("Yes",'2_all_summary'!R1088)),1,2),IF(ISNUMBER(SEARCH("No",'2_all_summary'!R1088)),4,3))</f>
        <v>1</v>
      </c>
      <c r="P1089" s="41">
        <f>IF(ISNUMBER(SEARCH("Yes",'2_all_summary'!$H1088)),IF(ISNUMBER(SEARCH("Yes",'2_all_summary'!S1088)),1,2),IF(ISNUMBER(SEARCH("No",'2_all_summary'!S1088)),4,3))</f>
        <v>1</v>
      </c>
      <c r="Q1089" s="41">
        <f>IF(ISNUMBER(SEARCH("Yes",'2_all_summary'!$H1088)),IF(0&lt;'2_all_summary'!T1088,1,2),IF(0='2_all_summary'!T1088,4,3))</f>
        <v>1</v>
      </c>
      <c r="R1089" s="41">
        <f>IF(ISNUMBER(SEARCH("Yes",'2_all_summary'!$H1088)),IF(ISNUMBER(SEARCH("Yes",'2_all_summary'!U1088)),1,2),IF(ISNUMBER(SEARCH("No",'2_all_summary'!U1088)),4,3))</f>
        <v>1</v>
      </c>
    </row>
    <row r="1090" spans="7:18" x14ac:dyDescent="0.3">
      <c r="G1090" s="56"/>
      <c r="H1090" s="41" t="str">
        <f>'2_all_summary'!D1089</f>
        <v>Species Diversity, Growth, Status, and Biovolume of Taia River Riparian Forest in Southern Sierra Leone: Implications for Community-Based Conservation</v>
      </c>
      <c r="I1090" s="41" t="str">
        <f>'2_all_summary'!E1089</f>
        <v>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Ã— 50 m2 were demarcated. All trees species within the sampled plots having diameter at breast height [Dbh] â‰¥7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Â© 2020 Moses Fayiah et al.</v>
      </c>
      <c r="J1090" s="41">
        <f>IF(ISNUMBER(SEARCH("Yes",'2_all_summary'!$H1089)),IF(ISNUMBER(SEARCH("Yes",'2_all_summary'!M1089)),1,2),IF(ISNUMBER(SEARCH("No",'2_all_summary'!M1089)),4,3))</f>
        <v>4</v>
      </c>
      <c r="K1090" s="41">
        <f>IF(ISNUMBER(SEARCH("Yes",'2_all_summary'!$H1089)),IF(ISNUMBER(SEARCH("Yes",'2_all_summary'!N1089)),1,2),IF(ISNUMBER(SEARCH("No",'2_all_summary'!N1089)),4,3))</f>
        <v>4</v>
      </c>
      <c r="L1090" s="41">
        <f>IF(ISNUMBER(SEARCH("Yes",'2_all_summary'!$H1089)),IF(ISNUMBER(SEARCH("Yes",'2_all_summary'!O1089)),1,2),IF(ISNUMBER(SEARCH("No",'2_all_summary'!O1089)),4,3))</f>
        <v>4</v>
      </c>
      <c r="M1090" s="41">
        <f>IF(ISNUMBER(SEARCH("Yes",'2_all_summary'!$H1089)),IF(0&lt;'2_all_summary'!P1089,1,2),IF(0='2_all_summary'!P1089,4,3))</f>
        <v>4</v>
      </c>
      <c r="N1090" s="41">
        <f>IF(ISNUMBER(SEARCH("Yes",'2_all_summary'!$H1089)),IF(ISNUMBER(SEARCH("Yes",'2_all_summary'!Q1089)),1,2),IF(ISNUMBER(SEARCH("No",'2_all_summary'!Q1089)),4,3))</f>
        <v>4</v>
      </c>
      <c r="O1090" s="41">
        <f>IF(ISNUMBER(SEARCH("Yes",'2_all_summary'!$H1089)),IF(ISNUMBER(SEARCH("Yes",'2_all_summary'!R1089)),1,2),IF(ISNUMBER(SEARCH("No",'2_all_summary'!R1089)),4,3))</f>
        <v>4</v>
      </c>
      <c r="P1090" s="41">
        <f>IF(ISNUMBER(SEARCH("Yes",'2_all_summary'!$H1089)),IF(ISNUMBER(SEARCH("Yes",'2_all_summary'!S1089)),1,2),IF(ISNUMBER(SEARCH("No",'2_all_summary'!S1089)),4,3))</f>
        <v>4</v>
      </c>
      <c r="Q1090" s="41">
        <f>IF(ISNUMBER(SEARCH("Yes",'2_all_summary'!$H1089)),IF(0&lt;'2_all_summary'!T1089,1,2),IF(0='2_all_summary'!T1089,4,3))</f>
        <v>4</v>
      </c>
      <c r="R1090" s="41">
        <f>IF(ISNUMBER(SEARCH("Yes",'2_all_summary'!$H1089)),IF(ISNUMBER(SEARCH("Yes",'2_all_summary'!U1089)),1,2),IF(ISNUMBER(SEARCH("No",'2_all_summary'!U1089)),4,3))</f>
        <v>4</v>
      </c>
    </row>
    <row r="1091" spans="7:18" x14ac:dyDescent="0.3">
      <c r="G1091" s="56"/>
      <c r="H1091" s="41" t="str">
        <f>'2_all_summary'!D1090</f>
        <v>Arapaima co-management through the lens of the Protected Areas Assets Framework</v>
      </c>
      <c r="I1091" s="41" t="str">
        <f>'2_all_summary'!E1090</f>
        <v>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Â© 2022 Elsevier GmbH</v>
      </c>
      <c r="J1091" s="41">
        <f>IF(ISNUMBER(SEARCH("Yes",'2_all_summary'!$H1090)),IF(ISNUMBER(SEARCH("Yes",'2_all_summary'!M1090)),1,2),IF(ISNUMBER(SEARCH("No",'2_all_summary'!M1090)),4,3))</f>
        <v>4</v>
      </c>
      <c r="K1091" s="41">
        <f>IF(ISNUMBER(SEARCH("Yes",'2_all_summary'!$H1090)),IF(ISNUMBER(SEARCH("Yes",'2_all_summary'!N1090)),1,2),IF(ISNUMBER(SEARCH("No",'2_all_summary'!N1090)),4,3))</f>
        <v>4</v>
      </c>
      <c r="L1091" s="41">
        <f>IF(ISNUMBER(SEARCH("Yes",'2_all_summary'!$H1090)),IF(ISNUMBER(SEARCH("Yes",'2_all_summary'!O1090)),1,2),IF(ISNUMBER(SEARCH("No",'2_all_summary'!O1090)),4,3))</f>
        <v>4</v>
      </c>
      <c r="M1091" s="41">
        <f>IF(ISNUMBER(SEARCH("Yes",'2_all_summary'!$H1090)),IF(0&lt;'2_all_summary'!P1090,1,2),IF(0='2_all_summary'!P1090,4,3))</f>
        <v>4</v>
      </c>
      <c r="N1091" s="41">
        <f>IF(ISNUMBER(SEARCH("Yes",'2_all_summary'!$H1090)),IF(ISNUMBER(SEARCH("Yes",'2_all_summary'!Q1090)),1,2),IF(ISNUMBER(SEARCH("No",'2_all_summary'!Q1090)),4,3))</f>
        <v>4</v>
      </c>
      <c r="O1091" s="41">
        <f>IF(ISNUMBER(SEARCH("Yes",'2_all_summary'!$H1090)),IF(ISNUMBER(SEARCH("Yes",'2_all_summary'!R1090)),1,2),IF(ISNUMBER(SEARCH("No",'2_all_summary'!R1090)),4,3))</f>
        <v>4</v>
      </c>
      <c r="P1091" s="41">
        <f>IF(ISNUMBER(SEARCH("Yes",'2_all_summary'!$H1090)),IF(ISNUMBER(SEARCH("Yes",'2_all_summary'!S1090)),1,2),IF(ISNUMBER(SEARCH("No",'2_all_summary'!S1090)),4,3))</f>
        <v>4</v>
      </c>
      <c r="Q1091" s="41">
        <f>IF(ISNUMBER(SEARCH("Yes",'2_all_summary'!$H1090)),IF(0&lt;'2_all_summary'!T1090,1,2),IF(0='2_all_summary'!T1090,4,3))</f>
        <v>4</v>
      </c>
      <c r="R1091" s="41">
        <f>IF(ISNUMBER(SEARCH("Yes",'2_all_summary'!$H1090)),IF(ISNUMBER(SEARCH("Yes",'2_all_summary'!U1090)),1,2),IF(ISNUMBER(SEARCH("No",'2_all_summary'!U1090)),4,3))</f>
        <v>4</v>
      </c>
    </row>
    <row r="1092" spans="7:18" x14ac:dyDescent="0.3">
      <c r="G1092" s="56"/>
      <c r="H1092" s="41" t="str">
        <f>'2_all_summary'!D1091</f>
        <v>Facing limits in oceanic fisheries: Part II: The social consequences</v>
      </c>
      <c r="I1092" s="41" t="str">
        <f>'2_all_summary'!E1091</f>
        <v>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communityâ€based management. 1995 United Nations</v>
      </c>
      <c r="J1092" s="41">
        <f>IF(ISNUMBER(SEARCH("Yes",'2_all_summary'!$H1091)),IF(ISNUMBER(SEARCH("Yes",'2_all_summary'!M1091)),1,2),IF(ISNUMBER(SEARCH("No",'2_all_summary'!M1091)),4,3))</f>
        <v>4</v>
      </c>
      <c r="K1092" s="41">
        <f>IF(ISNUMBER(SEARCH("Yes",'2_all_summary'!$H1091)),IF(ISNUMBER(SEARCH("Yes",'2_all_summary'!N1091)),1,2),IF(ISNUMBER(SEARCH("No",'2_all_summary'!N1091)),4,3))</f>
        <v>4</v>
      </c>
      <c r="L1092" s="41">
        <f>IF(ISNUMBER(SEARCH("Yes",'2_all_summary'!$H1091)),IF(ISNUMBER(SEARCH("Yes",'2_all_summary'!O1091)),1,2),IF(ISNUMBER(SEARCH("No",'2_all_summary'!O1091)),4,3))</f>
        <v>4</v>
      </c>
      <c r="M1092" s="41">
        <f>IF(ISNUMBER(SEARCH("Yes",'2_all_summary'!$H1091)),IF(0&lt;'2_all_summary'!P1091,1,2),IF(0='2_all_summary'!P1091,4,3))</f>
        <v>4</v>
      </c>
      <c r="N1092" s="41">
        <f>IF(ISNUMBER(SEARCH("Yes",'2_all_summary'!$H1091)),IF(ISNUMBER(SEARCH("Yes",'2_all_summary'!Q1091)),1,2),IF(ISNUMBER(SEARCH("No",'2_all_summary'!Q1091)),4,3))</f>
        <v>4</v>
      </c>
      <c r="O1092" s="41">
        <f>IF(ISNUMBER(SEARCH("Yes",'2_all_summary'!$H1091)),IF(ISNUMBER(SEARCH("Yes",'2_all_summary'!R1091)),1,2),IF(ISNUMBER(SEARCH("No",'2_all_summary'!R1091)),4,3))</f>
        <v>4</v>
      </c>
      <c r="P1092" s="41">
        <f>IF(ISNUMBER(SEARCH("Yes",'2_all_summary'!$H1091)),IF(ISNUMBER(SEARCH("Yes",'2_all_summary'!S1091)),1,2),IF(ISNUMBER(SEARCH("No",'2_all_summary'!S1091)),4,3))</f>
        <v>4</v>
      </c>
      <c r="Q1092" s="41">
        <f>IF(ISNUMBER(SEARCH("Yes",'2_all_summary'!$H1091)),IF(0&lt;'2_all_summary'!T1091,1,2),IF(0='2_all_summary'!T1091,4,3))</f>
        <v>4</v>
      </c>
      <c r="R1092" s="41">
        <f>IF(ISNUMBER(SEARCH("Yes",'2_all_summary'!$H1091)),IF(ISNUMBER(SEARCH("Yes",'2_all_summary'!U1091)),1,2),IF(ISNUMBER(SEARCH("No",'2_all_summary'!U1091)),4,3))</f>
        <v>4</v>
      </c>
    </row>
    <row r="1093" spans="7:18" x14ac:dyDescent="0.3">
      <c r="G1093" s="56"/>
      <c r="H1093" s="41" t="str">
        <f>'2_all_summary'!D1092</f>
        <v>Biophysical indicators and Indigenous and Local Knowledge reveal climatic and ecological shifts with implications for Arctic Char fisheries</v>
      </c>
      <c r="I1093" s="41" t="str">
        <f>'2_all_summary'!E1092</f>
        <v>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(1987â€“2016)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Â© 2022 The Authors</v>
      </c>
      <c r="J1093" s="41">
        <f>IF(ISNUMBER(SEARCH("Yes",'2_all_summary'!$H1092)),IF(ISNUMBER(SEARCH("Yes",'2_all_summary'!M1092)),1,2),IF(ISNUMBER(SEARCH("No",'2_all_summary'!M1092)),4,3))</f>
        <v>4</v>
      </c>
      <c r="K1093" s="41">
        <f>IF(ISNUMBER(SEARCH("Yes",'2_all_summary'!$H1092)),IF(ISNUMBER(SEARCH("Yes",'2_all_summary'!N1092)),1,2),IF(ISNUMBER(SEARCH("No",'2_all_summary'!N1092)),4,3))</f>
        <v>4</v>
      </c>
      <c r="L1093" s="41">
        <f>IF(ISNUMBER(SEARCH("Yes",'2_all_summary'!$H1092)),IF(ISNUMBER(SEARCH("Yes",'2_all_summary'!O1092)),1,2),IF(ISNUMBER(SEARCH("No",'2_all_summary'!O1092)),4,3))</f>
        <v>4</v>
      </c>
      <c r="M1093" s="41">
        <f>IF(ISNUMBER(SEARCH("Yes",'2_all_summary'!$H1092)),IF(0&lt;'2_all_summary'!P1092,1,2),IF(0='2_all_summary'!P1092,4,3))</f>
        <v>4</v>
      </c>
      <c r="N1093" s="41">
        <f>IF(ISNUMBER(SEARCH("Yes",'2_all_summary'!$H1092)),IF(ISNUMBER(SEARCH("Yes",'2_all_summary'!Q1092)),1,2),IF(ISNUMBER(SEARCH("No",'2_all_summary'!Q1092)),4,3))</f>
        <v>4</v>
      </c>
      <c r="O1093" s="41">
        <f>IF(ISNUMBER(SEARCH("Yes",'2_all_summary'!$H1092)),IF(ISNUMBER(SEARCH("Yes",'2_all_summary'!R1092)),1,2),IF(ISNUMBER(SEARCH("No",'2_all_summary'!R1092)),4,3))</f>
        <v>4</v>
      </c>
      <c r="P1093" s="41">
        <f>IF(ISNUMBER(SEARCH("Yes",'2_all_summary'!$H1092)),IF(ISNUMBER(SEARCH("Yes",'2_all_summary'!S1092)),1,2),IF(ISNUMBER(SEARCH("No",'2_all_summary'!S1092)),4,3))</f>
        <v>4</v>
      </c>
      <c r="Q1093" s="41">
        <f>IF(ISNUMBER(SEARCH("Yes",'2_all_summary'!$H1092)),IF(0&lt;'2_all_summary'!T1092,1,2),IF(0='2_all_summary'!T1092,4,3))</f>
        <v>4</v>
      </c>
      <c r="R1093" s="41">
        <f>IF(ISNUMBER(SEARCH("Yes",'2_all_summary'!$H1092)),IF(ISNUMBER(SEARCH("Yes",'2_all_summary'!U1092)),1,2),IF(ISNUMBER(SEARCH("No",'2_all_summary'!U1092)),4,3))</f>
        <v>4</v>
      </c>
    </row>
    <row r="1094" spans="7:18" x14ac:dyDescent="0.3">
      <c r="G1094" s="56"/>
      <c r="H1094" s="41" t="str">
        <f>'2_all_summary'!D1093</f>
        <v>Mangrove dependency and the livelihoods of coastal communities in Thailand</v>
      </c>
      <c r="I1094" s="41" t="str">
        <f>'2_all_summary'!E1093</f>
        <v>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Â© CAB International 2006.</v>
      </c>
      <c r="J1094" s="41">
        <f>IF(ISNUMBER(SEARCH("Yes",'2_all_summary'!$H1093)),IF(ISNUMBER(SEARCH("Yes",'2_all_summary'!M1093)),1,2),IF(ISNUMBER(SEARCH("No",'2_all_summary'!M1093)),4,3))</f>
        <v>4</v>
      </c>
      <c r="K1094" s="41">
        <f>IF(ISNUMBER(SEARCH("Yes",'2_all_summary'!$H1093)),IF(ISNUMBER(SEARCH("Yes",'2_all_summary'!N1093)),1,2),IF(ISNUMBER(SEARCH("No",'2_all_summary'!N1093)),4,3))</f>
        <v>4</v>
      </c>
      <c r="L1094" s="41">
        <f>IF(ISNUMBER(SEARCH("Yes",'2_all_summary'!$H1093)),IF(ISNUMBER(SEARCH("Yes",'2_all_summary'!O1093)),1,2),IF(ISNUMBER(SEARCH("No",'2_all_summary'!O1093)),4,3))</f>
        <v>4</v>
      </c>
      <c r="M1094" s="41">
        <f>IF(ISNUMBER(SEARCH("Yes",'2_all_summary'!$H1093)),IF(0&lt;'2_all_summary'!P1093,1,2),IF(0='2_all_summary'!P1093,4,3))</f>
        <v>4</v>
      </c>
      <c r="N1094" s="41">
        <f>IF(ISNUMBER(SEARCH("Yes",'2_all_summary'!$H1093)),IF(ISNUMBER(SEARCH("Yes",'2_all_summary'!Q1093)),1,2),IF(ISNUMBER(SEARCH("No",'2_all_summary'!Q1093)),4,3))</f>
        <v>4</v>
      </c>
      <c r="O1094" s="41">
        <f>IF(ISNUMBER(SEARCH("Yes",'2_all_summary'!$H1093)),IF(ISNUMBER(SEARCH("Yes",'2_all_summary'!R1093)),1,2),IF(ISNUMBER(SEARCH("No",'2_all_summary'!R1093)),4,3))</f>
        <v>4</v>
      </c>
      <c r="P1094" s="41">
        <f>IF(ISNUMBER(SEARCH("Yes",'2_all_summary'!$H1093)),IF(ISNUMBER(SEARCH("Yes",'2_all_summary'!S1093)),1,2),IF(ISNUMBER(SEARCH("No",'2_all_summary'!S1093)),4,3))</f>
        <v>4</v>
      </c>
      <c r="Q1094" s="41">
        <f>IF(ISNUMBER(SEARCH("Yes",'2_all_summary'!$H1093)),IF(0&lt;'2_all_summary'!T1093,1,2),IF(0='2_all_summary'!T1093,4,3))</f>
        <v>4</v>
      </c>
      <c r="R1094" s="41">
        <f>IF(ISNUMBER(SEARCH("Yes",'2_all_summary'!$H1093)),IF(ISNUMBER(SEARCH("Yes",'2_all_summary'!U1093)),1,2),IF(ISNUMBER(SEARCH("No",'2_all_summary'!U1093)),4,3))</f>
        <v>4</v>
      </c>
    </row>
    <row r="1095" spans="7:18" x14ac:dyDescent="0.3">
      <c r="G1095" s="56"/>
      <c r="H1095" s="41" t="str">
        <f>'2_all_summary'!D1094</f>
        <v>Everything in the water column is connected: Traditional ecological knowledge of floodplain fishers of Bangladesh</v>
      </c>
      <c r="I1095" s="41" t="str">
        <f>'2_all_summary'!E1094</f>
        <v>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Â© 2018 Society of Ethnobiology. All rights reserved.</v>
      </c>
      <c r="J1095" s="41">
        <f>IF(ISNUMBER(SEARCH("Yes",'2_all_summary'!$H1094)),IF(ISNUMBER(SEARCH("Yes",'2_all_summary'!M1094)),1,2),IF(ISNUMBER(SEARCH("No",'2_all_summary'!M1094)),4,3))</f>
        <v>4</v>
      </c>
      <c r="K1095" s="41">
        <f>IF(ISNUMBER(SEARCH("Yes",'2_all_summary'!$H1094)),IF(ISNUMBER(SEARCH("Yes",'2_all_summary'!N1094)),1,2),IF(ISNUMBER(SEARCH("No",'2_all_summary'!N1094)),4,3))</f>
        <v>4</v>
      </c>
      <c r="L1095" s="41">
        <f>IF(ISNUMBER(SEARCH("Yes",'2_all_summary'!$H1094)),IF(ISNUMBER(SEARCH("Yes",'2_all_summary'!O1094)),1,2),IF(ISNUMBER(SEARCH("No",'2_all_summary'!O1094)),4,3))</f>
        <v>4</v>
      </c>
      <c r="M1095" s="41">
        <f>IF(ISNUMBER(SEARCH("Yes",'2_all_summary'!$H1094)),IF(0&lt;'2_all_summary'!P1094,1,2),IF(0='2_all_summary'!P1094,4,3))</f>
        <v>4</v>
      </c>
      <c r="N1095" s="41">
        <f>IF(ISNUMBER(SEARCH("Yes",'2_all_summary'!$H1094)),IF(ISNUMBER(SEARCH("Yes",'2_all_summary'!Q1094)),1,2),IF(ISNUMBER(SEARCH("No",'2_all_summary'!Q1094)),4,3))</f>
        <v>4</v>
      </c>
      <c r="O1095" s="41">
        <f>IF(ISNUMBER(SEARCH("Yes",'2_all_summary'!$H1094)),IF(ISNUMBER(SEARCH("Yes",'2_all_summary'!R1094)),1,2),IF(ISNUMBER(SEARCH("No",'2_all_summary'!R1094)),4,3))</f>
        <v>4</v>
      </c>
      <c r="P1095" s="41">
        <f>IF(ISNUMBER(SEARCH("Yes",'2_all_summary'!$H1094)),IF(ISNUMBER(SEARCH("Yes",'2_all_summary'!S1094)),1,2),IF(ISNUMBER(SEARCH("No",'2_all_summary'!S1094)),4,3))</f>
        <v>4</v>
      </c>
      <c r="Q1095" s="41">
        <f>IF(ISNUMBER(SEARCH("Yes",'2_all_summary'!$H1094)),IF(0&lt;'2_all_summary'!T1094,1,2),IF(0='2_all_summary'!T1094,4,3))</f>
        <v>4</v>
      </c>
      <c r="R1095" s="41">
        <f>IF(ISNUMBER(SEARCH("Yes",'2_all_summary'!$H1094)),IF(ISNUMBER(SEARCH("Yes",'2_all_summary'!U1094)),1,2),IF(ISNUMBER(SEARCH("No",'2_all_summary'!U1094)),4,3))</f>
        <v>4</v>
      </c>
    </row>
    <row r="1096" spans="7:18" x14ac:dyDescent="0.3">
      <c r="G1096" s="56"/>
      <c r="H1096" s="41" t="str">
        <f>'2_all_summary'!D1095</f>
        <v>Implementing participatory monitoring in river management: The role of stakeholdersâ€™ perspectives and incentives</v>
      </c>
      <c r="I1096" s="41" t="str">
        <f>'2_all_summary'!E1095</f>
        <v>Involving local stakeholders in monitoring has the potential to stimulate learning and improve management responses. However, there is limited understanding about factors which influence implementation and success. This paper reviews local stakeholdersâ€™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Â© 2016 Elsevier Ltd</v>
      </c>
      <c r="J1096" s="41">
        <f>IF(ISNUMBER(SEARCH("Yes",'2_all_summary'!$H1095)),IF(ISNUMBER(SEARCH("Yes",'2_all_summary'!M1095)),1,2),IF(ISNUMBER(SEARCH("No",'2_all_summary'!M1095)),4,3))</f>
        <v>4</v>
      </c>
      <c r="K1096" s="41">
        <f>IF(ISNUMBER(SEARCH("Yes",'2_all_summary'!$H1095)),IF(ISNUMBER(SEARCH("Yes",'2_all_summary'!N1095)),1,2),IF(ISNUMBER(SEARCH("No",'2_all_summary'!N1095)),4,3))</f>
        <v>4</v>
      </c>
      <c r="L1096" s="41">
        <f>IF(ISNUMBER(SEARCH("Yes",'2_all_summary'!$H1095)),IF(ISNUMBER(SEARCH("Yes",'2_all_summary'!O1095)),1,2),IF(ISNUMBER(SEARCH("No",'2_all_summary'!O1095)),4,3))</f>
        <v>4</v>
      </c>
      <c r="M1096" s="41">
        <f>IF(ISNUMBER(SEARCH("Yes",'2_all_summary'!$H1095)),IF(0&lt;'2_all_summary'!P1095,1,2),IF(0='2_all_summary'!P1095,4,3))</f>
        <v>4</v>
      </c>
      <c r="N1096" s="41">
        <f>IF(ISNUMBER(SEARCH("Yes",'2_all_summary'!$H1095)),IF(ISNUMBER(SEARCH("Yes",'2_all_summary'!Q1095)),1,2),IF(ISNUMBER(SEARCH("No",'2_all_summary'!Q1095)),4,3))</f>
        <v>4</v>
      </c>
      <c r="O1096" s="41">
        <f>IF(ISNUMBER(SEARCH("Yes",'2_all_summary'!$H1095)),IF(ISNUMBER(SEARCH("Yes",'2_all_summary'!R1095)),1,2),IF(ISNUMBER(SEARCH("No",'2_all_summary'!R1095)),4,3))</f>
        <v>4</v>
      </c>
      <c r="P1096" s="41">
        <f>IF(ISNUMBER(SEARCH("Yes",'2_all_summary'!$H1095)),IF(ISNUMBER(SEARCH("Yes",'2_all_summary'!S1095)),1,2),IF(ISNUMBER(SEARCH("No",'2_all_summary'!S1095)),4,3))</f>
        <v>4</v>
      </c>
      <c r="Q1096" s="41">
        <f>IF(ISNUMBER(SEARCH("Yes",'2_all_summary'!$H1095)),IF(0&lt;'2_all_summary'!T1095,1,2),IF(0='2_all_summary'!T1095,4,3))</f>
        <v>4</v>
      </c>
      <c r="R1096" s="41">
        <f>IF(ISNUMBER(SEARCH("Yes",'2_all_summary'!$H1095)),IF(ISNUMBER(SEARCH("Yes",'2_all_summary'!U1095)),1,2),IF(ISNUMBER(SEARCH("No",'2_all_summary'!U1095)),4,3))</f>
        <v>4</v>
      </c>
    </row>
    <row r="1097" spans="7:18" x14ac:dyDescent="0.3">
      <c r="G1097" s="56"/>
      <c r="H1097" s="41" t="str">
        <f>'2_all_summary'!D1096</f>
        <v>Determinants of sustainability in recycling of municipal solid waste: Application of community-based social marketing (CBSM)</v>
      </c>
      <c r="I1097" s="41" t="str">
        <f>'2_all_summary'!E1096</f>
        <v>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2.534â€“17.959), structural barriers (OR = 12.734; 95% CI = 3.516â€“46.119), motivation (OR = 9.613; 95% C I= 3.356â€“27.536), awareness (OR = 3.917; 95% CI = 3.351â€“11.356), and social norms (OR = 2.905; 95% CI = 1.030â€“8.191)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Â© 2021 by the authors; licensee Librello, Switzerland.</v>
      </c>
      <c r="J1097" s="41">
        <f>IF(ISNUMBER(SEARCH("Yes",'2_all_summary'!$H1096)),IF(ISNUMBER(SEARCH("Yes",'2_all_summary'!M1096)),1,2),IF(ISNUMBER(SEARCH("No",'2_all_summary'!M1096)),4,3))</f>
        <v>4</v>
      </c>
      <c r="K1097" s="41">
        <f>IF(ISNUMBER(SEARCH("Yes",'2_all_summary'!$H1096)),IF(ISNUMBER(SEARCH("Yes",'2_all_summary'!N1096)),1,2),IF(ISNUMBER(SEARCH("No",'2_all_summary'!N1096)),4,3))</f>
        <v>4</v>
      </c>
      <c r="L1097" s="41">
        <f>IF(ISNUMBER(SEARCH("Yes",'2_all_summary'!$H1096)),IF(ISNUMBER(SEARCH("Yes",'2_all_summary'!O1096)),1,2),IF(ISNUMBER(SEARCH("No",'2_all_summary'!O1096)),4,3))</f>
        <v>4</v>
      </c>
      <c r="M1097" s="41">
        <f>IF(ISNUMBER(SEARCH("Yes",'2_all_summary'!$H1096)),IF(0&lt;'2_all_summary'!P1096,1,2),IF(0='2_all_summary'!P1096,4,3))</f>
        <v>4</v>
      </c>
      <c r="N1097" s="41">
        <f>IF(ISNUMBER(SEARCH("Yes",'2_all_summary'!$H1096)),IF(ISNUMBER(SEARCH("Yes",'2_all_summary'!Q1096)),1,2),IF(ISNUMBER(SEARCH("No",'2_all_summary'!Q1096)),4,3))</f>
        <v>4</v>
      </c>
      <c r="O1097" s="41">
        <f>IF(ISNUMBER(SEARCH("Yes",'2_all_summary'!$H1096)),IF(ISNUMBER(SEARCH("Yes",'2_all_summary'!R1096)),1,2),IF(ISNUMBER(SEARCH("No",'2_all_summary'!R1096)),4,3))</f>
        <v>4</v>
      </c>
      <c r="P1097" s="41">
        <f>IF(ISNUMBER(SEARCH("Yes",'2_all_summary'!$H1096)),IF(ISNUMBER(SEARCH("Yes",'2_all_summary'!S1096)),1,2),IF(ISNUMBER(SEARCH("No",'2_all_summary'!S1096)),4,3))</f>
        <v>4</v>
      </c>
      <c r="Q1097" s="41">
        <f>IF(ISNUMBER(SEARCH("Yes",'2_all_summary'!$H1096)),IF(0&lt;'2_all_summary'!T1096,1,2),IF(0='2_all_summary'!T1096,4,3))</f>
        <v>4</v>
      </c>
      <c r="R1097" s="41">
        <f>IF(ISNUMBER(SEARCH("Yes",'2_all_summary'!$H1096)),IF(ISNUMBER(SEARCH("Yes",'2_all_summary'!U1096)),1,2),IF(ISNUMBER(SEARCH("No",'2_all_summary'!U1096)),4,3))</f>
        <v>4</v>
      </c>
    </row>
    <row r="1098" spans="7:18" x14ac:dyDescent="0.3">
      <c r="G1098" s="56"/>
      <c r="H1098" s="41" t="str">
        <f>'2_all_summary'!D1097</f>
        <v>Why the path to polycentricity matters: evidence from fisheries governance in Palau</v>
      </c>
      <c r="I1098" s="41" t="str">
        <f>'2_all_summary'!E1097</f>
        <v>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Â© 2018 John Wiley &amp; Sons, Ltd and ERP Environment</v>
      </c>
      <c r="J1098" s="41">
        <f>IF(ISNUMBER(SEARCH("Yes",'2_all_summary'!$H1097)),IF(ISNUMBER(SEARCH("Yes",'2_all_summary'!M1097)),1,2),IF(ISNUMBER(SEARCH("No",'2_all_summary'!M1097)),4,3))</f>
        <v>2</v>
      </c>
      <c r="K1098" s="41">
        <f>IF(ISNUMBER(SEARCH("Yes",'2_all_summary'!$H1097)),IF(ISNUMBER(SEARCH("Yes",'2_all_summary'!N1097)),1,2),IF(ISNUMBER(SEARCH("No",'2_all_summary'!N1097)),4,3))</f>
        <v>2</v>
      </c>
      <c r="L1098" s="41">
        <f>IF(ISNUMBER(SEARCH("Yes",'2_all_summary'!$H1097)),IF(ISNUMBER(SEARCH("Yes",'2_all_summary'!O1097)),1,2),IF(ISNUMBER(SEARCH("No",'2_all_summary'!O1097)),4,3))</f>
        <v>2</v>
      </c>
      <c r="M1098" s="41">
        <f>IF(ISNUMBER(SEARCH("Yes",'2_all_summary'!$H1097)),IF(0&lt;'2_all_summary'!P1097,1,2),IF(0='2_all_summary'!P1097,4,3))</f>
        <v>2</v>
      </c>
      <c r="N1098" s="41">
        <f>IF(ISNUMBER(SEARCH("Yes",'2_all_summary'!$H1097)),IF(ISNUMBER(SEARCH("Yes",'2_all_summary'!Q1097)),1,2),IF(ISNUMBER(SEARCH("No",'2_all_summary'!Q1097)),4,3))</f>
        <v>1</v>
      </c>
      <c r="O1098" s="41">
        <f>IF(ISNUMBER(SEARCH("Yes",'2_all_summary'!$H1097)),IF(ISNUMBER(SEARCH("Yes",'2_all_summary'!R1097)),1,2),IF(ISNUMBER(SEARCH("No",'2_all_summary'!R1097)),4,3))</f>
        <v>2</v>
      </c>
      <c r="P1098" s="41">
        <f>IF(ISNUMBER(SEARCH("Yes",'2_all_summary'!$H1097)),IF(ISNUMBER(SEARCH("Yes",'2_all_summary'!S1097)),1,2),IF(ISNUMBER(SEARCH("No",'2_all_summary'!S1097)),4,3))</f>
        <v>2</v>
      </c>
      <c r="Q1098" s="41">
        <f>IF(ISNUMBER(SEARCH("Yes",'2_all_summary'!$H1097)),IF(0&lt;'2_all_summary'!T1097,1,2),IF(0='2_all_summary'!T1097,4,3))</f>
        <v>1</v>
      </c>
      <c r="R1098" s="41">
        <f>IF(ISNUMBER(SEARCH("Yes",'2_all_summary'!$H1097)),IF(ISNUMBER(SEARCH("Yes",'2_all_summary'!U1097)),1,2),IF(ISNUMBER(SEARCH("No",'2_all_summary'!U1097)),4,3))</f>
        <v>1</v>
      </c>
    </row>
    <row r="1099" spans="7:18" x14ac:dyDescent="0.3">
      <c r="G1099" s="56"/>
      <c r="H1099" s="41" t="str">
        <f>'2_all_summary'!D1098</f>
        <v>Community based local management of fisheries - A paradigm from Minicoy, Lakshadweep, India</v>
      </c>
      <c r="I1099" s="41" t="str">
        <f>'2_all_summary'!E1098</f>
        <v>Traditional practices related to fishing observed by the fishermen of Minicoy, Lakshadweep with a view to conserve the resource and avoid conflicts among them are detailed here. Copyright Â© Enviromedia.</v>
      </c>
      <c r="J1099" s="41">
        <f>IF(ISNUMBER(SEARCH("Yes",'2_all_summary'!$H1098)),IF(ISNUMBER(SEARCH("Yes",'2_all_summary'!M1098)),1,2),IF(ISNUMBER(SEARCH("No",'2_all_summary'!M1098)),4,3))</f>
        <v>4</v>
      </c>
      <c r="K1099" s="41">
        <f>IF(ISNUMBER(SEARCH("Yes",'2_all_summary'!$H1098)),IF(ISNUMBER(SEARCH("Yes",'2_all_summary'!N1098)),1,2),IF(ISNUMBER(SEARCH("No",'2_all_summary'!N1098)),4,3))</f>
        <v>4</v>
      </c>
      <c r="L1099" s="41">
        <f>IF(ISNUMBER(SEARCH("Yes",'2_all_summary'!$H1098)),IF(ISNUMBER(SEARCH("Yes",'2_all_summary'!O1098)),1,2),IF(ISNUMBER(SEARCH("No",'2_all_summary'!O1098)),4,3))</f>
        <v>4</v>
      </c>
      <c r="M1099" s="41">
        <f>IF(ISNUMBER(SEARCH("Yes",'2_all_summary'!$H1098)),IF(0&lt;'2_all_summary'!P1098,1,2),IF(0='2_all_summary'!P1098,4,3))</f>
        <v>4</v>
      </c>
      <c r="N1099" s="41">
        <f>IF(ISNUMBER(SEARCH("Yes",'2_all_summary'!$H1098)),IF(ISNUMBER(SEARCH("Yes",'2_all_summary'!Q1098)),1,2),IF(ISNUMBER(SEARCH("No",'2_all_summary'!Q1098)),4,3))</f>
        <v>4</v>
      </c>
      <c r="O1099" s="41">
        <f>IF(ISNUMBER(SEARCH("Yes",'2_all_summary'!$H1098)),IF(ISNUMBER(SEARCH("Yes",'2_all_summary'!R1098)),1,2),IF(ISNUMBER(SEARCH("No",'2_all_summary'!R1098)),4,3))</f>
        <v>4</v>
      </c>
      <c r="P1099" s="41">
        <f>IF(ISNUMBER(SEARCH("Yes",'2_all_summary'!$H1098)),IF(ISNUMBER(SEARCH("Yes",'2_all_summary'!S1098)),1,2),IF(ISNUMBER(SEARCH("No",'2_all_summary'!S1098)),4,3))</f>
        <v>4</v>
      </c>
      <c r="Q1099" s="41">
        <f>IF(ISNUMBER(SEARCH("Yes",'2_all_summary'!$H1098)),IF(0&lt;'2_all_summary'!T1098,1,2),IF(0='2_all_summary'!T1098,4,3))</f>
        <v>4</v>
      </c>
      <c r="R1099" s="41">
        <f>IF(ISNUMBER(SEARCH("Yes",'2_all_summary'!$H1098)),IF(ISNUMBER(SEARCH("Yes",'2_all_summary'!U1098)),1,2),IF(ISNUMBER(SEARCH("No",'2_all_summary'!U1098)),4,3))</f>
        <v>4</v>
      </c>
    </row>
    <row r="1100" spans="7:18" x14ac:dyDescent="0.3">
      <c r="G1100" s="56"/>
      <c r="H1100" s="41" t="str">
        <f>'2_all_summary'!D1099</f>
        <v>Exploring gender inclusion in small-scale fisheries management and development in Melanesia</v>
      </c>
      <c r="I1100" s="41" t="str">
        <f>'2_all_summary'!E1099</f>
        <v>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â€˜reachâ€™ women, and very few â€˜benefitedâ€™, â€˜empoweredâ€™, or â€˜transformedâ€™ women's lives. â€˜Genderâ€™ was conflated to â€˜womenâ€™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â€˜newâ€™ to the â€˜normâ€™ whilst setting a benchmark for what is acceptable practice. Â© 2020 The Authors</v>
      </c>
      <c r="J1100" s="41">
        <f>IF(ISNUMBER(SEARCH("Yes",'2_all_summary'!$H1099)),IF(ISNUMBER(SEARCH("Yes",'2_all_summary'!M1099)),1,2),IF(ISNUMBER(SEARCH("No",'2_all_summary'!M1099)),4,3))</f>
        <v>1</v>
      </c>
      <c r="K1100" s="41">
        <f>IF(ISNUMBER(SEARCH("Yes",'2_all_summary'!$H1099)),IF(ISNUMBER(SEARCH("Yes",'2_all_summary'!N1099)),1,2),IF(ISNUMBER(SEARCH("No",'2_all_summary'!N1099)),4,3))</f>
        <v>1</v>
      </c>
      <c r="L1100" s="41">
        <f>IF(ISNUMBER(SEARCH("Yes",'2_all_summary'!$H1099)),IF(ISNUMBER(SEARCH("Yes",'2_all_summary'!O1099)),1,2),IF(ISNUMBER(SEARCH("No",'2_all_summary'!O1099)),4,3))</f>
        <v>1</v>
      </c>
      <c r="M1100" s="41">
        <f>IF(ISNUMBER(SEARCH("Yes",'2_all_summary'!$H1099)),IF(0&lt;'2_all_summary'!P1099,1,2),IF(0='2_all_summary'!P1099,4,3))</f>
        <v>1</v>
      </c>
      <c r="N1100" s="41">
        <f>IF(ISNUMBER(SEARCH("Yes",'2_all_summary'!$H1099)),IF(ISNUMBER(SEARCH("Yes",'2_all_summary'!Q1099)),1,2),IF(ISNUMBER(SEARCH("No",'2_all_summary'!Q1099)),4,3))</f>
        <v>1</v>
      </c>
      <c r="O1100" s="41">
        <f>IF(ISNUMBER(SEARCH("Yes",'2_all_summary'!$H1099)),IF(ISNUMBER(SEARCH("Yes",'2_all_summary'!R1099)),1,2),IF(ISNUMBER(SEARCH("No",'2_all_summary'!R1099)),4,3))</f>
        <v>1</v>
      </c>
      <c r="P1100" s="41">
        <f>IF(ISNUMBER(SEARCH("Yes",'2_all_summary'!$H1099)),IF(ISNUMBER(SEARCH("Yes",'2_all_summary'!S1099)),1,2),IF(ISNUMBER(SEARCH("No",'2_all_summary'!S1099)),4,3))</f>
        <v>1</v>
      </c>
      <c r="Q1100" s="41">
        <f>IF(ISNUMBER(SEARCH("Yes",'2_all_summary'!$H1099)),IF(0&lt;'2_all_summary'!T1099,1,2),IF(0='2_all_summary'!T1099,4,3))</f>
        <v>1</v>
      </c>
      <c r="R1100" s="41">
        <f>IF(ISNUMBER(SEARCH("Yes",'2_all_summary'!$H1099)),IF(ISNUMBER(SEARCH("Yes",'2_all_summary'!U1099)),1,2),IF(ISNUMBER(SEARCH("No",'2_all_summary'!U1099)),4,3))</f>
        <v>1</v>
      </c>
    </row>
    <row r="1101" spans="7:18" x14ac:dyDescent="0.3">
      <c r="G1101" s="56"/>
      <c r="H1101" s="41" t="str">
        <f>'2_all_summary'!D1100</f>
        <v>Effectiveness of village-based marine reserves on reef invertebrates in Emau, Vanuatu</v>
      </c>
      <c r="I1101" s="41" t="str">
        <f>'2_all_summary'!E1100</f>
        <v>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Â© Foundation for Environmental Conservation 2010.</v>
      </c>
      <c r="J1101" s="41">
        <f>IF(ISNUMBER(SEARCH("Yes",'2_all_summary'!$H1100)),IF(ISNUMBER(SEARCH("Yes",'2_all_summary'!M1100)),1,2),IF(ISNUMBER(SEARCH("No",'2_all_summary'!M1100)),4,3))</f>
        <v>1</v>
      </c>
      <c r="K1101" s="41">
        <f>IF(ISNUMBER(SEARCH("Yes",'2_all_summary'!$H1100)),IF(ISNUMBER(SEARCH("Yes",'2_all_summary'!N1100)),1,2),IF(ISNUMBER(SEARCH("No",'2_all_summary'!N1100)),4,3))</f>
        <v>1</v>
      </c>
      <c r="L1101" s="41">
        <f>IF(ISNUMBER(SEARCH("Yes",'2_all_summary'!$H1100)),IF(ISNUMBER(SEARCH("Yes",'2_all_summary'!O1100)),1,2),IF(ISNUMBER(SEARCH("No",'2_all_summary'!O1100)),4,3))</f>
        <v>1</v>
      </c>
      <c r="M1101" s="41">
        <f>IF(ISNUMBER(SEARCH("Yes",'2_all_summary'!$H1100)),IF(0&lt;'2_all_summary'!P1100,1,2),IF(0='2_all_summary'!P1100,4,3))</f>
        <v>1</v>
      </c>
      <c r="N1101" s="41">
        <f>IF(ISNUMBER(SEARCH("Yes",'2_all_summary'!$H1100)),IF(ISNUMBER(SEARCH("Yes",'2_all_summary'!Q1100)),1,2),IF(ISNUMBER(SEARCH("No",'2_all_summary'!Q1100)),4,3))</f>
        <v>1</v>
      </c>
      <c r="O1101" s="41">
        <f>IF(ISNUMBER(SEARCH("Yes",'2_all_summary'!$H1100)),IF(ISNUMBER(SEARCH("Yes",'2_all_summary'!R1100)),1,2),IF(ISNUMBER(SEARCH("No",'2_all_summary'!R1100)),4,3))</f>
        <v>1</v>
      </c>
      <c r="P1101" s="41">
        <f>IF(ISNUMBER(SEARCH("Yes",'2_all_summary'!$H1100)),IF(ISNUMBER(SEARCH("Yes",'2_all_summary'!S1100)),1,2),IF(ISNUMBER(SEARCH("No",'2_all_summary'!S1100)),4,3))</f>
        <v>1</v>
      </c>
      <c r="Q1101" s="41">
        <f>IF(ISNUMBER(SEARCH("Yes",'2_all_summary'!$H1100)),IF(0&lt;'2_all_summary'!T1100,1,2),IF(0='2_all_summary'!T1100,4,3))</f>
        <v>1</v>
      </c>
      <c r="R1101" s="41">
        <f>IF(ISNUMBER(SEARCH("Yes",'2_all_summary'!$H1100)),IF(ISNUMBER(SEARCH("Yes",'2_all_summary'!U1100)),1,2),IF(ISNUMBER(SEARCH("No",'2_all_summary'!U1100)),4,3))</f>
        <v>1</v>
      </c>
    </row>
    <row r="1102" spans="7:18" x14ac:dyDescent="0.3">
      <c r="G1102" s="56"/>
      <c r="H1102" s="41"/>
      <c r="I1102" s="41"/>
      <c r="J1102" s="41"/>
      <c r="K1102" s="41"/>
      <c r="L1102" s="41"/>
      <c r="M1102" s="8"/>
      <c r="N1102" s="41"/>
      <c r="O1102" s="41"/>
      <c r="P1102" s="41"/>
      <c r="Q1102" s="8"/>
    </row>
    <row r="1103" spans="7:18" x14ac:dyDescent="0.3">
      <c r="G1103" s="56"/>
      <c r="H1103" s="41"/>
      <c r="I1103" s="41"/>
      <c r="J1103" s="41"/>
      <c r="K1103" s="41"/>
      <c r="L1103" s="41"/>
      <c r="M1103" s="8"/>
      <c r="N1103" s="41"/>
      <c r="O1103" s="41"/>
      <c r="P1103" s="41"/>
      <c r="Q1103" s="8"/>
    </row>
    <row r="1104" spans="7:18" x14ac:dyDescent="0.3">
      <c r="G1104" s="56"/>
      <c r="H1104" s="41"/>
      <c r="I1104" s="41"/>
      <c r="J1104" s="41"/>
      <c r="K1104" s="41"/>
      <c r="L1104" s="41"/>
      <c r="M1104" s="8"/>
      <c r="N1104" s="41"/>
      <c r="O1104" s="41"/>
      <c r="P1104" s="41"/>
      <c r="Q1104" s="8"/>
    </row>
    <row r="1105" spans="7:17" x14ac:dyDescent="0.3">
      <c r="G1105" s="56"/>
      <c r="H1105" s="41"/>
      <c r="I1105" s="41"/>
      <c r="J1105" s="41"/>
      <c r="K1105" s="41"/>
      <c r="L1105" s="41"/>
      <c r="M1105" s="8"/>
      <c r="N1105" s="41"/>
      <c r="O1105" s="41"/>
      <c r="P1105" s="41"/>
      <c r="Q1105" s="8"/>
    </row>
    <row r="1106" spans="7:17" x14ac:dyDescent="0.3">
      <c r="G1106" s="56"/>
      <c r="H1106" s="41"/>
      <c r="I1106" s="41"/>
      <c r="J1106" s="41"/>
      <c r="K1106" s="41"/>
      <c r="L1106" s="41"/>
      <c r="M1106" s="8"/>
      <c r="N1106" s="41"/>
      <c r="O1106" s="41"/>
      <c r="P1106" s="41"/>
      <c r="Q1106" s="5"/>
    </row>
    <row r="1107" spans="7:17" x14ac:dyDescent="0.3">
      <c r="G1107" s="56"/>
      <c r="H1107" s="41"/>
      <c r="I1107" s="41"/>
      <c r="J1107" s="41"/>
      <c r="K1107" s="41"/>
      <c r="L1107" s="41"/>
      <c r="M1107" s="8"/>
      <c r="N1107" s="41"/>
      <c r="O1107" s="41"/>
      <c r="P1107" s="41"/>
      <c r="Q1107" s="5"/>
    </row>
    <row r="1108" spans="7:17" x14ac:dyDescent="0.3">
      <c r="G1108" s="56"/>
      <c r="H1108" s="41"/>
      <c r="I1108" s="41"/>
      <c r="J1108" s="41"/>
      <c r="K1108" s="41"/>
      <c r="L1108" s="41"/>
      <c r="M1108" s="8"/>
      <c r="N1108" s="41"/>
      <c r="O1108" s="41"/>
      <c r="P1108" s="41"/>
      <c r="Q1108" s="5"/>
    </row>
    <row r="1109" spans="7:17" x14ac:dyDescent="0.3">
      <c r="G1109" s="56"/>
      <c r="H1109" s="41"/>
      <c r="I1109" s="41"/>
      <c r="J1109" s="41"/>
      <c r="K1109" s="41"/>
      <c r="L1109" s="41"/>
      <c r="M1109" s="8"/>
      <c r="N1109" s="41"/>
      <c r="O1109" s="41"/>
      <c r="P1109" s="41"/>
      <c r="Q1109" s="5"/>
    </row>
    <row r="1110" spans="7:17" x14ac:dyDescent="0.3">
      <c r="G1110" s="56"/>
      <c r="H1110" s="41"/>
      <c r="I1110" s="41"/>
      <c r="J1110" s="41"/>
      <c r="K1110" s="41"/>
      <c r="L1110" s="41"/>
      <c r="M1110" s="8"/>
      <c r="N1110" s="41"/>
      <c r="O1110" s="41"/>
      <c r="P1110" s="41"/>
      <c r="Q1110" s="5"/>
    </row>
    <row r="1111" spans="7:17" x14ac:dyDescent="0.3">
      <c r="G1111" s="56"/>
      <c r="H1111" s="41"/>
      <c r="I1111" s="41"/>
      <c r="J1111" s="41"/>
      <c r="K1111" s="41"/>
      <c r="L1111" s="41"/>
      <c r="M1111" s="8"/>
      <c r="N1111" s="41"/>
      <c r="O1111" s="41"/>
      <c r="P1111" s="41"/>
      <c r="Q1111" s="5"/>
    </row>
    <row r="1112" spans="7:17" x14ac:dyDescent="0.3">
      <c r="G1112" s="56"/>
      <c r="H1112" s="41"/>
      <c r="I1112" s="41"/>
      <c r="J1112" s="41"/>
      <c r="K1112" s="41"/>
      <c r="L1112" s="41"/>
      <c r="M1112" s="8"/>
      <c r="N1112" s="41"/>
      <c r="O1112" s="41"/>
      <c r="P1112" s="41"/>
      <c r="Q1112" s="5"/>
    </row>
    <row r="1113" spans="7:17" x14ac:dyDescent="0.3">
      <c r="G1113" s="56"/>
      <c r="H1113" s="41"/>
      <c r="I1113" s="41"/>
      <c r="J1113" s="41"/>
      <c r="K1113" s="41"/>
      <c r="L1113" s="41"/>
      <c r="M1113" s="8"/>
      <c r="N1113" s="41"/>
      <c r="O1113" s="41"/>
      <c r="P1113" s="41"/>
      <c r="Q1113" s="5"/>
    </row>
    <row r="1114" spans="7:17" x14ac:dyDescent="0.3">
      <c r="G1114" s="56"/>
      <c r="H1114" s="41"/>
      <c r="I1114" s="41"/>
      <c r="J1114" s="41"/>
      <c r="K1114" s="41"/>
      <c r="L1114" s="41"/>
      <c r="M1114" s="8"/>
      <c r="N1114" s="41"/>
      <c r="O1114" s="41"/>
      <c r="P1114" s="41"/>
      <c r="Q1114" s="5"/>
    </row>
    <row r="1115" spans="7:17" x14ac:dyDescent="0.3">
      <c r="G1115" s="56"/>
      <c r="H1115" s="41"/>
      <c r="I1115" s="41"/>
      <c r="J1115" s="41"/>
      <c r="K1115" s="41"/>
      <c r="L1115" s="41"/>
      <c r="M1115" s="8"/>
      <c r="N1115" s="41"/>
      <c r="O1115" s="41"/>
      <c r="P1115" s="41"/>
      <c r="Q1115" s="5"/>
    </row>
    <row r="1116" spans="7:17" x14ac:dyDescent="0.3">
      <c r="G1116" s="56"/>
      <c r="H1116" s="41"/>
      <c r="I1116" s="41"/>
      <c r="J1116" s="41"/>
      <c r="K1116" s="41"/>
      <c r="L1116" s="41"/>
      <c r="M1116" s="8"/>
      <c r="N1116" s="41"/>
      <c r="O1116" s="41"/>
      <c r="P1116" s="41"/>
      <c r="Q1116" s="5"/>
    </row>
    <row r="1117" spans="7:17" x14ac:dyDescent="0.3">
      <c r="G1117" s="56"/>
      <c r="H1117" s="41"/>
      <c r="I1117" s="41"/>
      <c r="J1117" s="41"/>
      <c r="K1117" s="41"/>
      <c r="L1117" s="41"/>
      <c r="M1117" s="8"/>
      <c r="N1117" s="41"/>
      <c r="O1117" s="41"/>
      <c r="P1117" s="41"/>
      <c r="Q1117" s="5"/>
    </row>
    <row r="1118" spans="7:17" x14ac:dyDescent="0.3">
      <c r="G1118" s="56"/>
      <c r="H1118" s="41"/>
      <c r="I1118" s="41"/>
      <c r="J1118" s="41"/>
      <c r="K1118" s="41"/>
      <c r="L1118" s="41"/>
      <c r="M1118" s="8"/>
      <c r="N1118" s="41"/>
      <c r="O1118" s="41"/>
      <c r="P1118" s="41"/>
      <c r="Q1118" s="5"/>
    </row>
    <row r="1119" spans="7:17" x14ac:dyDescent="0.3">
      <c r="G1119" s="56"/>
      <c r="H1119" s="41"/>
      <c r="I1119" s="41"/>
      <c r="J1119" s="41"/>
      <c r="K1119" s="41"/>
      <c r="L1119" s="41"/>
      <c r="M1119" s="8"/>
      <c r="N1119" s="41"/>
      <c r="O1119" s="41"/>
      <c r="P1119" s="41"/>
      <c r="Q1119" s="5"/>
    </row>
    <row r="1120" spans="7:17" x14ac:dyDescent="0.3">
      <c r="G1120" s="56"/>
      <c r="H1120" s="41"/>
      <c r="I1120" s="41"/>
      <c r="J1120" s="41"/>
      <c r="K1120" s="41"/>
      <c r="L1120" s="41"/>
      <c r="M1120" s="8"/>
      <c r="N1120" s="41"/>
      <c r="O1120" s="41"/>
      <c r="P1120" s="41"/>
      <c r="Q1120" s="5"/>
    </row>
    <row r="1121" spans="7:17" x14ac:dyDescent="0.3">
      <c r="G1121" s="56"/>
      <c r="H1121" s="41"/>
      <c r="I1121" s="41"/>
      <c r="J1121" s="41"/>
      <c r="K1121" s="41"/>
      <c r="L1121" s="41"/>
      <c r="M1121" s="8"/>
      <c r="N1121" s="41"/>
      <c r="O1121" s="41"/>
      <c r="P1121" s="41"/>
      <c r="Q1121" s="5"/>
    </row>
    <row r="1122" spans="7:17" x14ac:dyDescent="0.3">
      <c r="G1122" s="56"/>
      <c r="H1122" s="41"/>
      <c r="I1122" s="41"/>
      <c r="J1122" s="41"/>
      <c r="K1122" s="41"/>
      <c r="L1122" s="41"/>
      <c r="M1122" s="8"/>
      <c r="N1122" s="41"/>
      <c r="O1122" s="41"/>
      <c r="P1122" s="41"/>
      <c r="Q1122" s="5"/>
    </row>
    <row r="1123" spans="7:17" x14ac:dyDescent="0.3">
      <c r="G1123" s="56"/>
      <c r="H1123" s="41"/>
      <c r="I1123" s="41"/>
      <c r="J1123" s="41"/>
      <c r="K1123" s="41"/>
      <c r="L1123" s="41"/>
      <c r="M1123" s="8"/>
      <c r="N1123" s="41"/>
      <c r="O1123" s="41"/>
      <c r="P1123" s="41"/>
      <c r="Q1123" s="5"/>
    </row>
    <row r="1124" spans="7:17" x14ac:dyDescent="0.3">
      <c r="G1124" s="56"/>
      <c r="H1124" s="41"/>
      <c r="I1124" s="41"/>
      <c r="J1124" s="41"/>
      <c r="K1124" s="41"/>
      <c r="L1124" s="41"/>
      <c r="M1124" s="8"/>
      <c r="N1124" s="41"/>
      <c r="O1124" s="41"/>
      <c r="P1124" s="41"/>
      <c r="Q1124" s="5"/>
    </row>
    <row r="1125" spans="7:17" x14ac:dyDescent="0.3">
      <c r="G1125" s="56"/>
      <c r="H1125" s="41"/>
      <c r="I1125" s="41"/>
      <c r="J1125" s="41"/>
      <c r="K1125" s="41"/>
      <c r="L1125" s="41"/>
      <c r="M1125" s="8"/>
      <c r="N1125" s="41"/>
      <c r="O1125" s="41"/>
      <c r="P1125" s="41"/>
      <c r="Q1125" s="5"/>
    </row>
    <row r="1126" spans="7:17" x14ac:dyDescent="0.3">
      <c r="G1126" s="56"/>
      <c r="H1126" s="41"/>
      <c r="I1126" s="41"/>
      <c r="J1126" s="41"/>
      <c r="K1126" s="41"/>
      <c r="L1126" s="41"/>
      <c r="M1126" s="8"/>
      <c r="N1126" s="41"/>
      <c r="O1126" s="41"/>
      <c r="P1126" s="41"/>
      <c r="Q1126" s="5"/>
    </row>
    <row r="1127" spans="7:17" x14ac:dyDescent="0.3">
      <c r="G1127" s="56"/>
      <c r="H1127" s="41"/>
      <c r="I1127" s="41"/>
      <c r="J1127" s="41"/>
      <c r="K1127" s="41"/>
      <c r="L1127" s="41"/>
      <c r="M1127" s="8"/>
      <c r="N1127" s="41"/>
      <c r="O1127" s="41"/>
      <c r="P1127" s="41"/>
      <c r="Q1127" s="5"/>
    </row>
    <row r="1128" spans="7:17" x14ac:dyDescent="0.3">
      <c r="G1128" s="56"/>
      <c r="H1128" s="41"/>
      <c r="I1128" s="41"/>
      <c r="J1128" s="41"/>
      <c r="K1128" s="41"/>
      <c r="L1128" s="41"/>
      <c r="M1128" s="8"/>
      <c r="N1128" s="41"/>
      <c r="O1128" s="41"/>
      <c r="P1128" s="41"/>
      <c r="Q1128" s="5"/>
    </row>
    <row r="1129" spans="7:17" x14ac:dyDescent="0.3">
      <c r="G1129" s="56"/>
      <c r="H1129" s="41"/>
      <c r="I1129" s="41"/>
      <c r="J1129" s="41"/>
      <c r="K1129" s="41"/>
      <c r="L1129" s="41"/>
      <c r="M1129" s="8"/>
      <c r="N1129" s="41"/>
      <c r="O1129" s="41"/>
      <c r="P1129" s="41"/>
      <c r="Q1129" s="5"/>
    </row>
    <row r="1130" spans="7:17" x14ac:dyDescent="0.3">
      <c r="G1130" s="56"/>
      <c r="H1130" s="41"/>
      <c r="I1130" s="41"/>
      <c r="J1130" s="41"/>
      <c r="K1130" s="41"/>
      <c r="L1130" s="41"/>
      <c r="M1130" s="8"/>
      <c r="N1130" s="41"/>
      <c r="O1130" s="41"/>
      <c r="P1130" s="41"/>
      <c r="Q1130" s="5"/>
    </row>
    <row r="1131" spans="7:17" x14ac:dyDescent="0.3">
      <c r="G1131" s="56"/>
      <c r="H1131" s="41"/>
      <c r="I1131" s="41"/>
      <c r="J1131" s="41"/>
      <c r="K1131" s="41"/>
      <c r="L1131" s="41"/>
      <c r="M1131" s="8"/>
      <c r="N1131" s="41"/>
      <c r="O1131" s="41"/>
      <c r="P1131" s="41"/>
      <c r="Q1131" s="5"/>
    </row>
    <row r="1132" spans="7:17" x14ac:dyDescent="0.3">
      <c r="G1132" s="56"/>
      <c r="H1132" s="41"/>
      <c r="I1132" s="41"/>
      <c r="J1132" s="41"/>
      <c r="K1132" s="41"/>
      <c r="L1132" s="41"/>
      <c r="M1132" s="8"/>
      <c r="N1132" s="41"/>
      <c r="O1132" s="41"/>
      <c r="P1132" s="41"/>
      <c r="Q1132" s="5"/>
    </row>
    <row r="1133" spans="7:17" x14ac:dyDescent="0.3">
      <c r="G1133" s="56"/>
      <c r="H1133" s="41"/>
      <c r="I1133" s="41"/>
      <c r="J1133" s="41"/>
      <c r="K1133" s="41"/>
      <c r="L1133" s="41"/>
      <c r="M1133" s="8"/>
      <c r="N1133" s="41"/>
      <c r="O1133" s="41"/>
      <c r="P1133" s="41"/>
      <c r="Q1133" s="5"/>
    </row>
    <row r="1134" spans="7:17" x14ac:dyDescent="0.3">
      <c r="G1134" s="56"/>
      <c r="H1134" s="41"/>
      <c r="I1134" s="41"/>
      <c r="J1134" s="41"/>
      <c r="K1134" s="41"/>
      <c r="L1134" s="41"/>
      <c r="M1134" s="8"/>
      <c r="N1134" s="41"/>
      <c r="O1134" s="41"/>
      <c r="P1134" s="41"/>
      <c r="Q1134" s="5"/>
    </row>
    <row r="1135" spans="7:17" x14ac:dyDescent="0.3">
      <c r="G1135" s="56"/>
      <c r="H1135" s="41"/>
      <c r="I1135" s="41"/>
      <c r="J1135" s="41"/>
      <c r="K1135" s="41"/>
      <c r="L1135" s="41"/>
      <c r="M1135" s="8"/>
      <c r="N1135" s="41"/>
      <c r="O1135" s="41"/>
      <c r="P1135" s="41"/>
      <c r="Q1135" s="5"/>
    </row>
    <row r="1136" spans="7:17" x14ac:dyDescent="0.3">
      <c r="G1136" s="56"/>
      <c r="H1136" s="41"/>
      <c r="I1136" s="41"/>
      <c r="J1136" s="41"/>
      <c r="K1136" s="41"/>
      <c r="L1136" s="41"/>
      <c r="M1136" s="8"/>
      <c r="N1136" s="41"/>
      <c r="O1136" s="41"/>
      <c r="P1136" s="41"/>
      <c r="Q1136" s="5"/>
    </row>
    <row r="1137" spans="7:17" x14ac:dyDescent="0.3">
      <c r="G1137" s="56"/>
      <c r="H1137" s="41"/>
      <c r="I1137" s="41"/>
      <c r="J1137" s="41"/>
      <c r="K1137" s="41"/>
      <c r="L1137" s="41"/>
      <c r="M1137" s="8"/>
      <c r="N1137" s="41"/>
      <c r="O1137" s="41"/>
      <c r="P1137" s="41"/>
      <c r="Q1137" s="5"/>
    </row>
    <row r="1138" spans="7:17" x14ac:dyDescent="0.3">
      <c r="G1138" s="56"/>
      <c r="H1138" s="41"/>
      <c r="I1138" s="41"/>
      <c r="J1138" s="41"/>
      <c r="K1138" s="41"/>
      <c r="L1138" s="41"/>
      <c r="M1138" s="8"/>
      <c r="N1138" s="41"/>
      <c r="O1138" s="41"/>
      <c r="P1138" s="41"/>
      <c r="Q1138" s="5"/>
    </row>
    <row r="1139" spans="7:17" x14ac:dyDescent="0.3">
      <c r="G1139" s="56"/>
      <c r="H1139" s="41"/>
      <c r="I1139" s="41"/>
      <c r="J1139" s="41"/>
      <c r="K1139" s="41"/>
      <c r="L1139" s="41"/>
      <c r="M1139" s="5"/>
      <c r="N1139" s="41"/>
      <c r="O1139" s="41"/>
      <c r="P1139" s="41"/>
      <c r="Q1139" s="5"/>
    </row>
    <row r="1140" spans="7:17" x14ac:dyDescent="0.3">
      <c r="G1140" s="56"/>
      <c r="H1140" s="41"/>
      <c r="I1140" s="41"/>
      <c r="J1140" s="41"/>
      <c r="K1140" s="41"/>
      <c r="L1140" s="41"/>
      <c r="M1140" s="5"/>
      <c r="N1140" s="41"/>
      <c r="O1140" s="41"/>
      <c r="P1140" s="41"/>
      <c r="Q1140" s="5"/>
    </row>
    <row r="1141" spans="7:17" x14ac:dyDescent="0.3">
      <c r="G1141" s="56"/>
      <c r="H1141" s="41"/>
      <c r="I1141" s="41"/>
      <c r="J1141" s="41"/>
      <c r="K1141" s="41"/>
      <c r="L1141" s="41"/>
      <c r="M1141" s="5"/>
      <c r="N1141" s="41"/>
      <c r="O1141" s="41"/>
      <c r="P1141" s="41"/>
      <c r="Q1141" s="5"/>
    </row>
    <row r="1142" spans="7:17" x14ac:dyDescent="0.3">
      <c r="G1142" s="56"/>
      <c r="H1142" s="41"/>
      <c r="I1142" s="41"/>
      <c r="J1142" s="41"/>
      <c r="K1142" s="41"/>
      <c r="L1142" s="41"/>
      <c r="M1142" s="5"/>
      <c r="N1142" s="41"/>
      <c r="O1142" s="41"/>
      <c r="P1142" s="41"/>
      <c r="Q1142" s="5"/>
    </row>
    <row r="1143" spans="7:17" x14ac:dyDescent="0.3">
      <c r="G1143" s="56"/>
      <c r="H1143" s="41"/>
      <c r="I1143" s="41"/>
      <c r="J1143" s="41"/>
      <c r="K1143" s="41"/>
      <c r="L1143" s="41"/>
      <c r="M1143" s="5"/>
      <c r="N1143" s="41"/>
      <c r="O1143" s="41"/>
      <c r="P1143" s="41"/>
      <c r="Q1143" s="5"/>
    </row>
    <row r="1144" spans="7:17" x14ac:dyDescent="0.3">
      <c r="G1144" s="56"/>
      <c r="H1144" s="41"/>
      <c r="I1144" s="41"/>
      <c r="J1144" s="41"/>
      <c r="K1144" s="41"/>
      <c r="L1144" s="41"/>
      <c r="M1144" s="5"/>
      <c r="N1144" s="41"/>
      <c r="O1144" s="41"/>
      <c r="P1144" s="41"/>
      <c r="Q1144" s="5"/>
    </row>
    <row r="1145" spans="7:17" x14ac:dyDescent="0.3">
      <c r="G1145" s="56"/>
      <c r="H1145" s="41"/>
      <c r="I1145" s="41"/>
      <c r="J1145" s="41"/>
      <c r="K1145" s="41"/>
      <c r="L1145" s="41"/>
      <c r="M1145" s="5"/>
      <c r="N1145" s="41"/>
      <c r="O1145" s="41"/>
      <c r="P1145" s="41"/>
      <c r="Q1145" s="5"/>
    </row>
    <row r="1146" spans="7:17" x14ac:dyDescent="0.3">
      <c r="G1146" s="56"/>
      <c r="H1146" s="41"/>
      <c r="I1146" s="41"/>
      <c r="J1146" s="41"/>
      <c r="K1146" s="41"/>
      <c r="L1146" s="41"/>
      <c r="M1146" s="5"/>
      <c r="N1146" s="41"/>
      <c r="O1146" s="41"/>
      <c r="P1146" s="41"/>
      <c r="Q1146" s="5"/>
    </row>
    <row r="1147" spans="7:17" x14ac:dyDescent="0.3">
      <c r="G1147" s="56"/>
      <c r="H1147" s="41"/>
      <c r="I1147" s="41"/>
      <c r="J1147" s="41"/>
      <c r="K1147" s="41"/>
      <c r="L1147" s="41"/>
      <c r="M1147" s="5"/>
      <c r="N1147" s="41"/>
      <c r="O1147" s="41"/>
      <c r="P1147" s="41"/>
      <c r="Q1147" s="5"/>
    </row>
    <row r="1148" spans="7:17" x14ac:dyDescent="0.3">
      <c r="G1148" s="56"/>
      <c r="H1148" s="41"/>
      <c r="I1148" s="41"/>
      <c r="J1148" s="41"/>
      <c r="K1148" s="41"/>
      <c r="L1148" s="41"/>
      <c r="M1148" s="5"/>
      <c r="N1148" s="41"/>
      <c r="O1148" s="41"/>
      <c r="P1148" s="41"/>
      <c r="Q1148" s="5"/>
    </row>
    <row r="1149" spans="7:17" x14ac:dyDescent="0.3">
      <c r="G1149" s="56"/>
      <c r="H1149" s="41"/>
      <c r="I1149" s="41"/>
      <c r="J1149" s="41"/>
      <c r="K1149" s="41"/>
      <c r="L1149" s="41"/>
      <c r="M1149" s="5"/>
      <c r="N1149" s="41"/>
      <c r="O1149" s="41"/>
      <c r="P1149" s="41"/>
      <c r="Q1149" s="5"/>
    </row>
    <row r="1150" spans="7:17" x14ac:dyDescent="0.3">
      <c r="G1150" s="56"/>
      <c r="H1150" s="41"/>
      <c r="I1150" s="41"/>
      <c r="J1150" s="41"/>
      <c r="K1150" s="41"/>
      <c r="L1150" s="41"/>
      <c r="M1150" s="5"/>
      <c r="N1150" s="41"/>
      <c r="O1150" s="41"/>
      <c r="P1150" s="41"/>
      <c r="Q1150" s="5"/>
    </row>
    <row r="1151" spans="7:17" x14ac:dyDescent="0.3">
      <c r="G1151" s="56"/>
      <c r="H1151" s="41"/>
      <c r="I1151" s="41"/>
      <c r="J1151" s="41"/>
      <c r="K1151" s="41"/>
      <c r="L1151" s="41"/>
      <c r="M1151" s="5"/>
      <c r="N1151" s="41"/>
      <c r="O1151" s="41"/>
      <c r="P1151" s="41"/>
      <c r="Q1151" s="5"/>
    </row>
    <row r="1152" spans="7:17" x14ac:dyDescent="0.3">
      <c r="G1152" s="56"/>
      <c r="H1152" s="41"/>
      <c r="I1152" s="41"/>
      <c r="J1152" s="41"/>
      <c r="K1152" s="41"/>
      <c r="L1152" s="41"/>
      <c r="M1152" s="5"/>
      <c r="N1152" s="41"/>
      <c r="O1152" s="41"/>
      <c r="P1152" s="41"/>
      <c r="Q1152" s="5"/>
    </row>
    <row r="1153" spans="7:17" x14ac:dyDescent="0.3">
      <c r="G1153" s="56"/>
      <c r="H1153" s="41"/>
      <c r="I1153" s="41"/>
      <c r="J1153" s="41"/>
      <c r="K1153" s="41"/>
      <c r="L1153" s="41"/>
      <c r="M1153" s="5"/>
      <c r="N1153" s="41"/>
      <c r="O1153" s="41"/>
      <c r="P1153" s="41"/>
      <c r="Q1153" s="5"/>
    </row>
    <row r="1154" spans="7:17" x14ac:dyDescent="0.3">
      <c r="G1154" s="56"/>
      <c r="H1154" s="41"/>
      <c r="I1154" s="41"/>
      <c r="J1154" s="41"/>
      <c r="K1154" s="41"/>
      <c r="L1154" s="41"/>
      <c r="M1154" s="5"/>
      <c r="N1154" s="41"/>
      <c r="O1154" s="41"/>
      <c r="P1154" s="41"/>
      <c r="Q1154" s="5"/>
    </row>
    <row r="1155" spans="7:17" x14ac:dyDescent="0.3">
      <c r="G1155" s="56"/>
      <c r="H1155" s="41"/>
      <c r="I1155" s="41"/>
      <c r="J1155" s="41"/>
      <c r="K1155" s="41"/>
      <c r="L1155" s="41"/>
      <c r="M1155" s="5"/>
      <c r="N1155" s="41"/>
      <c r="O1155" s="41"/>
      <c r="P1155" s="41"/>
      <c r="Q1155" s="5"/>
    </row>
    <row r="1156" spans="7:17" x14ac:dyDescent="0.3">
      <c r="G1156" s="56"/>
      <c r="H1156" s="41"/>
      <c r="I1156" s="41"/>
      <c r="J1156" s="41"/>
      <c r="K1156" s="41"/>
      <c r="L1156" s="41"/>
      <c r="M1156" s="5"/>
      <c r="N1156" s="41"/>
      <c r="O1156" s="41"/>
      <c r="P1156" s="41"/>
      <c r="Q1156" s="5"/>
    </row>
    <row r="1157" spans="7:17" x14ac:dyDescent="0.3">
      <c r="G1157" s="56"/>
      <c r="H1157" s="41"/>
      <c r="I1157" s="41"/>
      <c r="J1157" s="41"/>
      <c r="K1157" s="41"/>
      <c r="L1157" s="41"/>
      <c r="M1157" s="5"/>
      <c r="N1157" s="41"/>
      <c r="O1157" s="41"/>
      <c r="P1157" s="41"/>
      <c r="Q1157" s="5"/>
    </row>
    <row r="1158" spans="7:17" x14ac:dyDescent="0.3">
      <c r="G1158" s="56"/>
      <c r="H1158" s="41"/>
      <c r="I1158" s="41"/>
      <c r="J1158" s="41"/>
      <c r="K1158" s="41"/>
      <c r="L1158" s="41"/>
      <c r="M1158" s="5"/>
      <c r="N1158" s="41"/>
      <c r="O1158" s="41"/>
      <c r="P1158" s="41"/>
      <c r="Q1158" s="5"/>
    </row>
    <row r="1159" spans="7:17" x14ac:dyDescent="0.3">
      <c r="G1159" s="56"/>
      <c r="H1159" s="41"/>
      <c r="I1159" s="41"/>
      <c r="J1159" s="41"/>
      <c r="K1159" s="41"/>
      <c r="L1159" s="41"/>
      <c r="M1159" s="5"/>
      <c r="N1159" s="41"/>
      <c r="O1159" s="41"/>
      <c r="P1159" s="41"/>
      <c r="Q1159" s="5"/>
    </row>
    <row r="1160" spans="7:17" x14ac:dyDescent="0.3">
      <c r="G1160" s="56"/>
      <c r="H1160" s="41"/>
      <c r="I1160" s="41"/>
      <c r="J1160" s="41"/>
      <c r="K1160" s="41"/>
      <c r="L1160" s="41"/>
      <c r="M1160" s="5"/>
      <c r="N1160" s="41"/>
      <c r="O1160" s="41"/>
      <c r="P1160" s="41"/>
      <c r="Q1160" s="5"/>
    </row>
    <row r="1161" spans="7:17" x14ac:dyDescent="0.3">
      <c r="G1161" s="56"/>
      <c r="H1161" s="41"/>
      <c r="I1161" s="41"/>
      <c r="J1161" s="41"/>
      <c r="K1161" s="41"/>
      <c r="L1161" s="41"/>
      <c r="M1161" s="5"/>
      <c r="N1161" s="41"/>
      <c r="O1161" s="41"/>
      <c r="P1161" s="41"/>
      <c r="Q1161" s="5"/>
    </row>
    <row r="1162" spans="7:17" x14ac:dyDescent="0.3">
      <c r="G1162" s="56"/>
      <c r="H1162" s="41"/>
      <c r="I1162" s="41"/>
      <c r="J1162" s="41"/>
      <c r="K1162" s="41"/>
      <c r="L1162" s="41"/>
      <c r="M1162" s="5"/>
      <c r="N1162" s="41"/>
      <c r="O1162" s="41"/>
      <c r="P1162" s="41"/>
      <c r="Q1162" s="5"/>
    </row>
    <row r="1163" spans="7:17" x14ac:dyDescent="0.3">
      <c r="G1163" s="56"/>
      <c r="H1163" s="41"/>
      <c r="I1163" s="41"/>
      <c r="J1163" s="41"/>
      <c r="K1163" s="41"/>
      <c r="L1163" s="41"/>
      <c r="M1163" s="5"/>
      <c r="N1163" s="41"/>
      <c r="O1163" s="41"/>
      <c r="P1163" s="41"/>
      <c r="Q1163" s="5"/>
    </row>
    <row r="1164" spans="7:17" x14ac:dyDescent="0.3">
      <c r="G1164" s="56"/>
      <c r="H1164" s="41"/>
      <c r="I1164" s="41"/>
      <c r="J1164" s="41"/>
      <c r="K1164" s="41"/>
      <c r="L1164" s="41"/>
      <c r="M1164" s="5"/>
      <c r="N1164" s="41"/>
      <c r="O1164" s="41"/>
      <c r="P1164" s="41"/>
      <c r="Q1164" s="5"/>
    </row>
    <row r="1165" spans="7:17" x14ac:dyDescent="0.3">
      <c r="G1165" s="56"/>
      <c r="H1165" s="41"/>
      <c r="I1165" s="41"/>
      <c r="J1165" s="41"/>
      <c r="K1165" s="41"/>
      <c r="L1165" s="41"/>
      <c r="M1165" s="5"/>
      <c r="N1165" s="41"/>
      <c r="O1165" s="41"/>
      <c r="P1165" s="41"/>
      <c r="Q1165" s="5"/>
    </row>
    <row r="1166" spans="7:17" x14ac:dyDescent="0.3">
      <c r="G1166" s="56"/>
      <c r="H1166" s="41"/>
      <c r="I1166" s="41"/>
      <c r="J1166" s="41"/>
      <c r="K1166" s="41"/>
      <c r="L1166" s="41"/>
      <c r="M1166" s="5"/>
      <c r="N1166" s="41"/>
      <c r="O1166" s="41"/>
      <c r="P1166" s="41"/>
      <c r="Q1166" s="5"/>
    </row>
    <row r="1167" spans="7:17" x14ac:dyDescent="0.3">
      <c r="G1167" s="56"/>
      <c r="H1167" s="41"/>
      <c r="I1167" s="41"/>
      <c r="J1167" s="41"/>
      <c r="K1167" s="41"/>
      <c r="L1167" s="41"/>
      <c r="M1167" s="5"/>
      <c r="N1167" s="41"/>
      <c r="O1167" s="41"/>
      <c r="P1167" s="41"/>
      <c r="Q1167" s="5"/>
    </row>
    <row r="1168" spans="7:17" x14ac:dyDescent="0.3">
      <c r="G1168" s="56"/>
      <c r="H1168" s="41"/>
      <c r="I1168" s="41"/>
      <c r="J1168" s="41"/>
      <c r="K1168" s="41"/>
      <c r="L1168" s="41"/>
      <c r="M1168" s="5"/>
      <c r="N1168" s="41"/>
      <c r="O1168" s="41"/>
      <c r="P1168" s="41"/>
      <c r="Q1168" s="5"/>
    </row>
    <row r="1169" spans="7:17" x14ac:dyDescent="0.3">
      <c r="G1169" s="56"/>
      <c r="H1169" s="41"/>
      <c r="I1169" s="41"/>
      <c r="J1169" s="41"/>
      <c r="K1169" s="41"/>
      <c r="L1169" s="41"/>
      <c r="M1169" s="5"/>
      <c r="N1169" s="41"/>
      <c r="O1169" s="41"/>
      <c r="P1169" s="41"/>
      <c r="Q1169" s="5"/>
    </row>
    <row r="1170" spans="7:17" x14ac:dyDescent="0.3">
      <c r="G1170" s="56"/>
      <c r="H1170" s="41"/>
      <c r="I1170" s="41"/>
      <c r="J1170" s="41"/>
      <c r="K1170" s="41"/>
      <c r="L1170" s="41"/>
      <c r="M1170" s="5"/>
      <c r="N1170" s="41"/>
      <c r="O1170" s="41"/>
      <c r="P1170" s="41"/>
      <c r="Q1170" s="5"/>
    </row>
    <row r="1171" spans="7:17" x14ac:dyDescent="0.3">
      <c r="G1171" s="56"/>
      <c r="H1171" s="41"/>
      <c r="I1171" s="41"/>
      <c r="J1171" s="41"/>
      <c r="K1171" s="41"/>
      <c r="L1171" s="41"/>
      <c r="M1171" s="5"/>
      <c r="N1171" s="41"/>
      <c r="O1171" s="41"/>
      <c r="P1171" s="41"/>
      <c r="Q1171" s="5"/>
    </row>
    <row r="1172" spans="7:17" x14ac:dyDescent="0.3">
      <c r="G1172" s="56"/>
      <c r="H1172" s="41"/>
      <c r="I1172" s="41"/>
      <c r="J1172" s="41"/>
      <c r="K1172" s="41"/>
      <c r="L1172" s="41"/>
      <c r="M1172" s="5"/>
      <c r="N1172" s="41"/>
      <c r="O1172" s="41"/>
      <c r="P1172" s="41"/>
      <c r="Q1172" s="5"/>
    </row>
    <row r="1173" spans="7:17" x14ac:dyDescent="0.3">
      <c r="G1173" s="56"/>
      <c r="H1173" s="41"/>
      <c r="I1173" s="41"/>
      <c r="J1173" s="41"/>
      <c r="K1173" s="41"/>
      <c r="L1173" s="41"/>
      <c r="M1173" s="5"/>
      <c r="N1173" s="41"/>
      <c r="O1173" s="41"/>
      <c r="P1173" s="41"/>
      <c r="Q1173" s="5"/>
    </row>
    <row r="1174" spans="7:17" x14ac:dyDescent="0.3">
      <c r="G1174" s="56"/>
      <c r="H1174" s="41"/>
      <c r="I1174" s="41"/>
      <c r="J1174" s="41"/>
      <c r="K1174" s="41"/>
      <c r="L1174" s="41"/>
      <c r="M1174" s="5"/>
      <c r="N1174" s="41"/>
      <c r="O1174" s="41"/>
      <c r="P1174" s="41"/>
      <c r="Q1174" s="5"/>
    </row>
    <row r="1175" spans="7:17" x14ac:dyDescent="0.3">
      <c r="G1175" s="56"/>
      <c r="H1175" s="41"/>
      <c r="I1175" s="41"/>
      <c r="J1175" s="41"/>
      <c r="K1175" s="41"/>
      <c r="L1175" s="41"/>
      <c r="M1175" s="5"/>
      <c r="N1175" s="41"/>
      <c r="O1175" s="41"/>
      <c r="P1175" s="41"/>
      <c r="Q1175" s="5"/>
    </row>
    <row r="1176" spans="7:17" x14ac:dyDescent="0.3">
      <c r="G1176" s="56"/>
      <c r="H1176" s="41"/>
      <c r="I1176" s="41"/>
      <c r="J1176" s="41"/>
      <c r="K1176" s="41"/>
      <c r="L1176" s="41"/>
      <c r="M1176" s="5"/>
      <c r="N1176" s="41"/>
      <c r="O1176" s="41"/>
      <c r="P1176" s="41"/>
      <c r="Q1176" s="5"/>
    </row>
    <row r="1177" spans="7:17" x14ac:dyDescent="0.3">
      <c r="G1177" s="56"/>
      <c r="H1177" s="41"/>
      <c r="I1177" s="41"/>
      <c r="J1177" s="41"/>
      <c r="K1177" s="41"/>
      <c r="L1177" s="41"/>
      <c r="M1177" s="5"/>
      <c r="N1177" s="41"/>
      <c r="O1177" s="41"/>
      <c r="P1177" s="41"/>
      <c r="Q1177" s="5"/>
    </row>
    <row r="1178" spans="7:17" x14ac:dyDescent="0.3">
      <c r="G1178" s="56"/>
      <c r="H1178" s="41"/>
      <c r="I1178" s="41"/>
      <c r="J1178" s="41"/>
      <c r="K1178" s="41"/>
      <c r="L1178" s="41"/>
      <c r="M1178" s="5"/>
      <c r="N1178" s="41"/>
      <c r="O1178" s="41"/>
      <c r="P1178" s="41"/>
      <c r="Q1178" s="5"/>
    </row>
    <row r="1179" spans="7:17" x14ac:dyDescent="0.3">
      <c r="G1179" s="56"/>
      <c r="H1179" s="41"/>
      <c r="I1179" s="41"/>
      <c r="J1179" s="41"/>
      <c r="K1179" s="41"/>
      <c r="L1179" s="41"/>
      <c r="M1179" s="5"/>
      <c r="N1179" s="41"/>
      <c r="O1179" s="41"/>
      <c r="P1179" s="41"/>
      <c r="Q1179" s="5"/>
    </row>
    <row r="1180" spans="7:17" x14ac:dyDescent="0.3">
      <c r="G1180" s="56"/>
      <c r="H1180" s="41"/>
      <c r="I1180" s="41"/>
      <c r="J1180" s="41"/>
      <c r="K1180" s="41"/>
      <c r="L1180" s="41"/>
      <c r="M1180" s="5"/>
      <c r="N1180" s="41"/>
      <c r="O1180" s="41"/>
      <c r="P1180" s="41"/>
      <c r="Q1180" s="5"/>
    </row>
    <row r="1181" spans="7:17" x14ac:dyDescent="0.3">
      <c r="G1181" s="56"/>
      <c r="H1181" s="41"/>
      <c r="I1181" s="41"/>
      <c r="J1181" s="41"/>
      <c r="K1181" s="41"/>
      <c r="L1181" s="41"/>
      <c r="M1181" s="5"/>
      <c r="N1181" s="41"/>
      <c r="O1181" s="41"/>
      <c r="P1181" s="41"/>
      <c r="Q1181" s="5"/>
    </row>
    <row r="1182" spans="7:17" x14ac:dyDescent="0.3">
      <c r="G1182" s="56"/>
      <c r="H1182" s="41"/>
      <c r="I1182" s="41"/>
      <c r="J1182" s="41"/>
      <c r="K1182" s="41"/>
      <c r="L1182" s="41"/>
      <c r="M1182" s="5"/>
      <c r="N1182" s="41"/>
      <c r="O1182" s="41"/>
      <c r="P1182" s="41"/>
      <c r="Q1182" s="5"/>
    </row>
    <row r="1183" spans="7:17" x14ac:dyDescent="0.3">
      <c r="G1183" s="56"/>
      <c r="H1183" s="41"/>
      <c r="I1183" s="41"/>
      <c r="J1183" s="41"/>
      <c r="K1183" s="41"/>
      <c r="L1183" s="41"/>
      <c r="M1183" s="5"/>
      <c r="N1183" s="41"/>
      <c r="O1183" s="41"/>
      <c r="P1183" s="41"/>
      <c r="Q1183" s="5"/>
    </row>
    <row r="1184" spans="7:17" x14ac:dyDescent="0.3">
      <c r="G1184" s="56"/>
      <c r="H1184" s="41"/>
      <c r="I1184" s="41"/>
      <c r="J1184" s="41"/>
      <c r="K1184" s="41"/>
      <c r="L1184" s="41"/>
      <c r="M1184" s="5"/>
      <c r="N1184" s="41"/>
      <c r="O1184" s="41"/>
      <c r="P1184" s="41"/>
      <c r="Q1184" s="5"/>
    </row>
    <row r="1185" spans="7:17" x14ac:dyDescent="0.3">
      <c r="G1185" s="56"/>
      <c r="H1185" s="41"/>
      <c r="I1185" s="41"/>
      <c r="J1185" s="41"/>
      <c r="K1185" s="41"/>
      <c r="L1185" s="41"/>
      <c r="M1185" s="5"/>
      <c r="N1185" s="41"/>
      <c r="O1185" s="41"/>
      <c r="P1185" s="41"/>
      <c r="Q1185" s="5"/>
    </row>
    <row r="1186" spans="7:17" x14ac:dyDescent="0.3">
      <c r="G1186" s="56"/>
      <c r="H1186" s="41"/>
      <c r="I1186" s="41"/>
      <c r="J1186" s="41"/>
      <c r="K1186" s="41"/>
      <c r="L1186" s="41"/>
      <c r="M1186" s="5"/>
      <c r="N1186" s="41"/>
      <c r="O1186" s="41"/>
      <c r="P1186" s="41"/>
      <c r="Q1186" s="5"/>
    </row>
    <row r="1187" spans="7:17" x14ac:dyDescent="0.3">
      <c r="G1187" s="56"/>
      <c r="H1187" s="41"/>
      <c r="I1187" s="41"/>
      <c r="J1187" s="41"/>
      <c r="K1187" s="41"/>
      <c r="L1187" s="41"/>
      <c r="M1187" s="5"/>
      <c r="N1187" s="41"/>
      <c r="O1187" s="41"/>
      <c r="P1187" s="41"/>
      <c r="Q1187" s="5"/>
    </row>
    <row r="1188" spans="7:17" x14ac:dyDescent="0.3">
      <c r="G1188" s="56"/>
      <c r="H1188" s="41"/>
      <c r="I1188" s="41"/>
      <c r="J1188" s="41"/>
      <c r="K1188" s="41"/>
      <c r="L1188" s="41"/>
      <c r="M1188" s="5"/>
      <c r="N1188" s="41"/>
      <c r="O1188" s="41"/>
      <c r="P1188" s="41"/>
      <c r="Q1188" s="5"/>
    </row>
    <row r="1189" spans="7:17" x14ac:dyDescent="0.3">
      <c r="G1189" s="56"/>
      <c r="H1189" s="41"/>
      <c r="I1189" s="41"/>
      <c r="J1189" s="41"/>
      <c r="K1189" s="41"/>
      <c r="L1189" s="41"/>
      <c r="M1189" s="5"/>
      <c r="N1189" s="41"/>
      <c r="O1189" s="41"/>
      <c r="P1189" s="41"/>
      <c r="Q1189" s="5"/>
    </row>
    <row r="1190" spans="7:17" x14ac:dyDescent="0.3">
      <c r="G1190" s="56"/>
      <c r="H1190" s="41"/>
      <c r="I1190" s="41"/>
      <c r="J1190" s="41"/>
      <c r="K1190" s="41"/>
      <c r="L1190" s="41"/>
      <c r="M1190" s="5"/>
      <c r="N1190" s="41"/>
      <c r="O1190" s="41"/>
      <c r="P1190" s="41"/>
      <c r="Q1190" s="5"/>
    </row>
    <row r="1191" spans="7:17" x14ac:dyDescent="0.3">
      <c r="G1191" s="56"/>
      <c r="H1191" s="41"/>
      <c r="I1191" s="41"/>
      <c r="J1191" s="41"/>
      <c r="K1191" s="41"/>
      <c r="L1191" s="41"/>
      <c r="M1191" s="5"/>
      <c r="N1191" s="41"/>
      <c r="O1191" s="41"/>
      <c r="P1191" s="41"/>
      <c r="Q1191" s="5"/>
    </row>
    <row r="1192" spans="7:17" x14ac:dyDescent="0.3">
      <c r="G1192" s="56"/>
      <c r="H1192" s="41"/>
      <c r="I1192" s="41"/>
      <c r="J1192" s="41"/>
      <c r="K1192" s="41"/>
      <c r="L1192" s="41"/>
      <c r="M1192" s="5"/>
      <c r="N1192" s="41"/>
      <c r="O1192" s="41"/>
      <c r="P1192" s="41"/>
      <c r="Q1192" s="5"/>
    </row>
    <row r="1193" spans="7:17" x14ac:dyDescent="0.3">
      <c r="G1193" s="56"/>
      <c r="H1193" s="41"/>
      <c r="I1193" s="41"/>
      <c r="J1193" s="41"/>
      <c r="K1193" s="41"/>
      <c r="L1193" s="41"/>
      <c r="M1193" s="5"/>
      <c r="N1193" s="41"/>
      <c r="O1193" s="41"/>
      <c r="P1193" s="41"/>
      <c r="Q1193" s="5"/>
    </row>
    <row r="1194" spans="7:17" x14ac:dyDescent="0.3">
      <c r="G1194" s="56"/>
      <c r="H1194" s="41"/>
      <c r="I1194" s="41"/>
      <c r="J1194" s="41"/>
      <c r="K1194" s="41"/>
      <c r="L1194" s="41"/>
      <c r="M1194" s="5"/>
      <c r="N1194" s="41"/>
      <c r="O1194" s="41"/>
      <c r="P1194" s="41"/>
      <c r="Q1194" s="5"/>
    </row>
    <row r="1195" spans="7:17" x14ac:dyDescent="0.3">
      <c r="G1195" s="56"/>
      <c r="H1195" s="41"/>
      <c r="I1195" s="41"/>
      <c r="J1195" s="41"/>
      <c r="K1195" s="41"/>
      <c r="L1195" s="41"/>
      <c r="M1195" s="5"/>
      <c r="N1195" s="41"/>
      <c r="O1195" s="41"/>
      <c r="P1195" s="41"/>
      <c r="Q1195" s="5"/>
    </row>
    <row r="1196" spans="7:17" x14ac:dyDescent="0.3">
      <c r="G1196" s="56"/>
      <c r="H1196" s="41"/>
      <c r="I1196" s="41"/>
      <c r="J1196" s="41"/>
      <c r="K1196" s="41"/>
      <c r="L1196" s="41"/>
      <c r="M1196" s="5"/>
      <c r="N1196" s="41"/>
      <c r="O1196" s="41"/>
      <c r="P1196" s="41"/>
      <c r="Q1196" s="5"/>
    </row>
    <row r="1197" spans="7:17" x14ac:dyDescent="0.3">
      <c r="G1197" s="56"/>
      <c r="H1197" s="41"/>
      <c r="I1197" s="41"/>
      <c r="J1197" s="41"/>
      <c r="K1197" s="41"/>
      <c r="L1197" s="41"/>
      <c r="M1197" s="5"/>
      <c r="N1197" s="41"/>
      <c r="O1197" s="41"/>
      <c r="P1197" s="41"/>
      <c r="Q1197" s="5"/>
    </row>
    <row r="1198" spans="7:17" x14ac:dyDescent="0.3">
      <c r="G1198" s="56"/>
      <c r="H1198" s="41"/>
      <c r="I1198" s="41"/>
      <c r="J1198" s="41"/>
      <c r="K1198" s="41"/>
      <c r="L1198" s="41"/>
      <c r="M1198" s="5"/>
      <c r="N1198" s="41"/>
      <c r="O1198" s="41"/>
      <c r="P1198" s="41"/>
      <c r="Q1198" s="5"/>
    </row>
    <row r="1199" spans="7:17" x14ac:dyDescent="0.3">
      <c r="G1199" s="56"/>
      <c r="H1199" s="41"/>
      <c r="I1199" s="41"/>
      <c r="J1199" s="41"/>
      <c r="K1199" s="41"/>
      <c r="L1199" s="41"/>
      <c r="M1199" s="5"/>
      <c r="N1199" s="41"/>
      <c r="O1199" s="41"/>
      <c r="P1199" s="41"/>
      <c r="Q1199" s="5"/>
    </row>
    <row r="1200" spans="7:17" x14ac:dyDescent="0.3">
      <c r="G1200" s="56"/>
      <c r="H1200" s="41"/>
      <c r="I1200" s="41"/>
      <c r="J1200" s="41"/>
      <c r="K1200" s="41"/>
      <c r="L1200" s="41"/>
      <c r="M1200" s="5"/>
      <c r="N1200" s="41"/>
      <c r="O1200" s="41"/>
      <c r="P1200" s="41"/>
      <c r="Q1200" s="5"/>
    </row>
    <row r="1201" spans="7:17" x14ac:dyDescent="0.3">
      <c r="G1201" s="56"/>
      <c r="H1201" s="41"/>
      <c r="I1201" s="41"/>
      <c r="J1201" s="41"/>
      <c r="K1201" s="41"/>
      <c r="L1201" s="41"/>
      <c r="M1201" s="5"/>
      <c r="N1201" s="41"/>
      <c r="O1201" s="41"/>
      <c r="P1201" s="41"/>
      <c r="Q1201" s="5"/>
    </row>
    <row r="1202" spans="7:17" x14ac:dyDescent="0.3">
      <c r="Q1202" s="5"/>
    </row>
    <row r="1203" spans="7:17" x14ac:dyDescent="0.3">
      <c r="Q1203" s="5"/>
    </row>
    <row r="1204" spans="7:17" x14ac:dyDescent="0.3">
      <c r="Q1204" s="5"/>
    </row>
    <row r="1205" spans="7:17" x14ac:dyDescent="0.3">
      <c r="Q1205" s="5"/>
    </row>
  </sheetData>
  <mergeCells count="1">
    <mergeCell ref="J2:L2"/>
  </mergeCells>
  <conditionalFormatting sqref="J3:R1205">
    <cfRule type="cellIs" dxfId="3" priority="1" operator="notBetween">
      <formula>1.1</formula>
      <formula>3.9</formula>
    </cfRule>
  </conditionalFormatting>
  <conditionalFormatting sqref="J3:R1205">
    <cfRule type="cellIs" dxfId="2" priority="2" operator="equal">
      <formula>2</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J1201"/>
  <sheetViews>
    <sheetView workbookViewId="0"/>
  </sheetViews>
  <sheetFormatPr defaultColWidth="14.44140625" defaultRowHeight="15" customHeight="1" x14ac:dyDescent="0.3"/>
  <cols>
    <col min="7" max="10" width="9.33203125" customWidth="1"/>
  </cols>
  <sheetData>
    <row r="1" spans="1:10" x14ac:dyDescent="0.3">
      <c r="A1" s="37"/>
      <c r="B1" s="37"/>
      <c r="C1" s="37"/>
      <c r="D1" s="38"/>
      <c r="E1" s="37"/>
      <c r="F1" s="38"/>
      <c r="G1" s="4"/>
      <c r="H1" s="4"/>
      <c r="I1" s="4"/>
      <c r="J1" s="4"/>
    </row>
    <row r="2" spans="1:10" x14ac:dyDescent="0.3">
      <c r="A2" s="37" t="s">
        <v>11055</v>
      </c>
      <c r="B2" s="37"/>
      <c r="C2" s="37"/>
      <c r="D2" s="38"/>
      <c r="E2" s="37"/>
      <c r="F2" s="38"/>
      <c r="G2" s="4"/>
      <c r="H2" s="4"/>
      <c r="I2" s="4"/>
      <c r="J2" s="4" t="s">
        <v>1</v>
      </c>
    </row>
    <row r="3" spans="1:10" x14ac:dyDescent="0.3">
      <c r="B3" s="2"/>
      <c r="C3" s="26" t="s">
        <v>11067</v>
      </c>
      <c r="D3" s="48"/>
      <c r="E3" s="2" t="s">
        <v>11058</v>
      </c>
      <c r="G3" s="2"/>
      <c r="J3" s="2" t="s">
        <v>12</v>
      </c>
    </row>
    <row r="4" spans="1:10" x14ac:dyDescent="0.3">
      <c r="A4" s="2"/>
      <c r="B4" s="2"/>
      <c r="C4" s="2" t="s">
        <v>24</v>
      </c>
      <c r="D4" s="2" t="s">
        <v>152</v>
      </c>
      <c r="G4" s="41"/>
      <c r="H4" s="41" t="str">
        <f>'2_all_summary'!D3</f>
        <v>A comparison of frameworks and objectives for implementation of marine protected areas in Northern Europe and in Southeast Asia</v>
      </c>
      <c r="I4" s="41" t="str">
        <f>'2_all_summary'!E3</f>
        <v>A proliferation of marine protected areas around the world, including Europe and Southeast Asia, is evidence of a growing global concern for the marine environment and its living resources. While marine protected areas in Europe on a wider scale have generally been considered a tool for either nature conservation or a technical measure in management of fisheries, overall management objectives of marine protected areas in Southeast Asian countries have varied more significantly between countries and sites due to differences in societal needs and opportunities, spatial scales, environmental conditions and varying threats. These differences have resulted in different approaches to marine protected area development and management. Management of the Northern European marine environment and its living resources is highly sectoral and largely determined by central directives and policies stemming from the European Union, such as the Habitats Directive and the Common Fisheries Policy. This paper however, will touch upon an ongoing evolution within the European Union from a strictly sectoral approach to marine protected areas and marine management, towards a more integrated, ecosystem approach to management of fisheries and the marine environment. In Southeast Asia, marine protected area development is usually determined by individual governments, municipalities and coastal communities, based upon specific needs and settings. Examples of such marine protected areas in Vietnam and the Philippines will be described, including their underlying institutional frameworks and objectives such as tourism, management of artisanal fisheries, etc. Examples of differences and similarities between Northern European and Southeast Asian marine protected areas will be presented and areas in which regions might learn from one another identified. For instance, where Southeast Asian protected areas have addressed the inevitable interdependency between healthy ecosystems and sustainable coastal fisheries for decades, marine protected areas in Northern Europe usually address either large scale management of stocks of individual fish species or nature conservation. Tourism has long been an overarching driving force in marine protected area implementation in SE Asia, while in Northern Europe especially this has only had little influence on overall objectives pertaining to the marine environment. Copyright Â© 2009 AEHMS.</v>
      </c>
      <c r="J4" s="41">
        <f>IF(ISNUMBER(SEARCH("Yes",'2_all_summary'!$H3)),IF(ISNUMBER(SEARCH("Yes",'2_all_summary'!F3)),1,2),IF(ISNUMBER(SEARCH("No",'2_all_summary'!F3)),4,3))</f>
        <v>4</v>
      </c>
    </row>
    <row r="5" spans="1:10" x14ac:dyDescent="0.3">
      <c r="A5" s="40" t="s">
        <v>11057</v>
      </c>
      <c r="B5" s="2" t="s">
        <v>24</v>
      </c>
      <c r="C5" s="2">
        <f>COUNTIF(J$4:J$1101,1)</f>
        <v>92</v>
      </c>
      <c r="D5" s="2">
        <f>COUNTIF(J$4:J$1101,3)</f>
        <v>8</v>
      </c>
      <c r="E5" s="6">
        <f t="shared" ref="E5:E7" si="0">SUM(C5:D5)</f>
        <v>100</v>
      </c>
      <c r="F5" s="6">
        <f>D5/E7</f>
        <v>7.2859744990892532E-3</v>
      </c>
      <c r="G5" s="41"/>
      <c r="H5" s="41" t="str">
        <f>'2_all_summary'!D4</f>
        <v>Antenatal care in rural Bangladesh: Current state of costs, content and recommendations for effective service delivery</v>
      </c>
      <c r="I5" s="41" t="str">
        <f>'2_all_summary'!E4</f>
        <v>Background: Measurement of antenatal care (ANC) service coverage is often limited to the number of contacts or type of providers, reflecting a gap in the assessment of quality as well as cost estimations and health impact. The study aims to determine service subcomponents and provider and patient costs of ANC services and compares them between community (i.e. satellite clinics) and facility care (i.e. primary and secondary health centers) settings in rural Bangladesh. Methods: Service contents and cost data were collected by one researcher and four interviewers in various community and facility health care settings in Gaibandha district between September and December 2016. We conducted structured interviews with organization managers, observational studies of ANC service provision (n = 70) for service contents and provider costs (service and drug costs) and exit interviews with pregnant women (n = 70) for patient costs (direct and indirect costs) in health clinics at community and facility levels. Fisher's exact tests were used to determine any different patient characteristics between community and facility settings. ANC service contents were assessed by 63 subitems categorized into 11 groups and compared within and across community and facility settings. Provider and patient costs were collected in Bangladesh taka and analyzed as 2016 US Dollars (0.013 exchange rate). Results: We found generally similar provider and patient characteristics between the community and facility settings except in clients' gestational age. High compliance (&gt; 50%) of service subcomponents were observed in blood pressure monitoring, weight measurement, iron and folate supplementation given, and tetanus vaccine, while lower compliance of service subcomponents (&lt; 50%) were observed in some physical examinations such as edema and ultrasonogram and routine tests such as blood test and urine test. Average unit costs of ANC service provision were about double at the facility level ($2.75) compared with community-based care ($1.62). ANC patient costs at facilities ($2.66) were about three times higher than in the community ($0.78). Conclusion: The study reveals a delay in pregnant women's initial ANC care seeking, gaps in compliance of ANC subcomponents and difference of provider and patient costs between facility and community settings. Â© 2019 The Author(s).</v>
      </c>
      <c r="J5" s="41">
        <f>IF(ISNUMBER(SEARCH("Yes",'2_all_summary'!$H4)),IF(ISNUMBER(SEARCH("Yes",'2_all_summary'!F4)),1,2),IF(ISNUMBER(SEARCH("No",'2_all_summary'!F4)),4,3))</f>
        <v>4</v>
      </c>
    </row>
    <row r="6" spans="1:10" x14ac:dyDescent="0.3">
      <c r="A6" s="40"/>
      <c r="B6" s="2" t="s">
        <v>152</v>
      </c>
      <c r="C6" s="44">
        <f>COUNTIF(J$4:J$1101,2)</f>
        <v>10</v>
      </c>
      <c r="D6" s="2">
        <f>COUNTIF(J$4:J$1101,4)</f>
        <v>988</v>
      </c>
      <c r="E6" s="6">
        <f t="shared" si="0"/>
        <v>998</v>
      </c>
      <c r="F6" s="6">
        <f>C6/E7</f>
        <v>9.1074681238615673E-3</v>
      </c>
      <c r="G6" s="41"/>
      <c r="H6" s="41" t="str">
        <f>'2_all_summary'!D5</f>
        <v>When a Shark Is More Than a Shark: A Sociopolitical Problem-Solving Approach to Fisher-Shark Interactions</v>
      </c>
      <c r="I6" s="41" t="str">
        <f>'2_all_summary'!E5</f>
        <v>Fisheries are often conceptualized through a biophysical lens resulting in management approaches that fail to account for stakeholder conflicts and sociopolitical inequities. Using a fisher engagement approach, this case study examines the sociopolitical dimensions of fisher-shark interactions in pursuit of more complete problem definitions and effective solutions. Through interviews with Hawaiâ€˜i small boat fishers and observations of a community-based shark-tagging project, we examined fisher perspective, socioeconomic landscapes, stakeholder relationships, and power dynamics. We interpreted these data using an adapted framework that mobilizes concepts from conflict theory and problem definition. We discovered that economic cost, sharks as fishing competitors, and factors of fishers' on-the-water decisions define the fisher-shark interaction problem at the dispute level. Deeper conflicts include fishers' poor perceptions of management legitimacy, degraded relationships with researchers and managers, threatened fisher identities, and poor enforcement capacity. Together, dispute and deeper conflicts limit the effectiveness of singular approaches (e.g., regulation) to mitigate fisher-shark interactions and necessitate multi-pronged solutions with substance-, process-, and relationships-based components. This case study documented one such multi-pronged strategy employing fisher-researcher knowledge exchange, collaborative research, and means of more transparent communication. This strategy has the potential to affect both dispute- and deeper-level outcomes by advancing collective understanding of sharks and shark-handling tools, fisher behavior, and reducing shark mortality. Thus, a sociopolitical approach to problem-solving may yield greater collective benefits to fisheries stakeholders and sharks, with broader implications for the systemic management of complex human and biophysical ecosystem components. Copyright Â© 2021 Iwane, Leong, Vaughan and Oleson.</v>
      </c>
      <c r="J6" s="41">
        <f>IF(ISNUMBER(SEARCH("Yes",'2_all_summary'!$H5)),IF(ISNUMBER(SEARCH("Yes",'2_all_summary'!F5)),1,2),IF(ISNUMBER(SEARCH("No",'2_all_summary'!F5)),4,3))</f>
        <v>4</v>
      </c>
    </row>
    <row r="7" spans="1:10" x14ac:dyDescent="0.3">
      <c r="A7" s="2" t="s">
        <v>11058</v>
      </c>
      <c r="C7" s="6">
        <f t="shared" ref="C7:D7" si="1">SUM(C5:C6)</f>
        <v>102</v>
      </c>
      <c r="D7" s="6">
        <f t="shared" si="1"/>
        <v>996</v>
      </c>
      <c r="E7" s="6">
        <f t="shared" si="0"/>
        <v>1098</v>
      </c>
      <c r="G7" s="41"/>
      <c r="H7" s="41" t="str">
        <f>'2_all_summary'!D6</f>
        <v>Prospects of community-based co-management of Philippine abalone fishery</v>
      </c>
      <c r="I7" s="41" t="str">
        <f>'2_all_summary'!E6</f>
        <v>The Philippine abalone fisheries has been in a continuous decline in the last two decades. From an all-time high of 633 mt in 2004, exports declined to 218 mt in 2008. Reasons cited for the decline are the harvesting of abalone juveniles and broodstock, indiscriminate and destructive methods of harvesting, occurrence of disasters due to anthropogenic and natural causes, and the absence of a management plan for abalone. This paper explores the prospect of community-based co-management (CBCM) approach in addressing the decreasing production of abalone from the wild. The challenges faced by women and men abalone fishers-absence of organized abalone fishers, weak implementation of fishery laws and lack of policy for abalone management, general lack of knowledge on the biology of abalone, and the much needed co-management arrangement with various stakeholders, provide a very fertile ground for community organizing. Community organizing as an over-all strategy in the implementation of the four interrelated components of CBCM provide some prospects for better management of abalone fisheries. The four components of CBCM are: resource management that aims to protect, conserve, regulate and improve the management of abalone fishery resources; community and economic development and livelihood which hopes to widen the socio-economic opportunities to improve people's well-being; capacity building that aims to increase people's knowledge on the biology of abalone and their awareness on the need for its judicious management; and, institutional support, networking and advocacy that hopes to enable the various stakeholders-fishers, LGUs, academe, research institutions to work together and share in the benefits of management. The sharing of responsibilities and authority based on each partner's resources and capacities may be a contentious issue but CBCM has to deal with it. While CBCM is not a one-size-fits-all strategy to address the complex issues of fisheries management, the challenges present in the different study areas call for a CBCM approach that is adaptive and context-specific. The collective learning process innate in CBCM shall provide the best alternatives that will ensure that abalone fisheries will be sustained. Â© 2018 Elsevier Ltd</v>
      </c>
      <c r="J7" s="41">
        <f>IF(ISNUMBER(SEARCH("Yes",'2_all_summary'!$H6)),IF(ISNUMBER(SEARCH("Yes",'2_all_summary'!F6)),1,2),IF(ISNUMBER(SEARCH("No",'2_all_summary'!F6)),4,3))</f>
        <v>4</v>
      </c>
    </row>
    <row r="8" spans="1:10" x14ac:dyDescent="0.3">
      <c r="B8" s="6">
        <f>(C5+D6)/SUM(C5:D6)</f>
        <v>0.98360655737704916</v>
      </c>
      <c r="G8" s="41"/>
      <c r="H8" s="41" t="str">
        <f>'2_all_summary'!D7</f>
        <v>Not satisfactory, but still acceptable: Exploring socioeconomic incentives of individual quota systems in Japanese Pacific bluefin tuna fisheries from the management leadersâ€™ perspective</v>
      </c>
      <c r="I8" s="41" t="str">
        <f>'2_all_summary'!E7</f>
        <v>The individual quota (IQ) system is a rights-based management system that has been implemented in many countries, despite its lack of quota transferability. The purpose of this study was to explore the incentives behind the introduction of a non-transferable IQ system from the management leadersâ€™ perspective through comparative case study of three Japanese Pacific bluefin tuna (Thunnus orientalis) fisheries with different community units. In 2019â€“2020, process tracing was conducted through semi-structured interviews with fisheries management staff, prefectural governments, and fishing cooperative associations who play an important role in introducing the IQ system in each community. In each case, in order to set allocations and to manage catch quotas, local fishers could participate in the council or by attending meetings. With a high priority for complying with the defined PBF catch quotas, the IQ system was finally introduced, either as a standalone system or combined with other management methods. While the non-transferable IQ systems in the case studies were not necessarily selected as satisfactory, but still considered acceptable, our data suggests that socioeconomic incentives, including revenue improvement and ensuring equity, were important. These incentives were not triggered by the system per se, but were due to a well-functioning co-management system. Recently, there has been a shift from voluntary IQ systems to government-led ones based on the revised Fisheries Act. Future trends should continue to be monitored, as government-led systems have stricter rules that may hamper the socioeconomic incentives described above. Â© 2023 The Authors</v>
      </c>
      <c r="J8" s="41">
        <f>IF(ISNUMBER(SEARCH("Yes",'2_all_summary'!$H7)),IF(ISNUMBER(SEARCH("Yes",'2_all_summary'!F7)),1,2),IF(ISNUMBER(SEARCH("No",'2_all_summary'!F7)),4,3))</f>
        <v>4</v>
      </c>
    </row>
    <row r="9" spans="1:10" x14ac:dyDescent="0.3">
      <c r="B9" s="6">
        <f t="array" ref="B9">MMULT(C7:D7,E5:E6)/(E7^2)</f>
        <v>0.83295012292593584</v>
      </c>
      <c r="G9" s="41"/>
      <c r="H9" s="41" t="str">
        <f>'2_all_summary'!D8</f>
        <v>Stroke care in the next decades: A projection derived from a community-based study in Umbria, Italy</v>
      </c>
      <c r="I9" s="41" t="str">
        <f>'2_all_summary'!E8</f>
        <v>Recently published data show that stroke incidence is no longer declining, while case fatality rates has had a less pronunced fall in recent years than in the past. Projections of the increasing number of elderly people, combined with the greater risk of stroke in old age, suggest that in the forthcoming decades we will be faced with an increased request of health resources for patients with stroke. We have therefore used data from a community-based study on stroke incidence and outcome to project the number of first ever strokes, death from stroke and handicap from stroke in Italy, up to the year 2016. Results show that incidence will increase by 22.2%, and death at 6 months from first ever stroke by 29%. However, since patients already handicapped for other reasons are more likely to die from their stroke, the net number of newly handicapped persons will only increased by 5%. These results suggest that in the next decades the major increase in request of health care resources will result from the acute event and the immediate post-ictal phase, and not from the management of chronic handicap after a stroke. Â© 1993 Gustav Fisher.</v>
      </c>
      <c r="J9" s="41">
        <f>IF(ISNUMBER(SEARCH("Yes",'2_all_summary'!$H8)),IF(ISNUMBER(SEARCH("Yes",'2_all_summary'!F8)),1,2),IF(ISNUMBER(SEARCH("No",'2_all_summary'!F8)),4,3))</f>
        <v>4</v>
      </c>
    </row>
    <row r="10" spans="1:10" x14ac:dyDescent="0.3">
      <c r="A10" s="2" t="s">
        <v>11061</v>
      </c>
      <c r="B10" s="45">
        <f>(B8-B9)/(1-B9)</f>
        <v>0.90186498242268953</v>
      </c>
      <c r="G10" s="41"/>
      <c r="H10" s="41" t="str">
        <f>'2_all_summary'!D9</f>
        <v>Introducing of a silvofishery pond on sapling and seedling density based in Lubuk Kertang Village, North Sumatera</v>
      </c>
      <c r="I10" s="41" t="str">
        <f>'2_all_summary'!E9</f>
        <v>The present study reports the introducing of mangrove management through community-based silvofishery pond according to the density of sapling and seedling stage in Lubuk Kertang village, Langkat, North Sumatra, Indonesia. The vegetation in the silvofishery pond consisted of Rhizophora apiculata, R. mucronata, and Avicennia marina. Silvofishery pond was introduced with an area total of 8,484 m2, with an area of 0.4242 ha in each pond of dominated seedlings and saplings, respectively. In the predominated seedling density over sapling showing almost twice found that seedling density consisted of 297 individual/ha which domination of R. apiculata compared to sapling density of 144 individual/ha. Similarly, 726 individual/ha was recorded in the sapling stage, where R. mucronata dominated. Furthermore, the seedling density in the sapling domination ponds for the seedling level was 398 individual/ha. R. mucronata detected in ponds with sapling dominance and seedling domination generally located in the middle part of the pond. By contrast, R. apiculata dominated the seedling level either in the seedlings or saplings stage. Introducing silvofishery with seedling and sapling stages should use recommended species such R. mucronata and R. apiculata to sustain nutrient of fish and to generate high phytoplankton growth. Â© Published under licence by IOP Publishing Ltd.</v>
      </c>
      <c r="J10" s="41">
        <f>IF(ISNUMBER(SEARCH("Yes",'2_all_summary'!$H9)),IF(ISNUMBER(SEARCH("Yes",'2_all_summary'!F9)),1,2),IF(ISNUMBER(SEARCH("No",'2_all_summary'!F9)),4,3))</f>
        <v>4</v>
      </c>
    </row>
    <row r="11" spans="1:10" x14ac:dyDescent="0.3">
      <c r="G11" s="41"/>
      <c r="H11" s="41" t="str">
        <f>'2_all_summary'!D10</f>
        <v>Feasibility and Acceptability of Brighter Bites: A Food Co-Op in Schools to Increase Access, Continuity and Education of Fruits and Vegetables Among Low-Income Populations</v>
      </c>
      <c r="I11" s="41" t="str">
        <f>'2_all_summary'!E10</f>
        <v>Intake of fruits and vegetables (F&amp;V) continues to be low in children in the United States. The purpose of this study was to conduct a pilot feasibility evaluation of Brighter Bites, a school-based food co-op to provide access to fresh F&amp;V and nutrition education to low-income children and their families. Brighter Bites is a 16-week school-based food co-op consisting of: (1) Weekly distribution of 50â€“60 servings of fresh F&amp;V; (2) Weekly bilingual parent handouts and recipe demonstrations; and (3) implementing CATCH, a coordinated school health program in schools. Brighter Bites was pilot tested using a pre-post evaluation design in one charter school in Houston, TX, USA (nÂ =Â 57 3rd grade parentâ€“child dyads; 94.1Â % Hispanic, 91Â % low-income). Evaluation, at baseline, midpoint, and post-intervention, included self-reported child and parent surveys on psychosocial factors, dietary habits and mealtime practices. Pearsonâ€™s Chi square test, Fisherâ€™s exact-test or paired t test were used to determine changes pre- to post-intervention (at pÂ &lt;Â 0.05). Process data using parent surveys, teacher surveys, attendance logs, and produce cost data were used to determine feasibility and acceptability of program. Participants received on average 61 servings of F&amp;V weekly for 16Â weeks at the cost of $4.31/family/week. Results showed significant increases in child reported self-efficacy, outcome expectations and attitudes towards consuming F&amp;V (pÂ &lt;Â 0.05). We found significant increases in child exposure to F&amp;V and child preference of various F&amp;V from baseline to post-intervention (pÂ &lt;Â 0.05). Parent surveys showed significant improvements in mealtime practices at home: decrease in children eating while watching TV, increase in eating dinner with the family, less fast food, less sugary drinks with meals, more children asking for F&amp;V as snacks. Process data showed 98Â % retention rate and high parent acceptability of program components. Brighter Bites is a promising strategy to increase F&amp;V access and education in low-income populations using existing infrastructure of schools and food banks. Â© 2015, Springer Science+Business Media New York.</v>
      </c>
      <c r="J11" s="41">
        <f>IF(ISNUMBER(SEARCH("Yes",'2_all_summary'!$H10)),IF(ISNUMBER(SEARCH("Yes",'2_all_summary'!F10)),1,2),IF(ISNUMBER(SEARCH("No",'2_all_summary'!F10)),4,3))</f>
        <v>4</v>
      </c>
    </row>
    <row r="12" spans="1:10" x14ac:dyDescent="0.3">
      <c r="G12" s="41"/>
      <c r="H12" s="41" t="str">
        <f>'2_all_summary'!D11</f>
        <v>Integrating science and technology to support stream naturalization near Chicago, Illinois</v>
      </c>
      <c r="I12" s="41" t="str">
        <f>'2_all_summary'!E11</f>
        <v>Many urban and suburban communities in the Midwest are seeking to establish sustainable, morphologically and hydraulically varied, yet dynamically stable fluvial systems that are capable of supporting healthy, biologically diverse aquatic ecosystems - a process known as stream naturalization. This paper describes an integrated research program that seeks to develop a scientific and technological framework to support two stream naturalization projects near Chicago, Illinois. The research program integrates theory and methods in fluvial geomorphology, aquatic ecology, hydraulic engineering and social theory. Both the conceptual and the practical challenges of that integration are discussed. Scientific and technical support emphasize the development of predictive tools to evaluate the performance of possible naturalization designs at scales most appropriate to community based projects. Social analysis focuses on place based evaluations of how communities formulate an environmental vision and then, through decision making, translate this vision into specific stream naturalization strategies. Integration of scientific and technical with social components occurs in the context of community based decision making as the predictive tools are employed by project scientists to help local communities translate their environmental visions into concrete environmental designs. Social analysis of this decision making process reveals how the interplay between the community's vision of what they want the watershed to become, and the scientific perspective on what the watershed can become to achieve the community's environmental goals, leads to the implementation of specific stream naturalization practices.</v>
      </c>
      <c r="J12" s="41">
        <f>IF(ISNUMBER(SEARCH("Yes",'2_all_summary'!$H11)),IF(ISNUMBER(SEARCH("Yes",'2_all_summary'!F11)),1,2),IF(ISNUMBER(SEARCH("No",'2_all_summary'!F11)),4,3))</f>
        <v>4</v>
      </c>
    </row>
    <row r="13" spans="1:10" x14ac:dyDescent="0.3">
      <c r="G13" s="41"/>
      <c r="H13" s="41" t="str">
        <f>'2_all_summary'!D12</f>
        <v>Trade-offs between conservation and development in community-based management initiatives</v>
      </c>
      <c r="I13" s="41" t="str">
        <f>'2_all_summary'!E12</f>
        <v>Community-based management (CBM) has attracted much interest as a conservation and development strategy in natural resource-dependent communities in recent decades. However, most initiatives fail to achieve both objectives. The most analyzed CBM strategies in the literature include donor- and govern-ment-driven initiatives, but other types exist as well. The research objective was to identify the internal and external factors that influence the trade-offs between conservation and development in three internally driven CBM initiatives in Latin America: a long-term indigenous-based conservation strategy, the constitutional recognition of ancestral land rights of Afro-American communities and artisanal fisheries management. The results showed that livelihoods depend on natural resources, but none of the cases identified a balance between conservation and development. Community activities are not the primary cause of natural resource degradation. Conservation is supported by ethnicity and cultural values and is challenged by current development models and worldviews that push intensification of resource use and by power asymmetries. Internal pressures include limited rule compliance and enforcement authority to stop free-riding and unauthorized activities. Internal challenges for development include the lack of capacities, rigid rules and non-inclusive CBM, and the inertia and risk aversion that prevail in many communities. External challenges include the lack of economic incentives and compensation models that enable welfare opportunities linked to sustainable management. Â© 2017, Igitur, Utrecht Publishing and Archiving Services. All rights reserved.</v>
      </c>
      <c r="J13" s="41">
        <f>IF(ISNUMBER(SEARCH("Yes",'2_all_summary'!$H12)),IF(ISNUMBER(SEARCH("Yes",'2_all_summary'!F12)),1,2),IF(ISNUMBER(SEARCH("No",'2_all_summary'!F12)),4,3))</f>
        <v>4</v>
      </c>
    </row>
    <row r="14" spans="1:10" x14ac:dyDescent="0.3">
      <c r="G14" s="41"/>
      <c r="H14" s="41" t="str">
        <f>'2_all_summary'!D13</f>
        <v>Land Use Planning for Development of Environmentally Sensitive Areas: Case Study of St. Martin's Island, Bangladesh</v>
      </c>
      <c r="I14" s="41" t="str">
        <f>'2_all_summary'!E13</f>
        <v>St. Martin's Island with a total area of about eight sq. km is the only coral bearing island of Bangladesh. The ecosystem of the island is facing environmental threat due to excessive tourism during the last few years. Coastal erosion, coral extraction, domestic pollution, unplanned physical development and destructive fishing techniques are the major environmental threats occurring due to uncontrolled tourism activities. With the assault of unregulated tourism, the pressure on the scanty land of the island is ever increasing. The island has been identified as an environmentally sensitive area. The special importance of this island requires developmental control and management tools to prevent haphazard and unplanned development. In this study, a viable land use plan was proposed to protect the Island from further environmental degradation. Â© 2010, JAPAN SECTION OF THE REGIONAL SCIENCE ASSOCIATION INTERNATIONAL. All rights reserved.</v>
      </c>
      <c r="J14" s="41">
        <f>IF(ISNUMBER(SEARCH("Yes",'2_all_summary'!$H13)),IF(ISNUMBER(SEARCH("Yes",'2_all_summary'!F13)),1,2),IF(ISNUMBER(SEARCH("No",'2_all_summary'!F13)),4,3))</f>
        <v>4</v>
      </c>
    </row>
    <row r="15" spans="1:10" x14ac:dyDescent="0.3">
      <c r="G15" s="41"/>
      <c r="H15" s="41" t="str">
        <f>'2_all_summary'!D14</f>
        <v>A model of collaborative programming to address wildlife issues: The northeast wildlife damage management research and outreach cooperative</v>
      </c>
      <c r="I15" s="41" t="str">
        <f>'2_all_summary'!E14</f>
        <v>Wildlife abundance has grown for several species that are adapted to human-dominated landscapes. Overabundant wildlife may cause nuisance concerns and property damage, or spread zoonotic diseases such as West Nile virus, particularly at the suburban-rural interface of many communities. Consequently, wildlife damage management has become an important component of the wildlife profession. The complicated biological and human dimensions of human-wildlife conflicts often require partnerships between state and federal agencies, universities, local governments, communities, and private wildlife control professionals. The Northeast Wildlife Damage Management Research and Outreach Cooperative (WDM Coop) was formed to enhance coordination and collaboration among wildlife agencies, universities, and other cooperators to promote consistent, multi-state approaches for resolving wildlife-related concerns. During 2001-2004, 12 projects have been funded to examine issues associated with white-tailed deer (Odocoileus virginianus), black bear (Ursus americanus), Canada geese (Branta canadensis), and beaver (Castor canadensis). These projects have focused on a diverse array topics from community-based efforts to control deer populations, to aversive conditioning techniques for black bears. The Northeast Fish and Wildlife Agency Directors decided to exclude projects focusing on zoonotic diseases and human health issues from the list of WDM Coop activities. There have been focused efforts concerning human dimensions inquiry and outreach publications for wildlife management professionals. As state fish and wildlife agency budgets grow tighter and staff numbers are reduced, we believe more regional centers or wildlife management cooperatives will be formed to meet the increasing demand for services from multiple states with shared issues and concerns. Â© 2005 Springer Science + Business Media, Inc.</v>
      </c>
      <c r="J15" s="41">
        <f>IF(ISNUMBER(SEARCH("Yes",'2_all_summary'!$H14)),IF(ISNUMBER(SEARCH("Yes",'2_all_summary'!F14)),1,2),IF(ISNUMBER(SEARCH("No",'2_all_summary'!F14)),4,3))</f>
        <v>4</v>
      </c>
    </row>
    <row r="16" spans="1:10" x14ac:dyDescent="0.3">
      <c r="G16" s="41"/>
      <c r="H16" s="41" t="str">
        <f>'2_all_summary'!D15</f>
        <v>Marine turtles of Brazil: The history and structure of Projeto TAMAR-IBAMA</v>
      </c>
      <c r="I16" s="41" t="str">
        <f>'2_all_summary'!E15</f>
        <v>Projeto TAMAR-IBAMA, jointly administered by the Government of Brazil and the non-governmental organization Fundacao Pro-TAMAR, has established 18 conservation stations which cover 1100 km of the Brazilian mainland coast (in the states of Sao Paulo, Rio de Janeiro, Espirito Santo, Bahia, Sergipe, and Ceara). In the oceanic islands of Fernando de Noronha, Atol das Rocas, and Trindade, only the first has a permanently staffed station. The program was initiated in 1980 to investigate and implement a program for the conservation of sea turtles. As a direct result of TAMAR's efforts, the harvest of gravid females and of eggs has ceased in all major nesting areas. The success of the program is based on local participation of the fishing villages, including the employment of former egg poachers to patrol the beaches and protect the nests, education programs, and ecotourism. The majority of stations are staffed year round and not only promote the conservation of endangered sea turtles, but also organize community festivals, support local schools and health care facilities, and assist in developing alternative sources of income for residents who once relied on the exploitation of sea turtles. A similar effort to protect coastal feeding areas where incidental capture is high was initiated in 1991.</v>
      </c>
      <c r="J16" s="41">
        <f>IF(ISNUMBER(SEARCH("Yes",'2_all_summary'!$H15)),IF(ISNUMBER(SEARCH("Yes",'2_all_summary'!F15)),1,2),IF(ISNUMBER(SEARCH("No",'2_all_summary'!F15)),4,3))</f>
        <v>4</v>
      </c>
    </row>
    <row r="17" spans="7:10" x14ac:dyDescent="0.3">
      <c r="G17" s="41"/>
      <c r="H17" s="41" t="str">
        <f>'2_all_summary'!D16</f>
        <v>Chaos, complexity and community management of fisheries</v>
      </c>
      <c r="I17" s="41" t="str">
        <f>'2_all_summary'!E16</f>
        <v>[No abstract available]</v>
      </c>
      <c r="J17" s="41">
        <f>IF(ISNUMBER(SEARCH("Yes",'2_all_summary'!$H16)),IF(ISNUMBER(SEARCH("Yes",'2_all_summary'!F16)),1,2),IF(ISNUMBER(SEARCH("No",'2_all_summary'!F16)),4,3))</f>
        <v>1</v>
      </c>
    </row>
    <row r="18" spans="7:10" x14ac:dyDescent="0.3">
      <c r="G18" s="41"/>
      <c r="H18" s="41" t="str">
        <f>'2_all_summary'!D17</f>
        <v>The renaissance of community-based marine resource management in Oceania</v>
      </c>
      <c r="I18" s="41" t="str">
        <f>'2_all_summary'!E17</f>
        <v>Twenty-five years ago, the centuries-old Pacific Island practice of community-based marine resource management (CBMRM) was in decline, the victim of various impacts of westernization. During the past two decades, however, this decline has reversed in various island countries. Today CBMRM continues to grow, refuting the claim that traditional non-Western attitudes toward nature cannot provide a sound foundation for contemporary natural resource management. Limited entry, marine protected areas, closed areas, closed seasons, and restrictions on damaging or overly efficient fishing methods are some of the methods being used. Factors contributing to the upsurge include a growing perception of scarcity, the restrengthening of traditional village-based authority, and marine tenure by means of legal recognition and government support, better conservation education, and increasingly effective assistance, and advice from regional and national governments and NGOs. Today's CBMRM is thus a form of cooperative management, but one in which the community still makes and acts upon most of the management decisions.</v>
      </c>
      <c r="J18" s="41">
        <f>IF(ISNUMBER(SEARCH("Yes",'2_all_summary'!$H17)),IF(ISNUMBER(SEARCH("Yes",'2_all_summary'!F17)),1,2),IF(ISNUMBER(SEARCH("No",'2_all_summary'!F17)),4,3))</f>
        <v>1</v>
      </c>
    </row>
    <row r="19" spans="7:10" x14ac:dyDescent="0.3">
      <c r="G19" s="41"/>
      <c r="H19" s="41" t="str">
        <f>'2_all_summary'!D18</f>
        <v>Evaluation of the effectiveness of three underwater reef fish monitoring methods in Fiji</v>
      </c>
      <c r="I19" s="41" t="str">
        <f>'2_all_summary'!E18</f>
        <v>Locally based and volunteer-based monitoring approaches have recently received greater attention as a cost-effective way to collect data on the environment and/or involve stakeholders in management. The present study compared three monitoring methods based on an underwater visual census (UVC) of reef fish in a customary area in Navakavu (Viti Levu Island, Fiji). Two non-scientific approaches involved (1) snorkellers from the village using vernacular names for five local focal fish taxa and (2) non-resident volunteers using the Reef Check target list of fish for the Indo-Pacific (nine focal taxa). These approaches were cross-checked with a comprehensive scientific survey (all fish recorded at the species level across 12 families). The three methods were compared in terms of accuracy, precision, and ability to highlight changes in fish abundance between the community-managed no-take zone (NTZ) and the fished area. We found that scientific and volunteer-based data were consistent in terms of means and variance of abundance estimates but that Reef Check focal taxa would not be suitable for monitoring the Navakavu marine area. On the contrary, the locally selected target taxa were appropriate but overestimates and imprecision were noticed in the fish counts made by the community members. Differences in abundance of two major target taxa (Lethrinidae and Mullidae) between the NTZ and the harvest area were not validated by the scientific observations. Calibration of community-based UVC is thus needed especially if information from the local biological monitoring program is used to guide management actions. Â© Springer Science+Business Media B.V. 2009.</v>
      </c>
      <c r="J19" s="41">
        <f>IF(ISNUMBER(SEARCH("Yes",'2_all_summary'!$H18)),IF(ISNUMBER(SEARCH("Yes",'2_all_summary'!F18)),1,2),IF(ISNUMBER(SEARCH("No",'2_all_summary'!F18)),4,3))</f>
        <v>1</v>
      </c>
    </row>
    <row r="20" spans="7:10" x14ac:dyDescent="0.3">
      <c r="G20" s="41"/>
      <c r="H20" s="41" t="str">
        <f>'2_all_summary'!D19</f>
        <v>Socio-economic impacts of shrimp culture</v>
      </c>
      <c r="I20" s="41" t="str">
        <f>'2_all_summary'!E19</f>
        <v>Farmed shrimp contributed 27% of total world shrimp production in 1995 with a volume of 712 000 tonnes. Undoubtedly, the shrimp culture industry earns valuable foreign exchange for developing countries and generates jobs across the industry from fry gatherers to growers and processors. However, grave socio-economic consequences - including conversion, expropriation and privatization of mangroves and other lands; salinization of water and soil; decline in food security; marginalization of coastal communities, unemployment and urban migration; and social conflicts - have followed in the wake of shrimp farm development in the Philippines and other tropical countries. The paper focuses on mangrove ecosystems: the valuation and cost-benefit analysis of their goods and services, and the mangrove-offshore fisheries connection. Research gaps in these areas and the need to internalize the ecological and socio-economic costs ('externalities') of shrimp farming are highlighted. Other recommendations include mangrove conservation and rehabilitation, enforcement of existing legislation, and introduction of environment-friendly aquaculture within the broader framework of community-based, integrated coastal area management, e.g. the traditional, extensive polyculture ponds in Indonesia.</v>
      </c>
      <c r="J20" s="41">
        <f>IF(ISNUMBER(SEARCH("Yes",'2_all_summary'!$H19)),IF(ISNUMBER(SEARCH("Yes",'2_all_summary'!F19)),1,2),IF(ISNUMBER(SEARCH("No",'2_all_summary'!F19)),4,3))</f>
        <v>1</v>
      </c>
    </row>
    <row r="21" spans="7:10" x14ac:dyDescent="0.3">
      <c r="G21" s="41"/>
      <c r="H21" s="41" t="str">
        <f>'2_all_summary'!D20</f>
        <v>Community-based scenario planning: a process for vulnerability analysis and adaptation planning to socialâ€“ecological change in coastal communities</v>
      </c>
      <c r="I21" s="41" t="str">
        <f>'2_all_summary'!E20</f>
        <v>The current and projected impacts of climate change make understanding the environmental and social vulnerability of coastal communities and the planning of adaptations important international goals and national policy initiatives. Yet, coastal communities are concurrently experiencing numerous other social, political, economic, demographic and environmental changes or stressors that also need to be considered and planned for simultaneously to maintain social and environmental sustainability. There are a number of methods and processes that have been used to study vulnerability and identify adaptive response strategies. This paper describes the stages, methods and results of a modified community-based scenario planning process that was used for vulnerability analysis and adaptation planning within the context of multiple interacting stressors in two coastal fishing communities in Thailand. The four stages of community-based scenario planning included: (1) identifying the problem and purpose of scenario planning; (2) exploring the system and types of change; (3) generating possible future scenarios; and (4) proposing and prioritizing adaptations. Results revealed local perspectives on social and environmental change, participant visions for their local community and the environment, and potential actions that will help communities to adapt to the changes that are occurring. Community-based scenario planning proved to have significant potential as an anticipatory action research process for incorporating multiple stressors into vulnerability analysis and adaptation planning. This paper reflects on the process and outcomes to provide insights and suggest changes for future applications of community-based scenario planning that will lead to more effective learning, innovation and action in communities and related socialâ€“ecological systems. Â© 2015, Springer Science+Business Media Dordrecht.</v>
      </c>
      <c r="J21" s="41">
        <f>IF(ISNUMBER(SEARCH("Yes",'2_all_summary'!$H20)),IF(ISNUMBER(SEARCH("Yes",'2_all_summary'!F20)),1,2),IF(ISNUMBER(SEARCH("No",'2_all_summary'!F20)),4,3))</f>
        <v>2</v>
      </c>
    </row>
    <row r="22" spans="7:10" x14ac:dyDescent="0.3">
      <c r="G22" s="41"/>
      <c r="H22" s="41" t="str">
        <f>'2_all_summary'!D21</f>
        <v>Emergence of co-management governance for Hawai'i coral reef fisheries</v>
      </c>
      <c r="I22" s="41" t="str">
        <f>'2_all_summary'!E21</f>
        <v>Governance failures associated with top-down management have spawned a myriad of institutional arrangements to engage resource users in decision-making through co-management. Although co-management can take many forms and may not always lead to positive outcomes, it has emerged as a promising governance option available to meet social and ecological goals. Recent research on co-management of small-scale fisheries has used comparative approaches to test factors associated with social and ecological success. Less is known however, about how co-management institutional arrangements emerge and persist in the face of socioeconomic and environmental change. Here, we examine the emergence of co-management governance using a case study from coral reef fisheries in the Hawaiian Islands. We used a mixed methods approach, combining a robust policy analysis and a set of key respondent interviews to trace the evolution of this co-management arrangement. Our research uncovers a set of linked drivers and social responses, which together comprise the emergence phase for the evolution of co-management in this case study. Drivers include resource depletion and conflict, and social responses comprise self-organization, consensus building, and collective action. We share insights on key factors that affect these phases of emergence, drawing on empirical findings from our policy review and key respondent interviews. We conclude by describing ways that our findings can directly inform policy and planning in practice, including the importance of documenting the 'creation story' that spawned the new institutional arrangement, ensuring that enabling conditions are present, the complexity of defining community, the connection between process legitimacy and outcomes, and understanding the costs and timelines associated with co-management governance transitions. Â© 2014 Elsevier Ltd.</v>
      </c>
      <c r="J22" s="41">
        <f>IF(ISNUMBER(SEARCH("Yes",'2_all_summary'!$H21)),IF(ISNUMBER(SEARCH("Yes",'2_all_summary'!F21)),1,2),IF(ISNUMBER(SEARCH("No",'2_all_summary'!F21)),4,3))</f>
        <v>4</v>
      </c>
    </row>
    <row r="23" spans="7:10" x14ac:dyDescent="0.3">
      <c r="G23" s="41"/>
      <c r="H23" s="41" t="str">
        <f>'2_all_summary'!D22</f>
        <v>Community-based fishery management. Towards the restoration of traditional practices in the South Pacific</v>
      </c>
      <c r="I23" s="41" t="str">
        <f>'2_all_summary'!E22</f>
        <v>[No abstract available]</v>
      </c>
      <c r="J23" s="41">
        <f>IF(ISNUMBER(SEARCH("Yes",'2_all_summary'!$H22)),IF(ISNUMBER(SEARCH("Yes",'2_all_summary'!F22)),1,2),IF(ISNUMBER(SEARCH("No",'2_all_summary'!F22)),4,3))</f>
        <v>1</v>
      </c>
    </row>
    <row r="24" spans="7:10" x14ac:dyDescent="0.3">
      <c r="G24" s="41"/>
      <c r="H24" s="41" t="str">
        <f>'2_all_summary'!D23</f>
        <v>Indigenous knowledge in the beach seine fisheries in Sri Lanka: An indispensable factor in community-based fisheries management</v>
      </c>
      <c r="I24" s="41" t="str">
        <f>'2_all_summary'!E23</f>
        <v>Small-scale fishing over the globe is based primarily on fisher indigenous knowledge (IK), accumulated through many generations of close interactions between people and the natural world. Community-based beach seine fisher communities of southern Sri Lanka were studied through standard ethnographic methods to ascertain the traditional method in using fishers' IK, and explore empirically the accuracy in using those methods distilled from the traditional fishers. Study revealed that, inter alia, traditional fishers use IK to predict the commencement of fishing season, and identify and quantify the species composition occurring at their fishing territory. Ten traditional methods those which are important for identifying and quantifying the fish school were distilled. Explored methods frequently used by traditional fishers were based on the changes of seawater color (folk oceanography) and the behaviour of sea terns (Sterna sp.). Traditional fishers' responses on frequency of utility of explored methods in day-to-day fishing activities were in accordance with the findings of the empirical study. Moreover, principal component analysis (PCA) revealed that PC score loading in fishers' expectation and fishers' realization had a positive significant relationship (r=0.814, p&lt;0.001). This indicated that traditional fishers' expectation on composition and quantity of fish school arriving at fishing territory (ex-ante) is accurate and reliable at the realization (ex-post). As such, there exist opportunities to fisheries co-management for the coastal fisheries in Sri Lanka, incorporating fishers' indigenous knowledge in resource exploitation. Â© 2015 Elsevier Ltd.</v>
      </c>
      <c r="J24" s="41">
        <f>IF(ISNUMBER(SEARCH("Yes",'2_all_summary'!$H23)),IF(ISNUMBER(SEARCH("Yes",'2_all_summary'!F23)),1,2),IF(ISNUMBER(SEARCH("No",'2_all_summary'!F23)),4,3))</f>
        <v>4</v>
      </c>
    </row>
    <row r="25" spans="7:10" x14ac:dyDescent="0.3">
      <c r="G25" s="41"/>
      <c r="H25" s="41" t="str">
        <f>'2_all_summary'!D24</f>
        <v>Sustainable financing of a national Marine Protected Area network in Fiji</v>
      </c>
      <c r="I25" s="41" t="str">
        <f>'2_all_summary'!E24</f>
        <v>Marine Protected Areas (MPA) are mostly studied from an environmental context. A review of available information identified a lack of knowledge in sustainable mechanisms to finance MPA networks. At the United Nations Ocean Conference in 2017, Fiji reaffirmed its voluntary commitment to make 30% of its inshore and offshore marine area MPAs by 2020 under Sustainable Development Goal 14. The work presented here uses empirical data to explore potential benefits from selected community-based MPAs to recipient local stakeholders. A Willingness to Pay (WTP) and Willingness to Contribute Time (WtCT) method was used to explore the extent to which bottom-up governance systems represent a potential financing mechanism of a MPA network. Results of 115 interviews concluded that proximity to a fishing market, dependence on marine resources, food security, income and international commitments were significant variables influencing stakeholder's WTP and WtCT to manage a MPA. We argue that there is a discrepancy between WtCT and WTP driven by income constraints. Thus, by using WTP and WtCT to support financing of a MPA network, a Provincial Trust Fund (PTF) could promote an equitable and benefits-based contribution. Equally important, a PTF has a polycentric and decentralized governance model, which endorses sustainable management of traditional fishing communities. The conclusions provide insight into a bottom-up approach for long-term financial sustainability of Fiji's national MPA commitments. Â© 2018 Elsevier Ltd</v>
      </c>
      <c r="J25" s="41">
        <f>IF(ISNUMBER(SEARCH("Yes",'2_all_summary'!$H24)),IF(ISNUMBER(SEARCH("Yes",'2_all_summary'!F24)),1,2),IF(ISNUMBER(SEARCH("No",'2_all_summary'!F24)),4,3))</f>
        <v>1</v>
      </c>
    </row>
    <row r="26" spans="7:10" x14ac:dyDescent="0.3">
      <c r="G26" s="41"/>
      <c r="H26" s="41" t="str">
        <f>'2_all_summary'!D25</f>
        <v>Scaling up of eco-bio-social strategy to control aedes aegypti in highly vulnerable areas in Fortaleza, Brazil: A cluster, non-randomized controlled trial protocol</v>
      </c>
      <c r="I26" s="41" t="str">
        <f>'2_all_summary'!E25</f>
        <v>Aedes aegypti is a cosmopolitan vector for arboviruses dengue, Zika and chikungunya, disseminated in all Brazilian states. The Eco-Bio-Social (EBS) strategy is vital in Aedes aegypti control as it mobilizes stakeholders (government, professionals, society, and academics) to promote healthy environments. This paper describes the rationale and methods of expanding the EBS strategy for Aedes aegypti control in Fortaleza, Northeast Brazil. A cluster, non-randomized controlled clinical trial was developed to analyze the strategyâ€™s effectiveness in vulnerable territories (high incidence of dengue and violent deaths; low HDI; substandard urban infrastructure, high population density, and water scarcity). We selected two intervention and two control groups, resulting in a sample of ap-proximately 16,000 properties. The intervention consisted of environmental management by sealing large elevated water tanks, introduction of beta fish in waterholes, elimination of potential breeding sites, and mobilization and training of schoolchildren, endemic disease workers, health workers, social mobilizers, and community leaders; community surveillance of arboviruses; construction and validation of a booklet for the prevention of arboviruses in pregnant women. We analyzed the costs of arboviruses to government and households, the intervention cost-effectiveness, chikungunyaâ€™s chronicity, and acceptance, sustainability, and governance of vector control actions. The primary outcome (infestation) was analyzed using the house, container, and Breteau indices. We hope that this study will help us understand how to scale up strategies to fight Aedes aegypti in vulnerable areas. Â© 2021 by the authors. Licensee MDPI, Basel, Switzerland.</v>
      </c>
      <c r="J26" s="41">
        <f>IF(ISNUMBER(SEARCH("Yes",'2_all_summary'!$H25)),IF(ISNUMBER(SEARCH("Yes",'2_all_summary'!F25)),1,2),IF(ISNUMBER(SEARCH("No",'2_all_summary'!F25)),4,3))</f>
        <v>4</v>
      </c>
    </row>
    <row r="27" spans="7:10" x14ac:dyDescent="0.3">
      <c r="G27" s="41"/>
      <c r="H27" s="41" t="str">
        <f>'2_all_summary'!D26</f>
        <v>Differential impacts of coral reef herbivores on algal succession in Kenya</v>
      </c>
      <c r="I27" s="41" t="str">
        <f>'2_all_summary'!E26</f>
        <v>In shallow-water systems, fisheries management influences herbivory, which mediates ecosystem processes by regulating algal biomass, primary production, and competition between benthic organisms, such as algae and corals. Sea urchins and herbivorous fishes (scrapers, grazers, browsers) are the dominant herbivores in Kenya's fringing coral reef and their grazing influences coral-macroalgal dynamics and dominance. Using experimental substrata and grazer exclusions, we tested the hypothesis that herbivores differentially affect algal composition and succession using 3 levels of fisheries management: fished reefs, community-managed closures (&amp;lt;10 yr old, &amp;lt;0.5 km2), and government-managed closures (20 to 40 yr old, 5 to 10 km2). In fished reefs and government closures, herbivores facilitated maintenance of early successional algal species, such as turfs, associated with sea urchins in the former and scraping fishes in the latter. Crustose coralline algae were only abundant in government closures, and video recordings showed that fish grazing was greatest at these sites, most notably for parrotfishes (scrapers). A combination of sea urchins and small grazing and detritivorous fishes was present in community closures, which allowed macroalgae to quickly develop from turf into early then late successional stages. These reefs may represent an intermediate or transitional system of herbivore dominance characterized by macroalgae. Consequently, reefs in heavily fished seascapes initially protected from fishing may require additional management efforts to facilitate the recovery of larger-bodied scraping fishes, including bans on capturing parrotfishes and restricting gear (e.g. spearguns) that target these species. Â© Inter-Research 2014.</v>
      </c>
      <c r="J27" s="41">
        <f>IF(ISNUMBER(SEARCH("Yes",'2_all_summary'!$H26)),IF(ISNUMBER(SEARCH("Yes",'2_all_summary'!F26)),1,2),IF(ISNUMBER(SEARCH("No",'2_all_summary'!F26)),4,3))</f>
        <v>4</v>
      </c>
    </row>
    <row r="28" spans="7:10" x14ac:dyDescent="0.3">
      <c r="G28" s="41"/>
      <c r="H28" s="41" t="str">
        <f>'2_all_summary'!D27</f>
        <v>Characterization of an artisanal fishery in Argentina using the social-ecological systems framework</v>
      </c>
      <c r="I28" s="41" t="str">
        <f>'2_all_summary'!E27</f>
        <v>Institutional Analysis and Development (IAD) studies how institutions (the rules of the game of a society) determine the performance of a social-economic system. Elinor Ostrom extends the institutional analysis to the collective action for a particular case, the study of the social-ecological systems (SESs) (Ostrom 1990). Any group that attempts to manage a common resource (e.g. aquifers, pastures) for optimal sustainable production must solve a set of problems in order to create institutions to facilitate collective action. Some evidences show that following a set of design principles in creating institutions can lead to overcome these problems. The aim of the paper is to apply the SES framework to an artisanal fishery community in Argentina in order to: 1) describe the principal features, key variables and relations of the small-scale fishery system; 2) detect the principal drivers of a potential common-management and the leading detractors from the current communal performance; and 3) analyze the possibility that a self-governing for sustainable fishery may appear. Several drivers for potential common-management and some detractors from the current common performance are summarized. Artisanal fishery SES is currently at a bifurcation point. A common historical and cultural root, the presence of leaderships, the relevance of local knowledge, the dependence on the resource to sustainable livelihoods and the threat of big-scale fisheries area have generated incentives to collectiveaction. But, simultaneously, internal conflicts are the most important barrier for an integrated community-based management. The heterogeneity among actors and the relevant external conditions have resulted in two groups diverging in their self-organization. The work is framed by the project COMET-LA (COmmunitybased Management of Environmental challenges in Latin America; European Commissionâ€™s Seventh Framework Programme of Research and Development), which aims to identify sustainable community-based governance for the management of natural resources that can be used in different social-ecological systems in a context of climate change and increasing competition in the use of resources. Â© 2017, Igitur, Utrecht Publishing and Archiving Services. All rights reserved.</v>
      </c>
      <c r="J28" s="41">
        <f>IF(ISNUMBER(SEARCH("Yes",'2_all_summary'!$H27)),IF(ISNUMBER(SEARCH("Yes",'2_all_summary'!F27)),1,2),IF(ISNUMBER(SEARCH("No",'2_all_summary'!F27)),4,3))</f>
        <v>4</v>
      </c>
    </row>
    <row r="29" spans="7:10" x14ac:dyDescent="0.3">
      <c r="G29" s="41"/>
      <c r="H29" s="41" t="str">
        <f>'2_all_summary'!D28</f>
        <v>Application of the Ostrom framework in the analysis of a social-ecological system with multiple resources in a marine protected area</v>
      </c>
      <c r="I29" s="41" t="str">
        <f>'2_all_summary'!E28</f>
        <v>The framework proposed by Ostrom (2009) has become one of the most utilized tools to address the complexity of social-ecological systems. Most cases use this framework to analyze the systems from the perspective of a single resource unit. However, the livelihoods in several coastal communities are diverse, so that the users interact with multiple common-pool resources, which makes their analysis difficult. In this sense, it is important to identify the key elements of management to achieve the sustainable use of the resources. In this study, we were able to do this in a coastal community where commercial fishing, ecotourism, and recreational fishing coexist. The system of interest, located in the state of Quintana Roo, Mexico, was subdivided by resource type using a multi-method approach to data collection including surveys, interviews, and records review. A conceptual map was developed that shows how the second-tier variables are integrated through the governance and actors with the biophysical system. The actors involved in lobster fishing achieved a more complex governance system, followed by the ecotourism and recreational fishing; the complexity of the governance was related with the equity level of the actors. The analysis revealed the research gaps to develop management strategies and improve the sustainability of the system. Copyright Â© 2019 Palomo and HernÃ¡ndez-Flores.</v>
      </c>
      <c r="J29" s="41">
        <f>IF(ISNUMBER(SEARCH("Yes",'2_all_summary'!$H28)),IF(ISNUMBER(SEARCH("Yes",'2_all_summary'!F28)),1,2),IF(ISNUMBER(SEARCH("No",'2_all_summary'!F28)),4,3))</f>
        <v>4</v>
      </c>
    </row>
    <row r="30" spans="7:10" x14ac:dyDescent="0.3">
      <c r="G30" s="41"/>
      <c r="H30" s="41" t="str">
        <f>'2_all_summary'!D29</f>
        <v>Participation towards heritage conservation: Case of a fishing community in Langkawi Geopark</v>
      </c>
      <c r="I30" s="41" t="str">
        <f>'2_all_summary'!E29</f>
        <v>There is an increasing movement towards acceptance of public participation as a logical approach to heritage conservation and sustainable use of natural resources. In conservation initiatives, to ensure effective participation is to see it as a social process. Thus, the importance of community participation and consultation in planning for heritage conservation is emphasised using an example from fishing community involvement in community-based fisheries management in Langkawi. The setting up of cooperative community resource management Komuniti Pengurusan Ekosistem Perikanan (KPEP) is a significant attempt that acknowledges the value of local involvement in natural resource management. It aims to understand local fishers' participation in resource management activities towards heritage conservation. One of the findings revealed that although the resource management activities did not mentioned explicitly the importance of heritage conservation. However it could be assumed that intention for heritage conservation is at the heart of the initiatives. Implicit in such an approach is a sense that local fishers' participation in managing resources would utilise local knowledge gained from past down traditions of previous generations. The application of local knowledge encourages them to become aware of their fishing cultural heritage and to encourage them to conserve it. It is crucial for development activities surrounding the area of KPEP Kuala Teriang are compatible and complementary to the existing activities of fisheries heritage conservation and promotion of social well-being. Â© 2011 by MIP.</v>
      </c>
      <c r="J30" s="41">
        <f>IF(ISNUMBER(SEARCH("Yes",'2_all_summary'!$H29)),IF(ISNUMBER(SEARCH("Yes",'2_all_summary'!F29)),1,2),IF(ISNUMBER(SEARCH("No",'2_all_summary'!F29)),4,3))</f>
        <v>4</v>
      </c>
    </row>
    <row r="31" spans="7:10" x14ac:dyDescent="0.3">
      <c r="G31" s="41"/>
      <c r="H31" s="41" t="str">
        <f>'2_all_summary'!D30</f>
        <v>Evolving governance structures in community-based sandfish mariculture and their interactions with livelihood outcomes: Evidence from the Philippines</v>
      </c>
      <c r="I31" s="41" t="str">
        <f>'2_all_summary'!E30</f>
        <v>Sea cucumber mariculture is an important emerging field of practice and applied research in the coastal tropics. This is due to the existing importance of tropical sea cucumber fisheries for wealth generation and poverty reduction, and the potential for mariculture to contribute to the longer term sustainability of these fisheries while generating benefits additional to those from wild caught sea cucumber. Understanding the optimal institutional arrangements for sea cucumber mariculture is an important area of focus in this field, with a variety of arrangements currently in place. This paper documents the establishment of a communal form of sea ranching in the Philippines, as a case study of community level institutional processes. It describes the background to establishment of the sea ranch in the community of Victory, challenges encountered and how these were managed, and the evolution of governance arrangements. In charting this process, we assess the impacts on livelihood outcomes, highlighting this as a crucial aspect influencing this evolution and the nature of community involvement in the sea ranch. While the sea ranching project generated a range of benefits for livelihoods, including possible spillover effects for the surrounding fishery, substantial economic returns from harvests did not occur. Thus, the system of governing the sea ranch evolved from a communal model to a more exclusive household model primarily to improve operational efficiency. In order for possible benefits of the sea ranch to be sustained and enhanced, greater integration with fisheries management and government support will be needed. Copyright Â© 2022 Fabinyi, Gorospe, McClean and Juinio-MeÃ±ez.</v>
      </c>
      <c r="J31" s="41">
        <f>IF(ISNUMBER(SEARCH("Yes",'2_all_summary'!$H30)),IF(ISNUMBER(SEARCH("Yes",'2_all_summary'!F30)),1,2),IF(ISNUMBER(SEARCH("No",'2_all_summary'!F30)),4,3))</f>
        <v>4</v>
      </c>
    </row>
    <row r="32" spans="7:10" x14ac:dyDescent="0.3">
      <c r="G32" s="41"/>
      <c r="H32" s="41" t="str">
        <f>'2_all_summary'!D31</f>
        <v>Placing Madagascar's marine turtle populations in a regional context using community-based monitoring</v>
      </c>
      <c r="I32" s="41" t="str">
        <f>'2_all_summary'!E31</f>
        <v>Madagascar is an important foraging ground for marine turtles in the Western Indian Ocean, yet the status of the country's nesting aggregations remains poorly documented. We assess the current status and trend in nesting throughout Madagascar, including data recorded by a community-based monitoring project in the Barren Isles (western Madagascar). We contextualize the findings in comparison with data from Madagascar's closest neighbouring states. Reports indicate that nesting levels have declined at many coastal sites, with no known recordings since 2000 at &gt; 40 nesting sites. We estimate there are a minimum of 1,200 nests per year in Madagascar, with the largest recorded nesting aggregation (&lt; 1,000 nests per year) found on islands off the west and northern coasts. The majority of nesting aggregations, including those recorded by the community-based monitoring project in the Barren Isles, are relatively small, in the order of &lt; 50 nests per year, yet they are potentially important sources of regional genetic diversity. Nesting on many of the islands (e.g. Tromelin, Europa) around Madagascar has increased over the last 20 years, despite the fact that thousands of turtles probably originating from these sites are taken by fishers in the waters of Madagascar annually. We discuss the importance of protecting small nesting populations, and how community-based monitoring could be an important tool for conserving remote and vulnerable populations and building capacity for natural resource management. Copyright Â© 2016 Fauna &amp; Flora International.</v>
      </c>
      <c r="J32" s="41">
        <f>IF(ISNUMBER(SEARCH("Yes",'2_all_summary'!$H31)),IF(ISNUMBER(SEARCH("Yes",'2_all_summary'!F31)),1,2),IF(ISNUMBER(SEARCH("No",'2_all_summary'!F31)),4,3))</f>
        <v>4</v>
      </c>
    </row>
    <row r="33" spans="6:10" x14ac:dyDescent="0.3">
      <c r="G33" s="41"/>
      <c r="H33" s="41" t="str">
        <f>'2_all_summary'!D32</f>
        <v>25th anniversary invited paper trends in development of coastal area management in tropical countries: From central to community orientation</v>
      </c>
      <c r="I33" s="41" t="str">
        <f>'2_all_summary'!E32</f>
        <v>The development phases of coastal management in tropical countries are described. Precolonial, centralized, community based, and collaborative coastal management are identified as forms of management which have evolved to what today is called integrated coastal management. Centralized management began during colonial times when any attempt at management was orchestrated from the top of government. Community based coastal management, in response to the failures of more centralized approaches, began in the Philippines through several projects, the experience of which spread to other countries in Southeast Asia and to Ecuador in the 1980s. The concept of collaborative management is now accepted as a description of variations in joint management arrangements between government and community or with the private sector stakeholders. It is suggested that collaborative management and integrated coastal management are more or less synonymous. The trends identified within tropical coastal management include interdisciplinary research and management integration, valuing traditional knowledge and management systems, increasing reliance on local participation, and using participation oriented research approaches. It is seen that the capacity for improved coastal management is increasing dramatically with a strong emphasis on training through academe and field learning trials. The authors are positive about current developments in coastal management, while cautioning practitioners that global economics will increasingly impact the use and conservation of coastal resources. A theme is that local government and community accountability in coastal management will help make efforts effective and more sustainable. Â© 1997 Taylor &amp; Francis.</v>
      </c>
      <c r="J33" s="41">
        <f>IF(ISNUMBER(SEARCH("Yes",'2_all_summary'!$H32)),IF(ISNUMBER(SEARCH("Yes",'2_all_summary'!F32)),1,2),IF(ISNUMBER(SEARCH("No",'2_all_summary'!F32)),4,3))</f>
        <v>1</v>
      </c>
    </row>
    <row r="34" spans="6:10" x14ac:dyDescent="0.3">
      <c r="G34" s="41"/>
      <c r="H34" s="41" t="str">
        <f>'2_all_summary'!D33</f>
        <v>Assessment of the changing levels of livelihood assets in the Kampong Phluk community with implications for community-based ecotourism</v>
      </c>
      <c r="I34" s="41" t="str">
        <f>'2_all_summary'!E33</f>
        <v>In recent years, international attention has been rendered to development of ecotourism for poverty reduction and biodiversity conservation. We assessed local livelihood assets in Kampong Phluk Community before and after the introduction of the community-based ecotourism (CBET) governance system, where it was previously under the private company management system (SEAPAC). We used a sustainable livelihood framework to assess natural, physical, human, social, and financial assets by analyzing a set of panel data of 150 observations according to the scoring scale of zero (total dissatisfaction) to one (total satisfaction). We found that full implementation of CBET raised the overall average score of livelihood assets by 0.15. In particular, physical capital and human capital achieved remarkable growth by 0.25 to 0.23, respectively, while growth in natural capital and financial capital was statistically insignificant. Although CBET showed promising results, improving communication and providing community health care would motivate active participation in ecotourism development. Â© 2020 Elsevier Ltd</v>
      </c>
      <c r="J34" s="41">
        <f>IF(ISNUMBER(SEARCH("Yes",'2_all_summary'!$H33)),IF(ISNUMBER(SEARCH("Yes",'2_all_summary'!F33)),1,2),IF(ISNUMBER(SEARCH("No",'2_all_summary'!F33)),4,3))</f>
        <v>4</v>
      </c>
    </row>
    <row r="35" spans="6:10" x14ac:dyDescent="0.3">
      <c r="G35" s="41"/>
      <c r="H35" s="41" t="str">
        <f>'2_all_summary'!D34</f>
        <v>Loco or no loco? Holocene climatic fluctuations, human demography, and community based management of coastal resources in Northern Chile</v>
      </c>
      <c r="I35" s="41" t="str">
        <f>'2_all_summary'!E34</f>
        <v>The abundance of the southern Pacific mollusk loco (Concholepas concholepas), among other conspicuous marine supplies, are often cited as critical resources behind the long-term cultural and demographic fluctuations of prehistoric hunter-gatherers in the coastal Atacama Desert. These societies inhabited one of the worldâ€™s most productive marine environments flanked by one the worldâ€™s driest deserts. Both of these environments have witnessed significant ecological variation since people first colonized themat the end of the Pleistocene (c. 13,000 cal yr BP). Here, we examine the relationship between the relative abundance of shellfish (a staple resource) along a 9,500-year sequence of archeological shell midden accumulations at Caleta (a small inlet or cove) Vitor, with past demographic trends (established via summed probability distributions of radiocarbon ages) and technological innovations together with paleoceanographic data on past primary productivity. We find that shellfish extraction varied considerably from one cultural period to the next in terms of the number of species and their abundance, with diversity increasing during periods of regionally decreased productivity. Such shifts in consumption patterns are considered community based management decisions, and for the most part they were synchronous with large and unusual regional demographic fluctuations experienced by prehistoric coastal societies in northern Chile. When taken together with their technological innovations, our data illustrates how these human groups tailored their socio-cultural patterns to what were often abrupt and prolonged environmental changes throughout the Holocene. Â© 2017 Wagner, Ding and JaffÃ©.</v>
      </c>
      <c r="J35" s="41">
        <f>IF(ISNUMBER(SEARCH("Yes",'2_all_summary'!$H34)),IF(ISNUMBER(SEARCH("Yes",'2_all_summary'!F34)),1,2),IF(ISNUMBER(SEARCH("No",'2_all_summary'!F34)),4,3))</f>
        <v>4</v>
      </c>
    </row>
    <row r="36" spans="6:10" x14ac:dyDescent="0.3">
      <c r="G36" s="41"/>
      <c r="H36" s="41" t="str">
        <f>'2_all_summary'!D35</f>
        <v>Multi-scale policy diffusion and translation in Pacific Island coastal fisheries</v>
      </c>
      <c r="I36" s="41" t="str">
        <f>'2_all_summary'!E35</f>
        <v>Multilateral consensus forged among heads of states must be value-additive and relevant at the national level to facilitate on-ground implementation. Yet, despite general optimism and advances in policy understanding, multi-scale diffusion remains a challenge with little certainty in outcomes. This study focuses on examining intermediary dynamics occurring within national policy apparatus that can influence domestic uptake of policy innovation. We analyse the anticipated spread of two supranational policies on coastal fisheries in the Pacific region â€“ the 'small-Scale Fisheries Guidelinesâ€™ and â€˜the New Songâ€™ â€“ in three countries: Kiribati, Solomon Islands and Vanuatu. Our approach combines instrumental perspectives on â€˜policy coherenceâ€™ with cognitiveâ€“normative perspectives on â€˜policy imageâ€™. Accordingly, we use two methods: a document-based comparison of the policies produced at different levels and interviews with national government officers in charge of policy deliberation and delivery. We find supranational-to-national policy coherence across most prescribed policy themes, except for emergent social themes such as â€˜genderâ€™ and â€˜human rightsâ€“based approachesâ€™. The views of government managers substantiate, and further augment, this finding. Crucially, managers' images (encompassing judgements, aspirations and convictions) represent personal and practical attributes involved in policy interpretation and implementation. Multi-scale policy diffusion is thus a translational process mediated by national-level staff, and managers' policy images offer nuanced and dynamic insights into why some policies are slow to take root while others take different shape to their agreed meanings. Analysts and policymakers must consider and mobilise translational approaches and policy images in order to understand and facilitate successful domestic implementation of international agreements. Â© 2018 Elsevier Ltd</v>
      </c>
      <c r="J36" s="41">
        <f>IF(ISNUMBER(SEARCH("Yes",'2_all_summary'!$H35)),IF(ISNUMBER(SEARCH("Yes",'2_all_summary'!F35)),1,2),IF(ISNUMBER(SEARCH("No",'2_all_summary'!F35)),4,3))</f>
        <v>1</v>
      </c>
    </row>
    <row r="37" spans="6:10" x14ac:dyDescent="0.3">
      <c r="G37" s="41"/>
      <c r="H37" s="41" t="str">
        <f>'2_all_summary'!D36</f>
        <v>A revolution in management?</v>
      </c>
      <c r="I37" s="41" t="str">
        <f>'2_all_summary'!E36</f>
        <v>Since 1998, the State of California has taken dramatic steps to reform its management of activities affecting marine wildlife. The passage of the Marine Life Management Act in 1998 and the Marine Life Protection Act in 1999, as well as the initiation of a community-based process to establish marine reserves at the Channel Islands mirror policy changes at the national level. This paper focuses on the general historical background for these changes and on the passage and early implementation of the Marine Life Management Act (MLMA). After briefly discussing the Marine Life Protection Act (MLPA) and the Channel Islands marine reserves process, the paper evaluates progress in implementing reform, and identifies challenges for the future.</v>
      </c>
      <c r="J37" s="41">
        <f>IF(ISNUMBER(SEARCH("Yes",'2_all_summary'!$H36)),IF(ISNUMBER(SEARCH("Yes",'2_all_summary'!F36)),1,2),IF(ISNUMBER(SEARCH("No",'2_all_summary'!F36)),4,3))</f>
        <v>4</v>
      </c>
    </row>
    <row r="38" spans="6:10" x14ac:dyDescent="0.3">
      <c r="G38" s="41"/>
      <c r="H38" s="41" t="str">
        <f>'2_all_summary'!D37</f>
        <v>Assessment of ecological vulnerability to climate variability on coastal fishing communities: A study of Ungwana Bay and Lower Tana Estuary, Kenya</v>
      </c>
      <c r="I38" s="41" t="str">
        <f>'2_all_summary'!E37</f>
        <v>Fisheries resources are important in supporting the livelihood of many coastal communities especially in the developing tropical countries. Fisheries resources however, continue to face unprecedented pressure from the impacts of climate change, and this presents both ecological and socio-economic challenges to the dependent communities. This paper assessed the ecological vulnerability to climate variability of artisanal fishing communities in Ungwana Bay and the Lower Tana Delta in Kenya, using selected fin fish species. A combination of approaches were adopted and used to identify and determine exposure, sensitivity, and adaptation indicators. These included a critical review of existing literature, socio-economic survey, and computation of temperature and rainfall variation using long term data from 1983 to 2015. The method of Equal Weights (EW) was applied to all indicators after normalization. The data was normalized in a scale of 0â€“1, where 0 indicated low vulnerability level and 1 high vulnerability. By using composite index, the selected Ngomeni and Ozi fishing communities within the larger Ungwana Bay and Lower Tana Delta indicated high levels of vulnerability of 0.9 and 0.8 respectively. Due to high vulnerability level and poor adaptation capacity by the local fishing communities in the selected study sites, we recommend government and non-governmental agencies to reinforce community based organizations (CBOs) activities on ecological conservation and social network creation to promote short and long term adaptation measures. Â© 2018 Elsevier Ltd</v>
      </c>
      <c r="J38" s="41">
        <f>IF(ISNUMBER(SEARCH("Yes",'2_all_summary'!$H37)),IF(ISNUMBER(SEARCH("Yes",'2_all_summary'!F37)),1,2),IF(ISNUMBER(SEARCH("No",'2_all_summary'!F37)),4,3))</f>
        <v>4</v>
      </c>
    </row>
    <row r="39" spans="6:10" x14ac:dyDescent="0.3">
      <c r="G39" s="41"/>
      <c r="H39" s="41" t="str">
        <f>'2_all_summary'!D38</f>
        <v>The Ghosts of Fisheries Management</v>
      </c>
      <c r="I39" s="41" t="str">
        <f>'2_all_summary'!E38</f>
        <v>The scientific analysis and management of fisheries has been dominated by three institutional orthodoxies: state regulation, market exchange and community-based management. This paper argues that these static, substantive, metaphors obscure a consideration of the dynamic temporal interplay between stakeholders and their environment. To address this vacuity the paper outlines a process-sociological approach and applies it to the historical development of fisheries management in the Tam Giang Lagoon, in Central Vietnam. The analysis shows that the interplay between different groups of fishers, the Vietnamese state, and the lagoon environment, over time, structures future struggles. As such, this interplay needs to be understood as a causal force of its own in the development of fisheries management. Endorsement of the analysis raises important questions concerning the potential of policy and planning to control fisheries. Â© 2012 Copyright Taylor and Francis Group, LLC.</v>
      </c>
      <c r="J39" s="41">
        <f>IF(ISNUMBER(SEARCH("Yes",'2_all_summary'!$H38)),IF(ISNUMBER(SEARCH("Yes",'2_all_summary'!F38)),1,2),IF(ISNUMBER(SEARCH("No",'2_all_summary'!F38)),4,3))</f>
        <v>4</v>
      </c>
    </row>
    <row r="40" spans="6:10" x14ac:dyDescent="0.3">
      <c r="G40" s="41"/>
      <c r="H40" s="41" t="str">
        <f>'2_all_summary'!D39</f>
        <v>Adaptive capacity of marine comanagement: a comparative analysis of the influence of colonial legacies and integrated traditional governance on outcomes in the Pacific</v>
      </c>
      <c r="I40" s="41" t="str">
        <f>'2_all_summary'!E39</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40" s="41">
        <f>IF(ISNUMBER(SEARCH("Yes",'2_all_summary'!$H39)),IF(ISNUMBER(SEARCH("Yes",'2_all_summary'!F39)),1,2),IF(ISNUMBER(SEARCH("No",'2_all_summary'!F39)),4,3))</f>
        <v>2</v>
      </c>
    </row>
    <row r="41" spans="6:10" x14ac:dyDescent="0.3">
      <c r="G41" s="41"/>
      <c r="H41" s="41" t="str">
        <f>'2_all_summary'!D40</f>
        <v>Neoliberalization, decentralization and community-based natural resources management in Malawi: The first sixteen years and looking ahead</v>
      </c>
      <c r="I41" s="41" t="str">
        <f>'2_all_summary'!E40</f>
        <v>This article reviews the paradoxical gap between theory/policy and reality from 16 years of community-based natural resources management (CBNRM) in Malawi's fisheries, forestry and wildlife sectors, focusing on influences of imported neoliberal blueprints. The article argues that CBNRM has created shifting institutional hybridities melding neoliberal principles and modern institutions with neo-patrimonial institutions, producing more challenges than opportunities. Recent gains and bias toward revenue generation have not been matched by practical measures for ecological sustainability. Synthesis of trends, challenges, lessons and opportunities through an institutional choice lens contributes to understanding of relative costs and benefits of CBNRM in delivering ecological and socio-economic goals. Â© 2012 SAGE Publications.</v>
      </c>
      <c r="J41" s="41">
        <f>IF(ISNUMBER(SEARCH("Yes",'2_all_summary'!$H40)),IF(ISNUMBER(SEARCH("Yes",'2_all_summary'!F40)),1,2),IF(ISNUMBER(SEARCH("No",'2_all_summary'!F40)),4,3))</f>
        <v>4</v>
      </c>
    </row>
    <row r="42" spans="6:10" x14ac:dyDescent="0.3">
      <c r="G42" s="41"/>
      <c r="H42" s="41" t="str">
        <f>'2_all_summary'!D41</f>
        <v>Lessons for modern management from the South Pacific</v>
      </c>
      <c r="I42" s="41" t="str">
        <f>'2_all_summary'!E41</f>
        <v>A traditional Pacific islands coastal resource management system is a community-based, participatory system for the integrated management of both land and sea. It is an expression of social relationships between people, expressed as rights to exploit resources. It is an area in which traditional or customary fishing rights are exercised as part of a land-sea area which a particular group, related through kinship, collectively owns. There may be another group associated with that "primary' group which has rights of use in the area. These rights are bound by unwritten management rules. Traditional South Pacific islander fisheries management systems have long included many progressive elements of "western' fisheries management, including limited entry; seasonal, spatial, gear, size, and species restrictions; prior appropriation rights; and the concept of sole ownership, among others. However, they may lack some of the features necessary for management for sustainable development. -from Author</v>
      </c>
      <c r="J42" s="41">
        <f>IF(ISNUMBER(SEARCH("Yes",'2_all_summary'!$H41)),IF(ISNUMBER(SEARCH("Yes",'2_all_summary'!F41)),1,2),IF(ISNUMBER(SEARCH("No",'2_all_summary'!F41)),4,3))</f>
        <v>1</v>
      </c>
    </row>
    <row r="43" spans="6:10" x14ac:dyDescent="0.3">
      <c r="F43" s="6" t="e">
        <f>D43/E45</f>
        <v>#DIV/0!</v>
      </c>
      <c r="G43" s="41"/>
      <c r="H43" s="41" t="str">
        <f>'2_all_summary'!D42</f>
        <v>Fisheries Management: Progress Towards Sustainability</v>
      </c>
      <c r="I43" s="41" t="str">
        <f>'2_all_summary'!E42</f>
        <v>The world's stocks of wild fish continue to decline, making the task of finding innovative, sustainable and socially acceptable methods of fisheries management more important than ever. Several new approaches from around the world have proved to be successful in stemming the decline whilst increasing fish catches, and under the editorship of McClanahan and Castilla this international team of authors have looked to these examples to provide the reader with carefully chosen case studies offering practical suggestions and solutions for problem fisheries elsewhere. Coverage includes: Community based fisheries. Collaborative and co-operative fisheries management. Coastal fisheries management. The future for sustainable fisheries management. Written by many of the world's most experienced practitioners Fisheries Management: Progress toward sustainability is an important purchase for all fisheries scientists, managers and conservationists. All libraries in universities and research establishments where this area is studied and taught will find this book a valuable addition to their shelves. Â© 2007 by Blackwell Publishing Ltd.</v>
      </c>
      <c r="J43" s="41">
        <f>IF(ISNUMBER(SEARCH("Yes",'2_all_summary'!$H42)),IF(ISNUMBER(SEARCH("Yes",'2_all_summary'!F42)),1,2),IF(ISNUMBER(SEARCH("No",'2_all_summary'!F42)),4,3))</f>
        <v>4</v>
      </c>
    </row>
    <row r="44" spans="6:10" x14ac:dyDescent="0.3">
      <c r="F44" s="6" t="e">
        <f>C44/E45</f>
        <v>#DIV/0!</v>
      </c>
      <c r="G44" s="41"/>
      <c r="H44" s="41" t="str">
        <f>'2_all_summary'!D43</f>
        <v>The nature-culture boundary and ocean policy: Great Barrier Island, New Zealand</v>
      </c>
      <c r="I44" s="41" t="str">
        <f>'2_all_summary'!E43</f>
        <v>This article analyzes New Zealand's rights-based system of fisheries management from the perspective of local stakeholders on northern Great Barrier Island. The research identified differing perspectives through use of the concept of "boundary construction," not only in terms of society and nature but also among societal institutions. Great Barrier Island participants exhibited significant differences, especially between staff of the local Department of Conservation and local Maori, both of whom were engaged in negotiating policy implementation at the local level. These differences expressed themselves in conceptions of both societal boundaries - the scale at which community was envisioned - and conceptions of the boundary between nature and culture. The findings confirm the need for the continued development of models of community-based resource management as well as for the conceptual integration of society and nature in the realm of policy construction. Copyright Â© 2007 by the American Geographical Society of New York.</v>
      </c>
      <c r="J44" s="41">
        <f>IF(ISNUMBER(SEARCH("Yes",'2_all_summary'!$H43)),IF(ISNUMBER(SEARCH("Yes",'2_all_summary'!F43)),1,2),IF(ISNUMBER(SEARCH("No",'2_all_summary'!F43)),4,3))</f>
        <v>4</v>
      </c>
    </row>
    <row r="45" spans="6:10" x14ac:dyDescent="0.3">
      <c r="G45" s="41"/>
      <c r="H45" s="41" t="str">
        <f>'2_all_summary'!D44</f>
        <v>Classification of coastal communities reporting commercial fish landings in the U.S. Northeast region: Developing and testing a methodology</v>
      </c>
      <c r="I45" s="41" t="str">
        <f>'2_all_summary'!E44</f>
        <v>The National Marine Fisheries Service is required by law to conduct social impact assessments of communities impacted by fishery management plans. To facilitate this process, we developed a technique for grouping communities based on common sociocultural attributes. Multivariate data reduction techniques (e.g. principal component analyses, cluster analyses) were used to classify Northeast U.S. fishing communities based on census and fisheries data. The comparisons indicate that the clusters represent real groupings that can be verified with the profiles. We then selected communities representative of different values on these multivariate dimensions for in-depth analysis. The derived clusters are then compared based on more detailed data from fishing community profiles. Ground-truthing (e.g. visiting the communities and collecting primary information) a sample of communities from three clusters (two overlapping geographically) indicates that the more remote techniques are sufficient for typing the communities for further in-depth analyses. The in-depth analyses provide additional important information which we contend is representative of all communities within the cluster.</v>
      </c>
      <c r="J45" s="41">
        <f>IF(ISNUMBER(SEARCH("Yes",'2_all_summary'!$H44)),IF(ISNUMBER(SEARCH("Yes",'2_all_summary'!F44)),1,2),IF(ISNUMBER(SEARCH("No",'2_all_summary'!F44)),4,3))</f>
        <v>4</v>
      </c>
    </row>
    <row r="46" spans="6:10" x14ac:dyDescent="0.3">
      <c r="G46" s="41"/>
      <c r="H46" s="41" t="str">
        <f>'2_all_summary'!D45</f>
        <v>Fijian villagers adapt to changes in local fisheries</v>
      </c>
      <c r="I46" s="41" t="str">
        <f>'2_all_summary'!E45</f>
        <v>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economy.This paper analyzes some of the problems encountered by a village-run fishing cooperative in rural Fiji. Concern about the limited success of this fishing cooperative led the villagers of Kaba Point, Fiji to ask for biological and socioeconomic studies to determine the roots of the cooperative's problems. The villagers also required an assessment of their proposal to revitalize the cooperative through a development scheme that would enable them to increase their catch. The surveys, undertaken by researchers from the University of the South Pacific and the Fiji Fisheries Division, indicate that the area has been overfished, primarily through the widespread local and commercial use of gillnets and the reliance on fishing as a sole source of village income, and further expansion of the current resource exploitation patterns would be very damaging. In addition, although the cooperative provides an important sense of communalism in the village, only a few people regularly provide fish to the coop. The semi-subsistence lifestyle of rural Fiji is one factor limiting villagers participation in full-time fishing activities. The traditional social and management structures inherent in this village (especially, marine tenure, chiefly responsibility for the community, and a demonstrated history of communal projects) can form a strong basis for a modern community-based marine management program. However, if not carefully watched, resources can also be locally mismanaged because of the increasing demands of the modern market-driven economy.</v>
      </c>
      <c r="J46" s="41">
        <f>IF(ISNUMBER(SEARCH("Yes",'2_all_summary'!$H45)),IF(ISNUMBER(SEARCH("Yes",'2_all_summary'!F45)),1,2),IF(ISNUMBER(SEARCH("No",'2_all_summary'!F45)),4,3))</f>
        <v>1</v>
      </c>
    </row>
    <row r="47" spans="6:10" x14ac:dyDescent="0.3">
      <c r="G47" s="41"/>
      <c r="H47" s="41" t="str">
        <f>'2_all_summary'!D46</f>
        <v>Communityâ€based Fisheries Management, Tradition and the Challenges of Development in Marovo, Solomon Islands</v>
      </c>
      <c r="I47" s="41" t="str">
        <f>'2_all_summary'!E46</f>
        <v>This study examines traditional fisheriesâ€related resource management through a case in which local communities, from a basis of customary, â€˜common propertyâ€™ control over the sea and its resources, handle a multitude of development issues. Presenting first some important issues relating to people's role in fisheries management and to the â€˜common propertyâ€™ debate, the article then describes a traditional system for management of land and sea resources in a Pacific Islands society; that of Marovo Lagoon, Solomon Islands. Emphasis is given to fisheries resources, with a view to explaining in practical terms how a system of customary marine tenure operates under the wider social, political, economic and ecological circumstances of change arising from development pressures. Against this background, assessments are made of the viability of this traditional fisheries management system under present conditions of state control and of both external and internal pressures for largeâ€scale resource development enterprises. Â© 1994 Institute of Social Studies</v>
      </c>
      <c r="J47" s="41">
        <f>IF(ISNUMBER(SEARCH("Yes",'2_all_summary'!$H46)),IF(ISNUMBER(SEARCH("Yes",'2_all_summary'!F46)),1,2),IF(ISNUMBER(SEARCH("No",'2_all_summary'!F46)),4,3))</f>
        <v>1</v>
      </c>
    </row>
    <row r="48" spans="6:10" x14ac:dyDescent="0.3">
      <c r="G48" s="41"/>
      <c r="H48" s="41" t="str">
        <f>'2_all_summary'!D47</f>
        <v>Management of traditional common fishing grounds: The experience of the para community, indonesia</v>
      </c>
      <c r="I48" s="41" t="str">
        <f>'2_all_summary'!E47</f>
        <v>The experience of the Para fishing community in managing its traditional fishing commons is explored. The concepts, methods, challenges to survive, and transformations in the direction of traditional community-based management in coastal fisheries are documented. Some lessons can be extracted from the Para experience that may be useful as an additional perspective in governing new management regimes for sustainable use of fishing commons. Evidence at Para shows that the fishers themselves founded the basis of management, erected an effective organization, constructed the equity share principle, invented and enforced regulations, and meted out the punishments. The delegation of authority in the local community to establish their sea tenure system is considered as a pivotal element in the management of communal property resources. Â© 1996 Taylor &amp; Francis.</v>
      </c>
      <c r="J48" s="41">
        <f>IF(ISNUMBER(SEARCH("Yes",'2_all_summary'!$H47)),IF(ISNUMBER(SEARCH("Yes",'2_all_summary'!F47)),1,2),IF(ISNUMBER(SEARCH("No",'2_all_summary'!F47)),4,3))</f>
        <v>4</v>
      </c>
    </row>
    <row r="49" spans="7:10" x14ac:dyDescent="0.3">
      <c r="G49" s="41"/>
      <c r="H49" s="41" t="str">
        <f>'2_all_summary'!D48</f>
        <v>Evaluation of the Impact of a Pharmacist-Led Telehealth Clinic on Diabetes-Related Goals of Therapy in a Veteran Population</v>
      </c>
      <c r="I49" s="41" t="str">
        <f>'2_all_summary'!E48</f>
        <v>Objectives Telemedicine has been offered as a way to ensure that all patients, including those who live in rural areas, have access to the same health care. This study was performed to evaluate the benefit of a real-time, clinic-based video telehealth (Clinical Video Telehealth [CVT]) program and the impact of a pharmacist-led CVT clinic for chronic disease state management. The primary objective was to evaluate changes from baseline values, in veterans referred by primary care providers to this clinic. Methods This was a single-center, prospective, pre-post pilot study that also included a post-patient satisfaction survey. The study was conducted at the Tennessee Valley Healthcare System, which is composed of two medical centers and 12 community-based outpatient clinics (CBOCs) located away from the two main facilities. Fifteen clinical pharmacy specialists (CPSs) - seven at the two main facilities and eight at the CBOCs - provide disease state management clinical pharmacy services. One of the seven CPSs at the main facilities works via telemedicine and provides services to the CBOCs where on-site clinical pharmacy services did not exist. The primary outcomes were changes from baseline in A1C, LDL level, systolic blood pressure, and diastolic blood pressure after 6 months of CVT services by the CPS. Secondary outcomes were the percentages of patients meeting American Diabetes Association treatment goals for hemoglobin A1c (A1C), low-density lipoprotein level, and blood pressure, both individually and in combination after attending a pharmacist-led CVT program; the level of patient satisfaction with pharmacists' care and with CVT as a method of receiving chronic disease management, specifically for diabetes; and medication additions or changes made by the pharmacist. Results Twenty-six patients completed the 6-month evaluation. A significant decrease in A1C of 2% from baseline was observed (p=0.0002), and the percentage of patients meeting goal A1C significantly increased from 0% at baseline to 38% at 6 months (p=0.0007). Overall patient satisfaction scores were also high, with a median score 39.5 (interquartile range 36-40) of a maximum score of 40. Conclusion Six months of CVT clinic attendance significantly improved A1C values and the overall percentage of patients meeting their goal A1C values in this veteran population. In addition, patient satisfaction scores also indicated a high level of satisfaction with the pharmacist-led CVT service. Â© Published 2016. This article is a U.S. Government work and is in the public domain in the USA.</v>
      </c>
      <c r="J49" s="41">
        <f>IF(ISNUMBER(SEARCH("Yes",'2_all_summary'!$H48)),IF(ISNUMBER(SEARCH("Yes",'2_all_summary'!F48)),1,2),IF(ISNUMBER(SEARCH("No",'2_all_summary'!F48)),4,3))</f>
        <v>4</v>
      </c>
    </row>
    <row r="50" spans="7:10" x14ac:dyDescent="0.3">
      <c r="G50" s="41"/>
      <c r="H50" s="41" t="str">
        <f>'2_all_summary'!D49</f>
        <v>Modeling short-term fishing dynamics in a small-scale intertidal shellfishery</v>
      </c>
      <c r="I50" s="41" t="str">
        <f>'2_all_summary'!E49</f>
        <v>We assessed the relative contribution of a set of predictors on the short-term dynamics of the yellow clam intertidal fishery in Uruguay based on a community-based data collection program for five consecutive fishing seasons. Results of generalized linear mixed models showed that the occurrence of fishable days depends on the absence of red tide events and prevailing wind conditions, but also was related to the timing of each fishing event throughout the fishing season. Furthermore, higher fishing yields were coincident with the prevalence of northerly offshore winds. Catch per unit of effort levels of each fishing event were mostly related to interannual characteristics of each fishing season and, to a lesser extent, with fisher attributes (gender and age) and the timing of each fishing event. The adverse effect of red tides and unfavorable environmental conditions impose a high degree of uncertainty in this social-ecological system, leading to economic inefficiency. A key challenge for successful management of the yellow clam fishery and other similar small-scale fisheries relies in considering not only the resource and the governance subsystems, but also the dynamics of the resource users, together with relevant external drivers affecting them. Â© 2018 Elsevier B.V.</v>
      </c>
      <c r="J50" s="41">
        <f>IF(ISNUMBER(SEARCH("Yes",'2_all_summary'!$H49)),IF(ISNUMBER(SEARCH("Yes",'2_all_summary'!F49)),1,2),IF(ISNUMBER(SEARCH("No",'2_all_summary'!F49)),4,3))</f>
        <v>4</v>
      </c>
    </row>
    <row r="51" spans="7:10" x14ac:dyDescent="0.3">
      <c r="G51" s="41"/>
      <c r="H51" s="41" t="str">
        <f>'2_all_summary'!D50</f>
        <v>Long-Term Stability of the Faunal Community of a Subtropical Estuary: Evaluating Disturbances in the Context of Interannual Variability</v>
      </c>
      <c r="I51" s="41" t="str">
        <f>'2_all_summary'!E50</f>
        <v>Estuarine and coastal marine ecosystems can have significant intra- and interannual variability in faunal community structure, complicating management response to disturbances as disturbance effects must be detectable within normal variability and on timescales relevant to management entities. We examined a long-term, multi-gear dataset on estuarine faunal (fish and select invertebrate) communities to determine if community structure changes due to disturbances could be detected on management-relevant timescales (e.g., years), given that these communities have known seasonal and interannual variability. Results from multivariate, community-based analyses, and several univariate diversity indices for fauna of Tampa Bay, Florida, USA suggested general community stability over the long term, with the exceptions of 2005â€“2006 (prolonged red tide event) and 2010 (extreme cold event in winter). Community structure was notably outside the typical variability for both time periods. In 2005, species richness decreased by half for one gear type and was the lowest on record for the other two gear types. In 2010, when the relative abundance of a top predator decreased by 50% from cold-related mortality, Simpsonâ€™s diversity index was the lowest on record for one gear type. The red tide and extreme-cold events differed in duration and the number of taxa directly impacted (multispecies vs. single-species, respectively) but both multivariate and univariate analyses indicated significant deviation in the faunal community structure during these years. Within 1â€“3Â years after these major events, however, the community seemed to have returned to a structure like that of previous years, suggesting long-term stability and resilience. Our results confirm that multivariate and univariate analyses can detect major disturbances to estuarine faunal communities, which gives management entities options for which analysis approach is appropriate for their needs. Since the Tampa Bay faunal communities recovered within 3Â years, we suggest that where long-term monitoring exists, active restoration might be deferred while monitoring for signs of recovery following the removal of a perturbation. This is a fundamental part of sound adaptive management processes to promote sustainable ecosystems. Â© 2020, Coastal and Estuarine Research Federation.</v>
      </c>
      <c r="J51" s="41">
        <f>IF(ISNUMBER(SEARCH("Yes",'2_all_summary'!$H50)),IF(ISNUMBER(SEARCH("Yes",'2_all_summary'!F50)),1,2),IF(ISNUMBER(SEARCH("No",'2_all_summary'!F50)),4,3))</f>
        <v>4</v>
      </c>
    </row>
    <row r="52" spans="7:10" x14ac:dyDescent="0.3">
      <c r="G52" s="41"/>
      <c r="H52" s="41" t="str">
        <f>'2_all_summary'!D51</f>
        <v>Exclusive economic zones and the management of fisheries in the South China Sea</v>
      </c>
      <c r="I52" s="41" t="str">
        <f>'2_all_summary'!E51</f>
        <v>The 1982 United Nations Convention on the Law of the Sea (LOSC), with the provisions for defining an Exclusive Economic Zone (EEZ), is the international agreement that has had the greatest influence on the structure of fisheries policies in national and international arenas. It had the profound effect of increasing the contribution of fisheries to the national gross domestic product or GDP. It brought about a redistribution of benefits from fishing from distant water fishing fleets to the coastal states. Investments flowed in to the fisheries sector. Countries that had fisheries resources but limited capacity to exploit them established joint ventures with states that owned fishing fleets (ADB, 1997). The end result was a substantial increase in the contribution of fisheries to the national GDP especially in developing countries and the overall shift in total capture fisheries production from the developed to the developing world (Delgado et al., 2003). The LOSC and the EEZ are strongly associated with ownership and the implication that fisheries will be better managed within some property rights regime. These concepts were modified by coastal states to apply to fisheries management policies at the scale of local governments and even communities. Shortly after the Third United Nations Conference on the Law of the Sea ended in 1982, community-based initiatives to define fishing rights and effectively manage fisheries proliferated. There was a stronger effort to move national policy toward devolution of fisheries management to local government units and encourage co-management and stakeholder participation in the management of coastal resources. There were several efforts to develop Integrated Coastal Zone Management (ICZM) Plans and establish Community Based Coastal Resource Management (CBCRM) strategies in the Philippines first, and later in Indonesia, Thailand, Malaysia and Vietnam. In this paper, we present case studies where there is a poor institutional fit between the EEZs of coastal states and the natural structure of fisheries resources. This has led to the formulation of inadequate fisheries policies, difficulties in monitoring and controlling the overexploitation of fish stocks, and a massive degradation of fish habi tats vital to the survival and sustainability of stocks. In the first two decades of the LOSC, states have focused on implementing Articles 55-56 and 61-62, which detailed their jurisdiction and right to exploit resources optimally. In this next decade of implementing the LOSC, states will need to consider the provisions for transboundary cooperation detailed in Articles 63 to 67 of Part V of the LOSC. We highlight the importance of knowledge of institutional interplay in fisheries management at the local, sub-national, national and regional scales, and how this relates to the structure of fish stocks and national jurisdiction. We also suggest some research priorities and institutional adjustments required to increase the chances of devising a successful fisheries policy, embody a broader regional perspective of the needs and aspirations of fisheries, as well as national goals. The case studies presented are derived from the experiences of coastal states that border the South China Sea. Â© 2005 Springer. All Rights Reserved.</v>
      </c>
      <c r="J52" s="41">
        <f>IF(ISNUMBER(SEARCH("Yes",'2_all_summary'!$H51)),IF(ISNUMBER(SEARCH("Yes",'2_all_summary'!F51)),1,2),IF(ISNUMBER(SEARCH("No",'2_all_summary'!F51)),4,3))</f>
        <v>4</v>
      </c>
    </row>
    <row r="53" spans="7:10" x14ac:dyDescent="0.3">
      <c r="G53" s="41"/>
      <c r="H53" s="41" t="str">
        <f>'2_all_summary'!D52</f>
        <v>Social dimensions of local fisheries co-management in the Coral Triangle</v>
      </c>
      <c r="I53" s="41" t="str">
        <f>'2_all_summary'!E52</f>
        <v>SUMMARY The challenge to manage coastal resources within Asia-Pacific's Coral Triangle has gained global attention. Co-management is promoted as a key strategy to address this challenge. Contemporary community-based co-management often leads to 'hybridization' between local (customary) practices, and science-based management and conservation. However, the form of this hybrid has rarely been critically analysed. This paper presents examples of co-management practices in eastern Indonesia and Solomon Islands, focusing in particular on area closures. In contrast to the temporary closures used before the influx of sustainability discourses, contemporary closures are periodically-harvested but predominantly closed, reflecting attempts to reduce fishing effort and enhance ecological sustainability. When areas are opened, harvests are relatively short and largely triggered by the social and economic needs of particular individuals or whole communities. In all cases, engagement with environmental management interventions has led to more formalized access and use arrangements. The harvesting and management practices observed are influenced by these relatively recent interventions designed to promote sustainability, but also by religious institutions, increasing resource demand, and modernization. This study unpacks some of the contemporary influences, particularly environmental sustainability initiatives, on local management practices, and provides insights for co-management in practice. Copyright Â© Foundation for Environmental Conservation 2015.</v>
      </c>
      <c r="J53" s="41">
        <f>IF(ISNUMBER(SEARCH("Yes",'2_all_summary'!$H52)),IF(ISNUMBER(SEARCH("Yes",'2_all_summary'!F52)),1,2),IF(ISNUMBER(SEARCH("No",'2_all_summary'!F52)),4,3))</f>
        <v>4</v>
      </c>
    </row>
    <row r="54" spans="7:10" x14ac:dyDescent="0.3">
      <c r="G54" s="41"/>
      <c r="H54" s="41" t="str">
        <f>'2_all_summary'!D53</f>
        <v>Facing limits in oceanic fisheries: Part I: Extent of the problem and policy responses</v>
      </c>
      <c r="I54" s="41" t="str">
        <f>'2_all_summary'!E53</f>
        <v>Research from the Food and Agriculture Organization of the United Nations (FAO) and fishery scientists indicates that the wild catch offish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discusses policy responses at the national and international level. How policy makers respond to the overextension of the marine fishing industry will determine the extent of job loss, hunger and dislocation that will result. Part II, to be published in the Forum's next issue (February 1995), will examine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 based management. 1994 United Nations</v>
      </c>
      <c r="J54" s="41">
        <f>IF(ISNUMBER(SEARCH("Yes",'2_all_summary'!$H53)),IF(ISNUMBER(SEARCH("Yes",'2_all_summary'!F53)),1,2),IF(ISNUMBER(SEARCH("No",'2_all_summary'!F53)),4,3))</f>
        <v>4</v>
      </c>
    </row>
    <row r="55" spans="7:10" x14ac:dyDescent="0.3">
      <c r="G55" s="41"/>
      <c r="H55" s="41" t="str">
        <f>'2_all_summary'!D54</f>
        <v>Madagascar Fish Eagle productivity in the Tsimembo-Manambolomaty Protected Area and surrounding habitat of western Madagascar</v>
      </c>
      <c r="I55" s="41" t="str">
        <f>'2_all_summary'!E54</f>
        <v>We monitored the productivity of the critically endangered Madagascar Fish Eagle Haliaeetus vociferoides inside and outside of the Tsimembo-Manambolomaty Protected Area (T-M PA), western Madagascar from 2010 to 2015. We recorded 14 breeding pairs inside and 13 outside T-M PA. The T-M PA and surrounding habitat hosted respectively 10 and six breeding polyandrous pairs, composed of one adult female and two adult males. During the six-year study period, 101 eggs were laid in nests in T-M PA of which 60 hatched and 58 young fledged. We recorded 62 eggs laid in nests outside the T-M PA of which 39 hatched and 36 young fledged. Productivity was similar at both sites, inside and outside T-M PA, with 0.84 (58/69) and 0.76 (36/47) fledgling per nesting attempt and 0.69 (58/84) and 0.5 (36/72) fledglings per territorial pair, respectively. Polyandrous pairs have higher productivity compared with normal pairs. Threats to Madagascar Fish Eagles and their habitat were low due to the existence of a community-based resource management system called the Local Management Secured System (GELOSE) inside and outside the T-M PA. This system is based on strengthening local traditional customs and rules, and involving local people in managing their natural resources sustainably along with biodiversity conservation. Â© 2018 NISC (Pty) Ltd.</v>
      </c>
      <c r="J55" s="41">
        <f>IF(ISNUMBER(SEARCH("Yes",'2_all_summary'!$H54)),IF(ISNUMBER(SEARCH("Yes",'2_all_summary'!F54)),1,2),IF(ISNUMBER(SEARCH("No",'2_all_summary'!F54)),4,3))</f>
        <v>4</v>
      </c>
    </row>
    <row r="56" spans="7:10" x14ac:dyDescent="0.3">
      <c r="G56" s="41"/>
      <c r="H56" s="41" t="str">
        <f>'2_all_summary'!D55</f>
        <v>Hidden benefits and risks of partial protection for coral reef fisheries</v>
      </c>
      <c r="I56" s="41" t="str">
        <f>'2_all_summary'!E55</f>
        <v>Partially protected areas are now the dominant global form of spatial management aimed at preserving ecosystem integrity and managing human use. However, most evaluations of their efficacy use only a narrow set of conservation indicators that reflect a fraction of ways in which protection can succeed or fail. In this paper, we examine three case studies of partially protected coral reef fishery systems to evaluate benefits and risks of their use as a management tool. We use data from community-based management arrangements in three Pacific Island countries to demonstrate three vignettes of how partial protection can boost fisheries production, enhance the ease with which fishers catch their prey, and alter the composition of fisheries yields. These changes in fisheries productivity, catchability, and vulnerability under partial protection carry substantial benefits for fishers. However, they also carry significant risks for ecosystems and fisheries livelihoods unless adaptively managed so as to confer the short to medium term benefits in resource performance without risking longer term sustainability. Â© 2022 by the author(s). Published here under license by the Resilience Alliance.</v>
      </c>
      <c r="J56" s="41">
        <f>IF(ISNUMBER(SEARCH("Yes",'2_all_summary'!$H55)),IF(ISNUMBER(SEARCH("Yes",'2_all_summary'!F55)),1,2),IF(ISNUMBER(SEARCH("No",'2_all_summary'!F55)),4,3))</f>
        <v>1</v>
      </c>
    </row>
    <row r="57" spans="7:10" x14ac:dyDescent="0.3">
      <c r="G57" s="41"/>
      <c r="H57" s="41" t="str">
        <f>'2_all_summary'!D56</f>
        <v>A theory of scaling for community-based fisheries management</v>
      </c>
      <c r="I57" s="41" t="str">
        <f>'2_all_summary'!E56</f>
        <v>Community-based approaches to fisheries management has emerged as a mainstream strategy to govern dispersed, diverse and dynamic small scale fisheries. However, amplifying local community led sustainability outcomes remains an enduring challenge. We seek to fill a theoretical gap in the conceptualization of â€˜scaling up community-based fisheries managementâ€™. We draw on literature of agriculture innovations to provide a framework that takes into account process-driven and structural change occurring across multiple levels of governance, as well as different phases of scaling. We hypothesize that successful scaling requires engagement with all aspects of a governing regime, coalescing a range of actors, and therefore, is an enterprise that is larger than its parts. To demonstrate where the framework offers value, we illustrate the development of community-based fisheries management in Vanuatu according to the frameworkâ€™s main scaling dimensions. Â© 2021, The Author(s).</v>
      </c>
      <c r="J57" s="41">
        <f>IF(ISNUMBER(SEARCH("Yes",'2_all_summary'!$H56)),IF(ISNUMBER(SEARCH("Yes",'2_all_summary'!F56)),1,2),IF(ISNUMBER(SEARCH("No",'2_all_summary'!F56)),4,3))</f>
        <v>1</v>
      </c>
    </row>
    <row r="58" spans="7:10" x14ac:dyDescent="0.3">
      <c r="G58" s="41"/>
      <c r="H58" s="41" t="str">
        <f>'2_all_summary'!D57</f>
        <v>Assessment of governance of fisher communities of inland openwater fisheries in Bangladesh</v>
      </c>
      <c r="I58" s="41" t="str">
        <f>'2_all_summary'!E57</f>
        <v>The Community Based Fisheries Management (CBFM) with partnership arrangement of government, non-government organisations, fisher communities and other stakeholders has introduced community management of inland openwater fisheries in Bangladesh. This arrangement introduced CBFM approaches named fisher-led, community-led and women-led approach. One of the principles behind community based managed fisheries is to improve democratisation process of changing governance of fisheries aiming to manage their resources efficiently. The CBFM approach has made a significant contribution towards improvement of governance and democracy to fisher communities. Besides, a wider range of local institutional arrangements as community based organizations (CBOs) have been established through participatory process with legal entity. Now, there is practice of governance and democracy within CBOs and fisher communities. They are more efficient in participation of fisheries management. This paper presents and assesses the governance status of the fisher communities in inland openwater fisheries under co-management arrangement in Bangladesh. In summary, it might recommend at policy level to scale up community based fisheries approach to promote governance for better management with a long term commitment. Â© 2013 Elsevier Ltd.</v>
      </c>
      <c r="J58" s="41">
        <f>IF(ISNUMBER(SEARCH("Yes",'2_all_summary'!$H57)),IF(ISNUMBER(SEARCH("Yes",'2_all_summary'!F57)),1,2),IF(ISNUMBER(SEARCH("No",'2_all_summary'!F57)),4,3))</f>
        <v>4</v>
      </c>
    </row>
    <row r="59" spans="7:10" x14ac:dyDescent="0.3">
      <c r="G59" s="41"/>
      <c r="H59" s="41" t="str">
        <f>'2_all_summary'!D58</f>
        <v>Tonle Sap Lake, Cambodia: A perspective on its transborder hydrological and resources governance</v>
      </c>
      <c r="I59" s="41" t="str">
        <f>'2_all_summary'!E58</f>
        <v>Tonle Sap Lake is the largest freshwater lake in South East Asia, being situated at the heart of the Mekong River Basin. Governance of the lake over the recent past has been weak and overly complex, and the basin governance structure has changed over time in terms of its fisheries management framework. The governance framework initially focused on the commercial exploitation of fish resources, but has more recently switched to a community-based fisheries management, biodiversity conservation and open access model. This study discusses how the water flows occurring between the Mekong River and Tonle Sap Lake complicate the governance of the lake, and particularly its fisheries, biodiversity, land and water management activities. The establishment of the Tonle Sap Authority (TSA) in 2007 sought to address the governance challenges facing the lake. The current study concludes, however, that the TSA alone is not sufficient and that global, regional and national stakeholders must make an effort to ensure the water flows between the lake and the Mekong River are themselves considered a core governance issue for the Tonle Sap. Â© 2015 Wiley Publishing Asia Pty Ltd.</v>
      </c>
      <c r="J59" s="41">
        <f>IF(ISNUMBER(SEARCH("Yes",'2_all_summary'!$H58)),IF(ISNUMBER(SEARCH("Yes",'2_all_summary'!F58)),1,2),IF(ISNUMBER(SEARCH("No",'2_all_summary'!F58)),4,3))</f>
        <v>4</v>
      </c>
    </row>
    <row r="60" spans="7:10" x14ac:dyDescent="0.3">
      <c r="G60" s="41"/>
      <c r="H60" s="41" t="str">
        <f>'2_all_summary'!D59</f>
        <v>The difference that class makes: Neoliberalization and non-capitalism in the fishing industry of new england</v>
      </c>
      <c r="I60" s="41" t="str">
        <f>'2_all_summary'!E59</f>
        <v>Fishing economies are typically represented as pre-capitalist and as a barrier to capital accumulation rather than as an alternative economy with its own potentials. Privatization (and capitalism) appears logical and inevitable because "there is no alternative" described or given. The class analysis presented here focuses on questions of property and subjectivity and describes fishing as a non-capitalist and community-based economy consonant with both a tradition of common property and an image of "fishermen" as independent and interested in fairness and equity. While the latter is associated with a neoliberal subject aligned with the capitalist economy, a class analysis of fishing repositions "fishermen" as community subjects aligned with a community economy. Â© 2007 The Author Journal compilation Â© 2007 Editorial Board of Antipode.</v>
      </c>
      <c r="J60" s="41">
        <f>IF(ISNUMBER(SEARCH("Yes",'2_all_summary'!$H59)),IF(ISNUMBER(SEARCH("Yes",'2_all_summary'!F59)),1,2),IF(ISNUMBER(SEARCH("No",'2_all_summary'!F59)),4,3))</f>
        <v>4</v>
      </c>
    </row>
    <row r="61" spans="7:10" x14ac:dyDescent="0.3">
      <c r="G61" s="41"/>
      <c r="H61" s="41" t="str">
        <f>'2_all_summary'!D60</f>
        <v>CROI 2016: Hot spots in HIV infection and advances in HIV prevention</v>
      </c>
      <c r="I61" s="41" t="str">
        <f>'2_all_summary'!E60</f>
        <v>The 2016 Conference on Retroviruses and Opportunistic Infections (CROI) highlighted hot spots in HIV infection. Men who have sex with men (MSM), transgender populations, people who inject drugs, fisherfolk, migrants, adolescents, and older adults are heavily impacted in a number of regions. Stigma contributes to risk behaviors and HIV acquisition across populations. HIV testing is a crucial first step in the HIV care continuum, and several large community-based surveys are underway in Africa to increase HIV testing, linkage to care, and uptake of antiretroviral treatment. Advances in preexposure prophylaxis (PrEP) featured prominently at CROI 2016. Two large efficacy trials of a vaginal ring containing the investigational drug dapivirine demonstrated efficacy and safety in preventing HIV infections in women in Africa. Data on the safety of long-acting injectable PrEP and several investigational PrEP drugs and formulations were also presented. Knowledge and use of PrEP among MSM in the United States appears to be increasing, and high uptake was seen among black MSM when provided as part of a culturally tailored support program. The use of broadly neutralizing antibodies for HIV prevention is a novel and promising approach to be evaluated in efficacy trials. Â© 2016, IASâ€“USA. All rights reserved.</v>
      </c>
      <c r="J61" s="41">
        <f>IF(ISNUMBER(SEARCH("Yes",'2_all_summary'!$H60)),IF(ISNUMBER(SEARCH("Yes",'2_all_summary'!F60)),1,2),IF(ISNUMBER(SEARCH("No",'2_all_summary'!F60)),4,3))</f>
        <v>4</v>
      </c>
    </row>
    <row r="62" spans="7:10" x14ac:dyDescent="0.3">
      <c r="G62" s="41"/>
      <c r="H62" s="41" t="str">
        <f>'2_all_summary'!D61</f>
        <v>Community involvement in fisheries management: Experiences in the Gulf of Thailand countries</v>
      </c>
      <c r="I62" s="41" t="str">
        <f>'2_all_summary'!E61</f>
        <v>This paper examines the involvement of coastal communities in fisheries management among the countries of the Gulf of Thailand-Malaysia, Vietnam, Cambodia and Thailand. Initiatives to decentralize management to local governing bodies, to utilize traditional management methods and to engage in community agreements to protect local resources are explored. An examination of recent experiences indicates some movement toward more local involvement in management. However, the study also leads to several suggestions for the future: in Vietnam and Cambodia, there is a need for significant legislation to control fisheries operations and greater clarity of the role of communities in management; in Malaysia, there is an overall need for more support to local fisheries management; and in Thailand, the need is for greater support of local-level enforcement and monitoring activities. Â© 2009 Elsevier Ltd. All rights reserved.</v>
      </c>
      <c r="J62" s="41">
        <f>IF(ISNUMBER(SEARCH("Yes",'2_all_summary'!$H61)),IF(ISNUMBER(SEARCH("Yes",'2_all_summary'!F61)),1,2),IF(ISNUMBER(SEARCH("No",'2_all_summary'!F61)),4,3))</f>
        <v>4</v>
      </c>
    </row>
    <row r="63" spans="7:10" x14ac:dyDescent="0.3">
      <c r="G63" s="41"/>
      <c r="H63" s="41" t="str">
        <f>'2_all_summary'!D62</f>
        <v>Community-based organic agriculture in the Philippines</v>
      </c>
      <c r="I63" s="41" t="str">
        <f>'2_all_summary'!E62</f>
        <v>This paper explores institutional mechanisms that might be required to boost both organic agriculture and rural development in the Philippines. Special attention is paid to community-based organic agriculture as a pathway to rural development. The Philippines has two decades of experience of community-based natural resource management. Unlike public natural resources such as forests, watersheds or fisheries, however, the community-based organic agriculture programme is intended to deal with the private property regime. Thus, if the programme is to be successful, agrarian land reform must continue. Integrated rice- duck farming is among the suitable and viable options for organic agriculture, given that rice is a major agricultural crop and duck meat is popular in the Philippines. Area-based organic food certification systems need to be formulated and a government-farmers partnership should be forged to facilitate farmers' access to domestic and international organic food markets.</v>
      </c>
      <c r="J63" s="41">
        <f>IF(ISNUMBER(SEARCH("Yes",'2_all_summary'!$H62)),IF(ISNUMBER(SEARCH("Yes",'2_all_summary'!F62)),1,2),IF(ISNUMBER(SEARCH("No",'2_all_summary'!F62)),4,3))</f>
        <v>4</v>
      </c>
    </row>
    <row r="64" spans="7:10" x14ac:dyDescent="0.3">
      <c r="G64" s="41"/>
      <c r="H64" s="41" t="str">
        <f>'2_all_summary'!D63</f>
        <v>Empowerment and institutions: Managing fisheries in Uganda</v>
      </c>
      <c r="I64" s="41" t="str">
        <f>'2_all_summary'!E63</f>
        <v>The perception of communities as homogeneous and concern over representation and accountability of structures are key critiques of community-based natural resource management (CBNRM). A focus on understanding institutions that mediate access to, and control over, natural resources is seen as a way forward to improving management regimes that include local people. Experience in the implementation of integrated lake management in Uganda is drawn on to understand how institutions can be challenged to improve access to fisheries for marginalized stakeholders. Processes such as empowerment and the formation of accountable and representative structures are part of the way forward. Â© 2006 Elsevier Ltd. All rights reserved.</v>
      </c>
      <c r="J64" s="41">
        <f>IF(ISNUMBER(SEARCH("Yes",'2_all_summary'!$H63)),IF(ISNUMBER(SEARCH("Yes",'2_all_summary'!F63)),1,2),IF(ISNUMBER(SEARCH("No",'2_all_summary'!F63)),4,3))</f>
        <v>4</v>
      </c>
    </row>
    <row r="65" spans="7:10" x14ac:dyDescent="0.3">
      <c r="G65" s="41"/>
      <c r="H65" s="41" t="str">
        <f>'2_all_summary'!D64</f>
        <v>The fishery of sea-cucumber Holothuridae in Kilbat Village, Central Maluku Regency, Indonesia</v>
      </c>
      <c r="I65" s="41" t="str">
        <f>'2_all_summary'!E64</f>
        <v>Sea cumber is one of the valuable high economic resources. Worldwide, most sea cucumber fisheries are ineffectively managed, leading to declining stocks and potentially eroding the resilience of fisheries. The local fishermen of Kilbat Village have been exploiting sea cucumber for a long time with un-proper management pan. This study was aimed to investigate the utilization of sea cumber and assess its sustainability, and propose a sustainable management strategy. Field observation was used to analyze sea cucumber utilization, the Rapid appraisal to Fisheries (Rapfish) approach was used to assess its sustainability, whilst DPSIR was applied to perform a sustainable management strategy. The result shows that the local sea cucumber fishermen utilize sea cucumber as a source of income and self-consumption. The average sustainability was 61.17% of 100% sustainable scale and considered as fair sustain with institutional dimension being unsustain. There are 8 strategies proposed for sea cumber sustainable management with responses at D, P, S, and I level, A traditional indigenous knowledge (sasi) has been proposed for sea cucumber community-based fishery management. Â© Published under licence by IOP Publishing Ltd.</v>
      </c>
      <c r="J65" s="41">
        <f>IF(ISNUMBER(SEARCH("Yes",'2_all_summary'!$H64)),IF(ISNUMBER(SEARCH("Yes",'2_all_summary'!F64)),1,2),IF(ISNUMBER(SEARCH("No",'2_all_summary'!F64)),4,3))</f>
        <v>4</v>
      </c>
    </row>
    <row r="66" spans="7:10" x14ac:dyDescent="0.3">
      <c r="G66" s="41"/>
      <c r="H66" s="41" t="str">
        <f>'2_all_summary'!D65</f>
        <v>A role for partially protected areas on coral reefs: Maintaining fish diversity?</v>
      </c>
      <c r="I66" s="41" t="str">
        <f>'2_all_summary'!E65</f>
        <v>Completely banning fishing from coral reefs is now accepted to have significant benefits for marine biodiversity and in many cases, fisheries. However, the benefits of regulating fishing on coral reefs, by restricting the methods used, or the total amount of fishing, are less well understood, even though such regulations are much more likely to be supported by fishermen. This study assesses whether banning illegal, destructive fishing methods and reducing the numbers of fishermen visiting from outside an area benefits a coral reef fishery, despite unregulated fishing by local fishermen using non-destructive methods. The abundance, biomass, mean length, and species richness of nine commercially important fish families are compared across ten independent patch reefs inside and outside the 470km2 Menai Bay Conservation Area in Zanzibar, Tanzania. Even after taking into account the effect of differences in habitat and the distance between reefs, 61% (Â±19.7%) more fish species were found in regulated than unregulated reefs. Fish abundance, biomass, and length were not affected, suggesting that banning destructive fishing may improve biodiversity, but that further regulations may be required to improve fish stocks. Â© 2011 John Wiley &amp;amp; Sons, Ltd.</v>
      </c>
      <c r="J66" s="41">
        <f>IF(ISNUMBER(SEARCH("Yes",'2_all_summary'!$H65)),IF(ISNUMBER(SEARCH("Yes",'2_all_summary'!F65)),1,2),IF(ISNUMBER(SEARCH("No",'2_all_summary'!F65)),4,3))</f>
        <v>4</v>
      </c>
    </row>
    <row r="67" spans="7:10" x14ac:dyDescent="0.3">
      <c r="G67" s="41"/>
      <c r="H67" s="41" t="str">
        <f>'2_all_summary'!D66</f>
        <v>Coastal resources management planning and implementation for the Fishery Sector Program of the Philippines</v>
      </c>
      <c r="I67" s="41" t="str">
        <f>'2_all_summary'!E66</f>
        <v>This paper explains the methods being used to plan for and implement a coastal resources management (CRM) component of the Fishery Sector Program (FSP) for the Philippines. The FSP, supported by the Asian Development Bank and implemented by the Department of Agriculture, intends to generate CRM plans through site-specific planning processes and to implement these plans through local government and nongovernment participation. The FSP has six components which are complementary and partly overlapping, these are: fishery resource and ecological assessments; CRM in twelve priority bays; law enforcement; research and extension; credit to promote alternative livelihood options; and fisheries-related infrastructure improvement. The CRM component, which has implications for most of the other components, is being initially implemented in three bays as pilot sites for the FSP. CRM planning entails resource, ecological, socioeconomic, cultural, legal and institutional assessments for management. Formulation of CRM plans is through local government, communities and nongovernment organizations as facilitated by Departments of Agriculture, and Environment and Natural Resources field offices with guidance from the Project Management Office and the Bureau of Fisheries and Aquatic Resources in Manila. Strategies for the implementation of the CRM plans typically involve the use of community-based resource management schemes. These include municipal marine parks; municipal and bay wide boundaries, zones and use rights for particular areas and resources; artificial reefs; special law enforcement officers at the village level; localized education programs; alternative livelihood projects and bay-wide management councils.</v>
      </c>
      <c r="J67" s="41">
        <f>IF(ISNUMBER(SEARCH("Yes",'2_all_summary'!$H66)),IF(ISNUMBER(SEARCH("Yes",'2_all_summary'!F66)),1,2),IF(ISNUMBER(SEARCH("No",'2_all_summary'!F66)),4,3))</f>
        <v>4</v>
      </c>
    </row>
    <row r="68" spans="7:10" x14ac:dyDescent="0.3">
      <c r="G68" s="41"/>
      <c r="H68" s="41" t="str">
        <f>'2_all_summary'!D67</f>
        <v>Transformations of Vietnamese shrimp aquaculture policy: Empirical evidence from the Mekong Delta</v>
      </c>
      <c r="I68" s="41" t="str">
        <f>'2_all_summary'!E67</f>
        <v>International environmental and social concerns about tropical shrimp production have led to the emergence of private transnational governance and regulation. Using cases from Ca Mau we investigate how the shift to private transnational regulatory networks has changed the role of the government from a regulator to a facilitator of global private governance interests and arrangements. The rise of these various schemes has also been part of a shift from quantitative to qualitative policy goals within the Vietnamese aquaculture sector. In turn, this has led to new internal relationships, most notably the repositioning of private interests and community-based management within the Vietnamese state framework. We conclude that the ongoing transformation of the government's role in environmental shrimp governance requires mechanisms that foster improved participation and compliance between the state and private actors. To achieve this efforts are needed to better include local government at both communal and village levels and to use existing global market incentives more strategically. Â© 2010 Pion Ltd and its Licensors.</v>
      </c>
      <c r="J68" s="41">
        <f>IF(ISNUMBER(SEARCH("Yes",'2_all_summary'!$H67)),IF(ISNUMBER(SEARCH("Yes",'2_all_summary'!F67)),1,2),IF(ISNUMBER(SEARCH("No",'2_all_summary'!F67)),4,3))</f>
        <v>4</v>
      </c>
    </row>
    <row r="69" spans="7:10" x14ac:dyDescent="0.3">
      <c r="G69" s="41"/>
      <c r="H69" s="41" t="str">
        <f>'2_all_summary'!D68</f>
        <v>Mozambiqueâ€™s Tchuma Tchato initiative of resource management on the Zambezi: A community perspective</v>
      </c>
      <c r="I69" s="41" t="str">
        <f>'2_all_summary'!E68</f>
        <v>This text recounts the experience of a Mozambican rural community on the middle Zambezi with a new communityâ€based natural resource management program that is based on income generation through safari hunting, ecotourism, and fisheries management. The focus of their presentation is the relationship between local governance, land and resource rights, and sustainable use of abundant natural resources. Â© 1997 Taylor and Francis Group, LLC.</v>
      </c>
      <c r="J69" s="41">
        <f>IF(ISNUMBER(SEARCH("Yes",'2_all_summary'!$H68)),IF(ISNUMBER(SEARCH("Yes",'2_all_summary'!F68)),1,2),IF(ISNUMBER(SEARCH("No",'2_all_summary'!F68)),4,3))</f>
        <v>4</v>
      </c>
    </row>
    <row r="70" spans="7:10" x14ac:dyDescent="0.3">
      <c r="G70" s="41"/>
      <c r="H70" s="41" t="str">
        <f>'2_all_summary'!D69</f>
        <v>FRESH WATER, SALT WATER: Socially engaged art, collaboration and the environment</v>
      </c>
      <c r="I70" s="41" t="str">
        <f>'2_all_summary'!E69</f>
        <v>This chapter explores three practice-led research projects we have been involved in, through which water flows, from fresh water to salt water and from salt to fresh. Each project uses the methodologies of socially engaged art practice and collaboration across disciplines to investigate particular environmental situations. Sugar vs the Reef celebrates innovations in regenerative agriculture by sugar cane farmers in Mackay, Queensland and the benefits of their work to the Great Barrier Reef through a reduction of chemical runoff to the Coral Sea. Healthy village, healthy fish is a collaborative project with fisheries policy experts and communities in Kiribati. Artists extend the work of Community Based Fisheries Management programs into creative waste-management strategies to protect coastal waters. Waterways of the Illawarra is a creek-walking project involving artists and community members. We walk upstream along local creeks to bring attention to the intersections of human development with suburban waterways and their riparian ecosystems. In each project, the artists utilise a range of approaches, both practical and poetic, with which to engage with the environmental issues raised by human impacts on waterways. This essay documents how we have used socially engaged art methods to activate new dialogues and responses to environmental projects. Â© 2022 selection and editorial matter, Camille RouliÃ¨re and Claudia Egerer; individual chapters, the contributors.</v>
      </c>
      <c r="J70" s="41">
        <f>IF(ISNUMBER(SEARCH("Yes",'2_all_summary'!$H69)),IF(ISNUMBER(SEARCH("Yes",'2_all_summary'!F69)),1,2),IF(ISNUMBER(SEARCH("No",'2_all_summary'!F69)),4,3))</f>
        <v>4</v>
      </c>
    </row>
    <row r="71" spans="7:10" x14ac:dyDescent="0.3">
      <c r="G71" s="41"/>
      <c r="H71" s="41" t="str">
        <f>'2_all_summary'!D70</f>
        <v>Sri Lankan reservoir fishery: A case for introduction of a co-management strategy</v>
      </c>
      <c r="I71" s="41" t="str">
        <f>'2_all_summary'!E70</f>
        <v>The inland fisheries of Sri Lanka are essentially artisanal on most of the reservoirs in the country. The annual inland fish production declined dramatically after 1990, when state patronage for the development of the inland fisheries was discontinued for 4 years. This decline was shown to be a result of growth overfishing of the two dominant cichlid species which accounted for over 90% of landings. This was a result of using small mesh (&lt;6.9 cm) gillnets in the absence of the State-sponsored monitoring procedure in the fishery after 1990. This indicates that it is necessary to monitor inland fisheries management in Sri Lanka through a centralized authority in the current situation. However, in some Sri Lankan reservoirs, fishing communities can be categorized as 'organized' because they collectively make decisions to define procedures for the rational exploitation of the fishery resources. In reservoirs with 'organized' fishing, the communities themselves have developed mechanisms tto regulate the landing sizes of dominant cichlid fish species through community-based fisheries management strategies. In such reservoirs, over-exploitation of fish stocks was not evident, even after 1990, when state-sponsored monitoring procedures were suspended. Based on these observations, an alternative approach is recommended for the management of Sri Lankan reservoir capture fisheries in which the Government and resource-users have equal responsibilities in the management of the resources.</v>
      </c>
      <c r="J71" s="41">
        <f>IF(ISNUMBER(SEARCH("Yes",'2_all_summary'!$H70)),IF(ISNUMBER(SEARCH("Yes",'2_all_summary'!F70)),1,2),IF(ISNUMBER(SEARCH("No",'2_all_summary'!F70)),4,3))</f>
        <v>4</v>
      </c>
    </row>
    <row r="72" spans="7:10" x14ac:dyDescent="0.3">
      <c r="G72" s="41"/>
      <c r="H72" s="41" t="str">
        <f>'2_all_summary'!D71</f>
        <v>Will small MPAs work?: The case of small-sized MPAs in Southern Iloilo, Philippines</v>
      </c>
      <c r="I72" s="41" t="str">
        <f>'2_all_summary'!E71</f>
        <v>Most of the marine protected areas (MPAs) in the Philippines are small-sized and community-based, and their contribution to the conservation efforts have been usually overlooked. This paper will present the results of the biological assessment study conducted in three community-based MPAs in Southern Iloilo, Philippines. Each MPA has a 2-ha no-take zone and this size is way below the recommended optimal size of 10â€“100Â km2. Results show that fish biomass showed an overall increase of about 1â€“5 times. This is attributed to both an increase in abundance and in fish size. Fish in this survey conducted in 2013 were about 2.3â€“3.3 times the size of fish in the 2007 baseline data. Macroepifaunal abundance increased 2 to 8 times across the three MPA sites. However, live hard coral cover showed a parallel âˆ¼40% decrease across all sites, which can be attributed to several factors. The conservation goals of these MPAs have been attained. However, the results of biological assessments still need to be correlated with a study on the socioeconomic impact of the MPAs in the community to be able to arrive at good management decisions. Â© 2017 Elsevier Ltd</v>
      </c>
      <c r="J72" s="41">
        <f>IF(ISNUMBER(SEARCH("Yes",'2_all_summary'!$H71)),IF(ISNUMBER(SEARCH("Yes",'2_all_summary'!F71)),1,2),IF(ISNUMBER(SEARCH("No",'2_all_summary'!F71)),4,3))</f>
        <v>4</v>
      </c>
    </row>
    <row r="73" spans="7:10" x14ac:dyDescent="0.3">
      <c r="G73" s="41"/>
      <c r="H73" s="41" t="str">
        <f>'2_all_summary'!D72</f>
        <v>One size does not fit all: Critical insights for effective community-based resource management in Melanesia</v>
      </c>
      <c r="I73" s="41" t="str">
        <f>'2_all_summary'!E72</f>
        <v>In recent years, Fiji's approach of combining traditional systems of community-based coastal management and modern management systems has become a successful blueprint for marine conservation, particularly the Locally Managed Marine Area (LMMA) network model. As a result of this success, conservation practitioners have imported the Fiji LMMA model to the Solomon Islands and in Vanuatu in hope of replicating the purported success attained in Fiji. This paper argues that because tenure systems and associated political systems in Fiji, the Solomon Islands, and Vanuatu are substantially different, one cannot simply extrapolate the more centralized tenurial and political Fiji model to the decentralized tenurial and politically eclectic Solomons and Vanuatu. This paper provides an analysis of some of the various approaches used in these countries to make a case for why socio-political diversity and historical particulars matter to resource management and conservation-in-practice (and for any development interventions). By examining examples of various nested and polycentric governance approachesâ€”family, community, tribal, confederations, local community-based organizations (CBOs), and Churchâ€”it elucidates not only some of the differences between Fiji and Solomon Islands/Vanuatu, but also between Vanuatu and the Solomon Islands. This provides critical insights into some of the myriad of factors impinging on conservation aspirations in these countries and may offer some alternative ways forward not currently considered by conservation practitioners. Finally, the paper provides some guidelines to how to increase the long-term success of marine conservation programs for fisheries management and community-based management initiatives in the region. Â© 2017 Elsevier Ltd</v>
      </c>
      <c r="J73" s="41">
        <f>IF(ISNUMBER(SEARCH("Yes",'2_all_summary'!$H72)),IF(ISNUMBER(SEARCH("Yes",'2_all_summary'!F72)),1,2),IF(ISNUMBER(SEARCH("No",'2_all_summary'!F72)),4,3))</f>
        <v>1</v>
      </c>
    </row>
    <row r="74" spans="7:10" x14ac:dyDescent="0.3">
      <c r="G74" s="41"/>
      <c r="H74" s="41" t="str">
        <f>'2_all_summary'!D73</f>
        <v>Techno-economic analysis of solar photovoltaic system for fishery cold storage based on ownership models and regulatory boundaries in indonesia</v>
      </c>
      <c r="I74" s="41" t="str">
        <f>'2_all_summary'!E73</f>
        <v>With Indonesiaâ€™s marine resources abundance, it is appropriate for Indonesiaâ€™s economic growth to gear towards the fisheries sector. Fishery management in Indonesia is still not operating optimally due to a lack of fisheries management infrastructure. This study took place at the Fish Auction Place in Dadap Village, West Java, Indonesia. The actual problem is a fluctuation in fish catch due to seasonal factors that cause instability in fish prices and fishermenâ€™s incomes. Furthermore, there is no cold storage for storing fish when the fish are abundant so that the quality of the fish will decrease. However, fishery cold storage is energy-intensive equipment, and there is a lack of electricity infrastructure in that coastal area. Renewable Energy Sources (RES) are the key for rural electricity because RES prices are lower, especially on-grid solar photovoltaic (PV), than fossil fuel-based. Consequently, the application of solar PV in Indonesia is still not optimal due to limited regulations. Regulations that hinder the economic value of On-grid PV system are the excess energy compensation percentage and the inverter capacity limitation. Therefore, in this study, we have modelled six regulatory scenarios related to On-grid PV system. The scenarios are how the current 65% excess energy compensation is changed to 85% and 100% (1:1 ratio) and remove the regulation regarding inverter capacity limitation. Furthermore, the ownership model of cold storage is also considered by dividing it into two models, which are commercial-based and community-based. These ownership models have different financial instruments. The simulation gives a new result by changing regulation assumptions that On-grid PV system has a lower Levelized Cost of Electricity (LCOE) than existing regulation because it can produce threefold more electricity to the utility grid with higher inverter capacity. Furthermore, the community-based cold storage rental price can be 16 % cheaper on average with all energy system topologies than the commercial-based ownership model. Then, by reducing the capital costs of solar modules and batteries in 2030, solar PV systemâ€™s LCOE will be lower by an average of 20%. It will result in an average reduction of 10% on cold storage rental prices. Finally, sensitivity analysis of the energy system is also conducted in this study. The result is that On-grid PV system is the most secure energy source against price fluctuations. Â© 2021 by the authors. Licensee MDPI, Basel, Switzerland.</v>
      </c>
      <c r="J74" s="41">
        <f>IF(ISNUMBER(SEARCH("Yes",'2_all_summary'!$H73)),IF(ISNUMBER(SEARCH("Yes",'2_all_summary'!F73)),1,2),IF(ISNUMBER(SEARCH("No",'2_all_summary'!F73)),4,3))</f>
        <v>4</v>
      </c>
    </row>
    <row r="75" spans="7:10" x14ac:dyDescent="0.3">
      <c r="G75" s="41"/>
      <c r="H75" s="41" t="str">
        <f>'2_all_summary'!D74</f>
        <v>Banging the bells: Communicating hope for rural environments</v>
      </c>
      <c r="I75" s="41" t="str">
        <f>'2_all_summary'!E74</f>
        <v>This paper describes several communication methods used by development organisations to help improve the quality of life of people in rural environments around Laguna Lake. Four of these include the Community-Based Coastal Resource Management (CBCRM), Farmer Participatory Extension (FPE), Conservation Farming Village (CFV) and Information, Education, and Communication (IEC). These methods relied heavily on (1) heavy community organising and immersion work with non-government organisations; (2) high visibility of local government units in supporting/sponsoring CFV, and (3) a strong Information, Education, and Communication (IEC) component. In particular, IEC was used to create a strong public information awareness on the worsening situation of the lake, and at the same time to elicit commitments from stakeholders to rehabilitate the Laguna Lake of the Philippines. The IEC campaign culminated into a multi-sectoral dialogue that gathered, for the first time, 600 participants representing different sectors. Fifty participants were surveyed for their impressions on the conduct of the multi-stakeholder dialogue. Seventeen wanted to know specific programs to save the lake and ten participants recommended that the next dialogue will report the accomplishments after the first dialogue. Â© Wageningen Academic Publishers. The-Netherlands, 2007.</v>
      </c>
      <c r="J75" s="41">
        <f>IF(ISNUMBER(SEARCH("Yes",'2_all_summary'!$H74)),IF(ISNUMBER(SEARCH("Yes",'2_all_summary'!F74)),1,2),IF(ISNUMBER(SEARCH("No",'2_all_summary'!F74)),4,3))</f>
        <v>4</v>
      </c>
    </row>
    <row r="76" spans="7:10" x14ac:dyDescent="0.3">
      <c r="G76" s="41"/>
      <c r="H76" s="41" t="str">
        <f>'2_all_summary'!D75</f>
        <v>Characteristics of successful asthma programs</v>
      </c>
      <c r="I76" s="41" t="str">
        <f>'2_all_summary'!E75</f>
        <v>Objective. We identified characteristics of interventions associated with positive asthma outcomes to understand how programs can be improved. Methods. We identified asthma interventions from the peer-reviewed literature or through a nomination process for unpublished programs. Initially, we identified 532 interventions. Of those, 223 met our eligibility criteria (e.g., focus on asthma, completed an evaluation, and demonstrated at least one asthmarelated health outcome) and provided information on program components and processes, administration, evaluation, and findings through telephone interviews, program documents, and published reports. We analyzed bivariate relationships between programmatic factors and outcomes using Chi-square statistics, Fisher's exact tests, and unconditional logistic regression. We confirmed findings for all programs by analyzing the subset with published results in peer-reviewed journals. Results. Our findings indicated that programs were more likely to report a positive impact on health outcomes if they (1) were community based, (2) engaged the participation of community-based organizations, (3) provided program components in a clinical setting, (4) provided asthma training to health-care providers, (5) collaborated with other organizations and institutions and with government agencies, (6) designed a program for a specific racial/ ethnic group, (7) tailored content or delivery based on individual health or educational needs, and (8) conducted environmental assessments and tailored interventions based on these assessments. Conclusions. Positive asthma outcomes were associated with specific program characteristics: being community centered, clinically connected, and continuously collaborative. Program developers and implementers who build these characteristics into their interventions will be more likely to realize desired asthma outcomes. Â©2009 Association of Schools of Public Health.</v>
      </c>
      <c r="J76" s="41">
        <f>IF(ISNUMBER(SEARCH("Yes",'2_all_summary'!$H75)),IF(ISNUMBER(SEARCH("Yes",'2_all_summary'!F75)),1,2),IF(ISNUMBER(SEARCH("No",'2_all_summary'!F75)),4,3))</f>
        <v>4</v>
      </c>
    </row>
    <row r="77" spans="7:10" x14ac:dyDescent="0.3">
      <c r="G77" s="41"/>
      <c r="H77" s="41" t="str">
        <f>'2_all_summary'!D76</f>
        <v>Mangrove forests in Sri Lanka: An updated review on distribution, diversity, current state of research and future perspectives</v>
      </c>
      <c r="I77" s="41" t="str">
        <f>'2_all_summary'!E76</f>
        <v>Mangrove forests, which are well known for coastal protection and carbon sequestration, are a very productive ecosystem found in estuarine and coastal areas in tropical and subtropical latitudes. This study reviews the current status of mangrove ecology, management and conservation in Sri Lanka. In 2015, Sri Lanka became the first nation to legally protect all its mangrove forests; hence mangrove management in Sri Lanka may act as an important exemplar for other nations. Mangroves are found sporadically in the coastal area of Sri Lanka, including as a few dense mangrove forests. Mangrove vegetation provides a cost-effective ecosystem-based disaster risk reduction capability in Sri Lanka, particularly in the areas with poor living standards. Mangroves are used for timber, fishing materials, medicine and food in the country. Despite the environmental and socioeconomic importance of mangroves, several threats, including the expansion of aquaculture and agriculture, urbanization, pollution, climate change and sea level rise, exist in Sri Lanka. Many mangrove reforestation and afforestation initiatives in Sri Lanka have not succeeded, often because of the lack of sufficient monitoring of seedlings after the reforestation campaign and poor selection of planting sites without proper assessment of environmental conditions. In order to protect mangrove forests in Sri Lanka, some immediate measures need to be implemented. Proper planting of seedlings, community-based mangrove reforestation, sustainable aquaculture practices and proper legal enforcement are some of the important steps for the conservation of this highly productive ecosystem in the country. Â© 2023 Elsevier B.V.</v>
      </c>
      <c r="J77" s="41">
        <f>IF(ISNUMBER(SEARCH("Yes",'2_all_summary'!$H76)),IF(ISNUMBER(SEARCH("Yes",'2_all_summary'!F76)),1,2),IF(ISNUMBER(SEARCH("No",'2_all_summary'!F76)),4,3))</f>
        <v>4</v>
      </c>
    </row>
    <row r="78" spans="7:10" x14ac:dyDescent="0.3">
      <c r="G78" s="41"/>
      <c r="H78" s="41" t="str">
        <f>'2_all_summary'!D77</f>
        <v>Ten years of Inuit co-management: advancing research, resilience, and capacity in Nunatsiavut through fishery governance</v>
      </c>
      <c r="I78" s="41" t="str">
        <f>'2_all_summary'!E77</f>
        <v>Community-based approaches have risen to prominence in fisheries governance as decisionÂ makers have recognized the importance of local perspectives, and Indigenous Peoples have pursued their right to self-determination. In Canada, some Indigenous Peoples have pursued a formalized approach to co-management through land claim agreements. The Torngat Joint Fisheries Board (TJFB) is one such co-management arrangement that focuses on fisheries management in Nunatsiavut, a land claim area in northern Labrador, Canada. This research examines how the TJFBâ€™s work contributes to fisheries governance in the region, and subsequently, how co-management is placed in terms of supporting greater self-determination for Indigenous peoples in resource governance. To understand the TJFBâ€™s role, this research examined 12Â years of recorded meeting minutes from 2010 to 2021, highlighting the activities in which the TJFB engages, and how those activities have changed over time. Inductive content analysis was used to understand the activities undertaken by the TJFB, highlighting their actions as well as the strengths and weaknesses of the co-management board in practice. The analysis found that the TJFB plays important roles in research, drafting recommendations, and public education, and that their activities support greater participation from fisheries stakeholders. Land claimâ€“based co-management has a significant impact on how Indigenous sovereignty operates and how it will evolve into the future. The TJFBâ€™s efforts to increase research capacity in the region, push focus towards the socio-cultural dimensions of fisheries management, and strengthen the political voice of the region represent an important move toward self-determination in Nunatsiavutâ€™s commercial fisheries. Â© 2022, The Author(s).</v>
      </c>
      <c r="J78" s="41">
        <f>IF(ISNUMBER(SEARCH("Yes",'2_all_summary'!$H77)),IF(ISNUMBER(SEARCH("Yes",'2_all_summary'!F77)),1,2),IF(ISNUMBER(SEARCH("No",'2_all_summary'!F77)),4,3))</f>
        <v>4</v>
      </c>
    </row>
    <row r="79" spans="7:10" x14ac:dyDescent="0.3">
      <c r="G79" s="41"/>
      <c r="H79" s="41" t="str">
        <f>'2_all_summary'!D78</f>
        <v>Improving Adherence to Mediterranean-Style Diet with a Community Culinary Coaching Program: Methodology Development and Process Evaluation</v>
      </c>
      <c r="I79" s="41" t="str">
        <f>'2_all_summary'!E78</f>
        <v>The Community Culinary Coaching Program is a community-based participatory program aimed at improving communal settlement residents' nutrition. The residents, central kitchens, preschools, and communal dining rooms were identified as areas for intervention. Evaluation included goals accomplishment assessed by food purchases by the central kitchens, and residents' feedback through focus groups. Purchasing included more vegetables (mean (standard error) percent change), (+7% (4); P =.32), fish (+115% (11); P &lt;.001), whole grains, and legumes (+77% (9); P &lt;.001); and less soup powders (-40% (9); P &lt;.05), processed beef (-55% (8); P &lt;.001), and margarine (-100% (4); P &lt;.001). Residents recommended continuing the program beyond the project duration. This model might be useful in organizations with communal dining facilities. Â© 2018 Wolters Kluwer Health, Inc.</v>
      </c>
      <c r="J79" s="41">
        <f>IF(ISNUMBER(SEARCH("Yes",'2_all_summary'!$H78)),IF(ISNUMBER(SEARCH("Yes",'2_all_summary'!F78)),1,2),IF(ISNUMBER(SEARCH("No",'2_all_summary'!F78)),4,3))</f>
        <v>4</v>
      </c>
    </row>
    <row r="80" spans="7:10" x14ac:dyDescent="0.3">
      <c r="G80" s="41"/>
      <c r="H80" s="41" t="str">
        <f>'2_all_summary'!D79</f>
        <v>A Review of Factors Influencing the Seagrass-Sea Cucumber Association in Tropical Seagrass Meadows</v>
      </c>
      <c r="I80" s="41" t="str">
        <f>'2_all_summary'!E79</f>
        <v>In the tropical ecosystem, sea cucumbers are associated with seagrass meadows in various ways, often forming a network of ecological interactions. From this myriad of interactions, the trophic relationship between the seagrasses and sea cucumbers has received recent attention with the advent of analytical techniques. However, little is understood about the exact mechanism by which seagrasses are sustaining the sea cucumber populations in the food chain, considering the high number of refractory components in seagrasses and the lack of digestive enzymes among sea cucumbers. This manuscript aims to review existing concepts in ecology concerning the association between tropical seagrasses and sea cucumbers to provide directions for research and management of this vital resource. We searched literature from electronic databases and identified key concepts concerning sea cucumber and seagrass communities based on geographic distribution, nutrient compositions, seagrass decomposition process, and trophic enrichments in the food chain. A conceptual model was then developed detailing the factors influencing the association between the seagrass meadows and sea cucumbers. Despite the limited published information on the seagrassâ€“sea cucumber association, a synthesis of the current understanding of this topic is provided to address the declining sea cucumber populations in the tropical seagrass meadows. We suggest that the successful restoration of sea cucumber fisheries requires a thorough understanding of the seagrass decomposition process, which is vital to the diet of sea cucumbers. Copyright Â© 2021 Floren, Hayashizaki, Putchakarn, Tuntiprapas and Prathep.</v>
      </c>
      <c r="J80" s="41">
        <f>IF(ISNUMBER(SEARCH("Yes",'2_all_summary'!$H79)),IF(ISNUMBER(SEARCH("Yes",'2_all_summary'!F79)),1,2),IF(ISNUMBER(SEARCH("No",'2_all_summary'!F79)),4,3))</f>
        <v>4</v>
      </c>
    </row>
    <row r="81" spans="7:10" x14ac:dyDescent="0.3">
      <c r="G81" s="41"/>
      <c r="H81" s="41" t="str">
        <f>'2_all_summary'!D80</f>
        <v>Recommendations for the management of subsistence fisheries in South Africa</v>
      </c>
      <c r="I81" s="41" t="str">
        <f>'2_all_summary'!E80</f>
        <v>This paper summarizes recommendations for the management of previously marginalized and neglected subsistence fisheries in South Africa. The recommendations stem from the activities and analyses of a task group appointed by Government and mandated to provide advice about management of the new fishing sector. The following focus areas were identified for attention: planning for implementation; definitions of subsistence fishers and other sectors; assessment and categorization of resources; determination of types of fishing activities; zonation; management systems; training; communication mechanisms; application and allocation procedures; compliance processes; research and monitoring; development of institutional capacity. Subsistence fishers were defined as poor people who personally harvest marine resources as a source of food or to sell them to meet basic needs of food security; they operate on or near to the shore or in estuaries, live in close proximity to the resource, consume or sell the resources locally, use low-technology gear (often as part of a long-standing community-based or cultural practice), and the resources they harvest generate only sufficient returns to meet basic needs of food security. A second group of informal fishers was identified that fishes for profit but cannot be equated to large industrial fisheries, and a new sector was proposed to accommodate these artisanal "small-scale commercial" fishers. Resources were classified for use by these different sectors based on accessibility, fishing methods, cash value and sustainability. In all, 12 different categories of subsistence and small-scale commercial fisheries were identified, and a preliminary list of resource species suitable for different fishing sectors is presented. A multi-tiered institutional management structure is recommended, with the national agency (MCM) controlling issues of national concern, and supporting and coordinating the activities of provincial and local structures. The management agents required for effective implementation were identified and include a dedicated national Subsistence Fisheries Management Unit, provincial management agencies that have the capacity to be delegated authority, Regional Fieldworkers, an independent Advisory Group for Subsistence Fisheries Management, local co-management structures, and community monitors responsible for observing and recording fishing activities and catches: Co-management, involving both authorities and users in joint management; is advocated in preference to previous top-down approaches, because of its potential to improve communication and compliance.</v>
      </c>
      <c r="J81" s="41">
        <f>IF(ISNUMBER(SEARCH("Yes",'2_all_summary'!$H80)),IF(ISNUMBER(SEARCH("Yes",'2_all_summary'!F80)),1,2),IF(ISNUMBER(SEARCH("No",'2_all_summary'!F80)),4,3))</f>
        <v>4</v>
      </c>
    </row>
    <row r="82" spans="7:10" x14ac:dyDescent="0.3">
      <c r="G82" s="41"/>
      <c r="H82" s="41" t="str">
        <f>'2_all_summary'!D81</f>
        <v>Fisheries resource-use culture in Fiji and its implications</v>
      </c>
      <c r="I82" s="41" t="str">
        <f>'2_all_summary'!E81</f>
        <v>Fishery exploitation in Fiji involves five discrete sectors: subsistence, artisanal, aquaculture, recreational and industrial. The different sectors vary in nature, characteristics and associated issues. Interesting developments are now taking place as coastal Fijian communities are addressing the ecological problems associated with dwindling resources. The people have initiated various attempts to identify more sustainable ways of using their fishery resources and are incorporating traditional and community-based resource-use methods into contemporary arrangements.</v>
      </c>
      <c r="J82" s="41">
        <f>IF(ISNUMBER(SEARCH("Yes",'2_all_summary'!$H81)),IF(ISNUMBER(SEARCH("Yes",'2_all_summary'!F81)),1,2),IF(ISNUMBER(SEARCH("No",'2_all_summary'!F81)),4,3))</f>
        <v>1</v>
      </c>
    </row>
    <row r="83" spans="7:10" x14ac:dyDescent="0.3">
      <c r="G83" s="41"/>
      <c r="H83" s="41" t="str">
        <f>'2_all_summary'!D82</f>
        <v>Introduction: Amazon fisheries</v>
      </c>
      <c r="I83" s="41" t="str">
        <f>'2_all_summary'!E82</f>
        <v>Twelve years ago, a session on aquatic resources was organized during the first vÃ¡rzea conference. The articles presented in this session focused exclusively on fish resources, and analyses were based on only two study areas. The potential of community-based management for sustainable use of aquatic resources dominated the discussions. Twelve years later, the second vÃ¡rzea conference organized a similar session on aquatic resources. Some resemblances between the sessions could be noted, including familiar authors, research areas, and topics. The differences, however, are worth noting, among them the inclusion of floodplain resources other than fish. Community-based management again dominated the discussion but the second conference featured more critical analysis of its potential and limitations since after years of practical experience, several initiatives are evaluated. In general the chapters in this section show that significant progress in theory, methods, and practice was achieved in the last decade. Several issues remain to be better explored, including monitoring problems, and the availability of very limited data on co-management processes for making policy decisions. Scale also remains an issue, as do a series of land tenure issues. Â© Springer Science+Business Media B.V. 2011. All rights reserved.</v>
      </c>
      <c r="J83" s="41">
        <f>IF(ISNUMBER(SEARCH("Yes",'2_all_summary'!$H82)),IF(ISNUMBER(SEARCH("Yes",'2_all_summary'!F82)),1,2),IF(ISNUMBER(SEARCH("No",'2_all_summary'!F82)),4,3))</f>
        <v>4</v>
      </c>
    </row>
    <row r="84" spans="7:10" x14ac:dyDescent="0.3">
      <c r="G84" s="41"/>
      <c r="H84" s="41" t="str">
        <f>'2_all_summary'!D83</f>
        <v>The role of taboos in the protection and recovery of sea turtles</v>
      </c>
      <c r="I84" s="41" t="str">
        <f>'2_all_summary'!E83</f>
        <v>Despite increased efforts from government agencies, scientists, and non-government organizations over the past few decades, anthropogenic sources of sea turtle mortality continue to threaten the survivorship of sea turtle species around the globe. More recent efforts to engage local people with community-based sea turtle conservation programs have been based primarily on economic incentives and less on cultural and social traditions. But there is growing evidence that informal institutions such as, taboos can be extremely effective at promoting wildlife conservation. Ghana is a culturally diverse country where local traditions have shown to improve protection for primates, crocodiles, and many bird species. This study explores the presence of a sea turtle taboo in fishing communities to demonstrate that traditional practices make residents more receptive to sea turtle conservation and more willing to follow government regulations. Fishers in the communities that are aware of the taboo are also more willing to adjust fishing methods to better protect sea turtles. The traditional taboo and national laws appear to be working synergistically to enhance sea turtle conservation in some regions of Ghana. This paper extends the argument that sea turtle conservation strategies succeed when the cultural and social traditions of local communities are integrated with management activities. Â© 2017 Alexander, Agyekumhene and Allman.</v>
      </c>
      <c r="J84" s="41">
        <f>IF(ISNUMBER(SEARCH("Yes",'2_all_summary'!$H83)),IF(ISNUMBER(SEARCH("Yes",'2_all_summary'!F83)),1,2),IF(ISNUMBER(SEARCH("No",'2_all_summary'!F83)),4,3))</f>
        <v>4</v>
      </c>
    </row>
    <row r="85" spans="7:10" x14ac:dyDescent="0.3">
      <c r="G85" s="41"/>
      <c r="H85" s="41" t="str">
        <f>'2_all_summary'!D84</f>
        <v>Politics of marine conservation area in Indonesia: From a centralised to a decentralised system</v>
      </c>
      <c r="I85" s="41" t="str">
        <f>'2_all_summary'!E84</f>
        <v>This paper aims to analyse the current situation resulting from the Marine Conservation Area (MCA) in Indonesia in terms of the legal framework, institutional conflicts and the response of the local people. A case study of the centralised and decentralised MCA in West Lombok is presented, and the process of establishing the MCA and its institutional performance are reviewed. The performance of centralised system is still questioned because this system marginalises the local people that leads to the rise of conflict and eventually weakens the institution of MCA. Therefore, strengthening decentralised system is necessary to increase the sense of stewardship of the local people over the resources, and to shape a new paradigm of the relationship of poor people-environment and conservation-fisheries, so marginalisation of the local people can be avoided and finally a robust institution can be created. Nevertheless, the case of Awig-awig as a type of community-based coral reef management in Gili Indah shows that decentralised system does not assure achievement of more robust institutional performance. This means that the success of decentralisation is not taken for granted, but there is prerequisite to be considered. At the community level, the prerequisite is a creation of better institutional arrangement including increasing equitability among resource users, a better representation system during process of consensus building and a well-defined property right system. Furthermore, the improvement of legal framework in national level is necessary to create more harmonious legal products related to the marine conservation with emphasis on how to recognise and enhance capacity of the local institution, which may belong to the local government or the local people, in the marine conservation. Thus, community-based management or co-management system can be officially recognised and promoted. In addition, the decentralisation of marine conservation also requires the local governments to have adequate capacity building includes the following aspects: administration skill, political savvy, adaptability and expertise skill. Copyright Â© 2006 Inderscience Enterprises Ltd.</v>
      </c>
      <c r="J85" s="41">
        <f>IF(ISNUMBER(SEARCH("Yes",'2_all_summary'!$H84)),IF(ISNUMBER(SEARCH("Yes",'2_all_summary'!F84)),1,2),IF(ISNUMBER(SEARCH("No",'2_all_summary'!F84)),4,3))</f>
        <v>4</v>
      </c>
    </row>
    <row r="86" spans="7:10" x14ac:dyDescent="0.3">
      <c r="G86" s="41"/>
      <c r="H86" s="41" t="str">
        <f>'2_all_summary'!D85</f>
        <v>Environmental awareness and biodiversity conservation among resettled communal farmers in Gwayi Valley Conservation Area, Zimbabwe</v>
      </c>
      <c r="I86" s="41" t="str">
        <f>'2_all_summary'!E85</f>
        <v>This study was conducted in Gwayi Valley Conservation Area in Zimbabwe. The objective was to evaluate the level of environmental awareness raising among rural communities resettled by government in a wildlife conservation area and their behavior and actions towards biodiversity conservation. We selected three communities based on the degree of exposure to environmental awareness campaigns by various government departments and non-governmental organizations. This formed a gradient of exposure to environmental awareness campaigns, ranging from the most accessible and exposed community (Hangano), moderately exposed (Gwayi) through to the least accessible and exposed community (Karna). We used focus group discussions, key informant interviews and structured interviews with 95 respondents in the selected communities from November 2016 to April 2017. Through public awareness raising, a number of conservation groups were established including fire and hunting committees, anti-poaching teams and environmental resource monitors. While these groups were found to be either inactive or less effective in Gwayi and Karna, all were found to be very active and effective in Hangano. Similarly, community behavior and actions that caused biodiversity loss such as indiscriminate cutting of live trees, poaching, streambank cultivation, fishing in rivers with nets and use of sledges were much reduced in Hangano than in Gwayi and Karna. Frequent environmental awareness campaigns played a critical role in promoting biodiversity in Hangano. We conclude that substantial gains can be made in environmental conservation by investing more in public awareness campaigns, particularly in developing countries such as Zimbabwe where financial resources for conservation are scarce. Â© 2018, Â© 2018 Informa UK Limited, trading as Taylor &amp; Francis Group.</v>
      </c>
      <c r="J86" s="41">
        <f>IF(ISNUMBER(SEARCH("Yes",'2_all_summary'!$H85)),IF(ISNUMBER(SEARCH("Yes",'2_all_summary'!F85)),1,2),IF(ISNUMBER(SEARCH("No",'2_all_summary'!F85)),4,3))</f>
        <v>4</v>
      </c>
    </row>
    <row r="87" spans="7:10" x14ac:dyDescent="0.3">
      <c r="G87" s="41"/>
      <c r="H87" s="41" t="str">
        <f>'2_all_summary'!D86</f>
        <v>Institutional restructuring of fisheries management system for humphead wrasse (Cheilinus undulatus R PPELL 1835) in Anambas and Natuna, Riau Archipelago Province, Indonesia</v>
      </c>
      <c r="I87" s="41" t="str">
        <f>'2_all_summary'!E86</f>
        <v>This policy analysis paper revisits the existing traditional institutions concerned with Humphead wrasse management in Anambas and Natuna, Riau Archipelago Province. It provides an analysis and synthesis of policies that could give direction to the formation and/or strengthening of existing institutions for the benefit of this endangered fish species and all concerned parties. Local community's active involvement and participation is key to the sustainable development of fisheries resources. However, the local community's economic empowerment would be impossible to achieve without institutional strengthening. The paper recommends that community-based institutional empowerment or the "group approach"should be considered in Anambas and Natuna's fisheries management system for Humphead wrasse. Organized fishing communities can be effective government partners in the management of open fishing areas in their jurisdictions. Fishing communities also have a vision, mission or resource management strategy specific to their own needs, values and aspirations. Defining and articulating the community's vision, mission and values are therefore crucial to the success of any community initiatives concerning fisheries revitalization programs. The paper also proposes a logical plan for Community-Based Coastal Resource Management (CBCRM) system for consideration of the local government units in Anambas and Natuna. Â© Published under licence by IOP Publishing Ltd.</v>
      </c>
      <c r="J87" s="41">
        <f>IF(ISNUMBER(SEARCH("Yes",'2_all_summary'!$H86)),IF(ISNUMBER(SEARCH("Yes",'2_all_summary'!F86)),1,2),IF(ISNUMBER(SEARCH("No",'2_all_summary'!F86)),4,3))</f>
        <v>4</v>
      </c>
    </row>
    <row r="88" spans="7:10" x14ac:dyDescent="0.3">
      <c r="G88" s="41"/>
      <c r="H88" s="41" t="str">
        <f>'2_all_summary'!D87</f>
        <v>Questioning community based coral reef management systems: Case study of awig-awig in Gili Indah, Indonesia</v>
      </c>
      <c r="I88" s="41" t="str">
        <f>'2_all_summary'!E87</f>
        <v>Issues and complexities arising when the fisheries and marine tourism sectors have stakes in an institution governing the coral reefs ecosystem called awig-awig are discussed, awig-awig is a colloquialism meaning 'a local rule'. The community-based management system is commonly recognized as a better approach to governing resources, however, the success of awig-awig in the study area is questionable. Awig-awig fails to deal with the conflict of interest among stakeholders in coastal resource appropriation, despite the community being relatively culturally homogenous. The benefits of awig-awig are biased in favor of the tourism as opposed to fisheries, leading to the fishers' resistance of awig-awig. There are critical factors to this weakness: a crisis of legitimacy within community, socio-economic inequality among actors involved in such system, high intervention from external agencies, and the institutional conflict over conservation policy. In addition, awig-awig reduces community spirit as it is perceived as not being attached to any customary law or traditional norms. Group cohesion is challenged and there is no common understanding of the problem or alternatives strategies. Â© Springer 2006.</v>
      </c>
      <c r="J88" s="41">
        <f>IF(ISNUMBER(SEARCH("Yes",'2_all_summary'!$H87)),IF(ISNUMBER(SEARCH("Yes",'2_all_summary'!F87)),1,2),IF(ISNUMBER(SEARCH("No",'2_all_summary'!F87)),4,3))</f>
        <v>4</v>
      </c>
    </row>
    <row r="89" spans="7:10" x14ac:dyDescent="0.3">
      <c r="G89" s="41"/>
      <c r="H89" s="41" t="str">
        <f>'2_all_summary'!D88</f>
        <v>Releases of cultured sub-adult Trochus niloticus generate broodstock for fishery replenishment in Vanuatu</v>
      </c>
      <c r="I89" s="41" t="str">
        <f>'2_all_summary'!E88</f>
        <v>The over-fished topshell Trochus niloticus ('trochus') was cultured in Vanuatu and grown to sub-adult size (âˆ¼40mm) in sea cages. We released 200 of these trochus at each of five reef sites managed through Customary Marine Tenure (CMT) to test the utility of this approach for restocking. The trochus were individually tagged, measured and placed into crevices behind the reef crest. Searches at the sites after 6 months yielded conservative recapture estimates of 36-47% of tagged individuals at sites. Average growth rates were &gt;2.3mm per month, allowing the trochus to reach shell sizes of 50-60mm, known to be the onset of sexual maturity. Small, yet significant differences in growth rates between release sites (P&lt;0.001) suggest that this restocking approach could be optimised if the ecological correlates to growth rates are identified. Under community-based management through CMT, release of sub-adult trochus can be a successful, final step in promoting hatchery-produced juveniles to maturity to allow natural restocking of different types of depleted reefs. Â© 2003 Elsevier B.V. All rights reserved.</v>
      </c>
      <c r="J89" s="41">
        <f>IF(ISNUMBER(SEARCH("Yes",'2_all_summary'!$H88)),IF(ISNUMBER(SEARCH("Yes",'2_all_summary'!F88)),1,2),IF(ISNUMBER(SEARCH("No",'2_all_summary'!F88)),4,3))</f>
        <v>1</v>
      </c>
    </row>
    <row r="90" spans="7:10" x14ac:dyDescent="0.3">
      <c r="G90" s="41"/>
      <c r="H90" s="41" t="str">
        <f>'2_all_summary'!D89</f>
        <v>Involvement of community in managing coastal Wetlands in South Asia: Status, issues and challenges</v>
      </c>
      <c r="I90" s="41" t="str">
        <f>'2_all_summary'!E89</f>
        <v>The development and population pressures on the coastal states of South Asia have significant impact on their coastal resources. As a large number of coastal communities are highly dependent on the coastal resources, the decline in resources affects their livelihoods. To manage the coastal resources effectively from further damage, a community-oriented mode of resource management is highly recommended, as it imparts the sense of stewardship and accountability in extraction and use of the resources. The community participation in ecosystem conservation and management has been implemented in South Asia through various enabling policies, regulatory frameworks and community practices. Conservation through involvement of people has not only yielded benefits to coastal environment and resources but also helped people to gain food security and income through tourism. This chapter discusses about various international and national policies and legal frameworks, which provide support for community-based resource management and empower the people of the local community in designing and implementing coastal resource conservation and management plans. Â© Springer (India) Pvt. Ltd. 2017.</v>
      </c>
      <c r="J90" s="41">
        <f>IF(ISNUMBER(SEARCH("Yes",'2_all_summary'!$H89)),IF(ISNUMBER(SEARCH("Yes",'2_all_summary'!F89)),1,2),IF(ISNUMBER(SEARCH("No",'2_all_summary'!F89)),4,3))</f>
        <v>4</v>
      </c>
    </row>
    <row r="91" spans="7:10" x14ac:dyDescent="0.3">
      <c r="G91" s="41"/>
      <c r="H91" s="41" t="str">
        <f>'2_all_summary'!D90</f>
        <v>Cultural influences on safety and health education among Vietnamese fishermen</v>
      </c>
      <c r="I91" s="41" t="str">
        <f>'2_all_summary'!E90</f>
        <v>Every ethnic group has its own cultural background and history that influences how it views health behaviors. By virtue of their work history, many Vietnamese have pursued the fishing industry when migrating to the United States. Even though the fishing trades are among the most dangerous jobs in the world, there has been little attention in the literature to the significant role that culture plays in the expression and experience of occupational health practices among Vietnamese shrimp fishermen. Three focus group sessions were conducted to identify factors that hinder or facilitate receptivity to available training and to guide culturally appropriate content. Participants were recruited using purposive sampling among various Vietnamese shrimp fishermen communities in Texas. Utilizing a series of open-ended questions, sessions were conducted in their native language among owners/ captains/deckhands; support infrastructure-adult family members and religious/community leaders; and industry management and insurance representatives. Translations of transcribed documents were compared with simultaneous translations to ensure thematic consistency. Conducting hands-on training among Vietnamese by experienced fishermen, specifically targeting captains, was considered key to safety culture on the vessels. Findings of the study support that training should occur in a variety of formats (hands-on), but should be periodic, current, practical, convenient, taught in the primarylanguage of the audience by an experienced individual, culminate in a certificate of completion, and target captains first. These findings illustrate the importance of considering cultural factors in the design of workplace interventions that focus on changes in safety and occupational health behaviors. Â© Taylor &amp; Francis Group, LLC.</v>
      </c>
      <c r="J91" s="41">
        <f>IF(ISNUMBER(SEARCH("Yes",'2_all_summary'!$H90)),IF(ISNUMBER(SEARCH("Yes",'2_all_summary'!F90)),1,2),IF(ISNUMBER(SEARCH("No",'2_all_summary'!F90)),4,3))</f>
        <v>4</v>
      </c>
    </row>
    <row r="92" spans="7:10" x14ac:dyDescent="0.3">
      <c r="G92" s="41"/>
      <c r="H92" s="41" t="str">
        <f>'2_all_summary'!D91</f>
        <v>Climate variability and massive mortalities challenge giant clam conservation and management efforts in French Polynesia atolls</v>
      </c>
      <c r="I92" s="41" t="str">
        <f>'2_all_summary'!E91</f>
        <v>In 2004, the first no-take area (NTA) dedicated to the conservation of giant clams Tridacna maxima was implemented in Tatakoto Atoll, French Polynesia. This NTA protected a unique area worldwide, with extraordinarily high giant clam densities (up to 337 individuals per m2 on 20-m transect). In 2012, a stock assessment survey revealed a dramatic decrease of the clam population. The reduced densities peaked at 38indm-2 and the stock in the NTA decreased from 20.1Â±6.0million to 1.9Â±0.55million clams (meanÂ±95% confidence interval). Losses of similar proportions were observed throughout the atoll. Remarkably, the 83% overall loss of this natural resource used daily for consumption and for exports of clam meat to Tahiti Island went unnoticed by the local population. Field clues, including the size of live juveniles attached to the inside of dead shells, pointed to a massive mortality occurring about 3years before the 2012 survey. Examinations of sea surface temperature satellite data identified a high range of temperature variations before March 2009. In agreement with past and recent events in other atolls, this anomaly is the most likely explanation of the massive loss of giant clams in Tatakoto Atoll, although the exact hydrological and biological secondary mechanisms that occurred in the lagoon remain unclear. The consequences of the massive die-off inside and outside the NTA require new long-term management strategies, by reinforcing the top-down national giant clam management arrangements and by setting flexible management objectives across a network of islands. Â© 2013 Elsevier Ltd.</v>
      </c>
      <c r="J92" s="41">
        <f>IF(ISNUMBER(SEARCH("Yes",'2_all_summary'!$H91)),IF(ISNUMBER(SEARCH("Yes",'2_all_summary'!F91)),1,2),IF(ISNUMBER(SEARCH("No",'2_all_summary'!F91)),4,3))</f>
        <v>4</v>
      </c>
    </row>
    <row r="93" spans="7:10" x14ac:dyDescent="0.3">
      <c r="G93" s="41"/>
      <c r="H93" s="41" t="str">
        <f>'2_all_summary'!D92</f>
        <v>Effectiveness of Marine Protected Areas in the Philippines for Biodiversity Conservation [Efectividad de las Ãreas Marinas Protegidas en las Filipinas para la ConservaciÃ³n de Biodiversidad]</v>
      </c>
      <c r="I93" s="41" t="str">
        <f>'2_all_summary'!E92</f>
        <v>Quantifying the extent to which existing reserves meet conservation objectives and identifying gaps in coverage are vital to developing systematic protected-area networks. Despite widespread recognition of the Philippines as a global priority for marine conservation, limited work has been undertaken to evaluate the conservation effectiveness of existing marine protected areas (MPAs). Targets for MPA coverage in the Philippines have been specified in the 1998 Fisheries Code legislation, which calls for 15% of coastal municipal waters (within 15 km of the coastline) to be protected within no-take MPAs, and the Philippine Marine Sanctuary Strategy (2004), which aims to protect 10% of coral reef area in no-take MPAs by 2020. We used a newly compiled database of nearly 1000 MPAs to measure progress toward these targets. We evaluated conservation effectiveness of MPAs in two ways. First, we determined the degree to which marine bioregions and conservation priority areas are represented within existing MPAs. Second, we assessed the size and spacing patterns of reserves in terms of best-practice recommendations. We found that the current extent and distribution of MPAs does not adequately represent biodiversity. At present just 0.5% of municipal waters and 2.7-3.4% of coral reef area in the Philippines are protected in no-take MPAs. Moreover, 85% of no-take area is in just two sites; 90% of MPAs are &amp;lt;1 km2. Nevertheless, distances between existing MPAs should ensure larval connectivity between them, providing opportunities to develop regional-scale MPA networks. Despite the considerable success of community-based approaches to MPA implementation in the Philippines, this strategy will not be sufficient to meet conservation targets, even under a best-case scenario for future MPA establishment. We recommend that implementation of community-based MPAs be supplemented by designation of additional large no-take areas specifically located to address conservation targets. Â©2009 Society for Conservation Biology.</v>
      </c>
      <c r="J93" s="41">
        <f>IF(ISNUMBER(SEARCH("Yes",'2_all_summary'!$H92)),IF(ISNUMBER(SEARCH("Yes",'2_all_summary'!F92)),1,2),IF(ISNUMBER(SEARCH("No",'2_all_summary'!F92)),4,3))</f>
        <v>4</v>
      </c>
    </row>
    <row r="94" spans="7:10" x14ac:dyDescent="0.3">
      <c r="G94" s="41"/>
      <c r="H94" s="41" t="str">
        <f>'2_all_summary'!D93</f>
        <v>Using a participatory impact assessment framework to evaluate a community-led mangrove and fisheries conservation approach in West Kalimantan, Indonesia</v>
      </c>
      <c r="I94" s="41" t="str">
        <f>'2_all_summary'!E93</f>
        <v>Community-based conservation has been identified as a solution to biodiversity loss, climate change and the reduction of rural poverty. The heterogeneity in social and economic inequalities often acts as a barrier to community engagement in resource management and further inhibits the distributional equity of social and ecological outcomes. This study presents a participatory impact assessment (PIA) framework that evaluated the outcomes of a cross-sector community-led conservation initiative. Community members involved in the programme identified activities and outcomes for the conservation cooperative (CC), ranking the influence of the former on the latter as well as their daily life through multiple focus group discussions (FGDs). Participants were asked to rank the impact of activities on outcomes and the scale of the outcome which was totalled to identify the most impactful programme activities and outcomes during the project period. Community members reported improved income, health, education and the creation of a locally led natural resource management system. Members also reported improved crab harvest rates and reduced mangrove deforestation. Environmental outcomes identified by community members through the PIA were verified through a secondary spatial analysis and mud crab independent fisheries monitoring. The results support the hypothesis that environmental non-governmental organizations (NGOs) need to consider a multi-dimensional view of human well-being, and that cross-sector integrated interventions may be effective at improving multiple outcomes. Future steps should focus on spatial replication of the CC programme which will provide further insights by testing for differences in outcomes between villages, how those are impacted by pre-existing social and ecological systems and comparing outcomes between control sites that did not receive interventions. A free Plain Language Summary can be found within the Supporting Information of this article. Â© 2020 The Authors. People and Nature published by John Wiley &amp; Sons Ltd on behalf of British Ecological Society</v>
      </c>
      <c r="J94" s="41">
        <f>IF(ISNUMBER(SEARCH("Yes",'2_all_summary'!$H93)),IF(ISNUMBER(SEARCH("Yes",'2_all_summary'!F93)),1,2),IF(ISNUMBER(SEARCH("No",'2_all_summary'!F93)),4,3))</f>
        <v>4</v>
      </c>
    </row>
    <row r="95" spans="7:10" x14ac:dyDescent="0.3">
      <c r="G95" s="41"/>
      <c r="H95" s="41" t="str">
        <f>'2_all_summary'!D94</f>
        <v>Developing locally managed marine areas: Lessons learnt from Kenya</v>
      </c>
      <c r="I95" s="41" t="str">
        <f>'2_all_summary'!E94</f>
        <v>Coastal communities in Kenya are increasingly adopting Locally Managed Marine Areas (LMMAs) and by 2015, 24 had been established. Coastal communities perceive the objectives of these LMMAs are to primarily conserve fisheries and marine resources and secure alternative sources of income. In this study we examined if there are generic approaches in how these LMMAs were established, that can be used for developing national guidelines as well as have application to other locations in the western Indian Ocean region. The study involved a literature review of all documents available on the LMMAs and key informant interviews. We found LMMAs in Kenya go through five phases to become fully established and operational: i) Conceptualisation, ii) Inception, iii) Implementation, iv) Monitoring and management; and v) Ongoing Adaptive Management. We defined each stage by the activities that are taking place which determine how far a LMMA has reached in its development. The final phase is when a LMMA exists sustainably in a continuous learning process. Out of 19 LMMAs assessed, four had reached the fifth stage of â€˜Ongoing Adaptive Managementâ€™ though not all elements of this stage were fully operational. The Kenyan model differs from the widely known Pacific model of four phases due to an additional initial â€˜Conceptualisationâ€™ phase. Our results illustrate the need for full acceptance of the LMMA concept by stakeholders before progressing to the â€˜Inception phase.â€™ When this step was missed many LMMAs stalled due to unaddressed training needs, incomplete involvement of stakeholders and lack of financial resources, management and operational structures. These five phases provide a useful guide for communities and other stakeholders to follow when developing LMMAs, or for those that are established and need guidance on their operations. Common factors that we found associated with the development of LMMAs were informed and committed community members, past training in community based marine resource management, a supportive legal framework, external funding and opportunities for sharing LMMA information. The occurrence of an exchange visit to an existing LMMA was invariably the trigger for a community to establish their own LMMA. Weaknesses were seen in poor enforcement on the water and inadequate ongoing education and training. Further there was very little understanding of the costs of establishing and running a LMMA, therefore long term financial sustainability was problematic. Thus, although the rapid increase in the number of LMMAs in Kenya is a conservation success, their effectiveness will be thwarted if enforcement and financial management are not addressed. Â© 2016 Elsevier Ltd</v>
      </c>
      <c r="J95" s="41">
        <f>IF(ISNUMBER(SEARCH("Yes",'2_all_summary'!$H94)),IF(ISNUMBER(SEARCH("Yes",'2_all_summary'!F94)),1,2),IF(ISNUMBER(SEARCH("No",'2_all_summary'!F94)),4,3))</f>
        <v>4</v>
      </c>
    </row>
    <row r="96" spans="7:10" x14ac:dyDescent="0.3">
      <c r="G96" s="41"/>
      <c r="H96" s="41" t="str">
        <f>'2_all_summary'!D95</f>
        <v>Comparison of strategies to increase HIV testing among African-American gay, bisexual, and other men who have sex with men in Washington, DC</v>
      </c>
      <c r="I96" s="41" t="str">
        <f>'2_all_summary'!E95</f>
        <v>This paper presents results from a study conducted to compare the relative effectiveness of three strategies - alternate venue testing (AVT), the social network strategy (SNS), and partner counseling and referral services (PCRS; standard care) - for reaching and motivating previously undiagnosed, African-American men who have sex with men (AA MSM) to be tested for HIV. Data were collected between June 2008 and February 2010 at a gay-identified, community-based organization (CBO) serving AA MSM in Washington, DC. Men were eligible to participate if they were 18-64 years old, self-identified as black or African-American, were biologically male, and self-reported oral or anal sex with a man in the past six months. Fisher's exact test of independence was used to assess differences in demographics, testing history, HIV status and sexual behaviors across the three strategies. The final sample included 470 men who met all eligibility requirements. There were no statistically significant differences in HIV positivity rates across the three strategies. However, relative to standard care, the SNS, and (to a lesser degree) the AVT strategies were more successful in recruiting men that had never been tested. Additionally, the results indicate that each strategy recruited different subgroups of men. Specifically, heterosexually identified men and men who reported engaging in unprotected sex were most likely to be recruited via SNS. Bisexually identified men and older men were most likely to be recruited via AVT or SNS, while standard care tended to reach greater proportions of young men and homosexually identified men. These findings suggest that a combination of strategies may be the best approach for engaging African-American MSM in HIV testing. Â© 2013 Taylor &amp; Francis.</v>
      </c>
      <c r="J96" s="41">
        <f>IF(ISNUMBER(SEARCH("Yes",'2_all_summary'!$H95)),IF(ISNUMBER(SEARCH("Yes",'2_all_summary'!F95)),1,2),IF(ISNUMBER(SEARCH("No",'2_all_summary'!F95)),4,3))</f>
        <v>4</v>
      </c>
    </row>
    <row r="97" spans="7:10" x14ac:dyDescent="0.3">
      <c r="G97" s="41"/>
      <c r="H97" s="41" t="str">
        <f>'2_all_summary'!D96</f>
        <v>The challenges of local governance: Gear-based fragmentation in the Dominican fishery of Buen Hombre</v>
      </c>
      <c r="I97" s="41" t="str">
        <f>'2_all_summary'!E96</f>
        <v>The Dominican fishing community of Buen Hombre is struggling to reconcile its fishing activities with the state of the coral reef ecosystem on which it depends. The ecosystem is showing signs of deterioration, and this seems to be resulting in large part because of the fishing activities of the Buen Hombre fishermen. The institutional arrangements of the fishermen themselves, and of relevant external organizations, have not kept pace with important technological and demographic changes that have affected the community. This paper presents the results of an analysis that unpacks these processes via a statistical analysis of fishermen behavior and a social network analysis of the " cofishing" network that these fishermen constitute. The statistical analysis shows that gear choice is very important in explaining the amount of fish caught, both as a direct factor and as a mediator of other factors such as membership in the local fishermen's association. The social network analysis complements this result by demonstrating that gear choice also serves to segment the fishermen into separate groups, with few direct linkages between them. The resulting gear-based fragmentation of the community is seen to have negative implications for the ability of the fishermen to act collectively to conserve their fishery. The paper concludes with some thoughts and suggestions for how the community might move forward, including expanding the membership of the fishermen's association and strengthening ties between fishing groups as well as ties between the community and relevant governmental agencies. Â© 2015 Elsevier Ltd.</v>
      </c>
      <c r="J97" s="41">
        <f>IF(ISNUMBER(SEARCH("Yes",'2_all_summary'!$H96)),IF(ISNUMBER(SEARCH("Yes",'2_all_summary'!F96)),1,2),IF(ISNUMBER(SEARCH("No",'2_all_summary'!F96)),4,3))</f>
        <v>4</v>
      </c>
    </row>
    <row r="98" spans="7:10" x14ac:dyDescent="0.3">
      <c r="G98" s="41"/>
      <c r="H98" s="41" t="str">
        <f>'2_all_summary'!D97</f>
        <v>Whitefish fisheries in mountainous southeastern Norway: Abundant resources, but scarce fisherman</v>
      </c>
      <c r="I98" s="41" t="str">
        <f>'2_all_summary'!E97</f>
        <v>Commercial utilization of inland fish resources can constitute an important addition to other economic activities in rural communities. Based on a case study of commercial whitefish fishery in Lake Femund, a mountain lake in southeastern Norway, this article outlines experience gained and indicates some of the general problems related to this type of economic activity. They concern aspects such as resource biology, product development and marketing, economic management, and staff recruitment. An initial hypothesis of the study was that commercial fishery would have a significant impact on the whitefish stock, causing fluctuations in yield and consequent variations in the economy of the fishery. Therefore, the study included an analysis of marketing possibilities for whitefish products, as well as of the social and socioeconomic conditions sustaining whitefish fishery in the local community. Nearly 20 years of data show that commercial fishery in Lake Femund, with a yield of up to 1 kg per ha, has a low to moderate exploitation rate. Thus, fishery itself does not generate fluctuations in the fish population that would influence yields. The major restrictions on the enterprise are related to other aspects, such as problems of economic and technical management of this specialized small-scale industry, difficulties in the recruitment of fishermen to a short-season fishery in a time when the employment pattern in the community is changing from seasonal activities in agriculture to full-time employment in manufacturing and services, and the challenge of developing and marketing competitive products for a niche market.</v>
      </c>
      <c r="J98" s="41">
        <f>IF(ISNUMBER(SEARCH("Yes",'2_all_summary'!$H97)),IF(ISNUMBER(SEARCH("Yes",'2_all_summary'!F97)),1,2),IF(ISNUMBER(SEARCH("No",'2_all_summary'!F97)),4,3))</f>
        <v>4</v>
      </c>
    </row>
    <row r="99" spans="7:10" x14ac:dyDescent="0.3">
      <c r="G99" s="41"/>
      <c r="H99" s="41" t="str">
        <f>'2_all_summary'!D98</f>
        <v>Estimating willingness to pay with the stochastic payment card design: Further evidence from rural Cameroon</v>
      </c>
      <c r="I99" s="41" t="str">
        <f>'2_all_summary'!E98</f>
        <v>This study reports new empirical findings of the field test of the stochastic payment card (SPC) design recently proposed by Wang (Contingent valuation of environmental resources: A stochastic perspective, 1997a; Journal of Environmental Economics &amp; Management 32:219-232, 1997b). The purpose is to see how well this new contingent valuation method (CVM) elicitation format works in different cultural contexts, and what lessons can be drawn in general regarding its usefulness in environmental valuation. The survey is designed to estimate willingness to pay (WTP) values for an intended community-based environmental project in rural Cameroon (i.e., the control of malaria using larvivorous eating fish species). In order to estimate the bid function, Heckman's 2-step method is used to detect, and if possible, correct for sample selection bias, an issue overlooked by the 2-step modeling approach proposed by Wang (1997a). The results suggest generally that in the presence of sample selection bias, Heckman's 2-step estimates are more efficient and reliable for the public project in question than Wang's proposed 2-stage modeling approach. Â© Springer Science+Business Media B.V. 2009.</v>
      </c>
      <c r="J99" s="41">
        <f>IF(ISNUMBER(SEARCH("Yes",'2_all_summary'!$H98)),IF(ISNUMBER(SEARCH("Yes",'2_all_summary'!F98)),1,2),IF(ISNUMBER(SEARCH("No",'2_all_summary'!F98)),4,3))</f>
        <v>4</v>
      </c>
    </row>
    <row r="100" spans="7:10" x14ac:dyDescent="0.3">
      <c r="G100" s="41"/>
      <c r="H100" s="41" t="str">
        <f>'2_all_summary'!D99</f>
        <v>Artisanal Fisher Association Leadersâ€™ Estimates of Poaching in Their Exclusive Access Management Areas</v>
      </c>
      <c r="I100" s="41" t="str">
        <f>'2_all_summary'!E99</f>
        <v>In marine environments, poaching can become a key threat to marine ecosystem conservation. Poaching can occur in marine protected areas and/or in fishery management areas. Unfortunately, understanding the magnitude and characteristics of poaching under community based and co-management governance schemes in coastal and marine environments, has not received the attention it deserves. In Chile, a system of Territorial Users Rights for Fisheries (TURF) has been recognized as one of the largest experiences of small-scale fisheries co-management at a global scale. Currently, poaching is one of the main threats to the TURF system in Chile. In this article, we assessed poaching of a highly valuable benthic resource (Concholepas concholepas) from TURF management areas. We estimated artisanal fisher association leadersâ€™ perceptions of poaching within their TURFs and explore determinants of poaching for Concholepas concholepas. Poaching of Concholepas concholepas showed differences along the studied sites. As expected, the greater abundance of Concholepas concholepas in the management areas generates an increased incentive to poach. Areas that make the greatest investment in surveillance are those most affected by poaching. However, our study cannot determine the effectiveness of current levels of surveillance on illegal extraction. Results show older areas tend to reduce the levels of illegal extraction, which could indicate a greater capacity and experience to control poaching. Supporting fisher associations in enforcing TURFs and following up on sanctions against perpetrators are conditioning factors, highlighted by fisher leaders, for TURF sustainability. The approach used in this study provides insights to prioritize geographies and opportunities to address poaching in small-scale co-managed fisheries. Copyright Â© 2022 Romero, EstÃ©vez, Romero and Gelcich.</v>
      </c>
      <c r="J100" s="41">
        <f>IF(ISNUMBER(SEARCH("Yes",'2_all_summary'!$H99)),IF(ISNUMBER(SEARCH("Yes",'2_all_summary'!F99)),1,2),IF(ISNUMBER(SEARCH("No",'2_all_summary'!F99)),4,3))</f>
        <v>4</v>
      </c>
    </row>
    <row r="101" spans="7:10" x14ac:dyDescent="0.3">
      <c r="G101" s="41"/>
      <c r="H101" s="41" t="str">
        <f>'2_all_summary'!D100</f>
        <v>Coral reefs of the ASEAN Region: status and management</v>
      </c>
      <c r="I101" s="41" t="str">
        <f>'2_all_summary'!E100</f>
        <v>Coral reefs provide a substantial part of the protein intake in Southeast Asia. Major destructive forces include excessive sedimentation, related to deforestation, and various forms of destructive fishing, especially blast fishing. The most promising approaches involve management and evaluation at the municipal level. This concept can be extrapolated to an adaptive management scheme involving community-based development specialists, cross-trained in environmental and fishery monitoring, who assist municipalities in the development of regulations concerning local reefs and associated ecosystems. Reef management can be expedited in many areas with the establishment of alternative livelihood programs to alleviate excessive demands on the reef resources. -from Author</v>
      </c>
      <c r="J101" s="41">
        <f>IF(ISNUMBER(SEARCH("Yes",'2_all_summary'!$H100)),IF(ISNUMBER(SEARCH("Yes",'2_all_summary'!F100)),1,2),IF(ISNUMBER(SEARCH("No",'2_all_summary'!F100)),4,3))</f>
        <v>4</v>
      </c>
    </row>
    <row r="102" spans="7:10" x14ac:dyDescent="0.3">
      <c r="G102" s="41"/>
      <c r="H102" s="41" t="str">
        <f>'2_all_summary'!D101</f>
        <v>Livelihoods and fisheries governance in a contemporary Pacific Island setting</v>
      </c>
      <c r="I102" s="41" t="str">
        <f>'2_all_summary'!E101</f>
        <v>Inshore marine resources play an important role in the livelihoods of Pacific Island coastal communities. However, such reliance can be detrimental to inshore marine ecosystems. Understanding the livelihoods of coastal communities is important for devising relevant and effective fisheries management strategies. Semi-structured household interviews were conducted with householders in Langalanga Lagoon, Solomon Islands, to understand household livelihoods and resource governance in fishing-dependent communities. Households were engaged in a diverse range of livelihoods. Fishing, shell money production and gardening were the most important livelihoods. Proximity to an urban centre influenced how households accessed some livelihoods. Perceptions of management rules varied and different reasons were cited for why rules were broken, the most common reason being to meet livelihood needs. Current models of inshore small-scale fisheries management that are based on the notion of community-based resource management may not work in locations where customary management systems are weak and livelihoods are heavily reliant on marine resources. An important step for fisheries management in such locations should include elucidating community priorities through participatory development planning, taking into consideration livelihoods as well as governance and development aspirations. Â© 2015 Sulu et al. This is an open access article distributed under the terms of the Creative Commons Attribution License, which permits unrestricted use, distribution, and reproduction in any medium, provided the original author and source are credited.</v>
      </c>
      <c r="J102" s="41">
        <f>IF(ISNUMBER(SEARCH("Yes",'2_all_summary'!$H101)),IF(ISNUMBER(SEARCH("Yes",'2_all_summary'!F101)),1,2),IF(ISNUMBER(SEARCH("No",'2_all_summary'!F101)),4,3))</f>
        <v>1</v>
      </c>
    </row>
    <row r="103" spans="7:10" x14ac:dyDescent="0.3">
      <c r="G103" s="41"/>
      <c r="H103" s="41" t="str">
        <f>'2_all_summary'!D102</f>
        <v>Translating systems thinking into practice for community action on childhood obesity</v>
      </c>
      <c r="I103" s="41" t="str">
        <f>'2_all_summary'!E102</f>
        <v>We report on the first 18Â months of two communities' efforts using methods inspired by community-based participatory system dynamics for the development, implementation, and evaluation of whole of community efforts to improve the health of children. We apply Foster-Fishman's theoretical framework for characterizing systems change to describe the initiatives. Bounding the system began with defining leaders more broadly than standard health interventions to be those who had the ability to change environments to improve health, including food retailers, government, and business, and using high-quality childhood monitoring data to define the problem. Widespread access to junk food, barriers to physical activity, and efforts to promote health predominantly through programmatic approaches were identified as potential root causes. System interactions existed in the form of relationships between stakeholder groups and organizations. The approach described built new relationships and strengthened existing relationships. Willingness in taking risks, changing existing practice, and redesigning health promotion work to have a community development focus, were levers for change. This approach has resulted in hundreds of community-led actions focused on changing norms and environments. Insights from this approach may be useful to support other communities in translating systems theory into systems practice. Further empirical research is recommended to explore the observations in this paper. Â© 2019 The Authors Obesity Reviews published by John Wiley &amp; Sons Ltd on behalf of World Obesity Federation</v>
      </c>
      <c r="J103" s="41">
        <f>IF(ISNUMBER(SEARCH("Yes",'2_all_summary'!$H102)),IF(ISNUMBER(SEARCH("Yes",'2_all_summary'!F102)),1,2),IF(ISNUMBER(SEARCH("No",'2_all_summary'!F102)),4,3))</f>
        <v>4</v>
      </c>
    </row>
    <row r="104" spans="7:10" x14ac:dyDescent="0.3">
      <c r="G104" s="41"/>
      <c r="H104" s="41" t="str">
        <f>'2_all_summary'!D103</f>
        <v>The Gunnison Basin sage-grouse strategic committee: A Colorado county's fight for conservation self-determination</v>
      </c>
      <c r="I104" s="41" t="str">
        <f>'2_all_summary'!E103</f>
        <v>Since 1995, sage-grouse (Centrocercus spp.) conservation planning in the western United States has largely been based upon local working groups (LWGs) comprised of federal, state, and local governments; environmental groups; landowners; and interested citizens. In this article, we review the history and process of LWGs in western Colorado that were formed to develop Gunnison sage-grouse (C. minimus) conservation plans. The LWGs were generally convened by â‰¥ 1 government agency, operate on the general principle of consensus, and had little or no administrative or fi nancial support. The LWGs were generally comprised of fi eld biologists, rancher/landowners, members of local environmental groups, and occasionally representatives from local governments. The plans they generated were based upon consensus; therefore, diffi cult issues were often bypassed to keep the plan development process moving. The early successes of these LWGs resulted in sage-grouse conservation plans such as the Gunnison Sage-grouse Conservation Plan, which provided sage-grouse conservation guidance for the Gunnison Basin in southcentral Colorado. However, there were problems such as an undefi ned membership, lack of administrative support, and achieving consensus. The Gunnison County Board of County Commissioners (BoCC) created an entirely new approach to the LWG concept. The Gunnison Basin Sage-grouse Strategic Committee (GBSGSC) was created, with appointed (by the BoCC) representatives from the federal land management agencies, the state wildlife agency, the neighboring county, the ranching community, the environmental community, the development community, the recreation community, and the public at large. Formal operating guidelines were adopted by the BoCC. Specifi c membership criteria were identifi ed, and administrative staff from Gunnison County was assigned. Importantly, the BoCC determined that the committee would operate under majority rule. The GBSGSC has been meeting monthly since 2005. Here we describe the process, and its advantages and disadvantages.</v>
      </c>
      <c r="J104" s="41">
        <f>IF(ISNUMBER(SEARCH("Yes",'2_all_summary'!$H103)),IF(ISNUMBER(SEARCH("Yes",'2_all_summary'!F103)),1,2),IF(ISNUMBER(SEARCH("No",'2_all_summary'!F103)),4,3))</f>
        <v>4</v>
      </c>
    </row>
    <row r="105" spans="7:10" x14ac:dyDescent="0.3">
      <c r="G105" s="41"/>
      <c r="H105" s="41" t="str">
        <f>'2_all_summary'!D104</f>
        <v>Uncommon among the commons? Disentangling the sustainability of the Peruvian anchovy fishery</v>
      </c>
      <c r="I105" s="41" t="str">
        <f>'2_all_summary'!E104</f>
        <v>The term "commons" refers to collectively exploited resources and their systems of usage; a synonymous term is common pool resources. Fisheries are typical common pool resources and also one of the most conspicuous examples of unsustainable use of natural resources. We examine one of the few globally important fisheries that is held to be sustainable, the Peruvian anchovy fishery, and considers the extent to which the institutional characteristics of the fishery conform to design principles that are considered prerequisites for long-term, successful, community-based common pool resources. Results showed that greater conformity to the principles was found in the sustainable phase of the fishery, compared to its unsustainable phase. For this case study, the conditions that supported the transition towards sustainability were: clearly defined resource boundaries, monitoring of rule enforcement, and conflict resolution mechanisms among users and management authorities. On the other hand, clearly defined user boundaries, collective choice arrangements, and nested enterprises were not required to achieve sustainability. The study concludes that the design principles are a valuable tool for analysis and understanding of large-scale common pool resource systems. At the same time it suggests that the application of the principles to a wider range of systems can generate new insights into what is required for successful management of common pool resources. Â© 2013 by the author(s).</v>
      </c>
      <c r="J105" s="41">
        <f>IF(ISNUMBER(SEARCH("Yes",'2_all_summary'!$H104)),IF(ISNUMBER(SEARCH("Yes",'2_all_summary'!F104)),1,2),IF(ISNUMBER(SEARCH("No",'2_all_summary'!F104)),4,3))</f>
        <v>4</v>
      </c>
    </row>
    <row r="106" spans="7:10" x14ac:dyDescent="0.3">
      <c r="G106" s="41"/>
      <c r="H106" s="41" t="str">
        <f>'2_all_summary'!D105</f>
        <v>Qualitative participatory mapping of seal and walrus harvest and habitat areas: Documenting indigenous knowledge, preserving local values, and discouraging map misuse</v>
      </c>
      <c r="I106" s="41" t="str">
        <f>'2_all_summary'!E105</f>
        <v>In the Bering Strait region of Alaska decreasing sea ice and increasing development are driving environmental and policy changes that significantly impact federally recognized tribes, which depend on marine resources for cultural, economic, and nutritional reasons. Kawerak, Inc., an Alaska Native non-profit tribal consortium, conducted participatory ice seal and walrus harvest and habitat mapping in collaboration with nine of the region's federally recognized tribes. Participants were concerned that maps could misrepresent marine mammal mobility, limit future harvest area flexibility, increase outside regulation of harvest activities, generate conflict between communities, and attract commercial activity. This paper addresses these concerns through a technique called qualitative participatory mapping, which preserves local voices and priorities. This technique helped communicate and convey respect for traditional knowledge while lowering the probability of map misuse or misinterpretation. This work evaluated project results in terms of Elwood's dimensions of empowerment, which indicated the largest gain in capacity building, and more moderate gains for procedural and distributional empowerment. Copyright Â© 2015, IGI Global.</v>
      </c>
      <c r="J106" s="41">
        <f>IF(ISNUMBER(SEARCH("Yes",'2_all_summary'!$H105)),IF(ISNUMBER(SEARCH("Yes",'2_all_summary'!F105)),1,2),IF(ISNUMBER(SEARCH("No",'2_all_summary'!F105)),4,3))</f>
        <v>4</v>
      </c>
    </row>
    <row r="107" spans="7:10" x14ac:dyDescent="0.3">
      <c r="G107" s="41"/>
      <c r="H107" s="41" t="str">
        <f>'2_all_summary'!D106</f>
        <v>Gendering Marine Conservation: The Politics of Marine Protected Areas and Fisheries Access</v>
      </c>
      <c r="I107" s="41" t="str">
        <f>'2_all_summary'!E106</f>
        <v>Drawing on ethnographic case studies from Madagascar, this research shows that multiple marine conservation projects have institutionalized inequitable access to marine recourses along gendered lines. Despite discursive and institutional shifts toward more â€œcollaborativeâ€ and â€œcommunity-basedâ€ conservation programing, there is a deficiency of womenâ€™s nominal as well as effective participation in community management organizations. This research shows that conservation organizationsâ€™ focus on proximate drivers of marine resource use, or a politics of picking the â€œlow-hanging fruit,â€ over ultimate drivers such as global commodity chains, places disproportionate emphasis on marine spatial enclosures and restricting specific, and gendered, harvest methods. To address gender bias concerning access to and control over natural resources, we must go beyond the rhetoric of â€œcommunity involvementâ€ to address gendered inequalities in conservation decision making, and whose interests are served by conservation projects. Â© 2017 Taylor &amp; Francis.</v>
      </c>
      <c r="J107" s="41">
        <f>IF(ISNUMBER(SEARCH("Yes",'2_all_summary'!$H106)),IF(ISNUMBER(SEARCH("Yes",'2_all_summary'!F106)),1,2),IF(ISNUMBER(SEARCH("No",'2_all_summary'!F106)),4,3))</f>
        <v>4</v>
      </c>
    </row>
    <row r="108" spans="7:10" x14ac:dyDescent="0.3">
      <c r="G108" s="41"/>
      <c r="H108" s="41" t="str">
        <f>'2_all_summary'!D107</f>
        <v>Defining fishers in the South African context: Subsistence, artisanal and small-scale commercial sectors</v>
      </c>
      <c r="I108" s="41" t="str">
        <f>'2_all_summary'!E107</f>
        <v>Evolution of a new policy for the management of marine fisheries in South Africa led to the Marine Living Resources Act of 1998 (MLRA). Among other innovations, this requires that management strategies be developed for subsistence fisheries. As a prerequisite, definitions and criteria are needed to identify and distinguish them. To achieve this, the Chief Director of Marine &amp; Coastal Management (MCM), the authority responsible for managing marine fisheries, appointed a Subsistence Fisheries Task Group (SFTG) to make recommendations about definitions and modes of management. The process involved successive surveys and consultations with fishing communities, communication with MCM, and a national workshop of all participants. This led to consensus about the following definition: Subsistence fishers are poor people who personally harvest marine resources as a source of food or to sell them to meet the basic needs of food security; they operate on or near to the shore or in estuaries, live in close proximity to the resource, consume or sell the resources locally, use low-technology gear (often as part of a long-standing community-based or cultural practice), and the kinds of resources they harvest generate only sufficient returns to meet the basic needs of food security. This definition builds on the facts that existing subsistence fisheries are usually: (1) local operations; (2) customary, traditional or cultural; (3) undertaken for personal or family use; (4) primarily for nutritional needs (though excess resources may be sold to ensure food security); (5) based on minimal technology; and (6) undertaken by people with low cash incomes. They are specifically non-commercial and non-recreational. The definition was designed to allow protection of the rights of these people and sustainability of the resources. While developing this definition, it became obvious that the definition of "commercial fishing" in the MLRA is also inadequate, and a new definition was developed. Commercial fisheries span a wide spectrum, and the SFTG defined "small-scale commercial fishers" as a distinct component that has not received adequate attention, and for whom specific management plans need to be developed. They are distinguished by living on or close to the coast, having a history of involvement with fishing, being personally involved in hands-on day-to-day running of their enterprises, operating with limited amounts of capital investment and low levels of technology, and employing small numbers of people.</v>
      </c>
      <c r="J108" s="41">
        <f>IF(ISNUMBER(SEARCH("Yes",'2_all_summary'!$H107)),IF(ISNUMBER(SEARCH("Yes",'2_all_summary'!F107)),1,2),IF(ISNUMBER(SEARCH("No",'2_all_summary'!F107)),4,3))</f>
        <v>4</v>
      </c>
    </row>
    <row r="109" spans="7:10" x14ac:dyDescent="0.3">
      <c r="G109" s="41"/>
      <c r="H109" s="41" t="str">
        <f>'2_all_summary'!D108</f>
        <v>From reef to table: Social and ecological factors affecting coral reef fisheries, artisanal seafood supply chains, and seafood security</v>
      </c>
      <c r="I109" s="41" t="str">
        <f>'2_all_summary'!E108</f>
        <v>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Â± 1547 kg yr-1 (mean Â±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 Â© 2015 Kittinger et al. This is an open access article distributed under the terms of the Creative Commons Attribution License, which permits unrestricted use, distribution, and reproduction in any medium, provided the original author and source are credited.</v>
      </c>
      <c r="J109" s="41">
        <f>IF(ISNUMBER(SEARCH("Yes",'2_all_summary'!$H108)),IF(ISNUMBER(SEARCH("Yes",'2_all_summary'!F108)),1,2),IF(ISNUMBER(SEARCH("No",'2_all_summary'!F108)),4,3))</f>
        <v>1</v>
      </c>
    </row>
    <row r="110" spans="7:10" x14ac:dyDescent="0.3">
      <c r="G110" s="41"/>
      <c r="H110" s="41" t="str">
        <f>'2_all_summary'!D109</f>
        <v>Changing understandings of local knowledge in island environments</v>
      </c>
      <c r="I110" s="41" t="str">
        <f>'2_all_summary'!E109</f>
        <v>Island ecosystems have rich marine biodiversity and high levels of terrestrial endemism, but are potentially the most vulnerable to climate change and anthropogenic stressors. To effectively manage environments, scholars and conservation practitioners have increasingly turned their attention to local islander knowledge (LK) and practices. To date, much of the literature treats LK definitionally rather than examining its theoretical underpinnings. This review focuses explicitly on the concept of LK and it describes three discernible phases of research marked by conceptual shifts. Over the 20th century, LK underwent a dramatic reversal from something understood as inferior and deficient to something that is valuable and empirically sound. This shift ushered in widespread acceptance of local islander knowledge as a unique, rich corpus of information that could be tapped by Western science to enhance community-based resource management. Over the last several decades, a third phase of LK research has emerged in which a more dynamic framing has developed, emphasizing LK's hybrid and adaptive dimensions, as well as its constitutive entanglements with other social-ecological processes. This has expanded the scope of inquiry into the strategies islanders employ as they adapt to changing social and environmental milieus, and as they attempt to co-produce knowledge with scientists and conservation practitioners. Â© Copyright Foundation for Environmental Conservation 2017.</v>
      </c>
      <c r="J110" s="41">
        <f>IF(ISNUMBER(SEARCH("Yes",'2_all_summary'!$H109)),IF(ISNUMBER(SEARCH("Yes",'2_all_summary'!F109)),1,2),IF(ISNUMBER(SEARCH("No",'2_all_summary'!F109)),4,3))</f>
        <v>4</v>
      </c>
    </row>
    <row r="111" spans="7:10" x14ac:dyDescent="0.3">
      <c r="G111" s="41"/>
      <c r="H111" s="41" t="str">
        <f>'2_all_summary'!D110</f>
        <v>Safeguarding Imperiled Biodiversity and Evolutionary Processes in the Wallacea Center of Endemism</v>
      </c>
      <c r="I111" s="41" t="str">
        <f>'2_all_summary'!E110</f>
        <v>Wallacea - the meeting point between the Asian and Australian fauna - is one of the world's largest centers of endemism. Twenty-three million years of complex geological history have given rise to a living laboratory for the study of evolution and biodiversity, highly vulnerable to anthropogenic pressures. In the present article, we review the historic and contemporary processes shaping Wallacea's biodiversity and explore ways to conserve its unique ecosystems. Although remoteness has spared many Wallacean islands from the severe overexploitation that characterizes many tropical regions, industrial-scale expansion of agriculture, mining, aquaculture and fisheries is damaging terrestrial and aquatic ecosystems, denuding endemics from communities, and threatening a long-term legacy of impoverished human populations. An impending biodiversity catastrophe demands collaborative actions to improve community-based management, minimize environmental impacts, monitor threatened species, and reduce wildlife trade. Securing a positive future for Wallacea's imperiled ecosystems requires a fundamental shift away from managing marine and terrestrial realms independently. Â© 2022 The Author(s).</v>
      </c>
      <c r="J111" s="41">
        <f>IF(ISNUMBER(SEARCH("Yes",'2_all_summary'!$H110)),IF(ISNUMBER(SEARCH("Yes",'2_all_summary'!F110)),1,2),IF(ISNUMBER(SEARCH("No",'2_all_summary'!F110)),4,3))</f>
        <v>4</v>
      </c>
    </row>
    <row r="112" spans="7:10" x14ac:dyDescent="0.3">
      <c r="G112" s="41"/>
      <c r="H112" s="41" t="str">
        <f>'2_all_summary'!D111</f>
        <v>Combining human preference and biodiversity priorities for marine protected area site selection in Sabah, Malaysia</v>
      </c>
      <c r="I112" s="41" t="str">
        <f>'2_all_summary'!E111</f>
        <v>High human reliance on marine resources in developing countries is a challenge for implementing marine protected areas, which usually seek to limit or restrict fishing in selected areas. Fishers' spatial preferences should be considered during the site selection process, but biodiversity considerations are generally the primary focus. The Protected Area Suitability Index (PASI) is a fuzzy logic spatial planning tool that combines human preferences and conservation criteria to assess the suitability of marine sites for being protected from fishing and other extractive use. We apply the PASI in zoning a marine sanctuary in Sabah, Malaysia, with the objectives of (i) assessing the PASI's ability to capture fishers' spatial preferences; and (ii) comparing the nuances of community based and fuzzy logic approaches in spatial planning. There was overlap in sites chosen for protection by both approaches, and multi-dimensional scaling results suggest that the PASI captures fishers' preferences. Community consultations enable direct integration of local knowledge to fill gaps in scientific knowledge, but can be time consuming and expensive. The PASI is an alternative to data and labour intensive conservation planning tools that are currently available, and can be particularly useful for zoning marine protected areas in data poor developing countries where conservation requires quick action. Â© 2013 Elsevier Ltd.</v>
      </c>
      <c r="J112" s="41">
        <f>IF(ISNUMBER(SEARCH("Yes",'2_all_summary'!$H111)),IF(ISNUMBER(SEARCH("Yes",'2_all_summary'!F111)),1,2),IF(ISNUMBER(SEARCH("No",'2_all_summary'!F111)),4,3))</f>
        <v>4</v>
      </c>
    </row>
    <row r="113" spans="7:10" x14ac:dyDescent="0.3">
      <c r="G113" s="41"/>
      <c r="H113" s="41" t="str">
        <f>'2_all_summary'!D112</f>
        <v>A system dynamics model for marine conservation area management â€“ A case study of pulo pasi gusung local marine conservation area, Selayar, Indonesia</v>
      </c>
      <c r="I113" s="41" t="str">
        <f>'2_all_summary'!E112</f>
        <v>Decision making in a social-ecological system approach requires studies in the decision-making process, in both the modeling and the simulation of the model. The system dynamic model can support finding an optimal policy in managing the Local Marine Conservation Area of Pulo Pasi Gusung (LMCA-PPG), South Sulawesi, Indonesia. The objective of the study was to develop a system dynamic model, as a decision support system, to manage the coral reef ecosystem at LMCA-PPG. There are several scenarios of decision making that can be simulated to assess what impacts will occur. System dynamic (SD) modeling can be used to understand the behavior of the complex problems of a particular system. The community-based system development approach is used to construct a conceptual model by involving all interested parties. Surveillance has the highest impact on live coral cover, the biomass of herbivore fish and the net income of fishermen. Live coral cover is affected by the alteration of surveillance, because it increases the occurrence of destructive fishing. It is also affected by the availability of alternative livelihoods and by the status of a restricted zone of LMCA-PPG. There is no alternative livelihood for fishermen, highly affecting their income. Maintaining the fishermen income and livelihood will also maintain the coral reef ecosystem. The recommendations for managing the LMCA-PPG are: surveillance carried out for 20 days a month and 6 hours every day; availability of alternative livelihood for up to 45% of the fishermen population; the extension of the core zone and utilization zone up to 40% of the coral reef area, to 230 hectares. Â© 2020, BIOFLUX SRL. All rights reserved.</v>
      </c>
      <c r="J113" s="41">
        <f>IF(ISNUMBER(SEARCH("Yes",'2_all_summary'!$H112)),IF(ISNUMBER(SEARCH("Yes",'2_all_summary'!F112)),1,2),IF(ISNUMBER(SEARCH("No",'2_all_summary'!F112)),4,3))</f>
        <v>4</v>
      </c>
    </row>
    <row r="114" spans="7:10" x14ac:dyDescent="0.3">
      <c r="G114" s="41"/>
      <c r="H114" s="41" t="str">
        <f>'2_all_summary'!D113</f>
        <v>Assessment of fresh water security in coastal Bangladesh: An insight from salinity, community perception and adaptation</v>
      </c>
      <c r="I114" s="41" t="str">
        <f>'2_all_summary'!E113</f>
        <v>Safe drinking water scarcity is an acute problem in the coastal regions of Bangladesh which is mainly caused by salinity intrusion. In this context, drinking water sources are severely affected, including adverse effects on agriculture, health, fisheries and the ecosystem. This research investigates i) selected water quality parameters ii) local people's perception on drinking water scarcity iii) how local people's cope with safe drinking water scarcity. This research was conducted using local water samples, questionnaire survey of 200 households and 4 focus group discussions (FDGs) in Shyamnagar and Tala sub-district of Satkhira district. The study of the water quality parameters exposed the extreme conditions of the drinking water sources in the area. The average values of total dissolved solids (TDS), electrical conductivity (EC) and Chloride concentration (Clâˆ’) were found respectively 4044.12 mg/L, 7186.7 Î¼S/cm, and 3143.6 mg/L in Shyamnagar and 2313.60 mg/L, 4390.3 Î¼S/cm, and 1402.1 mg/L in Tala. The result of community perception reveals that local people are aware of the safe water scarcity and nearly all of them perceive that salinity is the main reason behind it. Even though there are a number of socioeconomic factors, communities have their own adaptation technologies to cope with the problem. The study concludes with the development of a community based model defining the key responsibilities of the stakeholders, including local and central government, NGOs and community people to work in a well-coordinated manner which will be effective for reducing the scarcity of the safe drinking water. Â© 2016 Elsevier Ltd</v>
      </c>
      <c r="J114" s="41">
        <f>IF(ISNUMBER(SEARCH("Yes",'2_all_summary'!$H113)),IF(ISNUMBER(SEARCH("Yes",'2_all_summary'!F113)),1,2),IF(ISNUMBER(SEARCH("No",'2_all_summary'!F113)),4,3))</f>
        <v>4</v>
      </c>
    </row>
    <row r="115" spans="7:10" x14ac:dyDescent="0.3">
      <c r="G115" s="41"/>
      <c r="H115" s="41" t="str">
        <f>'2_all_summary'!D114</f>
        <v>Exploring community-based marine aquaculture as a coastal resource management opportunity in Nova Scotia, Canada</v>
      </c>
      <c r="I115" s="41" t="str">
        <f>'2_all_summary'!E114</f>
        <v>Aquaculture is one of the world's fastest growing food production sectors and presents an opportunity for rural community development that can support coastal livelihoods. An ecosystem approach to aquaculture (EAA) has been recommended to facilitate socially and environmentally sustainable development, yet there remains a need to better involve people in planning and operational aspects. Community-based management may help to implement principles of the EAA; however, context-specific research is needed to understand its potential application and suitability. This research explores opportunities for community-based marine aquaculture (CBMA) for nonfinfish in the context of Nova Scotia, Canada, through a series of stakeholder interviews. Results suggest that all stakeholder groups interviewed were positive about the potential for CBMA to support sustainable aquaculture growth in the province; however, key questions around operationalizing CBMA remain. The aquaculture industry is on a continual path for growth worldwide and, therefore, it becomes increasingly important to proactively examine strategies such as CBMA that can help to facilitate EAA in a way that genuinely puts people at the centre of aquaculture development and governance. Â© 2020 Bradford et al. This work is licensed under a Creative Commons Attribution 4.0 International License (CC BY 4.0), which permits unrestricted use, distribution, and reproduction in any medium, provided the original author(s) and source are credited.</v>
      </c>
      <c r="J115" s="41">
        <f>IF(ISNUMBER(SEARCH("Yes",'2_all_summary'!$H114)),IF(ISNUMBER(SEARCH("Yes",'2_all_summary'!F114)),1,2),IF(ISNUMBER(SEARCH("No",'2_all_summary'!F114)),4,3))</f>
        <v>4</v>
      </c>
    </row>
    <row r="116" spans="7:10" x14ac:dyDescent="0.3">
      <c r="G116" s="41"/>
      <c r="H116" s="41" t="str">
        <f>'2_all_summary'!D115</f>
        <v>Effects of small, Fijian community-based marine protected areas on exploited reef fishes</v>
      </c>
      <c r="I116" s="41" t="str">
        <f>'2_all_summary'!E115</f>
        <v>No-take marine protected areas (MPAs) are commonly applied in community-based management schemes to sustain and enhance coral-reef fisheries. However, many MPAs in Fiji and the South Pacific are relatively small (â‰¤1 km 2), and few data exist regarding the effects of these MPAs on populations of exploited species. We used hook-and-line fishing surveys to assess whether 4 relatively small (&amp;lt;1 km 2) community-based MPAs in Fiji (3 current, 1 former) were providing any commonly sought benefits to exploited reef-fish stocks. All of the MPAs had maintained no-take status for over 4 yr, although the former MPA was opened to fishing 4 mo before this study. The current MPAs exhibited significantly greater catch and biomass per unit effort, individual fish biomass, and/or percentage of reproductive-size fish than paired, adjacent fished areas, while this was not the case with the former MPA. Sites with intact MPAs also exhibited greater catch diversity than the former MPA site. Additionally, tag and recapture data from the 17 recaptured of 2650 tagged fish suggest site fidelity of these fishes, although fishes initially captured in the MPA at all 4 sites were later caught in fished areas, indicating that there is movement of fishes from the MPAs to fished areas. While the combination of these findings supports the utility of even relatively small MPAs as effective tools for the conservation of certain target species, it also suggests that MPA benefits may be quickly depleted and that even closures of extended duration may be insufficient for long-term fisheries management if the MPAs are not maintained. Â© 2012 Inter-Research.</v>
      </c>
      <c r="J116" s="41">
        <f>IF(ISNUMBER(SEARCH("Yes",'2_all_summary'!$H115)),IF(ISNUMBER(SEARCH("Yes",'2_all_summary'!F115)),1,2),IF(ISNUMBER(SEARCH("No",'2_all_summary'!F115)),4,3))</f>
        <v>1</v>
      </c>
    </row>
    <row r="117" spans="7:10" x14ac:dyDescent="0.3">
      <c r="G117" s="41"/>
      <c r="H117" s="41" t="str">
        <f>'2_all_summary'!D116</f>
        <v>Moving to sustainability by learning from successful fisheries</v>
      </c>
      <c r="I117" s="41" t="str">
        <f>'2_all_summary'!E116</f>
        <v>There are two diverging views of the status and future of the world's fisheries. One group represented largely by academic marine ecologists sees almost universal failure of fisheries management and calls for the use of marine-protected areas as the central tool of a new approach to rebuilding the marine ecosystems of the world. The scientists working in fisheries agencies and many academic scientists see a more complex picture, with many failed fisheries but also numerous successes. This group argues that we need to apply the lessons from the successful fisheries to stop the decline and rebuild those fisheries threatened by excess fishing. These lessons are stopping the competitive race to fish by appropriate incentives for fishing fleets and good governance. The major tool of resetting incentives is granting various forms of dedicated access, including community-based fishing rights, allocation to cooperatives, and individual fishing quotas. Many of the failed fisheries of the world occur in jurisdictions where central governments are not functional, and local control of fisheries is an essential part of the solution. Â© Royal Swedish Academy of Sciences 2007.</v>
      </c>
      <c r="J117" s="41">
        <f>IF(ISNUMBER(SEARCH("Yes",'2_all_summary'!$H116)),IF(ISNUMBER(SEARCH("Yes",'2_all_summary'!F116)),1,2),IF(ISNUMBER(SEARCH("No",'2_all_summary'!F116)),4,3))</f>
        <v>1</v>
      </c>
    </row>
    <row r="118" spans="7:10" x14ac:dyDescent="0.3">
      <c r="G118" s="41"/>
      <c r="H118" s="41" t="str">
        <f>'2_all_summary'!D117</f>
        <v>International Women's Day speech.</v>
      </c>
      <c r="I118" s="41" t="str">
        <f>'2_all_summary'!E117</f>
        <v>The objectives of the International Women's Day are: 1) to celebrate the struggle for women's rights in the economic, social, political, and cultural domain; 2) to reaffirm women's solidarity in the struggle for peace; 3) and to show what women have achieved. In 1988, Uganda's government of the National Resistance Movement created the Ministry of Women in Development. The period 1988-1990 was one of consultations, needs assessment, planning, and recruiting staff for the Ministry. From 1990 to 1993, measurable results have been achieved. The Ministry's gender concerns pertained to the sector policies of the Ministries of Agriculture, Animal Industry and Fisheries, Education, Health, Water, Energy, Minerals, and Environment Protection. Under the Umbrella Project for Women in Development, gender sensitization has been achieved with policy makers in ministries, at district level, and in the media. Gender issues have also been incorporated in the National Political School Curriculum. The Ministry has also trained a corps of 73 women trainers from 38 districts. The Ministry, with funding from DANIDA, collected women's views on the constitution through meetings and seminars in all the districts in the country. Recommendations were submitted in a consolidated report to the Constitution Commission. A pilot para-legal scheme is successfully being implemented in Kamuli district. A community-based pool of legal advisors has been developed. Legal matters that affect both women and men are undertaken at the community level. The economic emancipation of women is a crucial part of the Ministry's mandate. In conjunction with NGOs, pilot credit programs are being run in Mukono, Jinja, Mbale, and Kapchorwa districts. Cross-sectoral programs are in close collaboration with the rural water and sanitation program, the Northern Uganda rehabilitation program, and the integrated Basic Education Pilot Project to be implemented in 8 districts.</v>
      </c>
      <c r="J118" s="41">
        <f>IF(ISNUMBER(SEARCH("Yes",'2_all_summary'!$H117)),IF(ISNUMBER(SEARCH("Yes",'2_all_summary'!F117)),1,2),IF(ISNUMBER(SEARCH("No",'2_all_summary'!F117)),4,3))</f>
        <v>4</v>
      </c>
    </row>
    <row r="119" spans="7:10" x14ac:dyDescent="0.3">
      <c r="G119" s="41"/>
      <c r="H119" s="41" t="str">
        <f>'2_all_summary'!D118</f>
        <v>Livelihood Development in Coastal Chars in the Meghna Estuary: The Danida Experience</v>
      </c>
      <c r="I119" s="41" t="str">
        <f>'2_all_summary'!E118</f>
        <v>Dynamic hydro-geomorphology in the Meghna Delta has resulted in southward movement of the Noakhali district coastline, creating successive chars, adding 1800 km2 of new land. These chars offered new opportunities for livelihood of poor people, many of whom have lost their former lands to riverbank erosion. The char stabilization and development programs were designed to adapt to the specific environment and the needs of resource-poor households in the chars. This chapter focuses on the experience of successive Danida-funded projects in fisheries and livestock in livelihood development of poor households in the Noakhali coastal chars. Particular features highlighted are: the inclusion of poor households in value chains, emphasis on low-input culture systems; the Farmer Field School approach; the importance of community-based organizations and links to local agribusiness for input and market access. Lessons learned from the experience are underscored, the need for harmonization of activities between the Danida and other projects to ensure sustainability is stressed, and the approach is compared to other recent projects in the Delta. Â© 2021, The Author(s), under exclusive license to Springer Nature Switzerland AG.</v>
      </c>
      <c r="J119" s="41">
        <f>IF(ISNUMBER(SEARCH("Yes",'2_all_summary'!$H118)),IF(ISNUMBER(SEARCH("Yes",'2_all_summary'!F118)),1,2),IF(ISNUMBER(SEARCH("No",'2_all_summary'!F118)),4,3))</f>
        <v>4</v>
      </c>
    </row>
    <row r="120" spans="7:10" x14ac:dyDescent="0.3">
      <c r="G120" s="41"/>
      <c r="H120" s="41" t="str">
        <f>'2_all_summary'!D119</f>
        <v>Water, ice, and climate change in northwest Greenland</v>
      </c>
      <c r="I120" s="41" t="str">
        <f>'2_all_summary'!E119</f>
        <v>Along the coastal areas of northwest Greenland, sea ice is crucial to people's livelihoods. People in the region have long depended on hunting marine mam-mals such as seals; walrus; narwhal, beluga, fin, and minke whales; and polar bears, as well as fishing for fjord cod, Greenland halibut, salmon, and Arctic char. Terrestrial animals such as reindeer and Arctic foxes have also been of some importance, as have musk ox in some areas. However, the effects of a changing climate on the marine environment are stark, immediate, and tangi-ble. Ice is melting, and coastal waters are warming. Sea ice, glaciers, coastlines, and seas have become sites and objects for new forms of environmental governance shaped by ideas of unique and fragile ecosystems under threat at a moment of planetary crisis. Conservation organizations frame the Arctic as a zone of climate change crisis and have launched campaignsâ€”underpinned by narratives of ruinationâ€”to protect what are termed last areas of ice. However, Inuit organizations are also working to ensure that environmental governance and conservation policymaking do not exclude local communities in the region and are campaigning for protected marine areas in which wildlife management systems and community-based monitoring take note of indigenous rights and incorporate indigenous knowledge. This article is categorized under: Science of Water &gt; Water and Environmental Change Human Water &gt; Rights to Water Human Water &gt; Water Governance Water and Life &gt; Conservation, Management, and Awareness. Â© 2020 Wiley Periodicals, Inc..</v>
      </c>
      <c r="J120" s="41">
        <f>IF(ISNUMBER(SEARCH("Yes",'2_all_summary'!$H119)),IF(ISNUMBER(SEARCH("Yes",'2_all_summary'!F119)),1,2),IF(ISNUMBER(SEARCH("No",'2_all_summary'!F119)),4,3))</f>
        <v>4</v>
      </c>
    </row>
    <row r="121" spans="7:10" x14ac:dyDescent="0.3">
      <c r="G121" s="41"/>
      <c r="H121" s="41" t="str">
        <f>'2_all_summary'!D120</f>
        <v>Role of extension services with special reference to livelihood projects for supporting a community-based marine protected area in northern Luzon, Philippines</v>
      </c>
      <c r="I121" s="41" t="str">
        <f>'2_all_summary'!E120</f>
        <v>Community-based management of marine protected areas (MPAs) is widely carried out in the Philippines as a coastal resource management initiative. However, the restrictions to areas used for this conservation programme have caused loss of job opportunities to villagers who mainly depend on coastal resources for a living. As an alternative, extension services with livelihood projects (e.g. aquaculture and hog raising) have been provided to the villagers. For investigating the role of extension services specifically as a support policy to the participation of villagers in MPA management, a household survey in the Casitan village in Cagayan Province, Philippines was carried out in March 2015 through one-on-one interviews facilitated by trained enumerators. A total of 100 respondents were selected by random sampling from the List of Registered Household Heads. Key informantsâ€™ interviews were also conducted to harness the information gathered. The study revealed that support policies such as extension services with livelihood projects increase the tendency of villagers to participate in MPA management activities. The results imply that there is a need to strengthen strategies and programmes such as livelihood projects which can motivate the villagersâ€™ willingness to participate in MPA activities. Â© Asian Fisheries Society.</v>
      </c>
      <c r="J121" s="41">
        <f>IF(ISNUMBER(SEARCH("Yes",'2_all_summary'!$H120)),IF(ISNUMBER(SEARCH("Yes",'2_all_summary'!F120)),1,2),IF(ISNUMBER(SEARCH("No",'2_all_summary'!F120)),4,3))</f>
        <v>4</v>
      </c>
    </row>
    <row r="122" spans="7:10" x14ac:dyDescent="0.3">
      <c r="G122" s="41"/>
      <c r="H122" s="41" t="str">
        <f>'2_all_summary'!D121</f>
        <v>An unfished area enhances a spiny lobster, Panulirus argus, fishery: Implications for management and conservation within a Biosphere Reserve in the Mexican Caribbean</v>
      </c>
      <c r="I122" s="41" t="str">
        <f>'2_all_summary'!E121</f>
        <v>The Caribbean spiny lobster, Panulirus argus, Latreille, is the main source of income for the communities in the Sian Ka'an Biosphere Reserve Mexico. The fishery has recently been certified as sustainable by the Marine Stewardship Council provided that further stock assessment is carried out. A total of 379 lobsters were tagged in an unfished area offshore from the BahÃ­a del EspÃ­ritu Santo fishing grounds to assess whether lobsters remained within these areas and were thus fully protected. The lobsters recaptured in the shallow area (5.3%) were sufficient to develop a multistate mark recapture model, which takes into account fishing and natural mortality, tag reporting rate and tag loss. This estimated that between 15 and 20% of all adult lobsters dwelling in the unfished area moved into the fishery and were subjected to exploitation. This study suggests that the offshore unfished area provides protection to the majority of the stock in this area while adding to and maintaining fishing yields within the inshore commercial fishery. Â© 2014 John Wiley &amp; Sons Ltd.</v>
      </c>
      <c r="J122" s="41">
        <f>IF(ISNUMBER(SEARCH("Yes",'2_all_summary'!$H121)),IF(ISNUMBER(SEARCH("Yes",'2_all_summary'!F121)),1,2),IF(ISNUMBER(SEARCH("No",'2_all_summary'!F121)),4,3))</f>
        <v>4</v>
      </c>
    </row>
    <row r="123" spans="7:10" x14ac:dyDescent="0.3">
      <c r="G123" s="41"/>
      <c r="H123" s="41" t="str">
        <f>'2_all_summary'!D122</f>
        <v>Potential contribution of multifunctional mangrove resources and its conservation</v>
      </c>
      <c r="I123" s="41" t="str">
        <f>'2_all_summary'!E122</f>
        <v>Mangrove forests serve as interfaces between the land and sea. They serve as most productive and good bioindicators of the environmental quality and health of any coastal ecosystem and as long-term carbon sinks for carbon storing or sequestration. Mangroves are seen in 123 tropical and subtropical countries, and 73 species are recognized as â€œtrueâ€ mangroves. The world mangrove distribution totals 150, 000 km2, of which Southeast Asia basically covers the highest percentage at 33.5%, followed by South America covering 15.7%, North and Central America at 14.7%, and West and Central Africa 13.2%. In last 25 years a 20% decline has occurred, mainly due to conversion and coastal development, which is three to four times faster than the decline in terrestrial forest. From combating climate change to protecting fisheries and coastlines around the world, mangroves are among the most vital and interconnected of environments. More proportionally than any other type of forest, mangroves sequester up to five times more carbon per hectare than tropical rainforests. Community-based approaches for their restoration and sustainable management are dynamic options for improving the livelihood of mangrove forest ecosystems and reducing their vulnerability. Â© 2020 Elsevier Inc. All rights reserved.</v>
      </c>
      <c r="J123" s="41">
        <f>IF(ISNUMBER(SEARCH("Yes",'2_all_summary'!$H122)),IF(ISNUMBER(SEARCH("Yes",'2_all_summary'!F122)),1,2),IF(ISNUMBER(SEARCH("No",'2_all_summary'!F122)),4,3))</f>
        <v>4</v>
      </c>
    </row>
    <row r="124" spans="7:10" x14ac:dyDescent="0.3">
      <c r="G124" s="41"/>
      <c r="H124" s="41" t="str">
        <f>'2_all_summary'!D123</f>
        <v>Ecosystem services and community based coral reef management institutions in post blast-fishing Indonesia</v>
      </c>
      <c r="I124" s="41" t="str">
        <f>'2_all_summary'!E123</f>
        <v>Depending upon the institutional framework, coral reef ecosystems and local economic development can be synergistic. When managed properly through local institutions, coral reef systems can deliver ecosystem services that create livelihoods and increase local prosperity in dependent communities. This study compares two community-based reef management institutions. One is located in a community with a reef struggling to recover from destructive fishing, the other in a community that has experienced a remarkable recovery. Using mixed methods, long-form interviews, and surveys of reef tourism stakeholders, this uses institutional characteristics to predict reef quality. Certain institutional components hypothesized to predict reef quality did not, these include universal membership requirements for reef stakeholders, stakeholder familiarity with leadership and hierarchies, and transparent decision-making and implementation of management policy. This means that one size fits all prescriptions for local reef management institutions should be viewed with caution. Instead, the success of management institutions may depend upon both the path toward economic development, access to technology that facilitates coral recovery, and communication of conservation strategies to tourist visitors. Â© 2014 Elsevier B.V.</v>
      </c>
      <c r="J124" s="41">
        <f>IF(ISNUMBER(SEARCH("Yes",'2_all_summary'!$H123)),IF(ISNUMBER(SEARCH("Yes",'2_all_summary'!F123)),1,2),IF(ISNUMBER(SEARCH("No",'2_all_summary'!F123)),4,3))</f>
        <v>4</v>
      </c>
    </row>
    <row r="125" spans="7:10" x14ac:dyDescent="0.3">
      <c r="G125" s="41"/>
      <c r="H125" s="41" t="str">
        <f>'2_all_summary'!D124</f>
        <v>Performance of community-based coastal resource management (CBCRM) programs in the Philippines: A meta-analysis</v>
      </c>
      <c r="I125" s="41" t="str">
        <f>'2_all_summary'!E124</f>
        <v>Community-based coastal resource management (CBCRM) is a major conservation and fisheries management strategy in the tropics. In this study, the performance of 16 CBCRM programs in the Philippines was assessed using a meta-analysis of eight indicators that represented the perceptions of local resource users. Overall, the CBCRM programs in the Philippines were perceived to have a significant positive impact. However, the performance of each of the indicators was mixed. Although the CBCRM programs were perceived to be effective in empowering the local fishing communities, their perceived impact on improving the state of the local fisheries resources remained limited. This highlights the importance of incorporating ecological and socio-economic considerations in setting fisheries management regimes. Â© 2009 Elsevier Ltd.</v>
      </c>
      <c r="J125" s="41">
        <f>IF(ISNUMBER(SEARCH("Yes",'2_all_summary'!$H124)),IF(ISNUMBER(SEARCH("Yes",'2_all_summary'!F124)),1,2),IF(ISNUMBER(SEARCH("No",'2_all_summary'!F124)),4,3))</f>
        <v>4</v>
      </c>
    </row>
    <row r="126" spans="7:10" x14ac:dyDescent="0.3">
      <c r="G126" s="41"/>
      <c r="H126" s="41" t="str">
        <f>'2_all_summary'!D125</f>
        <v>Investing in agricultural water management to benefit smallholder farmers in Ethiopia: AgWater Solutions Project country synthesis report</v>
      </c>
      <c r="I126" s="41" t="str">
        <f>'2_all_summary'!E125</f>
        <v>This Working Paper summarizes research conducted as part of the AgWater Solutions Project in Ethiopia between 2009 and 2012. Rainfed agriculture and subsistence farming are the main features of agriculture. The midlands and highlands are dominated by mixed farming systems where livestock and crop production are equally important and highly integrated. In the lowlands, pastoral systems dominate. Single cropping is the norm but double-cropping is practiced along rivers in some parts of the country. Over half of Ethiopia's 64 million rural people live in poverty. Less than 10% of the 3.7 to 4.3 million hectares (Mha) of irrigable land is currently irrigated. The potential irrigable land in Ethiopia is between 3.7 and 4.3 Mha with the actual irrigated area estimated at just 7 to 10%. Researchers from the AgWater Solutions Project conducted a situation analysis in 2009, which identified a range of options deemed to be technically feasible, affordable and practical for smallholder farmers: water-lifting technologies, groundwater for agriculture and manual well drilling, community-based watershed management, on-farm water storage, small reservoirs and rainwater harvesting. The main findings of the project indicate that: â€¢ Water-lifting technologies could benefit between 1 and 2 million farm households. The main barriers to its adoption are weak supply chains, lack of extension services and access to credit. â€¢ In the coming five years, 8,000 hectares (ha) will be developed as a pilot study using groundwater. Groundwater and manual well drilling could be greatly expanded with investments in hydrogeological maps and groundwater data; and financing for private sector drilling and building a pool of skilled labor for the drilling industry. â€¢ Watershed size and hydrogeology are the key physical factors in community watershed management. Macro-watersheds performed better on all indicators than smaller watersheds. Land and crop productivity and area for cultivation increased over the years as a result of land rehabilitation, water availability for supplementary or full-scale irrigation, and new agronomic practices. â€¢ Farmers could gain considerable benefit from on-farm ponds, including higher yields and greater incomes. The government is already promoting on-farm ponds, but this is usually to store rainfall in dry areas to supplement rainfed crops. â€¢ Small reservoirs support soil and water conservation, drought proofing and small-scale community irrigation. A well-designed reservoir can sustain multiple uses, including livestock, fisheries, domestic needs and small businesses. Â© 2012, by IWMI.</v>
      </c>
      <c r="J126" s="41">
        <f>IF(ISNUMBER(SEARCH("Yes",'2_all_summary'!$H125)),IF(ISNUMBER(SEARCH("Yes",'2_all_summary'!F125)),1,2),IF(ISNUMBER(SEARCH("No",'2_all_summary'!F125)),4,3))</f>
        <v>4</v>
      </c>
    </row>
    <row r="127" spans="7:10" x14ac:dyDescent="0.3">
      <c r="G127" s="41"/>
      <c r="H127" s="41" t="str">
        <f>'2_all_summary'!D126</f>
        <v>Relative influence of environmental factors and fishing on coral reef fish assemblages</v>
      </c>
      <c r="I127" s="41" t="str">
        <f>'2_all_summary'!E126</f>
        <v>Understanding whether assemblages of species respond more strongly to bottom-up (availability of trophic resources or habitats) or top-down (predation pressure) processes is important for effective management of resources and ecosystems. We determined the relative influence of environmental factors and predation by humans in shaping the density, biomass, and species richness of 4 medium-bodied (10â€“40 cm total length [TL]) coral reef fish groups targeted by fishers (mesopredators, planktivores, grazer and detritivores, and scrapers) and the density of 2 groups not targeted by fishers (invertivores, small fish â‰¤10 cm TL) in the central Philippines. Boosted regression trees were used to model the response of each fish group to 21 predictor variables: 13 habitat variables, 5 island variables, and 3 fishing variables (no-take marine reserve [NTMR] presence or absence, NTMR size, and NTMR age). Targeted and nontargeted fish groups responded most strongly to habitat variables, then island variables. Fishing (NTMR) variables generally had less influence on fish groups. Of the habitat variables, live hard coral cover, structural complexity or habitat complexity index, and depth had the greatest effects on density, biomass, and species richness of targeted fish groups and on the density of nontargeted fishes. Of the island variables, proximity to the nearest river and island elevation had the most influence on fish groups. The NTMRs affected only fishes targeted by fishers; NTMR size positively correlated with density, biomass, and species richness of targeted fishes, particularly mesopredatory, and grazing and detritivorous fishes. Importantly, NTMRs as small as 15 ha positively affected medium-bodied fishes. This finding provides reassurance for regions that have invested in small-scale community-managed NTMRs. However, management strategies that integrate sound coastal land-use practices to conserve adjacent reef fish habitat, strategic NTMR placement, and establishment of larger NTMRs will be crucial for maintaining biodiversity and fisheries. Â© 2020 Society for Conservation Biology</v>
      </c>
      <c r="J127" s="41">
        <f>IF(ISNUMBER(SEARCH("Yes",'2_all_summary'!$H126)),IF(ISNUMBER(SEARCH("Yes",'2_all_summary'!F126)),1,2),IF(ISNUMBER(SEARCH("No",'2_all_summary'!F126)),4,3))</f>
        <v>4</v>
      </c>
    </row>
    <row r="128" spans="7:10" x14ac:dyDescent="0.3">
      <c r="G128" s="41"/>
      <c r="H128" s="41" t="str">
        <f>'2_all_summary'!D127</f>
        <v>Aboriginal freshwater fisheries as resilient social-ecological systems</v>
      </c>
      <c r="I128" s="41" t="str">
        <f>'2_all_summary'!E127</f>
        <v>Aboriginal fisheries are distinct from commercial and recreational fisheries in their practice, management and governance, which reflect belief systems and cultural traditions specific to indigenous ways of life. Aboriginal fisheries constitute social-ecological systems governed by environmental ethics and reciprocity relations with local community and ecosystem members. The traditional ecological knowledge, fishing practices and resource-sharing protocols of indigenous fishers reflect cultural traditions, technologies and norms embedded in community-based management. The ethical principles of reciprocity, respect, and interconnectedness and the ensuing sense of place that distinguish many indigenous cultures supported cooperation within fisheries management and governance that sustained local resources and communities. An examination of aboriginal freshwater fisheries must thus consider not only the local ecology and fish population dynamics, but also the local culture and history of the indigenous peoples. Here, I survey the state of indigenous freshwater fisheries, both their ecology and governance, through case studies in New Zealand, Cambodia, Norway, Canada and the United States, before drawing some general conclusions. Â© 2016 John Wiley &amp; Sons, Ltd. All rights reserved.</v>
      </c>
      <c r="J128" s="41">
        <f>IF(ISNUMBER(SEARCH("Yes",'2_all_summary'!$H127)),IF(ISNUMBER(SEARCH("Yes",'2_all_summary'!F127)),1,2),IF(ISNUMBER(SEARCH("No",'2_all_summary'!F127)),4,3))</f>
        <v>4</v>
      </c>
    </row>
    <row r="129" spans="7:10" x14ac:dyDescent="0.3">
      <c r="G129" s="41"/>
      <c r="H129" s="41" t="str">
        <f>'2_all_summary'!D128</f>
        <v>Social capital as a key determinant of perceived benefits of community-based marine protected areas</v>
      </c>
      <c r="I129" s="41" t="str">
        <f>'2_all_summary'!E128</f>
        <v>Globally, marine protected areas (MPAs) have been relatively unsuccessful in meeting biodiversity objectives. To be effective, they require some alteration of people's use and access to marine resources, which they will resist if they do not perceive associated benefits. Stakeholdersâ€™ support is crucial to ecological success of MPAs, and their support is likely to depend on their capacity to adapt to and benefit from MPAs. We examined the influence of social adaptive capacity (SAC) on perceived benefits of MPAs in Siquijor, Philippines, in the Coral Triangle. This region has substantial biodiversity and a population of over 120 million people, many of them dependent on marine resources for food and income. The region has many MPAs, most of which are managed under decentralized governance systems. We collected survey data from 540 households in 19 villages with associated MPAs. We evaluated the influence of multiple SAC variables (e.g., occupational multiplicity and social capital) on perceived benefits with decision trees (CHAID) and qualitatively analyzed this relationship with respect to types and recipients of benefits. Our models revealed the key role of social capital, particularly trust in leadership, in influencing perceptions of benefits (Ï‡2 = 14.762, p = 0.000). A path analysis revealed that perceptions of distributional equity were a key mechanism through which social capital affected perceived MPA benefits (root mean-square error of approximation = 0.050). Building social capital and equity within communities could lead to more effective management of MPAs and thus to expenditure of fewer resources relative to, for example, regulation enforcement. Â© 2016 Society for Conservation Biology</v>
      </c>
      <c r="J129" s="41">
        <f>IF(ISNUMBER(SEARCH("Yes",'2_all_summary'!$H128)),IF(ISNUMBER(SEARCH("Yes",'2_all_summary'!F128)),1,2),IF(ISNUMBER(SEARCH("No",'2_all_summary'!F128)),4,3))</f>
        <v>4</v>
      </c>
    </row>
    <row r="130" spans="7:10" x14ac:dyDescent="0.3">
      <c r="G130" s="41"/>
      <c r="H130" s="41" t="str">
        <f>'2_all_summary'!D129</f>
        <v>KÅkua aku, KÅkua mai: An Indigenous Consensus-driven and Place-based Approach to Community Led Dryland Restoration and Stewardship</v>
      </c>
      <c r="I130" s="41" t="str">
        <f>'2_all_summary'!E129</f>
        <v>The well-documented and forced migration of Indigenous Peoples from ancestral lands has fragmented connections to, and understandings of place. Yet Indigenous Peoples are reconceptualizing and revitalizing these connections including by leading forest landscape restoration efforts. Indigenous and Local Knowledge (ILK) supports the design and practice of ecological restoration across rural to urban gradients â€“ including both ancestral lands and contemporary places, with thought leaders advocating for biocultural approaches to address biodiversity loss, land occupation, and the colonial legacies of social and economic marginalization of Indigenous Peoples. To date, there are few examples in Hawaiâ€˜i, where in 1893 the overthrow of the Hawaiian Kingdom disenfranchised most Indigenous People of land, freshwater, and coastal resources. Here we describe the Puâ€˜uwaâ€˜awaâ€˜a Community-Based Subsistence Forest Area (P-CBSFA), that was formed in 2017 to steward 34-ha of land within the Puâ€˜uwaâ€˜awaâ€˜a State Forest Reserve, North Kona, Hawaiâ€˜i Island and is led by multi-generational lineal descendants of Puâ€˜uwaâ€˜awaâ€˜a. We focus on how this stewardship initiative has relied on holistic acknowledgement in the engagement of historical context, a Native Hawaiian conceptualization of the restoration process, and a collaborative and consensus-based restoration practice that includes non-profit organizations and state and federal agencies. This initiative, the first community-based and subsistence-focused forest restoration project on State of HawaiÊ»i administered lands, is using a biocultural framework to transform 34-ha of non-native and fire-prone grasses into a native species dominated dryland subsistence forest. To do this, the P-CBSFA relies on a relationship ethic to: (i) build trust among partners; (ii) articulate an exportable vision of ILK-based restoration; (iii) walk in awareness of historical and contemporary injustices; (iv) enhance cultural values of the landscape; (v) establish and rely on formal, empathy focused communication; (vi) focus on community directed benefits; and most importantly (vii) cultivate joy. From this framework, the P-CBSFA emerges to provide a multi-dimensional passageway through which lineal descendants of Puâ€˜uwaâ€˜awaâ€˜a are formalizing governance and decision-making authority over their ancestral lands. Â© 2021 The Authors</v>
      </c>
      <c r="J130" s="41">
        <f>IF(ISNUMBER(SEARCH("Yes",'2_all_summary'!$H129)),IF(ISNUMBER(SEARCH("Yes",'2_all_summary'!F129)),1,2),IF(ISNUMBER(SEARCH("No",'2_all_summary'!F129)),4,3))</f>
        <v>4</v>
      </c>
    </row>
    <row r="131" spans="7:10" x14ac:dyDescent="0.3">
      <c r="G131" s="41"/>
      <c r="H131" s="41" t="str">
        <f>'2_all_summary'!D130</f>
        <v>Diverse Familiesâ€™ Experiences with HPV Vaccine Information Sources: A Community-Based Participatory Approach</v>
      </c>
      <c r="I131" s="41" t="str">
        <f>'2_all_summary'!E130</f>
        <v>Current sources of publicly available human papillomavirus (HPV) information may not adequately meet the needs of diverse families. This study sought to describe associations between sociodemographic and acculturation factors, and sources of HPV information among diverse parents and caregivers. Community organizations purposively recruited participants from African American, African refugee, Hispanic/Latino, American Indian, and Native Hawaiian and Pacific Islander communities for a 21-item survey (N = 228). Ninenty-three of these participants also participated in ten focus groups conducted in three languages. Descriptive statistics and Fishersâ€™ Exact Test for Count Data were produced and triangulated with focus group data to provide additional context. Overall, HPV vaccine awareness and knowledge in the five communities was low. This study found that a greater proportion of lower-acculturated participants had heard of HPV through personal networks (foreign-born = 50 % vs US-born = 30 %, p &lt; 0.05; medium acculturation = 60 % vs high acculturation = 26 %, p = 0.01), while greater proportions of US-born participants reported media sources (49 % vs foreign-born = 29 %, p &lt; 0.05). Across communities, healthcare system sources were described as important and preferred sources of HPV information. Hearing about the HPV vaccine from healthcare settings was significantly associated with increased accuracy in HPV vaccine knowledge (p &lt; 0.05). Communities described a need for more in-depth information about the HPV vaccine, and culturally and linguistically appropriate educational materials. Culturally-competent delivery of HPV information through the healthcare system sources may be important in improving knowledge and acceptability of the HPV vaccine among diverse families. Â© 2016, Springer Science+Business Media New York.</v>
      </c>
      <c r="J131" s="41">
        <f>IF(ISNUMBER(SEARCH("Yes",'2_all_summary'!$H130)),IF(ISNUMBER(SEARCH("Yes",'2_all_summary'!F130)),1,2),IF(ISNUMBER(SEARCH("No",'2_all_summary'!F130)),4,3))</f>
        <v>4</v>
      </c>
    </row>
    <row r="132" spans="7:10" x14ac:dyDescent="0.3">
      <c r="G132" s="41"/>
      <c r="H132" s="41" t="str">
        <f>'2_all_summary'!D131</f>
        <v>Participation rhetoric or community-based management reality? Influences on willingness to participate in a Venezuelan freshwater fishery</v>
      </c>
      <c r="I132" s="41" t="str">
        <f>'2_all_summary'!E131</f>
        <v>Community-based management (CBM) has progressed from the conceptual fringe to the dialogical heart of environmental management. Despite its rhetorical popularity, limited quantitative data exist on factors influencing local involvement. A quantitative survey of three Venezuelan fishing villages resulted in a predictive model of willingness to participate in CBM. Sense of community and fishery dependence were significant positive influences. High level of concern about the current and future state of the fishery correlated with an unwillingness to participate, indicating a defeatist attitude about perceived insurmountable problems. We explore sense of community, defeatist attitudes, and education in CBM project formulation and implementation. Â© 2004 Elsevier Ltd. All rights reserved.</v>
      </c>
      <c r="J132" s="41">
        <f>IF(ISNUMBER(SEARCH("Yes",'2_all_summary'!$H131)),IF(ISNUMBER(SEARCH("Yes",'2_all_summary'!F131)),1,2),IF(ISNUMBER(SEARCH("No",'2_all_summary'!F131)),4,3))</f>
        <v>4</v>
      </c>
    </row>
    <row r="133" spans="7:10" x14ac:dyDescent="0.3">
      <c r="G133" s="41"/>
      <c r="H133" s="41" t="str">
        <f>'2_all_summary'!D132</f>
        <v>The codevelopment of coastal fisheries monitoring methods to support local management</v>
      </c>
      <c r="I133" s="41" t="str">
        <f>'2_all_summary'!E132</f>
        <v>Small-scale fisheries across the globe provide critical food security, livelihoods, and human well-being, but are threatened by a combination of local and global stressors, including overexploitation, pollution, and climate change. Participatory approaches to management, especially those that incorporate local communities and customary knowledge can provide meaningful biological information that supports sustainable fisheries management and builds local adaptive capacity to changing ocean conditions. Through a collaboration between fishers, scientists, NGOs, and regulating agencies, we developed a low-cost, low-tech method to assess the seasonal spawning peaks, lunar spawning cycles, and size at maturity (L50) for key targeted reef fish, combining traditional knowledge and practice with modern scientific approaches, including gonadosomatic index (GSI) and histology. Two years of community-based monitoring resulted in data from 57 species and 15 families of reef and nearshore fishes (n = 2595), with detailed information for 10 species at 4 locations across the Hawaiian Islands. Comparisons between community-collected GSI data and scientifically (histologically) assessed spawning cycles and size at reproductive maturity produced similar results suggesting that these approaches can be applied in data-poor fisheries to assess spawning seasons and size at maturity (L50), both of which are critical needs for effective fisheries management. Semistructured surveys revealed a large body of local knowledge on spawning times and harvest practices based on allowing spawning to occur before harvesting and protecting small and large size classes, but little evidence that fishers understand temporal patterns of spawning. This suggests that monitoring methods that fill key gaps such as this and are congruent with these local knowledge systems and customary harvest practices may be key for local stewardship and adaptive management. Â© 2016 by the author(s).</v>
      </c>
      <c r="J133" s="41">
        <f>IF(ISNUMBER(SEARCH("Yes",'2_all_summary'!$H132)),IF(ISNUMBER(SEARCH("Yes",'2_all_summary'!F132)),1,2),IF(ISNUMBER(SEARCH("No",'2_all_summary'!F132)),4,3))</f>
        <v>4</v>
      </c>
    </row>
    <row r="134" spans="7:10" x14ac:dyDescent="0.3">
      <c r="G134" s="41"/>
      <c r="H134" s="41" t="str">
        <f>'2_all_summary'!D133</f>
        <v>Customary sea tenure in Oceania as a case of rights-based fishery management: Does it work?</v>
      </c>
      <c r="I134" s="41" t="str">
        <f>'2_all_summary'!E133</f>
        <v>This paper outlines the general characteristics of customary sea tenure (CST) in Oceania and identifies areas in which these characteristics overlap with modern rights-based fisheries management systems such as ITQs and CDQs. It also examines the effectiveness of CST regimes at regulating marine resource use and access by focusing on a particular case from the Solomon Islands. The institutional robustness or vulnerability of CST is assessed by examining various performance criteria for two communities in the Roviana Lagoon, Western Solomons. These criteria include people's (1) settlement patterns in relation to their property, (2) cultural consensus, (3) cultural attitudes with regard to governance and management, and (4) fishing efforts and yields. The results show that a number of historical processes have shaped CST systems into heterogeneous and dynamic institutions, and that CST regimes can vary even on small geographical scales. Understanding the circumstances in which CST regimes are more likely to be successful has facilitated the design and implementation of co-management fishery prescriptions (MPAs) for protecting particular species and habitats in the region. More generally, the paper proposes that by discerning the effectiveness of local governance institutions at regulating resource use and access - taking into consideration that these are embedded in particular historical and political contexts - we can better predict whether or not an introduced fishery management system will work. This knowledge can also assist in designing hybrid management schemes that cross-fertilize community-based management, modern rights-based fishery management (e.g., ITQs and CDQs), and other government regulations. This integration is particularly relevant when these policies are to be implemented in coastal communities that have or have had traditional rights-based fishery management systems of their own and/or are more socio-culturally homogeneous. Given the long history of failed fishery management, it is now of vital importance to design innovative fishery management prescriptions that integrate natural and social science research more comprehensively. Â© Springer 2006.</v>
      </c>
      <c r="J134" s="41">
        <f>IF(ISNUMBER(SEARCH("Yes",'2_all_summary'!$H133)),IF(ISNUMBER(SEARCH("Yes",'2_all_summary'!F133)),1,2),IF(ISNUMBER(SEARCH("No",'2_all_summary'!F133)),4,3))</f>
        <v>1</v>
      </c>
    </row>
    <row r="135" spans="7:10" x14ac:dyDescent="0.3">
      <c r="G135" s="41"/>
      <c r="H135" s="41" t="str">
        <f>'2_all_summary'!D134</f>
        <v>New valuation for defying degradation: Visualizing mangrove forest dynamics and local stewardship with remote sensing in coastal Ecuador</v>
      </c>
      <c r="I135" s="41" t="str">
        <f>'2_all_summary'!E134</f>
        <v>Coastal mangrove forests have been undervalued and converted to other uses throughout the developing world for almost half a century. The causes and consequences of mangrove deforestation have been well-documented; however fewer studies have examined the political factors contributing to conservation and the social dimensions of habitat restoration. We combine remote sensing analysis with ethnographic research to quantify patterns of mangrove cover change between 1985 and 2014, and to qualitatively explore local observations and testimonies of conflict over resources in the JambelÃ­ Archipelago, Ecuador. Our results reveal that shrimp aquaculture was a pervasive force shaping spatiotemporal patterns of mangrove cover change from 1985 to 1999. Thereafter, trends of deforestation decelerated to reveal signs of recovery in some locations due to new policies, institutional transformations at multiple levels, and local commitment to community mangrove reforestation. Our research suggests that sustained local commitment to stewardship emerged from local discontent with historically ineffective policies that permitted a struggle between artisanal fishers and shrimp farmers over resources and territory. This context shaped the evolution of policy and provided a ripe environment for successful community-based natural resource management (CBNRM) in 2000 when the Ecuadorian government began granting collective stewardship rights to artisanal fishers and other â€œancestral user groupsâ€ for mangrove conservation. We conclude that the state's empowerment of artisanal fishers with resource rights served as a critical turning point toward more socially just policies with transformative impacts on previously degraded mangrove landscapes. Â© 2018 Elsevier Ltd</v>
      </c>
      <c r="J135" s="41">
        <f>IF(ISNUMBER(SEARCH("Yes",'2_all_summary'!$H134)),IF(ISNUMBER(SEARCH("Yes",'2_all_summary'!F134)),1,2),IF(ISNUMBER(SEARCH("No",'2_all_summary'!F134)),4,3))</f>
        <v>4</v>
      </c>
    </row>
    <row r="136" spans="7:10" x14ac:dyDescent="0.3">
      <c r="G136" s="41"/>
      <c r="H136" s="41" t="str">
        <f>'2_all_summary'!D135</f>
        <v>Community-based Fisheries in the Canadian Maritimes</v>
      </c>
      <c r="I136" s="41" t="str">
        <f>'2_all_summary'!E135</f>
        <v>[No abstract available]</v>
      </c>
      <c r="J136" s="41">
        <f>IF(ISNUMBER(SEARCH("Yes",'2_all_summary'!$H135)),IF(ISNUMBER(SEARCH("Yes",'2_all_summary'!F135)),1,2),IF(ISNUMBER(SEARCH("No",'2_all_summary'!F135)),4,3))</f>
        <v>4</v>
      </c>
    </row>
    <row r="137" spans="7:10" x14ac:dyDescent="0.3">
      <c r="G137" s="41"/>
      <c r="H137" s="41" t="str">
        <f>'2_all_summary'!D136</f>
        <v>Fisheries science and marine education catalyze the renaissance of traditional management (rahui) to improve an artisanal fishery in French Polynesia</v>
      </c>
      <c r="I137" s="41" t="str">
        <f>'2_all_summary'!E136</f>
        <v>Coral reef fisheries provide important ecosystem services to coastal communities, yet in the Pacific Islands, many of these contemporary fisheries are threatened by overexploitation. Historically, Pacific Island societies successfully utilized community-based management and spatial temporal closures to regulate the harvest of marine resources. In recognition of their past success these actions are currently being reemployed throughout the region. However, in many communities, innovative approaches may be needed to revitalize such practices and adapt traditional management to contemporary societal needs and expectations. This study presents the case of Anaa Atoll, a remote Pacific Island in the Tuamotu Archipelago of French Polynesia, and the community's efforts to conserve a culturally important but overexploited bonefish (Albula glossodonta) fishery. Ultimately, fisheries research, education, and the creation of Aire Marine Educative (a marine area that is managed by a local primary school) were successful in building social cohesion and supporting the renaissance of rahui (a traditional form of restricting access to resources and or territories) to manage this fishery. On March 1st, 2019, the community of Anaa reinitiated this tradition for the first time in centuries. Based on these experiences, and an ensuing increase in the Spawning Potential Ratio of the bonefish stock, it is proposed that nationally recognized local management systems that incorporate fisheries research, youth education, and the cultural practices of communities should be supported in the marine policies of the Pacific Islands and beyond. Â© 2020 Elsevier Ltd</v>
      </c>
      <c r="J137" s="41">
        <f>IF(ISNUMBER(SEARCH("Yes",'2_all_summary'!$H136)),IF(ISNUMBER(SEARCH("Yes",'2_all_summary'!F136)),1,2),IF(ISNUMBER(SEARCH("No",'2_all_summary'!F136)),4,3))</f>
        <v>4</v>
      </c>
    </row>
    <row r="138" spans="7:10" x14ac:dyDescent="0.3">
      <c r="G138" s="41"/>
      <c r="H138" s="41" t="str">
        <f>'2_all_summary'!D137</f>
        <v>Low Impact Development (LID) retrofit atrategies for CSO controls</v>
      </c>
      <c r="I138" s="41" t="str">
        <f>'2_all_summary'!E137</f>
        <v>Abstract only available. This project is a grant from the National Fish and Wildlife Foundation to demonstrate the potential for community-based planning for the development of CSO controls in conjunction with large-scale community redevelopment projects. One of the challenges concerning the use of LID in urban areas is that citizens' groups and property owners are often more concerned with the appearance of the neighborhood and economic development than with spending resources on water quality retrofits. Water quality planners must therefore balance the community's goals with the expectations of developers, land use planners, and stakeholders concerning the integration of BMPs into the infrastructure. The Anacostia section of Washington, D.C. is the focus of a large-scale redevelopment effort. The project focuses on how LID controls can be integrated into the master plan for Anacostia, and how customized strategies and techniques can be developed to address the master plan vision of the project. The effectiveness of different approaches was modeled to determine the optimal combination(s) of LID landscape and building practices that can be incorporated into the plans in order to meet regulatory and water quality objectives. Different scenarios were explored, including water conservation and harvesting, green roofs, and other structural and non-structural controls. The Prince George's County BMP Evaluation Module was used to demonstrate the effectiveness of the systems. Another focus of the project is on how to construct and maintain these systems to insure their long-term success. This includes private and public partnerships, overlay zones, financial incentives, and business improvement districts to maintain the long-term viability of the facilities. Copyright ASCE 2005.</v>
      </c>
      <c r="J138" s="41">
        <f>IF(ISNUMBER(SEARCH("Yes",'2_all_summary'!$H137)),IF(ISNUMBER(SEARCH("Yes",'2_all_summary'!F137)),1,2),IF(ISNUMBER(SEARCH("No",'2_all_summary'!F137)),4,3))</f>
        <v>4</v>
      </c>
    </row>
    <row r="139" spans="7:10" x14ac:dyDescent="0.3">
      <c r="G139" s="41"/>
      <c r="H139" s="41" t="str">
        <f>'2_all_summary'!D138</f>
        <v>Fisheries biology, assessment and management: Second edition</v>
      </c>
      <c r="I139" s="41" t="str">
        <f>'2_all_summary'!E138</f>
        <v>This excellent second edition of Fisheries Biology, Assessment and Management, has been fully updated and expanded, providing a book which is an essential purchase for students and scientists studying, working or researching in fisheries and aquatic sciences. In the same way that excessive hunting on land has threatened terrestrial species, excessive fishing in the sea has reduced stocks of marine species to dangerously low levels. In addition, the ecosystems that support coastal marine species are threatened by habitat destruction, development and pollution. Open access policies and subsidised fishing are placing seafood in danger of becoming a scarce and very expensive commodity for which there is an insatiable demand. Positive trends include actions being taken to decrease the incidental catches of non-target species, consumer preferences for seafood from sustainable fisheries, and the establishment of no-take areas that provide refuges for marine species. But there is an urgent need to do more. Because there is an increasing recognition of the need to manage ecosystems as well as fish stocks, this second edition of this bestselling text book includes an additional chapter on marine ecology. Chapters on parameter estimation and stock assessment now include step-by-step instructions on building computer spreadsheet models, including simulations with random variations that realistically emulate the vagaries of nature. Sections on ecosystem management, co-management, community-based management and marine protected areas have been expanded to match the increased interest in these areas. Containing many worked examples, computer programs and numerous high quality illustrations, Fisheries Biology, Assessment and Management, second edition, is a comprehensive and essential text for students worldwide studying fisheries, fish biology, aquatic and biological sciences. As well as serving as a core text for students, the book is a superb reference for fisheries and aquatic researchers, scientists and managers across the globe, in both temperate and tropical regions. Libraries in all universities where fish biology, fisheries, aquatic sciences and biological sciences are studied and taught will need copies of this most useful new edition on their shelves. Â© 2007 by Michael King. All rights reserved.</v>
      </c>
      <c r="J139" s="41">
        <f>IF(ISNUMBER(SEARCH("Yes",'2_all_summary'!$H138)),IF(ISNUMBER(SEARCH("Yes",'2_all_summary'!F138)),1,2),IF(ISNUMBER(SEARCH("No",'2_all_summary'!F138)),4,3))</f>
        <v>4</v>
      </c>
    </row>
    <row r="140" spans="7:10" x14ac:dyDescent="0.3">
      <c r="G140" s="41"/>
      <c r="H140" s="41" t="str">
        <f>'2_all_summary'!D139</f>
        <v>Developing a sustainable community-based aquaculture plan for the lagoon of cuyutlÃ n through a public awareness and involvement process</v>
      </c>
      <c r="I140" s="41" t="str">
        <f>'2_all_summary'!E139</f>
        <v>This study presents evidence from the Cuyutlï¿½n lagoon, which demonstrates that aquaculture can be socially acceptable, economically viable and environmentally friendly when consideration is first taken of the local circumstances and environment. This evidence was obtained through a user survey, which asked key questions of the local fishing community. These questions aimed to determine the desires and needs of the local community in the context of the local environment. The results from this survey of 56% of the fishing community were presented. The wishes of the fishing community are discussed and a compromise suggested for a sustainable aquaculture for the Cuyutlï¿½n lagoon. Â© 2000 Taylor &amp; Francis.</v>
      </c>
      <c r="J140" s="41">
        <f>IF(ISNUMBER(SEARCH("Yes",'2_all_summary'!$H139)),IF(ISNUMBER(SEARCH("Yes",'2_all_summary'!F139)),1,2),IF(ISNUMBER(SEARCH("No",'2_all_summary'!F139)),4,3))</f>
        <v>4</v>
      </c>
    </row>
    <row r="141" spans="7:10" x14ac:dyDescent="0.3">
      <c r="G141" s="41"/>
      <c r="H141" s="41" t="str">
        <f>'2_all_summary'!D140</f>
        <v>Perceptions matter: How fishermen's perceptions affect trends of sustainability in Indian fisheries</v>
      </c>
      <c r="I141" s="41" t="str">
        <f>'2_all_summary'!E140</f>
        <v>Indian marine fisheries have expanded four-fold in the last 50 years in the form of open-access commons. Although studies predict that fish stocks are on the decline there is little evidence that these declines are being countered by changes in either fishing regulations or fishing practices. Fishermen rarely comply with regulations, instead operationalizing and directing the fishery on their own. In these circumstances understanding how fishermen perceive and use resources has significant management and policy implications. Our study examined fishermen's perceptions about the state of fish stocks and documents current fishing practice and management strategies in India. We surveyed 342 fishermen in two states, Tamil Nadu and Maharashtra. We found that 86% of fishermen perceived a decline in catch and 69% perceived a decline in bycatch. Fishermen adapt to these declines by increasing fishing area and time spent, changing their gear, and overlapping in fishing zones. The convoluted interactions between ineffective community and state regulations guiding their actions has prevented fishermen from developing successful models of sustainable fisheries management. We identified non-compliance with regulations and government incentives as an important livelihood opportunity. Non-compliance drives change in fishing practice by giving fishermen the flexibility to respond to perceived fish catch dynamics by modifying their practices. We recommend strengthening local fishing communities by enabling them to enforce fishing regulations locally and by scaling back of existing government incentives, to protect the sustainability of these fisheries. Â© Fauna &amp; Flora International 2013.</v>
      </c>
      <c r="J141" s="41">
        <f>IF(ISNUMBER(SEARCH("Yes",'2_all_summary'!$H140)),IF(ISNUMBER(SEARCH("Yes",'2_all_summary'!F140)),1,2),IF(ISNUMBER(SEARCH("No",'2_all_summary'!F140)),4,3))</f>
        <v>4</v>
      </c>
    </row>
    <row r="142" spans="7:10" x14ac:dyDescent="0.3">
      <c r="G142" s="41"/>
      <c r="H142" s="41" t="str">
        <f>'2_all_summary'!D141</f>
        <v>Review of status, threats, and conservation management options for the endangered Indus River blind dolphin</v>
      </c>
      <c r="I142" s="41" t="str">
        <f>'2_all_summary'!E141</f>
        <v>The Indus River dolphin (Platanista gangetica minor) is a freshwater cetacean that occurs only in the Indus River system in Pakistan and India. This review provides a comprehensive summary of issues surrounding Indus dolphin conservation, and includes a description of their distribution, the threats they face and a discussion of conservation and research activities, options and priorities. Information was gathered from published current and historical literature, newspaper articles, and unpublished reports. Prior to construction of the Indus Irrigation system dolphins occurred in 3500. km of the Indus River system. Their range has now declined by 80% due to fragmentation of river habitat by barrages and large-scale diversion of water for irrigated agriculture. The subspecies was estimated to number approximately 1450 individuals in 2011, and occurs in 6 subpopulations, three of which are probably too small to persist. There is an urgent need to evaluate whether dolphins move through barrages, as this has the potential to extirpate upstream subpopulations. Pre-requisites for dolphin translocations to combat this problem are outlined. Mortality in fishing gear and high levels of chemical pollution in water courses are both increasing threats exacerbated by depleted flows. Research and conservation priorities include maintenance of river flows, mortality monitoring, canal rescues and community-based conservation. Conservation and research action is urgently needed to prevent the Indus dolphin from succumbing to the same fate as the baiji. Â© 2015 Elsevier B.V.</v>
      </c>
      <c r="J142" s="41">
        <f>IF(ISNUMBER(SEARCH("Yes",'2_all_summary'!$H141)),IF(ISNUMBER(SEARCH("Yes",'2_all_summary'!F141)),1,2),IF(ISNUMBER(SEARCH("No",'2_all_summary'!F141)),4,3))</f>
        <v>4</v>
      </c>
    </row>
    <row r="143" spans="7:10" x14ac:dyDescent="0.3">
      <c r="G143" s="41"/>
      <c r="H143" s="41" t="str">
        <f>'2_all_summary'!D142</f>
        <v>Contemporary approaches for small-scale oyster reef restoration to address substrate versus recruitment limitation: A review and comments relevant for the olympia oyster, Ostrea lurida carpenter 1864</v>
      </c>
      <c r="I143" s="41" t="str">
        <f>'2_all_summary'!E142</f>
        <v>Reefs and beds formed by oysters such as the Eastern oyster, Crassostrea virginica and the Olympia oyster, Ostrea lurida Carpenter 1864 â€  were dominant features in many estuaries throughout their native ranges. Many of these estuaries no longer have healthy, productive reefs because of impacts from destructive fishing, sediment accumulation, pollution, and parasites. Once valued primarily as a fishery resource, increasing attention is being focused today on the array of other ecosystem services that oysters and the reefs they form provide in United States coastal bays and estuaries. Since the early 1990s efforts to restore subtidal and intertidal oyster reefs have increased significantly, with particular interest in small-scale community-based projects initiated most often by nongovernmental organizations (NGOs). To date, such projects have been undertaken in at least 15 US states, for both species of dominant native oysters along the United States coast. Community-based restoration practitioners have used a broad range of nonmutually exclusive approaches, including: (1) oyster gardening of hatchery-produced oysters; (2) deployment of juvenile to adult shellfish ("broodstock") within designated areas for stock enhancement; and (3) substrate enhancement using natural or recycled man-made materials loose or in "bags" designed to enhance local settlement success. Many of these approaches are inspired by fishery-enhancement efforts of the past, though are implemented with different outcomes in mind (ecological services vs. fishery outcomes). This paper was originally presented at the first West Coast Restoration Workshop in 2006 in San Rafael, California and is intended to summarize potential approaches for small-scale restoration projects, including some emerging methods, and highlight the logistical benefits and limitations of these approaches. Because the majority of the past efforts have been with C. viriginica, we use those examples initially to highlight efforts with the intent of enlightening current west coast United States efforts with Ostrea lurida. We also discuss site-specific characteristics including "recruitment bottlenecks" and "substrate limitation" as criteria for identifying the most appropriate approaches to use for small-scale restoration projects. Many of the included "lessons-learned" from the smaller-scale restoration projects being implemented today can be used to inform not only large-scale estuary wide efforts to restore C. virginica, but also the relatively nascent efforts directed at restoring the United States west coast's native Olympia oyster, Ostrea lurida.</v>
      </c>
      <c r="J143" s="41">
        <f>IF(ISNUMBER(SEARCH("Yes",'2_all_summary'!$H142)),IF(ISNUMBER(SEARCH("Yes",'2_all_summary'!F142)),1,2),IF(ISNUMBER(SEARCH("No",'2_all_summary'!F142)),4,3))</f>
        <v>4</v>
      </c>
    </row>
    <row r="144" spans="7:10" x14ac:dyDescent="0.3">
      <c r="G144" s="41"/>
      <c r="H144" s="41" t="str">
        <f>'2_all_summary'!D143</f>
        <v>Ecological quality assessment of small estuaries from the Portuguese coast based on fish assemblages indices</v>
      </c>
      <c r="I144" s="41" t="str">
        <f>'2_all_summary'!E143</f>
        <v>The importance of establishing the ecological quality of estuarine systems has been widely acknowledged and led to the development of several fish community-based multimetric indices. Nevertheless, a question rose about the accuracy of these tools when natural disturbance is acting upon the organization of the systems' communities. Four multimetric indices were used to examine their ability to differentiate the ecological status of five small estuarine systems (southern Portugal), and also to test if they reflected the level of anthropogenic pressures. Fish assemblages from Mira, Odeceixe and Aljezur (in the Southwest coast), GilÃ£o and Bensafrim (in the South coast) estuaries were sampled seasonally for one year, and anthropogenic sources of pressure were identified and quantified. We found that although the applied indices provided information on ecological condition differentiation among systems, they are unable to explain different classes of ecological status in systems with equivalent pressure levels. Â© 2011 Elsevier Ltd.</v>
      </c>
      <c r="J144" s="41">
        <f>IF(ISNUMBER(SEARCH("Yes",'2_all_summary'!$H143)),IF(ISNUMBER(SEARCH("Yes",'2_all_summary'!F143)),1,2),IF(ISNUMBER(SEARCH("No",'2_all_summary'!F143)),4,3))</f>
        <v>4</v>
      </c>
    </row>
    <row r="145" spans="7:10" x14ac:dyDescent="0.3">
      <c r="G145" s="41"/>
      <c r="H145" s="41" t="str">
        <f>'2_all_summary'!D144</f>
        <v>Gender and marine protected areas: a case study of Danajon Bank, Philippines</v>
      </c>
      <c r="I145" s="41" t="str">
        <f>'2_all_summary'!E144</f>
        <v>In this paper, we examine the role of gender in community-based management of marine protected areas (MPAs) in the Central Philippines. MPAs are a common conservation and fisheries management tool in this area, but the relationship between gendered fishing practices and participatory MPA management is rarely considered. In this region, women and menâ€™s fishing practices are often socially and ecologically distinct. MPAs are found in both intertidal and subtidal areas where women and men tend to fish respectively. Based on over 500 interviews in 12 fishing communities, MPAs were largely perceived to be a management tool for menâ€™s fishing. Very few men and women reported a negative effect on their personal fishing or displacement from their fishing area. However, in two communities MPAs that had been in intertidal areas had either been moved or opened specifically to allow for gleaning. Women were less likely than men to report that the MPA had a positive effect on their fishing, but women and men recommended the MPA in equal numbers. Women and men reported attending MPA meetings, but women were less likely to describe active participation in MPA management such as decision making. This research adds to the larger body of work that considers gender and inequality to critically examine issues of power and exclusion in community-based resource management. Â© 2018, Springer-Verlag GmbH Germany, part of Springer Nature.</v>
      </c>
      <c r="J145" s="41">
        <f>IF(ISNUMBER(SEARCH("Yes",'2_all_summary'!$H144)),IF(ISNUMBER(SEARCH("Yes",'2_all_summary'!F144)),1,2),IF(ISNUMBER(SEARCH("No",'2_all_summary'!F144)),4,3))</f>
        <v>4</v>
      </c>
    </row>
    <row r="146" spans="7:10" x14ac:dyDescent="0.3">
      <c r="G146" s="41"/>
      <c r="H146" s="41" t="str">
        <f>'2_all_summary'!D145</f>
        <v>Managing coastal zone fisheries: A Mediterranean case study</v>
      </c>
      <c r="I146" s="41" t="str">
        <f>'2_all_summary'!E145</f>
        <v>Coastal fisheries are complex ecological and social systems, evolving in time with a shift from commercial towards recreational effort. We describe the coastal fisheries of Mallorca (W Mediterranean) and the management policies implemented to show the challenges faced at regional level to handle the different management tools used to conserve biodiversity and the social fabric in the coastal zone. Our example provides evidence of the complexity of fishing rights and how they can be adapted into practical fisheries management by combining fishing rights, open access recreational fishery, community-based management and biodiversity conservation. Â© 2010 Elsevier Ltd. All rights reserved.</v>
      </c>
      <c r="J146" s="41">
        <f>IF(ISNUMBER(SEARCH("Yes",'2_all_summary'!$H145)),IF(ISNUMBER(SEARCH("Yes",'2_all_summary'!F145)),1,2),IF(ISNUMBER(SEARCH("No",'2_all_summary'!F145)),4,3))</f>
        <v>4</v>
      </c>
    </row>
    <row r="147" spans="7:10" x14ac:dyDescent="0.3">
      <c r="G147" s="41"/>
      <c r="H147" s="41" t="str">
        <f>'2_all_summary'!D146</f>
        <v>A network of small community-owned village fish reserves in Samoa</v>
      </c>
      <c r="I147" s="41" t="str">
        <f>'2_all_summary'!E146</f>
        <v>Under a community-based fisheries extension programme in Samoa, 44 coastal villages have developed their own village fisheries management plans. Each plan sets out the resource management and conservation undertakings of the community, and the servicing and technical support required from the governÂ­ ment fisheries division. Community undertakings range from enforcing laws banning destructive fishing methods to protecting critical habitats such as mangrove areas. An unexpectedly large number of villages (38) chose to estabÂ­ lish small village fish reserves in part of their traditional fishing areas. Although by social necessity many of the community-owned reserves are small, their large number, often with small separating distances, forms a network of fish refuges. Such a network may maximize linking of larval sources and suitable settlement areas and provide the means by which adjacent fishing areas are eventually replenished with marine species through reproduction and migraÂ­ tion. As the fish reserves are managed by communities which have a direct interest in their continuation and success, prospects for continuing compliÂ­ ance and commitment appear high. Results confirm our belief that the responsible management of marine resources will be achieved only when fishing communities themselves accept it as their responsibility. Â© WWF-International and International Union for Conservation of Naturel and Natural Resources, 1999. All rights reserved.</v>
      </c>
      <c r="J147" s="41">
        <f>IF(ISNUMBER(SEARCH("Yes",'2_all_summary'!$H146)),IF(ISNUMBER(SEARCH("Yes",'2_all_summary'!F146)),1,2),IF(ISNUMBER(SEARCH("No",'2_all_summary'!F146)),4,3))</f>
        <v>1</v>
      </c>
    </row>
    <row r="148" spans="7:10" x14ac:dyDescent="0.3">
      <c r="G148" s="41"/>
      <c r="H148" s="41" t="str">
        <f>'2_all_summary'!D147</f>
        <v>The politics of mediation: Local-global interactions in the Central Amazon of Brazil</v>
      </c>
      <c r="I148" s="41" t="str">
        <f>'2_all_summary'!E147</f>
        <v>The proliferation of a nongovernmental sector held the promise of linking local actors with national and international ones, thereby contributing to a highly participatory, Habermasian ideal in which the formerly marginalized would find greater participation and expression. Yet the role of international agents in community-based resource management projects has recently come under scrutiny. In addressing these issues in this article, I consider the roles of different interlocutors in two contrastive phases in an Amazonian community's movement to preserve its endangered fisheries. The comparative exercise demonstrates how institutional agents, by establishing a discourse that structures the criteria through which collective demands may be problematized, may inadvertently shift from mediation to domination, and from local partnering to local production. Â© 2005 by the American Anthropological Association. All rights reserved.</v>
      </c>
      <c r="J148" s="41">
        <f>IF(ISNUMBER(SEARCH("Yes",'2_all_summary'!$H147)),IF(ISNUMBER(SEARCH("Yes",'2_all_summary'!F147)),1,2),IF(ISNUMBER(SEARCH("No",'2_all_summary'!F147)),4,3))</f>
        <v>4</v>
      </c>
    </row>
    <row r="149" spans="7:10" x14ac:dyDescent="0.3">
      <c r="G149" s="41"/>
      <c r="H149" s="41" t="str">
        <f>'2_all_summary'!D148</f>
        <v>Using local ecological knowledge to identify shark river habitats in Fiji (South Pacific)</v>
      </c>
      <c r="I149" s="41" t="str">
        <f>'2_all_summary'!E148</f>
        <v>Local ecological knowledge (LEK) and traditional ecological knowledge (TEK) have the potential to improve community-based coastal resource management (CBCRM) by providing information about the presence, behaviour and ecology of species. This paper explores the potential of LEK and TEK to identify shark river habitats in Fiji, learn how locals regard and use sharks, and capture ancestral legends and myths that shed light on relationships between these animals and local people. Interviews with representatives from 22 villages, communities and fishing settlements associated with seven riverine areas on Viti Levu and Vanua Levu confirmed the presence of sharks in estuaries and rivers on Fiji. Hammerhead sharks (Sphyrna spp.) and larger sharks were reported being close to the river mouths, whereas an unknown species of small size with a rounded snout was reported up to &gt;30 km upriver. Local people consume shark meat as a source of protein, but sharks also have a rich background in ancestral stories and play an important part in Fijian myths and legends, resulting in the support of conservation measures by local villagers. Copyright Â© 2010 Foundation for Environmental Conservation.</v>
      </c>
      <c r="J149" s="41">
        <f>IF(ISNUMBER(SEARCH("Yes",'2_all_summary'!$H148)),IF(ISNUMBER(SEARCH("Yes",'2_all_summary'!F148)),1,2),IF(ISNUMBER(SEARCH("No",'2_all_summary'!F148)),4,3))</f>
        <v>1</v>
      </c>
    </row>
    <row r="150" spans="7:10" x14ac:dyDescent="0.3">
      <c r="G150" s="41"/>
      <c r="H150" s="41" t="str">
        <f>'2_all_summary'!D149</f>
        <v>Local management of mangrove forests in the Philippines: Successful conservation or efficient resource exploitation?</v>
      </c>
      <c r="I150" s="41" t="str">
        <f>'2_all_summary'!E149</f>
        <v>Recent environmental "narratives" suggest that local people are effective stewards of forest resources. Local restoration and management of mangrove forests, in particular, are now widely advocated as a solution to achieve both economic and environmental conservation goals. This paper presents findings from a study of 2 coastal sites in the Philippines that are renowned and often showcased as success stories in community-based, mangrove reforestation and management. These cases are especially intriguing because local tree planting and management emerged in both areas long before governments and nongovernment organizations began to promote such activities. These management systems are a successful economic innovation in that planted mangroves protect homes and fish pond dykes from wave and wind damage, and the production of high-value construction wood is dramatically enhanced through intensive plantation management. Mangrove plantations are an efficient alternative to harvesting from unplanted, natural mangroves and their spread may reduce harvesting pressures on existing forests. However, mangrove plantations are structurally and compositionaly very different from unplanted forests, a finding of particular concern given that such plantations are increasingly encroaching into and replacing natural forests. Furthermore, planted forests are not typically viewed by planters in terms of their environmental conservation values and are frequently cut and cleared to make space for alternative uses, especially fish farming and residential settlement. The suggestion that these local mangrove management systems are successful for conservation thus needs to be qualified. Â© 2004 Plenum Publishing Corporation.</v>
      </c>
      <c r="J150" s="41">
        <f>IF(ISNUMBER(SEARCH("Yes",'2_all_summary'!$H149)),IF(ISNUMBER(SEARCH("Yes",'2_all_summary'!F149)),1,2),IF(ISNUMBER(SEARCH("No",'2_all_summary'!F149)),4,3))</f>
        <v>4</v>
      </c>
    </row>
    <row r="151" spans="7:10" x14ac:dyDescent="0.3">
      <c r="G151" s="41"/>
      <c r="H151" s="41" t="str">
        <f>'2_all_summary'!D150</f>
        <v>Nesting biology and conservation of the leatherback sea turtle (Dermochelys coriaced) in the State of Espirito Santo, Brazil, 1988-1989 to 2003-2004</v>
      </c>
      <c r="I151" s="41" t="str">
        <f>'2_all_summary'!E150</f>
        <v>In Brazil, the only area where regular leatherback sea turtle (Dermochelys coriacea) nesting is known to occur is located on the northern coast of the state of EspÃ­rito Santo, around latitude 19Â°S. In this study, we present the field methods used by Projeto TAMAR-IBAMA (the Brazilian Sea Turtle Conservation Program) in the state of Espirito Santo and analyze data on leatherback nesting from 1988-1989 to 2003-2004. In that period, 527 nests were observed in the study area. The annual number of nests varied between 6 (in 1993-1994) and 92 (in 2002-2003). Between 1995-1996 and 2003-2004, the annual number of nests increased at about 20.4% per year on average. Among the 527 clutches observed, 358 (67.9%) were left in situ, 50 (9.5%) were relocated to another spot on the beach, 88 (16.7%) were relocated to open-air beach hatcheries, and 31 clutches (5.9%) did not have their management decision recorded. Curved carapace length of nesting females was in the range of 139-182 cm (mean = 159.8 cm). At present, there is no significant alteration of the nesting habitat in EspÃ­rito Santo, egg poaching has been reduced to very low levels, and there is no subsistence hunting for sea turtles of any species. The main challenges to leatherback conservation currently are the incidental capture in artisanal fisheries operating close to nesting beaches and in high seas fisheries operating in the South Atlantic, as well as activities related to the oil industry. An overview of Projeto TAMAR's actions addressing current sea turtle conservation issues in the State of Espirito Santo is presented. Â© 2007 Chelonian Research Foundation.</v>
      </c>
      <c r="J151" s="41">
        <f>IF(ISNUMBER(SEARCH("Yes",'2_all_summary'!$H150)),IF(ISNUMBER(SEARCH("Yes",'2_all_summary'!F150)),1,2),IF(ISNUMBER(SEARCH("No",'2_all_summary'!F150)),4,3))</f>
        <v>4</v>
      </c>
    </row>
    <row r="152" spans="7:10" x14ac:dyDescent="0.3">
      <c r="G152" s="41"/>
      <c r="H152" s="41" t="str">
        <f>'2_all_summary'!D151</f>
        <v>Northwest Forest Plan - The fist 10 years (1994-2003): Socioeconomic monitoring of Coos Bay district and three local communities</v>
      </c>
      <c r="I152" s="41" t="str">
        <f>'2_all_summary'!E151</f>
        <v>This case study examines the socioeconomic changes that took place between 1990 and 2000 in and around lands managed by the Bureau of Land Management (BLM) Coos Bay District in southwestern Oregon for purposes of assessing the effects of the Northwest Forest Plan (the Plan) on rural economies and communities in the Coos Bay region. The case study included an analysis of changes in the district's programs, as well as socioeconomic changes that occurred within the communities of Coos Bay, Myrtle Point, and Reedsport. Data were gathered during 2003 and 2004 from multiple sources including U.S. census databases, county and state criminal justice and economic development databases, and BLM annual reports. Interviews with BLM employees and community residents provided additional insights on how the Plan affected local socioeconomic conditions and the district's interactions with local communities. The study indicates that by the time the record of decision for the Plan was signed, the Coos Bay region's timber sector had already lost a substantial portion of the wood products processing capacity and employment opportunities. Additionally, the changes in socioeconomic conditions that took place in the mid and late 1990s - an outflow of younger workers, inmigration of older workers and retirees, school closures, increased levels of educational attainment, declines in manufacturing sectors, and expansion of the services sector - are changes that took place during the same period in rural communities across much of the Western United States. It is thus likely that the types of overall socioeconomic changes observed in the Coos Bay region between 1990 and 2004 would have occurred with or without the Plan. Owing to legal challenges, the Coos Bay District was unable to provide a steady and predictable supply of timber from 1994 onward. District foresters shifted their focus toward developing thinning techniques for density management of stands less than 80 years old. Barring legal action, sales from these younger stands will enable the district to provide a predictable supply of smaller diameter timber in future years. In the post-Plan years, the Coos Bay District also significantly expanded its capacity to carry out multiple-use land management. It played a key role in community-based watershed restoration and recreation and tourism development efforts. As a result, the district is now in a much better position to provide the public, including residents of local communities, with a broad array of forest values and opportunities (i.e., improved fish habitat, more recreation sites, more cultural sites, etc.). Key factors in the success of post-Plan community-district partnerships included ongoing and substantial support from upper level leadership, a stable district budget (in marked contrast to the budget declines in neighboring national forests), and a relatively stable staffing level (in contrast to the downsizing that occurred in neighboring national forests).</v>
      </c>
      <c r="J152" s="41">
        <f>IF(ISNUMBER(SEARCH("Yes",'2_all_summary'!$H151)),IF(ISNUMBER(SEARCH("Yes",'2_all_summary'!F151)),1,2),IF(ISNUMBER(SEARCH("No",'2_all_summary'!F151)),4,3))</f>
        <v>4</v>
      </c>
    </row>
    <row r="153" spans="7:10" x14ac:dyDescent="0.3">
      <c r="G153" s="41"/>
      <c r="H153" s="41" t="str">
        <f>'2_all_summary'!D152</f>
        <v>Promoting community-based surveillance of economically important invasive species in lower-income economies: a case study of the suckermouth catfish (Pterygoplichthys pardalis) in Bangladesh</v>
      </c>
      <c r="I153" s="41" t="str">
        <f>'2_all_summary'!E152</f>
        <v>The distribution of invasive species in lower-income economies is relatively poorly understood, and many countries do not actively curate a list of species invasions or have programs to monitor or mitigate the effects of non-native species within their borders. Methods leveraging new technologies and expanding access to the internet may offer the opportunity to support low-cost and large-scale monitoring efforts. Here, we demonstrate how the use of online news coverage can support initial attempts to map the distribution of an economically-important, non-native freshwater fish in Bangladesh (Ptergoplichthys sp.), which is native to tropical regions of South America. By initiating new collaborations between the scientific and online journalism communities, governments and organizations may be able to enhance their abilities to map the distribution of non-native species and develop new programs to support public awareness of species invasion at relatively low cost. Â© 2023, The Author(s), under exclusive licence to Springer Nature Switzerland AG.</v>
      </c>
      <c r="J153" s="41">
        <f>IF(ISNUMBER(SEARCH("Yes",'2_all_summary'!$H152)),IF(ISNUMBER(SEARCH("Yes",'2_all_summary'!F152)),1,2),IF(ISNUMBER(SEARCH("No",'2_all_summary'!F152)),4,3))</f>
        <v>4</v>
      </c>
    </row>
    <row r="154" spans="7:10" x14ac:dyDescent="0.3">
      <c r="G154" s="41"/>
      <c r="H154" s="41" t="str">
        <f>'2_all_summary'!D153</f>
        <v>Research partnerships with local communities: Two case studies from Papua New Guinea and Australia</v>
      </c>
      <c r="I154" s="41" t="str">
        <f>'2_all_summary'!E153</f>
        <v>Partnerships between scientists and local communities can increase research capacity and data delivery while improving management effectiveness through enhanced community participation. To encourage such collaboration, this study demonstrates how these partnerships can be formed, drawing on two case studies in coral reef ecosystems in very different social settings (Papua New Guinea and Australia). In each case, steps towards successfully engaging communities in research were similar. These included: (1) early engagement by collaborating organizations to build trust, (2) ensuring scientific questions have direct relevance to the community, (3) providing appropriate incentives for participation, and (4) clear and open communication. Community participants engaged in a variety of research activities, including locating and capturing fishes, collecting and recording data (weight, length and sex), applying external tags, and removing otoliths (ear bones) for ageing and elemental analysis. Research partnerships with communities enhanced research capacity, reduced costs and, perhaps more importantly, improved the likelihood of long-term community support for marine protected areas (MPAs). Â© 2010 Springer-Verlag.</v>
      </c>
      <c r="J154" s="41">
        <f>IF(ISNUMBER(SEARCH("Yes",'2_all_summary'!$H153)),IF(ISNUMBER(SEARCH("Yes",'2_all_summary'!F153)),1,2),IF(ISNUMBER(SEARCH("No",'2_all_summary'!F153)),4,3))</f>
        <v>4</v>
      </c>
    </row>
    <row r="155" spans="7:10" x14ac:dyDescent="0.3">
      <c r="G155" s="41"/>
      <c r="H155" s="41" t="str">
        <f>'2_all_summary'!D154</f>
        <v>From community-based to co-management: Improvement or deterioration in fisheries governance in the Cherai Poyil fishery in the Cochin Estuary, Kerala, India?</v>
      </c>
      <c r="I155" s="41" t="str">
        <f>'2_all_summary'!E154</f>
        <v>During the last 50 years, several different forms of fisheries governance have been tried and failed in the Cochin Estuary, Kerala, India. The latest shift has been from a community-based system to a co-management system, and this paper evaluates the current system in the light of the theoretical debate over the respective merits of community-based management and co-management. The paper is based on documentary material and data from interviews carried out during fieldwork in 2004, from which it concludes that provided the co-management system incorporates community principles within it, it will be an effective form of fisheries governance. Â© 2008 Elsevier Ltd. All rights reserved.</v>
      </c>
      <c r="J155" s="41">
        <f>IF(ISNUMBER(SEARCH("Yes",'2_all_summary'!$H154)),IF(ISNUMBER(SEARCH("Yes",'2_all_summary'!F154)),1,2),IF(ISNUMBER(SEARCH("No",'2_all_summary'!F154)),4,3))</f>
        <v>4</v>
      </c>
    </row>
    <row r="156" spans="7:10" x14ac:dyDescent="0.3">
      <c r="G156" s="41"/>
      <c r="H156" s="41" t="str">
        <f>'2_all_summary'!D155</f>
        <v>Participatory fishing community assessments to support coral reef fisheries comanagement</v>
      </c>
      <c r="I156" s="41" t="str">
        <f>'2_all_summary'!E155</f>
        <v>Comanagement of natural resources involves shared management authority and responsibility between resource users or community groups at local levels and central government authorities. In data-poor, small-scale fisheries systems, community-based planning efforts can be informed by participatory research approaches that involve community members and stakeholder groups in the design, development, and implementation of research. This article draws upon research in Maunalua Bay, O'ahu, Hawai'i, to illustrate the utility of participatory assessments in communities, institutions, and organizations as they transition toward comanagement arrangements. A community-led survey effort revealed temporal changes in habitat use patterns and declines in key fisheries species and habitats. Fishing activities in Maunalua Bay are primarily noncommercial in nature and many of the direct benefits from local fisheries are distributed through social-kinship networks. The fishing community exhibited a high capacity for engagement in community-based planning efforts and also provided input on proposed management measures. The article concludes by documenting the social and environmental factors that influence the distribution of coral reef fisheries ecosystem services, and assessing sliding baselines among community fishers. Participatory resource assessments hold promise for building local social adaptive capacity, bringing together disparate stakeholder groups, and building place-based natural resource management plans reflective of local contexts and community priorities. Â© 2013 by University of Hawai'i Press.</v>
      </c>
      <c r="J156" s="41">
        <f>IF(ISNUMBER(SEARCH("Yes",'2_all_summary'!$H155)),IF(ISNUMBER(SEARCH("Yes",'2_all_summary'!F155)),1,2),IF(ISNUMBER(SEARCH("No",'2_all_summary'!F155)),4,3))</f>
        <v>4</v>
      </c>
    </row>
    <row r="157" spans="7:10" x14ac:dyDescent="0.3">
      <c r="G157" s="41"/>
      <c r="H157" s="41" t="str">
        <f>'2_all_summary'!D156</f>
        <v>Climate change adaptation governance in Nepal: A framework for sustainable generationof adaptation services</v>
      </c>
      <c r="I157" s="41" t="str">
        <f>'2_all_summary'!E156</f>
        <v>Poverty and high dependency of rural and mountainous households on the natural resources of Nepal have made the country more vulnerable to climate change. On the other hand,there is inadequacy of adaptation services provided to the vulnerable households and ecosystems. Responding to climate change necessitates a more consolidated effort and effective implementation interventions from both the government and non-government actors. To help achieve this very essence, this study has aimed to-(i) review the existing climate change adaptation (CCA)practices, processes and patterns of sustainable resource mobilization and benefit sharing, and (ii) develop a framework that ensures sustainability of resources and equitable sharing of services and benefits accrued from CCA. Consultations with the communities, key state and non-state stakeholders both at federal and provincial levels, reviews of national policies, strategies, periodic plans and programs and field visits were carried out to synthesize the information, document the knowledge, and highlight the gaps pertaining to CCA. Qualitative Content Analysis (QCA) was executed for analyzing qualitative information. Recently, the Government of Nepal has developed a priority framework on sustainable resource management and delivery of adaptation services. In line with the eight themes identified by the National Climate Change Policy (NCCP, 2019), the proposed framework has paid central attention on medium and long-term adaptation planning adhered with Ecosystem-based Adaptation (EbA) and Community-based Adaptation (CbA). Building resilience, reducing vulnerability, increasing capacities, enabling environment, and integrating CCA in development planning have been the focus of the framework. It is found that the delivery of adaptation services to the climate vulnerable groups and poor communities is well reached out through CbA and EbA approaches. It is therefore, crucial in strengthening community- and locally-based mechanisms (such as forest-user groups, farmers groups, agricultural and fisheries cooperatives, and community networks) for sustainable management and delivery of services to facilitate effective adaptation. Â© 2021, Forest Research and Training Centre. All rights reserved.</v>
      </c>
      <c r="J157" s="41">
        <f>IF(ISNUMBER(SEARCH("Yes",'2_all_summary'!$H156)),IF(ISNUMBER(SEARCH("Yes",'2_all_summary'!F156)),1,2),IF(ISNUMBER(SEARCH("No",'2_all_summary'!F156)),4,3))</f>
        <v>4</v>
      </c>
    </row>
    <row r="158" spans="7:10" x14ac:dyDescent="0.3">
      <c r="G158" s="41"/>
      <c r="H158" s="41" t="str">
        <f>'2_all_summary'!D157</f>
        <v>Virtual population units: A new institutional approach to fisheries management</v>
      </c>
      <c r="I158" s="41" t="str">
        <f>'2_all_summary'!E157</f>
        <v>This paper describes an alternative, rights-based approach to the economic problems of fisheries management and governance. The approach is based on the concept of a Virtual Population (VP), which provides an alternative way to define use rights in a fishery management system. Included is a comparison of harvest rates under the VP regime, "sole-owner," and open-access regimes. In comparison, a VP solution is more efficient than open access and can approach that of a sole owner. More importantly, in our opinion, the approach contains a higher degree of local control over issues such as concentration of ownership and, unlike some community-based systems, provides an explicit, decentralized incentive for conservation. It also contains a built-in incentive mechanism for end-of-year conservation that is absent from individual transferable quotas (ITQs). Copyright Â© 2007 MRE Foundation, Inc.</v>
      </c>
      <c r="J158" s="41">
        <f>IF(ISNUMBER(SEARCH("Yes",'2_all_summary'!$H157)),IF(ISNUMBER(SEARCH("Yes",'2_all_summary'!F157)),1,2),IF(ISNUMBER(SEARCH("No",'2_all_summary'!F157)),4,3))</f>
        <v>4</v>
      </c>
    </row>
    <row r="159" spans="7:10" x14ac:dyDescent="0.3">
      <c r="G159" s="41"/>
      <c r="H159" s="41" t="str">
        <f>'2_all_summary'!D158</f>
        <v>Community based aquaculture in the western indian ocean: Challenges and opportunities for developing sustainable coastal livelihoods</v>
      </c>
      <c r="I159" s="41" t="str">
        <f>'2_all_summary'!E158</f>
        <v>The small-fisheries social-ecological system in the western Indian Ocean (WIO) represents a typical social-ecological trap setting where very poor natural resources dependent coastal communities face local and global threats and engage in unsustainable practices of exploiting limited resources. Community-based aquaculture (CBA) has been implemented as an important alternative or supplementary income generating activity for minimizing the overdependence on marine natural resources and promoting biodiversity conservation. Despite its proliferation throughout the WIO region in recent decades, little is known about the degree to which CBA activities have contributed to achieving the objectives of breaking the cycle of poverty and environmental degradation and promoting community development and biodiversity conservation. In order to improve understanding of common challenges and to generate recommendations for best practice, we assessed the most common CBA activities practiced in the region through literature review and workshop discussion involving practitioners and key stakeholders. Findings indicated that despite favorable environmental conditions for various CBA practices, the sector remains underdeveloped, with few activities delivering the intended benefits for coastal livelihoods or conservation. Constraints included a shortage of seed and feed supplies, low investment, limited technical capacity and skills, insufficient political support, and lack of a clear strategy for aquaculture development. These are compounded by a lack of engagement of local stakeholders, with decision making often dominated by donors, development agencies, and private sector partners. Many of the regionâ€™s CBA projects are designed along unrealistically short time frames, driven by donors rather than entrepreneurs, and so are unable to achieve financial sustainability, which limits the opportunity for capacity building and longer-term development. There is little or no monitoring on ecological and socioeconomic impacts. Except for a few isolated cases, links between CBA and marine conservation outcomes have rarely been demonstrated. Realizing the potential of CBA in contributing toward food security in the WIO will necessitate concerted investment and capacity strengthening to overcome these systemic challenges in the sector. Lessons herein offer managers, scientists, and policy advisors guidance on addressing the challenges faced in building strategic development initiatives around aquaculture in developing countries. Â© 2018 by the author(s).</v>
      </c>
      <c r="J159" s="41">
        <f>IF(ISNUMBER(SEARCH("Yes",'2_all_summary'!$H158)),IF(ISNUMBER(SEARCH("Yes",'2_all_summary'!F158)),1,2),IF(ISNUMBER(SEARCH("No",'2_all_summary'!F158)),4,3))</f>
        <v>4</v>
      </c>
    </row>
    <row r="160" spans="7:10" x14ac:dyDescent="0.3">
      <c r="G160" s="41"/>
      <c r="H160" s="41" t="str">
        <f>'2_all_summary'!D159</f>
        <v>Vulnerability of nearshore tropical finfish in Cuba: implications for scientific and management planning</v>
      </c>
      <c r="I160" s="41" t="str">
        <f>'2_all_summary'!E159</f>
        <v>Coastal areas of Cuba harbor rich biodiversity that provide a variety of important ecosystem services, including fisheries production. High-value invertebrate fisheries in Cuba are managed on the basis of scientific assessments, but comparable data and analyses are lacking for the much larger number of exploited finfish species. However, dramatic declines in finfish catch despite minimal management restrictions suggests resource depletion, and the need for scientific and management attention. To prioritize finfish for such attention, we conducted productivity-susceptibility analyses (PSA) for 34 species within each of Cubaâ€™s four fishery management zones. The resulting 136 estimates of vulnerability to overfishing revealed few differences in species-specific scores among zones, despite ecological and socioeconomic heterogeneity along the Cuban coast. Vulnerability scores were generally low, although this relative metric does not necessarily mean that overfishing has not occurred. Spatial differences in catch composition relative to the vulnerability scores underscore potential differences in socioeconomic vulnerability of fishing communities based upon their reliance on different species. Therefore, our PSA results should be used to prioritize research, monitoring, and stock assessment efforts, as well as management actions, within each fishing zone to conserve locally important resources, recover those that are depleted, sustainably develop those that are underutilized, and promote ecological and socioeconomic stability across Cuba as it confronts the challenges of a changing world. Â© 2018 Rosenstiel School of Marine &amp; Atmospheric Science of the University of Miami</v>
      </c>
      <c r="J160" s="41">
        <f>IF(ISNUMBER(SEARCH("Yes",'2_all_summary'!$H159)),IF(ISNUMBER(SEARCH("Yes",'2_all_summary'!F159)),1,2),IF(ISNUMBER(SEARCH("No",'2_all_summary'!F159)),4,3))</f>
        <v>4</v>
      </c>
    </row>
    <row r="161" spans="7:10" x14ac:dyDescent="0.3">
      <c r="G161" s="41"/>
      <c r="H161" s="41" t="str">
        <f>'2_all_summary'!D160</f>
        <v>Teens could get new message on waiting for sex. Sex education.</v>
      </c>
      <c r="I161" s="41" t="str">
        <f>'2_all_summary'!E160</f>
        <v>It's best to wait until you are older to have sex. But if you decide to have intercourse, use a condom. We'll show you how. That's the message most New Jersey teens get in their sex education classes. It's the law. But a new source of federal funding could help advocates of "abstinence-only" education find a way around that requirement. The state Department of Health and Senior Services is considering whether to apply for federal money limited to programs teaching teens that abstinence is the only certain way to prevent pregnancy and avoid contracting sexually transmitted diseases, including HIV. The federally funded programs also would have to teach that sex before marriage is morally wrong. About $50 million for these abstinence-only programs was quietly tucked into the welfare bill that President Clinton signed into law in 1996. New Jersey is eligible to receive $843,000. The health department is hearing from people on both sides of the issue, said Celeste Wood, who plans to submit a report to Health Commissioner Len Fishman by the end of the month. Fishman will then decide whether New Jersey should apply for the money, she said. Historically, debate between "comprehensive" and "abstinence-only" sex education has centered around the classroom and education department. Comprehensive programs teach both abstinence and contraception. Abstinence-only programs prohibit discussion of contraception. Comprehensive education advocates have won that battle in New Jersey public schools. The state's core curriculum standards currently call for schools to teach teens about both abstinence and contraception. But the new federal money is being funneled through state health departments. "This skates around the schools by bringing the money in through the public health arena," said Daniel Daley, director of public policy for the Sexuality Information and Education Council of the US. "They are trying to influence community-based programs and make an end-run around the schools." Daley predicts the grants will spur growth of abstinence-until-marriage programs. full text</v>
      </c>
      <c r="J161" s="41">
        <f>IF(ISNUMBER(SEARCH("Yes",'2_all_summary'!$H160)),IF(ISNUMBER(SEARCH("Yes",'2_all_summary'!F160)),1,2),IF(ISNUMBER(SEARCH("No",'2_all_summary'!F160)),4,3))</f>
        <v>4</v>
      </c>
    </row>
    <row r="162" spans="7:10" x14ac:dyDescent="0.3">
      <c r="G162" s="41"/>
      <c r="H162" s="41" t="str">
        <f>'2_all_summary'!D161</f>
        <v>Statistical power: an important consideration in designing community-based monitoring programs for Arctic and sub-Arctic subsistence fisheries</v>
      </c>
      <c r="I162" s="41" t="str">
        <f>'2_all_summary'!E161</f>
        <v>Polar communities and management agencies require well-designed monitoring systems to determine whether harvesting is biologically sustainable. While it is known that life history traits such as length-at-age and fecundity will vary with population density, cost-efficient monitoring requires that these metrics be incorporated into monitoring programs only if their statistical power is high to detect change due to fishing. We present a simple computer-simulated power analysis technique to compare the ability of monitoring designs to detect changes in fish length-at-age and fecundity, after adding effects of exploitation. We developed a methodology for estimating statistical power from first principles using computer simulation techniques which can be applied regardless of the statistical variance pattern in the data. Statistical power increased when more fish were sampled and when larger effects were added. Initially, power increased rapidly by increasing the sample size, regardless of the effect added. However, after 40â€“50 fish were included in the sample, smaller increments of increased power were obtained; highlighting that a cost-benefit analysis would be necessary. When compared to exploitation experiments in the literature, the stock-specific power analysis used here was able to correctly predict the outcome (significant change observed or not) of the literature studies in most cases. This technique advances the ability of designers of monitoring programs to assess the efficiency of any type of monitoring metric. Further, the simplicity of this power analysis technique allows it to be tailored to different species, life history traits, or potential disturbances to the population. Â© 2014, Springer-Verlag Berlin Heidelberg.</v>
      </c>
      <c r="J162" s="41">
        <f>IF(ISNUMBER(SEARCH("Yes",'2_all_summary'!$H161)),IF(ISNUMBER(SEARCH("Yes",'2_all_summary'!F161)),1,2),IF(ISNUMBER(SEARCH("No",'2_all_summary'!F161)),4,3))</f>
        <v>4</v>
      </c>
    </row>
    <row r="163" spans="7:10" x14ac:dyDescent="0.3">
      <c r="G163" s="41"/>
      <c r="H163" s="41" t="str">
        <f>'2_all_summary'!D162</f>
        <v>The role of religion in coastal resource management: The case of kupo island, penghu (pescadores), Taiwan</v>
      </c>
      <c r="I163" s="41" t="str">
        <f>'2_all_summary'!E162</f>
        <v>This article discusses changing lover (seaweed) collection management strategies by devotees of a temple in Chikan Village, Penghu (Pescadores), and the successful transition from a declining local economic business into a lucrative recreational activity. With nearly a hundred years of experience, a temple committee of Chikan has managed to firmly maintain its control on the collection of laver on the nearby island of Kupo. Originally based on the ideology of patriarchy, the management committee of the temple has designed a particular system of laver collection for each local household. Nevertheless, the migration of male residents has been a blow to the local economy, necessitating modifications to the traditional old management system of laver collection. In cooperation with the cultural agency of Penghu County, the temple committee initiated a popular festival in 1996 to encourage all youth nationwide to join in the activities of laver collection. This article concludes that the Chikan case demonstrates the valuable function of a religious organization in the community-based involvement of coastal resource management. It also reveals that setting forth an active and flexible approach to deal with a changing society is essential. Moreover, environmental education vis-Ã -vis coastal resources in relation to recreational activities can encourage fuller participation from the younger generation as well as the public at large. Â© 1998 Taylor &amp; Francis.</v>
      </c>
      <c r="J163" s="41">
        <f>IF(ISNUMBER(SEARCH("Yes",'2_all_summary'!$H162)),IF(ISNUMBER(SEARCH("Yes",'2_all_summary'!F162)),1,2),IF(ISNUMBER(SEARCH("No",'2_all_summary'!F162)),4,3))</f>
        <v>4</v>
      </c>
    </row>
    <row r="164" spans="7:10" x14ac:dyDescent="0.3">
      <c r="G164" s="41"/>
      <c r="H164" s="41" t="str">
        <f>'2_all_summary'!D163</f>
        <v>Supporting community-based mangrove forest management as Essential Ecosystem Area in Sungai Pakning, Riau</v>
      </c>
      <c r="I164" s="41" t="str">
        <f>'2_all_summary'!E163</f>
        <v>Out of fifty established Essential Ecosystem Area up to 2020, six are located on mangrove forest. To support the government target's achievement of ecological representative protection, at once to enhance the conservation of coastal environment and resources, what has been initiated by Pertamina RU II Sungai Pakning, communities of seven coastal villages on Bukit Batu district, and various actors to rehabilitate and conserve the environment need to be supported through the improvement status as one of wetland type of Essential Ecosystem Area (EEA). Apart from its biological diversity and the carbon stock potentials, this 281.86 hectares of mangrove forest has been developed as an integrated coastal management site which is integrating coastal disaster risk mitigation, protection of mangrove-based biodiversity, wise utilization of wetland through inland aquaculture, education-purpose tourism, the environmental-based communities institutionalization, and as a coastal resources-based alternative livelihood. The result shows that Sungai Pakning Mangrove Forest meets the indication of the essential area from the uniqueness, biodiversity, existing governance, and utilization aspects. The improvement status as Essential Ecosystem Area expectedly also improve the quality of coastal management and promote the wider collaborative management, and encourage sustainable utilization by communities surround mangrove forest. Â© 2021 IOP Conference Series: Earth and Environmental Science</v>
      </c>
      <c r="J164" s="41">
        <f>IF(ISNUMBER(SEARCH("Yes",'2_all_summary'!$H163)),IF(ISNUMBER(SEARCH("Yes",'2_all_summary'!F163)),1,2),IF(ISNUMBER(SEARCH("No",'2_all_summary'!F163)),4,3))</f>
        <v>4</v>
      </c>
    </row>
    <row r="165" spans="7:10" x14ac:dyDescent="0.3">
      <c r="G165" s="41"/>
      <c r="H165" s="41" t="str">
        <f>'2_all_summary'!D164</f>
        <v>Participatory research supporting community-based fishery management</v>
      </c>
      <c r="I165" s="41" t="str">
        <f>'2_all_summary'!E164</f>
        <v>This paper reports on a project to engage researchers and fishers together in adapting social science approaches to the purposes and the constraints of community-based fisher organizations. The work was carried out in the Scotia-Fundy Region of Atlantic Canada (the Bay of Fundy and Scotian Shelf). Its rationale reflects arguments that (1) effective community-based management requires that managers are able to pose and address social science questions, (2) participatory research, involving true cooperation in all stages, can support this process, and (3) there is a need to overcome practical and methodological barriers faced in developing participatory research protocols, to serve the needs of community-based management while not demanding excessive transaction costs. In this paper, we report on work with fisher organizations, both aboriginal and non-aboriginal, in which social science priorities were set by each organization, and small-scale research projects designed and carried out to meet these needs. This work identified interests among fishers in research on three different levels of meaning: (1) practical livelihood concerns, including what, when and where to fish, and with what intensity of effort, (2) social, economic and political issues (e.g., on institutional structures, politics of access and allocation, overlap and conflict between regulatory regimes), and (3) values and ethics that implicitly or explicitly guide policy development and implementation. Several research themes proved crucial, including those of power sharing, defining boundaries of a community-based group, access and equity, designing effective management plans, enforcement, and scaling up for effective regional and ecosystem-wide management. The research results demonstrate the effectiveness of extending participatory methods to challenge traditional scientific notions of the research process. Â© 2003 Elsevier Ltd. All rights reserved.</v>
      </c>
      <c r="J165" s="41">
        <f>IF(ISNUMBER(SEARCH("Yes",'2_all_summary'!$H164)),IF(ISNUMBER(SEARCH("Yes",'2_all_summary'!F164)),1,2),IF(ISNUMBER(SEARCH("No",'2_all_summary'!F164)),4,3))</f>
        <v>4</v>
      </c>
    </row>
    <row r="166" spans="7:10" x14ac:dyDescent="0.3">
      <c r="G166" s="41"/>
      <c r="H166" s="41" t="str">
        <f>'2_all_summary'!D165</f>
        <v>Country watch. Uganda.</v>
      </c>
      <c r="I166" s="41" t="str">
        <f>'2_all_summary'!E165</f>
        <v>In 1991, Medecins sans Frontieres initiated an HIV/AIDS prevention program in Moyo District, Uganda, with the goal of gradually transferring responsibility for it to local people through the training of AIDS control advisors (ACA). Informational pamphlets were developed along with an action plan for a village-based information campaign, followed by the insertion of 8 women and 22 men into a two-week training course in Moyo Town on prevention measures and communication. The ACAs were evaluated monthly both qualitatively and quantitatively with an overall evaluation conducted in January 1992. All villages had been visited several times in the first five months, with the ACAs meeting 50,000 people and distributing 45,000 pamphlets and 40,000 condoms. Community collaboration was excellent, although condoms were distributed to only adults and older teenagers in response to local cries that condom distribution encouraged immorality. Some language difficulties were also encountered. ACAs continued to distribute condoms upon request over the period February-August 1992, but concentrated upon drivers, beer brewers and their customers, traders, musicians, soldiers, barmaids, fishermen, teachers and school children, traditional healers and birth attendants, and religious leaders. Subsequent to this period, the advisors received a week of training on conducting KAP surveys. Refinements were made later in the program with the Ugandan assistant manager ultimately taking over field responsibility in May 1993. Although the ACA team was reduced from 30 to 10 people, it continues to work closely with all district authorities.</v>
      </c>
      <c r="J166" s="41">
        <f>IF(ISNUMBER(SEARCH("Yes",'2_all_summary'!$H165)),IF(ISNUMBER(SEARCH("Yes",'2_all_summary'!F165)),1,2),IF(ISNUMBER(SEARCH("No",'2_all_summary'!F165)),4,3))</f>
        <v>4</v>
      </c>
    </row>
    <row r="167" spans="7:10" x14ac:dyDescent="0.3">
      <c r="G167" s="41"/>
      <c r="H167" s="41" t="str">
        <f>'2_all_summary'!D166</f>
        <v>Political ecology and social representations on mangrove conservation, rehabilitation and restoration in catanduanes island, philippines</v>
      </c>
      <c r="I167" s="41" t="str">
        <f>'2_all_summary'!E166</f>
        <v>Mangrove forest conservation, rehabilitation and restoration (or â€˜mangrovizationâ€™ as used in this paper) is practiced throughout the island province of Catanduanes in Luzon, Philippines to halt deforestation and degradation of coastal ecosystem and biodiversity. This study critically assesses mangrovization practices within the discourses on mangrove destruction and rehabilitation practices in this island using the lens of political ecology and Moscoviciâ€™s theory of social representations emphasizing institutional arrangements and the community dynamics. Analysis was based on interviews with 61 respondents from four municipalities of Virac, San Andres, Caramoran and Baras having intact mangroves covered in the Commission on Higher Education (CHED) â€“ National Agriculture and Fisheries Extension System (NAFES) funded program SURMABIOCON of the Catanduanes State University (CSU). A huge majority of the population in the island live along the low elevation coastal zone and are experiencing and exposed to the effects of climate change and disasters as shown in typhoon occurrence, windiness, landslide, and tidal surges. The coasts of Catanduanes are predominantly shaped coastal changes, mangrove flora and beach forest vegetation which together provide protection against coastal erosion and trap sediments resulting in coastal accretion. Results of the study shows how formal and informal institutions created by both distinct stakeholder relations can lead to some success in mangrovization. There appears to be overlapping situations and inconsistencies in the implementation of science-based and community-based mangrovization programs in support of the overall coastal resource management (CRM) as outlined in local governance. Then need for state universities to be involved in mangrovization programs/projects/activities which center on decision-making power regarding science-based and community-based initiatives on how, where, and when mangrovization should be carried out, specifically on the location of replanting or restoring mangroves in the island. The strong LGU-community-academe institutional arrangement in the island provides better contribution to the success of mangrovization. Contemporary narratives from two progressive mangrovization projects having collaboration, cooperation, and monitoring schemes with the state university is central to the notion that these projects could lead to successes. The study demonstrates how weak stakeholders can become stronger in the implementation of mangrovization initiatives that begins with capacity building and strengthening academe-mangrove association partnerships thus leading to effective coastal governance, particularly on mangrove biodiversity conservation and mangrove rehabilitation and restoration in this island of Catanduanes. Â© 2021, BIOFLUX SRL. All rights reserved.</v>
      </c>
      <c r="J167" s="41">
        <f>IF(ISNUMBER(SEARCH("Yes",'2_all_summary'!$H166)),IF(ISNUMBER(SEARCH("Yes",'2_all_summary'!F166)),1,2),IF(ISNUMBER(SEARCH("No",'2_all_summary'!F166)),4,3))</f>
        <v>4</v>
      </c>
    </row>
    <row r="168" spans="7:10" x14ac:dyDescent="0.3">
      <c r="G168" s="41"/>
      <c r="H168" s="41" t="str">
        <f>'2_all_summary'!D167</f>
        <v>Cultural effectiveness in research: A summary report of a panel session entitled "engaging populations at risk"</v>
      </c>
      <c r="I168" s="41" t="str">
        <f>'2_all_summary'!E167</f>
        <v>This paper summarizes two presentations and a panel discussion engaging health scientists, educators, and community outreach professionals who have drawn upon their experiences as researchers and agricultural workers to describe research challenges related to access, trust, language, culture, and participant benefit. These presentations and discussion took place at the New Paths: Health and Safety in Western Agriculture conference, November 11-13, 2008. An overview of changing demographics of the western agricultural workforce was provided followed by a presentation of the application of community-based participatory research (CBPR) principles including cultural considerations. Using an interview format, the panel participants discussed challenges related to involving members of vulnerable agricultural worker populations throughout the research process. Lessons learned and recommendations were explored and successes identified. Â© Taylor &amp; Francis Group, LLC.</v>
      </c>
      <c r="J168" s="41">
        <f>IF(ISNUMBER(SEARCH("Yes",'2_all_summary'!$H167)),IF(ISNUMBER(SEARCH("Yes",'2_all_summary'!F167)),1,2),IF(ISNUMBER(SEARCH("No",'2_all_summary'!F167)),4,3))</f>
        <v>4</v>
      </c>
    </row>
    <row r="169" spans="7:10" x14ac:dyDescent="0.3">
      <c r="G169" s="41"/>
      <c r="H169" s="41" t="str">
        <f>'2_all_summary'!D168</f>
        <v>Unfinished business: Taiwan's experience with rights-based coastal fisheries management</v>
      </c>
      <c r="I169" s="41" t="str">
        <f>'2_all_summary'!E168</f>
        <v>This paper examines a case involving a mix of Territorial Use Rights in Fisheries, co-management and the competition for using coastal zones. In the 2000s, Taiwan's government initiated a remodeling of the fishery right system, which is a rights-based approach to fisheries management, as an attempt to address conflicts between fishers and developers regarding the use of coastal space and to put community-based co-management into practice. The paper particularly compares the system before and after 2000 and identifies areas of concern in the implementation of the remodeled system. The results show that the government's support for this system signifies progress in the right direction. However, concerns emerge, mostly involving fishers' low participation, fishermen's association's lack of technical skills and financial resources, and the division of management responsibility. The government is advised to play a more active role in dealing with these concerns. Finally, the paper reveals that the factor of competition for using coastal zones poses a challenge to co-management, and suggests a holistic view with integrated coastal management or marine spatial planning practices, for developing co-management under the fishery right system. Â© 2012 Elsevier Ltd.</v>
      </c>
      <c r="J169" s="41">
        <f>IF(ISNUMBER(SEARCH("Yes",'2_all_summary'!$H168)),IF(ISNUMBER(SEARCH("Yes",'2_all_summary'!F168)),1,2),IF(ISNUMBER(SEARCH("No",'2_all_summary'!F168)),4,3))</f>
        <v>4</v>
      </c>
    </row>
    <row r="170" spans="7:10" x14ac:dyDescent="0.3">
      <c r="G170" s="41"/>
      <c r="H170" s="41" t="str">
        <f>'2_all_summary'!D169</f>
        <v>Using historical atlas data to develop high-resolution distribution models of freshwater fishes</v>
      </c>
      <c r="I170" s="41" t="str">
        <f>'2_all_summary'!E169</f>
        <v>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 Â© 2015 Huang, Frimpong. This is an open access article distributed under the terms of the Creative Commons Attribution License, which permits unrestricted use, distribution, and reproduction in any medium, provided the original author and source are credited.</v>
      </c>
      <c r="J170" s="41">
        <f>IF(ISNUMBER(SEARCH("Yes",'2_all_summary'!$H169)),IF(ISNUMBER(SEARCH("Yes",'2_all_summary'!F169)),1,2),IF(ISNUMBER(SEARCH("No",'2_all_summary'!F169)),4,3))</f>
        <v>4</v>
      </c>
    </row>
    <row r="171" spans="7:10" x14ac:dyDescent="0.3">
      <c r="G171" s="41"/>
      <c r="H171" s="41" t="str">
        <f>'2_all_summary'!D170</f>
        <v>Towards wise coastal management practice in a tropical megacity - Jakarta</v>
      </c>
      <c r="I171" s="41" t="str">
        <f>'2_all_summary'!E170</f>
        <v>Jakarta Metropolitan Area (JMA) or Jabotabek is one of the most dynamic regions of Indonesia. At present, the JMA is the largest concentration of urban population in Indonesia and seventh largest urban agglomeration in the world. The massive demographic and economic growth taking place in the region have gone hand in hand with environmental destruction and poverty concentration. Jabotabek is experiencing a number of problems related to its coastal location: coastal littering, water pollution, saltwater intrusion, land subsidence, seafood contamination and the loss of habitat for birds, fish and other wild life. Poverty alleviation and the preservation of the coastal environment for sustainable development are becoming critical issues facing the Jabotabek. This is where the concept of wise coastal management practice becomes pertinent, where scientists and managers and local stakeholders co-operate in finding solutions to these various inter-related problems. A multiple-prong approach is employed to improve coastal environmental management among other: scientific campaign on coastal resources management, community-based development for sustainable coastal management including community-based waste management and recycling, social empowerment, and environmental education. The paper also proposes the strategy to strengthen the existing community-based environmental management activities. Â© 2001 Elsevier Science Ltd. All rights reserved.</v>
      </c>
      <c r="J171" s="41">
        <f>IF(ISNUMBER(SEARCH("Yes",'2_all_summary'!$H170)),IF(ISNUMBER(SEARCH("Yes",'2_all_summary'!F170)),1,2),IF(ISNUMBER(SEARCH("No",'2_all_summary'!F170)),4,3))</f>
        <v>4</v>
      </c>
    </row>
    <row r="172" spans="7:10" x14ac:dyDescent="0.3">
      <c r="G172" s="41"/>
      <c r="H172" s="41" t="str">
        <f>'2_all_summary'!D171</f>
        <v>The Philippines</v>
      </c>
      <c r="I172" s="41" t="str">
        <f>'2_all_summary'!E171</f>
        <v>The Philippines is a large archipelago of over 7000 islands, mostly lined by coral reefs, seagrass meadows, and mangrove forests, and surrounded by waters with variable currents driven by a reversing monsoon system. The islands have narrow coastal plains, north-south mountain ranges, active volcanoes, and high seismological activity. These elements, along with the countryâ€™s complex geologic history and geographic position, make the Philippines one of the most biologically diverse, most disaster prone, and most environmentally threatened in the world. High dependence on coastal resources, overfishing and destructive fishing, and high rates of habitat loss make fishers in the country the poorest of the poor. The large population sizes and disproportionate impact of climate change here makes the poorâ€™s situation worse. However, the country remains resource-rich, and its people have proven to be very resilient. More habitats are being protected and rehabilitated, and successful community-based fisheries management efforts are now being upscaled to higher governance levels. Although more conservation and management efforts are needed, there is much that could be learned from the Philippine experience. Â© 2019 Elsevier Ltd. All rights reserved.</v>
      </c>
      <c r="J172" s="41">
        <f>IF(ISNUMBER(SEARCH("Yes",'2_all_summary'!$H171)),IF(ISNUMBER(SEARCH("Yes",'2_all_summary'!F171)),1,2),IF(ISNUMBER(SEARCH("No",'2_all_summary'!F171)),4,3))</f>
        <v>4</v>
      </c>
    </row>
    <row r="173" spans="7:10" x14ac:dyDescent="0.3">
      <c r="G173" s="41"/>
      <c r="H173" s="41" t="str">
        <f>'2_all_summary'!D172</f>
        <v>Fishers' perceived objectives of community-based coastal resource management in the Kei islands, Indonesia</v>
      </c>
      <c r="I173" s="41" t="str">
        <f>'2_all_summary'!E172</f>
        <v>Community-based resource management is a key approach to achieve successful small-scale fisheries and marine conservation. Many local management initiatives worldwide have been successfully managing aquatic resources and livelihoods of communities depending on them. Community-based management is particularly prevalent in small tropical islands where communities are frequently heavily dependent on coral reef ecosystems and small-scale reef fisheries for their livelihoods. Community-based management is, however, not always a panacea since there are inherit trade-offs among multiple objectives which are sometimes accentuated by community heterogeneity. It is well recognized that perceived and real evidence of community benefits are key to attributing success to local community-based management. However, broader understanding of community-based management objectives and how fishers' perceived personal objectives and characteristics affect management outcomes remains limited. We apply a non-linear Principle Component Analysis (PCA) to explore variations in personally held community-based management objectives, based on local surveys for fishing communities in the Kei Islands in Indonesia. We then examine whether these variations also explain their perceptions of environmental and economic outcomes that are achieved by this management systems. In this study important differences are found in the perceptions fishers have of the relative importance of different community management objectives. The value people attribute to aspects of community management can be related to their socio-demographic characteristics and experienced fishers tend to focus more on environmental objectives. Given that strong links were found between community management outcomes and terrestrially based activities there is an opportunity to link in the terrestrial and coastal systems management and achieve multiple objective outcomes. Â© 2017 Hoshino, van Putten, Girsang, Resosudarmo and Yamazaki.</v>
      </c>
      <c r="J173" s="41">
        <f>IF(ISNUMBER(SEARCH("Yes",'2_all_summary'!$H172)),IF(ISNUMBER(SEARCH("Yes",'2_all_summary'!F172)),1,2),IF(ISNUMBER(SEARCH("No",'2_all_summary'!F172)),4,3))</f>
        <v>4</v>
      </c>
    </row>
    <row r="174" spans="7:10" x14ac:dyDescent="0.3">
      <c r="G174" s="41"/>
      <c r="H174" s="41" t="str">
        <f>'2_all_summary'!D173</f>
        <v>The dwindling community-based management strategies in the brush park fishery of a tropical estuary: Need for co-management</v>
      </c>
      <c r="I174" s="41" t="str">
        <f>'2_all_summary'!E173</f>
        <v>Importance of participatory approaches in the management of small-scale fisheries is being increasingly highlighted today throughout the world. Brush park fishery in Negombo estuary, Sri Lanka is a small-scale fishery where traditional ecological knowledge (TEK) accumulated over generations is utilized to optimize the harvests. In the present study, the institutional robustness of the community-based management system of this fishery, which is based on TEK was assessed using Ostrom's modified design principles. Results showed that the degree of community-based management is not effective in successful management of this fishery due to common pool nature. Nevertheless, there is potential for integrating some institutional design principles through intervention of centralized management authorities. As such, co-management regimes that empower local communities are needed for the sustainability this fishery. Â© 2018 Elsevier Ltd</v>
      </c>
      <c r="J174" s="41">
        <f>IF(ISNUMBER(SEARCH("Yes",'2_all_summary'!$H173)),IF(ISNUMBER(SEARCH("Yes",'2_all_summary'!F173)),1,2),IF(ISNUMBER(SEARCH("No",'2_all_summary'!F173)),4,3))</f>
        <v>4</v>
      </c>
    </row>
    <row r="175" spans="7:10" x14ac:dyDescent="0.3">
      <c r="G175" s="41"/>
      <c r="H175" s="41" t="str">
        <f>'2_all_summary'!D174</f>
        <v>Options for managing the sustainable use of green turtles: Perceptions of hammond islanders in torres strait</v>
      </c>
      <c r="I175" s="41" t="str">
        <f>'2_all_summary'!E174</f>
        <v>One of the largest populations of green turtles (Chelonia mydas) in the world spends at least part of its life cycle in the remote Torres Strait between Australia and Papua New Guinea. This population is subjected to traditional harvests from geographically dispersed communities including along the northern and eastern coasts of Australia, Indonesia and south-western Pacific nations. In Torres Strait, green turtle hunting is classed as a traditional fishery and is guaranteed by Australian legislation (Native Title Act 1993) and the Torres Strait Treaty between Australia and Papua New Guinea that aims to protect the traditional lifestyle of the region's indigenous peoples. To investigate the Islanders' thoughts and aspirations regarding marine turtle management, we interviewed hunters and Islander Elders from the Hammond Island community in the Kaurareg nation of Kaiwalagal. Although not the Traditional Owners of the Kaiwalagal sea country in which they live and hunt, Hammond Islanders wish to be involved in the management of resources on which they depend, including marine turtles. They considered community-based processes to be important, especially the application of (1) cultural norms to the development of tools to achieve compliance and enforcement within the community, and (2) consensus-based decision-making amongst hunters and elders within the community, with regard to the use of more formal rules. However, the need for co-operation with other communities and stakeholders across scales was also recognised, particularly with regard to enforcement. Our results suggest that co-management is likely to be a more appropriate approach for managing green turtles in Torres Strait than either community-based management or government-driven management. Â© 2010 Grayson et al.</v>
      </c>
      <c r="J175" s="41">
        <f>IF(ISNUMBER(SEARCH("Yes",'2_all_summary'!$H174)),IF(ISNUMBER(SEARCH("Yes",'2_all_summary'!F174)),1,2),IF(ISNUMBER(SEARCH("No",'2_all_summary'!F174)),4,3))</f>
        <v>4</v>
      </c>
    </row>
    <row r="176" spans="7:10" x14ac:dyDescent="0.3">
      <c r="G176" s="41"/>
      <c r="H176" s="41" t="str">
        <f>'2_all_summary'!D175</f>
        <v>Multiple water use as an approach for increased basin productivity and improved adaptation: A case study from Bangladesh</v>
      </c>
      <c r="I176" s="41" t="str">
        <f>'2_all_summary'!E175</f>
        <v>This study, supported by the Challenge ProgramWater and Food (CPWF-Project 35), demonstrates the case of multiple-use of water through seasonal aquaculture interventions for improved rice-fish production systems in the Bangladesh floodplains. The project focused on community-based fish culture initiatives, increasingly adopted in the agro-ecological zones of the major floodplains of the Padma, Testa, and Brahmaputra basin. The productivity of water and fish is used as an indicator to explain this case.We hypothesize that seasonal aquaculture supported by the management of floodplains for multiple-use of water can significantly increase the productivity of rice-fish systems. Recognizing the need for innovative ways to manage human-dominated landscapes and climate-sensitive ecosystems such as floodplains, we have analysed seasonal aquaculture interventions along with local adaptation of water management strategies, including the consideration of groundwater mechanisms. The results, supported by quantitative analysis and qualitative arguments, demonstrate the significant contribution of seasonal aquaculture in improving the rice-fish production systems of the selected floodplain sites. This was achieved through the increased productivity of water and fish and the reduction of the risk posed by arsenic contamination. The study is also illustrative of the diversification in livelihood-generating activities to cope with the extended period of flooding cycle in the region. We highlight the value of multiple resource-use approaches to enhance the social and ecological resilience of floodplains, and the need to re-consider basin water management options to recognize the water requirements of other sources of food such as fish produced by capture fisheries and aquaculture. Â© 2012 International Association for Hydro-Environment Engineering and Research.</v>
      </c>
      <c r="J176" s="41">
        <f>IF(ISNUMBER(SEARCH("Yes",'2_all_summary'!$H175)),IF(ISNUMBER(SEARCH("Yes",'2_all_summary'!F175)),1,2),IF(ISNUMBER(SEARCH("No",'2_all_summary'!F175)),4,3))</f>
        <v>4</v>
      </c>
    </row>
    <row r="177" spans="7:10" x14ac:dyDescent="0.3">
      <c r="G177" s="41"/>
      <c r="H177" s="41" t="str">
        <f>'2_all_summary'!D176</f>
        <v>A network of grassroots reserves protects tropical river fish diversity</v>
      </c>
      <c r="I177" s="41" t="str">
        <f>'2_all_summary'!E176</f>
        <v>Intensive fisheries have reduced fish biodiversity and abundance in aquatic ecosystems worldwide1â€“3. â€˜No-takeâ€™ marine reserves have become a cornerstone of marine ecosystem-based fisheries management4â€“6, and their benefits for adjacent fisheries are maximized when reserve design fosters synergies among nearby reserves7,8. The applicability of this marine reserve network paradigm to riverine biodiversity and inland fisheries remains largely untested. Here we show that reserves created by 23 separate communities in Thailandâ€™s Salween basin have markedly increased fish richness, density, and biomass relative to adjacent areas. Moreover, key correlates of the success of protected areas in marine ecosystemsâ€”particularly reserve size and enforcementâ€”predict differences in ecological benefits among riverine reserves. Occupying a central position in the network confers additional gains, underscoring the importance of connectivity within dendritic river systems. The emergence of network-based benefits is remarkable given that these reserves are young (less than 25 years old) and arose without formal coordination. Freshwater ecosystems are under-represented among the worldâ€™s protected areas9, and our findings suggest that networks of small, community-based reserves offer a generalizable model for protecting biodiversity and augmenting fisheries as the worldâ€™s rivers face unprecedented pressures10,11. Â© 2020, The Author(s), under exclusive licence to Springer Nature Limited.</v>
      </c>
      <c r="J177" s="41">
        <f>IF(ISNUMBER(SEARCH("Yes",'2_all_summary'!$H176)),IF(ISNUMBER(SEARCH("Yes",'2_all_summary'!F176)),1,2),IF(ISNUMBER(SEARCH("No",'2_all_summary'!F176)),4,3))</f>
        <v>4</v>
      </c>
    </row>
    <row r="178" spans="7:10" x14ac:dyDescent="0.3">
      <c r="G178" s="41"/>
      <c r="H178" s="41" t="str">
        <f>'2_all_summary'!D177</f>
        <v>Design principles for managing coastal fisheries commons in present-day Japan</v>
      </c>
      <c r="I178" s="41" t="str">
        <f>'2_all_summary'!E177</f>
        <v>Ostrom (1990) challenged the traditional belief that commons management inevitably requires state ownership or privatization and instead established the notion of user self-governance. This notion, a third policy option for managing the commons, entails little or no state involvement. Under this notion, Ostrom developed eight design principles to which self-governing institutional arrangements adhere, while the role of the state is minimal. This article seeks to establish whether design principles characterize such institutional arrangements when the role of the state is accommodated explicitly within the principles. Drawing on a case study of present-day management of Japan's community-based coastal fisheries commons, our study shows that the design principles can better characterize self-governing institutional arrangements when the state adopts a pro-user self-governance role that provides strategic support for users, but neither takes ownership of the commons nor participates in engineering the institutional arrangements. Â© 2015 Elsevier B.V.</v>
      </c>
      <c r="J178" s="41">
        <f>IF(ISNUMBER(SEARCH("Yes",'2_all_summary'!$H177)),IF(ISNUMBER(SEARCH("Yes",'2_all_summary'!F177)),1,2),IF(ISNUMBER(SEARCH("No",'2_all_summary'!F177)),4,3))</f>
        <v>4</v>
      </c>
    </row>
    <row r="179" spans="7:10" x14ac:dyDescent="0.3">
      <c r="G179" s="41"/>
      <c r="H179" s="41" t="str">
        <f>'2_all_summary'!D178</f>
        <v>Co-management and spatial features contribute to secure fish abundance and fishing yields in tropical floodplain lakes</v>
      </c>
      <c r="I179" s="41" t="str">
        <f>'2_all_summary'!E178</f>
        <v>Empirical data are needed to show the efficacy of co-management, which is regarded as a promising approach to achieve conservation goals. In this study, we addressed the potential influence of fisheries co-management to increase fish abundance and fishing yields in the lower Tocantins River Basin (Brazilian Amazon), downstream from a large dam. We analyzed 590 fish landings (6.7 t of fish) from five fishing villages and 48 fish samples obtained using gillnets (10,378 fish from 101 species) in 12 floodplain lakes in four regions: two with incipient co-management and two unmanaged. The fish species richness did not differ among the regions, but the lakes in the regions that were co-managed had higher fish abundance (biomass and number of individuals) and a higher mean proportion of fish reproducing during the high water season. Fishers had higher catches per unit of effort in the co-managed regions than fishers in the non-managed regions. These results were also influenced by geographic factors (distance and accessibility of lakes), as fish biomass was higher in lakes that were distant from the main river and from the main city in the region. Managers should thus consider strategic selection of the geographic locations of managed sites, even in remote areas. However, the fish biomass sampled in lakes was more related to region than to the lakes' geographical location. Therefore, co-management has at least partially contributed to increased fish abundance and fishing yields in the studied region, through the protection of an important fish habitat (lakes). We provide empirical evidence that co-management can contribute to the maintenance of fish abundance, sustainability of fisheries, and food security in large tropical rivers impacted by damming. Â© 2013 Springer Science+Business Media New York.</v>
      </c>
      <c r="J179" s="41">
        <f>IF(ISNUMBER(SEARCH("Yes",'2_all_summary'!$H178)),IF(ISNUMBER(SEARCH("Yes",'2_all_summary'!F178)),1,2),IF(ISNUMBER(SEARCH("No",'2_all_summary'!F178)),4,3))</f>
        <v>4</v>
      </c>
    </row>
    <row r="180" spans="7:10" x14ac:dyDescent="0.3">
      <c r="G180" s="41"/>
      <c r="H180" s="41" t="str">
        <f>'2_all_summary'!D179</f>
        <v>Community-Based Management of Amazonian Biodiversity Assets</v>
      </c>
      <c r="I180" s="41" t="str">
        <f>'2_all_summary'!E179</f>
        <v>The Amazon is the largest forest system on Earth, supporting a variety of indigenous societies, small farmers, extractivists, and artisanal fishers with different cultures and relations with wildlife. However, the Brazilian Amazon has lost more than 436, 000 km2 of forest in the last 30 years, and Protected Areas may not be enough to ensure the conservation of biodiversity and cultural heritage. On the other hand, formal alliances with rural inhabitants can decentralize resource management, strengthen full-time surveillance systems, reduce overall costs, and boost conservation effectiveness. Here, we provide an assessment of the two largest community-based management (CBM) programs in the Brazilian Amazon, which are inducing strong social and ecological benefits at a large scale. First, we show the benefits from CBM of giant arapaima, which has promoted an impressive stock recovery of the worldâ€™s largest freshwater scaled fish (Arapaima spp.), generating income and other benefits for rural livelihoods in Amazonian floodplains. Second, we show that CBM of freshwater turtles (Podocnemis spp.) has also promoted the population recovery of overexploited turtles, contributing to the maintenance of important cultural values. We also identified a set of social and institutional principles, and the intrinsic values of natural resources, which can help develop successful CBM programs. Finally, we discuss how these principles can strengthen existing initiatives and/or inspire new ones. Reconciling biodiversity conservation and local aspirations for rural development is an urgent socioecological demand in Amazonia. Raising the profile of successful initiatives can be a powerful strategy to disseminate a message of hope and action to local and international agencies that can support the scaling up of these successful models. Â© Springer Nature Switzerland AG 2020.</v>
      </c>
      <c r="J180" s="41">
        <f>IF(ISNUMBER(SEARCH("Yes",'2_all_summary'!$H179)),IF(ISNUMBER(SEARCH("Yes",'2_all_summary'!F179)),1,2),IF(ISNUMBER(SEARCH("No",'2_all_summary'!F179)),4,3))</f>
        <v>4</v>
      </c>
    </row>
    <row r="181" spans="7:10" x14ac:dyDescent="0.3">
      <c r="G181" s="41"/>
      <c r="H181" s="41" t="str">
        <f>'2_all_summary'!D180</f>
        <v>The Sociopolitical Economics of Marine Ranching Program in Korea</v>
      </c>
      <c r="I181" s="41" t="str">
        <f>'2_all_summary'!E180</f>
        <v>This paper aims at overviewing Korean fisheries profile with a view on why Korean fisheries need marine ranching program as a new fisheries paradigm - a community-based co-management approach and drawing some policy implications from the advanced experience in fisheries. The aims of community-based co-management approach as a planned approach can be set out under the planning objectives of efficiency and equity. In this context Tongyeong marine ranching program is an important government-sponsored pilot enterprise. Experiences in the advanced fisheries such as Canadian Snow-Crab case suggest that in order to be successful for marine ranching be successful it is necessary that (i) there should be high-value species, (ii) property right should be established, (iii) there should be the reasonable number of participants involved, (iv) the participants and the government should be able to share resource enhancement/management/utilization responsibilities and associated fisheries management expenses. Among these, management cost sharing based on the practical partnership between fishing communities and government is of particular importance because the government must have a full responsibility for all ranching program expenditure unless revenues sufficient to guarantee reasonable income and to share management cost are generated from the ranching business.</v>
      </c>
      <c r="J181" s="41">
        <f>IF(ISNUMBER(SEARCH("Yes",'2_all_summary'!$H180)),IF(ISNUMBER(SEARCH("Yes",'2_all_summary'!F180)),1,2),IF(ISNUMBER(SEARCH("No",'2_all_summary'!F180)),4,3))</f>
        <v>4</v>
      </c>
    </row>
    <row r="182" spans="7:10" x14ac:dyDescent="0.3">
      <c r="G182" s="41"/>
      <c r="H182" s="41" t="str">
        <f>'2_all_summary'!D181</f>
        <v>Multilevel governance and fisheries commons: Investigating performance and local capacities in rural Bangladesh</v>
      </c>
      <c r="I182" s="41" t="str">
        <f>'2_all_summary'!E181</f>
        <v>This study presents a post-facto evaluation of the local capacity development processes used under co-management of fisheries and other resources of southern Bangladesh. It answers the question of how supportive were the capacity development tools used in implementing co-management. An 18 month study was conducted and six cases were investigated to understand the approaches to co-management programs used to develop local capacity. Founded in pragmatism and viewing co-management through a governance lens, a comparative case study method was used that combined both qualitative and quantitative research approaches for data collection and subsequent analysis. This study provides empirical evidence that co-management programs have applied a number of strategies (e.g. human resource and economic development) to enhance local capacities. However, these strategies have achieved mixed results with regard to developing governance that supports livelihoods. Training provided to develop human resources and economic capacity were not useful for fishers or had little lasting effects on fisheries development due to poor monitoring and a disconnection with the needs of local users. This study concludes that co-management can facilitate local capacity but in order to realize the full potential of this approach we must address the issues of inappropriate technologies for training, the financial barriers to fishers with low cash income, and uneven power relationships among stakeholders, to create an enabling environment for effective modern governance of the fisheries commons. Our findings indicate a needs-based approach to capacity building is needed in order to support the livelihoods of local users through co-management. Â© 2016, Igitur, Utrecht Publishing and Archiving Services. All Rights Reserved.</v>
      </c>
      <c r="J182" s="41">
        <f>IF(ISNUMBER(SEARCH("Yes",'2_all_summary'!$H181)),IF(ISNUMBER(SEARCH("Yes",'2_all_summary'!F181)),1,2),IF(ISNUMBER(SEARCH("No",'2_all_summary'!F181)),4,3))</f>
        <v>4</v>
      </c>
    </row>
    <row r="183" spans="7:10" x14ac:dyDescent="0.3">
      <c r="G183" s="41"/>
      <c r="H183" s="41" t="str">
        <f>'2_all_summary'!D182</f>
        <v>Context matters in understanding the vulnerability of women: perspectives from southwestern Uganda</v>
      </c>
      <c r="I183" s="41" t="str">
        <f>'2_all_summary'!E182</f>
        <v>Background: Vulnerability at the individual, family, community or organization level affects access and utilization of health services, and is a key consideration for health equity. Several frameworks have been used to explore the concept of vulnerability and identified demographics including ethnicity, economic class, level of education, and geographical location. While the magnitude of vulnerable populations is not clearly documented and understood, specific indicators, such as extreme poverty, show that vulnerability among women is pervasive. Women in low and middle-income countries often do not control economic resources and are culturally disadvantaged, which exacerbates other vulnerabilities they experience. In this commentary, we explore the different understandings of vulnerability and the importance of engaging communities in defining vulnerability for research, as well as for programming and provision of maternal newborn and child health (MNCH) services. Methodology: In a recent community-based qualitative study, we examined the healthcare utilization experiences of vulnerable women with MNCH services in rural southwestern Uganda. Focus group discussions were conducted with community leaders and community health workers in two districts of Southwestern Uganda. In addition, we did individual interviews with women living in extreme poverty and having other conventional vulnerability characteristics. Findings and discussion: We found that the traditional criteria of vulnerability were insufficient to identify categories of vulnerable women to target in the context of MNCH programming and service provision in resource-limited settings. Through our engagement with communities and through the narratives of the people we interviewed, we obtained insight into how nuanced vulnerability can be, and how important it is to ground definitions of vulnerability within the specific context. We identified additional aspects of vulnerability through this study, including: women who suffer from alcoholism or have husbands with alcoholism, women with a history of home births, women that have given birth only to girls, and those living on fishing sites. Conclusion: Engaging communities in defining vulnerability is critical for the effective design, implementation and monitoring of MNCH programs, as it ensures these services are reaching those who are most in need. Â© 2021, The Author(s).</v>
      </c>
      <c r="J183" s="41">
        <f>IF(ISNUMBER(SEARCH("Yes",'2_all_summary'!$H182)),IF(ISNUMBER(SEARCH("Yes",'2_all_summary'!F182)),1,2),IF(ISNUMBER(SEARCH("No",'2_all_summary'!F182)),4,3))</f>
        <v>4</v>
      </c>
    </row>
    <row r="184" spans="7:10" x14ac:dyDescent="0.3">
      <c r="G184" s="41"/>
      <c r="H184" s="41" t="str">
        <f>'2_all_summary'!D183</f>
        <v>The Finnmark Intervention Study: Is it possible to change CVD risk factors by community-based intervention in an Arctic village in crisis?</v>
      </c>
      <c r="I184" s="41" t="str">
        <f>'2_all_summary'!E183</f>
        <v>Aims: Owing to high cardiovascular mortality, the Norwegian Government introduced the programme â€œHealth and Inequalities in Finnmarkâ€ in 1988. One of the projects in this programme was aimed at changing cardiovascular risk factors through community-based intervention in a fishing community in the Norwegian Arctic. Methods: The intervention community BÃ¥tsfjord and the three control communities were selected from the same coastal area. The intervention was based on a quasi-experimental design, and evaluated by population surveys before (1987) and after (1993) the invention. The attending cohort was analysed. The intervention method was based on empowerment and cooperation between different organizations, and the primary healthcare system. Results: From 1987-93, the male cohort in BÃ¥tsfjord had a more favourable development when compared with changes in the control communities regarding the 8.6% increase in physical activity (p=0.047), the reduction in systolic blood pressure by 0.01 mmHg (p=0.002), and the reduction in diastolic blood pressure by 2.1 mmHg (p&lt;0.001). The female cohort in BÃ¥tsfjord had a more favourable development when compared with changes in the control communities regarding the 11.2% increase in use of low-fat milk (p=0.046), the increase in systolic blood pressure by 2.1 mmHg (p=0.024), and the reduction in diastolic blood pressure by 2.1 mmHg (p&lt;0.001). Conclusion: Despite a difficult economic situation for the Arctic coastal communities, the study found it possible for voluntary organizations, local public administration, and local health personnel to promote change in lifestyle and blood pressure using a community intervention approach. Â© 2003, Sage Publications. All rights reserved.</v>
      </c>
      <c r="J184" s="41">
        <f>IF(ISNUMBER(SEARCH("Yes",'2_all_summary'!$H183)),IF(ISNUMBER(SEARCH("Yes",'2_all_summary'!F183)),1,2),IF(ISNUMBER(SEARCH("No",'2_all_summary'!F183)),4,3))</f>
        <v>4</v>
      </c>
    </row>
    <row r="185" spans="7:10" x14ac:dyDescent="0.3">
      <c r="G185" s="41"/>
      <c r="H185" s="41" t="str">
        <f>'2_all_summary'!D184</f>
        <v>Predicting impact to assess the efficacy of community-based marine reserve design</v>
      </c>
      <c r="I185" s="41" t="str">
        <f>'2_all_summary'!E184</f>
        <v>During the planning phase the efficacy of different strategies to manage marine resources should ultimately be assessed by their potential impact, or ability to make a difference to ecological and social outcomes. While community-based and systematic approaches to establishing marine protected areas have their strengths and weaknesses, comparisons of their effectiveness often fail to explicitly address potential impact. Here, we predict conservation impact to compare recently implemented community-based marine reserves in Tonga to a systematic configuration specifically aimed at maximizing impact. Boosted regression tree outputs indicated that fishing pressure accounted for âˆ¼24% of variation in target species biomass. We estimate that the community-based approach provides 84% of the recovery potential of the configuration with the greatest potential impact. This high potential impact results from community-based reserves being located close to villages, where fishing pressure is greatest. These results provide strong support for community-based marine management, with short-term benefits likely to accrue even where there is little scope for systematic reserve design. Â© 2018 The Authors. Conservation Letters published by Wiley Periodicals, Inc.</v>
      </c>
      <c r="J185" s="41">
        <f>IF(ISNUMBER(SEARCH("Yes",'2_all_summary'!$H184)),IF(ISNUMBER(SEARCH("Yes",'2_all_summary'!F184)),1,2),IF(ISNUMBER(SEARCH("No",'2_all_summary'!F184)),4,3))</f>
        <v>1</v>
      </c>
    </row>
    <row r="186" spans="7:10" x14ac:dyDescent="0.3">
      <c r="G186" s="41"/>
      <c r="H186" s="41" t="str">
        <f>'2_all_summary'!D185</f>
        <v>Transaction costs of community-based coastal resource management: The case of San Miguel Bay, Philippines</v>
      </c>
      <c r="I186" s="41" t="str">
        <f>'2_all_summary'!E185</f>
        <v>This study estimates and analyzes the transaction costs (TC) associated with the implementation of a multilevel and multistakeholder program such as a community-based coastal resource management program. Results show that TC accounted for 37% of the total project cost (TPC). The instability of financial support resulted in high TC, which was estimated to be 86% of the TPC during the implementation phase of the coastal resource management projects. The share of the total TC was highest among the people's organizations (POs) that were the beneficiaries of the program. The number of people involved in the transactions, the number of activities undertaken, and the success index of the POs were among the factors significantly affecting the TC. Analysis also shows that while higher TC led to higher success index of the POs at the initial stage of the project implementation, an increasing level of TC eventually slowed down their performance.</v>
      </c>
      <c r="J186" s="41">
        <f>IF(ISNUMBER(SEARCH("Yes",'2_all_summary'!$H185)),IF(ISNUMBER(SEARCH("Yes",'2_all_summary'!F185)),1,2),IF(ISNUMBER(SEARCH("No",'2_all_summary'!F185)),4,3))</f>
        <v>4</v>
      </c>
    </row>
    <row r="187" spans="7:10" x14ac:dyDescent="0.3">
      <c r="G187" s="41"/>
      <c r="H187" s="41" t="str">
        <f>'2_all_summary'!D186</f>
        <v>Incorporating fishermen's local knowledge and behavior into geographical information systems (GIS) for designing marine protected areas in Oceania</v>
      </c>
      <c r="I187" s="41" t="str">
        <f>'2_all_summary'!E186</f>
        <v>Drawing on our experience in establishing marine protected areas (MPAs) in the Roviana and Vonavona Lagoons, New Georgia, Solomon Islands, this paper shows how a geographical information system (GIS) database can be used to incorporate socio-spatial information, such as indigenous knowledge and artisanal fishing data, along with biophysical and other information to assist in MPA design. We argue that converting peoples' knowledge and socioecological behavior into geo-spatial data allows researchers to formulate hypotheses regarding human responses to inter- and intra-habitat variability, along with other marine ecological processes, and help in the designing and implementation of resource management strategies in a cost-effective and participatory way, bridging the gap between indigenous and Western cognitions of seascapes. More generally, we show the significance of combining spatial tools, anthropological fieldwork, and social and natural science methods for studying artisanal fisheries with the goal of aiding the design of marine protected areas. Copyright Â© 2006 by the Society for Applied Anthropology.</v>
      </c>
      <c r="J187" s="41">
        <f>IF(ISNUMBER(SEARCH("Yes",'2_all_summary'!$H186)),IF(ISNUMBER(SEARCH("Yes",'2_all_summary'!F186)),1,2),IF(ISNUMBER(SEARCH("No",'2_all_summary'!F186)),4,3))</f>
        <v>4</v>
      </c>
    </row>
    <row r="188" spans="7:10" x14ac:dyDescent="0.3">
      <c r="G188" s="41"/>
      <c r="H188" s="41" t="str">
        <f>'2_all_summary'!D187</f>
        <v>Mangrove forest restoration by fisheries communities in lampung bay: A study based on perceptions, willingness to pay, and management strategy</v>
      </c>
      <c r="I188" s="41" t="str">
        <f>'2_all_summary'!E187</f>
        <v>Mangroves provide benefits and various services to local communities living along coastal areas, particularly fishery communities. Fishery community perceptions are significant in determining attitudes towards improving mangrove conditions, which can also be addressed through restoration activities. This research was conducted to analyze fisheries communities perceptions, willingness to pay (WTP) for mangroves restoration, and mangrove forest management strategies. Field surveys were conducted from July-August 2019 and February-March 2020. Primary data were collected from respondents in four regions (Kalianda Regency, South Lampung Regency, Bandar Lampung City, and Pesawaran Regency) in Lampung Province, Indonesia, which consist of fishers, shrimp farmers, crab and wood seekers, and finfish farmers. The respondents were 193 people, and four experts were involved in the policy scenario analysis. Results revealed a gap in the value of WTP among fishery community groups, in which the average value for fishers is lower than shrimp farmers. The years of formal education significantly influenced the WTP for mangrove restoration. Based on the scenario analysis, scenario 01 become a priority strategy, where four policies (P1 = Mangrove ecotourism development in Lampung Bay; P2 = Mangrove knowledge education and training on processing mangrove based products; P3 = Restoration and conservation of mangrove forests; and P4 = Community-based management for mangrove forests utilization) show high likelihoods to be simultaneously implemented for mangroves management, with mangrove ecotourism policy as the most decisive policy. For future research, other explanatory variables can be added, such as information on family member characteristics, and to develop a bottom-up policy scenario by identifying and involving the role of the local community. Â© 2021 by Forest and Society.</v>
      </c>
      <c r="J188" s="41">
        <f>IF(ISNUMBER(SEARCH("Yes",'2_all_summary'!$H187)),IF(ISNUMBER(SEARCH("Yes",'2_all_summary'!F187)),1,2),IF(ISNUMBER(SEARCH("No",'2_all_summary'!F187)),4,3))</f>
        <v>4</v>
      </c>
    </row>
    <row r="189" spans="7:10" x14ac:dyDescent="0.3">
      <c r="G189" s="41"/>
      <c r="H189" s="41" t="str">
        <f>'2_all_summary'!D188</f>
        <v>Life-history characteristics of an exploited bonefish Albula glossodonta population in a remote South Pacific atoll</v>
      </c>
      <c r="I189" s="41" t="str">
        <f>'2_all_summary'!E188</f>
        <v>Bonefishes Albula spp. are important components of subsistence fisheries and lucrative sport fishing industries throughout their circumtropical distribution. In Oceania, however, Albula spp. have historically been overexploited and there is a growing need to balance the demands of competing fishing sectors, making the description of their life history a regional priority. To this aim, we collected biological samples from Albula spp. of Anaa atoll, French Polynesia, to identify the species that compose the stock and estimate their life-history parameters including age, growth, reproduction and natural mortality. Our results indicate that Albula glossodonta is the species of bonefish present, with a maximum age that is below the, 20 year longevity of the genus (8 years in males and 10 years in females). Differential growth patterns existed between the two sexes (Lâˆž = 58, 78 cm fork length (LF) and K = 0.38, 0.21 for males and females, respectively). Males attained sexual maturity at 43 cm LF (c. 3 years) whereas females matured at 48 cm LF (c. 4 years) and oocyte production was significantly related to body mass, with a maximum batch fecundity of 1,133,767 oocytes in a 4406 g (70 cm LF) female. The gonado-somatic index of harvested fishes indicated that the spawning season extends from March through September. Based on the observation of a, 20 year bonefish at the proximate Tetiaroa Atoll and several empirical models, estimates of natural mortality ranged from 0.21 to 0.68; however, an estimate of 0.21 was deemed most appropriate. This information facilitated the resurgence of a Rahui (temporary fishing closure) and community-based management to protect A. glossodonta during a critical portion of their spawning season and in this context our results provide an important demographic baseline in evaluating the recovery of this fishery. Â© 2019 The Fisheries Society of the British Isles</v>
      </c>
      <c r="J189" s="41">
        <f>IF(ISNUMBER(SEARCH("Yes",'2_all_summary'!$H188)),IF(ISNUMBER(SEARCH("Yes",'2_all_summary'!F188)),1,2),IF(ISNUMBER(SEARCH("No",'2_all_summary'!F188)),4,3))</f>
        <v>4</v>
      </c>
    </row>
    <row r="190" spans="7:10" x14ac:dyDescent="0.3">
      <c r="G190" s="41"/>
      <c r="H190" s="41" t="str">
        <f>'2_all_summary'!D189</f>
        <v>Prevalence, awareness, treatment, and control of hypertension in Cameroonians aged 50Â years and older: A community-based study</v>
      </c>
      <c r="I190" s="41" t="str">
        <f>'2_all_summary'!E189</f>
        <v>Aims: To assess the prevalence of hypertension (HTN) in a rural elderly population (50Â y and older) in Cameroon; evaluate the rates of awareness, treatment, and control of HTN in this population; and describe factors associated with HTN in this population. Methods and Results: A total of 501 participants aged 50Â years and older were randomly recruited from May to July 2013 in a house-to-house survey of the Batibo Health District. Data were measured using standardized methods modelled after the World Health Organization STEPwise approach to Surveillance. The Statistical Package for the Social Sciences version 20.0 was used for statistical analysis. Chi-square, Fisher's exact or Student T test were used to compare variables. A multivariable logistic regression analysis was used to identify factors associated with HTN in this population. In our study population, 31% of the participants were men, with a mean age of 65.4Â Â±Â 8Â years; women had a mean age of 61.4Â Â±Â 9Â years. The prevalence of HTN was 57.3% (95% CI, 52.9-61.6). The awareness rate was 63.4%, treatment rate 96.7%, and control rate 32.4%. Being overweight/obese was independently associated with HTN in this group (odds ratioÂ =Â 3.46; 95% CI, 2.38-5.03; PÂ &lt;.001). Conclusion: The prevalence of HTN amongst the elderly in the Batibo Health District is high. Emphasis should be on patient education to improve the rates of blood pressure control amongst patients on treatment for HTN. Healthy lifestyle measures such as reduction in salt intake and increase in physical exercise should be encouraged amongst the elderly. Â© 2018 The Authors. Health Science Reports published by Wiley Periodicals, Inc.</v>
      </c>
      <c r="J190" s="41">
        <f>IF(ISNUMBER(SEARCH("Yes",'2_all_summary'!$H189)),IF(ISNUMBER(SEARCH("Yes",'2_all_summary'!F189)),1,2),IF(ISNUMBER(SEARCH("No",'2_all_summary'!F189)),4,3))</f>
        <v>4</v>
      </c>
    </row>
    <row r="191" spans="7:10" x14ac:dyDescent="0.3">
      <c r="G191" s="41"/>
      <c r="H191" s="41" t="str">
        <f>'2_all_summary'!D190</f>
        <v>The biodiversity of fishes at the islas marÃ­as biosphere reserve, mexico, as determined by baited remote underwater video [Biodiversidad de peces en la reserva de la biosfera islas marÃ­as, mÃ©xico, determinada por video subacuÃ¡tico remoto cebado con carnada]</v>
      </c>
      <c r="I191" s="41" t="str">
        <f>'2_all_summary'!E190</f>
        <v>The Islas MarÃ­as Biosphere Reserve, made up of 4 islands in Pacific waters off central Mexico, supports a large diversity of marine life. However, scientific research was restricted for decades by the occupation of Isla MarÃ­a Madre by the Federal Penitentiary Colony of Mexico from 1905 to 2019. Aside from a list of coastal fish species published in 2011, little has been published about the fish biodiversity in the area. While the limited access to the archipelago may have acted as a de-facto marine reserve, there is evidence that fishing continued both legally for the benefit of the colony and illegally by trespassing vessels. In order to establish baseline ecological data for future conservation planning, we used baited remote underwater video (BRUV) surveys at all 4 islands during 3 expeditions to the archipelago in 2018. A total of 131 BRUV surveys representing ~150 h of footage were analyzed to create the most current compilation of species and abundance data on coastal marine fishes at Islas MarÃ­as. Ninety-nine species were identified, 3 of which were additions to the previous assessment. We found strong separation of fish communities based on both habitat and depth, and an association between hard-bottom habitats and high biodiversity of reef fishes. With the declaration of Islas MarÃ­as as a natural reserve and relocation of the prison in 2019, there is an opportunity for the reserve to become a priority area for marine conservation on the Pacific coast of Mexico. Spatial analyses of fish biodiversity at Isla MarÃ­a Cleofas can help develop sustainable management strategies at a time when the governmental jurisdiction of the iconic archipelago is uncertain. Â© 2020, Universidad Autonoma de Baja California. All rights reserved.</v>
      </c>
      <c r="J191" s="41">
        <f>IF(ISNUMBER(SEARCH("Yes",'2_all_summary'!$H190)),IF(ISNUMBER(SEARCH("Yes",'2_all_summary'!F190)),1,2),IF(ISNUMBER(SEARCH("No",'2_all_summary'!F190)),4,3))</f>
        <v>4</v>
      </c>
    </row>
    <row r="192" spans="7:10" x14ac:dyDescent="0.3">
      <c r="G192" s="41"/>
      <c r="H192" s="41" t="str">
        <f>'2_all_summary'!D191</f>
        <v>Environmental impacts and adaptive techniques to cyclones in an off shore coastal island of Nijhum Dweep in Bangladesh</v>
      </c>
      <c r="I192" s="41" t="str">
        <f>'2_all_summary'!E191</f>
        <v>This paper explores the adverse environmental impacts of cyclone and its adaptive techniques using questionnaire survey and participatory rural appraisal (PRA) tools in a most vulnerable coastal community at Nijhum Dweep in Hatiya, Bangladesh. The study revealed that the loss of livestock, spread out of skin diseases, salinity intrusion were the most dominant impacts on the community during the cyclones. Besides, there was a dramatic change in the occupation of livelihoods and source of palatable water for various purposes. It was found that people shifted their livelihood option after the cyclones from farming (25.6 % to 12.2 %) to fishing (48.9 % to 61.1 %). On the other hand, water sources for various purposes were shifted from pond to tube-well after cyclones. The most popular adaptive techniques were planting wind protection efficient and fast growing tree species, practicing multi-occupation and community based constructions. However, people of Nijhum Dweep are well-adapted to this destructive natural event and this experience may be used in other vulnerable coastal communities of Bangladesh.</v>
      </c>
      <c r="J192" s="41">
        <f>IF(ISNUMBER(SEARCH("Yes",'2_all_summary'!$H191)),IF(ISNUMBER(SEARCH("Yes",'2_all_summary'!F191)),1,2),IF(ISNUMBER(SEARCH("No",'2_all_summary'!F191)),4,3))</f>
        <v>4</v>
      </c>
    </row>
    <row r="193" spans="7:10" x14ac:dyDescent="0.3">
      <c r="G193" s="41"/>
      <c r="H193" s="41" t="str">
        <f>'2_all_summary'!D192</f>
        <v>Rethinking spatial costs and benefits of fisheries in marine conservation</v>
      </c>
      <c r="I193" s="41" t="str">
        <f>'2_all_summary'!E192</f>
        <v>Fishing catch is often used as a cost in marine conservation planning to avoid areas of high fishing activity when identifying potential marine reserve locations. However, the theory of marine reserves indicates that reserves are more likely to benefit fisheries in areas of heavy fishing activity that would otherwise be overfished. Whether or not fishing catch is calculated as a cost depends on the balance of conservation and fisheries goals for a reserve, and thus is critical for policymakers to consider when designing marine reserve networks. This research shows the utility of running an inverted cost model of fishery catches during marine reserve spatial prioritization as a first step in a marine planning process oriented towards stabilizing local fisheries. This technique serves as a heuristic tool that may help conservation planners explore regions that would otherwise be overlooked if fisheries data were absent or integrated purely as a cost in the planning process. Drawing on data from Madagascar to illustrate our approach, this research demonstrates that the regions most frequently selected using the inverted cost model not only meet conservation targets, but are also those most accessible to community-based resource managers, the dominant management paradigm in Madagascar as well as in many developing countries. Â© 2019</v>
      </c>
      <c r="J193" s="41">
        <f>IF(ISNUMBER(SEARCH("Yes",'2_all_summary'!$H192)),IF(ISNUMBER(SEARCH("Yes",'2_all_summary'!F192)),1,2),IF(ISNUMBER(SEARCH("No",'2_all_summary'!F192)),4,3))</f>
        <v>4</v>
      </c>
    </row>
    <row r="194" spans="7:10" x14ac:dyDescent="0.3">
      <c r="G194" s="41"/>
      <c r="H194" s="41" t="str">
        <f>'2_all_summary'!D193</f>
        <v>Control of Aedes aegypti larvae in household water containers by Chinese cat fish</v>
      </c>
      <c r="I194" s="41" t="str">
        <f>'2_all_summary'!E193</f>
        <v>In 1980-81 an outbreak of dengue fever occurred in Guangdong province and in Guangxi-Zhuang autonomous region in the central-southern part of China. Subsequently, a nationwide survey indicated that the vector of the disease, Aedes aegypti, was confined to the coastal strip of Guangdong and Guangxi-Zhuang. Since the first case in the outbreak occurred in Guangxi-Zhuang, a community-based programme to control A. aegypti was set up in eight fishing villages of this region where the mosquito was breeding in household water containers. The principal method of control was use of the indigenous edible fish Clarias fuscus (Chinese cat fish), which is highly larvivorous and tolerant of harsh environmental conditions. Each container was stocked with a young fish, which could survive there for periods of up to a year. A team of primary medical personnel (barefoot doctors) made sure that the programme was correctly implemented. The programme was monitored from 1981 to 1985 in three of the villages, and the results indicated that the Breteau index remained at a low level throughout this period.</v>
      </c>
      <c r="J194" s="41">
        <f>IF(ISNUMBER(SEARCH("Yes",'2_all_summary'!$H193)),IF(ISNUMBER(SEARCH("Yes",'2_all_summary'!F193)),1,2),IF(ISNUMBER(SEARCH("No",'2_all_summary'!F193)),4,3))</f>
        <v>4</v>
      </c>
    </row>
    <row r="195" spans="7:10" x14ac:dyDescent="0.3">
      <c r="G195" s="41"/>
      <c r="H195" s="41" t="str">
        <f>'2_all_summary'!D194</f>
        <v>Ecological Value of Submerged Breakwaters for Habitat Enhancement on a Residential Scale</v>
      </c>
      <c r="I195" s="41" t="str">
        <f>'2_all_summary'!E194</f>
        <v>Estuarine shorelines have been degraded since humans arrived in the coastal zone. In recent history, a major cause of habitat degradation has been the armoring of shorelines with vertical walls to protect property from erosive wave energy; however, a lack of practical alternatives that maintain or enhance ecological function has limited the options of waterfront residents and coastal zone managers. We experimentally investigated the habitat value of two configurations of submerged breakwaters constructed along an eroding shoreline in northwest Mobile Bay, AL (USA). Breakwaters comprised of bagged oyster shell or Reef Ballâ„¢ concrete domes were built by a community-based restoration effort. Post-deployment monitoring found that: bagged oyster breakwaters supported much higher densities of live ribbed mussels than Reef Ball breakwaters; both breakwater configurationsÂ supported increased species richness of juvenile and smaller fishes compared to controls; and that larger fishes did not appear to be affected by breakwater presence. Our study demonstrates that ecologically degraded shorelines can be augmented with small-scale breakwaters at reasonable cost and that these complex structures can serve as habitat for filter-feeding bivalves, mobile invertebrates, and young fishes. Understanding the degree to which these structures mitigate erosive wave energy and protect uplands will require a longer time frame than our 2-year-long study. Â© 2014, Springer Science+Business Media New York.</v>
      </c>
      <c r="J195" s="41">
        <f>IF(ISNUMBER(SEARCH("Yes",'2_all_summary'!$H194)),IF(ISNUMBER(SEARCH("Yes",'2_all_summary'!F194)),1,2),IF(ISNUMBER(SEARCH("No",'2_all_summary'!F194)),4,3))</f>
        <v>4</v>
      </c>
    </row>
    <row r="196" spans="7:10" x14ac:dyDescent="0.3">
      <c r="G196" s="41"/>
      <c r="H196" s="41" t="str">
        <f>'2_all_summary'!D195</f>
        <v>Navigating the evolution of marine policy in Panama: Current policies and community responses in the Pearl Islands and Bocas del Toro Archipelagos of Panama</v>
      </c>
      <c r="I196" s="41" t="str">
        <f>'2_all_summary'!E195</f>
        <v>Recent changes in marine policy in Panama are closely related to sustained expansion of the Panamanian economy in the past ten years. Important drivers of economic growth such as the Panama Canal expansion, tourism, and real estate development directly involve marine and coastal areas. Therefore, maintaining the quality of these environments, as well as the sustainability of the human communities that depend on them, calls for the implementation of adequate management and planning policies. In light of a complex history of marine and coastal policy in Panama, current institutional restructuring processes, and a growing recognition of the importance of marine and coastal geographies, the authors aim to document the current status of, and community response to, marine and coastal policy in Panama, analyzed in terms of three important cross-cutting sectors: tourism, fishing, and conservation. To do so, the authors introduce two case studies: one in the Pearl Islands Archipelago and one in Bocas del Toro, each with varying degrees of participation or involvement in each sector, to illustrate the range of adaptations to change occurring in coastal communities. Based on an in-depth policy analysis and the case studies, the authors suggest that there are important administrative and structural gaps in the legislation and institutions that enforce them, as well as a lack of integration across institutions. In particular, the authors highlight the lack of clear marine and coastal property regimes as an obstacle to the implementation of integrative marine policies in Panama. Â© 2015 Elsevier Ltd.</v>
      </c>
      <c r="J196" s="41">
        <f>IF(ISNUMBER(SEARCH("Yes",'2_all_summary'!$H195)),IF(ISNUMBER(SEARCH("Yes",'2_all_summary'!F195)),1,2),IF(ISNUMBER(SEARCH("No",'2_all_summary'!F195)),4,3))</f>
        <v>4</v>
      </c>
    </row>
    <row r="197" spans="7:10" x14ac:dyDescent="0.3">
      <c r="G197" s="41"/>
      <c r="H197" s="41" t="str">
        <f>'2_all_summary'!D196</f>
        <v>Fisheriesmarine protected areatourism interactions in moalboal, cebu, philippines</v>
      </c>
      <c r="I197" s="41" t="str">
        <f>'2_all_summary'!E196</f>
        <v>The development of Integrated Coastal Management (ICM) in the Philippines has been underway for more than 30 years. As coastal communities continue to face dwindling resources fromboth the land and sea, marine protected areas (MPAs) have been regularly utilized as a community-based marine conservation tool. Recently, marine tourism has begun to exert influence as a driver utilized by local communities to promote the establishment of MPAs. Revenue generated through user-fee systems has begun to influence and shape brokerlocaltourist (BLT) interactions in Moalboal, Cebu, Philippines. In this article, an account of the social dynamics surrounding MPAs is presented, sources of tension are identified, and recommendations proposed. Â© Taylor &amp; Francis Group, LLC.</v>
      </c>
      <c r="J197" s="41">
        <f>IF(ISNUMBER(SEARCH("Yes",'2_all_summary'!$H196)),IF(ISNUMBER(SEARCH("Yes",'2_all_summary'!F196)),1,2),IF(ISNUMBER(SEARCH("No",'2_all_summary'!F196)),4,3))</f>
        <v>4</v>
      </c>
    </row>
    <row r="198" spans="7:10" x14ac:dyDescent="0.3">
      <c r="G198" s="41"/>
      <c r="H198" s="41" t="str">
        <f>'2_all_summary'!D197</f>
        <v>Combined effects of social pressure from the inside and outside of fishing communities promote cooperation for stock management</v>
      </c>
      <c r="I198" s="41" t="str">
        <f>'2_all_summary'!E197</f>
        <v>We analyze a coupled socioeconomic and bioeconomic dynamics model for fisheries management in a local community. In the model, fishermen choose to cooperate with the fisheries management rule or not at each time step, depending on the utilities of each option. The social dynamics is coupled with the dynamics of the stock biomass. Fishermen's utility basically depends on their catch, and the utility function of the noncooperative option is penalized by a psychological punishment, "social pressure", which is affected by both the fraction of cooperative players and stock abundance. We classify social pressure into two categories: pressure originating from the inside and from the outside of the community. We develop a utility function with these social pressures and analyze the coupled dynamics. Our results show that all fishermen can end up cooperating with the management rule if both sources of internal and external social pressure have sufficient effect. The results imply that psychological aspects on fishermen can have an important role for successful management of local fisheries. Â© 2013 The Ecological Society of Japan.</v>
      </c>
      <c r="J198" s="41">
        <f>IF(ISNUMBER(SEARCH("Yes",'2_all_summary'!$H197)),IF(ISNUMBER(SEARCH("Yes",'2_all_summary'!F197)),1,2),IF(ISNUMBER(SEARCH("No",'2_all_summary'!F197)),4,3))</f>
        <v>4</v>
      </c>
    </row>
    <row r="199" spans="7:10" x14ac:dyDescent="0.3">
      <c r="G199" s="41"/>
      <c r="H199" s="41" t="str">
        <f>'2_all_summary'!D198</f>
        <v>Public participation and willingness to cooperate in common-pool resource management: A field experiment with fishing communities in Brazil</v>
      </c>
      <c r="I199" s="41" t="str">
        <f>'2_all_summary'!E198</f>
        <v>The primary evidence about the factors determining successful self-governance of common-pool resources (CPR) has come from case studies. More recently, this observational evidence has been complemented by insights from economic experiments. Here we advance a third approach in which the role of local deliberation about the management of a fishery resource is investigated in a field experiment. Using three control and three treatment communities in a freshwater fishery, we tested whether participation in developing specific measures for community-based sustainable CPR management increased the willingness to contribute to the implementation of these measures. Each community was also exposed to information about their community leaders' advice about the proposed measures. Both participation and leader advice affected the willingness of participants to contribute in one of three proposed measures. However, the strongest influence on individual willingness to contribute was exerted by the individual beliefs about the cooperation of others in CPR management. Â© 2009 Elsevier B.V. All rights reserved.</v>
      </c>
      <c r="J199" s="41">
        <f>IF(ISNUMBER(SEARCH("Yes",'2_all_summary'!$H198)),IF(ISNUMBER(SEARCH("Yes",'2_all_summary'!F198)),1,2),IF(ISNUMBER(SEARCH("No",'2_all_summary'!F198)),4,3))</f>
        <v>4</v>
      </c>
    </row>
    <row r="200" spans="7:10" x14ac:dyDescent="0.3">
      <c r="G200" s="41"/>
      <c r="H200" s="41" t="str">
        <f>'2_all_summary'!D199</f>
        <v>Hurricane 07B in the Godivari Delta, Andhra Pradesh, India: Vulnerability, mitigation and the spatial impact</v>
      </c>
      <c r="I200" s="41" t="str">
        <f>'2_all_summary'!E199</f>
        <v>Few hurricane impact studies provide robust spatial parameters of damage or relate geographical patterns of destruction accurately to storm trajectories or agencies. A detailed spatial analysis is, therefore, presented of the destruction caused by tropical hurricane 07B which made landfall on 6/7 November 1996 over the Godavari Delta region, Andhra Pradesh, eastern India. Patterns of destruction by storm surge, wind and flood water are quantitatively mapped for death tolls, house destruction and agricultural damage using local administrative (mandal) data bases. Results show that most impact occurred near the coast, but a well-defined path of destruction across the central part of the delta can be identified. Such mapping studies fail to indicate the types of individuals and social groups most affected by the storm hazard and their response to it. An investigation of landowning farmers, female migrant rural labourers and fishing communities in the delta shows that poverty and social ordering in Indian society puts differential limits on the risk reduction abilities of individuals and social groups in the face of the cyclone hazard. The paper also demonstrates that 'top down' institutional measures to reduce the effects of storm damage such as those introduced in the aftermath of hurricane 07B, including early storm warning and evacuation procedures and rehabilitation programmes, remain largely ineffective. It is suggested that the introduction of more 'bottom up' community-based programmes which seek to improve the risk awareness and risk avoiding abilities of affected individuals and groups would be much more beneficial. The case material on hurricane 07B and its effects are placed in context by reviewing and updating long and medium-term time series records of storm frequencies and impacts in the Bay of Bengal and particularly along the eastern coastline of India.</v>
      </c>
      <c r="J200" s="41">
        <f>IF(ISNUMBER(SEARCH("Yes",'2_all_summary'!$H199)),IF(ISNUMBER(SEARCH("Yes",'2_all_summary'!F199)),1,2),IF(ISNUMBER(SEARCH("No",'2_all_summary'!F199)),4,3))</f>
        <v>4</v>
      </c>
    </row>
    <row r="201" spans="7:10" x14ac:dyDescent="0.3">
      <c r="G201" s="41"/>
      <c r="H201" s="41" t="str">
        <f>'2_all_summary'!D200</f>
        <v>Constructed wetland system for treating wastewater of scattered small industries: A case study of fermented fish production industry in Phayao City, Thailand</v>
      </c>
      <c r="I201" s="41" t="str">
        <f>'2_all_summary'!E200</f>
        <v>In the absence of centralised treatment systems and collection networks, wastewater discharged by small industries often end up in surface waterbodies. When those industries are scattered in a wider area, decentralised systems are also not effective in solving the problem. This paper presents the results of a community-based project that was implemented to demonstrate how wastewater problem of scattered small industries can be addressed. The paper presents the application of 'constructed wetland' technology to treat wastewater discharged by home-based industries specialised in fermented fish production. It shows that constructed wetland technology can efficiently resolve the wastewater problem of fermented fish production industry. However, stakeholder participation and logistical arrangements are found to be key issues that determine the effectiveness of this technology to address the wastewater problem of scattered industrial units. Copyright Â© 2011 Inderscience Enterprises Ltd.</v>
      </c>
      <c r="J201" s="41">
        <f>IF(ISNUMBER(SEARCH("Yes",'2_all_summary'!$H200)),IF(ISNUMBER(SEARCH("Yes",'2_all_summary'!F200)),1,2),IF(ISNUMBER(SEARCH("No",'2_all_summary'!F200)),4,3))</f>
        <v>4</v>
      </c>
    </row>
    <row r="202" spans="7:10" x14ac:dyDescent="0.3">
      <c r="G202" s="41"/>
      <c r="H202" s="41" t="str">
        <f>'2_all_summary'!D201</f>
        <v>Contextualising the coupled socio-ecological conditions of marine megafauna bycatch</v>
      </c>
      <c r="I202" s="41" t="str">
        <f>'2_all_summary'!E201</f>
        <v>We apply an integrated and interdisciplinary conceptual framework to assess the potential for uptake of bycatch reduction measures by small-scale fisheries along the Andaman coast and eastern Gulf of Thailand, and in Sabah, Malaysia. Specifically, we characterize the current governance, socio-economic, ecological, and scientific context for marine megafauna bycatch, and identify the enabling and limiting factors to bycatch reduction at each location. Enabling factors are those that motivate or facilitate conservation actions among resource users, managers, and other stakeholders, while limiting factors are those that act as barriers to conservation. We conduct a comparative analysis of the strength of enabling and limiting factors at the two study locations by using a qualitative scoring system. Overall, conditions in Thailand appear to be relatively more supportive of bycatch reduction than Sabah. Many enabling factors, such as community based marine management and positive attitudes towards conservation, occur at the local scale, suggesting potential marine megafauna bycatch reduction approaches can be implemented successfully from the bottom-up. We show that intervention points for reducing marine megafauna bycatch lie within a much broader realm than conventionally considered in bycatch reduction schemes. Effective policies for reducing marine megafauna bycatch thus have to address multifaceted drivers of small-scale fishing behaviour in addition to ecological considerations. Â© 2015 Elsevier Ltd.</v>
      </c>
      <c r="J202" s="41">
        <f>IF(ISNUMBER(SEARCH("Yes",'2_all_summary'!$H201)),IF(ISNUMBER(SEARCH("Yes",'2_all_summary'!F201)),1,2),IF(ISNUMBER(SEARCH("No",'2_all_summary'!F201)),4,3))</f>
        <v>4</v>
      </c>
    </row>
    <row r="203" spans="7:10" x14ac:dyDescent="0.3">
      <c r="G203" s="41"/>
      <c r="H203" s="41" t="str">
        <f>'2_all_summary'!D202</f>
        <v>Not just a fisherman's wife: Women's contribution to health and wellbeing in commercial fishing</v>
      </c>
      <c r="I203" s="41" t="str">
        <f>'2_all_summary'!E202</f>
        <v>Objective: To explore the role of women in fishing industry organisations and communities in promoting best-practice health behaviours among fishers in Australia. Design: This paper reports aspects of research that examined how the fishing industry can best support physical health and mental well-being of fishers. The study employed a mixed-methods, multisite case study approach. Data were gathered from face-to-face and phone interactions. Setting: Two sites in Victoria and one in Western Australia. Participants: Thirty-one male fishers, including commercial licence owners, skippers, deckhands, three female family members, three fishing association representatives, one local government representative, two health care providers, and three regional health planning and funding bodies. Interventions: Not applicable. Main outcome measures: Not applicable. Results: Often unrecognised, women associated with the fishing industry are integral to the promotion of good health for fishers. They are key to identifying health issues (particularly mental health issues) and proposing community-based health and well-being strategies. They often do so by incorporating health information and activities into 'soft entry points' - informal, non-health service mechanisms by which fishers can access health information and health services. Conclusions: While not working at the industry coalface, women have a stake, and are key players, in the commercial fishing industry. Their knowledge of, and credibility within, fishing enterprises makes them valuable sources of information about health issues facing the industry and effective strategies to address them. This expertise should be applied in conjunction with industry associations and health providers to achieve better health outcomes for fishers and their families. Â© 2015 National Rural Health Alliance Inc.</v>
      </c>
      <c r="J203" s="41">
        <f>IF(ISNUMBER(SEARCH("Yes",'2_all_summary'!$H202)),IF(ISNUMBER(SEARCH("Yes",'2_all_summary'!F202)),1,2),IF(ISNUMBER(SEARCH("No",'2_all_summary'!F202)),4,3))</f>
        <v>4</v>
      </c>
    </row>
    <row r="204" spans="7:10" x14ac:dyDescent="0.3">
      <c r="G204" s="41"/>
      <c r="H204" s="41" t="str">
        <f>'2_all_summary'!D203</f>
        <v>A framework of lessons learned from community-based marine reserves and its effectiveness in guiding a new coastal management initiative in the Philippines</v>
      </c>
      <c r="I204" s="41" t="str">
        <f>'2_all_summary'!E203</f>
        <v>Community-based coastal resource management has been widely applied within the Philippines. However, small-scale community-based reserves are often inefficient owing to management inadequacies arising because of a lack of local support or enforcement or poor design. Because there are many potential pitfalls during the establishment of even small community-based reserves, it is important for coastal managers, communities, and facilitating institutions to have access to a summary of the key factors for success. Reviewing relevant literature, we present a framework of "lessons learned" during the establishment of protected areas, mainly in the Philippines. The framework contains summary guidance on the importance of (1) an island location, (2) small community population size, (3) minimal effect of land-based development, (4) application of a bottom-up approach, (5) an external facilitating institution, (6) acquisition of title, (7) use of a scientific information database, (8) stakeholder involvement, (9) the establishment of legislation, (10) community empowerment, (11) alternative livelihood schemes, (12) surveillance, (13) tangible management results, (14) continued involvement of external groups after reserve establishment, and (15) small-scale project expansion. These framework components guided the establishment of a community-based protected area at Danjugan Island, Negros Occidental, Philippines. This case study showed that the framework was a useful guide that led to establishing and implementing a community-based marine reserve. Evaluation of the reserve using standard criteria developed for the Philippines shows that the Danjugan Island protected area can be considered successful and sustainable. At Danjugan Island, all of the lessons synthesized in the framework were important and should be considered elsewhere, even for relatively small projects. As shown in previous projects in the Philippines, local involvement and stewardship of the protected area appeared particularly important for its successful implementation. The involvement of external organizations also seemed to have a key role in the success of the Danjugan Island project by guiding local decision-makers in the sociobiological principles of establishing protected areas. However, the relative importance of each component of the framework will vary between coastal management initiatives both within the Philippines and across the wider Asian region. Â© 2005 Springer Science+Business Media, Inc.</v>
      </c>
      <c r="J204" s="41">
        <f>IF(ISNUMBER(SEARCH("Yes",'2_all_summary'!$H203)),IF(ISNUMBER(SEARCH("Yes",'2_all_summary'!F203)),1,2),IF(ISNUMBER(SEARCH("No",'2_all_summary'!F203)),4,3))</f>
        <v>4</v>
      </c>
    </row>
    <row r="205" spans="7:10" x14ac:dyDescent="0.3">
      <c r="G205" s="41"/>
      <c r="H205" s="41" t="str">
        <f>'2_all_summary'!D204</f>
        <v>Challenges and Opportunities for 'little brothers' in the tourism sector matrix: The case of local communities around Great Zimbabwe National Monument</v>
      </c>
      <c r="I205" s="41" t="str">
        <f>'2_all_summary'!E204</f>
        <v>Pro-poor tourism seeks to improve opportunities and earnings of the socio-economically disadvantaged communities. This research explored ways in which poor and often marginalized local communities around the Great Zimbabwe National Monument can benefit through pro-poor tourism. The study adopted a mixed methods research framework. Research methods included key informant interviews, a questionnaire survey, participant observations and desktop research. The research findings indicate that local communities are deriving economic, social, cultural and environmental benefits from the tourism economic sub-sector. The benefits accruing to these local communities are derived from selling artefacts, handicrafts, agricultural produce and fruits to tourists as well as often lowly paid wage employment in hotels and lodges. There are also spill-over benefits as improved transport and communication services as the area is linked by an all-weather tarred road from Masvingo City and partial cellular network provision respectively. Moreover, some of the villagers are also involved in fishing in Lake Mutirikwi and its feeder rivers. However, accrual of the stated benefits remains unsatisfactory due to a plethora of factors including poor participation by the local villagers in community-based tourism projects as a result of lack of entrepreneurial skills, technical knowhow, capital and linkages to the mainstream tourism market. The study recommends a multistakeholder approach in building the capacity of local communities in terms of tourism product development and linkages with the mainstream tourism market. This maximization of benefits will enable the local villagers to play a stewardship role towards cultural and biophysical resources found in their area thereby contributing to employment and sustainable tourism development. Â© 2018 AJHTL /Author/s.</v>
      </c>
      <c r="J205" s="41">
        <f>IF(ISNUMBER(SEARCH("Yes",'2_all_summary'!$H204)),IF(ISNUMBER(SEARCH("Yes",'2_all_summary'!F204)),1,2),IF(ISNUMBER(SEARCH("No",'2_all_summary'!F204)),4,3))</f>
        <v>4</v>
      </c>
    </row>
    <row r="206" spans="7:10" x14ac:dyDescent="0.3">
      <c r="G206" s="41"/>
      <c r="H206" s="41" t="str">
        <f>'2_all_summary'!D205</f>
        <v>Incentive instruments for the sustainable use of marine resources</v>
      </c>
      <c r="I206" s="41" t="str">
        <f>'2_all_summary'!E205</f>
        <v>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 (C) 2000 Elsevier Science Ltd.The Australian Government recently ratified the `Oceans Policy' which provides a policy framework to effectively manage the resources and uses of the Australian Exclusive Economic Zone. The Oceans Policy is to be implemented through Regional Marine Plans that are based on the notion of large marine ecosystems and have the objective to integrate sectoral commercial interests and conservation objectives. This paper makes a theoretical contribution to the development of Regional Marine Plans which will demand the specification of detailed policies for regulating the various marine uses and impacts in the respective marine regions. The paper discusses a wide range of policy instruments and exemplifies their potential role for the management of marine resources and uses. The term incentive instrument includes financial and economic instruments as well as legal and regulatory instruments, education, co-management, voluntary approaches, community-based mechanisms and research. A set of criteria is established for the evaluation of individual incentive instruments. They are further placed in the context of a series of principles for policy design. The paper explores potential management instruments to: improve water quality of streams, estuaries and oceans, create sustainable fisheries, ensure sustainable marine tourism and recreation, manage conflict between user and interest groups, ensure environmentally sound marine transport and petroleum exploration and mining.</v>
      </c>
      <c r="J206" s="41">
        <f>IF(ISNUMBER(SEARCH("Yes",'2_all_summary'!$H205)),IF(ISNUMBER(SEARCH("Yes",'2_all_summary'!F205)),1,2),IF(ISNUMBER(SEARCH("No",'2_all_summary'!F205)),4,3))</f>
        <v>4</v>
      </c>
    </row>
    <row r="207" spans="7:10" x14ac:dyDescent="0.3">
      <c r="G207" s="41"/>
      <c r="H207" s="41" t="str">
        <f>'2_all_summary'!D206</f>
        <v>Models of care for orphaned and separated children and upholding children's rights: Cross-sectional evidence from western Kenya</v>
      </c>
      <c r="I207" s="41" t="str">
        <f>'2_all_summary'!E206</f>
        <v>Background: Sub-Saharan Africa is home to approximately 55 million orphaned children. The growing orphan crisis has overwhelmed many communities and has weakened the ability of extended families to meet traditional care-taking expectations. Other models of care and support have emerged in sub-Saharan Africa to address the growing orphan crisis, yet there is a lack of information on these models available in the literature. We applied a human rights framework using the United Nations Convention on the Rights of the Child to understand what extent children's basic human rights were being upheld in institutional vs. community- or family-based care settings in Uasin Gishu County, Kenya. Methods. The Orphaned and Separated Children's Assessments Related to their Health and Well-Being Project is a 5-year cohort of orphaned children and adolescents aged â‰¤18 year. This descriptive analysis was restricted to baseline data. Chi-Square test was used to test for associations between categorical /dichotomous variables. Fisher's exact test was also used if some cells had expected value of less than 5. Results: Included in this analysis are data from 300 households, 19 Charitable Children's Institutions (CCIs) and 7 community-based organizations. In total, 2871 children were enrolled and had baseline assessments done: 1390 in CCI's and 1481 living in households in the community. We identified and described four broad models of care for orphaned and separated children, including: institutional care (sub-classified as 'Pure CCI' for those only providing residential care, 'CCI-Plus' for those providing both residential care and community-based supports to orphaned children, and 'CCI-Shelter' which are rescue, detention, or other short-term residential support), family-based care, community-based care and self-care. Children in institutional care (95%) were significantly (p &lt; 0.0001) more likely to have their basic material needs met in comparison to those in family-based care (17%) and institutions were better able to provide an adequate standard of living. Conclusions: Each model of care we identified has strengths and weaknesses. The orphan crisis in sub-Saharan Africa requires a diversity of care environments in order to meet the needs of children and uphold their rights. Family-based care plays an essential role; however, households require increased support to adequately care for children. Â© 2014Embleton et al.; licensee BioMed Central Ltd.</v>
      </c>
      <c r="J207" s="41">
        <f>IF(ISNUMBER(SEARCH("Yes",'2_all_summary'!$H206)),IF(ISNUMBER(SEARCH("Yes",'2_all_summary'!F206)),1,2),IF(ISNUMBER(SEARCH("No",'2_all_summary'!F206)),4,3))</f>
        <v>4</v>
      </c>
    </row>
    <row r="208" spans="7:10" x14ac:dyDescent="0.3">
      <c r="G208" s="41"/>
      <c r="H208" s="41" t="str">
        <f>'2_all_summary'!D207</f>
        <v>Why human rights matter for marine conservation</v>
      </c>
      <c r="I208" s="41" t="str">
        <f>'2_all_summary'!E207</f>
        <v>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 Copyright Â© 2023 Smallhorn-West, Allison, Gurney, Karnad, Kretser, Lobo, Mangubhai, Newing, Pennell, Raj, Tilley, Williams and Peckham.</v>
      </c>
      <c r="J208" s="41">
        <f>IF(ISNUMBER(SEARCH("Yes",'2_all_summary'!$H207)),IF(ISNUMBER(SEARCH("Yes",'2_all_summary'!F207)),1,2),IF(ISNUMBER(SEARCH("No",'2_all_summary'!F207)),4,3))</f>
        <v>4</v>
      </c>
    </row>
    <row r="209" spans="7:10" x14ac:dyDescent="0.3">
      <c r="G209" s="41"/>
      <c r="H209" s="41" t="str">
        <f>'2_all_summary'!D208</f>
        <v>Development and perspectives for community-based management of the goose barnacle (Pollicipes pollicipes) fisheries in Galicia (NW Spain)</v>
      </c>
      <c r="I209" s="41" t="str">
        <f>'2_all_summary'!E208</f>
        <v>The goose barnacle, Pollicipes pollicipes, is an intertidal cirripede that lives attached to rocks on very exposed shores, forming dense aggregations. It occurs in the northeast Atlantic (from 48 to 14Â°N). Commercial fisheries have been developed in several countries, but except for a short-lived local consumption, most of the production is traded in the Spanish market, where the price can reach ?80/kg in first-sale auctions. This species shows a strong spatial structure, constituting metapopulations with local adult populations sharing a common larval pool. Advection of larvae depends largely of oceanographic conditions that govern larval transport and survival. In Galicia (NW Spain), the regional government regulations promote a co-management system between fishers' organisations ("cofradÃ­as") and the fisheries authority through territorial user rights for fishing (TURFs). Since 1992, the exploitation is granted to "cofradÃ­as" after presentation of an annual plan of exploitation and management, where fishing (daily allocation of effort, maximum individual quotas and area of exploitation), surveillance and the commercialisation processes are established. The recent implementation of a geographic information system (GIS) designed for the management of Pollicipes in Galicia will allow for new ways to improve the elaboration and control of management plans by fishers' organisations using a combination of the available statistical data and computer-based methods. The system, including databases and software for the visualisation of geographic information, was designed for independent use in each "cofradÃ­ a" or in a network, and its results are accessible in a web site (http://sigremar.cesga.es). Â© 2003 Elsevier B.V. All rights reserved.</v>
      </c>
      <c r="J209" s="41">
        <f>IF(ISNUMBER(SEARCH("Yes",'2_all_summary'!$H208)),IF(ISNUMBER(SEARCH("Yes",'2_all_summary'!F208)),1,2),IF(ISNUMBER(SEARCH("No",'2_all_summary'!F208)),4,3))</f>
        <v>4</v>
      </c>
    </row>
    <row r="210" spans="7:10" x14ac:dyDescent="0.3">
      <c r="G210" s="41"/>
      <c r="H210" s="41" t="str">
        <f>'2_all_summary'!D209</f>
        <v>3 The gulf of guinea large marine ecosystem project: Turning challenges into achievements</v>
      </c>
      <c r="I210" s="41" t="str">
        <f>'2_all_summary'!E209</f>
        <v>Between 1995 and 1999, six countries in the Gulf of Guinea, a subset of the Guinea Current Large Marine Ecosystem which covers 16 countries between Guinea Bissau and Angola, cooperated in a Global Environment Facility funded pilot project. The project focussed on reversing the degradation of the coastal and marine environment and ensuring long term sustainable utilisation of the region's ample but shared living resources. It was based on an ecosystem approach to management, implicit in the innovative Large Marine Ecosystem programmes described by Sherman and Anderson (this volume). Besides those actions focussed on reducing pollution from land based activities especially from industries, achievements included a sustained survey of the productivity of the ecosystem using ships of opportunity, a successful joint region-wide fish trawl survey, community based mangrove restoration efforts and the formulation of National Integrated Coastal Areas Management Plans based on common regional policies and strategies. The capacity to intervene meaningfully in the protection of the environment and more so in taking preventive measures was enhanced, and definitive steps were taken towards the institutionalisation of GIS based decision making support systems. A Ministerial level "Accra Declaration" was adopted in 1998 by Environment Ministers from the six countries embodying political, intellectual and material commitments to environmentally sustainable development of the Guinea Current Large Marine Ecosystem. The ten additional countries implicated have since given Ministerial level endorsements to the provisions of the Accra Declaration. Â© 2002 Elsevier B.V. All rights reserved.</v>
      </c>
      <c r="J210" s="41">
        <f>IF(ISNUMBER(SEARCH("Yes",'2_all_summary'!$H209)),IF(ISNUMBER(SEARCH("Yes",'2_all_summary'!F209)),1,2),IF(ISNUMBER(SEARCH("No",'2_all_summary'!F209)),4,3))</f>
        <v>4</v>
      </c>
    </row>
    <row r="211" spans="7:10" x14ac:dyDescent="0.3">
      <c r="G211" s="41"/>
      <c r="H211" s="41" t="str">
        <f>'2_all_summary'!D210</f>
        <v>Governing offshore fish aggregating devices in the Eastern Caribbean: Exploring trade-offs using a qualitative network model</v>
      </c>
      <c r="I211" s="41" t="str">
        <f>'2_all_summary'!E210</f>
        <v>The use of moored Fish Aggregating Devices (FADs) in small-scale fisheries is a potential solution to food security concerns, economic development needs, and the overexploitation of nearshore coastal fisheries in the Eastern Caribbean. However, moored FADs also generate novel and largely unstudied governance challenges involving (1) the provisioning of FADs, (2) fisheries resource appropriation, (3) human wellbeing, and (4) food web impacts. We examine the relative performance of three governance scenarios to address these challenges: private-individual, community-based, and top-down governance. We construct a qualitative network model (QNM) of the fishery based on semi-structured interviews (n = 60) with fishers and fisheries managers, established food web and economic models, and expert knowledge. We simulate the social-ecological impacts of the three governance scenarios. The models suggest that community-based and top-down governance scenarios result in low levels of conflict, but provide limited incentives to develop and maintain moored FADs. The private-individual governance scenario tends to increase conflict and incentives for monitoring FADs, but has no impact on incentives for maintaining and deploying FADs. Â© 2020, Royal Swedish Academy of Sciences.</v>
      </c>
      <c r="J211" s="41">
        <f>IF(ISNUMBER(SEARCH("Yes",'2_all_summary'!$H210)),IF(ISNUMBER(SEARCH("Yes",'2_all_summary'!F210)),1,2),IF(ISNUMBER(SEARCH("No",'2_all_summary'!F210)),4,3))</f>
        <v>4</v>
      </c>
    </row>
    <row r="212" spans="7:10" x14ac:dyDescent="0.3">
      <c r="G212" s="41"/>
      <c r="H212" s="41" t="str">
        <f>'2_all_summary'!D211</f>
        <v>ABU Media Summit on Climate Change and DRR in Krabi</v>
      </c>
      <c r="I212" s="41" t="str">
        <f>'2_all_summary'!E211</f>
        <v>The second 'ABU Media Summit on Climate Change and Disaster Risk Reduction' was held from 12-14 May in the Krabi Province of Thailand. The Summit adopted the Krabi Media Action Plan as a commitment to translate the meeting's findings into practical projects and link media to all stakeholders in the DRR process. This practical workshop saw the journalists join a field trip to the Krabi Fishery Research Centre and a local fishing community to collect footage and interviews for their reports. The event was joined by over 280 delegates from 25 countries representing media organizations, academia, and international and community based NGO's.</v>
      </c>
      <c r="J212" s="41">
        <f>IF(ISNUMBER(SEARCH("Yes",'2_all_summary'!$H211)),IF(ISNUMBER(SEARCH("Yes",'2_all_summary'!F211)),1,2),IF(ISNUMBER(SEARCH("No",'2_all_summary'!F211)),4,3))</f>
        <v>4</v>
      </c>
    </row>
    <row r="213" spans="7:10" x14ac:dyDescent="0.3">
      <c r="G213" s="41"/>
      <c r="H213" s="41" t="str">
        <f>'2_all_summary'!D212</f>
        <v>Indigenous knowledge and long-term ecological change: Detection, interpretation, and responses to changing ecological conditions in pacific island communities</v>
      </c>
      <c r="I213" s="41" t="str">
        <f>'2_all_summary'!E212</f>
        <v>When local resource users detect, understand, and respond to environmental change they can more effectively manage environmental resources. This article assesses these abilities among artisanal fishers in Roviana Lagoon, Solomon Islands. In a comparison of two villages, it documents local resource users' abilities to monitor long-term ecological change occurring to seagrass meadows near their communities, their understandings of the drivers of change, and their conceptualizations of seagrass ecology. Local observations of ecological change are compared with historical aerial photography and IKONOS satellite images that show 56 years of actual changes in seagrass meadows from 1947 to 2003. Results suggest that villagers detect long-term changes in the spatial cover of rapidly expanding seagrass meadows. However, for seagrass meadows that showed no long-term expansion or contraction in spatial cover over one-third of respondents incorrectly assumed changes had occurred. Examples from a community-based management initiative designed around indigenous ecological knowledge and customary sea tenure governance show how local observations of ecological change shape marine resource use and practices which, in turn, can increase the management adaptability of indigenous or hybrid governance systems. Â© 2010 The Author(s).</v>
      </c>
      <c r="J213" s="41">
        <f>IF(ISNUMBER(SEARCH("Yes",'2_all_summary'!$H212)),IF(ISNUMBER(SEARCH("Yes",'2_all_summary'!F212)),1,2),IF(ISNUMBER(SEARCH("No",'2_all_summary'!F212)),4,3))</f>
        <v>2</v>
      </c>
    </row>
    <row r="214" spans="7:10" x14ac:dyDescent="0.3">
      <c r="G214" s="41"/>
      <c r="H214" s="41" t="str">
        <f>'2_all_summary'!D213</f>
        <v>Effectiveness of specialist group treatment for smoking cessation vs. one-to-one treatment in primary care</v>
      </c>
      <c r="I214" s="41" t="str">
        <f>'2_all_summary'!E213</f>
        <v>Objective: Using a quasi-experimental design, this paper contributes to an important debate about the most effective form of psychological treatment to aid smoking cessation: group treatment provided by specialists or one-to-one treatment provided in the community by primary care nurses or pharmacists. Methods: Data were routinely collected from 1501 clients of a large London stop smoking service that offered both group and one-to-one treatment. Results: A quarter (25%) of the clients were continuously abstinent 4 weeks post-quit: 30% for those receiving group treatment and 19% for one-to-one (Fisher's exact [2-sided] &lt; .001). The difference between the specialist and community-based treatment remained after all possible confounding factors were controlled for (OR: 2.27, p &lt; .001). Conclusions: In the same service with the same management structure and training programme, group treatment offered by the specialist service yielded higher success rates than counselling by trained primary care nurses and pharmacists. Â© 2006 Elsevier Ltd. All rights reserved.</v>
      </c>
      <c r="J214" s="41">
        <f>IF(ISNUMBER(SEARCH("Yes",'2_all_summary'!$H213)),IF(ISNUMBER(SEARCH("Yes",'2_all_summary'!F213)),1,2),IF(ISNUMBER(SEARCH("No",'2_all_summary'!F213)),4,3))</f>
        <v>4</v>
      </c>
    </row>
    <row r="215" spans="7:10" x14ac:dyDescent="0.3">
      <c r="G215" s="41"/>
      <c r="H215" s="41" t="str">
        <f>'2_all_summary'!D214</f>
        <v>Thinking outside the framework: Equitable research partnerships for environmental research in Australia</v>
      </c>
      <c r="I215" s="41" t="str">
        <f>'2_all_summary'!E214</f>
        <v>Many environmental science research programmes now adopt community-based philosophies and designs, although there are few applications in Australian Indigenous communities. This research describes the development and testing of a framework of engagement to guide collaboration between Indigenous and non-Indigenous Australians during an environmental sciences research project. That project aimed to assess trepang (sea cucumber) stocks in Aboriginal waters, and determine the commercial harvest potential of the resource to local people. Its objectives were to undertake trepang survey and mapping, integrate Indigenous knowledge about the resource, and model the existing catch data of commercial fishers operating in the region. The framework of engagement developed to guide the research process comprised a goal, research stages, and a number of guiding principles for collaboration, which were constructed from content analysis of available guidelines and literature and from data gathered during expert interviews. Further data were gathered using participant observation, while implementing the trepang research in accordance with this framework of engagement, and these data were analysed to test and evaluate the framework. Findings indicate discursive and reflective approaches such as action research or adaptive management may better facilitate equitable research partnerships for sustainable development. Â© 2007 The Author(s). Journal compilation Â© 2007 The Royal Geographical Society.</v>
      </c>
      <c r="J215" s="41">
        <f>IF(ISNUMBER(SEARCH("Yes",'2_all_summary'!$H214)),IF(ISNUMBER(SEARCH("Yes",'2_all_summary'!F214)),1,2),IF(ISNUMBER(SEARCH("No",'2_all_summary'!F214)),4,3))</f>
        <v>4</v>
      </c>
    </row>
    <row r="216" spans="7:10" x14ac:dyDescent="0.3">
      <c r="G216" s="41"/>
      <c r="H216" s="41" t="str">
        <f>'2_all_summary'!D215</f>
        <v>Effectiveness of participatory planning for community management of fisheries in Bangladesh</v>
      </c>
      <c r="I216" s="41" t="str">
        <f>'2_all_summary'!E215</f>
        <v>This study provides statistical evidence that support for community-based management of resources was more effective when initiated through a process known as participatory action plan development (PAPD). Thirty-six sites were studied where community management of fisheries was facilitated by NGOs. All involved community participation and establishing local fisheries management institutions. However, communities were able to take up more conservation-related interventions and faced fewer conflicts in the 18 sites where a PAPD was the basis for collective action and institution development. This indicates the value and effectiveness of adopting good practice in participatory planning, such as PAPD, which helps diverse stakeholders find common problems and solutions for natural resource management. Â© 2007 Elsevier Ltd. All rights reserved.</v>
      </c>
      <c r="J216" s="41">
        <f>IF(ISNUMBER(SEARCH("Yes",'2_all_summary'!$H215)),IF(ISNUMBER(SEARCH("Yes",'2_all_summary'!F215)),1,2),IF(ISNUMBER(SEARCH("No",'2_all_summary'!F215)),4,3))</f>
        <v>4</v>
      </c>
    </row>
    <row r="217" spans="7:10" x14ac:dyDescent="0.3">
      <c r="G217" s="41"/>
      <c r="H217" s="41" t="str">
        <f>'2_all_summary'!D216</f>
        <v>Prospects for whale shark conservation in Eastern Indonesia through bajo traditional ecological knowledge and community-based monitoring</v>
      </c>
      <c r="I217" s="41" t="str">
        <f>'2_all_summary'!E216</f>
        <v>The whale shark, Rhincodon typus, is a long-lived migratory species inhabiting tropical and warm-temperate waters worldwide. Seasonal aggregations of whale sharks in shallow coastal waters of many countries have led to the development of ecotourism industries. Whale sharks that aggregate seasonally at Ningaloo Reef in Western Australia have a migration range within Indonesian and Southeast Asian waters. However, very little is known about their behaviour, local migration patterns, or potential threats faced in this region. In this study, we investigated traditional ecological knowledge of whale sharks through interviews with Bajo and other fishers from five settlements in the Timor and Roti Islands in eastern Indonesia. We found that there are culturally driven prohibitions and customary beliefs concerning whale sharks among Bajo fishermen, who commonly sight sharks in the Timor Sea, in southern Indonesian and Timor Leste waters. Sightings are most common during the months of August to December. Interviews also indicate a low level of harvesting of whale sharks in the region. The results demonstrate the potential for combining traditional ecological knowledge and new technology to develop whale shark management strategies, and to determine the predictability of whale shark appearances as one vital factor in assessing the potential for development of small-scale whale shark ecotourism initiatives. Copyright Â© Nielsen and Lund 2012.</v>
      </c>
      <c r="J217" s="41">
        <f>IF(ISNUMBER(SEARCH("Yes",'2_all_summary'!$H216)),IF(ISNUMBER(SEARCH("Yes",'2_all_summary'!F216)),1,2),IF(ISNUMBER(SEARCH("No",'2_all_summary'!F216)),4,3))</f>
        <v>4</v>
      </c>
    </row>
    <row r="218" spans="7:10" x14ac:dyDescent="0.3">
      <c r="G218" s="41"/>
      <c r="H218" s="41" t="str">
        <f>'2_all_summary'!D217</f>
        <v>Legislating community-based management: Lessons from the Venezuelan freshwater fishery</v>
      </c>
      <c r="I218" s="41" t="str">
        <f>'2_all_summary'!E217</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case-study illustrates barriers to community-based management (CBM) created by top-down management paradigms and hierarchical legal frameworks. Analysis of a proposed CBM project in Venezuela indicates that enabling institutions and legislation are necessary for effective long-term,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v>
      </c>
      <c r="J218" s="41">
        <f>IF(ISNUMBER(SEARCH("Yes",'2_all_summary'!$H217)),IF(ISNUMBER(SEARCH("Yes",'2_all_summary'!F217)),1,2),IF(ISNUMBER(SEARCH("No",'2_all_summary'!F217)),4,3))</f>
        <v>4</v>
      </c>
    </row>
    <row r="219" spans="7:10" x14ac:dyDescent="0.3">
      <c r="G219" s="41"/>
      <c r="H219" s="41" t="str">
        <f>'2_all_summary'!D218</f>
        <v>Attitudes and perceptions of villagers toward community-based mariculture in Minahasa, North Sulawesi, Indonesia</v>
      </c>
      <c r="I219" s="41" t="str">
        <f>'2_all_summary'!E218</f>
        <v>This study assesses how characteristics of individuals (e.g. preparedness to take risks), households (e.g. employment structure) and communities (e.g. distribution of resources) affect the chances that mariculture is successfully adopted as an alternative to fisheries. An increasing number of coastal households in tropical countries see their livelihoods endangered by declining fisheries catches. Acceptable livelihood alternatives are needed to reduce the pressure on the marine environment. Indonesian coastal communities do not always depend exclusively on fishing but often diversify their livelihood portfolios, which makes livelihood programs a relevant policy intervention for them. Sea cucumber mariculture is increasingly advocated in Indonesian coastal management. Using semi-structured interviews, focus groups, and non-participant observation, current livelihoods and the attitudes toward the possibility of sea cucumber mariculture activities were assessed in two coastal villages in North Sulawesi, Indonesia. Respondents stated a high interest in alternative livelihoods. At the same time, non-economic factors such as tradition and personal gratification played an important role in decisions on whether to fish or not. Villagers' attitudes were influenced by fishery-related experiences, perceptions and understandings, as well as by previous experiences with alternative livelihood programs. The results suggest that it is easier to turn people with farming experience into aquaculturists than people who are highly focused on fishing. Moreover, the indications are that sea cucumber mariculture would remain an additional source of income rather than replace fishing. In the study area, mariculture is still an unfamiliar activity, not yet sufficiently trusted to generate willingness to invest. Villagers' general acceptance of non-fishing income alternatives will need to be promoted if livelihood alternatives are to be successful in reducing pressure on marine resources. Â© 2013 Elsevier Ltd.</v>
      </c>
      <c r="J219" s="41">
        <f>IF(ISNUMBER(SEARCH("Yes",'2_all_summary'!$H218)),IF(ISNUMBER(SEARCH("Yes",'2_all_summary'!F218)),1,2),IF(ISNUMBER(SEARCH("No",'2_all_summary'!F218)),4,3))</f>
        <v>4</v>
      </c>
    </row>
    <row r="220" spans="7:10" x14ac:dyDescent="0.3">
      <c r="G220" s="41"/>
      <c r="H220" s="41" t="str">
        <f>'2_all_summary'!D219</f>
        <v>Investigating the causes of fish community change in the Dahan River (Taiwan) using an autecology matrix</v>
      </c>
      <c r="I220" s="41" t="str">
        <f>'2_all_summary'!E219</f>
        <v>Recent work in river restoration and water resources management has seen the need to change the focus of analysis from reach to watershed scales to better define causes of watershed impairment. However, comprehensive investigations at a watershed scale are hindered by difficulties in using reach data that was collected for analysis at small spatial and short temporal scales. This is especially true for ecological and biological data. The approach assembles assessment and monitoring data and uses an autecology matrix to identify the changes in environmental and ecological conditions that may be associated with community change over spatial and temporal scales appropriate for ecosystem analysis in watersheds. The analysis uses a weight-of-evidence approach based on the percent of the community associated with a matrix factor. We have used the autecology matrix to examine historical fish community data from the Dahan River, Taiwan. The results show that the method provides an improved understanding of historical influences on fish community structure and supports a process-based analysis of community change over watershed scales and historic time periods. Further the method helps identify habitat requirements for the fish communities at each sampling site, supporting management and ecological restoration objectives. Â© Springer 2006.</v>
      </c>
      <c r="J220" s="41">
        <f>IF(ISNUMBER(SEARCH("Yes",'2_all_summary'!$H219)),IF(ISNUMBER(SEARCH("Yes",'2_all_summary'!F219)),1,2),IF(ISNUMBER(SEARCH("No",'2_all_summary'!F219)),4,3))</f>
        <v>4</v>
      </c>
    </row>
    <row r="221" spans="7:10" x14ac:dyDescent="0.3">
      <c r="G221" s="41"/>
      <c r="H221" s="41" t="str">
        <f>'2_all_summary'!D220</f>
        <v>Co-management of coral reef fisheries: A critical evaluation of the literature</v>
      </c>
      <c r="I221" s="41" t="str">
        <f>'2_all_summary'!E220</f>
        <v>In many parts of the world, inshore marine resources are being increasingly managed through collaborative arrangements between communities, governments, civil society and other groups. However, co-management of fisheries has had a mixture of successes and failures. Theorists and applied researchers have suggested a series of preconditions or factors thought to improve the chances of successful common-pool resource management. These include common property institutional design principles and their contextual conditions. Using a variety of web-based English keyword searches, published literature on community-based management and co-management of coral reefs was systematically reviewed with the view of determining if and how studies were evaluating these management systems as well as the extent to which critical aspects of common property theory were investigated and tested. Based on a screening of 600 and full evaluation of 157 journal articles, four measures of ecological conditions and five measures of contextual condition improvement were examined or could be evaluated with the data presented in 38 papers, which examined 49 co-management projects. Fewer than half of the 49 studies met the inclusion criteria of the analyses for documenting key design principles or contextual conditions. Additionally, most projects did not systematically report on contextual conditions, common property design principles and measures of success. The analysis demonstrates the large theoretical and empirical gaps in the evaluation of these management systems and begs for a more scientific, critical and multivariate approach. Â© 2011 Elsevier Ltd.</v>
      </c>
      <c r="J221" s="41">
        <f>IF(ISNUMBER(SEARCH("Yes",'2_all_summary'!$H220)),IF(ISNUMBER(SEARCH("Yes",'2_all_summary'!F220)),1,2),IF(ISNUMBER(SEARCH("No",'2_all_summary'!F220)),4,3))</f>
        <v>4</v>
      </c>
    </row>
    <row r="222" spans="7:10" x14ac:dyDescent="0.3">
      <c r="G222" s="41"/>
      <c r="H222" s="41" t="str">
        <f>'2_all_summary'!D221</f>
        <v>Evaluating characteristics of community riparian awareness program interactions</v>
      </c>
      <c r="I222" s="41" t="str">
        <f>'2_all_summary'!E221</f>
        <v>As part of its mandate to evaluate and monitor program delivery, the Alberta Riparian Habitat Management Society (Cows and Fish) has commissioned independent evaluations to examine the effectiveness and applicability of the community-based riparian awareness and management program. The society's aim is to improve the understanding of landscape function, to better enable landowners and managers to make management decisions. The staff interaction evaluation examined staff ability to deliver certain valued characteristics, and identified whether the program and staff increased awareness and management action. Respondents rated staff highly on all characteristics. Landowners that participated in riparian health programming as part of community/watershed groups were 19% more likely to have learned new information and 21% more likely to implement management change than those that were not part of a group. Repeat interactions are critical to learning new information and influencing management. All those with frequent interactions had learned new information, compared to only 70% of those with very little interaction. A diverse array of interactions led respondents to alter their management, indicating the need for a wide variety of extension tools and activities. The results strongly support the need for a community-based approach in resource management and awareness activities, which enables repeat. ongoing and diverse interactions with extension staff. Â© IWA Publishing 2006.</v>
      </c>
      <c r="J222" s="41">
        <f>IF(ISNUMBER(SEARCH("Yes",'2_all_summary'!$H221)),IF(ISNUMBER(SEARCH("Yes",'2_all_summary'!F221)),1,2),IF(ISNUMBER(SEARCH("No",'2_all_summary'!F221)),4,3))</f>
        <v>4</v>
      </c>
    </row>
    <row r="223" spans="7:10" x14ac:dyDescent="0.3">
      <c r="G223" s="41"/>
      <c r="H223" s="41" t="str">
        <f>'2_all_summary'!D222</f>
        <v>Action research as systems change</v>
      </c>
      <c r="I223" s="41" t="str">
        <f>'2_all_summary'!E222</f>
        <v>For those of us interested in using research as a tool for social change, action research is a valuable, if not necessary tool in our methodological tool belt. Action research (AR) involves a collaborative process between the researcher and members of a targeted community (e.g., organization, neighborhood, small city) where both the insiders (community members) and outsiders (researchers) co-generate meaning, mutually design actions, and jointly assess the impact of these interventions. Of course, many other community-based research methods include such a collaborative process (e.g., community-based participatory research, joint insider-outsider research). What sets action research apart from this collective set of democratized research processes is AR's explicit focus on action. Knowledge is generated for the purpose of action. The need for action is what unites the researcher and the community: The need to resolve some presenting problem or underlying condition is what frames the cycle of inquiry and the purpose for the project. To date, AR has been used to address a variety of organizational, interorganizational, and community concerns including improving interorganizational operations (Adler, Shani, &amp; Styhre, 2004; Coghlan &amp; Brannick, 2001), promoting community development (Minkler, 2000), expanding health care services (Bellman, 2003; Bellman, Bywood, &amp; Dale, 2003; Stringer &amp; Genat, 2004), guiding education and curriculum changes (Meyers &amp; Rust, 2003; Mills, 2003; Sagor, 2000), and enhancing local government (Bell, 2008). Given this context, it should not be surprising that action research fi ts well with the values and objectives of an engagement agenda. Both the engagement movement and action research insist upon an active collaboration between faculty and partnering communities; both require dialogue as a means for identifying shared goals and shared methodologies for resolving selected problems; both necessitate processes for eliciting and supporting local expertise to bear upon local problems and local solutions (Fear, Rosaen, Bawden, &amp; Foster- Fishman, 2006). Most importantly of all, both the scholarship of engagement and action research are approaches dedicated to the production of practical knowledge-knowledge that aims to contribute to the greater social good and foster human fl ourishing because it helps make decisions to improve conditions in society (Heron &amp; Reason, 1997). The purpose of this chapter is to discuss how engaged faculty members can use action research to promote social change. This paper also considers how AR can become even more effective at promoting social change when researchers and community partners adopt a systems orientation. By taking such a systems change approach, AR researchers and community participants are far more likely to develop a more comprehensive understanding of the problem and design actions that are more likely to lead to transformative change. We fi rst describe AR, discuss the diversity of approaches an AR research can adopt, and then discuss how a systems change orientation can be applied in an AR project when transformative change is desired. We use several case studies throughout this chapter to illustrate the different stages of an AR project and the multiple approaches that are available to an AR researcher. Â© 2010 by Michigan State University Press. All rights reserved.</v>
      </c>
      <c r="J223" s="41">
        <f>IF(ISNUMBER(SEARCH("Yes",'2_all_summary'!$H222)),IF(ISNUMBER(SEARCH("Yes",'2_all_summary'!F222)),1,2),IF(ISNUMBER(SEARCH("No",'2_all_summary'!F222)),4,3))</f>
        <v>4</v>
      </c>
    </row>
    <row r="224" spans="7:10" x14ac:dyDescent="0.3">
      <c r="G224" s="41"/>
      <c r="H224" s="41" t="str">
        <f>'2_all_summary'!D223</f>
        <v>Evaluating tools for the spatial management of fisheries</v>
      </c>
      <c r="I224" s="41" t="str">
        <f>'2_all_summary'!E223</f>
        <v>The ability to define the spatial dynamics of fish stocks is critical to fisheries management. Combating illegal, unreported and unregulated fishing and the regulation of area-based management through physical patrols and port side controls are growing areas of management attention. Augmenting the existing approaches to fisheries management with forensic techniques has the potential to increase compliance and enforcement success rates. We tested the accuracy of three techniques (genotyping, otolith microchemistry and morphometrics) that can be used to identify geographic origin. We used fish caught from three fishing grounds, separated by a minimum of 5Â km and a maximum of 60Â km, to test the accuracy of these approaches at relatively small spatial scales. Using nearest-neighbour analyses, morphometric analysis was the most accurate (79.5%) in assigning individual fish to their fishing ground of origin. Neither otolith microchemistry (54.0%) or genetic analyses (52.4%) had sufficient accuracy at the spatial scales we examined. Synthesis and applications. The combination of accuracy and minimal resource requirements make morphometric analysis a promising tool for assessing compliance with area-based fishing restrictions at the scale of kilometres. Furthermore, this approach has promising application, in small-scale fisheries through to community-based management approaches where technical and financial resources are limited. Â© 2018 The Authors. Journal of Applied Ecology published by John Wiley &amp; Sons Ltd on behalf of British Ecological Society.</v>
      </c>
      <c r="J224" s="41">
        <f>IF(ISNUMBER(SEARCH("Yes",'2_all_summary'!$H223)),IF(ISNUMBER(SEARCH("Yes",'2_all_summary'!F223)),1,2),IF(ISNUMBER(SEARCH("No",'2_all_summary'!F223)),4,3))</f>
        <v>4</v>
      </c>
    </row>
    <row r="225" spans="7:10" x14ac:dyDescent="0.3">
      <c r="G225" s="41"/>
      <c r="H225" s="41" t="str">
        <f>'2_all_summary'!D224</f>
        <v>The role of MSC certification in the empowerment of fishing cooperatives in Mexico: The case of red rock lobster co-managed fishery</v>
      </c>
      <c r="I225" s="41" t="str">
        <f>'2_all_summary'!E224</f>
        <v>We describe the certification of the red rock lobster fishery of Mexico and the resulting empowerment of the fishing cooperatives. The Marine Stewardship Council (MSC) certification program recognizes sustainable fishing; the Mexican lobster is the first community-based fishery to be certified. Lobster is harvested by fishermen cooperatives that have limited access rights, organizational incentives, self-management ability, and investment in fixed and social capital. The lobster fishery represents effective co-management by government and cooperatives and MSC certification that leads to non-economic benefits, especially empowerment and community strengthening. MSC certification has had a positive impact on fishermen's cooperatives and gained international recognition for the Mexican fishery policy, with the possibility of increased renewal of fishermen's access rights. We argue that co-management and community-based decision-making addresses the issue of fish sustainability. The benefits of MSC certification could not be repeated in other fisheries in Mexico, where fishermen do not share strong management and community identity. Â© 2012 Elsevier Ltd.</v>
      </c>
      <c r="J225" s="41">
        <f>IF(ISNUMBER(SEARCH("Yes",'2_all_summary'!$H224)),IF(ISNUMBER(SEARCH("Yes",'2_all_summary'!F224)),1,2),IF(ISNUMBER(SEARCH("No",'2_all_summary'!F224)),4,3))</f>
        <v>4</v>
      </c>
    </row>
    <row r="226" spans="7:10" x14ac:dyDescent="0.3">
      <c r="G226" s="41"/>
      <c r="H226" s="41" t="str">
        <f>'2_all_summary'!D225</f>
        <v>Decentralized coastal zone management in Malaysia and Indonesia: A comparative perspective</v>
      </c>
      <c r="I226" s="41" t="str">
        <f>'2_all_summary'!E225</f>
        <v>Transferring decision-making process from central to local government and enhancing the role of local communities in managing coastal zones is an increasing commitment by governments in Southeast Asia. This article analyzes decentralized coastal zone management in two neighboring countries, Malaysia and Indonesia. The Federal system in Malaysia is argued to be able to influence more decentralized coastal zone management and to promote community-based management approaches. Meanwhile, the large diversity of coastal resources and communities combined with a still as yet tested decentralization policy in Indonesia is argued to bring more challenges in implementing the decentralization and community-based approaches in coastal zones. The lessons learned in this study provide insight in how far decentralized coastal zone management has taken place in Malaysia and Indonesia. The significant differences in the pattern of coastal zone management in these two countries are discussed in detail. This study recognizes that co-management and community-based approaches can be appropriate in dealing with coastal zone management. This comparative perspective is important to the development of a bigger picture of sustainable coastal zone management processes and cross-regional knowledge-sharing in Southeast Asia.</v>
      </c>
      <c r="J226" s="41">
        <f>IF(ISNUMBER(SEARCH("Yes",'2_all_summary'!$H225)),IF(ISNUMBER(SEARCH("Yes",'2_all_summary'!F225)),1,2),IF(ISNUMBER(SEARCH("No",'2_all_summary'!F225)),4,3))</f>
        <v>4</v>
      </c>
    </row>
    <row r="227" spans="7:10" x14ac:dyDescent="0.3">
      <c r="G227" s="41"/>
      <c r="H227" s="41" t="str">
        <f>'2_all_summary'!D226</f>
        <v>Exploitation rates and management implications for the fisheries of Bontanga reservoir in the Northern Region of Ghana</v>
      </c>
      <c r="I227" s="41" t="str">
        <f>'2_all_summary'!E226</f>
        <v>The exploitation rates of eight major component fishery species, Auchenoglanis occidentalis, Brycinus nurse, Clarias gariepinus, Hemichromis fasciatus, Marcusenius senegalensis, Oreochromis niloticus, Sarotherodon galilaeus and Tilapia zillii, of gill net fishery of Bontanga reservoir, were studied from March 2004 to March 2006 based on length-based models. The exploitation rates (E) of A. occidentalis and H. fasciatus were 0.7 and 0.6, which exceeded the optimization (Eopt) criterion of 0.5 for sustainable exploitation of fisheries, indicating that these species were over exploited. For B. nurse and S. galilaeus E â‰ˆ0 0.5, indicating that these species were at their maximum rates of exploitation. For C. gariepinus, M. senegalensis, O. niloticus and T. zillii, E 0.5, indicating that these species were not over exploited. Based on the selection factor of the legal minimum gill net mesh size of 5 cm of Ghana Fisheries Act 625, the estimated mesh size for catching the eight species ranged from 9.9-19.3 cm, calling for an upward review of the legal minimum mesh size of gill nets from 5 to 10 cm for sustainable exploitation of reservoir fisheries. The adoption of minimum mesh size of gill nets of 10 cm, restriction of further entry into the fishery, control rights and community based co-management system are some management options suggested to enhance sustainable exploitation and management of the fisheries.</v>
      </c>
      <c r="J227" s="41">
        <f>IF(ISNUMBER(SEARCH("Yes",'2_all_summary'!$H226)),IF(ISNUMBER(SEARCH("Yes",'2_all_summary'!F226)),1,2),IF(ISNUMBER(SEARCH("No",'2_all_summary'!F226)),4,3))</f>
        <v>4</v>
      </c>
    </row>
    <row r="228" spans="7:10" x14ac:dyDescent="0.3">
      <c r="G228" s="41"/>
      <c r="H228" s="41" t="str">
        <f>'2_all_summary'!D227</f>
        <v>Marine protected area networks in the Philippines: Trends and challenges for establishment and governance</v>
      </c>
      <c r="I228" s="41" t="str">
        <f>'2_all_summary'!E227</f>
        <v>Marine protected areas (MPAs) are the most extensively implemented fisheries management and conservation tool in the Philippines. Most MPAs have been established and managed by communities together with local governments in a variety of community-based and co-management schemes. This approach has proven successful in gaining community acceptance and achieving local-scale fisheries and conservation objectives. However, the contribution of these MPAs to ecologically connected networks of MPAs is variable since most MPAs were not designed to be parts of networks. Nevertheless, there is growing support for the development of MPAs within the national integrated coastal management framework which supports the " scaling up" of MPAs to establish networks. Scaling up in the Philippine context is achieved by forging inter-institutional collaboration among neighboring local governments (i.e. village to provincial level), with the assistance of other institutions such as non-government organizations, academe, government agencies, and development partners including donors. Herein we review the history of MPAs in the Philippines and the development of inter-institutional collaborations and present examples of scaling up of MPAs to form networks. To further the establishment of social and ecological MPA networks in the Philippines, we describe approaches to forming MPA networks and discuss the fundamental elements of successful collaborative partnerships. Â© 2012 Elsevier Ltd.</v>
      </c>
      <c r="J228" s="41">
        <f>IF(ISNUMBER(SEARCH("Yes",'2_all_summary'!$H227)),IF(ISNUMBER(SEARCH("Yes",'2_all_summary'!F227)),1,2),IF(ISNUMBER(SEARCH("No",'2_all_summary'!F227)),4,3))</f>
        <v>4</v>
      </c>
    </row>
    <row r="229" spans="7:10" x14ac:dyDescent="0.3">
      <c r="G229" s="41"/>
      <c r="H229" s="41" t="str">
        <f>'2_all_summary'!D228</f>
        <v>Attitudes and behaviors toward Amazon River dolphins (Inia geoffrensis) in a sustainable use protected area</v>
      </c>
      <c r="I229" s="41" t="str">
        <f>'2_all_summary'!E228</f>
        <v>Negative interactions between fishers and the Amazon River dolphin (Inia geoffrensis), or boto, have increased substantially in the last few decades. Herein, we investigate these interactions with focus on assessing fisher perceptions, attitudes, and behaviors toward botos. Moreover, we evaluate the effect that the MamirauÃ¡ Sustainable Development Reserve (MSDR) in the Brazilian Amazon, and related programs, has had on fisher attitudes and behaviors toward botos. The results suggest that interactions between fishers and botos, such as depredation and incidental entanglement, are frequent, and that the illegal harvest for botos, for use as bait, occurs in the majority of the study communities. However, the assessment revealed that most fishers have positive attitudes toward botos and that these attitudes have been influenced by participation in the MSDR activities such as research and ecotourism. Our results also highlight the importance of community-based enforcement in addressing the issue of boto harvesting. The MSDR programs have successfully promoted positive attitudes toward botos and have likely played a role in limiting boto mortality through behavioral controls, though the scope of influence of these programs has been restricted to a small geographical area. The current extent of these programs is insufficient to prevent the decline of the boto population; therefore, we suggest the MSDR model be used to improve and expand boto conservation efforts with communities in the region. Â© 2014, Springer Science+Business Media Dordrecht.</v>
      </c>
      <c r="J229" s="41">
        <f>IF(ISNUMBER(SEARCH("Yes",'2_all_summary'!$H228)),IF(ISNUMBER(SEARCH("Yes",'2_all_summary'!F228)),1,2),IF(ISNUMBER(SEARCH("No",'2_all_summary'!F228)),4,3))</f>
        <v>4</v>
      </c>
    </row>
    <row r="230" spans="7:10" x14ac:dyDescent="0.3">
      <c r="G230" s="41"/>
      <c r="H230" s="41" t="str">
        <f>'2_all_summary'!D229</f>
        <v>Community-based monitoring, assessment and management of data-limited inland fish stocks in North Rupununi, Guyana</v>
      </c>
      <c r="I230" s="41" t="str">
        <f>'2_all_summary'!E229</f>
        <v>Inland fisheries are important for food security in communities around the world, especially in developing countries. In North Rupununi, Guyana, the state of exploited stocks is poorly understood, and fishery monitoring and assessment are challenging because diverse fishing gears and target species are distributed across a heterogeneous landscape. This complexity created an opportunity for community-based monitoring (CBM) to support data-limited assessment. Standardised CBM was established for the North Rupununi as part of a new inland fisheries management plan initiated by indigenous community groups with support from the government. Quantitative length-based assessments undertaken for target stocks suggested moderate levels of exploitation consistent with local perception. Our study highlights that local experts and community participants with different levels of training can collect accurate biodiversity data. Further development of CBM is important in North Rupununi. We recommend using local ecological knowledge indicators to track spatial and temporal patterns in exploitation and fish stock status. Â© 2022 The Authors. Fisheries Management and Ecology published by John Wiley &amp; Sons Ltd.</v>
      </c>
      <c r="J230" s="41">
        <f>IF(ISNUMBER(SEARCH("Yes",'2_all_summary'!$H229)),IF(ISNUMBER(SEARCH("Yes",'2_all_summary'!F229)),1,2),IF(ISNUMBER(SEARCH("No",'2_all_summary'!F229)),4,3))</f>
        <v>4</v>
      </c>
    </row>
    <row r="231" spans="7:10" x14ac:dyDescent="0.3">
      <c r="G231" s="41"/>
      <c r="H231" s="41" t="str">
        <f>'2_all_summary'!D230</f>
        <v>Mitigating cetacean bycatch in coastal Ecuador: Governance challenges for small-scale fisheries</v>
      </c>
      <c r="I231" s="41" t="str">
        <f>'2_all_summary'!E230</f>
        <v>Bycatch of marine fauna by small-scale (artisanal) fisheries is an important anthropogenic mortality source to several species of cetaceans, including humpback whales and odontocetes, in Ecuador's marine waters. Long-term monitoring actions and varied conservation efforts have been conducted by non-governmental organizations along the Ecuadorian coast, pointing toward the need for a concerted mitigation plan and actions to hamper cetaceansâ€™ bycatch. Nevertheless, little has currently been done by the government and regional authorities to address marine mammal interactions with fisheries in eastern Pacific Ocean artisanal fisheries. This study provides a review of Ecuador's current status concerning cetacean bycatch, and explores the strengths and weaknesses of past and current programs aiming to tackle the challenges of bycatch mitigation. To bolster our appraisal of the policies, a synthesis of fishersâ€™ perceptions of the bycatch problem is presented in concert with recommendations for fostering fishing community-based conservation practices integrated with policies to mitigate cetacean bycatch. Our appraisal, based upon the existing literature, indicates a situation of increasing urgency. Taking into consideration the fishersâ€™ perceptions and attitudes, fisheries governance in Ecuador should draw inspiration from a truly bottom-up, participatory framework based on stakeholder engagement processes; if it is based on a top-down, regulatory approach, it is less likely to succeed. To carry out this process, a community-based conservation programs to provide conditions for empowering fishing communities is recommend. This would serve as an initial governance framework for fishery policy for conserving marine mammals while maximizing the economic benefits from sustainable small-scale fisheries in Ecuador. Â© 2017 Elsevier Ltd</v>
      </c>
      <c r="J231" s="41">
        <f>IF(ISNUMBER(SEARCH("Yes",'2_all_summary'!$H230)),IF(ISNUMBER(SEARCH("Yes",'2_all_summary'!F230)),1,2),IF(ISNUMBER(SEARCH("No",'2_all_summary'!F230)),4,3))</f>
        <v>4</v>
      </c>
    </row>
    <row r="232" spans="7:10" x14ac:dyDescent="0.3">
      <c r="G232" s="41"/>
      <c r="H232" s="41" t="str">
        <f>'2_all_summary'!D231</f>
        <v>Coastal Area Management through the Eco blue Sea concept in the settlement of tribe Bajo, Torokeku Village</v>
      </c>
      <c r="I232" s="41" t="str">
        <f>'2_all_summary'!E231</f>
        <v>Coastal management is an important issue for most regions of the world. This is because the initial activities in the fisheries and marine sector began in this area, ranging from capture fisheries, aquaculture, processing of fishery products to marketing. But in reality the management of coastal areas is not optimal and evenly distributed, even though fishery and marine resources have high economic and ecological value, as happened in the coastal area of Torokeku Village. This study aims to determine the appropriate community development approach strategy through the eco blue sea concept in order to maintain fisheries and marine resources found in the coastal area of the Bajo tribal community in Torokeku Village, South Konawe Regency. The research was conducted using descriptive qualitative analysis method. Collecting data through direct survey techniques in the field. The results obtained show that community-based coastal area management by seeking the development of coastal communities can be carried out through structural and non-structural approaches, so that in order to maintain these resources, their management must be carried out in a planned and integrated manner and able to provide the greatest benefit to all stakeholders, especially coastal communities, and minimize impacts and conflicts that may potentially occur. Â© Published under licence by IOP Publishing Ltd.</v>
      </c>
      <c r="J232" s="41">
        <f>IF(ISNUMBER(SEARCH("Yes",'2_all_summary'!$H231)),IF(ISNUMBER(SEARCH("Yes",'2_all_summary'!F231)),1,2),IF(ISNUMBER(SEARCH("No",'2_all_summary'!F231)),4,3))</f>
        <v>4</v>
      </c>
    </row>
    <row r="233" spans="7:10" x14ac:dyDescent="0.3">
      <c r="G233" s="41"/>
      <c r="H233" s="41" t="str">
        <f>'2_all_summary'!D232</f>
        <v>Positive Deviance Approach: Local Community-Based Solution (A Case Study of Peranakan Etawa Goat Farm)</v>
      </c>
      <c r="I233" s="41" t="str">
        <f>'2_all_summary'!E232</f>
        <v>The study aimed to analyze the potentials of Positive Deviance (PD) approach in addressing the problems of Peranakan Etawa (PE) goat farm. By using a qualitative approach, this research was conducted in the Kaligesing Sub-district, Purworejo Regency, Central Java. Data were obtained through in-depth interviews and observation. Participants were determined purposively, which include elements of smallholder farmers and the other stakeholders such as extension worker and the staffs of Agency of Agriculture Livestock Marine and Fisheries of Purworejo Regency. The results showed that the PD approach has a possibility to be applied in driving behavioral change that leads to the livestock management as agribusiness practices. It is powered by a situation where the livestock problem was not solely in the form of technical barriers. The existence of PD and the support of local leaders such as village heads as well as the commitment of small farmers themselves are necessary in order to successfully imply the agribusiness practices. Â© Published under licence by IOP Publishing Ltd.</v>
      </c>
      <c r="J233" s="41">
        <f>IF(ISNUMBER(SEARCH("Yes",'2_all_summary'!$H232)),IF(ISNUMBER(SEARCH("Yes",'2_all_summary'!F232)),1,2),IF(ISNUMBER(SEARCH("No",'2_all_summary'!F232)),4,3))</f>
        <v>4</v>
      </c>
    </row>
    <row r="234" spans="7:10" x14ac:dyDescent="0.3">
      <c r="G234" s="41"/>
      <c r="H234" s="41" t="str">
        <f>'2_all_summary'!D233</f>
        <v>Geophysical benthic habitat mapping in Lake Tanganyika (Tanzania): Implications for spatial planning of small-scale coastal protected areas</v>
      </c>
      <c r="I234" s="41" t="str">
        <f>'2_all_summary'!E233</f>
        <v>Optimizing community-based fisheries management to enhance both food resource and biodiversity conservation in large lakes requires detailed knowledge of benthic habitats, which determines suitability for fish breeding sites. This information is unavailable for much of Lake Tanganyika, whose fisheries are threatened by a warming climate, destructive harvesting practices, and sediment pollution. Lake Tanganyika possesses a remarkably diverse fish population. Much of this is concentrated in areas with water depths less than 30 m and on rocky substrate. Here, geophysical tools were used to map benthic habitats in a 21 km2 co-management area of the lake in western Tanzania. Echosounding defined the position of the 30-m isobath, which varies with proximity to deltas and rift-related faults. Side-scan sonar discriminated among four unique substrates: crystalline bedrock, calcite-cemented sandstones, mixed siliciclastic sediments, and shell-rich sediments. Unlithified mixed silts and sands constitute over 91% of the study area. Rocky substrate composed of crystalline basement and calcite-cemented sandstone make up the less than 9% of the substrate in the study area. Crystalline bedrock was present from 0 to 30 m water depth, whereas the calcite-cemented sandstones were encountered in water less than 5 m deep. The spatial organization of rocky substrates is interpreted to be controlled by basin structure and lake level history; these habitats make ideal targets for establishing new small-scale protected areas. The techniques illustrated in this study are broadly applicable elsewhere in Lake Tanganyika, and to other large lakes where data needs for placing conservation reserves are lacking. Â© 2020 International Association for Great Lakes Research</v>
      </c>
      <c r="J234" s="41">
        <f>IF(ISNUMBER(SEARCH("Yes",'2_all_summary'!$H233)),IF(ISNUMBER(SEARCH("Yes",'2_all_summary'!F233)),1,2),IF(ISNUMBER(SEARCH("No",'2_all_summary'!F233)),4,3))</f>
        <v>4</v>
      </c>
    </row>
    <row r="235" spans="7:10" x14ac:dyDescent="0.3">
      <c r="G235" s="41"/>
      <c r="H235" s="41" t="str">
        <f>'2_all_summary'!D234</f>
        <v>Emerging customs: Small-scale fishing practices in Aceh, Indonesia</v>
      </c>
      <c r="I235" s="41" t="str">
        <f>'2_all_summary'!E234</f>
        <v>Off the western coast of Sumatra among the islands of Pulau Banyak, fishing is the primary occupation for the men of Haloban. They are self-described "traditional" fishers, using low-tech gear and small boats to catch fish, octopus, lobster, and other sealife in the nearby coral reefs and mangroves. Women also regularly venture out into the deep mud of the mangroves to collect clams. Their efforts to extract livelihoods and subsistence from the reefs take place in an open-access commons with few formal institutions or enforcement mechanisms to regulate resource use. While explicit regulations and customary limitations on fishing in the coral reef commons are lacking, Haloban fishers improvise some common etiquette and practices that are adaptable to the shifting context.This case study presents Haloban fishers' use of the commons as situated practices, unarticulated and embedded within a complex social-ecological system. These practices reflect fishers' understanding of, and relationship with, their environment, and may represent a nascent form of local "rules-in-use", informing behavior without direct social mechanisms for enforcement. This paper presents research collected using ethnographic methods, including participant observation at sea. As NGOs and government agencies work to craft management plans that share use of the reefs with tourism and conservation, a better understanding of actual resource use and fishing practice may inform more nuanced, adaptable, and truly "local" community-based management. Â© 2014 Elsevier Ltd.</v>
      </c>
      <c r="J235" s="41">
        <f>IF(ISNUMBER(SEARCH("Yes",'2_all_summary'!$H234)),IF(ISNUMBER(SEARCH("Yes",'2_all_summary'!F234)),1,2),IF(ISNUMBER(SEARCH("No",'2_all_summary'!F234)),4,3))</f>
        <v>4</v>
      </c>
    </row>
    <row r="236" spans="7:10" x14ac:dyDescent="0.3">
      <c r="G236" s="41"/>
      <c r="H236" s="41" t="str">
        <f>'2_all_summary'!D235</f>
        <v>Use of monitoring data to support conservation management and policy decisions in Micronesia</v>
      </c>
      <c r="I236" s="41" t="str">
        <f>'2_all_summary'!E235</f>
        <v>Adaptive management implies a continuous knowledge-based decision-making process in conservation. Yet, the coupling of scientific monitoring and management frameworks remains rare in practice because formal and informal communication pathways are lacking. We examined 4 cases in Micronesia where conservation practitioners are using new knowledge in the form of monitoring data to advance marine conservation. These cases were drawn from projects in Micronesia Challenge jurisdictions that received funding for coupled monitoring-to-management frameworks and encompassed all segments of adaptive management. Monitoring in Helen Reef, Republic of Palau, was catalyzed by coral bleaching and revealed evidence of overfishing that led to increased enforcement and outreach. In Nimpal Channel, Yap, Federated States of Micronesia (FSM), monitoring the recovery of marine food resources after customary restrictions were put in place led to new, more effective enforcement approaches. Monitoring in Laolao Bay, Saipan, Commonwealth of the Northern Mariana Islands, was catalyzed by observable sediment loads from poor land-use practices and resulted in actions that reduced land-based threats, particularly littering and illegal burning, and revealed additional threats from overfishing. Pohnpei (FSM) began monitoring after observed declines in grouper spawning aggregations. This data led to adjusting marine conservation area boundaries and implementing market-based size class restrictions. Two themes emerged from these cases. First, in each case monitoring was conducted in a manner relevant to the social and ecological systems and integrated into the decision-making process. Second, conservation practitioners and scientists in these cases integrated culturally appropriate stakeholder engagement throughout all phases of the adaptive management cycle. More broadly, our study suggests, when describing adaptive management, providing more details on how monitoring and management activities are linked at similar spatial scales and across similar time frames can enhance the application of knowledge. Â© 2015, Society for Conservation Biology.</v>
      </c>
      <c r="J236" s="41">
        <f>IF(ISNUMBER(SEARCH("Yes",'2_all_summary'!$H235)),IF(ISNUMBER(SEARCH("Yes",'2_all_summary'!F235)),1,2),IF(ISNUMBER(SEARCH("No",'2_all_summary'!F235)),4,3))</f>
        <v>4</v>
      </c>
    </row>
    <row r="237" spans="7:10" x14ac:dyDescent="0.3">
      <c r="G237" s="41"/>
      <c r="H237" s="41" t="str">
        <f>'2_all_summary'!D236</f>
        <v>Predicting coastal fishing community characteristics in Tanzania using local monitoring data</v>
      </c>
      <c r="I237" s="41" t="str">
        <f>'2_all_summary'!E236</f>
        <v>Small-scale marine fisheries in Tanzania provide the main source of subsistence for coastal communities, yet due to poor management, they have been overexploited for decades. These coastal fisheries have historically been described as homogeneous in gear-use and fish community makeup. Yet, regional and local variability in the characteristics of these fishing communities was recently identified with community-based fisheries-dependent data. We proposed a flexible modeling approach that incorporated local monitoring data with spatial data to predict the spatial characteristics of the marine fisheries in Tanzania. The spatial models identified relationships between fishery landings and coral reef, seagrass, and mangrove habitat patch attributes, along with fisher density and a hydrologic index. Furthermore, the predicted spatial characteristics matched previously reported fishery characteristics in both districts. The maps developed by our modeling process provide a means for stakeholders and managers to understand the spatial distribution of their fisheries and in turn, focus on explicitly managing what, how, and where fishers operate. Overall, the flexible modeling approach developed here may act as a first step in incorporating local monitoring data into co-management frameworks, which may promote more sustainable fisheries management strategies in data-poor regions. Â© 2019 Elsevier Ltd</v>
      </c>
      <c r="J237" s="41">
        <f>IF(ISNUMBER(SEARCH("Yes",'2_all_summary'!$H236)),IF(ISNUMBER(SEARCH("Yes",'2_all_summary'!F236)),1,2),IF(ISNUMBER(SEARCH("No",'2_all_summary'!F236)),4,3))</f>
        <v>4</v>
      </c>
    </row>
    <row r="238" spans="7:10" x14ac:dyDescent="0.3">
      <c r="G238" s="41"/>
      <c r="H238" s="41" t="str">
        <f>'2_all_summary'!D237</f>
        <v>Local perceptions on social-ecological dynamics in latin america in three community-based natural resource management systems</v>
      </c>
      <c r="I238" s="41" t="str">
        <f>'2_all_summary'!E237</f>
        <v>Several examples of community-based natural resource management in Latin American social-ecological systems exist in which communities control the management of common-pool resources. Understanding community perceptions of the performance of these systems is essential to involve communities in sustainable management strategies. In this analysis of three areas in Colombia, Mexico, and Argentina, we analyzed the local perceptions of the social and environmental challenges faced by these social-ecological systems and how these challenges and drivers affect their resilience. To do this, we combined prospective structural analysis to unravel stakeholdersâ€™ perceptions of each systemâ€™s functioning along with network analysis to assess resilience. We identified external variables as the most influential variables in the Colombian and Argentine cases. In the Mexican case, larger influence is exerted by internal variables, particularly those linked to the governance system. The case study analysis revealed that the community-based natural resource management approach needs external support and recognition to work effectively. In the Argentine and Colombian cases, megaprojects were perceived as controllers with medium or strong influence but low dependence. The use of ancestral knowledge (Colombia), the history of land use (Mexico), and the history of the artisanal fishery (Argentina) were all perceived as common challenges to community- based natural resource management. In terms of social-ecological resilience, framed within the three-dimensional model of the adaptive cycle, all three social-ecological systems were considered to be highly connected and resilient but with different degrees of capacity or cumulative potential. Â© 2015 by the author(s). Published here under license by the Resilience Alliance.</v>
      </c>
      <c r="J238" s="41">
        <f>IF(ISNUMBER(SEARCH("Yes",'2_all_summary'!$H237)),IF(ISNUMBER(SEARCH("Yes",'2_all_summary'!F237)),1,2),IF(ISNUMBER(SEARCH("No",'2_all_summary'!F237)),4,3))</f>
        <v>4</v>
      </c>
    </row>
    <row r="239" spans="7:10" x14ac:dyDescent="0.3">
      <c r="G239" s="41"/>
      <c r="H239" s="41" t="str">
        <f>'2_all_summary'!D238</f>
        <v>A model of participatory community-based ecotourism and mangrove forest conservation in Ban Hua Thang, Thailand</v>
      </c>
      <c r="I239" s="41" t="str">
        <f>'2_all_summary'!E238</f>
        <v>This study aimed to synthesize a model of ecotourism management and mangrove forest conservation with community participation in Ban Hua Thang, Mueang District, Satun Province, Thailand. This was a mixed-methods investigation, employing both qualitative and quantitative approaches. The research tools were a structured interview, field survey, participant observation, and questionnaires. The study revealed that the community of Ban Hua Thang is a system of relatives, using the Muslim scripture in daily life with awareness of natural resources, conservation and culture. The process of community participation in managing mangrove forest and ecotourism comprises mutual goal setting, brainstorming on participatory management, joining actions, gaining benefits, and making assessments to achieve the goals. The model of ecotourism management and mangrove forest conservation through community participation consists of 1) a mutual goal to conserve natural resources and cultural heritage by building community pride, improving learning processes and boosting community income, 2) community-based tourism management by stakeholder administration, including structure, regulations, finance, evaluation, security, destination designation, hosttourist interaction and tourist services, 3) evaluation of feedback to stakeholders, and 4) key success factors, which rely on both internal and external supports such as the community cohesiveness, congruence of management strategy and community capital, especially the abundance of mangrove forest, cultural heritage and local fishery lifestyle. External factors include local government policy on promoting community-based tourism, the expansion of ecotourism, and tourist trends on social and environmental responsibility. Â© 2019 AJHTL /Author/s.</v>
      </c>
      <c r="J239" s="41">
        <f>IF(ISNUMBER(SEARCH("Yes",'2_all_summary'!$H238)),IF(ISNUMBER(SEARCH("Yes",'2_all_summary'!F238)),1,2),IF(ISNUMBER(SEARCH("No",'2_all_summary'!F238)),4,3))</f>
        <v>4</v>
      </c>
    </row>
    <row r="240" spans="7:10" x14ac:dyDescent="0.3">
      <c r="G240" s="41"/>
      <c r="H240" s="41" t="str">
        <f>'2_all_summary'!D239</f>
        <v>How effective is community-based management of freshwater resources? A review</v>
      </c>
      <c r="I240" s="41" t="str">
        <f>'2_all_summary'!E239</f>
        <v>Despite the existence of numerous research studies on community-based conservation, relatively few focus on the particularities of freshwater ecosystems. Freshwater ecosystems are distinct from terrestrial and marine ecosystems, exhibiting both greater concentrations of biodiversity and elevated threats. In addition, freshwater resources have distinct social, legal, political, and economic characteristics which limit the generalizability of community-based conservation research from other ecological domains. We examine peer-reviewed literature on community-based management of freshwater resources to understand and assess project contexts and outcomes. Our review indicates that studies of freshwater community-based management are limited in number and representativeness. While positive outcomes for both biodiversity and human well-being are commonly reported, limitations due to study design constrain the ability to infer the significance or causality of these effects. Overall, our analysis indicates that there are several gaps in the available research: across geographic regions, freshwater ecosystem types, intervention types, and environmental and human well-being outcome types. Given the importance of freshwater resources to Indigenous Peoples and local communities, our review highlights the critical need to generate evidence across more diverse contexts to achieve greater clarity on whether and how community-based projects can be most effective. Â© 2022 The Authors</v>
      </c>
      <c r="J240" s="41">
        <f>IF(ISNUMBER(SEARCH("Yes",'2_all_summary'!$H239)),IF(ISNUMBER(SEARCH("Yes",'2_all_summary'!F239)),1,2),IF(ISNUMBER(SEARCH("No",'2_all_summary'!F239)),4,3))</f>
        <v>4</v>
      </c>
    </row>
    <row r="241" spans="7:10" x14ac:dyDescent="0.3">
      <c r="G241" s="41"/>
      <c r="H241" s="41" t="str">
        <f>'2_all_summary'!D240</f>
        <v>Coral reef conservation incentives and revenue sharing</v>
      </c>
      <c r="I241" s="41" t="str">
        <f>'2_all_summary'!E240</f>
        <v>Coral reefs are at particular risk of overexploitation and extinction due to negative externalities from productive sectors such as tourism and fisheries. Increased reliance on tourism revenue means difficult trade-offs. This study proposes a community-based approach to conservation based on a bioeconomic model. We extend earlier work on exogenous reward-based conservation programs by specifying rewards contingent on the level of conservation effort. In addressing the questionâ€”whether effort-dependent revenue-sharing incentivizes local residents to engage in conservation activitiesâ€”the findings indicate that what matters is the relative size of reward, the degree of reliance on coral reefs as a source of revenue, and how the stock is perceived by economic agents, that is, whether they view coral reefs as a commodity or a nuisance. Â© The Author(s) 2020.</v>
      </c>
      <c r="J241" s="41">
        <f>IF(ISNUMBER(SEARCH("Yes",'2_all_summary'!$H240)),IF(ISNUMBER(SEARCH("Yes",'2_all_summary'!F240)),1,2),IF(ISNUMBER(SEARCH("No",'2_all_summary'!F240)),4,3))</f>
        <v>1</v>
      </c>
    </row>
    <row r="242" spans="7:10" x14ac:dyDescent="0.3">
      <c r="G242" s="41"/>
      <c r="H242" s="41" t="str">
        <f>'2_all_summary'!D241</f>
        <v>Restoration of small lakes through cooperative management: A suitable strategy for poverty-laden areas in developing countries?</v>
      </c>
      <c r="I242" s="41" t="str">
        <f>'2_all_summary'!E241</f>
        <v>Lake Rupa is a small, subtropical, shallow lake with a surface area of 100 ha situated 600 m a.s.l. in Central Himalaya, Nepal. This degraded lake was studied between 2000 and 2006, with the goal of determining whether or not it could be restored by a community-based cooperative of local people living in its catchment. Main threats to the lake, its aquatic life and its very existence include encroachment by excessive aquatic vegetation, sedimentation, and low in-lake concentrations of dissolved oxygen (DO). Small lakes (â‰¤ 500 ha) are relatively prone to the process of 'succession and climax', although they also can be of social, environmental and ecological importance. Thus, their disappearance could spark social chaos and disorder in areas already having to cope with other rapid environmental changes. This means that credible mechanisms for revitalizing or protecting small lakes are an important goal. Accordingly, a lake cooperative of 329 households living in close vicinity to Lake Rupa was formed in 2002, by prioritizing traditional fishers, women and other deprived community members with the goals of respecting the citizenry and equity. Following the cooperative's campaigns directed at weed removal and fish stocking, encroachment of vegetation on the lake margins was halted, its aquatic weeds became under control, and its fisheries improved. In addition to the cooperative's restoration activities, several water quality parameters, including water transparency and DO and chlorophyll-a concentrations, were monitored on a monthly basis. The measured water transparency was inconsistent, exhibiting large variations between 2000 and 2003. Relatively low, but consistent, values, however, were measured after 2004. The results imply that the removal of weeds, and sufficient nutrients and solar radiation are subsequently available to the lake's phytoplankton communities. Supporting this notion is that the chlorophyll-a concentration spiked to 205 Î¼ g L-1 in November 2006, the water transparency became consistent, and the DO concentration increased to &amp;gt;3.8 mg L-1 during the critical months (March-May) after 2004. These water quality indicators indicated improvement in the degraded Lake Rupa, suggesting that the establishment of cooperatives such as that highlighted in this study could be a powerful and sustainable mechanism for restoring degraded lakes in similar socioeconomic settings by maintaining equity, by connecting communities with their resources, and by facilitating integrity, equity, citizenry and social justice. Â© 2007 The Authors. Journal compilation Â© 2007 Blackwell Publishing Asia Pty Ltd.</v>
      </c>
      <c r="J242" s="41">
        <f>IF(ISNUMBER(SEARCH("Yes",'2_all_summary'!$H241)),IF(ISNUMBER(SEARCH("Yes",'2_all_summary'!F241)),1,2),IF(ISNUMBER(SEARCH("No",'2_all_summary'!F241)),4,3))</f>
        <v>4</v>
      </c>
    </row>
    <row r="243" spans="7:10" x14ac:dyDescent="0.3">
      <c r="G243" s="41"/>
      <c r="H243" s="41" t="str">
        <f>'2_all_summary'!D242</f>
        <v>Shuttling between land and sea: Contemporary practices among amis spearfishing men as a foundation for local marine-area management</v>
      </c>
      <c r="I243" s="41" t="str">
        <f>'2_all_summary'!E242</f>
        <v>This paper explores how the Amis people on the east coast of Taiwan who practice freediving spearfishing manage the local marine area. Among the coastal Amis people, freediving spearfishing is not only a way of life but is also closely related to ritual ceremonies. Amis spearfishing men are knowledgeable of the near-shore sea and coast, and the practice of spearfishing collectively cultivates their ability to deal with both public affairs and human relations in the community. However, the Taiwanese government regards spearfishing guns as weapons and restricts them. Furthermore, the assumption that spearfishing destroys the coral ecosystem and fishery resources means that the practice is often demonized or increasingly restrained. In this paper, I argue that local marine Traditional Ecological Knowledge (TEK) among Amis spearfishing men can be the foundation for local marine conservation under the concept of community-based natural-resource management (CBNRM), involving both the local Amis community and the government, in spite of both parties still having their own issues to overcome. Â© 2020 by the author.</v>
      </c>
      <c r="J243" s="41">
        <f>IF(ISNUMBER(SEARCH("Yes",'2_all_summary'!$H242)),IF(ISNUMBER(SEARCH("Yes",'2_all_summary'!F242)),1,2),IF(ISNUMBER(SEARCH("No",'2_all_summary'!F242)),4,3))</f>
        <v>4</v>
      </c>
    </row>
    <row r="244" spans="7:10" x14ac:dyDescent="0.3">
      <c r="G244" s="41"/>
      <c r="H244" s="41" t="str">
        <f>'2_all_summary'!D243</f>
        <v>Positive Social-Ecological Feedbacks in Community-Based Conservation</v>
      </c>
      <c r="I244" s="41" t="str">
        <f>'2_all_summary'!E243</f>
        <v>Marine area-based conservation measures including no-take zones (areas with no fishing allowed) are often designed through lengthy processes that aim to optimize for ecological and social objectives. Their (semi) permanence generates high stakes in what seems like a one-shot game. In this paper, we theoretically and empirically explore a model of short-term area-based conservation that prioritizes adaptive co-management: temporary areas closed to fishing, designed by the fishers they affect, approved by the government, and adapted every 5 years. In this model, no-take zones are adapted through learning and trust-building between fishers and government fisheries scientists. We use integrated social-ecological theory and a case study of a network of such fisheries closures (â€œfishing refugiaâ€) in northwest Mexico to hypothesize a feedback loop between trust, design, and ecological outcomes. We argue that, with temporary and adaptive area-based management, social and ecological outcomes can be mutually reinforcing as long as initial designs are ecologically â€œgood enoughâ€ and supported in the social-ecological context. This type of adaptive management also has the potential to adapt to climate change and other social-ecological changes. This feedback loop also predicts the dangerous possibility that low trust among stakeholders may lead to poor design, lack of ecological benefits, eroding confidence in the toolâ€™s capacity, shrinking size, and even lower likelihood of social-ecological benefits. In our case, however, this did not occur, despite poor ecological design of some areas, likely due to buffering by social network effects and alternative benefits. We discuss both the potential and the danger of temporary area-based conservation measures as a learning tool for adaptive co-management and commoning. Â© Copyright Â© 2021 Quintana, Giron-Nava, Urmy, Cramer, DomÃ­nguez-SÃ¡nchez, RodrÃ­guez-Van Dyck, Aburto-Oropeza, Basurto and Weaver.</v>
      </c>
      <c r="J244" s="41">
        <f>IF(ISNUMBER(SEARCH("Yes",'2_all_summary'!$H243)),IF(ISNUMBER(SEARCH("Yes",'2_all_summary'!F243)),1,2),IF(ISNUMBER(SEARCH("No",'2_all_summary'!F243)),4,3))</f>
        <v>4</v>
      </c>
    </row>
    <row r="245" spans="7:10" x14ac:dyDescent="0.3">
      <c r="G245" s="41"/>
      <c r="H245" s="41" t="str">
        <f>'2_all_summary'!D244</f>
        <v>Undernutrition in the isolated elderly poor: Perspectives from a developing country humanitarian program</v>
      </c>
      <c r="I245" s="41" t="str">
        <f>'2_all_summary'!E244</f>
        <v>Elderly people living in sub-Saharan countries are at risk of undernutrition due to food insecurity, feebleness and for some, abandonment. A cross-sectional community-based survey was conducted on 62 elderly men and women, aged 61-101 years, living in two isolated villages in the rural Ngara District of northwestern Tanzania. All subjects received supplemental food for 21 months prior to the survey from a local humanitarian program, The Village Angels of Tanzania (TVAT). The aim of this study was to compute the nutritional status of the participants using the anthropometric measurements of Body Mass Index (BMI), Mid Upper Arm Circumference (MUAC), and Triceps Skinfold (TSF), and to identify on-going program strategies to address their nutritional needs. SPSS version 24 and basic descriptive statistics were used to analyze all data. Based on the World Health Organization (WHO) accepted ranges for adults, the BMI data showed 53% men and 70% women were in the healthy range, 40% men and 21% women were undernourished, and 7% men and 9% women were mildly overweight. The MUAC cut-off point of â‰¤ 22.5 cm which corresponds to BMI &amp;lt; 18.5 kg/m 2 , the WHO cut-off reference for undernutrition, indicated 87% men and 72% women had both normal muscle mass and subcutaneous fat levels and 13% men and 28% women were undernourished. The TSF figures, also based on WHO ranges, indicated 88% men and 96% women had depleted fat stores and 12% men and 4% women had normal fat stores. Body Mass Index showed strong positive correlations with MUAC (r = 0.75, N = 62, p &amp;lt; 0.001) and with TSF (r = 0.58, N = 62, p &amp;lt; 0.001). The supplemental food likely played a positive role in the healthy weight status (BMI) and normal muscle mass and subcutaneous fat levels (MUAC) of the majority of participants (62%, 80% respectively) but not in their depleted fat stores status (TSF). These findings culminated in recommendations that adroitly targeted newly identified nutritional concerns. Increasing dietary variety, especially meat, fish, vegetables and fruits, and increasing the quantity and nutrient density of a nutritional powder made from stoneground peanuts, soya beans, maize, and millet were two new dietary strategies immediately implemented at the conclusion of the study. Positive TSF trends would support the effectiveness of TVAT's food delivery program to improve this crucial nutritional parameter for this population. Â© Afr. J. Food Agric. Nutr. Dev. 2019.</v>
      </c>
      <c r="J245" s="41">
        <f>IF(ISNUMBER(SEARCH("Yes",'2_all_summary'!$H244)),IF(ISNUMBER(SEARCH("Yes",'2_all_summary'!F244)),1,2),IF(ISNUMBER(SEARCH("No",'2_all_summary'!F244)),4,3))</f>
        <v>4</v>
      </c>
    </row>
    <row r="246" spans="7:10" x14ac:dyDescent="0.3">
      <c r="G246" s="41"/>
      <c r="H246" s="41" t="str">
        <f>'2_all_summary'!D245</f>
        <v>Signals of Potential Species Associations Offer Clues about Community Organisation of Stream Fish across Seasons</v>
      </c>
      <c r="I246" s="41" t="str">
        <f>'2_all_summary'!E245</f>
        <v>Environmental filtering, spatial factors and species interactions are fundamental ecological mechanisms for community organisation, yet the role of such interactions across different environmental and spatial settings remains mostly unknown. In this study, we investigated fish community organisation scenarios and seasonal species-to-species associations potentially reflecting biotic associations along the Qiupu River (China). Based on a latent variable approach and a tree-based method, we compared the relative contribution of the abiotic environment, spatial covariates and potential species associations for variation in the community structure, and assessed whether different assembly scenarios were modulated by concomitant changes in the interaction network structure of fish communities across seasons. We found that potential species associations might have been under-estimated in community-based assessments of stream fish. Omnivore species, since they have more associations with other species, were found to be key components sustaining fish interaction networks across different stream orders. Hence, we suggest that species interactions, such as predation and competition, likely played a key role in community structure. For instance, indices accounting for network structure, such as connectance and nestedness, were strongly correlated with the unexplained residuals from our latent variable approach, thereby re-emphasising that biotic signals, potentially reflecting species interactions, may be of primary importance in determining stream fish communities across seasons. Overall, our findings indicate that interaction network structures are a powerful tool to reflect the contribution of potential species associations to community assembly. From an applied perspective, this study should encourage freshwater ecologists to empirically capture and manage biotic constraints in stream ecosystems across different geographical and environmental settings, especially in the context of the ever-increasing impacts of human-induced local extinction debts and species invasions. Â© 2022 by the authors. Licensee MDPI, Basel, Switzerland.</v>
      </c>
      <c r="J246" s="41">
        <f>IF(ISNUMBER(SEARCH("Yes",'2_all_summary'!$H245)),IF(ISNUMBER(SEARCH("Yes",'2_all_summary'!F245)),1,2),IF(ISNUMBER(SEARCH("No",'2_all_summary'!F245)),4,3))</f>
        <v>4</v>
      </c>
    </row>
    <row r="247" spans="7:10" x14ac:dyDescent="0.3">
      <c r="G247" s="41"/>
      <c r="H247" s="41" t="str">
        <f>'2_all_summary'!D246</f>
        <v>A Ghostly Issue: Managing abandoned, lost and discarded lobster fishing gear in the Bay of Fundy in Eastern Canada</v>
      </c>
      <c r="I247" s="41" t="str">
        <f>'2_all_summary'!E246</f>
        <v>Abandoned, lost and discarded (ALD) fishing gear causes economic losses and hazards to safety at-sea for fishers and marine fauna. Thirty-two lobster fishers and 5 individuals from fisheries management agencies were interviewed from the Bay of Fundy (BoF), Eastern Canada to determine how to mitigate risk to marine fauna from ALD fishing gear. Results show that fishers across four lobster fishing areas within the BoF regularly lost gear; gear that was often not retrieved. Although fishers informally notified each other of gear losses and sometimes returned retrieved gear to owners, they avoided retrieving old and unidentifiable gear, because possession of this gear is prohibited under their license conditions. Interviews identified specific reporting, regulatory and community-based solutions to help estimate, manage and mitigate ALD fishing gear. Legalizing gear retrievals and establishing waste management systems is required to manage and mitigate ALD gear at-sea. Â© 2019 Elsevier Ltd</v>
      </c>
      <c r="J247" s="41">
        <f>IF(ISNUMBER(SEARCH("Yes",'2_all_summary'!$H246)),IF(ISNUMBER(SEARCH("Yes",'2_all_summary'!F246)),1,2),IF(ISNUMBER(SEARCH("No",'2_all_summary'!F246)),4,3))</f>
        <v>4</v>
      </c>
    </row>
    <row r="248" spans="7:10" x14ac:dyDescent="0.3">
      <c r="G248" s="41"/>
      <c r="H248" s="41" t="str">
        <f>'2_all_summary'!D247</f>
        <v>Fish catch during southwest monsoon season in taytay bay, northwest sulu sea, Philippines: With notes on live reef fisheries</v>
      </c>
      <c r="I248" s="41" t="str">
        <f>'2_all_summary'!E247</f>
        <v>Palawan produced 70 percent of the Philippinesâ€™ LRFT export. The municipality wanted to maintain or save its LRF and bay fisheries, thus the objectives of this study are to gather information on the status of CPUE and LRF in Taytay Bay, and to provide recommendations to fisheries planning and management. Standard catch survey method was used to estimate CPUE of different gears. Survey was conducted every day between August and September 2009, representing the mid-Southwest Monsoon fishing season. Nine fishing gears operating in the bay were recorded. Drift gillnet has the highest effort and fish biomass landed, followed by Hookah-spear gun. Bagnet has the highest CPUE followed by Bottom gillnet, and were most efficient gears in terms of catch/fisher/hour. However, Bagnet CPUE tended to decrease through the years. Hook and line fisher composed more than half of the fisherâ€™s population of the bay and was the priority livelihood. The total fishing effort would soon put pressure to the LRF resources. It will also likely create an unequal distribution of type of fishers in the bay, which will make bay fisheries unstable. The total catch in the bay per month during Southwest Monsoon period was estimated to be 337.2 t. Serranidae consisted only 5% of the total catch. Of this, 40% were Plectropomus leopardus, and the rest were composed of third class serranids and tiger groupers. Of the serranid species caught, 13% were sold alive, while the rest were sold fresh. The low catch and smaller sized live fish species indicate that LRF is under pressure and may not be viable anymore. This is alarming since so many fishermen were competing to catch the same depleting resource, which can eventually collapse if no immediate management schemes will be introduced. Highlights of recommendations are: bag net should not operate in the municipal waters, bottom gill net should be continuously promoted in the bay; status of red grouper stock/population should be monitored, and immediate regulatory management schemes must be in placed; community-based aquaculture of high demand-high priced species, with complete breeding and grow-out technology like Cromileptes altivelis must be introduced to lessen the pressure on existing LRF species; the government should find means to let fishers indulge in more diverse fisheries to have a stable fishing industry; and another survey must be conducted during the Northeast Monsoon period. Â© 2015 BIOFLUX SRL. All rights reserved.</v>
      </c>
      <c r="J248" s="41">
        <f>IF(ISNUMBER(SEARCH("Yes",'2_all_summary'!$H247)),IF(ISNUMBER(SEARCH("Yes",'2_all_summary'!F247)),1,2),IF(ISNUMBER(SEARCH("No",'2_all_summary'!F247)),4,3))</f>
        <v>4</v>
      </c>
    </row>
    <row r="249" spans="7:10" x14ac:dyDescent="0.3">
      <c r="G249" s="41"/>
      <c r="H249" s="41" t="str">
        <f>'2_all_summary'!D248</f>
        <v>Chapter 16: Histories and continuities of water governance in Northern Ghana</v>
      </c>
      <c r="I249" s="41" t="str">
        <f>'2_all_summary'!E248</f>
        <v>To counteract low water productivity in many developing countries, international donors promote community-based management. This practice was meant to replace top-down governmental approaches. In Ghana, the water sector came under review in the 1990s. Institutions have been decentralized, and management tasks transferred to communities, associations, and private-sector entities. While assigning ownership and responsibilities to communities is feasible for rural water management, the chapter shows that policy makers and practitioners tend to ignore the historical background of existing structures and antagonisms of traditional and present management systems. Implementation strategies are therefore prone to failure. The chapter analyzes the administrative history of water governance in Ghana and related problems to date. The case study on fisheries management has its setting in the Upper East Region of Ghana, where people use reservoirs to improve their livelihoods through irrigation, cattle watering, and fisheries. In the course of rehabilitation projects, rights and responsibilities of management have been handed over to user groups or associations and village committees. Clashing traditional, governmental, and participatory management strategies overtax communities to cope with responsibilities. Conflicts, mistrust, and overexploitation are some of the consequences.</v>
      </c>
      <c r="J249" s="41">
        <f>IF(ISNUMBER(SEARCH("Yes",'2_all_summary'!$H248)),IF(ISNUMBER(SEARCH("Yes",'2_all_summary'!F248)),1,2),IF(ISNUMBER(SEARCH("No",'2_all_summary'!F248)),4,3))</f>
        <v>4</v>
      </c>
    </row>
    <row r="250" spans="7:10" x14ac:dyDescent="0.3">
      <c r="G250" s="41"/>
      <c r="H250" s="41" t="str">
        <f>'2_all_summary'!D249</f>
        <v>Household preferences for pet keeping: Findings from a rural district of Sri Lanka</v>
      </c>
      <c r="I250" s="41" t="str">
        <f>'2_all_summary'!E249</f>
        <v>Pet ownership is an integral part of a modern-day family. It provides a wide range of benefits to humans. However, data on pet ownership are relatively limited from rural regions, Southern Asia and low-middle-income countries. We aim to report the prevalence and associated factors for pet ownership and veterinary visits in Anuradhapura, Sri Lanka. A community-based, cross-sectional study was conducted. An interviewer-administered questionnaire was used. Binary logistic regression was performed to determine significant associations between variables of interest and pet ownership (p &lt; 0.05). Out of the 532 households, 57% currently owned a pet. The most common pet was the dog owned by 41% of the households and the cat was the second most owned by 17%. Security (69% - 152/220) was the most common role for dogs at home while it was companionship for cats (31% - 27/88) and hobby for both birds (64% - 18/28) and fish (54% - 14/26). Most dogs (54% - 118/220) had one veterinary visit within the last year. Households with &gt;1 adult female [p = 0.02; OR = 1.61 (95% CI 1.09 to 2.36)], participants living alone [p = 0.03; OR = 0.24 (95% CI 0.07 to 0.86)] and Buddhists [p = 0.02; OR = 2.56 (95% CI 1.16 to 5.63)] were significantly associated with pet ownership. Pet ownership is common among people in Anuradhapura, Sri Lanka, with a few demographic factors having a significant association with pet ownership. Dogs are the most common type of pet and highlight the opportunity for research related to canine companionship and human health. Future research on such topics should consider the above-mentioned socio-demographic predictors as potential confounders. Â© 2022 Rathish et al. This is an open access article distributed under the terms of the Creative Commons Attribution License, which permits unrestricted use, distribution, and reproduction in any medium, provided the original author and source are credited.</v>
      </c>
      <c r="J250" s="41">
        <f>IF(ISNUMBER(SEARCH("Yes",'2_all_summary'!$H249)),IF(ISNUMBER(SEARCH("Yes",'2_all_summary'!F249)),1,2),IF(ISNUMBER(SEARCH("No",'2_all_summary'!F249)),4,3))</f>
        <v>4</v>
      </c>
    </row>
    <row r="251" spans="7:10" x14ac:dyDescent="0.3">
      <c r="G251" s="41"/>
      <c r="H251" s="41" t="str">
        <f>'2_all_summary'!D250</f>
        <v>Community based ecotourism development of Jatigede Reservoir in Pakualam Village of Darmaraja Sub district of Sumedang Regency</v>
      </c>
      <c r="I251" s="41" t="str">
        <f>'2_all_summary'!E250</f>
        <v>Jatigede Reservoir area has a role as a power plant, the provider of irrigation water, fisheries, and tourism. Tourism that is suitable to be developed in the reservoir area is ecotourism, which is a natural tourism that unites sustainably conservation, society, and travel. The purpose of this study was to identify the potential of Pakualam Village as ecotourism area, to analyze community involvement in ecotourism management, and to identify supporting and inhibiting factors in developing ecotourism in the Pakualam Village. This study used qualitative descriptive method with case study techniques. Data collection was carried out through observation, focus group discussion, in-depth interview and literature study. The data were analyzed using qualitative descriptive and technical boundary partner. The results showed that forest resources, rice fields and waters in Pakualam Village had the potential of ecotourism. In utilizing these potential resources, community involvement existed both as an initiator, implementer or beneficiary. The supporting factors of ecotourism that were found included the cool and natural beauty of natural panorama, the availability of typical culinary and the local wisdom of Pakualam Village community. The main inhibiting factors in the development of ecotourism in this area included poor road infrastructure, limited facilities and supporting institutions. Â© Published under licence by IOP Publishing Ltd.</v>
      </c>
      <c r="J251" s="41">
        <f>IF(ISNUMBER(SEARCH("Yes",'2_all_summary'!$H250)),IF(ISNUMBER(SEARCH("Yes",'2_all_summary'!F250)),1,2),IF(ISNUMBER(SEARCH("No",'2_all_summary'!F250)),4,3))</f>
        <v>4</v>
      </c>
    </row>
    <row r="252" spans="7:10" x14ac:dyDescent="0.3">
      <c r="G252" s="41"/>
      <c r="H252" s="41" t="str">
        <f>'2_all_summary'!D251</f>
        <v>Communities, knowledge and fisheries of the future</v>
      </c>
      <c r="I252" s="41" t="str">
        <f>'2_all_summary'!E251</f>
        <v>The 'human dimension' in fisheries management has historically been incorporated via a specific economic understanding of fisheries wedded to a single-species approach. Meeting the challenge of fisheries, however, will require a broadening of fisheries science towards an ecosystems-based approach. There is also the need for a parallel shift in social science understandings of fishing towards context and interrelationships amongst and between fishermen and fishing communities. While the move towards ecosystems is well underway, a corresponding movement in fisheries social science is less well established. The latter will require a commitment to new sources of data, methods and forms and scales of analysis. Promising initiatives that align with ecosystem-based approaches include the documentation and incorporation of Local Ecological Knowledge (LEK), cooperative research that bridges communicative and epistemological gaps between fishermen and scientists and community-level data collections and analyses emerging from legislative mandates and community-based advocacy. These examples suggest a reorientation of fisheries social science in step with ecosystem approaches. Copyright Â© 2007 Inderscience Enterprises Ltd.</v>
      </c>
      <c r="J252" s="41">
        <f>IF(ISNUMBER(SEARCH("Yes",'2_all_summary'!$H251)),IF(ISNUMBER(SEARCH("Yes",'2_all_summary'!F251)),1,2),IF(ISNUMBER(SEARCH("No",'2_all_summary'!F251)),4,3))</f>
        <v>4</v>
      </c>
    </row>
    <row r="253" spans="7:10" x14ac:dyDescent="0.3">
      <c r="G253" s="41"/>
      <c r="H253" s="41" t="str">
        <f>'2_all_summary'!D252</f>
        <v>Co-management policy can reduce resilience in traditionally managed marine ecosystems</v>
      </c>
      <c r="I253" s="41" t="str">
        <f>'2_all_summary'!E252</f>
        <v>Best-practice environmental policy often suggests co-management of marine resources as a means of achieving sustainable development. Here we consider the impacts of superimposing co-management policy, in the form of territorial user rights for fishers over an existing traditional community-based natural-resource management system in Chile. We consider a broad definition of co-management that includes a spectrum of arrangements between governments and user groups described by different levels of devolution of power. We used participatory rural appraisal techniques and questionnaires to understand the mechanisms that underpin the traditional management system for the bull-kelp "cochayuyo" (Durvillaea antarctica). Traditional management was based on the allocation of informal access rights through a lottery system. This system was controlled by a complex web of traditional institutions that were shown to be successful in terms of equity and resilience. Using a similar approach, we analyzed the effects of superimposing a government-led co-management policy into this traditional system. Two major effects of the new policy were encountered. First, traditional institutions were weakened, which had negative effects on the levels of trust within the community and intensified conflict among users. Second, the management system's adaptive capacity was reduced, thereby jeopardizing the ecosystem's resilience. Our results suggest that the devolution of power to this kind of fisher community still has not reached the level required for fishers to legally address the local deficiencies of the Chilean co-management policy. Additionally, legal adjustments must be made to accommodate traditionally managed ecosystems that offer benefits comparable to those mandated under the formal policy. A fuller understanding of the interactions between co-management and traditional institutions can help us to identify ways to promote resilience and facilitate equal access by mitigating the potential negative effects of co-management policy and informing its future implementation. Â© 2006 Springer Science+Business Media, Inc.</v>
      </c>
      <c r="J253" s="41">
        <f>IF(ISNUMBER(SEARCH("Yes",'2_all_summary'!$H252)),IF(ISNUMBER(SEARCH("Yes",'2_all_summary'!F252)),1,2),IF(ISNUMBER(SEARCH("No",'2_all_summary'!F252)),4,3))</f>
        <v>4</v>
      </c>
    </row>
    <row r="254" spans="7:10" x14ac:dyDescent="0.3">
      <c r="G254" s="41"/>
      <c r="H254" s="41" t="str">
        <f>'2_all_summary'!D253</f>
        <v>Coastal resource management in the Philippines: A case study in the Central Visayas region</v>
      </c>
      <c r="I254" s="41" t="str">
        <f>'2_all_summary'!E253</f>
        <v>The ongoing destruction of wild coastal resources in the Philippines is rendering vast tracts of coral reef and other marine habitats unable to support productive fisheries. Progressive approaches to coastal resource management integrate local resource users into management plans while seeking support and consistency of regulations from central government. This community-based or comanagement concept has spurred various interdisciplinary programs, including education in basic ecology, training in resource assessment and monitoring, creation of community-based marine sanctuaries, and research and development of alternate livelihoods. This article describes initiatives taking place in the Visayas region of the Philippines, including the roles of stakeholders, policymakers, educators, nongovernmental organizations, and central government.</v>
      </c>
      <c r="J254" s="41">
        <f>IF(ISNUMBER(SEARCH("Yes",'2_all_summary'!$H253)),IF(ISNUMBER(SEARCH("Yes",'2_all_summary'!F253)),1,2),IF(ISNUMBER(SEARCH("No",'2_all_summary'!F253)),4,3))</f>
        <v>4</v>
      </c>
    </row>
    <row r="255" spans="7:10" x14ac:dyDescent="0.3">
      <c r="G255" s="41"/>
      <c r="H255" s="41" t="str">
        <f>'2_all_summary'!D254</f>
        <v>Coastal habitats and their importance for the diversity of benthic communities: A species- and trait-based approach</v>
      </c>
      <c r="I255" s="41" t="str">
        <f>'2_all_summary'!E254</f>
        <v>Coastal habitats are used by a great variety of organisms during some or all stages of their life cycle. When assessing the link between biological communities and their environment, most studies focus on environmental gradients, whereas the comparison between multiple habitats is rarely considered. Consequently, trait-based aspects of biodiversity in and between habitats have received little attention. Here, we use the biological trait approach in addition to the more common species-based approach to examine trait and taxonomic diversity and composition of invertebrate and fish communities in different coastal habitats, common in the northern Baltic Sea. The habitats include bladderwrack (Fucus), seagrass (Zostera), rock with associated algal species (Rock), and bare sand (Sand). We found distinct differences in community diversity and composition between the habitats. For invertebrates, the sediment of the seagrass meadow had the highest taxonomic and trait richness and diversity, whereas Sand had the highest for fish. The highest dissimilarity in invertebrate community composition was between epifaunal (Rock, Fucus, Zostera Epifauna) and infaunal habitats (Sand, Zostera Infauna) on the one hand, and between vegetated (Zostera Infauna) and unvegetated sediments (Sand) on the other hand, emphasizing the major role vegetation plays in structuring communities. We demonstrate that fish community composition is distinct based on species, and to a lesser degree also distinct based on traits, in the different studied habitats. Both invertebrate and fish communities were more similar on a trait level than taxonomically among the habitats highlighting the presence of similar trait identities in the different habitats. Among the traits examined, Body size contributed most to dissimilarities among habitats for both invertebrates and fish, pointing out the ecological importance of body size for differentiating trait composition of communities. Based on our assessment of biodiversity, using the biological trait approach parallel to the taxonomic approach, we show that trait-based measures clearly provide additional information, such as key functions present in a habitat. This aspect cannot be captured by solely using taxonomic indices, which only shed light on diversity from a species identity point of view. Consequently, to include the ecological role of species, we recommend using biological traits in addition to species-based measures in the assessment of biodiversity, and especially in the management and conservation of coastal habitats, given the important ecosystem goods and services these areas provide. Â© 2019 Elsevier Ltd</v>
      </c>
      <c r="J255" s="41">
        <f>IF(ISNUMBER(SEARCH("Yes",'2_all_summary'!$H254)),IF(ISNUMBER(SEARCH("Yes",'2_all_summary'!F254)),1,2),IF(ISNUMBER(SEARCH("No",'2_all_summary'!F254)),4,3))</f>
        <v>4</v>
      </c>
    </row>
    <row r="256" spans="7:10" x14ac:dyDescent="0.3">
      <c r="G256" s="41"/>
      <c r="H256" s="41" t="str">
        <f>'2_all_summary'!D255</f>
        <v>Participatory planning of a community-based payments for ecosystem services initiative in Madagascar's mangroves</v>
      </c>
      <c r="I256" s="41" t="str">
        <f>'2_all_summary'!E255</f>
        <v>Although the dynamics of coastal resources are largely determined by the impacts of human users, spatially-explicit social data are rarely systematically integrated into coastal management planning in data-poor developing states. In order to plan a community-based mangrove payments for ecosystem services initiative in southwest Madagascar, we used two participatory approaches; public participation geographic information systems and concept modelling workshops â€“ with 10 coastal communities to investigate the dynamics and spatial distribution of the mangrove resources they use. In each village we conducted participatory mapping of land and resource use with different livelihood groups using printed satellite images, and concept modelling workshops to develop concept models of the mangrove social-ecological system (including the identification of threats and underlying drivers, and proposals for targeted management strategies). Each community then proposed mangrove zoning consisting of strict conservation zones, sustainable use zones and restoration zones. Following validation and ground-truthing, the proposed zones and management strategies formed the basis of the zoning and management plan for the mangrove. Participatory approaches proved a simple and reliable way to gather spatial data and better understand the relationships between the mangrove and those who use it. Moreover, participation stimulated mangrove users to consider resource trends, the impacts of their activities, and required management actions, promoting a collective â€˜buy-inâ€™ for the project. Since participation extended beyond research to the development of management zones, rules and strategies, we believe that community ownership of the project has been strengthened and the chances of successfully conserving the mangrove improved. Â© 2019 Elsevier Ltd</v>
      </c>
      <c r="J256" s="41">
        <f>IF(ISNUMBER(SEARCH("Yes",'2_all_summary'!$H255)),IF(ISNUMBER(SEARCH("Yes",'2_all_summary'!F255)),1,2),IF(ISNUMBER(SEARCH("No",'2_all_summary'!F255)),4,3))</f>
        <v>4</v>
      </c>
    </row>
    <row r="257" spans="7:10" x14ac:dyDescent="0.3">
      <c r="G257" s="41"/>
      <c r="H257" s="41" t="str">
        <f>'2_all_summary'!D256</f>
        <v>Transforming the social-ecological systems framework into a knowledge exchange and deliberation tool for comanagement</v>
      </c>
      <c r="I257" s="41" t="str">
        <f>'2_all_summary'!E256</f>
        <v>The social-ecological system framework (SESF) can be useful for applied research and management practice beyond its traditional academic applications. In this article we transform the SESF into an image-based practical tool to facilitate knowledge exchange and deliberation processes within community-based natural resource comanagement settings. We develop a transdisciplinary methodology to transform the SESF into simple and context relevant images that are understandable by nonspecialists, yet the image-based framework still conveys its core tenets of systems thinking, a checklist for system complexity and conceptualizing social-ecological interactions. We then demonstrate a mixed-method approach for testing the usefulness of the image-based framework for enhancing communication, knowledge exchange, and deliberation processes. We show how the academic uses of the SESF, its core tenets, can serve the same purpose for nonacademic actors. When transformed, the image-based SESF has potential to be a tool that can enhance communication and knowledge exchange between actors in governance settings. We demonstrate our methodology with small-scale fishers involved with comanagement in the Gulf of Nicoya, Costa Rica. In the example, we show how scientists must learn from fishers, to understand how they view their system, in order to make the image-based tool useful in context. We then test its usefulness by exploring the hypothesis that the image-based framework can help fishers discuss with more depth and complexity because it provides a simple conceptual base for systems thinking and a core set of variables to consider as interacting. Furthermore, we explore how using the framework during deliberation may be able to alter the social-psychological outcomes of participants using field experimental methods. We discuss our combined methodology, for transforming the framework and measuring deliberation impacts, while reflecting on new ways of thinking about how the SESF can be useful for applied research and practice. Â© 2019 by the author(s).</v>
      </c>
      <c r="J257" s="41">
        <f>IF(ISNUMBER(SEARCH("Yes",'2_all_summary'!$H256)),IF(ISNUMBER(SEARCH("Yes",'2_all_summary'!F256)),1,2),IF(ISNUMBER(SEARCH("No",'2_all_summary'!F256)),4,3))</f>
        <v>4</v>
      </c>
    </row>
    <row r="258" spans="7:10" x14ac:dyDescent="0.3">
      <c r="G258" s="41"/>
      <c r="H258" s="41" t="str">
        <f>'2_all_summary'!D257</f>
        <v>Conservation needs of the dugong Dugong dugon in Cambodia and Phu Quoc Island, Vietnam</v>
      </c>
      <c r="I258" s="41" t="str">
        <f>'2_all_summary'!E257</f>
        <v>This research was conducted to assess the location of population groups and conservation issues affecting dugongs Dugong dugon along the eastern Gulf of Thailand off Cambodia and Phu Quoc Island, Vietnam. Interviews in fishing communities in 2002 and 2004 along the Cambodian coast revealed that dugongs are sporadically found in fishing nets and their body parts are sold for a relatively large profit. During 4 days of aerial surveys in Cambodia in 2004 we saw no dugongs. We interviewed villagers in Phu Quoc Island, Vietnam, in 2002 and learnt that dugongs are regularly found and hunted, again for high profits. In both countries we recommend that legislation addressing threatened species be strengthened and enforced. In collaboration with the Cambodian and Vietnamese governments and NGOs, we propose the exploration of alternative non-destructive fishing methods and the initiation of an education campaign based on conservation of marine wildlife and the nearshore environment. National and transboundary management and community-based conservation are required in conjunction with strategies to address overfishing and poverty. Â© 2008 Fauna and Flora International.</v>
      </c>
      <c r="J258" s="41">
        <f>IF(ISNUMBER(SEARCH("Yes",'2_all_summary'!$H257)),IF(ISNUMBER(SEARCH("Yes",'2_all_summary'!F257)),1,2),IF(ISNUMBER(SEARCH("No",'2_all_summary'!F257)),4,3))</f>
        <v>4</v>
      </c>
    </row>
    <row r="259" spans="7:10" x14ac:dyDescent="0.3">
      <c r="G259" s="41"/>
      <c r="H259" s="41" t="str">
        <f>'2_all_summary'!D258</f>
        <v>Institutions and collective action in a Costa Rican small-scale fisheries cooperative: the case of CoopeTÃ¡rcoles R.L</v>
      </c>
      <c r="I259" s="41" t="str">
        <f>'2_all_summary'!E258</f>
        <v>CoopeTarcoles R.L is a cooperative on the Pacific coast of Costa Rica that has obtained better conditions for its members in the context of small-scale sustainable fisheries for over thirty years. Documents from the cooperative and interviews with diverse stakeholders provided information on the catalytic factors that have made CoopeTarcoles R.L advance towards small-scale fisheries sustainability. A political framework provided by the State concerned with social welfare, the adaptation of the organizational cooperative model to local needs and a community-based governance model for fishery management have been crucial in this regard. Information gathered shows that this collective enterprise has been able to create alternative and gender balanced sources of employment, lead environmental and ecosystem improvement and obtain better prices for fishery products across its three decades of existence. The cooperative, being a local, collective and inclusive initiative, has turned into an engine for community sustainable development, recognizing the value of small-scale fishersâ€™ identity and its importance for the well being of the area. Several factors combined to be crucial for the long-term vision of the fishers in the cooperative and their successful path towards sustainable development. This study highlights the initial support of the government for the creation of a collective organization with adequate infrastructure, the structural changes that led to responsible fishing being promoted by the recognition of a Marine Responsible Fishing Area, and the more equitable relationships supported 15Â years ago by another cooperative (CoopeSoliDar R.L.) dealing with human rights and marine conservation. Â© 2017, The Author(s).</v>
      </c>
      <c r="J259" s="41">
        <f>IF(ISNUMBER(SEARCH("Yes",'2_all_summary'!$H258)),IF(ISNUMBER(SEARCH("Yes",'2_all_summary'!F258)),1,2),IF(ISNUMBER(SEARCH("No",'2_all_summary'!F258)),4,3))</f>
        <v>4</v>
      </c>
    </row>
    <row r="260" spans="7:10" x14ac:dyDescent="0.3">
      <c r="G260" s="41"/>
      <c r="H260" s="41" t="str">
        <f>'2_all_summary'!D259</f>
        <v>Fish catch data: Less than what meets the eye</v>
      </c>
      <c r="I260" s="41" t="str">
        <f>'2_all_summary'!E259</f>
        <v>A recent opinion piece published in Nature summarises the differing views held by Pauly on the one hand, and by Hilborn and Branch on the other, regarding the challenge faced by fishery scientists in accurately determining the status of the world's fisheries. Both commentaries discuss whether the fisheries catch data published by FAO can by themselves be used to infer fishery status. The purpose of this short communication is to examine both views and to propose additional solutions to contribute to the understanding of fishery status globally. These may include expanding data-poor stock assessment methods as well as community-based data collection and monitoring programs, particularly in developing countries. Â© 2013 Elsevier Ltd.</v>
      </c>
      <c r="J260" s="41">
        <f>IF(ISNUMBER(SEARCH("Yes",'2_all_summary'!$H259)),IF(ISNUMBER(SEARCH("Yes",'2_all_summary'!F259)),1,2),IF(ISNUMBER(SEARCH("No",'2_all_summary'!F259)),4,3))</f>
        <v>4</v>
      </c>
    </row>
    <row r="261" spans="7:10" x14ac:dyDescent="0.3">
      <c r="G261" s="41"/>
      <c r="H261" s="41" t="str">
        <f>'2_all_summary'!D260</f>
        <v>Coral reefs: Artisanal fisheries and community-based management</v>
      </c>
      <c r="I261" s="41" t="str">
        <f>'2_all_summary'!E260</f>
        <v>The nations that make up East Asia incorporate an extensive coastline, and therefore the reliance on marine resources is traditionally high in many regions. While economic development has led to increased livelihood diversification and more commercial fishing, large areas remain heavily reliant on nearshore artisanal fisheries, often to satisfy subsistence lifestyles. The most widespread examples of this are nearshore fisheries surrounding coral reefs, which are found throughout Southeast Asia in particular. When the direct impacts of heavy reliance on these fisheries are combined with ecosystem deterioration and an ever expanding human population, reefassociated fisheries become a global conservation and management priority. This chapter will focus on the status of reef fisheries in Southeast Asia due to their well-recognised status as a priority for fisheries management throughout the region. The following will attempt to summarise the current status of reef fisheries in Southeast Asia as well as levels of reliance on them, before discussing the management options in effect there. Â© 2015 selection and editorial material, Paul G. Harris and Graeme Lang; individual chapters, the contributors.</v>
      </c>
      <c r="J261" s="41">
        <f>IF(ISNUMBER(SEARCH("Yes",'2_all_summary'!$H260)),IF(ISNUMBER(SEARCH("Yes",'2_all_summary'!F260)),1,2),IF(ISNUMBER(SEARCH("No",'2_all_summary'!F260)),4,3))</f>
        <v>4</v>
      </c>
    </row>
    <row r="262" spans="7:10" x14ac:dyDescent="0.3">
      <c r="G262" s="41"/>
      <c r="H262" s="41" t="str">
        <f>'2_all_summary'!D261</f>
        <v>Addressing Marine Wildlife Entanglement in Derelict Fishing Nets Using Community-Based Social Marketing: Case Study and Lessons Learnt</v>
      </c>
      <c r="I262" s="41" t="str">
        <f>'2_all_summary'!E261</f>
        <v>Background: Entanglement of marine species, particularly endangered sea turtles and cetaceans, in abandoned, lost or otherwise discarded fishing gear is a major conservation concern. Focus of the Article: This case study applies Community-Based Social Marketing (CBSM) to reduce marine wildlife net entanglement in the waters surrounding Masirah Island, a marine biodiversity hotspot in Oman. Importance to the Social Marketing Field: The study demonstrates the use of social marketing tools in biodiversity conservation, bringing new knowledge to the cross-application of these two fields. Methods: The CBSM methodology was applied to select behaviours, identify barriers and benefits, develop strategies and design a pilot study. The responsible disposal of derelict nets in skip bins was selected as the target behaviour, and a mix of behavioural change tools was applied to achieve change: convenience (installation of three skip bins), education (installation of informative signs, distribution of awareness posters, one-to-one engagement with fishers on the beaches), prompts (installation of signs and posters on vessels) and social norms (one-to-one engagement with key influencers and decision makers). The monitoring of behaviour change took place through structured observations over 23 weeks, focussing on the number of nets disposed of in the allocated skip bins. Results: Results showed a low level of behaviour adoption rate by skiff and launch vessel fisheries, respectively, 5.36% and 2.58%. Positive results were observed for a short time but did not reach the estimated target value throughout the study period. Recommendations for Research: Our pilot study did not lead to broad-scale implementation and we recommend further awareness and engagement with the target audience, trials of various behaviour change tools and increase field monitoring time. We further recommend the application and funding of behaviour change methods applied to fishers with the incorporation of conventional financial, conservation and regulatory tools to support resource management. Limitations: Our results show that focussing on specific behaviours with appropriate measurement is both resource and time demanding to solve pressing conservation problems, particularly ones generated by complex industries such as fishing. Various lessons, useful for other social marketers, have been drawn from our evaluation of the overall study. Â© The Author(s) 2021.</v>
      </c>
      <c r="J262" s="41">
        <f>IF(ISNUMBER(SEARCH("Yes",'2_all_summary'!$H261)),IF(ISNUMBER(SEARCH("Yes",'2_all_summary'!F261)),1,2),IF(ISNUMBER(SEARCH("No",'2_all_summary'!F261)),4,3))</f>
        <v>4</v>
      </c>
    </row>
    <row r="263" spans="7:10" x14ac:dyDescent="0.3">
      <c r="G263" s="41"/>
      <c r="H263" s="41" t="str">
        <f>'2_all_summary'!D262</f>
        <v>The effect of leadership and other contextual conditions on the ecological and socio-economic success of small-scale fisheries in Southeast Asia</v>
      </c>
      <c r="I263" s="41" t="str">
        <f>'2_all_summary'!E262</f>
        <v>Small scale fisheries (SSF) and communities that rely on them are increasingly at risk from social and environmental pressures. Leadership is commonly thought to be a crucial contextual condition to help alleviate those pressures in a variety of SSFs globally. This paper aims to explore how SSF leadership and other important contextual conditions act, alone and in combination, to influence desired social and ecological outcomes in SSFs. Fifty case studies from Southeast Asia were analyzed using Qualitative Comparative Analysis (QCA). QCA encourages theory-informed analysis that accounts for contextuality and can identify necessary and sufficient conditions that lead to 'successful' SSF outcomes. Our results demonstrated that multiple configurations of causal conditions - pathways - led to success and failure among SSF management efforts documented in the Southeast Asian case studies. Local leadership was found to be an important determinant of ecological and social success for many case studies but the absence of a local leadership does not necessarily signal community-based fisheries management will fail. Strong local leadership could, in fact, play an important role in achieving negative outcomes in some circumstances. Effective local leadership can be supported via high level institutions and communities, through access to resources, and simply through community-oriented motivations or intentions among leaders. While the SSFs in this study were diverse and complex socio-ecological systems, regularities among potential determinants of SSF success could be identified, suggesting that key ecological and social conditions affecting both social and ecological outcomes may, in the future, be used to identify interventions to support SSF management. This study highlighted the importance of research that considers societal processes and their interactions with the environment, and of the importance of continued efforts to fully document SSF management innovations and institutions over time. Â© 2015 Elsevier Ltd.</v>
      </c>
      <c r="J263" s="41">
        <f>IF(ISNUMBER(SEARCH("Yes",'2_all_summary'!$H262)),IF(ISNUMBER(SEARCH("Yes",'2_all_summary'!F262)),1,2),IF(ISNUMBER(SEARCH("No",'2_all_summary'!F262)),4,3))</f>
        <v>4</v>
      </c>
    </row>
    <row r="264" spans="7:10" x14ac:dyDescent="0.3">
      <c r="G264" s="41"/>
      <c r="H264" s="41" t="str">
        <f>'2_all_summary'!D263</f>
        <v>Assessing fishers' empowerment in inland openwater fisheries in Bangladesh</v>
      </c>
      <c r="I264" s="41" t="str">
        <f>'2_all_summary'!E263</f>
        <v>The Community Based Fisheries Management (CBFM) approach has made a significant contribution towards improvement of fishers' empowerment of inland openwater fisheries in Bangladesh aiming to manage their resources efficiently. This arrangement introduced CBFM approaches named fisher-led, community-led and women-led approach. A wider range of local institutional arrangements as community based organizations (CBOs) have been established through participatory process with legal entity. Now, the CBOs as local institutions and fishers are more empowered in participation of fishery management under co-management arrangement. The study reveals that there is still lack of institutional arrangement to be achieved at optimum level. This paper presents and assesses the empowerment status of the fisher communities in inland openwater fisheries under co-management arrangement in Bangladesh through Factor analysis and regression model. This study might have policy implication to replicate the community based fishery management approach to promote empowerment for better management. Â© 2011 Elsevier B.V.</v>
      </c>
      <c r="J264" s="41">
        <f>IF(ISNUMBER(SEARCH("Yes",'2_all_summary'!$H263)),IF(ISNUMBER(SEARCH("Yes",'2_all_summary'!F263)),1,2),IF(ISNUMBER(SEARCH("No",'2_all_summary'!F263)),4,3))</f>
        <v>4</v>
      </c>
    </row>
    <row r="265" spans="7:10" x14ac:dyDescent="0.3">
      <c r="G265" s="41"/>
      <c r="H265" s="41" t="str">
        <f>'2_all_summary'!D264</f>
        <v>Special area management planning in Ecuador's Rio Chone estuary</v>
      </c>
      <c r="I265" s="41" t="str">
        <f>'2_all_summary'!E264</f>
        <v>The preparation and adoption of community-based plans for sustainable use and development of coastal resources and areas has been one of the major early goals of the Ecuador coastal resources management program. Five special area plans have been prepared for the continental coast. Locally, these areas are known as Zonas Especiales de Manejo (ZEM). This paper summarizes the experience of the Coastal Resources Management Program in the process of helping local people to identify key management issues and to prepare and approve a ZEM plan containing local desires and policies for the sustainable use of natural resources.</v>
      </c>
      <c r="J265" s="41">
        <f>IF(ISNUMBER(SEARCH("Yes",'2_all_summary'!$H264)),IF(ISNUMBER(SEARCH("Yes",'2_all_summary'!F264)),1,2),IF(ISNUMBER(SEARCH("No",'2_all_summary'!F264)),4,3))</f>
        <v>4</v>
      </c>
    </row>
    <row r="266" spans="7:10" x14ac:dyDescent="0.3">
      <c r="G266" s="41"/>
      <c r="H266" s="41" t="str">
        <f>'2_all_summary'!D265</f>
        <v>Key Factors for Successful Implementation of HIV Prevention Services by THRIVE Community Collaboratives</v>
      </c>
      <c r="I266" s="41" t="str">
        <f>'2_all_summary'!E265</f>
        <v>Objective: The Targeted Highly Effective Interventions to Reverse the HIV Epidemic (THRIVE) demonstration project created collaboratives of health departments, community-based organizations, and clinical partners to improve HIV prevention services for men who have sex with men (MSM) and transgender women (TGW) of color. We administered an online survey from September 2018 through February 2019 to assess the collaboratives. Methods: We used a Likert scale to measure agreement on collaborative characteristics. We used Fisher exact tests to compare success ratings by health department employment and funding status. We created a radar chart to compare the percentage agreement on key characteristics of the most and least successful collaboratives. We used a general inductive approach in the qualitative analysis of open-ended question responses. Results: Of 262 survey recipients, 133 responded (51%); 49 (37%) respondents were from health departments. Most respondents (â‰¥70%) agreed that their collaborative is diverse, cooperates, meets regularly, has realistic goals, has effective leadership, and has effective communication. Most respondents (87%) rated their collaborative as successful in implementing HIV prevention services for MSM and TGW of color. Comparison of the most and least successful collaborative found the greatest difference in respondent agreement in the presence of effective leadership, communication, and adequate resources. The most commonly cited challenge in the open-ended questions was inadequate resources. The most commonly cited success was increased provision of services, particularly preexposure prophylaxis. Conclusions: Community collaboratives were considered successful by most collaborative members and may be an effective part of HIV prevention strategies. Â© 2021, Association of Schools and Programs of Public Health.</v>
      </c>
      <c r="J266" s="41">
        <f>IF(ISNUMBER(SEARCH("Yes",'2_all_summary'!$H265)),IF(ISNUMBER(SEARCH("Yes",'2_all_summary'!F265)),1,2),IF(ISNUMBER(SEARCH("No",'2_all_summary'!F265)),4,3))</f>
        <v>4</v>
      </c>
    </row>
    <row r="267" spans="7:10" x14ac:dyDescent="0.3">
      <c r="G267" s="41"/>
      <c r="H267" s="41" t="str">
        <f>'2_all_summary'!D266</f>
        <v>The influence of poverty and rabies knowledge on healthcare seeking behaviors and dog ownership, Cameroon</v>
      </c>
      <c r="I267" s="41" t="str">
        <f>'2_all_summary'!E266</f>
        <v>Background Rabies is a fatal encephalitis caused by lyssaviruses, with most human cases worldwide resulting from rabid dog bites. Although effective animal and human vaccines have been available for over 100 years, control efforts have not been adequately implemented on the global scale and rabies remains one of the greatest global zoonotic threats to human health. We conducted a knowledge, attitudes and practices survey in Northern Cameroon to describe dog ownership characteristics, rates of dog bites, and post-bite healthcare seeking behaviors. Methods The survey was performed in four rural Cameroonian communities. A structured community-based questionnaire was conducted over a 20-day period in April 2010, and focused on socio-economic factors correlated with gaps in rabies knowledge. Information pertaining to socio-demographics, as well as attitudes and practices with regard to animal bites and bite treatment practices were recorded. Characteristics of dog ownership such as dog confinement, resources provided to dogs, and dog vaccination status were examined. Human to dog ratios were compared on a linear scale to poverty scores by community. When applicable, 2-tailed Chi-square tests or Fisherâ€™s exact tests were calculated to determine relationships between variables. We also used One-way Analysis of Variance (ANOVA) to identify associations between rabies knowledge and wealth with dog ownership, dog vaccination, and human healthcare seeking behaviors. Independent variables were evaluated using multivariate logistic regression analysis. Results A total of 208 households were enrolled. Respondents were predominantly male (68.3%), with a median age of 43.6 years. Eighty-four households (39.9%) reported owning a total of 141 dogs (human dog ratio 10.4:1). The majority of dogs (61%) were allowed to roam freely. A history of rabies vaccination was reported for 30.8% of owned dogs. Respondents reported 11 bites during the two years preceding the survey (annual bite incidence was 2.6% [95% CI 1.4%â€“ 4.6%]). Only one person (9.1%) received rabies post-exposure prophylaxis (PEP), and none described symptoms of clinical illness consistent with rabies. Respondents who indicated that they would seek medical care and PEP after a dog bite had higher average wealth and rabies knowledge index scores (p = 0.01 and 0.04, respectively). Respondents who indicated that they would seek care from a traditional healer had significantly lower wealth scores, but not significantly different knowledge scores (p &lt; 0.01 and p = 0.49, respectively). Conclusions In the communities evaluated, the majority of dogs were allowed to roam freely and had no history of rabies vaccination; factors that favor enzootic transmission of canine rabies virus. We also identified a strong relationship between poverty and dog ownership. Bite events were relatively common among respondents, and very few victims reported utilizing health services to treat wounds. Increased wealth and knowledge were significantly associated with increased likelihood that a respondent would seek medical care and post-exposure prophylaxis. These findings indicate the need for educational outreach to raise awareness of dog rabies and proper prevention measures. Â© This is an open access article, free of all copyright, and may be freely reproduced, distributed, transmitted, modified, built upon, or otherwise used by anyone for any lawful purpose. The work is made available under the Creative Commons CC0 public domain dedication.</v>
      </c>
      <c r="J267" s="41">
        <f>IF(ISNUMBER(SEARCH("Yes",'2_all_summary'!$H266)),IF(ISNUMBER(SEARCH("Yes",'2_all_summary'!F266)),1,2),IF(ISNUMBER(SEARCH("No",'2_all_summary'!F266)),4,3))</f>
        <v>4</v>
      </c>
    </row>
    <row r="268" spans="7:10" x14ac:dyDescent="0.3">
      <c r="G268" s="41"/>
      <c r="H268" s="41" t="str">
        <f>'2_all_summary'!D267</f>
        <v>Calling for institutional arrangements in Napoleon Wrasse conservation and management in Indonesia: The Anambas Islands case</v>
      </c>
      <c r="I268" s="41" t="str">
        <f>'2_all_summary'!E267</f>
        <v>Cheilinus undulatus, or Napoleon wrasse â€“ though severely vulnerable to extinction - has become a highly sought-after luxury food for certain societies and has intensified its continuous market demand. Overfishing has been the key factor driving the collapse of its populations. Therefore, conservation and management have never been more urgent. This study explores Napoleon wrasse farming in Anambas, Indonesia. Data gathering was conducted through interviews, exploring the farming practices and export trade. The findings are showing the history of overfishing of adult fish, leading to larval capture as the tragedy of the commons in the nursery grounds. Farming practices causing no stocks replenishment. The government supports the promotion of sustainable activities such as spatial protection. LMMA shows the success of community based coral reef rehabilitation, and this bring opportunity to local communities to utilize Napoleon fish other than farming. However, even though spatial protection leads to institutional arrangement to control unsustainable practices, it needs an integration with calculation based on science to determine the sustainable export quota. Unfortunately, the Non Detriment Findings on Napoleon fish trade was not based on biological assessment, so even though the recent export practice is legal, but it cannot be considered as sustainable. It is also important to allocate the benefit of the farming to broader group so the power of the dominant becomes uncentralized. The more benefit earned by the farmers from sustainable fishery, the more easier it is to institutionalize social norms to avoid overfishing and achieve the conservation goals. Â© 2022 Elsevier Ltd</v>
      </c>
      <c r="J268" s="41">
        <f>IF(ISNUMBER(SEARCH("Yes",'2_all_summary'!$H267)),IF(ISNUMBER(SEARCH("Yes",'2_all_summary'!F267)),1,2),IF(ISNUMBER(SEARCH("No",'2_all_summary'!F267)),4,3))</f>
        <v>4</v>
      </c>
    </row>
    <row r="269" spans="7:10" x14ac:dyDescent="0.3">
      <c r="G269" s="41"/>
      <c r="H269" s="41" t="str">
        <f>'2_all_summary'!D268</f>
        <v>Solomon Islands: Coastal and marine ecosystems</v>
      </c>
      <c r="I269" s="41" t="str">
        <f>'2_all_summary'!E268</f>
        <v>Solomon Islands stretches across 1700 km and includes diverse island geographies and cultures due to the complex tectonic setting, island colonization history, and relative isolation. The proximity between deep ocean trenches and high volcanic summits has created spectacular marine biodiversity, with almost 500 coral and over 1000 reef fish species documented. While Solomon Islands has extensive mangrove, seagrass, and coral reef systems considered to be in reasonably healthy condition on a global scale, they are being increasingly threatened by overharvesting, runoff of land-based pollution, and climate change impacts. Although there are some sound pieces of environmental law and policy, the Solomon Islands Government lacks resources and capacity to adequately regulate development and extractive activities. Customary and community-based resource management systems are widespread and have promise for managing resource use, particularly through maintenance and restoration of local ecological knowledge, which helps maintain social-ecological resilience against future environmental and climate shocks. Â© 2019 Elsevier Ltd. All rights reserved.</v>
      </c>
      <c r="J269" s="41">
        <f>IF(ISNUMBER(SEARCH("Yes",'2_all_summary'!$H268)),IF(ISNUMBER(SEARCH("Yes",'2_all_summary'!F268)),1,2),IF(ISNUMBER(SEARCH("No",'2_all_summary'!F268)),4,3))</f>
        <v>1</v>
      </c>
    </row>
    <row r="270" spans="7:10" x14ac:dyDescent="0.3">
      <c r="G270" s="41"/>
      <c r="H270" s="41" t="str">
        <f>'2_all_summary'!D269</f>
        <v>Profiling the best-performing community medicine distributors for mass drug administration: A comprehensive, data-driven analysis of treatment for schistosomiasis, lymphatic filariasis, and soil-transmitted helminths in Uganda</v>
      </c>
      <c r="I270" s="41" t="str">
        <f>'2_all_summary'!E269</f>
        <v>Background: The most prevalent neglected tropical diseases are treated through blanket drug distribution that is reliant on lay community medicine distributors (CMDs). Yet, treatment rates achieved by CMDs vary widely and it is not known which CMDs treat the most people. Methods: In Mayuge District, Uganda, we tracked 6779 individuals (aged 1+ years) in 1238 households across 31 villages. Routine, community-based mass drug administration (MDA) was implemented for schistosomiasis, lymphatic filariasis, and soil-transmitted helminths. For each CMD, the percentage of eligible individuals treated (offered and ingested medicines) with at least one drug of praziquantel, albendazole, or ivermectin was examined. CMD attributes (more than 25) were measured, ranging from altruistic tendencies to socioeconomic characteristics to MDA-specific variables. The predictors of treatment rates achieved by CMDs were selected with least absolute shrinkage and selection operators and then analyzed in ordinary least squares regression with standard errors clustered by village. The influences of participant compliance and the ordering of drugs offered also were examined for the treatment rates achieved by CMDs. Results: Overall, only 44.89% (3043/6779) of eligible individuals were treated with at least one drug. Treatment rates varied amongst CMDs from 0% to 84.25%. Treatment rate increases were associated (p value&lt; 0.05) with CMDs who displayed altruistic biases towards their friends (13.88%), had friends who helped with MDA (8.43%), were male (11.96%), worked as fishermen/fishmongers (14.93%), and used protected drinking water sources (13.43%). Only 0.24% (16/6779) of all eligible individuals were noncompliant by refusing to ingest all offered drugs. Distributing praziquantel first was strongly, positively correlated (p value &lt; 0.0001) with treatment rates for albendazole and ivermectin. Conclusions: These findings profile CMDs who treat the most people during routine MDA. Criteria currently used to select CMDs - community-wide meetings, educational attainment, age, years as a CMD, etc. - were uninformative. Participant noncompliance and the provision of praziquantel before albendazole and ivermectin did not negatively impact treatment rates achieved by CMDs. Engaging CMD friend groups with MDA, selecting CMDs who practise good preventative health behaviours, and including CMDs with high-risk occupations for endemic infections may improve MDA treatment rates. Evidence-based guidelines are needed to improve the monitoring, selection, and replacement of CMDs during MDA. Â© 2019 The Author(s).</v>
      </c>
      <c r="J270" s="41">
        <f>IF(ISNUMBER(SEARCH("Yes",'2_all_summary'!$H269)),IF(ISNUMBER(SEARCH("Yes",'2_all_summary'!F269)),1,2),IF(ISNUMBER(SEARCH("No",'2_all_summary'!F269)),4,3))</f>
        <v>4</v>
      </c>
    </row>
    <row r="271" spans="7:10" x14ac:dyDescent="0.3">
      <c r="G271" s="41"/>
      <c r="H271" s="41" t="str">
        <f>'2_all_summary'!D270</f>
        <v>Degree of community participation in mangrove resources management as livelihood support in West Java, Indonesia</v>
      </c>
      <c r="I271" s="41" t="str">
        <f>'2_all_summary'!E270</f>
        <v>Mangrove forests in the northern coastal region of Pantai Bahagia Village, Muara Gembong, Bekasi Regency, West Java, form a crucial component of the livelihoods of coastal communities. However, mangrove systems are being degraded and lost at an alarming rate due to their conversion to aquaculture and abrasion since 1992. To overcome this problem, community of fishermen, naming themselves as Kelompok Sadar Wisata and Kelompok Bahagia Berkarya voluntarily started mangrove cultivation and began to implement Community-Based Mangrove Management (CBMM) with various approaches and outcomes. This study will examine and the participatory level of the CBMM practice within the community, analyze the achieved rehabilitation and its strategies to accomplish sustainable management of mangrove resources in the village through qualitative and descriptive statistic methods. The local data on institutions, socio-economic conditions, and mangrove resources utilization will be collected through in depth interviews with 40 key actors from 15 households. The study resulted that the degree of participatory in Pantai Bahagia Village is in the Delegated Power level, which means that citizen is given the permit to utilize the area to independently cultivate the mangrove area as long as it complies with government's regulation. Â© The Authors, published by EDP Sciences, 2018.</v>
      </c>
      <c r="J271" s="41">
        <f>IF(ISNUMBER(SEARCH("Yes",'2_all_summary'!$H270)),IF(ISNUMBER(SEARCH("Yes",'2_all_summary'!F270)),1,2),IF(ISNUMBER(SEARCH("No",'2_all_summary'!F270)),4,3))</f>
        <v>4</v>
      </c>
    </row>
    <row r="272" spans="7:10" x14ac:dyDescent="0.3">
      <c r="G272" s="41"/>
      <c r="H272" s="41" t="str">
        <f>'2_all_summary'!D271</f>
        <v>Claims and realities of community-based water resources management: A case study of rural fisheries in Ghana</v>
      </c>
      <c r="I272" s="41" t="str">
        <f>'2_all_summary'!E271</f>
        <v>To counteract low water productivity in many developing countries, international donors promote community-based management to replace top-down governmental approaches. In Ghana, the water sector was reviewed in the 1990s, which resulted in the decentralization of institutions and transfer of management tasks to communities, associations and private-sector entities. While assigning ownership and responsibilities to communities is feasible for rural water management, this Chapter shows that policy makers and practitioners tend to ignore the historical background of existing structures and antagonisms of traditional and present management systems. Implementation strategies are thus prone to failure. This Chapter analyses the administrative history of, and community-based participation in, water governance in Ghana from pre-colonial times to the present day. The case study on fisheries management has its setting in the Upper East Region of Ghana, where people use reservoirs to improve their livelihoods through irrigation, cattle watering and fisheries. In the course of rehabilitating projects, rights and responsibilities of management have been handed over to user groups or associations and village committees. Clashing traditional, governmental and participatory management strategies overtax communities to cope with responsibilities. These result in conflicts, mistrust and unsustainable resource exploitation. Â© 2010 by Nova Science Publishers, Inc. All rights reserved.</v>
      </c>
      <c r="J272" s="41">
        <f>IF(ISNUMBER(SEARCH("Yes",'2_all_summary'!$H271)),IF(ISNUMBER(SEARCH("Yes",'2_all_summary'!F271)),1,2),IF(ISNUMBER(SEARCH("No",'2_all_summary'!F271)),4,3))</f>
        <v>4</v>
      </c>
    </row>
    <row r="273" spans="7:10" x14ac:dyDescent="0.3">
      <c r="G273" s="41"/>
      <c r="H273" s="41" t="str">
        <f>'2_all_summary'!D272</f>
        <v>Adaptations to maintain the contributions of small-scale fisheries to food security in the Pacific Islands</v>
      </c>
      <c r="I273" s="41" t="str">
        <f>'2_all_summary'!E272</f>
        <v>In several Pacific Island countries and territories (PICTs), rapid population growth and inadequate management of coastal fish habitats and stocks is causing a gap to emerge between the amount of fish recommended for good nutrition and sustainable harvests from coastal fisheries. The effects of ocean warming and acidification on coral reefs, and the effects of climate change on mangrove and seagrass habitats, are expected to widen this gap. To optimise the contributions of small-scale fisheries to food security in PICTs, adaptations are needed to minimise and fill the gap. Key measures to minimise the gap include community-based approaches to: manage catchment vegetation to reduce sedimentation; maintain the structural complexity of fish habitats; allow landward migration of mangroves as sea level rises; sustain recruitment and production of demersal fish by managing â€˜sourceâ€™ populations; and diversify fishing methods to increase catches of species favoured by climate change. The main adaptions to help fill the gap in fish supply include: transferring some fishing effort from coral reefs to tuna and other large pelagic fish by scaling-up the use of nearshore fish aggregating devices; developing fisheries for small pelagic species; and extending the shelf life of catches by improving post-harvest methods. Modelling the effects of climate change on the distribution of yellowfin tuna, skipjack tuna, wahoo and mahi mahi, indicates that these species are likely to remain abundant enough to implement these adaptations in most PICTs until 2050. We conclude by outlining the policies needed to support the recommended adaptations. Â© 2018</v>
      </c>
      <c r="J273" s="41">
        <f>IF(ISNUMBER(SEARCH("Yes",'2_all_summary'!$H272)),IF(ISNUMBER(SEARCH("Yes",'2_all_summary'!F272)),1,2),IF(ISNUMBER(SEARCH("No",'2_all_summary'!F272)),4,3))</f>
        <v>1</v>
      </c>
    </row>
    <row r="274" spans="7:10" x14ac:dyDescent="0.3">
      <c r="G274" s="41"/>
      <c r="H274" s="41" t="str">
        <f>'2_all_summary'!D273</f>
        <v>Drivers and barriers to sustainable fisheries in two peri-urban impoundments in Zimbabwe</v>
      </c>
      <c r="I274" s="41" t="str">
        <f>'2_all_summary'!E273</f>
        <v>Fisheries sustainability is categorised through four conceptual pillars: ecological, economic, and social, including cultural and institutional. Much work on fisheries sustainability has been done in marine fisheries relative to inland fisheries. Two inland peri-urban impoundments, Chivero and Manyame in Zimbabwe, support numerous small-scale fisheries; however, environmental and socioeconomic variables threaten the sustainability of the fisheries. This study aimed to identify and contextualise drivers and barriers to sustainability of small-scale fisheries in these two peri-urban impoundments. We applied three frameworks, Fishery Performance Indicators, Community-Based Fishery Indicators and FAO Small-Scale Fisheries Indicators, to identify and contextualise the drivers and barriers. Quantitative and qualitative methods were used to collect data from fishers in the two impoundments. A structured questionnaire was administered to 115 fishers in 23 fishing companies operating in the two lakes. Fisheries income and revenue as well as food security are key drivers. Lack of postharvest equipment, volatile fish markets, water quality and quantity deterioration and fish stock decreases are key barriers to sustainability of fisheries in the two impoundments. There are subtle differences in the extent and impact of the drivers and barriers of fisheries sustainability in the two lakes. The differences relate to the uniqueness of the aquatic habitats, social constructs and fisheries operational frameworks in each lake. This suggests a need to assess fisheries sustainability using an integrated bottom-up approach starting from individual fisheries &lt; community fisheries &lt; global/generic fisheries. Â© 2019, South African Water Research Commission. All rights reserved.</v>
      </c>
      <c r="J274" s="41">
        <f>IF(ISNUMBER(SEARCH("Yes",'2_all_summary'!$H273)),IF(ISNUMBER(SEARCH("Yes",'2_all_summary'!F273)),1,2),IF(ISNUMBER(SEARCH("No",'2_all_summary'!F273)),4,3))</f>
        <v>4</v>
      </c>
    </row>
    <row r="275" spans="7:10" x14ac:dyDescent="0.3">
      <c r="G275" s="41"/>
      <c r="H275" s="41" t="str">
        <f>'2_all_summary'!D274</f>
        <v>Present status and approaches for the sustainable development of community based fish culture in seasonal floodplains of Bangladesh</v>
      </c>
      <c r="I275" s="41" t="str">
        <f>'2_all_summary'!E274</f>
        <v>Coordination among the different stakeholders at policy planning, implementation and target beneficiary level, particularly among the agencies responsible for development and management of water resources, agriculture and fisheries, is essential for overall sustainable development. Stocking of larger fingerlings at suitable stocking densities of endemic (rohu, catla, mrigal) and exotic (silver carp, bighead carp, common carp/mirror carp) species should be stocked at varying proportion. Floodplain fish production depends only on the natural fertility of the water bodies. Technological interventions should include the installation of low cost bamboo fencing at water inlet and outlet points and setting of ring culverts for maintaining suitable levels of water for fish culture without hampering the production of rice and other crops in the intervention areas, selective stocking with native and exotic carps, restricted fishing for certain period of time and guarding. It is expected to exert positive influences in enhancing the standing crop and biodiversity of non-stocked species of fishes in the intervention seasonal floodplain. Entry of fish larvae, hatchlings and young fry of wild non-stocked fishes into the seasonal floodplains because of large fence spacing (approximately 1.0 cm), could restrict fishing for certain period, undisturbed habitat and guarding could contribute to higher productivity and enhancement of fish biodiversity in the seasonal floodplains. Proper motivation and effective cooperation of the beneficiaries are extremely important to culture fish in the seasonal floodplains under community based management system. Institutional support and constant vigilance from the Department of Fisheries (DoF) and local administrations are indispensable to ensure the sustainability of fish culture initiatives in the seasonal floodplains. Active participation and involvement of the local community people in all stages of fish culture operation beginning from selection of floodplains, formation of floodplain management committee, planning of fish culture activities, exercise of technical intervention, selective stocking with large fingerlings, guarding, monitoring and supervision, adopting harvesting strategies, marketing and distribution of benefits are extremely essential to ensure sustainability of the program. Mutual trust, sense of respect and good working relationship among the committee members are the basic social elements required for the success of community based fish culture initiatives. Â© 2012 Asian Network for Scientific Information.</v>
      </c>
      <c r="J275" s="41">
        <f>IF(ISNUMBER(SEARCH("Yes",'2_all_summary'!$H274)),IF(ISNUMBER(SEARCH("Yes",'2_all_summary'!F274)),1,2),IF(ISNUMBER(SEARCH("No",'2_all_summary'!F274)),4,3))</f>
        <v>4</v>
      </c>
    </row>
    <row r="276" spans="7:10" x14ac:dyDescent="0.3">
      <c r="G276" s="41"/>
      <c r="H276" s="41" t="str">
        <f>'2_all_summary'!D275</f>
        <v>Patterns of catch and trophic signatures illustrate diverse management requirements of coastal fisheries in Solomon Islands</v>
      </c>
      <c r="I276" s="41" t="str">
        <f>'2_all_summary'!E275</f>
        <v>Coastal fisheries are a critical component of Pacific island food systems; they power village economies and provide nutritious aquatic foods. Many coastal women and men actively fishing in this region rely on multi-species fisheries, which given their extraordinary diversity are notoriously difficult to both characterize, and to manage. Understanding patterns of fishing, diversity of target species and drivers of these patterns can help define requirements for sustainable management and enhanced livelihoods. Here we use a 12-month data set of 8535 fishing trips undertaken by fishers across Malaita province, Solomon Islands, to create fisheries signatures for 13 communities based on the combination of two metrics; catch per unit effort (CPUE) and catch trophic levels. These signatures are in turn used as a framework for guiding suitable management recommendations in the context of community-based resource management. While a key proximate driver of these patterns was fishing gear (e.g. angling, nets or spearguns), market surveys and qualitative environmental information suggest that community fishing characteristics are coupled to local environmental features more than the market value of specific species they target. Our results demonstrate that even within a single island not all small-scale fisheries are equal, and effective management solutions ultimately depend on catering to the specific environmental characteristics around individual communities. Â© 2022, The Author(s).</v>
      </c>
      <c r="J276" s="41">
        <f>IF(ISNUMBER(SEARCH("Yes",'2_all_summary'!$H275)),IF(ISNUMBER(SEARCH("Yes",'2_all_summary'!F275)),1,2),IF(ISNUMBER(SEARCH("No",'2_all_summary'!F275)),4,3))</f>
        <v>1</v>
      </c>
    </row>
    <row r="277" spans="7:10" x14ac:dyDescent="0.3">
      <c r="G277" s="41"/>
      <c r="H277" s="41" t="str">
        <f>'2_all_summary'!D276</f>
        <v>Community resilience mechanism in an unexpected extreme weather event: An analysis of the Kerala floods of 2018, India</v>
      </c>
      <c r="I277" s="41" t="str">
        <f>'2_all_summary'!E276</f>
        <v>Community actions have a significant role in disaster response. This study analyses the socio-demographic and satisfaction variables within community resilience in the context of the Kerala floods of 2018 and elucidates its gaps from the perspective of a developing country. The data from the self-administered questionnaire survey among the fishermen who were prominent amongst the first responders during this flood were analyzed using SPSS. Global literature was also reviewed to examine the status of community resilience and its effectiveness in holistic disaster management. This is an issue which has rarely been addressed in past studies from India. The results indicate that the majority of the first responder-fishermen had a primary educational background. They have participated in the rescue mission as groups without much previous experience, but felt high levels of self-satisfaction afterwards. These first responders were well aware of coastal disasters, but had limited exposure to disaster preparedness and mock drills. Although hampered by limited physical and financial resources, they could effectively utilize their social capacities during the disaster. The importance of bottom up approach in disaster management, comprising â€˜Community-Based Disaster Risk Managementâ€™ (CBDRM) which can transform vulnerable communities to resilient communities is underlined in this study. The importance of the resilience of the local population, especially the fishermen community in local disaster response is highlighted, and the shortcomings in the current practices are identified. An attempt is also made to recognize and promote further potential through training, awareness and proper early warning. Â© 2020 Elsevier Ltd</v>
      </c>
      <c r="J277" s="41">
        <f>IF(ISNUMBER(SEARCH("Yes",'2_all_summary'!$H276)),IF(ISNUMBER(SEARCH("Yes",'2_all_summary'!F276)),1,2),IF(ISNUMBER(SEARCH("No",'2_all_summary'!F276)),4,3))</f>
        <v>4</v>
      </c>
    </row>
    <row r="278" spans="7:10" x14ac:dyDescent="0.3">
      <c r="G278" s="41"/>
      <c r="H278" s="41" t="str">
        <f>'2_all_summary'!D277</f>
        <v>Community-based watershed restoration in He'eia (He'eia ahupua'a), O'ahu, Hawaiian Islands</v>
      </c>
      <c r="I278" s="41" t="str">
        <f>'2_all_summary'!E277</f>
        <v>Historically, Hawaiian lands were divided into ahupua'a, adjacent watersheds stretching from mountains to sea. While communities once farmed, cared for, and sustained a spiritual land ethic toward ahupua'a holistically from mauka (mountainside) to makai (seaside), today many are no longer the clean and productive watersheds they once were as these traditional practices have fallen away. In He'eia, an ahupua'a on the island of O'ahu, several nonprofit organizations are working to revitalize a cohesive ahupua'a management system that can serve as a model for other ahupua'a in Hawai'i and around the Pacific, as well as serve as an example of holistic management practices in the twenty-first century. In the uplands, one organization works to restore the ahupua'a's stream by removing invasive plant species and replanting native flora. In the kula lands (flatlands), another group works to restore the wetland that filters inflow into the bay by planting kalo (taro) and revitalizing traditional Hawaiian polyculture. At the seashore, a third nonprofit is working to restore an 800-year-old fishpond with the intent to promote food security while conducting research on Hawaiian history and water quality. All three groups run extensive educational programs for locals and visitors of all ages and work to keep pollutants out of the watershed and stream as it flows downhill and out onto the reef. By weaving modern technologies, tools, and information together with stories, songs, and attitudes that embody deep and ancient ties between mankind and land, this creative and cooperative management is returning food security, sustainable culture, and resilience to the hands of the community. Â© 2017 by the Regents of the University of California.</v>
      </c>
      <c r="J278" s="41">
        <f>IF(ISNUMBER(SEARCH("Yes",'2_all_summary'!$H277)),IF(ISNUMBER(SEARCH("Yes",'2_all_summary'!F277)),1,2),IF(ISNUMBER(SEARCH("No",'2_all_summary'!F277)),4,3))</f>
        <v>4</v>
      </c>
    </row>
    <row r="279" spans="7:10" x14ac:dyDescent="0.3">
      <c r="G279" s="41"/>
      <c r="H279" s="41" t="str">
        <f>'2_all_summary'!D278</f>
        <v>Dependence on forest resources and tropical deforestation in Ghana</v>
      </c>
      <c r="I279" s="41" t="str">
        <f>'2_all_summary'!E278</f>
        <v>In Ghana, forests provide many products on which the local population subsists. However, these resources are depleting due to a variety of factors including agricultural expansion and over-exploitation of forest resources. This paper presents an analysis of the level of local dependence on forest resources and its implications for forest management in Ghana. The paper also outlines the causes of continuing deforestation in the studied region from the perspective of the local residents and discusses what role they could play in addressing the problem. The aim is to share more light on the current causes of deforestation and make suggestions for improved community-based forest management practices that could help to reduce deforestation. Primary data was collected through personal interviews and focus group discussions with 431 household heads randomly selected from three Forest Districts in Ghana. The survey showed that income from agriculture constituted 60% of the average total rural household income. Forest income provided 38% of total household income, and off-farm income 2%. The four most highly ranked causes of deforestation are poverty-driven agriculture, lack of alternative rural wage employment other than farming, household population levels, and conflict in traditional land practices. This shows a shift in the view of local people who in the past were quick to blame logging companies and government policies for deforestation. The majority of the respondents depended on wild animals like snail, bush meat, wild honey and wild and cultivated vegetables. Given the reasons for deforestation, much thought needs to go into agroforestry practices (e.g. snail farming, bee keeping, fish farming, and vegetable production) in efforts to reduce deforestation, which are currently less promoted. Â© 2007 Springer Science+Business Media B.V.</v>
      </c>
      <c r="J279" s="41">
        <f>IF(ISNUMBER(SEARCH("Yes",'2_all_summary'!$H278)),IF(ISNUMBER(SEARCH("Yes",'2_all_summary'!F278)),1,2),IF(ISNUMBER(SEARCH("No",'2_all_summary'!F278)),4,3))</f>
        <v>4</v>
      </c>
    </row>
    <row r="280" spans="7:10" x14ac:dyDescent="0.3">
      <c r="G280" s="41"/>
      <c r="H280" s="41" t="str">
        <f>'2_all_summary'!D279</f>
        <v>Comparison of prone and upright, stereotactic, and tomosynthesis-guided biopsies with secondary analysis of ultrasound-occult architectural distortions</v>
      </c>
      <c r="I280" s="41" t="str">
        <f>'2_all_summary'!E279</f>
        <v>Objectives: Compare prone and upright, stereotactic, and tomosynthesis-guided vacuum-assisted breast biopsies (prone DM-VABB, prone DBT-VABB, upright DM-VABB, and upright DBT-VABB) in a community-practice setting and review outcomes of ultrasound-occult architectural distortions (AD). Methods: Consecutive biopsies performed at two community-based breast centers from 2016 to 2019 were retrospectively reviewed. Technical details of each procedure and patient outcomes were recorded. Separate analyses were performed for ultrasound-occult ADs. Two sample t-tests and Fisherâ€™s exact test facilitated comparisons. Results: A total of 1133 patients underwent 369 prone DM-VABB, 324 prone DBT-VABB, 437 upright DM-VABB, and 123 upright DBT-VABB with 99.2%, 100%, 99.3%, and 99.2% success, respectively (p-values &gt; 0.25). Mean lesion targeting times were greater for prone biopsy (minutes: 6.94 prone DM-VABB, 8.54 prone DBT-VABB, 5.52 upright DM-VABB, and 5.51 upright DBT-VABB; p-values &lt; 0.001), yielding longer total prone procedure times for prone biopsy (p &lt; 0.001). Compared to DM-VABB, DBT-VABB used fewer exposures (p &lt; 0.001) and more commonly targeted AD, asymmetries, or masses (p &lt; 0.001). Malignancy rates were similar between procedures: prone DM-VABB 22.4%, prone DBT-VABB 21.9%, upright DM-VABB 22.8%, and upright DBT-VABB 17.2% (p-values &gt; 0.19). One hundred forty of the 1133 patients underwent 145 biopsies for ultrasound-occult AD (143 DBT-VABB and 2 DM-VABB). Biopsy yielded 27 malignancies and 47 high-risk lesions (74 of 145, 51%). Malignancy rate was 20.7% after surgical upgrade of one benign-discordant and two high-risk lesions. Conclusions: All biopsy procedure types were extremely successful. The 20.7% malignancy rate for ultrasound-occult AD confirms a management recommendation for tissue diagnosis. Upright biopsy was faster than prone biopsy, and DBT-VABB used fewer exposures than DM-VABB. Clinical relevance: Our results highlight important differences between prone DM-VABB, prone DBT-VABB, upright DM-VABB, and upright DBT-VABB. Moreover, the high likelihood of malignancy for ultrasound-occult AD will provide confidence in recommending tissue diagnosis in lieu of observation or clinical follow-up. Key Points: â€¢ Upright and prone stereotactic and tomosynthesis-guided breast biopsies were safe and effective in the community-practice setting. â€¢ The malignancy rate for ultrasound-occult architectural distortion of 20.7% confirms the management recommendation for biopsy. â€¢ Upright procedures were faster than prone procedures, and tomosynthesis-guided biopsy used fewer exposures than stereotactic biopsy. Â© 2023, The Author(s), under exclusive licence to European Society of Radiology.</v>
      </c>
      <c r="J280" s="41">
        <f>IF(ISNUMBER(SEARCH("Yes",'2_all_summary'!$H279)),IF(ISNUMBER(SEARCH("Yes",'2_all_summary'!F279)),1,2),IF(ISNUMBER(SEARCH("No",'2_all_summary'!F279)),4,3))</f>
        <v>4</v>
      </c>
    </row>
    <row r="281" spans="7:10" x14ac:dyDescent="0.3">
      <c r="G281" s="41"/>
      <c r="H281" s="41" t="str">
        <f>'2_all_summary'!D280</f>
        <v>Sustainability of Community-Based Organizations in Bangladesh</v>
      </c>
      <c r="I281" s="41" t="str">
        <f>'2_all_summary'!E280</f>
        <v>Community-based management of commons is now widely promoted, but the sustainability of project based institutions has been questioned. In Bangladesh since the mid-1990s many community-based organizations (CBOs) have been formed to manage fisheries and water, empower local communities, and achieve a fairer distribution of benefits. Assessment of 153 CBOs receiving limited facilitation to share lessons revealed that most improved the productivity of their commons and broadened their management activities. They also strengthened governance (transparency in financial management and elections of leaders), and empowerment of the poor including access to natural resources. CBOs involving a range of stakeholders managing larger diverse floodplains and rivers have sustained and improved their practices just as well as where smaller communities manage small, well-defined water bodies. CBOs were able to reduce local conflicts despite complex natural resource interactions, but the long-term future of these achievements depends on an enabling co-management policy. Â© 2013 Copyright Taylor and Francis Group, LLC.</v>
      </c>
      <c r="J281" s="41">
        <f>IF(ISNUMBER(SEARCH("Yes",'2_all_summary'!$H280)),IF(ISNUMBER(SEARCH("Yes",'2_all_summary'!F280)),1,2),IF(ISNUMBER(SEARCH("No",'2_all_summary'!F280)),4,3))</f>
        <v>4</v>
      </c>
    </row>
    <row r="282" spans="7:10" x14ac:dyDescent="0.3">
      <c r="G282" s="41"/>
      <c r="H282" s="41" t="str">
        <f>'2_all_summary'!D281</f>
        <v>Ten years of dynamic co-management of a multi-species reef fishery</v>
      </c>
      <c r="I282" s="41" t="str">
        <f>'2_all_summary'!E281</f>
        <v>Co-management, a governance process whereby management responsibility is shared between resource users and other collaborators, is a mainstream approach for governing social and ecological aspects of small-scale fisheries. While many assessments of co-management are available for single time periods, assessments across longer time-scales are rareâ€“meaning the dynamic nature, and long-term outcomes, of co-management are insufficiently understood. In this study we analyse ten-years of catch and effort data from a co-managed, multi-species reef fishery in Solomon Islands. To further understand social, ecological and management dynamics we also draw on interviews with fishers and managers that had been conducted throughout the same decade. We aimed to answer (1) what are the temporal trends in fishing effort, harvesting efficiency, and catch composition within and beyond a periodically-harvested closure (i.e. a principal and preferred management tool in Pacific island reef fisheries), and, (2) what are the internal and external drivers that acted upon the fishery, and its management. Despite high fishing effort within the periodically-harvested closure, catch per unit effort remained stable throughout the ten years. Yet the taxonomic composition of catch changed substantially as species targeted early in the decade became locally depleted. These observations indicate that both the frequency of harvesting and the volumes harvested may have outpaced the turnover rates of target species. We argue that this reflects a form of hyperstability whereby declining abundance is not apparent through catch per unit effort since it is masked by a shift to alternate species. While the community sustained and adapted their management arrangements over the decade as a response to internal pressures and some signs of resource changes, some external social and ecological drivers were beyond their capabilities to govern. We argue the collaborative, knowledge exchange, and learning aspects of adaptive co-management may need even more attention to deal with this complexity, particularly as local and distal pressures on multi-species fisheries and community governance intensify. Graphical abstract: [Figure not available: see fulltext.] Â© 2022, The Author(s).</v>
      </c>
      <c r="J282" s="41">
        <f>IF(ISNUMBER(SEARCH("Yes",'2_all_summary'!$H281)),IF(ISNUMBER(SEARCH("Yes",'2_all_summary'!F281)),1,2),IF(ISNUMBER(SEARCH("No",'2_all_summary'!F281)),4,3))</f>
        <v>4</v>
      </c>
    </row>
    <row r="283" spans="7:10" x14ac:dyDescent="0.3">
      <c r="G283" s="41"/>
      <c r="H283" s="41" t="str">
        <f>'2_all_summary'!D282</f>
        <v>Estimating survival in a remote community-based fishery using acoustic telemetry</v>
      </c>
      <c r="I283" s="41" t="str">
        <f>'2_all_summary'!E282</f>
        <v>Small-scale fisheries are often considered data poor due to a myriad of complex factors. Precise estimates of key demographic rates are central to the sustainable management of these fisheries. We used 3 years of acoustic telemetry data to derive survival estimates of Greenland halibut (Reinhardtius hippoglossoides; n = 255) within a small-scale community fishery in Pangnirtung, Nunavut. Cormackâ€“Jollyâ€“Seber survival estimates were similar for the three top models (quarterly Ï†&amp;gt; 0.80) and detection probability varied with time and as a result of different tag configurations used (pTag type+t ). Survival also differed depending on the location and timing of fish tagging (Ï†Catch; summer vs. winter). A further joint analysis combining detections of live fish and returned tags estimated quarterly survival and site fidelity probability (s = 0.97, 0.92â€“1.00 CI (credible interval) and f = 0.96, 0.92â€“1.00 CI, respectively). Survival estimates were unachievable using traditional tagging methods, highlighting the value of acoustic telemetry markâ€“recapture as a management tool for estimating demographic parameters for poorly known small-scale fisheries. Â© 2022 Author(s) Lees, MacNeil, and Hussey and the Crown.</v>
      </c>
      <c r="J283" s="41">
        <f>IF(ISNUMBER(SEARCH("Yes",'2_all_summary'!$H282)),IF(ISNUMBER(SEARCH("Yes",'2_all_summary'!F282)),1,2),IF(ISNUMBER(SEARCH("No",'2_all_summary'!F282)),4,3))</f>
        <v>4</v>
      </c>
    </row>
    <row r="284" spans="7:10" x14ac:dyDescent="0.3">
      <c r="G284" s="41"/>
      <c r="H284" s="41" t="str">
        <f>'2_all_summary'!D283</f>
        <v>Adapting to climate change in small-scale fisheries: Insights from indigenous communities in the global north and south</v>
      </c>
      <c r="I284" s="41" t="str">
        <f>'2_all_summary'!E283</f>
        <v>Integrating traditional institutions into marine resource comanagement has become common across the Pacific. However, these arrangements can link village-based and centralized governance systems in many ways, resulting in new hybridized institutional organizations, operational scales, and governance process. Examining the context-specific social, cultural, and historical processes that shape these programs can reveal how systems for comanagement develop, and how institutional differences influence adaptive capacity. Using analytical tools drawn from critical institutionalism and broad institutional perspectives, we assess how different institutional histories and processes of hybridization informed the adaptive capacity of two comanagement programs in Samoa: the Community-Based Fisheries Management Programme (CBFMP) and the Marine Protected Area (MPA) program. While the programs were embedded in similar cultural and ecological contexts, the MPA program became inactive following the 2009 Pacific tsunami, while the CBFMP endured. In spite of early efforts to involve communities in the MPA programâ€™s development, the institutional history and organization of the programâ€™s managing agency informed an interpretation of comanagement principles that did not adequately incorporate traditional Samoan institutions for coastal management, reducing its adaptive capacity. In contrast, the CBFMP gained resilience through its fundamental integration with village-based social and political institutions, social norms, and values. This analysis of institutional histories, structures, and program outcomes demonstrates that colonial legacies pose obstacles for successful hybridized governance in the Pacific, while also confirming the valuable contributions integrated traditional institutions can make to improving adaptive capacity. Â© 2021, The Author(s), under exclusive licence to Springer-Verlag GmbH, DE part of Springer Nature.</v>
      </c>
      <c r="J284" s="41">
        <f>IF(ISNUMBER(SEARCH("Yes",'2_all_summary'!$H283)),IF(ISNUMBER(SEARCH("Yes",'2_all_summary'!F283)),1,2),IF(ISNUMBER(SEARCH("No",'2_all_summary'!F283)),4,3))</f>
        <v>4</v>
      </c>
    </row>
    <row r="285" spans="7:10" x14ac:dyDescent="0.3">
      <c r="G285" s="41"/>
      <c r="H285" s="41" t="str">
        <f>'2_all_summary'!D284</f>
        <v>Challenges in managing freshwater fishery resource through Lebak Lebung Auction approach: A case study in Pangkalan Lampam District Ogan Komering Ilir Regency</v>
      </c>
      <c r="I285" s="41" t="str">
        <f>'2_all_summary'!E284</f>
        <v>Responsible management of fishery resources has been a tradition of Ogan Komering Ilir (OKI) of South Sumatera for generations. It was recorded that since 1630 the Dutch Government had made auction policy for managing water territory in OKI Regency as an effort to preserve nature and to avoid the conflict of inland water ownership. Currently, the community-based management model has been adopted by local governments into formal regulations, known as Regional Regulation on Auction of Flood Water Swamp and Rivers (Lelang Lebak Lebung dan Sungai or L3S). This paper describes the success factors and the threats for the failure of the L3S management model in OKI Regency, based on a case study in Pangkalan Lampam District. The study showed that the management mechanism through the L3S system had been well instituted and become a well-established management practice. The management model is in line with the principle of co-management and the approach has become critical success factor in L3S management. However, ecological, economic and social aspects influence the sustainability of such fishery management model. Besides, L3S management model faces limited data and information related to fish stocks, which result in difficulties in determining the total allowable catch. Â© Published under licence by IOP Publishing Ltd.</v>
      </c>
      <c r="J285" s="41">
        <f>IF(ISNUMBER(SEARCH("Yes",'2_all_summary'!$H284)),IF(ISNUMBER(SEARCH("Yes",'2_all_summary'!F284)),1,2),IF(ISNUMBER(SEARCH("No",'2_all_summary'!F284)),4,3))</f>
        <v>4</v>
      </c>
    </row>
    <row r="286" spans="7:10" x14ac:dyDescent="0.3">
      <c r="G286" s="41"/>
      <c r="H286" s="41" t="str">
        <f>'2_all_summary'!D285</f>
        <v>Burial societies in rural ethiopia</v>
      </c>
      <c r="I286" s="41" t="str">
        <f>'2_all_summary'!E285</f>
        <v>Collective action has both intrinsic and instrumental value. Being part of a group and participating toward meeting a common objective provides direct benefits to individuals. In the Ethiopian survey data used in this study, individuals who reported having larger networks also reported higher levels of happiness. Such correlations are not unique to Ethiopia. Using data from the World Values Survey, Helliwell and Putnam (2004) found that individuals who reported higher levels of individual and collective civic engagement also reported higher scores on measures of subjective well-being. Collective action is also a means to an end. For example, the joint management of irrigation canals, rangelands, and fisheries involves actions by groups that allow individuals to generate higher and more sustainable incomes. This chapter focuses on a specific, instrumental dimension of collective action: the role of groups and networks in helping households in poor communities manage their exposure to risks and cope with shocks to their livelihoods, which are identified as an important determinant of poverty and well-being by Di Gregorio et al. (this volume, Chapter 2). In doing so, the chapter builds on research addressing how poor households respond to shocks; see Morduch (2005) and references therein, the review paper by Skoufias and Quisumbing (2005), and the recent collection edited by Dercon (2005). These show that in the face of shocks households can partially smooth consumption, but not perfectly; as might be expected, idiosyncratic shocks (for instance, low or late rainfall on household plots) are more likely to be insured collectively than are generalized shocks (such as low rainfall on most plots in the village). In most empirical studies of risk smoothing-for example, that of Townsend (1994)-the insurance unit has been assumed to be the village. Studies using Townsend's approach have often found that households are able to cope with idiosyncratic shocks but not covariate shocks, implying that local insurance mechanisms are inadequate to cope with aggregate shocks. More recent studies (for example, that of Munshi and Rosenzweig 2005) have begun to question the assumption that the appropriate unit of risk smoothing is the village. They suggest that consumption is smoothed within subcaste networks that extend beyond the village. Indeed, the literature on migration and remittances suggests that networks can cross geographic boundaries, with the formation of migrant networks at destination sites affected by shocks in the original locality (Munshi 2003). There is also a subset of studies that has attempted to isolate the role of gift giving and informal loans in helping households to cope with shocks. The results indicate that households are not perfectly "altruistic"; the problems of asymmetric information and limited commitment mean that households are not likely to be fully insured (Foster and Rosenzweig 2000; Ligon, Thomas, and Worral 2000). 1 However, such analyses do not assess whether responses differ depending on the nature of the shock, and indicators for collective action and participation in different types of networks are generally either absent or rudimentary. There are some exceptions. Fafchamps and Lund (2003) differentiated among different types of risk, specifically addressing how different sorts of networks are used. They showed that risk sharing appears to occur mostly in very small networks of close friends and families-networks that may not have the heterogeneity required to efficiently share risk. In the case of Ethiopia, Dercon and Krishnan (2000) specifically addressed potential gender differences in terms of risk coping and found that poor women, particularly in one region, are less able to smooth consumption in the face of risks. The collective action literature shows that the density of networks in general, and participation in more formal groups in particular, can lead to either more effective participation in community-based activities (White and Runge 1994; Isham and Kahkonen 2002) or higher household incomes (Narayan and Pritchett 1999; Pender and Scherr 2002; Haddad and Maluccio 2003). However, there is a lack of consensus on the impact of heterogeneity on collective action. In most empirical studies in which researchers have used various measures of heterogeneity to examine its impact on collective action or on household incomes directly, the impact of any type of heterogeneity has tended to be negative or not significant (Ahuja 1998; Alesina and La Ferrara 2000; Bardhan 2000; McCarthy and Vanderlinden 2004; Place et al. 2004), with the interesting exception of results reported by Grootaert (2001). It is often hypothesized that heterogeneity of any sort makes finding agreements mutually beneficial and acceptable to all more costly and that sociocultural heterogeneity in particular is likely to reduce trust among group members and also to reduce the efficacy of social sanctioning (Easterly and Levine 1997). On the other hand, much of the literature on group formation and networks highlights the added benefits to diversity (or heterogeneity) among members along any number of dimensions. Risk pooling is certainly more efficient when one's income is less correlated with that of other members of the groups, which implies that having members with different agricultural activities and occupational structures is better for the insurance mechanism. Many networks exist to share information; clearly if everyone has the same background and the same current sociocultural and economic profile, there is little need to rely on networks to share information. Finally, there may be economies of scope in terms of information gathering-or accumulation of other assets, for that matter. In this case, economic heterogeneity also favors the pooling of resources to the benefit of all. Because there may be competing impacts of different types of heterogeneity on the functioning of groups, it becomes critical to examine which groups are able to harness the positive effects of heterogeneity and mitigate its negative effects. Finally, if groups differ in terms of degree of heterogeneity and geographic dispersion, what kinds of enforcement mechanisms can be used to ensure compliance with network objectives and norms of behavior? Members of local networks are easier to monitor, but local networks are less able to insure against covariate shocks. Spatially diversified networks offer some protection against covariate shocks, but network members will be more difficult to monitor. If information and communications technologies are poor, more distant network members may not even be aware of a shock that occurred in their original communities. Interest in these issues is more than just a matter of academic curiosity. Understanding these networks is as crucial to understanding the determinants of poverty and the policies necessary to move people out of poverty as understanding land tenure or access to financial capital. A misunderstanding of the roles of these networks can lead to policy changes that have unintended consequences on the functioning of the networks, with potentially damaging effects on the capacity of the poor to mitigate, and cope with, the effects of shocks. At the same time, a better understanding of such networks can lead to the identification of policies that complement networks that already serve the poor well and also to policies that can substitute for networks that simply are not reaching the poor. In terms of the conceptual framework presented in Chapter 2, this chapter focuses on the impact of risks and shocks (especially natural shocks in the form of drought, death, and illness) on household well-being and the role of local collective action institutions in dealing with these risks. We show the impact of asset endowments (human and natural capitals, in particular) on the severity of these shocks, as well as on the composition of the groups and networks. We also discuss the size of collective action institutions and their scope to effectively contribute to poverty and vulnerability reduction. Using the language of the conceptual framework, the discussion focuses almost exclusively on the internal actors (iddir members) in the action arena, which is represented by the iddir (burial societies or funeral association). The patterns of interaction that emerge here are the innovative forms of cooperation (through cash transfers and loans given to iddir members to cope with a shock) and rules (governing that composition and operation of iddir) that allow poor households to achieve certain poverty-related outcomes, such as maintaining necessary levels of income and fulfilling basic needs, as well as sustaining these groups. More generally, this chapter highlights the potential of local forms of collective action beyond economic groups (such as credit and savings associations) to enable poor households to cope with local shocks by overcoming the problems of moral hazard and adverse selection that the typical insurance schemes face. It provides an interesting bridge from the natural resource management (NRM) literature to the non-NRM poverty studies by showing how the same principles that apply to collective action for resource management (effective rules on membership, sanctions for noncompliance, and so on) can translate into non-NRM arenas and create conditions and incentives for effective group operation-in this case, for managing risks. It adds new insights to the discussion of the impact of heterogeneity on the effectiveness and sustain-ability of local groups and networks, which is of great interest and has long been debated in the NRM literature. Copyright Â© 2012 International Food Policy Research Institute. All rights reserved.</v>
      </c>
      <c r="J286" s="41">
        <f>IF(ISNUMBER(SEARCH("Yes",'2_all_summary'!$H285)),IF(ISNUMBER(SEARCH("Yes",'2_all_summary'!F285)),1,2),IF(ISNUMBER(SEARCH("No",'2_all_summary'!F285)),4,3))</f>
        <v>4</v>
      </c>
    </row>
    <row r="287" spans="7:10" x14ac:dyDescent="0.3">
      <c r="G287" s="41"/>
      <c r="H287" s="41" t="str">
        <f>'2_all_summary'!D286</f>
        <v>Combining community-based research and local knowledge to confront asthma and subsistence-fishing hazards in Greenpoint/Williamsburg, Brooklyn, New York</v>
      </c>
      <c r="I287" s="41" t="str">
        <f>'2_all_summary'!E286</f>
        <v>Activists in the environmental justice movement are challenging expert-driven scientific research by taking the research process into their own hands and speaking for themselves by defining, analyzing, and prescribing solutions for the environmental health hazards confronting communities of the poor and people of color. I highlight the work of El Puente and The Watchperson Project-two community-based organizations in the Greenpoint/Williamsburg neighborhood in Brooklyn, New York, that have engaged in community-based participatory research (CBPR) to address asthma and risks from subsistence-fish diets. The CBPR process aims to engage community members as equal partners alongside scientists in problem definition, information collection, and data analysis-all geared toward locally relevant action for social change. In the first case I highlight how El Puente has organized residents to conduct a series of asthma health surveys and tapped into local knowledge of the Latino population to understand potential asthma triggers and to devise culturally relevant health interventions. In a second case I follow The Watchperson Project and their work surveying subsistence anglers and note how the community-gathered information contributed key data inputs for the U.S. Environmental Protection Agency Cumulative Exposure Project in the neighborhood. In each case I review the processes each organization used to conduct CBPR, some of their findings, and the local knowledge they gathered, all of which were crucial for understanding and addressing local environmental health issues. I conclude with some observations about the benefits and limits of CBPR for helping scientists and communities pursue environmental justice.</v>
      </c>
      <c r="J287" s="41">
        <f>IF(ISNUMBER(SEARCH("Yes",'2_all_summary'!$H286)),IF(ISNUMBER(SEARCH("Yes",'2_all_summary'!F286)),1,2),IF(ISNUMBER(SEARCH("No",'2_all_summary'!F286)),4,3))</f>
        <v>4</v>
      </c>
    </row>
    <row r="288" spans="7:10" x14ac:dyDescent="0.3">
      <c r="G288" s="41"/>
      <c r="H288" s="41" t="str">
        <f>'2_all_summary'!D287</f>
        <v>A DPSIR-analysis of water uses and related water quality issues in the Colombian Alto and Medio Dagua Community Council</v>
      </c>
      <c r="I288" s="41" t="str">
        <f>'2_all_summary'!E287</f>
        <v>A portion of Colombiaâ€™s water resources is located on the Pacific coast within the territory of the Community Council of Alto and Medio Dagua (CC-AMDA). Though a harmonious balance between the communitiesâ€™ subsistent activities and nature was maintained for centuries, the appearance of modern modes of resource extraction has negatively affected the environment, especially the water resources. The Driver-Pressure-State- Impact-Response (DPSIR) framework was used to analyze water quality problems within this community council. The DPSIR analysis revealed that agriculture, mining, logging and infrastructure development constitute important sectoral drivers with some contribution from tourism and fisheries. Pressures included inputs of organic matter, sediment, nutrients and chemical contaminants to the Dagua river, and to the Bay of Buenaventura. These produced corresponding State changes in the water bodies. Impacts on human welfare were poor public health, reduced food and water security, economic loss and some displacement. Societal Responses included public protests and campaigns, legal actions and policy changes for improved governance. As a future policy option, the formation of community-based water resources management is recommended. Though DPSIR was able to link cause-effect relations, further empirical research on these water bodies is necessary to fill in existing gaps in the data set, particularly for public health threatening contaminants. Â© 2018, National Water Research Center.</v>
      </c>
      <c r="J288" s="41">
        <f>IF(ISNUMBER(SEARCH("Yes",'2_all_summary'!$H287)),IF(ISNUMBER(SEARCH("Yes",'2_all_summary'!F287)),1,2),IF(ISNUMBER(SEARCH("No",'2_all_summary'!F287)),4,3))</f>
        <v>4</v>
      </c>
    </row>
    <row r="289" spans="7:10" x14ac:dyDescent="0.3">
      <c r="G289" s="41"/>
      <c r="H289" s="41" t="str">
        <f>'2_all_summary'!D288</f>
        <v>Development of a case definition for hearing loss in community-based older adults: a cross-sectional validation study</v>
      </c>
      <c r="I289" s="41" t="str">
        <f>'2_all_summary'!E288</f>
        <v>BACKGROUND: Research based in primary care suggests that hearing loss may be underreported as well as inconsistently recorded in patient histories. In this study, we aimed to develop and validate a case definition for hearing loss among older adults in primary care, using electronic medical records. METHODS: We used data from adult patients aged 55 years and older from 13 practices in the Southern Alberta Primary Care Research Network database, part of the Canadian Primary Care Sentinel Surveillance Network (CPCSSN), from Dec. 1, 2014, to Dec. 31, 2016. We developed a hearing loss case definition that was translated into an electronic algorithm. A record review was undertaken as the reference standard, followed by application of the algorithm to the sample. Validation metrics included sensitivity, specificity, positive predictive value and negative predictive value, as well as prevalence. We assessed risk factors using the Fisher exact test and odds ratios. RESULTS: The sample included 1000 patients; 496 (49.6%) were female and the mean age was 67.5 (standard deviation 9.6) years. Sensitivity of the case definition algorithm was determined to be 87.3% (95% confidence interval [CI] 76.5%-94.4%) with specificity valued at 94.8% (95% CI 93.1%-96.1%). Positive and negative predictive values were 52.9% (95% CI 42.8%-62.8%) and 99.1% (95% CI 98.2%-99.6%), respectively. The prevalence of hearing loss within the sample was 6.3% (95% CI 4.9%-7.9%). Older age was a significant risk factor for hearing loss (t = 4.98, 95% CI 3.76-8.65). Men had greater odds of hearing loss than women (odds ratio 1.65, 95% CI 0.98-2.79). INTERPRETATION: The validated case definition for hearing loss in community-based older adults had high sensitivity and specificity. It may be applied to surveillance and future epidemiologic research within the CPCSSN database. Â© 2021 CMA Joule Inc. or its licensors.</v>
      </c>
      <c r="J289" s="41">
        <f>IF(ISNUMBER(SEARCH("Yes",'2_all_summary'!$H288)),IF(ISNUMBER(SEARCH("Yes",'2_all_summary'!F288)),1,2),IF(ISNUMBER(SEARCH("No",'2_all_summary'!F288)),4,3))</f>
        <v>4</v>
      </c>
    </row>
    <row r="290" spans="7:10" x14ac:dyDescent="0.3">
      <c r="G290" s="41"/>
      <c r="H290" s="41" t="str">
        <f>'2_all_summary'!D289</f>
        <v>Enhanching small-scale community for coastal management in Puntondo Bay, Indonesia</v>
      </c>
      <c r="I290" s="41" t="str">
        <f>'2_all_summary'!E289</f>
        <v>Coastal communities were mostly characterized by small-scale fisheries, facing difficulties to improve livelihoods and coastal management. Thus, community needs to build the organization and alternative livelihoods must be developed. This study aims to: 1) Asses the socio-economic information; 2) Analyze the dynamic of marine and fisheries activities, and 3) Analyze the activity to improve the capacity of community for coastal resource management. Data were collected during 2017 through interviews using structured and semi-structured questionnaires, both open and closed ones to 42 fishermen/seaweed farmers; 20 respondents from local fishery officers, seaweed collectors, traders, and exporters, processing companies, and coastal women/fishermen's wives. Representatives of 11 relevant stakeholders were also interviewed. The result shows that coastal community livelihood activities in Takalar District consist of fishing, aquaculture, and the processing of fishery products. Fishing activities carried out by fishermen using the size &lt;5 GT vessels and fishing gear such as nets and fishing rods. There is growing aquaculture in seaweed commodities particularly Eucheuma cottonii and Eucheuma spinosum, while for Gracilaria sp., and Caulerva sp. were started to be developed. Initial activity planning was done to increase the resilience of coastal communities, based on the social and economic profile then composed the activities plan to increase resilience of people in Takalar District. Â© Published under licence by IOP Publishing Ltd.</v>
      </c>
      <c r="J290" s="41">
        <f>IF(ISNUMBER(SEARCH("Yes",'2_all_summary'!$H289)),IF(ISNUMBER(SEARCH("Yes",'2_all_summary'!F289)),1,2),IF(ISNUMBER(SEARCH("No",'2_all_summary'!F289)),4,3))</f>
        <v>4</v>
      </c>
    </row>
    <row r="291" spans="7:10" x14ac:dyDescent="0.3">
      <c r="G291" s="41"/>
      <c r="H291" s="41" t="str">
        <f>'2_all_summary'!D290</f>
        <v>Ecologically sustainable but unjust? Negotiating equity and authority in common-pool marine resource management</v>
      </c>
      <c r="I291" s="41" t="str">
        <f>'2_all_summary'!E290</f>
        <v>Under appropriate conditions, community-based fisheries management can support sound resource stewardship, with positive social and environmental outcomes. Evaluating indigenous peoplesâ€™ involvement in commercial sea cucumber and geoduck fisheries on the central coast of British Columbia, Canada, we found that the current social-ecological system configuration is relatively ecologically sustainable according to stock assessments. However, the current system also results in perceived inequities in decisionmaking processes, harvesting allocations, and socioeconomic benefits. As a result, local coastal resource managers envision a transformation of sea cucumber and geoduck fisheries governance and management institutions. We assessed the potential robustness of the proposed institutions using Elinor Ostromâ€™s common-pool resource design principles. Grounded in the regionâ€™s legal, political, and historical context, our analysis suggests that greater local involvement in these invertebrate fisheries and their management could provide more benefits to local communities than the status quo while maintaining an ecologically sustainable resource. Our research highlights the importance of explicitly addressing historical context and equity considerations in social-ecological system analyses and when renegotiating the institutions governing common-pool resources. Â© 2014 by the author(s). Published here under license by the Resilience Alliance.</v>
      </c>
      <c r="J291" s="41">
        <f>IF(ISNUMBER(SEARCH("Yes",'2_all_summary'!$H290)),IF(ISNUMBER(SEARCH("Yes",'2_all_summary'!F290)),1,2),IF(ISNUMBER(SEARCH("No",'2_all_summary'!F290)),4,3))</f>
        <v>4</v>
      </c>
    </row>
    <row r="292" spans="7:10" x14ac:dyDescent="0.3">
      <c r="G292" s="41"/>
      <c r="H292" s="41" t="str">
        <f>'2_all_summary'!D291</f>
        <v>Sea-to-sky highway improvement project: Environmental enhancements and project legacies</v>
      </c>
      <c r="I292" s="41" t="str">
        <f>'2_all_summary'!E291</f>
        <v>The Project successfully implemented innovative management strategies that protected and enhanced the environment during construction and operation and resulted in: infrastructure improvements of direct benefit to fish and wildlife; safer public access to Provincial parks, trailheads and rock climbing areas; improvements to Provincial park facilities and trailhead and viewpoint parking areas; funding of community trail initiatives; additions of ecologically important habitat to Provincial parks; and partnering on community-based conservation and enhancement projects. Our experience suggests that the multi-faceted approach to environmental management offers valuable opportunities to not only protect the environment, but to enhance it and create important Project legacies.</v>
      </c>
      <c r="J292" s="41">
        <f>IF(ISNUMBER(SEARCH("Yes",'2_all_summary'!$H291)),IF(ISNUMBER(SEARCH("Yes",'2_all_summary'!F291)),1,2),IF(ISNUMBER(SEARCH("No",'2_all_summary'!F291)),4,3))</f>
        <v>3</v>
      </c>
    </row>
    <row r="293" spans="7:10" x14ac:dyDescent="0.3">
      <c r="G293" s="41"/>
      <c r="H293" s="41" t="str">
        <f>'2_all_summary'!D292</f>
        <v>Communities, natural resources, and environments: African and Asian experiences</v>
      </c>
      <c r="I293" s="41" t="str">
        <f>'2_all_summary'!E292</f>
        <v>Community participation in natural resource and environmental management has enjoyed decades of widespread recognition. Participatory approaches have been seen as ways to make scarce resources go further, and to make more people more accountable for environmental outcomes. Viability of participatory programmes has been challenged, however, by: increasing social mobility as a result of globalisation, economic development and migration, and the impact of this mobility on the integrity of local social networks and quality of local knowledge; marginalisation of potential participants in sustainable natural resource management from resource access and property rights; and limited capacity of state institutions to develop partnership-based approaches to natural resource management within territories where their influence is tenuous. Contributions to a symposium upon which the articles in this issue of Local Environment are based address such challenges through analyses of the experience of community-based management of forest, fishery, and groundwater resources in a variety of sub-Saharan African, and South and East Asian locations.</v>
      </c>
      <c r="J293" s="41">
        <f>IF(ISNUMBER(SEARCH("Yes",'2_all_summary'!$H292)),IF(ISNUMBER(SEARCH("Yes",'2_all_summary'!F292)),1,2),IF(ISNUMBER(SEARCH("No",'2_all_summary'!F292)),4,3))</f>
        <v>3</v>
      </c>
    </row>
    <row r="294" spans="7:10" x14ac:dyDescent="0.3">
      <c r="G294" s="41"/>
      <c r="H294" s="41" t="str">
        <f>'2_all_summary'!D293</f>
        <v>The impact of community-based fisheries management (CBFM) on equity and sustainability of small-scale coastal fisheries in the Philippines</v>
      </c>
      <c r="I294" s="41" t="str">
        <f>'2_all_summary'!E293</f>
        <v>It was realized that with the increasing rate of deterioration of fisheries resource in the Philippines, there was no way the country could pursue a pathway of sustainable development. After enactment of the Local Government Code of 1991, the government actively promoted community-based fisheries management (CBFM) to conserve the coastal resources. The increased attention paid to community-based fisheries management has come about through experience of the poor performance of other approaches and through the study of traditional systems of community management of natural resources which have not only survived but also appear to perform better than the alternatives. This paper presents the results of a study to assess the impacts of CBFM projects in the Philippines, using meta-analysis, on the equity and sustainability of small-scale coastal fisheries. The outcomes indicate a positive impact of CBFM on the equity of both involvement in management and benefit sharing and sustainable management of fisheries resources through the investigation of effective magnitude (effect size) based on eight indicators. The positive summary effect sizes of participation, influence, control, access, and income conjunctly portrayed an improved equity in the fishing community by implementing CBFM. The positive summary effect sizes of compliance and conflict indicated an affirmative community and, therefore, sustainable fisheries management. While the negative summary effect size of resource revealed the difficulties in recovering fish abundance in a relatively short period of time. Also, ten years of implementation of CBFM was discovered as the minimum duration with perceived equity and sustainability improvement for most indicators. Â© 2017 Elsevier Ltd</v>
      </c>
      <c r="J294" s="41">
        <f>IF(ISNUMBER(SEARCH("Yes",'2_all_summary'!$H293)),IF(ISNUMBER(SEARCH("Yes",'2_all_summary'!F293)),1,2),IF(ISNUMBER(SEARCH("No",'2_all_summary'!F293)),4,3))</f>
        <v>4</v>
      </c>
    </row>
    <row r="295" spans="7:10" x14ac:dyDescent="0.3">
      <c r="G295" s="41"/>
      <c r="H295" s="41" t="str">
        <f>'2_all_summary'!D294</f>
        <v>Local Peoplesâ€™ Appreciation on and Contribution to Conservation of Peatland Swamp Forests: Experience from Peninsular Malaysia</v>
      </c>
      <c r="I295" s="41" t="str">
        <f>'2_all_summary'!E294</f>
        <v>Peatland swamp forests (PSF) deliver a range of beneficial, but often undervalued ecosystem services. In this paper we examined local peoplesâ€™ appreciation on the values of PSF and their contribution to conservation. The study was carried out by interviewing 100 respondents living in adjacent to North Selangor PSF and holding three focus group discussions and a few key-informantsâ€™ interviews following participatory rural appraisal and contingent valuation methods. Respondents appreciated PSF for direct values including timber, non-timber forest products, source of fish, and water for agriculture. They reported environmental values of PSF like flood prevention, biodiversity conservation, fresh air, soil fertility, perennial water source, and reduction of storm damages. They also reported several health and cultural benefits including sources of medicinal plants, fresh food, and agro-tourism. The monetary values of some benefits were estimated as USD 128/month/family (for fish), USD 128/month/family (agro-tourism) and USD 159,070/year (irrigation). Although direct benefits from PSF were minimal, respondents sincerely wanted to contribute to PSF conservation through participation in community-based rehabilitation project, patrolling and fire protection, tree planting, cash donation, supplying seedlings, and joining in awareness creation programme. The intrinsic values and peoplesâ€™ enthusiasm for PSF conservation suggest a community-based approach for sustainable PSF management. Â© 2017, Society of Wetland Scientists.</v>
      </c>
      <c r="J295" s="41">
        <f>IF(ISNUMBER(SEARCH("Yes",'2_all_summary'!$H294)),IF(ISNUMBER(SEARCH("Yes",'2_all_summary'!F294)),1,2),IF(ISNUMBER(SEARCH("No",'2_all_summary'!F294)),4,3))</f>
        <v>4</v>
      </c>
    </row>
    <row r="296" spans="7:10" x14ac:dyDescent="0.3">
      <c r="G296" s="41"/>
      <c r="H296" s="41" t="str">
        <f>'2_all_summary'!D295</f>
        <v>Salient beliefs underlying donating to Caring for Children in Belize</v>
      </c>
      <c r="I296" s="41" t="str">
        <f>'2_all_summary'!E295</f>
        <v>Understanding why individuals in developing countries donate to their own community health programs and humanitarian efforts is an important aspect in the success of these efforts. In this study, we elicited the beliefs underlying community members' willingness to donate to Caring for Children (CFC), a Belizean program relying on local community donations to support children affected by HIV/AIDS. A salient-belief elicitation, based on the Reasoned Action Approach (RAA), was conducted with 90 adults residing in Cayo and Corozal districts of Belize. Participants were asked six open-ended questions about perceived advantages/disadvantages (consequences) of donating, people who approve/disapprove (social referents) of them donating, and things that make it easy/hard (circumstances) to donate to CFC. Content and frequency analyses indicated that individuals perceived a variety of consequences of donating including advantages of donating ranging from community to personal benefits and disadvantages including concerns of misuse of donations. In terms of social referents, individuals perceived that community groups and churches approve of them donating, with no disapproving social referents consistently reported. Finally, circumstances impacting donations to CFC included getting information about how CFC operates, having enough resources, and convenience of drop-off locations. Fisher's Exact Tests further revealed some differences in beliefs based on sample characteristics. These results offer specific sites for activities to potentially increase donations and community support to CFC while also providing avenues for further research into investigating donating behaviors. These findings may be applicable to other community-based organizations that heavily depend on local community donations to support their programs. Â© 2013 Â© Taylor &amp; Francis.</v>
      </c>
      <c r="J296" s="41">
        <f>IF(ISNUMBER(SEARCH("Yes",'2_all_summary'!$H295)),IF(ISNUMBER(SEARCH("Yes",'2_all_summary'!F295)),1,2),IF(ISNUMBER(SEARCH("No",'2_all_summary'!F295)),4,3))</f>
        <v>4</v>
      </c>
    </row>
    <row r="297" spans="7:10" x14ac:dyDescent="0.3">
      <c r="G297" s="41"/>
      <c r="H297" s="41" t="str">
        <f>'2_all_summary'!D296</f>
        <v>Culture-Based Fisheries in Rawa lebak lebung, South Sumatera, is it Applicable?</v>
      </c>
      <c r="I297" s="41" t="str">
        <f>'2_all_summary'!E296</f>
        <v>Rawa lebak lebung is a part of inland waters in South Sumatera which mostly used as the auction object, by granting a monopoly on fishing to Pengemin (auction winners). As an open-Access resource, allowing a monopoly is considered to prevent conflicts of resource struggle and overuse. But in practice, the auction is precisely the cause of overexploitation, and the local community loses access to fishing. This study is intended to describe the suitability of Culture-Based Fisheries (CBF) implementation in the rawa lebak lebung in Ogan Komering Ilir (OKI) Regency based on practices under the auction regime, water quality, and aquatic biota communities. Increasing fish stocks and community involvement with CBF possible to develop with some adapted. This concept is carried out by spreading fish seeds to grow and harvest following fishing seasons, where local communities play an essential role. The analysis shows that the stock enhancement can be carried out in a limited way of the seed stocked. Poor swamp water quality requires the process of adaptation of seeds to be stocked. Community involvement is carried out by managing hatcheries, whose production is purchased by pengemin as an obligation to restore the environment. Â© Published under licence by IOP Publishing Ltd.</v>
      </c>
      <c r="J297" s="41">
        <f>IF(ISNUMBER(SEARCH("Yes",'2_all_summary'!$H296)),IF(ISNUMBER(SEARCH("Yes",'2_all_summary'!F296)),1,2),IF(ISNUMBER(SEARCH("No",'2_all_summary'!F296)),4,3))</f>
        <v>4</v>
      </c>
    </row>
    <row r="298" spans="7:10" x14ac:dyDescent="0.3">
      <c r="G298" s="41"/>
      <c r="H298" s="41" t="str">
        <f>'2_all_summary'!D297</f>
        <v>Creating a TURF from the bottom-up: Antigua's community-based coral reef no-take reserve</v>
      </c>
      <c r="I298" s="41" t="str">
        <f>'2_all_summary'!E297</f>
        <v>Antigua's coral reefs are among the most degraded in the Caribbean region, having low coral cover, few herbivores, and abundant harmful macroalgae. Low fish biomass suggests overfishing may contribute to degradation and lack of recovery to a coral-dominated state. However, coral reefs declined so long ago that most stakeholders have never seen a healthy reef ecosystem. Therefore, fishers today may not be able to imagine ecosystem services provided by healthy reefs. No-take reserves can reverse degradation by increasing herbivore abundance, reducing macroalgae, and increasing juvenile coral abundance, which, with time, should increase coral cover. Although Antigua designated marine protected areas, they are functionally "paper parks" with low compliance due to inadequate management and enforcement, and little community support. In 2014, we conducted meetings and interviews with fishers resulting in a community-based, no-take reserve managed by fishers in their fishing territory, which is unprecedented in the eastern Caribbean Sea. Our objective was to create a demonstration project for the fishing community so they can see the effects and profit from spillover of adults into the area they fish. Fishers interviewed described their perspective of the reef and the history of fishing. They supported the creation of a demonstration reserve and assisted in monitoring for compliance. This is the first collective action known to have occurred among Antiguan fishers. After 1 yr, biomass increased significantly in the reserve for all targeted fish species and for non-target species. One year after the reserve was established, parrotfish biomass increased and macroalgae decreased significantly based on repeated belt and point-intercept transects, respectively. Â© 2017 Rosenstiel School of Marine &amp; Atmospheric Science of the University of Miami.</v>
      </c>
      <c r="J298" s="41">
        <f>IF(ISNUMBER(SEARCH("Yes",'2_all_summary'!$H297)),IF(ISNUMBER(SEARCH("Yes",'2_all_summary'!F297)),1,2),IF(ISNUMBER(SEARCH("No",'2_all_summary'!F297)),4,3))</f>
        <v>4</v>
      </c>
    </row>
    <row r="299" spans="7:10" x14ac:dyDescent="0.3">
      <c r="G299" s="41"/>
      <c r="H299" s="41" t="str">
        <f>'2_all_summary'!D298</f>
        <v>Promoting women's leadership under environmental decentralization: The roles of domestic policy, foreign aid, and population change</v>
      </c>
      <c r="I299" s="41" t="str">
        <f>'2_all_summary'!E298</f>
        <v>In recent decades, countries across Asia, Latin America, and Africa have adopted environmental decentralization reforms to encourage the community-based management of water, forests, fisheries, and other natural resources. While such reforms are meant to empower rural people to participate in environmental governance, experiences from recent decades suggest that these reforms often suffer from gendered inequalities in participation and leadership. We use the case of a forestry-sector decentralization reform in Nepal to test the importance of domestic policy, foreign aid, and population change for promoting women's leadership under environmental decentralization. Using data on local natural resource governance committees formed in villages across the country under the reform, we find that a non-binding government guideline encouraging committees to prioritize women's leadership resulted in an estimated increase of 7.5% points in the number of leadership seats held by women on these committees. We also show that locally-targeted, sector-specific foreign aid projects appear to have a strong impact, with rates of women's leadership that are estimated to be 24% points higher in committees formed in areas with projects, compared to rates in comparable committees formed in areas without such projects at the time of formation. Finally, we instrument for international male out-migration in rural Nepal, and find no apparent effect of international male out-migration on rates of women's leadership in local natural resource governance committees. The results highlight the importance of domestic policy, even without stringent enforcement, and targeted foreign aid projects for promoting women's leadership under environmental decentralization. Â© 2022 Elsevier Ltd</v>
      </c>
      <c r="J299" s="41">
        <f>IF(ISNUMBER(SEARCH("Yes",'2_all_summary'!$H298)),IF(ISNUMBER(SEARCH("Yes",'2_all_summary'!F298)),1,2),IF(ISNUMBER(SEARCH("No",'2_all_summary'!F298)),4,3))</f>
        <v>4</v>
      </c>
    </row>
    <row r="300" spans="7:10" x14ac:dyDescent="0.3">
      <c r="G300" s="41"/>
      <c r="H300" s="41" t="str">
        <f>'2_all_summary'!D299</f>
        <v>Impact of climate change on biodiversity and food security: a global perspectiveâ€”a review article</v>
      </c>
      <c r="I300" s="41" t="str">
        <f>'2_all_summary'!E299</f>
        <v>Climate change is happening due to natural factors and human activities. It expressively alters biodiversity, agricultural production, and food security. Mainly, narrowly adapted and endemic species are under extinction. Accordingly, concerns over species extinction are warranted as it provides food for all life forms and primary health care for more than 60â€“80% of humans globally. Nevertheless, the impact of climate change on biodiversity and food security has been recognized, little is explored compared to the magnitude of the problem globally. Therefore, the objectives of this review are to identify, appraise, and synthesize the link between climate change, biodiversity, and food security. Data, climatic models, emission, migration, and extinction scenarios, and outputs from previous publications were used. Due to climate change, distributions of species have shifted to higher elevations at a median rate of 11.0Â m and 16.9Â km per decade to higher latitudes. Accordingly, extinction rates of 1103 species under migration scenarios, provide 21â€“23% with unlimited migration and 38â€“52% with no migration. When an environmental variation occurs on a timescale shorter than the life of the plant any response could be in terms of a plastic phenotype. However, phenotypic plasticity could buffer species against the long-term effects of climate change. Furthermore, climate change affects food security particularly in communities and locations that depend on rain-fed agriculture. Crops and plants have thresholds beyond which growth and yield are compromised. Accordingly, agricultural yields in Africa alone could be decline by more than 30% in 2050. Therefore, solving food shortages through bringing extra land into agriculture and exploiting new fish stocks is a costly solution, when protecting biodiversity is given priority. Therefore, mitigating food waste, compensating food-insecure people conserving biodiversity, effective use of genetic resources, and traditional ecological knowledge could decrease further biodiversity loss, and meet food security under climate change scenarios. However, achieving food security under such scenario requires strong policies, releasing high-yielding stress resistant varieties, developing climate resilient irrigation structures, and agriculture. Therefore, degraded land restoration, land use changes, use of bio-energy, sustainable forest management, and community based biodiversity conservation are recommended to mitigate climate change impacts. Â© 2021, The Author(s).</v>
      </c>
      <c r="J300" s="41">
        <f>IF(ISNUMBER(SEARCH("Yes",'2_all_summary'!$H299)),IF(ISNUMBER(SEARCH("Yes",'2_all_summary'!F299)),1,2),IF(ISNUMBER(SEARCH("No",'2_all_summary'!F299)),4,3))</f>
        <v>4</v>
      </c>
    </row>
    <row r="301" spans="7:10" x14ac:dyDescent="0.3">
      <c r="G301" s="41"/>
      <c r="H301" s="41" t="str">
        <f>'2_all_summary'!D300</f>
        <v>Learning the ropes: Lessons in integrated management of coastal resources in Canada's Maritime Provinces</v>
      </c>
      <c r="I301" s="41" t="str">
        <f>'2_all_summary'!E300</f>
        <v>This article summarizes the findings of a research project to measure the progress made in managing coastal resources in Canada's Maritime Provinces using an integrated management (IM) approach. From a Canadian perspective, this region has a considerable breadth of experience in various forms of community-based and integrated processes of resource management. Data were obtained by conducting quantitative and qualitative surveys with existing IM groups and government agencies. Results indicate that actors are communicating, building new networks and trust, as a result of being involved in IM projects. A solid constituency is being built with individual commitment and motivation. There are however few indications that actors have moved beyond this threshold to solidify sustainable practices. The research identified several obstacles to the continuing progress of IM in the region. Crown Copyright Â© 2007.</v>
      </c>
      <c r="J301" s="41">
        <f>IF(ISNUMBER(SEARCH("Yes",'2_all_summary'!$H300)),IF(ISNUMBER(SEARCH("Yes",'2_all_summary'!F300)),1,2),IF(ISNUMBER(SEARCH("No",'2_all_summary'!F300)),4,3))</f>
        <v>4</v>
      </c>
    </row>
    <row r="302" spans="7:10" x14ac:dyDescent="0.3">
      <c r="G302" s="41"/>
      <c r="H302" s="41" t="str">
        <f>'2_all_summary'!D301</f>
        <v>Anthropogenic activities on mangrove areas (sÃ£o francisco river estuary, brazil northeast): A gis-based analysis of cbers and spot images to aid in local management</v>
      </c>
      <c r="I302" s="41" t="str">
        <f>'2_all_summary'!E301</f>
        <v>In Brazil, despite the existence of various environmental laws to protect mangroves, this ecosystem has been affected by a variety of anthropogenic activities. The SÃ£o Francisco River Estuary (SFRE, Brazil Northeast) comprises significant mangrove forests, important for human populations, and is included in an Environmental Protected Area of sustainable use which does not have a management plan. This work assessed and mapped anthropogenic activities on the mangroves of this estuary and provided a number of guidelines for a local management plan. Satellite images (SPOT 5 and CBERS 2B) of 2008 were processed and a land use/cover map (study area size: 192.4km2) produced and verified by fieldwork. About 93% (178.8km2) of the study area is occupied by natural cover such as: sandy coastal vegetation (147.3km2, 77%), mangroves (30.1km2, 15.7%) and intertidal flats (1.4km2, 0.7%), while 7% (13.6km2) is occupied by human activities as aquaculture (4.5km2, 2.4%) and agriculture (9km2, 4.7%). These uses are spatially distributed within mangroves, accounting for approximately one quarter (7.8km2) of its area, which may indicate the conversion of these forests. Shrimp farming is the main anthropogenic activity, occupying the highest area and occurring within the tallest Rhizophora mangle forests (tree height &amp;gt;15m). We recommend that a management plan for the SFRE considers: the implementation of sustainable aquaculture practices (e.g. small-scale without deforestation of mangroves, use of native species, effluent treatment, socio-economic equity), strategies for the compliance of the laws regarding shrimp farming license and operation and support the creation of community-based cooperatives for the execution of sustainable aquaculture. Â© 2013 Elsevier Ltd.</v>
      </c>
      <c r="J302" s="41">
        <f>IF(ISNUMBER(SEARCH("Yes",'2_all_summary'!$H301)),IF(ISNUMBER(SEARCH("Yes",'2_all_summary'!F301)),1,2),IF(ISNUMBER(SEARCH("No",'2_all_summary'!F301)),4,3))</f>
        <v>4</v>
      </c>
    </row>
    <row r="303" spans="7:10" x14ac:dyDescent="0.3">
      <c r="G303" s="41"/>
      <c r="H303" s="41" t="str">
        <f>'2_all_summary'!D302</f>
        <v>Community Development for Bote in Chitwan National Park, Nepal: A Political Ecology of Development Logic of Erasure</v>
      </c>
      <c r="I303" s="41" t="str">
        <f>'2_all_summary'!E302</f>
        <v>The conflict between development and conservation concerns is a perennial topic in sustainable development, and especially significant for marginalized social groups. In Nepal, fortress conservation in protected areas (PA) gave way to a community-based development and natural resource management (CBNRM) narrative of inclusion and participation in so-called buffer zone (BZ) initiatives around national parks. Studies to date show mixed outcomes of the community-based model for marginalized communities, especially for traditional indigenous river and forest dwellers. Academic and government reports of successes and failures of community-based projects in Nepal assume progress is based on traditional indigenous livelihood practices being abandoned and participation in state modernization initiatives in parks and reserves. Thus, despite promises of participation, evidence to date shows a de facto continuation of fortress conservation thinking and erasure of customary knowledge and livelihoods. Based on an ethnographic inquiry informed by political ecology conducted in two villages of Bote IPs (in the buffer zone area) of the Nawalparasi District of Chitwan National Park (CNP), we describe how state interventions and regulations under the guise of community-based participation actively ignore the moral ecology of traditional riverine livelihoods while pursuing a modernization project. Echoing calls by other scholars and stakeholders, we argue that a new approach to conservation and development that respects the environmental ethics of traditional livelihoods is long overdue in Nepal. Â© 2023 by the authors.</v>
      </c>
      <c r="J303" s="41">
        <f>IF(ISNUMBER(SEARCH("Yes",'2_all_summary'!$H302)),IF(ISNUMBER(SEARCH("Yes",'2_all_summary'!F302)),1,2),IF(ISNUMBER(SEARCH("No",'2_all_summary'!F302)),4,3))</f>
        <v>4</v>
      </c>
    </row>
    <row r="304" spans="7:10" x14ac:dyDescent="0.3">
      <c r="G304" s="41"/>
      <c r="H304" s="41" t="str">
        <f>'2_all_summary'!D303</f>
        <v>Integrating comanagement and land tenure policies for the sustainable management of the Lower Amazon floodplain</v>
      </c>
      <c r="I304" s="41" t="str">
        <f>'2_all_summary'!E303</f>
        <v>The ten years between the first and second conferences have been a time of considerable importance for the conservation of the Amazon vÃ¡rzea based on the comanagement of floodplain resources. This paper describes the development of a regional comanagement system in the Lower Amazon vÃ¡rzea. The comanagement system has grown out of the grassroots movement, known as the acordos de pesca, in which floodplain communities asserted control over their traditional lake fisheries. In the 1990s these agreements provided the basis for IBAMA's development of a community-based comanagement policy for floodplain fisheries. The evolving vÃ¡rzea comanagement system has developed in three phases: (1) IBAMA developed and implemented a fisheries comanagement pollcy in the SantarÃ©m region; (2) individual vÃ¡rzea communities and the Public Ministry negotiated agreements, Termos de Ajuste de Conduta (TACS), with local cattle owners to regulate cattle grazing on community grasslands;, and (3) these comanagement agreements were integrated into a more comprehensive land tenure and settlement policy based on the Projeto de Assentamento Agroextractivista (PAEs). Thus far 41 vÃ¡rzea PAEs have been created, including some 13,000 families and covering a total area of 740,000 ha in eight Lower Amazonian municipalities. These PAEs are now in the process of preparing the Utilization and Settlement Development Plans needed to obtain environmental licences. A major long-term investment is needed to take advantage of this process and integrate these PAEs into municipal and regional comanagement institutions. Â© Springer Science+Business Media B.V. 2011. All rights reserved.</v>
      </c>
      <c r="J304" s="41">
        <f>IF(ISNUMBER(SEARCH("Yes",'2_all_summary'!$H303)),IF(ISNUMBER(SEARCH("Yes",'2_all_summary'!F303)),1,2),IF(ISNUMBER(SEARCH("No",'2_all_summary'!F303)),4,3))</f>
        <v>4</v>
      </c>
    </row>
    <row r="305" spans="7:10" x14ac:dyDescent="0.3">
      <c r="G305" s="41"/>
      <c r="H305" s="41" t="str">
        <f>'2_all_summary'!D304</f>
        <v>A multiple index integrating different levels of organization</v>
      </c>
      <c r="I305" s="41" t="str">
        <f>'2_all_summary'!E304</f>
        <v>Many methods in freshwater biomonitoring tend to be restricted to a few levels of biological organization, limiting the potential spectrum of measurable of cause-effect responses to different anthropogenic impacts. We combined distinct organisational levels, covering biological biomarkers (histopathological and biochemical reactions in liver and fish gills), community based bioindicators (fish guilds, invertebrate metrics/traits and chironomid pupal exuviae) and ecosystem functional indicators (decomposition rates) to assess ecological status at designated Water Framework Directive monitoring sites, covering a gradient of human impact across several rivers in northern Portugal. We used Random Forest to rank the variables that contributed more significantly to successfully predict the different classes of ecological status and also to provide specific cut levels to discriminate each WFD class based on reference condition. A total of 59 Biological Quality Elements and functional indicators were determined using this procedure and subsequently applied to develop the integrated Multiple Ecological Level Index (MELI Index), a potentially powerful bioassessment tool. Â© 2016 Elsevier Inc.</v>
      </c>
      <c r="J305" s="41">
        <f>IF(ISNUMBER(SEARCH("Yes",'2_all_summary'!$H304)),IF(ISNUMBER(SEARCH("Yes",'2_all_summary'!F304)),1,2),IF(ISNUMBER(SEARCH("No",'2_all_summary'!F304)),4,3))</f>
        <v>4</v>
      </c>
    </row>
    <row r="306" spans="7:10" x14ac:dyDescent="0.3">
      <c r="G306" s="41"/>
      <c r="H306" s="41" t="str">
        <f>'2_all_summary'!D305</f>
        <v>An overview of increasing incidents of bottlenose dolphin harassment in the gulf of Mexico and possible solutions</v>
      </c>
      <c r="I306" s="41" t="str">
        <f>'2_all_summary'!E305</f>
        <v>The panhandle region of the Gulf of Mexico is known by scientists, regulatory agencies and conservation organizations as a "hotbed" area of dolphin harassment. Interactions between humans and wild dolphins routinely occur through close vessel approaches or through direct contact associated with commercial or recreational fisheries, swim-with, or feeding activities. Such interactions are of serious concern for wild dolphin welfare and conservation under the U.S. Marine Mammal Protection Act, as well as for human safety. In recent years, an alarming number of dolphins in this region have been fatally wounded by gunshot, hunting arrows, or sharp tools (i.e., screwdriver). The potential to mitigate the detrimental impacts resulting from these human-dolphin encounters requires a comprehensive outreach strategy to address increasing incidents of harassment and vandalism, as well as an evaluation of the serious trends and challenges hampering dolphin protection in this region. In addition to the identification and conviction of perpetrators through the application of existing law, voluntary outreach programs offer real potential to educate and reform public attitudes and behaviors through community-based stewardship initiatives, which can foster dolphin protection in areas of high human-dolphin conflict. The development of these types of programs underlines the potential for non-regulatory approaches to serve as an effective means to reach and activate the public on some of the most pressing local and regional marine conservation issues. In tandem with regulations and enforcement, voluntary stewardship programs can provide stakeholders an opportunity to engage in local dolphin conservation efforts through a positive approach aimed to inspire accountability. Â© 2016 Vail.</v>
      </c>
      <c r="J306" s="41">
        <f>IF(ISNUMBER(SEARCH("Yes",'2_all_summary'!$H305)),IF(ISNUMBER(SEARCH("Yes",'2_all_summary'!F305)),1,2),IF(ISNUMBER(SEARCH("No",'2_all_summary'!F305)),4,3))</f>
        <v>4</v>
      </c>
    </row>
    <row r="307" spans="7:10" x14ac:dyDescent="0.3">
      <c r="G307" s="41"/>
      <c r="H307" s="41" t="str">
        <f>'2_all_summary'!D306</f>
        <v>Coupling remote sensing with in situ surveys to determine reef fish habitat associations for the design of marine protected areas</v>
      </c>
      <c r="I307" s="41" t="str">
        <f>'2_all_summary'!E306</f>
        <v>Nearshore fish populations are in decline in the main Hawaiian Islands, and effective, sustainable management is needed. There has been increasing emphasis on the value of ecosystem- based management and the conservation of essential fish habitat, but policy is encumbered by a lack of supporting information. This study uses science and technology to support traditional knowledge in identifying juvenile fish habitats, providing a basis for effective resource management in a rural Hawaiian community. Building on existing local knowledge of nearshore resources, we quantitatively assessed juvenile fish-habitat associations. We conducted fine-scale in situ ecological surveys of juvenile reef fishes and their habitats, and produced detailed benthic habitat maps using GIS and interpretation of satellite imagery, from which we extracted multiscale seascape variables. Canonical correspondence analysis was used to assess fish-habitat relationships at multiple scales. Depth, coral cover, structural complexity, scattered rock and coral habitat, and distance to shore emerged as primary factors associated with juvenile reef fish abundance. We identified the habitat associations of 2 important food resource species in the study area of Ha2'ena, Kaua'i: The convict tang Acanthurus triostegus sandvicensis, an endemic subspecies, and the redlip parrotfish Scarus rubroviolaceus. Results from this study played an important role in the successful approval of the Ha2'ena community-based fishery management plan by the state governing agency. We argue that an ecosystem-based co-management approach, informed by conventional survey methods, remote sensing technology, and traditional knowledge, can help to ensure the sustainability of fisheries worldwide. Â© Inter-Research 2018.</v>
      </c>
      <c r="J307" s="41">
        <f>IF(ISNUMBER(SEARCH("Yes",'2_all_summary'!$H306)),IF(ISNUMBER(SEARCH("Yes",'2_all_summary'!F306)),1,2),IF(ISNUMBER(SEARCH("No",'2_all_summary'!F306)),4,3))</f>
        <v>4</v>
      </c>
    </row>
    <row r="308" spans="7:10" x14ac:dyDescent="0.3">
      <c r="G308" s="41"/>
      <c r="H308" s="41" t="str">
        <f>'2_all_summary'!D307</f>
        <v>Toward a sustainable Iceland scallop fishery in Gilbert Bay, a marine protected area in the eastern Canada coastal zone</v>
      </c>
      <c r="I308" s="41" t="str">
        <f>'2_all_summary'!E307</f>
        <v>Iceland scallop (Chlamys islandica) stocks in the North Atlantic are usually pulse harvested, resulting in boom and bust local landings. We describe an adaptive management strategy for a sustainable harvest of Iceland scallops in Gilbert Bay, a Marine Protected Area (MPA) of coastal Labrador. The current management plan for the MPA closes pristine scallop habitat, a practice that under favourable ocean conditions may lead to local reseeding. The community-based co-management structure for the MPA utilizes the local ecological knowledge of fishermen. Scallop harvesters are participating in research on the present state of the resource. Currently scallops are smaller near the mouth of the bay where fishing effort has been concentrated historically. The cooperation of fishers in enforcing area closures and in monitoring the scallop harvest may lead to a sustainable scallop fishery. Â© 2008 Elsevier Ltd. All rights reserved.</v>
      </c>
      <c r="J308" s="41">
        <f>IF(ISNUMBER(SEARCH("Yes",'2_all_summary'!$H307)),IF(ISNUMBER(SEARCH("Yes",'2_all_summary'!F307)),1,2),IF(ISNUMBER(SEARCH("No",'2_all_summary'!F307)),4,3))</f>
        <v>4</v>
      </c>
    </row>
    <row r="309" spans="7:10" x14ac:dyDescent="0.3">
      <c r="G309" s="41"/>
      <c r="H309" s="41" t="str">
        <f>'2_all_summary'!D308</f>
        <v>A just transition? Navigating the process of policy implementation in small-scale fisheries in South Africa</v>
      </c>
      <c r="I309" s="41" t="str">
        <f>'2_all_summary'!E308</f>
        <v>The development and implementation of a new small-scale fisheries policy in South Africa has been a protracted and convoluted process. Following a participatory policy formulation process, founded on human-rights principles and a commitment to a community-based approach to governance, implementation planning and policy-roll-out have deviated from these foundational principles leading to thousands of fishers being left out of the process and the persistence of state-centric management. Drawing on the fisheries governance and policy implementation literature, the paper systematically analyses the transition from the small-scale policy formulation process to implementation and highlights the governance processes and other factors that have resulted in a mismatch between policy rhetoric and implementation practices. Key factors that have contributed to this policy disjuncture include a lack of ongoing engagement and collaboration with stakeholders, adopting a one-size fits all approach, inappropriate legal mechanisms to operationalise the policy, issuing of individual permits in the interim period, shifting political agendas, changing socio-economic factors at national and local level, lack of resources and capacity to implement policy objectives, implementation delays and lack of clarity regarding implementation agencies. Insights from this analysis in relation to policy implementation theory and empirical studies are discussed. The paper concludes with proposals for addressing the mismatches. Â© 2021</v>
      </c>
      <c r="J309" s="41">
        <f>IF(ISNUMBER(SEARCH("Yes",'2_all_summary'!$H308)),IF(ISNUMBER(SEARCH("Yes",'2_all_summary'!F308)),1,2),IF(ISNUMBER(SEARCH("No",'2_all_summary'!F308)),4,3))</f>
        <v>4</v>
      </c>
    </row>
    <row r="310" spans="7:10" x14ac:dyDescent="0.3">
      <c r="G310" s="41"/>
      <c r="H310" s="41" t="str">
        <f>'2_all_summary'!D309</f>
        <v>From community-based resource management to complex systems: The scale issue and marine commons</v>
      </c>
      <c r="I310" s="41" t="str">
        <f>'2_all_summary'!E309</f>
        <v>Most research in the area of common and common-pool resources in the past two or three decades sought the simplicity of community-based resource management cases to develop theory. This was done mainly because of the relative ease of observing processes of self-governance in simple cases, but it raises questions related to scale. To what extent can the findings of small-scale, community-based commons be scaled up to generalize about regional and global commons? Even though some of the principles from community-based studies are likely to be relevant across scale, new and different principles may also come into play at different levels. The study of cross-level institutions such as institutions of co-management, provides ways to approach scale-related questions and deal with linkages in complex adaptive systems. Looking beyond self-governance, community-based resource management needs to deal with multiple levels of governance and external drivers of change, as illustrated in this paper with examples of marine commons. Copyright Â© 2006 by the author(s).</v>
      </c>
      <c r="J310" s="41">
        <f>IF(ISNUMBER(SEARCH("Yes",'2_all_summary'!$H309)),IF(ISNUMBER(SEARCH("Yes",'2_all_summary'!F309)),1,2),IF(ISNUMBER(SEARCH("No",'2_all_summary'!F309)),4,3))</f>
        <v>1</v>
      </c>
    </row>
    <row r="311" spans="7:10" x14ac:dyDescent="0.3">
      <c r="G311" s="41"/>
      <c r="H311" s="41" t="str">
        <f>'2_all_summary'!D310</f>
        <v>Aquaculture research and development as an entry-point and contributor to natural resources and coastal management</v>
      </c>
      <c r="I311" s="41" t="str">
        <f>'2_all_summary'!E310</f>
        <v>Recent, fervent international dialogue concerning the existence and magnitude of impacts associated with aquaculture has had both positive and negative outcomes. Aquaculture stakeholders have become sensitized to requirements for improved environmental management of aquaculture. On the other hand, in some cases aquaculture development has been negatively affected by some of the unwarranted and unproved allegations to the detriment of the stakeholders most in need of aquaculture development (i.e., resource users, particularly the poor, who are dependent on natural resources). These resource users are targeted by, and directly influence biodiversity and conservation agendas; hence the need to understand how to gain their active participation. This discussion focuses on examples of how aquaculture research and development can be a useful tool or strategy for resource management initiatives and provide tangible positive including increased stakeholder participation and cooperation, offering alternatives to resource extraction and use in otherwise difficult or intransigent resource management conflicts. Â© Taylor &amp; Francis Group, LLC.</v>
      </c>
      <c r="J311" s="41">
        <f>IF(ISNUMBER(SEARCH("Yes",'2_all_summary'!$H310)),IF(ISNUMBER(SEARCH("Yes",'2_all_summary'!F310)),1,2),IF(ISNUMBER(SEARCH("No",'2_all_summary'!F310)),4,3))</f>
        <v>4</v>
      </c>
    </row>
    <row r="312" spans="7:10" x14ac:dyDescent="0.3">
      <c r="G312" s="41"/>
      <c r="H312" s="41" t="str">
        <f>'2_all_summary'!D311</f>
        <v>Community-Based Tourism and Political Communitarianism in Prainha do Canto Verde, Brazil</v>
      </c>
      <c r="I312" s="41" t="str">
        <f>'2_all_summary'!E311</f>
        <v>Community-based tourism is advocated by indigenous organizations and leftist actors throughout Latin America as a tool for furthering their political and cultural agenda. The ideological biases and structural weaknesses of this model become apparent in a case study of the fishing village of Prainha do Canto Verde, Brazil. The communitarian agenda currently being implemented by means of the community-based tourism project in Prainha is based upon an ideological construct and being imposed through political engineering upon what is simply a local segment of Brazilian rural society. As a result, it is encountering strong resistance. There is also structural tension between the inevitable sociocultural change caused by the development of tourism and the rigidity and essentialism of a community-based tourism model offering a â€œtraditional way of lifeâ€ as a touristic product. The model is ultimately conflictual and unstable, and there is serious doubt about its long-term sustainability. OrganizaÃ§Ãµes indÃ­genas e instituiÃ§Ãµes de esquerda defendem o turismo comunitÃ¡rio na AmÃ©rica Latina como forma de apoio Ã s suas agendas polÃ­ticas e culturais. Contudo, a fragilidade estrutural e o preconceito ideolÃ³gico desse modelo tornam-se aparente no caso de uma vila de pesca em Prainha do Canto Verde, no Brasil. A agenda comunitÃ¡ria hoje implementada por meio do projeto de turismo comunitÃ¡rio em Prainha baseia-se em construÃ§Ã£o ideolÃ³gica e Ã© imposta por meio de engenharia polÃ­tica do que consiste somente de um segmento local da sociedade rural brasileira. Consequentemente, essa agenda encontra forte resistÃªncia. Demais, hÃ¡ tensÃ£o estrutural entre as mudanÃ§as culturais inevitÃ¡veis, causadas pelo desenvolvimento do turismo, e a rigidez e essencialismo do modelo de turismo comunitÃ¡rio que oferece â€œum estilo de vida tradicionalâ€ como produto turÃ­stico. O modelo Ã© fundamentalmente conflitante e instÃ¡vel, suscitando dÃºvidas quanto Ã  sua sustentabilidade a longo prazo. Â© 2017 Latin American Perspectives.</v>
      </c>
      <c r="J312" s="41">
        <f>IF(ISNUMBER(SEARCH("Yes",'2_all_summary'!$H311)),IF(ISNUMBER(SEARCH("Yes",'2_all_summary'!F311)),1,2),IF(ISNUMBER(SEARCH("No",'2_all_summary'!F311)),4,3))</f>
        <v>4</v>
      </c>
    </row>
    <row r="313" spans="7:10" x14ac:dyDescent="0.3">
      <c r="G313" s="41"/>
      <c r="H313" s="41" t="str">
        <f>'2_all_summary'!D312</f>
        <v>Factors in overcoming barriers to implementing co-management in British Columbia salmon fisheries</v>
      </c>
      <c r="I313" s="41" t="str">
        <f>'2_all_summary'!E312</f>
        <v>Ten years of research and efforts to implement co-management in British Columbia fisheries have demonstrated that we lack neither good models nor the political will in communities to design and test local and regional institutions for successful involvement in various aspects of management. The barriers lie rather in the distrust and resistance of management agencies and the lack of broadly organized political support. The nature of the barriers and some of the elements of a successful approach to overcoming them are identified and discussed. The analysis is focused around the barriers encountered by two differently situated fishing communities or regions that have launched conservation initiatives through cooperation between local aboriginal and nonaboriginal fishing groups. In attempting to overcome the political barriers, the communities seek to develop expertise in selective fishing technology for more sustainable harvest, principled multi-stakeholder negotiation, marketing, shared databases, and preliminary ecosystem monitoring. The communities exemplify small- and medium-scale bottom-up approaches to adaptive management. The analysis shows the key and possibly unique contributions of processes at these levels, and suggests how they can be scaled up and linked to processes at other levels. Both types of analysis are largely missing in adaptive management theory, which has tended to focus on larger scale processes and to dismiss the potential of smaller scale ones to transform, expand, and link. This analysis focuses on salmon (Oncorhynchus spp.) fisheries of British Columbia, Canada, but the literature suggests that the findings have far broader applicability. Copyright Â© 1999 by The Resilience Alliance.</v>
      </c>
      <c r="J313" s="41">
        <f>IF(ISNUMBER(SEARCH("Yes",'2_all_summary'!$H312)),IF(ISNUMBER(SEARCH("Yes",'2_all_summary'!F312)),1,2),IF(ISNUMBER(SEARCH("No",'2_all_summary'!F312)),4,3))</f>
        <v>4</v>
      </c>
    </row>
    <row r="314" spans="7:10" x14ac:dyDescent="0.3">
      <c r="G314" s="41"/>
      <c r="H314" s="41" t="str">
        <f>'2_all_summary'!D313</f>
        <v>Indicators of the ecological impact of bottom-trawl disturbance on seabed communities</v>
      </c>
      <c r="I314" s="41" t="str">
        <f>'2_all_summary'!E313</f>
        <v>The Ecosystem Approach to Fisheries requires that managers take account of the environmental impacts of fishing. We develop linked state and pressure indicators that show the impact of bottom-trawling on benthic communities. The state indicator measures the proportion of an area where benthic invertebrate biomass (B) or production (P) is more than 90% of pristine benthic biomass (B 0.9) or production (P0.9). The pressure indicator measures the proportion of the area where trawling frequency is sufficiently high to prevent reaching predicted B0.9 or P0.9. Time to recovery to B0.9 and P0.9 after trawling, depending on the habitat, was estimated using a validated size-based model of the benthic community. Based on trawling intensity in 2003, 53.5% of the southern North Sea was trawled too frequently for biomass to reach B0.9, and 27.1% was trawled too frequently for production to reach P0.9. As a result of bottom-trawling in 2003, in 56% of the southern North Sea benthic biomass was below B0.9, whereas in 27% of the southern North Sea benthic production was below P0.9. Modeled recovery times were comparable to literature estimates (2.5 to more than 6 years). The advantages of using the area with an ecological impact of trawling as a pressure indicator are that it is conceptually easy to understand, it responds quickly to changes in management action, it can be implemented at a relevant scale for fisheries management, and the necessary effort distribution data are centrally collected. One of this approach's greatest utilities, therefore, will be to communicate to policy makers and fishing enterprises the expected medium- to long-term ecological benefits that will accrue if the frequency of trawling in particular parts of fishing grounds is reduced. Â© 2006 Springer Science+Business Media, Inc.</v>
      </c>
      <c r="J314" s="41">
        <f>IF(ISNUMBER(SEARCH("Yes",'2_all_summary'!$H313)),IF(ISNUMBER(SEARCH("Yes",'2_all_summary'!F313)),1,2),IF(ISNUMBER(SEARCH("No",'2_all_summary'!F313)),4,3))</f>
        <v>4</v>
      </c>
    </row>
    <row r="315" spans="7:10" x14ac:dyDescent="0.3">
      <c r="G315" s="41"/>
      <c r="H315" s="41" t="str">
        <f>'2_all_summary'!D314</f>
        <v>Community-based management fails to halt declines of bumphead parrotfish and humphead wrasse in Roviana Lagoon, Solomon Islands</v>
      </c>
      <c r="I315" s="41" t="str">
        <f>'2_all_summary'!E314</f>
        <v>Community-based fisheries management that integrates local knowledge and existing user rights is often seen as a solution to the failures of top-down fisheries management in the Pacific. In Roviana Lagoon, Western Solomon Islands, a network of community-based marine protected areas (MPAs) was established in the early 2000s to conserve declining populations of bumphead parrotfish (Bolbometopon muricatum) and other locally valuable fish species such as humphead wrasse (Cheilinus undulatus). We aimed to evaluate the success of these protected areas at preventing declines of B. muricatum and C. undulatus. We conducted 27 underwater visual census (UVC) surveys at permanent passage and outer reef monitoring sites in Roviana Lagoon in 2018 and compared our findings with results from 72 UVC surveys that we had conducted at the same sites 18Â yrs earlier. We also interviewed Roviana spearfishers about their maximum nightly B. muricatum catches from 2018, the early 2000s and the 1980s. Abundances of all B. muricatum and C. undulatus sighted on UVC surveys declined by 62% and 57%, respectively, between 2000 and 2018, and abundances of adult B. muricatum and C. undulatus declined by 78% and 72%, respectively, over the same period. Using a joint model of B. muricatum abundance and its reported maximum catch, we estimated that in 2018 the population of B. muricatum was 8% of its 1980â€™s abundance. By modelling projected rates of decline over three generations, we show that populations of B. muricatum and C. undulatus in Roviana Lagoon meet the IUCN Red List thresholds for Critically Endangered (CR). The probable causes of these declines are sustained fishing pressure, poor enforcement of community-based management measures and loss of fish nursery habitats due to logging. Our findings suggest urgent co-management of the ridge-to-reef system is needed to prevent further fish population declines in Roviana Lagoon. Â© 2019, Springer-Verlag GmbH Germany, part of Springer Nature.</v>
      </c>
      <c r="J315" s="41">
        <f>IF(ISNUMBER(SEARCH("Yes",'2_all_summary'!$H314)),IF(ISNUMBER(SEARCH("Yes",'2_all_summary'!F314)),1,2),IF(ISNUMBER(SEARCH("No",'2_all_summary'!F314)),4,3))</f>
        <v>1</v>
      </c>
    </row>
    <row r="316" spans="7:10" x14ac:dyDescent="0.3">
      <c r="G316" s="41"/>
      <c r="H316" s="41" t="str">
        <f>'2_all_summary'!D315</f>
        <v>Creating multi-functional landscapes: Using exclusion fences to frame feral ungulate management preferences in remote Aboriginal-owned northern Australia</v>
      </c>
      <c r="I316" s="41" t="str">
        <f>'2_all_summary'!E315</f>
        <v>Invasive species can have negative and positive impacts for local communities. Conflict between these different values can complicate and sometimes prevent broad-scale management and decision-making. Multi-functional landscapes and community-based conservation paradigms have emerged as constructive approaches to integrating competing interests and the development of sustainable and locally meaningful management planning. Here, we report on a five year feral ungulate exclusion fence project that was used to focus local people's attention on the eco-cultural and socio-economic impacts of feral ungulate invasion in a remote Aboriginal-owned region of northern Australia. Exclusion of feral buffalo, horses and pigs from three culturally significant freshwater billabongs from 2009 to 2013 resulted in variable increases in smooth ground (from 64-93%), ground cover vegetation (from 18-95%) and water lily cover (bush food) (from 20-60%), dependent on the site. The reduction in feral animal ground surface damage in the fenced areas was fastest at the floodplain billabong, Nalawan, which took only a year to become negligible. At the two channel billabongs, Costello and Namaliwiri, feral animal damage was negligible after 3 years. Senior Aboriginal Traditional Owners of these areas were pleased that these environmental assets were protected, but only agreed on the wholesale culling of pigs. Despite recognition of the negative eco-cultural impacts of feral ungulates as observed through the exclusion fence project, they wanted to maintain buffalo and horse on their Country to financially benefit from potential pet-meat and live export industries. Fencing was requested for culturally meaningful sites including those that were used for fishing and were sacred. Fenced areas were viewed by Traditional Owners as "protected" areas of ecological and cultural resources. These multiple management preferences can be combined to build socio-ecological resilience into regional strategic planning for feral ungulate management that will deliver multiple benefits for local communities. Â© 2016 Published by Elsevier Ltd.</v>
      </c>
      <c r="J316" s="41">
        <f>IF(ISNUMBER(SEARCH("Yes",'2_all_summary'!$H315)),IF(ISNUMBER(SEARCH("Yes",'2_all_summary'!F315)),1,2),IF(ISNUMBER(SEARCH("No",'2_all_summary'!F315)),4,3))</f>
        <v>4</v>
      </c>
    </row>
    <row r="317" spans="7:10" x14ac:dyDescent="0.3">
      <c r="G317" s="41"/>
      <c r="H317" s="41" t="str">
        <f>'2_all_summary'!D316</f>
        <v>The micro-politics of small-scale fisheries governance in South Africa: a case study of community-based political representation as a form of brokerage</v>
      </c>
      <c r="I317" s="41" t="str">
        <f>'2_all_summary'!E316</f>
        <v>The right of small-scale fishers to participate in governance and management processes has been increasingly recognised by theorists and policy-makers over the last thirty years. Political representation is central to the realisation of the right to participation. In the context of small-scale fisheries, the first level of political representation is usually located within a spatially or socially defined â€˜communityâ€™, where both fisher constituents and representatives are members of that community. This â€˜community-basedâ€™ form of political representation requires representatives to speak and act on behalf of their fisher constituency, mediating the relationship between their constituency and external actors such as government officials, fisheries scientists, and fish buyers. The role of mediation or â€˜brokerageâ€™ places community-based representatives in a position of strategic advantageâ€“a position that some representatives exploit to gain and exercise their own power, instead of protecting and asserting the interests of their constituency. Community-based political representation commonly manifests as brokerage, yet this phenomenon receives limited attention in predominant approaches to fisheries governance theory. Drawing on ethnographic research conducted in a South African coastal town, this paper seeks to demonstrate, at a micro-political scale, some of the ways that community-based representation can be manipulated as an instrument for brokerage by local elites, rather than serving as an instrument for empowering the livelihoods and democratic participation of small-scale fishers. The paper concludes by highlighting some of the implications that community-based representation has for fishing communities, as well as for the practice of fisheries governance and management. Finally, the paper argues for the necessity of a critical perspective when theorising fisheries governance processes, so as to confront and interrogate the strategic practices and asymmetrical power relations by which those governance processe are decisively shaped. Â© 2017, The Author(s).</v>
      </c>
      <c r="J317" s="41">
        <f>IF(ISNUMBER(SEARCH("Yes",'2_all_summary'!$H316)),IF(ISNUMBER(SEARCH("Yes",'2_all_summary'!F316)),1,2),IF(ISNUMBER(SEARCH("No",'2_all_summary'!F316)),4,3))</f>
        <v>4</v>
      </c>
    </row>
    <row r="318" spans="7:10" x14ac:dyDescent="0.3">
      <c r="G318" s="41"/>
      <c r="H318" s="41" t="str">
        <f>'2_all_summary'!D317</f>
        <v>Social capital, community-based governance and resilience in an African artisanal river fishery</v>
      </c>
      <c r="I318" s="41" t="str">
        <f>'2_all_summary'!E317</f>
        <v>This is a study of a community-based fishery on the Rovuma River that forms the border between Mozambique and Tanzania. We postulate a relationship between social capital and community-based governance over access to and the use of the fish resource. In historical times social capital was high and community-based governance regulated access to and use of the fishery as a common property resource. Transforming forces particularly colonial administration, advocating Christianity, war and an emerging market economy undermined social capital, which in turn affected community-based governance. The deconstruction of social capital has resulted in attitudes and behaviours that challenge governance processes with dire consequences for sustainable resource utilisation. Harvesting of fish stocks occurs at levels that are no longer sustainable and inappropriate practices are being adopted. While the Mozambique government policy promotes community-based fisheries management in artisanal fisheries, we argue that under current conditions of ineffective community-based governance, a strong focus on reconstruction of social capital will be required before a community-based resource management process can be effectively implemented. The findings are discussed in the context of resilience in social ecological systems. We suggest that given the historical context in which community-based natural resource management is promoted within southern Africa such a focus may have wide relevance.</v>
      </c>
      <c r="J318" s="41">
        <f>IF(ISNUMBER(SEARCH("Yes",'2_all_summary'!$H317)),IF(ISNUMBER(SEARCH("Yes",'2_all_summary'!F317)),1,2),IF(ISNUMBER(SEARCH("No",'2_all_summary'!F317)),4,3))</f>
        <v>4</v>
      </c>
    </row>
    <row r="319" spans="7:10" x14ac:dyDescent="0.3">
      <c r="G319" s="41"/>
      <c r="H319" s="41" t="str">
        <f>'2_all_summary'!D318</f>
        <v>Counting what counts: using local knowledge to improve Arctic resource management</v>
      </c>
      <c r="I319" s="41" t="str">
        <f>'2_all_summary'!E318</f>
        <v>The climate is changing and the people in the Arctic are facing huge challenges. Many rely on natural resources for both subsistence and income. Successful adaptation to climate change and the sustainable use of resources requires observation of the environment. Scientific knowledge of the environment is incomplete and conventional scientific monitoring is logistically difficult. Local fishers and hunters observe the environment all year-round. Their observations and knowledge are, however, not consistently quantified, analyzed, or used for resource management. We present a simple, field-based system for monitoring and managing resources developed specifically to enable Greenlandic fishers and hunters to document trends in living resources and to propose management decisions themselves. This system was designed to build upon existing informal observing methods, and there is interest in the system among rural fishers and hunters. We describe correspondence between community members' perceptions and professional scientists' assessments of the abundance of sea-ice, shipping, fish, mammals, and birds. Community-based documentation can pinpoint particular species and areas that are in need of attention. At the same time, it can help link observed environmental changes to management action. We hope this paper will encourage other stakeholders to develop their own local monitoring systems so as to facilitate adaptive management responses at both local and national levels. Â© 2014 Â© 2014 Taylor &amp; Francis.</v>
      </c>
      <c r="J319" s="41">
        <f>IF(ISNUMBER(SEARCH("Yes",'2_all_summary'!$H318)),IF(ISNUMBER(SEARCH("Yes",'2_all_summary'!F318)),1,2),IF(ISNUMBER(SEARCH("No",'2_all_summary'!F318)),4,3))</f>
        <v>4</v>
      </c>
    </row>
    <row r="320" spans="7:10" x14ac:dyDescent="0.3">
      <c r="G320" s="41"/>
      <c r="H320" s="41" t="str">
        <f>'2_all_summary'!D319</f>
        <v>Local awareness and perceptions: Consequences for conservation of marsh habitat at Lake Alaotra for one of the world's rarest lemurs</v>
      </c>
      <c r="I320" s="41" t="str">
        <f>'2_all_summary'!E319</f>
        <v>Management and monitoring of community-based protected areas in Madagascar remain challenging because of a lack of financial, human and technical resources, and capacity. At Lake Alaotra, conversion of marshland for rice cultivation and a lack of effective habitat protection have pushed the locally endemic Alaotra gentle lemur Hapalemur alaotrensis to the brink of extinction. The highest density of the species is found in the locally managed Park Bandro, a high-priority conservation zone within the Lake Alaotra New Protected Area. We evaluated local awareness and perceptions of Park Bandro, and discussed preferred management options with local communities. Two questionnaire surveys were carried out, one with 180 participants at six sites around the lake and marsh, and another with 50 participants in the village adjacent to Park Bandro. The majority of participants knew of the existence of Park Bandro but most did not know its purpose or size. Values and perceptions of local communities were influenced by occupation and distance to the Park, with fishers being most aware of the Park. We found that local people had a high level of environmental awareness and were willing to discuss zonation and alternative resource management strategies as long as these activities could provide a tangible livelihood benefit. Lack of awareness among local resource users regarding the purpose and status of protected areas such as Park Bandro is a challenge that needs to be addressed, and one that is relevant for environmental education and management of protected areas throughout Madagascar. Copyright Â© Fauna &amp; Flora International 2017.</v>
      </c>
      <c r="J320" s="41">
        <f>IF(ISNUMBER(SEARCH("Yes",'2_all_summary'!$H319)),IF(ISNUMBER(SEARCH("Yes",'2_all_summary'!F319)),1,2),IF(ISNUMBER(SEARCH("No",'2_all_summary'!F319)),4,3))</f>
        <v>4</v>
      </c>
    </row>
    <row r="321" spans="7:10" x14ac:dyDescent="0.3">
      <c r="G321" s="41"/>
      <c r="H321" s="41" t="str">
        <f>'2_all_summary'!D320</f>
        <v>Participatory modeling and community dialog about vulnerability of lobster fishing to climate change</v>
      </c>
      <c r="I321" s="41" t="str">
        <f>'2_all_summary'!E320</f>
        <v>The US National Research Council has repeatedly called for an analytic-deliberative process to make environmental decisions. Such a process should bring together experts, local citizens, stakeholders, and decision makers in venues where they investigate, discuss and learn together, make decisions, and follow up with monitoring, evaluation, and adjustment. In this spirit, we have developed a community-based participatory modeling experience that gathers and organizes local and expert knowledge and then uses the model to inform public policy dialog. This chapter tells the story of how, over 24 months, we engaged a group of lobstermen and community members in South Thomaston, Maine. The group characterized how climate change is impacting the lobster fishery and the community. It also identified resilience actions they could take to better understand the complex connections between fishing effort, timing of lobster molting, and the price of lobster. We used system dynamics modeling to estimate these connections using available data from participants, scientific reports and publications, and data gathered by regulatory authorities. The model lets participants run scenarios that characterize how different resilience action strategies affect landings and fishermenâ€™s income. We met with individual lobstermen to fine-tune the model and to explore its applications and then presented the model and its simulations back to the community. We also prepared a booklet that summarized NOAA data about ocean temperatures and distributed it in the community. These products helped promote community deliberation about how to enhance resilience to climate change. Â© Springer International Publishing Switzerland 2017.</v>
      </c>
      <c r="J321" s="41">
        <f>IF(ISNUMBER(SEARCH("Yes",'2_all_summary'!$H320)),IF(ISNUMBER(SEARCH("Yes",'2_all_summary'!F320)),1,2),IF(ISNUMBER(SEARCH("No",'2_all_summary'!F320)),4,3))</f>
        <v>4</v>
      </c>
    </row>
    <row r="322" spans="7:10" x14ac:dyDescent="0.3">
      <c r="G322" s="41"/>
      <c r="H322" s="41" t="str">
        <f>'2_all_summary'!D321</f>
        <v>Movement and mortality of invasive suckermouth armored catfish during a spearfishing control experiment</v>
      </c>
      <c r="I322" s="41" t="str">
        <f>'2_all_summary'!E321</f>
        <v>Control of non-native, invasive species in groundwater-dependent ecosystems that are also inhabited by regionally endemic or at-risk species represents a key challenge in aquatic invasive species management. Non-native suckermouth armored catfish (SAC; family Loricariidae) have invaded freshwater ecosystems on a global scale, including the groundwater-dependent upper San Marcos River in Texas, USA. We used passive integrated transponder tags to follow the movements and fates of 65 fish in a 1.6Â km spring-fed reach of the upper San Macros River to assess the efficacy of a community-based spearfishing bounty hunt for controlling SAC. We found the weekly probability of SAC survival was negatively correlated with the number of fish removed as a part of the bounty hunt each week (P = 0.003, R2 = 0.86), while the probability of SAC being speared and reported was positively correlated with the number of fish removed (P = 0.011, R2 = 0.53). The majority of SAC used &amp;lt; 25 m2 of river over a nine-week tracking period, but the area of river fish used correlated positively with the number of relocations (P &amp;lt; 0.001, R2 = 0.36) as might be expected for a population that disperses through diffusive spread. These findings collectively suggest local-scale suppression of the SAC population is possible through community engagement in spearfishing, but over longer time periods immigration might offset some of the removal success. This conclusion provides an explanation for the pattern in which long-term spearfishing tournaments have reduced biomass but ultimately not resulted in eradication of the population. Â© 2022, The Author(s), under exclusive licence to Springer Nature Switzerland AG.</v>
      </c>
      <c r="J322" s="41">
        <f>IF(ISNUMBER(SEARCH("Yes",'2_all_summary'!$H321)),IF(ISNUMBER(SEARCH("Yes",'2_all_summary'!F321)),1,2),IF(ISNUMBER(SEARCH("No",'2_all_summary'!F321)),4,3))</f>
        <v>4</v>
      </c>
    </row>
    <row r="323" spans="7:10" x14ac:dyDescent="0.3">
      <c r="G323" s="41"/>
      <c r="H323" s="41" t="str">
        <f>'2_all_summary'!D322</f>
        <v>Saugeen Ojibway Nation community input and action: Initiating a two-eyed seeing approach for dikameg (Coregonus clupeaformis) in Lake Huron</v>
      </c>
      <c r="I323" s="41" t="str">
        <f>'2_all_summary'!E322</f>
        <v>Two-Eyed Seeing (Etuaptmumk in Mi'kmaw) involves seeing with the strengths of Indigenous ways of knowing through one eye, that of Western ways through the other, and using both eyes together to benefit all. Originating from Mi'kmaw Elder Dr. Albert Marshall, its benefits have been demonstrated across a broad array of disciplines, including fisheries research and management. We initiate a Two-Eyed Seeing approach to inform research priorities and explore solutions for the co-managed Saugeen Ojibway Nation lake whitefish (dikameg in Anishinaabemowin) fishery, in light of recent declines that remain poorly understood. We held interviews with harvesters and community members from the Chippewas of Nawash Unceded First Nation and the Chippewas of Saugeen First Nation through focus groups in each community, in addition to surveys that were completed at a community celebration in Nawash, to draw from the communitiesâ€™ knowledge related to causes of dikameg declines, actions that could be taken to address them, and the future of the fishery in Lake Huron. Participants identified 19 themes, of which the most frequently mentioned were: 1) Harvesting, 2) Non-indigenous and invasive species, 3) Stocking of other fish species, 4) Habitat and water quality, 5) Assisting dikameg reproduction, 6) People and the community, 7) Ecological effects, and 8) Aquaculture and hatcheries for dikameg. Herein, we describe the communitiesâ€™ concerns and demonstrate how these have formed the foundations of collaborative and community-based research initiatives aimed at applying Indigenous and Western scientific-based knowledge systems to better understand dikameg and their recent declines in Lake Huron. Â© 2022 The Author(s)</v>
      </c>
      <c r="J323" s="41">
        <f>IF(ISNUMBER(SEARCH("Yes",'2_all_summary'!$H322)),IF(ISNUMBER(SEARCH("Yes",'2_all_summary'!F322)),1,2),IF(ISNUMBER(SEARCH("No",'2_all_summary'!F322)),4,3))</f>
        <v>4</v>
      </c>
    </row>
    <row r="324" spans="7:10" x14ac:dyDescent="0.3">
      <c r="G324" s="41"/>
      <c r="H324" s="41" t="str">
        <f>'2_all_summary'!D323</f>
        <v>Threat Perception of Stakeholders: Case study of Loktak Lake, a Ramsar Site under Montreux Record in North East India</v>
      </c>
      <c r="I324" s="41" t="str">
        <f>'2_all_summary'!E323</f>
        <v>Identifying, assessing, and addressing threats are vital elements in the management plan formulation of a protected area. Loktak Lake, a Ramsar Wetland of international importance placed under the Montreux Record since 1993, exemplifies this need. The study focuses on 11 direct threats in Loktak Lake based on a standard classification nomenclature by the International Union for Conservation of Nature (IUCN). Three different parameters (scope, severity and magnitude) were assessed using a rating scale from four stakeholder groups (Government Departments, Experts, Community Based Organizations and Fisherman Community). Eight of these direct threats were prioritised based on high ratings in the assessment among which the absence of fishing bans, the inflow of municipal waste and the maintenance of the water level by Ithai Barrage showed significant differences in threat perception among stakeholders. The study also showed the resource conflicts underpinning some of the highly ranked threats such as encroachment in peripheral areas and absence of fishing bans. The heterogeneity in stakeholder groups and their select dependence on resource use explains the significant differences observed in the prioritisation of the threats. The study demonstrated the use of threat ranking as an efficient method for management plan formulation in a conservation site. It also highlighted the urgent need to address the gaps observed in the management plans with regard to present management interventions. It is envisaged that an analysis of threat perceptions among different stakeholders will help decision-making in lake management in light of its inclusion in the Montreux Record. Â© 2022, The Author(s), under exclusive licence to Society of Wetland Scientists.</v>
      </c>
      <c r="J324" s="41">
        <f>IF(ISNUMBER(SEARCH("Yes",'2_all_summary'!$H323)),IF(ISNUMBER(SEARCH("Yes",'2_all_summary'!F323)),1,2),IF(ISNUMBER(SEARCH("No",'2_all_summary'!F323)),4,3))</f>
        <v>4</v>
      </c>
    </row>
    <row r="325" spans="7:10" x14ac:dyDescent="0.3">
      <c r="G325" s="41"/>
      <c r="H325" s="41" t="str">
        <f>'2_all_summary'!D324</f>
        <v>The nunavut wildlife management boardâ€™s community-based monitoring network: Documenting inuit harvesting experience using modern technology</v>
      </c>
      <c r="I325" s="41" t="str">
        <f>'2_all_summary'!E324</f>
        <v>Community-based monitoring is a promising strategy for collaboratively documenting knowledge that has become increasingly widespread among Indigenous communities, institutions, and governments across the Arctic. In January 2012, the Nunavut Wildlife Management Board launched the Community-Based Monitoring Network (CBMN) to document current Inuit harvesting practices using modern technology by engaging Inuit harvesters in Nunavut who hunt, fish, gather, and observe wildlife. We provide an overview of the CBMN and discuss the challenges and opportunities of integrating data gathered through the CBMN in co-management decision-making. The CBMN has resulted in the collection of 7225 wildlife harvest and 2623 observation records by 85 harvesters in seven communities during 5594 on the land trips covering a combined area of approximately 400 000 km2. The CBMN represents a powerful approach to knowledge production by Inuit harvesters that is relevant to wildlife managers and co-management agencies. However, the data collected through the Nunavut Wildlife Management Boardâ€™s CBMN neither follow conventional wildlife study scientific standards, nor match the outputs of participatory Inuit Qaujimajatuqangit social science research. Instead, it represents a hybrid form of the types of information typically used in resource management discussions. Although such data can inform decision-making, further work may be necessary to fulfill this potential. Â© 2020, Canadian Science Publishing. All rights reserved.</v>
      </c>
      <c r="J325" s="41">
        <f>IF(ISNUMBER(SEARCH("Yes",'2_all_summary'!$H324)),IF(ISNUMBER(SEARCH("Yes",'2_all_summary'!F324)),1,2),IF(ISNUMBER(SEARCH("No",'2_all_summary'!F324)),4,3))</f>
        <v>4</v>
      </c>
    </row>
    <row r="326" spans="7:10" x14ac:dyDescent="0.3">
      <c r="G326" s="41"/>
      <c r="H326" s="41" t="str">
        <f>'2_all_summary'!D325</f>
        <v>Trindade and the Struggle for its Territory: A Trajectory of Community Empowerment and Self-Governance in Southeastern Coast of Brazil</v>
      </c>
      <c r="I326" s="41" t="str">
        <f>'2_all_summary'!E325</f>
        <v>Trindade is a CaiÃ§ara community situated in the municipality of Paraty, southeastern coast of Brazil. Its livelihood is based mainly on tourism and small-scale fishing. This chapter gives an account on how people of Trindade have been responding to land tenure pressures since almost 50 years now. The main objective of this chapter is to unveil Trindade dynamics favoring community self-organization and empowerment as coping strategies for territorial autonomy. We focus on answering how the capacity of self-organization and empowerment of the community of Trindade towards its territorial autonomy contributed to the establishment of a community school, named as the School of the Sea. A qualitative case study was used. Data was collected through interviews, participative and direct observations as well as secondary data. Results show that Trindadeâ€™s history on self-organizing follows a clear pattern of events which have triggered responses reinforcing self-organization and empowerment of the community. These events are defined by land invasion over the territory of Trindade; tourism boom; implementation of protected areas; reform of a local Festival; and the death of a young resident of the community. The most recent response to these events has been the establishment of the School of the Sea. This initiative was made possible due to the organizational conditions of the community-based organizations of Trindade; the demand of a group of mothers of Trindade; the development of an Education Program in other CaiÃ§ara communities of Paraty, among others. The School of the Sea emerges as a tool for strengthening, empowering, and emancipating the community through the involvement of children and teenagers disconnected from the memories of the history of Trindade. Â© Springer Nature Switzerland AG 2020.</v>
      </c>
      <c r="J326" s="41">
        <f>IF(ISNUMBER(SEARCH("Yes",'2_all_summary'!$H325)),IF(ISNUMBER(SEARCH("Yes",'2_all_summary'!F325)),1,2),IF(ISNUMBER(SEARCH("No",'2_all_summary'!F325)),4,3))</f>
        <v>4</v>
      </c>
    </row>
    <row r="327" spans="7:10" x14ac:dyDescent="0.3">
      <c r="G327" s="41"/>
      <c r="H327" s="41" t="str">
        <f>'2_all_summary'!D326</f>
        <v>Enhancing rural farmer income through fish production: Secondary use of water resources in Sri Lanka and elsewhere</v>
      </c>
      <c r="I327" s="41" t="str">
        <f>'2_all_summary'!E326</f>
        <v>The inland fishery of Sri Lanka has been essentially a capture fishery from major and medium scale irrigation reservoirs. However, small-sized (&lt;100 ha) minor irrigation reservoirs are also frequent in the country. Naturally, these water bodies are incapable of supporting self-recruiting fisheries, but can be utilized to enhance the fish production significantly through development of culture-based fisheries (CBF), without causing impediment on their primary use. CBF in village reservoirs of Sri Lanka is a communal activity, and the water bodies used for this purpose are rural, thus benefiting rural communities by augmenting their traditional means of incomes and also increased food-fish availability. CBF is a non-water consumptive secondary activity that brings into play communities that were not engaged in fishery-related activities previously. It is also environmentally friendly, as the only external input is the seed stock. CBF is a present day paradigm of ecosystem-based aquaculture. CBF has developed as a result of coordinated efforts of a multitude of stakeholders, working in unison, resulting in developing and improving the knowledge base, facilitating required legislative change, such as in the case of amendment of the Agrarian Development Act, and issue of a governmental decree permitting and encouraging CBF in Sri Lanka and community organizations. CBF is a sustainable activity that also impinges on bringing better harmony amongst rural communities. Most importantly, CBF brought about socio-economic benefits to the rural communities. In a similar vein, CBF activities are being adopted in the mountainous region of Northern Vietnam, and in reservoir coves and flood plain depressions in Lao PDR, with results complimentary to those from Sri Lanka. In all the instances, CBF activities have been sustainable with a strong community-based management strategy driving it. In all the countries, rural farming communities are adopting CBF in suitable water bodies with resulting improved income generation and food-fish availability to the rural communities. Â© 2010 Springer Science+Business Media B.V.</v>
      </c>
      <c r="J327" s="41">
        <f>IF(ISNUMBER(SEARCH("Yes",'2_all_summary'!$H326)),IF(ISNUMBER(SEARCH("Yes",'2_all_summary'!F326)),1,2),IF(ISNUMBER(SEARCH("No",'2_all_summary'!F326)),4,3))</f>
        <v>4</v>
      </c>
    </row>
    <row r="328" spans="7:10" x14ac:dyDescent="0.3">
      <c r="G328" s="41"/>
      <c r="H328" s="41" t="str">
        <f>'2_all_summary'!D327</f>
        <v>The realities of community based natural resource management and biodiversity conservation in Sub-Saharan Africa</v>
      </c>
      <c r="I328" s="41" t="str">
        <f>'2_all_summary'!E327</f>
        <v>This is an historic overview of conservation in Sub-Saharan Africa from pre-colonial times through the present. It demonstrates that Africans practiced conservation that was ignored by the colonial powers. The colonial market economy combined with the human and livestock population explosion of the 21st century are the major factors contributing to the demise of wildlife and critical habitat. Unique insight is provided into the economics of a representative safari company, something that has not been readily available to Community Based Natural Resources Management (CBNRM) practitioners. Modern attempts at sharing benefits from conservation with rural communities will fail due to the low rural resource to population ratio regardless of the model, combined with the uneven distribution of profits from safari hunting that drives most CBNRM programs, unless these ratios are changed. Low household incomes from CBNRM are unlikely to change attitudes of rural dwellers towards Western approaches to conservation. Communities must sustainably manage their natural areas as "green factories" for the multitude of natural resources they contain as a means of maximizing employment and thus household incomes, as well as meeting the often overlooked socio-cultural ties to wildlife and other natural resources, which may be as important as direct material benefits in assuring conservation of wildlife and its habitat. For CBNRM to be successful in the long-term, full devolution of ownership over land and natural resources must take place. In addition, as a means of relieving pressure on the rural resource base, this will require an urbanization process that creates a middleclass, as opposed to the current slums that form the majority of Africa's cities, through industrialization that transforms the unique natural resources of the subcontinent (e.g., strategic minerals, petroleum, wildlife, hardwoods, fisheries, wild medicines, agricultural products, etc.) in Africa. Â© 2009 by the authors.</v>
      </c>
      <c r="J328" s="41">
        <f>IF(ISNUMBER(SEARCH("Yes",'2_all_summary'!$H327)),IF(ISNUMBER(SEARCH("Yes",'2_all_summary'!F327)),1,2),IF(ISNUMBER(SEARCH("No",'2_all_summary'!F327)),4,3))</f>
        <v>4</v>
      </c>
    </row>
    <row r="329" spans="7:10" x14ac:dyDescent="0.3">
      <c r="G329" s="41"/>
      <c r="H329" s="41" t="str">
        <f>'2_all_summary'!D328</f>
        <v>Critical analysis of the governance of the Sainte Luce Locally Managed Marine Area (LMMA), southeast Madagascar</v>
      </c>
      <c r="I329" s="41" t="str">
        <f>'2_all_summary'!E328</f>
        <v>The Marine Protected Area Governance (MPAG) framework is applied to critically assess the governance of the Sainte Luce Locally Managed Marine Area (LMMA), southeast Madagascar. Madagascar experiences rapid population growth, widespread poverty, corruption and political instability, which hinders natural resource governance. Community-based natural resource management (CBNRM) has been repeatedly employed to circumvent the lack of state capacity. This includes the LMMA model, which has rapidly proliferated, represented by MIHARI, Madagascar's LMMA network. The lobster fishing is the primary source of income for households in the impoverished community of Sainte Luce, one of the key landing sites in the regional export industry. However, fishers, industry actors and available data suggest a significant decline of local and regional stocks, likely due to over-exploitation driven by poverty and migration. In 2013, SEED Madagascar a UK NGO, worked to establish community-based fishery management in Sainte Luce, setting up a local management committee, which introduced a periodic no take zone (NTZ). Despite the community's efforts and some significant achievements, the efficacy of management is limited. To date, limited state support and the lack of engagement by actors throughout the value chain have hampered effective governance. The study reinforces the finding that resilient governance relies on a diversity of actors and the incentives they collectively employ. Here and elsewhere, there is a limit to what can be achieved by bottom-up approaches in isolation. Resilient management of marine resources in Madagascar relies on improving the capacity of community, state, NGO and industry actors to collectively govern resources. Â© 2019 The Authors</v>
      </c>
      <c r="J329" s="41">
        <f>IF(ISNUMBER(SEARCH("Yes",'2_all_summary'!$H328)),IF(ISNUMBER(SEARCH("Yes",'2_all_summary'!F328)),1,2),IF(ISNUMBER(SEARCH("No",'2_all_summary'!F328)),4,3))</f>
        <v>4</v>
      </c>
    </row>
    <row r="330" spans="7:10" x14ac:dyDescent="0.3">
      <c r="G330" s="41"/>
      <c r="H330" s="41" t="str">
        <f>'2_all_summary'!D329</f>
        <v>Interactions between finfish aquaculture and American lobster in Atlantic Canada</v>
      </c>
      <c r="I330" s="41" t="str">
        <f>'2_all_summary'!E329</f>
        <v>Globally, lobsters are one of the most economically valuable wild species caught in capture fisheries. Catches are dominated by American lobster (Homarus americanus) landed entirely in Atlantic Canada and northeastern United States. In Atlantic Canada, lobster fishing and marine finfish aquaculture take place in the same coastal waters creating the potential for negative environmental, as well as social, interactions. We review the state of knowledge of environmental interactions between American lobster, their habitat and fishery, and marine finfish aquaculture. We first provide a brief overview of key biological, behavioural, and ecological processes and environmental stressors of American lobster at different life-history stages followed by an overview of the pathways of effects of marine finfish aquaculture on coastal ecosystems in general and on American lobster. Our review found that certain finfish aquaculture-lobster interactions have received considerable study (e.g., chemical use), whereas knowledge of other interactions are either limited (e.g., net pens, waste discharges) or lacking (e.g., disease, noise, lights, and odours). An ecosystem-based approach to aquaculture has been proposed for managing these interactions but implementing this approach has proven to be a challenge in part because of complex multi-sector, multi-stakeholder and multi-agency governance issues. While governance solutions await development, practical measures based on the results of scientific research identified in this review, such as better use of existing oceanographic and bathymetric data, habitat and human impact assessment tools, and toxicity information offer regulators ample information and management tools, at least at the farm- and bay-scale, to avoid negative finfish aquaculture-lobster interactions in Atlantic Canada. Bridging the governance gap will likely require new community-based management models that more effectively identify, generate, and integrate local community and fisher knowledge and concerns. Â© 2021 Elsevier Ltd</v>
      </c>
      <c r="J330" s="41">
        <f>IF(ISNUMBER(SEARCH("Yes",'2_all_summary'!$H329)),IF(ISNUMBER(SEARCH("Yes",'2_all_summary'!F329)),1,2),IF(ISNUMBER(SEARCH("No",'2_all_summary'!F329)),4,3))</f>
        <v>4</v>
      </c>
    </row>
    <row r="331" spans="7:10" x14ac:dyDescent="0.3">
      <c r="G331" s="41"/>
      <c r="H331" s="41" t="str">
        <f>'2_all_summary'!D330</f>
        <v>The Pacific International Waters Project: Aims, approaches and challenges</v>
      </c>
      <c r="I331" s="41" t="str">
        <f>'2_all_summary'!E330</f>
        <v>This paper focuses on pilot activities being carried out under the Integrated Coastal Watershed Management component of the Pacific International Waters Project (IWP). The paper discusses a two-pronged approach being taken to address the root causes of identified threats to the international waters of 14 Pacific Island countries. National and local level activities are focusing on coastal fisheries, waste management and freshwater protection. The integrated strategic approach of participatory planning processes, social analysis, resource economics and communications in identification of environment problems, their causes and potential solutions for supporting behavioural change in relation to resource use and management is discussed. Some examples of country activities to date are provided. Although it is too early to assess a full range of lessons and project impacts, a number of key issues continue to provide challenges for the implementation of a large regional programme such as the IWP. They include: multi-sectoral stakeholder engagement; the establishment of partnerships needed to support integrated coastal management; and national capacity to implement community-based resource management projects. Â© 2006.</v>
      </c>
      <c r="J331" s="41">
        <f>IF(ISNUMBER(SEARCH("Yes",'2_all_summary'!$H330)),IF(ISNUMBER(SEARCH("Yes",'2_all_summary'!F330)),1,2),IF(ISNUMBER(SEARCH("No",'2_all_summary'!F330)),4,3))</f>
        <v>4</v>
      </c>
    </row>
    <row r="332" spans="7:10" x14ac:dyDescent="0.3">
      <c r="G332" s="41"/>
      <c r="H332" s="41" t="str">
        <f>'2_all_summary'!D331</f>
        <v>Managing inequality: The political ecology of a small-scale fishery, Mweru-Luapula, Zambia</v>
      </c>
      <c r="I332" s="41" t="str">
        <f>'2_all_summary'!E331</f>
        <v>This paper starts from the perspective that resource management approaches are basedupon a body of environmental knowledge. By analysing fisheries management in Mweru-Luapula, Zambia, I argue that this body of environmental knowledge has 1) remained largely unchanged throughout the recent shift to co-management and 2) is to a great extent based upongeneral paradigmatic conventions with regard to common property regimes. The article outlines the historical trajectories of both resource management and the political ecology ofMweru-Luapula's fishing economy. Using a relational perspective - by looking at interaction of the local fishing economy with external developments, but also by examining socioeconomic relations between individual actors - this article exposes constraints and incentives within the local fishing economy that are not absorbed in the current co-management regime. These findings challenge both policy goals and community-based resource managementitself. I argue that governance of small-scale fisheries - in order to close the gap between locally based understandings, policy and legislation - should always be built upon all dimensions (social, economic, ecological, and political) that define a fisheries system.</v>
      </c>
      <c r="J332" s="41">
        <f>IF(ISNUMBER(SEARCH("Yes",'2_all_summary'!$H331)),IF(ISNUMBER(SEARCH("Yes",'2_all_summary'!F331)),1,2),IF(ISNUMBER(SEARCH("No",'2_all_summary'!F331)),4,3))</f>
        <v>4</v>
      </c>
    </row>
    <row r="333" spans="7:10" x14ac:dyDescent="0.3">
      <c r="G333" s="41"/>
      <c r="H333" s="41" t="str">
        <f>'2_all_summary'!D332</f>
        <v>Identifying indicators to evaluate community-managed freshwater protected areas in the lower mekong basin: A review of marine and freshwater examples</v>
      </c>
      <c r="I333" s="41" t="str">
        <f>'2_all_summary'!E332</f>
        <v>Protected areas are frequently established as a management tool to conserve terrestrial and aquatic habitats and species. Monitoring and evaluation are a necessary part of adaptive management to determine whether such protected areas are effectively meeting their objectives. While numerous initiatives have developed methods to evaluate terrestrial and marine protected areas (MPAs), similar efforts and resources are lacking for freshwater protected areas (FPAs), which have become widespread as a community-based fisheries management approach in the Lower Mekong Basin (LMB). This review summarizes published literature on the evaluation of marine and freshwater protected areas to provide guidance on the evaluation of community-managed FPAs in the LMB. Specifically, the review examines several indicators related to common objectives of aquatic protected areas and provides considerations for measuring these indicators in the context of community-managed freshwater protected areas in the LMB. Key conclusions include that first, FPAs should be established with clearly defined objectives, and these objectives should inform the selection of indicators for evaluation. Second, indicators identified for MPAs are highly relevant to FPAs, although methods may require adaptation to a freshwater environment. Finally, socioeconomic and governance indicators are overlooked in both MPA and FPA evaluations compared to biophysical indicators, and interdisciplinary assessment teams could ensure these indicators receive adequate consideration. Â© 2020 by the authors. Licensee MDPI, Basel, Switzerland.</v>
      </c>
      <c r="J333" s="41">
        <f>IF(ISNUMBER(SEARCH("Yes",'2_all_summary'!$H332)),IF(ISNUMBER(SEARCH("Yes",'2_all_summary'!F332)),1,2),IF(ISNUMBER(SEARCH("No",'2_all_summary'!F332)),4,3))</f>
        <v>4</v>
      </c>
    </row>
    <row r="334" spans="7:10" x14ac:dyDescent="0.3">
      <c r="G334" s="41"/>
      <c r="H334" s="41" t="str">
        <f>'2_all_summary'!D333</f>
        <v>Exploitation of the window-pane shell Placuna placenta in the Philippines</v>
      </c>
      <c r="I334" s="41" t="str">
        <f>'2_all_summary'!E333</f>
        <v>The window-pane shell Placuna placenta or 'kapis' has great economic importance in the Philippines. The translucent shell is used in the manufacture of lampshades and other shellcraft items exported to Europe, USA and Japan. Due to its high demand, excessive and uncontrolled gathering of kapis has been noted over the past years. Its possible depletion has been a concern; thus, a nationwide survey on the status of the fishery was conducted in 1993. There are 27 kapis beds in the Philippines, six of which are considered the major sources of kapis shells. Kapis shells are gathered by (1) handpicking (in shallow areas); (2) compressor diving (in deeper areas); and (3) dredging. Because of open access to the fishery, anybody can exploit the resource. Kapis stocks are declining in most beds, while in others they are already low as a result of excessive gathering, pollution, siltation, and destructive methods of fishing such as trawling. To prevent further depletion, establishment of sanctuaries, bans on trawling and other destructive means of fishing, strict enforcement of existing regulations, community-based fishery management, and further research on seed production, restocking, and transplantation are recommended. Â© 1995.</v>
      </c>
      <c r="J334" s="41">
        <f>IF(ISNUMBER(SEARCH("Yes",'2_all_summary'!$H333)),IF(ISNUMBER(SEARCH("Yes",'2_all_summary'!F333)),1,2),IF(ISNUMBER(SEARCH("No",'2_all_summary'!F333)),4,3))</f>
        <v>4</v>
      </c>
    </row>
    <row r="335" spans="7:10" x14ac:dyDescent="0.3">
      <c r="G335" s="41"/>
      <c r="H335" s="41" t="str">
        <f>'2_all_summary'!D334</f>
        <v>Flow of Economic Benefits From Coral Reefs in a Multi-Use Caribbean Marine Protected Area Using Network Theory</v>
      </c>
      <c r="I335" s="41" t="str">
        <f>'2_all_summary'!E334</f>
        <v>Adaptation to changes in the delivery of ecosystem services while maintaining resilience of natural systems is one of the main challenges faced by multi-use marine protected areas (MPAs). To overcome this, it is crucial to improve our understanding of interdependencies among resource users and ecosystems. In this study we used networks to model the socio-ecological system of a multi-use MPA in the southern Caribbean. Using a mixed-method approach, we built a socio ecological network (SEN) from the flow of economic benefits that stakeholders obtain from coral reefs in Los Roques National Park. We specifically looked at how these benefits are distributed among stakeholder groups and how the structure and other network properties can inform management. For this, four networks (simple, weighted, directed and directed-weighted) were built from 125 nodes representing three services and six stakeholder groups, linked through 475 edges. The SEN structure indicated an open resource use pattern with reduced social capital, suggesting that community-based management could be challenging. Only 31% of the benefits from ecosystem services stay within the SEN. Regulation services, derived from the coral reef framework were the most important in terms of maintaining the flow of benefits through the SEN; however, most benefits depended on provisioning services. This approach, based on network theory allowed identification of inequalities in the access to benefits among groups, externalities in benefits derived from fisheries and trade-offs between provisioning and regulation services. Our results suggest that Los Roques might be falling into a socio-ecological trap. Improving access to benefits and increasing trust need be prioritized. Low-cost management intervention can help internalize financial benefits and reduce trade-offs affecting more vulnerable stakeholder groups. However, these would require changes in governance and institutions at the executive level. Â© Copyright Â© 2021 Cavada-Blanco, CrÃ³quer, Yerena and RodrÃ­guez.</v>
      </c>
      <c r="J335" s="41">
        <f>IF(ISNUMBER(SEARCH("Yes",'2_all_summary'!$H334)),IF(ISNUMBER(SEARCH("Yes",'2_all_summary'!F334)),1,2),IF(ISNUMBER(SEARCH("No",'2_all_summary'!F334)),4,3))</f>
        <v>4</v>
      </c>
    </row>
    <row r="336" spans="7:10" x14ac:dyDescent="0.3">
      <c r="G336" s="41"/>
      <c r="H336" s="41" t="str">
        <f>'2_all_summary'!D335</f>
        <v>Livelihood strategy approach to community-based planning andassessment: A case study of Molas, Indonesia</v>
      </c>
      <c r="I336" s="41" t="str">
        <f>'2_all_summary'!E335</f>
        <v>A livelihood strategy is an organized set of lifestyle choices, goals and values, and activities influenced by biophysical, political/legal, economic, social, cultural, and psychological components. The evolution of livelihood strategies was examined in Molas, a coastal village in North Sulawesi province, Indonesia, near the famous coral reefs of Bunaken National Park. Molas was selected to assess how these strategies, especially those of farmers and fishers, are affected in the anticipation stage of tourism development. Study results indicate that documenting the historical evolution, and present and emerging patterns, of livelihood strategies is an essential foundation for successful development and implementation of community-based strategies for environmental planning and management.</v>
      </c>
      <c r="J336" s="41">
        <f>IF(ISNUMBER(SEARCH("Yes",'2_all_summary'!$H335)),IF(ISNUMBER(SEARCH("Yes",'2_all_summary'!F335)),1,2),IF(ISNUMBER(SEARCH("No",'2_all_summary'!F335)),4,3))</f>
        <v>4</v>
      </c>
    </row>
    <row r="337" spans="7:10" x14ac:dyDescent="0.3">
      <c r="G337" s="41"/>
      <c r="H337" s="41" t="str">
        <f>'2_all_summary'!D336</f>
        <v>Carotid intima media thickness and low high-density lipoprotein (HDL) in South Asian immigrants: Could dysfunctional HDL be the missing link?</v>
      </c>
      <c r="I337" s="41" t="str">
        <f>'2_all_summary'!E336</f>
        <v>Introduction: South Asian immigrants (SAIs) in the US exhibit higher prevalence of coronary artery disease (CAD) and its risk factors compared with other ethnic populations. Conventional CAD risk factors do not explain the excess CAD risk; therefore there is a need to identify other markers that can predict future risk of CAD in high-risk SAIs. The objective of the current study is to assess the presence of sub-clinical CAD using common carotid artery intima-media thickness (CCA-IMT), and its association with metabolic syndrome (MS) and pro-inflammatory/dysfunctional HDL (Dys-HDL). Material and methods: A community-based study was conducted on 130 first generation SAIs aged 35-65 years. Dys-HDL was determined using the HDL inflammatory index. Analysis was completed using logistic regression and Fisher's exact test. Results: Sub-clinical CAD using CCA-IMT â‰¥ 0.8 mm (as a surrogate marker) was seen in 31.46%. Age and gender adjusted CCA-IMT was significantly associated with type 2 diabetes ( p = 0.008), hypertension ( p = 0.012), high-sensitivity C-reactive protein ( p &lt; 0.001) and homocysteine ( p = 0.051). Both the presence of MS and Dys-HDL was significantly correlated with CCAIMT, even after age and gender adjustment. The odds of having Dys-HDL with CCA-IMT were 5 times (95% CI: 1.68, 10.78). Conclusions: There is a need to explore and understand non-traditional CAD risk factors with a special focus on Dys-HDL, knowing that SAIs have low HDL levels. This information will not only help to stratify high-risk asymptomatic SAI groups, but will also be useful from a disease management point of view. Copyright Â© 2014 Termedia &amp; Banach</v>
      </c>
      <c r="J337" s="41">
        <f>IF(ISNUMBER(SEARCH("Yes",'2_all_summary'!$H336)),IF(ISNUMBER(SEARCH("Yes",'2_all_summary'!F336)),1,2),IF(ISNUMBER(SEARCH("No",'2_all_summary'!F336)),4,3))</f>
        <v>4</v>
      </c>
    </row>
    <row r="338" spans="7:10" x14ac:dyDescent="0.3">
      <c r="G338" s="41"/>
      <c r="H338" s="41" t="str">
        <f>'2_all_summary'!D337</f>
        <v>Legal and institutional framework for integrated governance in a Biosphere reserve</v>
      </c>
      <c r="I338" s="41" t="str">
        <f>'2_all_summary'!E337</f>
        <v>Wetlands provide a wide range of benefits to human communities. Better cooperation between governing bodies and human communities is essential for the optimum functioning of these wetlands and for their ongoing management. This paper aims to provide a clear understanding of the multi-level governance process by describing the management structure in the context of sustainable development, considering the main challenges arising from the co-existence of the human communities in Danube Delta Biosphere Reserve (DDBR) and the administration body, namely Danube Delta Biosphere Reserve Authority (DDBRA). We also underline the institutional and legal changes induced by the shift of government schemes over the last century. In particular, the paper outlines the link between the perceptions of different stakeholders regarding the value of this area and the investments made by the Romanian government for the development and implementation of management plans. Decision-making authority concerning DDBR management still resides with the central government. This top-down approach causes conflicts and the flexibility required to respond to local problems is lacking. At the local community level, better legal and institutional support is needed for community-based management, especially of fisheries and tourism. At the highest level, there is a need for a permanent inter-institutional coordination arrangement to deal with the harmonisation of laws and operational practices and to clarify the conflicting roles of the various government agencies concerned with DDBR management.</v>
      </c>
      <c r="J338" s="41">
        <f>IF(ISNUMBER(SEARCH("Yes",'2_all_summary'!$H337)),IF(ISNUMBER(SEARCH("Yes",'2_all_summary'!F337)),1,2),IF(ISNUMBER(SEARCH("No",'2_all_summary'!F337)),4,3))</f>
        <v>4</v>
      </c>
    </row>
    <row r="339" spans="7:10" x14ac:dyDescent="0.3">
      <c r="G339" s="41"/>
      <c r="H339" s="41" t="str">
        <f>'2_all_summary'!D338</f>
        <v>Challenges to the elite exclusion-inclusion dichotomy - reconsidering elite capture in community-based natural resource management</v>
      </c>
      <c r="I339" s="41" t="str">
        <f>'2_all_summary'!E338</f>
        <v>The community-driven, decentralised approach to natural resource management has reached a crossroads. The good governance agenda in the water, forestry, fishery and biodiversity sectors has generated limited success in achieving pro-poor outcomes. In many cases, local elites are to blame for capturing the benefits from the process of democratising decision-making processes. This paper examines two approaches in the literature which both aim to address elite domination, namely elite exclusion and elite inclusion. The former is a deliberate act to reduce the influence of elites by excluding them from the decision-making process in natural resource management. The latter, in contrast, is a conscious strategy to integrate elites into the use of natural resources in an attempt to redistribute the benefits to poor people via the 'trickle down' effect. This paper argues that the dichotomy of elite inclusion and exclusion is inadequate in understanding the complex local power dynamics in natural resource management. In particular, the binary division fails to address the multiple locations of elites, overlapping institutions and the paradoxes of 'controlled' participatory processes. This paper argues that any strategies to tackle elite capture need to pay attention to the historical, socially embedded and negotiated nature of resource governance arrangements. Â© 2013 The South African Institute of International Affairs.</v>
      </c>
      <c r="J339" s="41">
        <f>IF(ISNUMBER(SEARCH("Yes",'2_all_summary'!$H338)),IF(ISNUMBER(SEARCH("Yes",'2_all_summary'!F338)),1,2),IF(ISNUMBER(SEARCH("No",'2_all_summary'!F338)),4,3))</f>
        <v>4</v>
      </c>
    </row>
    <row r="340" spans="7:10" x14ac:dyDescent="0.3">
      <c r="G340" s="41"/>
      <c r="H340" s="41" t="str">
        <f>'2_all_summary'!D339</f>
        <v>Does the gender composition of forest and fishery management groups affect resource governance and conservation outcomes? A systematic map</v>
      </c>
      <c r="I340" s="41" t="str">
        <f>'2_all_summary'!E339</f>
        <v>Background: Women often use natural resources differently than men yet frequently have minimal influence on how local resources are managed. An emerging hypothesis is that empowering more women in local resource decision-making may lead to better resource governance and conservation. Here we focus on the forestry and fisheries sectors to answer the question: What is the evidence that the gender composition of forest and fisheries management groups affects resource governance and conservation outcomes? We present a systematic map detailing the geographic and thematic extent of the evidence base and assessing the quality of the evidence, as per a published a priori protocol. Methods: We screened 11,000+ English-language records in Scopus, CAB abstracts, AGRIS, AGRICOLA, Google Scholar, and Google. The websites of 24 international conservation and development organisations, references of included articles, and relevant systematic reviews were also searched for possible documents. A number of groups and individuals were invited to submit documents through email 'call outs'. The inclusion criteria were that an article refers to women or gender, forests or fisheries, and a resource management group comparison in a non-OECD country plus Mexico and Chile. Results: Seventeen studies met the inclusion criteria. Four were qualitative and 13 were quantitative. Forest studies outnumbered fisheries studies 14-3. The majority of the studies came from India and Nepal and focused on forest management. All 17 studies identified improvements in local natural resource governance, and three identified conservation improvements when women participated in the management of the resources. Only two studies, however, were rated as high quality based on study design. Conclusions: For India and Nepal, there is strong and clear evidence of the importance of including women in forest management groups for better resource governance and conservation outcomes. Outside of India and Nepal, there are substantial gaps in the evidence base, but the South Asian evidence presents a compelling case for extending the research to other geographies to see if similar outcomes exist elsewhere and supports a theory of change linking the participation of women in forestry and fisheries management groups with better resource governance and conservation outcomes. Â© 2016 Leisher et al.</v>
      </c>
      <c r="J340" s="41">
        <f>IF(ISNUMBER(SEARCH("Yes",'2_all_summary'!$H339)),IF(ISNUMBER(SEARCH("Yes",'2_all_summary'!F339)),1,2),IF(ISNUMBER(SEARCH("No",'2_all_summary'!F339)),4,3))</f>
        <v>4</v>
      </c>
    </row>
    <row r="341" spans="7:10" x14ac:dyDescent="0.3">
      <c r="G341" s="41"/>
      <c r="H341" s="41" t="str">
        <f>'2_all_summary'!D340</f>
        <v>Community-based management of near-shore fisheries in vanuatu: What works?</v>
      </c>
      <c r="I341" s="41" t="str">
        <f>'2_all_summary'!E340</f>
        <v>In the Pacific, coastal communities have compensated for chronically low capacity of governments to manage fisheries by implementing local regulations in their marine tenure areas. In order to investigate the performance of community-based fisheries management (CBFM) in Vanuatu, trajectories and factors of change in CBFM systems since the 1990s were analysed. Focal group interviews were conducted in seven villages on EfatÃ© island in 2011 and supplemented by a review of supporting literature. Results reveal the increasing and excessive reliance of CBFM systems on external agencies that promoted overly complex management plans. Examination of trends in CBFM systems shows that community and national fishing rules that were highly acceptable by local societies were more likely to be enforced in the long run. In particular, the establishment of marine reserves was the most widespread and best enforced community rule for the purposes of conservation, ecotourism, and/or fisheries. Overall, the results challenge the current effectiveness of CBFM in achieving sustainability of reef fisheries in Vanuatu, and highlight the over-reliance on small marine reserves as a management tool. Community initiatives must be strengthened by new specific national regulations governing subsistence and commercial reef fisheries as part of a multi-scale co-management approach. Â© 2013 Elsevier Ltd.</v>
      </c>
      <c r="J341" s="41">
        <f>IF(ISNUMBER(SEARCH("Yes",'2_all_summary'!$H340)),IF(ISNUMBER(SEARCH("Yes",'2_all_summary'!F340)),1,2),IF(ISNUMBER(SEARCH("No",'2_all_summary'!F340)),4,3))</f>
        <v>1</v>
      </c>
    </row>
    <row r="342" spans="7:10" x14ac:dyDescent="0.3">
      <c r="G342" s="41"/>
      <c r="H342" s="41" t="str">
        <f>'2_all_summary'!D341</f>
        <v>Patterns in artisanal coral reef fisheries revealed through local monitoring efforts</v>
      </c>
      <c r="I342" s="41" t="str">
        <f>'2_all_summary'!E341</f>
        <v>Sustainable fisheries management is key to restoring and maintaining ecological function and benefits to people, but it requires accurate information about patterns of resource use, particularly fishing pressure. In most coral reef fisheries and other data-poor contexts, obtaining such information is challenging and remains an impediment to effective management. We developed the most comprehensive regional view of shore-based fishing effort and catch published to date, to show detailed fishing patterns from across the main Hawaiian Islands (MHI). We reveal these regional patterns through fisher "creel" surveys conducted by local communities, state agencies, academics, and/or environmental organizations, at 18 sites, comprising &gt; 10,000 h of monitoring across a range of habitats and human influences throughout the MHI. All creel surveys included in this study except for one were previously published in some form (peer-reviewed articles or gray literature reports). Here, we synthesize these studies to document spatial patterns in nearshore fisheries catch, effort, catch rates (i.e., catch-per-unit-effort (CPUE)), and catch disposition (i.e., use of fish after catch is landed). This effort provides for a description of general regional patterns based on these location-specific studies. Line fishing was by far the dominant gear type employed. The most efficient gear (i.e., highest CPUE) was spear (0.64 kg h-1), followed closely by net (0.61 kg h-1), with CPUE for line (0.16 kg h-1) substantially lower than the other two methods. Creel surveys also documented illegal fishing activity across the studied locations, although these activities were not consistent across sites. Overall, most of the catch was not sold, but rather retained for home consumption or given away to extended family, which suggests that cultural practices and food security may be stronger drivers of fishing effort than commercial exploitation for coral reef fisheries in Hawai'i. Increased monitoring of spatial patterns in nearshore fisheries can inform targeted management, and can help communities develop a more informed understanding of the drivers of marine resource harvest and the state of the resources, in order to maintain these fisheries for food security, cultural practices, and ecological value. Â© 2017 Delaney et al.</v>
      </c>
      <c r="J342" s="41">
        <f>IF(ISNUMBER(SEARCH("Yes",'2_all_summary'!$H341)),IF(ISNUMBER(SEARCH("Yes",'2_all_summary'!F341)),1,2),IF(ISNUMBER(SEARCH("No",'2_all_summary'!F341)),4,3))</f>
        <v>4</v>
      </c>
    </row>
    <row r="343" spans="7:10" x14ac:dyDescent="0.3">
      <c r="G343" s="41"/>
      <c r="H343" s="41" t="str">
        <f>'2_all_summary'!D342</f>
        <v>Nitrogen removal from wastewater by coupling anammox and methane-dependent denitrification in a membrane biofilm reactor</v>
      </c>
      <c r="I343" s="41" t="str">
        <f>'2_all_summary'!E342</f>
        <v>This work demonstrates, for the first time, the feasibility of nitrogen removal by using the synergy of anammox and denitrifying anaerobic methane oxidation (DAMO) microorganisms in a membrane biofilm reactor (MBfR). The reactor was fed with synthetic wastewater containing nitrate and ammonium. Methane was delivered from the interior of hollow fibres in the MBfR to the biofilm that grew on the fiber's outer wall. After 24 months of operation, the system achieved a nitrate and an ammonium removal rate of about 190 mgN L -1 d-1 (or 86 mgN m-2 d-1, with m2 referring to biofilm surface area) and 60 mgN L-1 d-1 (27 mgN m-2 d-1), respectively. No nitrite accumulation was observed. Fluorescence in situ hybridization (FISH) analysis indicated that DAMO bacteria (20-30%), DAMO archaea (20-30%) and anammox bacteria (20-30%) jointly dominated the microbial community. Based on the known metabolism of these microorganisms, mass balance, and isotope studies, we hypothesize that DAMO archaea converted nitrate, both externally fed and produced by anammox, to nitrite, with methane as the electron donor. Anammox and DAMO bacteria jointly removed the nitrite produced, with ammonium and methane as the electron donor, respectively. The process could potentially be used for anaerobic nitrogen removal from wastewater streams containing ammonium and nitrate/nitrite. Â© 2013 American Chemical Society.</v>
      </c>
      <c r="J343" s="41">
        <f>IF(ISNUMBER(SEARCH("Yes",'2_all_summary'!$H342)),IF(ISNUMBER(SEARCH("Yes",'2_all_summary'!F342)),1,2),IF(ISNUMBER(SEARCH("No",'2_all_summary'!F342)),4,3))</f>
        <v>4</v>
      </c>
    </row>
    <row r="344" spans="7:10" x14ac:dyDescent="0.3">
      <c r="G344" s="41"/>
      <c r="H344" s="41" t="str">
        <f>'2_all_summary'!D343</f>
        <v>Primary Care Intervention to Prevent and Control Cholangiocarcinoma: Lesson from Nakhon Ratchasima, Thailand</v>
      </c>
      <c r="I344" s="41" t="str">
        <f>'2_all_summary'!E343</f>
        <v>Background: Cholangiocarcinoma (CCA) is a bile duct cancer. It includes intra-and extra-hepatic bile duct. It is most commonly found in Thailand particularly in the northeast and north region. Those regions have been reported as the highest of incident of the world.Objective: Primary car interven in the risk areas of CCA among population in Nakhon Ratchasima province,Thailand.Material and Method: A community-based study was conducted among three districts of Nakhon Ratchasima province, Thailand including Bua Yai, Chum Phuang, and Mueang Yang district between July and December 2015. Mix method was used in this study that included cross-sectional survey, action research, and application of Geographic Information System. The study was composed of five steps, develop Korat CCA network, CCA screening by using Korat CCA verbal screening test, detection of liver fluke and CCA in the population at risk by using Kato Katz thick smear technique and ultrasonography, health behavior modification, and development of Geographic Information System for CCA database.Results: Three hundred fifty five participants were tested for liver fluke infection and the infection rate was found to be 2.25%. Eight cases from 88 participants at risk had a dilated bile duct. Populations at risk in each district were selected for health modification briefing that used the social engagement model. Seven community rules were agreed, cooked fish consumption, stop under-cooked fish, hygienic defecation, CCA campaign, food safety club, annual health check, an ongoing monitoring by village health volunteer and local public health officer.Conclusion: Infection in Nakhon Ratchasima is high. A community briefing and rules were agreed. A geovisual display of the population at risk for CCA is now available.</v>
      </c>
      <c r="J344" s="41">
        <f>IF(ISNUMBER(SEARCH("Yes",'2_all_summary'!$H343)),IF(ISNUMBER(SEARCH("Yes",'2_all_summary'!F343)),1,2),IF(ISNUMBER(SEARCH("No",'2_all_summary'!F343)),4,3))</f>
        <v>4</v>
      </c>
    </row>
    <row r="345" spans="7:10" x14ac:dyDescent="0.3">
      <c r="G345" s="41"/>
      <c r="H345" s="41" t="str">
        <f>'2_all_summary'!D344</f>
        <v>Risk Factors of Stunting and Wasting among Children Aged 6-59 Months in Household Food Insecurity of Jima Geneti District, Western Oromia, Ethiopia: An Observational Study</v>
      </c>
      <c r="I345" s="41" t="str">
        <f>'2_all_summary'!E344</f>
        <v>Undernutrition is the most difficult and widespread public health concern in low-income nations including Ethiopia. Therefore, this study aimed to investigate the associated risk factors of stunting and wasting among children aged 6-59 months in Jima Geneti district, Western Oromia, Ethiopia. A community-based cross-sectional study was conducted on 500 children from December 1 to 28, 2020. A multiple-stage sampling method was performed to select children from each kebele. Anthropometric measurements were taken, and the nutritional status was generated using WHO Anthro v. 3.2.1. Data analysis was performed using the SPSS version 20.0. Bivariate and multivariate logistic regression analyses were carried out to identify the associated risk factors of stunting and wasting among children in the study area. Statistical significance was set at p&lt;0.05. The study results showed that the prevalence of stunting and wasting among children was 27% and 11.8%, respectively. The findings of this study also revealed that the prevalence of household food insecurity and poor dietary diets was 19.6% and 52.2%, respectively. Low wealth status (AOR = 2.5; 95% CI: 1.1, 5.55) and poor dietary diets (AOR = 4.7; 95% CI: 2.5, 8.83) were associated risk factors for stunting. However, child meal frequency (AOR = 3.9; 95% CI: 1.23, 12.6), and children who did feed leftover food (AOR = 2.75; 95% CI: 1.02, 7.44) were associated risk factors for wasting. Poor dietary diets (AOR = 2.65; 95% CI: 1.06, 6.66) were also associated risk factors for wasting. The findings of this study concluded that the prevalence of stunting and wasting was high in the study area. Therefore, addressing family-level risk factors which are major drivers of children's nutritional status is crucial to ensure the nutritional status of children. Â© 2022 Tamiru Yazew.</v>
      </c>
      <c r="J345" s="41">
        <f>IF(ISNUMBER(SEARCH("Yes",'2_all_summary'!$H344)),IF(ISNUMBER(SEARCH("Yes",'2_all_summary'!F344)),1,2),IF(ISNUMBER(SEARCH("No",'2_all_summary'!F344)),4,3))</f>
        <v>4</v>
      </c>
    </row>
    <row r="346" spans="7:10" x14ac:dyDescent="0.3">
      <c r="G346" s="41"/>
      <c r="H346" s="41" t="str">
        <f>'2_all_summary'!D345</f>
        <v>Community-based conflict resolution strategies for sustainable management of the tsitsikamma national park, South Africa</v>
      </c>
      <c r="I346" s="41" t="str">
        <f>'2_all_summary'!E345</f>
        <v>There are policy and legal frameworks for participatory conservation of biodiversity in democratic South Africa. However, the local communities that inhabit the vicinity of the Tsitsikamma National Park indicated that the South African National Parks (SANParks) does not implement participatory processes in the management of the park. This has resulted in conflicts and poor relationships between the local people and the management of the park. Local communities specifically resent the park's no-take policy on fishing and lack of effective community participation and benefit sharing. The aim of this study was to determine the interventions that the local communities in Tsitsikamma consider pertinent for resolving the current conflicts and poor relationships between themselves and the Park Management. Local communities desire, among other things, active participation in the management of the park through democratically elected representatives, benefit sharing, creation of more job opportunities by the Park Management, free and increased access to the park, and regular communication from conservation officials in the park to the neighbouring communities. Local capacity development and transfer of the management authority to local managers to enhance the sense of the ownership of the protected area are recommended for successful local participation. Â© 2009 Copyright Taylor and Francis Group, LLC.</v>
      </c>
      <c r="J346" s="41">
        <f>IF(ISNUMBER(SEARCH("Yes",'2_all_summary'!$H345)),IF(ISNUMBER(SEARCH("Yes",'2_all_summary'!F345)),1,2),IF(ISNUMBER(SEARCH("No",'2_all_summary'!F345)),4,3))</f>
        <v>4</v>
      </c>
    </row>
    <row r="347" spans="7:10" x14ac:dyDescent="0.3">
      <c r="G347" s="41"/>
      <c r="H347" s="41" t="str">
        <f>'2_all_summary'!D346</f>
        <v>Wetland resource management in bangladesh: Implications for marginalization and vulnerability of local harvesters</v>
      </c>
      <c r="I347" s="41" t="str">
        <f>'2_all_summary'!E346</f>
        <v>In Bangladesh, the state has the legal ownership and absolute control over natural resources, including the public land, forests, animals, water and fishes upon which local communities, consisting of fishers, farmers, daily labourers and other workers, rely heavily for their livelihoods. There is a system in place for fisheries or waterbodies, known as jalmohal administration. Under this system, the real control remains in the hands of the leaseholders. The evolution of wetland resource management approaches and their impact on actual harvesters are of particular interest in the study. By examining the implications of the top-down management regimes and the recent experimentation with the community-based resource management approach, this study analyses the trajectories of marginalization and consequential vulnerabilities of Hakaluki haor area local communities located in the northeastern region of Bangladesh. The framework of transfer of property rights, that is, leasing of wetlands as jalmohals (fishery estate), not only encourages individual gains and exploitations by the powerful elites, but also accelerates both the marginalization process and the vulnerability of local fishers to various types of shocks, including natural and health hazards. Â© 2010 Taylor &amp; Francis Group, LLC.</v>
      </c>
      <c r="J347" s="41">
        <f>IF(ISNUMBER(SEARCH("Yes",'2_all_summary'!$H346)),IF(ISNUMBER(SEARCH("Yes",'2_all_summary'!F346)),1,2),IF(ISNUMBER(SEARCH("No",'2_all_summary'!F346)),4,3))</f>
        <v>4</v>
      </c>
    </row>
    <row r="348" spans="7:10" x14ac:dyDescent="0.3">
      <c r="G348" s="41"/>
      <c r="H348" s="41" t="str">
        <f>'2_all_summary'!D347</f>
        <v>Classed conservation: Socio-economic drivers of participation in marine resource management</v>
      </c>
      <c r="I348" s="41" t="str">
        <f>'2_all_summary'!E347</f>
        <v>Conservation organizations often adopt the normative value of â€œwhole communityâ€ participation, predicated on the idea that broad community involvement across categories of identity and social stratification will lead to more successful project outcomes. Analysis of intra-community social stratifications in relation to participation in conservation is important to the pursuit of environmental justice as well as improved efficacy of a given conservation intervention. While a large body of literature broadly examines intra and inter-community dynamics in relation to community-based conservation, few have specifically quantified how wealth influences one's participation in community-based conservation initiatives, especially in the marine realm. To address these questions, we interviewed people living near marine conservation initiatives in Madagascar. Using a principle component analysis, we created an asset-based wealth index and showed that both knowledge of and participation in marine conservation was positively correlated with wealth. Specifically, three of the four participation categories were statistically correlated with wealth, including involvement in any element of the conservation project, involvement in decision-making, and in enforcement. However, wealth was not significantly correlated with participation in monitoring. Ultimately our research highlights the importance of understanding underlying drivers of participation in community-based conservation. If the poorest in a community are underrepresented in local participation, the conservation initiative will not only be unjust, but will also likely be less effective. Â© 2021</v>
      </c>
      <c r="J348" s="41">
        <f>IF(ISNUMBER(SEARCH("Yes",'2_all_summary'!$H347)),IF(ISNUMBER(SEARCH("Yes",'2_all_summary'!F347)),1,2),IF(ISNUMBER(SEARCH("No",'2_all_summary'!F347)),4,3))</f>
        <v>4</v>
      </c>
    </row>
    <row r="349" spans="7:10" x14ac:dyDescent="0.3">
      <c r="G349" s="41"/>
      <c r="H349" s="41" t="str">
        <f>'2_all_summary'!D348</f>
        <v>Dietary exposure to persistent organic pollutants and metals among Inuit and Chukchi in Russian arctic Chukotka</v>
      </c>
      <c r="I349" s="41" t="str">
        <f>'2_all_summary'!E348</f>
        <v>Objectives. The general aim was to assess dietary exposure to selected persistent organic pollutants (POPs) and metals among Eskimo (Inuit) and Chukchi of the Chukotka Peninsula of the Russian Arctic, and to establish recommendations for exposure risk reduction. Study design. A cross-sectional evaluation of nutritional patterns of coastal and inland indigenous peoples of the Chukotka Autonomous Okrug (in 2001-2003); assessment of the levels of persistent toxic substances (PTSs) in traditional foods and their comparison to Russian food safety limits; the identification of local sources of food contamination; and the recommendation and implementation of risk management measures. Methods. Community-based dietary survey of self reported food frequencies (453 persons), chemical analyses (POPs and metals) of local foods and indoor matters (397 samples), substantiation of recommendations for daily (weekly, monthly) intakes of traditional food. Results. POPs in traditional food items are generally below the Russian food safety limits except marine mammal fat, while Hg and Cd are high mainly in mammal viscera. Lead is relatively low in tissues of all animals studied. For the Chukotka coastal communities, seals constitute the principal source of the whole suite of PTSs considered. Consumption restrictions are recommended for marine and freshwater fish, some wild meats (waterfowl and seal), fats (whale and seal), liver (most animals) and kidney (reindeer, walrus and seal). Evidence is presented that contamination of foodstuffs may be significantly increased during storing/ processing/cooking of food due to indoor and outdoor environmental conditions. Conclusions. Based on the analytical findings and the local PTSs sources identified, guidelines on food safety are suggested, as well as measures to reduce food contamination and domestic and local sources. Important and urgent remedial actions are recommended to minimize PTSs environmental and domestic contamination. Waste clean-up activities started in coastal Chukotka in 2007. Â© 2012 Alexey A. Dudarev.</v>
      </c>
      <c r="J349" s="41">
        <f>IF(ISNUMBER(SEARCH("Yes",'2_all_summary'!$H348)),IF(ISNUMBER(SEARCH("Yes",'2_all_summary'!F348)),1,2),IF(ISNUMBER(SEARCH("No",'2_all_summary'!F348)),4,3))</f>
        <v>4</v>
      </c>
    </row>
    <row r="350" spans="7:10" x14ac:dyDescent="0.3">
      <c r="G350" s="41"/>
      <c r="H350" s="41" t="str">
        <f>'2_all_summary'!D349</f>
        <v>Non-management of natural resources: The case of Inland Fisheries in the Mayan Zone, Quintana Roo, MÃ©xico</v>
      </c>
      <c r="I350" s="41" t="str">
        <f>'2_all_summary'!E349</f>
        <v>This study explores the management of inland fisheries on common lands (ejidos) within the Mayan Zone of Quintana Roo, Mexico. Qualitative survey data are used to examine whether there are (a) ongoing fishery conservation activities; (b) local caretakers of fishing sites; (c) restrictions on where fishing can take place; and (d) particular groups of individuals who lack the right to fish within the ejido s. Results indicate that in contrast to other local resources, fisheries in the ejidos have less defined use rights, being viewed as largely "open access". In particular, most feel that outsiders can fish in an ejido if they abide by local rules (notably not damaging the local water bodies, asking consent to fish, and having a friend or relative in the community). However, there are within-community differences in views concerning management and conservation, with those more dependent on fishing being more likely to support exclusion of outsiders. Â© Springer Science+Business Media, LLC 2008.</v>
      </c>
      <c r="J350" s="41">
        <f>IF(ISNUMBER(SEARCH("Yes",'2_all_summary'!$H349)),IF(ISNUMBER(SEARCH("Yes",'2_all_summary'!F349)),1,2),IF(ISNUMBER(SEARCH("No",'2_all_summary'!F349)),4,3))</f>
        <v>4</v>
      </c>
    </row>
    <row r="351" spans="7:10" x14ac:dyDescent="0.3">
      <c r="G351" s="41"/>
      <c r="H351" s="41" t="str">
        <f>'2_all_summary'!D350</f>
        <v>Smart Kampung: Characterisation of Surabaya Urban Coastal Settlements through Smart City Measurement</v>
      </c>
      <c r="I351" s="41" t="str">
        <f>'2_all_summary'!E350</f>
        <v>Surabaya is a metropolitan city in Indonesia, with the 4 million population. Therefore, it takes the smart city system to help The Government to optimize their service for citizen needs, and increasing its life quality, by putting interaction in the community based on ICT. Surabaya as a coastal city located on north coast of East Java Province make this city has several district in coastal area, one of them is Bulak District which is known as the fishing settlement integrated with tourism. Their character, totally different with midtown settlement. So do the given policy, there will be a difference treatments between coastal and midtown settlement. Therefore, it is necessary to explore the characteristic of coastal settlements that will support Surabaya as a smart city. This study aims to determine the criteria of urban settlements development in Surabaya based on smart city concept, focused on coastal urban settlement. To achieve this goal, it will use qualitative and quantitative approach (mixed method) which focuses on field conditions and community preferences in the location of settlement in the study area and must be through the 3 stage analysis. The first stage is identifying the smart potentials of coastal settlement using qualitative descriptive analysis. The second is identifying influential variables with using Confirmatory Factor Analysis feature on SmartPLS Application. The third was a determination of smart coastal settlement criteria using Pairwise comparison-triangulation. The result is there are 13 criteria of smart coastal settlement, spreaded on 6 major dimension. These criteria became a basic of dynamic measurement for smartkampung prototype which has so far resulted for identification and intelligence character on Bulak coastal settlement, included an entrepreneurship activities with local resources and uses ICT in its development; good accesibility which supported by the community's ability to follow transportation technology; ICT-based environmental management activities and community participation; creative community, open-technology-minded and able to preserve local coastal culture; sea tidal disaster free area that is equipped with mitigation facilities; developing an ICT-based tourist attraction area, and also achieving positive impact from the online Government's service. Â© Published under licence by IOP Publishing Ltd.</v>
      </c>
      <c r="J351" s="41">
        <f>IF(ISNUMBER(SEARCH("Yes",'2_all_summary'!$H350)),IF(ISNUMBER(SEARCH("Yes",'2_all_summary'!F350)),1,2),IF(ISNUMBER(SEARCH("No",'2_all_summary'!F350)),4,3))</f>
        <v>4</v>
      </c>
    </row>
    <row r="352" spans="7:10" x14ac:dyDescent="0.3">
      <c r="G352" s="41"/>
      <c r="H352" s="41" t="str">
        <f>'2_all_summary'!D351</f>
        <v>Short-term impacts and value of a periodic no take zone (NTZ) in a community-managed small-scale lobster fishery, Madagascar</v>
      </c>
      <c r="I352" s="41" t="str">
        <f>'2_all_summary'!E351</f>
        <v>The small-scale lobster fisheries of Madagascar's impoverished southeast coast account for the majority of national catch and export, making a significant contribution to the regional economy. Data suggests catches have declined, likely due to over-exploitation. In response, the community of Sainte Luce has established a locally managed marine area (LMMA) to manage their lobster fishery, including a 13 km2 periodic no take zone (NTZ). Participatory monitoring data were used to assess compliance, identify changes in catch per unit effort (CPUE) associated with the NTZ and consider the short-term value of the NTZ. Compliance is low for measures dictated by national legislation (minimum landing size (MLS), national closed season, prohibition on landing berried females), but may be higher for those designed by the community (NTZ). Upon NTZ opening in July 2015, an estimated 435% increase in catch was observed compared with the mean for the preceding five months, a product of increased effort and significantly higher CPUE. Zero Altered Negative Binomial modelling showed CPUE was significantly higher during the NTZ opening in 2015 and in 2016 when the opening period had been moved. Whilst it is unlikely that tangible ecological benefits have accrued from NTZ operation, there have been important socio-economic effects. Specifically, there was a 33% increase in the price fishers received, a significant effect at the bottom of the value chain. Temporary increases in catch and income acted as a catalyst, engaging neighbouring communities in fishery management, resulting in two additional NTZs. Attention is drawn to the fact that current national legislation may be sub-optimal and should be reviewed. Successful management of the regional fishery will require the state and industry to support communities in adopting community-based management. The NTZ measure considered here may be an effective tool to achieve this. Â© 2017 Stephen Long. This is an open access article distributed under the terms of the Creative Commons Attribution License, which permits unrestricted use, distribution, and reproduction in any medium, provided the original author and source are credited.</v>
      </c>
      <c r="J352" s="41">
        <f>IF(ISNUMBER(SEARCH("Yes",'2_all_summary'!$H351)),IF(ISNUMBER(SEARCH("Yes",'2_all_summary'!F351)),1,2),IF(ISNUMBER(SEARCH("No",'2_all_summary'!F351)),4,3))</f>
        <v>4</v>
      </c>
    </row>
    <row r="353" spans="7:10" x14ac:dyDescent="0.3">
      <c r="G353" s="41"/>
      <c r="H353" s="41" t="str">
        <f>'2_all_summary'!D352</f>
        <v>In search of appropriate approaches to coastal zone management in Indonesia</v>
      </c>
      <c r="I353" s="41" t="str">
        <f>'2_all_summary'!E352</f>
        <v>Reforms within the Indonesian political system, following the fall of the Soeharto regime in 1998, have led to some fundamental changes in the structure of government and civil administration. Two new laws, Law No. 22/1999 on Regional Government (Decentralization Law) and Law No. 25/1999 on the Fiscal Balance between the Central Government and the Regions (Fiscal Decentralization Law), which have already been revised with the enactment of laws 32/2004 and 33/2004 promote a reconsideration of community-based approaches to coastal zone management. These laws also provide new opportunities for institutionalization of local values and community institution to manage coastal resources. This paper examines community-based and co-management approaches in coastal zone management in Indonesia. It is argued that co-management is an appropriate approach in managing Indonesian coastal zone as it allows for the development of a model containing a balance of power between governments, communities as whole and a wide range of individual stakeholders. Â© 2011 Elsevier Ltd.</v>
      </c>
      <c r="J353" s="41">
        <f>IF(ISNUMBER(SEARCH("Yes",'2_all_summary'!$H352)),IF(ISNUMBER(SEARCH("Yes",'2_all_summary'!F352)),1,2),IF(ISNUMBER(SEARCH("No",'2_all_summary'!F352)),4,3))</f>
        <v>4</v>
      </c>
    </row>
    <row r="354" spans="7:10" x14ac:dyDescent="0.3">
      <c r="G354" s="41"/>
      <c r="H354" s="41" t="str">
        <f>'2_all_summary'!D353</f>
        <v>Integrated reservoir eutrophication remediation plan: Hartbeespoort dam</v>
      </c>
      <c r="I354" s="41" t="str">
        <f>'2_all_summary'!E353</f>
        <v>The Hartbeespoort Dam is situated in a highly developed area in South Africa. Due to high nutrient loads in the dam unpleasant and even hazardous conditions occur frequently. An integrated phased management and remediation plan has been developed and is being executed at the dam. The plan provides for short to long-term actions relating to the water quality of the incoming water, and limnology of and sediments in the dam. Actions include enhanced wastewater treatment at sewage plants, in-stream treatment, continued regular monitoring, the bio-manipulation of the fish community for removal of algae and the initiation of community based fisheries. Preliminary analysis indicates that a start-up cost of about R27.3 million and annual costs of about R9.3 million are required. These costs do not include actions that could be taken at municipal wastewater treatment plants. The development and implementation of the plan are serving as case studies for various projects in the Department of Water Affairs and Forestry.</v>
      </c>
      <c r="J354" s="41">
        <f>IF(ISNUMBER(SEARCH("Yes",'2_all_summary'!$H353)),IF(ISNUMBER(SEARCH("Yes",'2_all_summary'!F353)),1,2),IF(ISNUMBER(SEARCH("No",'2_all_summary'!F353)),4,3))</f>
        <v>4</v>
      </c>
    </row>
    <row r="355" spans="7:10" x14ac:dyDescent="0.3">
      <c r="G355" s="41"/>
      <c r="H355" s="41" t="str">
        <f>'2_all_summary'!D354</f>
        <v>Coastal-marine extractive reserves: Reflections on the pre-implementation stage</v>
      </c>
      <c r="I355" s="41" t="str">
        <f>'2_all_summary'!E354</f>
        <v>This article reflects on the process of institutionalization of Extractive Reserves, more specifically those located in a coastal-marine environment, in light of the concept of community-based co-management. The analysis focuses on the pre-implementation stage of Marine Extractive Reserves, especially two Extractive Reserves on the Santa Catarina coast yet to be decreed. The study demonstrates that the formal prescriptions regulating Resex creation processes designed to ensure mechanisms of social participation and the protagonist role of the traditional populations fail to achieve that end. The hierarchical relationship between nature conservation interests and the rights of traditional populations, favoring the former, permeates this stage of construction and so the artisanal fishermen are not the subjects of the process. Â© 2018, Universidade Estadual de Campinas.Este artÃ­culo tiene como objetivo reflexionar sobre el proceso de institucionalizaciÃ³n de reservas extractivas, especialmente las situadas en el entorno marino costero, a la luz del concepto de cogestiÃ³n basada en la comunidad. El foco del anÃ¡lisis se basa en la etapa previa a la implementaciÃ³n de Reservas Extractivas Marino Costeras, en especial de dos reservas extractivas no promulgadas en la costa de Santa Catarina. El estudio muestra que las normas de procedimiento que regulan los procesos de creaciÃ³n de Resex, buscando asegurar los mecanismos de participaciÃ³n social y el protagonismo de la poblaciÃ³n tradicional, se muestran por debajo del reto propuesto. La relaciÃ³n jerÃ¡rquica entre la conservaciÃ³n de la naturaleza y los derechos de las poblaciones tradicionales, con privilegio a la primera, atraviesa toda la construcciÃ³n de esta etapa, por lo que los pescadores artesanales no son sujetos del proceso. Â© 2018, Universidade Estadual de Campinas.Este artigo tem o intuito de refletir sobre o processo de institucionalizaÃ§Ã£o das Reservas Extrativistas (Resex), mais especificamente daquelas situadas em ambiente marinho costeiro, Ã  luz do conceito de cogestÃ£o de base comunitÃ¡ria. O foco da anÃ¡lise recai sobre a etapa prÃ©-implementaÃ§Ã£o das Resex Marinho-Costeiras, em especial de duas Reservas Extrativistas ainda nÃ£o decretadas no litoral de Santa Catarina. O estudo demonstra que as prescriÃ§Ãµes formais que regulamentam os processos de criaÃ§Ã£o das Resex, buscando assegurar os mecanismos de participaÃ§Ã£o social e protagonismo da populaÃ§Ã£o tradicional, mostram-se aquÃ©m do desafio proposto. A relaÃ§Ã£o de hierarquia entre conservaÃ§Ã£o da natureza e direito das populaÃ§Ãµes tradicionais, com privilÃ©gio Ã  primeira, transpassa toda a construÃ§Ã£o desta etapa, de modo que os pescadores artesanais nÃ£o sÃ£o sujeitos do processo. Â© 2018, Universidade Estadual de Campinas.</v>
      </c>
      <c r="J355" s="41">
        <f>IF(ISNUMBER(SEARCH("Yes",'2_all_summary'!$H354)),IF(ISNUMBER(SEARCH("Yes",'2_all_summary'!F354)),1,2),IF(ISNUMBER(SEARCH("No",'2_all_summary'!F354)),4,3))</f>
        <v>4</v>
      </c>
    </row>
    <row r="356" spans="7:10" x14ac:dyDescent="0.3">
      <c r="G356" s="41"/>
      <c r="H356" s="41" t="str">
        <f>'2_all_summary'!D355</f>
        <v>A legal pluralism perspective on coastal fisheries governance in two Pacific Island countries</v>
      </c>
      <c r="I356" s="41" t="str">
        <f>'2_all_summary'!E355</f>
        <v>In most coastal communities throughout the South Pacific customary rights to regulate access to vital and scarce resources evolved a long time ago. In many places, these systems have formed the basis of community-based marine management efforts. At the same time, national (fisheries and environmental) legislation regulates various aspects regarding the marine realm. The result is a legal pluralist situation â€“ a circumstance that can affect the governability of coastal fisheries. This study draws on data from Fiji and Solomon Islands to examine how the national marine governance frameworks and customary/community-based marine resource management interact. Fiji has a centralized government and customary governance structures are fairly well defined. Various mechanisms exist that link the national and customary systems. In Solomon Islands customary systems and national governance authority are more dispersed and the latter is partly delegated to provincial governments. Here, partner organizations that engage in local marine management can play a vital role in bridging local and (sub-) national levels. The analysis of the two countries reveals that legal pluralist patterns can play out and be addressed differently. A deeper understanding of the interactions between national and customary marine governance systems can help to design procedures or legal mechanisms which optimize relations across levels and systems, and thus contribute to improving governance outcomes. Â© 2018 The Authors</v>
      </c>
      <c r="J356" s="41">
        <f>IF(ISNUMBER(SEARCH("Yes",'2_all_summary'!$H355)),IF(ISNUMBER(SEARCH("Yes",'2_all_summary'!F355)),1,2),IF(ISNUMBER(SEARCH("No",'2_all_summary'!F355)),4,3))</f>
        <v>1</v>
      </c>
    </row>
    <row r="357" spans="7:10" x14ac:dyDescent="0.3">
      <c r="G357" s="41"/>
      <c r="H357" s="41" t="str">
        <f>'2_all_summary'!D356</f>
        <v>Territorial use rights in fisheries to manage areas for farming coral reef fish and invertebrates for the aquarium trade</v>
      </c>
      <c r="I357" s="41" t="str">
        <f>'2_all_summary'!E356</f>
        <v>Reef fish, corals, and other marine invertebrate species associated with coral reefs need to be managed in a sustainable manner to halt destructive fishing in the Philippines and other Southeast Asian countries. As part of the Coastal Communities Empowerment Project, the International Marinelife Alliance (IMA) plans to implement Territorial Use Rights in Fisheries (TURFs) to help manage municipal waters; while creating alternative livelihoods for small-scale fishermen and their families. Changes to the Local Government Code allow Philippine municipal councils to regulate fishing and mariculture in waters within 15km from shore. The councils can lease TURFs to local fisherfolk and prevent their use by those outside the community. The IMA plans to help create several types of TURFs. These include TURFs used by aquarium-fish collectors, for rearing giant clams, and for farming live rock and coral fragments. The TURFs are part of a larger strategy to conserve marine biodiversity, protect and restore marine habitats, and promote sustainable use of marine resources by local people. Fish and invertebrates harvested from the TURFs will be used in programs to restore marine habitats and to generate income from exports that supply the aquarium trade.</v>
      </c>
      <c r="J357" s="41">
        <f>IF(ISNUMBER(SEARCH("Yes",'2_all_summary'!$H356)),IF(ISNUMBER(SEARCH("Yes",'2_all_summary'!F356)),1,2),IF(ISNUMBER(SEARCH("No",'2_all_summary'!F356)),4,3))</f>
        <v>4</v>
      </c>
    </row>
    <row r="358" spans="7:10" x14ac:dyDescent="0.3">
      <c r="G358" s="41"/>
      <c r="H358" s="41" t="str">
        <f>'2_all_summary'!D357</f>
        <v>The Finnmark Intervention Study: Better health for the fishery population in an Arctic village in North Norway</v>
      </c>
      <c r="I358" s="41" t="str">
        <f>'2_all_summary'!E357</f>
        <v>Objective - To evaluate the lifestyle and cardiovascular risk factor changes after 6 years of intervention in the North Cape community. Design - Longitudinal cohort study with a quasi-experimental design with one intervention and three control communities selected from the same coastal area with a baseline screening (1987), 6-year intervention, and re-screening (1993). Setting - Fishing communities on the coast of Finnmark in the Norwegian Arctic area. Participants - 1685 (70%) of the invited in both screenings, aged between 20 and 62 years in 1987. Intervention - Community-intervention based on empowerment and cooperation between voluntary organisations and local health services. Main outcome measures - Change in cardiovascular risk factors. Results - Compared to the control communities, the main findings in North Cape were among men: 21.3% less drinking boiled coffee (p &amp;lt; 0.05), 10.5% more drinking low fat milk (p &amp;lt; 0.01), 0.3 mmol/l reduction in cholesterol (p &amp;lt; 0.01) and 0.2 kg/m2 reduction in BMI (p &amp;lt; 0.001). Among women, there were 5.9% fewer smokers (p &amp;lt; 0.01), 21% less drinking boiled coffee (p &amp;lt; 0.05), 1 kg/m2 less increase in BMI (p &amp;lt; 0.001) and 0.5 less increase in MI risk score (p &amp;lt; 0.05). Conclusions - Small close-knit communities are suitable for community-based interventions where it is easier to obtain close interaction between health service, voluntary organisations and the public at large.</v>
      </c>
      <c r="J358" s="41">
        <f>IF(ISNUMBER(SEARCH("Yes",'2_all_summary'!$H357)),IF(ISNUMBER(SEARCH("Yes",'2_all_summary'!F357)),1,2),IF(ISNUMBER(SEARCH("No",'2_all_summary'!F357)),4,3))</f>
        <v>4</v>
      </c>
    </row>
    <row r="359" spans="7:10" x14ac:dyDescent="0.3">
      <c r="G359" s="41"/>
      <c r="H359" s="41" t="str">
        <f>'2_all_summary'!D358</f>
        <v>Attitudes and perceptions of indigenous fishermen towards marine resource management in Kuna Yala, Panama</v>
      </c>
      <c r="I359" s="41" t="str">
        <f>'2_all_summary'!E358</f>
        <v>The Kuna are a strong and independent culture, however outside influences are imposing growing pressure on their people. Overpopulation and large-scale overfishing are among the most severe threats. The Kuna have developed their own management strategies to address these pressing issues. This study presents local perceptions and attitudes towards marine resource management of six indigenous fishing communities in Kuna Yala, Panama. Results highlight significant general and comparative differences in fishermen's attitudes and perceptions based on socio-cultural structures of communities, occupation and role in local decision-making. The level of cultural survival in communities was a strong indicator for different priorities and attitudes. Differences were also evident based on the level of marine resources used for income generation. Participation in local decision-making processes had positive impacts on levels of knowledge and information, and fostered critical thinking among participants. In addition, the results also denoted that conservation and development were more effective in the long term if the host population could develop strategies and plans for biodiversity conservation. Ownership and empowerment were strong indicators that influenced local livelihood to promote sustainable use of marine resources. Â© 2009 Taylor &amp; Francis.</v>
      </c>
      <c r="J359" s="41">
        <f>IF(ISNUMBER(SEARCH("Yes",'2_all_summary'!$H358)),IF(ISNUMBER(SEARCH("Yes",'2_all_summary'!F358)),1,2),IF(ISNUMBER(SEARCH("No",'2_all_summary'!F358)),4,3))</f>
        <v>4</v>
      </c>
    </row>
    <row r="360" spans="7:10" x14ac:dyDescent="0.3">
      <c r="G360" s="41"/>
      <c r="H360" s="41" t="str">
        <f>'2_all_summary'!D359</f>
        <v>Biodiversity conservation and sustainable tourism: Philippine initiatives</v>
      </c>
      <c r="I360" s="41" t="str">
        <f>'2_all_summary'!E359</f>
        <v>Sustainable tourism or ecotourism has been identified as one of the measures to achieve biodiversity conservation at both in situ (e.g. protected areas) and ex situ (e.g. zoos) conditions. The management strategies to harmonize biodiversity conservation and tourism development in the Philippines include the establishment of the National Integrated Protected Areas System, which incorporates tourism as a source of alternative livelihoods for local and indigenous communities living both inside and adjacent to the protected areas. The management of community-based marine protected areas has demonstrated that protecting coral reefs not only adds premium to tourist experience but also helps sustain higher fish production. The use of flagship species instills long-term public awareness about biodiversity and effectively serves as a rallying call for conservation among local residents and tourists. Zoos can take direct actions to conserve species in ex situ facilities, and these actions can be integrated in zoo tourism. The Philippine initiatives to integrate biodiversity conservation in ecotourism development are also reflected in the national tourism policy framework referred to as National Ecotourism Strategy. Furthermore, a funding mechanism (Integrated Protected Area Fund) is established to ensure that the user fees from tourism within protected areas can help sustain biodiversity conservation and natural heritage protection. Â© 2010 Taylor &amp; Francis Group, LLC.</v>
      </c>
      <c r="J360" s="41">
        <f>IF(ISNUMBER(SEARCH("Yes",'2_all_summary'!$H359)),IF(ISNUMBER(SEARCH("Yes",'2_all_summary'!F359)),1,2),IF(ISNUMBER(SEARCH("No",'2_all_summary'!F359)),4,3))</f>
        <v>4</v>
      </c>
    </row>
    <row r="361" spans="7:10" x14ac:dyDescent="0.3">
      <c r="G361" s="41"/>
      <c r="H361" s="41" t="str">
        <f>'2_all_summary'!D360</f>
        <v>Evaluating the fit of co-management for small-scale fisheries governance in timor-leste</v>
      </c>
      <c r="I361" s="41" t="str">
        <f>'2_all_summary'!E360</f>
        <v>Fisheries co-management is an increasingly globalized concept, and a cornerstone of the Voluntary Guidelines for Securing Sustainable Small-scale Fisheries in the Context of Food Security and Poverty Eradication, adopted by the United Nations Food and Agriculture Organization member states in 2014. Timor-Leste is a politically young country in the relatively rare position of having underexploited fisheries in some areas that can be leveraged to improve coastal livelihood outcomes and food and nutrition security. The collaborative and decentralized characteristics of co-management appeal to policymakers in Timor-Leste with provisions for co-management and customary laws applied to resource use were incorporated into state law in 2004 and again reinforced in 2012 revisions. The first fisheries co-management pilots have commenced where management arrangements have been codified through tara bandu, a process of setting local laws built around ritual practice that prohibits nominated activities under threat of spiritual and material sanctions. To date, however, there has been little critical evaluation of the suitability or potential effectiveness of co-management or tara bandu in the Timor-Leste fisheries context. To address this gap, we adapted the interactive governance framework to review the ecological, social and governance characteristics of Timor-Leste's fisheries to explore whether co-management offers a valid and viable resource governance model. We present two co-management case studies and examine how they were established, who was involved, the local institutional structures, and the fisheries governance challenges they sought to address. Despite their relative proximity, the two sites contrasted in local ecology and fishery type; community institutions were starkly different but equally strong; and one site had tangible economic benefits to justify compliance, where the other had marginal and anecdotal fishery gains. In our review of the broader governance landscape in Timor-Leste, we see co-management as a useful mechanism to govern small-scale fisheries, but there is a need to connect legitimized local institutions with hierarchical governance of higher and external influences. Initial successes with implementing tara bandu incorporating a small marine closure have stimulated other communities to implement no-take zones - one universally popular but very limited interpretation of co-management. However, we highlight the need for a set of guiding principles to ensure legitimate community engagement, and avoid external appropriation that may reinforce marginalization of certain user groups or customary power hierarchies. Â© 2019 Tilley, Hunnam, Mills, Steenbergen, Govan, Alonso-Poblacion, Roscher, Pereira, Rodrigues, Amador, Duarte, Gomes and Cohen.</v>
      </c>
      <c r="J361" s="41">
        <f>IF(ISNUMBER(SEARCH("Yes",'2_all_summary'!$H360)),IF(ISNUMBER(SEARCH("Yes",'2_all_summary'!F360)),1,2),IF(ISNUMBER(SEARCH("No",'2_all_summary'!F360)),4,3))</f>
        <v>4</v>
      </c>
    </row>
    <row r="362" spans="7:10" x14ac:dyDescent="0.3">
      <c r="G362" s="41"/>
      <c r="H362" s="41" t="str">
        <f>'2_all_summary'!D361</f>
        <v>Developing a framework for evaluating tallgrass prairie reconstruction methods and management</v>
      </c>
      <c r="I362" s="41" t="str">
        <f>'2_all_summary'!E361</f>
        <v>The thousands of hectares of prairie reconstructed each year in the tallgrass prairie biome can provide a valuable resource for evaluation of seed mixes, planting methods, and post-planting management if methods used and resulting characteristics of the prairies are recorded and compiled in a publicly accessible database. The objective of this study was to evaluate the use of such data to understand the outcomes of reconstructions over a 10-year period at two U.S. Fish and Wildlife Service refuges. Variables included number of species planted, seed source (combine-harvest or combine-harvest plus hand-collected), fire history, and planting method and season. In 2015 we surveyed vegetation on 81 reconstructions and calculated proportion of planted species observed; introduced species richness; native species richness, evenness and diversity; and mean coefficient of conservatism. We conducted exploratory analyses to learn how implied communities based on seed mix compared with observed vegetation; which seeding or management variables were influential in the outcome of the reconstructions; and consistency of responses between the two refuges. Insights from this analysis include: 1) proportion of planted species observed in 2015 declined as planted richness increased, but lack of data on seeding rate per species limited conclusions about value of added species; 2) differing responses to seeding and management between the two refuges suggest the importance of geographic variability that could be addressed using a public database; and 3) variables such as fire history are difficult to quantify consistently and should be carefully evaluated in the context of a public data repository. Â© 2018 by the Board of Regents of the University of Wisconsin System.</v>
      </c>
      <c r="J362" s="41">
        <f>IF(ISNUMBER(SEARCH("Yes",'2_all_summary'!$H361)),IF(ISNUMBER(SEARCH("Yes",'2_all_summary'!F361)),1,2),IF(ISNUMBER(SEARCH("No",'2_all_summary'!F361)),4,3))</f>
        <v>4</v>
      </c>
    </row>
    <row r="363" spans="7:10" x14ac:dyDescent="0.3">
      <c r="G363" s="41"/>
      <c r="H363" s="41" t="str">
        <f>'2_all_summary'!D362</f>
        <v>Increased income from seasonally flooded rice fields through community based fish culture in Bangladesh and Vietnam</v>
      </c>
      <c r="I363" s="41" t="str">
        <f>'2_all_summary'!E362</f>
        <v>In extensive river floodplains and deltaic lowlands, floods lasting several months render the land unavailable for crop (often rice) production during the rainy season. Aside from crop production during the flood-free dry season, the land area can be utilized for fish production during the flood season. This can be done by enclosing parts of these floodwater areas to produce a crop of stocked fish aside from the naturally occurring wild species. The WorldFish Center and its national partners recently tested (1) concurrent rice-fish culture in the shallower flooded areas and (2) alternating rice and fish culture in the deep-flooded areas of Bangladesh and Vietnam through a community-based management system. This paper presents the key results of this work, focusing on the economics of existing land use patters and the impact of community based fish culture on rice yields and income. Rice production was maintained, or even enhanced. Fish production was increased beyond the wild catch by about 600 kg/ha/year in shallow-flooded areas and up to 1.5 t/ha/year in deep-flooded areas, without reduction in wild fish catch. For the overall system on an annual basis, an additional income ranging from US$ 135 per hectare in southern Vietnam to US$ 437 per hectare in Bangladesh was achieved, which is an increase of 20 to 85 percent over the profitability of the previous systems involving cropping and fish capture. The results indicate that community-based fish culture in rice fields is technically feasible, economically profitable, environmentally non-destructive, and socially acceptable.</v>
      </c>
      <c r="J363" s="41">
        <f>IF(ISNUMBER(SEARCH("Yes",'2_all_summary'!$H362)),IF(ISNUMBER(SEARCH("Yes",'2_all_summary'!F362)),1,2),IF(ISNUMBER(SEARCH("No",'2_all_summary'!F362)),4,3))</f>
        <v>4</v>
      </c>
    </row>
    <row r="364" spans="7:10" x14ac:dyDescent="0.3">
      <c r="G364" s="41"/>
      <c r="H364" s="41" t="str">
        <f>'2_all_summary'!D363</f>
        <v>Determinants of metabolic syndrome (MetS) amongst persons living in Dibrugarh District of Assam</v>
      </c>
      <c r="I364" s="41" t="str">
        <f>'2_all_summary'!E363</f>
        <v>Problem considered As India is considered as the diabetic capital of world, a huge burden of undiagnosed metabolic syndrome (MetS) is a possibility. Early intervention can be planned if MetS can be detected early to avert cardiovascular morbidities. Aims To assess determinants of MetS amongst population living in Dibrugarh District of Assam. Methods Community based cross-sectional study conducted in Dibrugarh District of Assam, with multistep sampling. Study area, i.e., four rural sub-centres and two urban electoral blocks, were selected randomly. From the list of population of selected area the consenting eligible were included. Sample size was 1700 population with MetS. Socio-demographic information, World Health Organization's Steps questionnaire for behavioural risk factors along with dietary history, anthropometric assessment and laboratory investigations were conducted in three stages. Statistical analysis used: rates, ratio, proportion, univariate and multivariate analysis. Results MetS was 47.6% (1606 of 3372 screened) and mean age 47.1Â Â±Â 10.9 years. Univariate analysis showed educational status, occupation, family history of hypertension and diabetes, tobacco and alcohol consumption, financial stress, depression, less physical activity, more consumption of meat, fish, egg, diary products, and high-energy food significantly associated with MetS. Multiple logistic regression analysis showed age, education, occupation, computer owner (OR: 3.69, CI: 2.10â€“6.47, pÂ =Â 0.000), family history of diabetes (OR: 3.18, CI: 2.10â€“6.47, pÂ =Â 0.000), stress (OR: 1.85, CI: 1.45â€“2.35, pÂ =Â 0.000), consuming dairy product â‰¥3 times/week (OR: 2.57, CI: 1.68â€“3.94, pÂ =Â 0.000) and nuts and oilseed &lt;3 times/week (OR: 2.37, CI: 1.90â€“2.96, pÂ =Â 0.000) have significant association. Conclusions Risk factors of cardiovascular diseases were rampant amongst persons with MetS. Screening for risk factors amongst them can give opportunity for early intervention. Â© 2016 INDIACLEN</v>
      </c>
      <c r="J364" s="41">
        <f>IF(ISNUMBER(SEARCH("Yes",'2_all_summary'!$H363)),IF(ISNUMBER(SEARCH("Yes",'2_all_summary'!F363)),1,2),IF(ISNUMBER(SEARCH("No",'2_all_summary'!F363)),4,3))</f>
        <v>4</v>
      </c>
    </row>
    <row r="365" spans="7:10" x14ac:dyDescent="0.3">
      <c r="G365" s="41"/>
      <c r="H365" s="41" t="str">
        <f>'2_all_summary'!D364</f>
        <v>Local ecological knowledge and the management of marine protected areas in Brazil</v>
      </c>
      <c r="I365" s="41" t="str">
        <f>'2_all_summary'!E364</f>
        <v>This manuscript discusses the role of fishers' Local Ecological Knowledge (LEK) in the management of Marine Protected Areas (MPAs) in Brazil. Semi-structured interviews were undertaken at nine MPAs to investigate MPA managers' (n = 9) and higher governmental level authorities' (n = 5) perceptions on these. Varying levels of MPA governance approaches were assessed, from government-led centralized top-down (e.g. marine biological reserves) to community-based bottom-up MPA categories (e.g. marine extractive reserves). The use of fishers' LEK was found to be an essential means of achieving a broader and more diverse knowledge basis for MPA management, though most of the management current in place is still science-driven in Brazil. The full engagement of local knowledge can also be regarded as a means of empowering local communities and promoting responsibility, but only if a more inclusive praxis of participation is put to work. Different meanings for 'Local Knowledge Use' in MPA management were outlined and described for different management approaches (top-down vs. bottom-up). It was noted that each of these meanings brings different outcomes in terms of stakeholder participation and empowerment. It is also suggested that MPA co-management schemes might benefit from the adoption of a 'knowledge-building' instead of 'knowledge-using' approach during a 'problem-solving' instead of 'decision-making' management process. Finally, it is concluded that it will be an enormous challenge to put LEK to work in the benefit of MPAs in the country amidst so many priority actions brought by the problems affecting the Brazilian National System of MPAs. Government must open up the agenda to deliberatively discuss the roles of local knowledge in MPA management, whilst local communities organise themselves and increase the demand for participation with responsibility. Â© 2008 Elsevier Ltd. All rights reserved.</v>
      </c>
      <c r="J365" s="41">
        <f>IF(ISNUMBER(SEARCH("Yes",'2_all_summary'!$H364)),IF(ISNUMBER(SEARCH("Yes",'2_all_summary'!F364)),1,2),IF(ISNUMBER(SEARCH("No",'2_all_summary'!F364)),4,3))</f>
        <v>4</v>
      </c>
    </row>
    <row r="366" spans="7:10" x14ac:dyDescent="0.3">
      <c r="G366" s="41"/>
      <c r="H366" s="41" t="str">
        <f>'2_all_summary'!D365</f>
        <v>A co-designed, transdisciplinary adaptive management framework for artisanal fisheries of Pehuen Co and Monte Hermoso (Argentina)</v>
      </c>
      <c r="I366" s="41" t="str">
        <f>'2_all_summary'!E365</f>
        <v>The artisanal fishers from the Pehuen Co and Monte Hermoso (Argentina) are aiming for sustainable use of the common pool resource of their socio-ecological system (SES). However, complex interactions between the artisanal fishers and other actors (the industrial fisheries, natural reserve managers, fish traders, conservationists and governance authorities) are putting the fishing activity at risk. An adaptive management plan has been developed to analyse this SES based on the results of combining the analysis-orientated Systems Approach Framework with the action- oriented multi-Driver-Pressure-System-Impact-Response framework. The overarching issue is the sustainability of the fishery, although there are a number of sub-issues affecting the fishing activities including: restricted access to the sea, damage to the seabed integrity, fishing legislation, distribution of the product, and conflict of conservation with fishing. The most important pressures are overfishing and bottom damage, resulting in habitat deterioration and depletion of the stock. The main impacts on human welfare are the loss of income, the loss of jobs and the loss of biodiversity. A transdisciplinary management plan has been formulated based on common responses to these impacts, such as the organisation of the fishers into local associations, and the creation of a fishing terminal through the synergy of the community with researchers and the governance authorities. The long-term objective is to promote community based management of the natural resources of Pehuen Co and Monte Hermoso. Â© 2017 Elsevier Ltd</v>
      </c>
      <c r="J366" s="41">
        <f>IF(ISNUMBER(SEARCH("Yes",'2_all_summary'!$H365)),IF(ISNUMBER(SEARCH("Yes",'2_all_summary'!F365)),1,2),IF(ISNUMBER(SEARCH("No",'2_all_summary'!F365)),4,3))</f>
        <v>4</v>
      </c>
    </row>
    <row r="367" spans="7:10" x14ac:dyDescent="0.3">
      <c r="G367" s="41"/>
      <c r="H367" s="41" t="str">
        <f>'2_all_summary'!D366</f>
        <v>Gender, social difference and coastal resource management in lowland Philippine fishing communities</v>
      </c>
      <c r="I367" s="41" t="str">
        <f>'2_all_summary'!E366</f>
        <v>This paper considers how an effort to institutionalize coastal resource management (CRM) at the municipal level in the Philippines has unfolded against the class, ethnic, and gender divisions characteristic of lowland Philippine society. It draws inspiration from recent suggestions that the study of community-based natural resource management would be better served by focusing on institutions rather than on community per se (King and Durrenberger 2000; Agrawal and Gibson 2001) and, more particularly, on how institutions shape (and are shaped by) the multiple interests and actors within communities (Agrawal and Gibson 1999, p. 640). Of special interest here is how institutional arrangements may influence both the reality and the perception of local community participation, which is much sought-after in resource management projects in general. Â© 2010 Springer-Verlag US.</v>
      </c>
      <c r="J367" s="41">
        <f>IF(ISNUMBER(SEARCH("Yes",'2_all_summary'!$H366)),IF(ISNUMBER(SEARCH("Yes",'2_all_summary'!F366)),1,2),IF(ISNUMBER(SEARCH("No",'2_all_summary'!F366)),4,3))</f>
        <v>4</v>
      </c>
    </row>
    <row r="368" spans="7:10" x14ac:dyDescent="0.3">
      <c r="G368" s="41"/>
      <c r="H368" s="41" t="str">
        <f>'2_all_summary'!D367</f>
        <v>Customary marine tenure systems and sustainable fisheries management in Papua New Guinea</v>
      </c>
      <c r="I368" s="41" t="str">
        <f>'2_all_summary'!E367</f>
        <v>Takes a critical look at a current model of fisheries management which is based on principles related to Hardin's â€œTragedy of the Commonsâ€. According to this model, where access to a fishery is free, it is not in the interest of the community to limit their fishing effort. To prevent over-fishing and eventual destruction of fish stocks, fisheries managers in Papua New Guinea (PNG) have concentrated their efforts on imposing limits on fishing effort. Argues that such methods are bound to fail because they are imposed by outsiders and are alien to the local communities. Argues that customary marine tenure systems have a better chance of success in the management of local fisheries resources because they are community-based and are derived from kinship and lineage structures. Advocates that, rather than overlooking such systems, governments must strengthen them to enable them to play their role in sustainable fisheries management. Â© 2000, MCB UP Limited</v>
      </c>
      <c r="J368" s="41">
        <f>IF(ISNUMBER(SEARCH("Yes",'2_all_summary'!$H367)),IF(ISNUMBER(SEARCH("Yes",'2_all_summary'!F367)),1,2),IF(ISNUMBER(SEARCH("No",'2_all_summary'!F367)),4,3))</f>
        <v>1</v>
      </c>
    </row>
    <row r="369" spans="7:10" x14ac:dyDescent="0.3">
      <c r="G369" s="41"/>
      <c r="H369" s="41" t="str">
        <f>'2_all_summary'!D368</f>
        <v>Resilient salmon, resilient fisheries for British Columbia, Canada</v>
      </c>
      <c r="I369" s="41" t="str">
        <f>'2_all_summary'!E368</f>
        <v>Salmon are inherently resilient species. However, this resiliency has been undermined in British Columbia by a century of centralized, command-and-control management focused initially on maximizing yield and, more recently, on economic efficiency. Community and cultural resiliency have also been undermined, especially by the recent emphasis on economic efficiency, which has concentrated access in the hands of a few and has disenfranchised fishery-dependent communities. Recent declines in both salmon stocks and salmon prices have revealed the systemic failure of the current management system. If salmon and their fisheries are to become viable again, radically new management policies are needed. For the salmon species, the emphasis must shift from maximizing yield to restoring resilience; for salmon fisheries, the emphasis must shift from maximizing economic efficiency to maximizing community and cultural resilience. For the species, an approach is needed that integrates harvest management, habitat management, and habitat enhancement to sustain and enhance resilience. This is best achieved by giving fishing and aboriginal communities greater responsibility and authority to manage the fisheries on which they depend. Co-management arrangements that involve cooperative ownership of major multistock resources like the Fraser River and Skeena River fisheries and community-based quota management of smaller fisheries provide ways to put species conservation much more directly in the hands of the communities most dependent on the well-being and resilience of these fisheries. Â© 2009 by the author(s).</v>
      </c>
      <c r="J369" s="41">
        <f>IF(ISNUMBER(SEARCH("Yes",'2_all_summary'!$H368)),IF(ISNUMBER(SEARCH("Yes",'2_all_summary'!F368)),1,2),IF(ISNUMBER(SEARCH("No",'2_all_summary'!F368)),4,3))</f>
        <v>4</v>
      </c>
    </row>
    <row r="370" spans="7:10" x14ac:dyDescent="0.3">
      <c r="G370" s="41"/>
      <c r="H370" s="41" t="str">
        <f>'2_all_summary'!D369</f>
        <v>Benefits and challenges of scaling up expansion of marine protected area networks in the Verde Island Passage, Central Philippines</v>
      </c>
      <c r="I370" s="41" t="str">
        <f>'2_all_summary'!E369</f>
        <v>Locally-established marine protected areas (MPAs) have been proven to achieve localscale fisheries and conservation objectives. However, since many of these MPAs were not designed to form ecologically-connected networks, their contributions to broader-scale goals such as complementarity and connectivity can be limited. In contrast, integrated networks of MPAs designed with systematic conservation planning are assumed to be more effective-ecologically, socially, and economically-than collections of locally-established MPAs. There is, however, little empirical evidence that clearly demonstrates the supposed advantages of systematic MPA networks. A key reason is the poor record of implementation of systematic plans attributable to lack of local buy-in. An intermediate scenario for the expansion of MPAs is scaling up of local decisions, whereby locally-driven MPA initiatives are coordinated through collaborative partnerships among local governments and their communities. Coordination has the potential to extend the benefits of individual MPAs and perhaps to approach the potential benefits offered by systematic MPA networks. We evaluated the benefits of scaling up local MPAs to form networks by simulating seven expansion scenarios for MPAs in the Verde Island Passage, central Philippines. The scenarios were: uncoordinated community-based establishment of MPAs; two scenarios reflecting different levels of coordinated MPA expansion through collaborative partnerships; and four scenarios guided by systematic conservation planning with different contexts for governance. For each scenario, we measured benefits through time in terms of achievement of objectives for representation of marine habitats. We found that: in any governance context, systematic networks were more efficient than non-systematic ones; systematic networks were more efficient in broader governance contexts; and, contrary to expectations but with caveats, the uncoordinated scenario was slightly more efficient than the coordinated scenarios. Overall, however, coordinated MPA networks have the potential to be more efficient than the uncoordinated ones, especially when coordinated planning uses systematic methods. Copyright: Â© 2015 Horigue et al.</v>
      </c>
      <c r="J370" s="41">
        <f>IF(ISNUMBER(SEARCH("Yes",'2_all_summary'!$H369)),IF(ISNUMBER(SEARCH("Yes",'2_all_summary'!F369)),1,2),IF(ISNUMBER(SEARCH("No",'2_all_summary'!F369)),4,3))</f>
        <v>4</v>
      </c>
    </row>
    <row r="371" spans="7:10" x14ac:dyDescent="0.3">
      <c r="G371" s="41"/>
      <c r="H371" s="41" t="str">
        <f>'2_all_summary'!D370</f>
        <v>Rocking the boat: conserving fisheries and protecting jobs</v>
      </c>
      <c r="I371" s="41" t="str">
        <f>'2_all_summary'!E370</f>
        <v>Fisheries and the economic and social benefits they offer society are under siege around the globe. Most of the world's marine fish stocks and primary fishing grounds are in decline. Nearly one-third of all fish are thrown back to sea dead or dying each year because of wasteful fishing practices. The food security of more than 1 billion people who rely on fish for much of their anomal protein is also at risk because one of every three fish captured goes to feed animals and other uses. The roots of the crisis run deep. They include the open acess nature of fishing - which draws people; into the industry well after profits and catches begin falling; widespread technological change and fleet growth; and national development policies that promote expansion at the expense of the resource. The industry barely stays afloat, even as billions of dollars in subsidies are poured into it. The author identifies several steps to reverse the precipitous declines in fish stocks while protecting food supplies and jobs. Impelemented sustainability, aquaculture can continue to meet growing demand. Community-based management, marine protected areas, and more selective fishing gear can rehabilitate fish populations and habitats. Efforts to restore market discipline by limiting access and by charging what fish actually cost, combined with consumer education and eco-labelling programs, can also contribute to rescuing today's collapsing fisheries.</v>
      </c>
      <c r="J371" s="41">
        <f>IF(ISNUMBER(SEARCH("Yes",'2_all_summary'!$H370)),IF(ISNUMBER(SEARCH("Yes",'2_all_summary'!F370)),1,2),IF(ISNUMBER(SEARCH("No",'2_all_summary'!F370)),4,3))</f>
        <v>3</v>
      </c>
    </row>
    <row r="372" spans="7:10" x14ac:dyDescent="0.3">
      <c r="G372" s="41"/>
      <c r="H372" s="41" t="str">
        <f>'2_all_summary'!D371</f>
        <v>Sport fisheries: Opportunities and challenges for diversifying coastal livelihoods in the Pacific</v>
      </c>
      <c r="I372" s="41" t="str">
        <f>'2_all_summary'!E371</f>
        <v>High population growth rates and poverty are likely to elevate the vulnerability of many coastal communities in the Pacific region to climate change. Alternative livelihood strategies which can generate income and simultaneously conserve fish stocks and their habitats are a priority. This paper investigates the feasibility of 'sport fishing' (recreational catch and release angling for particular species of predatory game fish) as such a strategy. The limited research of sport fisheries in developing countries is augmented with a review of community-based ecotourism, integrated conservation and development projects (ICDPs) and common property management literature to propose design principles. Five pre-requisite principles for the success of sport fishery enterprises are suggested. First, adequate local capacity must be available to manage a tourism business and facilities, supported by cross-scale co-management amongst stakeholders. Second, appropriate governance arrangements must be in place to ensure the equitable dispersal of benefits to all members of the local community, and conflict resolution. Third, resource-ownership boundaries and rights must be clearly delineated before the enterprise begins in order to minimise the potential for future conflict. Fourth, social, biodiversity and ecosystem service co-benefits should result from the enterprise. These should include improvements in income, health, education, food security, the status of the target and non-target species and their habitat and non-fishery ecosystem services. Fifth, monitoring and evaluation of these principles is required within an adaptive co-management framework which takes a social-ecological systems approach and includes all stakeholders in social learning and power-sharing. Through this, broader impacts of the enterprise may emerge which go beyond the standard assessment of ecotourism and ICDP success in financial or biodiversity terms. These principles now need to be tested by researching the experiences of case studies of sport fishing enterprises in the Pacific. Â© 2013 Elsevier Ltd.</v>
      </c>
      <c r="J372" s="41">
        <f>IF(ISNUMBER(SEARCH("Yes",'2_all_summary'!$H371)),IF(ISNUMBER(SEARCH("Yes",'2_all_summary'!F371)),1,2),IF(ISNUMBER(SEARCH("No",'2_all_summary'!F371)),4,3))</f>
        <v>4</v>
      </c>
    </row>
    <row r="373" spans="7:10" x14ac:dyDescent="0.3">
      <c r="G373" s="41"/>
      <c r="H373" s="41" t="str">
        <f>'2_all_summary'!D372</f>
        <v>A communication framework for climatic risk and enhanced green growth in the eastern coast of Ghana</v>
      </c>
      <c r="I373" s="41" t="str">
        <f>'2_all_summary'!E372</f>
        <v>Progresses made in global responses to climate change shows that adaptation is gradually finding its way into development planning, yet delays are generally expected from competing priorities of several sectors, policy and knowledge challenges. To understand these dynamics, a pathway for enhanced climatic risk communication, which is a form of a non-structural adaptation, was analyzed in Ghana's coastal zones. Two learning platforms, the Community-based Risk Screening Tool for Adaptation and Livelihoods (CRiSTAL), and U-Learning (Theory U-Process) were used to engage the state level policy-making process in governing development within coastal zones in the face of increased climatic risks and climate change impacts. Local livelihood priorities showed that a national level development planning framework that excluded local contexts of climatic risks face possible maladaptation. Subsequently the process that was engaged in the local contextualization of climatic risks and development in selected Districts culminated in the consensus framework, Coastal Zone Green Growth (CZGG), informed mostly by concerns over clean energy usage and ecologically compatible use of coastal resources. Therefore the CZGG potentially provides co-benefits for enhanced ecosystem services, livelihoods and adaptation. Thus, it constitutes a denominator for measuring climatic risks and adaptation to potentially inform the policy-making process towards sustainable coastal zone management practices. Except for the desired goals of CZGG being far reaching and futuristic, they overlapped with goals of the adaptation strategies of the local population, which are similar to development goals. Therefore communicating localized contexts of coastal climatic risks of which sea level rise is seen often as remote to planning, could strengthen risk management in integrated coastal zone management (ICZM) and enhance resilience of vulnerable communities. However, this will require the designation of a body which is accustomed to the local issues to facilitate, harmonize and coordinate multi-sector actions and diverse stakeholdersâ€™ interests for the CZGG to become a reality in contributing to ICZM in Ghana. Â© 2017 Elsevier Ltd</v>
      </c>
      <c r="J373" s="41">
        <f>IF(ISNUMBER(SEARCH("Yes",'2_all_summary'!$H372)),IF(ISNUMBER(SEARCH("Yes",'2_all_summary'!F372)),1,2),IF(ISNUMBER(SEARCH("No",'2_all_summary'!F372)),4,3))</f>
        <v>4</v>
      </c>
    </row>
    <row r="374" spans="7:10" x14ac:dyDescent="0.3">
      <c r="G374" s="41"/>
      <c r="H374" s="41" t="str">
        <f>'2_all_summary'!D373</f>
        <v>Association of Transforming Growth Factor Î² Polymorphism C-509T With Radiation-Induced Fibrosis Among Patients With Early-Stage Breast Cancer: A Secondary Analysis of a Randomized Clinical Trial</v>
      </c>
      <c r="I374" s="41" t="str">
        <f>'2_all_summary'!E373</f>
        <v>Importance: Whether genetic factors can identify patients at risk for radiation-induced fibrosis remains unconfirmed. Objective: To assess the association between the C-509T variant allele in the promoter region of TGFB1 and breast fibrosis 3 years after radiotherapy. Design, Setting, and Participants: This is an a priori-specified, prospective, cohort study nested in an open-label, randomized clinical trial, which was conducted in community-based and academic cancer centers to compare hypofractionated whole-breast irradiation (WBI) (42.56 Gy in 16 fractions) with conventionally fractionated WBI (50 Gy in 25 fractions) after breast-conserving surgery. In total, 287 women 40 years or older with pathologically confirmed stage 0 to IIA breast cancer treated with breast-conserving surgery were enrolled from February 2011 to February 2014. Patients were observed for a minimum of 3 years. Outcomes were compared using the 1-sided Fisher exact test and multivariable logistic regression. Exposures: A C-to-T single-nucleotide polymorphism at position -509 relative to the first major transcription start site (C-509T) of the TGFB1 gene. Main Outcomes and Measures: The primary outcome was grade 2 or higher breast fibrosis as assessed using the Late Effects Normal Tissue/Subjective, Objective, Medical Management, Analytic scale (range, 0 to 3) three years after radiotherapy. Results: Among 287 women enrolled in the trial, TGFB1 genotype and 3-year radiotherapy-induced toxicity data were available for 174 patients, of whom 89 patients (51%) with a mean (SD) age of 60 (8) years had at least 1 copy of C-509T. Grade 2 or higher breast fibrosis was present in 12 of 87 patients with C-509T (13.8%) compared with 3 of 80 patients without the allele variant (3.8%) (absolute difference, 10.0%; 95% CI, 1.7%-18.4%; P =.02). The results of multivariable analyses indicated that only C-509T (odds ratio, 4.47; 95% CI, 1.25-15.99; P =.02) and postoperative cosmetic outcome (odds ratio, 7.09; 95% CI, 2.41-20.90; P &lt;.001) were significantly associated with breast fibrosis risk. Conclusions and Relevance: To date, this study seems to be the first prospective validation of a genomic marker for radiation fibrosis. The C-509T allele in TGFB1 is a key determinant of breast fibrosis risk. Assessing TGFB1 genotype may facilitate a more personalized approach to locoregional treatment decisions in breast cancer. Â© 2018 American Medical Association. All rights reserved.</v>
      </c>
      <c r="J374" s="41">
        <f>IF(ISNUMBER(SEARCH("Yes",'2_all_summary'!$H373)),IF(ISNUMBER(SEARCH("Yes",'2_all_summary'!F373)),1,2),IF(ISNUMBER(SEARCH("No",'2_all_summary'!F373)),4,3))</f>
        <v>4</v>
      </c>
    </row>
    <row r="375" spans="7:10" x14ac:dyDescent="0.3">
      <c r="G375" s="41"/>
      <c r="H375" s="41" t="str">
        <f>'2_all_summary'!D374</f>
        <v>Citizen-Science and Participatory Research as a Means to Improve Stakeholder Engagement in Resource Management: A Case Study of Vietnamese American Fishers on the US Gulf Coast</v>
      </c>
      <c r="I375" s="41" t="str">
        <f>'2_all_summary'!E374</f>
        <v>This study examines the engagement of Vietnamese American commercial fisheries stakeholders in the US Gulf Coast with state and federal agencies and the role that citizen science and participatory research may play in improving this engagement. Using a mixed methods study including surveys, interviews, and focus groups, findings highlight language, lack of trust, and outreach misfit as key barriers to engaging Vietnamese American stakeholders as demanded for collaborative resource management or co-management. However, findings also demonstrate the potential role for citizen science and participatory research that collaboratively engages stakeholders in research to overcome some of these barriers to engaging diverse fishing stakeholders. Â© 2019, Springer Science+Business Media, LLC, part of Springer Nature.</v>
      </c>
      <c r="J375" s="41">
        <f>IF(ISNUMBER(SEARCH("Yes",'2_all_summary'!$H374)),IF(ISNUMBER(SEARCH("Yes",'2_all_summary'!F374)),1,2),IF(ISNUMBER(SEARCH("No",'2_all_summary'!F374)),4,3))</f>
        <v>4</v>
      </c>
    </row>
    <row r="376" spans="7:10" x14ac:dyDescent="0.3">
      <c r="G376" s="41"/>
      <c r="H376" s="41" t="str">
        <f>'2_all_summary'!D375</f>
        <v>Population characteristics of five major commercial fish species of the Tono Reservoir in northern Ghana</v>
      </c>
      <c r="I376" s="41" t="str">
        <f>'2_all_summary'!E375</f>
        <v>Five major commercial fish species, comprising Sarotherodon galilaeus, Oreochromis niloticus, Coptodon zillii, Clarias gariepinus and Auchenoglanis occidentalis of the Tono Reservoir fishery, were studied from January, 2015 to December, 2016 using length-based models to establish the state of the stocks. Routines in the FAO-ICLARM Stock Assessment Tools II (FISAT II) were used to determine the growth and mortality parameters, exploitation rates (E) and recruitment patterns of the lengthâ€“frequency data generated from commercial fish landings and experimental catches. The growth coefficients (K) of the five fish species ranged 0.48â€“4.89 per year; asymptotic lengths (Lâˆž) ranged from 18.38 to 76.16Â cm; and hypothetical ages (t0) ranged between 0.03 and 0.28Â years. All five fish species were exploited above the optimal exploitation rate (EoptÂ =Â 0.5), indicating overfishing of the species. There was a year-round recruitment, with major and minor peaks corresponding with the major and minor spawning seasons. Fishing gear regulation and community-based co-management system were some management options recommended to enhance sustainable exploitation and management of the fishery. Â© 2020 John Wiley &amp; Sons Australia, Ltd</v>
      </c>
      <c r="J376" s="41">
        <f>IF(ISNUMBER(SEARCH("Yes",'2_all_summary'!$H375)),IF(ISNUMBER(SEARCH("Yes",'2_all_summary'!F375)),1,2),IF(ISNUMBER(SEARCH("No",'2_all_summary'!F375)),4,3))</f>
        <v>4</v>
      </c>
    </row>
    <row r="377" spans="7:10" x14ac:dyDescent="0.3">
      <c r="G377" s="41"/>
      <c r="H377" s="41" t="str">
        <f>'2_all_summary'!D376</f>
        <v>Co-management in marine fisheries in Malalison Island, central Philippines</v>
      </c>
      <c r="I377" s="41" t="str">
        <f>'2_all_summary'!E376</f>
        <v>This study, conducted from November 1995 to February 1996, describes the evolution and impact of fisheries co-management arrangements in a coral reef fishing village at Malalison Island, central Philippines. The island is the site of a community-based fishery resources management project of the Southeast Asian Fisheries Development Center Aquaculture Department, funded by the International Development Research Centre of Canada.Using a case study approach and inferential statistics in the analysis of data, the CD. management arrangements on the island are perceived to be successful based on equity, efficiency and sustainability criteria. Fishers, represented by the Fishermen's Association of Malalison Island (FAMI) who form the core group, participated actively in the management of fishery resources with legal and financial support both from the municipal and barangay (village) government. Potential problems nonetheless, still exist with the ambivalent attitude of fishers toward rule-breaking, especially of fishery rules directly affecting them. The future of co-management arrangements will largely depend on how the fishers and other stakeholders maintain and build earlier initiatives with the eventual phasing out of SEAFDEC AQD from the island. The rapid population growth could also affect project gains. Â© 2000 Taylor &amp; Francis Group, LLC.</v>
      </c>
      <c r="J377" s="41">
        <f>IF(ISNUMBER(SEARCH("Yes",'2_all_summary'!$H376)),IF(ISNUMBER(SEARCH("Yes",'2_all_summary'!F376)),1,2),IF(ISNUMBER(SEARCH("No",'2_all_summary'!F376)),4,3))</f>
        <v>4</v>
      </c>
    </row>
    <row r="378" spans="7:10" x14ac:dyDescent="0.3">
      <c r="G378" s="41"/>
      <c r="H378" s="41" t="str">
        <f>'2_all_summary'!D377</f>
        <v>Does credit really matter to food security for the fishermen? A case of community based fishery mangement project in Bangldesh</v>
      </c>
      <c r="I378" s="41" t="str">
        <f>'2_all_summary'!E377</f>
        <v>The Community Based Fishery Management (CBFM) project provided credit support to the fishermen to improve their living standard in terms of food security. Primary data were collected from the 213 households involved in fishery activities applying simple random sampling technique. This study shows that fishery credit did not have any significant influence on their household income and food security. Â© IDOSI Publications, 2013.</v>
      </c>
      <c r="J378" s="41">
        <f>IF(ISNUMBER(SEARCH("Yes",'2_all_summary'!$H377)),IF(ISNUMBER(SEARCH("Yes",'2_all_summary'!F377)),1,2),IF(ISNUMBER(SEARCH("No",'2_all_summary'!F377)),4,3))</f>
        <v>4</v>
      </c>
    </row>
    <row r="379" spans="7:10" x14ac:dyDescent="0.3">
      <c r="G379" s="41"/>
      <c r="H379" s="41" t="str">
        <f>'2_all_summary'!D378</f>
        <v>Nudging statutory law to make space for customary processes and community-based fisheries management in Solomon Islands</v>
      </c>
      <c r="I379" s="41" t="str">
        <f>'2_all_summary'!E378</f>
        <v>Like many Pacific countries, Solomon Islands has more than one legal system operating concurrently: customary law, statutory law and the common law of England. Governance also occurs at national, provincial and local scales. Local people managing coastal and marine resources under customary marine tenure (CMT) have increasing difficulties in enforcement as external threats exceed their scope of governance. Before 2015, CMT breaches were not a fisheries violation as recognised by the western legal system. Drawing on our involvement in developing a new Fisheries Management Bill in 2007â€“2015 and consultations within the Solomon Islands Ministry of Fisheries and Marine Resources, we examine how, and to what effect, the resultant Actâ€”specifically Section 18 on Community Fisheries Management Plans (CFMPs)â€”has accommodated or shifted the relationship between customary governance systems and the stateâ€™s contemporary fisheries legislation. We examine if, and how, employing Section 18 can contribute to regional and global fisheries governance policy implementation. The Fisheries Management Act 2015 recognises the rights of customary rights holders to institute CFMPs, provides a mechanism to codify and enforce access and use rights through CMT and empowers these efforts as a legitimate management tool under statutory law. We conclude that statutory law has been â€˜nudgedâ€™ to make space for the dynamic process of customary law. We contend that use of Section 18 has the potential to elevate community voices in discussions of coastal and marine resource management at different scales, if practitioners do not lose sight of the intent behind the statuteâ€™s development. Â© 2020, Springer-Verlag GmbH Germany, part of Springer Nature.</v>
      </c>
      <c r="J379" s="41">
        <f>IF(ISNUMBER(SEARCH("Yes",'2_all_summary'!$H378)),IF(ISNUMBER(SEARCH("Yes",'2_all_summary'!F378)),1,2),IF(ISNUMBER(SEARCH("No",'2_all_summary'!F378)),4,3))</f>
        <v>1</v>
      </c>
    </row>
    <row r="380" spans="7:10" x14ac:dyDescent="0.3">
      <c r="G380" s="41"/>
      <c r="H380" s="41" t="str">
        <f>'2_all_summary'!D379</f>
        <v>Management of fishery resources: Tragedies, private appropriation or reinvention of the art of cooperation in governing resources</v>
      </c>
      <c r="I380" s="41" t="str">
        <f>'2_all_summary'!E379</f>
        <v>Starting with the nature of the serious, world-wide fishery crisis, this article shows that the recent vulnerability of marine ecosystems and resources, resulting from an obsolete paradigm of rationality and the control of nature (the seas), cannot be overcome by privatization of access to the resources through ITQs. Conversely, the ecosystems approach, open to a reevaluation of the historic contribution of the community-based types of management invented by coastal fishing cultures, particularly at risk within the EU, may contribute to the development of more responsible, more democratic governance, at least within those cultures.</v>
      </c>
      <c r="J380" s="41">
        <f>IF(ISNUMBER(SEARCH("Yes",'2_all_summary'!$H379)),IF(ISNUMBER(SEARCH("Yes",'2_all_summary'!F379)),1,2),IF(ISNUMBER(SEARCH("No",'2_all_summary'!F379)),4,3))</f>
        <v>4</v>
      </c>
    </row>
    <row r="381" spans="7:10" x14ac:dyDescent="0.3">
      <c r="G381" s="41"/>
      <c r="H381" s="41" t="str">
        <f>'2_all_summary'!D380</f>
        <v>Quantitative decision support tools facilitate social-ecological alignment in community-based marine protected area design</v>
      </c>
      <c r="I381" s="41" t="str">
        <f>'2_all_summary'!E380</f>
        <v>Marine protected areas (MPAs) are increasingly used to support both biodiversity conservation and fisheries management. However, MPA performance is likely to be compromised if people who depend on fishing are excluded from MPA design decision making. Participatory MPA design helps to address this problem by engaging local stakeholders in all critical decisions, including the total coverage, placement, and local size of no-take marine reserves. Here, we report the findings from a participatory MPA design project on Selayar Island, Indonesia, in which a community initiated collaborations with scientists to access modern quantitative tools for community-led MPA scenario testing. The outcomes highlight a local disagreement between ecologically and socially desirable MPA designs. Focused on social considerations, the initial community-supported MPA design consisted of four small reserves (0.5â€“1 km wide) in predominately southern community waters, where they were intended to restrict external fishers. Ecologically optimal MPA designs, in contrast, consisted of one or two large reserves (4â€“6 km wide) in northern community waters, where they were expected to restrict primarily local fishers but better support the rebuilding of fish populations and fisheries. However, ecologically optimal MPA designs were socially infeasible. Using quantitative MPA performance assessments, the community negotiated an alternative MPA design consisting of two 1.5â€“2 km wide reserves at socially and ecologically favorable locations. Compared to the initial proposal, this revised MPA design was estimated (1) to protect three to four times more individuals of key fishery species within reserve boundaries and (2) to double local fishery catches. We conclude that even simple MPA design tools, which quantify and visualize local conservation and fishery outcomes under alternative MPA scenarios, add value to participatory decision making and likely MPA performance. Â© 2019 by the author(s).</v>
      </c>
      <c r="J381" s="41">
        <f>IF(ISNUMBER(SEARCH("Yes",'2_all_summary'!$H380)),IF(ISNUMBER(SEARCH("Yes",'2_all_summary'!F380)),1,2),IF(ISNUMBER(SEARCH("No",'2_all_summary'!F380)),4,3))</f>
        <v>4</v>
      </c>
    </row>
    <row r="382" spans="7:10" x14ac:dyDescent="0.3">
      <c r="G382" s="41"/>
      <c r="H382" s="41" t="str">
        <f>'2_all_summary'!D381</f>
        <v>Tolerance for the Florida panther in exurban southwest Florida</v>
      </c>
      <c r="I382" s="41" t="str">
        <f>'2_all_summary'!E381</f>
        <v>Human tolerance for negative interactions with the Florida panther (Puma concolor coryi) is an important component of panther conservation efforts. Residentsâ€™ tolerance for interactions with Florida panthers in exurban areas has not been explicitly studied, even though the highest number of documented human-panther interactions has occurred in a single exurban community in Florida (i.e., Golden Gate Estates). We implemented a mail-based survey in Golden Gate Estates in 2015 to investigate community membersâ€™ level of tolerance for the panther. Golden Gate Estates provides a case study for future conservation efforts as panthers recolonize their historical range, and the panther comes into contact with more exurban and residential communities. Based on regression analysis of survey data, we found that individuals with eco-centric value orientations, individuals who were aware of panthersâ€™ presence in Florida prior to moving to Golden Gate Estates, and individuals who believe that proper animal care protects domestic animals from panthers were more tolerant of the panther. Age, livestock ownership, panther depredation of domestic animals, and risk concern were significant negative determinants of panther tolerance. The majority of respondents were willing to collaborate with neighbors and the Florida Fish and Wildlife Conservation Commission (FWC) to manage panther-related risks. Our research provides insights into how tolerance for the Florida panther in exurban and residential communities may be secured or improved. Â© 2018 The Wildlife Society. Â© The Wildlife Society, 2018</v>
      </c>
      <c r="J382" s="41">
        <f>IF(ISNUMBER(SEARCH("Yes",'2_all_summary'!$H381)),IF(ISNUMBER(SEARCH("Yes",'2_all_summary'!F381)),1,2),IF(ISNUMBER(SEARCH("No",'2_all_summary'!F381)),4,3))</f>
        <v>4</v>
      </c>
    </row>
    <row r="383" spans="7:10" x14ac:dyDescent="0.3">
      <c r="G383" s="41"/>
      <c r="H383" s="41" t="str">
        <f>'2_all_summary'!D382</f>
        <v>Marketing systems of freshwater prawns in three coastal districts of Bangladesh</v>
      </c>
      <c r="I383" s="41" t="str">
        <f>'2_all_summary'!E382</f>
        <v>The present study analyzes the prawn marketing chain before and after the implementation of a Danish-funded project (GNAEP) in three coastal districts of greater Noakhali, southeast region of Bangladesh. The results reveal that, before GNAEP, there was a longer prawn marketing chain with a number of intermediaries who used to share a considerable amount of market margin. However, after implementation of GNAEP, the prawn marketing chain has become shorter with a significant reduction of intermediaries which facilitates direct selling of prawns to processing plants through local Community Based Organizations (CBOs). The present prawn marketing system in the regions is in favor of prawn farmers. Farmers have greater advantages because 1) CBOs provide reasonable market price and actual weight, 2) CBOs can bargain with processing plants as the former are aware of the latest international market prices through Marketing Information System 3) number of intermediaries is lowered and 4) transport and preservation costs are reduced. The displaced intermediaries, some of whom are powerful persons in the society, have again started to influence the prawn market in different ways. This fact has opened up another discussion on how the power structure is shifting in this region and how they are affecting prawn marketing. Â© 2016 Taylor &amp; Francis.</v>
      </c>
      <c r="J383" s="41">
        <f>IF(ISNUMBER(SEARCH("Yes",'2_all_summary'!$H382)),IF(ISNUMBER(SEARCH("Yes",'2_all_summary'!F382)),1,2),IF(ISNUMBER(SEARCH("No",'2_all_summary'!F382)),4,3))</f>
        <v>4</v>
      </c>
    </row>
    <row r="384" spans="7:10" x14ac:dyDescent="0.3">
      <c r="G384" s="41"/>
      <c r="H384" s="41" t="str">
        <f>'2_all_summary'!D383</f>
        <v>Community-based monitoring of small-scale fisheries with digital devices in Brazilian Amazon</v>
      </c>
      <c r="I384" s="41" t="str">
        <f>'2_all_summary'!E383</f>
        <v>Fisheries management is potentially a short-term measure for reducing floodplain fisheries degradation. This objective can only be achieved if adequate measures to improve fishery governance and ecosystem conservation are taken. The monitoring of fisheries management is likely to be important for understanding the effectiveness of local rules and the impacts on aquatic biodiversity. Given that monitoring is the periodic assessment of fish stock characteristics regarding reference data, adopting tools and procedures for monitoring at different scales is a challenging task. Information and Communication Technologies (ICT) have enabled local communities to gather data on key resources in a cost-effective way. This article presents a community-based monitoring of fisheries based of smartphones that supports the annual fishing quotas and legal harvest permits procedures. The precision of community-based monitoring data is assessed and a model to integrate these data into a large-scale monitoring scheme examined. Data collection performance was evaluated at communities in the KaxinawÃ¡ Nova Olinda Indigenous Territory, in the State of Acre, where fishery management was monitored. The results indicate that voluntary collectors are able to provide data with precision comparable with government agency measurements, but at lower cost. Â© 2017 John Wiley &amp; Sons Ltd</v>
      </c>
      <c r="J384" s="41">
        <f>IF(ISNUMBER(SEARCH("Yes",'2_all_summary'!$H383)),IF(ISNUMBER(SEARCH("Yes",'2_all_summary'!F383)),1,2),IF(ISNUMBER(SEARCH("No",'2_all_summary'!F383)),4,3))</f>
        <v>4</v>
      </c>
    </row>
    <row r="385" spans="7:10" x14ac:dyDescent="0.3">
      <c r="G385" s="41"/>
      <c r="H385" s="41" t="str">
        <f>'2_all_summary'!D384</f>
        <v>Enhancing the participation of small-scale fishing sector in decision-making: Good practices from Atlantic in EU</v>
      </c>
      <c r="I385" s="41" t="str">
        <f>'2_all_summary'!E384</f>
        <v>The aim of this research is to provide a comprehensive analysis of the degree of participation and influence of Small-Scale Fisheries (SSF) across the European Union Atlantic Area putting forward a set of good practices and recommendations for policymakers, Non-Governmental Organisations and SSF representatives. The actual margin for enhancing the degree of influence of SSF on decision-making processes is still large. Moving towards community-based management models from the current hierarchical models is compulsory. A set of measures have been adopted in Western Waters following participatory processes, introducing self-management and co-management tools at the local and regional levels. This research goes beyond the governance model addressing issues such as the increase of influence when the final decision-makers promote a certain devolution of power to the local/regional levels carried out in parallel with reinforcing the capacity of the SSF representatives to exercise such power. Â© 2021 Elsevier Ltd</v>
      </c>
      <c r="J385" s="41">
        <f>IF(ISNUMBER(SEARCH("Yes",'2_all_summary'!$H384)),IF(ISNUMBER(SEARCH("Yes",'2_all_summary'!F384)),1,2),IF(ISNUMBER(SEARCH("No",'2_all_summary'!F384)),4,3))</f>
        <v>4</v>
      </c>
    </row>
    <row r="386" spans="7:10" x14ac:dyDescent="0.3">
      <c r="G386" s="41"/>
      <c r="H386" s="41" t="str">
        <f>'2_all_summary'!D385</f>
        <v>Conditions for sustainability of small-scale fisheries in developing countries</v>
      </c>
      <c r="I386" s="41" t="str">
        <f>'2_all_summary'!E385</f>
        <v>Institutions that manage small-scale fisheries across the globe can be locally based, state controlled or of a mixed, cross-scale nature. The latter arrangement, widely known as co-management, is generally believed to be the preferred approach for sustainability. This paper employs a crisp-set qualitative comparative analysis (csQCA) to examine 17 cases of small-scale fisheries in developing countries, in order to assess the degree of state involvement which may be most effective in realizing sustainable small-scale fisheries. These degrees vary between: (a) strong top-down regulation irrespective of fishing community wishes, (b) a co-management mode of negotiation with fishing communities, (c) a merely supportive role of the state, or absence from the fishing scene. It was revealed that contrary to expectations, the sustainability of small-scale fisheries depended solely on the strength of collective social capital of the local communities at the resource scale. With weak local social capital, degrees of government involvement did not make any difference; the fisheries were unsustainable in all cases. The prime role for governments in small-scale fisheries in developing countries therefore seems to be as intelligently absent as possible, by way of respecting, protecting, and supporting local institutions. Â© 2014 Elsevier B.V.</v>
      </c>
      <c r="J386" s="41">
        <f>IF(ISNUMBER(SEARCH("Yes",'2_all_summary'!$H385)),IF(ISNUMBER(SEARCH("Yes",'2_all_summary'!F385)),1,2),IF(ISNUMBER(SEARCH("No",'2_all_summary'!F385)),4,3))</f>
        <v>1</v>
      </c>
    </row>
    <row r="387" spans="7:10" x14ac:dyDescent="0.3">
      <c r="G387" s="41"/>
      <c r="H387" s="41" t="str">
        <f>'2_all_summary'!D386</f>
        <v>Higher fish biomass inside than outside marine protected areas despite typhoon impacts in a complex reefscape</v>
      </c>
      <c r="I387" s="41" t="str">
        <f>'2_all_summary'!E386</f>
        <v>No-take marine protected areas (MPAs) are an important tool for conserving marine biodiversity and managing fisheries. However, with increasing environmental change driven by local and global stressors, it is critical to understand whether MPAs can continue to provide social, economic and conservation benefits in the long-term. Here, we compare coral reef benthic and fish assemblages across 17 paired MPA-fished control sites on three heavily populated, high elevation â€œmainlandâ€ islands, and four lowly populated, low elevation â€œoffshoreâ€ islands that differed in their exposure to recent typhoons. Despite lower cover of macroalgae in MPAs compared to fished areas, especially on mainland islands, there were no consistent differences in benthic assemblages or total hard coral cover between paired MPA and fished reefs. Typhoons had severe negative effects on live hard coral cover, regardless of island type or MPA protection, and typhoon impacted reefs supported different fish assemblages and lower total biomass of fish, compared to non-impacted reefs. Although fish assemblage structure and total biomass differed between mainland and offshore islands, MPAs consistently supported a higher total biomass of fish than fished areas, with the magnitude of the MPA effect lower on typhoon impacted reefs. Our findings suggest that despite inherent differences in environmental conditions between mainland and offshore island coral reefs, MPAs can provide benefits to fish biomass, even when reefs are affected by typhoons. The development of management strategies that incorporate sound coastal land-use practices, while positioning MPAs in areas less prone to typhoon impact, will provide MPAs the best chance of success if climatic extremes increase. Â© 2019 Elsevier Ltd</v>
      </c>
      <c r="J387" s="41">
        <f>IF(ISNUMBER(SEARCH("Yes",'2_all_summary'!$H386)),IF(ISNUMBER(SEARCH("Yes",'2_all_summary'!F386)),1,2),IF(ISNUMBER(SEARCH("No",'2_all_summary'!F386)),4,3))</f>
        <v>4</v>
      </c>
    </row>
    <row r="388" spans="7:10" x14ac:dyDescent="0.3">
      <c r="G388" s="41"/>
      <c r="H388" s="41" t="str">
        <f>'2_all_summary'!D387</f>
        <v>Schooling practices, curriculum, and educational opportunities of the children in the fisherman' neighbourhoods in Indonesia archipelago</v>
      </c>
      <c r="I388" s="41" t="str">
        <f>'2_all_summary'!E387</f>
        <v>This paper focuses on the schooling practices, curriculum, and educational opportunities available to children in the fishermen's neighbourhoods of the Indonesian archipelago. The study investigates what schooling practices, curriculum, and educational opportunities are thought important for the education of children in fishermen's neighbourhoods of the Indonesian archipelago. The study utilises archival and policy texts, created teaching and learning materials from the Indonesian Ministry of Education and Culture, and various texts derived from the community-based foundations and non-profit organisations spread out in the Indonesian archipelago related to the education of children in Indonesian fishermen's neighbourhoods. Through an archival investigation of curricula, the study hopes to examine the languages of instrumentality and criticality and how they have shaped the educational practices and experiences in these fishermen's neighbourhood contexts. Â© 2022 British Educational Research Association.</v>
      </c>
      <c r="J388" s="41">
        <f>IF(ISNUMBER(SEARCH("Yes",'2_all_summary'!$H387)),IF(ISNUMBER(SEARCH("Yes",'2_all_summary'!F387)),1,2),IF(ISNUMBER(SEARCH("No",'2_all_summary'!F387)),4,3))</f>
        <v>4</v>
      </c>
    </row>
    <row r="389" spans="7:10" x14ac:dyDescent="0.3">
      <c r="G389" s="41"/>
      <c r="H389" s="41" t="str">
        <f>'2_all_summary'!D388</f>
        <v>Community - Based aquaculture - An evaluation</v>
      </c>
      <c r="I389" s="41" t="str">
        <f>'2_all_summary'!E388</f>
        <v>Community-based aquaculture (CBA) management, based on the principles of participation is receiving increased attention. In eastern India too several fish farming groups have been organised, who have been given lease of community tanks for productive use. In the present study an attempt is made to evaluate the socio-economic impact of CBA. Factors responsible for the success of CBA and constraints to management of CBA were also identified. Data were collected from Puri (Orissa) and Purulia (West Bengal) through case study. Involvement in aquaculture has had positive impact on raising income level and social status of the members. However, community participation was observed to be moderate and the level of participation of women was low. A number of factors determine the success of CBA. Important among these are - homogeneous social status of members, people's institution, good leadership, external agency as catalyst etc. Infrastructural factors e.g., market and extension support also found to influence CBA. Several constraints e.g., unequal distribution of benefits, dominance of individual, conflict with fringe dweller on catching small assorted fish, absence of mutual cooperation etc. hinder management of CBA.</v>
      </c>
      <c r="J389" s="41">
        <f>IF(ISNUMBER(SEARCH("Yes",'2_all_summary'!$H388)),IF(ISNUMBER(SEARCH("Yes",'2_all_summary'!F388)),1,2),IF(ISNUMBER(SEARCH("No",'2_all_summary'!F388)),4,3))</f>
        <v>4</v>
      </c>
    </row>
    <row r="390" spans="7:10" x14ac:dyDescent="0.3">
      <c r="G390" s="41"/>
      <c r="H390" s="41" t="str">
        <f>'2_all_summary'!D389</f>
        <v>Land management policy in the coastal area based on the local wisdom</v>
      </c>
      <c r="I390" s="41" t="str">
        <f>'2_all_summary'!E389</f>
        <v>Most land ownership, land utilization, and the general use of land in several coastal areas in Indonesia are regulated under customary law and local wisdom. Unluckily, some of the Agrarian Laws issued by the government regulating the ownership and utilization of lands often are not in concomitance with the local wisdom. This study discusses the status and compatibility between customary law and formal agrarian law in Maluku, Bali-Lombok, Aceh, and Riau Islands through normative juridical methods. The results show that the coastal management in the current study sites has a relatively identical scheme with a slight difference in terminology. The management and utilization of coastal areas in Maluku Province are regulated by community-based fishery management known as Sasi. While in Aceh, they named it Panglima Laot, a customary institution that mediates local fishers and the government and assists local governments in the successful development of fisheries, customs, and habits of fishing communities. Similarly, Bali-Lombok comes with their term known as Awig-awig, while Batam is proud of their Kelong. Local wisdom for coastal management was ignored by the government before the 1998 reformation. Fortunately, time changed, and the government gave more authority to local governments to adopt local wisdom and apply customary laws. This study proves that harmonization between state laws and customary laws can be configured by understanding each interest, mission, and target for a better environment and society's livelihood. Â© 2021, BIOFLUX SRL. All rights reserved.</v>
      </c>
      <c r="J390" s="41">
        <f>IF(ISNUMBER(SEARCH("Yes",'2_all_summary'!$H389)),IF(ISNUMBER(SEARCH("Yes",'2_all_summary'!F389)),1,2),IF(ISNUMBER(SEARCH("No",'2_all_summary'!F389)),4,3))</f>
        <v>4</v>
      </c>
    </row>
    <row r="391" spans="7:10" x14ac:dyDescent="0.3">
      <c r="G391" s="41"/>
      <c r="H391" s="41" t="str">
        <f>'2_all_summary'!D390</f>
        <v>Drought conditions and recovery in the Coorong wetland, south Australia in 1997-2013</v>
      </c>
      <c r="I391" s="41" t="str">
        <f>'2_all_summary'!E390</f>
        <v>Between 2004 and 2009, South Australia suffered its longest period of below average annual rainfall. This impacted riverine ecosystems and particularly the Murray-Darling Basin (MDB), the largest river system in Australia. The MDB combines 30,000 wetlands of which the Coorong wetland is of significant importance for the reproduction of bird and fish species, and is listed under the Ramsar Convention. We sampled water in the Coorong wetland between 2011 and 2013 and compiled additional data from 1997 to 2013 to assess the impact of the drought and subsequent recovery of the environment. The salinity levels of the Coorong wetland increased dramatically during the drought because of the lack of freshwater inflow from the Murray River. The changes in water flow observed from 2002 to 2009 had an impact on the number of habitats present along the Coorong wetland. In addition, a shift in community composition was observed between the freshwater habitat (&lt;5) dominated by chlorophytes to the hypersaline habitat (&gt;85) dominated by diatoms. It is evident that during the drought, the Coorong wetland was dominated by diatoms and dinoflagellates. After the drought, the North Lagoon was dominated by chlorophytes up to a salinity level of 20. However, over 20 and in the South Lagoon, diatoms dominated the community. This study highlights how salinity levels drive the phytoplankton community. Based on the complementary data obtained for salinity between 1997 and 2010, there is a significant difference between the salinity levels observed during the drought and those observed before and after the drought. It appears that salinity levels are now recovered to what they were in the late 1990s. Â© 2015 Elsevier Ltd.</v>
      </c>
      <c r="J391" s="41">
        <f>IF(ISNUMBER(SEARCH("Yes",'2_all_summary'!$H390)),IF(ISNUMBER(SEARCH("Yes",'2_all_summary'!F390)),1,2),IF(ISNUMBER(SEARCH("No",'2_all_summary'!F390)),4,3))</f>
        <v>4</v>
      </c>
    </row>
    <row r="392" spans="7:10" x14ac:dyDescent="0.3">
      <c r="G392" s="41"/>
      <c r="H392" s="41" t="str">
        <f>'2_all_summary'!D391</f>
        <v>Untangling Tales of Tropical Sardines: Local Knowledge From Fisheries in Timor-Leste</v>
      </c>
      <c r="I392" s="41" t="str">
        <f>'2_all_summary'!E391</f>
        <v>Tropical sardines (Family Clupeidae) are an important component of many marine fisheries in the Indo-West Pacific region. In Timor-Leste, a small, less-developed country within this region, â€˜sardiÃ±aâ€™ are some of the more commonly caught and consumed fish. Yet there is little published information from Timor-Leste about the species composition of these fisheries, nor their biology or ecology. We document the knowledge of Timorese fishers on nine locally distinguished sardine types that contribute to fisheries, and relate these to at least nine species: four species of â€˜Flat-bodied Sardinellasâ€™ (Sardinella subg. Clupeonia spp.), one species of â€˜Round-bodied Sardinellaâ€™ (Sardinella subg. Sardinella lemuru), two species of â€˜Tropical Pilchardsâ€™ (Amblygaster spp.) and a â€˜Tropical Herringâ€™ species (Herklotsichthys quadrimaculatus), all from the Clupeidae family; and one Dussumieria species from the Dussumieriidae family. We record variations in local sardine names across the country and document aspects of fishersâ€™ knowledge relevant to understanding and managing the fisheries, including local sardine speciesâ€™ seasonality, habitat, movements, interannual variation, as well as post-harvest characteristics in relation to perishability. In general, local names relate more closely with groups of species than individual species, although some names also distinguish fish size within species-groups. The local knowledge identified in this study has immediate application to inform fisheries monitoring and management, and to identify areas for future research. Notably, Timorese fishers recognize and make use of the strong association between some sardine species-groups and seasonally turbid river plumes. While further research is required to understand the underlying mechanisms of this association, this emphasizes the need to consider coastal fisheries and fisher livelihood impacts when assessing any plans or proposals that may alter river flow or water quality. Fishers also recognize migratory behavior of some sardine species, in particular the Flat bodied Sardinellas (S. gibbosa and others) along the north-west coast of Timor-Leste and across the border into Indonesian West Timor. Such insights complicate and need to be accounted for in initiatives for co-management or community-based management of Timor-Lesteâ€™s coastal waters and their fisheries. Â© Copyright Â© 2021 Hunnam, Carlos, Hammer, Dos Reis Lopes, Mills and Stacey.</v>
      </c>
      <c r="J392" s="41">
        <f>IF(ISNUMBER(SEARCH("Yes",'2_all_summary'!$H391)),IF(ISNUMBER(SEARCH("Yes",'2_all_summary'!F391)),1,2),IF(ISNUMBER(SEARCH("No",'2_all_summary'!F391)),4,3))</f>
        <v>4</v>
      </c>
    </row>
    <row r="393" spans="7:10" x14ac:dyDescent="0.3">
      <c r="G393" s="41"/>
      <c r="H393" s="41" t="str">
        <f>'2_all_summary'!D392</f>
        <v>Impact of the Community-based Fish Culture System on Expenditure and Inequality: Evidence from Bangladesh</v>
      </c>
      <c r="I393" s="41" t="str">
        <f>'2_all_summary'!E392</f>
        <v>This study investigated the impact of a Community-based Fish Culture (CBFC) system on household expenditure and how expenditure inequality in the fish-producing communities has changed due to involvement in the CBFC system. Six floodplains, comprising three project sites and three controls, were chosen from three river basin areas of Bangladesh; data for this study were collected for a period of 3 yr. A propensity score matching method was used to evaluate the impact of CBFC on household expenditure; while a Gini coefficient and Gini decomposition were used to estimate inequality. The results show that the CBFC system has a positive and significant impact on fish culture community household expenditure. Results also reveal that the CBFC system has an equalization effect on food, clothing, and healthcare expenditure. Furthermore, this management system helps to distribute total expenditure 15% more equally among the fish culture communities. Â© Copyright by the World Aquaculture Society 2016</v>
      </c>
      <c r="J393" s="41">
        <f>IF(ISNUMBER(SEARCH("Yes",'2_all_summary'!$H392)),IF(ISNUMBER(SEARCH("Yes",'2_all_summary'!F392)),1,2),IF(ISNUMBER(SEARCH("No",'2_all_summary'!F392)),4,3))</f>
        <v>4</v>
      </c>
    </row>
    <row r="394" spans="7:10" x14ac:dyDescent="0.3">
      <c r="G394" s="41"/>
      <c r="H394" s="41" t="str">
        <f>'2_all_summary'!D393</f>
        <v>Proceedings of the Eighth Biennial Watershed Management Council Conference on Managing Watersheds in the New Century</v>
      </c>
      <c r="I394" s="41" t="str">
        <f>'2_all_summary'!E393</f>
        <v>The proceedings contains 40 papers. Topics discussed include integrated watershed management, unintended consequences of regulation, protecting and managing instream flow, Monterey Bay watersheds, community-based collaborative efforts, watershed approaches to conserving endangered fish, watershed for cities, watershed assessments and integrating watershed initiatives with local politics.</v>
      </c>
      <c r="J394" s="41">
        <f>IF(ISNUMBER(SEARCH("Yes",'2_all_summary'!$H393)),IF(ISNUMBER(SEARCH("Yes",'2_all_summary'!F393)),1,2),IF(ISNUMBER(SEARCH("No",'2_all_summary'!F393)),4,3))</f>
        <v>4</v>
      </c>
    </row>
    <row r="395" spans="7:10" x14ac:dyDescent="0.3">
      <c r="G395" s="41"/>
      <c r="H395" s="41" t="str">
        <f>'2_all_summary'!D394</f>
        <v>The shetland way: Morality in a resource regime</v>
      </c>
      <c r="I395" s="41" t="str">
        <f>'2_all_summary'!E394</f>
        <v>Development is a process of transformation within and among the decision-making institutions of a management regime. As social institutions, technology and property are moralities. Aquaculture, as new technology requiring the establishment of private property rights in a commons, is a development especially sensitive to the moral dimension. Salmon farmers in Shetland have established themselves within a resource regime that is characterized by a consistent morality known as "the Shetland way." As a morality compelling mutual aid toward rural development, it obliges consultation among participants and defense from external authorities within the larger nation-state regime. The success of the regime is dependent on trust, and that trust is embedded in the morality of the regime. Using a number of strategies, participants have actively built trust among themselves and extended it as a strategy of external relations. Â© 1996 Taylor &amp; Francis.</v>
      </c>
      <c r="J395" s="41">
        <f>IF(ISNUMBER(SEARCH("Yes",'2_all_summary'!$H394)),IF(ISNUMBER(SEARCH("Yes",'2_all_summary'!F394)),1,2),IF(ISNUMBER(SEARCH("No",'2_all_summary'!F394)),4,3))</f>
        <v>4</v>
      </c>
    </row>
    <row r="396" spans="7:10" x14ac:dyDescent="0.3">
      <c r="G396" s="41"/>
      <c r="H396" s="41" t="str">
        <f>'2_all_summary'!D395</f>
        <v>Developing fish community based ecohydrological indicators for water resources management in Taiwan</v>
      </c>
      <c r="I396" s="41" t="str">
        <f>'2_all_summary'!E395</f>
        <v>With concerns about the maintenance of both aquatic communities and flow conditions, a number of hydrologic indicators have been developed. These indicators are generally based on the development of hydrologic statistics for flows that are important to the maintenance of aquatic ecosystems. Although the hydrologic basis for indicators is well defined by common techniques in stochastic hydrology, the basis for ecological integration is still being developed. A critical evaluation of hydrologic indicators intended to protect aquatic ecosystems finds that proposed indicators are based more on standard hydrologic statistics and measures of hydrologic alteration than the habitat needs and ecological requirements of local or desired aquatic communities. We argue that hydrologic indicators are not ecohydrological indicators unless direct connections between flow events and aquatic community habitat and ecological needs are the basis of the indicator development and selection. In this article, we identify ecohydrological indicators that are based on habitat and ecological needs of fish communities. The indicator identification process is initiated with the analysis of community needs using an autecology matrix. Hydrologic statistics are then selected that are appropriate to the target fish community. The resulting ecohydrological indicators provide a direct connection to fish community flow requirements and the physical habitat conditions and associated ecology and life history needs of fish species. Â© 2009 Springer Science+Business Media B.V.</v>
      </c>
      <c r="J396" s="41">
        <f>IF(ISNUMBER(SEARCH("Yes",'2_all_summary'!$H395)),IF(ISNUMBER(SEARCH("Yes",'2_all_summary'!F395)),1,2),IF(ISNUMBER(SEARCH("No",'2_all_summary'!F395)),4,3))</f>
        <v>4</v>
      </c>
    </row>
    <row r="397" spans="7:10" x14ac:dyDescent="0.3">
      <c r="G397" s="41"/>
      <c r="H397" s="41" t="str">
        <f>'2_all_summary'!D396</f>
        <v>Influence of social, management and enforcement factors on the long-term ecological effects of marine sanctuaries</v>
      </c>
      <c r="I397" s="41" t="str">
        <f>'2_all_summary'!E396</f>
        <v>Marine sanctuaries are increasingly being promoted as tools for conservation and fisheries management. This study investigates the effects of protection over 19 years on substrate composition and fish communities in four marine sanctuaries and corresponding non-sanctuary areas in the Philippines and examines the importance of community support, management measures and enforcement of regulations on these ecological effects. Between 1981 and 2000, substrate cover variables were measured using line transects with scuba and snorkel surveys, and fish censuses (identification to family level) were conducted using scuba within a 500 m2 area. Semi-structured interviews collected data on community support for the sanctuaries, and observations and interviews established management and enforcement aspects of the sanctuaries. Over time, all sanctuaries showed improvements, or maintenance of, ecological variables compared with pre-enforcement times, with maintenance of hard coral cover and average increases of 8.3% in fish species richness and 54.9% in fish abundance. In comparison, non-sanctuary areas showed maintenance of the status quo or declines in ecological variables. However hard coral cover, fish abundances and fish species richness showed significant declines as well as increases in sanctuary areas. Community, management and enforcement factors were significantly related to positive ecological trends in sanctuary areas; management and enforcement were related to a wider variety of ecological factors than community score. Community support was significantly related to an increase in hard coral cover in deep areas. Enforcement of regulations was significantly related to an increase in abundance of fishery target fish species in sanctuary areas, and simple management measures were significantly related to an increase in abundance of large predators. Supportive communities that voluntarily implemented sanctuary regulations, improved enforcement, and small discrete cohesive communities may have facilitated the process of building this community support. Well-enforced sanctuaries that showed an increase in abundance of target species may have contributed to the maintenance of fish yields in adjacent non-sanctuary areas. The effects of sanctuary implementation varied on a case-by-case basis, influenced by environmental, biological, physical and human factors. However, a combination of community support, management measures and enforcement of regulations contributed towards positive ecological trends in sanctuary areas.</v>
      </c>
      <c r="J397" s="41">
        <f>IF(ISNUMBER(SEARCH("Yes",'2_all_summary'!$H396)),IF(ISNUMBER(SEARCH("Yes",'2_all_summary'!F396)),1,2),IF(ISNUMBER(SEARCH("No",'2_all_summary'!F396)),4,3))</f>
        <v>4</v>
      </c>
    </row>
    <row r="398" spans="7:10" x14ac:dyDescent="0.3">
      <c r="G398" s="41"/>
      <c r="H398" s="41" t="str">
        <f>'2_all_summary'!D397</f>
        <v>Crisis and conservation at the end of the world: Sheep ranching in Argentine Patagonia</v>
      </c>
      <c r="I398" s="41" t="str">
        <f>'2_all_summary'!E397</f>
        <v>Patagonia was one of the last regions in the Americas to be settled by Europeans. It was not until the mid-1880s that the Argentine government secured effective control over the region, after which settlement, and economic development were based on sheep ranching. Virtually free of domesticated animals in 1885, by 1910 Patagonian rangelands supported some 12 million sheep. This growth was sustained until 1952, when the sheep population of the region peaked at approximately 22 million, but the number of sheep in Patagonia has since declined to about 13 million. Numerous factors have been implicated in the collapse of sheep ranching, one of great significance being the very poor state of Patagonian rangelands. Soil erosion is widespread, and the flora has been so heavily modified that it is extremely difficult, if not impossible, to determine what the composition and characteristics of Patagonia's pre-European vegetation were. This paper reviews the evolution of Patagonia's sheep industry and the nature and extent of environmental degradation caused by livestock. Although researchers have long called for a response to the environmental and socio-economic dimensions of the crisis, only in the past decade have initiatives to assess, monitor, and reverse degradation in Patagonia been launched. These initiatives often promote the diversification of land-use and alternative production strategies. Case study evidence from the upper Percey River watershed in western Chubut province indicates that ranchers may view alternative livelihoods with suspicion. It is suggested that measures to restore and protect Patagonian ecosystems would gain greater acceptance if local producers were seen as equals in the conservation and development process. This could be achieved by replacing more-traditional top-down models of policy design and implementation with measures based on genuine consultation and participatory, community-based approaches to natural resource management.</v>
      </c>
      <c r="J398" s="41">
        <f>IF(ISNUMBER(SEARCH("Yes",'2_all_summary'!$H397)),IF(ISNUMBER(SEARCH("Yes",'2_all_summary'!F397)),1,2),IF(ISNUMBER(SEARCH("No",'2_all_summary'!F397)),4,3))</f>
        <v>4</v>
      </c>
    </row>
    <row r="399" spans="7:10" x14ac:dyDescent="0.3">
      <c r="G399" s="41"/>
      <c r="H399" s="41" t="str">
        <f>'2_all_summary'!D398</f>
        <v>Towards local governance of marine resources and ecosystems on Easter Island</v>
      </c>
      <c r="I399" s="41" t="str">
        <f>'2_all_summary'!E398</f>
        <v>Social-ecological system sustainability depends in part upon the fit between ecosystems and institutions. In 2014, the local community on Easter Island started a bottom-up process to improve marine resources conservation and management. Local stakeholders formed a working group that has regular meetings and goals, such as creating a sea council and some basic action plans, thus initiating a local governance transformation process. A participatory process was conducted together with a local organization that led the marine conservation issues on the island to define the factors that could favour and/or undermine the formation of the sea council. Also, the stakeholders that must be present in such a sea council were identified. Twelve factors that could facilitate or hinder the implementation of a sea council were identified. The lack of representativeness of public institutions is a major challenge. Public institutions are designed to ensure compliance with central government strategies, but the decisions do not represent the worldview of islanders. The results showed the potential value of conducting a participatory process to identify the key issues that could hinder or favour a desired governance transformation process. The participatory process also highlighted governance mismatches that are important to consider in attempts to pursue more effective fishery governance on Easter Island, and other Island communities. Centralized governance systems do not respond rapidly to locally observed social and ecological dynamics. By contrast, a local decision-making system based on traditional laws and local governance can more rapidly respond to observed changes. The participatory process presented here holds the potential to support local people in their planning and coordination for marine conservation and management in order to optimize bottom-up change processes involving multiple stakeholders with different interests, values and levels of power. Copyright Â© 2016 John Wiley &amp; Sons, Ltd. Copyright Â© 2016 John Wiley &amp; Sons, Ltd.</v>
      </c>
      <c r="J399" s="41">
        <f>IF(ISNUMBER(SEARCH("Yes",'2_all_summary'!$H398)),IF(ISNUMBER(SEARCH("Yes",'2_all_summary'!F398)),1,2),IF(ISNUMBER(SEARCH("No",'2_all_summary'!F398)),4,3))</f>
        <v>4</v>
      </c>
    </row>
    <row r="400" spans="7:10" x14ac:dyDescent="0.3">
      <c r="G400" s="41"/>
      <c r="H400" s="41" t="str">
        <f>'2_all_summary'!D399</f>
        <v>Marine protected area strategies: Issues, divergences and the search for middle ground</v>
      </c>
      <c r="I400" s="41" t="str">
        <f>'2_all_summary'!E399</f>
        <v>There has been a dramatic increase in recent years in the number of papers, reports, etc., which have been published concerning Marine Protected Areas (MPAs). This overview of the objectives, selection, design and management of MPAs aims to provide a basis for discussion regarding possible ways forward by identifying emerging issues, convergences and divergences. Whilst the attributes of the marine environment may limit the effectiveness of sitespecific initiatives such as MPAs, it is argued that it would be defeatist in the extreme to abandon MPAs in the face of these limitations. Ten key objectives for MPAs are discussed, including that of harvest refugia, and it is argued that whilst these objectives may be justifiable from a preservationist perspective, they may be objected to from a resource exploitation perspective. MPAs generate both internal (between uses) and basic (between use and conservation) conflicts, and it is argued that these conflicts may be exacerbated when scientific arguments for MPAs are motivated by preservationist concerns. It is reported that a minority of MPAs are achieving their management objectives, and that for the majority insufficient information was available for such effectiveness evaluations. Structure and process-oriented perspective on marine conservation are discussed. It is argued that there are two divergent stances concerning optimal MPA management approaches: top-down, characterized as being government-led and science-based, with a greater emphasis on set-aside; and bottom-up, characterized as being community-based and science-guided, with a greater emphasis on multiple-use. Given the divergent values of different stakeholders, the high degree of scientific uncertainty, and the high marine resource management decision stakes, it is concluded that a key challenge is to adopt a "middle-ground" approach which combines top-down and bottom-up approaches, and which is consistent with the post-normal scientific approach.</v>
      </c>
      <c r="J400" s="41">
        <f>IF(ISNUMBER(SEARCH("Yes",'2_all_summary'!$H399)),IF(ISNUMBER(SEARCH("Yes",'2_all_summary'!F399)),1,2),IF(ISNUMBER(SEARCH("No",'2_all_summary'!F399)),4,3))</f>
        <v>4</v>
      </c>
    </row>
    <row r="401" spans="7:10" x14ac:dyDescent="0.3">
      <c r="G401" s="41"/>
      <c r="H401" s="41" t="str">
        <f>'2_all_summary'!D400</f>
        <v>Opportunities in community-government cooperation to maintain marine ecosystem services in the Asia-Pacific and Oceania</v>
      </c>
      <c r="I401" s="41" t="str">
        <f>'2_all_summary'!E400</f>
        <v>Island nations and islands in Oceania and the Asia Pacific rely heavily on coastal and marine ecosystem services. Systems such as coral reefs, seagrass and mangroves are intrinsically important, vital to many people's livelihoods, and in many cases intertwined with cultural systems. Some, such as the reefs of the Coral Triangle, are seriously threatened by fishing pressures, including destructive fishing practices, pollution and environmental change. Governments, and concerned coastal communities, each try to work to protect or manage the exploitation of important ecosystems, yet apart from the limited cases with endorsed systems of co-management or community based management, communities and governments can find themselves working separately and not necessarily in harmony. A participatory diagnosis on the island of Selayar, Eastern Indonesia, highlights opportunities for communities and government to improvement alignment of their efforts towards sustainable management of marine ecosystems. The findings from this study can inform strategies in Oceania and elsewhere in the Asia Pacific towards improved management of marine and coastal ecosystems, from the standpoints of communities, government and civil-society actors. We highlight issues of policy alignment between communities and government; aligning customary and science-based knowledge; and navigating inter-community conflict. Â© 2019 Elsevier B.V.</v>
      </c>
      <c r="J401" s="41">
        <f>IF(ISNUMBER(SEARCH("Yes",'2_all_summary'!$H400)),IF(ISNUMBER(SEARCH("Yes",'2_all_summary'!F400)),1,2),IF(ISNUMBER(SEARCH("No",'2_all_summary'!F400)),4,3))</f>
        <v>4</v>
      </c>
    </row>
    <row r="402" spans="7:10" x14ac:dyDescent="0.3">
      <c r="G402" s="41"/>
      <c r="H402" s="41" t="str">
        <f>'2_all_summary'!D401</f>
        <v>Zooplankton community structure in the Yellow Sea and East China Sea in autumn</v>
      </c>
      <c r="I402" s="41" t="str">
        <f>'2_all_summary'!E401</f>
        <v>Study on zooplankton spatial distribution is essential for understanding food web dynamics in marine ecosystems and fishery management. Here we elucidated the composition and distribution of large mesozooplankton on the continental shelf of the Yellow Sea and East China Sea, and explored the zooplankton community structure in these water masses. Sixty vertical hauls (bottom or 200 m in deep water to surface) using a ring net (diameter 0.8 m, 505-Î¼m mesh) were exploited in November 2007. The biogeographic patterns of zooplankton communities were investigated using multivariate analysis methods; copepod biodiversity was analyzed using univariate indices. Copepods and protozoans were dominate in the communities. Based on the species composition, we divided the study areas into six station groups. Significant differences in zooplankton assemblages were detected between the Yellow Sea and East China Sea. Species richness was higher in East China Sea groups than those in Yellow Sea, whereas taxonomic distinctness was higher in Yellow Sea than in East China Sea. There was a clear relationship between the species composition and water mass group. Â© 2015, Universidade de Sao Paulo. All rights reserved.</v>
      </c>
      <c r="J402" s="41">
        <f>IF(ISNUMBER(SEARCH("Yes",'2_all_summary'!$H401)),IF(ISNUMBER(SEARCH("Yes",'2_all_summary'!F401)),1,2),IF(ISNUMBER(SEARCH("No",'2_all_summary'!F401)),4,3))</f>
        <v>4</v>
      </c>
    </row>
    <row r="403" spans="7:10" x14ac:dyDescent="0.3">
      <c r="G403" s="41"/>
      <c r="H403" s="41" t="str">
        <f>'2_all_summary'!D402</f>
        <v>Community-based fisheries organisations and sustainable development: Lessons learned from a comparison between European and Asian countries</v>
      </c>
      <c r="I403" s="41" t="str">
        <f>'2_all_summary'!E402</f>
        <v>Small-scale fisheries (SSF) provide livelihoods for millions of people, contribute to global food security and economic development, and are considered a less aggressive type of fishing activity. Therefore, SSF can significantly contribute to sustainable development, particularly in areas related to the sea and marine resources. However, the characteristics of the local communities involved in SSF, and their organisational and managerial capacities, can significantly affect the effectiveness and sustainability of the activity. From this perspective, this paper discusses different aspects of the contribution of community-based fisheries organisations (CBFOs) to sustainable development in SSF. To do this, a comparative analysis was carried out for several European, Southeast Asian and South Asian countries, in contexts with institutional, historical and environmental diversity. The cases studied are Spain, Portugal, Cambodia, Vietnam and Bangladesh. The analysis was based on the approaches from the New Institutional Economics and the Social and Solidarity Economy (specifically on compliance with the cooperative principles). Â© 2021</v>
      </c>
      <c r="J403" s="41">
        <f>IF(ISNUMBER(SEARCH("Yes",'2_all_summary'!$H402)),IF(ISNUMBER(SEARCH("Yes",'2_all_summary'!F402)),1,2),IF(ISNUMBER(SEARCH("No",'2_all_summary'!F402)),4,3))</f>
        <v>4</v>
      </c>
    </row>
    <row r="404" spans="7:10" x14ac:dyDescent="0.3">
      <c r="G404" s="41"/>
      <c r="H404" s="41" t="str">
        <f>'2_all_summary'!D403</f>
        <v>Management of inland open water fisheries resources of Bangladesh: Issues and options</v>
      </c>
      <c r="I404" s="41" t="str">
        <f>'2_all_summary'!E403</f>
        <v>Despite the possession of a highly productive inland water area of about 45,000 km2, the continuing decrease in fish catch increasingly threatens the livelihoods of more than 12 million fishers in Bangladesh. The government's open access and leasing policies have been identified as the principal causes of catch decline. Conflicting demands on the inland aquatic area also accelerate drastically the destruction of aquatic resources. Barriers to the access of fishers in the management of inland fisheries resources and over-exploitation by the relatively wealthier non-fisher population are reducing the options for sustaining the livelihoods of fishery dependent communities. The government has pursued a range of initiatives to arrest this continued decline but none has appeared to be appropriate. In this study we investigated the present fisheries management crisis of Bangladesh and justified the opportunities for existing fisheries management to evolve towards community based fisheries management (CBFM) to support the sustainable use of fisheries resources in future. Â© 2006 Elsevier B.V. All rights reserved.</v>
      </c>
      <c r="J404" s="41">
        <f>IF(ISNUMBER(SEARCH("Yes",'2_all_summary'!$H403)),IF(ISNUMBER(SEARCH("Yes",'2_all_summary'!F403)),1,2),IF(ISNUMBER(SEARCH("No",'2_all_summary'!F403)),4,3))</f>
        <v>4</v>
      </c>
    </row>
    <row r="405" spans="7:10" x14ac:dyDescent="0.3">
      <c r="G405" s="41"/>
      <c r="H405" s="41" t="str">
        <f>'2_all_summary'!D404</f>
        <v>Social and economic challenges to community-based sea cucumber mariculture development in new Ireland province, Papua New Guinea</v>
      </c>
      <c r="I405" s="41" t="str">
        <f>'2_all_summary'!E404</f>
        <v>This article describes the outcomes of research into the potential of community-based mariculture of the commercial sea cucumber, sandfish (Holothuria scabra), as a sustainable livelihood in New Ireland Province, Papua New Guinea (PNG). Around 5000 cultured juvenile sandfish were stocked in a 5-ha trial community sea ranch. The community agreed to protect the area from fishing until researchers collected technical data on sandfish performance. However, poaching of sandfish from the trial sea ranch occurred during the 2018 annual sea cucumber fishing season and no technical data were generated. Community attitudes and responses to the fishing season, the mariculture research activity and the failure of the trial sea ranch were investigated. Widespread community approval of the trial sea ranch and respect for the fishing prohibition were reported. However, it was found that poaching within the ranch escalated to extensive fishing because community-based management proved inadequate to sanction the poachers. Increased buying pressure and higher prices led to intensified fishing effort in the 2018 season. The trial sea ranch failed due to external pressures (i.e., brief, intense fishing season; limited project capacity), compounded by internal factors (i.e., weak local leadership; community disunity). It was concluded that research into and development of sandfish mariculture as a livelihood option in New Ireland Province might be impossible at this time due to the high value of sandfish, the annual sea cucumber fishing season, and ineffective governance at community, provincial and national levels. Lessons learned from this experience are presented and alternative models discussed. Â© 2020</v>
      </c>
      <c r="J405" s="41">
        <f>IF(ISNUMBER(SEARCH("Yes",'2_all_summary'!$H404)),IF(ISNUMBER(SEARCH("Yes",'2_all_summary'!F404)),1,2),IF(ISNUMBER(SEARCH("No",'2_all_summary'!F404)),4,3))</f>
        <v>1</v>
      </c>
    </row>
    <row r="406" spans="7:10" x14ac:dyDescent="0.3">
      <c r="G406" s="41"/>
      <c r="H406" s="41" t="str">
        <f>'2_all_summary'!D405</f>
        <v>Philippine Tubbataha Reef National Marine Park: Status, Management Issues, and Proposed Plan</v>
      </c>
      <c r="I406" s="41" t="str">
        <f>'2_all_summary'!E405</f>
        <v>[No abstract available]</v>
      </c>
      <c r="J406" s="41">
        <f>IF(ISNUMBER(SEARCH("Yes",'2_all_summary'!$H405)),IF(ISNUMBER(SEARCH("Yes",'2_all_summary'!F405)),1,2),IF(ISNUMBER(SEARCH("No",'2_all_summary'!F405)),4,3))</f>
        <v>4</v>
      </c>
    </row>
    <row r="407" spans="7:10" x14ac:dyDescent="0.3">
      <c r="G407" s="41"/>
      <c r="H407" s="41" t="str">
        <f>'2_all_summary'!D406</f>
        <v>Regional differences of the community-based management of spiny lobster gillnet fisheries in kushimoto-cho, the southernmost of Kii Peninsula</v>
      </c>
      <c r="I407" s="41" t="str">
        <f>'2_all_summary'!E406</f>
        <v>Coastal fisheries management in Japan is considered to be one of the most successful community-based management (CBM) systems worldwide. Local communities in micro-scale areas, which previously had fishery cooperatives, have long conducted well-established CBM of coastal fisheries based on common fishery rights derived from historical local community customs. Among those CBM systems, the one governing spiny lobster (.Panulirus japonicus) gillnet fisheries is a representative strategy for common fishery rights. However, less analysis has been conducted on the micro-scale differences in the CBM strategies of coastal fisheries. This study therefore explored the diversity of micro-scale CBM of spiny lobster gillnet fisheries and the factors causing diversification. The study site was Kushimoto-cho, located at the southernmost tip of the Kii Peninsula, Japan. Eleven areas under the jurisdiction of the large-scale Wakatama-Higashi Fishery Cooperative in Kushimoto-cho were analyzed. First the fishing characteristics of cach area were identified by collecting and analyzing fishing sales slips. As a result, although the fishing characteristics were clearly diverse, some geographic fishing patterns, primarily in response to environmental conditions within the fishing grounds, were detected. Next, the CBM methods for spiny lobster gillnet fisheries were categorized into the spatial, temporal, gear/method, and entry-level management types. Finally, the CBM strategics in each area were compared for cach category. The contents and implementation of the CBM methods for spiny lobster gillnet fisheries showed different characteristics among the 11 areas. Six main factors that affected those differing characteristics were identified: 1) environmental and ecological status: 2) fishing population: 3) generation; 4) coping with external actors: 5) organization and its capabilities: and 6) relationships among the areas based on the joint use of fishing grounds. Consequently, it was clarified that the CBM diversification between the micro-scale areas proceeded through the accumulation of the responses of fishery household groups to social and ecological factors and their fluctuations. Fishery household groups had multiple intentions to establish and continue the CBM system for diverse reasons, not only to arrange their fishing activities and to protect resources, which were often assumed to be the dominant purpose of CBM arrangements in previous studies. In some cases. CBM was undertaken to foster cooperation among fishery households, ensure the benefits from catching spiny lobsters, or organize conventional fishing activities. The CBM diversification strategy was also affected by those varying intentions because they strongly affected fishermen's decisions when elements of the CBM system were subject to change.</v>
      </c>
      <c r="J407" s="41">
        <f>IF(ISNUMBER(SEARCH("Yes",'2_all_summary'!$H406)),IF(ISNUMBER(SEARCH("Yes",'2_all_summary'!F406)),1,2),IF(ISNUMBER(SEARCH("No",'2_all_summary'!F406)),4,3))</f>
        <v>4</v>
      </c>
    </row>
    <row r="408" spans="7:10" x14ac:dyDescent="0.3">
      <c r="G408" s="41"/>
      <c r="H408" s="41" t="str">
        <f>'2_all_summary'!D407</f>
        <v>Outcomes of the "BRCA Quality Improvement Dissemination Program": An initiative to improve patient receipt of cancer genetics services at five health systems</v>
      </c>
      <c r="I408" s="41" t="str">
        <f>'2_all_summary'!E407</f>
        <v>Objective: A quality improvement initiative (QII) was conducted with five community-based health systems' oncology care centers (sites Aâ€“E). The QII aimed to increase referrals, genetic counseling (GC), and germline genetic testing (GT) for patients with ovarian cancer (OC) and triple-negative breast cancer (TNBC). Methods: QII activities occurred at sites over several years, all concluding by December 2020. Medical records of patients with OC and TNBC were reviewed, and rates of referral, GC, and GT of patients diagnosed during the 2 years before the QII were compared to those diagnosed during the QII. Outcomes were analyzed using descriptive statistics, two-sample t-test, chi-squared/Fisher's exact test, and logistic regression. Results: For patients with OC, improvement was observed in the rate of referral (from 70% to 79%), GC (from 44% to 61%), GT (from 54% to 62%) and decreased time from diagnosis to GC and GT. For patients with TNBC, increased rates of referral (from 90% to 92%), GC (from 68% to 72%) and GT (81% to 86%) were observed. Effective interventions streamlined GC scheduling and standardized referral processes. Conclusion: A multi-year QII increased patient referral and uptake of recommended genetics services across five unique community-based oncology care settings. Â© 2023 Elsevier Inc.</v>
      </c>
      <c r="J408" s="41">
        <f>IF(ISNUMBER(SEARCH("Yes",'2_all_summary'!$H407)),IF(ISNUMBER(SEARCH("Yes",'2_all_summary'!F407)),1,2),IF(ISNUMBER(SEARCH("No",'2_all_summary'!F407)),4,3))</f>
        <v>4</v>
      </c>
    </row>
    <row r="409" spans="7:10" x14ac:dyDescent="0.3">
      <c r="G409" s="41"/>
      <c r="H409" s="41" t="str">
        <f>'2_all_summary'!D408</f>
        <v>The role of information sources in watershed management</v>
      </c>
      <c r="I409" s="41" t="str">
        <f>'2_all_summary'!E408</f>
        <v>The current shift towards more community-based resource management and greater public involvement means managers and scientists will be working more closely with the public. A better understanding of which information sources citizens trust and pay attention to seems essential for developing long-term solutions. We surveyed landowners and watershed council members in the South Santiam watershed in Oregon to determine which information sources citizens found useful and trustworthy to provide information about watershed management. Our findings indicate that many landowners had little experience with information providers in the region. Personal experience was by far the most useful source of information. The most trusted information providers were the university Extension Service, university scientists, Oregon Department of Fish and Wildlife, and Oregon Department of Forestry. The least useful sources were the National Marine Fisheries Service and the Oregon Department of Environmental Quality, while the least trusted were the mass media and environmental groups. We also found that watershed council members tended to find most information sources more useful and trustworthy than did other landowners.</v>
      </c>
      <c r="J409" s="41">
        <f>IF(ISNUMBER(SEARCH("Yes",'2_all_summary'!$H408)),IF(ISNUMBER(SEARCH("Yes",'2_all_summary'!F408)),1,2),IF(ISNUMBER(SEARCH("No",'2_all_summary'!F408)),4,3))</f>
        <v>4</v>
      </c>
    </row>
    <row r="410" spans="7:10" x14ac:dyDescent="0.3">
      <c r="G410" s="41"/>
      <c r="H410" s="41" t="str">
        <f>'2_all_summary'!D409</f>
        <v>Revenue Sharing and Social Capital in Community-Based Resource Management: Empirical Evidence from Japanese Surf-Clam Fisheries</v>
      </c>
      <c r="I410" s="41" t="str">
        <f>'2_all_summary'!E409</f>
        <v>This article provides the first rigorous analysis of the effects of revenue sharing and social capital and identifies the mechanism through which revenue sharing and social capital affect resource outcomes. Revenue sharing alters harvest incentives but also fosters social capital through bonding a group financially, which can affect the incentive for cooperation. Similarly, social capital counteracts the incentive to free-ride induced by revenue sharing in addition to sustaining the incentive to cooperate. Using data collected from Japanese fishery groups, we find evidence that revenue sharing improves economic outcomes primarily through incentivizing fishers to develop their information networks. Â© 2021. by the Board of Regents of the University of Wisconsin System. All Rights Reserved.</v>
      </c>
      <c r="J410" s="41">
        <f>IF(ISNUMBER(SEARCH("Yes",'2_all_summary'!$H409)),IF(ISNUMBER(SEARCH("Yes",'2_all_summary'!F409)),1,2),IF(ISNUMBER(SEARCH("No",'2_all_summary'!F409)),4,3))</f>
        <v>4</v>
      </c>
    </row>
    <row r="411" spans="7:10" x14ac:dyDescent="0.3">
      <c r="G411" s="41"/>
      <c r="H411" s="41" t="str">
        <f>'2_all_summary'!D410</f>
        <v>Community-based mangrove forest management: Implications for local livelihoods and coastal resource conservation along the Volta estuary catchment area of Ghana</v>
      </c>
      <c r="I411" s="41" t="str">
        <f>'2_all_summary'!E410</f>
        <v>Even though global interest in mangrove research has increased in recent years, unveiling their immense ecological and economic roles, very little work has been done to investigate the primary driving factors motivating long-term community-based mangrove restoration and management on local scales. In Ghana, policy makers and coastal management practitioners have recently embraced the concept of community-based and co-management of coastal and marine resources. Community-based and co-management approaches require that key stakeholders, most notably the resource users themselves, play significant roles and responsibilities in the management process. However, there is little evaluation of the process in Ghana to assess the success or otherwise, particularly of the few and long standing examples of community-based approaches in coastal resource management. With special reference to an over two decade old community-based mangrove forestry programme along the Volta estuary of Ghana, this paper provides concepts for examination of the ecological and socioeconomic factors influencing mangrove restoration and management by fishers, fish mongers, farmers and their socioeconomic groupings. Participatory GIS mapping and the use of orthophotos generated for the period 1974-2011 provided additional information on temporal evolution of the extent of mangrove areas restored and managed by local stakeholders. Socioeconomic assessment of mangrove products utility was done through questionnaire interviews. The results indicate that livelihoods and economic benefits are the primary factors that motivate local stakeholders' participation in mangrove restoration and management. Mangroves provisioning services, markets and low livelihoods diversification are major drivers of mangrove resources exploitation. The study has shown that mangroves resources can be sustainably exploited, restored and managed if local customary rules are enforced and institutional arrangements put in place to mediate mangrove exploitation and regeneration rates. Such an approach if well developed, could promote coastal resources conservation with high economic returns for the users. Â© 2016 Elsevier Ltd.</v>
      </c>
      <c r="J411" s="41">
        <f>IF(ISNUMBER(SEARCH("Yes",'2_all_summary'!$H410)),IF(ISNUMBER(SEARCH("Yes",'2_all_summary'!F410)),1,2),IF(ISNUMBER(SEARCH("No",'2_all_summary'!F410)),4,3))</f>
        <v>4</v>
      </c>
    </row>
    <row r="412" spans="7:10" x14ac:dyDescent="0.3">
      <c r="G412" s="41"/>
      <c r="H412" s="41" t="str">
        <f>'2_all_summary'!D411</f>
        <v>Making a case for community-based oyster restoration: An example from Hampton Roads, Virginia, U.S.A.</v>
      </c>
      <c r="I412" s="41" t="str">
        <f>'2_all_summary'!E411</f>
        <v>The eastern oyster (Crassostrea virginica) remains at historically low levels throughout the Chesapeake Bay. Recent efforts to restore oysters in the bay have focused on establishing a series of sanctuaries, or no-take zones, to increase oyster broodstock in selected tributaries. Oyster parasites continue to affect the rate of recovery in these tributaries; however, innovative management strategies, advances in aquaculture technology, and the availability of disease-tolerant broodstock from the lower Chesapeake Bay are providing ways to involve the public directly in restoration of this resource. A 1996 management decision to transplant large wild-caught oysters onto an oyster broodstock sanctuary reef in the Great Wicomico River, Virginia, was followed by greatly increased abundance of juvenile oysters throughout that river in 1997. Using that result as a model for strategic oyster reef restoration, citizens and school students have been enlisted to grow large numbers of hatchery-produced native oysters for restocking other sanctuary reefs throughout Chesapeake Bay. Efforts to supplement natural oyster populations in Hampton Roads, Virginia, began in May 1998, with the transplanting of 65,000 hatchery-produced oysters grown by school students. The oysters were transplanted onto strategically located sanctuary reefs constructed in the Lynnhaven and Elizabeth rivers. Surveys of these reefs following the oysters' spawning season have revealed order-of-magnitude increases in the abundance of juvenile oysters on both reefs, and correspondingly high spat settlement rates on oyster grounds surrounding the reefs. These results demonstrate that stocking strategically located broodstock reefs with hatchery-produced oysters grown by citizens can be an effective strategy for oyster restoration in the Chesapeake Bay.</v>
      </c>
      <c r="J412" s="41">
        <f>IF(ISNUMBER(SEARCH("Yes",'2_all_summary'!$H411)),IF(ISNUMBER(SEARCH("Yes",'2_all_summary'!F411)),1,2),IF(ISNUMBER(SEARCH("No",'2_all_summary'!F411)),4,3))</f>
        <v>4</v>
      </c>
    </row>
    <row r="413" spans="7:10" x14ac:dyDescent="0.3">
      <c r="G413" s="41"/>
      <c r="H413" s="41" t="str">
        <f>'2_all_summary'!D412</f>
        <v>The role of livelihoods in collective engagement in sustainable integrated coastal management: Oslob Whale Sharks</v>
      </c>
      <c r="I413" s="41" t="str">
        <f>'2_all_summary'!E412</f>
        <v>Livelihoods are a crucial factor in sustainable integrated coastal management and can bring big payoffs for people and coral reef resources but their role in encouraging collective engagement in management is not well understood. Dive tourism is often cited for its capacity to provide livelihoods to reduce reliance on coral reef resources, however, there is little evidence of its ability to achieve this goal. We use key stakeholder interviews with artisanal fishers, their community, local government and politicians and the sustainable livelihoods framework to study Oslob Whale Sharks, the most financially successful and controversial community based dive tourism site in the world. Oslob Whale Sharks has generated income from ticket sales of approximately US$18.4 m over five years. We found that Oslob Whale Sharks has created alternate livelihoods for 177 fishers, and diversified livelihoods throughout the community, reducing fishing effort and changing livelihood strategies away from reliance on coral reef resources. Livelihoods from Oslob Whale Sharks increase food security for fishers and their families and improve the wellbeing of their community. Livelihoods have galvanised fishers and their community to change behaviour and collectively engage in management. Our findings indicate connection between livelihoods and the provision of finance to protect whale sharks and manage five marine reserves, indicating that fishers and local government are protecting the whale sharks and coral reef resources their livelihoods depend on. Â© 2018 Elsevier Ltd</v>
      </c>
      <c r="J413" s="41">
        <f>IF(ISNUMBER(SEARCH("Yes",'2_all_summary'!$H412)),IF(ISNUMBER(SEARCH("Yes",'2_all_summary'!F412)),1,2),IF(ISNUMBER(SEARCH("No",'2_all_summary'!F412)),4,3))</f>
        <v>4</v>
      </c>
    </row>
    <row r="414" spans="7:10" x14ac:dyDescent="0.3">
      <c r="G414" s="41"/>
      <c r="H414" s="41" t="str">
        <f>'2_all_summary'!D413</f>
        <v>Evaluation of mangrove management through community-based silvofishery in North Sumatra, Indonesia</v>
      </c>
      <c r="I414" s="41" t="str">
        <f>'2_all_summary'!E413</f>
        <v>Aquaculture expansion has been reported as the primary driver of mangrove loss and a significant cause of mangrove deforestation in North Sumatra, Indonesia. Development of silvofishery based on creating balance condition between conserving mangrove forest and offering better livelihood for local communities surrounding mangrove. The present study evaluates of mangrove management through community-based silvofishery in three villages, namely Paluh Manan, Paluh Kurau, and Lama, Hamparan Perak of Deli Serdang Regency, North Sumatra, Indonesia. Three communities used the same ecological type-silvofishery, characterized by planted mangrove surrounded aquaculture. Results showed that in the Paluh Manan village, planted mangrove and aquaculture in the ratio of 75:25 with planting distance of mangrove 50x50 cm, containing 2,500 trees/ha, resulted in US$ 36.2/month/ha of fish and shrimp farming. In the Paluh Kurau village, a mixture mangrove and aquaculture in an 84:16 ratio, planting distance of 1x1 m, consists of 1,600 trees/ha, US$ 23.8 of generating revenue from crab farming. Furthermore, in the third village, Lama village, consists of mangrove and aquaculture in the proportions 90:10, with planting spacing 2x2 m, composing 1,000 trees/ha, led to US$ 45.8/month/ha from fish, shrimp and crab farming. The present study suggested the mangrove management through community-based mangrove-friendly aquaculture. Â© Published under licence by IOP Publishing Ltd.</v>
      </c>
      <c r="J414" s="41">
        <f>IF(ISNUMBER(SEARCH("Yes",'2_all_summary'!$H413)),IF(ISNUMBER(SEARCH("Yes",'2_all_summary'!F413)),1,2),IF(ISNUMBER(SEARCH("No",'2_all_summary'!F413)),4,3))</f>
        <v>4</v>
      </c>
    </row>
    <row r="415" spans="7:10" x14ac:dyDescent="0.3">
      <c r="G415" s="41"/>
      <c r="H415" s="41" t="str">
        <f>'2_all_summary'!D414</f>
        <v>Rehearsing Inclusive Participation Through Fishery Stakeholder Workshops in the Philippines</v>
      </c>
      <c r="I415" s="41" t="str">
        <f>'2_all_summary'!E414</f>
        <v>Participatory methods in 'conservation for development' projects regularly fail to live up to expectations of social and environmental change. Stakeholder workshops are an ubiquitous example that can reproduce rather than challenge inequality and exclusion. Technical tools used in workshops, like maps, games, and computer models, are criticised for unjustly privileging expert/scientific viewpoints over other perspectives. Iris Marion Young's theory of communicative democracy is an insightful and robust framework to examine how people interact in the workshop 'contact zone', and how to bring workshops closer to participatory ideals. Young identifies four communication modes critical for inclusive participation: greeting, rhetoric, narrative, and argument. We apply her framework to a case study of fisheries stakeholder workshops in the Philippines, demonstrating its utility and cultural applicability. The workshops used a game-based computer modelling tool to structure discussions about coastal management. Qualitative analysis of video data shows how stakeholders signalled resistance, garnered sympathy, influenced outcomes, and established relationships through Young's modes of communication. Based on this analysis, and using concepts from Philippine psychology, we conclude that workshops have potential as 'rehearsal spaces' for inclusive deliberation, particularly when they encourage improvisation and humour, rather than rote adherence to standardised activities. Â© 2018 Cleland and Jose.</v>
      </c>
      <c r="J415" s="41">
        <f>IF(ISNUMBER(SEARCH("Yes",'2_all_summary'!$H414)),IF(ISNUMBER(SEARCH("Yes",'2_all_summary'!F414)),1,2),IF(ISNUMBER(SEARCH("No",'2_all_summary'!F414)),4,3))</f>
        <v>4</v>
      </c>
    </row>
    <row r="416" spans="7:10" x14ac:dyDescent="0.3">
      <c r="G416" s="41"/>
      <c r="H416" s="41" t="str">
        <f>'2_all_summary'!D415</f>
        <v>The barefoot ecologist goes fishing</v>
      </c>
      <c r="I416" s="41" t="str">
        <f>'2_all_summary'!E415</f>
        <v>Haliotid (abalone) fisheries are comprised of small-scale (&amp;lt;5 km2) stocks and serve as a model for many such fisheries. Extremely valuable to local fishing communities in aggregate, these micro-stocks are myriad and complex to study, monitor, assess and manage. Micro-stocks need assessment and management at local scales to prevent small components from suffering the stragedy of commons. This paper asks how can we ever hope to address the research and management needs of so many small resources? Community-based and territorial rights-based systems may help in sustaining these resources, but servicing the technical needs of many small communities of stakeholders raises problems. A new generation of 'barefoot ecologists' is envisaged to perform this task.</v>
      </c>
      <c r="J416" s="41">
        <f>IF(ISNUMBER(SEARCH("Yes",'2_all_summary'!$H415)),IF(ISNUMBER(SEARCH("Yes",'2_all_summary'!F415)),1,2),IF(ISNUMBER(SEARCH("No",'2_all_summary'!F415)),4,3))</f>
        <v>1</v>
      </c>
    </row>
    <row r="417" spans="7:10" x14ac:dyDescent="0.3">
      <c r="G417" s="41"/>
      <c r="H417" s="41" t="str">
        <f>'2_all_summary'!D416</f>
        <v>Comparing five methods for quantifying abundance and diversity of fish assemblages in seagrass habitat</v>
      </c>
      <c r="I417" s="41" t="str">
        <f>'2_all_summary'!E416</f>
        <v>Seagrass fishes perform key ecological roles and are a critical component of many of the world's fisheries. A sound understanding of seagrass fish communities, based on robust methods, is therefore integral for their successful environmental management and conservation. Here we quantitatively compare taxa and size class of seagrass fish assemblages collected using; baited and unbaited remote underwater video (BRUV, URUV), diver operated video (DOV), underwater visual census (UVC) and trawling. We assess comparisons of these methods in terms of biodiversity indicators and power to detect change. All five methods were deployed in coastal embayments dominated by Posidonia spp. and within three marine parks along the south-western coast of Western Australia. Fish assemblages recorded using the different methods separated into two distinct groups; those dominated by smaller and less motile species, that are typically present beneath the canopy among seagrass leaves; and those dominated by larger, faster swimming species present above the seagrass canopy. Trawling provided the most effective method for assessing species within the canopy, including those of conservation concern. Conversely, BRUV followed by URUV recorded the greatest number of individuals, successfully detecting the larger supra-canopy and highly motile species typically omitted by trawling. Both trawl and BRUV methods had a higher power to detect change in species richness of seagrass fishes compared to other methods, even though each method recorded different components of the fish assemblage. Fish assemblages recorded using UVC detected both inter and supra-canopy species, but fish abundances recorded by this method were low compared to trawl and BRUV surveys, resulting in reduced power to detect change in richness. DOV was a comparatively less effective method, recording few fish, as well as low richness and diversity values. The combination of trawling and stationary video techniques, particularly BRUV, provided a two-method combination able to holistically measure commonly used indicators of fish assemblage composition in seagrass habitat. These results demonstrate that careful consideration of the methodology is essential when assessing ichthyofauna in seagrass habitat, particularly when only a single method can be employed. As the extent of methodological influence on recording fish assemblages also varied among the three survey areas, geographical differences in the structure of fish and seagrass communities should be considered when selecting an appropriate sampling method. Â© 2021</v>
      </c>
      <c r="J417" s="41">
        <f>IF(ISNUMBER(SEARCH("Yes",'2_all_summary'!$H416)),IF(ISNUMBER(SEARCH("Yes",'2_all_summary'!F416)),1,2),IF(ISNUMBER(SEARCH("No",'2_all_summary'!F416)),4,3))</f>
        <v>4</v>
      </c>
    </row>
    <row r="418" spans="7:10" x14ac:dyDescent="0.3">
      <c r="G418" s="41"/>
      <c r="H418" s="41" t="str">
        <f>'2_all_summary'!D417</f>
        <v>Results of a community based disease monitoring program of marine mammals in Arctic Canada</v>
      </c>
      <c r="I418" s="41" t="str">
        <f>'2_all_summary'!E417</f>
        <v>It is the right of Canadian Inuit to hunt marine mammals for subsistence. Most of this food is consumed raw, yet it under goes no formal government inspection or certification. Hunters also encounter sick or abnormal animals and they are becoming increasingly concerned about the wholesomeness of the food that they eat. They are also concerned about epizootics that may severely limit the number of animals that are available for their use. As a result, the Department of Fisheries and Oceans Canada (DFO) has been asked by Inuit wildlife management groups to determine what possible disease threats are present in the marine mammal populations of Arctic Canada. Two separate DFO surveillance projects have been operational since the mid 1990's to address those concerns. The first uses tissue samples supplied from hunter-killed and presumably healthy animals while the second encourages hunters to submit tissue samples from animals that appear either sick or abnormal or that are found dead. Both programs rely on the co-operation of a number of specialists and the results of these investigations have provided a rare insight to the role that infectious diseases are having on the overall health of marine mammals in Arctic Canada. Specifically, serological evidence of significant viral and bacterial pathogens including distemper, influenza A, herpes and brucellosis has been obtained from the apparently healthy animals while patterns of natural mortality are emerging from the systematic testing of the sick/abnormal submissions. Of special concern is the role that infectious diseases such as brucellosis may be having on stocks of animals that are classed as endangered. Brucellosis in these animals may proceed as a steady decline in numbers over time while the introduction of a highly pathogenic viral disease such as distemper into a population of immunologically naÃ¯ve animals may be immediately catastrophic. Â© 2004 IEEE.</v>
      </c>
      <c r="J418" s="41">
        <f>IF(ISNUMBER(SEARCH("Yes",'2_all_summary'!$H417)),IF(ISNUMBER(SEARCH("Yes",'2_all_summary'!F417)),1,2),IF(ISNUMBER(SEARCH("No",'2_all_summary'!F417)),4,3))</f>
        <v>4</v>
      </c>
    </row>
    <row r="419" spans="7:10" x14ac:dyDescent="0.3">
      <c r="G419" s="41"/>
      <c r="H419" s="41" t="str">
        <f>'2_all_summary'!D418</f>
        <v>Restricted grouper reproductive migrations support community-based management</v>
      </c>
      <c r="I419" s="41" t="str">
        <f>'2_all_summary'!E418</f>
        <v>Conservation commonly requires trade-offs between social and ecological goals. For tropical small-scale fisheries, spatial scales of socially appropriate management are generally smallâ€” the median no-take locally managed marine area (LMMA) area throughout the Pacific is less than 1km2. This is of particular concern for large coral reef fishes, such as many species of grouper, which migrate to aggregations to spawn. Current data suggest that the catchment areas (i.e. total area from which individuals are drawn) of such aggregations are at spatial scales that preclude effective community-basedmanagement with no-take LMMAs.We used acoustic telemetry and tag-returns to examine reproductive migrations and catchment areas of the grouper Epinephelus fuscoguttatus at a spawning aggregation in Papua New Guinea. Protection of the resultant catchment area of approximately 16km2 using a no-take LMMA is socially untenable here and throughout much of the Pacific region. However, we found that spawning migrations were skewed towards shorter distances. Consequently, expanding the current 0.2km2 no-take LMMA to 1â€“2km2 would protect approximately 30â€“50% of the spawning population throughout the nonspawning season. Contrasting with current knowledge, our results demonstrate that species with moderate reproductive migrations can be managed at scales congruous with spatially restricted management tools. Â© 2016 The Authors.</v>
      </c>
      <c r="J419" s="41">
        <f>IF(ISNUMBER(SEARCH("Yes",'2_all_summary'!$H418)),IF(ISNUMBER(SEARCH("Yes",'2_all_summary'!F418)),1,2),IF(ISNUMBER(SEARCH("No",'2_all_summary'!F418)),4,3))</f>
        <v>1</v>
      </c>
    </row>
    <row r="420" spans="7:10" x14ac:dyDescent="0.3">
      <c r="G420" s="41"/>
      <c r="H420" s="41" t="str">
        <f>'2_all_summary'!D419</f>
        <v>Community-based management of the environment: Lessons from the past and options for the future</v>
      </c>
      <c r="I420" s="41" t="str">
        <f>'2_all_summary'!E419</f>
        <v>1. Traditional community-based systems of managing coastal fisheries were (or in some cases are) successful in managing resources at sustainable levels. These systems are used as models in the present study. 2. They were (or are) under-pinned by a sense of ownership and intimate knowledge of the environment in local people. 3. Such features have been largely lost, as subsistence economies have been replaced by capitalist ones, and environmental management responsibilities have shifted from local communities to national or international government. 4. There are, nevertheless, some examples of community-based management systems that still operate successfully and we believe that modern management practices, in general, would benefit from increased community involvement. This will require renewed emphases on feelings of ownership and increased knowledge of the environment in the general public. 5. Environmental education will have a fundamental role to play in achieving this goal. However, its impact in schools and universities has been disappointingly ineffective so far in promoting a population that is sufficiently knowledgeable and well-motivated to partake meaningfully in environmental management processes. 6. It is argued that educational initiatives, which involve all ages and sections of society, are required. Five promising possibilities are: (i) the participation of community groups in scientific projects; (ii) increased emphasis on life-long learning; (iii) educational campaigns; (iv) citizens' juries; and (v) the involvement of community groups in environmental planning and management processes. 7. Wide-scale adoption of innovations of these kinds will require funding and this will be achieved only by national re-assessments of educational needs and priorities. Copyright Â© 2001 John Wiley &amp; Sons, Ltd.</v>
      </c>
      <c r="J420" s="41">
        <f>IF(ISNUMBER(SEARCH("Yes",'2_all_summary'!$H419)),IF(ISNUMBER(SEARCH("Yes",'2_all_summary'!F419)),1,2),IF(ISNUMBER(SEARCH("No",'2_all_summary'!F419)),4,3))</f>
        <v>1</v>
      </c>
    </row>
    <row r="421" spans="7:10" x14ac:dyDescent="0.3">
      <c r="G421" s="41"/>
      <c r="H421" s="41" t="str">
        <f>'2_all_summary'!D420</f>
        <v>Crafting the success and failure of decentralized marine management</v>
      </c>
      <c r="I421" s="41" t="str">
        <f>'2_all_summary'!E420</f>
        <v>This paper presents an ethnographic case study of the design and revision of a decentralized marine management scheme implemented on the island of Moorea, French Polynesia named Plan de Gestion de lâ€™Espace Maritime (PGEM). Drawing on an analysis of over 50 consultative workshops and meetings, held from 2018 to 2021 during the PGEM revision, we document the materials, discourses, and practices local stakeholders (e.g., fishers, cultural and environmental activists, government staff, and scientists) combine to build their interpretations of PGEM success or failure. We examine the diversity of domains these interpretations draw from (ecology, marine livelihoods, culture, religion, and politics) and how they are put into practice in peopleâ€™s engagement withâ€”or resistance toâ€”the local marine management and governance design. Our results highlight how the controversies around the revision of Mooreaâ€™s PGEM overflowed the boundaries of ecology as construed by scientific experts. Stakeholders interpreted â€œmarine resource managementâ€ as something well beyond just â€œmarine resourcesâ€ to include politics, identity, Polynesian cosmology, and livelihoods. Our findings provide generalizable patterns for understanding how natural-resource management policies are received and repurposed by local actors. Â© 2022, The Author(s).</v>
      </c>
      <c r="J421" s="41">
        <f>IF(ISNUMBER(SEARCH("Yes",'2_all_summary'!$H420)),IF(ISNUMBER(SEARCH("Yes",'2_all_summary'!F420)),1,2),IF(ISNUMBER(SEARCH("No",'2_all_summary'!F420)),4,3))</f>
        <v>4</v>
      </c>
    </row>
    <row r="422" spans="7:10" x14ac:dyDescent="0.3">
      <c r="G422" s="41"/>
      <c r="H422" s="41" t="str">
        <f>'2_all_summary'!D421</f>
        <v>River fisheries management in Bangladesh: Drawing lessons from Community Based Fisheries Management (CBFM) experiences</v>
      </c>
      <c r="I422" s="41" t="str">
        <f>'2_all_summary'!E421</f>
        <v>River fisheries in Bangladesh is characterized as "open-access" and the history of administrative and legislative measures bear "contradiction and dilemmas" in resource extraction. The 1950 Fisheries act, the proclamation of 1973 that restricted lease to the registered fisher cooperatives and the experimental New Fisheries Management Policy (NFMP) of 1986 could not contribute to devolve into any participatory institution to introduce sustainable fisheries management. Because of the persistent dilemma in government policy, continued increase in fishing pressure and other anthropogenic reasons, the River resources degraded substantially. Over the past ten years, the Department of Fisheries (DOF) in collaboration with NGOs implemented community based fisheries management (CBFM) approaches with the technical assistance from the WorldFish Center. The principal goal of the approaches was to provide access rights to the fishers through organizing poor fishers and the community to introduce sustainable fisheries management in beels, floodplains and River sections. The CBFM experiences suggest that management and institution building process in river management is complex, and require participation of all concerned stakeholders including local government institutions and administration. CBFM-2 river fisheries management developed a broad-based institutional framework that include community and local government along with the direct beneficiaries and resource users. A positive feature of such institutions is its ability to facilitate flow of information among agents, which is a key to maintain solidarity within and across groups. This paper draws lessons from the CBFM experiences in Bangladesh to manage river fisheries resources in Bangladesh. Â© 2009 Elsevier Ltd. All rights reserved.</v>
      </c>
      <c r="J422" s="41">
        <f>IF(ISNUMBER(SEARCH("Yes",'2_all_summary'!$H421)),IF(ISNUMBER(SEARCH("Yes",'2_all_summary'!F421)),1,2),IF(ISNUMBER(SEARCH("No",'2_all_summary'!F421)),4,3))</f>
        <v>4</v>
      </c>
    </row>
    <row r="423" spans="7:10" x14ac:dyDescent="0.3">
      <c r="G423" s="41"/>
      <c r="H423" s="41" t="str">
        <f>'2_all_summary'!D422</f>
        <v>Perceptions of gender dynamics in small-scale fisheries and conservation areas in the Pursat province of Tonle Sap Lake, Cambodia</v>
      </c>
      <c r="I423" s="41" t="str">
        <f>'2_all_summary'!E422</f>
        <v>The Tonle Sap Lake of Cambodia is one of the most productive ecosystems in the world, supporting millions of small-scale fisher livelihoods. Women's contributions in these fisheries are often overlooked due to socio-cultural expectations of roles and responsibilities. This is a crucial omission since climate and anthropogenic influences increasingly threaten lake inhabitants. Addressing these challenges requires the full participation of both men and women who use the lake, thus it is necessary to first understand the social dynamics of these communities. We investigated whether there were differences between men's and women's perceptions of (i) fishing and non-fishing practices; (ii) power, access and control over fishing resources; and (iii) perceptions towards conservation and conservation areas in Pursat, Cambodia. We interviewed fishers and key informants, and found differences in perceptions of fishing and non-fishing practices between fishermen and fisherwomen. Men more openly acknowledged unequal power dynamics, access to and control over fishing resources when compared with women. We found contrasting ideas of community fisheries and conservation between men and women, and health and safety challenges they faced in conservation areas. Findings suggest that community perspectives and unequal power relations established specific roles for women that limited their active participation in fisheries management. Â© 2019 Victoria University of Wellington and John Wiley &amp; Sons Australia, Ltd</v>
      </c>
      <c r="J423" s="41">
        <f>IF(ISNUMBER(SEARCH("Yes",'2_all_summary'!$H422)),IF(ISNUMBER(SEARCH("Yes",'2_all_summary'!F422)),1,2),IF(ISNUMBER(SEARCH("No",'2_all_summary'!F422)),4,3))</f>
        <v>4</v>
      </c>
    </row>
    <row r="424" spans="7:10" x14ac:dyDescent="0.3">
      <c r="G424" s="41"/>
      <c r="H424" s="41" t="str">
        <f>'2_all_summary'!D423</f>
        <v>Strategies for rebuilding closer links between local indigenous communities and their customary fisheries in Aotearoa/New Zealand</v>
      </c>
      <c r="I424" s="41" t="str">
        <f>'2_all_summary'!E423</f>
        <v>There is a growing recognition that knowledge of indigenous communities, based on accumulated observations and experience over time, is significant for sustainable environmental management in collaboration with modern scientific knowledge. A number of innovative policy initiatives are currently being implemented in New Zealand to enable indigenous Maori tribes and sub-tribes to rehabilitate and manage their local fisheries in accordance with customary values and practices. These policies are an important milestone from an historical perspective as they are meant to recognise and empower the role of Maori as Treaty partners. The fisheries management regime in New Zealand now provides for Maori representation at the local level within a co-management framework that enables local Maori communities to exercise their customary rights. These institutional arrangements have been crafted to facilitate Maori input, based on customary values and practices, to complement modern Western management practices for sustainable harvesting of marine resources. Nevertheless, the degree to which these initiatives constitute an adequate response to Maori Treaty aspirations is debatable. A major constraint in this respect is that the government is compelled to recognise the needs of other, economically and politically more dominant, non-Maori user-groups in allocating and managing access to fishery resources and the marine environment.</v>
      </c>
      <c r="J424" s="41">
        <f>IF(ISNUMBER(SEARCH("Yes",'2_all_summary'!$H423)),IF(ISNUMBER(SEARCH("Yes",'2_all_summary'!F423)),1,2),IF(ISNUMBER(SEARCH("No",'2_all_summary'!F423)),4,3))</f>
        <v>4</v>
      </c>
    </row>
    <row r="425" spans="7:10" x14ac:dyDescent="0.3">
      <c r="G425" s="41"/>
      <c r="H425" s="41" t="str">
        <f>'2_all_summary'!D424</f>
        <v>Impact of a local, coastal community based management regime when defining marine protected areas: Empirical results from a study in okinawa, Japan</v>
      </c>
      <c r="I425" s="41" t="str">
        <f>'2_all_summary'!E424</f>
        <v>There is a growing impetus to increase marine protected areas coverage globally from 6% to 30% in 2030. Successfully establishing and maintaining marine protected areas require incorporating public preferences into their establishment and management. We investigate the role of alternate management regimes (top-down and bottom-up) on preferences for marine protected areas and the marginal rate of substitution between natural and manmade capital using a case study in the Asia-Pacific region of Okinawa, Japan. We implemented a choice experiment survey to infer which attributes of marine protected areas are most important for the respondents. We use our survey results to calculate respondents' willingness to support marine protected areas in Okinawa. This study contributes to the policy debate on management of marine protected areas with empirical data that characterizes the perception of Okinawan residents with respect to the role of local coastal communities (bottom-up) compared to central government based agencies (top-down) management. We extend the analysis and estimate the trade-offs to residents in Okinawa between natural capital (i.e. coral coverage and marine biodiversity attribute) and man-made capital (i.e. restrictions on coastal development). We find that the underlying management regime affects the local residents' valuation of the marine protected area with residents showing a higher willingness to support bottom-up management regimes. There is also substantial differences in the willingness to support different characteristics of marine protected areas by management type. Finally, we find that the marginal rate of substitution between natural capital and man-made capital varies by management type such that residents would need to be compensated relatively less in terms of man-made capital in the presence of a policy scenario that proposes an increase in natural capital under a bottom-up management regime. Â© 2019 Shah et al. This is an open access article distributed under the terms of the Creative Commons Attribution License, which permits unrestricted use, distribution, and reproduction in any medium, provided the original author and source are credited.</v>
      </c>
      <c r="J425" s="41">
        <f>IF(ISNUMBER(SEARCH("Yes",'2_all_summary'!$H424)),IF(ISNUMBER(SEARCH("Yes",'2_all_summary'!F424)),1,2),IF(ISNUMBER(SEARCH("No",'2_all_summary'!F424)),4,3))</f>
        <v>4</v>
      </c>
    </row>
    <row r="426" spans="7:10" x14ac:dyDescent="0.3">
      <c r="G426" s="41"/>
      <c r="H426" s="41" t="str">
        <f>'2_all_summary'!D425</f>
        <v>Locally-managed marine areas: Multiple objectives and diverse strategies</v>
      </c>
      <c r="I426" s="41" t="str">
        <f>'2_all_summary'!E425</f>
        <v>Community-based management and co-management are mainstream approaches to marine conservation and sustainable resource management. In the tropical Pacific, these approaches have proliferated through locally-managed marine areas (LMMAs). LMMAs have garnered support because of their adaptability to different contexts and focus on locally identified objectives, negotiated and implemented by stakeholders. While LMMA managers may be knowledgeable about their specific sites, broader understanding of objectives, management actions and outcomes of local management efforts remain limited. We interviewed 50 practitioners from the tropical Pacific and identified eight overarching objectives for LMMA establishment and implementation: (1) enhancing long-term sustainability of resource use; (2) increasing short-term harvesting efficiency; (3) restoring biodiversity and ecosystems; (4) maintaining or restoring breeding biomass of fish or invertebrates; (5) enhancing the economy and livelihoods; (6) reinforcing customs; (7) asserting access and tenure rights; and (8) empowering communities. We reviewed outcomes for single or multiple objectives from published studies of LMMAs and go on to highlight synergies and trade-offs among objectives. The management actions or 'tools' implemented for particular objectives broadly included: permanent closures; periodically-harvested closures; restrictions on gear, access or species; livelihood diversification strategies; and participatory and engagement processes. Although LMMAs are numerous and proliferating, we found relatively few cases in the tropical Pacific that adequately described how objectives and management tools were negotiated, reported the tools implemented, or empirically tested outcomes and seldom within a regional context. This paper provides some direction for addressing these research gaps.</v>
      </c>
      <c r="J426" s="41">
        <f>IF(ISNUMBER(SEARCH("Yes",'2_all_summary'!$H425)),IF(ISNUMBER(SEARCH("Yes",'2_all_summary'!F425)),1,2),IF(ISNUMBER(SEARCH("No",'2_all_summary'!F425)),4,3))</f>
        <v>1</v>
      </c>
    </row>
    <row r="427" spans="7:10" x14ac:dyDescent="0.3">
      <c r="G427" s="41"/>
      <c r="H427" s="41" t="str">
        <f>'2_all_summary'!D426</f>
        <v>Effectiveness of shore-based remote camera monitoring for quantifying recreational fisher compliance in marine conservation areas</v>
      </c>
      <c r="I427" s="41" t="str">
        <f>'2_all_summary'!E426</f>
        <v>Marine conservation areas require high levels of compliance to meet conservation objectives, yet little research has assessed compliance quantitatively, especially for recreational fishers. Recreational fishers take 12% of global annual fish catches. With millions of people fishing from small boats, this fishing sector is hard to monitor, making accurate quantification of non-compliance an urgent research priority. Shore-based remote camera monitoring was tested for quantifying recreational non-compliance in near-shore, coastal rockfish conservation areas (RCAs) in the Salish Sea, Canada. Six high definition trail cameras were used to monitor 42 locations between July and August 2014. Seventy-nine percent of monitored conservation area sites showed confirmed or probable fishing activity, with no significant difference in fishing effort inside and outside RCAs. Mixed effects generalized linear models were used to test environmental and geographic factors influencing compliance. Sites with greater depth had significantly higher fishing effort, which may imply high, barotrauma-induced, rockfish mortality in RCA sites. Non-compliance estimates were similar to aerial fly-over compliance data from 2011, suggesting that trail camera monitoring may be an accurate and affordable alternative method of assessing non-compliance in coastal conservation areas, especially for community-based organizations wishing to monitor local waters. Widespread non-compliance could compromise the ability of RCAs to protect and rebuild rockfish populations. Increased education, signage, and enforcement is likely to improve compliance. Copyright Â© 2017 John Wiley &amp; Sons, Ltd.</v>
      </c>
      <c r="J427" s="41">
        <f>IF(ISNUMBER(SEARCH("Yes",'2_all_summary'!$H426)),IF(ISNUMBER(SEARCH("Yes",'2_all_summary'!F426)),1,2),IF(ISNUMBER(SEARCH("No",'2_all_summary'!F426)),4,3))</f>
        <v>4</v>
      </c>
    </row>
    <row r="428" spans="7:10" x14ac:dyDescent="0.3">
      <c r="G428" s="41"/>
      <c r="H428" s="41" t="str">
        <f>'2_all_summary'!D427</f>
        <v>Integrated coastal management in Philippine local governance: Evolution and benefits</v>
      </c>
      <c r="I428" s="41" t="str">
        <f>'2_all_summary'!E427</f>
        <v>In 1991 the Philippine government shifted many coastal management responsibilities to local governments and fostered increased local participation in the management of coastal resources. In their delivery of integrated coastal management (ICM) as a basic service, many local governments have achieved increasing public awareness of coastal resource management (CRM) issues. Continuing challenges are financial sustainability, inadequate capacities, weak law enforcement, and lack of integrated and collaborative efforts. To address these challenges, a CRM certification system was developed to improve strategies and promote incentives for local governments to support ICM. This system is being applied by an increasing number of local governments to guide the development and implementation of ICM in their jurisdiction. The CRM benchmarks required for a local government to achieve the first level of certification are: budget allocated, CRM related organizations formed and active, CRM plan developed and adopted, shoreline management initiated and two or more best practices implemented. Implementation is providing tangible benefits to communities through enhanced fisheries production associated with MPAs, revenues from user fees and enhanced community pride through learning exchanges and involvement in decisions, among others.</v>
      </c>
      <c r="J428" s="41">
        <f>IF(ISNUMBER(SEARCH("Yes",'2_all_summary'!$H427)),IF(ISNUMBER(SEARCH("Yes",'2_all_summary'!F427)),1,2),IF(ISNUMBER(SEARCH("No",'2_all_summary'!F427)),4,3))</f>
        <v>4</v>
      </c>
    </row>
    <row r="429" spans="7:10" x14ac:dyDescent="0.3">
      <c r="G429" s="41"/>
      <c r="H429" s="41" t="str">
        <f>'2_all_summary'!D428</f>
        <v>A vaccination survey using the EPI methodology to evaluate the impact of a child health outreach programme in an urban area of South Africa</v>
      </c>
      <c r="I429" s="41" t="str">
        <f>'2_all_summary'!E428</f>
        <v>A community-based survey of the vaccination status of children aged 12-23 months was conducted to evaluate the impact of a child health outreach programme on vaccination coverage in Alexandra township, South Africa. The EPI cluster sampling technique was adapted for this purpose. The sample size, including the number of clusters and the number of units per cluster, was increased to permit stratification of the data and comparison of the results with those obtained in a study conducted prior to the introduction of the outreach services in 1988. At the time of the survey interview, 67% of the children were fully vaccinated (78% against measles) and by 1 year of age, 58% were fully vaccinated (69% against measles). The increase in coverage since the introduction of the programme was statistically significant only for measles (Student's t-test, P &lt; 0.01). A total of 75% of children living in formal dwellings, compared with 51% living in informal dwellings, were fully vaccinated by interview (Fisher's exact test, two tailed, P &lt; 0.0001). Mothers from informal dwellings had a 1.88 times greater chance of not knowing about the outreach services (P &lt; 0.001). Children whose mothers knew where vaccinations were given, attended postnatal clinics, used the outreach services, possessed a road-to-health card from the Alexandra Health Centre, and who resided in a formal dwelling all had a higher chance of being vaccinated.</v>
      </c>
      <c r="J429" s="41">
        <f>IF(ISNUMBER(SEARCH("Yes",'2_all_summary'!$H428)),IF(ISNUMBER(SEARCH("Yes",'2_all_summary'!F428)),1,2),IF(ISNUMBER(SEARCH("No",'2_all_summary'!F428)),4,3))</f>
        <v>4</v>
      </c>
    </row>
    <row r="430" spans="7:10" x14ac:dyDescent="0.3">
      <c r="G430" s="41"/>
      <c r="H430" s="41" t="str">
        <f>'2_all_summary'!D429</f>
        <v>Community management by decree? Lessons from Cambodia's fisheries reform</v>
      </c>
      <c r="I430" s="41" t="str">
        <f>'2_all_summary'!E429</f>
        <v>The Cambodian government introduced a dramatic reform in 2001 that reduced the allocation of commercial fishing lots in favor of local community access. Hailed by community activists, the policy shift nevertheless accelerated a crisis in the sector, with effectively open access and very poor law enforcement leading to intense exploitation and a surge in illegal fishing. This essay reviews the context and the content of the reform initiative, the preliminary outcomes and many challenges faced in its implementation, and the lessons for other developing countries aiming to support community-based management in fisheries or other natural resource sectors. Building the organizational capacity of community institutions, I argue, is inadequate if not complemented by efforts to improve governance by establishing appropriate legal authorities and rights, strengthening the accountability of public officials, and removing barriers to the economic viability of community management. Copyright Â© 2006 Taylor &amp; Francis Inc.</v>
      </c>
      <c r="J430" s="41">
        <f>IF(ISNUMBER(SEARCH("Yes",'2_all_summary'!$H429)),IF(ISNUMBER(SEARCH("Yes",'2_all_summary'!F429)),1,2),IF(ISNUMBER(SEARCH("No",'2_all_summary'!F429)),4,3))</f>
        <v>4</v>
      </c>
    </row>
    <row r="431" spans="7:10" x14ac:dyDescent="0.3">
      <c r="G431" s="41"/>
      <c r="H431" s="41" t="str">
        <f>'2_all_summary'!D430</f>
        <v>The assessment 'toolbox': Community-based reef evaluation methods coupled with geochemical techniques to identify sources of stress</v>
      </c>
      <c r="I431" s="41" t="str">
        <f>'2_all_summary'!E430</f>
        <v>There have been few seminal advances in techniques of health evaluation of coral reefs since line transects and visual fish counting were first proposed in 1972, yet the rate of resource destruction increases rapidly. Especially in Third World settings, coastal communities need access to simple techniques that have been shown to identify stress on reefs: (1) Coral mortality indices, (2) Benthic bioindicators (stomatopods, forams, amphipods), (3) Coral associate counts, and (4) Bioerosion amounts in coral rubble. Coral growth rates are an undependable measure of reef health: corals on dying reefs with low coral cover often exhibit higher than normal growth rates. Transect data may be cast into other forms, such as triangular diagrams, to be more effective in reef management. All of these rapid assessment techniques have been shown to be effective in the hands of persons with limited technical training. Each is rapid and cost-effective. Once one of the 'tools' in the assessment 'toolbox' has detected stress, the precise nature of the source can be identified via geochemical techniques: (1) Sewage: stable isotope ratios of nitrogen (Î´15N) in a number of organisms (stomatopods, corals) are enriched at sites subject to sewage discharge. (2) Siltation: in areas subject to siliciclastic input, insoluble residues in coral skeletons are a measure of exogenous sediment input. (3) Thermal/Light stress: as has been shown in studies of El NiÃ±o events and the Indonesian 'haze' of 1997, the Î´13C signal in coral skeletons is a measure of metabolic stress caused by changes in light and temperature.</v>
      </c>
      <c r="J431" s="41">
        <f>IF(ISNUMBER(SEARCH("Yes",'2_all_summary'!$H430)),IF(ISNUMBER(SEARCH("Yes",'2_all_summary'!F430)),1,2),IF(ISNUMBER(SEARCH("No",'2_all_summary'!F430)),4,3))</f>
        <v>3</v>
      </c>
    </row>
    <row r="432" spans="7:10" x14ac:dyDescent="0.3">
      <c r="G432" s="41"/>
      <c r="H432" s="41" t="str">
        <f>'2_all_summary'!D431</f>
        <v>Utilization of marine taxa within an artisanal shellcraft sector of the Indo-Pacific region</v>
      </c>
      <c r="I432" s="41" t="str">
        <f>'2_all_summary'!E431</f>
        <v>Sustainable utilization of marine taxa is critical for maximizing social and economic goals of livelihood development within the Indo-Pacific. Yet, despite an increasing importance of shellcraft as a livelihood activity within the Indo-Pacific, information on the taxa utilized within shellcraft sectors remains scant. To address this knowledge gap, our study examined diversity, in terms of composition and quantities, of marine taxa utilized by artisan households and, collectively, within an artisanal shellcraft sector of Papua New Guinea. For each taxon, critical source habitats were identified, and the geographic scale of exploitation established. Critically, presented data revealed 73 taxa, representing at least 77 species, were utilized within the studied sector. Many of the taxa utilized had not previously been linked to shellcraft sectors, demonstrating that a broader composition of taxa is utilized than previously acknowledged. In terms of quantity, annual utilization within the sector was close to 500,000 individuals, the majority being mollusks of either class Gastropoda (83.6%), represented by 37 genera, or class Bivalvia (9.6%), represented by four genera. There was a strong bias towards a particular species, Chrysostoma paradoxum (78.5% of all individuals), as indicated by indices for the diversity utilized (Hâ€² = 1.23; D = 0.38). However, substantial variation was evident in the diversity of taxa utilized among households (n = 36) engaged in shellcraft (Hâ€² = 1.09 Â± 0.71; D = 0.43 Â± 0.27), with each household utilizing a unique composition of 19.1 Â± 10.6 taxa. Source habitats for taxa ranged from pelagic to benthic intertidal and subtidal substrates, with the geographic scale of exploitation extending to 34 discrete locations up to 417Â km away. The array of sector, household, and taxon-specific information presented provides a basis for supporting greater sustainability within shellcraft sectors across the Indo-Pacific, which is discussed within a context of informing community-based resource management, further developing marine aquaculture, and strengthening existing governance. Copyright Â© 2022 Simard, Militz, Kinch and Southgate.</v>
      </c>
      <c r="J432" s="41">
        <f>IF(ISNUMBER(SEARCH("Yes",'2_all_summary'!$H431)),IF(ISNUMBER(SEARCH("Yes",'2_all_summary'!F431)),1,2),IF(ISNUMBER(SEARCH("No",'2_all_summary'!F431)),4,3))</f>
        <v>2</v>
      </c>
    </row>
    <row r="433" spans="7:10" x14ac:dyDescent="0.3">
      <c r="G433" s="41"/>
      <c r="H433" s="41" t="str">
        <f>'2_all_summary'!D432</f>
        <v>Individual transferable quotas, community-based fisheries management systems, and "virtual" communities</v>
      </c>
      <c r="I433" s="41" t="str">
        <f>'2_all_summary'!E432</f>
        <v>The economic problems bedevilling many of the world's capture fishery resources are seen to lie, not in fishers' "greed," but rather in the existence of a perverse incentive system arising, in turn, from ill-defined or nonexistent property rights. If it is difficult to vest property rights to these resources in individual fishers, it is possible to vest the rights, on a collective basis, in groups of fishers. We use the term virtual communities to describe such groups of fishers. The term, originating with the National Academy of Sciences (NAS) Committee on Ecosystem Management for Sustainable Marine Fisheries, can, under the right circumstances, be applied to Individual Transferable Quotas (ITQs) schemes as well as to geographically based communities.</v>
      </c>
      <c r="J433" s="41">
        <f>IF(ISNUMBER(SEARCH("Yes",'2_all_summary'!$H432)),IF(ISNUMBER(SEARCH("Yes",'2_all_summary'!F432)),1,2),IF(ISNUMBER(SEARCH("No",'2_all_summary'!F432)),4,3))</f>
        <v>4</v>
      </c>
    </row>
    <row r="434" spans="7:10" x14ac:dyDescent="0.3">
      <c r="G434" s="41"/>
      <c r="H434" s="41" t="str">
        <f>'2_all_summary'!D433</f>
        <v>Linking community and national park development: A case from the Dominican Republic</v>
      </c>
      <c r="I434" s="41" t="str">
        <f>'2_all_summary'!E433</f>
        <v>National parks have complex relationships with local communities that impact both conservation success and community well-being. Integrated conservation and development projects have been a key approach to managing these relationships, although their effectiveness has been increasingly questioned. Park-people relationships of the Armando Bermudez National Park in the Dominican Republic were studied, focusing on forests, aquatic resources, community well-being and development, and ecotourism. The park, established in 1956, is well respected by the community, based on its long history and its role in protecting water resources that are critical to the community. However, management of riparian vegetation and local fisheries present challenges in terms of finding a balance between conservation and development. Hiking and trekking opportunities attract both national and international tourists to the park, and community members benefit from employment as tour guides and providing mule rentals. At the same time, tourism activities also present continuing challenges related to: (1) the distribution of tourism benefits between local people and outsiders, and within the local community, (2) maintaining the local economic benefits of tourism while protecting park resources, and (3) developing park- or conservation-related economic opportunities to complement tourism. The results highlight the need to develop site-specific strategies to manage park-people relationships through interdisciplinary analysis.</v>
      </c>
      <c r="J434" s="41">
        <f>IF(ISNUMBER(SEARCH("Yes",'2_all_summary'!$H433)),IF(ISNUMBER(SEARCH("Yes",'2_all_summary'!F433)),1,2),IF(ISNUMBER(SEARCH("No",'2_all_summary'!F433)),4,3))</f>
        <v>4</v>
      </c>
    </row>
    <row r="435" spans="7:10" x14ac:dyDescent="0.3">
      <c r="G435" s="41"/>
      <c r="H435" s="41" t="str">
        <f>'2_all_summary'!D434</f>
        <v>Integrated assessment of ecosystem health using multiple indicator species</v>
      </c>
      <c r="I435" s="41" t="str">
        <f>'2_all_summary'!E434</f>
        <v>Healthy river ecosystems can provide fundamental ecological services for human survival and social development. However, previous studies that have sought to assess river ecosystem health have primarily focused on individual biological communities rather than on all aquatic communities and have been based on a single-index assessment method, thereby leading to large uncertainties in the results. In this study, we developed a new framework for the integrated assessment of aquatic ecosystem health based on the principal communities of fish, zoobenthos, phytoplankton, and zooplankton in rivers. An index of biotic integrity was used to evaluate the health of fish and zoobenthos communities, and a diversity index was used to evaluate the health of zooplankton and phytoplankton communities. To integrate the health assessment results from these four communities, a quantile normalization method was developed, where uncertainties in assessments obtained using the diversity index were well compensated for by the assessments obtained using the biotic integrity index. The framework was then applied to a pilot city, which is being constructed as a civilized freshwater ecological city in China. The results were then compared with those previously obtained based on the single-community method. Using this new framework, we found that the aquatic ecosystem health changed regularly in space and over time. Large differences were detected among the assessments of the four individual communities based on the single-community method, with the health score determined using phytoplankton being the highest, followed by that of zoobenthos, zooplankton, and fish, which made it difficult to reach a definitive conclusion regarding aquatic health status. The integrated assessment framework presented in this study successfully overcame the narrow perspective of the single-community method, thereby reducing uncertainties in the assessments based only on a single diversity index, and instead provides a comprehensive view of the status of aquatic ecosystem health. Thus, this integrated framework could assist river managers and stakeholders in developing comprehensive strategies for ecological restoration and water resource management and could become a key research tool for the health assessment and rehabilitation of aquatic ecosystems globally. Â© 2019 Elsevier B.V.</v>
      </c>
      <c r="J435" s="41">
        <f>IF(ISNUMBER(SEARCH("Yes",'2_all_summary'!$H434)),IF(ISNUMBER(SEARCH("Yes",'2_all_summary'!F434)),1,2),IF(ISNUMBER(SEARCH("No",'2_all_summary'!F434)),4,3))</f>
        <v>4</v>
      </c>
    </row>
    <row r="436" spans="7:10" x14ac:dyDescent="0.3">
      <c r="G436" s="41"/>
      <c r="H436" s="41" t="str">
        <f>'2_all_summary'!D435</f>
        <v>Swanp forest restoration in Haor area for livelihood security - A community based approach</v>
      </c>
      <c r="I436" s="41" t="str">
        <f>'2_all_summary'!E435</f>
        <v>About 50% of areas of Bangladesh are wetlands, which provide about 80% animal protein. Wetlands viz. river, canal, haor, baor, beel, floodplains, lake and coastal estuaries are the repository of the fish and other aquatic resources. As an agricultural economic based country, about 75% rural people are dependent on wetlands resources. Wetlands provide livelihood security in the form of a food, household materials, fodder for cattle and kitchen fuel. Socio-cultural events are also based on the nature and seasonal variation of wetlands. Apart from these, wetlands are also supporting navigation across the country. Wetlands swamps were the habitats for innumerable species of flora and fauna. Mainly extension of agriculture and dwellings for increasing population, unwise and excessive construction of roads and dams, industrialization and rapid urbanization play significant roles for degradation and conversion of wetlands. The existing management, i.e., leasing system of the haor from the government is allowing the lessee to over-exploit the resources and restrict the resource bases from the access of local villagers. People of the haor areas are thus facing a tremendous crisis against the availability of fish, fuel wood, housing and thatching materials. Homesteads and even the villages are in increasing vulnerability by the increased wave erosion during the monsoon since natural barrier of wave action, i.e., swamp forests, are degraded. Community based wetlands resource management projects have been commenced for the restoration of haor ecosystem. Community participation has been ensured during development of the action plan of Pagnar and Sanuar-Dakuar haor. Selection of indigenous aquatic plant species, development of management plan and benefit sharing mechanism have been delineated in the participatory action plan development workshop. Already vanished and degraded swamp forests have been restored through plantation and allowing natural succession on the kanda (raised land in the vast haor) in the project area. Priority areas have been identified based on ecological potential and community interest for plantation. About 250 thousands of aquatic plants such as hizal (Barringtonia acutangula), karoch (Pongamia pinnata) and Barun (Crataeva magna) have been planted in 80 ha of degraded area. In addition, locally vulnerable swamp reeds have been planted in some parts of the haor to foster the restoration process. Community interests and consensus are privileged in the whole process of restoration despite their inherent benefits for enhancing the daily livelihood. Restored swamp forest will contribute to promoting the habitats for biodiversity as well as support for the enhancement of the livelihood security of rural haor people. Â© International Scientific Publications, New Delhi.</v>
      </c>
      <c r="J436" s="41">
        <f>IF(ISNUMBER(SEARCH("Yes",'2_all_summary'!$H435)),IF(ISNUMBER(SEARCH("Yes",'2_all_summary'!F435)),1,2),IF(ISNUMBER(SEARCH("No",'2_all_summary'!F435)),4,3))</f>
        <v>4</v>
      </c>
    </row>
    <row r="437" spans="7:10" x14ac:dyDescent="0.3">
      <c r="G437" s="41"/>
      <c r="H437" s="41" t="str">
        <f>'2_all_summary'!D436</f>
        <v>Conserving fish stocks in an inland aquatic ecosystem: The effect of community based fisheries management in Bangladesh</v>
      </c>
      <c r="I437" s="41" t="str">
        <f>'2_all_summary'!E436</f>
        <v>Fishable species abundance through conservation measures for enhancing fish populations by the participation of local fishing communities has been established in Ashurar Beel of northwest Bangladesh. A government led partnership, the Community Based Fisheries Management project, has been introduced to organize and motivate fishers towards the understanding and implementation of fisheries management practices. Fisher groups from 25 villages with 527 members are included in the project. An institution connecting the organized groups, the Beel Management Committee, ensures fisher rights. A fish sanctuary has been established by fishers for the residence of brood fish and to develop guidelines to limit fishing in the fishery. Tremendous production of fish from the beel has been achieved. Major changes were observed in catches, species compositions and the contribution of species to total production. Most of the catch is small fishes, particularly Puntius sophore. An abundance of Ompok pabda, Channa striatus, Channa punctatus, Aorichthys seenghala, Gudusia chapra, Anabas testudineus, and Notopterus notopterus has indicated the successful recovery of these threatened fishes. The measures that were adopted at the community level were found to positively contribute to increased fish production and fish biodiversity. This Fisheries Management Project may serve as a model for other fishing communities with threatened resources. Â© 2004 Taylor &amp; Francis Group, LLC.</v>
      </c>
      <c r="J437" s="41">
        <f>IF(ISNUMBER(SEARCH("Yes",'2_all_summary'!$H436)),IF(ISNUMBER(SEARCH("Yes",'2_all_summary'!F436)),1,2),IF(ISNUMBER(SEARCH("No",'2_all_summary'!F436)),4,3))</f>
        <v>4</v>
      </c>
    </row>
    <row r="438" spans="7:10" x14ac:dyDescent="0.3">
      <c r="G438" s="41"/>
      <c r="H438" s="41" t="str">
        <f>'2_all_summary'!D437</f>
        <v>Mangrove use and management within the Sine-Saloum Delta, Senegal</v>
      </c>
      <c r="I438" s="41" t="str">
        <f>'2_all_summary'!E437</f>
        <v>Laura Gallup, David A. Sonnenfeld, Farid Dahdouh-Guebas. Mangrove use and management within the Sine-Saloum Delta, Senegal. 2019. Mangroves constitute one of the most complex and productive ecosystems in the world. This study explores mangrove use and management within the Sine-Saloum Delta, Senegal. It utilizes field-based, mixed research methods, drawing primarily on quantitative survey data, supplemented with qualitative data from semi-structured interviews, personal communications with villagers, and participant observation from Augustâ€“December 2013. Research results indicate that use of dead mangrove wood for fuelwood is the most important extractive use of mangroves within the Delta. Fish, clam, oyster, and shrimp collection is the second most important use of mangroves in the region. Senegal's Forest Code Law notwithstanding, ambiguity remains in mangrove management and adequate means are lacking for protection of mangroves within the Delta. Study results show that mangrove reforestation is a robust activity in the region, and that financial incentives from international organizations and NGOs are significant in motivating community involvement. Study results suggest that mangrove plantings may have a low survival rate, however further investigation is needed. Â© 2019 Elsevier Ltd</v>
      </c>
      <c r="J438" s="41">
        <f>IF(ISNUMBER(SEARCH("Yes",'2_all_summary'!$H437)),IF(ISNUMBER(SEARCH("Yes",'2_all_summary'!F437)),1,2),IF(ISNUMBER(SEARCH("No",'2_all_summary'!F437)),4,3))</f>
        <v>4</v>
      </c>
    </row>
    <row r="439" spans="7:10" x14ac:dyDescent="0.3">
      <c r="G439" s="41"/>
      <c r="H439" s="41" t="str">
        <f>'2_all_summary'!D438</f>
        <v>Ä€ina-land, that which feeds: Researching community based natural resource management at home</v>
      </c>
      <c r="I439" s="41" t="str">
        <f>'2_all_summary'!E438</f>
        <v>[No abstract available]</v>
      </c>
      <c r="J439" s="41">
        <f>IF(ISNUMBER(SEARCH("Yes",'2_all_summary'!$H438)),IF(ISNUMBER(SEARCH("Yes",'2_all_summary'!F438)),1,2),IF(ISNUMBER(SEARCH("No",'2_all_summary'!F438)),4,3))</f>
        <v>1</v>
      </c>
    </row>
    <row r="440" spans="7:10" x14ac:dyDescent="0.3">
      <c r="G440" s="41"/>
      <c r="H440" s="41" t="str">
        <f>'2_all_summary'!D439</f>
        <v>Effects of the Developing and Using a Model to Predict Dengue Risk Villages Based on Subdistrict Administrative Organization in Southern Thailand</v>
      </c>
      <c r="I440" s="41" t="str">
        <f>'2_all_summary'!E439</f>
        <v>The purpose of this study was to evaluate the effects of developing and using a model to predict dengue risk in villages and of a larval indices surveillance system for 2372 households in 10 Thai villages. A community participatory action research method was used in five steps: (1) community preparation covering all stakeholders, (2) assessment of the understanding of a dengue solution and a larval indices surveillance system, (3) development of a prediction and intervention model for dengue risk villages, (4) implementation of the model that responds to all stakeholders, and (5) evaluation of the effects of using the model. The questionnaires to assess and evaluate were validated and reliability tested. The chi-square test and Fisherâ€™s exact test were used to analyze the quantitative data collected by means of questionnaires. Thematic analysis was applied to the qualitative data collected through interviews. The results found that the model consisted of six main activities, including (1) setting team leader responsibility, (2) situation assessment, (3) prediction of the dengue risk in villages, (4) the six steps of the larval indices surveillance system, (5) the understanding of the dengue solution and the understanding of the larval indices surveillance system training program, and (6) local wisdom innovation. The effects of using the model showed a statistically significant increase in correct understanding among 932 family leaders, 109 village health volunteers, and 59 student leaders regarding dengue prevention and control (p &lt; 0.05). The larval indices and dengue morbidity were diminished and related to the nine themes present in the community leadersâ€™ reflections and to the satisfaction of the community members. Hence, local administrative organizations should use community-based approaches as the subdistrict dengue solution innovation to reduce the dengue problem. Â© 2022 by the authors.</v>
      </c>
      <c r="J440" s="41">
        <f>IF(ISNUMBER(SEARCH("Yes",'2_all_summary'!$H439)),IF(ISNUMBER(SEARCH("Yes",'2_all_summary'!F439)),1,2),IF(ISNUMBER(SEARCH("No",'2_all_summary'!F439)),4,3))</f>
        <v>4</v>
      </c>
    </row>
    <row r="441" spans="7:10" x14ac:dyDescent="0.3">
      <c r="G441" s="41"/>
      <c r="H441" s="41" t="str">
        <f>'2_all_summary'!D440</f>
        <v>Integrated coastal management and marine protected areas: Complementarity in the Philippines</v>
      </c>
      <c r="I441" s="41" t="str">
        <f>'2_all_summary'!E440</f>
        <v>Small marine protected areas (MPAs) were established in the Philippines as early as 1974. These models set forth a framework for coral reef management that has been shown to enhance fish yields to traditional fishers as well as protect and maintain near-shore coral reef habitats for biodiversity and multiple economic uses. The history of MPAs is described in relation to the evolution of integrated coastal management (ICM) in the Philippines. Devolution of authority for management of natural resources to local governments in 1991 was a major national policy shift that has supported more localized management efforts. This policy shift has encouraged more MPAs but not a higher rate of success. As the numbers of MPAs increased, the need for a support base beyond the MPA has become apparent. A convergence of MPAs within ICM programs was seen by 2000. Numerous experiments in coastal management have thus been conducted that range from broad area management planning for whole bays to small community-based MPA projects. Important lessons with implications for broader-based support systems required by MPAs within ICM, include: The importance of a well-articulated process that includes community participation and ownership in collaboration with single or multi-municipal governments; the role of multiple stakeholders, government and donor agencies in planning and management; the creative use of financial mechanisms to create long-term self-supporting MPAs; the need for localized periodic monitoring and evaluation to provide feedback to managers, and the need for nesting of MPAs within ICM through broad area planning and implementation. Â© 2005 Elsevier Ltd. All rights reserved.</v>
      </c>
      <c r="J441" s="41">
        <f>IF(ISNUMBER(SEARCH("Yes",'2_all_summary'!$H440)),IF(ISNUMBER(SEARCH("Yes",'2_all_summary'!F440)),1,2),IF(ISNUMBER(SEARCH("No",'2_all_summary'!F440)),4,3))</f>
        <v>4</v>
      </c>
    </row>
    <row r="442" spans="7:10" x14ac:dyDescent="0.3">
      <c r="G442" s="41"/>
      <c r="H442" s="41" t="str">
        <f>'2_all_summary'!D441</f>
        <v>Seahorses in focus: Local ecological knowledge of seahorse-watching operators in a tropical estuary</v>
      </c>
      <c r="I442" s="41" t="str">
        <f>'2_all_summary'!E441</f>
        <v>Background: Seahorses are endangered teleost fishes under increasing human pressures worldwide. In Brazil, marine conservationists and policy-makers are thus often skeptical about the viability of sustainable human-seahorse interactions. This study focuses on local ecological knowledge on seahorses and the implications of their non-lethal touristic use by a coastal community in northeastern Brazil. Community-based seahorse-watching activities have been carried out in MaracaÃ­pe village since 1999, but remained uninvestigated until the present study. Our goal is to provide ethnoecological understanding on this non-extractive use to support seahorse conservation and management. Methods: We interviewed 32 informants through semi-structured questionnaires to assess their socioeconomic profile, their knowledge on seahorse natural history traits, human uses, threats and abundance trends. Results: Seahorse-watching has high socioeconomic relevance, being the primary income source for all respondents. Interviewees elicited a body of knowledge on seahorse biology largely consistent with up-to-date research literature. Most informants (65.5 %) perceived no change in seahorse abundance. Their empirical knowledge often surpassed scientific reports, i.e. through remarks on trophic ecology; reproductive aspects, such as, behavior and breeding season; spatial and temporal distribution, suggesting seahorse migration related to environmental parameters. Conclusions: Seahorse-watching operators were aware of seahorse biological and ecological aspects. Despite the gaps remaining on biological data about certain seahorse traits, the respondents provided reliable information on all questions, adding ethnoecological remarks not yet assessed by conventional scientific surveys. We provide novel ethnobiological insight on non-extractive modes of human-seahorse interaction, eliciting environmental policies to integrate seahorse conservation with local ecological knowledge and innovative ideas for seahorse sustainable use. Our study resonates with calls for more active engagement with communities and their local ecologies if marine conservation and development are to be reconciled. Â© 2016 The Author(s).</v>
      </c>
      <c r="J442" s="41">
        <f>IF(ISNUMBER(SEARCH("Yes",'2_all_summary'!$H441)),IF(ISNUMBER(SEARCH("Yes",'2_all_summary'!F441)),1,2),IF(ISNUMBER(SEARCH("No",'2_all_summary'!F441)),4,3))</f>
        <v>4</v>
      </c>
    </row>
    <row r="443" spans="7:10" x14ac:dyDescent="0.3">
      <c r="G443" s="41"/>
      <c r="H443" s="41" t="str">
        <f>'2_all_summary'!D442</f>
        <v>A preliminary review of NOAA's community-based dam removal and fish passage projects</v>
      </c>
      <c r="I443" s="41" t="str">
        <f>'2_all_summary'!E442</f>
        <v>Dams and other stream blockages prevent anadromous fish from accessing large areas of key habitat. The NOAA Community-Based Restoration Program (CRP) supports habitat restoration projects, including 53 dam removal and fish passage projects from 1996 to 2002. This article provides a preliminary review of the biological benefits provided by the first 18 CRP dam removal and fish passage projects supported between 1996 and 1999. These 18 projects improved access to over 160 km of river habitat for many anadromous fish species, especially river herring (Alosa spp.) on the east coast and salmonids (Oncorhynchus spp.) on the west coast. While fish ladders provide targeted fish species access to key habitat areas, dam removal can improve the health of entire stream ecosystems and provide fish passage to fish species unable to utilize ladders. The CRP complements existing federal regulatory programs by providing a cooperative process at the local level that can restore habitats efficiently and effectively while encouraging long-term stewardship.</v>
      </c>
      <c r="J443" s="41">
        <f>IF(ISNUMBER(SEARCH("Yes",'2_all_summary'!$H442)),IF(ISNUMBER(SEARCH("Yes",'2_all_summary'!F442)),1,2),IF(ISNUMBER(SEARCH("No",'2_all_summary'!F442)),4,3))</f>
        <v>4</v>
      </c>
    </row>
    <row r="444" spans="7:10" x14ac:dyDescent="0.3">
      <c r="G444" s="41"/>
      <c r="H444" s="41" t="str">
        <f>'2_all_summary'!D443</f>
        <v>Artisanal shark fishing in the Louisiade Archipelago, Papua New Guinea: Socio-economic characteristics and management options</v>
      </c>
      <c r="I444" s="41" t="str">
        <f>'2_all_summary'!E443</f>
        <v>Small-scale shark fisheries in Papua New Guinea have developed rapidly and are largely unmanaged. While shark species are vulnerable to overexploitation, local fishers who depend on shark fin for income also have limited alternative income options. This implies a difficult trade-off for policy makers between conservation and community welfare. A case study of shark fishing activities in the Louisiade Archipelago of the Milne Bay Province, a major small-scale shark fin producing region, is presented to inform such trade-offs. The region has experienced a significant reduction in available income opportunities due to the recent closure of the local sea cucumber fishery in 2009. While it had been widely assumed that shark fin production and income was likely to have escalated in the region to replace lost sea cucumber income, our model of small-scale shark fin production shows that quarterly dried fin production was in fact, on average, 68Â kg higher while the sea cucumber fishery operated (holding all else constant). Furthermore, annual shark fin income is estimated to have fallen by 75% following the sea cucumber fishery closure. Falling prices and a decline in market access resulting from the closure of the sea cucumber fishery appear to be the major drivers of the fall in shark fin production. These factors have been accentuated by the geographical isolation of Louisiade communities, high fuel costs and the low economic returns associated with the sale of shark fin (relative to sea cucumber). The influence of market access on shark fin production is also reflected in the modelled increase in shark fin production (119Â kg per quarter on average) that occurred with the introduction of a transport boat in the region. Market access is likely to further improve, particularly if the sea cucumber fishery is reopened and/or shark fin prices increase. Therefore, low-cost, community-based management of shark resources based on the allocation of allowable shark catches to ward communities is recommended. Such an approach takes advantage of the communal characteristics of the local island communities as well as the fishery data collection and monitoring mechanisms that are already being used by the local government. Â© 2016 Elsevier Ltd</v>
      </c>
      <c r="J444" s="41">
        <f>IF(ISNUMBER(SEARCH("Yes",'2_all_summary'!$H443)),IF(ISNUMBER(SEARCH("Yes",'2_all_summary'!F443)),1,2),IF(ISNUMBER(SEARCH("No",'2_all_summary'!F443)),4,3))</f>
        <v>4</v>
      </c>
    </row>
    <row r="445" spans="7:10" x14ac:dyDescent="0.3">
      <c r="G445" s="41"/>
      <c r="H445" s="41" t="str">
        <f>'2_all_summary'!D444</f>
        <v>Participatory ecosystem service mapping to enhance community-based mangrove rehabilitation and management in Demak, Indonesia</v>
      </c>
      <c r="I445" s="41" t="str">
        <f>'2_all_summary'!E444</f>
        <v>Assessment of mangrove ecosystem services (ES) is essential to understand and manage the contribution of these ecosystems to the well-being of local communities. They are the primary beneficiaries but their experience, knowledge, and information are frequently ignored in ES assessment and mapping. In this study, a participatory resource mapping (PRM) approach was applied using local knowledge and experience to analyze geo-referenced information on mangrove ecosystem services. Local communities were involved from the beginning in method selection, application, evaluation, and verification. This â€œinclusive participatory ES mappingâ€ was conducted in two villages (Bedono and Timbulsloko, Central Java, Indonesia) from 2014 to 2015. Participants representing different community elements were involved in the mapping process. They first created a historical map of the situation in their villages roughly between 1980 and 1999 (before rehabilitation) and then described the subsequent environmental changes. The mapping exercise also documented different mangrove resources that are utilized by communities and identified key areas, such as harvesting zones, biodiversity hotspots, erosion zones, different fishing grounds, and newly rehabilitated areas. The maps reveal that integrating PRM and indigenous geo-referenced information can elicit past and contemporary information on (changes in) ecosystem service availability and use. The results show that by involving local communities from the beginning, the participatory ES mapping can facilitate social learning, provide the foundation for the creation of social capital, and equip the community with sufficient spatial information to improve local mangrove management. The participatory ES mapping approach presented in this paper can be used as a model to support local and regional decision-making processes and to enhance community-based mangrove management in other coastal regions in Indonesia and beyond. Â© 2018, The Author(s).</v>
      </c>
      <c r="J445" s="41">
        <f>IF(ISNUMBER(SEARCH("Yes",'2_all_summary'!$H444)),IF(ISNUMBER(SEARCH("Yes",'2_all_summary'!F444)),1,2),IF(ISNUMBER(SEARCH("No",'2_all_summary'!F444)),4,3))</f>
        <v>4</v>
      </c>
    </row>
    <row r="446" spans="7:10" x14ac:dyDescent="0.3">
      <c r="G446" s="41"/>
      <c r="H446" s="41" t="str">
        <f>'2_all_summary'!D445</f>
        <v>An agent-based model to optimize transboundary management for the walleye pollock (Gadus chalcogrammus) fishery in the Gulf of Alaska</v>
      </c>
      <c r="I446" s="41" t="str">
        <f>'2_all_summary'!E445</f>
        <v>Because fish stocks often straddle state, national, and international boundaries, there is a need to coordinate fishery management across jurisdictions. This is particularly important when the abundance or spatial distribution of the stock varies through time. This is best achieved when management objectives and strategies align, and there is coordinated decision-making and catch accounting among jurisdictions such that each fish stock is managed over its full geographic range. However, legal constraints or differing management objectives may not permit such coordinated decision making and policy development. This study introduces a framework for effectively simulating fleet dynamics, fishery quota allocation, and the implications of alternative management strategies while allowing for determination of economically optimal management approaches at the community level. As a case study, an agent-based model (ABM) was developed to examine the interplay between transboundary management scenarios on the economic viability of a nascent Alaska state-waters trawl fishery for walleye pollock (Gadus chalcogrammus) in the Gulf of Alaska, given a longstanding federally managed fishery. Under conditions characteristic of the recent past, the management strategy that produced the best overall improvements, relative to status quo, involved a scenario that allows for community-based cooperatives in federal-waters and an open access strategy in state-waters. This case study allows us to demonstrate more generally how using an ABM allows for quantifying the impacts of and informing managers on anticipated, and novel, results of alternative management strategies for complex socioecological systems before implementation. Recommendations for Resource Managers. Agent-based modeling provides a method to realistically simulate fleet behavior within a fishery. The approach enables a quantitative analysis of the effects of alternative management scenarios under consideration by policymakers. â€œBest practicesâ€ for fishery management should include simulation analysis of management alternatives before selection of the preferred alternative for real-world implementation. Â© 2021 The Authors. Natural Resource Modeling published by Wiley Periodicals LLC</v>
      </c>
      <c r="J446" s="41">
        <f>IF(ISNUMBER(SEARCH("Yes",'2_all_summary'!$H445)),IF(ISNUMBER(SEARCH("Yes",'2_all_summary'!F445)),1,2),IF(ISNUMBER(SEARCH("No",'2_all_summary'!F445)),4,3))</f>
        <v>4</v>
      </c>
    </row>
    <row r="447" spans="7:10" x14ac:dyDescent="0.3">
      <c r="G447" s="41"/>
      <c r="H447" s="41" t="str">
        <f>'2_all_summary'!D446</f>
        <v>Soil-transmitted helminths and associated factors among pre-school children in Butajira Town, south-central Ethiopia: A community-based cross-sectional study</v>
      </c>
      <c r="I447" s="41" t="str">
        <f>'2_all_summary'!E446</f>
        <v>Background Soil-transmitted helminths (STH) remain a major public health problem, particularly in tropical and sub-tropical regions of the world. Though infections are prevalent among all age groups, the world health organization (WHO) considers Pre-school age children (PSAC), school-aged children, and pregnant women as segments of population at high risk of STH morbidities. Objective This study aimed at determining the prevalence and infection intensity of STH and associated factors among PSAC in Butajira Town, south-central Ethiopia. Methods A community-based cross-sectional study was conducted from May to June, 2014 in Buta-jira Town. The PSAC were selected by systematic sampling technique and invited to participate in the present study. McMaster technique was employed for parasitological analysis of stool samples. Pearson's Chi-square and Fisher's exact tests were performed where appropriate to identify any association between STH infection and independent factors. Multivari-ate logistic regression model was fitted to identify independent predictors of STH among the PSAC. P-value less than 0.05 was considered statistically significant. Results A total of 377 (with 96% compliance rate) PSAC were able to provide complete data (socio-demographic information and stool sample). The study showed that 23.3% (88/377) PSAC were infected with one or more species of STH. Ascaris lumbricoides was the most prevalent STH (14.9%) followed by Trichuris trichiura (6.4%). The overall infection intensity, expressed as geometric mean for A. lumbricoides, T. trichiura, and hookworms were 229, 178, and 154 eggs per gram of stool, respectively. The multivariate logistic regression model estimated that being in the age group of 36-47 months (AOR: 2.5, 95% CI: 1.2-5.3, P = 0.016), untrimmed finger nail (AOR: 3.2, 95% CI: 1.8-5.5, P &lt; 0.001), and not washing hands before a meal (AOR: 3.0, 95% CI: 1.7-5.4, P &lt; 0.001) were independent predictors of STH infections among the children. Conclusion The present study showed that STH was a public health problem among PSAC in the study area necessitating annual deworming to control morbidities associated with STH. Besides, the existing health education program should also be strengthened to prevent re-infection. Â© 2015 Shumbej et al. This is an open access article distributed under the terms of the Creative Commons Attribution License, which permits unrestricted use, distribution, and reproduction in any medium, provided the original author and source are credited.</v>
      </c>
      <c r="J447" s="41">
        <f>IF(ISNUMBER(SEARCH("Yes",'2_all_summary'!$H446)),IF(ISNUMBER(SEARCH("Yes",'2_all_summary'!F446)),1,2),IF(ISNUMBER(SEARCH("No",'2_all_summary'!F446)),4,3))</f>
        <v>4</v>
      </c>
    </row>
    <row r="448" spans="7:10" x14ac:dyDescent="0.3">
      <c r="G448" s="41"/>
      <c r="H448" s="41" t="str">
        <f>'2_all_summary'!D447</f>
        <v>Dredging-induced shell damages to hard clam (Meretrix meretrix): A Malaysian case study</v>
      </c>
      <c r="I448" s="41" t="str">
        <f>'2_all_summary'!E447</f>
        <v>The hard clam (Meretrix meretrix) is a popular edible shellfish in South and Southeast Asia, being heavily exploited by hand dredging in Marudu Bay, Malaysia. The current study was performed to evaluate the shell damages caused by this artisanal dredging gear. Samplings were conducted in triplicates at two sites using both hand dredging and hand collecting (control) sampling methods. The shell length and total weight, damage areas and breakage patterns of each clam were recorded. A questionnaire survey was conducted with local bivalve harvesters to gather information on the fishing pressure in Marudu Bay. Results revealed that the efficiency (fishing yield) of hand dredging gear was three times higher than hand collecting. However, hand dredging gear causes lethal shell damages to small hard clams (&lt;3cm in shell length). Hard clam harvesting is the main occupation of most fishermen in Kg. Popok, but most of them do not comply with the minimum harvesting size established by the fishery department. Moreover, most of the stakeholders are not aware of the negative impacts of hand dredging to the sustainability of the hard clam fishery in Marudu Bay. Therefore, organizing more awareness programs combined with introducing community-based fishery management are highly recommended to promote the sustainability of this artisanal fishery. Â© EDP Sciences 2018.</v>
      </c>
      <c r="J448" s="41">
        <f>IF(ISNUMBER(SEARCH("Yes",'2_all_summary'!$H447)),IF(ISNUMBER(SEARCH("Yes",'2_all_summary'!F447)),1,2),IF(ISNUMBER(SEARCH("No",'2_all_summary'!F447)),4,3))</f>
        <v>4</v>
      </c>
    </row>
    <row r="449" spans="7:10" x14ac:dyDescent="0.3">
      <c r="G449" s="41"/>
      <c r="H449" s="41" t="str">
        <f>'2_all_summary'!D448</f>
        <v>Detecting, counting and following the giants of the sea: A review of monitoring methods for aquatic megavertebrates in the Caribbean</v>
      </c>
      <c r="I449" s="41" t="str">
        <f>'2_all_summary'!E448</f>
        <v>The Caribbean is a mega-diverse and bio-geographically important region that consists of the Caribbean Sea, its islands, and surrounding coastlines. Among the billions of aquatic species inhabiting this region, the mega-vertebrates stand out for their social, economic and ecologic relevance. However, the Caribbean has been threatened by climate change, poverty, pollution, environmental degradation and intense growth of the tourism industry, affecting megafauna species directly and indirectly. Population monitoring plays a critical role in an informed conservation process and helps guide management decisions at several scales. The aim of the present review was to critically examine the methods employed for monitoring marine megafauna in the Caribbean, so as to create a framework for future monitoring efforts. In total, 235 documents describing protocols for the monitoring of sirenians, cetaceans, elasmobranchs, sea turtles and crocodilians in the Caribbean region, were reviewed. The methods included community-based monitoring (interviews, citizen science and fisheries monitoring), aerial surveys (by manned and unmanned aerial vehicles), boat-based surveys (including manta tow, and side-scan sonars), land-based surveys, acoustic monitoring, underwater surveys, baited remote underwater video, mark-recapture, photo-identification and telemetry. Monitoring efforts invested on aquatic megafauna in the Caribbean have been highly different, with some species and/or groups being prioritised over others. The present critical review provides a country-based overview of the current and emerging methods for monitoring marine megafauna and a critical evaluation of their known advantages, disadvantages and biases. Â© 2019 CSIRO.</v>
      </c>
      <c r="J449" s="41">
        <f>IF(ISNUMBER(SEARCH("Yes",'2_all_summary'!$H448)),IF(ISNUMBER(SEARCH("Yes",'2_all_summary'!F448)),1,2),IF(ISNUMBER(SEARCH("No",'2_all_summary'!F448)),4,3))</f>
        <v>4</v>
      </c>
    </row>
    <row r="450" spans="7:10" x14ac:dyDescent="0.3">
      <c r="G450" s="41"/>
      <c r="H450" s="41" t="str">
        <f>'2_all_summary'!D449</f>
        <v>Ecological assessment of the marine ecosystems of Barbuda, West Indies: Using rapid scientific assessment to inform ocean zoning and fisheries management</v>
      </c>
      <c r="I450" s="41" t="str">
        <f>'2_all_summary'!E449</f>
        <v>To inform a community-based ocean zoning initiative, we conducted an intensive ecological assessment of the marine ecosystems of Barbuda, West Indies. We conducted 116 fish and 108 benthic surveys around the island, and measured the abundance and size structure of lobsters and conch at 52 and 35 sites, respectively. We found that both coral cover and fish biomass were similar to or lower than levels observed across the greater Caribbean; live coral cover and abundance of fishery target species, such as large snappers and groupers, was generally low. However, Barbuda lacks many of the high-relief forereef areas where similar work has been conducted in other Caribbean locations. The distribution of lobsters was patchy, making it difficult to quantify density at the island scale. However, the maximum size of lobsters was generally larger than in other locations in the Caribbean and similar to the maximum size reported 40 years ago. While the lobster population has clearly been heavily exploited, our data suggest that it is not as overexploited as in much of the rest of the Caribbean. Surveys of Barbudaâ€™s Codrington Lagoon revealed many juvenile lobsters, but none of legal size (95 mm carapace length), suggesting that the lagoon functions primarily as nursery habitat. Conch abundance and size on Barbuda were similar to that of other Caribbean islands. Our data suggest that many of the regional threats observed on other Caribbean islands are present on Barbuda, but some resourcesâ€”particularly lobster and conchâ€”may be less overexploited than on other Caribbean islands. Local management has the potential to provide sustainability for at least some of the islandâ€™s marine resources. We show that a rapid, thorough ecological assessment can reveal clear conservation opportunities and facilitate rapid conservation action by providing the foundation for a community-driven policymaking process at the island scale. This is an open access article, free of all copyright, and may be freely reproduced, distributed, transmitted, modified, built upon, or otherwise used by anyone for any lawful purpose. The work is made available under the Creative Commons CC0 public domain dedication.</v>
      </c>
      <c r="J450" s="41">
        <f>IF(ISNUMBER(SEARCH("Yes",'2_all_summary'!$H449)),IF(ISNUMBER(SEARCH("Yes",'2_all_summary'!F449)),1,2),IF(ISNUMBER(SEARCH("No",'2_all_summary'!F449)),4,3))</f>
        <v>4</v>
      </c>
    </row>
    <row r="451" spans="7:10" x14ac:dyDescent="0.3">
      <c r="G451" s="41"/>
      <c r="H451" s="41" t="str">
        <f>'2_all_summary'!D450</f>
        <v>Policy challenges and approaches for the conservation of mangrove forests in Southeast Asia</v>
      </c>
      <c r="I451" s="41" t="str">
        <f>'2_all_summary'!E450</f>
        <v>Many drivers of mangrove forest loss operate over large scales and are most effectively addressed by policy interventions. However, conflicting or unclear policy objectives exist at multiple tiers of government, resulting in contradictory management decisions. To address this, we considered four approaches that are being used increasingly or could be deployed in Southeast Asia to ensure sustainable livelihoods and biodiversity conservation. First, a stronger incorporation of mangroves into marine protected areas (that currently focus largely on reefs and fisheries) could resolve some policy conflicts and ensure that mangroves do not fall through a policy gap. Second, examples of community and government comanagement exist, but achieving comanagement at scale will be important in reconciling stakeholders and addressing conflicting policy objectives. Third, private-sector initiatives could protect mangroves through existing and novel mechanisms in degraded areas and areas under future threat. Finally, payments for ecosystem services (PES) hold great promise for mangrove conservation, with carbon PES schemes (known as blue carbon) attracting attention. Although barriers remain to the implementation of PES, the potential to implement them at multiple scales exists. Closing the gap between mangrove conservation policies and action is crucial to the improved protection and management of this imperiled coastal ecosystem and to the livelihoods that depend on them. Â© 2016 Society for Conservation Biology.</v>
      </c>
      <c r="J451" s="41">
        <f>IF(ISNUMBER(SEARCH("Yes",'2_all_summary'!$H450)),IF(ISNUMBER(SEARCH("Yes",'2_all_summary'!F450)),1,2),IF(ISNUMBER(SEARCH("No",'2_all_summary'!F450)),4,3))</f>
        <v>4</v>
      </c>
    </row>
    <row r="452" spans="7:10" x14ac:dyDescent="0.3">
      <c r="G452" s="41"/>
      <c r="H452" s="41" t="str">
        <f>'2_all_summary'!D451</f>
        <v>Size-structured habitat selection by arapaima in floodplain lakes of the Lower Amazon</v>
      </c>
      <c r="I452" s="41" t="str">
        <f>'2_all_summary'!E451</f>
        <v>Human modification of floodplain ecosystems is widespread and a major threat to fish populations, particularly in the tropics where fish diversity and rates of floodplain degradation are high. Identifying measures to minimize the susceptibility of floodplain fishes to habitat modification requires understanding dry-season lake habitat selection for species of conservation concern. This study examined the effects of environmental factors on dry-season floodplain lake habitat selection by arapaima (Arapaima spp.) and determined the extent to which they differed across three size classes. In floodplain lakes of the lower Amazon River, variables were measured at locations representing habitat availability and compared with measurements taken where arapaima were observed during surface breathing. Regression models were used to account for between-lake variation in the presence of arapaima owing to nearby fishing communities. The probability of arapaima presence at each sample location was modelled based on the variables measured. The results indicated that arapaima expressed distinct habitat selection patterns, which differed significantly across size classes. The general pattern observed was that all arapaima were more likely to be found in deeper, more turbid, and higher conductivity locations, whereas smaller arapaima were more likely to remain near dense beds of floating macrophytes. The probability of arapaima presence differed among fishing community territories, reflecting differences in management schemes. Deeper, macrophyte-rich sections of floodplain lakes appear to provide key habitats for arapaima and deserve consideration for becoming priority targets for conservation of the rich diversity of fish species in these systems. Â© 2018 John Wiley &amp; Sons, Ltd.</v>
      </c>
      <c r="J452" s="41">
        <f>IF(ISNUMBER(SEARCH("Yes",'2_all_summary'!$H451)),IF(ISNUMBER(SEARCH("Yes",'2_all_summary'!F451)),1,2),IF(ISNUMBER(SEARCH("No",'2_all_summary'!F451)),4,3))</f>
        <v>4</v>
      </c>
    </row>
    <row r="453" spans="7:10" x14ac:dyDescent="0.3">
      <c r="G453" s="41"/>
      <c r="H453" s="41" t="str">
        <f>'2_all_summary'!D452</f>
        <v>Antimicrobial stewardship program (ASP): An effective implementing technique for the therapy efficiency of meropenem and vancomycin antibiotics in Iranian pediatric patients</v>
      </c>
      <c r="I453" s="41" t="str">
        <f>'2_all_summary'!E452</f>
        <v>Background: Antimicrobial stewardship program (ASP) is a distinguished method to improve the prescription and efficacy of antibiotics. Aim: The efficacy of ASP and conventional methods was compared to measure the effectiveness of meropenem (MPM) and vancomycin (VMN) antibiotics in pediatric patients. Design: In an interventional quasi-experimental study, 135 children admitted in Children's Hospital affiliated to University of Medical Sciences in time periods of 2014-2015 and 2015-2016 were assessed. Methods: The conventional and ASP methods in 2014-2015 and 2015-2016 were respectively utilized to provide the best antimicrobial therapy of MPM and VMN antibiotics in patient children. The data of mortality rate (MR), antibiotic prescription (AP), antibiotic dose (ADe), antibiotic duration (ADn), length of hospital stay (LOHS), and blood cultures (BCs) were compared across the years using the Chi square, independent t test, and Fisher's exact test. Results: The levels of MR, AP, ADe, ADn, LOHS, and positive BCs using the ASP method in 2015-2016 were significantly lower those of in 2014-2015 using the conventional one (p &lt; 0.05). Conclusions: The ASP method versus conventional one with a better efficacy can be employed as an antibiotic administration guide for MPM and VMN in the therapy of patients in community-based hospitals. Â© 2019 The Author(s).</v>
      </c>
      <c r="J453" s="41">
        <f>IF(ISNUMBER(SEARCH("Yes",'2_all_summary'!$H452)),IF(ISNUMBER(SEARCH("Yes",'2_all_summary'!F452)),1,2),IF(ISNUMBER(SEARCH("No",'2_all_summary'!F452)),4,3))</f>
        <v>4</v>
      </c>
    </row>
    <row r="454" spans="7:10" x14ac:dyDescent="0.3">
      <c r="G454" s="41"/>
      <c r="H454" s="41" t="str">
        <f>'2_all_summary'!D453</f>
        <v>Dynamics of land use in Namhoum watershed, Nasaythong district, Vientiane capital, Lao PDR</v>
      </c>
      <c r="I454" s="41" t="str">
        <f>'2_all_summary'!E453</f>
        <v>Through geospatial technology, land use and land use change in the watershed area and socio-economic drivers of change were analyzed. About 811 ha or 11.23% changed from mixed forest and unstocked forest to other used in the watershed. The slash and burn land area and rice field in the watershed are increased 693 ha and 79 ha, respectively. The built up land area was increased by 7 ha, while the fishpond increased by 8 ha. The major factors that affect the land use of the upper watershed include population change, migration, shifting cultivation, forest products, and non-timber forest products, fishpond development and land market demand. The information system management in the watershed needs to be improved and land use planning should be in place. Promotion of community-based forest management is needed to control the resources use and reduce the influx of migration from outsiders. Further, there is a need to formulate specific legal framework in forest resources used in this area, review of control measures in private forest land use, revision of land allocation in the watershed and improvement of cooperation among state organizations in the watershed. Preservation of current situation of forest is an emergent issue for consideration.</v>
      </c>
      <c r="J454" s="41">
        <f>IF(ISNUMBER(SEARCH("Yes",'2_all_summary'!$H453)),IF(ISNUMBER(SEARCH("Yes",'2_all_summary'!F453)),1,2),IF(ISNUMBER(SEARCH("No",'2_all_summary'!F453)),4,3))</f>
        <v>4</v>
      </c>
    </row>
    <row r="455" spans="7:10" x14ac:dyDescent="0.3">
      <c r="G455" s="41"/>
      <c r="H455" s="41" t="str">
        <f>'2_all_summary'!D454</f>
        <v>Community-level analysis of correlated fish production in fisheries and aquaculture: The case of Japan</v>
      </c>
      <c r="I455" s="41" t="str">
        <f>'2_all_summary'!E454</f>
        <v>Global aquaculture production is expected to exceed marine capture production by 2030. A comprehensive understanding of the relationship between coastal fisheries and aquaculture production at community level is required for fishery managers to ensure the efficient use of resources and to minimise potential conflicts between resource users. Improving communitiesâ€™ ability to flexibly adjust the production mix between the two is also crucial to enhance communitiesâ€™ resilience to external shocks, such as climate change and resource depletion. Based on data from Japan's Census of Fisheries, a panel data set of 1922 fishing communities show that a decrease in the number of coastal fishing entities within a community is partially offset by an increasing number of aquaculture entities, suggesting that coastal fisheries and aquaculture production are negatively related at community level. The results also show that changes in production mix are not solely determined within the community per se but also depend on the production mix in neighbouring communities. Â© 2020 Elsevier Ltd</v>
      </c>
      <c r="J455" s="41">
        <f>IF(ISNUMBER(SEARCH("Yes",'2_all_summary'!$H454)),IF(ISNUMBER(SEARCH("Yes",'2_all_summary'!F454)),1,2),IF(ISNUMBER(SEARCH("No",'2_all_summary'!F454)),4,3))</f>
        <v>4</v>
      </c>
    </row>
    <row r="456" spans="7:10" x14ac:dyDescent="0.3">
      <c r="G456" s="41"/>
      <c r="H456" s="41" t="str">
        <f>'2_all_summary'!D455</f>
        <v>Lacking the means or the motivation? exploring the experience of community-based resource management among Fisherfolk on lake Victoria, Uganda</v>
      </c>
      <c r="I456" s="41" t="str">
        <f>'2_all_summary'!E455</f>
        <v>Co-management - a partnership between government, community organisations and other stakeholders - is now a commonly used approach in fisheries management. However, the effectiveness of fisheries co-management has varied considerably, especially in low-income settings. Although research into co-management is growing, there are few accounts of co-management that explore the experiences of community leaders and how their role within co-management institutions fits within the broader social and economic context of their lives. In this article, I utilise qualitative data collected from two landing sites on Lake Victoria, Uganda where the growth of the Nile perch export market in the 1980s and 1990s resulted in rapid social and economic change on the lakeshore. I explore how the attitudes and actions of the individuals who lead local co-management institutions are not simply governed by assumed economic incentives but are affected by complex social and political factors. I also consider how the co-management institutions are perceived by community members more broadly. Finally, I reflect on how the findings contribute to broader debates about co-management and its potential to protect the sustainability of fish stocks. Â© 2015 European Association of Development Research and Training Institutes 0957-8811.</v>
      </c>
      <c r="J456" s="41">
        <f>IF(ISNUMBER(SEARCH("Yes",'2_all_summary'!$H455)),IF(ISNUMBER(SEARCH("Yes",'2_all_summary'!F455)),1,2),IF(ISNUMBER(SEARCH("No",'2_all_summary'!F455)),4,3))</f>
        <v>4</v>
      </c>
    </row>
    <row r="457" spans="7:10" x14ac:dyDescent="0.3">
      <c r="G457" s="41"/>
      <c r="H457" s="41" t="str">
        <f>'2_all_summary'!D456</f>
        <v>Frailty and Associated Factors among the Elderly in Vietnam: A Cross-Sectional Study</v>
      </c>
      <c r="I457" s="41" t="str">
        <f>'2_all_summary'!E456</f>
        <v>Background: Frailty syndrome is common among older people and can lead to various adverse consequences such as falls, cognitive decline, disability, dependent living, increased mortality, excessive drug use, and prolonged hospital stays. Objectives: This research determined the prevalence of frailty and associated factors among older adults in Vietnam. Methods: A cross-sectional study was conducted on 584 older adults across five Ho Chi Minh City wards from November 2020 to January 2021. Based on the modified Fried frailty scale, the participants were divided into three categories: robust, pre-frail, and frail. A chi-square test (or Fisherâ€™s test) examined the relationship between frailty categories and other variables. Multivariable logistic regression used variates with a cut-off of p â‰¤ 0.05 in the univariate analysis. Results: The prevalence rates of frailty and pre-frailty were 19% and 64%, respectively. The most common frailty component was weak grip strength (63.9%), followed by slowness (36.1%), weight loss (21.6%), low physical activity (19.5%), and exhaustion (18.5%). In addition, the prevalence of frailty was significantly associated with age, BMI levels, living alone, and sarcopenia. Conclusion: The communityâ€™s prevalence of frailty among older adults is high. Frailty can lead to many adverse consequences for the elderly. As there were some modifiable factors associated with frailty, it should be assessed in older people through community-based healthcare programs for early diagnosis and management. Â© 2022 by the authors.</v>
      </c>
      <c r="J457" s="41">
        <f>IF(ISNUMBER(SEARCH("Yes",'2_all_summary'!$H456)),IF(ISNUMBER(SEARCH("Yes",'2_all_summary'!F456)),1,2),IF(ISNUMBER(SEARCH("No",'2_all_summary'!F456)),4,3))</f>
        <v>4</v>
      </c>
    </row>
    <row r="458" spans="7:10" x14ac:dyDescent="0.3">
      <c r="G458" s="41"/>
      <c r="H458" s="41" t="str">
        <f>'2_all_summary'!D457</f>
        <v>Is community-based management of small-scale fisheries in Sierra Leone the answer to their problems?</v>
      </c>
      <c r="I458" s="41" t="str">
        <f>'2_all_summary'!E457</f>
        <v>With increasing decline in global fish stocks and the possibility of extinction of many small-scale fisheries (SSF) partly because of over-fishing by large-scale industrial fishers (both licensed and unlicensed) and partly because of harmful fishing gear used by small-scale fishers themselves, researchers are focusing on alternatives to the prevailing top-down systems of fisheries management. One such alternative that is receiving attention is the community-based approach to the governance of SSF, which maintains that small-scale or artisanal fishers have a special attachment to their geographical area which makes them better managers of their fish resources. This study investigates the viability of this approach in Sierra Leone's Tombo and Goderich fishing communities. Fieldwork was carried out during 2017 and 2019 when a total of 51 key informant (KI) and 14 telephone interviews (TI) were conducted, and 200 survey questionnaires (SQ) were distributed in the two communities. The main finding is that although several community fisheries organisations (CFO) try to manage coastal stocks, they have no power to curb industrial over-fishing, and their power to stop artisanal fishers using harmful gear is compromised by government interference and by conflicts between CFOs. The study concludes that both top-down (governmental) and bottom-up (communitarian) approaches to SSF management have flaws, and each side needs to acknowledge its flaws, and work together with the other side to eliminate them. Â© 2021 Elsevier Ltd</v>
      </c>
      <c r="J458" s="41">
        <f>IF(ISNUMBER(SEARCH("Yes",'2_all_summary'!$H457)),IF(ISNUMBER(SEARCH("Yes",'2_all_summary'!F457)),1,2),IF(ISNUMBER(SEARCH("No",'2_all_summary'!F457)),4,3))</f>
        <v>4</v>
      </c>
    </row>
    <row r="459" spans="7:10" x14ac:dyDescent="0.3">
      <c r="G459" s="41"/>
      <c r="H459" s="41" t="str">
        <f>'2_all_summary'!D458</f>
        <v>Understanding the access to livelihood assets and fishers' perceptions towards local practice for wetland fisheries sustainability</v>
      </c>
      <c r="I459" s="41" t="str">
        <f>'2_all_summary'!E458</f>
        <v>This study was conducted to explore the livelihood status and fishersâ€Ÿ perceptions of local fisheries management practice in the Ashura floodplain of Dinajpur, Bangladesh. Data were collected from July to December 2020 through a semi-structured questionnaire. Five different forms of livelihood capitals (assets) were studied. From the human capital view, most of the fishers belonged to the 36-55 years age group. About 8% of fishers were illiterate and 56% could only sign their names. 10% of the fishers had no formal training. 67 % of the fishers had annual incomes ranging from 20000 to 36000 BDT,. while 27% of fishers were in the medium income group (36001-72000 BDT) and 6% were in the high-income group (72001-108000 BDT per year). On the social capital aspect, 48% of the fishers had no organizational participation. Physical capital showed had the highest index value of 2.31, which indicates a relatively good availability of physical resources, while financial capital recorded had the lowest index value of 1.39, suggesting a very poor economic condition. Several problems were reported, including malnutrition, lack of other employment opportunities, insufficient releasing and stocking of fish seed and brood fish, insufficient educational institutions, lack of community-based fisheries management etc. Among them, malnutrition (PCI, 243) was the major problem in this area. It can be concluded that the fishersâ€Ÿ community needs more institutional, organizational, financial, and social support to improve their livelihood status in the Ashura wetland area of Dinajpur, Bangladesh. Â© 2022, Egyptian Society for the Development of Fisheries and Human Health. All rights reserved.</v>
      </c>
      <c r="J459" s="41">
        <f>IF(ISNUMBER(SEARCH("Yes",'2_all_summary'!$H458)),IF(ISNUMBER(SEARCH("Yes",'2_all_summary'!F458)),1,2),IF(ISNUMBER(SEARCH("No",'2_all_summary'!F458)),4,3))</f>
        <v>4</v>
      </c>
    </row>
    <row r="460" spans="7:10" x14ac:dyDescent="0.3">
      <c r="G460" s="41"/>
      <c r="H460" s="41" t="str">
        <f>'2_all_summary'!D459</f>
        <v>A Comparison of Home-Based Versus Outreach Event-Based Community HIV Testing in Ugandan Fisherfolk Communities</v>
      </c>
      <c r="I460" s="41" t="str">
        <f>'2_all_summary'!E459</f>
        <v>We compared two community-based HIV testing models among fisherfolk in Lake Victoria, Uganda. From May to July 2015, 1364 fisherfolk residents of one island were offered (and 822 received) home-based testing, and 344 fisherfolk on another island were offered testing during eight community mobilization events (outreach event-based testing). Of 207 home-based testing clients identified as HIV-positive (15% of residents), 82 were newly diagnosed, of whom 31 (38%) linked to care within 3Â months. Of 41 who screened positive during event-based testing (12% of those tested), 33 were newly diagnosed, of whom 24 (75%) linked to care within 3Â months. Testing costs per capita were similar for home-based ($45.09) and event-based testing ($46.99). Compared to event-based testing, home-based testing uncovered a higher number of new HIV cases but was associated with lower linkage to care. Novel community-based test-and-treat programs are needed to ensure timely linkage to care for newly diagnosed fisherfolk. Â© 2016, Springer Science+Business Media New York.</v>
      </c>
      <c r="J460" s="41">
        <f>IF(ISNUMBER(SEARCH("Yes",'2_all_summary'!$H459)),IF(ISNUMBER(SEARCH("Yes",'2_all_summary'!F459)),1,2),IF(ISNUMBER(SEARCH("No",'2_all_summary'!F459)),4,3))</f>
        <v>4</v>
      </c>
    </row>
    <row r="461" spans="7:10" x14ac:dyDescent="0.3">
      <c r="G461" s="41"/>
      <c r="H461" s="41" t="str">
        <f>'2_all_summary'!D460</f>
        <v>Sustainable development of Lagong Hill forest reserve, Malaysia</v>
      </c>
      <c r="I461" s="41" t="str">
        <f>'2_all_summary'!E460</f>
        <v>Lagong Hill Forest Reserve, gazetted as a forest reserve, is rich in forest biodiversity and is also a water catchment area. The aim of this paper is to assess Lagong Hill Forest Reserve from the perspective of sustainable development. The concept of resource transition by relying on nature's "income" without depleting its "capital" is applied. Inclusive in the assessment of sustainable development is cultural pluralism as there are two indigenous settlements in this forest reserve. The major findings are related to the economic activities of quarrying, timber production and ecotourism, and the livelihood of the indigenous villagers, in terms of their impact on sustainable development. Quarrying is an extractive industry based on finite resources. This is basically depleting the "capital" of this forest reserve. In addition, rehabilitation and beautification works needs to be taken at the end of the concession period to prevent rock fall or landside and also for aesthetics respectively. The adoption of Reduced Impact Logging on a compartmental basis can lead to sustainable timber by tapping on natures "income" without depleting its "capital". However, a more detailed scientific research needs to be undertaken to assess the impact of quarrying and timber production on soil erosion, water catchment functionality and forest biodiversity. The park management of the ecotourism resort accords the highest priority towards nature conservation. Nature conservation is tapping on the "interest" without depleting its "capital". However, a scientific determination of carrying capacity is required for its expansion plan. The indigenous people not only "take" from the forest in terms of fish and forest produce but also "give" in return by being the custodians or guardians of the forest. The in-situ development for the indigenous villagers helps to ensure the continuity of their traditional lifestyle. The quarrying concessionaires and timber licensee employ the indigenous people as manual workers. More could be done in terms of corporate social responsibility by empowering the indigenous workers via career management and skills training. The park management lacks an outreach initiative to incorporate the indigenous villagers in a symbiotic manner to develop community-based ecotourism.</v>
      </c>
      <c r="J461" s="41">
        <f>IF(ISNUMBER(SEARCH("Yes",'2_all_summary'!$H460)),IF(ISNUMBER(SEARCH("Yes",'2_all_summary'!F460)),1,2),IF(ISNUMBER(SEARCH("No",'2_all_summary'!F460)),4,3))</f>
        <v>4</v>
      </c>
    </row>
    <row r="462" spans="7:10" x14ac:dyDescent="0.3">
      <c r="G462" s="41"/>
      <c r="H462" s="41" t="str">
        <f>'2_all_summary'!D461</f>
        <v>Community-based management of subsistence fisheries in Samoa</v>
      </c>
      <c r="I462" s="41" t="str">
        <f>'2_all_summary'!E461</f>
        <v>Much subsistence fishing in tropical regions is based in discrete communities which have a high level of marine awareness and some degree of control of adjacent waters. These factors provide an ideal basis on which to motivate communities to manage their own marine resources. A fisheries extension programme in Samoa encouraged each village community to define its key problems, discuss causes, propose solutions and take appropriate actions. Various village groups, including women's and untitled men's groups, provided information which was recorded (as problem/solution trees) on portable white-boards. The extension process culminated in a community-owned Fisheries Management Plan which listed the resource management and conservation undertakings of the community. Undertakings ranged from enforcing laws banning destructive fishing methods to protecting critical marine habitats. Within the first 2 years, the extension process commenced in 65 villages, of which 44 have produced Village Fisheries Management Plans to date. A large number (38) of these villages chose to establish community-owned Marine Protected Areas.</v>
      </c>
      <c r="J462" s="41">
        <f>IF(ISNUMBER(SEARCH("Yes",'2_all_summary'!$H461)),IF(ISNUMBER(SEARCH("Yes",'2_all_summary'!F461)),1,2),IF(ISNUMBER(SEARCH("No",'2_all_summary'!F461)),4,3))</f>
        <v>1</v>
      </c>
    </row>
    <row r="463" spans="7:10" x14ac:dyDescent="0.3">
      <c r="G463" s="41"/>
      <c r="H463" s="41" t="str">
        <f>'2_all_summary'!D462</f>
        <v>Predation and competition: The impact of fisheries on marine-mammal populations over the next one hundred years</v>
      </c>
      <c r="I463" s="41" t="str">
        <f>'2_all_summary'!E462</f>
        <v>We discuss the potential for commercial fisheries to adversely impact â‰¥1 population of marine mammal by the end of the 21st century. To a large degree, patterns over the last 50 years regarding human population growth, success and failure in marine-fisheries management, and life history and status information on marine mammals are the basis for 6 predictions. First, annual worldwide landings of fish and shellfish by the end of the 21st century will be less than 80 million tons. Second, virtually all of the predictions regarding species composition and energy flow within a marine community, based on models developed to date with incomplete information on species abundance, food habits, genetic effects of fishing, and variability of predator food habits, will prove wrong on a decadal or longer time scale. Third, the most common type of competitive interaction between marine mammals and commercial fisheries will be that in which commercial fisheries adversely affect a marine-mammal population by depleting localized food resources without necessarily overfishing the target species of fish (or shellfish). Because of this, the number of extant populations and species richness of marine mammals will be reduced by the end of the 21st century, and coastal populations and species will be affected more negatively than will noncoastal species. Fifth, predator control programs designed to reduce local populations of marine mammals will be common without changes in existing forms of fishery management. Finally, protein from marine mammals will become a more important component of the human diet than it currently is.</v>
      </c>
      <c r="J463" s="41">
        <f>IF(ISNUMBER(SEARCH("Yes",'2_all_summary'!$H462)),IF(ISNUMBER(SEARCH("Yes",'2_all_summary'!F462)),1,2),IF(ISNUMBER(SEARCH("No",'2_all_summary'!F462)),4,3))</f>
        <v>4</v>
      </c>
    </row>
    <row r="464" spans="7:10" x14ac:dyDescent="0.3">
      <c r="G464" s="41"/>
      <c r="H464" s="41" t="str">
        <f>'2_all_summary'!D463</f>
        <v>Hawaiian Islands Marine Ecosystem case study: Ecosystem- and community-based management in Hawaii</v>
      </c>
      <c r="I464" s="41" t="str">
        <f>'2_all_summary'!E463</f>
        <v>The Hawaiian Islands comprise a large and isolated archipelago that includes the largest reef area in the United States. Managing nearshore fisheries in this archipelago is a major challenge compounded by the difficulty of coordinating multiple agencies to provide governance across a broad series of islands with substantial social and political differences. There has been interest in, and progress toward, key elements of ecosystem-based management (EBM) in Hawaii, including a network of MPAs and community-based co-management. However, progress has been slow and largely driven by increased attention to the risks facing coral reef ecosystems, enabling both legislation and emergence of local engagement in fishery issues. Key elements of EBM in Hawaii include enhanced coordination among multiple agencies, establishment of place-based and community-based (or Hawaiian ahupua'a'-based) co-management, and acquisition of data on both the ecology of the nearshore system and the role of human impacts for use in management decisions. The development of community-based co-management and an MPA network along the western Kohala-Kona coast of the island of Hawaii (West Hawaii) illustrates a unique approach demonstrating an incremental approach toward EBM. Nonetheless, there are major challenges to scaling up the West Hawaii model to other islands within the state. These challenges include (1) the limited extent of community involvement, as well as legislative and administrative support, of community-based co-management and MPAs, (2) the complexity of conflicts that develop on more populated islands with diverse stakeholders, (3) weaken forcement of fishing regulations, and (4) whether synergy among federal, state, and local governments, nongovernmental organizations, and the scientific community will be sustainable. Â© Taylor &amp; Francis Group, LLC.</v>
      </c>
      <c r="J464" s="41">
        <f>IF(ISNUMBER(SEARCH("Yes",'2_all_summary'!$H463)),IF(ISNUMBER(SEARCH("Yes",'2_all_summary'!F463)),1,2),IF(ISNUMBER(SEARCH("No",'2_all_summary'!F463)),4,3))</f>
        <v>4</v>
      </c>
    </row>
    <row r="465" spans="7:10" x14ac:dyDescent="0.3">
      <c r="G465" s="41"/>
      <c r="H465" s="41" t="str">
        <f>'2_all_summary'!D464</f>
        <v>Power play: ethical dilemmas of dealing with local officials and politicians: Experiences from post-tsunami research in Sri Lanka</v>
      </c>
      <c r="I465" s="41" t="str">
        <f>'2_all_summary'!E464</f>
        <v>This request came in an interview with a politician and former Minister in Sri Lanka. The purpose of the interview was to find out how he perceived the roles, activities, and behavior of households, aid officials, and other politicians in the area in the aftermath of the 2004 Asian tsunami. Yet the timing of the interview coincided with impending Southern Provincial Council Elections. Researchers are not always able to walk away from interviews merely with recordings and notes. Through their presence in the field, relationships they form with the research community, rapport they build with respondents, and methods of enquiry they employ, researchers create bonds with the researched. These bonds can result in difficult circumstances for the researcher, giving rise to ethical dilemmas about appropriate behavior. The ideal of the researcherâ€™s impartiality is not realistic in most qualitative fieldwork. In the above case I did not want to give an immediate negative response that might have offended or disappointed my interviewee. His request came toward the end of the interview, but I was still conducting research in the area and did not want him to endanger forthcoming interviews. I was put in an awkward position with implications of unethical dealings on my part. I will reveal my response later in this chapter after exploring the difficulties related to behaving â€˜ethically.â€™ Much research in the field of development is focused on poor and disadvantaged members of society, but some research involves individuals who hold or have held privileged positions in society and who therefore are in possession of more wealth, political power, or influence than the general public. Such research on the powerful is known as â€˜studying upâ€™ and involves a different set of practical challenges and ethical complexities compared to studies where the researcher tends to have more power than the researched. â€˜Studying upâ€™ can be problematic as respondents have the power to create barriers, shield themselves from scrutiny, and resist the intrusiveness of social research (Duke 2002). The researcher can face ethical dilemmas in terms of gaining access, responding to corrupt practices, effective positioning, ensuring confidentiality of data and anonymity of respondents, and upholding reciprocal relations. In this chapter I relay my experiences of dealing with local officials and politicians (see the chapters by Chopra, Dam and Lunn, and Wang in this volume for examples of dealing with other types of elites). The purpose of my doctoral fieldwork in Sri Lanka was to explore how livelihoods were recovering after the 2004 tsunami, with specific reference to two fisher villages in the Hambantota District in the Southern Province (Mubarak 2011). I probed commonly overlooked social and political processes in post-tsunami livelihoods recovery using a qualitative ethnographic methodology that examined narratives emerging from households, local officials of government organizations and NGOs, office bearers of community-based organizations, local politicians, village leaders, and key informants. This included an investigation into practices of corruption and political interference at the village level. The aim was to advance conceptualizations of informal politics in South Asia. Local government officials played a key role in the official distribution of aid in these villages, while politicians were significant as an informal means of accessing aid. What follows are my reflections on interviewing these powerful people, focusing on five key interrelated ethical issues: access, corruption, positionality, confidentiality, and reciprocity. Â© selection and editorial matter: Jenny Lunn; individuals chapters: the contributors.</v>
      </c>
      <c r="J465" s="41">
        <f>IF(ISNUMBER(SEARCH("Yes",'2_all_summary'!$H464)),IF(ISNUMBER(SEARCH("Yes",'2_all_summary'!F464)),1,2),IF(ISNUMBER(SEARCH("No",'2_all_summary'!F464)),4,3))</f>
        <v>4</v>
      </c>
    </row>
    <row r="466" spans="7:10" x14ac:dyDescent="0.3">
      <c r="G466" s="41"/>
      <c r="H466" s="41" t="str">
        <f>'2_all_summary'!D465</f>
        <v>Neither bust nor boom: Institutional robustness in the beach seine fishery of southern Sri Lanka</v>
      </c>
      <c r="I466" s="41" t="str">
        <f>'2_all_summary'!E465</f>
        <v>Many fisheries authorities in the world have been compelled to accept community-based management as an invaluable means to formulate fisheries management due to failures of small-scale fisheries exclusively managed by centralized units. Beach seine fishing practices in Sri Lanka are known to be institutionalized by traditional community-based coastal fisheries management systems. Eight beach seine fisher communities in southern Sri Lanka were studied, using standard ethnographic methods, to ascertain and document the rules and norms that are in general not formerly codified in writing, and evaluate empirically the compliance of institutional arrangements with Ostrom's modified design principles for long enduring common pool resources (CPR) management systems. Fishing rights were vested to the villagers as a residential proximity right. Due to this tradition, ownership of a beach seine and fishing rights at fishing territory vested them as; exclusive, primary or secondary rights. The sole authority for governing CPR was vested to community organization termed "madel samithi" (beach seine society), which can be treated as the local administrative unit. Institutions governing the CPR addressed the excludability problem by defining fishing territory, eligibility rules and intercommunity access rule, while subtractability problem was addressed by gear rules, temporal allocation rules, first comer rules, fishing behaviour rules, conservation rules, and rules for distribution of benefits. The study highlighted that institutional architecture of beach seine fishery of southern Sri Lanka comprised all modified design principles and, 90.9% of those exhibited higher compliance (54.5% - high compliance and 36.4% - very high compliance) with modified design principles. Higher compliance of institutional arrangements with modified design principles indicates robust and stable self-governing institutions. Beach seine fishing in southern Sri Lanka is therefore an example for community-based coastal fisheries management system that relies on strong, locally crafted rules as well as evolved norms, where institutional and governance mechanisms have essentially averted the tragedy, providing significant contribution to coastal economy. Study provides the starkness to the notion that local actors in tropical community-based marine resource systems overcome the CPR dilemmas through robust self-governing institutions. Â© 2016 Elsevier Ltd.</v>
      </c>
      <c r="J466" s="41">
        <f>IF(ISNUMBER(SEARCH("Yes",'2_all_summary'!$H465)),IF(ISNUMBER(SEARCH("Yes",'2_all_summary'!F465)),1,2),IF(ISNUMBER(SEARCH("No",'2_all_summary'!F465)),4,3))</f>
        <v>4</v>
      </c>
    </row>
    <row r="467" spans="7:10" x14ac:dyDescent="0.3">
      <c r="G467" s="41"/>
      <c r="H467" s="41" t="str">
        <f>'2_all_summary'!D466</f>
        <v>Engaging local communities in wildlife management area planning: An evaluation of the Lake Ontario Islands search conference</v>
      </c>
      <c r="I467" s="41" t="str">
        <f>'2_all_summary'!E466</f>
        <v>Public participation in wildlife management has grown. Public hearings, historically a common approach to public participation in governmental decision-making, often proved unsatisfactory to both citizens and managers. Many wildlife agencies have moved beyond public hearings to more inquisitive approaches (e.g., public meetings, scientific surveys of stakeholders, focus groups) that solicit input during development of a management plan. Often, however, managers still find themselves "stuck in the middle," conveying the values of every stakeholder group to every other group. Seeking an alternative that would engage stakeholders directly with one another and promote greater collaboration with local communities, the New York State Department of Environmental Conservation (NYSDEC) cooperated with Cornell University in an innovative approach to wildlife management area (WMA) planning. Using a participatory planning process called a search conference, NYSDEC engaged a diverse range of stakeholders from local communities in planning for the Lake Ontario Islands Wildlife Management Area (LOIWMA), located in New York's Eastern Lake Ontario Basin. Planning occurred within a climate of ongoing controversy over management of double-crested cormorants (Phalacrocorax auritus). Evaluation comments from search conference participants, including fish and wildlife managers, suggested that the event increased understanding among stakeholders, elicited input from stakeholders with diverse interests and concerns, strengthened relationships, enhanced agency credibility, and identified concrete actions for the LOIWMA plan and for broader community initiatives. Implementation of community-based actions has been limited, however, by lack of a democratic structure for continued collaboration. We describe the design and implementation of the Lake Ontario Islands Search Conference and discuss themes that emerged from our experience with this method of stakeholder involvement: purpose, participation, conflict, and transferability to other situations.</v>
      </c>
      <c r="J467" s="41">
        <f>IF(ISNUMBER(SEARCH("Yes",'2_all_summary'!$H466)),IF(ISNUMBER(SEARCH("Yes",'2_all_summary'!F466)),1,2),IF(ISNUMBER(SEARCH("No",'2_all_summary'!F466)),4,3))</f>
        <v>4</v>
      </c>
    </row>
    <row r="468" spans="7:10" x14ac:dyDescent="0.3">
      <c r="G468" s="41"/>
      <c r="H468" s="41" t="str">
        <f>'2_all_summary'!D467</f>
        <v>Community-based tourism and the development of local small businesses in rural Baja California, Mexico</v>
      </c>
      <c r="I468" s="41" t="str">
        <f>'2_all_summary'!E467</f>
        <v>Rethinking rural tourism as an alternative path toward sustainable tourism is the focus of this paper. Rural tourism involves leisure quality activities with greater advantages: it is done in the outskirts, causes low environmental and sociocultural impact, and provides experiences that enrich the spirit and personality of tourists. Furthermore, it helps understand the host rural communities through friendly and respectful contact, and at the same time it generates profitable revenue which accrues a beneficial effect on the aforementioned communities. An overall tourism-based strategy of local development will require, as a condition to its feasibility, to reassess the active role of the communities, recognizing that it is in their own geographical and social scenario where all touristic activities happens, even if those are classified as small-scale economic activities. Therefore, the strategic priority requires that the local host community should be involved in all the working processes from the beginning. Effective sustainable options should then start there, "from below", considering economic alternatives but above all being sensitive to natural, environmental and sociocultural viability, as well as taking into account the so-called "from the inside" perspective. Having started in 2003 and continuing to date, this academic task has provided to its contributors, Universidad AutÃ³noma de Baja California researchers, the working experience with rural communities with feasible touristic possibilities. It has created, as well, the opportunity to get involved with the small farming and fishing communities of Baja California. These communities are also beginning to think about social welfare opportunities linked to the development and strengthening of micro and small enterprises which offer touristic services on a small scale, operating on their own, and whose benefits represent a genuine option to reduce poverty, based not only on natural and cultural attractions but also through genuine local management, organization and work. Â© 2010 WIT Press.</v>
      </c>
      <c r="J468" s="41">
        <f>IF(ISNUMBER(SEARCH("Yes",'2_all_summary'!$H467)),IF(ISNUMBER(SEARCH("Yes",'2_all_summary'!F467)),1,2),IF(ISNUMBER(SEARCH("No",'2_all_summary'!F467)),4,3))</f>
        <v>4</v>
      </c>
    </row>
    <row r="469" spans="7:10" x14ac:dyDescent="0.3">
      <c r="G469" s="41"/>
      <c r="H469" s="41" t="str">
        <f>'2_all_summary'!D468</f>
        <v>Limnological perspectives on conservation of floodplain lakes in the Amazon basin</v>
      </c>
      <c r="I469" s="41" t="str">
        <f>'2_all_summary'!E468</f>
        <v>Limnological aspects of Amazon floodplain lakes are examined in the context of aquatic conservation. A prerequisite to detecting and evaluating changes that could threaten the ecological health and organisms in floodplain lakes is understanding variation under present conditions. Based on one of the few studies with regular measurements over 2 years, chlorophyll, total phosphorus, dissolved oxygen, transparency, and total suspended solids in Lake JanauacÃ¡ indicate that the lake is naturally quite variable with a mesotrophic to eutrophic status. Direct threats to ecological health of floodplain lakes include mining operations that can increase turbidity and trace metals and reduce nutritional quality of sediments. Mercury contamination and methylation leads to bioaccumulation in aquatic organisms. Deforestation in uplands increases nitrogen and phosphorus inputs to floodplain lakes and can alter trophic status. Deforestation in floodable forests alters the habitat and food of the fish that inhabit these forests. Cumulative limnological responses as catchments are altered by urban, agricultural, and industrial developments, and as inundation is altered by changes in climate and construction of dams, have major implications for the ecology of floodplain lakes. To improve understanding and management of threats to the conservation of aquatic Amazon biota and ecosystems requires considerably expanded and coordinated research and community-based management that includes the spectrum of floodplain lakes throughout the basin. Â© 2021 John Wiley &amp; Sons, Ltd.</v>
      </c>
      <c r="J469" s="41">
        <f>IF(ISNUMBER(SEARCH("Yes",'2_all_summary'!$H468)),IF(ISNUMBER(SEARCH("Yes",'2_all_summary'!F468)),1,2),IF(ISNUMBER(SEARCH("No",'2_all_summary'!F468)),4,3))</f>
        <v>4</v>
      </c>
    </row>
    <row r="470" spans="7:10" x14ac:dyDescent="0.3">
      <c r="G470" s="41"/>
      <c r="H470" s="41" t="str">
        <f>'2_all_summary'!D469</f>
        <v>ITQs and community: An essay on environmental governance</v>
      </c>
      <c r="I470" s="41" t="str">
        <f>'2_all_summary'!E469</f>
        <v>Two important new directions in resource and environmental management are increased reliance on market mechanisms on the one hand, and on greater participation by local communities on the other. In fisheries, market-based management is found mainly in the "cap-and-trade" systems known as individual transferable quotas (ITQs). ITQs are effective in achieving certain economic goals but often with undesirable social costs, leading to the view that they are antithetical to community-based management. However, ITQ systems have been adapted to mitigate community losses. In addition, social resistance to ITQs has encouraged the development of innovative programs in community-based fisheries management. Copyright 2004 Northeastern Agricultural and Resource Economics Association.</v>
      </c>
      <c r="J470" s="41">
        <f>IF(ISNUMBER(SEARCH("Yes",'2_all_summary'!$H469)),IF(ISNUMBER(SEARCH("Yes",'2_all_summary'!F469)),1,2),IF(ISNUMBER(SEARCH("No",'2_all_summary'!F469)),4,3))</f>
        <v>4</v>
      </c>
    </row>
    <row r="471" spans="7:10" x14ac:dyDescent="0.3">
      <c r="G471" s="41"/>
      <c r="H471" s="41" t="str">
        <f>'2_all_summary'!D470</f>
        <v>Traditional and community-based marine resources management system in fiji: An evolving integrated process</v>
      </c>
      <c r="I471" s="41" t="str">
        <f>'2_all_summary'!E470</f>
        <v>The traditional and community-based marine resources management system in Fiji is evolving to meet the challenges of contemporary societies. The traditional system of resource management addresses some of the common issues relating to resource management at the community level. Coastal communities are well placed to play a leading role in the proper use of their marine resources. This case study illustrate show the contemporary management arrangements in places like Fiji are a combination of traditional and contemporary practices which address issues and concerns relating to effective marine resources management. Â© 1998 Taylor &amp; Francis.</v>
      </c>
      <c r="J471" s="41">
        <f>IF(ISNUMBER(SEARCH("Yes",'2_all_summary'!$H470)),IF(ISNUMBER(SEARCH("Yes",'2_all_summary'!F470)),1,2),IF(ISNUMBER(SEARCH("No",'2_all_summary'!F470)),4,3))</f>
        <v>1</v>
      </c>
    </row>
    <row r="472" spans="7:10" x14ac:dyDescent="0.3">
      <c r="G472" s="41"/>
      <c r="H472" s="41" t="str">
        <f>'2_all_summary'!D471</f>
        <v>Fishery of mud crab Scylla serrata of Kotania Bay, Western Seram District: Potency, stock status and sustainable management</v>
      </c>
      <c r="I472" s="41" t="str">
        <f>'2_all_summary'!E471</f>
        <v>Study on the fishery of mud crab Scylla sp. of Portunid crab at Kotania Bay of Western Seram District was conducted between March and August 2018. The objectives of this study were to analyze biological parameters, the potency, stock status, sustainability, and to propose a sustainable management plan for this fishery. A total of 592 individual mud crab sample were collected from local fisher for biological parameters analysis. Historical catch data from local fisher, mud crab collector and fishery enumerator were used to analyze stock biomass, fishing intensity and stock status using Graham-Schaefer dynamic model. Rapfish analysis was used to analyze the sustainability of the stock. The carapace width ranged from 7.80 - 23.50 cm with an average of 13.68 cm (Â±2.25). There was a strong relationship between carapace width-weight (r = 0.9405) with overall growth pattern of isometric. The estimated stock biomass of mud crab of Kotania Bay was 130,000 t with BMSY of 22,425 t.yr-1, and mud crab fishery was under overfishing status. The overall sustainability was 46.92% and was considered as less sustain according to the ecosystem approach to fisheries management. Most sensitive attributes affecting sustainability were catching before maturity, consumer attitude towards sustainability, gear side effect, just governance, and government quality. Law enforcement, education and training on ecosystem approach to fisheries management, mud crab pot with escape gab, community based fishery management as well as monitoring and reporting should be conducted for mud crab sustainability. Â© Published under licence by IOP Publishing Ltd.</v>
      </c>
      <c r="J472" s="41">
        <f>IF(ISNUMBER(SEARCH("Yes",'2_all_summary'!$H471)),IF(ISNUMBER(SEARCH("Yes",'2_all_summary'!F471)),1,2),IF(ISNUMBER(SEARCH("No",'2_all_summary'!F471)),4,3))</f>
        <v>4</v>
      </c>
    </row>
    <row r="473" spans="7:10" x14ac:dyDescent="0.3">
      <c r="G473" s="41"/>
      <c r="H473" s="41" t="str">
        <f>'2_all_summary'!D472</f>
        <v>End-To-End Models for the Analysis of Marine Ecosystems: Challenges, Issues, and Next Steps</v>
      </c>
      <c r="I473" s="41" t="str">
        <f>'2_all_summary'!E472</f>
        <v>There is growing interest in models of marine ecosystems that deal with the effects of climate change through the higher trophic levels. Such end-to-end models combine physicochemical oceanographic descriptors and organisms ranging from microbes to higher-trophic-level (HTL) organisms, including humans, in a single modeling framework. The demand for such approaches arises from the need for quantitative tools for ecosystem-based management, particularly models that can deal with bottom-up and top-down controls that operate simultaneously and vary in time and space and that are capable of handling the multiple impacts expected under climate change. End-to-end models are now feasible because of improvements in the component submodels and the availability of sufficient computing power. We discuss nine issues related to the development of end-to-end models. These issues relate to formulation of the zooplankton submodel, melding of multiple temporal and spatial scales, acclimation and adaptation, behavioral movement, software and technology, model coupling, skill assessment, and interdisciplinary challenges. We urge restraint in using end-to-end models in a true forecasting mode until we know more about their performance. End-to-end models will challenge the available data and our ability to analyze and interpret complicated models that generate complex behavior. End-to-end modeling is in its early developmental stages and thus presents an opportunity to establish an open-access, community-based approach supported by a suite of true interdisciplinary efforts. Â© American Fisheries Society 2010.</v>
      </c>
      <c r="J473" s="41">
        <f>IF(ISNUMBER(SEARCH("Yes",'2_all_summary'!$H472)),IF(ISNUMBER(SEARCH("Yes",'2_all_summary'!F472)),1,2),IF(ISNUMBER(SEARCH("No",'2_all_summary'!F472)),4,3))</f>
        <v>4</v>
      </c>
    </row>
    <row r="474" spans="7:10" x14ac:dyDescent="0.3">
      <c r="G474" s="41"/>
      <c r="H474" s="41" t="str">
        <f>'2_all_summary'!D473</f>
        <v>An assessment of the current status of the chokka squid fishery in South Africa and an evaluation of alternative allocation strategies</v>
      </c>
      <c r="I474" s="41" t="str">
        <f>'2_all_summary'!E473</f>
        <v>The South African squid fishery is based on a single species, Loligo reynaudi, locally referred to as chokka and commonly found around the Agulhas Bank and West Coast shelf of South Africa. The existing long term rights for participation in the fishery expire at the end of 2013 and a new set of rights will have to be issued. Progress made to date in achieving the objectives of the South African Marine Living Resources Act of 1998 (MLRA), including progress towards greater equity, will be an important consideration in allocation decisions. The draft Small-Scale Fisheries Policy, scheduled to be adopted in 2013, could also influence the criteria to be used. This study updates the information on the current structure and functioning of the squid jig sector and considers the likely performance of two alternative access allocation scenarios against the current and evolving policy goals. The study reaffirms that the squid fishery is an important contributor to human well-being in South Africa and particularly in the Eastern Cape Province but there is scope for improvement in the extent of transformation and equity. The study concludes that, as a result of a common lack of experience and capital amongst potential new entrants, the risks associated with transformation in this fishery are likely to be high, especially if the option of allocating rights to community-based legal entities was to be used. The risks could be reduced by ensuring that a number of pre-conditions were met. These include, amongst others, not allowing total effort in the fishery to increase; ensuring effective management by the responsible government authorities; adequate capacity building of new entrants, whether individuals or cooperatives; and ensuring new entrants have viable business plans. Â© 2013 Elsevier Ltd.</v>
      </c>
      <c r="J474" s="41">
        <f>IF(ISNUMBER(SEARCH("Yes",'2_all_summary'!$H473)),IF(ISNUMBER(SEARCH("Yes",'2_all_summary'!F473)),1,2),IF(ISNUMBER(SEARCH("No",'2_all_summary'!F473)),4,3))</f>
        <v>4</v>
      </c>
    </row>
    <row r="475" spans="7:10" x14ac:dyDescent="0.3">
      <c r="G475" s="41"/>
      <c r="H475" s="41" t="str">
        <f>'2_all_summary'!D474</f>
        <v>Fishery trends, resource-use and management system in the Ungwana Bay fishery Kenya</v>
      </c>
      <c r="I475" s="41" t="str">
        <f>'2_all_summary'!E474</f>
        <v>The present study assessed trends in resource-use, partitioning and management in the Ungwana Bay fishery, Kenya, using surplus production models. The fishery is one of East Africa's important marine fisheries sustaining a bottom trawl commercial fishery and a resident-migrant artisanal fishery. Two models: Schaefer (1954) and Gulland and Fox (1975) were applied to catch-effort data over a 21-year period to model maximum sustainable yield (MSY) and optimal effort (fMSY) to examine the status of resource exploitation and provide reference points for sustainable management. In the artisanal fishery, model MSYs range from 392-446 t to 1283-1473 t for shrimps and fish respectively compared to mean annual landings of 60 t for shrimp and 758 t for fish. These landings represent &amp;lt;50% of the model MSYs suggesting under exploitation in the sub-sector. Moreover, current fishing effort applied stands at &amp;lt;0.5 fMSY. On the other hand, mean annual landings in bottom trawl commercial fishery, at about 330 t for shrimps and 583 t and fish represent about 90% of the model MSYs of 352-391 t and 499-602 t for shrimps and fish respectively. Therefore, the bottom trawl commercial fishery is likely under full exploitation. Similarly, the current effort is estimated at &amp;gt;0.7 fMSY. Resource management in the bay is faced with numerous problems including resource-use conflicts, poor economic conditions in artisanal fishery, poor legislation, and inadequate research augmented by poor reporting systems for catch-effort statistics. Thus, the fishery lacks clearly defined exploitation regimes. Fisheries research and assessment of the marine resources are important for sustainability of the fishery. Moreover, income diversification in the poverty ridden artisanal fishery would go a long way in addressing resource-use conflicts and use of deleterious fishing methods in the sub-sector. Borrowing from the successes of the Japanese community-based fisheries resource management (CBFRM) which has easily resolved numerous fisheries management issues in coastal small-scale commercial fisheries, and the beach management unit (BMU) system which has been applied to the artisanal fisheries of south coast Kenya with enormous benefits, it is envisaged that a hybrid CBFRM-BMU system presents the best approach to sustainable resource-use in the Ungwana Bay fishery. Â© 2011 Elsevier Ltd.</v>
      </c>
      <c r="J475" s="41">
        <f>IF(ISNUMBER(SEARCH("Yes",'2_all_summary'!$H474)),IF(ISNUMBER(SEARCH("Yes",'2_all_summary'!F474)),1,2),IF(ISNUMBER(SEARCH("No",'2_all_summary'!F474)),4,3))</f>
        <v>4</v>
      </c>
    </row>
    <row r="476" spans="7:10" x14ac:dyDescent="0.3">
      <c r="G476" s="41"/>
      <c r="H476" s="41" t="str">
        <f>'2_all_summary'!D475</f>
        <v>Conservation of migratory fishes in the Amazon basin</v>
      </c>
      <c r="I476" s="41" t="str">
        <f>'2_all_summary'!E475</f>
        <v>The Amazon basin hosts the Earth's highest diversity of freshwater fish. Fish species have adapted to the basin's size and seasonal dynamics by displaying a broad range of migratory behaviour, but they are under increasing threats; however, no study to date has assessed threats and conservation of Amazonian migratory fishes. Here, the available knowledge on the diversity of migratory behaviour in Amazonian fishes is synthesized, including the geographical scales at which they occur, their drivers and timing, and life stage at which they are performed. Migratory fishes are integral components of Amazonian society. They contribute about 93% (range 77â€“99%) of the fisheries landings in the basin, amounting to ~US$436 million annually. These valuable fish populations are mainly threatened by growing trends of overexploitation, deforestation, climate change, and hydroelectric dam development. Most Amazonian migratory fish have key ecological roles as apex predators, ecological engineers, or seed-dispersal species. Reducing their population sizes could induce cascading effects with implications for ecosystem stability and associated services. Conserving Amazonian migratory fishes requires a broad portfolio of research, management, and conservation actions, within an ecosystem-based management framework at the basin scale. This would require trans-frontier coordination and recognition of the crucial importance of freshwater ecosystems and their connectivity. Existing areas where fishing is allowed could be coupled with a chain of freshwater protected areas. Management of commercial and subsistence species also needs fisheries activities to be monitored in the Amazonian cities and in the floodplain communities to allow assessments of the status of target species, and the identification of management units or stocks. Ensuring that existing and future fisheries management rules are effective implies the voluntary participation of fishers, which can be achieved by increasing the effectiveness and coverage of adaptive community-based management schemes. Â© 2021 John Wiley &amp; Sons, Ltd.</v>
      </c>
      <c r="J476" s="41">
        <f>IF(ISNUMBER(SEARCH("Yes",'2_all_summary'!$H475)),IF(ISNUMBER(SEARCH("Yes",'2_all_summary'!F475)),1,2),IF(ISNUMBER(SEARCH("No",'2_all_summary'!F475)),4,3))</f>
        <v>4</v>
      </c>
    </row>
    <row r="477" spans="7:10" x14ac:dyDescent="0.3">
      <c r="G477" s="41"/>
      <c r="H477" s="41" t="str">
        <f>'2_all_summary'!D476</f>
        <v>Sacrificing mackerel for sustainability: case study of a local cultural festival in northeastern Taiwan</v>
      </c>
      <c r="I477" s="41" t="str">
        <f>'2_all_summary'!E476</f>
        <v>Purpose: The purpose of this paper is to describe how people in a coastal community act upon anxieties about overexploitation of a shared resource and their attempts to ease the moral tension caused by the rapid industrialization of their fishery. This anthropological study contributes to the cross-disciplinary discussion of community-based resource management. Design/methodology/approach: The study is based on ethnographic fieldwork done at the Nanfang'ao port located in northeastern Taiwan. This port has several prosperous offshore fisheries including a mackerel fishery. The mackerel fishery has undergone important transformations in recent decades. The first was a total transformation of fishing methods in 2013. The second was the government's formulation of the â€œRegulations for Fishing Vessels Catching Mackerels and Jacks,â€ implemented in 2014. This research illustrates how people in a community take various approaches to pursue sustainability for the human beings and the more-than-human world. Findings: In Nanfang'ao port, local people have developed a meaningful cultural festival through the integration of various symbols and rituals from different contexts in an effort to call attention to moral issues associated with the mackerel fishery. Originality/value: This research contributes to the discussion on community resource management of marine fishery. Â© 2021, Emerald Publishing Limited.</v>
      </c>
      <c r="J477" s="41">
        <f>IF(ISNUMBER(SEARCH("Yes",'2_all_summary'!$H476)),IF(ISNUMBER(SEARCH("Yes",'2_all_summary'!F476)),1,2),IF(ISNUMBER(SEARCH("No",'2_all_summary'!F476)),4,3))</f>
        <v>4</v>
      </c>
    </row>
    <row r="478" spans="7:10" x14ac:dyDescent="0.3">
      <c r="G478" s="41"/>
      <c r="H478" s="41" t="str">
        <f>'2_all_summary'!D477</f>
        <v>Towards community- and scientific-based information integration in marine resource management in Indonesia: Bunaken National Park case study</v>
      </c>
      <c r="I478" s="41" t="str">
        <f>'2_all_summary'!E477</f>
        <v>Community involvement in marine resource management is evolving in Indonesia. In 1997 a major initiative was undertaken by the Government of Indonesia to decentralize management efforts from central to local levels for several national marine parks, including Bunaken National Park in the northern region of the country. This initiative marked a major milestone in the process of democratic reform. In this article, the evolution of Bunaken National Park community involvement in marine resource management prior to the period of democratic reform until the present is described. In the current and still evolving management strategy, community involvement occurs in a collaborative manner with input from government and non-government stakeholders. This research highlights the centerpiece of collaborative efforts, the participatory zonation process and product, and the differing roles of community and scientific information in the zonation construction process. Community-based information, for example, provides local perspectives on the use of shared coastal resources, while scientific information provides insight into the health status of resources within shallow water areas. In September 2004, the Bunaken Park Management Advisory Board (MAB) acknowledged the need to integrate greater scientific information into its management strategy for marine resource evaluation and monitoring purposes. This presents a unique opportunity to examine how satellite imagery, which may be used to identify the spatial location of specific coastal features and detect their change through time, can be linked with local community participation for the purpose of managing human activities within a marine resources environment. Thus, this article contributes to ongoing research linking geospatial technologies with local community participation. Conclusions move beyond suggestions regarding the importance and value of incorporating community knowledge with remote sensing technology, identifying prominent issues for consideration. These are presented as a series of steps.</v>
      </c>
      <c r="J478" s="41">
        <f>IF(ISNUMBER(SEARCH("Yes",'2_all_summary'!$H477)),IF(ISNUMBER(SEARCH("Yes",'2_all_summary'!F477)),1,2),IF(ISNUMBER(SEARCH("No",'2_all_summary'!F477)),4,3))</f>
        <v>4</v>
      </c>
    </row>
    <row r="479" spans="7:10" x14ac:dyDescent="0.3">
      <c r="G479" s="41"/>
      <c r="H479" s="41" t="str">
        <f>'2_all_summary'!D478</f>
        <v>Effect of predictive factors on sustainable development and management of fresh water wetland fisheries</v>
      </c>
      <c r="I479" s="41" t="str">
        <f>'2_all_summary'!E478</f>
        <v>Wetlands of India are basically low-lying areas and are one of the most important and potential inland natural fish habitats of the country and provide livelihood to millions of poor fishers living around them. In India, they account for a total area of 3.54 lakh ha covering states of Uttar Pradesh, Bihar, West Bengal, Asom and other North-East states. The present annual fish yield from these wetlands is 350 kg/ha on the average against estimated production potential of 1500kg/ha/year. Among the Indian states, Asom is endowed with myriads of wetlands ranging from 35 to 3458.12 ha in water spread area. The average existing fish production from wetlands of Asom 173 kg/ha/year against its production potential of 1,000-1,500 kg/ha/year and several factors, viz. habitat alteration, over exploitation, lack of scientific management, encroachment, etc., are responsible for poor productivity of the wetlands. Hence, a study was conducted in 4 selected floodplain wetlands of the state namely Talu Malu (22.0 ha), Amuguri Basapathar (50.0 ha), Kutuha Bar (16.0 ha) and Bhitorkuri (20.0 ha) floodplain wetlands to see the critical factors associated with sustainable development and management of wetlands. The study revealed that four predictive variables namely management capabilities of wetland development committee (X15), availability of aquaculture inputs (X17), age (X1), community-based fisheries organization (X14) have significant positive contribution towards sustainable development and management of wetland fisheries (Y) and each of them contributed at 1% (P&lt;0.01) level of significance ('t' values as 6.57**, 3.09**, 4.22** and 2.79** with 'SD' value of Â± 4.550,1.580,12.595 and 0.992 respectively.</v>
      </c>
      <c r="J479" s="41">
        <f>IF(ISNUMBER(SEARCH("Yes",'2_all_summary'!$H478)),IF(ISNUMBER(SEARCH("Yes",'2_all_summary'!F478)),1,2),IF(ISNUMBER(SEARCH("No",'2_all_summary'!F478)),4,3))</f>
        <v>4</v>
      </c>
    </row>
    <row r="480" spans="7:10" x14ac:dyDescent="0.3">
      <c r="G480" s="41"/>
      <c r="H480" s="41" t="str">
        <f>'2_all_summary'!D479</f>
        <v>Property rights and institutional arrangements in Southeast Asian fisheries</v>
      </c>
      <c r="I480" s="41" t="str">
        <f>'2_all_summary'!E479</f>
        <v>This paper reviews and synthesises available literature about fisheries management, propertyrights systems, and other institutional arrangements.It begins with an overview of the fundamental components of rights-based systems anduses this information to analyse the similarities and difference of common characteristics ofthe property rights systems spectrum, from conventional to alternative. The paper also givesan overview of various elements of community-based and co-management approaches - i.e.,the ways in which stakeholders, especially fishers, communities, and governments interact.The paper examines the community-based fisheries management systems in severalcase studies from fisheries in Southeast Asia, looking at the respective elements of (i) rightsbasedsystems and (ii) collaborative management approaches.In closing, the paper identifies some of the current knowledge gaps and their implicationsfor region-wide research and policy towards improving well-being amongst poor fisheriesdependenthouseholds in Southeast Asia. Â© 2008 Institute of Southeast Asian Studies, Singapore. All rights reserved.</v>
      </c>
      <c r="J480" s="41">
        <f>IF(ISNUMBER(SEARCH("Yes",'2_all_summary'!$H479)),IF(ISNUMBER(SEARCH("Yes",'2_all_summary'!F479)),1,2),IF(ISNUMBER(SEARCH("No",'2_all_summary'!F479)),4,3))</f>
        <v>4</v>
      </c>
    </row>
    <row r="481" spans="7:10" x14ac:dyDescent="0.3">
      <c r="G481" s="41"/>
      <c r="H481" s="41" t="str">
        <f>'2_all_summary'!D480</f>
        <v>Factors influencing progress in establishing community-based marine protected areas in Indonesia</v>
      </c>
      <c r="I481" s="41" t="str">
        <f>'2_all_summary'!E480</f>
        <v>Concerns are being raised about high failure rates of community-based small-scale no-take marine reserves that are proliferating in the Southeast Asian region. Factors hypothesized to influence success include intrinsic community characteristics, project input levels, and change agent characteristics. An empirical analysis of these hypotheses was conducted using a sample of 24 villages in North Sulawesi, Indonesia, where marine reserves were in early phases of establishment. Factors found to influence the rate of progress were village complexity, level of development, project input levels, characteristics of community organizers, and degree of community organizer homophily relative to the community. These findings are important for community-based marine conservation initiatives conducting simultaneous interventions in multiple communities. It provides insights in how project strategies can be adjusted to increase the probability of success, obtain economies of scale, target communities more amenable to community-based interventions and result in a better return on project investments. Copyright Â© Taylor &amp; Francis Inc.</v>
      </c>
      <c r="J481" s="41">
        <f>IF(ISNUMBER(SEARCH("Yes",'2_all_summary'!$H480)),IF(ISNUMBER(SEARCH("Yes",'2_all_summary'!F480)),1,2),IF(ISNUMBER(SEARCH("No",'2_all_summary'!F480)),4,3))</f>
        <v>4</v>
      </c>
    </row>
    <row r="482" spans="7:10" x14ac:dyDescent="0.3">
      <c r="G482" s="41"/>
      <c r="H482" s="41" t="str">
        <f>'2_all_summary'!D481</f>
        <v>Hawaiian Islands (U.S.A.)</v>
      </c>
      <c r="I482" s="41" t="str">
        <f>'2_all_summary'!E481</f>
        <v>The Hawaiian Islands are the fifth largest in terms of land area (16,643 km2), and with 1.3 million people, the second most populous of the archipelagos in the tropical Pacific. The principal islands are in two groups: eight large and several smaller volcanic islands in the warmer southeast end of the chain where the human population is concentrated, and very small volcanic and coral islands and atolls to the northwest which are uninhabited or sparsely inhabited. Marine biodiversity is high in terms of habitat quantity, variety, and degree of endemism but lower in terms of species richness. Hawai'i is geographically the most isolated island chain in the world. The people rely heavily on air and sea transportation for maintaining an economy dependent on tourism, military expenditures, and agriculture. The population has expanded rapidly since World War II, with three-fourths residing on O'ahu, and most living in or near the main city of Honolulu. During the earlier part of this century, plantation agriculture (sugar cane, pineapple), ranching, grazing of feral animals, military construction, and transportation projects changed the marine environment via the draining of wetlands, dredging and filling coastal areas, and the flushing of eroded soils. Urbanization now fuels coastal construction, resort and golf course development, increased coastal pollution, coastal flooding, sedimentation, and overfishing in nearshore waters. Alien and invasive species, derelict fishing gear, shark finning, and depletion of fish stocks are now emerging as major marine environmental concerns, along with poorly regulated aquarium fish collection, ship groundings, anchor damage, and overuse of popular coastal parks, beaches, and nearshore reefs. The endemic monk seal and many seabirds are being threatened by commercial fishing off remote reefs. Green sea turtles are afflicted with a poorly understood disease. The incidence of coral bleaching and diseases appears to be increasing, although existing levels are low. Hawai'i contains 84% of all reefs under U.S. jurisdiction, accounting for 17,520 km2 of habitat above a depth of 200 m. The northwest islands account for 82% of the Hawaiian total. Together with adjacent beaches and waters, the reefs support millions of dollars of economic activity, including marine and coastal tourism, sport-fishing, subsistence fishing, commercial fishing, commercial and recreational boating, scientific research, and mariculture development. The coral reefs also afford natural protection and anchorages for boats, and protect coastal property and beaches from the damaging effects of tropical storms and large waves. Extensive local, state, and federal environmental legislation and regulations exist, and there are adequate controls over solid waste, coastal water pollution, further draining or loss of wetlands, and coastal construction. The state and the four county governments, with federal support, have active programs that regulate development in the coastal zone. The network of federal and state marine and coastal protected areas is substantial, especially in the northwest islands. Sustainable fisheries management, increased community-based management of coastal areas in the main islands, public education, additional marine protected areas, and increased monitoring and enforcement pose as the major future challenges for conserving marine ecosystems in Hawai'i.</v>
      </c>
      <c r="J482" s="41">
        <f>IF(ISNUMBER(SEARCH("Yes",'2_all_summary'!$H481)),IF(ISNUMBER(SEARCH("Yes",'2_all_summary'!F481)),1,2),IF(ISNUMBER(SEARCH("No",'2_all_summary'!F481)),4,3))</f>
        <v>4</v>
      </c>
    </row>
    <row r="483" spans="7:10" x14ac:dyDescent="0.3">
      <c r="G483" s="41"/>
      <c r="H483" s="41" t="str">
        <f>'2_all_summary'!D482</f>
        <v>Accounting for heterogeneity in small-scale fisheries management: The Amazon case</v>
      </c>
      <c r="I483" s="41" t="str">
        <f>'2_all_summary'!E482</f>
        <v>Tropical small-scale fisheries are highly heterogeneous with respect to a wide range of fisheries characteristics, but that heterogeneity has generally not been adequately studied or considered in management. This study investigated fisheries heterogeneity and the extent to which it is accounted for in management regulations in eight small-scale fishing communities located in floodplain ecosystems of the Amazon basin. Analyses of 29,844 fishery landing interview data revealed that fisheries heterogeneity with respect to gear, habitat, species composition, and total catch and fishing effort was high across all communities, but low over the years in the same communities, indicating that each community must be considered as a distinct management unit. Data analyses also revealed that many important community fisheries characteristics were not accounted for by government- and community-based management regulations. Total catch and fishing effort were largely unregulated; there were no size or closed season limits for one-third of the most important fishery species; and the nursery habitats used by most fishery species were not protected in any fashion. Clearly, increased attention to cross-community fisheries heterogeneity can improve the design and implementation of management regulations. The management problems created by the heterogeneity of small-scale fisheries are discussed, and the potential of the "barefoot ecologist" concept to address them is considered. Â© 2012 Elsevier Ltd.</v>
      </c>
      <c r="J483" s="41">
        <f>IF(ISNUMBER(SEARCH("Yes",'2_all_summary'!$H482)),IF(ISNUMBER(SEARCH("Yes",'2_all_summary'!F482)),1,2),IF(ISNUMBER(SEARCH("No",'2_all_summary'!F482)),4,3))</f>
        <v>4</v>
      </c>
    </row>
    <row r="484" spans="7:10" x14ac:dyDescent="0.3">
      <c r="G484" s="41"/>
      <c r="H484" s="41" t="str">
        <f>'2_all_summary'!D483</f>
        <v>Consumers as co-creators in community-based tourism experience: Impacts on their motivation and satisfaction</v>
      </c>
      <c r="I484" s="41" t="str">
        <f>'2_all_summary'!E483</f>
        <v>A tourism experience is a continuous process. Yet, the following question remains an outstanding issue: How to account for a memorable experience when the experience encompasses periods that occur before, during, and after visiting a destination? Community-based tourism (CBT) allows visitors to establish a positive experience by playing an active role before, during, and after visiting a destination. The aim of this study is to create a comprehensive research framework to examine the overall experience of tourists when they act as co-creators. The survey design was used to collect 239 valid samples after tourists participated in a CBT activity situated in a traditional fishing village. Based on statistical results from partial least squares structural equation modelling (PLS-SEM), this study demonstrates that: (1) There was a more positive impact on co-creation of the CBT experience for tourists with a recreational motivation than those with a learning motivation. (2) Co-creation of the CBT experience had positive impacts on both satisfaction with the CBT experience itself and satisfaction with the impact of the CBT experience on their lives overall. (3) Satisfaction with the impact of CBT on life overall had a higher positive influence on revisit intention than did satisfaction with just the CBT experience. Furthermore, the results of analysis in this study are helpful to community associations or destination marketing organizations to create attractive experience activities. Â© 2022 The Author(s). This open access article is distributed under a Creative Commons Attribution (CC-BY) 4.0 license.</v>
      </c>
      <c r="J484" s="41">
        <f>IF(ISNUMBER(SEARCH("Yes",'2_all_summary'!$H483)),IF(ISNUMBER(SEARCH("Yes",'2_all_summary'!F483)),1,2),IF(ISNUMBER(SEARCH("No",'2_all_summary'!F483)),4,3))</f>
        <v>4</v>
      </c>
    </row>
    <row r="485" spans="7:10" x14ac:dyDescent="0.3">
      <c r="G485" s="41"/>
      <c r="H485" s="41" t="str">
        <f>'2_all_summary'!D484</f>
        <v>Community-based participatory research with workers and unions: Issues and challenges</v>
      </c>
      <c r="I485" s="41" t="str">
        <f>'2_all_summary'!E484</f>
        <v>Dr. June Fisher was an inspiration not only for the core principles of Community Based Participatory Research (CBPR), but also for the understanding of context, the political, social, and ethical context of how and where collaborative work takes place. This paper unpacks the values, assumptions, and dilemmas faced by health professionals interested in working in authentic partnerships with unions, associations of non-unionized workers, and management-worker teams. Issues of privilege, race, power, and participation are raised as topics to think about and negotiate honestly as our work unfolds in communities. Local CBPR efforts are placed in the context of globalization and we are asked to consider how to situate our struggles in the largest context, while not losing sight of our own personal and community contributions. Â© 2005, Baywood Publishing Co., Inc.</v>
      </c>
      <c r="J485" s="41">
        <f>IF(ISNUMBER(SEARCH("Yes",'2_all_summary'!$H484)),IF(ISNUMBER(SEARCH("Yes",'2_all_summary'!F484)),1,2),IF(ISNUMBER(SEARCH("No",'2_all_summary'!F484)),4,3))</f>
        <v>4</v>
      </c>
    </row>
    <row r="486" spans="7:10" x14ac:dyDescent="0.3">
      <c r="G486" s="41"/>
      <c r="H486" s="41" t="str">
        <f>'2_all_summary'!D485</f>
        <v>Relationships between relative weight, prey availability, and growth of walleyes in Oneida Lake, New York</v>
      </c>
      <c r="I486" s="41" t="str">
        <f>'2_all_summary'!E485</f>
        <v>Assessment of predator-prey dynamics is a central feature of community-based fisheries management, and a variety of fish condition indices have been developed from length-weight data to make inferences about feeding conditions. Relative weight (Wr) is useful for measuring fish condition, is easily calculated, and has simple data requirements; however, few studies have empirically validated Wr indices. We compared the W r of walleyes Sander vitreus in Oneida Lake, New York, with prey fish availability and walleye growth observed over 23 years (1961-1983). For each year, we calculated the Wr for three length-classes (350, 400, and 450 mm total length) of walleyes caught in October. Prey fish availability was calculated from annual estimates of (1) prey biomass in bottom trawl catch and (2) biomass of age-3 and older walleyes estimated from mark-recapture studies. Growth of walleyes (ages 4-6) was determined using lengths at age that were back-calculated from scale annuli. The Wr declined as walleye length-class increased, and Wr was positively related to both prey fish availability and walleye growth. Our study suggests that Wr can be a useful tool for describing feeding conditions and assessing predator-prey relations. Â© Copyright by the American Fisheries Society 2008.</v>
      </c>
      <c r="J486" s="41">
        <f>IF(ISNUMBER(SEARCH("Yes",'2_all_summary'!$H485)),IF(ISNUMBER(SEARCH("Yes",'2_all_summary'!F485)),1,2),IF(ISNUMBER(SEARCH("No",'2_all_summary'!F485)),4,3))</f>
        <v>4</v>
      </c>
    </row>
    <row r="487" spans="7:10" x14ac:dyDescent="0.3">
      <c r="G487" s="41"/>
      <c r="H487" s="41" t="str">
        <f>'2_all_summary'!D486</f>
        <v>Collaborative research: An effective way to collect data for stock assessments and evaluate marine protected areas in California</v>
      </c>
      <c r="I487" s="41" t="str">
        <f>'2_all_summary'!E486</f>
        <v>Collaborative fisheries research (in contrast to cooperative research) is based on the intellectual partnership between scientists and fishermen and is an effective way to collect data for stock assessments and to evaluate marine protected areas. Collaborative fisheries research is discussed in the context of comanagement of marine resources and how it contributes to a more democratic form of fisheries management. Many benefits result from working together, including (1) the incorporation of fishers' knowledge and expertise into the management process and (2) the development of shared perspectives derived through science-based investigations on the status of marine resources. The California Collaborative Fisheries Research Program was formed in 2006 to participate in the monitoring of marine reserves established through California's Marine Life Protection Act. This program has shown that it can serve as a model for other areas that are trying to implement collaborative research and that collaborative research can greatly contribute to the realization of community-based co-management of marine resources. Â© Copyright by the American Fisheries Society 2009.</v>
      </c>
      <c r="J487" s="41">
        <f>IF(ISNUMBER(SEARCH("Yes",'2_all_summary'!$H486)),IF(ISNUMBER(SEARCH("Yes",'2_all_summary'!F486)),1,2),IF(ISNUMBER(SEARCH("No",'2_all_summary'!F486)),4,3))</f>
        <v>4</v>
      </c>
    </row>
    <row r="488" spans="7:10" x14ac:dyDescent="0.3">
      <c r="G488" s="41"/>
      <c r="H488" s="41" t="str">
        <f>'2_all_summary'!D487</f>
        <v>Indigenous Resource Management and Sustainable Development: Case Studies from Papua New Guinea and Indonesia</v>
      </c>
      <c r="I488" s="41" t="str">
        <f>'2_all_summary'!E487</f>
        <v>In tropical waters reefs provide local populations with food as well as with a source of income. Various types of regulatory measures have been adopted worldwide for the sustainable use of these resources. The cases of Papua New Guinea and Indonesia are examined to evaluate the roles of customary practices under rapidly changing socio-economic conditions. In Maluku, eastern Indonesia, harvesting of coconut, sago, trepang, trochus, and reef fish is controlled by sasi, community-based resource management practices, under prior authorization by the head of local government. In Manus, Papua New Guinea, reefs are exclusively claimed and used by certain clan members. Disputes over reef ownership are resolved through either informal compromise between local groups or judgment in the local court, which gives customary practices top priority. These cases illustrate the significant role of local government as an important agency for resource management as well as social integration. Â© 1995, The Anthropological Society of Nippon. All rights reserved.</v>
      </c>
      <c r="J488" s="41">
        <f>IF(ISNUMBER(SEARCH("Yes",'2_all_summary'!$H487)),IF(ISNUMBER(SEARCH("Yes",'2_all_summary'!F487)),1,2),IF(ISNUMBER(SEARCH("No",'2_all_summary'!F487)),4,3))</f>
        <v>1</v>
      </c>
    </row>
    <row r="489" spans="7:10" x14ac:dyDescent="0.3">
      <c r="G489" s="41"/>
      <c r="H489" s="41" t="str">
        <f>'2_all_summary'!D488</f>
        <v>Discovering factors that influence the success of community-based marine protected areas in the Visayas, Philippines</v>
      </c>
      <c r="I489" s="41" t="str">
        <f>'2_all_summary'!E488</f>
        <v>Community-based marine protected areas have become a popular coastal resources management method advocated in many projects and programs. While many case studies have been written about factors contributing to project success, few empirical studies using quantitative methods have been employed. A study was conducted of 45 community-based marine protected areas in Philippines. Several success measures were developed and analyzed in relation to a number of independent variables categorized as contextual or project intervention factors. Correlations between individual factors and the dependent variables are discussed. Stepwise multiple regression was used to determine the most important predictors of success. These included: population size of the community, a perceived crisis in terms of reduced fish populations, successful alternative income projects, high levels of participation in community decision making, continuing advice from the implementing organization and inputs from local government. The implications of these results for policy makers and project managers are discussed. Â© 2002 Elsevier Science Ltd. All rights reserved.</v>
      </c>
      <c r="J489" s="41">
        <f>IF(ISNUMBER(SEARCH("Yes",'2_all_summary'!$H488)),IF(ISNUMBER(SEARCH("Yes",'2_all_summary'!F488)),1,2),IF(ISNUMBER(SEARCH("No",'2_all_summary'!F488)),4,3))</f>
        <v>4</v>
      </c>
    </row>
    <row r="490" spans="7:10" x14ac:dyDescent="0.3">
      <c r="G490" s="41"/>
      <c r="H490" s="41" t="str">
        <f>'2_all_summary'!D489</f>
        <v>Marine Conservation Begins at Home: How a Local Community and Protection of a Small Bay Sent Waves of Change Around the UK and Beyond</v>
      </c>
      <c r="I490" s="41" t="str">
        <f>'2_all_summary'!E489</f>
        <v>The Firth of Clyde, on the west coast of Scotland, was once one of the most productive fishing grounds in Europe. However, successive decades of poor management and overfishing led to a dramatic loss of biodiversity and the collapse of finfish fisheries. In response, concerned local residents on the Isle of Arran, which lies in the middle of the Clyde, formed the Community of Arran Seabed Trust (COAST) in 1995. After 13 years of campaigning, a small (2.67 km2) area in Lamlash Bay became Scotlandâ€™s first no-take zone (NTZ) in 2008, and only the second in the UK. Since protection, biodiversity has increased substantially, along with the size, age and density of commercially important species such as the king scallop, Pecten maximus, and the European lobster, Homarus gammarus. Arguably more important, however, is the influence the Lamlash Bay NTZ and COAST have had on UK marine protection in general. Most notably, detailed research has created a case study that clearly demonstrates the benefits of protection in an area where little such evidence is available. This case has been used repeatedly to support efforts for increased protection of UK waters to help rebuild marine ecosystems and enhance their resilience in an uncertain future. In Scotland specifically, lobbying by COAST led to the designation of a much larger marine protected area (MPA, &amp;gt;250 km2) around the south of Arran, one of 30 new MPAs in the country. Evidence from Lamlash Bay has supported development of strong protection for these MPAs, seeing off lobbyist efforts to weaken management. Arranâ€™s conservation success has been recognized internationally and is inspiring greater involvement of local communities around the UK, and further afield, to take the destiny of their coastal waters into their own hands. Successful marine conservation begins at home. Â© Copyright Â© 2020 Stewart, Howarth, Wood, Whiteside, Carney, Crimmins, Oâ€™Leary, Hawkins and Roberts.</v>
      </c>
      <c r="J490" s="41">
        <f>IF(ISNUMBER(SEARCH("Yes",'2_all_summary'!$H489)),IF(ISNUMBER(SEARCH("Yes",'2_all_summary'!F489)),1,2),IF(ISNUMBER(SEARCH("No",'2_all_summary'!F489)),4,3))</f>
        <v>4</v>
      </c>
    </row>
    <row r="491" spans="7:10" x14ac:dyDescent="0.3">
      <c r="G491" s="41"/>
      <c r="H491" s="41" t="str">
        <f>'2_all_summary'!D490</f>
        <v>Community involvement in marine protected areas: The case of Puerto Morelos reef, MÃ©xico</v>
      </c>
      <c r="I491" s="41" t="str">
        <f>'2_all_summary'!E490</f>
        <v>The case of Puerto Morelos reef marine protected area (MPA) provides an example of a community-based marine conservation initiative to protect a coral reef ecosystem. The establishment and maintenance of this MPA had five stages: (a) identification of community leaders who would participate in the project; (b) generation of consensus on the need to protect the reef through discussions among local stakeholders, NGOs and reef scientists; (c) involvement of government agencies in establishing the status of a MPA; (d) take-over of decision-making by centralized governmental agencies; and (e) continuous problem-solving process between the government and stakeholders. Over a 9-year period, the control of the MPA was taken over by government and stakeholders' participation downgraded from a decision-making to an advice-giving role. Government shortcomings to manage this MPA could be circumvented via collaborative co-management. Given the small population size of the community and strong sense of ownership, there was a high level of participation in the decision-making processes and scientific advisors are present in the area. Â© 2007 Elsevier Ltd. All rights reserved.</v>
      </c>
      <c r="J491" s="41">
        <f>IF(ISNUMBER(SEARCH("Yes",'2_all_summary'!$H490)),IF(ISNUMBER(SEARCH("Yes",'2_all_summary'!F490)),1,2),IF(ISNUMBER(SEARCH("No",'2_all_summary'!F490)),4,3))</f>
        <v>4</v>
      </c>
    </row>
    <row r="492" spans="7:10" x14ac:dyDescent="0.3">
      <c r="G492" s="41"/>
      <c r="H492" s="41" t="str">
        <f>'2_all_summary'!D491</f>
        <v>Effectiveness of a health promotion programme for farmers and fishermen with type-2 diabetes in Taiwan</v>
      </c>
      <c r="I492" s="41" t="str">
        <f>'2_all_summary'!E491</f>
        <v>Aims. This paper is a report of a study examining the diabetes control and foot self-care capability in farmers and fishermen following introduction of a multi-stage, multi-disciplinary team and community-based small group health promotion programme. Background. Improving the control of diabetes is a critical issue in Taiwan because mortality rates are increasing dramatically, particularly in rural populations. Methods. A quasi-experimental research design was deployed from January to December 2009. A total of 387 participants living in nine rural districts with previous diagnoses of type-2 diabetes were randomly selected. Three hundred and twenty-three completed the 3-stage programme, including health assessment, health promotion education and individually tailored telephone counselling and evaluation over a 1-year period. Results. Most of the participants were fishermen or farmers who had &lt;6years of education (79%) and were elders (68Â·9Â±9Â·5years). Most of the physiological variables and foot self-care capabilities showed statistically significant improvement after the programme. Furthermore, 37 participants with severe high risk of diabetic foot accepted additional referral treatments, and their peripheral nerve and vascular functions improved. Conclusion. The research outcomes support the value of community-based health promotion programmes in rural areas, incorporating a multidisciplinary health team and culturally competent materials to help the elder rural inhabitants with diabetes enjoy better health and quality of life. Â© 2011 Blackwell Publishing Ltd.</v>
      </c>
      <c r="J492" s="41">
        <f>IF(ISNUMBER(SEARCH("Yes",'2_all_summary'!$H491)),IF(ISNUMBER(SEARCH("Yes",'2_all_summary'!F491)),1,2),IF(ISNUMBER(SEARCH("No",'2_all_summary'!F491)),4,3))</f>
        <v>4</v>
      </c>
    </row>
    <row r="493" spans="7:10" x14ac:dyDescent="0.3">
      <c r="G493" s="41"/>
      <c r="H493" s="41" t="str">
        <f>'2_all_summary'!D492</f>
        <v>Chenderoh Reservoir, Malaysia: The conservation and wise use of fish biodiversity in a small flow-through tropical reservoir</v>
      </c>
      <c r="I493" s="41" t="str">
        <f>'2_all_summary'!E492</f>
        <v>Chenderoh Reservoir on the Perak River, Malaysia, is a small tropical reservoir. Being a flow-through reservoir, the water-level management and retention time of the reservoir are dependent on the water management schemes of the three upper reservoirs. The fish biodiversity in the reservoir is relatively higher than that shown by areas downstream of the reservoir. Most species found in the downstream area are V strategists in contrast to those in the reservoir where 'K' strategist species are more abundant. Biodiversity is higher in the reservoir possibly due to the higher number of niches available through the inundation of the shoreline and the creation of various coves and bays. There is, however, a reduction in biodiversity in the reservoir over time. This reduction could be due to environmental perturbation caused by land-use activities along the shoreline of the reservoir. Although the fish standing stock is relatively low, small artisanal fisheries exist in the reservoir supporting the local communities. In order to maintain sustainability of the fisheries, the local fishers have been practising community-based management since the early 1980s and prior to the official enactment of the Perak State Fisheries Riverine Rules. In general, because of the sensitivity of tropical reservoirs to environmental perturbation as well as limited living space created by the existence of a permanent thermocline, tropical reservoirs should be properly managed so as to protect and maintain their biodiversity and sustainability through wise use of the aquatic resources.</v>
      </c>
      <c r="J493" s="41">
        <f>IF(ISNUMBER(SEARCH("Yes",'2_all_summary'!$H492)),IF(ISNUMBER(SEARCH("Yes",'2_all_summary'!F492)),1,2),IF(ISNUMBER(SEARCH("No",'2_all_summary'!F492)),4,3))</f>
        <v>4</v>
      </c>
    </row>
    <row r="494" spans="7:10" x14ac:dyDescent="0.3">
      <c r="G494" s="41"/>
      <c r="H494" s="41" t="str">
        <f>'2_all_summary'!D493</f>
        <v>Social media as a vehicle for user engagement with local history: A case study in the North East of Scotland</v>
      </c>
      <c r="I494" s="41" t="str">
        <f>'2_all_summary'!E493</f>
        <v>Purpose: The purpose of this paper is to examine issues associated with user engagement on social media with local history in the North East of Scotland and to focus on a case study of the Buckie and District Fishing Heritage Society, a small but very successful and professionally-run community-based local heritage organisation. Design/methodology/approach: A qualitative approach using photo elicitation on social media was deployed in conjunction with analysis of the user interactions and the reach insights provided by Facebook to the page manager. Additionally, a focus group was used. Findings: The research, although focussed on an individual case study, offers significant lessons which are more widely applicable in the local history and cultural heritage social media domain. Key aspects include user engagement and how digital storytelling can assist in the documentation of local communities ultimately contributing to local history research and the broader cultural memory. The significance of the image and the photo elicitation methodology is also explored. Social implications: The research demonstrates new opportunities for engaging users and displaying historical content that can be successfully exploited by community heritage organisations. These are themes which will be developed within the paper. The research also demonstrates the value of photo elicitation in both historical and wider information science fields as a means of obtaining in-depth quality engagement and interaction with users and communities. Originality/value: The research explored the underutilised method of photo elicitation in a local history context with a community possessed of a strong sense of local identity. In addition to exploring the benefits of this method, it presents transferable lessons for how small, community-based history and heritage organisation can engage effectively with their audience. Â© 2018, Emerald Publishing Limited.</v>
      </c>
      <c r="J494" s="41">
        <f>IF(ISNUMBER(SEARCH("Yes",'2_all_summary'!$H493)),IF(ISNUMBER(SEARCH("Yes",'2_all_summary'!F493)),1,2),IF(ISNUMBER(SEARCH("No",'2_all_summary'!F493)),4,3))</f>
        <v>4</v>
      </c>
    </row>
    <row r="495" spans="7:10" x14ac:dyDescent="0.3">
      <c r="G495" s="41"/>
      <c r="H495" s="41" t="str">
        <f>'2_all_summary'!D494</f>
        <v>Revisiting neoliberalism in the oceans: Governmentality and the biopolitics of â€˜improvementâ€™ in the Irish and European fisheries</v>
      </c>
      <c r="I495" s="41" t="str">
        <f>'2_all_summary'!E494</f>
        <v>Foucaultâ€™s account of the emergence of biopolitics in the late 18th century helps frame the political economy of â€˜improvementsâ€™ as an environmental project linked to the well-being of the population. Since the 1970s, biopolitical concerns have shifted towards non-human populations and the reproduction of natural resources and ecosystems. This has become evident in the European fisheries, where after decades of exploitation greatly intensified since the 1960s, the extractive demands of the fishing industry have caught up with the reproductive capacities of most commercially targeted fish stocks. This contradiction has given rise to a new political economy of â€˜improvementsâ€™ that seeks to sustain the biological health of commercially targeted fish populations while maintaining an economically profitable fishing industry. Central to this transition is the active role that fishers are expected to play in sustainably managing the fish stocks they exploit while adapting to â€˜greenâ€™ market opportunities. Tradeable quota systems, eco-accreditation schemes and community-based resource management have all emerged as managerial strategies for inciting the active participation of fishers in this â€˜commonâ€™ project of sustainable development. Drawing on Foucaultâ€™s perspective of governmentality, this paper argues that these strategies represent distinct but overlapping apparatuses of neoliberal governmentality that are representative of broader tendencies within environmental governance today. Â© The Author(s) 2018.</v>
      </c>
      <c r="J495" s="41">
        <f>IF(ISNUMBER(SEARCH("Yes",'2_all_summary'!$H494)),IF(ISNUMBER(SEARCH("Yes",'2_all_summary'!F494)),1,2),IF(ISNUMBER(SEARCH("No",'2_all_summary'!F494)),4,3))</f>
        <v>4</v>
      </c>
    </row>
    <row r="496" spans="7:10" x14ac:dyDescent="0.3">
      <c r="G496" s="41"/>
      <c r="H496" s="41" t="str">
        <f>'2_all_summary'!D495</f>
        <v>Community-Based Fisheries Management: A Global Perspective</v>
      </c>
      <c r="I496" s="41" t="str">
        <f>'2_all_summary'!E495</f>
        <v>Community Based Fisheries Management: A Global Perspective unravels the different aspects of CBFM from different continents and countries. At a time when the population is significantly increasing, with resources decreasing, this resource is directly relevant to helping communities understand and improve fishery production management in a sustainably way. Sections explore various scientific literature on the impact of community-based fishing, participatory management of water bodies, methodologies for studies on community-based fisheries management, and interviews of workers working on community-based fisheries. This information will be most useful to fish farmers, aquaculturists, fish and fishery scientists, research scholars and anyone else interested in this field. Based on 30 years of scientific research, this resource emphasizes the need for the management of resources through the involvement of the local community while also providing a framework for participatory collaboration. Â© 2021 Elsevier Inc. All rights reserved.</v>
      </c>
      <c r="J496" s="41">
        <f>IF(ISNUMBER(SEARCH("Yes",'2_all_summary'!$H495)),IF(ISNUMBER(SEARCH("Yes",'2_all_summary'!F495)),1,2),IF(ISNUMBER(SEARCH("No",'2_all_summary'!F495)),4,3))</f>
        <v>1</v>
      </c>
    </row>
    <row r="497" spans="7:10" x14ac:dyDescent="0.3">
      <c r="G497" s="41"/>
      <c r="H497" s="41" t="str">
        <f>'2_all_summary'!D496</f>
        <v>A case study of community-based seasonally flooded ecosystem management in bangladesh: Proshika experience</v>
      </c>
      <c r="I497" s="41" t="str">
        <f>'2_all_summary'!E496</f>
        <v>Bangladesh is a land of rivers, beels, floodplain, ponds and low-lying areas in which all categories of people are living in the surrounding periphery of these wetlands. The wetland ecosystem of Bangladesh is composed of 10,000 water-bodies or Jahmahals such as haors, baors, beels, rivers, seasonal floodplains, and streams. In Bangladesh about 140 million people are living within 147570 m areas. Out of 10.8 million ha rice area in Bangladesh about 1.40 million ha is seasonally flooded wetland areas, which is suitable for Boro, Amon or floating rice. In the rainy season when rain water comes from the upstream the wetlands are silted up and land becomes submerged, all community members have access to fishing in all the flooded areas because fish is the community property. But nobody cares to remove the silt and or stop silt entering the wetland. The poor people have limited access to natural resources, viz., wetland, land, etc. Proshika works for poverty alleviation since 1976 and provides different types of training, income generating activities and identified farmers-led management technologies for dissemination to the community people all over the country. Proshika adopted these community-based seasonally flooded wetland management techniques within the nine communities in four different agro-ecological and cultural zones in Bangladesh from 1998-2001. The projects were implemented with the collaboration of International Rice Research Institute (IRRI), Bangladesh Rice Research Institute (BRRI), Bangladesh Fisheries Research Institute (BFRI), and WorldFish Center funded by International Fund for Agricultural Development (IFAD). Proshika organized group members, including other stakeholders forming Project Implementation Committee (PIC), for sustainable management of seasonally flooded ecosystem. The PIC consists of 10-15 representatives from different stakeholders of the surrounding area in the respective wetland. The PIC made an agreement among all the stakeholders including poor people for participatory decision-making, which can lead to a management role, responsibilities and benefit distribution purpose of the project. The sharing agreement was made in different range of arrangement, viz., 30-50 and 40-60 percent benefit distributed among the poor and landowners respectively and 20 percent benefit deposited in the PIC joint account for future operation of the activities. Fisher communities have strong social and religious value with norms, which could change after implementation of community-based seasonally flooded wetland management techniques for utilization of sustainable natural resources.</v>
      </c>
      <c r="J497" s="41">
        <f>IF(ISNUMBER(SEARCH("Yes",'2_all_summary'!$H496)),IF(ISNUMBER(SEARCH("Yes",'2_all_summary'!F496)),1,2),IF(ISNUMBER(SEARCH("No",'2_all_summary'!F496)),4,3))</f>
        <v>4</v>
      </c>
    </row>
    <row r="498" spans="7:10" x14ac:dyDescent="0.3">
      <c r="G498" s="41"/>
      <c r="H498" s="41" t="str">
        <f>'2_all_summary'!D497</f>
        <v>Perceptions of ecosystem services and benefits to human well-being from community-based marine protected areas in Kenya</v>
      </c>
      <c r="I498" s="41" t="str">
        <f>'2_all_summary'!E497</f>
        <v>Marine protected areas (MPAs) have historically been implemented and managed in a top-down way, excluding resource-dependent users from planning and management. In response to conflict and non-compliance, the governance of marine resources is increasingly embracing community-based approaches, assuming that by putting communities at the forefront of planning and management, participation will increase, causing positive social and ecological impacts. Given the relative newness of community-based MPAs, this study explores how resource users perceive their impacts on ecosystem services (ES) and human well-being (HWB). This study explores two community-based MPAs called tengefus in Kenya using mixed qualitative methods, including a participatory photography method called photovoice. Participation in and donor support for tengefus influences how resource users perceived tengefus and their impacts on ES and HWB. Individuals who were engaged in the tengefu from the inception or held official positions perceived more positive impacts on ES and HWB compared to those not as involved. Tengefus were often viewed by communities as attractors for external support and funding, positively influencing attitudes and feelings towards conservation. One site, the first tengefu in Kenya, had more external support and was surrounded by positive perceptions, while the other site had little external support and was surrounded by more conflict and mixed perceptions. This study exemplifies the complex social-political dynamics that MPAs create and are embedded within. Community-based MPA initiatives could benefit from ensuring widespread engagement throughout the inception, implementation and management, recognizing and managing expectations around donor support, and not assuming that benefits spillover throughout the community. Â© 2016 Elsevier Ltd</v>
      </c>
      <c r="J498" s="41">
        <f>IF(ISNUMBER(SEARCH("Yes",'2_all_summary'!$H497)),IF(ISNUMBER(SEARCH("Yes",'2_all_summary'!F497)),1,2),IF(ISNUMBER(SEARCH("No",'2_all_summary'!F497)),4,3))</f>
        <v>4</v>
      </c>
    </row>
    <row r="499" spans="7:10" x14ac:dyDescent="0.3">
      <c r="G499" s="41"/>
      <c r="H499" s="41" t="str">
        <f>'2_all_summary'!D498</f>
        <v>Resistance to alternative management in fisheries: Economic and cultural considerations of North Carolina's commercial fishers</v>
      </c>
      <c r="I499" s="41" t="str">
        <f>'2_all_summary'!E498</f>
        <v>Research in recent decades has shown that although conventional fisheries management strategies such as fishing seasons, size limits, or gear restrictions can provide sufficient biological protection to fisheries stocks, they do not necessarily lead to satisfactory social or economic outcomes. In their stead, the merits and shortcomings of a variety of alternate management systems, including individual transferable quotas, have been proposed, implemented, and analyzed. Few investigations, however, have examined actual fishers' preferences for different management systems. Integrating results from a mail survey of North Carolina commercial fishers with their individual harvest histories and sociodemographic profiles shows that economic and cultural variables both play a significant role in management system preference. The analysis introduces the use of the Herfindahl-Hirschman Index (HHI), a measure of investment diversity, as a measure of diversity in fisheries harvests and demonstrates an association with management preferences. Social and family factors are also notable indicators. Â© 2011 Association for Politics and the Life Sciences.</v>
      </c>
      <c r="J499" s="41">
        <f>IF(ISNUMBER(SEARCH("Yes",'2_all_summary'!$H498)),IF(ISNUMBER(SEARCH("Yes",'2_all_summary'!F498)),1,2),IF(ISNUMBER(SEARCH("No",'2_all_summary'!F498)),4,3))</f>
        <v>4</v>
      </c>
    </row>
    <row r="500" spans="7:10" x14ac:dyDescent="0.3">
      <c r="G500" s="41"/>
      <c r="H500" s="41" t="str">
        <f>'2_all_summary'!D499</f>
        <v>Local fisheries management at the Swedish coast: Biological and social preconditions</v>
      </c>
      <c r="I500" s="41" t="str">
        <f>'2_all_summary'!E499</f>
        <v>Most of the Swedish coastal fisheries are not sustainable from either a social, economic or ecological point of view. We propose the introduction of local fisheries management (LFM) as a tool for restructuring the present large-scale management system in order to achieve sustainability. To implement LFM two questions need to be answered: How to distribute the resource fish among different resource user groups? How to restructure present fisheries management to meet the criteria of sustainability? Starting from these questions we describe possible forms of LFM for Swedish coastal fishery supported by recent research. The biological and social preconditions for restructuring fisheries management are derived from an analysis of the ecological and managerial situation in Swedish fishery. Three types of LFM - owner based, user based, and community based management - are analyzed with regard to the tasks to be carried out in LFM, the roles of management groups, and the definition and optimal size of management areas. Â© Royal Swedish Academy of Sciences 2005.</v>
      </c>
      <c r="J500" s="41">
        <f>IF(ISNUMBER(SEARCH("Yes",'2_all_summary'!$H499)),IF(ISNUMBER(SEARCH("Yes",'2_all_summary'!F499)),1,2),IF(ISNUMBER(SEARCH("No",'2_all_summary'!F499)),4,3))</f>
        <v>4</v>
      </c>
    </row>
    <row r="501" spans="7:10" x14ac:dyDescent="0.3">
      <c r="G501" s="41"/>
      <c r="H501" s="41" t="str">
        <f>'2_all_summary'!D500</f>
        <v>Using common-pool resource design principles to assess the viability of community-based fisheries co-management systems in American Samoa and Hawai'i</v>
      </c>
      <c r="I501" s="41" t="str">
        <f>'2_all_summary'!E500</f>
        <v>Community-based fisheries co-management provides a promising path to improve both environmental sustainability and social justice, but the outcomes of co-management programs to date have been mixed. This paper examines two fisheries co-management programs, American Samoa's Community-based Fisheries Management Program (CFMP) and Hawai'i's Community-based Subsistence Fisheries Area (CBSFA) legislation, using a framework of design principles derived from common property theory. The two programs provide an interesting contrast; while American Samoa's CFMP program has been successfully implemented in eleven communities, the Hawai'i program has struggled, with no CBSFA fully implemented for over 20 years. The purpose of this analysis is threefold: to utilize the design principles to assess the likelihood that a given fisheries co-management program will have a successful outcome; to test the design principles to determine how well these principles can serve as predictors for the outcomes seen in these two different programs; and to develop recommendations for how these design principles might be used to strengthen these two programs, as well as improve other fisheries co-management programs and policies in the future. The analysis reveals that the design principles provide a useful framework through which to assess co-management programs. Our analysis reveals that the principles can provide important insights for understanding the differential outcomes of the two programs as well as provide guidance for how these and other programs can be strengthened in the future. Â© 2015 Elsevier Ltd.</v>
      </c>
      <c r="J501" s="41">
        <f>IF(ISNUMBER(SEARCH("Yes",'2_all_summary'!$H500)),IF(ISNUMBER(SEARCH("Yes",'2_all_summary'!F500)),1,2),IF(ISNUMBER(SEARCH("No",'2_all_summary'!F500)),4,3))</f>
        <v>4</v>
      </c>
    </row>
    <row r="502" spans="7:10" x14ac:dyDescent="0.3">
      <c r="G502" s="41"/>
      <c r="H502" s="41" t="str">
        <f>'2_all_summary'!D501</f>
        <v>Narrative assemblages for power-balanced coastal and marine governance. Tara Bandu as a tool for community-based fisheries co-management in Timor-Leste</v>
      </c>
      <c r="I502" s="41" t="str">
        <f>'2_all_summary'!E501</f>
        <v>Poverty alleviation and resource governance are inextricably related. Mainstream resource management has been typically criticized by social scientists for the inherent power imbalances between fishery managers and small-scale fishing communities. Yet, while a number of mechanisms of collective action to address these power imbalances have been developed, they remain undertheorized. This paper builds upon first-hand experience of the authors in assisting the community of Biacou to strengthen the resource management role of a local ban called Tara bandu, as well as a qualitative study conducted one year after its implementation. Our argument is fourfold. First, we suggest that in geographies where mainstream resource management cannot be implemented, strengthening custom-based institutions in hybrid mechanisms provides an opportunity to promote a more sustainable use of coastal and marine resources in a cost-effective manner. Second, by analyzing the different narratives that were embedded in the process, we argue that community-based fisheries co-management can benefit from creating narrative assemblages. Third, we explore how the principles of agnosticism, generalized symmetry, and free association can be integrated in the work of fisheries managers to neutralize power imbalances with fishing communities. Fourth, we contribute to the current conceptualization of hybrid organizations in fisheries co-management. Â© 2018, Springer-Verlag GmbH Germany, part of Springer Nature.</v>
      </c>
      <c r="J502" s="41">
        <f>IF(ISNUMBER(SEARCH("Yes",'2_all_summary'!$H501)),IF(ISNUMBER(SEARCH("Yes",'2_all_summary'!F501)),1,2),IF(ISNUMBER(SEARCH("No",'2_all_summary'!F501)),4,3))</f>
        <v>4</v>
      </c>
    </row>
    <row r="503" spans="7:10" x14ac:dyDescent="0.3">
      <c r="G503" s="41"/>
      <c r="H503" s="41" t="str">
        <f>'2_all_summary'!D502</f>
        <v>Reliability of community-based data monitoring in the Olifants River estuary (South Africa)</v>
      </c>
      <c r="I503" s="41" t="str">
        <f>'2_all_summary'!E502</f>
        <v>The promulgation of new fisheries policies and laws in South Africa in the late 1990s has provided opportunities for historically disadvantaged communities to access resources that were unequally distributed in the past. The Marine Living Resources Act of 1998, is one such piece of legislation that aims to create more equitable access to marine resources. However, research suggests that post-apartheid policy and legal reform in the fisheries sector have neglected artisanal fishers. This sector is still restricted in their access to fisheries resources, and their input into management, particularly with regard to their role as partners in the assessment, monitoring and management of resources, has been largely overlooked. In this paper, the analysis of information generated by a community-based monitoring program in a gillnet fishery on the Olifants River (Western Cape, South Africa) confirms the value of involving local fishers in the collection and analysis of data related to their fishing activities. Results demonstrated that: (1) Fisheries data collected by community-based monitors are reliable and can make a useful contribution to management decisions; (2) 63% of the target species captured are mature fish and the resource appears to be sustainably exploited; and (3) the incidental catch is negligible. Furthermore, the results provide useful information that might influence government policy proposals to implement a total ban on gillnetting in all South African estuaries. Â© 2008.</v>
      </c>
      <c r="J503" s="41">
        <f>IF(ISNUMBER(SEARCH("Yes",'2_all_summary'!$H502)),IF(ISNUMBER(SEARCH("Yes",'2_all_summary'!F502)),1,2),IF(ISNUMBER(SEARCH("No",'2_all_summary'!F502)),4,3))</f>
        <v>4</v>
      </c>
    </row>
    <row r="504" spans="7:10" x14ac:dyDescent="0.3">
      <c r="G504" s="41"/>
      <c r="H504" s="41" t="str">
        <f>'2_all_summary'!D503</f>
        <v>Co-operation or capture? The paradox of co-management and community participation in natural resource management and environmental policy-making</v>
      </c>
      <c r="I504" s="41" t="str">
        <f>'2_all_summary'!E503</f>
        <v>This article examines the conditions under which community-based management or co-management is likely to result in either (i) successful collaboration between a state agency and a local community or (ii) 'capture' of a public agency by private or special interests. The article focuses on the role of state agencies in the creation and maintenance of successful co-management regimes and discusses how state agencies can facilitate the creation of social trust while retaining independence and a concern for broader public interests. The author argues that a combination of bureaucratic autonomy and an effective, independent judiciary is an important institutional component for success. The argument is illustrated with the case of a co-management regime for salmon fisheries in the US Pacific Northwest.</v>
      </c>
      <c r="J504" s="41">
        <f>IF(ISNUMBER(SEARCH("Yes",'2_all_summary'!$H503)),IF(ISNUMBER(SEARCH("Yes",'2_all_summary'!F503)),1,2),IF(ISNUMBER(SEARCH("No",'2_all_summary'!F503)),4,3))</f>
        <v>4</v>
      </c>
    </row>
    <row r="505" spans="7:10" x14ac:dyDescent="0.3">
      <c r="G505" s="41"/>
      <c r="H505" s="41" t="str">
        <f>'2_all_summary'!D504</f>
        <v>Voodoo versus fishing committees: The role of traditional and contemporary institutions in fisheries management</v>
      </c>
      <c r="I505" s="41" t="str">
        <f>'2_all_summary'!E504</f>
        <v>We study the co-existence of two community-based institutions for fisheries management in Benin: a traditional institution embedded in the Voodoo religion and a recent secular institution in the form of fishing committees. Using household survey data on fishing activities, we find that rules of both institutions have a statistically significant but small impact on the use of unsustainable fishing gear. We further find that Voodoo fishers who break the traditional Voodoo-based rule follow the fishing committee rule to the same extent as other fishers. This finding is consistent with a possible transition from the traditional Voodoo-based institution to the secular fishing committee institution. More research is needed to fully assess the effectiveness of, and interactions between, the two institutions. Â© 2015 Elsevier B.V.</v>
      </c>
      <c r="J505" s="41">
        <f>IF(ISNUMBER(SEARCH("Yes",'2_all_summary'!$H504)),IF(ISNUMBER(SEARCH("Yes",'2_all_summary'!F504)),1,2),IF(ISNUMBER(SEARCH("No",'2_all_summary'!F504)),4,3))</f>
        <v>4</v>
      </c>
    </row>
    <row r="506" spans="7:10" x14ac:dyDescent="0.3">
      <c r="G506" s="41"/>
      <c r="H506" s="41" t="str">
        <f>'2_all_summary'!D505</f>
        <v>The peri-urban interface: Approaches to sustainable natural and human resource use</v>
      </c>
      <c r="I506" s="41" t="str">
        <f>'2_all_summary'!E505</f>
        <v>Peri-urban interfaces-the zones where urban and rural areas meet-suffer from the greatest problems to humans caused by rapid urbanization, including intense pressures on resources, slum formation, lack of adequate services such as water and sanitation, poor planning and degradation of farmland. These areas, home to hundreds of millions of people, face unique problems and need distinctive and innovative approaches and solutions. This book, authored by top researchers and practitioners, covers the full breadth and depth of the impacts of rapid urbanization on livelihoods, poverty and resources in the peri-urban zones in diverse African, Asian, Latin American and Caribbean contexts. Topics include peri-urban resource sustainability, ecosystems and societies and environmental changes in peri-urban zones. Rich case studies cover production systems and livelihoods including the impacts of irrigated vegetable production, horticulture, dairy enterprises, waste-fed fisheries and pastoral livelihoods. Also addressed are planning and development issues in the peri-urban interface including the difficulty in achieving sustainability, conflict and cooperation over resources, and a fresh look at the relationship between people and their environment. The final part of the book presents policies and strategies for promoting and measuring sustainability in peri-urban zones including community-based waste management, the co-management of watersheds and empowerment of the poor. This book is the most comprehensive examination of the challenges and solutions facing the people and environments of peri-urban zones and is essential reading for all practitioners, students and academics in geography and development. Â© Duncan Mc Gregor, David Simon and Donald Thompson, 2006.</v>
      </c>
      <c r="J506" s="41">
        <f>IF(ISNUMBER(SEARCH("Yes",'2_all_summary'!$H505)),IF(ISNUMBER(SEARCH("Yes",'2_all_summary'!F505)),1,2),IF(ISNUMBER(SEARCH("No",'2_all_summary'!F505)),4,3))</f>
        <v>4</v>
      </c>
    </row>
    <row r="507" spans="7:10" x14ac:dyDescent="0.3">
      <c r="G507" s="41"/>
      <c r="H507" s="41" t="str">
        <f>'2_all_summary'!D506</f>
        <v>Past, present and future of fishery management on one of the world's last remaining pristine great lakes: Great Bear Lake, Northwest Territories, Canada</v>
      </c>
      <c r="I507" s="41" t="str">
        <f>'2_all_summary'!E506</f>
        <v>Great Bear Lake, Northwest Territories, Canada supports important sport and aboriginal-subsistence fisheries and is among the last remaining pristine great lakes of the world. The lake's unique ecology is characterized by a harsh subarctic climate, low productivity and species diversity, and high intraspecific diversity of lake trout. These aspects in combination with geographical remoteness present special challenges to the management of two exceptionally different fisheries. The history of its management has not been well documented or reviewed; therefore, our objectives in this paper were to summarize the history and status of Great Bear Lake's fisheries and their management, and to identify gaps in knowledge, future challenges, and actions required to meet those challenges. Prior to 1970, management goals for the lake had not been established formally, and harvest numbers and biological characteristics of fish were unknown. To reduce data gaps, creel surveys, gillnet assessments, fish tagging, and subsistence monitoring were implemented. During the 1980s, Canada established the management goal of conserving a high quality sport fishery, while protecting aboriginal access to the subsistence fishery. On the basis of assessment data, lodge harvest quotas, lodge guest capacity limits, individual angler harvest limits, and angler licensing were among the management actions taken to achieve that goal. Since 2005, decision making has been guided by the "water heart," a management plan for Great Bear Lake. Management has since evolved into a complex co-management system among aboriginal, territorial, and federal governments. Changes in regulations, sport trophy and tourism industries, subsistence resource use, and social and cultural norms and practices contributed to changes in the Great Bear Lake fishery and its management. In the future, anthropogenic and climate change are the two main challenges facing co-management of the lake's resources. We recommend the adoption of an ecosystem approach to management, establishment of a fishery technical committee, reformulation of the current plan, explicit commitment to evaluation, conducting community-based monitoring, and development and use of a joint strategic plan among co-managers to describe how to interact and implement the Great Bear Lake management plan. Â© 2012 Springer Science+Business Media Dordrecht.</v>
      </c>
      <c r="J507" s="41">
        <f>IF(ISNUMBER(SEARCH("Yes",'2_all_summary'!$H506)),IF(ISNUMBER(SEARCH("Yes",'2_all_summary'!F506)),1,2),IF(ISNUMBER(SEARCH("No",'2_all_summary'!F506)),4,3))</f>
        <v>4</v>
      </c>
    </row>
    <row r="508" spans="7:10" x14ac:dyDescent="0.3">
      <c r="G508" s="41"/>
      <c r="H508" s="41" t="str">
        <f>'2_all_summary'!D507</f>
        <v>Dynamics of Community Based Coastal Resource Management in Wabula Village, Buton Regency</v>
      </c>
      <c r="I508" s="41" t="str">
        <f>'2_all_summary'!E507</f>
        <v>Coastal Resources Management was carried out by the community have been displaced by government's role which tends prefer to capital investors. The consequence of controlling local communities was becoming weak, and competing got benefit from capital entrepreneurs. The aims of this study were (1)the dynamics of the implementation of coastal resource management in the community, (2)the application of the basic principles of traditional-based coastal resource management and programs, (3)key factors that influence the existence of traditional resource-based resource management systems and programs. The results of the study found that the dynamics of the implementation of community based coastal resource management was constructed by a socio-cultural order that continued to develop in accordance with the demands of the times. The creation of a management system based on its dynamic program was based on the level of needs and sustainability of the ecosystem determined by the Ministry of Fisheries included in the COREMAP program. The application of the basic principles of community-based coastal resource management is very dynamic and manifested on a local conceptual basis. The key factors these influencing the existence of a community based coastal resource management system rested in the weakness of the authority exercised by the parabela. Â© Published under licence by IOP Publishing Ltd.</v>
      </c>
      <c r="J508" s="41">
        <f>IF(ISNUMBER(SEARCH("Yes",'2_all_summary'!$H507)),IF(ISNUMBER(SEARCH("Yes",'2_all_summary'!F507)),1,2),IF(ISNUMBER(SEARCH("No",'2_all_summary'!F507)),4,3))</f>
        <v>4</v>
      </c>
    </row>
    <row r="509" spans="7:10" x14ac:dyDescent="0.3">
      <c r="G509" s="41"/>
      <c r="H509" s="41" t="str">
        <f>'2_all_summary'!D508</f>
        <v>Modified decision support protocol for a small-scale multi-species marine fish hatchery of the Catanduanes State University, Philippines</v>
      </c>
      <c r="I509" s="41" t="str">
        <f>'2_all_summary'!E508</f>
        <v>This paper presents a modified decision support protocol for a multi-species marine hatchery project as an income generating project of the Catanduanes State University (CSU) in tropical Philippines (lat. 13Â° 53â€™00â€; long. 124Â° 11â€™00â€ to 124Â° 23â€™00). An old non-functional fish hatchery-nursery facility of the university was re-developed in support of the expanding opportunities for reducing food insecurity and poverty alleviation in this island province. In the decision support tool, a site selection process for the multi-species fish hatchery facility of the community-based hatchery, nursery and natural food management in support of an aqua-silvicuture program was trialled for possible scaling in other locations with flexibility in the operation in any particular season of the year having extreme weather conditions of storminess, flooding and tidal surges. Â© 2016, BIOFLUX SRL. All rights reserved.</v>
      </c>
      <c r="J509" s="41">
        <f>IF(ISNUMBER(SEARCH("Yes",'2_all_summary'!$H508)),IF(ISNUMBER(SEARCH("Yes",'2_all_summary'!F508)),1,2),IF(ISNUMBER(SEARCH("No",'2_all_summary'!F508)),4,3))</f>
        <v>4</v>
      </c>
    </row>
    <row r="510" spans="7:10" x14ac:dyDescent="0.3">
      <c r="G510" s="41"/>
      <c r="H510" s="41" t="str">
        <f>'2_all_summary'!D509</f>
        <v>Fisheries management influences phytoplankton biomass of Amazonian floodplain lakes</v>
      </c>
      <c r="I510" s="41" t="str">
        <f>'2_all_summary'!E509</f>
        <v>Tropical floodplains secure the protein supply of millions of people, but only sound management can ensure the long-term continuity of such ecosystem services. Overfishing is a widespread threat to multitrophic systems, but how it affects ecosystem functioning is poorly understood, particularly in tropical freshwater food webs. Models based on temperate lakes frequently assume that primary producers are mostly bottom-up controlled by nutrient and light limitations, with negligible effects of top-down forces. Yet this assumption remains untested in complex tropical freshwater systems experiencing marked spatiotemporal variation. We use consolidated community-based fisheries management practices and spatial zoning to test the relative importance of bottom-up versus top-down drivers of phytoplankton biomass, controlling for the influence of local to landscape heterogeneity. Our study focuses on 58 large Amazonian floodplain lakes under different management regimes that resulted in a gradient of apex-predator abundance. These lakes, distributed along ~600Â km of a major tributary of the Amazon River, varied widely in size, structure, landscape context, and hydrological seasonality. Using generalised linear models, we show that community-based fisheries management, which controls the density of apex predators, is the strongest predictor of phytoplankton biomass during the dry season, when lakes become discrete landscape units. Water transparency also emerges as an important bottom-up factor, but phosphorus, nitrogen and several lake and landscape metrics had minor or no effects on phytoplankton biomass. During the wet-season food pulse, when lakes become connected to adjacent water bodies and homogenise the landscape, only lake depth explained phytoplankton biomass. Synthesis and applications. Tropical freshwaters fisheries typically assume that fish biomass is controlled by bottom-up mechanisms, so that overexploitation of large predators would not affect overall ecosystem productivity. Our results, however, show that top-down forces are important drivers of primary productivity in tropical lakes, above and beyond the effects of bottom-up factors. This helps us to understand the enormous success of community-based â€˜fishing agreementsâ€™ in the Amazon. Multiple stakeholders should embrace socio-ecological management practices that shape both bottom-up and top-down forces to ensure biodiversity protection, sustainable fisheries yields and food security for local communities and regional economies. Â© 2020 The Authors. Journal of Applied Ecology published by John Wiley &amp; Sons Ltd on behalf of British Ecological Society</v>
      </c>
      <c r="J510" s="41">
        <f>IF(ISNUMBER(SEARCH("Yes",'2_all_summary'!$H509)),IF(ISNUMBER(SEARCH("Yes",'2_all_summary'!F509)),1,2),IF(ISNUMBER(SEARCH("No",'2_all_summary'!F509)),4,3))</f>
        <v>4</v>
      </c>
    </row>
    <row r="511" spans="7:10" x14ac:dyDescent="0.3">
      <c r="G511" s="41"/>
      <c r="H511" s="41" t="str">
        <f>'2_all_summary'!D510</f>
        <v>An introduction to Japanese and French fisheries</v>
      </c>
      <c r="I511" s="41" t="str">
        <f>'2_all_summary'!E510</f>
        <v>Fisheries and aquaculture in Japan and France are very different in terms of scale and management schemes. Japan has developed a unique mixed system of community-based coastal management and licensing schemes for off-shore and distant-water fisheries, Increasing demand, changes in consumption and the heavy constraint of access limitation to third countries' waters, make Japan more and more dependent on imports. Though few effort and access-limitation schemes are implemented locally in France, most of the management rules comply with the Common Fisheries Policy (CFP). The basic lines are the technical measures, the Total Allowable Catches (TACs) allocated to quotas at the regional level, and the reduction of the fleet size in accordance with the Multiannual Guidance Programme. Fleet reduction to increase productivity and stabilization of fishermen's incomes are the main objectives for the coming years. Producers Organizations (POs) play an increasing role. -from Authors</v>
      </c>
      <c r="J511" s="41">
        <f>IF(ISNUMBER(SEARCH("Yes",'2_all_summary'!$H510)),IF(ISNUMBER(SEARCH("Yes",'2_all_summary'!F510)),1,2),IF(ISNUMBER(SEARCH("No",'2_all_summary'!F510)),4,3))</f>
        <v>4</v>
      </c>
    </row>
    <row r="512" spans="7:10" x14ac:dyDescent="0.3">
      <c r="G512" s="41"/>
      <c r="H512" s="41" t="str">
        <f>'2_all_summary'!D511</f>
        <v>A community-based geotourism entrepreneurship: A case of Kilim geopark, Malaysia</v>
      </c>
      <c r="I512" s="41" t="str">
        <f>'2_all_summary'!E511</f>
        <v>Geotourism is a growing industry in Malaysia. The United Nations Educational, Scientific and Cultural Organisation's (UNESCO) has included Langkawi's 99 islands in its global geopark network. One of the most popular geopark sites in Langkawi is Kilim Karst, originally developed as a fishing community under the management of the Kilim Community Cooperative Society (KCCS). Following Kilim's recognition as a geopark, the role of the KCCS has evolved to encompass the management of local geotourism activities, ensuring that the community's involvement is consistent with UNESCO's sustainable development benchmarks. This study discusses the role played by geoparks and geotourism in the cooperative community entrepreneurship of local populations. Using the interview method, the authors consider the role of community-based entrepreneurships in developing geotourism in Kilim. With the full cooperation of the local government, the KCCS helps to develop local entrepreneurs who lack fundamental business knowledge. The authors review the performance of the KCCS based on their 2011-2014 annual general meeting report. The results of this review, coupled with the growing number of tourists, reveal the success of the KCCS' commitment to supporting local entrepreneurship. The proceeds of these activities have subsequently been redirected to the diversification of the KCCS' business portfolio for the sustainability of the community. Copyright Â© 2016, IGI Global.</v>
      </c>
      <c r="J512" s="41">
        <f>IF(ISNUMBER(SEARCH("Yes",'2_all_summary'!$H511)),IF(ISNUMBER(SEARCH("Yes",'2_all_summary'!F511)),1,2),IF(ISNUMBER(SEARCH("No",'2_all_summary'!F511)),4,3))</f>
        <v>4</v>
      </c>
    </row>
    <row r="513" spans="7:10" x14ac:dyDescent="0.3">
      <c r="G513" s="41"/>
      <c r="H513" s="41" t="str">
        <f>'2_all_summary'!D512</f>
        <v>The promise of community - based fishery resource management</v>
      </c>
      <c r="I513" s="41" t="str">
        <f>'2_all_summary'!E512</f>
        <v>Environmental change may pose threats to the ecosystems of natural resources such as the fisheries. It may affect the renewability of the resources which in turn affects the livelihoods of local communities relying on those resources unless managed soundly. To understand how sound management of the fishery resources could be achieved together with the fishermen community, this paper analyses the sensibility of a community-based management of the natural ecosystem as a means to enhance the economic wellbeing of local small-scale fishermen. Two case studies were conducted in Malaysia for this purpose wherein the success factors of the community based fishery resource management projects (the Komuniti Pengurusan Sumber Perikanan or KPSP) initiated by the Malaysian Department of Fishery were scrutinised. It was found that the main reason for the projects' success was the existence of an implementation will to redress the triple problems of legal ownership, access to ecosystems and political marginalization of the fishermen. In conclusion, the KPSP model represented approaches worthy of further emulation in the developing world although further research would show the way how the model could be improved and customised according to the unique contexts of other fishermen communities. Â© IDOSI Publications. 2011.</v>
      </c>
      <c r="J513" s="41">
        <f>IF(ISNUMBER(SEARCH("Yes",'2_all_summary'!$H512)),IF(ISNUMBER(SEARCH("Yes",'2_all_summary'!F512)),1,2),IF(ISNUMBER(SEARCH("No",'2_all_summary'!F512)),4,3))</f>
        <v>4</v>
      </c>
    </row>
    <row r="514" spans="7:10" x14ac:dyDescent="0.3">
      <c r="G514" s="41"/>
      <c r="H514" s="41" t="str">
        <f>'2_all_summary'!D513</f>
        <v>The reimplementation of the Ra'ui: Coral reef management in Rarotonga, Cook Islands</v>
      </c>
      <c r="I514" s="41" t="str">
        <f>'2_all_summary'!E513</f>
        <v>This research focuses on coral reef health in the South Pacific region, an area of high global coral diversity. Coral reef health surrounding two study sites in Rarotonga. Cook Islands, has been assessed in areas that have not been previously surveyed. Each study site has distinct differences based upon marine management practices. Marine management practices are identified and described and some historical reasons as why they exist are discussed. Data are also presented on the ecological condition (coral coverage, number of coral species. clonal condition, disease, and presence and absence of bioindicators). This interdisciplinary research methodology includes both ecological and social data collection to further understand human-environment interactions. In comparing the reefs with different management practices. I argue that the implementation of traditional marine social institutions as exemplified in this case study of the Ra'ui in Rarotonga, Cook Islands, is an effective conservation management tool and is improving coral reef health. The Ra'ui site has significantly higher species diversity/Mortality Index (F = 2.63).</v>
      </c>
      <c r="J514" s="41">
        <f>IF(ISNUMBER(SEARCH("Yes",'2_all_summary'!$H513)),IF(ISNUMBER(SEARCH("Yes",'2_all_summary'!F513)),1,2),IF(ISNUMBER(SEARCH("No",'2_all_summary'!F513)),4,3))</f>
        <v>2</v>
      </c>
    </row>
    <row r="515" spans="7:10" x14ac:dyDescent="0.3">
      <c r="G515" s="41"/>
      <c r="H515" s="41" t="str">
        <f>'2_all_summary'!D514</f>
        <v>Fishing for Power: Incursions of the Ugandan Authoritarian State</v>
      </c>
      <c r="I515" s="41" t="str">
        <f>'2_all_summary'!E514</f>
        <v>A few months before Ugandaâ€™s 2016 presidential elections, the government issued an executive order dissolving community-based Beach Management Units, the local and democratic governance bodies responsible for managing fishing activities. The official narrative cited rampant corruption and the exploitation of Ugandaâ€™s valuable fishing resources as justification for the suspension. A popular counternarrative, howeverâ€”told in carrying whispers at fishing landing sites around Lake Victoriaâ€”painted the order as President Museveniâ€™s attempt to secure votes during a tough presidential campaign. Drawing on seven months of ethnographic research on fisheries management in Uganda and critical studies on the nexus of coloniality, securitization, and common pool resource theories, this article analyzes sociopolitical narratives around fisheries governance a year before and after the presidential elections in Uganda. The author illustrates how recent policy changes in the countryâ€™s fisheries governance sector are underlined by a powerful narrative of peace and security and argues that the political intervention can be interpreted as efforts by the national government to secure the ruling eliteâ€™s increasingly authoritarian hold on state power. Key Words: authoritarianism, coloniality, fisheries governance, securitization, Uganda. Â© 2019, Â© 2019 by American Association of Geographers.</v>
      </c>
      <c r="J515" s="41">
        <f>IF(ISNUMBER(SEARCH("Yes",'2_all_summary'!$H514)),IF(ISNUMBER(SEARCH("Yes",'2_all_summary'!F514)),1,2),IF(ISNUMBER(SEARCH("No",'2_all_summary'!F514)),4,3))</f>
        <v>4</v>
      </c>
    </row>
    <row r="516" spans="7:10" x14ac:dyDescent="0.3">
      <c r="G516" s="41"/>
      <c r="H516" s="41" t="str">
        <f>'2_all_summary'!D515</f>
        <v>Climate change impacts outweigh conservation efforts in coral reefs that are highly exposed to thermal stresses in Zanzibar, Tanzania</v>
      </c>
      <c r="I516" s="41" t="str">
        <f>'2_all_summary'!E515</f>
        <v>With a greater range of management practices and so many threats to coral reefs, assessing coral reef resilience using social-ecological approaches is an important way towards understanding the climatic and non-climatic impacts, and proper conservation efforts in coral reefs. In this study, six reefs (Changuu, Chapwani, Chumbe, Kizimkazi, Mnemba East and Mnemba West) were selected as case study sites to explore resilience potential of coral reefs in Zanzibar in relation to contrasting conservation strategies. Data were collected through household surveys, key informant interviews and biological survey (line-intercept transect and direct observations). Results showed that, Chumbe reefs was perceived to be highly protected followed by Kizimkazi reefs, while Changuu and Chapwani were considered to be less protected. Fishing pressure, climate change, inadequate management and pollution were regarded as the most critical drivers of coral reefs degradation. Coral bleaching was identified to be a main cause of coral reef damage by communities in Chumbe and Mnemba East, whereas inadequate management, pollution and uncontrolled tourisms were identified as the major driver by those in Changuu and Chapwani. Overall, reefs from Kizimkazi was found to have the highest resilience potential as it is under community-based conservation compared to other reefs. We conclude that coral reef resilience is context-specific and influenced by multiple factors, and although conservation efforts have a positive impact on coral reef health, climate change effects outweigh conservation efforts in reefs that are highly exposed to thermal stresses, such as the Chumbe and Mnemba East reefs. We recommend further promotion of viable alternative livelihood activities to reef reliant communities and collaborative management for the improvement of corals' resilience and conservation in the study area. Â© 2023 Elsevier Ltd</v>
      </c>
      <c r="J516" s="41">
        <f>IF(ISNUMBER(SEARCH("Yes",'2_all_summary'!$H515)),IF(ISNUMBER(SEARCH("Yes",'2_all_summary'!F515)),1,2),IF(ISNUMBER(SEARCH("No",'2_all_summary'!F515)),4,3))</f>
        <v>4</v>
      </c>
    </row>
    <row r="517" spans="7:10" x14ac:dyDescent="0.3">
      <c r="G517" s="41"/>
      <c r="H517" s="41" t="str">
        <f>'2_all_summary'!D516</f>
        <v>Womenâ€™s bargaining power and household expenditure in Indonesia: the role of gender-differentiated assets and social capital</v>
      </c>
      <c r="I517" s="41" t="str">
        <f>'2_all_summary'!E516</f>
        <v>Using the Indonesian setting with its cultural heterogeneity, this paper examines womenâ€™s bargaining power in the distribution of household expenditures. Womenâ€™s share of assets and participation in community-based organizations and development in the village is used to approach bargaining power. This study employs the Indonesian longitudinal dataset from the Indonesia Family Life Survey. The results show that womenâ€™s share of assets has negative effect on adult goods expenditure. This finding confirms that womenâ€™s share of asset explicitly increase women autonomy not to allocate the budget share on adult goods expenditure which is identical to male domination. Womenâ€™s share of assets also has positive and substantial effect on richer nutrients expenditure such as meat and fish and dairy products. It is also found that women participation in the community-based organization in the village has negative and significant effect on budget share of staple food and adult goods expenditure. This finding embraces the importance of womenâ€™s power in the household particularly in terms of distribution of household expenditures to the spending that increase the welfare of the household. Â© 2018, Springer Nature B.V.</v>
      </c>
      <c r="J517" s="41">
        <f>IF(ISNUMBER(SEARCH("Yes",'2_all_summary'!$H516)),IF(ISNUMBER(SEARCH("Yes",'2_all_summary'!F516)),1,2),IF(ISNUMBER(SEARCH("No",'2_all_summary'!F516)),4,3))</f>
        <v>4</v>
      </c>
    </row>
    <row r="518" spans="7:10" x14ac:dyDescent="0.3">
      <c r="G518" s="41"/>
      <c r="H518" s="41" t="str">
        <f>'2_all_summary'!D517</f>
        <v>Establishment of Community Managed Fisheriesâ€™ Closures in Kenya: Early Evolution of the Tengefu Movement</v>
      </c>
      <c r="I518" s="41" t="str">
        <f>'2_all_summary'!E517</f>
        <v>Community-based management (CBM) could be an essential tool to prevent the depletion of marine resources in the Western Indian Ocean region. In Kenya, political pressure to strengthen local governance, has led to adoption of CBM as a way of reducing over-exploitation and managing the competing uses and impacts on the marine environment. Several communities in Kenya have embraced CBM and have set aside or closed previously fished areas to enhance recovery of fisheries and biodiversity. These community fisheries closures (locally called tengefu), despite being degraded, may recover to finfish abundances and biodiversity levels similar to established MPAs or above thresholds for maintaining some ecological services. Communities see their direct involvement and control of these tengefu as more likely to result in benefits flowing directly to them. Community closures are also important for articulating and resolving community values and strengthening their management capacity. Here, we describe the evolution of the tengefu movement in Kenya and combine information from focus group discussions, interviews, underwater surveys and boundary marking to evaluate the current status, opportunities and challenges facing these tengefu. We show that in some cases community closures suffer from slow and incomplete national and local legislative processes, challenges to compliance, and weak management. Â© 2016 Taylor &amp; Francis Group, LLC.</v>
      </c>
      <c r="J518" s="41">
        <f>IF(ISNUMBER(SEARCH("Yes",'2_all_summary'!$H517)),IF(ISNUMBER(SEARCH("Yes",'2_all_summary'!F517)),1,2),IF(ISNUMBER(SEARCH("No",'2_all_summary'!F517)),4,3))</f>
        <v>4</v>
      </c>
    </row>
    <row r="519" spans="7:10" x14ac:dyDescent="0.3">
      <c r="G519" s="41"/>
      <c r="H519" s="41" t="str">
        <f>'2_all_summary'!D518</f>
        <v>â€œAcceptableâ€ and â€œunacceptableâ€ poachers: Lessons in managing poaching from the Galician shellfish sector</v>
      </c>
      <c r="I519" s="41" t="str">
        <f>'2_all_summary'!E518</f>
        <v>One of the salient features of shellfish poaching in Galicia (NW Spain) is that in certain cases the illegal extraction of shellfish is tolerated by licensed users of this resource. Since the Galician shellfish industry operates on a co-management basis the differentiation between â€œacceptableâ€ and â€œunacceptableâ€ poachers will impact both the management of the activity and the fight against poaching. The main objective of this study was to reveal in what circumstances and under what conditions shellfish poaching is tolerated by Galician shellfish-harvesting communities, noting its implications for political action. The conclusion was that â€œacceptableâ€ poaching is associated with i) poachers being members of the community of licensed shellfish harvesters and ii) the harvesting of shellfish is either for self-consumption or performed by people acknowledged by the community to be financially hard-pressed and needy. In management terms, this tolerance of a certain kind of poacher required the introduction of informal community-based arrangements that made it possible to find pragmatic solutions to the problems of poaching, which in some cases resulted in a collective benefit for the shellfish-harvesting communities concerned. The raw data used in this study was obtained by performing 55 surveys and 48 in-depth interviews with leading members of fishermen's associations. Â© 2017 Elsevier Ltd</v>
      </c>
      <c r="J519" s="41">
        <f>IF(ISNUMBER(SEARCH("Yes",'2_all_summary'!$H518)),IF(ISNUMBER(SEARCH("Yes",'2_all_summary'!F518)),1,2),IF(ISNUMBER(SEARCH("No",'2_all_summary'!F518)),4,3))</f>
        <v>4</v>
      </c>
    </row>
    <row r="520" spans="7:10" x14ac:dyDescent="0.3">
      <c r="G520" s="41"/>
      <c r="H520" s="41" t="str">
        <f>'2_all_summary'!D519</f>
        <v>Institutional and ecological interplay for successful self-governance of community-based fisheries</v>
      </c>
      <c r="I520" s="41" t="str">
        <f>'2_all_summary'!E519</f>
        <v>The goal of this paper is to improve our understanding of the role of institutional arrangements and ecological factors that facilitate the emergence and sustainability of successful collective action in small-scale fishing social-ecological systems. Using a modified logistic growth function, we simulate how ecological factors (i.e. carrying capacity) affect small-scale fishing communities with varying degrees of institutional development (i.e. timeliness to adopt new institutions and the degree to which harvesting effort is reduced), in their ability to avoid overexploitation. Our results show that strong and timely institutions are necessary but not sufficient to maintain sustainable harvests over time. The sooner communities adopt institutions, and the stronger the institutions they adopt, the more likely they are to sustain the resource stock. Exactly how timely the institutions must be adopted, and by what amount harvesting effort must be diminished, depends on the ecological carrying capacity of the species at the particular location. Small differences in the carrying capacity between fishing sites, even under scenarios of similar institutional development, greatly affects the likelihood of effective collective action. Â© 2009 Elsevier B.V. All rights reserved.</v>
      </c>
      <c r="J520" s="41">
        <f>IF(ISNUMBER(SEARCH("Yes",'2_all_summary'!$H519)),IF(ISNUMBER(SEARCH("Yes",'2_all_summary'!F519)),1,2),IF(ISNUMBER(SEARCH("No",'2_all_summary'!F519)),4,3))</f>
        <v>4</v>
      </c>
    </row>
    <row r="521" spans="7:10" x14ac:dyDescent="0.3">
      <c r="G521" s="41"/>
      <c r="H521" s="41" t="str">
        <f>'2_all_summary'!D520</f>
        <v>'If you don't fish, you are not a Caprivian': Freshwater fisheries in Caprivi, Namibia</v>
      </c>
      <c r="I521" s="41" t="str">
        <f>'2_all_summary'!E520</f>
        <v>The Caprivi region is little known as it was virtually closed to outsiders until Namibia's independence in 1990, owing to South Africa's military operations in the region. The focus of this article is the region's freshwater fisheries, which are important both in economic and socio-cultural terms, although they are currently under considerable pressure. Conventional management policies have tended either to favour an active role by community-based institutions or external management by government institutions. While the optimal management solution in Caprivi would be integrated co-management, it is argued that a general weakness of analytical approaches to natural resource management is their inadequate attention to the broader political and economic context. In the case of Caprivi, the political importance of traditional authorities, and the concomitant limited legitimacy of central government institutions, represent severe challenges to successful, integrated co-management.</v>
      </c>
      <c r="J521" s="41">
        <f>IF(ISNUMBER(SEARCH("Yes",'2_all_summary'!$H520)),IF(ISNUMBER(SEARCH("Yes",'2_all_summary'!F520)),1,2),IF(ISNUMBER(SEARCH("No",'2_all_summary'!F520)),4,3))</f>
        <v>4</v>
      </c>
    </row>
    <row r="522" spans="7:10" x14ac:dyDescent="0.3">
      <c r="G522" s="41"/>
      <c r="H522" s="41" t="str">
        <f>'2_all_summary'!D521</f>
        <v>Stakeholder participation in lake management in Wisconsin (USA)</v>
      </c>
      <c r="I522" s="41" t="str">
        <f>'2_all_summary'!E521</f>
        <v>The State of Wisconsin (USA) has 15Â 000 natural lakes. Many of these lakes are managed by the Wisconsin Department of Natural Resources pursuant to their mandate as the State's natural resources conservation agency. This level of management is primarily focused on issuance of hunting and fishing licences, boating licences and administration of relevant State regulations. Supporting this governmental function is a network of stakeholders who are organized under the auspices of various statewide programmes, such as the Citizen Lake Monitoring Network, or formed into local community-based organizations. These organizations include special purpose units of government, principally public inland lake protection and rehabilitation districts, as well as private associations, some of which might be incorporated under Wisconsin law and/or granted federal non-profit status. This article describes the various organizational options open to lake stakeholders and outlines the types of activities in which they engage. Lessons learned through this active programme of stakeholder participation are used to illustrate the value of this range of organizations. Â© 2013 Wiley Publishing Asia Pty Ltd.</v>
      </c>
      <c r="J522" s="41">
        <f>IF(ISNUMBER(SEARCH("Yes",'2_all_summary'!$H521)),IF(ISNUMBER(SEARCH("Yes",'2_all_summary'!F521)),1,2),IF(ISNUMBER(SEARCH("No",'2_all_summary'!F521)),4,3))</f>
        <v>4</v>
      </c>
    </row>
    <row r="523" spans="7:10" x14ac:dyDescent="0.3">
      <c r="G523" s="41"/>
      <c r="H523" s="41" t="str">
        <f>'2_all_summary'!D522</f>
        <v>Incorporation of Spatial and Economic Analyses of Human-Use Data in the Design of Marine Protected Areas [IncorporaciÃ³n del AnÃ¡lisis Espacial y EconÃ³mico de Datos de Uso por Humanos al DiseÃ±o de Ãreas Marinas Protegidas]</v>
      </c>
      <c r="I523" s="41" t="str">
        <f>'2_all_summary'!E522</f>
        <v>Social, economic, and ecological criteria contribute to the successful design, implementation, and management of marine protected areas (MPAs). In the context of California's Marine Life Protection Act Initiative, we developed a set of methods for collecting, compiling, and analyzing data about the spatial extent and relative economic importance of commercial and recreational fishing. We interviewed 174 commercial fishers who represented the major fisheries in the initiative's north-central coast region, which extends from Point Arena south to Pigeon Point. These fishers provided data that we used to map the extent of each of the fishing grounds, to weight the relative importance of areas within the grounds, to characterize the operating costs of each fishery, and to analyze the potential economic losses associated with proposed marine protected areas. A regional stakeholder group used the maps and impact analyses in conjunction with other data sets to iteratively identify economic and ecological trade-offs in designations of different areas as MPAs at regional, port, and fishery extents. Their final proposed MPA network designated 20% of state waters as MPAs. Potential net economic loss ranged from 1.7% to 14.2% in the first round of network design and totaled 6.3% in the final round of design. This process is a case study in the application of spatial analysis to validate and integrate local stakeholder knowledge in marine planning. Â©2010 Commercial to ELOTRUST Conservation Biology Â©2010 Society for Conservation Biology.</v>
      </c>
      <c r="J523" s="41">
        <f>IF(ISNUMBER(SEARCH("Yes",'2_all_summary'!$H522)),IF(ISNUMBER(SEARCH("Yes",'2_all_summary'!F522)),1,2),IF(ISNUMBER(SEARCH("No",'2_all_summary'!F522)),4,3))</f>
        <v>4</v>
      </c>
    </row>
    <row r="524" spans="7:10" x14ac:dyDescent="0.3">
      <c r="G524" s="41"/>
      <c r="H524" s="41" t="str">
        <f>'2_all_summary'!D523</f>
        <v>An institutional development process in community based coastal resource management: building the capacity and opportunity for community based co-management in a small-scale fisheries community</v>
      </c>
      <c r="I524" s="41" t="str">
        <f>'2_all_summary'!E523</f>
        <v>The term Community Based Coastal Resource Management (CB-CRM) is used to describe localized co-management systems wherein small-scale fisherfolk take up a dominant role in fisheries management. In this paper, a description is given of the development process for the establishment of such a community based co-management system, as it gradually evolved in the course of a CB-CRM project. The development process of a municipal federation of small-scale fisherfolk organizations in a semi-urban area in the Philippines is described and analyzed in five phases. It is concluded that progress in this CB-CRM project depended largely on local institutional development processes in the community. Discussed is how the implementation of specific strategies in the project may have contributed to the institutional development of the federation. Finally, some suggestions for improved CB-CRM project development in general are given.</v>
      </c>
      <c r="J524" s="41">
        <f>IF(ISNUMBER(SEARCH("Yes",'2_all_summary'!$H523)),IF(ISNUMBER(SEARCH("Yes",'2_all_summary'!F523)),1,2),IF(ISNUMBER(SEARCH("No",'2_all_summary'!F523)),4,3))</f>
        <v>4</v>
      </c>
    </row>
    <row r="525" spans="7:10" x14ac:dyDescent="0.3">
      <c r="G525" s="41"/>
      <c r="H525" s="41" t="str">
        <f>'2_all_summary'!D524</f>
        <v>Is MSC eco-labelling workable in Taiwan? Responses from various sectors of the Taiwanese sergestid shrimp fishery</v>
      </c>
      <c r="I525" s="41" t="str">
        <f>'2_all_summary'!E524</f>
        <v>Marine Stewardship Council (MSC) eco-labelling is among the widely known market-based management approaches that are considered effective in solving the problem of overfishing. The approach has been applied in several marine capture fisheries worldwide; however, it was found not to be fully workable in many fisheries for various reasons. The sergestid shrimp (Sergia lucens) fishery in Tungkang County of Taiwan has been managed well in recent decades through a bottom-up community-based co-management scheme and is probably the best candidate for obtaining the first MSC certification in Taiwan. This study assessed the fishery in relation to the three principles of MSC eco-labelling and investigated responses from experts, managers, industry representatives, and consumers on improving the fishery in order to obtain the MSC certification. The results suggested that three major problems confronted the fishery: (1) the fishery was unlikely to meet the MSC standards unless it could reduce its high bycatch rate; (2) the economic and/or political benefits were not attractive enough to the relevant sectors for them to cover the high costs and responsibility of obtaining and maintaining the MSC certification; and (3) the fishery was reputed to be well managed without any eco-label, suggesting no strong incentive to obtain one from a management perspective. The benefits of MSC eco-labelling could be consolidated, however, and the role of government was crucial in this regard. Â© 2017 Elsevier Ltd</v>
      </c>
      <c r="J525" s="41">
        <f>IF(ISNUMBER(SEARCH("Yes",'2_all_summary'!$H524)),IF(ISNUMBER(SEARCH("Yes",'2_all_summary'!F524)),1,2),IF(ISNUMBER(SEARCH("No",'2_all_summary'!F524)),4,3))</f>
        <v>4</v>
      </c>
    </row>
    <row r="526" spans="7:10" x14ac:dyDescent="0.3">
      <c r="G526" s="41"/>
      <c r="H526" s="41" t="str">
        <f>'2_all_summary'!D525</f>
        <v>Understanding the Scale of Marine Protection in Hawai'i: From Community-Based Management to the Remote Northwestern Hawaiian Islands</v>
      </c>
      <c r="I526" s="41" t="str">
        <f>'2_all_summary'!E525</f>
        <v>Ancient Hawaiians developed a sophisticated natural resource management system that included various forms of spatial management. Today there exists in Hawai'i a variety of spatial marine management strategies along a range of scales, with varying degrees of effectiveness. State-managed no-take areas make up less than 0.4% of nearshore waters, resulting in limited ecological and social benefits. There is increasing interest among communities and coastal stakeholders in integrating aspects of customary Hawaiian knowledge into contemporary co-management. A network of no-take reserves for aquarium fish on Hawai'i Island is a stakeholder-driven, adaptive management strategy that has been successful in achieving ecological objectives and economic benefits. A network of large-scale no-take areas for deepwater (100-400. m) bottomfishes suffered from a lack of adequate data during their initiation; however, better technology, more ecological data, and stakeholder input have resulted in improvements and the ecological benefits are becoming clear. Finally, the PapahÄnaumokuÄkea Marine National Monument (PMNM) is currently the single largest conservation area in the United States, and one of the largest in the world. It is considered an unqualified success and is managed under a new model of collaborative governance. These case studies allow an examination of the effects of scale on spatial marine management in Hawai'i and beyond that illustrate the advantages and shortcomings of different management strategies. Ultimately a marine spatial planning framework should be applied that incorporates existing marine managed areas to create a holistic, regional, multi-use zoning plan engaging stakeholders at all levels in order to maximize resilience of ecosystems and communities. Â© 2014 Elsevier Ltd.</v>
      </c>
      <c r="J526" s="41">
        <f>IF(ISNUMBER(SEARCH("Yes",'2_all_summary'!$H525)),IF(ISNUMBER(SEARCH("Yes",'2_all_summary'!F525)),1,2),IF(ISNUMBER(SEARCH("No",'2_all_summary'!F525)),4,3))</f>
        <v>4</v>
      </c>
    </row>
    <row r="527" spans="7:10" x14ac:dyDescent="0.3">
      <c r="G527" s="41"/>
      <c r="H527" s="41" t="str">
        <f>'2_all_summary'!D526</f>
        <v>Post-filling phase ichthyofaunal community and fishery potential of Chitsuwa Reservoir, a small tropical reservoir in Zimbabwe</v>
      </c>
      <c r="I527" s="41" t="str">
        <f>'2_all_summary'!E526</f>
        <v>Many small reservoirs exist throughout Southern Africa, and with adequate management have the potential to contribute significantly to food security. The fisheries and limnology of the newly created Chitsuwa Reservoir in Zimbabwe were studied with the objective of generating information to support the development, management and sustainable use of fisheries to enhance the socio-economic status of riparian communities. Based on gill nets of various mesh sizes, it was confirmed that the reservoir is presently inhabited by a fairly diverse fish community comprising ten species belonging to five families (Clarias gariepinus; Coptodon rendalli; Labeo cylindricus; Marcusenius macrolepidotus; Micropterus salmoides; Momyrus longirostris; Oreochromis mossambicus; Oreochromis niloticus; Serranochromis microcephalus; and Tilapia sparrmanii). Oreochromis niloticus dominated the reservoir with respect to both abundance, biomass and catch. The index of relative importance revealed O.Â niloticus and M.Â macrolepidotus were the most important species. Results from the Canonical Correspondence Analysis revealed a clear division of the fish species that followed the environmental variables. Although fisheries may benefit from the invasive M.Â salmoides and the established O.Â niloticus, their presence in the reservoir is a cause for concern for conserving native congeneric species that risk extirpation through documented mechanisms. The results of the present study suggest sound management of the reservoir is required to raise its potential of supporting the livelihoods of the surrounding communities with a predicted annual fish yield of 61.5Â t/year. Management of this reservoir should involve the local communities, empowering them so that they practice sustainable non-destructive fishing methods. Â© 2022 John Wiley &amp; Sons Australia, Ltd</v>
      </c>
      <c r="J527" s="41">
        <f>IF(ISNUMBER(SEARCH("Yes",'2_all_summary'!$H526)),IF(ISNUMBER(SEARCH("Yes",'2_all_summary'!F526)),1,2),IF(ISNUMBER(SEARCH("No",'2_all_summary'!F526)),4,3))</f>
        <v>4</v>
      </c>
    </row>
    <row r="528" spans="7:10" x14ac:dyDescent="0.3">
      <c r="G528" s="41"/>
      <c r="H528" s="41" t="str">
        <f>'2_all_summary'!D527</f>
        <v>A review of anthropogenic interaction and impact characteristics of the Sundaic mangroves in Southeast Asia</v>
      </c>
      <c r="I528" s="41" t="str">
        <f>'2_all_summary'!E527</f>
        <v>The mangroves of the Sundaic biogeography region in Southeast Asia are ecologically diverse and highly productive. The location of mangroves close to densely populated coastlines, on the other hand, puts them in a perilous situation as socio-economic growth has intensified in the past decades. Thus, research to support conservation of remnant mangroves is urgently required. Critical information is, however, spread across numerous disciplines. Here, we use a range of sources to gain multidisciplinary inputs from as much literature as possible to summarize emerging trends for driving future research to support conservation. This narrative review begins by pointing out the unique values of the biophysical and ecosystem services of Sundaic mangroves. Subsequently, the human beneficiaries of the mangroves are explored, including indigenous sea-people who are rarely mentioned in the literature. To put mangrove degradation and loss into context, past and emerging anthropogenic pressures are evaluated to identify the threats. Key findings include the presence of persistent threats from the agriculture and aquaculture sectors. These are to be expected, but alarmingly, coal-fired power plants and inland hydrological shifts induced by dams also pose major concerns. Although community-based management is often hailed as part of the solution, studies argue that the approach should be attempted cautiously. The latest body of knowledge revealed herein is vital to inform coastal environment management and further drives the direction of research in the Sundaic and other systems globally in which similar socio-economic pressures are experienced. Â© 2022 Elsevier Ltd</v>
      </c>
      <c r="J528" s="41">
        <f>IF(ISNUMBER(SEARCH("Yes",'2_all_summary'!$H527)),IF(ISNUMBER(SEARCH("Yes",'2_all_summary'!F527)),1,2),IF(ISNUMBER(SEARCH("No",'2_all_summary'!F527)),4,3))</f>
        <v>4</v>
      </c>
    </row>
    <row r="529" spans="7:10" x14ac:dyDescent="0.3">
      <c r="G529" s="41"/>
      <c r="H529" s="41" t="str">
        <f>'2_all_summary'!D528</f>
        <v>Making Space for Community Use Rights: Insights From â€œCommunity Economiesâ€ in Newfoundland and Labrador</v>
      </c>
      <c r="I529" s="41" t="str">
        <f>'2_all_summary'!E528</f>
        <v>ABSTRACT: Community use rights are rarely considered to be an economically viable or efficient option in conventional fisheries management policy. Our analysis challenges this view by pointing to the positive economic and social outcomes of community use rights in the Canadian province of Newfoundland and Labrador. We argue that resources allocated to community-based organizations can be used to build â€œcommunity economies,â€ in the theoretical vocabulary of J. K. Gibson-Graham. By combining insights of Gibson-Grahamâ€™s diverse economies framework with an empirical analysis of how ethical decision making helped build and sustain community economies in three fishing regions, the article promotes the allocation of new community use rights in fisheries and beyond. Â© 2016, Â© 2015 Paul Foley and Charles Mather. Published by Taylor &amp; Francis.</v>
      </c>
      <c r="J529" s="41">
        <f>IF(ISNUMBER(SEARCH("Yes",'2_all_summary'!$H528)),IF(ISNUMBER(SEARCH("Yes",'2_all_summary'!F528)),1,2),IF(ISNUMBER(SEARCH("No",'2_all_summary'!F528)),4,3))</f>
        <v>4</v>
      </c>
    </row>
    <row r="530" spans="7:10" x14ac:dyDescent="0.3">
      <c r="G530" s="41"/>
      <c r="H530" s="41" t="str">
        <f>'2_all_summary'!D529</f>
        <v>Co-management of Caribbean Community (CARICOM) fisheries</v>
      </c>
      <c r="I530" s="41" t="str">
        <f>'2_all_summary'!E529</f>
        <v>The countries of the Caribbean Community (CARICOM) have a relatively poor record of fisheries management and the need to reform fisheries governance is urgent. There is now increasing interest in getting fishers and other stakeholders more involved in management through co-management and community-based management approaches. The purpose of this paper is to examine the potentials of co-management as an alternative fisheries management strategy for the countries in the CARICOM region. Co-management is found to have potential but there will need to be capacity-building and institutional strengthening of fisheries departments, fishers and NGOs to participate in co-management. Pilot projects should be initiated to gain practical experience in co-management.</v>
      </c>
      <c r="J530" s="41">
        <f>IF(ISNUMBER(SEARCH("Yes",'2_all_summary'!$H529)),IF(ISNUMBER(SEARCH("Yes",'2_all_summary'!F529)),1,2),IF(ISNUMBER(SEARCH("No",'2_all_summary'!F529)),4,3))</f>
        <v>4</v>
      </c>
    </row>
    <row r="531" spans="7:10" x14ac:dyDescent="0.3">
      <c r="G531" s="41"/>
      <c r="H531" s="41" t="str">
        <f>'2_all_summary'!D530</f>
        <v>Movements of a deep-water fish: Establishing marine fisheries management boundaries in coastal Arctic waters</v>
      </c>
      <c r="I531" s="41" t="str">
        <f>'2_all_summary'!E530</f>
        <v>Management boundaries that define populations or stocks of fish form the basis of fisheries planning. In the Arctic, decreasing sea ice extent is driving increasing fisheries development, highlighting the need for ecological data to inform management. In Cumberland Sound, southwest Baffin Island, an indigenous community fishery was established in 1987 targeting Greenland halibut (Reinhardtius hippoglossoides) through the ice. Following its development, the Cumberland Sound Management Boundary (CSMB) was designated and a total allowable catch (TAC) assigned to the fishery. The CSMB was based on a sink population of Greenland halibut resident in the northern section of the Sound. Recent fishing activities south of the CSMB, however, raised concerns over fish residency, the effectiveness of the CSMB and the sustainability of the community-based winter fishery. Through acoustic telemetry monitoring at depths between 400 and 1200 m, and environmental and fisheries data, this study examined the movement patterns of Greenland halibut relative to the CSMB, the biotic and abiotic factors driving fish movement and the dynamics of the winter fishery. Greenland halibut undertook clear seasonal movements between the southern and northern regions of the Sound driven by temperature, dissolved oxygen, and sea ice cover with most fish crossing the CSMB on an annual basis. Over the lifespan of the fishery, landfast ice cover initially declined and then became variable, limiting accessibility to favored fisher locations. Concomitantly, catch per unit effort declined, reflecting the effect of changing ice conditions on the location and effort of the fishery. Ultimately, these telemetry data revealed that fishers now target less productive sites outside of their favored areas and, with continued decreases in ice, the winter fishery might cease to exist. In addition, these novel telemetry data revealed that the CSMB is ineffective and led to its relocation to the entrance of the Sound in 2014. The community fishery can now develop an open-water fishery in addition to the winter fishery to exploit the TAC, which will ensure the longevity of the fishery under projected climate-change scenarios. Telemetry shows great promise as a tool for understanding deep-water species and for directly informing fisheries management of these ecosystems that are inherently complex to study. Â© 2016 by the Ecological Society of America.</v>
      </c>
      <c r="J531" s="41">
        <f>IF(ISNUMBER(SEARCH("Yes",'2_all_summary'!$H530)),IF(ISNUMBER(SEARCH("Yes",'2_all_summary'!F530)),1,2),IF(ISNUMBER(SEARCH("No",'2_all_summary'!F530)),4,3))</f>
        <v>4</v>
      </c>
    </row>
    <row r="532" spans="7:10" x14ac:dyDescent="0.3">
      <c r="G532" s="41"/>
      <c r="H532" s="41" t="str">
        <f>'2_all_summary'!D531</f>
        <v>Local people and conservation in Mexico's el vizcaÃ­no biosphere reserve</v>
      </c>
      <c r="I532" s="41" t="str">
        <f>'2_all_summary'!E531</f>
        <v>It is increasingly clear that local participation in conservation endeavors is not only critical but also highly problematic. El VizcaÃ­no Biosphere Reserve in Baja California Sur, Mexico, is examined to study the difficulties involved in translating community-based conservation rhetoric into on-the-ground nature-protection efforts. This case illustrates how inhabitants of a reserve are marginalized by the very conservation process meant to engage them as key actors in promoting natural-resource protection. It also highlights recent attempts to enhance local participation in reserve endeavors through collaborative efforts among field staff, nongovernmental organizations, and area residents.</v>
      </c>
      <c r="J532" s="41">
        <f>IF(ISNUMBER(SEARCH("Yes",'2_all_summary'!$H531)),IF(ISNUMBER(SEARCH("Yes",'2_all_summary'!F531)),1,2),IF(ISNUMBER(SEARCH("No",'2_all_summary'!F531)),4,3))</f>
        <v>4</v>
      </c>
    </row>
    <row r="533" spans="7:10" x14ac:dyDescent="0.3">
      <c r="G533" s="41"/>
      <c r="H533" s="41" t="str">
        <f>'2_all_summary'!D532</f>
        <v>Evaluation of managed access approach in Anambas Islands Marine Recreational Park, Riau Islands Province</v>
      </c>
      <c r="I533" s="41" t="str">
        <f>'2_all_summary'!E532</f>
        <v>Managed access with reserved (MAR) is an approach for sustainable fisheries management, combined community-based conservation approach with spatial management to restore and protect Indonesia's small-scale fisheries. This paper examines the implementation of MAR programs in Batu Belah village of Anambas islands marine recreational park, Riau islands province. The structured household survey and semi-structured interviews were conducted along with field observation during December 2018. The descriptive analysis applied to understand community knowledge, acceptance, participation, and perception on the current of marine environmental conditions, while the Analytic Network Process (ANP) used to identify problems and best strategies to improve future actions. Community knowledge and participation in MAR programs are at a moderate level, while community acceptance of MAR programs is at a high level. They mostly responded that the coastal environment is in better condition compared to previous years. Overall, the level of community perception in Batu Belah about the MAR program is in the moderate level category. There needs some improvement in terms of management capacity, creation of economic activities, and government budget allocation for monitoring and surveillance. Intensive community engagement and high commitment of leadership are among the key component to change community behavior and their paradigm regarding conservation perspective and coastal resources management in general. Â© Published under licence by IOP Publishing Ltd.</v>
      </c>
      <c r="J533" s="41">
        <f>IF(ISNUMBER(SEARCH("Yes",'2_all_summary'!$H532)),IF(ISNUMBER(SEARCH("Yes",'2_all_summary'!F532)),1,2),IF(ISNUMBER(SEARCH("No",'2_all_summary'!F532)),4,3))</f>
        <v>4</v>
      </c>
    </row>
    <row r="534" spans="7:10" x14ac:dyDescent="0.3">
      <c r="G534" s="41"/>
      <c r="H534" s="41" t="str">
        <f>'2_all_summary'!D533</f>
        <v>Governance analysis of a community managed small-scale crab fishery in Madagascar: novel use of an empirical framework</v>
      </c>
      <c r="I534" s="41" t="str">
        <f>'2_all_summary'!E533</f>
        <v>The Marine Protected Area Governance (MPAG) framework was developed to offer a structured, empirical approach for analysing governance and has been applied to marine prottabected areas (MPAs) around the world. This study sees the novel application of the MPAG framework to a small-scale mangrove crab fishery in northwest Madagascar. The country typifies developing country environmental governance challenges, due to its poverty, political instability and lack of state capacity, with bottom-up approaches often identified as a potential solution. In this context, small-scale fisheries (SSF) play a vital role in food security and poverty alleviation but are vulnerable to over-exploitation. The case study examines community-based management, including the role of three nascent fishing association managing portions of the fishery, within a mangrove ecosystem. Despite issues with underrepresentation of fishers in local resource management organizations that have partial responsibility for the mangrove habitats, some management measures and incentives have been applied, including the replantation of mangroves and fishery-wide gear restrictions. However, the analysis highlights market forces and migration are drivers with negative synergistic effects that cannot be controlled by bottom-up management. Incentives identified as needed or in need or strengthening require the support of external actors, the state, industry and or NGO(s). Thus, governance approaches should seek integration and move away from polarised solutions (top-down vs- bottom-up). As shown by other MPAG case studies, effective governance is dependent on achieving â€˜resilience through diversityâ€™, in terms of the diversity of both the actors and the incentives they are able to collectively employ. Â© 2017 The Authors</v>
      </c>
      <c r="J534" s="41">
        <f>IF(ISNUMBER(SEARCH("Yes",'2_all_summary'!$H533)),IF(ISNUMBER(SEARCH("Yes",'2_all_summary'!F533)),1,2),IF(ISNUMBER(SEARCH("No",'2_all_summary'!F533)),4,3))</f>
        <v>4</v>
      </c>
    </row>
    <row r="535" spans="7:10" x14ac:dyDescent="0.3">
      <c r="G535" s="41"/>
      <c r="H535" s="41" t="str">
        <f>'2_all_summary'!D534</f>
        <v>Building and Maintaining a Citizen Science Network With Fishermen and Fishing Communities Post Deepwater Horizon Oil Disaster Using a CBPR Approach</v>
      </c>
      <c r="I535" s="41" t="str">
        <f>'2_all_summary'!E534</f>
        <v>When the Deepwater Horizon oil rig blew out in 2010, the immediate threats to productive deep water and estuarial fisheries and the regionâ€™s fishing and energy economies were obvious. Less immediately obvious, but equally unsettling, were risks to human health posed by potential damage to the regional food web. This paper describes grassroots and regional efforts by the Gulf Coast Health Alliance: health risks related to the Macondo Spill Fishermenâ€™s Citizen Science Network project. Using a community-based participatory research approach and a citizen science structure, the multiyear project measured exposure to petrogenic polycyclic aromatic hydrocarbons, researched the toxicity of these polycyclic aromatic hydrocarbon compounds, and communicated project findings and seafood consumption guidelines throughout the region (coastal Louisiana, Mississippi, and Alabama). Description/analysis focuses primarily on the process of building a network of working fishermen and developing group environmental health literacy competencies. Â© The Author(s) 2018.</v>
      </c>
      <c r="J535" s="41">
        <f>IF(ISNUMBER(SEARCH("Yes",'2_all_summary'!$H534)),IF(ISNUMBER(SEARCH("Yes",'2_all_summary'!F534)),1,2),IF(ISNUMBER(SEARCH("No",'2_all_summary'!F534)),4,3))</f>
        <v>4</v>
      </c>
    </row>
    <row r="536" spans="7:10" x14ac:dyDescent="0.3">
      <c r="G536" s="41"/>
      <c r="H536" s="41" t="str">
        <f>'2_all_summary'!D535</f>
        <v>An exploration of Hul'qumi'num Coast Salish peoples' attitudes towards the establishment of no-take zones within marine protected areas in the Salish Sea, Canada</v>
      </c>
      <c r="I536" s="41" t="str">
        <f>'2_all_summary'!E535</f>
        <v>The Canadian Government has committed to establishing a national network of Marine Protected Areas. Progress in the Salish Sea (Strait of Georgia) of British Columbia has been slow. Opposition by First Nations is a factor as these protected areas have the potential to impact on Aboriginal rights. This case study with the Hul'qumi'num First Nations examines their approaches to marine conservation and their perspectives on "no-take zones" as a component of marine conservation. The study used a variety of community engagement procedures including relationship building, hiring of a Hul'qumi'num research assistant, conducting individual interviews, focus groups, and field surveys. Interviews were conducted with 41 participants contacted because of their knowledge and interest in marine resource use. The views reported provide a rich understanding of Hul'qumi'num attitudes, but cannot be generalised to the whole population. There was widespread support for efforts to involve local First Nations communities in the development of management plans for marine resources, and also for recognition of First Nation reliance on marine resources for food, social, and ceremonial needs and for economic development opportunities. The establishment of permanent no-take zones was met with both opposition and support. The most highly endorsed statement about no-take zones is one of principle-that they are a violation of Aboriginal rights. However, there was also strong agreement that permanent no-take zones would help reduce over-fishing. The National Marine Conservation Area program is in its infancy and it remains to be seen how the "strictly protected" zone of the legislation will be interpreted in relationship to Aboriginal harvesting practices. However it is clear that successful conservation will only occur with Aboriginal consent in many areas and there needs to be greater investment in understanding Aboriginal perspectives on marine conservation. Â© Canadian Association of Geographers/L'Association canadienne des gÃ©ographes.</v>
      </c>
      <c r="J536" s="41">
        <f>IF(ISNUMBER(SEARCH("Yes",'2_all_summary'!$H535)),IF(ISNUMBER(SEARCH("Yes",'2_all_summary'!F535)),1,2),IF(ISNUMBER(SEARCH("No",'2_all_summary'!F535)),4,3))</f>
        <v>4</v>
      </c>
    </row>
    <row r="537" spans="7:10" x14ac:dyDescent="0.3">
      <c r="G537" s="41"/>
      <c r="H537" s="41" t="str">
        <f>'2_all_summary'!D536</f>
        <v>Participation of local fishermen in scientific fisheries data collection: A case study from the Bangweulu Swamps, Zambia</v>
      </c>
      <c r="I537" s="41" t="str">
        <f>'2_all_summary'!E536</f>
        <v>The feasibility of participation by local fishermen in scientific fisheries data collection for stock assessment is described. Artisanal fishermen from the Bangweulu Swamps, Zambia, collected length-frequency data for 1 year from their catch using the main fishing methods employed in the swamps as well as experimental gears. It is shown that with this method, it is possible to obtain large quantities of reliable and relatively cheap length-frequency data that allow for a full length-based stock assessment, including cohort analysis. There are also indications that with a proper feedback of the findings by the research institutions to the fishing communities, this sampling method might enhance the awareness of exploitation patterns and the management consequences. This may be seen as a first step in preparing the communities to take up their role in a community-based approach in the management of the fish resources.</v>
      </c>
      <c r="J537" s="41">
        <f>IF(ISNUMBER(SEARCH("Yes",'2_all_summary'!$H536)),IF(ISNUMBER(SEARCH("Yes",'2_all_summary'!F536)),1,2),IF(ISNUMBER(SEARCH("No",'2_all_summary'!F536)),4,3))</f>
        <v>4</v>
      </c>
    </row>
    <row r="538" spans="7:10" x14ac:dyDescent="0.3">
      <c r="G538" s="41"/>
      <c r="H538" s="41" t="str">
        <f>'2_all_summary'!D537</f>
        <v>Collaborative and community-based management of coral reefs: lessons from experience</v>
      </c>
      <c r="I538" s="41" t="str">
        <f>'2_all_summary'!E537</f>
        <v>This book demonstrates how effective management of coral reefs is achieved only with the participation of the community that uses them and that obtaining that participation requires sensitivity, commitment and time. Part I covers the problems of coral reef management and suggests why historical approaches have failed. Part II presents six case studies: historical changes in marine resource management practices in the Maluki Islands, Indonesia; community-based coral reef/fisheries management, San Salvador Island, Philippines; using education to stop destructive fishing practices; community involvement in coral reef monitoring in the Caribbean; coral reef protection in Phuket, Thailand; and reef mooring buoys/reef conservation in the Florida Keys. Part III gives examples of other management and conservation projects from around the world, along with suggested indicators for determining their success. A practical how-to guide is presented in part VI, and general lessons from the case studies and experiences are suggested. -after Editors</v>
      </c>
      <c r="J538" s="41">
        <f>IF(ISNUMBER(SEARCH("Yes",'2_all_summary'!$H537)),IF(ISNUMBER(SEARCH("Yes",'2_all_summary'!F537)),1,2),IF(ISNUMBER(SEARCH("No",'2_all_summary'!F537)),4,3))</f>
        <v>4</v>
      </c>
    </row>
    <row r="539" spans="7:10" x14ac:dyDescent="0.3">
      <c r="G539" s="41"/>
      <c r="H539" s="41" t="str">
        <f>'2_all_summary'!D538</f>
        <v>Marudu bay community-based geloina spp. aquaculture management: Enhancing sustainable consumption, livelihood and food security</v>
      </c>
      <c r="I539" s="41" t="str">
        <f>'2_all_summary'!E538</f>
        <v>A simple way to determine if mud clams (Geloina spp.) are being overharvested is to observe the average shell size of the latest catch. Due to increasing demand and price for the bivalves has motivated the Sabah Fisheries Department to support mud clam aquaculture among the communities living close to mangrove areas. This study surveyed the quantity and size of mud clams collected from two locations in Kudat district from in January to March 2017. The mangroves at Kimihang is a natural area where locals collect mud clams while the aquaculture centre in Kampung Kopunadan is run by the community.. The collected mud clams were grouped as small (&lt; 50 mm), medium (50mm to 70 mm) and large (&gt;70 mm). This study found that the outer mud clam shell size collected in Kampung Kopunadan is larger than the wild type from Kimihang. From the surveys and interviews, it is discovered that the majority of locals in Kimihang prefer to consume small clams while Kopunadan locals prefer large ones. The respondents who liked small clams said the flesh is easier to chew, while the ones who chose large-sized clams cited more quantity of flesh. Majority of the respondents are from the Rungus ethnic group, who are low-income earners depending on the fisheries sector as their livihood. Development of sustainable mud clam aquaculture in Kudat will ensure food security and safeguard the welfare of the locals. Collectors should be encouraged to practise sustainable harvesting management by collecting large clams or venture into aquaculture. Â© Penerbit UMT.</v>
      </c>
      <c r="J539" s="41">
        <f>IF(ISNUMBER(SEARCH("Yes",'2_all_summary'!$H538)),IF(ISNUMBER(SEARCH("Yes",'2_all_summary'!F538)),1,2),IF(ISNUMBER(SEARCH("No",'2_all_summary'!F538)),4,3))</f>
        <v>4</v>
      </c>
    </row>
    <row r="540" spans="7:10" x14ac:dyDescent="0.3">
      <c r="G540" s="41"/>
      <c r="H540" s="41" t="str">
        <f>'2_all_summary'!D539</f>
        <v>CASE STUDY: Community based ecological mangrove rehabilitation (CBEMR) in Indonesia from small (12-33 ha) to medium scales (400 ha) with pathways for adoption at larger scales (&gt; 5000 ha)</v>
      </c>
      <c r="I540" s="41" t="str">
        <f>'2_all_summary'!E539</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At least 800 ha of ponds on the island were disused as of the start of a four-year project to restore 400 ha at a cost of US$590,000 and initiate adaptive collaborative management. Local communities from six villages willingly made their ponds available for rehabilitation, as their main livelihood had switched to seaweed mariculture and they recognised the urgent need to restore mangrove coverage for fisheries value and storm protection. The initial site restored (43 ha) has naturally recruited to an average density of 2171 stems/ha., 32 months after initial restoration. Three more recent sites have already demonstrated natural recruitment between 767-1450 seedlings within 7-10 months after restoration. Local communities have developed mangrove management groups and regulations for both remnant mangrove forests and rehabilitation areas, which have been acknowledged at higher levels of government. The implementation of gender analyses, gender sensitisation and the development of Womangrove groups have been crucial to ensure the equal involvement of women in the process of mangrove rehabilitation and management. The process of CBEMR at this point is being considered for upscaling and replication, and has been included as a best practice in both the South Sulawesi Provincial and Indonesian National Mangrove Strategies. The CBEMR process has been recommended by the Ministry of Forests - Natural and Protected Forest Management Agency (PHKA) as a requisite practice to restore the 4000 ha in the Tanjung Panjang Nature Reserve in Gorontalo Province, which nearly completely and illegally converted to aquaculture ponds over the past two decades. CBEMR and strategic breaching is also being considered for restoration in Indonesia's largest contiguous converted mangrove forest, which includes 60 000 ha of largely abandoned and disused shrimp ponds in the Mahakam Delta, East Kalimantan.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Licence Creative Commons.</v>
      </c>
      <c r="J540" s="41">
        <f>IF(ISNUMBER(SEARCH("Yes",'2_all_summary'!$H539)),IF(ISNUMBER(SEARCH("Yes",'2_all_summary'!F539)),1,2),IF(ISNUMBER(SEARCH("No",'2_all_summary'!F539)),4,3))</f>
        <v>4</v>
      </c>
    </row>
    <row r="541" spans="7:10" x14ac:dyDescent="0.3">
      <c r="G541" s="41"/>
      <c r="H541" s="41" t="str">
        <f>'2_all_summary'!D540</f>
        <v>Women and fisheries co-management: Limits to participation on Lake Victoria</v>
      </c>
      <c r="I541" s="41" t="str">
        <f>'2_all_summary'!E540</f>
        <v>Despite women making up about half of the global fisheries workforce, it is believed that women are much less involved in community-based fisheries management than men. There is, however, limited evidence available on the extent and nature of their involvement. This paper responds to the gap by asking how representation of women is working in fisheries co-management, what the effects of their representation and participation are and by identifying constraints on their effective participation. Lake Victoria, East Africa, is an example of a fisheries co-management system with a quota set for the minimum inclusion of women in community-based structures. Research undertaken in the three countries bordering the lake, Kenya, Tanzania and Uganda, found that participation of women in fisheries co-management committees has generally been accepted at the landing site level. The participation of women allows different networks to be represented and reached and examples were given of advocacy and initiatives to strengthen women's livelihoods through representation in co-management committees. However, although the quota system was often complied with, and support for women's participation expressed, the effective participation of women is limited by prevailing gendered norms and relations. Â© 2019 Elsevier B.V.</v>
      </c>
      <c r="J541" s="41">
        <f>IF(ISNUMBER(SEARCH("Yes",'2_all_summary'!$H540)),IF(ISNUMBER(SEARCH("Yes",'2_all_summary'!F540)),1,2),IF(ISNUMBER(SEARCH("No",'2_all_summary'!F540)),4,3))</f>
        <v>4</v>
      </c>
    </row>
    <row r="542" spans="7:10" x14ac:dyDescent="0.3">
      <c r="G542" s="41"/>
      <c r="H542" s="41" t="str">
        <f>'2_all_summary'!D541</f>
        <v>Community champions of ecosystem services: The role of local agency in protecting Indonesian coral reefs</v>
      </c>
      <c r="I542" s="41" t="str">
        <f>'2_all_summary'!E541</f>
        <v>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â€œchampions,â€ fishers and others exerting influence within their communities, and â€œisland champions (IC),â€ individuals working at island level from local government and non-government roles, are developing their ownâ€”often unorthodoxâ€”strategies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 Copyright Â© 2022 Abdurrahim, Adhuri, Ross and Phelan.</v>
      </c>
      <c r="J542" s="41">
        <f>IF(ISNUMBER(SEARCH("Yes",'2_all_summary'!$H541)),IF(ISNUMBER(SEARCH("Yes",'2_all_summary'!F541)),1,2),IF(ISNUMBER(SEARCH("No",'2_all_summary'!F541)),4,3))</f>
        <v>4</v>
      </c>
    </row>
    <row r="543" spans="7:10" x14ac:dyDescent="0.3">
      <c r="G543" s="41"/>
      <c r="H543" s="41" t="str">
        <f>'2_all_summary'!D542</f>
        <v>Community-based climate change adaptation strategies for integrated prawn-fish-rice farming in Bangladesh to promote social-ecological resilience</v>
      </c>
      <c r="I543" s="41" t="str">
        <f>'2_all_summary'!E542</f>
        <v>Farming freshwater prawns with fish in rice fields is widespread in the coastal region of southwest Bangladesh because of favourable resources and ecological conditions. This article provides an overview of an ecosystem-based approach to integrated prawn-fish-rice farming in southwest Bangladesh. The practice of prawn and fish farming in rice fields is a form of integrated aquaculture-agriculture, which provides a wide range of social, economic and environmental benefits. Integrated prawn-fish-rice farming plays an important role in the economy of Bangladesh, earning foreign exchange and increasing food production. However, this unique farming system in coastal Bangladesh is particularly vulnerable to climate change. We suggest that community-based adaptation strategies must be developed to cope with the challenges. We propose that integrated prawn-fish-rice farming could be relocated from the coastal region to less vulnerable inland areas, but caution that this will require appropriate adaptation strategies and an enabling institutional environment. Â© 2013 Wiley Publishing Asia Pty Ltd.</v>
      </c>
      <c r="J543" s="41">
        <f>IF(ISNUMBER(SEARCH("Yes",'2_all_summary'!$H542)),IF(ISNUMBER(SEARCH("Yes",'2_all_summary'!F542)),1,2),IF(ISNUMBER(SEARCH("No",'2_all_summary'!F542)),4,3))</f>
        <v>4</v>
      </c>
    </row>
    <row r="544" spans="7:10" x14ac:dyDescent="0.3">
      <c r="G544" s="41"/>
      <c r="H544" s="41" t="str">
        <f>'2_all_summary'!D543</f>
        <v>Suitable habitats of two coastal cetaceans along the northern Arabian Sea: Important marine mammal areas susceptible to conservation gaps</v>
      </c>
      <c r="I544" s="41" t="str">
        <f>'2_all_summary'!E543</f>
        <v>Coastal cetaceans are often selected as a biodiversity surrogate in ecosystem-based conservation planning. In the northern Arabian Sea there is insufficient information on suitable habitats for the Indo-Pacific finless porpoise and Indian Ocean humpback dolphin for planning protection. Suitable habitats for the Indo-Pacific finless porpoise and Indian Ocean humpback dolphin were projected using the MaxEnt model in the present study. The variable contributions in MaxEnt exercises and characteristics of the major habitats were used to represent the ecological niches of these two cetaceans. Along coastal waters of the northern Arabian Sea, bathymetry was the most significant variable that influenced the distribution of the Indian Ocean humpback dolphin, which prefers water 2â€“5Â m deep. The Indo-Pacific finless porpoise prefers 6â€“20Â m deep water and its distribution was influenced by bathymetry, sea-surface temperature and chlorophyll-a concentration. Suitable habitats identified by this study provide a baseline from which to evaluate the impact of anthropogenic activities in coastal and estuarine waters, assist marine development planning and guide marine protected area (MPA) designations. Effective MPA designation would include ca. 30% of major habitats to accommodate viable populations and sufficient biodiversity richness to maintain a functioning ecosystem. Data used in the present study may be subject to sampling heterogeneity and thus coastal waters not included as suitable habitats would require further investigation for possible omission bias. Actions necessary for conservation of the Indo-Pacific finless porpoise and Indian Ocean humpback dolphin include designating no-take zones or MPAs, banning industrial fishing while restricting artisanal fishery activity and mobilizing community-based conservation campaigns for major habitat protection. As such, further data on distribution, density and environmental variables related to cetaceans are needed to inform any conservation efforts. Â© 2023 John Wiley &amp; Sons Ltd.</v>
      </c>
      <c r="J544" s="41">
        <f>IF(ISNUMBER(SEARCH("Yes",'2_all_summary'!$H543)),IF(ISNUMBER(SEARCH("Yes",'2_all_summary'!F543)),1,2),IF(ISNUMBER(SEARCH("No",'2_all_summary'!F543)),4,3))</f>
        <v>4</v>
      </c>
    </row>
    <row r="545" spans="7:10" x14ac:dyDescent="0.3">
      <c r="G545" s="41"/>
      <c r="H545" s="41" t="str">
        <f>'2_all_summary'!D544</f>
        <v>Community-based participatory research projects and policy engagement to protect environmental health on St Lawrence Island, Alaska</v>
      </c>
      <c r="I545" s="41" t="str">
        <f>'2_all_summary'!E544</f>
        <v>Objectives. This article synthesizes discussion of collaborative research results, interventions and policy engagement for St Lawrence Island (SLI), Alaska, during the years 2000-2012. Methods. As part of on-going community-based participatory research (CBPR) studies on SLI, 5 discrete exposure-assessment projects were conducted: (a) a biomonitoring study of human blood serum; (b-d) 3 investigations of levels of contaminants in environmental media at an abandoned military site at Northeast Cape - using sediment cores and plants, semi-permeable membrane devices and blackfish, respectively; and (e) a study of traditional foods. Results. Blood serum in residents of SLI showed elevated levels of polychlorinated biphenyls (PCBs) with higher levels among those exposed to the military site at Northeast Cape, an important traditional subsistence-use area. Environmental studies at the military site demonstrated that the site is a continuing source of PCBs to a major watershed, and that clean-up operations at the military site generated PCBcontaminated dust on plants in the region. Important traditional foods eaten by the people of SLI showed elevated concentrations of PCBs, which are primarily derived from the long-range transport of persistent pollutants that are transported by atmospheric and marine currents from more southerly latitudes to the north. Interventions. An important task for all CBPR projects is to conduct intervention strategies as needed in response to research results. Because of the findings of the CBPR projects on SLI, the CBPR team and the people of the Island are actively engaging in interventions to ensure cleanup of the formerly used military sites; reform chemicals policy on a national level; and eliminate persistent pollutants internationally. The goal is to make the Island and other northern/Arctic communities safe for themselves and future generations. Conclusions. As part of the CBPR projects conducted from 2000 to 2012, a series of exposure assessments demonstrate that the leaders of SLI have reason to be concerned about the health of people due to the presence of carcinogenic chemicals as measured in biomonitoring and environmental samples and important traditional foods. Â© 2013 Pamela K.Miller et al.</v>
      </c>
      <c r="J545" s="41">
        <f>IF(ISNUMBER(SEARCH("Yes",'2_all_summary'!$H544)),IF(ISNUMBER(SEARCH("Yes",'2_all_summary'!F544)),1,2),IF(ISNUMBER(SEARCH("No",'2_all_summary'!F544)),4,3))</f>
        <v>4</v>
      </c>
    </row>
    <row r="546" spans="7:10" x14ac:dyDescent="0.3">
      <c r="G546" s="41"/>
      <c r="H546" s="41" t="str">
        <f>'2_all_summary'!D545</f>
        <v>Considerations for management of metapopulations in small-scale fisheries of the Mesoamerican barrier reef ecosystem</v>
      </c>
      <c r="I546" s="41" t="str">
        <f>'2_all_summary'!E545</f>
        <v>From all of the fishing resources in the Caribbean region, a shared metapopulation of spiny lobster (Panulirus argus) has the highest market value, which together with its abundance and wide distribution, makes it the main source of income for a large number of coastal communities. Within this region, responsible use of shared marine areas, like the Mesoamerican barrier ecosystem, where multi-gear artisanal fisheries distributed in area of resource distribution play a significant role in affecting different components of the spiny lobster population structure and, in harvesting incidentally a high diversity of reef species, require approaches to manage multiple and competing uses of this marine area. The move towards EAF in the spiny lobster fishery of the Mesoamerican barrier ecosystem should be on an incremental and adaptive management basis in view of (i) much greater uncertainties when trying to include other species, habitats, and ecological interdependencies present in this ecosystem; (ii) the time needed to learn the principles of the EAF approach and acquire knowledge and information on the Mesoamerican barrier ecosystem. This involves more extensive coverage of capacity building in the countries involved for applying EAF; and (iii) the need to carefully assess the distributional implications of EAF interventions between coastal states and within them. For artisanal fisheries, EAF objectives and principles need to be revised and expanded to better reflect social, economic and institutional implications of management decisions. The need for considering data collection, advanced modelling and risk analysis for the use of sustainability indicators and reference points within the ecosystem approaches to fishery management, is also discussed. Understanding of EAF in the context of co-management and community-based management seems to be a priority. Â© 2007 Elsevier B.V. All rights reserved.</v>
      </c>
      <c r="J546" s="41">
        <f>IF(ISNUMBER(SEARCH("Yes",'2_all_summary'!$H545)),IF(ISNUMBER(SEARCH("Yes",'2_all_summary'!F545)),1,2),IF(ISNUMBER(SEARCH("No",'2_all_summary'!F545)),4,3))</f>
        <v>4</v>
      </c>
    </row>
    <row r="547" spans="7:10" x14ac:dyDescent="0.3">
      <c r="G547" s="41"/>
      <c r="H547" s="41" t="str">
        <f>'2_all_summary'!D546</f>
        <v>Influence of latrine coverage and usage on diarrhoea incidence among children under 5 living in slum areas of Douala 5th sub-division, Cameroon</v>
      </c>
      <c r="I547" s="41" t="str">
        <f>'2_all_summary'!E546</f>
        <v>Introduction: lack of adequate sanitation facilities remain a major concern in developing countries. While around 41% of Cameroonians lack access to improved sanitation facilities, the 2011 National Survey revealed a diarrhoea incidence rate of 21% in children under five years, two weeks before interview. This study aimed at evaluating the influence of latrine coverage and usage on diarrhoeic disease outcome among children under 5. Methods: a cross-sectional study was carried out in March 2016 in pre-selected slums areas of Douala 5th district. A structured questionnaire was used to collect data from one consenting adult per household. Data analysis was carried out using Epi Info version 7.1.4.0. Pearsonâ€™s Chi square and Fisher exact test were used to estimate the influence of latrine coverage on the incidence of diarrhoea. Statistical significance was set at p &amp;lt; 0.05. Results: of the 384 households enrolled, 69.01% had latrine facilities, while 30.99% shared latrines with neighbouring households. Sixty point sixteen percent (60.16%) (231/384) of all households used pit latrines. Although consistent use of latrines by all adults was reported, 20.05% of children under 5 practiced open-air defecation. The incidence of diarrhoea among children under 5 years 2 weeks before interview was 29.25%, of which 26.35% were bloody stools. Diarrhoea outcome was significantly associated with use of pit latrines (p &amp;lt; 0.01); lack of cover on latrines hole (p &amp;lt; 0.0001) and proximity of latrines to household (p=0.01). Conclusion: poor faecal waste management and lack of improved sanitation facilities contribute significantly to diarrhoeal episodes among children under 5. A structured strategy to improve community-based sanitation considering urban planning and sanitation campaigns would promote safer environment and reduce outcome of water-borne and diarrhoeic diseases. Â© Rodrigue Biguioh Mabvouna et al.</v>
      </c>
      <c r="J547" s="41">
        <f>IF(ISNUMBER(SEARCH("Yes",'2_all_summary'!$H546)),IF(ISNUMBER(SEARCH("Yes",'2_all_summary'!F546)),1,2),IF(ISNUMBER(SEARCH("No",'2_all_summary'!F546)),4,3))</f>
        <v>4</v>
      </c>
    </row>
    <row r="548" spans="7:10" x14ac:dyDescent="0.3">
      <c r="G548" s="41"/>
      <c r="H548" s="41" t="str">
        <f>'2_all_summary'!D547</f>
        <v>Ostromâ€™s Governance Principles and Sustainable Financing of Fish Reserves</v>
      </c>
      <c r="I548" s="41" t="str">
        <f>'2_all_summary'!E547</f>
        <v>Previous studies on community-based natural resource management have repeatedly underlined the significance of the design principles for sustainable commons governance developed by Elinor Ostrom. In this paper, we apply the principles heuristically to the case of the Sikunga Channel Fish Protection Area (FPA), a recently established fish reserve in the Upper Zambezi in Namibia. Based on qualitative fieldwork including semi-structured household interviews, expert interviews, focus group discussions and participant observation, we assess the utility of Ostromâ€™s design principles as guidance for promoting sustainable fisheries co-management structures. Our results indicate that the lack of a sustainable financing mechanism is both a major source of resentments at Sikunga and the main obstacle for sound resource management, endangering the long-term effectiveness and social acceptance of the fish reserve. Â© 2019, Springer Science+Business Media, LLC, part of Springer Nature.</v>
      </c>
      <c r="J548" s="41">
        <f>IF(ISNUMBER(SEARCH("Yes",'2_all_summary'!$H547)),IF(ISNUMBER(SEARCH("Yes",'2_all_summary'!F547)),1,2),IF(ISNUMBER(SEARCH("No",'2_all_summary'!F547)),4,3))</f>
        <v>4</v>
      </c>
    </row>
    <row r="549" spans="7:10" x14ac:dyDescent="0.3">
      <c r="G549" s="41"/>
      <c r="H549" s="41" t="str">
        <f>'2_all_summary'!D548</f>
        <v>Participatory community assessments for fishing measure establishment around estuarine riverin Southern Thailand</v>
      </c>
      <c r="I549" s="41" t="str">
        <f>'2_all_summary'!E548</f>
        <v>In data poorof subsistence fisheries and open access of resource use, a community-based management and knowledge sharing between resource users and authorized agents are key successful to collaborate to establish a development plan. This study aimed to evaluate fishers attitudes of the fisheries resource situation and to recommend the practical fisheries management around the Pak Phanang River Basin of Nakhon Si Thammarat Province in Southern, Thailand. In-depth interviews by using semi structured questionnaire 102 fishers households and participatory rural appraisal towards 7 communities along the Pak Phanang River were used to collect the data from January to May, 2011. The findings showed that temporal change in fishing pattern and decline in key fisheries species and habitat loss including water quality deterioration, increased aquatic weed growth and fish mortality more occurs, those affected the fishers income. The fishers were highly appreciative the good cooperation of the authorities for fisheries management. Similarly, they agreed onsome conservation measures, particularly fishing prohibited regulation during the spawning season in spawning grounds and illegal gears ban but disagreed with controlling the quantity of fish caught, ruling on the number of fishers and fishing period setting. Moreover, the fishers mainly requested taking more participating role in fisheries reconstructing predominantly in decision making of the planning process. Finally, institutional establishing for cooperation among stakeholders on fishing regulation, including seasonally water quality monitor, fish restocking and enhancement programs on the socio economics of fisher households were strongly recommended. Â© Medwell Journals, 2014.</v>
      </c>
      <c r="J549" s="41">
        <f>IF(ISNUMBER(SEARCH("Yes",'2_all_summary'!$H548)),IF(ISNUMBER(SEARCH("Yes",'2_all_summary'!F548)),1,2),IF(ISNUMBER(SEARCH("No",'2_all_summary'!F548)),4,3))</f>
        <v>4</v>
      </c>
    </row>
    <row r="550" spans="7:10" x14ac:dyDescent="0.3">
      <c r="G550" s="41"/>
      <c r="H550" s="41" t="str">
        <f>'2_all_summary'!D549</f>
        <v>Shifts in the distribution and abundance of coastal marine species along the eastern Pacific Ocean during marine heatwaves from 2013 to 2018</v>
      </c>
      <c r="I550" s="41" t="str">
        <f>'2_all_summary'!E549</f>
        <v>Background: Ongoing global ocean warming and a recent increase in the frequency and duration of marine heatwaves have demonstrably impacted marine ecosystems. Growing evidence points to both short-and longterm biological changes, across several levels of organization. While range shifts are among the predicted responses, few studies are focused solely on documenting such changes. Here we report ecological changes in response to marine heatwaves across multiple taxa in the eastern Pacific from central California to Baja California. Methods: Sea surface temperature data from two estuaries and one coastal site were analyzed to define the number, duration, and intensity of marine heatwaves occurring in central and southern California from 2013 to 2018. Long-term monitoring programs and short-term research projects in coastal and estuarine ecosystems serendipitously collected specimens or photographs of extralimital species from central California to the Baja California Peninsula. Spatial and temporal sampling protocols and the targeted species for six unrelated programs varied greatly, from annual to monthly at both fixed and variable locations. In addition, anomalous occurrences were reported to staff at local and regional marine and estuarine protected areas and noted in local news and social media outlets. Anomalous range detections were categorized as range expansions and extensions, reappearances, abundance increases, shifts into new habitats, and range contractions. Results: Multiple marine heatwaves occurred from 2014 to 2018, peaking in 2015. Marine heatwaves were more intense and longer in the estuaries, with a maximum duration of 109 days in 2015. We observed 29 species that had responded to the warm water anomalies of 2014-2018 along the eastern Pacific Ocean between central California and the Baja California Peninsula: 7 expansions, 2 extensions, 10 reappearances, 7 increases, 2 shifts into new habitats, and 1 apparent contraction. These shifts included algae, invertebrates and fishes. Twenty species were observed by professional biologists involved both in long-term monitoring programs and short-term studies, 6 by amateur naturalists as part of community-based science programs in the field, and 3 through a combination of all three Conclusions: Increased warm waters, sustained for an unprecedented 4 of 5 years, facilitated the northward redistribution of multiple species from several taxonomic groups. Species shifting northward were from warmtemperate and subtropical ecosystems to the south. In the absence of programs designed to detect range shifts, we must rely on the serendipitous observations of biologists conducting both long-term monitoring and short-term research, and the growing wealth of information from community-based science programs made available via online databases. Â© 2018 The Author(s).</v>
      </c>
      <c r="J550" s="41">
        <f>IF(ISNUMBER(SEARCH("Yes",'2_all_summary'!$H549)),IF(ISNUMBER(SEARCH("Yes",'2_all_summary'!F549)),1,2),IF(ISNUMBER(SEARCH("No",'2_all_summary'!F549)),4,3))</f>
        <v>4</v>
      </c>
    </row>
    <row r="551" spans="7:10" x14ac:dyDescent="0.3">
      <c r="G551" s="41"/>
      <c r="H551" s="41" t="str">
        <f>'2_all_summary'!D550</f>
        <v>Catalyzing sustainable fisheries management through behavior change interventions</v>
      </c>
      <c r="I551" s="41" t="str">
        <f>'2_all_summary'!E550</f>
        <v>Small-scale fisheries are an important livelihood and primary protein source for coastal communities in many of the poorest regions in the world, yet many are overfished and thus require effective and scalable management solutions. Positive ecological and socioeconomic responses to management typically lag behind immediate costs borne by fishers from fishing pressure reductions necessary for fisheries recovery. These short-term costs challenge the long-term success of these interventions. However, social marketing may increase perceptions of management benefits before ecological and socioeconomic benefits are fully realized, driving new social norms and ultimately long-term sustainable behavior change. By conducting underwater visual surveys to quantify ecological conditions and by conducting household surveys with community members to quantify their perceptions of management support and socioeconomic conditions, we assessed the impact of a standardized small-scale fisheries management intervention that was implemented across 41 sites in Brazil, Indonesia, and the Philippines. The intervention combines TURF reserves (community-based territorial use rights for fishing coupled with no-take marine reserves) with locally tailored social-marketing behavior change campaigns. Leveraging data across 22 indicators and 4 survey types, along with data from 3 control sites, we found that ecological and socioeconomic impacts varied and that communities supported the intervention and were already changing their fishing practices. These results suggest that communities were developing new social norms and fishing more sustainably before long-term ecological and socioeconomic benefits of fisheries management materialized. Â© 2020 The Authors. Conservation Biology published by Wiley Periodicals, Inc. on behalf of Society for Conservation Biology</v>
      </c>
      <c r="J551" s="41">
        <f>IF(ISNUMBER(SEARCH("Yes",'2_all_summary'!$H550)),IF(ISNUMBER(SEARCH("Yes",'2_all_summary'!F550)),1,2),IF(ISNUMBER(SEARCH("No",'2_all_summary'!F550)),4,3))</f>
        <v>4</v>
      </c>
    </row>
    <row r="552" spans="7:10" x14ac:dyDescent="0.3">
      <c r="G552" s="41"/>
      <c r="H552" s="41" t="str">
        <f>'2_all_summary'!D551</f>
        <v>Adapting to declining fish resources: The differentiation of livelihood systems and fishing strategies in Singkarak Lake's fishing community, West Sumatra</v>
      </c>
      <c r="I552" s="41" t="str">
        <f>'2_all_summary'!E551</f>
        <v>In Southeast Asia, inland fish resources are crucial for small-scale fishing households. Their decline, due to overfishing and a set of socio-ecological factors, jeopardises aquatic ecosystems and the livelihoods of fishing communities. Singkarak Lake (West Sumatra) exemplifies this sustainability challenge. The paper proposes a multi-disciplinary analysis of the situation. First, it identifies and documents the primary livelihood systems and the strategic adaptations involved in fishing communities. Based upon a sample of 200 households and the implementation of multivariate analyses, a typology is developed. Three household types are identified. Type I comprises better-off farming fishers that have high fishing capitals and income but the lowest returns on fishing and land assets. Type II includes poor fishing farmers with higher farming income; they show the highest return on land assets. Type III is composed of poorer, younger fishers with the highest return on fishing assets and fishing costs. They have little land, low farming income, and diversified livelihood sources. Second, the technical efficiency (TE) of fishing households is studied using a data envelopment analysis. The results show that the average TE is low, but marked differences exist between the types. Type I households have the lowest TE in fishing, confirming an extensification and overcapitalisation strategy. Type II households show a high technical fishing efficiency. They have developed on-farm diversification with a combined, balanced livelihood system. Type III households are the most efficient fishers. They developed an intensification strategy together with off-farm diversification. Different livelihood strategies and economic portfolio have been developed as the response to the limited resources, uncertainty, fluctuating environment and other source of vulnerability. The fishers built up their livelihood based on their assets' ownership, access to other resource out of fishing and their socio-economic status. In this context, understanding livelihood diversity among small-scale fishers, different socio-economic, their efficiency, constraints and opportunities emerge as important factor in policy formulation to enhance support to small-scale fishing communities and improved management of both the resources and local development. Finally, the paper suggests a focus on people and community-related solutions and proposes a threefold approach of resource conservation, livelihood improvements and restructured governance. Â© 2013 Springer-Verlag Berlin Heidelberg.</v>
      </c>
      <c r="J552" s="41">
        <f>IF(ISNUMBER(SEARCH("Yes",'2_all_summary'!$H551)),IF(ISNUMBER(SEARCH("Yes",'2_all_summary'!F551)),1,2),IF(ISNUMBER(SEARCH("No",'2_all_summary'!F551)),4,3))</f>
        <v>4</v>
      </c>
    </row>
    <row r="553" spans="7:10" x14ac:dyDescent="0.3">
      <c r="G553" s="41"/>
      <c r="H553" s="41" t="str">
        <f>'2_all_summary'!D552</f>
        <v>Establishment of a fish sanctuary for conserving indigenous fishes in the largest freshwater swamp forest of Bangladesh: A community-based management approach</v>
      </c>
      <c r="I553" s="41" t="str">
        <f>'2_all_summary'!E552</f>
        <v>Fish sanctuary is considered as an important structural management tool for restoring fish biodiversity and enhancing fisheries production. Therefore, this study was conducted in the Ratargul Swamp Forest (RSF) of Bangladesh to evaluate the impact of a fish sanctuary on native fish biodiversity in and around the forest ecosystem. The investigation was carried out through focus group discussions, personal interviews, and direct catch assessments during fishing operations by the local fishers. After two years of study, 65 species of indigenous fishes were recorded for 46 genera under 23 families covering 9 orders, where Cypriniformes and Cypriniidae are the dominant order and family, respectively. After the establishment of the fish sanctuary, there was an increasing tendency of fish population was observed in the RSF and the adjacent Shari-Goyain and Kapna Rivers. In the RSF, fish diversity indices such as Simpson dominance index (D), Shannon-Wiener diversity index (H), Margalef richness index (d), and Pielou evenness index (J) varied from 0.12-0.09, 2.77â€“2.98, 6.15â€“6.14, and 0.66â€“0.71, respectively indicating species diversity enrichment in the final year compared to baseline assessment year which is supposed to be associated with the impact of fish sanctuary establishment. That assumption is further supported by remarkable increase in average fish catch (11.38%). Local fishers and people adjacent to RSF perceive that sanctuary became useful for protecting biodiversity, increasing fish production as well as improving their livelihood conditions. Â© 2022 The Author(s)</v>
      </c>
      <c r="J553" s="41">
        <f>IF(ISNUMBER(SEARCH("Yes",'2_all_summary'!$H552)),IF(ISNUMBER(SEARCH("Yes",'2_all_summary'!F552)),1,2),IF(ISNUMBER(SEARCH("No",'2_all_summary'!F552)),4,3))</f>
        <v>4</v>
      </c>
    </row>
    <row r="554" spans="7:10" x14ac:dyDescent="0.3">
      <c r="G554" s="41"/>
      <c r="H554" s="41" t="str">
        <f>'2_all_summary'!D553</f>
        <v>Seasonal variation of Opisthorchis viverrini infection in cyprinoid fish in north-east Thailand: Implications for parasite control and food safety</v>
      </c>
      <c r="I554" s="41" t="str">
        <f>'2_all_summary'!E553</f>
        <v>Reported is the seasonal pattern of Opisthorchis viverrini metacercariae in cyprinoid fish in north-east Thailand. Samples of fish were collected in 1991-92 at monthly intervals from two areas - Khon Kaen Province, where the opisthorchiasis transmission rate was high, and Mahasarakham Province, where the rate was low. Metacercarial loads in both study areas had similar seasonal patterns. High burdens occurred in the late rainy season and winter (July to January) with low burdens during the summer (March to June). The average burden for Puntius leiacanthus in Khon Kaen was 1.68 metacercariae per fish (127.43 per kg), higher than for all species of cyprinoid fish from the low transmission area. The intensities of infection among P. leiacanthus and Cyclocheilichthys armatus collected in Mahasarakham were comparable, but lower than the intensity of Hampala dispar (0.75 metacercariae per fish) concurrently sampled from the same area (P &lt; 0.05). There was no significant difference in metacercarial load per kg between fish species from Mahasarakham. The results indicate that seasonal variation in metacercariae was a common phenomenon in areas with both high and low endemicity of infection. Also, the metacercarial load in fish was positively associated with infection levels among humans.Food-borne trematode infections such as Opisthorchis viverrini are a major cause of morbidity in Asia. Samples of cyprinoid fish collected at monthly intervals during 1991-92 in two provinces (Khon Kaen and Mahasarakham) in North East Thailand revealed substantial seasonal variation of O viverrini metacercariae. The former province is a low transmission area (29.7% average infection rate), while the latter is a high transmission area. Metacercarial intensity was highest from January-March 1991 and October 1991-April 1992, with maximum intensities during February and December 1991. Puntius leiacanthus fish from Khon Kaen bore the highest density of metacercariae per individual fish (1.68). Differences in the intensity of infection for the same species of fish captured in two different geographic areas presumably reflect variations in environmental conditions such as local levels of human and snail infections. Fecal contamination of the study reservoirs is greatest during the early parts of the rainy season as a result of run-off drainage and coincides with the rapid increase in snail populations. The optimal time for large-scale community-based parasite control programs is when the probability of rapid reinfection is lowest and the prevalence and intensity of infection in people are highest (e.g., April-June or the summer months). Most effective is a program that integrates parasite control, environmental management, health education, and food safety.</v>
      </c>
      <c r="J554" s="41">
        <f>IF(ISNUMBER(SEARCH("Yes",'2_all_summary'!$H553)),IF(ISNUMBER(SEARCH("Yes",'2_all_summary'!F553)),1,2),IF(ISNUMBER(SEARCH("No",'2_all_summary'!F553)),4,3))</f>
        <v>4</v>
      </c>
    </row>
    <row r="555" spans="7:10" x14ac:dyDescent="0.3">
      <c r="G555" s="41"/>
      <c r="H555" s="41" t="str">
        <f>'2_all_summary'!D554</f>
        <v>Linking population to conservation. Special report: Pakistan.</v>
      </c>
      <c r="I555" s="41" t="str">
        <f>'2_all_summary'!E554</f>
        <v>The National Conservation Strategy of Pakistan took 5 years to prepare and it was produced in close consultation with the World Conservation Union (IUCN), on whose World Conservation Strategy it is modeled. The environment has been under grave stress for the past 30 years, the ecosystem has been greatly damaged, and natural resources are being depleted at an alarming rate. Deforestation is occurring at a rate of 1'%/year in a country where forest cover is down to 5%. Desertification has affected 60% of Pakistan's land. Soil erosion threatens over 11 million hectares and waterlogging and salinity 1/2 as much. Many species of plants, animals, and fish face extinction, as river and mangrove systems are almost destroyed. Over 25% of hospital patients are ill from waterborne diseases, and 60% of infant deaths are caused by infectious and parasitic diseases. The neglect of women's development is responsible for the average family size of 6.7 children. The population is projected to double in 22 years, from 100 million to 200 million, and at the present rate it could reach 400 million by the year 2033. Although the crude death rate has dropped from over 25/1000 in 1984-86, and the infant mortality rate has fallen from 180/1000 to 106, the birth rate has hardly changed, falling only from 45 to 43/1000. In the 40 years since independence government family planning efforts have been feeble without success in reducing birth rates. Water resources are also scarce: only a 25-30% expansion in the volume of water is available in the Indus Basin. Biological solutions, farm forestry, increased water efficiency, demand-based irrigation, less wasteful and more decentralized use of energy are recommended rather than cost-intensive use of the soil. Community-based management systems, strengthened nongovernmental organization action, and a new role for women in development is emphasized.</v>
      </c>
      <c r="J555" s="41">
        <f>IF(ISNUMBER(SEARCH("Yes",'2_all_summary'!$H554)),IF(ISNUMBER(SEARCH("Yes",'2_all_summary'!F554)),1,2),IF(ISNUMBER(SEARCH("No",'2_all_summary'!F554)),4,3))</f>
        <v>4</v>
      </c>
    </row>
    <row r="556" spans="7:10" x14ac:dyDescent="0.3">
      <c r="G556" s="41"/>
      <c r="H556" s="41" t="str">
        <f>'2_all_summary'!D555</f>
        <v>Community-Based Conservation of the Ngao River in Thailand: A Networked Story of Success</v>
      </c>
      <c r="I556" s="41" t="str">
        <f>'2_all_summary'!E555</f>
        <v>In the Ngao River basin of Northern Thailand, over 50 ethnic Karen communities practice successful riverine community-based conservation (CBC) programs. While institutional approaches provide insights for conservation successes, critical approaches are needed to understand the context that partially determines communitiesâ€™ actions. Thus, drawing on political ecology and using a rooted networks framework to investigate the introduction and management of these programs, the first author, a North America-based researcher, remotely collaborated with the second, a local community researcher, to conduct qualitative fieldwork to understand the conditions and connections that shape and constrain communities. We found that networked relations with outsiders threatened food security and self-determination, and enabled opportunities to respond to these threats through river conservation. â€œRootedâ€ relations with the environment allowed communities to recognize the positive impacts of conservation. Understanding situated and entangled relationships within complex networks enables opportunities to support CBC programs that meet conservation and development goals. Â© 2022 Taylor &amp; Francis Group, LLC.</v>
      </c>
      <c r="J556" s="41">
        <f>IF(ISNUMBER(SEARCH("Yes",'2_all_summary'!$H555)),IF(ISNUMBER(SEARCH("Yes",'2_all_summary'!F555)),1,2),IF(ISNUMBER(SEARCH("No",'2_all_summary'!F555)),4,3))</f>
        <v>4</v>
      </c>
    </row>
    <row r="557" spans="7:10" x14ac:dyDescent="0.3">
      <c r="G557" s="41"/>
      <c r="H557" s="41" t="str">
        <f>'2_all_summary'!D556</f>
        <v>A sea change on the African coast? Preliminary social and ecological outcomes of a governance transformation in Kenyan fisheries</v>
      </c>
      <c r="I557" s="41" t="str">
        <f>'2_all_summary'!E556</f>
        <v>We examined social and ecological outcomes over a period of transformational change in the governance of Kenyan fisheries. Devolving decision-making power to local communities initially promoted a perception of winners and losers among resource users, but after just 6 years, there were virtually no resource users who felt that the new governance arrangement was detrimental to their livelihood. The current lack of negative perceptions toward co-management provides a critical window of opportunity to strengthen local governance institutions by investing in leadership capacity, transparency, and enforcement. This newly acquired authority to capture the benefits from local management resulted in an unexpected proliferation of community-based marine reserves - a substantial change to the anti-reserve discourse that halted the government's most recent attempt to establish a national marine reserve. Several community-based reserves showed increases in fish biomass and coral cover, while others did not and likely suffered from poor compliance and weak management. Despite some seemingly positive early social and ecological outcomes, co-management should not be viewed as a panacea to Kenya's fisheries challenges, but rather as one of many tools for improving the chances of achieving social-ecological sustainability. Â© 2014 Elsevier Ltd.</v>
      </c>
      <c r="J557" s="41">
        <f>IF(ISNUMBER(SEARCH("Yes",'2_all_summary'!$H556)),IF(ISNUMBER(SEARCH("Yes",'2_all_summary'!F556)),1,2),IF(ISNUMBER(SEARCH("No",'2_all_summary'!F556)),4,3))</f>
        <v>4</v>
      </c>
    </row>
    <row r="558" spans="7:10" x14ac:dyDescent="0.3">
      <c r="G558" s="41"/>
      <c r="H558" s="41" t="str">
        <f>'2_all_summary'!D557</f>
        <v>Are mangroves worth replanting? The direct economic benefits of a community-based reforestation project</v>
      </c>
      <c r="I558" s="41" t="str">
        <f>'2_all_summary'!E557</f>
        <v>Competition for coastal land use and overexploitation have reduced or degraded mangrove coverage throughout much of their distribution, especially in South-east Asia. Timber production was the initial motivation for early mangrove reforestation projects. More recently, benefits from protection against erosion and extreme weather events and direct improvements in livelihoods and food security are perceived as justifications for such restoration efforts. This study examines the socioeconomic impacts of a community-led reforestation project in the Philippines through a survey of the local fishers. Revenues from mangrove fisheries, tourism and timber result in an annual benefit to the community of US$ 315 ha-1 yr-1. This figure is likely to be considerably more if the contribution of the mangrove to the coastal catch of mangrove-associated species is included. This estimate only includes direct benefits to the community from mangroves, and not intangible benefits such as coastal protection, which paradoxically is perceived by the community as one of the most important functions. More than 90% of all fishers, regardless of where they fished, thought the mangrove provided protection from storms and typhoons and acted as a nursery site and should be protected. Those fishing only in the mangrove perceived more benefits from the mangrove and were prepared to pay more to protect it than those fishing outside. This study concludes that replanting mangroves can have a significant economic impact on the lives of coastal communities. Acknowledgement of the value of replanted mangroves compared with other coastal activities and the benefits they bring to the more economically-vulnerable coastal dwellers should support better informed policy and decision-making with regard to coastal habitat restoration. Â© 2006 Foundation for Environmental Conservation.</v>
      </c>
      <c r="J558" s="41">
        <f>IF(ISNUMBER(SEARCH("Yes",'2_all_summary'!$H557)),IF(ISNUMBER(SEARCH("Yes",'2_all_summary'!F557)),1,2),IF(ISNUMBER(SEARCH("No",'2_all_summary'!F557)),4,3))</f>
        <v>4</v>
      </c>
    </row>
    <row r="559" spans="7:10" x14ac:dyDescent="0.3">
      <c r="G559" s="41"/>
      <c r="H559" s="41" t="str">
        <f>'2_all_summary'!D558</f>
        <v>Using community members to assess artisanal fisheries: The marine turtle fishery in Madagascar</v>
      </c>
      <c r="I559" s="41" t="str">
        <f>'2_all_summary'!E558</f>
        <v>Fisheries are considered a major driver of population declines for many marine vertebrate species, and yet for some, data on the levels of direct catch are lacking, often due to the logistical challenges in assessing artisanal fisheries in remote and developing regionsUsing community members to collect data can provide access to a greater wealth of information than that obtained by local or foreign researchers, often at a reduced financial costWe monitored the harvest of marine turtles at 12 major villages in Madagascar using community members as data collectors (sous collecteurs) from each village, at a total cost of &lt;US$3000 for 1 yearCommunity members were trained to collect biological and fisheries data on turtles landed and to use digital cameras to provide a visual record of each turtle catch recordedA total of 699 marine turtle landings were documented, including four species, with by far the majority being green turtles Chelonia mydas (93.6%)When we contextualize our data with those of previous studies elsewhere in the region, we conservatively estimate that the annual turtle catch in the south-western province of Madagascar is between 10000 and 16000Although turtle hunting is illegal under national law, there are currently no government initiatives to manage the fisheryThis study is the first direct assessment of the level of exploitation of turtles in Madagascar, made possible through the use of community members as data collectors and has broad applicability towards similar data-gathering efforts in other artisanal fisheries. Â© 2010 The AuthorsAnimal Conservation Â© 2010 The Zoological Society of London.</v>
      </c>
      <c r="J559" s="41">
        <f>IF(ISNUMBER(SEARCH("Yes",'2_all_summary'!$H558)),IF(ISNUMBER(SEARCH("Yes",'2_all_summary'!F558)),1,2),IF(ISNUMBER(SEARCH("No",'2_all_summary'!F558)),4,3))</f>
        <v>4</v>
      </c>
    </row>
    <row r="560" spans="7:10" x14ac:dyDescent="0.3">
      <c r="G560" s="41"/>
      <c r="H560" s="41" t="str">
        <f>'2_all_summary'!D559</f>
        <v>Gender and local floodplain management institutions: A case study from Bangladesh</v>
      </c>
      <c r="I560" s="41" t="str">
        <f>'2_all_summary'!E559</f>
        <v>Floodplain wetlands are the major common pool natural resources in Bangladesh. Men do most of the fishing, but women collect aquatic plants and snails. A women-only, a men-only, and a mixed community based organisation (CBO) are compared, each of which manages a seasonal wetland. The CBOs involving women are in Hindu communities where more women use aquatic resources and belong to other local institutions. In the oldest of these CBOs, women have gradually increased their role as community recognition of their success has grown. In the Muslim community few women collect aquatic resources, and they have no role in the CBO. Community compliance was higher where both men and women played an active role in the process. Copyright Â© 2008 John Wiley &amp; Sons, Ltd.</v>
      </c>
      <c r="J560" s="41">
        <f>IF(ISNUMBER(SEARCH("Yes",'2_all_summary'!$H559)),IF(ISNUMBER(SEARCH("Yes",'2_all_summary'!F559)),1,2),IF(ISNUMBER(SEARCH("No",'2_all_summary'!F559)),4,3))</f>
        <v>4</v>
      </c>
    </row>
    <row r="561" spans="7:10" x14ac:dyDescent="0.3">
      <c r="G561" s="41"/>
      <c r="H561" s="41" t="str">
        <f>'2_all_summary'!D560</f>
        <v>Procedural and distributive justice in a community-based managed Marine Protected Area in Zanzibar, Tanzania</v>
      </c>
      <c r="I561" s="41" t="str">
        <f>'2_all_summary'!E560</f>
        <v>Local participation in governance and management is assumed to lead to something good. But it is rarely explicitly stated who are participating and in what. The study investigates this in the context of a Marine Protected Area (MPA) in Zanzibar, Tanzania, and in particular the Memba Island - Chwaka Bay Marine Conservation Area (MIMCA). This is done by applying Pretty's typology of participation in addressing procedural justice, which is according to Paavola linked to distributive justice, i.e. the just distribution of costs and benefits. How does participation in MIMCA facilitate procedural and distributive justice? To answer this question a number of fishermen, women seaweed farmers, local leaders, and representatives of the private sector were interviewed (n=136) in five villages. Interviews were also made with government officials at relevant departments. The results show that Village Fishermen Committees were participating in the implementation of MIMCA but not in its planning phase. Participation was mainly in the form of manipulative and passive participation. Other local actors did not participate at all. Instead, the government assumed that justice was achieved by distributing equipment, alternative income generating projects, and relying on tourism for local development. However, the distributed equipment and tourism development have created conflict and injustice within and between villages, because of the insufficient resources which did not target those in need. Tourism created problems such as inequality between livelihoods, environmental destruction and local power asymmetries between hotel management and local people. The MIMCA top-down intervention has not increased participation or justice, nor has it achieved sustainable resource use and conflict resolution. It is suggested that interactive participation by all local actors is needed to create just trade-offs. Justice needs to be explicitly addressed for integrated conservation and development projects to achieve sustainability. Â© 2014 Elsevier Ltd.</v>
      </c>
      <c r="J561" s="41">
        <f>IF(ISNUMBER(SEARCH("Yes",'2_all_summary'!$H560)),IF(ISNUMBER(SEARCH("Yes",'2_all_summary'!F560)),1,2),IF(ISNUMBER(SEARCH("No",'2_all_summary'!F560)),4,3))</f>
        <v>4</v>
      </c>
    </row>
    <row r="562" spans="7:10" x14ac:dyDescent="0.3">
      <c r="G562" s="41"/>
      <c r="H562" s="41" t="str">
        <f>'2_all_summary'!D561</f>
        <v>A multiple evidence-based approach to MÃ©tis community-based monitoring: a case study from the South Athabasca Oil Sands Area, Alberta, Canada</v>
      </c>
      <c r="I562" s="41" t="str">
        <f>'2_all_summary'!E561</f>
        <v>This original research article provides a case study that describes how MÃ©tis indigenous knowledge was incorporated into the design of a community-based monitoring (CBM) program in the South Athabasca Oil Sands Area of Alberta, Canada. Athabasca Landing MÃ©tis Community (ALMC) members have traditional knowledge of local wildlife and climatic conditions in a region that has seen intense oil and gas-related industrial activity over the last 50 years. Informed by a multiple evidence-based approach to CBM, ALMCâ€™s program design combined traditional hunting, fishing, trapping, and plant gathering activities with photomapping methods. By taking geo-referenced photos of their environmental observations, which they shared with other project participants during regular monitoring meetings, MÃ©tis knowledge holders connected changes in local conditions such as resource scarcity or species abundance to broader ecological processes including climate change. Further, the monitoring program had an innovative cultural camp component that brought elders, heads of family, and youth together to deliberately interact and pass on Indigenous and local knowledge. The information drawn from photomapping, cultural camps, and traditional knowledge shared during meetings was gathered into a database. The database serves as a repository of traditional knowledge and land use data that will support ALMCâ€™s ongoing efforts to identify territory to promote self-governance and assert rights to lands and resources. We discuss how the ALMCâ€™s adoption of a multiple evidence-based approach to monitoring asserts control over data collection methods, storage, and dissemination, supports local capacity for self-determination, and amplifies the voices of MÃ©tis harvesters in the resource management sector. Â© 2022, Resilience Alliance. All rights reserved.</v>
      </c>
      <c r="J562" s="41">
        <f>IF(ISNUMBER(SEARCH("Yes",'2_all_summary'!$H561)),IF(ISNUMBER(SEARCH("Yes",'2_all_summary'!F561)),1,2),IF(ISNUMBER(SEARCH("No",'2_all_summary'!F561)),4,3))</f>
        <v>4</v>
      </c>
    </row>
    <row r="563" spans="7:10" x14ac:dyDescent="0.3">
      <c r="G563" s="41"/>
      <c r="H563" s="41" t="str">
        <f>'2_all_summary'!D562</f>
        <v>Taking care of people and communities: Rebuilding livelihoods through NGOs and the informal economy in Southern Thailand</v>
      </c>
      <c r="I563" s="41" t="str">
        <f>'2_all_summary'!E562</f>
        <v>Purpose - The purpose of this paper is to explore the role of NGOs in facilitating economic recovery to the tsunami devastated regions in Southern Thailand. This includes large international NGOs as well as small community based or local NGOs and how these organizations engage with one another as well as with government authorities and of course the local community to aid recovery. In particular, focus will be on how NGOs are able to assist local residents, especially those engaged in the informal sector in rebuilding their livelihoods in a region that has been devastated by a natural disaster. Design/methodology/approach - The approach taken in the paper has concentrated on analysing the response of various NGOs as well as industry representatives and government authorities in considering how response efforts and recovery initiatives have impacted, and will continue to impact on the lives and livelihoods of those living in affected communities as rebuilding takes place. Findings - Given that in Thailand just over 70 per cent of the population is employed in the informal sector of the economy one of the key findings of this paper is that central to economic recovery is the need for policy makers directing recovery strategies to reflect measures that are broadly supportive of the informal sector across different industries including tourism and fisheries, and which provides the basis of economic livelihood for a large proportion of the affected Thai population. Originality/value - The paper shows that recovery strategies must engage with and directly involve the community to ensure long-term economic recovery that is able to both build local resilience and provide the basis of livelihood support for the future sustainability of the local population. Â© Emerald Group Publishing Limited.</v>
      </c>
      <c r="J563" s="41">
        <f>IF(ISNUMBER(SEARCH("Yes",'2_all_summary'!$H562)),IF(ISNUMBER(SEARCH("Yes",'2_all_summary'!F562)),1,2),IF(ISNUMBER(SEARCH("No",'2_all_summary'!F562)),4,3))</f>
        <v>4</v>
      </c>
    </row>
    <row r="564" spans="7:10" x14ac:dyDescent="0.3">
      <c r="G564" s="41"/>
      <c r="H564" s="41" t="str">
        <f>'2_all_summary'!D563</f>
        <v>International Symposium on Aquatic Sciences and Resources Management</v>
      </c>
      <c r="I564" s="41" t="str">
        <f>'2_all_summary'!E563</f>
        <v>The proceedings contain 109 papers. The topics discussed include: short communication â€“ the first inventory of the nest placement of horseshoe crab (Tachypleus gigas) in Indonesia; effectiveness and impact studies of mangrove rehabilitation in the northern coast of West Java: A case study in Karawang Regency; study on zooplankton diversity aquatic ecobiology of Batang Toru River, North Sumatera, Indonesia; bioaccumulation of non-essential heavy metals in fish in Ir H Djuanda Reservoir, West Java; Review: DNA metabarcoding approach for fisheries management; the estimation of the coastal fisheries resources quantity based on waterbirds in the Ujung Pangkah Region, Gresik Regency, East Java; supporting community-based mangrove forest management as essential ecosystem area in Sungai Pakning, Riau; and effect of burrows of Boleophthalmus pectinirostris (Linnaeus, 1758) (class Actinopterygii family Gobiidae) on total organic matter in the mangrove ecosystem of Pandansari Brebes, Central Java.</v>
      </c>
      <c r="J564" s="41">
        <f>IF(ISNUMBER(SEARCH("Yes",'2_all_summary'!$H563)),IF(ISNUMBER(SEARCH("Yes",'2_all_summary'!F563)),1,2),IF(ISNUMBER(SEARCH("No",'2_all_summary'!F563)),4,3))</f>
        <v>4</v>
      </c>
    </row>
    <row r="565" spans="7:10" x14ac:dyDescent="0.3">
      <c r="G565" s="41"/>
      <c r="H565" s="41" t="str">
        <f>'2_all_summary'!D564</f>
        <v>Inuit food security in canada: arctic marine ethnoecology</v>
      </c>
      <c r="I565" s="41" t="str">
        <f>'2_all_summary'!E564</f>
        <v>Quantitative Seascape Ethnoecology practice is considered through a community-based food security lens. Fish and marine mammal records obtained from a wide range of Inuit co-management agreements are, for the first time combined to calculate an Inuit-culture marine ecological footprint, targeted on calendar year 2008. A reflexive, participatory and inclusive education/governance strategy for Arctic coastal food security is presented, particularly in Nunavut; considering caloric marine catch may average as high as 40% of human basal metabolic requirements for some communities. The current work provides a foundation to mitigate food insecurity for the Inuit in what may be the most insecure indigenous food setting in any country that is generally considered as developed. Four large marine ecosystems are considered within Food and Agricultural Organization (FAO) areas 18 and 21. Initial fish catch reconstructions for 1950â€“2001 are combined with mammal harvest records. Food system changes and planning are examined from a community health and management perspective. The relationship between food security, gender, livelihoods and ecosystem capacity are discussed within current management challenges and the related mandates for Canadian government agencies, based in part upon the 2007, United Nations Declaration on the Rights of Indigenous Peoples (UNDRIP). A process to combine academic ecological knowledge with traditional ecological knowledge (TEK) and an Inuit Qaujimajatuqangit (IQ) is suggested within a beneficiary-led marine protected area network. A re-evaluation of Canadaâ€™s northern (Nunavut) transfer and land claim agreements are suggested, with a goal to provide redress for UNDRIP compliance. Therein, consideration should be given to dedicated funds for reflexive and participatory development of university-level Ethnoecology programming and community-based offices for Nunavut food security science. Â© 2017, Springer Science+Business Media Dordrecht and International Society for Plant Pathology.</v>
      </c>
      <c r="J565" s="41">
        <f>IF(ISNUMBER(SEARCH("Yes",'2_all_summary'!$H564)),IF(ISNUMBER(SEARCH("Yes",'2_all_summary'!F564)),1,2),IF(ISNUMBER(SEARCH("No",'2_all_summary'!F564)),4,3))</f>
        <v>4</v>
      </c>
    </row>
    <row r="566" spans="7:10" x14ac:dyDescent="0.3">
      <c r="G566" s="41"/>
      <c r="H566" s="41" t="str">
        <f>'2_all_summary'!D565</f>
        <v>Evaluation criteria for participatory research: Insights from coastal Uruguay</v>
      </c>
      <c r="I566" s="41" t="str">
        <f>'2_all_summary'!E565</f>
        <v>Participatory research in which experts and non-experts are co-researchers in addressing local concerns (also known as participatory action research or community-based research) can be a valuable approach for dealing with the uncertainty of social-ecological systems because it fosters learning among stakeholders and co-production of knowledge. Despite its increased application in the context of natural resources and environmental management, evaluation of participatory research has received little attention. The objectives of this research were to define criteria to evaluate participatory research processes and outcomes, from the literature on participation evaluation, and to apply them in a case study in an artisanal fishery in coastal Uruguay. Process evaluation criteria (e.g., problem to be addressed of key interest to local and additional stakeholders; involvement of interested stakeholder groups in every research stage; collective decision making through deliberation; and adaptability through iterative cycles) should be considered as conditions to promote empowering participatory research. Our research contributes to knowledge on evaluation of participatory research, while also providing evidence of the positive outcomes of this approach, such as co-production of knowledge, learning, strengthened social networks, and conflict resolution. Â© 2014 Springer Science+Business Media.</v>
      </c>
      <c r="J566" s="41">
        <f>IF(ISNUMBER(SEARCH("Yes",'2_all_summary'!$H565)),IF(ISNUMBER(SEARCH("Yes",'2_all_summary'!F565)),1,2),IF(ISNUMBER(SEARCH("No",'2_all_summary'!F565)),4,3))</f>
        <v>4</v>
      </c>
    </row>
    <row r="567" spans="7:10" x14ac:dyDescent="0.3">
      <c r="G567" s="41"/>
      <c r="H567" s="41" t="str">
        <f>'2_all_summary'!D566</f>
        <v>Socio-ecological vulnerability assessment in coastal communities in the BCLME region</v>
      </c>
      <c r="I567" s="41" t="str">
        <f>'2_all_summary'!E566</f>
        <v>Climate change poses a key threat to marine ecosystems and fisheries resources as well as to communities that depend on these systems for food and livelihoods. This paper reports on a community-based rapid vulnerability assessment (RVA) methodology developed and applied in eight small-scale fishing communities in the Benguela Current Large Marine Ecosystem region. This participatory methodology was designed to be applied in a workshop setting and draws on the observations, perceptions and local knowledge of fishers in order to better understand the extent to which their livelihoods are susceptible to various socio-ecological changes and their ability to respond to these changes. The paper highlights selected key findings and aims to demonstrate the type of information that can be elicited from an RVA. Although there were differences between the three countries involved in the study, findings suggest that key stressors are mainly associated with socio-economic and governance issues. Climate-related changes were seen to exacerbate existing vulnerabilities. Despite differences in spatial and temporal scales of data provided by scientists and fishers, changes in environmental conditions that could be attributed to climate change observed by fishers resonated with available science. Fishers identified a number of adaptation strategies that could address vulnerabilities and enhance resilience but require support from government and other stakeholders. Strengthening local organizations, rebuilding fisheries through local co-management plans, securing access rights, involving fishers in data collection and analysis, developing complementary livelihoods and addressing the broad socio-economic rights of communities were identified as necessary to address vulnerabilities. Participation in these community-level vulnerability assessments enhances understanding, builds capacity, generates knowledge for management, and allows communities to identify locally appropriate adaptation strategies. Â© 2018</v>
      </c>
      <c r="J567" s="41">
        <f>IF(ISNUMBER(SEARCH("Yes",'2_all_summary'!$H566)),IF(ISNUMBER(SEARCH("Yes",'2_all_summary'!F566)),1,2),IF(ISNUMBER(SEARCH("No",'2_all_summary'!F566)),4,3))</f>
        <v>4</v>
      </c>
    </row>
    <row r="568" spans="7:10" x14ac:dyDescent="0.3">
      <c r="G568" s="41"/>
      <c r="H568" s="41" t="str">
        <f>'2_all_summary'!D567</f>
        <v>MOdeling, visualizing, and mining hydrologic spatial hierarchies for water quality management</v>
      </c>
      <c r="I568" s="41" t="str">
        <f>'2_all_summary'!E567</f>
        <v>Water quality managers analyze data collected in the field to assess environmental conditions and enact policy based on water quality impairments identified in this analysis. Water quality is often based on measures of water chemistry and the health of biological communities. There are many factors spread across the landscape that contribute to water quality. This adds a spatial dimension to the problem. Furthermore, data are often analyzed based on aggregations of site level data to multiple hierarchies of watersheds. This paper presents a multidimensional data model which incorporates hydrological spatial hierarchies for the purpose of analyzing water quality data at multiple resolutions. The data model was implemented in a relational database management system and linked with a geographic information system to provide visual exploration of data across multiple levels within the spatial hierarchy. Data mining techniques such as classification and association rule generation were applied to data at multiple levels of the hydrologic spatial hierarchy. Classification was applied to predict the health of fish communities based on site habitat characteristics and measures of water chemistry. Association rules were developed to determine relationships between site characteristic and water quality variables and fish community health. The results of the classification and association rules were then compared across two levels of the hydrographic spatial hierarchy.</v>
      </c>
      <c r="J568" s="41">
        <f>IF(ISNUMBER(SEARCH("Yes",'2_all_summary'!$H567)),IF(ISNUMBER(SEARCH("Yes",'2_all_summary'!F567)),1,2),IF(ISNUMBER(SEARCH("No",'2_all_summary'!F567)),4,3))</f>
        <v>4</v>
      </c>
    </row>
    <row r="569" spans="7:10" x14ac:dyDescent="0.3">
      <c r="G569" s="41"/>
      <c r="H569" s="41" t="str">
        <f>'2_all_summary'!D568</f>
        <v>Overall subarachnoid hemorrhage outcomes in Miyagi Prefecture: A comparative analysis for the years 1984 and 1991</v>
      </c>
      <c r="I569" s="41" t="str">
        <f>'2_all_summary'!E568</f>
        <v>The annual per population incidence of subarachnoid hemorrhage (SAH) in Miyagi Prefecture has been calculated as being 17.0/100,000 recently. In order to determine whether changes have occurred in the overall SAH outcomes over recent years, we have analyzed the annual 1984 and 1991 SAH outcomes contained in a community-based stroke register in Miyagi Prefecture. From a total of 302 SAH cases for 1984 and 351 SAH cases for 1991, the complete clinical records of 268 cases and 321 cases, respectively, were extracted for this analysis. The male-to-female SAH patient ratio has shifted from 1:8 to 2:3 between the two studied years, and the average age has increased from 50.8 years to 53.4 years for males and from 58.2 years to 60.5 years for females. Further, the average pre hospitalization period from SAH onset has shortened from 4.6 days to 2.4 days. The number of SAH cases with a poor grading, i.e., Grades 4 and 5 of Hunt and Kosnik grading, has increased from 19. 8% to 27.1% and the number of Fisher's group 3 patients has similarly increased from 43.2% to 61.3%. In general, acute stage SAH patients under 75 years of age with Hunt and Kosnik grading of less than Grade 4 underwent surgery in both years. In this regard, the number of SAH cases operated on within 3 days increased from 59.9% to 72.1%. As a result of earlier hospitalization and an increase in acute-stage operations, there was a decrease in presurgical aneurysmal reruptures from 36.6% to 29.1%, as well as a decrease in the incidence of symptomatic vasospasms, especially in Fisher's group 2 and 3 cases. On the contrary, no significant improvement in the surgical result was found between the two years (excellent 52.8%; good 23.8%; fair 14.5%; poor 4.2%; and dead 4.7% for the 212 cases in 1984 versus excellent 54.4%; good 18.3%; fair 11.1%; poor 5.6%; and dead 10.7% for 254 cases in 1991). Similarly, SAH cases given conservative treatment schowed poor outcomes in both years. This comparative analysis could not reveal any overall improvement in the SAH outcomes. However, the increase in the number of SAH cases involving older patients and a poor grade seemed to be counterbalanced by a decrease in reruptures and symptomatic vasospasms, due to earlier hospitalization, increased acute stage operations and advances in perisurgical SAH management.</v>
      </c>
      <c r="J569" s="41">
        <f>IF(ISNUMBER(SEARCH("Yes",'2_all_summary'!$H568)),IF(ISNUMBER(SEARCH("Yes",'2_all_summary'!F568)),1,2),IF(ISNUMBER(SEARCH("No",'2_all_summary'!F568)),4,3))</f>
        <v>4</v>
      </c>
    </row>
    <row r="570" spans="7:10" x14ac:dyDescent="0.3">
      <c r="G570" s="41"/>
      <c r="H570" s="41" t="str">
        <f>'2_all_summary'!D569</f>
        <v>Do market and trust contexts spillover into public goods contributions? Evidence from experimental games in Papua New Guinea</v>
      </c>
      <c r="I570" s="41" t="str">
        <f>'2_all_summary'!E569</f>
        <v>The provision of public goods, such as voluntary enforcement efforts, can be critical to the management of natural resources. However, the degree to which context can influence people's contributions to the public good is poorly understood. Here, we used sequential games in a â€˜lab in the fieldâ€™ experimental setting with a fishing community in Papua New Guinea to explore whether behavior in two particular contextsâ€”market and trustâ€”spill over public goods' contributions. Behavioral spillovers occur when behavior in one context influencesâ€”or is transferred toâ€”behavior in another context. Our results indicate that there is spillover, but surprisingly this occurs from specific roles assumed within the context rather than the broader context itself. The existence of behavioral spillovers into public goods can render conservation initiatives that rely on contributions ineffective, or even damaging if they crowd out intrinsic behavior. Understanding the potential biases different contextâ€”e.g. markets created by market-based instruments or trust relied upon by community-based mechanismâ€”can create, is necessary for the implementation of effective and efficient conservation initiatives. Â© 2020 The Authors</v>
      </c>
      <c r="J570" s="41">
        <f>IF(ISNUMBER(SEARCH("Yes",'2_all_summary'!$H569)),IF(ISNUMBER(SEARCH("Yes",'2_all_summary'!F569)),1,2),IF(ISNUMBER(SEARCH("No",'2_all_summary'!F569)),4,3))</f>
        <v>4</v>
      </c>
    </row>
    <row r="571" spans="7:10" x14ac:dyDescent="0.3">
      <c r="G571" s="41"/>
      <c r="H571" s="41" t="str">
        <f>'2_all_summary'!D570</f>
        <v>Social and economic implications of small-scale mud crab (Scylla serrata) aquaculture: The case of organised community groups</v>
      </c>
      <c r="I571" s="41" t="str">
        <f>'2_all_summary'!E570</f>
        <v>Small-scale mud crab aquaculture was introduced in East Africa in late 1990s as a mangrove friendly aquaculture to improve the livelihood of coastal communities through organised community groups (OCGs). The OCGs approach was a strategy aimed at ensuring benefits to the village and regulating access to the open access resource (land in mangrove forests). A social and economic assessment was conducted at Majaoni, Makongeni, Ihaleni and Dabaso along the Kenyan coast. The paper looks at the social and economic characteristics of the groups, their management systems, contribution of mud crab aquaculture to the livelihoods of local communities and policy issues related to the interventions. There is wider involvement of the mijikenda community in mud crab farming; however, the level of women participation is low. A strong market link exists between the groups and the different market outlets, where hotels and exporters offer the highest prices. Regional price variations existed and may need networking between the groups. The paper concludes that national policies may need to be redirected to support small-scale aquaculture development and ensuring capacity building for women, operation and management of groups, provision of extension services, data management and provision of user rights for communities working in the mangrove environment. Â© 2014 Springer International Publishing Switzerland.</v>
      </c>
      <c r="J571" s="41">
        <f>IF(ISNUMBER(SEARCH("Yes",'2_all_summary'!$H570)),IF(ISNUMBER(SEARCH("Yes",'2_all_summary'!F570)),1,2),IF(ISNUMBER(SEARCH("No",'2_all_summary'!F570)),4,3))</f>
        <v>4</v>
      </c>
    </row>
    <row r="572" spans="7:10" x14ac:dyDescent="0.3">
      <c r="G572" s="41"/>
      <c r="H572" s="41" t="str">
        <f>'2_all_summary'!D571</f>
        <v>Monitoring NÃ»timesÃ¢nÃ¢n Following the Diversion of Our River: A Community-led Registry in Eeyou Istchee, Northern QuÃ©bec</v>
      </c>
      <c r="I572" s="41" t="str">
        <f>'2_all_summary'!E571</f>
        <v>The Waskaganish Voluntary Anadromous Cisco Catch Registry is a community-led ex post monitoring programme carried out within the Environmental Impact Assessment (EIA) Follow-up Phase of the Rupert River Diversion Hydroelectric Project. The Registry monitors an aboriginal subsistence fishery in the Cree community of Waskaganish. Due to the complexity of the socio-ecological system, predicting the project's impacts on the fishery at the ex ante stage proved difficult. The programme has allowed the community to monitor changes in the cisco fishery, while also providing a forum for communication and collaboration with the proponent, Hydro-QuÃ©bec. The programme recognises and incorporates both local ecological knowledge and scientific results from site-specific biological monitoring studies. Overall, the Registry has enhanced stakeholder understanding of project impacts, improved mitigation management decision-making and led to the development of an effective consultation framework. Most importantly, the Registry has helped the fishery to continue into the future despite project impacts. Â© 2016 World Scientific Publishing Company.</v>
      </c>
      <c r="J572" s="41">
        <f>IF(ISNUMBER(SEARCH("Yes",'2_all_summary'!$H571)),IF(ISNUMBER(SEARCH("Yes",'2_all_summary'!F571)),1,2),IF(ISNUMBER(SEARCH("No",'2_all_summary'!F571)),4,3))</f>
        <v>4</v>
      </c>
    </row>
    <row r="573" spans="7:10" x14ac:dyDescent="0.3">
      <c r="G573" s="41"/>
      <c r="H573" s="41" t="str">
        <f>'2_all_summary'!D572</f>
        <v>Community-based dopi beel wetland management</v>
      </c>
      <c r="I573" s="41" t="str">
        <f>'2_all_summary'!E572</f>
        <v>Bangladesh is one of the deltaic region countries in south-east Asia. It consists of extreme floodplains, rivers, low and plain land. The siltation or sediment plays an important role in increasing the floodplain, rivers and low-lying areas. Community people face a lot of problems with silted up the beels and other wetlands. Due to this, the aquatic habitats of floodplain areas are decreasing day by day. Proshika is one of the largest national NGOs of Bangladesh and has implemented the Community-based Fisheries Management phase-2 (CBFM-2) project in collaboration with World Fish Center, Department of Fisheries (DoF) funded by the Department for International Development (DFID). The Dopi beel is one of the floodplain beels under CBFM-2 project. The beel is situated 150 km east-north from the capital of Dhaka under Mithamon Upazilla in the Kishoregonj district. The total area of the beel is 15.51 ha. All the beels areas are filling up except 1.50 ha due to sediments that come from upstream with flowing current water in the rainy season. In the dry season all the beels area are dried-up and during the monsoon period the water-depth is approximate 12-15 ft and it is connected with two rivers. There are seven villages situated in the surrounding periphery of the beels. There were two Beel Management Committees (BMCs) formed by Proshika for sustainable management of the wetland. The BMC consists of 34 representatives from seven villages. On the basis of BMC decisions all the related project partners agreed to the removal of the sediment or siltation from the beels. The community people started to remove sediment from the low-lying area of the beels and it will be completed next year. It has been suggested that after completion of sediment removal, the community people will plant aquatic plants in the embankment. Last year they also released common carp fingerlings in the beel and harvested 30% of the fish from the wetland. Therefore, careful consideration must be made regarding the formation of BMC, completion of sediment removal works and creation of the embankment, the selection of aquatic trees for plantation in the embankment and the release of fingerlings.</v>
      </c>
      <c r="J573" s="41">
        <f>IF(ISNUMBER(SEARCH("Yes",'2_all_summary'!$H572)),IF(ISNUMBER(SEARCH("Yes",'2_all_summary'!F572)),1,2),IF(ISNUMBER(SEARCH("No",'2_all_summary'!F572)),4,3))</f>
        <v>4</v>
      </c>
    </row>
    <row r="574" spans="7:10" x14ac:dyDescent="0.3">
      <c r="G574" s="41"/>
      <c r="H574" s="41" t="str">
        <f>'2_all_summary'!D573</f>
        <v>Social attitudes towards marine resource management in two Fijian villages</v>
      </c>
      <c r="I574" s="41" t="str">
        <f>'2_all_summary'!E573</f>
        <v>[No abstract available]</v>
      </c>
      <c r="J574" s="41">
        <f>IF(ISNUMBER(SEARCH("Yes",'2_all_summary'!$H573)),IF(ISNUMBER(SEARCH("Yes",'2_all_summary'!F573)),1,2),IF(ISNUMBER(SEARCH("No",'2_all_summary'!F573)),4,3))</f>
        <v>1</v>
      </c>
    </row>
    <row r="575" spans="7:10" x14ac:dyDescent="0.3">
      <c r="G575" s="41"/>
      <c r="H575" s="41" t="str">
        <f>'2_all_summary'!D574</f>
        <v>Community-based livelihood management in relations to natural disaster - A study on Teknaf (coastal) area of Bangladesh</v>
      </c>
      <c r="I575" s="41" t="str">
        <f>'2_all_summary'!E574</f>
        <v>Teknaf is an Upazila under Cox's Bazar District of Bangladesh, it's a coastal area with strong influenced by the Naaf river estuary of the Bay of Bengal. The study outlines the major livelihood groups or community in the area. It was observed that the livelihoods are severely affected by climatic and non-climatic changes. For example, the increased salinity of both soil and water has seriously affected all livelihood resources, in particular agriculture, fishery, livestock and forestry. The increase in frequency and intensity of natural disasters - floods and cyclones, has made it difficult for the local people to secure their livelihood. In addition to natural factors, several anthropogenic factors remain the major form of vulnerability for the farmers, fishers and other livelihood sections of the society. This study was an exploratory research with questionnaire survey by random sampling, focus group discussion, and review secondary data. The study observed that the local people have evolved many local adaptive practices to deal with the difficult climatic conditions. Outcome of the study is capacity building of the community with in their available resource; combined crop and fish culture need to encourage; control excessive collection of Natural resources like marine fish, forest tree, alternative income generating activities for farmers &amp; fisherman at lean season and disaster situation need to start. Â© Published under licence by IOP Publishing Ltd.</v>
      </c>
      <c r="J575" s="41">
        <f>IF(ISNUMBER(SEARCH("Yes",'2_all_summary'!$H574)),IF(ISNUMBER(SEARCH("Yes",'2_all_summary'!F574)),1,2),IF(ISNUMBER(SEARCH("No",'2_all_summary'!F574)),4,3))</f>
        <v>4</v>
      </c>
    </row>
    <row r="576" spans="7:10" x14ac:dyDescent="0.3">
      <c r="G576" s="41"/>
      <c r="H576" s="41" t="str">
        <f>'2_all_summary'!D575</f>
        <v>The Silos of Natural Resource Governance: Implications of Sector-led Coastal Management at the Village Level in Kenya and Zanzibar-Tanzania</v>
      </c>
      <c r="I576" s="41" t="str">
        <f>'2_all_summary'!E575</f>
        <v>Taking a coordinated, holistic approach to the governance of coastal ecosystems is widely advocated in recognition of the need to manage ecosystems as a whole. Despite commitment to approaches such as integrated coastal zone management and ecosystem-based management of fisheries, governance remains fragmented, with sectors such as environment, fisheries and forestry maintaining separate systems of governance from the national to village level. These systems include the formation of separate community-based structures, reporting directly to the respective sectoral ministry. This raises questions about how this collaborative governance approach aligns with taking a more integrated, holistic approach to management. The paper draws on findings from research in Kenya and Zanzibar-Tanzania in coastal villages where forest and fisheries management groups have been formed. The research found that the groups operate in compartmentalised 'silos', in contrast to the interrelated ecosystems on which they depend, with little coordination of plans and priorities. In addition, these groups are not consistent in their relationship to local government, answering directly to the sectoral ministry rather than democratic local government, raising issues for accountability and sustainability. These dual challenges of a sectoral-focus and long-term sustainability must be addressed for management of ecosystems to be integrated and effective. Â© Nunan, et al 2020.</v>
      </c>
      <c r="J576" s="41">
        <f>IF(ISNUMBER(SEARCH("Yes",'2_all_summary'!$H575)),IF(ISNUMBER(SEARCH("Yes",'2_all_summary'!F575)),1,2),IF(ISNUMBER(SEARCH("No",'2_all_summary'!F575)),4,3))</f>
        <v>4</v>
      </c>
    </row>
    <row r="577" spans="7:10" x14ac:dyDescent="0.3">
      <c r="G577" s="41"/>
      <c r="H577" s="41" t="str">
        <f>'2_all_summary'!D576</f>
        <v>The inclusion of fisheries and tourism in marine protected areas to support conservation in Indonesia</v>
      </c>
      <c r="I577" s="41" t="str">
        <f>'2_all_summary'!E576</f>
        <v>With the rapid growth of Indonesia's marine protected area (MPAs) estate in Indonesia, reaching 23.9 million hectares by January 2020, attention needs to be focused on strengthening the effectiveness of MPA management. Consolidating and expanding protection of Indonesia's marine resources is critical with increasing pressure from a fast-expanding population, illegal, unreported, and unregulated fishing, pollution, coastal development, unsustainable tourism and climate change. Biodiversity conservation must therefore concurrently consider multiple economic sectors such as fisheries and tourism, and their synergies with MPA management. This paper aims to outline the current landscape of fisheries and marine tourism pertaining to area-based conservation in Indonesia, to inform and support improved integration into effective MPA management. Four areas to focus efforts were identified: diversification of governance types of community-based management, improved coordination between fisheries and MPAs during planning and management implementation, the development and support of pathways for sustainable tourism, and planning for future conditions. Sustainable development for fisheries and tourism must be incorporated into all aspects of MPA management, whilst recognising that current management systems are insufficient to ensure long-term sustainability for natural resources and local communities, and strategies need to increase resilience of social-ecological systems in anticipation of future conditions. Â© 2022 Elsevier Ltd</v>
      </c>
      <c r="J577" s="41">
        <f>IF(ISNUMBER(SEARCH("Yes",'2_all_summary'!$H576)),IF(ISNUMBER(SEARCH("Yes",'2_all_summary'!F576)),1,2),IF(ISNUMBER(SEARCH("No",'2_all_summary'!F576)),4,3))</f>
        <v>4</v>
      </c>
    </row>
    <row r="578" spans="7:10" x14ac:dyDescent="0.3">
      <c r="G578" s="41"/>
      <c r="H578" s="41" t="str">
        <f>'2_all_summary'!D577</f>
        <v>The Community-based Management of Coastal Fisheries in Himeshima, Oita Prefecture, Japan: A Case Study of the Fishing Ground Regulations on the Offshore Fixed Gill Net Fishery</v>
      </c>
      <c r="I578" s="41" t="str">
        <f>'2_all_summary'!E577</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vagueness or ambiguity inherent in the management carried out in the relationship with an uncertain environment. Â© 2005, The Human Geographical Society of Japan. All rights reserved.</v>
      </c>
      <c r="J578" s="41">
        <f>IF(ISNUMBER(SEARCH("Yes",'2_all_summary'!$H577)),IF(ISNUMBER(SEARCH("Yes",'2_all_summary'!F577)),1,2),IF(ISNUMBER(SEARCH("No",'2_all_summary'!F577)),4,3))</f>
        <v>4</v>
      </c>
    </row>
    <row r="579" spans="7:10" x14ac:dyDescent="0.3">
      <c r="G579" s="41"/>
      <c r="H579" s="41" t="str">
        <f>'2_all_summary'!D578</f>
        <v>Fishing for consensus: Community-based conservation and conflict in St Luciaâ€™s SoufriÃ¨re marine management area</v>
      </c>
      <c r="I579" s="41" t="str">
        <f>'2_all_summary'!E578</f>
        <v>This chapter recounts the politically volatile implementation process of the first two years of a new marine management area in the Caribbean island of St Lucia. The Soufriere Marine Management Area (SMMA) is an internationally acclaimed model of community-based resource management, established in response to concerns that environmental degradation and conflicts among resource users were threatening the local tourism industry and the livelihoods of fishermen. Conflicts between tourists and local fishermen were a critical motivating force behind the establishment of the SMMA. Conflicts also occurred between fishermen and scuba divers. The SMMA is a multiple-use marine protected area that resembles the Great Barrier Reef Marine Park model, although on a much smaller scale. There are five types of use zones: marine reserves, fishing priority areas, multiple use areas, recreational areas, and yacht mooring areas. The SMMA's initial failure to fulfill the high expectations of its architects was due only in part to the shortcomings identified in the institutional review. Â© Jonathan Pugh and Robert B. Potter 2003.</v>
      </c>
      <c r="J579" s="41">
        <f>IF(ISNUMBER(SEARCH("Yes",'2_all_summary'!$H578)),IF(ISNUMBER(SEARCH("Yes",'2_all_summary'!F578)),1,2),IF(ISNUMBER(SEARCH("No",'2_all_summary'!F578)),4,3))</f>
        <v>4</v>
      </c>
    </row>
    <row r="580" spans="7:10" x14ac:dyDescent="0.3">
      <c r="G580" s="41"/>
      <c r="H580" s="41" t="str">
        <f>'2_all_summary'!D579</f>
        <v>Managing redundancy in overexploited fisheries</v>
      </c>
      <c r="I580" s="41" t="str">
        <f>'2_all_summary'!E579</f>
        <v>This paper reviews and catalogs current approaches for facilitating the exit of redundant capital and labor from overexploited fisheries. It begins with an examination of fishery management objectives and the different measures used to achieve these objectives. It then discusses, in the context of the challenges confronting fishery management, the problems surrounding the exit of capital and labor from overexploited fisheries. The paper examines approaches that can be used to facilitate exit from both industrial and artisanal fisheries, citing several relevant case studies as well as the experience of different countries. The continuing dual existence of industrial and artisanal fisheries in developing countries poses special challenges to fishery management, which needs to recognize and treat each type of fishery differently. For artisanal fisheries, economic diversification and community-based nonfishery solutions need to be pursued and made an integral part of any comprehensive adjustment package. -from Author</v>
      </c>
      <c r="J580" s="41">
        <f>IF(ISNUMBER(SEARCH("Yes",'2_all_summary'!$H579)),IF(ISNUMBER(SEARCH("Yes",'2_all_summary'!F579)),1,2),IF(ISNUMBER(SEARCH("No",'2_all_summary'!F579)),4,3))</f>
        <v>4</v>
      </c>
    </row>
    <row r="581" spans="7:10" x14ac:dyDescent="0.3">
      <c r="G581" s="41"/>
      <c r="H581" s="41" t="str">
        <f>'2_all_summary'!D580</f>
        <v>Participatory mapping: Assessing problems and defined marine conservation planning and zoning in jor bay, indonesia</v>
      </c>
      <c r="I581" s="41" t="str">
        <f>'2_all_summary'!E580</f>
        <v>Jor Bay Lombok is a marine protected area (MPA) which is initiated by local communities, which have a local-driven marine management regulation called Awiq-Awiq. Unfortunately, the fisheries condition has continued to decline in the past decades, where the rate of exploitation of capture fisheries in Jor Bay shows an unbalanced condition because the harvest value is still higher than the recruitments and growth. Awiq-Awiq regulates all existing utilization and protection of marine resources, but yet, has not included spatial aspects, leaving a situation that leads to unsustainability for fisheries resources and other resources. Balanced zoning of ecosystems and marine resources is needed in order to ensure the sustainability of the fisheries system in Jor Bay. This paper aims to illustrate how a marine spatial planning approach in a local MPA can be built with a community-based zoning system. The integration of local systems and formal-government systems is very effective and fast in the development of MPA zoning systems by considering the optimum allocation of the existence of ecosystems that guarantee the natural metabolic processes of the fisheries system in the Bay. The implementation of the MPA zoning system is expected to be able to support the guarantee of sustainable fisheries production for the surrounding region. Â© Published under licence by IOP Publishing Ltd.</v>
      </c>
      <c r="J581" s="41">
        <f>IF(ISNUMBER(SEARCH("Yes",'2_all_summary'!$H580)),IF(ISNUMBER(SEARCH("Yes",'2_all_summary'!F580)),1,2),IF(ISNUMBER(SEARCH("No",'2_all_summary'!F580)),4,3))</f>
        <v>4</v>
      </c>
    </row>
    <row r="582" spans="7:10" x14ac:dyDescent="0.3">
      <c r="G582" s="41"/>
      <c r="H582" s="41" t="str">
        <f>'2_all_summary'!D581</f>
        <v>Distributed Generation: Systems, Performance and Emerging Technologies</v>
      </c>
      <c r="I582" s="41" t="str">
        <f>'2_all_summary'!E581</f>
        <v>This book systematically discusses (a) Distributed Generation (DG), which operates in a single, stand-alone controllable system mode, and (b) the Microgrid (MG) powered by DG, along with the technical concepts, the impact on power systems, control and optimization techniques, and their applications. It includes ten chapters that focus on the following five aspects: 1) An overview of distributed generation is introduced in Chapter One, and the technical concept of the microgrid is introduced in Chapter Eight with detail. 2) As the main element of distributed generation (DG), a smart inverter system for the control of active and reactive power in a grid-tied mode, which is treated as an interface between grid and the RES (Renewable Energy System), is studied concretely in Chapter Two. 3) The influence of distributed generation on power systems, including the impact of DG on the planning and operation of power systems, the impact of DG on power quality, and power system protection are concretely described and analyzed in Chapters Three, Four and Five, respectively. 4) The control and optimization technologies for DG and MG. These techniques include: the Economic Model Predictive Control (EMPC) strategy for the solution of pricing management in community-based microgrids (MGs), which consider economic benefits as the control and optimization objects; the distributed control and optimization techniques for islanded microgrids (MGs) that consider stability as the control and optimization objects; the intelligent load shedding for stability enhancement in an autonomous microgrid; and the recovery (restoration) control after a contingency situation. These are all investigated in Chapters Six, Seven, Eight and Nine, respectively. 5) The applications of renewable energy technology, such as efficient artisanal light fishing technologies that exploit lake light physics and light-fish interactions, are specifically presented in Chapter Ten. Â© 2017 by Nova Science Publishers, Inc. All rights reserved.</v>
      </c>
      <c r="J582" s="41">
        <f>IF(ISNUMBER(SEARCH("Yes",'2_all_summary'!$H581)),IF(ISNUMBER(SEARCH("Yes",'2_all_summary'!F581)),1,2),IF(ISNUMBER(SEARCH("No",'2_all_summary'!F581)),4,3))</f>
        <v>4</v>
      </c>
    </row>
    <row r="583" spans="7:10" x14ac:dyDescent="0.3">
      <c r="G583" s="41"/>
      <c r="H583" s="41" t="str">
        <f>'2_all_summary'!D582</f>
        <v>Fishes and cowboy boots: An optimistic view</v>
      </c>
      <c r="I583" s="41" t="str">
        <f>'2_all_summary'!E582</f>
        <v>The community-based management of Arapaima gigas for sustainable commercial use allows that wild fish legally harvested in the Brazilian Amazon supply the demand for exotic leather in the US, supporting the conservation of the forest and providing income for fishers communities if based in fair-trade. We provide a more optimistic view than Heinrich et al. (2019) on the effects of international trade of arapaima leather in the conservation of the species in Brazil. Â© 2020 The Authors. Conservation Science and Practice published by Wiley Periodicals LLC. on behalf of Society for Conservation Biology</v>
      </c>
      <c r="J583" s="41">
        <f>IF(ISNUMBER(SEARCH("Yes",'2_all_summary'!$H582)),IF(ISNUMBER(SEARCH("Yes",'2_all_summary'!F582)),1,2),IF(ISNUMBER(SEARCH("No",'2_all_summary'!F582)),4,3))</f>
        <v>4</v>
      </c>
    </row>
    <row r="584" spans="7:10" x14ac:dyDescent="0.3">
      <c r="G584" s="41"/>
      <c r="H584" s="41" t="str">
        <f>'2_all_summary'!D583</f>
        <v>Octopuses in the south-west Pacific region: a review of fisheries, ecology, cultural importance and management</v>
      </c>
      <c r="I584" s="41" t="str">
        <f>'2_all_summary'!E583</f>
        <v>Octopuses present a difficult resource to manage because of their relatively short life spans, rapid growth rates, high natural mortality and seasonal fluctuations in abundance. With exploitation efforts increasing worldwide, particularly in the Pacific Island region, substantial knowledge gaps in their biology, exploitation and management remain. We conducted a literature review to summarise their species distribution, abundance, ecological attributes, utilization, importance and management within the Pacific Island Countries and Territories (PICTs) of Fiji, Vanuatu, the Solomon Islands, New Caledonia, Tonga, Samoa and American Samoa. We found that 23 species of octopuses within 11 genera were recorded from these PICTs, belonging to the families Amphitretidae and Octopodidae. Overall, Tonga was the most speciose country with 11 occurrence records and Samoa recorded the least with just a single species. All other countries recorded between 2 and 8 taxa. The day octopus (Octopus cyanea) was recorded from all PICTsÂ except Samoa. There are no specific national regulations on octopus fisheries within the PICTs and management is largely dependent on overarching national fisheries legislation. However, community-based management efforts can be an effective platform in sustaining octopus stocks. Octopuses also play an important role in the folklore and customs of many Pacific Islanders, and we provide a summary of these for the specific PICTs assessed. This review highlights areas for further research and development for the Pacific Island region and the urgent need to address specific knowledge gaps on octopus taxonomy, stock assessment and fishery management. Â© 2023, The Author(s), under exclusive licence to Springer Nature Switzerland AG.</v>
      </c>
      <c r="J584" s="41">
        <f>IF(ISNUMBER(SEARCH("Yes",'2_all_summary'!$H583)),IF(ISNUMBER(SEARCH("Yes",'2_all_summary'!F583)),1,2),IF(ISNUMBER(SEARCH("No",'2_all_summary'!F583)),4,3))</f>
        <v>4</v>
      </c>
    </row>
    <row r="585" spans="7:10" x14ac:dyDescent="0.3">
      <c r="G585" s="41"/>
      <c r="H585" s="41" t="str">
        <f>'2_all_summary'!D584</f>
        <v>The last generation? Perspectives of inshore fish harvesters from Change Islands, Newfoundland</v>
      </c>
      <c r="I585" s="41" t="str">
        <f>'2_all_summary'!E584</f>
        <v>Our investigation examines the perspectives of fish harvesters on key challenges facing the inshore fishery in Newfoundland and Labrador. The findings, based primarily on in-depth interviews with harvesters in the town of Change Islands, show that fishers are deeply concerned about ineffective regulations, low prices for their catch, and rationalization policies. They explain how existing regulations restrict traditional cooperative fishing practices and impose rules that are not suited for local environmental conditions. Low prices for fish landed, they argue, are caused in part by lack of competition among buyers and a bonus system that favours larger enterprises. These conditions, combined with policies aimed at reducing the fishing fleet and barriers to youth involvement, threaten the long-term survival of coastal communities. Overall, current policies keep inshore harvesters on the sidelines of an increasingly industrialized fishery. Local fish harvesters have valuable local, place-based knowledge that can be used to develop more effective fishery management policies and marketing strategies, and in this article we share their recommendations on how to build more sustainable fisheries. However, traditional fishing communities - along with the potential social, cultural, economic, and environmental benefits of smaller-scale, community-based fishing - need to become more visible for these changes to occur. Â© 2013 Canadian Association of Geographers / L' Association canadienne des gÃ©ographes.</v>
      </c>
      <c r="J585" s="41">
        <f>IF(ISNUMBER(SEARCH("Yes",'2_all_summary'!$H584)),IF(ISNUMBER(SEARCH("Yes",'2_all_summary'!F584)),1,2),IF(ISNUMBER(SEARCH("No",'2_all_summary'!F584)),4,3))</f>
        <v>4</v>
      </c>
    </row>
    <row r="586" spans="7:10" x14ac:dyDescent="0.3">
      <c r="G586" s="41"/>
      <c r="H586" s="41" t="str">
        <f>'2_all_summary'!D585</f>
        <v>Local level sustainability planning for livelihoods: A Cambodian experience</v>
      </c>
      <c r="I586" s="41" t="str">
        <f>'2_all_summary'!E585</f>
        <v>How do Cambodian villagers perceive sustainability and what do they do 'on the ground'? Looking at sustainability issues through the lens of two local resource management committees, and using a triangulation of social science research methods, this paper examines the roles and responsibilities of these groups and how they grapple with resource degradation and related activities. The committees have experimented with a range of resource management strategies, from creating fishing sanctuaries to resolving fishing gear theft. The results indicate that one reason villagers are willing to engage in community-based management is when they believe that they can improve livelihoods within their community. Community-based management is being carried out in the absence of formal legislation; it is recognized through government policy and administrative approvals. In this regard, local-level support and leadership has been key, and the current arrangement has created the political space for experimentation and learning. Â© 2005 Taylor &amp; Francis Group, LLC.</v>
      </c>
      <c r="J586" s="41">
        <f>IF(ISNUMBER(SEARCH("Yes",'2_all_summary'!$H585)),IF(ISNUMBER(SEARCH("Yes",'2_all_summary'!F585)),1,2),IF(ISNUMBER(SEARCH("No",'2_all_summary'!F585)),4,3))</f>
        <v>4</v>
      </c>
    </row>
    <row r="587" spans="7:10" x14ac:dyDescent="0.3">
      <c r="G587" s="41"/>
      <c r="H587" s="41" t="str">
        <f>'2_all_summary'!D586</f>
        <v>Social capital, community based management, and fishers' livelihood in Bangladesh</v>
      </c>
      <c r="I587" s="41" t="str">
        <f>'2_all_summary'!E586</f>
        <v>This paper examines the impact of Community Based Fisheries Management (CBFM) on fishing households' welfare in Bangladesh. It analyses how the various types of livelihood assets contribute to fishers' household incomes. The study found that fishers in CBFM project areas have improved their access to different assets including social, human, physical, financial and natural capitals. The regression results show that social capital contributed significantly to household income, indicating that social factors play very important roles in poverty alleviation in Bangladesh. Future poverty alleviation policy options need to give priority to investments in human, physical and natural capital assets. Â© 2010 Elsevier Ltd.</v>
      </c>
      <c r="J587" s="41">
        <f>IF(ISNUMBER(SEARCH("Yes",'2_all_summary'!$H586)),IF(ISNUMBER(SEARCH("Yes",'2_all_summary'!F586)),1,2),IF(ISNUMBER(SEARCH("No",'2_all_summary'!F586)),4,3))</f>
        <v>4</v>
      </c>
    </row>
    <row r="588" spans="7:10" x14ac:dyDescent="0.3">
      <c r="G588" s="41"/>
      <c r="H588" s="41" t="str">
        <f>'2_all_summary'!D587</f>
        <v>Implementing strategies to overcome social-ecological traps: The role of community brokers and institutional bricolage in a locally managed marine area</v>
      </c>
      <c r="I588" s="41" t="str">
        <f>'2_all_summary'!E587</f>
        <v>We examine collaborative arrangements for resource management between communities and external agencies, with a particular interest in how community-based interventions are integrated into local contexts. This timely inquiry comes in a period when participatory resource management approaches are increasingly being applied to overcome the perpetual cycles of poverty in which poor resource-dependent people find themselves, i.e., social-ecological traps. Much of the literature on social-ecological traps has focused on identifying conditions, factors, and responses that are important in, for example, alleviating systemic poverty or developing sustainable resource management systems. However, insufficient focus has been placed on understanding the practical processes by which strategies are implemented, and how these can reflexively affect the system itself. Drawing from a case study of a locally managed marine area in Indonesia, we examine the interactions between a nongovernment organization and a target community during the implementation of a fisheries management plan. Applying insights from rural development studies, we show how external interventions, designed to pull people out of social-ecological traps, are operationalized into forms that make them locally familiar and appropriate through actions of community brokers and processes of â€œinstitutional bricolage.â€ We argue that as a consequence of implementing processes, such interventions should be expected to diverge from their initial science-based justification. Â© 2018 by the author(s).</v>
      </c>
      <c r="J588" s="41">
        <f>IF(ISNUMBER(SEARCH("Yes",'2_all_summary'!$H587)),IF(ISNUMBER(SEARCH("Yes",'2_all_summary'!F587)),1,2),IF(ISNUMBER(SEARCH("No",'2_all_summary'!F587)),4,3))</f>
        <v>4</v>
      </c>
    </row>
    <row r="589" spans="7:10" x14ac:dyDescent="0.3">
      <c r="G589" s="41"/>
      <c r="H589" s="41" t="str">
        <f>'2_all_summary'!D588</f>
        <v>Seahorses helped drive creation of marine protected areas, so what did these protected areas do for the seahorses?</v>
      </c>
      <c r="I589" s="41" t="str">
        <f>'2_all_summary'!E588</f>
        <v>In marine environments, charismatic or economically valued taxa have been used as flagships to garner local support or international funds for the establishment and management of marine protected areas (MPAs). Seahorses (Hippocampus spp.) are frequently used as flagship species to help engender support for the creation of small community-managed no-take MPAs in the central Philippines. It is thus vital to determine whether such MPAs actually have an effect on seahorse abundance, reproductive status and size. A survey of seahorses inside and immediately adjacent to eight MPAs, and in four distant unprotected fishing areas, showed these MPAs had no significant effect on seahorse densities; although densities in and near MPAs were higher than in the distant fished sites, seahorse densities did not change over time. Seahorse size did show a marginal reserve effect, with slightly larger seahorses being found inside MPAs as compared to the distant unprotected fishing areas, but, in general, MPAs had little impact on seahorse size. Although MPAs may eliminate local fishing pressure, they may not reduce other threats such as pollution or destructive fishing outside the reserves. Other recovery tools, such as ecosystem-based management, habitat restoration and limits on destructive fishing outside of MPAs, may be necessary to rebuild seahorse populations. The effects of MPAs depend on species, as well as conditions outside the reserve boundaries. MPA management objectives must thus be clearly and realistically articulated to the communities, especially if support for an MPA was derived at least partly to conserve a particular flagship species. Â© Foundation for Environmental Conservation 2012.</v>
      </c>
      <c r="J589" s="41">
        <f>IF(ISNUMBER(SEARCH("Yes",'2_all_summary'!$H588)),IF(ISNUMBER(SEARCH("Yes",'2_all_summary'!F588)),1,2),IF(ISNUMBER(SEARCH("No",'2_all_summary'!F588)),4,3))</f>
        <v>4</v>
      </c>
    </row>
    <row r="590" spans="7:10" x14ac:dyDescent="0.3">
      <c r="G590" s="41"/>
      <c r="H590" s="41" t="str">
        <f>'2_all_summary'!D589</f>
        <v>Community-based conservation strategies to end open access: The case of Fish Refuges in Mexico</v>
      </c>
      <c r="I590" s="41" t="str">
        <f>'2_all_summary'!E589</f>
        <v>Secure property rights are often seen as a precondition of incentives for long-term sustainable use by communities dependent on natural resources. Securing formal property rights can be challenging in coastal small-scale fisheries, which often operate under open access conditions. We argue that insecure, informal rights can offer one pathway for property-rights regime change, and may also provide greater flexibility for developing sustainable fishing practices compatible with climate change adaptation, among other policy-relevant outcomes. The process of establishing short-term but renewable area-based conservation tools, such as the Fish Refuges of Baja California Sur, Mexico, offers the opportunity to examine how community-based strategies can generate incentives for conservation despite the lack of secure property rights. Using in-depth qualitative methods, socioeconomic surveys, and ecological data from 2009 to 2019, we studied the process of engagement among fishers, civil society, and government. We focused on understanding the emerging transition from a scenario of open access and limited withdrawal property rights, toward locals' attaining of insecure defacto management and exclusion property rights and longer-term visions of resource use and conservation. Altogether, this case illustrates the potential and limitations of Fish Refuges as an area-based fisheries and conservation tool. Â© 2020 The Authors. Conservation Science and Practice published by Wiley Periodicals LLC. on behalf of Society for Conservation Biology</v>
      </c>
      <c r="J590" s="41">
        <f>IF(ISNUMBER(SEARCH("Yes",'2_all_summary'!$H589)),IF(ISNUMBER(SEARCH("Yes",'2_all_summary'!F589)),1,2),IF(ISNUMBER(SEARCH("No",'2_all_summary'!F589)),4,3))</f>
        <v>4</v>
      </c>
    </row>
    <row r="591" spans="7:10" x14ac:dyDescent="0.3">
      <c r="G591" s="41"/>
      <c r="H591" s="41" t="str">
        <f>'2_all_summary'!D590</f>
        <v>Reclaiming the island reefs.</v>
      </c>
      <c r="I591" s="41" t="str">
        <f>'2_all_summary'!E590</f>
        <v>This article reports on the crisis facing the PhilippineÂ¿s coral reefs and their effort to reclaim its previous grandeur on a local and regional level. Faced with growing destruction of the coral reefs, the Philippine government agencies and nongovernmental organizations have taken steps to solve the problem. But even more significant is the growing trend among local communities in taking the initiative to restore and conserve their natural resources. This local effort all started from a much-admired initiative of the Silliman University, which is based in Negros Oriental's capital city of Dumaguete, in getting people to recognize and act on the need to protect and preserve their coral reefs and marine resources. The major achievement made by the University was the formation of the community-based Marine Conservation and Development Program in 1985, which sparked a series of initiatives among local communities in protecting the Philippine coastlines.</v>
      </c>
      <c r="J591" s="41">
        <f>IF(ISNUMBER(SEARCH("Yes",'2_all_summary'!$H590)),IF(ISNUMBER(SEARCH("Yes",'2_all_summary'!F590)),1,2),IF(ISNUMBER(SEARCH("No",'2_all_summary'!F590)),4,3))</f>
        <v>4</v>
      </c>
    </row>
    <row r="592" spans="7:10" x14ac:dyDescent="0.3">
      <c r="G592" s="41"/>
      <c r="H592" s="41" t="str">
        <f>'2_all_summary'!D591</f>
        <v>Fishing dynamics associated with periodically harvested marine closures</v>
      </c>
      <c r="I592" s="41" t="str">
        <f>'2_all_summary'!E591</f>
        <v>Periodically-harvested fisheries closures are emerging as a socially acceptable and locally implementable way to balance concerns about conserving ecosystem function and sustaining livelihoods. Across the Indo-Pacific periodically-harvested closures are commonly employed, yet their contribution towards more sustainable fisheries remains largely untested in the social and ecological context of tropical small-scale fisheries. To address this, we use an interdisciplinary approach to examine harvesting dynamics that would affect sustainability, namely, fishing effort, yield, gear and method use, periodicity of harvesting, controls placed on harvesting and resource owners' decisions to open and close four fishing grounds in Solomon Islands. We compare these fishing patterns with those on surrounding, continuously open fishing grounds. Our study shows that total effort and total catch from periodically-harvested reef closures are low to moderate compared to reefs open to continuous fishing. When periodically-harvested closures were opened, effort in the closures was relatively intense, however, in most cases yield did not exceed annual benchmarks of sustainability described by previous studies. In some cases, harvesting during openings was restricted to a single taxon and single fishing gear and method, while in others there was unrestricted multi-species and multi-method harvesting. The duration and frequency of openings were highly variable, with open periods ranging from a single night to one month in duration, and occurring between one and 15 times per year. Fishing during openings was permitted for entire fishing communities in some cases, and only for specific rights-holding families in others. Decisions to open periodically-harvested closures tended to be based on immediate social or economic needs, and the openings provided a small boost to fish catch landed in communities. While periodically-harvested closures may alleviate fishing pressure in a small area of fishing grounds by reducing the opportunity to fish, openings of long duration or high frequency, combined with heavy or destructive exploitation, may lead to unsustainable harvesting within the area. Â© 2013 The Authors.</v>
      </c>
      <c r="J592" s="41">
        <f>IF(ISNUMBER(SEARCH("Yes",'2_all_summary'!$H591)),IF(ISNUMBER(SEARCH("Yes",'2_all_summary'!F591)),1,2),IF(ISNUMBER(SEARCH("No",'2_all_summary'!F591)),4,3))</f>
        <v>2</v>
      </c>
    </row>
    <row r="593" spans="7:10" x14ac:dyDescent="0.3">
      <c r="G593" s="41"/>
      <c r="H593" s="41" t="str">
        <f>'2_all_summary'!D592</f>
        <v>Rivers as resources, rivers as borders: Community and transboundary management of fisheries in the Upper Zambezi River floodplains</v>
      </c>
      <c r="I593" s="41" t="str">
        <f>'2_all_summary'!E592</f>
        <v>This article examines the recent convergence of community-based and transboundary natural resource management in Africa. We suggest that both approaches have potential application to common-pool resources such as floodplain fisheries. However, a merging of transboundary and community-based management may reinforce oversimplifications about heterogeneity in resources, users, and institutions. A scalar mismatch between the ecosystem of concern in transboundary management and local resources of concern in community-based management, as well as different colonial and post-colonial histories contribute to this heterogeneity. We describe a fishery shared by Namibia and Zambia in terms of hybrid fisheries management. We examine settlement patterns, fishermen characteristics, sources of conflict, and perceptions regarding present and potential forms of fisheries management in the area. We also consider the implications that initiatives to manage resources on the local and ecosystem scale have for these fishing livelihoods. Our findings indicate that important social factors, such as the unequal distribution of population and fishing effort, as well as mixed opinions regarding present and future responsibility for fisheries management will complicate attempts to implement a hybrid community-transboundary management initiative. Â© 2007 Canadian Association of Geographers / L'Association canadienne des gÃ©ographes.</v>
      </c>
      <c r="J593" s="41">
        <f>IF(ISNUMBER(SEARCH("Yes",'2_all_summary'!$H592)),IF(ISNUMBER(SEARCH("Yes",'2_all_summary'!F592)),1,2),IF(ISNUMBER(SEARCH("No",'2_all_summary'!F592)),4,3))</f>
        <v>4</v>
      </c>
    </row>
    <row r="594" spans="7:10" x14ac:dyDescent="0.3">
      <c r="G594" s="41"/>
      <c r="H594" s="41" t="str">
        <f>'2_all_summary'!D593</f>
        <v>Fishers who don't fish: Precarity and distributive labor on Chile's coastal frontier</v>
      </c>
      <c r="I594" s="41" t="str">
        <f>'2_all_summary'!E593</f>
        <v>In 2018, an unprecedented red tide prompted Chile's Ministry of Health to close fisheries throughout the country's southern AysÃ©n Region. The disaster heightened the precarity of â€œpaper fishers,â€ or those who seldom fish but deftly navigate Chile's neoliberal fisheries management system. Amid the crisis, these fishers performed valuable distributive labor. They connected benefits from transferable fishing quotas to community-based networks, persuaded officials to recognize additional claimants, and redistributed cash in their communities. This enabled fishers to access public funds when fishing was impossible and strengthened community solidarity in the face of precarity. Yet it also required that claims for financial compensation be legible to state officials, and it prevented political actions that would have disrupted the state-backed aquaculture industry, despite the latter's contribution to the red tide. Thus, neoliberal distributive programs that depend on the commodification of nature simultaneously benefit rural communities in crisis and facilitate the displacement of beneficiaries. Â© 2023 by the American Anthropological Association.</v>
      </c>
      <c r="J594" s="41">
        <f>IF(ISNUMBER(SEARCH("Yes",'2_all_summary'!$H593)),IF(ISNUMBER(SEARCH("Yes",'2_all_summary'!F593)),1,2),IF(ISNUMBER(SEARCH("No",'2_all_summary'!F593)),4,3))</f>
        <v>4</v>
      </c>
    </row>
    <row r="595" spans="7:10" x14ac:dyDescent="0.3">
      <c r="G595" s="41"/>
      <c r="H595" s="41" t="str">
        <f>'2_all_summary'!D594</f>
        <v>Investigation of the Negombo estuary (Sri Lanka) brush park fishery, with an emphasis on community-based management</v>
      </c>
      <c r="I595" s="41" t="str">
        <f>'2_all_summary'!E594</f>
        <v>The Negombo estuary brush park fishery in Sri Lanka was investigated from June 1998 to March 1999. The mean fish yield (all species) in the fishery was 12.46 t ha-1 yr-1. Fin fish species formed about 91% of the yield and the rest was formed by penaeid shrimps and crabs. Fish yield and the twig density in the brush park exhibited a second order polynomial relationship indicating a minimum yield at an intermediate value of twig density in the brush parks. The relationship between fish yield and duration of implantation of brush parks showed an optimal period of 30-40 days for high fish yields. Income levels of fishermen, availability of construction material and suitable sites for implantation of brush parks are some of the factors determining size and number of brush parks per fisherman and duration of installation. Indigenous knowledge within the fishing community about the effect of salinity variations, twig density and mangrove species used on the harvests greatly contribute to effective operation of this fishing practice. Cultivation of mangroves to obtain twigs and branches is a unique feature in this estuary. Indigenous knowledge on mangroves has led to the adoption of sound silvicultural practices. Although cultivating mono-specific mangrove stands may not increase diversity of mangrove forests, it reduces denudation of naturally occurring mangrove forests because of brush park construction, and retains habitats for other organisms. Mangrove management plans in the Negombo estuary should therefore be viewed and treated in an integrated manner that takes into account both resource and social components.</v>
      </c>
      <c r="J595" s="41">
        <f>IF(ISNUMBER(SEARCH("Yes",'2_all_summary'!$H594)),IF(ISNUMBER(SEARCH("Yes",'2_all_summary'!F594)),1,2),IF(ISNUMBER(SEARCH("No",'2_all_summary'!F594)),4,3))</f>
        <v>4</v>
      </c>
    </row>
    <row r="596" spans="7:10" x14ac:dyDescent="0.3">
      <c r="G596" s="41"/>
      <c r="H596" s="41" t="str">
        <f>'2_all_summary'!D595</f>
        <v>Effects of computerized physician order entry on medication turnaround time and orders requiring pharmacist intervention</v>
      </c>
      <c r="I596" s="41" t="str">
        <f>'2_all_summary'!E595</f>
        <v>Background: Previous studies have demonstrated that computerized physician order entry (CPOE) of prescriptions reduces both turnaround time (TAT) and medication errors. However, these studies have been performed primarily in large academic centers with a relatively small number of medication orders. As such, many studies investigating the impact of CPOE on the level of pharmacist intervention have yielded conflicting results. Objective: The objective of this study was to examine the effects of CPOE on medication order TAT and the frequency of medication orders requiring pharmacist intervention in a community-based medical center. Methods: A prospective cohort study was conducted at a community-based medical center. A total of 24,767 prescriptions written for 940 patients over a six-month period were stratified into CPOE or non-CPOE (handwritten) cohorts. TAT between cohorts were tested using analysis of variance and Tukey's Honestly Significant Difference test. The number of orders requiring pharmacist intervention was compared between cohorts and tested using chi-square test or Fisher's exact test. Medication orders requiring pharmacist intervention were stratified by patient characteristics, therapeutic class, and types of medication error. Results: Medication orders not using CPOE were approximately 8 times more likely to require pharmacist intervention (2.26% versus 0.29%; P&lt;0.001), with the majority of pharmacist interventions performed to prevent medication errors. The overall mean TAT for medication orders was significantly shorter in the CPOE group in comparison with the non-CPOE group (22.2Â±86.5min versus 81Â±256.7min; P&lt;0.001). CPOE orders nearly eliminated medication errors with wrong dosage forms and formulary issues. Conclusions: Medication orders entered via CPOE are associated with a significant reduction in medication TAT and less likely to require pharmacist intervention. Use of CPOE may improve quality of patient care and efficiency of health care delivery. Â© 2014 Elsevier Inc.</v>
      </c>
      <c r="J596" s="41">
        <f>IF(ISNUMBER(SEARCH("Yes",'2_all_summary'!$H595)),IF(ISNUMBER(SEARCH("Yes",'2_all_summary'!F595)),1,2),IF(ISNUMBER(SEARCH("No",'2_all_summary'!F595)),4,3))</f>
        <v>4</v>
      </c>
    </row>
    <row r="597" spans="7:10" x14ac:dyDescent="0.3">
      <c r="G597" s="41"/>
      <c r="H597" s="41" t="str">
        <f>'2_all_summary'!D596</f>
        <v>Combining natural history collections with fisher knowledge for community-based conservation in Fiji</v>
      </c>
      <c r="I597" s="41" t="str">
        <f>'2_all_summary'!E596</f>
        <v>Harnessing the traditional ecological knowledge (TEK) of local communities has the potential to enhance conservation planning in developing regions. Marine protected areas (MPAs) that incorporate traditional beliefs about reef tenure are generally more successful in reaching conservation goals and ensuring the participation of local fishermen on vulnerable tropical reef systems. Fiji possesses a unique system of traditional reef management in which local clans or villages, called mataqali, control individual units of a reef, known as qoliqoli, and make independent management decisions based on traditional beliefs and conservation concerns. This is an example of a system, known as customary marine tenure, which has attracted interest from conservation scientists hoping to set up MPAs in vulnerable regions. As one example of this grassroots participation, Nagigi village on the Fijian island of Vanua Levu has expressed interest in setting up an MPA in part of its qoliqoli because of concerns about overfishing. In response to this interest, we took a two-pronged approach to assessing Nagigi's fishery status and conservation needs, first conducting a fishery-independent species survey using destructive sampling and then focusing on fisheries targets identified through fisher interviews. These interviews allowed us to identify heavily targeted species, assess villagers' understanding of reef dynamics over 30 or 40 years of fisheries expansion, and evaluate village support and expectations for a proposed conservation program. Based on our findings we recommend a temporary closure to be in effect for at least three years, allowing one of the more important fishery targets, Lethrinus harak (ForsskÃ¥l, 1775; Lethrinidae), to complete at least one generation within the reserve. The methodology of matching the proposed marine protected area with the life histories and ecologies of heavily targeted species identified through fisherman and -woman interviews can offer a template for future conservation projects that seek to synthesize indigenous peoples' needs and knowledge with ecological data. Â© 2014 Golden et al.</v>
      </c>
      <c r="J597" s="41">
        <f>IF(ISNUMBER(SEARCH("Yes",'2_all_summary'!$H596)),IF(ISNUMBER(SEARCH("Yes",'2_all_summary'!F596)),1,2),IF(ISNUMBER(SEARCH("No",'2_all_summary'!F596)),4,3))</f>
        <v>1</v>
      </c>
    </row>
    <row r="598" spans="7:10" x14ac:dyDescent="0.3">
      <c r="G598" s="41"/>
      <c r="H598" s="41" t="str">
        <f>'2_all_summary'!D597</f>
        <v>Dynamics of fish assemblages on coral reefs subjected to different management regimes in the Abrolhos Bank, eastern Brazil</v>
      </c>
      <c r="I598" s="41" t="str">
        <f>'2_all_summary'!E597</f>
        <v>1. Marine protected areas (MPAs) range from multiple-use areas (MUA) to absolute no-take reserves (NTR). Despite their importance for fisheries management, there are few long-term studies comparing benefits from different types of MPAs within the same region. 2. Fish assemblages were monitored for five years (2001-2005) in the largest coral reefs in the South Atlantic (Abrolhos Bank, Brazil). Monitoring included one community-based MUA, two NTRs (one established in 1983 and another in 2001), and one unprotected area. Benthic assemblages at these areas, as well as fish assemblages on unprotected deeper reefs (25-35 m), were monitored from 2003 onwards. 3. Habitat characteristics strongly influenced fish assemblages' structure. This, together with the lack of data from before establishment of the MPAs, did not allow an unequivocal analysis of the effects of the MPAs. 4. Biomass of commercially important fish, particularly small carnivores, was higher in the older NTR. Biomass of black grouper Mycteroperca bonaci increased by 30-fold inside NTRs during the study period, while remaining consistently low elsewhere. 5. A single herbivore species, the parrotfish Scarus trispinosus, dominated fish assemblages (28.3% of total biomass). Biomass of this species increased in 2002 on the younger NTR and on the MUA, soon after establishment of the former and banning of the parrotfish fishery in the latter. This increase was followed by a decline from 2003 onwards, after increased poaching and reopening of the parrotfish fishery. 6. Fish biomass increased in 2002 across the entire region. This increase was stronger in sites closer to deeper reefs, where fish biomass was up to 30-times higher than shallow reefs: movement of fish from deeper to shallower areas may have played a role. 7. The effective use of MPAs in the Abrolhos Bank is still dependent on adequate enforcement and the protection of critical habitats such as deep reefs and mangroves. Copyright Â© 2008 John Wiley &amp; Sons, Ltd.</v>
      </c>
      <c r="J598" s="41">
        <f>IF(ISNUMBER(SEARCH("Yes",'2_all_summary'!$H597)),IF(ISNUMBER(SEARCH("Yes",'2_all_summary'!F597)),1,2),IF(ISNUMBER(SEARCH("No",'2_all_summary'!F597)),4,3))</f>
        <v>4</v>
      </c>
    </row>
    <row r="599" spans="7:10" x14ac:dyDescent="0.3">
      <c r="G599" s="41"/>
      <c r="H599" s="41" t="str">
        <f>'2_all_summary'!D598</f>
        <v>Mangrove plantation and land property rights: A lesson from the coastal area of South Sulawesi, Indonesia</v>
      </c>
      <c r="I599" s="41" t="str">
        <f>'2_all_summary'!E598</f>
        <v>The study aims at clarifying the historical process of mangrove plantation conducted by local people and analyzing the present social conditions concerning the mangrove plantations in order to illuminate the role of local people in environmental conservation and elucidate the appropriate management of artificially established mangrove forests. The study was carried out in a village located on the southeast coast of South Sulawesi, featuring a coastal environment rehabilitated by the local people through mangrove plantation initiatives. They had gradually expanded the mangrove plantation by planting seedlings of Rhizophora mucronata since the 1980s and thus established 32 ha of mangrove forests along their village coastline. Community-based mangrove plantation is the most significant of the efforts to conserve and rehabilitate the coastal environment, while at the same time; it can provide local people with potential land for their economic activities, such as agriculture, coastal aquaculture and settlements. The property rights of the local people over the mangrove plantation should be taken into account by local government in order to compromise both the needs of local people and local government interests in terms of environmental conservation and coastal resources management.</v>
      </c>
      <c r="J599" s="41">
        <f>IF(ISNUMBER(SEARCH("Yes",'2_all_summary'!$H598)),IF(ISNUMBER(SEARCH("Yes",'2_all_summary'!F598)),1,2),IF(ISNUMBER(SEARCH("No",'2_all_summary'!F598)),4,3))</f>
        <v>4</v>
      </c>
    </row>
    <row r="600" spans="7:10" x14ac:dyDescent="0.3">
      <c r="G600" s="41"/>
      <c r="H600" s="41" t="str">
        <f>'2_all_summary'!D599</f>
        <v>Migratory diversity in an Arctic fish supporting subsistence harvest</v>
      </c>
      <c r="I600" s="41" t="str">
        <f>'2_all_summary'!E599</f>
        <v>Arctic regions are warming more than twice as quickly as other parts of the globe, threatening Arctic fish and wildlife and the human communities that rely on them. Assessing species' vulnerability to this change requires understanding their life histories and ecology, including movement patterns and habitat use. However, this information has not been documented for many Arctic species, which may not follow predicable movements in these vast and changing landscapes. In the Gwich'in Settlement Area of western Canadian Arctic, one such species is Å‚uk dagaii (in Gwich'in) or broad whitefish (Coregonus nasus). This species is the most important food fish for the Gwich'in Peoples of the region. We present results from a collaborative community-based research program established to build research capacity and address pressing research questions. Using otoliths extracted from fish caught by community monitors along the Peel River, we investigated migratory patterns using the isotopic ratio, 87Sr/86Sr. Applying a hidden Markov model to the otolith laser ablation transects, we explored emergent model states and linked them to regions of the watershed. Across and within individuals, fish occupied the ocean and three different identified freshwater locations; however, while all fish were captured in the Peel River, none expressed an otolith signature that would suggest they grew there. Across individuals, we found large variability in migratory patterns, suggesting that migrations are not obligate and that individual fish utilize the watershed very differently. This diversity may buffer whitefish and reliant human communities against change, but indicates dependence on a large, intact watershed. Â© 2020</v>
      </c>
      <c r="J600" s="41">
        <f>IF(ISNUMBER(SEARCH("Yes",'2_all_summary'!$H599)),IF(ISNUMBER(SEARCH("Yes",'2_all_summary'!F599)),1,2),IF(ISNUMBER(SEARCH("No",'2_all_summary'!F599)),4,3))</f>
        <v>4</v>
      </c>
    </row>
    <row r="601" spans="7:10" x14ac:dyDescent="0.3">
      <c r="G601" s="41"/>
      <c r="H601" s="41" t="str">
        <f>'2_all_summary'!D600</f>
        <v>Governance of mangrove restoration and conservation to climate change resilience in Bintan Island</v>
      </c>
      <c r="I601" s="41" t="str">
        <f>'2_all_summary'!E600</f>
        <v>Policy of climate change mitigation and adaptation play an important role to socio-economic aspect. Controlling pollution and degradation of environment in coastal area adapted by capacity initiatives to protect marine environment from pollution and climate change. Climate change distributes micro-plastic to the ocean, including the activity of marine debris, fisheries and marine products industry, and shipping line (oil spill). Industry, agriculture in daily life contributes 80% of marine pollution, in addition, hundreds hectares of mangrove deforestation in Kepulauan Riau caused by development. According to Governmental Law No 19 year 1999 of pollution and damage control of the sea and implementation of The Bali Declaration as an adaptation of the 4th Intergovernmental Review Meeting (IGK4) to the Regional Capacity Canter for Clean Seas (RC3S) in Bali by mainstreaming protection of ocean and coastal ecosystem from the threat of chemical, waste, and micro plastic pollution. Mangrove as one of the best alternative of climate change mitigation divided into several zones, namely zone of core, zone utility and zone sustainability. The goals of this research are mapping the destruction factors and rehabilitation efforts, and also to know the interconnected key stakeholders on conserve mangrove and community based ecological mangrove restoration. Restoration and conservation of Mangrove in Kepulauan Riau, especially in Bintan and Batam, to the management of sustainable coastal through the method of Mangrove Restoration Opportunity Evaluation in collaboration between regional government, private sector, civil society, and expert. In recommendation, according to the program of Agency of Peat and Mangrove Restoration (BRGM) of Presidential Decree No 120/2020 by planting, survey, utility and other researches, mangrove sustainability needs consideration of the legality area and common analysis of Ministry and Provincial Government to avoid misunderstanding of taking action between conserve and build, and also taking further action of RZWP3K in Kepulauan Riau. Â© Published under licence by IOP Publishing Ltd.</v>
      </c>
      <c r="J601" s="41">
        <f>IF(ISNUMBER(SEARCH("Yes",'2_all_summary'!$H600)),IF(ISNUMBER(SEARCH("Yes",'2_all_summary'!F600)),1,2),IF(ISNUMBER(SEARCH("No",'2_all_summary'!F600)),4,3))</f>
        <v>4</v>
      </c>
    </row>
    <row r="602" spans="7:10" x14ac:dyDescent="0.3">
      <c r="G602" s="41"/>
      <c r="H602" s="41" t="str">
        <f>'2_all_summary'!D601</f>
        <v>Role of docosahexaenoic acid in maternal and child mental health</v>
      </c>
      <c r="I602" s="41" t="str">
        <f>'2_all_summary'!E601</f>
        <v>Mental health problems in women and children represent a significant public health problem worldwide, especially in developing countries. The role of nutrition as a cost-effective approach in the prevention and management of these conditions has received recent attention, particularly nutrients such as iron, zinc, and n-3 (omega-3) fatty acids, which play a role in brain structure and function. The objective of this article was to review current evidence on the relation between n-3 fatty acids, especially docosahexaenoic acid (DHA), and maternal and child mental health disorders. Human studies published in English were identified from Medline databases (1966 to June 2008) by using key search terms and review articles. A summary of the role of DHA in the human brain is followed by a review of human studies, both observational and intervention trials, that examine the relation between n-3 fatty acids such as DHA and depression and child mental health disorders. Observational studies support a direct association between poor n-3 fatty acid status and increased risk of maternal depression and childhood behavioral disorders such as attention-deficit hyperactivity disorder (ADHD). However, evidence from intervention trials is weak. Most of the studies reviewed had small sample sizes and were conducted in clinically diagnosed samples, with no placebo-controlled groups. Little is known about the benefits of DHA in the prevention of maternal depression and ADHD. Large, well-designed, community-based prevention trials are needed. Â© 2009 American Society for Nutrition.</v>
      </c>
      <c r="J602" s="41">
        <f>IF(ISNUMBER(SEARCH("Yes",'2_all_summary'!$H601)),IF(ISNUMBER(SEARCH("Yes",'2_all_summary'!F601)),1,2),IF(ISNUMBER(SEARCH("No",'2_all_summary'!F601)),4,3))</f>
        <v>4</v>
      </c>
    </row>
    <row r="603" spans="7:10" x14ac:dyDescent="0.3">
      <c r="G603" s="41"/>
      <c r="H603" s="41" t="str">
        <f>'2_all_summary'!D602</f>
        <v>Evaluating factors contributing to the success of community-based coastal resource management: The Central Visayas Regional Project-1, Philippines</v>
      </c>
      <c r="I603" s="41" t="str">
        <f>'2_all_summary'!E602</f>
        <v>The results of a quantitative evaluation of community-based coastal resource management at six sites of the Central Visayas Regional Project-1 (CVRP-1) located in Cebu and Negros Oriental, Philippines; are discussed. The goal of the research is to determine factors influencing the success and sustainability of community-based coastal resource management projects. Several lessons were learned, or confirmed, by the analysis, including: variations in evaluations of project success by project staff and beneficiaries; early and continuous participation of beneficiaries in the project is related to this positive evaluation of success; positive cultural attitudes toward collective action were related to perception of positive change; and job satisfaction among fishers was high, suggesting the development of supplementary, not alternative, employment opportunities.</v>
      </c>
      <c r="J603" s="41">
        <f>IF(ISNUMBER(SEARCH("Yes",'2_all_summary'!$H602)),IF(ISNUMBER(SEARCH("Yes",'2_all_summary'!F602)),1,2),IF(ISNUMBER(SEARCH("No",'2_all_summary'!F602)),4,3))</f>
        <v>4</v>
      </c>
    </row>
    <row r="604" spans="7:10" x14ac:dyDescent="0.3">
      <c r="G604" s="41"/>
      <c r="H604" s="41" t="str">
        <f>'2_all_summary'!D603</f>
        <v>The effectiveness of community-based governance of small-scale fisheries, Ngazidja island, Comoros</v>
      </c>
      <c r="I604" s="41" t="str">
        <f>'2_all_summary'!E603</f>
        <v>Conventional top-down, exogenous approaches to fisheries management have been ineffective in more traditional and small-scale fisheries. Yet, there remains little understanding of the effectiveness of alternative approaches. This case-study of small-scale fisheries in the Comoros examines how effective local fishing associations are at managing common fisheries resources, and provides some understanding of the underlying characteristics of effectiveness. Emphasis is placed on assessing governance effectiveness according to characteristics appropriate within the local context, and on suggesting ways to enhance local institutional strength and capacity to manage resources. Qualitative methods were used to collect data on local governance structures and management tools, fishers' knowledge and beliefs, and perceptions of the status of fisheries resources in four major fishing villages on the island of Ngazidja. Results show that fisheries management in the Comoros is informally shared between the State fisheries department, a national fishing syndicate, and village fishing associations. Village fishing associations play an active role in fisheries management by collectively designing, monitoring, and enforcing local regulations. Compliance with local regulations is high, primarily due to participatory decision-making, community-monitoring, and strong feelings of solidarity among fishers. Perceptions of the benefits of these regulations are also high. This suggests that by working within these pre-established informal management systems, collective governance of common pool resources can be achieved within communities, and feelings of empowerment and shared responsibility among resource users can lead to effective management practices. Â© 2012 Elsevier Ltd.</v>
      </c>
      <c r="J604" s="41">
        <f>IF(ISNUMBER(SEARCH("Yes",'2_all_summary'!$H603)),IF(ISNUMBER(SEARCH("Yes",'2_all_summary'!F603)),1,2),IF(ISNUMBER(SEARCH("No",'2_all_summary'!F603)),4,3))</f>
        <v>4</v>
      </c>
    </row>
    <row r="605" spans="7:10" x14ac:dyDescent="0.3">
      <c r="G605" s="41"/>
      <c r="H605" s="41" t="str">
        <f>'2_all_summary'!D604</f>
        <v>The Big Role of Coastal Communities and Small-Scale Fishers in Ocean Conservation</v>
      </c>
      <c r="I605" s="41" t="str">
        <f>'2_all_summary'!E604</f>
        <v>Around the world, many coastal communities and small-scale fishers have proven effective as stewards of their local marine environments and resources. Given these considerable successes, this chapter assesses opportunities to increase the focus in ocean conservation practice and policy on initiatives at the local level of coastal communities and small-scale fishers. The chapter reviews the historical evolution of ocean conservation, with a focus on fundamental shifts to more holistic approaches of ecosystem-based and integrated management, and to a greater focus on participatory governance. These major shifts reinforce the role in ocean conservation of local-level coastal communities and small-scale fishers. Drawing on case studies of the Community Conservation Research Network, the rationale for a focus on local conservation is based on a trio of contributors: local knowledge, participation, and institutions. Four major conclusions are drawn with respect to national and international policy. First, achieving the full ocean conservation potential of coastal communities and small-scale fishers requires greater attention to and mainstreaming of this level of conservation. Second, governmental policy must better connect ocean conservation and coastal communities, so that decisions made by governments about ocean space and resources fully consider effects on communities. Third, the relevant scientific and management agencies must adapt institutionally to new realities, which can require restructuring programs and reassigning resources to better align with communities and ocean users. Fourth, opportunities for "scaling-up" from local initiatives to large-scale ocean management and "scaling down" in the reverse direction need to be better explored. Â© 2017 Elsevier Inc. All rights reserved.</v>
      </c>
      <c r="J605" s="41">
        <f>IF(ISNUMBER(SEARCH("Yes",'2_all_summary'!$H604)),IF(ISNUMBER(SEARCH("Yes",'2_all_summary'!F604)),1,2),IF(ISNUMBER(SEARCH("No",'2_all_summary'!F604)),4,3))</f>
        <v>2</v>
      </c>
    </row>
    <row r="606" spans="7:10" x14ac:dyDescent="0.3">
      <c r="G606" s="41"/>
      <c r="H606" s="41" t="str">
        <f>'2_all_summary'!D605</f>
        <v>Net benefits: The ecological restoration of inland fisheries in Bangladesh</v>
      </c>
      <c r="I606" s="41" t="str">
        <f>'2_all_summary'!E605</f>
        <v>The Centre for Natural Resources Studies (CNRS), since 1992, has implemented community-based environmental restoration projects in Bangladesh that seek to protect and renew floodplain ecosystems. These efforts grew out of a situation where the country's aquatic resources were under assault by massive flood control projects. The CNRS strategy was inspired by research showing that the rural poor in Bangladesh rely on a rich diversity of fish species for their diets and livelihoods. Most of these fish species depend on the annual inundation of flood waters for their reproduction and growth. Yet these crucial social and biological realities were either unseen or ignored by the leading development agencies concerned with water management, flood control and fisheries in Bangladesh. The CNRS projects have shown that an alternative strategy, based on investment in ecological restoration, can benefit both the fish and people. Inland Fisheries in Bangladesh In his classic book, Fish, Water and People: Reflections on Inland Openwater Fisheries Resources of Bangladesh, the late Dr. M. Youssouf Ali described the link between fisheries and rural livelihoods in the Bengal delta: Bangladesh has the reputation of being very rich in inland openwater capture fisheries production. A large number of fish and prawns could be captured by men, women, and children at their doorsteps during the monsoon season, when all the low-lying areas of the country remained under floodwater. As a result of the plentiful availability of inland-water fish production, fish constituted the second most important component of the Bengali's diet next to rice. Bengali people have been known to be made up of â€˜rice and fishâ€™ (Ali 1997). Â© 2007 James K. Boyce, Sunita Narain, and Elizabeth A. Stanton editorial matter and selection and individual contributors.</v>
      </c>
      <c r="J606" s="41">
        <f>IF(ISNUMBER(SEARCH("Yes",'2_all_summary'!$H605)),IF(ISNUMBER(SEARCH("Yes",'2_all_summary'!F605)),1,2),IF(ISNUMBER(SEARCH("No",'2_all_summary'!F605)),4,3))</f>
        <v>4</v>
      </c>
    </row>
    <row r="607" spans="7:10" x14ac:dyDescent="0.3">
      <c r="G607" s="41"/>
      <c r="H607" s="41" t="str">
        <f>'2_all_summary'!D606</f>
        <v>Fishery management, human dimension</v>
      </c>
      <c r="I607" s="41" t="str">
        <f>'2_all_summary'!E606</f>
        <v>This article covers the realm of fishery management through the lens of human actions and decision making, and the regulations that have the potential to govern them. These social elements of fishery management are traditionally directed at facilitating alternative, less harmful scenarios than â€œopen accessâ€ management in which no such regulations exist. Amidst the wide array of potential management activities used today, ranging from gear restriction to quotas, this article is primarily focused on unpacking the underlying themes that touch across all social dimensions of fishery management. One central element discussed in the article is the idea of cooperation, which extends to discussion on enforcement and surveillance, as well as stakeholder responses under various scenarios. Part of these themes includes some discussion on economics and rational decision making under management, as well as issues of fairness and participation in management planning. The following chapters summarize these topics, as well as examples of how they relate to conflicts, successes, and failures within fishery management. Â© 2019 Elsevier Inc.</v>
      </c>
      <c r="J607" s="41">
        <f>IF(ISNUMBER(SEARCH("Yes",'2_all_summary'!$H606)),IF(ISNUMBER(SEARCH("Yes",'2_all_summary'!F606)),1,2),IF(ISNUMBER(SEARCH("No",'2_all_summary'!F606)),4,3))</f>
        <v>4</v>
      </c>
    </row>
    <row r="608" spans="7:10" x14ac:dyDescent="0.3">
      <c r="G608" s="41"/>
      <c r="H608" s="41" t="str">
        <f>'2_all_summary'!D607</f>
        <v>Scaling territorial use rights in fisheries (TURFs) in Belize</v>
      </c>
      <c r="I608" s="41" t="str">
        <f>'2_all_summary'!E607</f>
        <v>Belize recently committed to establishing territorial use rights in fisheries (TURFs), called "managed access" in Belize, throughout its territorial waters. While more remains to be done to ensure that scaling is successful, this national commitment and the design of a national system of managed access areas are important milestones in the expansion of rights-based fishery management in Belize. Theoretica l work and empirica l studies have y ielded principles for scaling conservation innovations, many of which were applied in Belize over 3 yrs to achieve these milestones. Two pilot sites were established in 2011 and encompassed varied ecological and social conditions to maximize learning applicable to scaling to diverse sites. Participatory processes were used to identify fishery management challenges as perceived by fishers, managers, and other stakeholders, and to build consensus on solutions. A scaling team consisting of fishers, scientists, non-governmental organizations, community-based organizations, and government representatives with dedicated resources for scaling was formed. Our case study suggests that scaling principles derived from theoretical considerations and empirical analysis have contributed to the scaling of managed access in Belize, which is expected to result in significant conservation, social, and economic benefits. This in turn suggests that these principles may be relatively robust and perhaps can be applied elsewhere to scale conservation initiatives. Our case study also suggests that careful consideration of new information and changing conditions accompanied by appropriate decisions and changes in tactics and strategy are important for successful scaling. Â© 2017 Rosenstiel School of Marine &amp; Atmospheric Science of the University of Miami.</v>
      </c>
      <c r="J608" s="41">
        <f>IF(ISNUMBER(SEARCH("Yes",'2_all_summary'!$H607)),IF(ISNUMBER(SEARCH("Yes",'2_all_summary'!F607)),1,2),IF(ISNUMBER(SEARCH("No",'2_all_summary'!F607)),4,3))</f>
        <v>4</v>
      </c>
    </row>
    <row r="609" spans="7:10" x14ac:dyDescent="0.3">
      <c r="G609" s="41"/>
      <c r="H609" s="41" t="str">
        <f>'2_all_summary'!D608</f>
        <v>Fishing in the dark-local knowledge, night spearfishing and spawning aggregations in the Western Solomon Islands</v>
      </c>
      <c r="I609" s="41" t="str">
        <f>'2_all_summary'!E608</f>
        <v>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Â© 2011 Elsevier Ltd.</v>
      </c>
      <c r="J609" s="41">
        <f>IF(ISNUMBER(SEARCH("Yes",'2_all_summary'!$H608)),IF(ISNUMBER(SEARCH("Yes",'2_all_summary'!F608)),1,2),IF(ISNUMBER(SEARCH("No",'2_all_summary'!F608)),4,3))</f>
        <v>1</v>
      </c>
    </row>
    <row r="610" spans="7:10" x14ac:dyDescent="0.3">
      <c r="G610" s="41"/>
      <c r="H610" s="41" t="str">
        <f>'2_all_summary'!D609</f>
        <v>Assessment of sustainable utilization of ecosystem services in different stages of mangrove forest restoration at klong khone sub-district, Samut Songkhram province, Thailand</v>
      </c>
      <c r="I610" s="41" t="str">
        <f>'2_all_summary'!E609</f>
        <v>Understanding the function of the ecological restoration of mangrove forests leads to appropriate sustainable utilization (SU) of ecosystem services (ES) during development stages of mangrove ecosystem for sustaining the local livelihood and maintaining the mangrove ecological production. The study aims to identify the SU which was changed relying a development of ES at Klong Khone (KK) Sub-district, Samut Songkhram Province, Thailand. The SU was collected by in-depth interview with 20 key respondents, questionnaires survey with 140 fishermen and statistical scientific data on developed mangrove forest areas. Descriptive statistics and event analysis were employed to analyze the data. The study found that bottom-up management tools based on a local peopleâ€™s participation were applied to determine a way of harvest of ES. An application of these local tools including a common property right, land use zoning, application of local knowledge, human resources, and financial and technological transfer resulted in different utilizing activities of ES during the development of mangrove forest restoration stages. The results showed that the ES produced during mangrove stand initiation stage were mainly harvested for food (90%) and during the young forest regrowth stage (87%) (N = 140). They were also widely used for operating aquaculture during mangrove stand initiation stage (39%), but they were harvested with more concerns about environmental impacts during the young forest regrowth stage (47%) (N = 140). The cultural services during young forest regrowth stage were increasingly utilized for diversified incomes from ecotourism (46%) and education learning program (50%) (N = 140). The ES from developed mangrove forest were harvested effectively based on an application of SU tools which were locally developed by local peopleâ€™s participation. The SU tools can be proposed and applied in other communities where have similar ecological, social and cultural conditions as KK sub-district to support the SU of ES. Â© 2020, Chulalongkorn University - Environmental Research Institute. All rights reserved.</v>
      </c>
      <c r="J610" s="41">
        <f>IF(ISNUMBER(SEARCH("Yes",'2_all_summary'!$H609)),IF(ISNUMBER(SEARCH("Yes",'2_all_summary'!F609)),1,2),IF(ISNUMBER(SEARCH("No",'2_all_summary'!F609)),4,3))</f>
        <v>4</v>
      </c>
    </row>
    <row r="611" spans="7:10" x14ac:dyDescent="0.3">
      <c r="G611" s="41"/>
      <c r="H611" s="41" t="str">
        <f>'2_all_summary'!D610</f>
        <v>Taking institutions seriously: Using the IAD framework to analyze fisheries policy</v>
      </c>
      <c r="I611" s="41" t="str">
        <f>'2_all_summary'!E610</f>
        <v>We argue that the fisheries management literature often does a poor job of analyzing issues related to institutional design and performance. The article begins by examining four competing institutional arrangements used to manage fisheries: bureaucracy, markets, community, and comanagement. The differences are used to highlight the importance of understanding critical issues related to institutional analysis. The article then examines some of the common problems or pitfalls that analysts fall victim to when examining institutional design and performance. We conclude by summarizing the Institutional Analysis and Development (IAD) framework, one approach to institutional analysis that avoids these common pitfalls. Copyright Â© 2005 Taylor &amp; Francis Inc.</v>
      </c>
      <c r="J611" s="41">
        <f>IF(ISNUMBER(SEARCH("Yes",'2_all_summary'!$H610)),IF(ISNUMBER(SEARCH("Yes",'2_all_summary'!F610)),1,2),IF(ISNUMBER(SEARCH("No",'2_all_summary'!F610)),4,3))</f>
        <v>4</v>
      </c>
    </row>
    <row r="612" spans="7:10" x14ac:dyDescent="0.3">
      <c r="G612" s="41"/>
      <c r="H612" s="41" t="str">
        <f>'2_all_summary'!D611</f>
        <v>Understanding social-ecological change and transformation through community perceptions of system identity</v>
      </c>
      <c r="I612" s="41" t="str">
        <f>'2_all_summary'!E611</f>
        <v>We developed an empirical approach to consider social-ecological system change and transformation by drawing on resource usersâ€™ knowledge and perceptions. We applied this approach in the Cau Hai lagoon, a coastal area dominated by small-scale fisheries in central Vietnam. Nine focus groups with more than 70 fishers were used to gather information about key social-ecological system elements and interactions, historical social-ecological dynamics, and possible thresholds between distinct social-ecological system identities. The patterns of change in livelihoods and resource exploitation in the Cau Hai lagoon are similar to those seen in other coastal lagoon and small-scale fishery contexts. Our findings show some promise for the use of local knowledge and the perceptions of resource user communities to understand and characterize social-ecological transformations. Importantly, however, we also demonstrate how social-ecological transformations are complicated processes driven by many factors beyond the control of any singular individual or group. We argue that (1) the occurrence of social-ecological transformations can result in either positive or negative outcomes and (2) that we need to direct our thinking away from drawing tidy conclusions about if and when social-ecological transformations take place. Our research also encourages scholars to carefully consider how we frame the benefits of participatory, community-based governance initiatives. Importantly, we need to examine the ways that governance initiatives will be beneficial for some people and detrimental for others, and we need to be fully aware of locally contested interests and acknowledge competing priorities for fisheries management and human well-being. Community-oriented assessments informed by resilience thinking can help to open up questions about economic, political, cultural, and environmental aspects of undesirable path dependencies and traps. Â© 2015 by the author(s). Published here under license by the Resilience Alliance.</v>
      </c>
      <c r="J612" s="41">
        <f>IF(ISNUMBER(SEARCH("Yes",'2_all_summary'!$H611)),IF(ISNUMBER(SEARCH("Yes",'2_all_summary'!F611)),1,2),IF(ISNUMBER(SEARCH("No",'2_all_summary'!F611)),4,3))</f>
        <v>4</v>
      </c>
    </row>
    <row r="613" spans="7:10" x14ac:dyDescent="0.3">
      <c r="G613" s="41"/>
      <c r="H613" s="41" t="str">
        <f>'2_all_summary'!D612</f>
        <v>Location and organizational features: What type of veteran communities participate in health programs?</v>
      </c>
      <c r="I613" s="41" t="str">
        <f>'2_all_summary'!E612</f>
        <v>Background: Research shows that community-based membership organizations are effective partners in health promotion activities; however, most community organizations do not participate in such partnerships. There is little research regarding the geographical and organizational characteristics associated with participation. Objective: We examined the factors associated with community-based veterans service organization (VSO) units' decision to participate in a health promotion project. Methods: We collected location and organizational characteristics regarding 218 VSO units asked to participate in POWER, a partnership to improve hypertension selfmanage ment skills between the Medical College of Wisconsin, the Milwaukee Veterans Affairs Medical Center (VAMC) and Wisconsin branches of the American Legion, Veterans of Foreign Wars (VFW), Vietnam Veterans of America, and National Association of Black Veterans. We tested the association of these characteristics with participation using chi-square and Fisher's exact tests for categorical variables, and analysis of variance and the Kruskal-Wallis test for continuous variables. We used multivariable logistic regression to identify factors independently associated with participation. Results: In bivariable analyses, likelihood of participation was positively associated with increasing membership (p &lt;.001), meeting attendance (p&lt; .001), publication of an organizational newsletter (p&lt; .001), presence of a women's auxiliary (p= .02), and location within 44 miles of the VAMC (p= .047). On multivariable analysis, only meeting attendance and census tract-level educational attainment predicted participation. Conclusions: Greater membership sizes, meeting attendance, and more group resources might be important factors for researchers to consider when initiating community-based health and wellness programs. Â© 2012 The Johns Hopkins University Press.</v>
      </c>
      <c r="J613" s="41">
        <f>IF(ISNUMBER(SEARCH("Yes",'2_all_summary'!$H612)),IF(ISNUMBER(SEARCH("Yes",'2_all_summary'!F612)),1,2),IF(ISNUMBER(SEARCH("No",'2_all_summary'!F612)),4,3))</f>
        <v>4</v>
      </c>
    </row>
    <row r="614" spans="7:10" x14ac:dyDescent="0.3">
      <c r="G614" s="41"/>
      <c r="H614" s="41" t="str">
        <f>'2_all_summary'!D613</f>
        <v>Hydrology and water quality factors driving spatiotemporal analyses of zoobenthos in a pilot city in China</v>
      </c>
      <c r="I614" s="41" t="str">
        <f>'2_all_summary'!E613</f>
        <v>In water ecosystems, zoobenthos are one of the most important communities. Maintenance of healthy zoobenthos community is essential for water ecosystems remediation. Understanding the hydrology and water quality factors that drive the variation of zoobenthos is the priority for water ecosystems remediation. The present study used canonical correlation analysis to select the main habitat factors affecting zoobenthic communities based on field sampling of the river zoobenthos in the first pilot city for the construction of civilized water ecosystems in Chinaâ€”Jinan City. In addition, analysis was performed based on geoscience methods of Global Moran's I and Anselin local Moran's I spatial autocorrelation of main habitats factors. The results show that the key water quality physical factors affecting Jinan City zoobenthic communities were pH and conductivity; the key water quality chemical factors were K+, Na+, and permanganate index; and the key hydrological factor was water depth. The sodium ions and conductivity exhibited significant spatial autocorrelation in all seasons. And the regions exhibiting spatial autocorrelation were generally stable. Moreover, the characteristics of benthic animals are closely related to human activities of domestic sewage discharge in the central and agricultural activities in northern parts of the study area. All methods in this paper can be extended to the researches on other communities, for example, algae, zooplankton, and fish in water ecosystems. The methods and results in the paper can provide significant references for managers to protect and restore degraded water ecosystems in global water. Â© 2019 John Wiley &amp; Sons, Ltd.</v>
      </c>
      <c r="J614" s="41">
        <f>IF(ISNUMBER(SEARCH("Yes",'2_all_summary'!$H613)),IF(ISNUMBER(SEARCH("Yes",'2_all_summary'!F613)),1,2),IF(ISNUMBER(SEARCH("No",'2_all_summary'!F613)),4,3))</f>
        <v>4</v>
      </c>
    </row>
    <row r="615" spans="7:10" x14ac:dyDescent="0.3">
      <c r="G615" s="41"/>
      <c r="H615" s="41" t="str">
        <f>'2_all_summary'!D614</f>
        <v>Marine ecotourism for small pelagics as a source of alternative income generating activities to fisheries in a tropical community</v>
      </c>
      <c r="I615" s="41" t="str">
        <f>'2_all_summary'!E614</f>
        <v>Widespread overharvest has led to marine ecosystem degradation and declining fishery catches in many tropical communities. To allow stocks to recover and provide increased flows of food and income, reductions in fishing effort are necessary. The development of Alternative Income Generating Activities can help to reduce the economic reliance of coastal communities on fishing, potentially reducing pressure on fish stocks. Here we assess the local conditions which have enabled the creation of Alternative Income Generating Activities to fishing based on marine ecotourism in Moalboal, Philippines. Importantly, while marine ecotourism typically centers around charismatic megafauna, a combination of nearshore fringing reefs, the establishment of nearshore marine protected areas and the occurrence of a consistently large herring aggregation provide a large tourism draw to this community. Using a combination of regional and local economic statistics and stakeholder surveys, we implement an economic valuation of Moalboal marine ecotourism for 2018 and compare this valuation to an independent estimate of the extractive value of the herring aggregation. The Moalboal case indicates that a combination of strong community engagement in the governance of the ecotourism resource, a network of locally managed marine protected areas and the retention and distribution of economic benefits within the local community have led to a significant marine ecotourism sector. We contextualize these conditions into a set of potential enabling conditions for marine ecotourism as an Alternative Income Generating Activity to fishing to contribute insights to diversifying livelihood opportunities beyond extractive fishing for coastal communities in the tropics. Â© 2021 Elsevier Ltd</v>
      </c>
      <c r="J615" s="41">
        <f>IF(ISNUMBER(SEARCH("Yes",'2_all_summary'!$H614)),IF(ISNUMBER(SEARCH("Yes",'2_all_summary'!F614)),1,2),IF(ISNUMBER(SEARCH("No",'2_all_summary'!F614)),4,3))</f>
        <v>4</v>
      </c>
    </row>
    <row r="616" spans="7:10" x14ac:dyDescent="0.3">
      <c r="G616" s="41"/>
      <c r="H616" s="41" t="str">
        <f>'2_all_summary'!D615</f>
        <v>Building responsiveness to climate change through community based adaptation in Bangladesh</v>
      </c>
      <c r="I616" s="41" t="str">
        <f>'2_all_summary'!E615</f>
        <v>This article explores the drivers, benefits, and challenges to climate change adaptation in Bangladesh. It specifically investigates the "Community Based Adaptation to Climate Change through Coastal Afforestation Program," a 5-year $5 million adaptation scheme being funded and implemented in part by the Government of Bangladesh, United Nations Development Program, and Global Environment Facility. The article explores how the CBACC-CA builds various types of adaptive capacity in Bangladesh and the extent its design and implementation offers lessons for other adaptation programs around the world. The first part of the study begins by describing its research methods consisting of research interviews, site visits, and a literature review. It then summarizes six primary sectors vulnerable to climate change in Bangladesh: water resources and coastal zones, infrastructure and human settlements, agriculture and food security, forestry and biodiversity, fisheries, and human health. The article next describes the genesis and background behind the CBACC-CA, with an emphasis on components that promote capacity development, demonstration projects, risk reduction, and knowledge management. The article concludes that technology by itself is only a partial component of successful adaptation efforts, and that multiple and integrated adaptation measures that cut across sectors and social, institutional, and infrastructural dimensions are needed to truly build resilience and effectiveness. Â© 2011 Springer Science+Business Media B.V.</v>
      </c>
      <c r="J616" s="41">
        <f>IF(ISNUMBER(SEARCH("Yes",'2_all_summary'!$H615)),IF(ISNUMBER(SEARCH("Yes",'2_all_summary'!F615)),1,2),IF(ISNUMBER(SEARCH("No",'2_all_summary'!F615)),4,3))</f>
        <v>4</v>
      </c>
    </row>
    <row r="617" spans="7:10" x14ac:dyDescent="0.3">
      <c r="G617" s="41"/>
      <c r="H617" s="41" t="str">
        <f>'2_all_summary'!D616</f>
        <v>Inland fisheries of tropical Africa</v>
      </c>
      <c r="I617" s="41" t="str">
        <f>'2_all_summary'!E616</f>
        <v>African inland fisheries face many challenges resulting from rapid population growth, and the abundance and demography of fish species have changed through fishing. Some stocks are overfished and the regulation of fishing effort is a management priority. The socio-economic impacts of effort reduction necessitate the search for new solutions. These include the search for unexploited stocks or introducing non-native species. Fisheries are affected by events in catchment areas, such as deforestation and soil erosion, and eutrophication and pollution. These affect fish population in various ways although eutrophication can increase productivity. Climate change may alter rainfall patterns that could reduce fish production in areas where rainfall is expected to decline. Existing management has been ineffective, and community-based co-management systems have yet to prove themselves. African fisheries have proved to be very resilient, and they should, if effectively managed, meet the future needs of the population. Â© 2016 John Wiley &amp; Sons, Ltd. All rights reserved.</v>
      </c>
      <c r="J617" s="41">
        <f>IF(ISNUMBER(SEARCH("Yes",'2_all_summary'!$H616)),IF(ISNUMBER(SEARCH("Yes",'2_all_summary'!F616)),1,2),IF(ISNUMBER(SEARCH("No",'2_all_summary'!F616)),4,3))</f>
        <v>4</v>
      </c>
    </row>
    <row r="618" spans="7:10" x14ac:dyDescent="0.3">
      <c r="G618" s="41"/>
      <c r="H618" s="41" t="str">
        <f>'2_all_summary'!D617</f>
        <v>Community management yields positive impacts for coastal fisheries resources and biodiversity conservation</v>
      </c>
      <c r="I618" s="41" t="str">
        <f>'2_all_summary'!E617</f>
        <v>Combining no-take marine reserves with exclusive access by communities to unreserved waters could provide the required incentives for community management to achieve positive impacts. However, few protected areas have been critically evaluated for their impact, which involves applying counterfactual thinking to predict conditions within protected areas if management had never occurred. Here, we use statistical matching to conduct a rigorous impact evaluation of dual management systems on coral reef fishes in Tonga, with communities having both full no-take areas and areas of exclusive fishing rights. No-take areas generally had positive impacts on the species richness, biomass, density, and size of target reef fish, while exclusive access areas were similar to predicted counterfactual conditions. The latter is likely because overall fishing pressure in exclusive access areas might not actually change, although more fish could be exploited by communities with access rights. Our findings suggest that dual management is effective at incentivizing effective community-based no-take areas for biodiversity conservation and resource management. Â© 2020 The Authors. Conservation Letters published by Wiley Periodicals LLC</v>
      </c>
      <c r="J618" s="41">
        <f>IF(ISNUMBER(SEARCH("Yes",'2_all_summary'!$H617)),IF(ISNUMBER(SEARCH("Yes",'2_all_summary'!F617)),1,2),IF(ISNUMBER(SEARCH("No",'2_all_summary'!F617)),4,3))</f>
        <v>1</v>
      </c>
    </row>
    <row r="619" spans="7:10" x14ac:dyDescent="0.3">
      <c r="G619" s="41"/>
      <c r="H619" s="41" t="str">
        <f>'2_all_summary'!D618</f>
        <v>The impact of shrimp farming on mangrove ecosystems</v>
      </c>
      <c r="I619" s="41" t="str">
        <f>'2_all_summary'!E618</f>
        <v>Farmed shrimp production and value continue to increase with Asia producing the global majority of shrimp and the USA, Japan and Europe being the main importers. Shrimp farming systems are very diverse in their management, size and impacts. There are many causes for mangrove loss but the conversion of mangroves to shrimp farms has caused considerable attention. The major issues of shrimp farming include the loss of important ecological and socio-economic functions of mangrove ecosystems, changes in hydrology, salinization, introduction of non-native species and diseases, pollution from effluents, chemicals and medicines, use of wild fish for feed, capture of wild shrimp seed and loss of livelihoods and social conflicts. Global awareness about the need to reduce the impacts of shrimp farming and the importance of sustainable use of mangrove eco-systems has led to a number of guidelines being published. Policy to position shrimp farms behind mangroves can be effective but also requires good institutional capacity and coordination, effective enforcement, incentives, land tenure and participation of all stakeholders for success. Better management practices have been identified which reduce impacts, increase efficiency and profits. Community-based management using partnerships, stewardships or multilateral cooperation schemes, together with integrated, mixed or mangrove-friendly aquaculture practices and mangrove rehabilitation should also be promoted. Introduction of certification schemes may further ensure environmental sustainability, social equity and food safety of aquaculture products that can benefit both the local communities and the consumer. Further inclusion of local communities and raising awareness with the consumer is required. Â© CAB International 2008.</v>
      </c>
      <c r="J619" s="41">
        <f>IF(ISNUMBER(SEARCH("Yes",'2_all_summary'!$H618)),IF(ISNUMBER(SEARCH("Yes",'2_all_summary'!F618)),1,2),IF(ISNUMBER(SEARCH("No",'2_all_summary'!F618)),4,3))</f>
        <v>4</v>
      </c>
    </row>
    <row r="620" spans="7:10" x14ac:dyDescent="0.3">
      <c r="G620" s="41"/>
      <c r="H620" s="41" t="str">
        <f>'2_all_summary'!D619</f>
        <v>Can we reach agreement on a standardized approach to ecosystem-based fishery management?</v>
      </c>
      <c r="I620" s="41" t="str">
        <f>'2_all_summary'!E619</f>
        <v>In the 25 yrs since the Magnuson Fisheries Conservation and Management Act was passed, substantial agreement has been reached about how to manage single-species fisheries in the U.S. Biological reference points, such as the biomass that will produce maximum sustained fisheries yield, are estimated from fairly standardized kinds of fisheries models, and management regulations such as quotas are set according to control rules based on these reference points. Debate about the specifics of single-species fisheries management takes place within this basic framework. However, the objectives, principles, goals, and scientific methodology of ecosystem-based management are in an early stage of development, and no standardized approach currently exists. Ecosystem-based management regimes may run the gamut from a suite of single-species reference points to that based on reference points that measure some level of ecosystem function (e.g., measures of biodiversity). Management regimes that do not rely upon quantitative reference points, such as systems of marine protected areas, gear restrictions, or community-based management, have also been referred to as ecosystem-based management. Inclusion of ecosystem values such as biodiversity and ecosystem function in fisheries management under U.S. fisheries law will require evolution of consensus toward a standardized, practical approach to ecosystem-based management.</v>
      </c>
      <c r="J620" s="41">
        <f>IF(ISNUMBER(SEARCH("Yes",'2_all_summary'!$H619)),IF(ISNUMBER(SEARCH("Yes",'2_all_summary'!F619)),1,2),IF(ISNUMBER(SEARCH("No",'2_all_summary'!F619)),4,3))</f>
        <v>4</v>
      </c>
    </row>
    <row r="621" spans="7:10" x14ac:dyDescent="0.3">
      <c r="G621" s="41"/>
      <c r="H621" s="41" t="str">
        <f>'2_all_summary'!D620</f>
        <v>The implications of differing tourist/resident perceptions for community-based resource management: a Hawaiian coastal resource area study</v>
      </c>
      <c r="I621" s="41" t="str">
        <f>'2_all_summary'!E620</f>
        <v>Despite globally increasing interest in restoring local-level management of natural resources, few studies examine differences between residents' and tourists' place connections and implications for community-based natural resource management. This article reports findings from a survey (n = 264) in Haena, Kauai, Hawaii, where resource management is shifting from state-level government to local residents. Tasked with creating new, local-level rules governing use of coastal resources, Haena community members must consider the perspectives, resource use, and values of residents as well as of multiple, diverse user groups including the burgeoning tourist population. We found significant differences in how residents and tourists learn about the area; the activities in which they engage; their perceptions of resource health; who they think is responsible for caretaking of resources; and their views of personal responsibilities to the place. The findings have implications for local-level resource management and use of popular tourist destinations including the importance of guidebooks in mediating visitor perceptions of a place, the possibility of concurrent but separate visitor and resident use of the same area, visitors' and residents' sense of responsibility to mitigate impacts of their actions, and the potential of engaging residents' place caretaking preferences toward more organized community-based resource management efforts. Â© 2013 Â© 2013 Taylor &amp; Francis.</v>
      </c>
      <c r="J621" s="41">
        <f>IF(ISNUMBER(SEARCH("Yes",'2_all_summary'!$H620)),IF(ISNUMBER(SEARCH("Yes",'2_all_summary'!F620)),1,2),IF(ISNUMBER(SEARCH("No",'2_all_summary'!F620)),4,3))</f>
        <v>4</v>
      </c>
    </row>
    <row r="622" spans="7:10" x14ac:dyDescent="0.3">
      <c r="G622" s="41"/>
      <c r="H622" s="41" t="str">
        <f>'2_all_summary'!D621</f>
        <v>Review on community-based strategies for improving the quality of lake waters (Case study: Urban Lake Rawa Besar, Depok, West Java, Indonesia)</v>
      </c>
      <c r="I622" s="41" t="str">
        <f>'2_all_summary'!E621</f>
        <v>Lakes provide important habitat for fish, birds, reptiles and aquatic plants, and produce fishing, tourism and recreation industries. However, the condition of the lake's water quality continues to decline. Until now, lake management has not reflected sustainable lake management. This paper aims to provide a review of community-based water quality improvement strategies. The case study is in urban lake Rawa Besar, Depok, West Java, Indonesia. This paper not only provides a strategy but before that there is a comprehensive analysis of the factors causing a decline in the quality of lake waters, so that the strategy is expected to be appropriate. The community is also expected to be the main and first protector of the condition of the quality of the lake waters. Â© Published under licence by IOP Publishing Ltd.</v>
      </c>
      <c r="J622" s="41">
        <f>IF(ISNUMBER(SEARCH("Yes",'2_all_summary'!$H621)),IF(ISNUMBER(SEARCH("Yes",'2_all_summary'!F621)),1,2),IF(ISNUMBER(SEARCH("No",'2_all_summary'!F621)),4,3))</f>
        <v>4</v>
      </c>
    </row>
    <row r="623" spans="7:10" x14ac:dyDescent="0.3">
      <c r="G623" s="41"/>
      <c r="H623" s="41" t="str">
        <f>'2_all_summary'!D622</f>
        <v>Deciphering contextual influences on local leadership in community-based fisheries management</v>
      </c>
      <c r="I623" s="41" t="str">
        <f>'2_all_summary'!E622</f>
        <v>Community-based fisheries management (CBFM) strategies have been adopted in a variety of small-scale fisheries around the world. Within these management structures, leaders are increasingly regarded as essential for viable CBFM yet systematic analysis into the intricate mechanisms of leadership are limited. This paper aims to identify key knowledge gaps of leadership in CBFM by strategically reviewing research from fisheries and natural resource management, and from other sectors. The focus is on the interaction between leaders, their connections with and beyond their communities, and the context within which leaders function. Insights from over 30 case studies suggest previous work on leaders and leadership generally focused on relatively coarse-scale characteristics of leadership and the functions that leaders perform. Ecological and social context influence leaders[U+05F3] ability to help deliver successful CBFM. The personal and professional attributes of leaders themselves may be beneficial or inhibitory for CBFM depending on that context. It is therefore essential that future research builds on current insight in order to decipher the implications of contextual influences on local leadership and, by extension, the level of CBFM success. Â© 2014 Elsevier Ltd.</v>
      </c>
      <c r="J623" s="41">
        <f>IF(ISNUMBER(SEARCH("Yes",'2_all_summary'!$H622)),IF(ISNUMBER(SEARCH("Yes",'2_all_summary'!F622)),1,2),IF(ISNUMBER(SEARCH("No",'2_all_summary'!F622)),4,3))</f>
        <v>1</v>
      </c>
    </row>
    <row r="624" spans="7:10" x14ac:dyDescent="0.3">
      <c r="G624" s="41"/>
      <c r="H624" s="41" t="str">
        <f>'2_all_summary'!D623</f>
        <v>Multi-sectoral research on East China sea beach litter based on oceanographic methodology and local knowledge</v>
      </c>
      <c r="I624" s="41" t="str">
        <f>'2_all_summary'!E623</f>
        <v>Trans-boundary pollution is carried by currents and other flows. Litter from river basins flow into the sea, and currents and winds spread them along the coast. In Japan, many citizen groups, community based organizations, fishermen, divers, national and local governments, CBO and an international NGO have continued to clean up beaches, riverbanks and the sea bottom for some decades. Most of these activities are voluntary, but the costs accrued by local governments progressively multiplied. Beach and river litter have become serious social problems. Therefore, scientific and systematic countermeasures, multi-sectoral collaboration and international collaboration are essential.</v>
      </c>
      <c r="J624" s="41">
        <f>IF(ISNUMBER(SEARCH("Yes",'2_all_summary'!$H623)),IF(ISNUMBER(SEARCH("Yes",'2_all_summary'!F623)),1,2),IF(ISNUMBER(SEARCH("No",'2_all_summary'!F623)),4,3))</f>
        <v>4</v>
      </c>
    </row>
    <row r="625" spans="7:10" x14ac:dyDescent="0.3">
      <c r="G625" s="41"/>
      <c r="H625" s="41" t="str">
        <f>'2_all_summary'!D624</f>
        <v>Formation of value relations of the students by involving them in various practices of social participation [Ð¤Ð¾Ñ€Ð¼Ð¸Ñ€Ð¾Ð²Ð°Ð½Ð¸Ðµ Ñ†ÐµÐ½Ð½Ð¾ÑÑ‚Ð½Ñ‹Ñ… Ð¾Ñ‚Ð½Ð¾ÑˆÐµÐ½Ð¸Ð¹ ÑƒÑ‡Ð°Ñ‰Ð¸Ñ…ÑÑ Ð¿Ð¾ÑÑ€ÐµÐ´ÑÑ‚Ð²Ð¾Ð¼ Ð²Ð¾Ð²Ð»ÐµÑ‡ÐµÐ½Ð¸Ñ Ð¸Ñ… Ð² Ñ€Ð°Ð·Ð»Ð¸Ñ‡Ð½Ñ‹Ðµ Ð¿Ñ€Ð°ÐºÑ‚Ð¸ÐºÐ¸ ÑÐ¾Ñ†Ð¸Ð°Ð»ÑŒÐ½Ð¾Ð³Ð¾ ÑƒÑ‡Ð°ÑÑ‚Ð¸Ñ]</v>
      </c>
      <c r="I625" s="41" t="str">
        <f>'2_all_summary'!E624</f>
        <v>The problem of the formation of value relations of the student in the information society of the development of the education system is actualized by the fact that the processes of mastering and reflecting the social reality of schoolchildren go along with the processes of building and constructing the image of the world and themselves in this world. With an increase in the volume of information in a world of diversity and complexity, students find it difficult to comprehend the information received, to form personal meanings. The purpose of the study is to identify the features of students ' value orientations, to experimentally prove the effectiveness of involving students in various practices of social participation as a significant factor in the formation of value relations in the educational system. The methodological basis of the research is the cultural and historical theory of L. S. Vygotsky. The study involved 365 students aged 11 to 18 years, studying in general education organizations. The empirical basis is based on projective techniques: "Unfinished situation", "Fantastic choice", the method of free choice of presented answers (N. E. Shchurkova). For statistical processing of the results of the study, the Fisher criterion was applied. The formation of students ' value relations was built up in the process of involving them in various practices of social participation as the inclusion of students in socially useful activities for the benefit of specific people and the social environment as a whole. Significant changes were found in the cognitive (in fifth and seventh graders - p &lt; 0.05; in tenth graders - p &lt; 0.01), emotional (in fifth and seventh graders - p &lt; 0.05), and practically effective (in all age groups-p &lt; 0.05) components of value orientations. The tenth-graders showed positive dynamics in the emotional component of value orientations, but no significant changes were revealed. The effectiveness of students ' involvement in the practice of social participation is considered not as a fait accompli, but as a dynamic process, as a result of which the student develops the ability to be a subject of his own life in the conditions of social childhood. The study proves the need to involve students in social activities in child-adult communities based on the school. As a result, the understanding of life is carried out more effectively, on the basis of taking into account the interests of another person, the emotional sphere of the student develops, the student consistently masters the experience of social life with the support of a significant adult. Â© 2021 LLC Ecological Help. All rights reserved.</v>
      </c>
      <c r="J625" s="41">
        <f>IF(ISNUMBER(SEARCH("Yes",'2_all_summary'!$H624)),IF(ISNUMBER(SEARCH("Yes",'2_all_summary'!F624)),1,2),IF(ISNUMBER(SEARCH("No",'2_all_summary'!F624)),4,3))</f>
        <v>4</v>
      </c>
    </row>
    <row r="626" spans="7:10" x14ac:dyDescent="0.3">
      <c r="G626" s="41"/>
      <c r="H626" s="41" t="str">
        <f>'2_all_summary'!D625</f>
        <v>Balancing conservation with development in small-scale fisheries: Is ecotourism an empty promise?</v>
      </c>
      <c r="I626" s="41" t="str">
        <f>'2_all_summary'!E625</f>
        <v>This paper uses a political ecology approach to examine whether ecotourism along the Pacific Coast of the Baja California peninsula in Mexico promotes stewardship of marine resources, which have been devastated in recent years by uncontrolled commercial harvesting. This case illustrates how conflicts over access to common-pool resources that fueled the demise of area fisheries are now emerging in the rapidly growing industry of recreational whale watching. Even if ecotourism provides a significant new source of income through environmentally friendly, nonconsumptive resource use, it may not by sufficient to discourage local people from engaging in other, more destructive forms of consumptive resource use. But resource conflicts may not preclude efforts to promote conservation through ecotourism. Along the shores of Baja's gray whale calving lagoons there are nascent, community-based organizations that could serve as vehicles for mobilizing local people into conservation efforts, if local access rights to marine resources were both secure and accorded preference over outside claims to the same.</v>
      </c>
      <c r="J626" s="41">
        <f>IF(ISNUMBER(SEARCH("Yes",'2_all_summary'!$H625)),IF(ISNUMBER(SEARCH("Yes",'2_all_summary'!F625)),1,2),IF(ISNUMBER(SEARCH("No",'2_all_summary'!F625)),4,3))</f>
        <v>4</v>
      </c>
    </row>
    <row r="627" spans="7:10" x14ac:dyDescent="0.3">
      <c r="G627" s="41"/>
      <c r="H627" s="41" t="str">
        <f>'2_all_summary'!D626</f>
        <v>Improving food and nutritional security of small and marginal coconut growers through diversification of crops and enterprises</v>
      </c>
      <c r="I627" s="41" t="str">
        <f>'2_all_summary'!E626</f>
        <v>This paper presents the impact of integrating interventions like nutrition gardening, livestock rearing, product diversification and allied income generation activities in small and marginal coconut homesteads along with nutrition education in improving the food and nutritional security as well as the income of the family members. The activities were carried out through registered Community Based Organizations (CBOs) in three locations in Kerala, India during 2005-2008. Data was collected before and after the project periods through interviews using a pre-tested questionnaire containing statements indicating the adequacy, quality and diversity of food materials. Fifty respondents each were randomly selected from the three communities, thereby resulting in a total sample size of 150. The data was analysed using SPSS by adopting statistical tools like frequency, average, percentage analysis, t - test and regression. Participatory planning and implementation of diverse interventions notably intercropping and off-farm activities along with nutrition education brought out significant improvements in the food and nutritional security, in terms of frequency and quantity of consumption as well as diet diversity. At the end of the project, 96% of the members became completely food secure and 72% nutritionally secure. The overall consumption of fruits, vegetables and milk by both children and adults and egg by children recorded increase over the project period. Consumption of fish was more than the Recommended Dietary Intake (RDI) level during pre and post project periods. Project interventions like nutrition gardening could bring in surplus consumption of vegetables (35%) and fruits (10%) than RDI. In spite of the increased consumption of green leafy vegetables and milk and milk products over the project period, the levels of consumption were still below the RDI levels. CBO-wise analysis of the consumption patterns revealed the need for location-specific interventions matching to the needs and preferences of the communities.</v>
      </c>
      <c r="J627" s="41">
        <f>IF(ISNUMBER(SEARCH("Yes",'2_all_summary'!$H626)),IF(ISNUMBER(SEARCH("Yes",'2_all_summary'!F626)),1,2),IF(ISNUMBER(SEARCH("No",'2_all_summary'!F626)),4,3))</f>
        <v>4</v>
      </c>
    </row>
    <row r="628" spans="7:10" x14ac:dyDescent="0.3">
      <c r="G628" s="41"/>
      <c r="H628" s="41" t="str">
        <f>'2_all_summary'!D627</f>
        <v>Multi-stakeholder process of co-designing small-scale fisheries policy in South Africa</v>
      </c>
      <c r="I628" s="41" t="str">
        <f>'2_all_summary'!E627</f>
        <v>In 2005, a group of researchers, community-based organizations and lawyers got together with small-scale fishers to launch a class action law suit against the government of South Africa in its allocation system of Individual Transferable Quotas, on the ground that the system was unfair to small-scale fishing communities and threatened their right to practise their livelihoods. This effort resulted in the cabinet adoption of a new small-scale fisheries policy in 2014, with amendments being made to fisheries law (the Marine Living Resource Act 18 of 1998) to accommodate the issues and concerns of small-scale fisheries. Draft regulations and an implementation plan have recently been released, paving the way for the implementation of small-scale fisheries allocations in 2016. These legal and policy shifts are of great significance for small-scale fisheries, both in South Africa and elsewhere, and deserve careful examination. This paper discusses the processes leading to the development of a new small-scale fisheries policy and what has followed since. Specifically, the analysis focuses on a variety of collaborations between scholars from different disciplines; researchers from multiple fields; community practitioners representing diverse professional and community perspectives; and community organizations across local, state, national and international levels. The paper uses a model of change that crosses research and practitioner boundaries based on three key strategies: getting noticed; organizing at scale; and getting a seat at the negotiation table. It also considers the â€œtransdisciplinaryâ€ process of involving all relevant actors in strategic, collective, reflectionâ€“actionâ€“reflectionâ€“action â€œfrom belowâ€, which was crucial in the co-designing of this small-scale policy formulation in South Africa. Â© 2015, Springer-Verlag Berlin Heidelberg.</v>
      </c>
      <c r="J628" s="41">
        <f>IF(ISNUMBER(SEARCH("Yes",'2_all_summary'!$H627)),IF(ISNUMBER(SEARCH("Yes",'2_all_summary'!F627)),1,2),IF(ISNUMBER(SEARCH("No",'2_all_summary'!F627)),4,3))</f>
        <v>4</v>
      </c>
    </row>
    <row r="629" spans="7:10" x14ac:dyDescent="0.3">
      <c r="G629" s="41"/>
      <c r="H629" s="41" t="str">
        <f>'2_all_summary'!D628</f>
        <v>Human rights for conservation: A rights-based approach to fisheries governance</v>
      </c>
      <c r="I629" s="41" t="str">
        <f>'2_all_summary'!E628</f>
        <v>The sustainable management of fishery resources in the Pacific region will greatly influence the long-term development of many Melanesian nations. This article will demonstrate that the incorporation of a rights-based approach to fisheries governance would facilitate the achievement of conservation objectives by encouraging sustainable behaviour amongst fishing communities. The significant role of legal stewardship will be highlighted thus emphasising the importance of robust law for both sustainability and human rights. Â© 2018, Â© The Author(s) 2018.</v>
      </c>
      <c r="J629" s="41">
        <f>IF(ISNUMBER(SEARCH("Yes",'2_all_summary'!$H628)),IF(ISNUMBER(SEARCH("Yes",'2_all_summary'!F628)),1,2),IF(ISNUMBER(SEARCH("No",'2_all_summary'!F628)),4,3))</f>
        <v>1</v>
      </c>
    </row>
    <row r="630" spans="7:10" x14ac:dyDescent="0.3">
      <c r="G630" s="41"/>
      <c r="H630" s="41" t="str">
        <f>'2_all_summary'!D629</f>
        <v>Governing enclosure for coastal communities: Social embeddedness in a Canadian shrimp fishery</v>
      </c>
      <c r="I630" s="41" t="str">
        <f>'2_all_summary'!E629</f>
        <v>Critical analyses of neoliberalism[U+05F3]s influence on fisheries governance have documented how enclosure, quota leasing and renting, and commodification can precipitate negative social consequences for fishing communities. By contrast, this paper draws on the concept of embeddedness to argue that certain policies and social relations can regulate enclosure, quota renting, and commodification in ways that empower community-based groups to facilitate the anchoring of fishery resources and wealth in coastal communities. It does so through an analysis of northern shrimp fisheries in Newfoundland and Labrador, Canada, between the 1970s and the early 2000s. This case study illustrates how fisheries enclosure policies informed by geographically and morally defined principles of access and equity and limits on commodification can meaningfully embed fishery resources and benefits in rural and remote coastal regions that depend on small-scale fishing. Although the application of social principles continues to be marginalized in the context of neoliberal policy regimes that privilege individual economic efficiency over distributive concerns, this paper provides new insight into the conditions under which principles of ethical allocation and distribution of resources are able to persist through an era of neoliberalism. Â© 2014 The Authors.</v>
      </c>
      <c r="J630" s="41">
        <f>IF(ISNUMBER(SEARCH("Yes",'2_all_summary'!$H629)),IF(ISNUMBER(SEARCH("Yes",'2_all_summary'!F629)),1,2),IF(ISNUMBER(SEARCH("No",'2_all_summary'!F629)),4,3))</f>
        <v>4</v>
      </c>
    </row>
    <row r="631" spans="7:10" x14ac:dyDescent="0.3">
      <c r="G631" s="41"/>
      <c r="H631" s="41" t="str">
        <f>'2_all_summary'!D630</f>
        <v>Coral reef fisheries and the role of communities in their management</v>
      </c>
      <c r="I631" s="41" t="str">
        <f>'2_all_summary'!E630</f>
        <v>Coral reefs are one of the world's most diverse and productive ecosystems, but are seriously under threat from the problems caused by overfishing. Recent population booms, combined with a low level of economic development make many tropical coastal communities highly dependent on natural resources, leading to extraction rates often significantly exceeding maximum sustainable yield. A lack of suitable alternatives, in terms of both livelihoods and food security, means the use of highly impacting gear types persists, a scenario characteristic of Malthusian overfishing. These economic and socio-biological concerns, typically associated with small-scale artisanal fisheries as seen around coral reefs, bring with them a unique set of problems for conservation managers to overcome. Traditionally in tropical communities, a strict approach of top-down management has been employed, focusing on command and control strategies, but these have tended to fail due, amongst other factors, to a lack of compliance from local stakeholders. Recently, however, there has been increased emphasis on adaptive community-based management, which acts both to empower local user groups, and to build upon the wealth of local ecological knowledge traditional fishing families possess. This chapter aims to introduce coral reef fisheries, describe the distinctive dynamics of coral reef artisanal fisheries, and explore the idea behind community management. Â© 2012 Nova Science Publishers, Inc. All rights reserved.</v>
      </c>
      <c r="J631" s="41">
        <f>IF(ISNUMBER(SEARCH("Yes",'2_all_summary'!$H630)),IF(ISNUMBER(SEARCH("Yes",'2_all_summary'!F630)),1,2),IF(ISNUMBER(SEARCH("No",'2_all_summary'!F630)),4,3))</f>
        <v>4</v>
      </c>
    </row>
    <row r="632" spans="7:10" x14ac:dyDescent="0.3">
      <c r="G632" s="41"/>
      <c r="H632" s="41" t="str">
        <f>'2_all_summary'!D631</f>
        <v>Reconciling social justice and ecosystem-based management in the wake of a successful predator reintroduction</v>
      </c>
      <c r="I632" s="41" t="str">
        <f>'2_all_summary'!E631</f>
        <v>The reintroduction of a previously extirpated predator can engender conflict when the reintroduced species depletes customary fisheries to which indigenous communities have constitutionally protected rights. In the case of sea otter (Enhydra lutris) recovery on the west coast of North America, not only is Canadaâ€™s Species at Risk Act in conflict with Indigenous rights, but it also illuminates gaps in the principles of ecosystem-based management (EBM), such as equity and social justice. Broadly, we ask in this paper how EBM might be advanced if Indigenous communities were viewed as components of ecosystems having rights to a sustainable future equal to other components. Specifically, we explore evidence of sea otter management among precontact Northwest Coast societies and a contemporary co-managed system proposed by the Nuu-chah-nulth First Nations that would combine research with refinement of traditional hunting practices. We show that barriers persist through lack of knowledge of past controlled hunts, ignorance of recent experiences of successful community-based clam management, distrust of Indigenous capacity to self-manage or co-manage a hunt, and divergent values among actors. Â© 2019, Canadian Science Publishing. All rights reserved.</v>
      </c>
      <c r="J632" s="41">
        <f>IF(ISNUMBER(SEARCH("Yes",'2_all_summary'!$H631)),IF(ISNUMBER(SEARCH("Yes",'2_all_summary'!F631)),1,2),IF(ISNUMBER(SEARCH("No",'2_all_summary'!F631)),4,3))</f>
        <v>4</v>
      </c>
    </row>
    <row r="633" spans="7:10" x14ac:dyDescent="0.3">
      <c r="G633" s="41"/>
      <c r="H633" s="41" t="str">
        <f>'2_all_summary'!D632</f>
        <v>Conservation in a Crisis: Marine Resource Management Authority and Legitimacy during Political Instability in Madagascar</v>
      </c>
      <c r="I633" s="41" t="str">
        <f>'2_all_summary'!E632</f>
        <v>This study explores how the 2009 political crisis in Madagascar influenced local access to, and claims over, marine resources within marine protected areas. It focuses specifically on how different conservation actors constructed and maintained authority over each protected area. Surveys conducted in 2010 show how community-managed protected areas had a lower incidence of resource use rule infractions during the crisis than state-managed areas. Drawing from in-depth qualitative research conducted from 2009 to 2015, I argue that this occurred due to the discursive framing of 'community authority' over protected areas as well as the social relationships with, and material benefits communities received from, international conservation organisations working in the community-managed areas. In contrast, I argue that state-managed marine protected area rules were transgressed more due to the symbolic and physical ousting of state authority underpinning a fear-based relationship between the state managers and community members. Ultimately, this work points to the importance of understanding how different conservation actors construct and maintain authority over marine resources. Â© Kelly 2019.</v>
      </c>
      <c r="J633" s="41">
        <f>IF(ISNUMBER(SEARCH("Yes",'2_all_summary'!$H632)),IF(ISNUMBER(SEARCH("Yes",'2_all_summary'!F632)),1,2),IF(ISNUMBER(SEARCH("No",'2_all_summary'!F632)),4,3))</f>
        <v>4</v>
      </c>
    </row>
    <row r="634" spans="7:10" x14ac:dyDescent="0.3">
      <c r="G634" s="41"/>
      <c r="H634" s="41" t="str">
        <f>'2_all_summary'!D633</f>
        <v>Women at risk: Indonesia.</v>
      </c>
      <c r="I634" s="41" t="str">
        <f>'2_all_summary'!E633</f>
        <v>In Indonesia, women, commercial sex workers, truck drivers, migrant workers, and people who live in port areas easily accessible to tourists and fishermen are particularly at risk of becoming infected with HIV. Recognizing the country's potential vulnerability to the HIV/AIDS epidemic, the government and the World Bank agreed to fund a $35.4 million, 3-year HIV/AIDS and sexually transmitted diseases (STDs) prevention project to strengthen the capacity of government, nongovernmental organizations, and community-based organizations to carry out the basics of HIV/AIDS prevention, extend the sentinel surveillance system, ensure blood safety, launch public education campaigns, educate health workers on universal precautions and safe waste disposal, promote safer sex skills and behavioral change, and test the sensitivity of certain antibiotics to syphilis and gonorrhea. The program will also establish a STD control program and address the economic impact of the disease by improving the livelihood strategies of HIV/AIDS-affected communities.</v>
      </c>
      <c r="J634" s="41">
        <f>IF(ISNUMBER(SEARCH("Yes",'2_all_summary'!$H633)),IF(ISNUMBER(SEARCH("Yes",'2_all_summary'!F633)),1,2),IF(ISNUMBER(SEARCH("No",'2_all_summary'!F633)),4,3))</f>
        <v>4</v>
      </c>
    </row>
    <row r="635" spans="7:10" x14ac:dyDescent="0.3">
      <c r="G635" s="41"/>
      <c r="H635" s="41" t="str">
        <f>'2_all_summary'!D634</f>
        <v>Institutional effects on ecological outcomes of community-based management of fisheries in the Amazon</v>
      </c>
      <c r="I635" s="41" t="str">
        <f>'2_all_summary'!E634</f>
        <v>Communities throughout the globe are increasingly being given the responsibility of resource management, making it necessary to understand the factors that lead to success in community-based management (CBM). Here, we assessed whether and how institutional design principles affect the ecological outcomes of CBM schemes for Arapaima sp., an important common-pool fishery resource of the Amazon Basin. We quantified the degree of presence of Ostromâ€™s (Science 325:419â€“422, 1990) institutional design principles in 83 communities using a systematic survey, and quantitatively linked the design principles to a measure of ecological outcome (arapaima density) in a subset of 39 communities to assess their influence. To understand regional patterns of institutional capacity for CBM, we evaluated the degree of presence of each principle in all 83 communities. The principle scores were positively related to arapaima density in the 39 CBM schemes, explaining about half of the variation. Design principles related to defined boundaries and graduated sanctions exerted the strongest influence on the capacity of CBM to increase arapaima density. The degree to which most principles were present in all 83 communities was generally low, however, with the two most influential principles (defined boundaries and graduated sanctions) being the least present of all. Although the roles of the other principles (management rules, conflict resolution, collective action, and monitoring systems) are probably important, our results indicate that efforts aimed atÂ strengthening the presence of defined boundaries and graduated sanctions in communities hold promise to improve the effectiveness of arapaima CBM regionally. Â© 2021, Royal Swedish Academy of Sciences.</v>
      </c>
      <c r="J635" s="41">
        <f>IF(ISNUMBER(SEARCH("Yes",'2_all_summary'!$H634)),IF(ISNUMBER(SEARCH("Yes",'2_all_summary'!F634)),1,2),IF(ISNUMBER(SEARCH("No",'2_all_summary'!F634)),4,3))</f>
        <v>4</v>
      </c>
    </row>
    <row r="636" spans="7:10" x14ac:dyDescent="0.3">
      <c r="G636" s="41"/>
      <c r="H636" s="41" t="str">
        <f>'2_all_summary'!D635</f>
        <v>Can community-based adaptation increase resilience?</v>
      </c>
      <c r="I636" s="41" t="str">
        <f>'2_all_summary'!E635</f>
        <v>A central claim of community-based adaptation (CBA) is that it increases resilience. Yet, the concept of resilience is treated inconsistently in CBA, obscuring discussion of the limitations and benefits of resilience thinking and undermining evaluation of resilience outcomes in target communities. This paper examines different participatory assessment activities carried out as part of CBA case studies in Timor-Leste and Solomon Islands. The activities and their outputs were assessed against 10 characteristics of resilience previously identified in a systematic review. The findings offer support to the claim that CBA can build resilience in target communities, revealing the inherent strengths of CBA in relation to resilience. However, it is necessary for CBA assessments to simultaneously incorporate activities that consider cultural, political, economic and ecological factors influencing resilience within and between communities. This may demand multiple staff with different skills. The findings also highlight the importance of politics and power in shaping adaptive capacity. In particular, addressing the highly context specific nature of social, cultural and political relations demands an approach that is situated in and responsive to local realities. Overall, our case studies suggest that using the 10 characteristics as an analytical framework offers support to practitioners looking to develop, implement or evaluate CBA assessment activities. Yet within this, it is critical that a focus on increasing resilience through CBA does not preclude transformation in social relations. Realising the potential to support resilience and transformation requires CBA practitioners to acknowledge the multifaceted nature of resilience, whilst also paying close attention to multiple potential barriers to equitable adaptation. Â© 2016 Informa UK Limited, trading as Taylor &amp; Francis Group.</v>
      </c>
      <c r="J636" s="41">
        <f>IF(ISNUMBER(SEARCH("Yes",'2_all_summary'!$H635)),IF(ISNUMBER(SEARCH("Yes",'2_all_summary'!F635)),1,2),IF(ISNUMBER(SEARCH("No",'2_all_summary'!F635)),4,3))</f>
        <v>4</v>
      </c>
    </row>
    <row r="637" spans="7:10" x14ac:dyDescent="0.3">
      <c r="G637" s="41"/>
      <c r="H637" s="41" t="str">
        <f>'2_all_summary'!D636</f>
        <v>The Gulf of Maine Environmental Information Exchange: Participation, observation, conversation</v>
      </c>
      <c r="I637" s="41" t="str">
        <f>'2_all_summary'!E636</f>
        <v>In this paper we describe an attempt to create an inclusive and participatory information sharing network across a large geographic region, the Gulf of Maine. This network aims to contribute to the health of the region's human and natural environments through facilitating partnerships among individuals and organizations that are already working toward this goal. Initiated at a time when cooperation, public learning, and information sharing increasingly depend on digital information technologies, this effort represents a turn away from earlier attempts to create centralized data sharing systems toward a more people-centered and project-centered approach. After introducing the Gulf of Maine Environmental Information Exchange and its region, particular projects will be described, along with the on-line technologies that are being applied including those related to digital mapping. A description of the purposes of the Information Exchange follows, with details about a network organization which is being shaped based on principles that have emerged through participant interactions. Public participation GIS and the community-based fisheries management movement are presented as examples of participatory governance that have contributed to discussions within the Information Exchange. We conclude with a summary of the accomplishments of this network building process and the challenges its participants recognize at this time.</v>
      </c>
      <c r="J637" s="41">
        <f>IF(ISNUMBER(SEARCH("Yes",'2_all_summary'!$H636)),IF(ISNUMBER(SEARCH("Yes",'2_all_summary'!F636)),1,2),IF(ISNUMBER(SEARCH("No",'2_all_summary'!F636)),4,3))</f>
        <v>4</v>
      </c>
    </row>
    <row r="638" spans="7:10" x14ac:dyDescent="0.3">
      <c r="G638" s="41"/>
      <c r="H638" s="41" t="str">
        <f>'2_all_summary'!D637</f>
        <v>Future Use of Past Practices: Policy Implications of Insights from Two Community-Based Marine Resource Management Initiatives in Fiji</v>
      </c>
      <c r="I638" s="41" t="str">
        <f>'2_all_summary'!E637</f>
        <v>[No abstract available]</v>
      </c>
      <c r="J638" s="41">
        <f>IF(ISNUMBER(SEARCH("Yes",'2_all_summary'!$H637)),IF(ISNUMBER(SEARCH("Yes",'2_all_summary'!F637)),1,2),IF(ISNUMBER(SEARCH("No",'2_all_summary'!F637)),4,3))</f>
        <v>1</v>
      </c>
    </row>
    <row r="639" spans="7:10" x14ac:dyDescent="0.3">
      <c r="G639" s="41"/>
      <c r="H639" s="41" t="str">
        <f>'2_all_summary'!D638</f>
        <v>Cooperatives, concessions, and co-management on the Pacific coast of Mexico</v>
      </c>
      <c r="I639" s="41" t="str">
        <f>'2_all_summary'!E638</f>
        <v>Ten fishery cooperatives of the Pacific coast of Mexico were studied to examine reasons for successful community-based management of the fishery commons. The cooperatives hold exclusive rights to 'concession' territories for major fisheries and are linked by geographic adjacency and through a federation. The case study underscores the role of factors such as smallness of scale; the productivity, visibility and legibility of the resources and fisheries involved; clarity of social and territorial boundaries; adjacency and linkages among territorial units; a strong sense of community. The cooperatives also made considerable investments in attaining high levels of knowledge, leadership, transparent and democratic decision-making, and "vigilance," or enforcement of the rules and the running of the organization. The study also shows the workings of windows of opportunity and experience with environmental change in the development of strong and adaptive capacities for co-management between local organizations and government agencies. Although particular histories and larger legal, political, and cultural contexts matter, the Mexican case supports arguments for greater community-level engagement in "catch share" and territorial management throughout the Pacific. Â© 2013 Elsevier Ltd.</v>
      </c>
      <c r="J639" s="41">
        <f>IF(ISNUMBER(SEARCH("Yes",'2_all_summary'!$H638)),IF(ISNUMBER(SEARCH("Yes",'2_all_summary'!F638)),1,2),IF(ISNUMBER(SEARCH("No",'2_all_summary'!F638)),4,3))</f>
        <v>4</v>
      </c>
    </row>
    <row r="640" spans="7:10" x14ac:dyDescent="0.3">
      <c r="G640" s="41"/>
      <c r="H640" s="41" t="str">
        <f>'2_all_summary'!D639</f>
        <v>ASSESSMENT of SEAGRASS PERCENT COVER and WATER QUALITY USING UAV IMAGES and FIELD MEASUREMENTS in BOLINAO, PANGASINAN</v>
      </c>
      <c r="I640" s="41" t="str">
        <f>'2_all_summary'!E639</f>
        <v>The sensitivity to changes in water quality inherent to seagrass communities makes them vital for determining the overall health of the coastal ecosystem. Numerous efforts including community-based coastal resource management, conservation and rehabilitation plans are currently undertaken to protect these marine species. In this study, the relationship of water quality parameters, specifically chlorophyll-a (chl-a) and turbidity, with seagrass percent cover is assessed quantitatively. Support Vector Machine, a pixel-based image classification method, is applied to determine seagrass and non-seagrass areas from the orthomosaic which yielded a 91.0369% accuracy. In-situ measurements of chl-a and turbidity are acquired using an infinity-CLW water quality sensor. Geostatistical techniques are utilized in this study to determine accurate surfaces for chl-a and turbidity. In two hundred interpolation tests for both chl-a and turbidity, Simple Kriging (Gaussian-model type and Smooth-neighborhood type) performs best with Mean Prediction equal to-0.1371 FTU and 0.0061 Î¼g/L, Root Mean Square Standardized error equal to-0.0688 FTU and-0.0048 Î¼g/L, RMS error of 8.7699 FTU and 1.8006 Î¼g/L and Average Standard Error equal to 10.8360 FTU and 1.6726 Î¼g/L. Zones are determined using fishnet tool and Moran's I to calculate for the seagrass percent cover. Ordinary Least Squares (OLS) is used as a regression analysis to quantify the relationship of seagrass percent cover and water quality parameters. The regression analysis result indicates that turbidity has an inverse relationship while chlorophyll-a has a direct relationship with seagrass percent cover. Â© 2020 Authors.</v>
      </c>
      <c r="J640" s="41">
        <f>IF(ISNUMBER(SEARCH("Yes",'2_all_summary'!$H639)),IF(ISNUMBER(SEARCH("Yes",'2_all_summary'!F639)),1,2),IF(ISNUMBER(SEARCH("No",'2_all_summary'!F639)),4,3))</f>
        <v>4</v>
      </c>
    </row>
    <row r="641" spans="7:10" x14ac:dyDescent="0.3">
      <c r="G641" s="41"/>
      <c r="H641" s="41" t="str">
        <f>'2_all_summary'!D640</f>
        <v>Measurement frequency and target meeting rate of glycosylated hemoglobin in diabetics with lean six sigma management [ç²¾ç›Šå…­è¥¿æ ¼çŽ›ç®¡ç†æ¨¡åž‹å¯¹ç³–å°¿ç—…æ‚£è€…ç³–åŒ–è¡€çº¢è›‹ç™½æ£€æµ‹é¢‘çŽ‡å’Œè¾¾æ ‡çŽ‡çš„å½±å“ç ”ç©¶]</v>
      </c>
      <c r="I641" s="41" t="str">
        <f>'2_all_summary'!E640</f>
        <v>Background: Diabetic patients are a key contracted service population for a general practitioner team,and their measurement frequency and target meeting rate of glycosylated hemoglobin(HbA1c) are performance evaluation indicators of the team.To improve the management effect in such patients,it is urgently to coordinate the relationships between the general practitioner team members during the management.Objective: To explore the effect of Lean Six Sigma(LSS) management delivered by the general practitioner team on the measurement frequency and target meeting rate of HbA1c in diabetic patients in the community.Methods: This trial was conducted between January 2017 and December 2018.200 type 2 diabetic patients were equally randomized into the control group and intervention group.The control group received the routine follow-up management delivered by two general practitioner teams.The intervention group received LSS management,a project whose organization structure comprised of belt personnel designated as black belts and green belts and so on in the concept of Six Sigma,with DMAIC improvement cycle(define,measure,analyze,improve and control) as the driven force,and fishbone diagram,RACI,and action plan as the tools for improving the weaknesses of the original community-based management,and effect control during the whole management delivered by other two general practitioner teams receiving LSS training.The control group was only routinely followed up the requirements of the superior business department.Results: In these two years,the average number of measurements was(4.6Â±1.3)times in the intervention group and(3.7Â±1.3)times in the control group,with a significant difference(t=7.073,P&lt;0.001).The mean value of HbA1c was(6.5Â±0.6)mmol/L in the intervention group,and was(7.1Â±1.0)mmol/L in the control group,showing a significant difference(t=-7.401,P&lt;0.001).The compliance rate was 55.5% (111/200) in the control group and 84.5% (169/200) in the intervention group,with a statistically significant difference(Ï‡2=40.048,P&lt;0.05).According to the measurement times of HbA1c,it was divided into 3 groups:&lt;4 times,with 122 cases,and the mean value of HbA1c was(7.0Â±1.1)mmol/L;4-6 times,with 250 cases,and the mean value of HbA1c was(6.7Â±0.7)mmol/L;&gt;6 times,with 28 cases,and the mean value of HbA1c was(6.6Â±0.4)mmol/L.The differences between the three groups were statistically significant(F=6.885,P&lt;0.001).Conclusion The application of LSS in the management of type 2 diabetic patients may improve the measurement frequency as well as the target meeting rate of HbA1c.The increased target meeting rate of HbA1c may be associated with increased measurement frequency,and increased attention to glycemic control from both physicians and patients.The improvement phase of management with LSS is in compliance with the clinical diagnosis and treatment thoughts of the medical staff.In particular,the unique organization structure in LSS is especially suitable for the coordination of the members in multiple positions in the general practitioner team.It can effectively improve the efficiency of chronic disease management. Copyright Â© 2020 by the Chinese General Practice.</v>
      </c>
      <c r="J641" s="41">
        <f>IF(ISNUMBER(SEARCH("Yes",'2_all_summary'!$H640)),IF(ISNUMBER(SEARCH("Yes",'2_all_summary'!F640)),1,2),IF(ISNUMBER(SEARCH("No",'2_all_summary'!F640)),4,3))</f>
        <v>4</v>
      </c>
    </row>
    <row r="642" spans="7:10" x14ac:dyDescent="0.3">
      <c r="G642" s="41"/>
      <c r="H642" s="41" t="str">
        <f>'2_all_summary'!D641</f>
        <v>Sustainability analysis of the benthic fisheries managed in the turf system in Chile</v>
      </c>
      <c r="I642" s="41" t="str">
        <f>'2_all_summary'!E641</f>
        <v>Territorial use rights in fisheries (TURF) are considered to aid to the sustainability of small-scale fisheries, because they remove the perverse incentives, which sustain the tragedy of the commons. Nevertheless, a comprehensive evaluation of the implementation of TURFs is lacking. Chile offers a unique opportunity, because an extensive system for benthic fisheries has been implemented, with at present hundreds of TURFs along the coast. This study analyzes the sustainability of all the TURFs (109) along a stretch of 800 Km of coast, using population, productive, economic, social and institutional indicators. The information was obtained from the technical reports and monitoring each TURF has to prepare for the authority each year, databases the authority has and interviews with artisanal fishermen. Three states of TURFs were identified: unsustainable, poorly sustainable and sustainable. The resources exploited in the analyzed TURFs are the chilean abalon or â€œlocoâ€ (Concholepas concholepas), the key hole limpets â€œlapa negraâ€ (Fissurella latimarginata), and â€œlapa rosadaâ€ (Fissurella cumingi), the kelps â€œhuiro negroâ€ (Lessonia berteroana), and â€œhuiro paloâ€ (Lessonia trabeculata), the surf clam â€œMachaâ€ (Mesodesma donacium), the scallop â€œostiÃ³n del norteâ€ (Argopecten purpuratus) and the seaurchin â€œerizo rojoâ€ (Loxechinus albus). Results show general low performance for population, production and economic indicators, but good performance for social and institutional indicators. Overall the system shows a poor sustainability, which principally means unstable populations, landings and income in most of the TURFs. This result, which differs from most published analyses of the system, is explained mainly by the impossibility to reach a stable fishery through management of so small areas, given the natural variability of the species and the general environment. The good performance of some TURFs cannot be explained by a single factor, which is consistent with the complexity of the system, which makes it little amenable for proper management. Â© 2020 The Author(s).</v>
      </c>
      <c r="J642" s="41">
        <f>IF(ISNUMBER(SEARCH("Yes",'2_all_summary'!$H641)),IF(ISNUMBER(SEARCH("Yes",'2_all_summary'!F641)),1,2),IF(ISNUMBER(SEARCH("No",'2_all_summary'!F641)),4,3))</f>
        <v>4</v>
      </c>
    </row>
    <row r="643" spans="7:10" x14ac:dyDescent="0.3">
      <c r="G643" s="41"/>
      <c r="H643" s="41" t="str">
        <f>'2_all_summary'!D642</f>
        <v>The context of policy design for existing community-based fisheries management systems in the Pacific Islands</v>
      </c>
      <c r="I643" s="41" t="str">
        <f>'2_all_summary'!E642</f>
        <v>Community-based fisheries management is being widely promoted as an alternative to centralized systems based on the familiar bioeconomic models that have manifestly failed to prevent a near catastrophic overexploitation of fish stocks worldwide. The Pacific Island Region probably contains the world's greatest concentration of still-functioning traditional community-based systems for managing coastal-marine fisheries and other resources. It has been frequently asserted that many such traditional systems provide both a firm foundation for future coastal fisheries management in the Pacific Islands Region, as well as a conceptual framework for managing fisheries elsewhere. Although now seemingly self-evident to fisheries development 'experts', such assertions remain largely unverified. Whereas it is a relatively straightforward task to distil basic 'design principles' from a sample of systems, it is far more complex to analyze the multi-sectoral national environment in which they function, especially when their history is taken into account. In other words, it is far less widely appreciated that many contemporary community-based fisheries management systems are the end products of a long process of change and adaptation to external pressures and constraints. In this article I address some of the broader contextual issues that should be appreciated in policymaking with respect to a potential modern role for traditional management systems in general, and in the analysis of a future role for any given system. First, the principal external factors that have caused change in systems are described and exemplified. The recognition of the potential role of existing community-based fisheries systems, and attempts to act on it, is summarized for some Pacific Island nations, with a focus on the complex problem of reconciling customary and statutory legal systems. In the final section I examine three principal national policy alternatives regarding the potential role of existing local fisheries management systems, together with three main criteria for determining whether or not a system can be adapted to fulfill modern requirements.</v>
      </c>
      <c r="J643" s="41">
        <f>IF(ISNUMBER(SEARCH("Yes",'2_all_summary'!$H642)),IF(ISNUMBER(SEARCH("Yes",'2_all_summary'!F642)),1,2),IF(ISNUMBER(SEARCH("No",'2_all_summary'!F642)),4,3))</f>
        <v>1</v>
      </c>
    </row>
    <row r="644" spans="7:10" x14ac:dyDescent="0.3">
      <c r="G644" s="41"/>
      <c r="H644" s="41" t="str">
        <f>'2_all_summary'!D643</f>
        <v>Village level institutions at the margins of natural resource management: The case of VDCS in Ngamiland, Botswana</v>
      </c>
      <c r="I644" s="41" t="str">
        <f>'2_all_summary'!E643</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2014 by Nova Science Publishers, Inc. All rights reserved.</v>
      </c>
      <c r="J644" s="41">
        <f>IF(ISNUMBER(SEARCH("Yes",'2_all_summary'!$H643)),IF(ISNUMBER(SEARCH("Yes",'2_all_summary'!F643)),1,2),IF(ISNUMBER(SEARCH("No",'2_all_summary'!F643)),4,3))</f>
        <v>4</v>
      </c>
    </row>
    <row r="645" spans="7:10" x14ac:dyDescent="0.3">
      <c r="G645" s="41"/>
      <c r="H645" s="41" t="str">
        <f>'2_all_summary'!D644</f>
        <v>Conserving mangroves for their blue carbon: Insights and prospects for community-based mangrove management in southeast Asia</v>
      </c>
      <c r="I645" s="41" t="str">
        <f>'2_all_summary'!E644</f>
        <v>Mangrove forests of Southeast Asia have significantly decreased to give way to more favored economic activities such as aquaculture production, rice farming, and very recently oil palm plantation development. The severe cover loss implies the serious reduction of essential ecosystem services, particularly climate change mitigation. This chapter therefore sought to synthesize and describe the blue carbon stock potential of the regionâ€™s mangrove forests, in the context of developing community-based payments for ecosystem services (PES) schemes that could offset the declining trend. Estimates showed that Southeast Asian mangroves could store as much as a kiloton carbon stock per hectare, an ecosystem value that is worth sustaining. Lessons learned from pilot PES projects has revealed some governance concerns that need to be addressed in order to ensure the benefits and commitment of local communities in forest conservation. These include: (1) clarification of tenure rights; (2) provision of equitable financial incentives to offset mangrove-degrading livelihoods; (3) development of appropriate and acceptable methodologies to account and trade blue carbon credits; (4) inclusion of local needs and interests in PES program and other coastal resource management plans; and (5) ecological considerations in plantation development. Some of the helpful policy and institutional recommendations to overcome these challenges include: (1) stronger incorporation of mangroves into marine protected areas; (2) full adoption of community-based mangrove management approach to further improve local capacities to manage mangroves; and (3) forging private sector partnership to support the blue carbon project. Â© Springer International Publishing AG, part of Springer Nature 2018.</v>
      </c>
      <c r="J645" s="41">
        <f>IF(ISNUMBER(SEARCH("Yes",'2_all_summary'!$H644)),IF(ISNUMBER(SEARCH("Yes",'2_all_summary'!F644)),1,2),IF(ISNUMBER(SEARCH("No",'2_all_summary'!F644)),4,3))</f>
        <v>4</v>
      </c>
    </row>
    <row r="646" spans="7:10" x14ac:dyDescent="0.3">
      <c r="G646" s="41"/>
      <c r="H646" s="41" t="str">
        <f>'2_all_summary'!D645</f>
        <v>Marine systematic conservation planning for Rodrigues Island, western Indian Ocean</v>
      </c>
      <c r="I646" s="41" t="str">
        <f>'2_all_summary'!E645</f>
        <v>There is a growing number of Marine Protected Areas (MPAs) that have been selected and designed through participatory processes, following the recognition of the need to increase the involvement of local communities likely to be affected by such developments. In parallel with this shift has been the development of systematic conservation planning (SCP) tools that have increased our capacity to design MPAs to maximise biodiversity outcomes and to scale-up community-based initiatives into more comprehensive MPA networks. In Rodrigues, four Marine Reserves (no-take zones) in the north of the island were identified through participatory processes. A Marine Protected Area (multi-use), South East Marine Protected Area (SEMPA), has also been gazetted in the south of the island through a community-based approach. In order to verify and assess gaps in the stakeholder-based design, a Marine Reserve network was designed using the SCP tool Marxan using available spatial data on marine biotopes and fishing effort (FE) to achieve fisheries benefits and marine biodiversity protection. The Marxan analysis identified that only two of the four marine reserves achieve partly the objectives set and SEMPA contains planning units which can be considered as no take zones. This study shows the importance of using both stakeholder's knowledge and scientific input for a better design of MPAs. The results from the analyses can be used by decision makers to inform decisions in a scientific way by providing a set of scenarios from the Marxan analysis. Â© 2016 Elsevier Ltd</v>
      </c>
      <c r="J646" s="41">
        <f>IF(ISNUMBER(SEARCH("Yes",'2_all_summary'!$H645)),IF(ISNUMBER(SEARCH("Yes",'2_all_summary'!F645)),1,2),IF(ISNUMBER(SEARCH("No",'2_all_summary'!F645)),4,3))</f>
        <v>4</v>
      </c>
    </row>
    <row r="647" spans="7:10" x14ac:dyDescent="0.3">
      <c r="G647" s="41"/>
      <c r="H647" s="41" t="str">
        <f>'2_all_summary'!D646</f>
        <v>â€˜Fishersâ€™ rights are human rightsâ€™: George v Minister of Environmental Affairs and Tourism 2005 (6) SA 297</v>
      </c>
      <c r="I647" s="41" t="str">
        <f>'2_all_summary'!E646</f>
        <v>In 2004, artisanal fishers, community-based and non-governmental organisations representing âˆ¼5,000 artisanal fishers from various fishing communities sought relief inter alia under the Promotion of Equality and Prevention of Unfair Discrimination Act 4 of 2000 as a result of the unfair discrimination against them because of the fisheries legal framework. This case note focuses on this unique class action brought by the fishers in the Equality Court and the decisions resulting from the case. The relief sought by the fishers to remedy the discrimination and inequity was to compel the then Minister of Environmental Affairs and Tourism to make proper and adequate provision for artisanal fishers in terms of the fisheries legal framework, giving them equitable access to marine resources alongside other marine resource users. This note evaluates the impact of the order of the Equality Court, as it served as the trigger to transform small-scale fisheries in South Africa. The note also discusses the human-rights-centred themes reflected in the South African Small-Scale Fisheries Policy and considers the extent to which this policy is aligned to the United Nations Food and Agriculture Organisationâ€™s Small-Scale Fisheries Guidelines of 2015. Â© 2021 South African Journal on Human Rights.</v>
      </c>
      <c r="J647" s="41">
        <f>IF(ISNUMBER(SEARCH("Yes",'2_all_summary'!$H646)),IF(ISNUMBER(SEARCH("Yes",'2_all_summary'!F646)),1,2),IF(ISNUMBER(SEARCH("No",'2_all_summary'!F646)),4,3))</f>
        <v>4</v>
      </c>
    </row>
    <row r="648" spans="7:10" x14ac:dyDescent="0.3">
      <c r="G648" s="41"/>
      <c r="H648" s="41" t="str">
        <f>'2_all_summary'!D647</f>
        <v>Diversity of fishery resources and catch efficiency of fishing gears in Gorai River, Bangladesh</v>
      </c>
      <c r="I648" s="41" t="str">
        <f>'2_all_summary'!E647</f>
        <v>Gorai River is one of the important rivers in Bangladesh for rich aquatic biodiversity. The river is originated from the Ganges-Padma River system, a trans-boundary river between India and Bangladesh. Once the river was rich in fish biodiversity, but due to man-made and natural causes the availability of fish reduced drastically. A comprehensive analysis of fish diversity indices, gear efficiency, catch composition and decline causes of fish diversity in Gorai River, Bangladesh was accomplished. The data were collected on monthly basis from January to December 2018 from three major fishing sites of the river. A total of 62 fish and 2 prawn species under 12 orders and 24 families were recorded. Cypriniformes was the leading order consisting 27% of the total catch. The mean values of Shannon-Weaver diversity (Hâ€²), Simpson's index (1-D), Margalef's richness (d) and Pielou's evenness (Jâ€²) indices were recorded as, 1.478 Â± 0.495, 0.57 Â± 0.197, 15.115 Â± 4.435 and 0.481 Â± 0.152, respectively. At the similarity of 58.7%, two groups were attained in the cluster analysis and the Non-metric Multidimensional Scaling (nMDS) showed 40% similarity among the three sites in twelve months based on the Bray-Curtis similarity matrix. The highest and lowest CPUE were recorded from seine net (5.2 Â± 1.72 kg gearâˆ’1 haulâˆ’1) and hook &amp;amp; long lines (0.0135 Â± 0.0015 kg gearâˆ’1haulâˆ’1), respectively whereas, highest and lowest gear efficiency were recorded from lift net (0.321 Â± 0.036 kg gearâˆ’1personâˆ’1hourâˆ’1) and fish trap (0.0005 Â± 0.0002 kg gearâˆ’1personâˆ’1hourâˆ’1), respectively. Alternatively, the highest fish catch was recorded on April (21228 Â± 464.38 kg) and lowest on August (3855 Â± 138.21 kg). According to the fishermen fish biodiversity of the Gorai River declined day by day due to overexploitation, destructive fishing practice, pollution, construction of obstacles for fish movement, and natural causes like siltation. Proper implementation of fish acts and regulations, use of authorized fishing gear, community-based fisheries management, sanctuary establishment and management, stocking of fish fingerling, and raising public awareness can play a great role in enhancing and conserving fish biodiversity in the Gorai River of Bangladesh. Â© 2021 The Author(s)</v>
      </c>
      <c r="J648" s="41">
        <f>IF(ISNUMBER(SEARCH("Yes",'2_all_summary'!$H647)),IF(ISNUMBER(SEARCH("Yes",'2_all_summary'!F647)),1,2),IF(ISNUMBER(SEARCH("No",'2_all_summary'!F647)),4,3))</f>
        <v>4</v>
      </c>
    </row>
    <row r="649" spans="7:10" x14ac:dyDescent="0.3">
      <c r="G649" s="41"/>
      <c r="H649" s="41" t="str">
        <f>'2_all_summary'!D648</f>
        <v>Improving the management and use of water resources for small-scale irrigation farming in the Garu Tempane District of Ghana</v>
      </c>
      <c r="I649" s="41" t="str">
        <f>'2_all_summary'!E648</f>
        <v>Small scale irrigation farming has been recognized as an important avenue for improving the well being of poor people living in arid and marginal areas of the world. The contribution of small scale irrigation can be seen in its ability to ensure food security as well as contribute to the income of farmers. In the Garu-Tempane District, small scale irrigation farming is a major source of livelihood for people in the district. Despite the importance of the irrigation schemes to dry season farming the schemes face challenges such as inadequate water, inadequate canals, choked and broken canals due to frequent breakdown and inadequate repairs which affect their effective operation. Although the major use of the dam waters was dry season farming, animal watering and fishing were also found to be significant uses of the dam waters. In north-eastern Ghana as it is in many parts of the third world, external development agencies support the formation of Water User Associations (WUAs) for the management of community-based irrigation schemes. Although, the management of the schemes and the use of the dam is the responsibility of the community represented by the WUAs it was revealed by the study that, in the management of challenges that confront small scale irrigation schemes, WUAs depended on the supportive roles of traditional authorities as well as district assemblies for discharging their management responsibilities more effectively. Â© 2014 by the author(s).</v>
      </c>
      <c r="J649" s="41">
        <f>IF(ISNUMBER(SEARCH("Yes",'2_all_summary'!$H648)),IF(ISNUMBER(SEARCH("Yes",'2_all_summary'!F648)),1,2),IF(ISNUMBER(SEARCH("No",'2_all_summary'!F648)),4,3))</f>
        <v>4</v>
      </c>
    </row>
    <row r="650" spans="7:10" x14ac:dyDescent="0.3">
      <c r="G650" s="41"/>
      <c r="H650" s="41" t="str">
        <f>'2_all_summary'!D649</f>
        <v>Integrated Community Based Coastal Management: Lesson from the Field</v>
      </c>
      <c r="I650" s="41" t="str">
        <f>'2_all_summary'!E649</f>
        <v>Coastal abrasion has been occurred throughout coastline of Java reaching 745 km at length, account for 44% of total Java's coastline. This phenomena is caused by reclamation, cutting of mangrove, land-use change and other human activities specifically at coastal area. Coastal abrasion stimulates flood or tidal flood, when sea level rise, the sea water flows to the land undated fish pond, settlement and other infrastructures standing at coastal area. Tidal flood destroys settlement lead to significant decrease of property value: land and house. Coastal abrasion caused lose people's job and income. One measure taken by local community is mangrove cultivation intended to prevent sea level rise flowing to the inland. However many efforts taken by community frequently fail because of un-integrated approach. This paper reviews a mangrove plantations in Mangunharjo, district of Tugu, Semarang, Central Java by utilizing an innovative approach integrating environmental, economic and social aspect. These mangrove cultivations environmentally useful to prevent coastal abrasion, economically creating income for local people and socially supported by local community. These three approaches ensure sustainability of mangrove's culture. Â© Published under licence by IOP Publishing Ltd.</v>
      </c>
      <c r="J650" s="41">
        <f>IF(ISNUMBER(SEARCH("Yes",'2_all_summary'!$H649)),IF(ISNUMBER(SEARCH("Yes",'2_all_summary'!F649)),1,2),IF(ISNUMBER(SEARCH("No",'2_all_summary'!F649)),4,3))</f>
        <v>4</v>
      </c>
    </row>
    <row r="651" spans="7:10" x14ac:dyDescent="0.3">
      <c r="G651" s="41"/>
      <c r="H651" s="41" t="str">
        <f>'2_all_summary'!D650</f>
        <v>The anatomy of primary care and mental health clinician communication: A quality improvement case study</v>
      </c>
      <c r="I651" s="41" t="str">
        <f>'2_all_summary'!E650</f>
        <v>BACKGROUND: The high prevalence of comorbid physical and mental illnesses among veterans is well known. Therefore, ensuring effective communication between primary care (PC) and mental health (MH) clinicians in the Veterans Affairs (VA) health care system is essential. The VA's Patient Aligned Care Teams (PACT) initiative has further raised awareness of the need for communication between PC and MH. Improving such communication, however, has proven challenging. OBJECTIVE: To qualitatively understand barriers to PC-MH communication in an academic community-based clinic by using continuous quality improvement (CQI) tools and then initiate a change strategy. DESIGN, PARTICIPANTS, AND APPROACH: An interdisciplinary quality improvement (QI) work group composed of 11 on-site PC and MH providers, administrators, and researchers identified communication barriers and facilitators using fishbone diagrams and process flow maps. The work group then verified and provided context for the diagram and flow maps through medical record review (32 patients who received both PC and MH care), interviews (6 stakeholders), and reports from four previously completed focus groups. Based on these findings and a previous systematic review of interventions to improve interspecialty communication, the team initiated plans for improvement. KEY RESULTS: Key communication barriers included lack of effective standardized communication processes, practice style differences, and inadequate PC training in MH. Clinicians often accessed advice or formal consultation based on pre-existing across-discipline personal relationships. The work group identified collocated collaborative care, joint care planning, and joint case conferences as feasible, evidence-based interventions for improving communication. CONCLUSIONS: CQI tools enabled providers to systematically assess local communication barriers and facilitators and engaged stakeholders in developing possible solutions. A locally tailored CQI process focusing on communication helped initiate change strategies and ongoing improvement efforts. Â© 2013 Society of General Internal Medicine.</v>
      </c>
      <c r="J651" s="41">
        <f>IF(ISNUMBER(SEARCH("Yes",'2_all_summary'!$H650)),IF(ISNUMBER(SEARCH("Yes",'2_all_summary'!F650)),1,2),IF(ISNUMBER(SEARCH("No",'2_all_summary'!F650)),4,3))</f>
        <v>4</v>
      </c>
    </row>
    <row r="652" spans="7:10" x14ac:dyDescent="0.3">
      <c r="G652" s="41"/>
      <c r="H652" s="41" t="str">
        <f>'2_all_summary'!D651</f>
        <v>Studying common-pool resources over time: A longitudinal case study of the Buen Hombre fishery in the Dominican Republic</v>
      </c>
      <c r="I652" s="41" t="str">
        <f>'2_all_summary'!E651</f>
        <v>Like many small-scale fishing communities around the world, the community of Buen Hombre in the Dominican Republic is dealing with a set of challenges to reconcile its fishing activities with the ecology on which it depends. Also like many such communities, this case has been examined at a particular period in time by a group of social scientists, but not over substantial lengths of time in order to examine the longitudinal validity of the conclusions made during this period. In this paper we combine data from previous anthropological work with our own primary social and ecological data to conduct a longitudinal case study of the Buen Hombre fishery. Our over-time comparison focuses on a suite of mostly social and institutional variables to explain what we find to be a continued degradation of the fishery, and we conclude the analysis by presenting a causal-loop diagram, summarizing our inferences regarding the complex interactions among these variables. We find that a mix of factors, notably changes in gear and fishing sites used, the number of fishermen and their livelihood diversity, as well as an increased connectivity between Buen Hombre and its external environment, have contributed to the decline of the condition of Buen Hombre coral reef fishery. We conclude with a discussion of what may lie ahead for this particular case and others like it. Â© 2015, Royal Swedish Academy of Sciences.</v>
      </c>
      <c r="J652" s="41">
        <f>IF(ISNUMBER(SEARCH("Yes",'2_all_summary'!$H651)),IF(ISNUMBER(SEARCH("Yes",'2_all_summary'!F651)),1,2),IF(ISNUMBER(SEARCH("No",'2_all_summary'!F651)),4,3))</f>
        <v>4</v>
      </c>
    </row>
    <row r="653" spans="7:10" x14ac:dyDescent="0.3">
      <c r="G653" s="41"/>
      <c r="H653" s="41" t="str">
        <f>'2_all_summary'!D652</f>
        <v>Potential effects of united states-mexico border hardening on ecological and human communities in the malpai borderlands: Diversity</v>
      </c>
      <c r="I653" s="41" t="str">
        <f>'2_all_summary'!E652</f>
        <v>Between 17 October and 29 December 2008, contractors working for the U.S. Department of Homeland Security (DHS) constructed approximately 19 km of contiguous barrier along the United States-Mexico border in the Malpai Borderlands region of southeastern Arizona. The construction was part of the U.S. Secure Fence Act of 2006, which mandated installation of fences, barriers, roads, and surveillance technology on five segments of the United States-Mexican border, totaling approximately 1120 km (or 35% of the entire border) by December 2008. To expedite implementation of the act, Congress authorized the secretary of Homeland Security to waive all or parts of 37 federal statutes pertaining to the conservation of cultural and environmental resources, including the National Environmental Policy Act, the Endangered Species Act (ESA), the Clean Air and Clean Water acts, and the Antiquities Act. Secretary Michael Chertoff exercised this authority on 1 April 2008. According to the Associated Press (28 January 2009), 962 km of barriers had been completed as of January 2009; DHS maps indicate that nearly all of the new construction is located between San Diego, California, and El Paso, Texas. The Malpai Borderlands region harbors significant cultural and ecological resources and has been the site of extraordinary conservation efforts in recent decades (Curtin 2002; Sayre 2006). Cultural sites and artifacts are ubiquitous, reflecting aboriginal human use from the Clovis period to the last days of the Apaches as well as historical Euro-American settlement. Judging from natural heritage data, there are more species of plants and animals in the borderlands than in any other place of comparable size in the United States (Brown &amp; Kodric-Brown 1996): the Malpai planning area harbors an estimated 4000 species of plants, 104 species of mammals, 327 species of birds, 136 species of reptiles and amphibians, and the greatest known richness of bee species in the world. Thirteen species are listed as threatened or endangered under the ESA, and dozens more are protected under state laws. Since 1994 the Malpai Borderlands Group (MBG), a nonprofit organization founded by area landowners, has led a community-based, collaborative effort to protect the area from exurban development, restore fire and grasslands, and conserve livestock ranching as a viable livelihood. The MBG's achievements have been heralded and supported by philanthropists, foundations, journalists, scholars, government agencies, and environmental groups across the United States (Curtin 2002). Even as the barriers were being constructed, the MBG and the U.S. Fish and Wildlife Service signed a habitat conservation plan (HCP), granting MBG and participating landowners a permit to take individuals of 19 listed species incidental to otherwise legal ranching- and conservation-related management practices (including prescribed fires). From start to finish, the HCP took 5 years to complete; without the waiver from Congress, the new barrier would have required a comparable planning effort. The ecological value of the Malpai Borderlands is exceptionally high due to its location at the intersection of five continental biomes, but in other respects it has much in common with most of the rest of the United States-Mexico border: pronounced biogeographic variation, relatively intact natural communities of flora and fauna, and limited human development due to both natural conditions (weather, soils, rainfall, topography) and social circumstances (remoteness, low population densities, marginal economies). Indeed, it is precisely the relative lack of human impacts that has allowed the biological and cultural resources along the border to persist in situ, and it is for this reason that hardening the border may represent a threat of such great proportions. Previously, the international border had been delineated only by widely spaced monuments erected in the 1890s and a barbed-wire fence completed in the 1940s (Fig. 1). The topography is rugged and broken, defined by high mountains and drainage networks carved by floods through erodible valley soils. Few roads accessed the area, none of which were paved. The potential effects of border hardening on biodiversity are of grave concern to conservation biologists but are uncertain at this time. The Malpai Borderlands case suggests that infrastructure installed to build border barriers poses a greater ecological threat than the barriers themselves and that the top-down manner in which construction occurred undermines the social relationships on which effective conservation in the region has been built and ultimately depends. These social effects of border hardening must be assessed in addition to ecological effects. Â© 2009 Society for Conservation Biolog.</v>
      </c>
      <c r="J653" s="41">
        <f>IF(ISNUMBER(SEARCH("Yes",'2_all_summary'!$H652)),IF(ISNUMBER(SEARCH("Yes",'2_all_summary'!F652)),1,2),IF(ISNUMBER(SEARCH("No",'2_all_summary'!F652)),4,3))</f>
        <v>4</v>
      </c>
    </row>
    <row r="654" spans="7:10" x14ac:dyDescent="0.3">
      <c r="G654" s="41"/>
      <c r="H654" s="41" t="str">
        <f>'2_all_summary'!D653</f>
        <v>Korean fishing communities in transition: Limitations of community-based resource management</v>
      </c>
      <c r="I654" s="41" t="str">
        <f>'2_all_summary'!E653</f>
        <v>This paper addresses limitations of community-based resource management by examining Korean fishing communities making the transition into tourism. It challenges local-centered views of resource management implemented through a homogeneous, cooperative, and self-reliant community. Local communities more often than not consist of diverse groups, demonstrate internal political dynamics, and need external resources in times of crisis. Utilizing three case studies of depressed Korean fishing communities, the author emphasizes the significance of external linkages, and concludes that existing community-based resource management is not adequate to the task of transition.</v>
      </c>
      <c r="J654" s="41">
        <f>IF(ISNUMBER(SEARCH("Yes",'2_all_summary'!$H653)),IF(ISNUMBER(SEARCH("Yes",'2_all_summary'!F653)),1,2),IF(ISNUMBER(SEARCH("No",'2_all_summary'!F653)),4,3))</f>
        <v>4</v>
      </c>
    </row>
    <row r="655" spans="7:10" x14ac:dyDescent="0.3">
      <c r="G655" s="41"/>
      <c r="H655" s="41" t="str">
        <f>'2_all_summary'!D654</f>
        <v>Evaluating a science-based decision support tool used to prioritize brook charr conservation project proposals in the eastern United States</v>
      </c>
      <c r="I655" s="41" t="str">
        <f>'2_all_summary'!E654</f>
        <v>Declines in brook charr (Salvelinus fontinalis) throughout its historic eastern United States of America (U. S.) range prompted the formation of the Eastern Brook Trout [Charr] Joint Venture (Joint Venture) whose mandate is to restore these charr by working cooperatively at a range-wide, regional-scale. Joint Venture habitat projects in the U. S. are initiated by local community-based organizations, assisted by fisheries management institutions, and funded through the U. S. Fish and Wildlife Service. In order to assist with ranking these community-based proposals for available funding, the Joint Venture designed a quantitative scoring method as a decision support tool that addressed range-wide threats that were documented to limit brook charr production. These threats include habitat modification (e.g., dams, urbanization, and agricultural landuse) and interactions with antagonistic non-native species [i. e., brown trout (Salmo trutta) and rainbow trout (Oncorhynchus mykiss)]. This article evaluated the prioritization method used by comparing the quantitative rankings of the proposals with the final reports for 12 completed projects using paired t tests for unequal sample sizes and variance. Two of the 12 comparisons revealed statistically significant differences (P &lt; 0.05) between project proposals and final reports; namely, the scoring criteria for the proposals did not accurately reflect the outcome of these projects in relation to brook charr management. Large inter-quartile ranges between reviewer scores were common, indicating that the quantitative scoring method includes qualitative elements. In addition to the science-based criteria, subjective value judgments by individual reviewers have factored into the Joint Venture's decision making process. By evaluating the decision support tool, this analysis aims to assist the Joint Venture in structuring its approach to conservation and rehabilitation of brook charr populations in the eastern U. S. To better improve the Joint Venture's ability to address brook charr management on a regional level, we recommend that future proposal prioritization scoring criteria provide more explicit guidance for accurate scoring, separate scoring methods for policy and assessment work, and a weighting factor for larger than sub-watershed projects and for scoring criteria for which information is unknown. Â© 2009 Springer Science+Business Media B.V.</v>
      </c>
      <c r="J655" s="41">
        <f>IF(ISNUMBER(SEARCH("Yes",'2_all_summary'!$H654)),IF(ISNUMBER(SEARCH("Yes",'2_all_summary'!F654)),1,2),IF(ISNUMBER(SEARCH("No",'2_all_summary'!F654)),4,3))</f>
        <v>4</v>
      </c>
    </row>
    <row r="656" spans="7:10" x14ac:dyDescent="0.3">
      <c r="G656" s="41"/>
      <c r="H656" s="41" t="str">
        <f>'2_all_summary'!D655</f>
        <v>Local knowledge and adult learning in environmental adult education: Community-based ecotourism in southern Thailand</v>
      </c>
      <c r="I656" s="41" t="str">
        <f>'2_all_summary'!E655</f>
        <v>This paper examines how local knowledge is employed in environmental adult education in a community-based ecotourism project in an island community in southern Thailand. The study is based on field research and analysis of project websites, media reports and documents. Situated at the intersection of global tourism and a local Thai-Malay Muslim fishing community, the ecotourism project functions as an alternative tourism development model challenging dominant practices of mass tourism. In the project, tourists stay as guests in local homes, and learn firsthand from family and community ecotourism guides. The informal ecotourism 'curriculum' for tourists centres on local knowledge of tidal and marine ecosystems, environmental conservation efforts, local culture, and traditional livelihood activities. Tourists learn experientially to understand and appreciate this local knowledge, and in the process, contribute to the sustenance of the community, to the preservation of culture, and to the conservation of the marine resources upon which the community depends. Members of the ecotourism project, for their part, have engaged in a wide range of adult learning over the project's lifespan. This learning includes skills and knowledge in ecotourism management, environmental conservation, cross-cultural exchange and political activism. Although the advent of mass tourism on the island now threatens to overwhelm the local community, the capacity for environmental adult education, adult learning and political activism built up over many years by members of the ecotourism project will likely help to moderate, if not control, the deleterious effects of future commercial development. Â© 2009 Taylor &amp; Francis.</v>
      </c>
      <c r="J656" s="41">
        <f>IF(ISNUMBER(SEARCH("Yes",'2_all_summary'!$H655)),IF(ISNUMBER(SEARCH("Yes",'2_all_summary'!F655)),1,2),IF(ISNUMBER(SEARCH("No",'2_all_summary'!F655)),4,3))</f>
        <v>4</v>
      </c>
    </row>
    <row r="657" spans="7:10" x14ac:dyDescent="0.3">
      <c r="G657" s="41"/>
      <c r="H657" s="41" t="str">
        <f>'2_all_summary'!D656</f>
        <v>Community-based ecosystem management (CbEM) of Arial Beel at Munshiganj District in Bangladesh by integrating MIMES model</v>
      </c>
      <c r="I657" s="41" t="str">
        <f>'2_all_summary'!E656</f>
        <v>The purpose of this study is to assess the current state of community-based ecosystem management (CbEM) of at Munshiganj District in Bangladesh by applying Multiscale Integrated Model of Ecosystem Services (MIMES) approach. Both primary and secondary data were collected through questionnaire survey, focus group discussions (FGD) and content analysis from various sources. The SWOT (strength, weakness, opportunities, and threat) analysis are applied to prioritize the most important strength, weaknesses, opportunities, and threats in Arial Beel ecosystem services. Besides, the DPSIR framework was also applied for conceptual framework to assess the effects on ecosystem services. The study outcome reveals that all ecosystem services (ES) have high importance to the respondents in every sphere of life. The MIMES model analysis was shown that easily accessible and pleasant climatic conditions were the strength whereas funding problems and less private input on agriculture were identified to be the weakness. Fisheries utilization and the huge availability of raw materials were found to be opportunities. On the other hand, over-harvesting of the natural resources and increasing, use of fertilizer/pesticides in agricultural land were found to be the main threat for ecosystem services. Also, the DPSIR model framework gives a conceptual idea about the driving forces, its pressure, its current state, impact, and responses of the ecosystem services, respectively. Finally, this paper shows some aspects of community perception of ES which have the potentiality to generate knowledge to protect the services of the wetland. Â© 2021, The Author(s), under exclusive licence to Springer Nature Switzerland AG part of Springer Nature.</v>
      </c>
      <c r="J657" s="41">
        <f>IF(ISNUMBER(SEARCH("Yes",'2_all_summary'!$H656)),IF(ISNUMBER(SEARCH("Yes",'2_all_summary'!F656)),1,2),IF(ISNUMBER(SEARCH("No",'2_all_summary'!F656)),4,3))</f>
        <v>4</v>
      </c>
    </row>
    <row r="658" spans="7:10" x14ac:dyDescent="0.3">
      <c r="G658" s="41"/>
      <c r="H658" s="41" t="str">
        <f>'2_all_summary'!D657</f>
        <v>Conservation and biomonitoring in the Vikramshila Gangetic Dolphin Sanctuary, Bihar, India</v>
      </c>
      <c r="I658" s="41" t="str">
        <f>'2_all_summary'!E657</f>
        <v>From March 2001 to December 2003 eight direct count surveys in an upstream direction were conducted for Ganges river dolphins Platanista gangetica gangetica in the Vikramshila Gangetic Dolphin Sanctuary, a c. 60 km long segment of the middle Ganges River in Bihar, India. The mean number of dolphins recorded during upstream surveys was 119.4Â±SD 31.8 (range 88-174), with an encounter rate of 1.8 dolphins km-1 (range 1.4-2.8). During these surveys a rich diversity of other threatened aquatic wildlife was also documented, including the Indian smooth-coated otter Lutrogale perspicillata, gharial Gavialis gangeticus, a variety of freshwater turtles, and 135 water bird species. An assessment of fisheries documented 76 fish species of which 43% were caught exclusively in monofilament gill nets, a gear known to kill dolphins by entanglement. Eight new records of fishes preyed upon by Ganges river dolphins were identified from the stomach contents of two dolphin carcasses (Setipinna brevifilis, Osteobrama cotio cotio, Puntius sophore, Crosochelius latius, Mystus cavasius, Heteropneustus fossilis, Macrognathus pancalus, Sperata seenghala). These fishes and other species previously recorded in the diet of the dolphins composed 33.3% of the total catch sampled in 2001-2003. Interviews of 108 fishing households revealed that literacy rates were low (29.9%) and almost 50% earned less than USD 411 per year. The most important conservation actions that could be taken are for national and state governments to establish civil control and promote the development of community-based fishing cooperatives. These cooperatives could enjoy ownership rights to certain river segments in exchange for employing sustainable fishing techniques that are less injurious to dolphins. Â© 2006 FFI.</v>
      </c>
      <c r="J658" s="41">
        <f>IF(ISNUMBER(SEARCH("Yes",'2_all_summary'!$H657)),IF(ISNUMBER(SEARCH("Yes",'2_all_summary'!F657)),1,2),IF(ISNUMBER(SEARCH("No",'2_all_summary'!F657)),4,3))</f>
        <v>4</v>
      </c>
    </row>
    <row r="659" spans="7:10" x14ac:dyDescent="0.3">
      <c r="G659" s="41"/>
      <c r="H659" s="41" t="str">
        <f>'2_all_summary'!D658</f>
        <v>Community-based natural resource use and management of Bigodi Wetland Sanctuary, Uganda, for livelihood benefits</v>
      </c>
      <c r="I659" s="41" t="str">
        <f>'2_all_summary'!E658</f>
        <v>Conservation and sustainable management of wetlands requires participation of local stakeholders, including communities. The Bigodi Wetland is unusual because it is situated in a common property landscape but the local community has been running a successful community-based natural resource management programme (CBNRM) for the wetland for over a decade. Whilst external visitors to the wetland provide ecotourism revenues we sought to quantify community benefits through the use of wetland goods such as firewood, plant fibres, and the like, and costs associated with wild animals damaging farming activities. We interviewed 68 households living close to the wetland and valued their cash and non-cash incomes from farming and collection of non-timber forest products (NTFPs) and water. The majority of households collected a wide variety of plant and fish resources and water from the wetland for household use and livestock. Overall, 53% of total household cash and non-cash income was from collected products, mostly the wetland, 28% from arable agriculture, 12% from livestock and 7% from employment and cash transfers. Female-headed households had lower incomes than male-headed ones, and with a greater reliance on NTFPs. Annual losses due to wildlife damage were estimated at 4.2% of total gross income. Most respondents felt that the wetland was important for their livelihoods, with more than 80% identifying health, education, craft materials and firewood as key benefits. Ninety-five percent felt that the wetland was in a good condition and that most residents observed the agreed CBNRM rules regarding use of the wetland. This study confirms the success of the locally run CBNRM processes underlying the significant role that the wetland plays in local livelihoods. Â© 2017, Springer Science+Business Media Dordrecht.</v>
      </c>
      <c r="J659" s="41">
        <f>IF(ISNUMBER(SEARCH("Yes",'2_all_summary'!$H658)),IF(ISNUMBER(SEARCH("Yes",'2_all_summary'!F658)),1,2),IF(ISNUMBER(SEARCH("No",'2_all_summary'!F658)),4,3))</f>
        <v>4</v>
      </c>
    </row>
    <row r="660" spans="7:10" x14ac:dyDescent="0.3">
      <c r="G660" s="41"/>
      <c r="H660" s="41" t="str">
        <f>'2_all_summary'!D659</f>
        <v>The present status of artisanal fisheries of extreme southern Brazil: An effort towards community-based management</v>
      </c>
      <c r="I660" s="41" t="str">
        <f>'2_all_summary'!E659</f>
        <v>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v>
      </c>
      <c r="J660" s="41">
        <f>IF(ISNUMBER(SEARCH("Yes",'2_all_summary'!$H659)),IF(ISNUMBER(SEARCH("Yes",'2_all_summary'!F659)),1,2),IF(ISNUMBER(SEARCH("No",'2_all_summary'!F659)),4,3))</f>
        <v>4</v>
      </c>
    </row>
    <row r="661" spans="7:10" x14ac:dyDescent="0.3">
      <c r="G661" s="41"/>
      <c r="H661" s="41" t="str">
        <f>'2_all_summary'!D660</f>
        <v>Lessons learnt from a collaborative management programme in coastal Tanzania</v>
      </c>
      <c r="I661" s="41" t="str">
        <f>'2_all_summary'!E660</f>
        <v>The Tanga Coastal Zone Conservation and Development Programme, initiated in 1994, was among the first such projects to make livelihoods improvement a key objective, and to use a community-based approach. It developed an approach to coastal management planning that is broadly satisfactory to both communities and the government. Six fisheries management areas and two mangrove management areas were established. Institutional arrangements for the collaborative approach were strengthened and community leaders and local government officers were trained in a range of relevant skills. A coastal environmental education programme for primary schools involved several thousand schoolchildren, and a gender programme built the confidence of women. Implementation of the management measures was noticeably harder than planning, particularly elimination of destructive fishing methods. Fishers and coastal communities now however have a much greater involvement in, and understanding of, coastal management and consequently a greater sense of ownership. Â© 2010 Elsevier Ltd. All rights reserved.</v>
      </c>
      <c r="J661" s="41">
        <f>IF(ISNUMBER(SEARCH("Yes",'2_all_summary'!$H660)),IF(ISNUMBER(SEARCH("Yes",'2_all_summary'!F660)),1,2),IF(ISNUMBER(SEARCH("No",'2_all_summary'!F660)),4,3))</f>
        <v>4</v>
      </c>
    </row>
    <row r="662" spans="7:10" x14ac:dyDescent="0.3">
      <c r="G662" s="41"/>
      <c r="H662" s="41" t="str">
        <f>'2_all_summary'!D661</f>
        <v>A report on a fisheries conflict management training workshop in Laos</v>
      </c>
      <c r="I662" s="41" t="str">
        <f>'2_all_summary'!E661</f>
        <v>A conflict management training workshop was delivered in October 2019 in Vientiane, Laos, to fisheries practitioners. Discussions held during the workshop highlighted conflict as a key issue within community-based fisheries management and the need for fisheries staff from various sectors, and the communities they work with, to have an understanding of conflict management concepts and related skills. Key themes of the discussions of fisheries conflict in Laos were related to property rights, lack of adherence of fishers to regulations, funding for local community activities and weak governance structures. The key learnings of the training workshop are that fisheries practitioners are dealing with social conflict in their work activities and need support in managing these conflicts, as for many fisheries professionals this work is outside their main area of expertise. There is a role for further research into fisheries conflict in Laos to provide context-specific insight, but this must be accompanied by appropriate knowledge exchange to allow practitioners to make use of these insights for real-world conflict management activities. Â© 2020 Ecological Society of Australia and John Wiley &amp; Sons Australia, Ltd</v>
      </c>
      <c r="J662" s="41">
        <f>IF(ISNUMBER(SEARCH("Yes",'2_all_summary'!$H661)),IF(ISNUMBER(SEARCH("Yes",'2_all_summary'!F661)),1,2),IF(ISNUMBER(SEARCH("No",'2_all_summary'!F661)),4,3))</f>
        <v>4</v>
      </c>
    </row>
    <row r="663" spans="7:10" x14ac:dyDescent="0.3">
      <c r="G663" s="41"/>
      <c r="H663" s="41" t="str">
        <f>'2_all_summary'!D662</f>
        <v>How seasonal fish biodiversity is impacting local river fisheries and fishers socioeconomic condition: A case study in bangladesh</v>
      </c>
      <c r="I663" s="41" t="str">
        <f>'2_all_summary'!E662</f>
        <v>River fisheries are critical to ensure the sustainable provision of quality food and nutrition as well as economic stability of the millions of local populations in developing nations. The Fakirni River is home to a diversity of fish species. Here, we present the status and seasonal abundance of fish species in the Fakirni River and their impact on the fishermen's livelihood compared to other small rivers in Bangladesh. Monthly sampling was carried out using a lift net, and a total of 26 fish species belonging to 18 genera, ten families, and six orders were recorded during 12 months. The Shannon-Weiner diversity, species richness, evenness index, dominance, Simpson index, Brillouin index, equitability, and Berger-Parker indices provided 1.61Â±0.47, 1.93Â±0.53, 0.52Â±0.41, 0.29Â±0.17, 0.70Â±0.17, 1.47Â±0.41, 0.68Â±0.17, and 0.42Â±0.18, respectively. The Bray-Curtis similarity cluster analysis was performed among the diversity indices and observed three available fish species. Almost all the fishermen (91%) were Muslim of age 38.67Â±15.05 years and possessed fishing experience for 19.94Â±15.42 years, with a monthly income of BDT 4166.67Â±1331.85. The fishermen community neither received any training nor involvement with the NGOs or other organizations to get any financial support or loans. In conclusion, despite significantly vulnerable contexts of the community-based fisheries management system and inadequate resources, fishing's livelihood outcomes were positive. However, stringent measures must be taken to manage the river fisheries sustainably by the active involvement of the local fishermen communities. Â© 2021, Green Wave Publishing of Canada. All rights reserved.</v>
      </c>
      <c r="J663" s="41">
        <f>IF(ISNUMBER(SEARCH("Yes",'2_all_summary'!$H662)),IF(ISNUMBER(SEARCH("Yes",'2_all_summary'!F662)),1,2),IF(ISNUMBER(SEARCH("No",'2_all_summary'!F662)),4,3))</f>
        <v>4</v>
      </c>
    </row>
    <row r="664" spans="7:10" x14ac:dyDescent="0.3">
      <c r="G664" s="41"/>
      <c r="H664" s="41" t="str">
        <f>'2_all_summary'!D663</f>
        <v>Spatial zoning and community partnership on the development of coastal and marine resources in tourism spots of bali and lombok</v>
      </c>
      <c r="I664" s="41" t="str">
        <f>'2_all_summary'!E663</f>
        <v>Law Number 27 of 2007 and Law Number 1 of 2014 concerning the management of coastal areas and small islands states that the management of coastal areas is a process of planning, exploiting, supervising and controlling coastal resources carried out by the Government and Regional Governments with the aim of improving community welfare. This study aims to determine and analyze the patterns of control of agrarian resources in coastal areas, especially in Bali and Lombok. The approach method used is socio legal research, while still resting on the prevailing norms with the help of social sciences to answer the problems in this research. The results showed that the coastal area on Pandawa Beach as one of the coastal tourism locations in Bali is used as an area for conservation, education, training, research and development of marine cultivation and tourism based on Indigenous communities with the coordinator of the Traditional Village. On the coast of Seminyak Badung Village, the management is handed over to the local customary village so that the indigenous villagers in the local coastal area become the hosts in their own area. In Lombok, in coastal management through community based Management, local communities play an active role in managing natural resources in their environment. Â© 2020, Advanced Scientific Research. All rights reserved.</v>
      </c>
      <c r="J664" s="41">
        <f>IF(ISNUMBER(SEARCH("Yes",'2_all_summary'!$H663)),IF(ISNUMBER(SEARCH("Yes",'2_all_summary'!F663)),1,2),IF(ISNUMBER(SEARCH("No",'2_all_summary'!F663)),4,3))</f>
        <v>4</v>
      </c>
    </row>
    <row r="665" spans="7:10" x14ac:dyDescent="0.3">
      <c r="G665" s="41"/>
      <c r="H665" s="41" t="str">
        <f>'2_all_summary'!D664</f>
        <v>Locally managed marine areas: Implications for socio-economic impacts in Kadavu, Fiji</v>
      </c>
      <c r="I665" s="41" t="str">
        <f>'2_all_summary'!E664</f>
        <v>Marine protected areas (MPAs) are a widely used marine conservation tool designed to preserve marine biodiversity and improve fisheries management. Although the environmental benefits of MPAs are well established, evaluating the social and economic impacts of MPAs is challenging. In this paper we quantitatively identify the economic and social differences between communities based on whether or not the community has a tabu area in their local fishing ground. This is an area permanently closed to fishing within a locally managed marine area (LMMA), a form of MPA in the Pacific region. To do this we analyse survey data at both the household and village level in Kadavu, an administrative province of Fiji. We find there are differences in economic activity and diet between the communities but little difference in overall income and wealth. Our study shows that villages with an active tabu area have more positive social outcomes in terms of perceptions of LMMAs. However, there are some notable negative social outcomes as well. In particular, we find that households not engaged in commercial fishing perceive conflict around the management of marine resources. We also find that households engaged in commercial fishing believe penalties for violating LMMA rules are high. Together, these results could potentially impede the adoption of LMMAs and tabu areas. Overall, our survey results do not indicate that tabu areas are detrimental or beneficial on the whole, either economically and socially. Â© 2020 The Authors</v>
      </c>
      <c r="J665" s="41">
        <f>IF(ISNUMBER(SEARCH("Yes",'2_all_summary'!$H664)),IF(ISNUMBER(SEARCH("Yes",'2_all_summary'!F664)),1,2),IF(ISNUMBER(SEARCH("No",'2_all_summary'!F664)),4,3))</f>
        <v>1</v>
      </c>
    </row>
    <row r="666" spans="7:10" x14ac:dyDescent="0.3">
      <c r="G666" s="41"/>
      <c r="H666" s="41" t="str">
        <f>'2_all_summary'!D665</f>
        <v>Community Marine Monitoring Toolkit: A tool developed in the Pacific to inform community-based marine resource management</v>
      </c>
      <c r="I666" s="41" t="str">
        <f>'2_all_summary'!E665</f>
        <v>In the Pacific region, community engagement, participation and empowerment are key to effective and sustainable marine resource management at the local level. With the prevalence of a local marine tenure systems and the widespread decline of coastal resources, communities need to be part of the solution to facilitate recovery. A novel marine monitoring toolkit was developed in Vanuatu with the participation of community resource monitors to inform local management actions. The Toolkit includes simplified versions of established monitoring methods for marine habitats and resources to achieve a balance between robust science and methods appropriate for communities. Key to its success is that it was developed in response to community needs using a participatory approach and implemented through a series of training workshops with local environmental leaders. Of particular note, the Toolkit includes a standardised process for communities to use monitoring results instantly, without the need for complex data analyses or external support. Using the Toolkit, communities are able to adapt their traditional management to address immediate and medium-term issues in their local marine environment. The observed benefits of the Toolkit include increased local awareness through community-led environmental outreach, increased ownership of and motivation for local monitoring and management, implementation of local management actions, expansion of traditional marine managed areas, and new local ecotourism initiatives to generate revenue to support environmental stewardship. Â© 2020 Elsevier Ltd</v>
      </c>
      <c r="J666" s="41">
        <f>IF(ISNUMBER(SEARCH("Yes",'2_all_summary'!$H665)),IF(ISNUMBER(SEARCH("Yes",'2_all_summary'!F665)),1,2),IF(ISNUMBER(SEARCH("No",'2_all_summary'!F665)),4,3))</f>
        <v>1</v>
      </c>
    </row>
    <row r="667" spans="7:10" x14ac:dyDescent="0.3">
      <c r="G667" s="41"/>
      <c r="H667" s="41" t="str">
        <f>'2_all_summary'!D666</f>
        <v>HIV/AIDS morbidity/mortality, access to social support and household utilization of natural resources in Ngamiland, Botswana</v>
      </c>
      <c r="I667" s="41" t="str">
        <f>'2_all_summary'!E666</f>
        <v>The dynamics of household response to AIDS impacts are complex and differ according to the severity of illness, multiplicity/frequency of death occurrences, availability and access to support structures as well as survival strategies embedded in the context of culture and biodiversity. This paper focuses on household responses to AIDS related stressors and utilization of natural resources by communities involved in Community Based Natural Resource Management (CBNRM) projects in Ngamiland, in north western Botswana. The study involved two single village and two multi-village community trusts. Data were collected through a simple random sampling of 121 households obtained from the 2001 national population census enumeration areas. The results showed that households in CBNRM villages have diverse sources of livelihoods such as farming; basket making and government assistance, sale of grass and reeds, fishing and remittances. More than half of sampled households had orphans, 68 had a continuously ill person (CIP) in the last five years, and, of these, 63 had died within the past year. Affected households received support primarily from the extended family, neighbours, church groups and friends. The study concludes that, in Ngamiland, access to external/formal and internal/informal social support mediates HIV/AIDS related morbidity and mortality, and helps households cushion the environmental impacts of AIDS by acting as a buffer against selection and over utilization of natural resources.</v>
      </c>
      <c r="J667" s="41">
        <f>IF(ISNUMBER(SEARCH("Yes",'2_all_summary'!$H666)),IF(ISNUMBER(SEARCH("Yes",'2_all_summary'!F666)),1,2),IF(ISNUMBER(SEARCH("No",'2_all_summary'!F666)),4,3))</f>
        <v>4</v>
      </c>
    </row>
    <row r="668" spans="7:10" x14ac:dyDescent="0.3">
      <c r="G668" s="41"/>
      <c r="H668" s="41" t="str">
        <f>'2_all_summary'!D667</f>
        <v>Developing policy-relevant river fish monitoring in Greece: Insights from a nationwide survey</v>
      </c>
      <c r="I668" s="41" t="str">
        <f>'2_all_summary'!E667</f>
        <v>A wide-ranging river fish survey was executed in the summer of 2009 as part of the preparatory actions for the establishment of a monitoring programme for the EU Water Framework Directive (WFD). This was the first extensive electrofishing campaign for WFD standardised bioassessment in Greece and the experience and insights gained are used here to provide a review of fish-based assessment conditions and requirements in this country. The survey sampled 85 sites on 25 rivers throughout mainland Greece, collecting 70 species of freshwater fish. Quantitative site-based assemblage data is used for taxonomic and ordination analyses revealing a strong biogeographic regionalisation in the distribution of the ichthyofauna. The structural and spatial organisation of the fish fauna using species-level and community-level data analyses is explored in three ecoregions where data was deemed sufficient. Transitions in community taxonomic composition among ecoregions were abrupt and concordant with geographical barriers, reflecting the influence of historical biogeographic processes. Community-based analysis revealed a substantial degree of variation in quantitative attributes of the fish assemblages among ecoregions. Key conclusions of this work are: (a) the fish-based bioassessment system must be regionalised to reflect biogeographic variation; (b) high faunal heterogeneity among ecoregions (taxonomic, structural), and to a lower degree among basins, constrains the transferability of bioassessment metrics and indices created for explicit regions to other regional frameworks; (c) faunal depauperation in most of the study areas reduces the utility of functional bioassessment metrics and also limits the utilisation of rare species and the applicability of the classical form of the "Index of Biotic Integrity" concept. Recommendations to cope with these problems are discussed.</v>
      </c>
      <c r="J668" s="41">
        <f>IF(ISNUMBER(SEARCH("Yes",'2_all_summary'!$H667)),IF(ISNUMBER(SEARCH("Yes",'2_all_summary'!F667)),1,2),IF(ISNUMBER(SEARCH("No",'2_all_summary'!F667)),4,3))</f>
        <v>4</v>
      </c>
    </row>
    <row r="669" spans="7:10" x14ac:dyDescent="0.3">
      <c r="G669" s="41"/>
      <c r="H669" s="41" t="str">
        <f>'2_all_summary'!D668</f>
        <v>Management histories of Sumilon and Apo Marine Reserves, Philippines, and their influence on national marine resource policy</v>
      </c>
      <c r="I669" s="41" t="str">
        <f>'2_all_summary'!E668</f>
        <v>The histories of management of the Sumilon and Apo marine reserves in the Philippines provide a stark contrast. Both began with marine conservation and education programs at the community level, initiated by the Marine Laboratory of Silliman University in 1973 at Sumilon, and in 1976 at Apo. At both islands community support for the 'no take' reserve concept evolved gradually, via perceived benefits of increased local fish yields and income from tourism. However, Sumilon reserve has been fished down twice (in 1984,1992), and was still being fished in December 1998. Apo reserve has been protected from fishing successfully for 16 y (1982-1998). The management histories of these two marine reserves are the longest and most detailed available for coral reefs. Scientific data spanning 1976-1993 for Sumilon and 1980-1993 for Apo have provided some of the best available evidence of the utility of such reserves as management tools in coral reef fisheries. At Sumilon, collapse of reserve protection in 1984, after 9.5 y of restrictions on fishing, led to significant declines in reef fisheries yields in areas adjacent to the reserve. At Apo, continuous protection from 1982 to 1993 has led to consistent build up of fish in the reserve and some evidence that local fish yields have increased. The unique time series of scientific data obtained from Sumilon and Apo islands are the result of their distinct management histories. The greater success of management at Apo was due to community support for the reserve concept being actively maintained for the past 16 y. Socio-political factors caused the level of community support for the Sumilon reserve to wax and wane over this period. Both case histories have had a profound effect on marine resource management in the Philippines. As marine reserve models they had substantial influence on the design of the National Integrated Protected Area System (NIPAS). Policy now encourages co-management between the National government and local communities, with a strong emphasis on decentralization of decision making and recognition of local territorial use rights in fisheries.</v>
      </c>
      <c r="J669" s="41">
        <f>IF(ISNUMBER(SEARCH("Yes",'2_all_summary'!$H668)),IF(ISNUMBER(SEARCH("Yes",'2_all_summary'!F668)),1,2),IF(ISNUMBER(SEARCH("No",'2_all_summary'!F668)),4,3))</f>
        <v>4</v>
      </c>
    </row>
    <row r="670" spans="7:10" x14ac:dyDescent="0.3">
      <c r="G670" s="41"/>
      <c r="H670" s="41" t="str">
        <f>'2_all_summary'!D669</f>
        <v>Fixing marine governance in Fiji? The new scalar narrative of ecosystem-based management</v>
      </c>
      <c r="I670" s="41" t="str">
        <f>'2_all_summary'!E669</f>
        <v>Although there is widespread concern over degrading marine environments, there is debate within the global marine conservation agenda about the nature of the problem and appropriate solutions. At the center of this debate lie questions about the appropriate scale at which to plan and implement marine resource management. In the late 1990s, Fiji became recognized as one of the most successful examples of community-based marine resource management in the world. Recently, there has been a move to manage human-environment interactions at larger "natural" scales. We draw from the political ecology and "politics of scale" literatures, and a critical realist understanding of nature and politics, to explain the emergence of large-scale management and conservation in Fiji. We contribute to a "political ecology of scale" by developing the concept of a scalar narrative to show how social and ecological scales are reworked in the development of an ecosystem-based approach to marine management in Fiji. In doing so, we consider implications of the struggle to define the appropriate scale of marine management, which is closely bound to debates about the role of science and local participation. Our findings suggest that the struggle to define the scale at which marine management should be planned and implemented is inseparable from the struggle over who should define, inform, and conduct the governance process. We aim to clarify marine policy debates as policy actors worldwide move forward to implement ecosystem-based management, increase marine protected area coverage, and pursue sustainable development. Â© 2012 Elsevier Ltd.</v>
      </c>
      <c r="J670" s="41">
        <f>IF(ISNUMBER(SEARCH("Yes",'2_all_summary'!$H669)),IF(ISNUMBER(SEARCH("Yes",'2_all_summary'!F669)),1,2),IF(ISNUMBER(SEARCH("No",'2_all_summary'!F669)),4,3))</f>
        <v>1</v>
      </c>
    </row>
    <row r="671" spans="7:10" x14ac:dyDescent="0.3">
      <c r="G671" s="41"/>
      <c r="H671" s="41" t="str">
        <f>'2_all_summary'!D670</f>
        <v>Environmental sustainability in fishing communities within tourist destinations: The case of Mem de SÃ¡ Island - Brazil [Sustentabilidade ambiental em comunidades de pescadores inseridas em destino turÃ­stico: O caso da Ilha Mem de SÃ¡ â€“ Brasil] [Sostenibilidad ambiental en comunidades pesqueras insertadas en destino turÃ­stico: El caso de la Isla Mem De SÃ¡ - Brasil]</v>
      </c>
      <c r="I671" s="41" t="str">
        <f>'2_all_summary'!E670</f>
        <v>Objective: Evaluate the environmental sustainability of the community of Mem de SÃ¡ Island in Sergipe, Brazil, based on sustainability indicators concerning social, economic and natural aspects. Methodology: It was carried out following the model for assessing the sustainability of fishing communities in tourist destinations, described by Faxina (2014). The questionnaire was chosen as a data collection instrument where 64 representatives out of 75 families in the community were interviewed. Originality/Relevance: The current work exhibits an environmental sustainability assessment tool for communities, which reduces the scale of analysis and allows to know the specific needs of small population groups. Results: The community has reached a medium level of environmental sustainability, and the data reveal a lack of means of accessing information, public transportation and community organization. In addition, low diversity of job opportunities, lack of professional training, weaknesses in the collection and disposal of waste, and uneven distribution of water and energy were observed. Theoretical/methodological contributions: The importance of small-scale sustainability assessment models was noticed, which can be useful resources for monitoring the development process, especially in cases where there is a new productive activity underway, which has the potential to cause negative environmental impacts unknown to the community. Social/management contributions: The environmental sustainability assessment can be used as a planning and management tool in different instances of governance, especially by community leaders, encouraging empowerment and local participation, principles supported by Community-Based Tourism. Â© 2021 Universidade Nove de Julho-UNINOVE. All rights reserved.</v>
      </c>
      <c r="J671" s="41">
        <f>IF(ISNUMBER(SEARCH("Yes",'2_all_summary'!$H670)),IF(ISNUMBER(SEARCH("Yes",'2_all_summary'!F670)),1,2),IF(ISNUMBER(SEARCH("No",'2_all_summary'!F670)),4,3))</f>
        <v>4</v>
      </c>
    </row>
    <row r="672" spans="7:10" x14ac:dyDescent="0.3">
      <c r="G672" s="41"/>
      <c r="H672" s="41" t="str">
        <f>'2_all_summary'!D671</f>
        <v>FishNET: An automated relational database for zebrafish colony management</v>
      </c>
      <c r="I672" s="41" t="str">
        <f>'2_all_summary'!E671</f>
        <v>The zebrafish Danio rerio is a powerful model system to study the genetics of development and disease. However, maintenance of zebrafish husbandry records is both time intensive and laborious, and a standardized way to manage and track the large amount of unique lines in a given laboratory or centralized facility has not been embraced by the field. Here, we present FishNET, an intuitive, open-source, relational database for managing data and information related to zebrafish husbandry and maintenance. By creating a â€œvirtual facility,â€ FishNET enables users to remotely inspect the rooms, racks, tanks, and lines within a given facility. Importantly, FishNET scales from one laboratory to an entire facility with several laboratories to multiple facilities, generating a cohesive laboratory and community-based platform. Automated data entry eliminates confusion regarding line nomenclature and streamlines maintenance of individual lines, while flexible query forms allow researchers to retrieve database records based on user-defined criteria. FishNET also links associated embryonic and adult biological samples with data, such as genotyping results or confocal images, to enable robust and efficient colony management and storage of laboratory information. A shared calendar function with email notifications and automated reminders for line turnover, automated tank counts, and census reports promote communication with both end users and administrators. The expected benefits of FishNET are improved vivaria efficiency, increased quality control for experimental numbers, and flexible data reporting and retrieval. FishNETâ€™s easy, intuitive record management and open-source, end-userâ€“modifiable architecture provides an efficient solution to real-time zebrafish colony management for users throughout a facility and institution and, in some cases, across entire research hubs. Â© 2019 Cantu Gutierrez et al.</v>
      </c>
      <c r="J672" s="41">
        <f>IF(ISNUMBER(SEARCH("Yes",'2_all_summary'!$H671)),IF(ISNUMBER(SEARCH("Yes",'2_all_summary'!F671)),1,2),IF(ISNUMBER(SEARCH("No",'2_all_summary'!F671)),4,3))</f>
        <v>4</v>
      </c>
    </row>
    <row r="673" spans="7:10" x14ac:dyDescent="0.3">
      <c r="G673" s="41"/>
      <c r="H673" s="41" t="str">
        <f>'2_all_summary'!D672</f>
        <v>Impacts and importance of introduction of culture-based fisheries in three medium sized perennial reservoirs in Sri Lanka</v>
      </c>
      <c r="I673" s="41" t="str">
        <f>'2_all_summary'!E672</f>
        <v>Sri Lanka is endowed with a large number (&gt;12,000) of irrigation reservoirs, which are primarily used for irrigation. Culture-based fisheries in perennial reservoirs are a recent development in Sri Lanka. The government of Sri Lanka has recognised culture-based fisheries as an effective way to increase fish supplies in rural areas at affordable prices, providing livelihood opportunities, strengthening rural economy and thereby contributing towards poverty alleviation. In this paper, the impact of the introduction of culture-based fisheries into three reservoirs, namely Amparawewa, Hambegamuwa and Aluthdiulwewa, is assessed. Introduction of culture-based fisheries resulted in significant increases in fish production in all three reservoirs. Stocking of Nile tilapia Oreochromis niloticus (Linnaeus 1758), catla Catla catla (Hamilton 1822), rohu Labeo rohita (Hamilton 1822), mrigal Cirrhinus mrigala (Hamilton 1822) and freshwater prawn Macrobrachium rosenbergii (De Man 1879) in these reservoirs resulted in positive monetary gains. Culture-based fisheries provided livelihoods for 55, 77 and 37 villagers in Amparawewa, Hambegamuwa and Aluthdiulwewa, respectively. Gross income generated from culture-based fisheries in these three reservoirs was 88.9 %, 68.1 % and 50.6 % of that of downstream paddy cultivation. Profits earned through culture-based fisheries in the three reservoirs were 133.2 %, 129.4 % and 86.3 % respectively of that of downstream paddy cultivation. Introduction of CBF in these three reservoirs resulted in increased availability of fish in rural areas, enhanced food security, more livelihood opportunities and strengthening of the rural economy. Â© Asian Fisheries Society.</v>
      </c>
      <c r="J673" s="41">
        <f>IF(ISNUMBER(SEARCH("Yes",'2_all_summary'!$H672)),IF(ISNUMBER(SEARCH("Yes",'2_all_summary'!F672)),1,2),IF(ISNUMBER(SEARCH("No",'2_all_summary'!F672)),4,3))</f>
        <v>4</v>
      </c>
    </row>
    <row r="674" spans="7:10" x14ac:dyDescent="0.3">
      <c r="G674" s="41"/>
      <c r="H674" s="41" t="str">
        <f>'2_all_summary'!D673</f>
        <v>Evolution and Lessons from Fisheries and Coastal Management in the Philippines</v>
      </c>
      <c r="I674" s="41" t="str">
        <f>'2_all_summary'!E673</f>
        <v>[No abstract available]</v>
      </c>
      <c r="J674" s="41">
        <f>IF(ISNUMBER(SEARCH("Yes",'2_all_summary'!$H673)),IF(ISNUMBER(SEARCH("Yes",'2_all_summary'!F673)),1,2),IF(ISNUMBER(SEARCH("No",'2_all_summary'!F673)),4,3))</f>
        <v>4</v>
      </c>
    </row>
    <row r="675" spans="7:10" x14ac:dyDescent="0.3">
      <c r="G675" s="41"/>
      <c r="H675" s="41" t="str">
        <f>'2_all_summary'!D674</f>
        <v>Importance of deepening integration of crime and conservation sciences</v>
      </c>
      <c r="I675" s="41" t="str">
        <f>'2_all_summary'!E674</f>
        <v>Conservation crime is a globally distributed societal problem. Conservation crime science, an emerging interdisciplinary field, has the potential to help address this problem. However, its utility depends on serious reflection on the transposition of crime science approaches to conservation contexts, which may differ in meaningful ways from traditional crime contexts. We considered the breadth of crime science approaches being used in conservation as well as the depth of crime science integration in conservation. We used the case of sea cucumber (Holothuria floridana, Isostichopus badionotus) trafficking in Mexico as an example of why the interdisciplinarity of crime and conservation sciences should be deepened and how integration can help ideate new solutions. We first conducted a review of literature to capture the range of interdisciplinarity applications. We identified 6 crime science approaches being applied to the conservation contexts of illegal, unreported, and unregulated fishing; wildlife and plant crime; and illegal logging. We then compared this knowledge base to the case of illegal sea cucumber fishing in Mexico. We identified 5 challenges in the application of these approaches to conservation contexts: the relative diffusion of harms and victims in conservation crimes; scalar mismatches in crime, authority, and the conservation issue itself; interactions between legal and illegal networks; communities and their authority to define and control crime; and the role of natural science in the rule of law. Considering these 5 factors may enhance the depth of interdisciplinarity between crime and conservation sciences. Nurturing interdisciplinary crime and conservation science will expand innovation and help accelerate successful risk management programs and other policy agendas. Â© 2021 The Authors. Conservation Biology published by Wiley Periodicals LLC on behalf of Society for Conservation Biology</v>
      </c>
      <c r="J675" s="41">
        <f>IF(ISNUMBER(SEARCH("Yes",'2_all_summary'!$H674)),IF(ISNUMBER(SEARCH("Yes",'2_all_summary'!F674)),1,2),IF(ISNUMBER(SEARCH("No",'2_all_summary'!F674)),4,3))</f>
        <v>4</v>
      </c>
    </row>
    <row r="676" spans="7:10" x14ac:dyDescent="0.3">
      <c r="G676" s="41"/>
      <c r="H676" s="41" t="str">
        <f>'2_all_summary'!D675</f>
        <v>Aetiology, practice patterns and burden of end-stage kidney disease in South Asia and South-East Asia: A questionnaire-based survey</v>
      </c>
      <c r="I676" s="41" t="str">
        <f>'2_all_summary'!E675</f>
        <v>Aim: There is paucity of data on the epidemiology of end-stage kidney disease (ESKD) from South Asia and South-East Asia. The objective of this study was to assess the aetiology, practice patterns and disease burden and growth of ESKD in the region comparing the economies. Methods: The national nephrology societies of the region; responded to the questionnaire; based on latest registries, acceptable community-based studies and society perceptions. The countries in the region were classified into Group 1 (High|higher-middle-income) and Group 2 (lower|lowermiddle income). Student t-test, Mann-Whitney U test and Fisher's exact test were used for comparison. Results: Fifteen countries provided the data. The average incidence of ESKD was estimated at 226.7 per million population (pmp), (Group 1 vs. Group 2, 305.8 vs. 167.8 pmp) and average prevalence at 940.8 pmp (Group 1 vs. Group 2, 1306 vs. 321 pmp). Group 1 countries had a higher incidence and prevalence of ESKD. Diabetes, hypertension and chronic glomerulonephritis were most common causes. The mean age in Group 2 was lower by a decade (Group 1 vs. Group 2â€”59.45 vs 47.7 years). Conclusion: Haemodialysis was the most common kidney replacement therapy in both groups and conservative management of ESKD was the second commonest available treatment option within Group 2. The disease burden was expected to grow &gt;20% in 50% of Group 1 countries and 78% of Group 2 countries along with the parallel growth in haemodialysis and peritoneal dialysis. Â© 2020 Asian Pacific Society of Nephrology</v>
      </c>
      <c r="J676" s="41">
        <f>IF(ISNUMBER(SEARCH("Yes",'2_all_summary'!$H675)),IF(ISNUMBER(SEARCH("Yes",'2_all_summary'!F675)),1,2),IF(ISNUMBER(SEARCH("No",'2_all_summary'!F675)),4,3))</f>
        <v>4</v>
      </c>
    </row>
    <row r="677" spans="7:10" x14ac:dyDescent="0.3">
      <c r="G677" s="41"/>
      <c r="H677" s="41" t="str">
        <f>'2_all_summary'!D676</f>
        <v>Two sides of a coin: Effects of climate change on the native and non-native distribution of Colossoma macropomum in South America</v>
      </c>
      <c r="I677" s="41" t="str">
        <f>'2_all_summary'!E676</f>
        <v>Climate change and species invasions interact in nature, disrupting biological communities. Based on this knowledge, we simultaneously assessed the effects of climate change on the native distribution of the Amazonian fish Colossoma macropomum as well as on its invasiveness across river basins of South America, using ecological niche modeling. We used six niche models within the ensemble forecast context to predict the geographical distribution of C. macropomum for the present time, 2050 and 2080. Given that this species has been continuously introduced into non-native South American basins by fish farming activities, we added the locations of C. macropomum farms into the modeling process to obtain a more realistic scenario of its invasive potential. Based on modelling outputs we mapped climate refuge areas at different times. Our results showed that a plenty of climatically suitable areas for the occurrence of C. macropomum occurrence are located outside the original basins at the present time and that its invasive potential is greatly amplified by fish farms. Simulations of future geographic ranges revealed drastic range contraction in the native region, implying concerns not only with respect to the species conservation but also from a socio-economic perspective since the species is a cornerstone of artisanal and commercial fisheries in the Amazon. Although the invasive potential is projected to decrease in the face of climate change, climate refugia will concentrate in ParanÃ¡ River, Southeast Atlantic and East Atlantic basins, putting intense, negative pressures on the native fish fauna these regions. Our findings show that short and long-term management actions are required for: i) the conservation of natural stocks of C. macropomum in the Amazon, and ii) protecting native fish fauna in the climate refuges of the invaded regions. Â© 2017 Lopes et al. This is an open access article distributed under the terms of the Creative Commons Attribution License, which permits unrestricted use, distribution, and reproduction in any medium, provided the original author and source are credited.</v>
      </c>
      <c r="J677" s="41">
        <f>IF(ISNUMBER(SEARCH("Yes",'2_all_summary'!$H676)),IF(ISNUMBER(SEARCH("Yes",'2_all_summary'!F676)),1,2),IF(ISNUMBER(SEARCH("No",'2_all_summary'!F676)),4,3))</f>
        <v>4</v>
      </c>
    </row>
    <row r="678" spans="7:10" x14ac:dyDescent="0.3">
      <c r="G678" s="41"/>
      <c r="H678" s="41" t="str">
        <f>'2_all_summary'!D677</f>
        <v>Integrating biological conservation into management: Community adaptive learning in the wetlands of bangladesh</v>
      </c>
      <c r="I678" s="41" t="str">
        <f>'2_all_summary'!E677</f>
        <v>Wetlands in Bangladesh represent complex, dynamic natural environments rich in biological diversity and providing a range of ecosystem services to local people. Capture fisheries are a direct link between biodiversity and the poor, but have been declining from overexploitation and wetland degradation. Since 2007 a network of 250 community based organisations (CBOs) across the country has shown a growing interest in managing wetlands for the benefit of poor people, motivated to use their local knowledge and capabilities in collective action to manage wetland resources in ways that conserve biodiversity. Adaptive learning between CBOs has spread good practices to sustain biodiversity and thereby the livelihoods of the poor dependent on fish and other aquatic resources. By now, 59% of CBOs have created small fish sanctuaries, 10% have re-introduced scarce fish, a third of CBOs have banned hunting and a few have added a supplementary income from tourism. By developing and sharing their own knowledge of local ecosystem dynamics and related good practices, tangible ecological and developmental benefits have been derived, increasing the well-being of local people. In 91% of sites local people consider the CBO has improved access of the poor to natural resources. In many cases the main threats faced by CBOs have come from external factors: attempts by the powerful to take control of fisheries away from CBOs; pressure to pay government to lease waterbodies; and uncoordinated and unregulated development that blocks fish movement, drains and pollutes wetlands. As such, these are challenges of governance rather than management. The needs of the poor are represented by the CBOs (64% of members are poor, and almost all CBOs consult with the poor in decision making). By networking together, the CBOs are empowered to actively address these challenges and influence policy and practice to address conservation and poverty issues. Â© 2010 Taylor &amp; Francis Group, LLC.</v>
      </c>
      <c r="J678" s="41">
        <f>IF(ISNUMBER(SEARCH("Yes",'2_all_summary'!$H677)),IF(ISNUMBER(SEARCH("Yes",'2_all_summary'!F677)),1,2),IF(ISNUMBER(SEARCH("No",'2_all_summary'!F677)),4,3))</f>
        <v>4</v>
      </c>
    </row>
    <row r="679" spans="7:10" x14ac:dyDescent="0.3">
      <c r="G679" s="41"/>
      <c r="H679" s="41" t="str">
        <f>'2_all_summary'!D678</f>
        <v>Managing the discourse of resource management: The case of sasi from 'Southeast' Maluku, Indonesia</v>
      </c>
      <c r="I679" s="41" t="str">
        <f>'2_all_summary'!E678</f>
        <v>Co-management of protected areas and renewable resources, with its focus upon local community involvement, is often proposed as some form of 'magic cure' for environmental ailments and social injustices. Notwithstanding the inherent romanticism of some of the proponents of management from 'the bottom up', there is a strong tendency to view this approach in overly utilitarian, ahistorical and often essentialist terms. In the process, the cultural, historical and political specificities and effects of this discourse are either neutralised or totally disregarded. While a number of authors have identified some of the limitations and problems associated with the implementation of community-based, co-management programmes, there is still a general reluctance to question the logic which informs and is constitutive of this discourse. In this paper, I explore the discourse of resource management in relation to the varied practices and perceptions associated with and identified as sasi. This discussion of sasi focuses upon the island of Luang, and the 1800 or so people who inhabit this island located in the southern waters of the Banda sea. The environmental and economic circumstances of Luang make it an ideal context for the investigation of 'community-based, marine resource management' strategies. However, while this context seems to comply with some of the truths produced by the discourse of resource management, in this paper I argue that the very canons of this discourse are placed at risk through people's enactment of their own projects and the expression of their own representations.</v>
      </c>
      <c r="J679" s="41">
        <f>IF(ISNUMBER(SEARCH("Yes",'2_all_summary'!$H678)),IF(ISNUMBER(SEARCH("Yes",'2_all_summary'!F678)),1,2),IF(ISNUMBER(SEARCH("No",'2_all_summary'!F678)),4,3))</f>
        <v>4</v>
      </c>
    </row>
    <row r="680" spans="7:10" x14ac:dyDescent="0.3">
      <c r="G680" s="41"/>
      <c r="H680" s="41" t="str">
        <f>'2_all_summary'!D679</f>
        <v>Arapaima: An Amazonian fish species of immense proportions</v>
      </c>
      <c r="I680" s="41" t="str">
        <f>'2_all_summary'!E679</f>
        <v>The Arapaima (Arapaima gigas), the largest freshwater fish in the world, is coming under increasing threat from a deluge of modern economic pressures. Dying traditional management practices, increased harvesting pressures, habitat destruction, and the seemingly insurmountable challenges for enforcing and managing the interior fisheries of the Amazon present an uncertain future for this species. In the face of a cultural reshaping, indigenous communities in the interior of Guyana, South America are partnering with the Iwokrama International Center for Rain Forest Conservation and Development and the Guyanese government, to stem the immediate onslaught and establish a long-term strategy for sustainable community-based management of the fish. Peer-reviewed article accepted for publication on 15 January 2002. Â© 2002 Taylor &amp; Francis Group, LLC.</v>
      </c>
      <c r="J680" s="41">
        <f>IF(ISNUMBER(SEARCH("Yes",'2_all_summary'!$H679)),IF(ISNUMBER(SEARCH("Yes",'2_all_summary'!F679)),1,2),IF(ISNUMBER(SEARCH("No",'2_all_summary'!F679)),4,3))</f>
        <v>4</v>
      </c>
    </row>
    <row r="681" spans="7:10" x14ac:dyDescent="0.3">
      <c r="G681" s="41"/>
      <c r="H681" s="41" t="str">
        <f>'2_all_summary'!D680</f>
        <v>Spatial and temporal patterns of plant communities near small mountain streams in managed forests</v>
      </c>
      <c r="I681" s="41" t="str">
        <f>'2_all_summary'!E680</f>
        <v>Riparian plant communities along small streams occupy a small proportion of the total landscape but can provide disproportionally large ecological, social, and economic benefits. We examined plant communities at 25 study sites along small fish-bearing streams in temperate managed forests of the Pacific Northwest spatially as a function of distance from stream and temporally by assessing a chronosequence of stand ages: young (31-51 years), mature (52-70 years), and old (&gt;100 years). We identified three distinct vegetation communities based on species cover and richness in shrub and herb layers: riparian (0-9 m), transitional (10-29 m), and upslope (30-80 m); 12 species were indicators of these vegetation communities. For tree species, basal area increased with stand age. Shrub species cover and richness were greatest in old stands, but herb species richness was highest in young stands. Composition varied with stand age; 15 species were indicators of these differences in composition. These results, together with information on successional and wetland status, suggest that plant communities on small fish-bearing streams reflect geomorphic and fluvial settings but also follow successional patterns found in natural forests. These stands will become some of the primary unharvested, older forests within the managed forest landscape and provide insights for effective riparian management on sites impacted by historical management practices prior to the regulations requiring riparian buffers.</v>
      </c>
      <c r="J681" s="41">
        <f>IF(ISNUMBER(SEARCH("Yes",'2_all_summary'!$H680)),IF(ISNUMBER(SEARCH("Yes",'2_all_summary'!F680)),1,2),IF(ISNUMBER(SEARCH("No",'2_all_summary'!F680)),4,3))</f>
        <v>4</v>
      </c>
    </row>
    <row r="682" spans="7:10" x14ac:dyDescent="0.3">
      <c r="G682" s="41"/>
      <c r="H682" s="41" t="str">
        <f>'2_all_summary'!D681</f>
        <v>Perceptions of fishermen towards marine protected areas in Cambodia and the Philippines</v>
      </c>
      <c r="I682" s="41" t="str">
        <f>'2_all_summary'!E681</f>
        <v>Marine protected areas (MPAs) can be used to conserve parts of marine ecosystems, including fish stocks exploited by fisheries. Social acceptance of MPAs must be achieved if they are to function as effective management tools. Artisanal fishers operating around tropical coral reef areas were questioned in an attempt to investigate their acceptance and perceptions of MPAs. Fishers from two areas were surveyed: Koh Rong Island, Cambodia, where MPAs are a new concept to fishers, and Southern Leyte, the Philippines, where MPAs have been used in management for over 10 years. Fishers' opinions of MPAs from each study site were compared and variables affecting fishers' opinions of MPAs were also investigated at each site. Although small sample sizes of fishers were observed at each study site, results showed that the majority of fishers at each site accepted MPAs as a management tool. Cambodian fishers felt the state of marine resources had worsened in the past decade (with regards to the number of fish, the size of fish and the number of species present in their catch), whereas most Filipino fishers had noticed an opposite trend. Older Cambodian fishers had greater acceptance of MPAs; age did not affect Filipino fishers' acceptance, and did not affect any other opinions fishers had of MPAs at either site. Community-based management of MPAs was fishers' preference at both sites. The study shows evidence of MPA support in Cambodia, with mobile gear users being more willing to be involved in MPA management. Most Filipino fishers felt that their MPA improved their catches, although there was evidence of conflict between fishers since the MPA was implemented. Â© 2012 The Author 2012. Published by Oxford University Press.</v>
      </c>
      <c r="J682" s="41">
        <f>IF(ISNUMBER(SEARCH("Yes",'2_all_summary'!$H681)),IF(ISNUMBER(SEARCH("Yes",'2_all_summary'!F681)),1,2),IF(ISNUMBER(SEARCH("No",'2_all_summary'!F681)),4,3))</f>
        <v>4</v>
      </c>
    </row>
    <row r="683" spans="7:10" x14ac:dyDescent="0.3">
      <c r="G683" s="41"/>
      <c r="H683" s="41" t="str">
        <f>'2_all_summary'!D682</f>
        <v>Invasive Spartina alterniflora habitat forms high energy fluxes but low food web stability compared to adjacent native vegetated habitats</v>
      </c>
      <c r="I683" s="41" t="str">
        <f>'2_all_summary'!E682</f>
        <v>Invasive Spartina spp. mostly colonizes a bare tidal flat and then establishes a new vegetated habitat, where it promotes the productivity of local ecosystems. However, it was unclear whether the invasive habitat could well exhibit ecosystem functioning, e.g. how its high productivity propagates throughout the food web and whether it thereby develops a high food web stability relative to native vegetated habitats. By developing quantitative food webs for a long-established invasive Spartina alterniflora habitat and adjacent native salt marsh (Suaeda salsa) and seagrass (Zostera japonica) habitats in China's Yellow River Delta, we investigated the distributions of energy fluxes, assessed the stability of food webs, and investigated the net trophic effects between trophic groups by combining all direct and indirect trophic interactions. Results showed that the total energy flux in the invasive S. alterniflora habitat was comparable to that in the Z. japonica habitat, whereas 4.5 times higher than that in the S. salsa habitat. While, the invasive habitat had the lowest trophic transfer efficiencies. Food web stability in the invasive habitat was about 3 and 40 times lower than that in the S. salsa and Z. japonica habitats, respectively. Additionally, there were strong net effects caused by intermediate invertebrate species in the invasive habitat rather than by fish species in both native habitats. This study revealed the contradiction between the promotion of energy fluxes and the decrease of food web stability resulting from the invasion of S. alterniflora, which provides new insights into the community-based management of plant invasions. Â© 2023 Elsevier Ltd</v>
      </c>
      <c r="J683" s="41">
        <f>IF(ISNUMBER(SEARCH("Yes",'2_all_summary'!$H682)),IF(ISNUMBER(SEARCH("Yes",'2_all_summary'!F682)),1,2),IF(ISNUMBER(SEARCH("No",'2_all_summary'!F682)),4,3))</f>
        <v>4</v>
      </c>
    </row>
    <row r="684" spans="7:10" x14ac:dyDescent="0.3">
      <c r="G684" s="41"/>
      <c r="H684" s="41" t="str">
        <f>'2_all_summary'!D683</f>
        <v>Strength in diversity: Fish sanctuaries and deep-water pools in Lao PDR</v>
      </c>
      <c r="I684" s="41" t="str">
        <f>'2_all_summary'!E683</f>
        <v>Fish sanctuaries are types of aquatic protected areas common throughout the landlocked country of Lao PDR The key to their successful implementation in Laos appears to be local support. Therefore, they fit well within the context of community-based fisheries/co-management programmes. Fish sanctuaries are almost always established in deep-water pools, which serve as important dry season refuges for fish. The best-known fish sanctuaries in Laos are known as Fish Conservation Zones (FCZs), and are found in the mainstream Mekong River in Khong district, Champasak province, southern Laos. In Khong, there is increasing evidence that FCZs established by villagers, but with government support, are important places of concentration for various fish species. FCZs can benefit fish stocks, especially relatively sedentary species, but also highly migratory ones. FCZs are not panaceas for solving all the fisheries problems in Laos or the Mekong River Basin, but they represent important management tools that should not be overlooked. Â© 2006 Blackwell Publishing Ltd.</v>
      </c>
      <c r="J684" s="41">
        <f>IF(ISNUMBER(SEARCH("Yes",'2_all_summary'!$H683)),IF(ISNUMBER(SEARCH("Yes",'2_all_summary'!F683)),1,2),IF(ISNUMBER(SEARCH("No",'2_all_summary'!F683)),4,3))</f>
        <v>4</v>
      </c>
    </row>
    <row r="685" spans="7:10" x14ac:dyDescent="0.3">
      <c r="G685" s="41"/>
      <c r="H685" s="41" t="str">
        <f>'2_all_summary'!D684</f>
        <v>Linking livelihood and biodiversity conservation in protected areas: Community based tourism development perspective from developing country</v>
      </c>
      <c r="I685" s="41" t="str">
        <f>'2_all_summary'!E684</f>
        <v>Balancing biodiversity conservation and community livelihoods is a major challenge for sustainable management of protected areas (PAs) in developing countries. Researchers and practitioners are looking at ways to resolve this challenge by connecting the livelihoods of people living near protected areas with conservation efforts. This study aims to assess community-based tourism development as a tool to link local livelihoods and biodiversity conservation in protected areas in developing county context. The study employs a mixed research approach with a descriptive research design. Structured questionnaires, focus group discussions and key informant interviews are used to collect data from local communities residing inside and adjacent areas of Nech Sar National Park in Ethiopia. The results reveal that the local communities around the national park are exposed to various shocks and vulnerability contexts such as poverty, food insecurity, and resource use conflict. Consumptive resource usage, recurring fire catastrophes, agricultural encroachment, and illegal fishing are all threatening the parkâ€™s biodiversity conservation efforts. Despite the impact of tourism on their livelihoods is marginal, local grassroots have a positive attitude towards the development of community-based tourism. Community-based tourism development which provides alternative livelihood options to local grassroots around protected areas can play significant role in the conservation of biodiversity and alleviating poverty. Â© The Author(s) 2022.</v>
      </c>
      <c r="J685" s="41">
        <f>IF(ISNUMBER(SEARCH("Yes",'2_all_summary'!$H684)),IF(ISNUMBER(SEARCH("Yes",'2_all_summary'!F684)),1,2),IF(ISNUMBER(SEARCH("No",'2_all_summary'!F684)),4,3))</f>
        <v>4</v>
      </c>
    </row>
    <row r="686" spans="7:10" x14ac:dyDescent="0.3">
      <c r="G686" s="41"/>
      <c r="H686" s="41" t="str">
        <f>'2_all_summary'!D685</f>
        <v>Enhancing community empowerment through participatory fisheries research</v>
      </c>
      <c r="I686" s="41" t="str">
        <f>'2_all_summary'!E685</f>
        <v>This paper reports on the outcomes of a project that engaged researchers and fishers together in adapting participatory social science approaches to the purposes and the constraints of community-based fisher organizations. The work was carried out in the Scotia-Fundy Region of Atlantic Canada (the Bay of Fundy and Scotian Shelf) between 1999 and 2003. After a period of reflection on what was collectively learned from our experiences in this project, the academics went back to the community partners in a recent workshop for further discussion and refinement of the lessons. We conclude that true participatory fishery research, utilized in support of community-based management, can be a particularly powerful tool. However, it has few effective shortcuts, it must deal early in the research process with power imbalances, and it should involve significant political engagement and empowerment through co-learning. This assessment of participatory research in coastal fisheries also has significant implications for how we think of social capital and on how we may develop community-based resource management for a sustainable future. Â© 2008 Elsevier Ltd. All rights reserved.</v>
      </c>
      <c r="J686" s="41">
        <f>IF(ISNUMBER(SEARCH("Yes",'2_all_summary'!$H685)),IF(ISNUMBER(SEARCH("Yes",'2_all_summary'!F685)),1,2),IF(ISNUMBER(SEARCH("No",'2_all_summary'!F685)),4,3))</f>
        <v>4</v>
      </c>
    </row>
    <row r="687" spans="7:10" x14ac:dyDescent="0.3">
      <c r="G687" s="41"/>
      <c r="H687" s="41" t="str">
        <f>'2_all_summary'!D686</f>
        <v>Human migration and marine protected areas: Insights from Vezo fishers in Madagascar</v>
      </c>
      <c r="I687" s="41" t="str">
        <f>'2_all_summary'!E686</f>
        <v>Human migration may negatively impact biodiversity and is expected to increase in future, yet the phenomenon remains poorly understood by conservation managers. We conducted a mixed-methods investigation of a contemporary migration of traditional fishers in western Madagascar, a country which has been expanding its protected area system through the establishment of both strict and multiple-use sites, and critically evaluate different models of marine protected area in light of our findings. Interviews with fishers in major destination areas revealed that most migrants come from southwest Madagascar, use non-motorised vessels, and principally target sharks and sea cucumbers. Drivers of the migration include both push and pull factors (i.e. declining resource availability in areas of origin and the continued availability of lucrative resources for export to China). Traditional fisher migrants cause limited social conflict with residents and a number of environmental problems in destination areas: however artisanal fishers with motorised vessels probably represent a greater threat to marine resources than migrants, due to their greater harvesting capacity. We suggest that multiple-use arrangements may be more appropriate than strict protected areas in both source and destination areas, because they integrate the interests of migrants rather than marginalising them: however seascape-scale management provides the best approach for managing the threats and opportunities provided by the migration at the appropriate scale. Â© 2016 Elsevier Ltd.</v>
      </c>
      <c r="J687" s="41">
        <f>IF(ISNUMBER(SEARCH("Yes",'2_all_summary'!$H686)),IF(ISNUMBER(SEARCH("Yes",'2_all_summary'!F686)),1,2),IF(ISNUMBER(SEARCH("No",'2_all_summary'!F686)),4,3))</f>
        <v>4</v>
      </c>
    </row>
    <row r="688" spans="7:10" x14ac:dyDescent="0.3">
      <c r="G688" s="41"/>
      <c r="H688" s="41" t="str">
        <f>'2_all_summary'!D687</f>
        <v>The Political Economy of Marine Stewardship Council Certification: Processors and Access in Newfoundland and Labrador's Inshore Shrimp Industry</v>
      </c>
      <c r="I688" s="41" t="str">
        <f>'2_all_summary'!E687</f>
        <v>In August 2008, the Northern shrimp, a prey of the iconic cod, became the first species managed by the Canadian government to meet the Marine Stewardship Council's (MSC) standard for 'sustainable and well-managed' fisheries. Using the Northern shrimp fishery as a case study, this paper argues that rather than being simply a tool for sustainability or even earning market access, MSC certification allows fishery 'clients'- those organizations that ultimately hold the MSC certificate - to control resource access and production relations. The processing association that acted as the initial client in this fishery gained new members by sharing access to certification in 2009 and expelled a community-based fishing co-operative from the client group in 2010. Certification dynamics in this case reflected, and were used to reinforce, a highly competitive political economy of production. These dynamics may have implications for future resource access, since shrimp stocks appear to be declining in key areas after three decades of growth. Â© 2012 Blackwell Publishing Ltd.</v>
      </c>
      <c r="J688" s="41">
        <f>IF(ISNUMBER(SEARCH("Yes",'2_all_summary'!$H687)),IF(ISNUMBER(SEARCH("Yes",'2_all_summary'!F687)),1,2),IF(ISNUMBER(SEARCH("No",'2_all_summary'!F687)),4,3))</f>
        <v>4</v>
      </c>
    </row>
    <row r="689" spans="7:10" x14ac:dyDescent="0.3">
      <c r="G689" s="41"/>
      <c r="H689" s="41" t="str">
        <f>'2_all_summary'!D688</f>
        <v>Changes in social orientation: Threats to a cultural institution in marine resource exploitation in Tonga</v>
      </c>
      <c r="I689" s="41" t="str">
        <f>'2_all_summary'!E688</f>
        <v>While access to marine resources is de jure open in Tonga, this has not led to a decline of resources and an increase in noncooperative stratregies. This is partly due to a strong social orientation underlying core values and institutions as well as economic decisions. Food sharing is one institution that strengthens social cohesion and supports sustainable strategies. Yet this social-environmental relationship is increasingly threatened by a tendency to individualize efforts and yields and thus diminish social cohesion. Extracting institutions can trigger increased efforts, and new ideologies focusing on the nuclear family trigger reduced sharing. Contrasting two island villages from Ha'apai illustrates this tendency and its consequences: weakening the social net goes together with more commercially oriented strategies. Responses occur on several levels and entail risks. On the family level, networks expand to become less dependent on marine resources, but risk eroding local social ties. On a political level, community-based management is now proposed. It remains unclear, however, in what direction these changes will lead on the community level. They may (re-)motivate single fishermen to sustain common interests, but these common interests may not be in sustaining fish stocks. Copyright Â© 2007 by the Society for Applied Anthropology.</v>
      </c>
      <c r="J689" s="41">
        <f>IF(ISNUMBER(SEARCH("Yes",'2_all_summary'!$H688)),IF(ISNUMBER(SEARCH("Yes",'2_all_summary'!F688)),1,2),IF(ISNUMBER(SEARCH("No",'2_all_summary'!F688)),4,3))</f>
        <v>1</v>
      </c>
    </row>
    <row r="690" spans="7:10" x14ac:dyDescent="0.3">
      <c r="G690" s="41"/>
      <c r="H690" s="41" t="str">
        <f>'2_all_summary'!D689</f>
        <v>Tracing innovation pathways behind fisheries co-management in Vanuatu</v>
      </c>
      <c r="I690" s="41" t="str">
        <f>'2_all_summary'!E689</f>
        <v>Co-management approaches have become a core part of coastal fisheries policy and planning practice in Vanuatu. With a long history of supporting community based fisheries management (CBFM), we trace its evolution in Vanuatu to understand how new structures and processes become adopted at scale. A theory of scaling for CBFM guides the analysis of regime shifts over time. We discuss planning for sustained spread under a national programme by categorising multiple drivers of change through three intervention pathways focussed, respectively, on developing (i) an enabling environment, (ii) institutional and individual capacity, and (iii) focussed innovative action in smaller targeted constituencies. Whilst we argue that local fisheries co-management institutions balance competing interests, and so differ amongst places, we also recognise the importance of connectivity and continuity. The realisation of a national programme therefore requires patchworks of siloed projects to be knitted together into coordinated programmatic approaches that strategically integrate activities. Â© 2022, The Author(s).</v>
      </c>
      <c r="J690" s="41">
        <f>IF(ISNUMBER(SEARCH("Yes",'2_all_summary'!$H689)),IF(ISNUMBER(SEARCH("Yes",'2_all_summary'!F689)),1,2),IF(ISNUMBER(SEARCH("No",'2_all_summary'!F689)),4,3))</f>
        <v>1</v>
      </c>
    </row>
    <row r="691" spans="7:10" x14ac:dyDescent="0.3">
      <c r="G691" s="41"/>
      <c r="H691" s="41" t="str">
        <f>'2_all_summary'!D690</f>
        <v>Characterizing information on best practice guidelines for catch-and-release in websites of angling-based non-government organizations in the United States</v>
      </c>
      <c r="I691" s="41" t="str">
        <f>'2_all_summary'!E690</f>
        <v>Recreational catch-and-release angling is an important tool for managing fish stocks. As recreational fishing is often a culturally or community-based activity, many anglers look to local grassroots and other non-government organizations (NGOs) as a source of information regarding their angling practices. For this study we examined the websites of recreational angling NGOs for mention of conservation and availability of best practice guidelines for catch-and-release fishing. Based on combinations of twelve search terms used on the Google search engine between October 2014 and March 2015, we reviewed 183 NGO websites and evaluated the language used in mission statements and website content for mention of conservation, catch-and-release, and any details related to the handling of caught fish. Any posted guidelines for catch-and-release were compared against scientifically evaluated best practices. During the time of our survey, results showed that &lt;9% of recreational fishing NGOs mentioned catch-and-release anywhere within their websites and almost none provided complete, accurate best practice guidelines. For the small number of websites that did mention or promote guidelines for catch-and-release, there was no difference in the frequency of best practices listed among NGOs that focused on fly fishing, conventional gear fishing, or both. NGOs with a large membership shared more best practice guidelines for catch-and-release on their websites. Whether voluntary or mandatory through regulations, if catch-and-release is to be a valuable tool for conservation, our results suggest that there is a need for greater emphasis on encouraging best practices guidelines to be shared across a broad range of angling based NGOs. Knowledge sharing among angling based NGOs could be an effective way to promote best practices guidelines that ultimately help support the sustainability of recreational fisheries. Â© 2016 Elsevier B.V.</v>
      </c>
      <c r="J691" s="41">
        <f>IF(ISNUMBER(SEARCH("Yes",'2_all_summary'!$H690)),IF(ISNUMBER(SEARCH("Yes",'2_all_summary'!F690)),1,2),IF(ISNUMBER(SEARCH("No",'2_all_summary'!F690)),4,3))</f>
        <v>4</v>
      </c>
    </row>
    <row r="692" spans="7:10" x14ac:dyDescent="0.3">
      <c r="G692" s="41"/>
      <c r="H692" s="41" t="str">
        <f>'2_all_summary'!D691</f>
        <v>The challenges and rewards of community-based coastal resources management San Salvador Island, Philippines</v>
      </c>
      <c r="I692" s="41" t="str">
        <f>'2_all_summary'!E691</f>
        <v>The residents of San Salvador Island, off the coast of Masinloc, Zambales, in the Philippines, face challenges typical of fishing communities in the Philippines. Lack of awareness and poverty have encouraged fishers to use unsound fishing methods such as explosives, sodium cyanide, and fine-mesh nets. Swidden upland agriculture and logging has resulted in the deforestation of much of the nearby Zambales Mountains, which contributes to the siltation of San Salvador's coral reefs. These factors have resulted in declining fish yields from the island's coral reefs beginning in the early 1980s, according to local fishers. Â© 2003 State University of New York. All rights reserved.</v>
      </c>
      <c r="J692" s="41">
        <f>IF(ISNUMBER(SEARCH("Yes",'2_all_summary'!$H691)),IF(ISNUMBER(SEARCH("Yes",'2_all_summary'!F691)),1,2),IF(ISNUMBER(SEARCH("No",'2_all_summary'!F691)),4,3))</f>
        <v>4</v>
      </c>
    </row>
    <row r="693" spans="7:10" x14ac:dyDescent="0.3">
      <c r="G693" s="41"/>
      <c r="H693" s="41" t="str">
        <f>'2_all_summary'!D692</f>
        <v>Ecosystem service approach for community-based management towards sustainable blue economy</v>
      </c>
      <c r="I693" s="41" t="str">
        <f>'2_all_summary'!E692</f>
        <v>The present study was undertaken to examine the role of community-based fishers in blue economy taking ecosystem and livelihood development and sustainability of Gulf of Mannar, Tamil Nadu, India. A questionnaire was designed to capture context-specific community-based blue economy practices. The virtual factors and environmental determinants which affect the sustainability of ecosystem between resource benefitters were evaluated. A significant difference is noticed between male and female beneficiaries for preference to all the variables except enhanced waste management practices variable (insignificant difference- 0.183; Mann-Whitney U test). All the variables significantly advance the livelihood sustainability of ecosystem-dependent population and the ecosystem service evaluation process. The present survey also resulted that the better sustainability of blue economy involved the significant implementation of growth agendas by minimizing the effluent and sewage disposal, developmental activities in industrial areas, disaster outbreak and eliminating harmful fishing practices, overfishing and instead incentivizing approaches that promote growth, improve conservation, build sustainable fisheries, and terminate the IUU (illegal, unreported and unregulated) fishing. An ecosystem-based management framework, improved governance is required to grow and improve the sustainability of livelihood and ecosystem towards a blue economy. Innovative financing to direct investments into economic activities is also needed to enhance ocean health. A further step would be to assess how such human inputs or improved management practices could be included in the set of ecosystem service indicators. Â© 2021 Indian Council of Agricultural Research. All rights reserved.</v>
      </c>
      <c r="J693" s="41">
        <f>IF(ISNUMBER(SEARCH("Yes",'2_all_summary'!$H692)),IF(ISNUMBER(SEARCH("Yes",'2_all_summary'!F692)),1,2),IF(ISNUMBER(SEARCH("No",'2_all_summary'!F692)),4,3))</f>
        <v>4</v>
      </c>
    </row>
    <row r="694" spans="7:10" x14ac:dyDescent="0.3">
      <c r="G694" s="41"/>
      <c r="H694" s="41" t="str">
        <f>'2_all_summary'!D693</f>
        <v>Individual and village-level effects on community support for Marine Protected Areas (MPAs) in the Philippines</v>
      </c>
      <c r="I694" s="41" t="str">
        <f>'2_all_summary'!E693</f>
        <v>A crucial factor in the success of protected areas and conservation efforts in general is the support amongst the adjacent community. It is thought to be especially crucial for the success of small MPAs. Whilst the importance of community support has been highlighted in a number of studies, it has not yet been clearly defined or explicitly studied. Questionnaires were carried out (. N=166) at three different villages within the Visayas region of the Philippines to determine individuals[U+05F3] support towards adjacent MPAs and individual characteristics that have previously been hypothesised to influence support. Multiple regressions analysis determined: (1) Which individual-level factors predict attitude towards MPAs, (2) whether attitudes of individuals are related to actions that benefit the adjacent MPA and (3) whether individual or community-level factors are better predictors of individual support for local community-based MPAs. Knowledge of MPA objectives, perceived participation in decision making, trust towards other fishers and differences between villages all significantly predicted attitudes towards MPAs. Weak relationships were found between attitudes and certain MPA related actions due to contextual factors. Village was not the only significant predictor of both attitudes and MPA related actions; individual characteristics irrespective of differences between villages, were also important in predicting support for the MPA. This study highlights the importance in distinguishing between attitudes and actions of individuals and suggests specific individual characteristics can be vital in influencing support towards MPAs. Â© 2014.</v>
      </c>
      <c r="J694" s="41">
        <f>IF(ISNUMBER(SEARCH("Yes",'2_all_summary'!$H693)),IF(ISNUMBER(SEARCH("Yes",'2_all_summary'!F693)),1,2),IF(ISNUMBER(SEARCH("No",'2_all_summary'!F693)),4,3))</f>
        <v>4</v>
      </c>
    </row>
    <row r="695" spans="7:10" x14ac:dyDescent="0.3">
      <c r="G695" s="41"/>
      <c r="H695" s="41" t="str">
        <f>'2_all_summary'!D694</f>
        <v>Linking coastal community livelihoods to marine conservation in Aceh, Indonesia</v>
      </c>
      <c r="I695" s="41" t="str">
        <f>'2_all_summary'!E694</f>
        <v>Abstract Many tropical biodiversity projects seek to combine development and conservation goals. Here, we assess the performance of a revolving fund, established by Fauna &amp; Flora International (FFI), in delivering sustainable and equitable benefits to coastal community livelihood groups and individuals while ensuring that it did no apparent harm to the environment. Semi-structured interviews were conducted with 103 loan recipients to determine changes in attitude, perception and behaviour. After a 9 month preparation phase the project succeeded in changing a community view towards the fund from being overwhelmingly pessimistic to overwhelmingly optimistic and then loaned IDR 602,977,400 (USD 66,261), with near perfect repayment rates thereafter (indicating financial sustainability). Most (92%) respondents thought that the fund had been a success, mainly (56%) because it had increased their perceived daily income. Even though most (59%) of the loan recipients met with FFI staff at least once per month on average during the project, the linkages between conservation and development were only understood by some (40%). Nevertheless, understanding was highest amongst the project's main target group, fishermen. Furthermore, nearly half of all respondents said they now acted if they found people fishing with spear guns or throwing litter into the sea (a violation of customary law), indicating a positive change in behaviour. Although this study cannot unambiguously demonstrate that this change was purely due to the fund, as FFI was conducting other conservation activities, it helped to develop a strong relationship with the community and create an enabling environment for implementing this broader set of activities. Â© 2012 Fauna &amp; Flora International.</v>
      </c>
      <c r="J695" s="41">
        <f>IF(ISNUMBER(SEARCH("Yes",'2_all_summary'!$H694)),IF(ISNUMBER(SEARCH("Yes",'2_all_summary'!F694)),1,2),IF(ISNUMBER(SEARCH("No",'2_all_summary'!F694)),4,3))</f>
        <v>4</v>
      </c>
    </row>
    <row r="696" spans="7:10" x14ac:dyDescent="0.3">
      <c r="G696" s="41"/>
      <c r="H696" s="41" t="str">
        <f>'2_all_summary'!D695</f>
        <v>Moving mussels offshore? Perceptions of offshore aquaculture policy and expansion in New England</v>
      </c>
      <c r="I696" s="41" t="str">
        <f>'2_all_summary'!E695</f>
        <v>Efforts to expand marine aquaculture into offshore environments have increased in the United States, however many questions remain about whether offshore aquaculture is a feasible and appropriate activity. This paper explores these questions by investigating stakeholder perceptions of offshore mussel aquaculture in New England, USA. These views provide insight into the important challenges and opportunities facing expansion, and elucidate whether and how industry may develop and be incorporated into ocean planning and management. Results shows that regulatory and financial conditions are considered the primary challenges facing offshore expansion, whereas technical, environmental, and market conditions were generally deemed favorable or manageable. There is greater uncertainty about social and political conditions. While moving mussel aquaculture offshore lessens the conflicts associated with inshore activity, it also moves industry into new spaces with unfamiliar users. There are tensions inherent in addressing these challenges. Whereas broad regulatory change will encourage offshore development, targeted government involvement may be more productive in the near term. Similarly, while large seafood companies may appear viable candidates for offshore development, they are also limited by regulatory, social, and political resistance. Overall, an increased emphasis on government interventions at the local and regional scale are desirable for proponents of offshore expansion. The paper discusses the management implications of these findings, and suggests that a shift in focus toward targeted and non-regulatory government interventions; local, regional, and informal planning discussions; and community-based and cooperative mussel aquaculture initiatives may hold promise for responsible development in New England offshore waters and elsewhere. Â© 2016 Elsevier Ltd.</v>
      </c>
      <c r="J696" s="41">
        <f>IF(ISNUMBER(SEARCH("Yes",'2_all_summary'!$H695)),IF(ISNUMBER(SEARCH("Yes",'2_all_summary'!F695)),1,2),IF(ISNUMBER(SEARCH("No",'2_all_summary'!F695)),4,3))</f>
        <v>4</v>
      </c>
    </row>
    <row r="697" spans="7:10" x14ac:dyDescent="0.3">
      <c r="G697" s="41"/>
      <c r="H697" s="41" t="str">
        <f>'2_all_summary'!D696</f>
        <v>The padu system of community-based fisheries management: Change and local institutional innovation in south India</v>
      </c>
      <c r="I697" s="41" t="str">
        <f>'2_all_summary'!E696</f>
        <v>As a commons institution, the padu system in Vallarpadam Island, Cochin, Kerala, defines the group of rights holders and resource boundaries and fishing sites. It is caste-specific, gear-specific (stake-nets) and species specific (shrimp). As used in Vallarpadam, and elsewhere in Kerala, Tamil Nadu and Sri Lanka, padu is characterized by the use of lottery for rotational access. The institution functions in providing equitable access, collective social responsibility, and rule-making and conflict resolution. The emergence of the institution in the study area is a response to change in markets and legislation in the 1970s. It may also be seen a response of fishing communities to keep their options open, that is, to be resilient. Â© 2003 Elsevier Ltd. All rights reserved.</v>
      </c>
      <c r="J697" s="41">
        <f>IF(ISNUMBER(SEARCH("Yes",'2_all_summary'!$H696)),IF(ISNUMBER(SEARCH("Yes",'2_all_summary'!F696)),1,2),IF(ISNUMBER(SEARCH("No",'2_all_summary'!F696)),4,3))</f>
        <v>4</v>
      </c>
    </row>
    <row r="698" spans="7:10" x14ac:dyDescent="0.3">
      <c r="G698" s="41"/>
      <c r="H698" s="41" t="str">
        <f>'2_all_summary'!D697</f>
        <v>Wildlife resource policy issues in the west</v>
      </c>
      <c r="I698" s="41" t="str">
        <f>'2_all_summary'!E697</f>
        <v>Wildlife policy in the West has been shaped by competition for land and scarce water resources. This chapter examines conflicts that have occurred between the needs of wildlife and those of humans who live and work in the western United States. Political conflict and resource competition are addressed through a series of case studies collectively illustrating the consequences of policy responses to resource issues that continue to threaten wildlife populations in the western states. Although there appears to be a growing trend toward policy collaboration on public lands (see Conley and Moote 2003; Cook 2000; Weber 1999, 2003), formulation and implementation of wildlife policy in the United States continue to be characterized by political conflict (Nie 2004). Supporters of community-based collaborative efforts argue that such efforts reduce conflicts and litigation (Wondolleck and Yaffee 2000). However, political conflicts and legal cases concerning natural resources on public lands have not diminished (Comer 2004). George Cameron Coggins (1999) has observed that collaborative approaches that vest decision-making authority over federal resources to local groups represent an abdication of federal agency legal responsibility. In a detailed legal analysis of the role of collaborative groups in federal land management, Allyson Barker and colleagues (2003) examined legal precedents associated with the Administrative Procedure Act, National Environmental Policy Act, Endangered Species Act, and various organic acts of federal land management agencies and found that such groups may provide recommendations or information, but only federal agency decision makers have the authority to make decisions regarding the use of federal resources. Community-based collaborative efforts are further constrained in that agreements formulated through years of effort typically are not enforceable by law. Agreements established between federal agency officials and community- based collaborative groups may never be implemented if there is a change in administrations and the new administration does not support the policy. For example, the formal agreement made between the Quincy Library Group (QLG), one of a very few collaborative groups formally recognized by federal law, and the U.S. Department of Agriculture (USDA) Forest Service on logging the Sierra Nevadas in northern California was set aside by the Bush administration in 2001. The agreement had been established through negotiations with the USDA Forest Service during the Clinton administration. Following a lawsuit and congressional reauthorization of the Herger- Feinstein Quincy Library Group Forest Recovery Act, in 2003 the QLG- initiated logging program was reinstituted. But environmentalists who were not given an opportunity to participate in the negotiations sued to prevent closed-door negotiations between QLG and the Forest Service (Little 2003). Political conflicts over natural resources appear to occur as a result of differences in values regarding how resources should be used or protected (Mangun and Henning 1999). Government action to deal with such conflict has been characterized as an "authoritative allocation of values" (Easton 1953). In this political process, governments decide who will get what and when, where, why, and how they will get it (Lasswell 1962). The history of the West has been shaped primarily by debates over who will get access to water or land resources (Stegner 1954; Worster 1985). In the past, wildlife has been inadequately represented in this political process. However, in recent decades an increasing amount of litigation has been initiated to protect wildlife at both the state and federal levels, as a result of the Endangered SpeciesAct of 1973, the Clean Water Act Amendments of 1972, and similar legislation. Such actions have forced state and federal agencies to develop additional innovative policy actions to reverse a pervasive pattern of species decline. The western United States historically has provided a prime setting for large-scale human-wildlife conflicts that continue on a variety of spatial and temporal scales today. Some of the more striking and pervasive issues in wildlife policy and management in the West include a growing number of threatened, endangered, or declining wildlife populations; a related growth in human populations, leading to the destruction and fragmentation of wildlife habitat; and an increasingly scarce supply of water for both humans and wildlife in an arid environment. First, human contamination of water and soil can kill individual wildlife directly or can indirectly affect the vigor of entire populations by altering chromosomal patterns. Second, the rapidly increasing human population in the West continues to destroy or fragment wildlife habitat in an unprecedented manner. The resulting displacement overwhelms natural adaptive capacities for wildlife to modify their breeding habits and other life-maintenance functions. Third, the growing human demand for scarce water resources spurred by uncontrolled urban growth and development is significantly impacting aquatic and terrestrial species. The water policy practices that made settlement of the arid West possible, such as prior appropriation water laws, clearly favored, at some point, unwise growth and development. Large-scale federally funded water projects continue to enable an unsustainable explosion of agricultural and urban development in an otherwise unsuited environment. Another complicating issue is the virtual nonenforcement of official Bureau of Reclamation water allocation limits that permit distribution of federal water supplies to unofficial recipients, further reducing the availability of water for endangered fish and wildlife. The effects of these patterns are readily apparent throughout the West. California gnatcatchers, for example, are threatened by urban housing developments that destroy the coastal sage habitats in which they breed and live. San Joaquin kit foxes and blunt-nosed leopard lizards are endangered because of destruction of their essential breeding habitat by agricultural interests and urban developers in the California Central Valley. Wintering migratory waterfowl in the Kesterson Reservoir, near the California coast, are subjected to mutation-inducing chemicals in agricultural runoff from Central Valley irrigation ditches. Migratory shorebirds such as sandhill and whooping cranes that migrate across the High Plains are threatened by alterations in water flow at key staging areas on the Platte River in Nebraska. Important sandbar breeding habitat for endangered interior least terns and piping plovers, also on the High Plains, is either altered or destroyed by water management decisions made for agricultural purposes. Populations of endangered razorback suckers and Colorado topminnows (formerly squawfish) in the Colorado River are threatened by the loss of wetlands for breeding purposes, as well as by water projects that serve as barriers to migration or diminish instream flow. Over fifteen stocks of salmon and trout in the Columbia River basin have been listed as threatened or endangered as a result of high pollution levels, over-harvesting, and numerous water projects. The overall pattern is one of wildlife habitat destruction or significant reduction in habitat quality by an ever-increasing human population in the western states. But not all news is bad; there are also notable "success" stories concerning fish and wildlife in the West. The endangered black-footed ferret was practically extirpated from the High Plains as an unintended consequence of efforts to eradicate prairie dogs. Intensive conservation efforts have brought this species back from the brink of extinction, a population low of 38 individuals. Another species almost eliminated was the California condor, a majestic bird that possesses the largest wingspan of all North American birds. Human disturbance, poisoning, and habitat destruction forced the U.S. Fish and Wildlife Service to remove the last 26 California condors from the wild in the mid-1980s. After a major cooperative restoration effort involving several federal agencies, state governments, and the Peregrine Fund, over 200 California condors have been released into the wild. These birds continue to survive, although tenuously, in two populations within California and along the Arizona-Utah border. Not all wildlife policy "success stories" in the West have occurred as a result of management actions taken directly to conserve a particular species. Brown pelican and osprey populations along the Pacific Coast and, to some extent, bald eagle populations have recovered because of policies banning pesticides such as DDT. The banning of the infamous DDT (which promoted thinning of bird eggshells), and other lesser-known pesticides that deform or kill nontarget wildlife species, has occurred over concerns more about their effects on human health than their impacts on wildlife. The next section of this chapter describes the evolution of wildlife policy in the United States to facilitate a better understanding of different policy actions taken to conserve wildlife in the western states. Specific humanwildlife conflicts are described to illustrate how fish and wildlife have beenaffected by human competition for population-limiting resources, such as land and water. Government policy responses to such conflicts are described throughout the chapter, with reference to suggestions for future policy decisions concerning interaction between wildlife and humans in the West. Â© 2007 by University Press of Colorado. All rights reserved.</v>
      </c>
      <c r="J698" s="41">
        <f>IF(ISNUMBER(SEARCH("Yes",'2_all_summary'!$H697)),IF(ISNUMBER(SEARCH("Yes",'2_all_summary'!F697)),1,2),IF(ISNUMBER(SEARCH("No",'2_all_summary'!F697)),4,3))</f>
        <v>4</v>
      </c>
    </row>
    <row r="699" spans="7:10" x14ac:dyDescent="0.3">
      <c r="G699" s="41"/>
      <c r="H699" s="41" t="str">
        <f>'2_all_summary'!D698</f>
        <v>A review of the current global status of blast fishing: Causes, implications and solutions</v>
      </c>
      <c r="I699" s="41" t="str">
        <f>'2_all_summary'!E698</f>
        <v>Blast fishing (known variously as dynamite and bomb fishing) has caused long-term damage to reefs and coastal livelihoods for decades. Blasting reefs with explosives provides fish for commercial and consumption purposes across the globe, but the practice has also led to large-scale destruction of coral reefs in much of Southeast Asia, Tanzania, the Red Sea, and other areas in Asia, Africa, Europe and South America. Despite its destructive nature and widespread dispersion, there have been few reviews that offer insight to assist in analysing and managing this broad-scale threat. We address this gap with a comprehensive global analysis of the blast fishing literature to explore the distribution of blast fishing, primary drivers, ecological and economic implications and solutions. Our review analysed 212 papers from seven databases. Blasting is widespread, misreported, and ongoing. Lack of effective enforcement and governance drives blasting; socioeconomic causes may contribute but are not dominant. A combination of deterrence measures and co-managed marine protected areas (MPAs) emerges as the most effective solution to blasting. Our review provides a basis upon which further analysis can build in order to better understand blast fishing and thereby improve conservation outcomes for coral reef ecosystems, as well as the outlook for fishing communities. Â© 2021 Elsevier Ltd</v>
      </c>
      <c r="J699" s="41">
        <f>IF(ISNUMBER(SEARCH("Yes",'2_all_summary'!$H698)),IF(ISNUMBER(SEARCH("Yes",'2_all_summary'!F698)),1,2),IF(ISNUMBER(SEARCH("No",'2_all_summary'!F698)),4,3))</f>
        <v>4</v>
      </c>
    </row>
    <row r="700" spans="7:10" x14ac:dyDescent="0.3">
      <c r="G700" s="41"/>
      <c r="H700" s="41" t="str">
        <f>'2_all_summary'!D699</f>
        <v>A community-based health education programme for bio-environmental control of malaria through folk theatre (Kalajatha) in rural India</v>
      </c>
      <c r="I700" s="41" t="str">
        <f>'2_all_summary'!E699</f>
        <v>Background: Health education is an important component in disease control programme. Kalajatha is a popular, traditional art form of folk theatre depicting various life processes of a local socio-cultural setting. It is an effective medium of mass communication in the Indian sub-continent especially in rural areas. Using this medium, an operational feasibility health education programme was carried out for malaria control. Methods: In December 2001, the Kalajatha events were performed in the evening hours for two weeks in a malaria-affected district in Karnataka State, south India. Thirty local artists including ten governmental and non-governmental organizations actively participated. Impact of this programme was assessed after two months on exposed vs. non-exposed respondents. Results: The exposed respondents had significant increase in knowledge and change in attitude about malaria and its control strategies, especially on bio-environmental measures (p &lt; 0.001). They could easily associate clean water with anopheline breeding and the role of larvivorous fish in malaria control. In 2002, the local community actively co-operated and participated in releasing larvivorous fish, which subsequently resulted in a noteworthy reduction of malaria cases. Immediate behavioural changes, especially maintenance of general sanitation and hygiene did not improve as much as expected. Conclusion: This study was carried out under the primary health care system involving the local community and various potential partners. Kalajatha conveyed the important messages on malaria control and prevention to the rural community. Similar methods of communication in the health education programme should be intensified with suitable modifications to reach all sectors, if malaria needs to be controlled. Â© 2006 Ghosh et al; licensee BioMed Central Ltd.</v>
      </c>
      <c r="J700" s="41">
        <f>IF(ISNUMBER(SEARCH("Yes",'2_all_summary'!$H699)),IF(ISNUMBER(SEARCH("Yes",'2_all_summary'!F699)),1,2),IF(ISNUMBER(SEARCH("No",'2_all_summary'!F699)),4,3))</f>
        <v>4</v>
      </c>
    </row>
    <row r="701" spans="7:10" x14ac:dyDescent="0.3">
      <c r="G701" s="41"/>
      <c r="H701" s="41" t="str">
        <f>'2_all_summary'!D700</f>
        <v>The Philippines context for marine tenure and small-scale fisheries</v>
      </c>
      <c r="I701" s="41" t="str">
        <f>'2_all_summary'!E700</f>
        <v>The Philippines has had a long and evolving history in marine tenure and marine resource management. This ranges from traditional tenure rights to some of the first community based fisheries tenure systems in the world to a legal system which supports marine tenure. Secure marine tenure and improved governance are enabling conditions for supporting sustainable small-scale fisheries to meet multiple development objectives. This article provides an overview of the Philippines context for marine tenure and small-scale fisheries. The article discusses both government and non-governmental initiatives on marine tenure. Recommendations are made to strengthen the current legal, policy and practical context of marine tenure in the Philippines in order to support sustainable small-scale fisheries. Â© 2018 Elsevier Ltd</v>
      </c>
      <c r="J701" s="41">
        <f>IF(ISNUMBER(SEARCH("Yes",'2_all_summary'!$H700)),IF(ISNUMBER(SEARCH("Yes",'2_all_summary'!F700)),1,2),IF(ISNUMBER(SEARCH("No",'2_all_summary'!F700)),4,3))</f>
        <v>4</v>
      </c>
    </row>
    <row r="702" spans="7:10" x14ac:dyDescent="0.3">
      <c r="G702" s="41"/>
      <c r="H702" s="41" t="str">
        <f>'2_all_summary'!D701</f>
        <v>The spawning migrations of an exploited Albulid in the tropical Pacific: implications for conservation and community-based management</v>
      </c>
      <c r="I702" s="41" t="str">
        <f>'2_all_summary'!E701</f>
        <v>Teleost fish that form predictable spawning aggregations and undertake reproductive migrations can be particularly vulnerable to overexploitation. To support community-based management of an artisanal fishery that targets bonefish (Albula glossodonta) spawning aggregations, we used a combination of acoustic telemetry, biological sampling, and remote imagery to reveal the spatiotemporal spawning migrations of bonefish on Anaa Atoll in the Tuamotu Archipelago, French Polynesia. The spawning migrations of bonefish tracked with acoustic telemetry were restricted to the northern section of the atoll, with 99.6% of all detections at offshore spawning habitats occurring on fixed acoustic receivers adjacent to the atollâ€™s artisanal fish trap complex. Male bonefish undertook spawning migrations more frequently than females and these spawning migrations were common during the Austral winter and fall. The movements of bonefish spawning aggregations coincided with the lunar cycle, as a network analysis revealed an increase in network size and the diversity of habitat use within our acoustic array throughout the duration of the waning moon. Our results highlighted the need for the management of the artisanal trap fishery to prevent the overharvest of bonefish during their peak spawning periods. In response to the spatiotemporal management recommendations derived from this research, the local government established an Educational Managed Marine Area that includes the atollâ€™s bonefish spawning migratory corridor adjacent to Tukuhora village and a Rahui (i.e., seasonal closure) to improve the sustainability of the fishery. Â© 2020, Springer Nature B.V.</v>
      </c>
      <c r="J702" s="41">
        <f>IF(ISNUMBER(SEARCH("Yes",'2_all_summary'!$H701)),IF(ISNUMBER(SEARCH("Yes",'2_all_summary'!F701)),1,2),IF(ISNUMBER(SEARCH("No",'2_all_summary'!F701)),4,3))</f>
        <v>4</v>
      </c>
    </row>
    <row r="703" spans="7:10" x14ac:dyDescent="0.3">
      <c r="G703" s="41"/>
      <c r="H703" s="41" t="str">
        <f>'2_all_summary'!D702</f>
        <v>Marine Protected Areas in Fiji: A critical assessment of 'Community Fisheries Management and Development Plans' as a mechanism for formalising customary MPAs, in particular LMMAs</v>
      </c>
      <c r="I703" s="41" t="str">
        <f>'2_all_summary'!E702</f>
        <v>Fiji's National Government has committed to using Marine Protected Areas (MPAs) to protect its marine environment. As Fiji is in the process of reforming its marine law, now is an opportune time to develop statutory mechanisms for establishing and regulating MPAs. This article considers the regulation of MPAs in Fiji's coastal waters - where the intersection of statutory and customary law poses particular challenges. 'Customary MPAs' already exist in Fiji's coastal environments, taking the form of tabu areas and 'Locally Managed Marine Areas' (LMMAs). Both of these are important mechanisms that any new statutory framework should incorporate and strengthen. In 2010, the draft Inshore Fisheries Decree (draft Inshore Decree) was prepared. Although the draft Inshore Decree appears to have stalled, it may yet be progressed to a final bill. Alternatively, some of the measures in it may be incorporated into another law. This article assesses one mechanism in the draft Inshore Decree that could be used to formalize customary MPAs - Community Fisheries Management and Development Plans (CFMDPs). It finds that CFMDPs demonstrate a number of strengths, in particular by supporting legal recognition of existing marine management measures. However, there are also weaknesses. Nevertheless, with refinement CFMDPs may be a useful tool for regulating Fiji's coastal MPAs. Â© 2018 Edward Elgar Publishing Ltd.</v>
      </c>
      <c r="J703" s="41">
        <f>IF(ISNUMBER(SEARCH("Yes",'2_all_summary'!$H702)),IF(ISNUMBER(SEARCH("Yes",'2_all_summary'!F702)),1,2),IF(ISNUMBER(SEARCH("No",'2_all_summary'!F702)),4,3))</f>
        <v>1</v>
      </c>
    </row>
    <row r="704" spans="7:10" x14ac:dyDescent="0.3">
      <c r="G704" s="41"/>
      <c r="H704" s="41" t="str">
        <f>'2_all_summary'!D703</f>
        <v>Evaluation of coral reef management effectiveness using conventional versus resilience-based metrics</v>
      </c>
      <c r="I704" s="41" t="str">
        <f>'2_all_summary'!E703</f>
        <v>With increasing stressors to coral reefs, defining tools that evaluate their dynamics and resilience is important to interpret system trajectories and direct conservation efforts. In this context, surveys must go beyond conventional monitoring approaches that focus on abundance and biomass of key groups and quantify metrics that better assess ecological processes and ecosystem trajectories. By measuring a variety of conventional (e.g. proportional cover of broad benthic groups, biomass of herbivorous fish) and complementary resilience-based metrics (e.g. algal turf height, coral recruitment rates, juvenile coral densities, herbivorous fish grazing rates), this study evaluated the ecosystem responses to community-based management in Fiji. The study was conducted across three paired tabu areas (periodically closed to fishing) and adjacent fished sites. Conventional metrics reflected no management effect on benthic or herbivorous fish assemblages. In contrast, the complementary metrics generally indicated positive effects of management, particularly within the benthos. Significant differences were observed for turf height (33% lower), coral recruitment rate (159% higher) and juvenile coral density (42% higher) within areas closed to fishing compared to adjacent open reefs. In addition, turf height was inversely related to coral recruitment and juvenile coral density, and longer turfs (â‰¥5 mm) were more competitive in interaction with corals. These results emphasise that conventional metrics may overlook benefits of local management to inshore reefs, and that incorporating complementary resilience-based metrics such as turf height into reef survey protocols will strengthen their capacity to predict the plausible future condition of reefs and their responses to disturbances. Â© 2017 Elsevier Ltd</v>
      </c>
      <c r="J704" s="41">
        <f>IF(ISNUMBER(SEARCH("Yes",'2_all_summary'!$H703)),IF(ISNUMBER(SEARCH("Yes",'2_all_summary'!F703)),1,2),IF(ISNUMBER(SEARCH("No",'2_all_summary'!F703)),4,3))</f>
        <v>1</v>
      </c>
    </row>
    <row r="705" spans="7:10" x14ac:dyDescent="0.3">
      <c r="G705" s="41"/>
      <c r="H705" s="41" t="str">
        <f>'2_all_summary'!D704</f>
        <v>Capacity building for tourism development in a nested social-ecological system-case study of the South Penghu Archipelago Marine National Park, Taiwan</v>
      </c>
      <c r="I705" s="41" t="str">
        <f>'2_all_summary'!E704</f>
        <v>In subnational small-island settings with a relatively undisturbed natural environment and an outmigration population, tourism development is often used as an alternative development strategy for economic and social regeneration. When such tourism development entails place-based management, such as in a marine protected area (MPA), tourism development can also be used as a strategy for alleviating the conflict between conservation and development as well as for increasing community participation. Local support and capacity building prior to tourism development are essential for involving local communities. Local communities are often complex and heterogeneous, and tourism development must be tailored to match their diverse needs. In this case study, three communities within the South Penghu Archipelago, where a marine national park and development of the tourism industry has been proposed, were investigated. This study assessed the perception of tourism development among community actors and the demands for capacity building to cope with future changes by conducting a social-ecological system (SES) analysis wherein the South Penghu MPA was considered a nested SES composed of subsystems. The subsystems focused on in this study were fishermen and nonfishermen at the functional scale and individual communities at the spatial scale. The results showed that the perceptions on tourism development varied substantially among the community actors and the different sub-SESs because of their different experiences in social-ecological interactions. Therefore, tourism development in a regional place-based management, such as in a MPA, must consider the various perceptions of such subsystems on tourism development. Rather than considering all local communities as a general unit, capacity building should be tailored to the needs of the community actors from the various sub-SESs. In addition, support from governmental agencies is essential for the success of community-based MPA policies. Â© 2016 Elsevier Ltd.</v>
      </c>
      <c r="J705" s="41">
        <f>IF(ISNUMBER(SEARCH("Yes",'2_all_summary'!$H704)),IF(ISNUMBER(SEARCH("Yes",'2_all_summary'!F704)),1,2),IF(ISNUMBER(SEARCH("No",'2_all_summary'!F704)),4,3))</f>
        <v>4</v>
      </c>
    </row>
    <row r="706" spans="7:10" x14ac:dyDescent="0.3">
      <c r="G706" s="41"/>
      <c r="H706" s="41" t="str">
        <f>'2_all_summary'!D705</f>
        <v>An institutional model for comanagement of coastal resources in fiji</v>
      </c>
      <c r="I706" s="41" t="str">
        <f>'2_all_summary'!E705</f>
        <v>In light of increasingly depleted coastal resources under the current management structure, this article explores the institutional arrangements that would be necessary in Fiji to create and implement a viable comanagement regime that would devolve some of the responsibility for management to the communities. Based on the literature concerning institutions for comanagement and the present situation and the institutional management structure in Fiji, it is recommended that government act as the catalyst by putting forth an enabling policy framework for comanagement that formally recognizes customary marine tenure. Such a policy should allow communities to derive bylaws from local rules, through shared management and technical assistance at the provincial level. At this same administrative level, planning units are recommended to coordinate government management of activities in the coastal zone. Â© 2000 Taylor &amp; Francis.</v>
      </c>
      <c r="J706" s="41">
        <f>IF(ISNUMBER(SEARCH("Yes",'2_all_summary'!$H705)),IF(ISNUMBER(SEARCH("Yes",'2_all_summary'!F705)),1,2),IF(ISNUMBER(SEARCH("No",'2_all_summary'!F705)),4,3))</f>
        <v>1</v>
      </c>
    </row>
    <row r="707" spans="7:10" x14ac:dyDescent="0.3">
      <c r="G707" s="41"/>
      <c r="H707" s="41" t="str">
        <f>'2_all_summary'!D706</f>
        <v>Leadership, social capital and incentives promote successful fisheries</v>
      </c>
      <c r="I707" s="41" t="str">
        <f>'2_all_summary'!E706</f>
        <v>One billion people depend on seafood as their primary source of protein and 25% of the world's total animal protein comes from fisheries. Yet a third of fish stocks worldwide are overexploited or depleted. Using individual case studies, many have argued that community-based co-management should prevent the tragedy of the commons because cooperative management by fishers, managers and scientists often results in sustainable fisheries. However, general and multidisciplinary evaluations of co-management regimes and the conditions for social, economic and ecological success within such regimes are lacking. Here we examine 130 co-managed fisheries in a wide range of countries with different degrees of development, ecosystems, fishing sectors and type of resources. We identified strong leadership as the most important attribute contributing to success, followed by individual or community quotas, social cohesion and protected areas. Less important conditions included enforcement mechanisms, long-term management policies and life history of the resources. Fisheries were most successful when at least eight co-management attributes were present, showing a strong positive relationship between the number of these attributes and success, owing to redundancy in management regulations. Our results demonstrate the critical importance of prominent community leaders and robust social capital, combined with clear incentives through catch shares and conservation benefits derived from protected areas, for successfully managing aquatic resources and securing the livelihoods of communities depending on them. Our study offers hope that co-management, the only realistic solution for the majority of the world's fisheries, can solve many of the problems facing global fisheries. Â©2011 Macmillan Publishers Limited. All rights reserved.</v>
      </c>
      <c r="J707" s="41">
        <f>IF(ISNUMBER(SEARCH("Yes",'2_all_summary'!$H706)),IF(ISNUMBER(SEARCH("Yes",'2_all_summary'!F706)),1,2),IF(ISNUMBER(SEARCH("No",'2_all_summary'!F706)),4,3))</f>
        <v>4</v>
      </c>
    </row>
    <row r="708" spans="7:10" x14ac:dyDescent="0.3">
      <c r="G708" s="41"/>
      <c r="H708" s="41" t="str">
        <f>'2_all_summary'!D707</f>
        <v>Collaborating for resilience: Conflict, collective action, and transformation on Cambodiaâ€™s Tonle Sap Lake</v>
      </c>
      <c r="I708" s="41" t="str">
        <f>'2_all_summary'!E707</f>
        <v>We report on outcomes and lessons learned from a 15-month initiative in Cambodiaâ€™s Tonle Sap Lake. Employing the appreciation-influence-control (AIC) model of participatory stakeholder engagement, the initiative built shared understanding of the sources of vulnerability in fisheries livelihoods and catalyzed collective action to support resilience in this valuable and productive social-ecological system. Outcomes include the transfer of a large, commercial fishing concession to community access, and resolution of a boundary dispute involving community fishery organizations in neighboring provinces. Motivated by these successes, the main national grassroots network representing fishing communities also modified its internal governance and strategy of engagement to emphasize constructive links with government and the formal NGO sector. The AIC approach, we argue, provides an effective route to enable collective action in ways that strengthen dialogue and collaboration across scales, fostering the conditions for local-level transformations that can contribute to improvement in governance. We conclude with a discussion of the broader implications for resilience practice. Â© 2014 by the author(s).</v>
      </c>
      <c r="J708" s="41">
        <f>IF(ISNUMBER(SEARCH("Yes",'2_all_summary'!$H707)),IF(ISNUMBER(SEARCH("Yes",'2_all_summary'!F707)),1,2),IF(ISNUMBER(SEARCH("No",'2_all_summary'!F707)),4,3))</f>
        <v>4</v>
      </c>
    </row>
    <row r="709" spans="7:10" x14ac:dyDescent="0.3">
      <c r="G709" s="41"/>
      <c r="H709" s="41" t="str">
        <f>'2_all_summary'!D708</f>
        <v>Community based fisheries management and fisher livelihoods: Bangladesh case studies</v>
      </c>
      <c r="I709" s="41" t="str">
        <f>'2_all_summary'!E708</f>
        <v>Poor fishers in Bangladesh have been disadvantaged by policies that favored powerful people leasing fishing rights. Community-based management was expected to improve fisher access, livelihoods, and the sustainability of fisheries. The impacts of community management in three floodplain waterbodies differed according to the environment and property rights. Where a set of fishers jointly held exclusive rights to a small enclosed lake they increased production by stocking fish and shared the returns. This strategy is productive but attracts competition for profits and fish consumption was unchanged. Access to capture fisheries in floodplain waterbodies enables the poor to catch diverse small fish for their consumption. Yet sustainability requires limits on fishing. Fish sanctuaries were respected, yet catches per day fell when more people from several villages increased fishing effort in a large wetland, while a tightly knit community restored the fishery in a smaller floodplain. Community organizations will need recognition of their long-term use rights to overcome future threats. Â© Springer Science+Business Media, LLC 2007.</v>
      </c>
      <c r="J709" s="41">
        <f>IF(ISNUMBER(SEARCH("Yes",'2_all_summary'!$H708)),IF(ISNUMBER(SEARCH("Yes",'2_all_summary'!F708)),1,2),IF(ISNUMBER(SEARCH("No",'2_all_summary'!F708)),4,3))</f>
        <v>4</v>
      </c>
    </row>
    <row r="710" spans="7:10" x14ac:dyDescent="0.3">
      <c r="G710" s="41"/>
      <c r="H710" s="41" t="str">
        <f>'2_all_summary'!D709</f>
        <v>Institutional adaptation and community-based conservation of natural resources: The cases of the Tao and Atayal in Taiwan</v>
      </c>
      <c r="I710" s="41" t="str">
        <f>'2_all_summary'!E709</f>
        <v>Traditional institutional rules, values, and beliefs help support conservation regimes of natural resources in many indigenous communities. Such traditional conservation regimes may break down as a result of influences from the outside world. This paper examines two cases in Taiwan-the Tao communities on Orchid Island and the Atayal community in Smangus. The former illustrates a process in which traditional institutions supporting local conservation broke down as a result of external influences, leading to the loss of the local community's ability to govern the use of a coastal fishery. The latter, in contrast, demonstrates how local people are able to adapt their traditional institutions to meet the challenges from the outside world while preserving a local forest. The paper concludes by examining factors that affect institutional adaptation in community-based conservation of natural resources. Â© Springer Science + Business Media, LLC 2009.</v>
      </c>
      <c r="J710" s="41">
        <f>IF(ISNUMBER(SEARCH("Yes",'2_all_summary'!$H709)),IF(ISNUMBER(SEARCH("Yes",'2_all_summary'!F709)),1,2),IF(ISNUMBER(SEARCH("No",'2_all_summary'!F709)),4,3))</f>
        <v>4</v>
      </c>
    </row>
    <row r="711" spans="7:10" x14ac:dyDescent="0.3">
      <c r="G711" s="41"/>
      <c r="H711" s="41" t="str">
        <f>'2_all_summary'!D710</f>
        <v>INSTITUTIONS FOR SOLVING COMMONS PROBLEMS: Lessons and Implications for Institutional Design</v>
      </c>
      <c r="I711" s="41" t="str">
        <f>'2_all_summary'!E710</f>
        <v>The public-choice-inspired research program associated with Elinor Ostrom and her collaborators identified eight design principles, noting that they characterize robust institutions for communities managing common-pool resources such as forests or fisheries. Ostromâ€™s principles for sustainable community-based natural resource management have emerged as an important contribution to applied research on governance in general. Since then, many studies have explicitly or implicitly assessed these design principles. This chapter reviews the principles, surveys the studies that have revisited and evaluated them, and discusses some of the implications of this line of research, at both the theoretical-methodological level and the applied level. Â© Oxford University Press 2019. All rights reserved.</v>
      </c>
      <c r="J711" s="41">
        <f>IF(ISNUMBER(SEARCH("Yes",'2_all_summary'!$H710)),IF(ISNUMBER(SEARCH("Yes",'2_all_summary'!F710)),1,2),IF(ISNUMBER(SEARCH("No",'2_all_summary'!F710)),4,3))</f>
        <v>4</v>
      </c>
    </row>
    <row r="712" spans="7:10" x14ac:dyDescent="0.3">
      <c r="G712" s="41"/>
      <c r="H712" s="41" t="str">
        <f>'2_all_summary'!D711</f>
        <v>Multiple drivers of local (non-) compliance in community-based marine resource management: Case studies from the South Pacific</v>
      </c>
      <c r="I712" s="41" t="str">
        <f>'2_all_summary'!E711</f>
        <v>The outcomes of marine conservation and related management interventions depend to a large extent on people's compliance with these rule systems. In the South Pacific, community-based marine resource management (CBMRM) has gained wide recognition as a strategy for the sustainable management of marine resources. In current practice, CBMRM initiatives often build upon customary forms of marine governance, integrating scientific advice and management principles in collaboration with external partners. However, diverse socio-economic developments as well as limited legal mandates can challenge these approaches. Compliance with and effective (legally-backed) enforcement of local management strategies constitute a growing challenge for communities-often resulting in considerable impact on the success or failure of CBMRM. Marine management arrangements are highly dynamic over time, and similarly compliance with rule systems tends to change depending on context. Understanding the factors contributing to (non-) compliance in a given setting is key to the design and function of adaptive management approaches. Yet, few empirical studies have looked in depth into the dynamics around local (non-) compliance with local marine tenure rules under the transforming management arrangements. Using two case studies from Solomon Islands and Fiji, we investigate what drives local (non-) compliance with CBMRM and what hinders or supports its effective enforcement. The case studies reveal that non-compliance is mainly driven by: (1) diminishing perceived legitimacy of local rules and rule-makers; (2) increased incentives to break rules due to market access and/ or lack of alternative income; and (3) relatively weak enforcement of local rules (i.e., low perceptions of risk from sanctions for rule-breaking). These drivers do not stand alone but can act together and add up to impair effective management. We further analyze how enforcement of CBMRM is challenged through a range of institutional; socio-cultural and technical/financial constraints, which are in parts a result of the dynamism and ongoing transformations of management arrangements. Our study underlines the importance of better understanding and contextualizing marine resource management processes under dynamic conditions for an improved understanding of compliance in a particular setting. Â© 2017 Rohe, Aswani, SchlÃ¼ter and Ferse.</v>
      </c>
      <c r="J712" s="41">
        <f>IF(ISNUMBER(SEARCH("Yes",'2_all_summary'!$H711)),IF(ISNUMBER(SEARCH("Yes",'2_all_summary'!F711)),1,2),IF(ISNUMBER(SEARCH("No",'2_all_summary'!F711)),4,3))</f>
        <v>1</v>
      </c>
    </row>
    <row r="713" spans="7:10" x14ac:dyDescent="0.3">
      <c r="G713" s="41"/>
      <c r="H713" s="41" t="str">
        <f>'2_all_summary'!D712</f>
        <v>Community-based coastal resource management in the Philippines: A case study</v>
      </c>
      <c r="I713" s="41" t="str">
        <f>'2_all_summary'!E712</f>
        <v>[No abstract available]</v>
      </c>
      <c r="J713" s="41">
        <f>IF(ISNUMBER(SEARCH("Yes",'2_all_summary'!$H712)),IF(ISNUMBER(SEARCH("Yes",'2_all_summary'!F712)),1,2),IF(ISNUMBER(SEARCH("No",'2_all_summary'!F712)),4,3))</f>
        <v>4</v>
      </c>
    </row>
    <row r="714" spans="7:10" x14ac:dyDescent="0.3">
      <c r="G714" s="41"/>
      <c r="H714" s="41" t="str">
        <f>'2_all_summary'!D713</f>
        <v>Density-dependent recruitment of Puntius sophore in floodplain waterbodies in Bangladesh</v>
      </c>
      <c r="I714" s="41" t="str">
        <f>'2_all_summary'!E713</f>
        <v>Recruitment of Puntius sophore in floodplain waters of Bangladesh was strongly density-dependent at a range of high stock densities and can be described by a Ricker model. Recruitment at low stock density was correlated strongly with waterbody fertility measured in terms of nitrate concentration. The implications of these results are discussed in terms of community-based management. (C) 2000 The Fisheries Society of the British Isles.</v>
      </c>
      <c r="J714" s="41">
        <f>IF(ISNUMBER(SEARCH("Yes",'2_all_summary'!$H713)),IF(ISNUMBER(SEARCH("Yes",'2_all_summary'!F713)),1,2),IF(ISNUMBER(SEARCH("No",'2_all_summary'!F713)),4,3))</f>
        <v>4</v>
      </c>
    </row>
    <row r="715" spans="7:10" x14ac:dyDescent="0.3">
      <c r="G715" s="41"/>
      <c r="H715" s="41" t="str">
        <f>'2_all_summary'!D714</f>
        <v>Assessment of the stock status of small-scale and multi-gear fisheries resources in the tropical Eastern Pacific region</v>
      </c>
      <c r="I715" s="41" t="str">
        <f>'2_all_summary'!E714</f>
        <v>Small-scale multi-gear fisheries contribute half of global fisheries landings but are generally data-poor, hindering their assessment and management. Aiming to overcome various existing challenges, we used two complementary length-based approaches to assess the status of three main target species in the small-scale fisheries of Eastern Pacific countries: Spotted rose snapper Lutjanus guttatus, Pacific sierra Scomberomorus sierra, and Pacific bearded Brotula clarkae, using length-frequency catch data (LFCD) from the Colombian Pacific coast. Two data sources â€“ official governmental data and community-based monitoring from a non-government organization â€“ were used to estimate two sets of stock indicators: one based on the derivation of growth and mortality parameters from modal progression, catch curve analysis and a yield-per-recruit model using TropFishR; and the second based on the relative contribution of fish sizes with regard to proposed reference values for healthy stocks. Growth estimates differed between data sources and exhibited large confidence intervals, indicating an overall high uncertainty underlying the LFCD revealed through a novel bootstrapped approach. Estimated values of stock indicators, exploitation rate, fishing mortality and size-proportions converged in suggesting a state of heavy to over-exploitation for the three assessed species, although differences were observed among data sources that we attribute mainly to fisheries selectivity and sampling design. In order to improve future assessments of stocks in multi-gear and data-poor contexts, estimations of fleet-specific selectivity should be used to reconstruct LFCD prior to analyses. Additionally, sampling design should be based on fishing effort distribution among gears and areas and, when feasible, fishery-independent data on stock conditions should be included. Â© 2018 Elsevier B.V.</v>
      </c>
      <c r="J715" s="41">
        <f>IF(ISNUMBER(SEARCH("Yes",'2_all_summary'!$H714)),IF(ISNUMBER(SEARCH("Yes",'2_all_summary'!F714)),1,2),IF(ISNUMBER(SEARCH("No",'2_all_summary'!F714)),4,3))</f>
        <v>4</v>
      </c>
    </row>
    <row r="716" spans="7:10" x14ac:dyDescent="0.3">
      <c r="G716" s="41"/>
      <c r="H716" s="41" t="str">
        <f>'2_all_summary'!D715</f>
        <v>Role of Marine National Park for Sustainable Livelihoods of Artisan Fisherfolk: A Case Study of MNP, Jamnagar</v>
      </c>
      <c r="I716" s="41" t="str">
        <f>'2_all_summary'!E715</f>
        <v>Over the past few decades, marine conservation has become a global concern due to increasing anthropogenic activities in the vicinity of coastal areas, which has led to the development of the concept of Marine Protected Areas (MPAs) for the conservation of marine ecology and its biodiversity. Conservation and acceptance of MPAs can only be achieved if coastal communities and fisherfolk are included as significant stakeholders because MPAs have direct relevance to their livelihood. To capture their acceptance towards the Gulf of Kachchh Marine National Park (MNP), Jamnagar, artisanal fisherfolk fishing in and around the MNP were surveyed to determine whether the presence of a wellmanaged MNP has any positive effects on the adjacent fishing communities since its establishment. The survey was carried out at six sites along the coast of southern Gulf of Kachchh (Sachana, Jodiya, Sikka, Salaya, Arambada, and Bet Dwarka) using structured questionnaires. The findings showed that the total fish catch was observed to increase over the years, but there has been a perceived decline in total catch in recent years. Similarly, while the total fish catch data recorded an increasing trend, discussions with the fisherfolk revealed a sharp decline in â€•catch per unit effortâ€– in recent years. Fisherfolk from all the study sites showed interest in the development of the MNP and were keen to be involved in conservation planning and the management of the MNP. Â© Magotra, Pandey, Kumar, Gupta, Kaushik and Parikh 2020.</v>
      </c>
      <c r="J716" s="41">
        <f>IF(ISNUMBER(SEARCH("Yes",'2_all_summary'!$H715)),IF(ISNUMBER(SEARCH("Yes",'2_all_summary'!F715)),1,2),IF(ISNUMBER(SEARCH("No",'2_all_summary'!F715)),4,3))</f>
        <v>4</v>
      </c>
    </row>
    <row r="717" spans="7:10" x14ac:dyDescent="0.3">
      <c r="G717" s="41"/>
      <c r="H717" s="41" t="str">
        <f>'2_all_summary'!D716</f>
        <v>Perceptions of access and benefits from community-based aquaculture through Photovoice: A case study within a locally managed marine area in Madagascar</v>
      </c>
      <c r="I717" s="41" t="str">
        <f>'2_all_summary'!E716</f>
        <v>Small-scale fishers face a range of local and global environmental pressures including declining fish stocks and climate change. In coastal southwest Madagascar, community-based aquaculture (CBA) projects have been established within a locally managed marine area (LMMA) to provide alternative income streams for small-scale fishing communities and support community efforts in reducing local fishing pressures. This study focused on understanding community perceptions of both access to, and benefits from, two CBA projects within the Velondriake LMMA involving seaweed and sea cucumber aquaculture. Participants included seaweed farmers, sea cucumber farmers, and non-farmers, and research considered the impacts of the projects at the individual and community level. Participatory field research was conducted in Tampolove, Madagascar during 2018 using an adapted Photovoice method with participant-based photos and in-depth interviews. The integration of CBA projects into the LMMA resulted in a new governance model, with the aquaculture sites requiring â€˜private accessâ€™ within a historically â€˜open-accessâ€™ setting. Results showed that community members accepted this access change for the community's coastal area, with aquaculture benefits including more predictable income generation and benefit-sharing across the community, appearing to outweigh the loss of access to part of their traditional fishing grounds. However, further research is required to better understand how women and other marginalised community members are affected. Due to the benefits cited by community members, the CBA-LMMA model may have applicability to other coastal community settings in the Western Indian Ocean (WIO) where there is both a need and opportunity for positive alignment of community-based alternative livelihoods and marine conservation. Â© 2022</v>
      </c>
      <c r="J717" s="41">
        <f>IF(ISNUMBER(SEARCH("Yes",'2_all_summary'!$H716)),IF(ISNUMBER(SEARCH("Yes",'2_all_summary'!F716)),1,2),IF(ISNUMBER(SEARCH("No",'2_all_summary'!F716)),4,3))</f>
        <v>4</v>
      </c>
    </row>
    <row r="718" spans="7:10" x14ac:dyDescent="0.3">
      <c r="G718" s="41"/>
      <c r="H718" s="41" t="str">
        <f>'2_all_summary'!D717</f>
        <v>Vaccination rates for pandemic influenza among pregnant women: An early observation from Chennai, South India</v>
      </c>
      <c r="I718" s="41" t="str">
        <f>'2_all_summary'!E717</f>
        <v>Context: World Health organization considers pregnancy as an important risk factor for severe illness due to pandemic influenza and recommends better vaccination coverage for them. Aims: This study was initiated to observe the vaccination rates among pregnant women in Chennai during 2 months following the availability of influenza vaccine in the region. Settings and Design: An urban community-based setting. Questionnaire-based observational study design. Materials and Methods: Pregnant women residing in Chennai selected by simple random sampling formed the study population. The study was conducted from 15 th to 30 th November 2010. Each pregnant woman was interviewed using a uniform questionnaire. Statistical Analysis Used: Characteristics between vaccinated and unvaccinated participants were compared using the Chi-square test or the Fisher exact test for categorical variables and Studentâ€²s t-test or Mann-Whitney U test for continuous variables. Results: 140 pregnant women were interviewed during the study period. The mean age of study participants was 25 years (range 21-35 years). 55% were less than 26 years of age and 65% were home makers. 32% had no basic school education. Of the 29 women with co-morbidities, 15 had gestational diabetes, 13 hypertension, 7 pre-eclampsia, and 7 had bronchial asthma. Fifty-eight had anemia diagnosed earlier or during current pregnancy. 32 (22.8%) were given advice to get vaccinated for pandemic influenza of which 18 (12.8%) received the vaccine. Conclusions: Observations on vaccination rates for pandemic influenza among pregnant women in Chennai, 2 months after the initiation of vaccination program is not encouraging.</v>
      </c>
      <c r="J718" s="41">
        <f>IF(ISNUMBER(SEARCH("Yes",'2_all_summary'!$H717)),IF(ISNUMBER(SEARCH("Yes",'2_all_summary'!F717)),1,2),IF(ISNUMBER(SEARCH("No",'2_all_summary'!F717)),4,3))</f>
        <v>4</v>
      </c>
    </row>
    <row r="719" spans="7:10" x14ac:dyDescent="0.3">
      <c r="G719" s="41"/>
      <c r="H719" s="41" t="str">
        <f>'2_all_summary'!D718</f>
        <v>Community based ecological mangrove rehabilitation (CBEMR) in Indonesia: From small (12-33 ha) to medium scales (400 ha) with pathways for adoption at larger scales (&gt;5000 ha)</v>
      </c>
      <c r="I719" s="41" t="str">
        <f>'2_all_summary'!E718</f>
        <v>While successful examples of large-scale (5 000-10 000 ha) ecological wetland/mangrove rehabilitation projects exist worldwide, mangrove rehabilitation efforts in Indonesia, both large and small, have mainly failed. The majority of projects (both government programs and non-government initiatives) have oversimplified the technical processes of mangrove rehabilitation, favouring the direct planting of a restricted subset of mangrove species (from the family Rhizophoracea), commonly in the lower half of the intertidal system (from Mean Sea Level down to Lowest Atmospheric Tide) where mangroves, by and large, do not naturally grow. Aside from lack of appropriate technical assessment, these lower inter-tidal mudflats are often targeted for rehabilitation because true degraded mangrove forests are frequently linked to tenurial issues that require significant effort and investment to resolve. Ecological Mangrove Rehabilitation (EMR) has been implemented and well documented for the past several decades in New World mangrove systems (Lewis, 2005, 2009b) and was selected as a best practice for adaptation and trials in Indonesia. Whereas in the US, the five-step process primarily focuses on biophysical assessments and eco-hydrological repair, when applied to the Indonesian scenario, EMR requires both lower-cost biophysical approaches and greater attention to socio-cultural-political approaches common in sustainable development and coastal resource management programs. The adaptation of EMR was initially tested in small-scale projects, ranging from 12-33 ha in sites from the islands of Sumatera and Sulawesi. Biophysical adaptations included use of low-cost biophysical assessment methods, reliance on manual labour, strategic breaching of aquaculture ponds dike walls, manual construction of tidal channels, and human assisted propagule dispersal while socio-political adaptations included land tenure settlement, increased use of training of trainers programs, gender assessments and sensitisation, enhanced community organising, coordination with numerous government agencies and participatory monitoring. Initial projects succeeded in rehabilitating mangrove coverage and diversity, while catalysing community-based or collaborative management. The most recent Community Based Ecological Mangrove Rehabilitation (CBEMR) project took place on Tanakeke Island, South Sulawesi, where 1776 ha of mangroves were reduced to approximately 576 ha over two decades due to development of 1200 ha of aquaculture ponds. The proven effectiveness of the CBEMR process at small and medium scales relies on its ability to resolve both biophysical and socio-political issues underscoring mangrove forest degradation in Indonesia. If and when this is applied to large-scale restoration, it is sure that continued attention will need to be paid to both biophysical and socio-political approaches. Â© Author(s) 2014.</v>
      </c>
      <c r="J719" s="41">
        <f>IF(ISNUMBER(SEARCH("Yes",'2_all_summary'!$H718)),IF(ISNUMBER(SEARCH("Yes",'2_all_summary'!F718)),1,2),IF(ISNUMBER(SEARCH("No",'2_all_summary'!F718)),4,3))</f>
        <v>4</v>
      </c>
    </row>
    <row r="720" spans="7:10" x14ac:dyDescent="0.3">
      <c r="G720" s="41"/>
      <c r="H720" s="41" t="str">
        <f>'2_all_summary'!D719</f>
        <v>Community-based management induces rapid recovery of a high-value tropical freshwater fishery</v>
      </c>
      <c r="I720" s="41" t="str">
        <f>'2_all_summary'!E719</f>
        <v>Tropical wetlands are highly threatened socio-ecological systems, where local communities rely heavily on aquatic animal protein, such as fish, to meet food security. Here, we quantify how a 'win-win' community-based resource management program induced stock recovery of the world's largest scaled freshwater fish (Arapaima gigas), providing both food and income. We analyzed stock assessment data over eight years and examined the effects of protected areas, community-based management, and landscape and limnological variables across 83 oxbow lakes monitored along a âˆ¼500-km section of the JuruÃ¡ River of Western Brazilian Amazonia. Patterns of community management explained 71.8% of the variation in arapaima population sizes. Annual population counts showed that protected lakes on average contained 304.8 (Â±332.5) arapaimas, compared to only 9.2 (Â±9.8) in open-access lakes. Protected lakes have become analogous to a high-interest savings account, ensuring an average annual revenue of US$10,601 per community and US$1046.6 per household, greatly improving socioeconomic welfare. Arapaima management is a superb window of opportunity in harmonizing the co-delivery of sustainable resource management and poverty alleviation. We show that arapaima management deserves greater attention from policy makers across Amazonian countries, and highlight the need to include local stakeholders in conservation planning of Amazonian floodplains. Â© 2016 The Author(s).</v>
      </c>
      <c r="J720" s="41">
        <f>IF(ISNUMBER(SEARCH("Yes",'2_all_summary'!$H719)),IF(ISNUMBER(SEARCH("Yes",'2_all_summary'!F719)),1,2),IF(ISNUMBER(SEARCH("No",'2_all_summary'!F719)),4,3))</f>
        <v>4</v>
      </c>
    </row>
    <row r="721" spans="7:10" x14ac:dyDescent="0.3">
      <c r="G721" s="41"/>
      <c r="H721" s="41" t="str">
        <f>'2_all_summary'!D720</f>
        <v>Balancing ecology, economy and culture in fisheries policy: Participatory research in the Western Mediterranean demersal fisheries management plan</v>
      </c>
      <c r="I721" s="41" t="str">
        <f>'2_all_summary'!E720</f>
        <v>Fishing communities in the Mediterranean Sea face challenges in dealing with Common Fisheries Policy (CFP) ecosystem-based management measures aimed at reducing fishing effort and implementing partial closures of fisheries. The Participatory Action Research method is used here as a â€œpilot experienceâ€ to gather reactions from fishers, scientists and fisheries managers to the Western Mediterranean Multi-Annual Demersal Fisheries Plan (WM MAP) by identifying needs and concerns, but also alternatives to maintain the viability of the fishery. The data gathering process consisted on a structured questionnaire administered during a workshop to 40 stakeholders involved in Spanish fisheries in the Mediterranean, followed by an open discussion session. The results show that fishers disagree with the new regulations, which they perceive as yet another layer of restrictive regulations for an industry that faces major challenges and currently has low profitability, whereas scientists tended to agree more with the WM MAP than the administration or the fishers. Nevertheless, all stakeholders agree that the values of the cultural heritage of fisheries and the exploration of alternative marketing systems should balance the productivity-based approach to fisheries policies followed so far, that have shown signs of failure. According to stakeholder perceptions, this would improve the economic and social viability of fisheries, as well as highlight the value of fishing activity and its social prestige. Integrating the value of cultural heritage and post-production processes into the CFP would improve stakeholder involvement in fisheries policies. Through participatory research methods the ecosystem-based management approach could be embedded in a community-based approach, integrating its social actors in a proactive attitude and considering fisheries as a human activity socially and culturally rooted in the environment, which would enhance the effective implementation of fisheries policies. Â© 2021 The Authors</v>
      </c>
      <c r="J721" s="41">
        <f>IF(ISNUMBER(SEARCH("Yes",'2_all_summary'!$H720)),IF(ISNUMBER(SEARCH("Yes",'2_all_summary'!F720)),1,2),IF(ISNUMBER(SEARCH("No",'2_all_summary'!F720)),4,3))</f>
        <v>4</v>
      </c>
    </row>
    <row r="722" spans="7:10" x14ac:dyDescent="0.3">
      <c r="G722" s="41"/>
      <c r="H722" s="41" t="str">
        <f>'2_all_summary'!D721</f>
        <v>Quantifying Variability in Four U.S. Streams Using a Long-Term Dataset: Patterns in Biotic Endpoints</v>
      </c>
      <c r="I722" s="41" t="str">
        <f>'2_all_summary'!E721</f>
        <v>Effective water resources assessment and management requires quantitative information on the variability of ambient and biological conditions in aquatic communities. Although it is understood that natural systems are variable, robust estimates of long-term variation in community-based structure and function metrics are rare in U.S. waters. We used a multi-year, seasonally sampled dataset from multiple sites (nÂ =Â 5â€“6) in four streams (Codorus Creek, PA; Leaf River, MS; McKenzie and Willamette Rivers, OR) to examine spatial and temporal variation in periphyton chlorophyll a, and fish and macroinvertebrate metrics commonly used in bioassessment programs. Within-site variation of macroinvertebrate metrics and benthic chlorophyll a concentration showed coefficient of variation ranging from 16 to 136Â %. Scale-specific variability patterns (stream-wide, season, site, and site-season patterns) in standardized biotic endpoints showed that within-site variability patterns extended across sites with variability greatest in chlorophyll a and lowest in Hilsenhoffâ€™s Biotic Index. Across streams, variance components models showed that variance attributed to the interaction of space and time and sample variance accounted for the majority of variation in macroinvertebrate metrics and chlorophyll a, while most variation in fish metrics was attributed to sample variance. Clear temporal patterns in measured endpoints were rare and not specific to any one stream or assemblage, while apparent shifts in metric variability related to point source discharges were seen only in McKenzie River macroinvertebrate metrics in the fall. Results from this study demonstrate the need to consider and understand spatial, seasonal, and longer term variability in the development of bioassessment programs and subsequent decisions. Â© 2015, Springer Science+Business Media New York.</v>
      </c>
      <c r="J722" s="41">
        <f>IF(ISNUMBER(SEARCH("Yes",'2_all_summary'!$H721)),IF(ISNUMBER(SEARCH("Yes",'2_all_summary'!F721)),1,2),IF(ISNUMBER(SEARCH("No",'2_all_summary'!F721)),4,3))</f>
        <v>4</v>
      </c>
    </row>
    <row r="723" spans="7:10" x14ac:dyDescent="0.3">
      <c r="G723" s="41"/>
      <c r="H723" s="41" t="str">
        <f>'2_all_summary'!D722</f>
        <v>The panglima laot of Aceh: A case study in large-scale community-based marine management after the 2004 Indian Ocean tsunami</v>
      </c>
      <c r="I723" s="41" t="str">
        <f>'2_all_summary'!E722</f>
        <v>Abstract Despite dating back over 400 years the relevance of traditional fisheries management in Aceh, Indonesia, still remains high. Aceh was, however, greatly affected by the December 2004 Indian Ocean tsunami that claimed an estimated 167,000 lives, including 14,000 fishermen and 59 of the 193 traditional marine leaders (Panglima Laot). This tragic loss of life was accompanied by a substantial loss of local knowledge, such as the locations of hazardous fishing grounds. In this study we describe an innovative project that sought to rebuild a post-tsunami fisheries sector by re-engaging and empowering the Panglima Laot. During April-June 2008 GPS (global positioning system) sounding devices were installed on 53 local fishing boats and hazardous fishing areas mapped based on local knowledge, and shared amongst fishermen. During July-December 2008 nearly five million GPS data points were collected, from which detailed bathymetric maps were produced and shared between fishermen and Aceh government officials. Significant project outputs included a map of fishing areas over 20,000-km2, which included three new seamounts, one of which expanded Aceh's provincial boundary by &amp;gt;-1.3 million ha, and a Panglima Laot decree that reduced fishing in hazardous areas of high coral density by 23.3%. Our findings have wide applicability. Locally, the introduction of GPS technology and sharing of traditional knowledge resulted in fishermen developing and implementing their own management strategies and demonstrating their ability to stay out of restricted areas. Provincially, this project provided a framework through which government agencies and academic institutions could effectively engage with local customary leaders and their fishing communities. Â© 2012 Fauna &amp;amp; Flora International.</v>
      </c>
      <c r="J723" s="41">
        <f>IF(ISNUMBER(SEARCH("Yes",'2_all_summary'!$H722)),IF(ISNUMBER(SEARCH("Yes",'2_all_summary'!F722)),1,2),IF(ISNUMBER(SEARCH("No",'2_all_summary'!F722)),4,3))</f>
        <v>4</v>
      </c>
    </row>
    <row r="724" spans="7:10" x14ac:dyDescent="0.3">
      <c r="G724" s="41"/>
      <c r="H724" s="41" t="str">
        <f>'2_all_summary'!D723</f>
        <v>Prevalence of Hepatitis B in Insular Regions of Southeast China: A Community-Based Study</v>
      </c>
      <c r="I724" s="41" t="str">
        <f>'2_all_summary'!E723</f>
        <v>Objective: Hepatitis B virus (HBV) infection remains a significant public health problem. The purpose of this study was to investigate the seroepidemiology of HBV in people living in the insular regions, and to provide the most recent baseline data for planning and monitoring of health. Methods: A cross-sectional, community-based survey was conducted without age restriction, on two isolated islands, Zhoushan and Yuhuan, China. The study sample was selected by random multistage cluster sampling. Serological samples and demographic information were collected from 15878 participants. Results: The prevalences of anti-HBV core antibody (anti-HBc), hepatitis B virus surface antigen (HBsAg), and anti-HBV surface antibody (anti-HBs) were 33.1, 10.4, and 56.1%, respectively. We found statistically significant differences of HBV markers in men versus women (P&lt;0.01). The prevalence of HBV infection increased with age. There were significant differences in the rates of HBsAg and anti-HBc positivity between the two islands (P&lt;0.01). Alanine aminotransferase (ALT) levels were elevated (&gt;38 IU/L) in 15.6% and 7.2% of the HBsAg-positive and negative groups, respectively. Elevated ALT levels were significantly higher in males (12.0%) compared with females (5.8%) (P&lt;0.01). The Î±-fetoprotein (AFP) positivity rate was 0.6% in HBsAg-positive participants over the age of 30. Conclusion: Due to the geographic location, we found that the HBV prevalence and potential for the development of hepatocellular carcinoma remained high in insular regions of southeast China, and are far above the national figures. Although a vaccination program has been in effect over the last 20 years, several additional measures should be adopted by the government to limit the spread of hepatitis B. These include the management of high risk persons and the floating population living on the islands, expansion of the immune population, and increased health education for fisherman. Â© 2013 Chen et al.</v>
      </c>
      <c r="J724" s="41">
        <f>IF(ISNUMBER(SEARCH("Yes",'2_all_summary'!$H723)),IF(ISNUMBER(SEARCH("Yes",'2_all_summary'!F723)),1,2),IF(ISNUMBER(SEARCH("No",'2_all_summary'!F723)),4,3))</f>
        <v>4</v>
      </c>
    </row>
    <row r="725" spans="7:10" x14ac:dyDescent="0.3">
      <c r="G725" s="41"/>
      <c r="H725" s="41" t="str">
        <f>'2_all_summary'!D724</f>
        <v>Using reef fish movement to inform marine reserve design</v>
      </c>
      <c r="I725" s="41" t="str">
        <f>'2_all_summary'!E724</f>
        <v>[No abstract available]</v>
      </c>
      <c r="J725" s="41">
        <f>IF(ISNUMBER(SEARCH("Yes",'2_all_summary'!$H724)),IF(ISNUMBER(SEARCH("Yes",'2_all_summary'!F724)),1,2),IF(ISNUMBER(SEARCH("No",'2_all_summary'!F724)),4,3))</f>
        <v>1</v>
      </c>
    </row>
    <row r="726" spans="7:10" x14ac:dyDescent="0.3">
      <c r="G726" s="41"/>
      <c r="H726" s="41" t="str">
        <f>'2_all_summary'!D725</f>
        <v>Assessing the small-scale shark fishery of Madagascar through community-based monitoring and knowledge</v>
      </c>
      <c r="I726" s="41" t="str">
        <f>'2_all_summary'!E725</f>
        <v>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(2007â€“2012). An estimated 20 species of shark were recorded, of which 31% (nÂ =Â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104,000Â yearâˆ’1, whilst estimates using national export and import of dried shark fin from Madagascar, and shark length data in this study, put total landings between 78,000 and 471,851Â yearâˆ’1.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Â© 2016 Elsevier B.V.</v>
      </c>
      <c r="J726" s="41">
        <f>IF(ISNUMBER(SEARCH("Yes",'2_all_summary'!$H725)),IF(ISNUMBER(SEARCH("Yes",'2_all_summary'!F725)),1,2),IF(ISNUMBER(SEARCH("No",'2_all_summary'!F725)),4,3))</f>
        <v>4</v>
      </c>
    </row>
    <row r="727" spans="7:10" x14ac:dyDescent="0.3">
      <c r="G727" s="41"/>
      <c r="H727" s="41" t="str">
        <f>'2_all_summary'!D726</f>
        <v>Madagascar</v>
      </c>
      <c r="I727" s="41" t="str">
        <f>'2_all_summary'!E726</f>
        <v>Madagascarâ€™s extensive coastline supports a rapidly growing coastal population in both urban and rural areas. Habitats include corals reefs, mangroves, seagrass beds estuarine mud flats, rocky shores, and sandy beaches. Small-scale fisheries are the primary source of nutrition and income for coastal communities, particularly in western Madagascar, and they target a broad range of fish and invertebrates. There is a long history of overfishing for small-scale fisheries in Madagascar, with many being overexploited and some close to collapse. The absence of small-scale fisheries management has led to a rapid rise in community-based initiatives with technical support provided by international and national nongovernmental organizations (NGOs). Global climate change is predicted to affect the marine and coastal environments of Madagascar through changes in many abiotic factors. Madagascar is ranked as one of the tropical coastal nations with the lowest adaptive capacity and highest vulnerability to climate change. Given the forecast trends, climate change represents a critical threat to food security for many of the islandâ€™s coastal communities. Communities dependent on coral reef fisheries are likely to see the most marked declines in fisheries productivity. When combined with projected increases in coastal population, it is likely that the nutritional requirements of marine resource-dependent coastal communities in south-west Madagascar will no longer be met by small-scale fisheries by 2050. There is a critical need to identify and implement strategies to enable Madagascarâ€™s small-scale fishing communities to adapt to climate change over the coming decades. Recommendations provided focus on increasing the socio-ecological resilience of coastal and marine ecosystems and the communities that depend on them. Â© 2019 Elsevier Ltd. All rights reserved.</v>
      </c>
      <c r="J727" s="41">
        <f>IF(ISNUMBER(SEARCH("Yes",'2_all_summary'!$H726)),IF(ISNUMBER(SEARCH("Yes",'2_all_summary'!F726)),1,2),IF(ISNUMBER(SEARCH("No",'2_all_summary'!F726)),4,3))</f>
        <v>4</v>
      </c>
    </row>
    <row r="728" spans="7:10" x14ac:dyDescent="0.3">
      <c r="G728" s="41"/>
      <c r="H728" s="41" t="str">
        <f>'2_all_summary'!D727</f>
        <v>Perceptions of obvious and disruptive climate change: Community-based risk assessment for two native villages in Alaska</v>
      </c>
      <c r="I728" s="41" t="str">
        <f>'2_all_summary'!E727</f>
        <v>This work operationalizes the determinants of climate change risk, exposure and vulnerability, through the perceptions held by Native hunters, fishers, and gatherers in Savoonga and Shaktoolik, Alaska. Informed by their skill, experience, and the traditional knowledge of their elders, hunters, fishers, and gatherers in these communities are astute observers of their environment and environmental change. A questionnaire is used to sort and rank their perceptions of the most obvious and disruptive elements of climate change as representations of exposure and vulnerability, respectively. Results represent the relative strength and significance of those perceptions of environmental change. In addition to other changes, storms are among the most obvious and disruptive impacts of climate change to respondents in both communities, while changes to sea ice tend to be more disruptive in Savoonga, a more ice-obligate culture, than Shaktoolik. Changes on the tundra are more obvious in Shaktoolik, but is the least disruptive category of change in both villages. Changes along the coast were both obvious and disruptive, albeit more so in Shaktoolik than Savoonga. The findings suggest that traditional ecological knowledge is a valuable source of information to access perceptions of risk, and develop climate risk management and adaptation plans. The questionnaire design and statistical methodology may be of interest to those working on community-based adaptation and risk assessment projects in high-risk, poor, and marginalized Native communities with small populations. Â© 2015 by the authors.</v>
      </c>
      <c r="J728" s="41">
        <f>IF(ISNUMBER(SEARCH("Yes",'2_all_summary'!$H727)),IF(ISNUMBER(SEARCH("Yes",'2_all_summary'!F727)),1,2),IF(ISNUMBER(SEARCH("No",'2_all_summary'!F727)),4,3))</f>
        <v>4</v>
      </c>
    </row>
    <row r="729" spans="7:10" x14ac:dyDescent="0.3">
      <c r="G729" s="41"/>
      <c r="H729" s="41" t="str">
        <f>'2_all_summary'!D728</f>
        <v>An overview of fishing rights</v>
      </c>
      <c r="I729" s="41" t="str">
        <f>'2_all_summary'!E728</f>
        <v>Coastal state management of marine harvests within 200-mile Exclusive Economic Zones was a new and innovative process during the period from the late 1970s through the 1980s. The spread of conservation-focused harvest management was a key step in the evolution of fishing rights, followed in some nations by a second step of creating more exclusive, individual or group fishing rights. The three main forms of more exclusive fishing rights - limited entry permits, individual fishing quotas (IFQs), and local community-based or co-operative harvesting - vary widely in content and detail. But, when successful, they all increase the economic efficiency of fisheries, and they reshape the economic and political landscape of fisheries. All three types, but particularly IFQs, may initiate radical changes in the economic organization of the fishery, ultimately changing who fishes, where and when they fish, the products sold, the balance of power among industry sectors, incentives to support conservation, the size of incomes from fishing, and the location of shore-side economic activity. Changes of this sort are bound to provoke controversy. The controversies over fishing rights take three forms: Disagreements over the meaning and intent of fishing rights, disputes over the distribution of rights and associated economic gain, and concern for disruptions imposed on people who are dependent on the "old order". This paper provides a short review of the underlying concepts, rights systems, and current controversies concerning fishing rights. Â© Springer 2006.</v>
      </c>
      <c r="J729" s="41">
        <f>IF(ISNUMBER(SEARCH("Yes",'2_all_summary'!$H728)),IF(ISNUMBER(SEARCH("Yes",'2_all_summary'!F728)),1,2),IF(ISNUMBER(SEARCH("No",'2_all_summary'!F728)),4,3))</f>
        <v>4</v>
      </c>
    </row>
    <row r="730" spans="7:10" x14ac:dyDescent="0.3">
      <c r="G730" s="41"/>
      <c r="H730" s="41" t="str">
        <f>'2_all_summary'!D729</f>
        <v>Communityâ€based coral reef management on San Salvador Island, the Philippines</v>
      </c>
      <c r="I730" s="41" t="str">
        <f>'2_all_summary'!E729</f>
        <v>The Marine Conservation Project for San Salvador Island, Zambales (MCPSS) was initiated in 1988. The primary goal was to organize a communityâ€based marine resource management scheme for the island community. This paper provides an overview of the MCPSS, a profile of the site, the means of implementation, and results from the first 2 years of work with lessons for similar programs. The MCPSS has succeeded in establishing a municipal marine park with a 125â€ha nonfishing sanctuary and a traditional fishing reserve surrounding the island. These zones have been established through a process of community education, organization, and participatory decision making which resulted in a municipal ordinance and community support. The MCPSS, although encountering various obstacles of local island politics, technical deficiencies, and limited funding, has shown that it is possible to engage island communities of fisherfolk in coral reef protection and management that may be sustainable. It has also been shown that the use of destructive fishing techniques such as blast, sodium cyanide, and others particular to the site can be stopped by community action. Â© 1994 Taylor &amp; Francis Group, LLC.</v>
      </c>
      <c r="J730" s="41">
        <f>IF(ISNUMBER(SEARCH("Yes",'2_all_summary'!$H729)),IF(ISNUMBER(SEARCH("Yes",'2_all_summary'!F729)),1,2),IF(ISNUMBER(SEARCH("No",'2_all_summary'!F729)),4,3))</f>
        <v>4</v>
      </c>
    </row>
    <row r="731" spans="7:10" x14ac:dyDescent="0.3">
      <c r="G731" s="41"/>
      <c r="H731" s="41" t="str">
        <f>'2_all_summary'!D730</f>
        <v>Sea cucumber management strategies: Challenges and opportunities in a developing country context</v>
      </c>
      <c r="I731" s="41" t="str">
        <f>'2_all_summary'!E730</f>
        <v>Sea cucumbers play a critical role in maintaining healthy marine ecosystems. Sea cucumbers are also a key source of income for millions of small-scale fishers worldwide. The lucrative nature of this industry has led to severe reductions in sea cucumber populations in numerous regions globally. A large proportion of sea cucumber fisheries are located in developing countries, which present unique challenges to management, including addressing highly decentralized methods of extraction and processing, limited economic and technological resources for governance and, in many cases, a high dependency on sea cucumbers as a primary source of income for small-scale coastal fishers. In this review, we review the benefits and challenges of seven categories of sea cucumber management strategies used globally in developing countries, including gear restrictions, size and weight limits, effort and catch controls, temporal closures, area closures, value chain licensing and territorial use rights in fisheries. We conclude that sea cucumber management in developing countries could benefit from focusing regulatory solutions on narrowed parts of the value chain, coupling production-based management strategies with processing and export regulations and providing avenues for local fishers to inform policy at the local, regional and national levels. Â© 2019 Foundation for Environmental Conservation.</v>
      </c>
      <c r="J731" s="41">
        <f>IF(ISNUMBER(SEARCH("Yes",'2_all_summary'!$H730)),IF(ISNUMBER(SEARCH("Yes",'2_all_summary'!F730)),1,2),IF(ISNUMBER(SEARCH("No",'2_all_summary'!F730)),4,3))</f>
        <v>4</v>
      </c>
    </row>
    <row r="732" spans="7:10" x14ac:dyDescent="0.3">
      <c r="G732" s="41"/>
      <c r="H732" s="41" t="str">
        <f>'2_all_summary'!D731</f>
        <v>Toward institutions for community-based management of inshore marine resources in the Western Indian Ocean</v>
      </c>
      <c r="I732" s="41" t="str">
        <f>'2_all_summary'!E731</f>
        <v>This paper examines the frameworks being developed to co-manage coral reefs in Kenya and Madagascar. The historical and social context, flexibility of rule-making, monitoring and enforcement, and how community-based organizations are nested within other organizations is described. A comparison of the degree to which these two frameworks contain 10 key design principles thought to be important for successful commons institutions is presented. Finally, recommendations are made for improving co-management in these countries. A principal finding is that both co-management frameworks were developed for other systems (terrestrial and lakes), which creates misfits for how marine systems can be managed. Â© 2008 Elsevier Ltd. All rights reserved.</v>
      </c>
      <c r="J732" s="41">
        <f>IF(ISNUMBER(SEARCH("Yes",'2_all_summary'!$H731)),IF(ISNUMBER(SEARCH("Yes",'2_all_summary'!F731)),1,2),IF(ISNUMBER(SEARCH("No",'2_all_summary'!F731)),4,3))</f>
        <v>4</v>
      </c>
    </row>
    <row r="733" spans="7:10" x14ac:dyDescent="0.3">
      <c r="G733" s="41"/>
      <c r="H733" s="41" t="str">
        <f>'2_all_summary'!D732</f>
        <v>Scleractinian coral communities of the inner Seychelles 10 years after the 1998 mortality event</v>
      </c>
      <c r="I733" s="41" t="str">
        <f>'2_all_summary'!E732</f>
        <v>The size structure and taxonomic composition of coral communities in the inner (Granitic) Seychelles were studied 10 years after a thermal stress-induced mass mortality event.A survey of the abundance, population size structure and community composition of hard corals across 21 sites from three different geomorphological reef types on the Seychelles Bank provided high resolution data for discriminating coral communities based on diversity, taxonomic composition, colony abundance, surface area and size frequency distributions.Results emphasize the severely impoverished and depauperate nature of inner Seychelles hard coral communities, which had lower generic diversity (40 genera recorded), and lower abundance (3.3 colonies m-2) of hard corals (excluding juveniles) than other coral reef regions of the Indian Ocean for which comparable data are currently available.Analysis of coral communities indicated that management had no appreciable effect on juvenile or adult coral abundance at this point in time, and that low juvenile density (9.9 colonies m-2) may severely limit recovery of many individual reefs in the inner Seychelles.While some sites were found to have appreciable coral cover (&amp;gt;20%), others, including long-standing protected areas with no fishing, are now in an advanced state of erosion and framework collapse with very low juvenile coral replenishment and negligible available hard substratum suitable for coral settlement.Some of these reefs may have passed the threshold of viable recovery, now being in a self-reinforcing, non-coral dominated erosional phase.These findings indicate variable coral community condition, with many sites showing little sign of recovery. If persistence of live hard coral is a management goal, the existing protected areas within the Seychelles Bank may require review to ensure protection of sites with high recovery potential, while a suite of other management tools should be implemented in the remaining areas. Â© 2014 John Wiley &amp; Sons, Ltd.</v>
      </c>
      <c r="J733" s="41">
        <f>IF(ISNUMBER(SEARCH("Yes",'2_all_summary'!$H732)),IF(ISNUMBER(SEARCH("Yes",'2_all_summary'!F732)),1,2),IF(ISNUMBER(SEARCH("No",'2_all_summary'!F732)),4,3))</f>
        <v>4</v>
      </c>
    </row>
    <row r="734" spans="7:10" x14ac:dyDescent="0.3">
      <c r="G734" s="41"/>
      <c r="H734" s="41" t="str">
        <f>'2_all_summary'!D733</f>
        <v>A bright spot analysis of inland recreational fisheries in the face of climate change: learning about adaptation from small successes</v>
      </c>
      <c r="I734" s="41" t="str">
        <f>'2_all_summary'!E733</f>
        <v>Inland recreational fisheries have social, economic, and ecological importance worldwide but these fisheries are increasingly challenged by the diverse effects of climate change. Coupled with other anthropogenic stressors, climate change has contributed to declines in freshwater biodiversity of greater severity than those observed across marine or terrestrial taxa. At a macro level, inland fisheries are experiencing declines. There are, however, a number of success stories, or â€˜bright spots,â€™ in inland recreational fisheries management, where innovative approaches are leading to increases in social and ecological well-being in the face of climate change. Cases such as these are important sources of inspiration and learning about adaptation to climate and environmental change. In this article, we analyze 11 examples of such â€˜bright spotsâ€™ drawn from multiple jurisdictions around the world from which we extracted lessons that might apply to fisheries management challenges beyond the region and context of each case. Collectively, these bright spots highlight adaptive initiatives that allow for recreational fisheries management to mitigate to stressors associated with current and future climate change. Examples identified include community-based restoration projects, collaborative and adaptive approaches to short-term fisheries closures, transdisciplinary large-scale conservation projects, and conservation-minded efforts by individuals and communities. By highlighting examples of â€˜small winsâ€™ within inland recreational fisheries management, this review contributes to the idea that a â€˜positive futureâ€™ for inland recreational fisheries in the face of climate change is possible and highlights potential strategies to adapt to current and future climate scenarios. Â© 2021, The Author(s), under exclusive licence to Springer Nature Switzerland AG part of Springer Nature.</v>
      </c>
      <c r="J734" s="41">
        <f>IF(ISNUMBER(SEARCH("Yes",'2_all_summary'!$H733)),IF(ISNUMBER(SEARCH("Yes",'2_all_summary'!F733)),1,2),IF(ISNUMBER(SEARCH("No",'2_all_summary'!F733)),4,3))</f>
        <v>1</v>
      </c>
    </row>
    <row r="735" spans="7:10" x14ac:dyDescent="0.3">
      <c r="G735" s="41"/>
      <c r="H735" s="41" t="str">
        <f>'2_all_summary'!D734</f>
        <v>Dispersal of grouper larvae drives local resource sharing in a coral reef fishery</v>
      </c>
      <c r="I735" s="41" t="str">
        <f>'2_all_summary'!E734</f>
        <v>In many tropical nations, fisheries management requires a community-based approach because small customary marine tenure areas define the spatial scale of management [1]. However, the fate of larvae originating from a community's tenure is unknown, and thus the degree to which a community can expect their management actions to replenish the fisheries within their tenure is unclear [2, 3]. Furthermore, whether and how much larval dispersal links tenure areas can provide a strong basis for cooperative management [4, 5]. Using genetic parentage analysis, we measured larval dispersal from a single, managed spawning aggregation of squaretail coral grouper (Plectropomus areolatus) and determined its contribution to fisheries replenishment within five community tenure areas up to 33 km from the aggregation at Manus Island, Papua New Guinea. Within the community tenure area containing the aggregation, 17%-25% of juveniles were produced by the aggregation. In four adjacent tenure areas, 6%-17% of juveniles were from the aggregation. Larval dispersal kernels predict that 50% of larvae settled within 14 km of the aggregation. These results strongly suggest that both local and cooperative management actions can provide fisheries benefits to communities over small spatial scales. Â© 2013 Elsevier Ltd.</v>
      </c>
      <c r="J735" s="41">
        <f>IF(ISNUMBER(SEARCH("Yes",'2_all_summary'!$H734)),IF(ISNUMBER(SEARCH("Yes",'2_all_summary'!F734)),1,2),IF(ISNUMBER(SEARCH("No",'2_all_summary'!F734)),4,3))</f>
        <v>1</v>
      </c>
    </row>
    <row r="736" spans="7:10" x14ac:dyDescent="0.3">
      <c r="G736" s="41"/>
      <c r="H736" s="41" t="str">
        <f>'2_all_summary'!D735</f>
        <v>Joint species models reveal the effects of environment on community assemblage of freshwater mussels and fishes in European rivers</v>
      </c>
      <c r="I736" s="41" t="str">
        <f>'2_all_summary'!E735</f>
        <v>Aim: Given that riverine systems exhibit longitudinal environmental gradients from headwater to the mouth of a river, habitat heterogeneity appears to be a major driver of spatial variation in community composition among riverine localities. As freshwater ecosystems are amongst the most endangered ecosystems in the world, community-based conservation and multiple-species management are necessary to maintain ecosystem integrity. We used joint species distribution models (JSDMs) to investigate the relative importance of abiotic and biotic factors that are responsible for the distribution and co-occurrence of species in riverine ecosystems. Location: Central and northern Europe. Methods: We examined the general patterns of species assemblage of two endangered freshwater mussel species (Margaritifera margaritifera and Unio crassus) and their associated fish communities. We examined the patterns of positive or negative co-occurrence in mussel and fish species and identified shared abiotic responses between musselâ€“host pairs. Results: We found that the relative importance of abiotic and residual factors and patterns of significant species correlations varied among taxa: significant residual correlations were prevalent among fish species, whereas mussel occurrences were exclusively explained by abiotic factors. Mussels and their fish hosts generally had shared abiotic responses with some mismatched responses between musselâ€“host pairs. Main conclusions: Given that the composition of communities were tightly linked with abiotic factors and residual correlations, the results have significant implications for the conservation and restoration of aquatic communities. This study highlights the necessity to simultaneously consider environmental factors and species co-occurrences in the modelling of species distributions and assemblages of riverine communities. Such a holistic community conservation approach can reveal ecological similarities and differences among species, which can help us avoid conflicts among target-species conservation plans. Â© 2017 John Wiley &amp; Sons Ltd</v>
      </c>
      <c r="J736" s="41">
        <f>IF(ISNUMBER(SEARCH("Yes",'2_all_summary'!$H735)),IF(ISNUMBER(SEARCH("Yes",'2_all_summary'!F735)),1,2),IF(ISNUMBER(SEARCH("No",'2_all_summary'!F735)),4,3))</f>
        <v>4</v>
      </c>
    </row>
    <row r="737" spans="7:10" x14ac:dyDescent="0.3">
      <c r="G737" s="41"/>
      <c r="H737" s="41" t="str">
        <f>'2_all_summary'!D736</f>
        <v>An evaluation of a management saga: The Banks Peninsula Marine Mammal Sanctuary, New Zealand</v>
      </c>
      <c r="I737" s="41" t="str">
        <f>'2_all_summary'!E736</f>
        <v>The Banks Peninsula Marine Mammal Sanctuary, Canterbury, New Zealand, was established in 1988 to protect the Hector's dolphin Cephalorhynchus hectori from accidental entanglement in set nets (gill nets). Sanctuary establishment was strongly supported by environmental groups but has continued to be strongly opposed by both commercial and recreational fishers. This paper evaluates the issues surrounding sanctuary establishment, the process of sanctuary implementation, management and review, conservation costs and benefits and identify a possible improved approach to resolving some of these identified issues. It is argued that first, a more consultative, community based and negotiated approach should have been implemented in first dealing with the dolphin accidental catch issue; second, ongoing management by the Department of Conservation should have been adaptive rather than dogmatic, and given more respect to local views; and third, that in reviewing the Sanctuary the Department of Conservation and the Minister of Conservation should have promoted a facilitated and negotiated settlement reflecting a precautionary approach and adaptive management. Â© 2000 Academic Press.</v>
      </c>
      <c r="J737" s="41">
        <f>IF(ISNUMBER(SEARCH("Yes",'2_all_summary'!$H736)),IF(ISNUMBER(SEARCH("Yes",'2_all_summary'!F736)),1,2),IF(ISNUMBER(SEARCH("No",'2_all_summary'!F736)),4,3))</f>
        <v>4</v>
      </c>
    </row>
    <row r="738" spans="7:10" x14ac:dyDescent="0.3">
      <c r="G738" s="41"/>
      <c r="H738" s="41" t="str">
        <f>'2_all_summary'!D737</f>
        <v>Marine mammals used as bait for improvised fish aggregating devices in marine waters of Ecuador, eastern tropical Pacific</v>
      </c>
      <c r="I738" s="41" t="str">
        <f>'2_all_summary'!E737</f>
        <v>Fish aggregating devices (FADs) are floating objects typically used to attract and capture pelagic fish in industrial tuna fisheries. This study documents 9 cases, involving 31 marine mammals, of incidentally captured, killed or otherwise retrieved cetaceans and pinnipeds which were used, or presumably used, as bait for improvised fish aggregation devices (IFAD) by artisanal fishers in coastal Ecuador. At least 3 species of small cetaceans were affected, including pantropical spotted dolphin Stenella attenuata, short-finned pilot whale Globicephala macro - rhynchus, pygmy killer whale Feresa attenuata and an unidentified small delphinid, as well as South American sea lions Otaria byronia which were reportedly killed on purpose for this fishing practice. A sperm whale Physeter macrocephalus and a humpback whale Megaptera novaeangliae were presumably found floating at sea and opportunistically exploited as FADs. The South American sea lion represented 80.6% of marine mammals used as bait associated with FADs (25 sea lions out of 31 marine mammals), while the remaining 5 (possibly 6) cetacean species represented 19.4%. This is the first report of baited FADs in Ecuador, the extent of which is still unknown. This fishing technique has not been documented in other nations along the west coast of South America, although baiting of gillnets with marine mammal parts is common in Peru. Without fisheries management and regulation, this illegal fishing practice could rapidly expand and lead to further direct kills and conservation problems for targeted marine mammal populations in the eastern tropical Pacific. A bottom-up fisheries policy in concert with community-based conservation to ban the use of marine mammals as FAD bait is recommended. Â© The authors 2020.</v>
      </c>
      <c r="J738" s="41">
        <f>IF(ISNUMBER(SEARCH("Yes",'2_all_summary'!$H737)),IF(ISNUMBER(SEARCH("Yes",'2_all_summary'!F737)),1,2),IF(ISNUMBER(SEARCH("No",'2_all_summary'!F737)),4,3))</f>
        <v>4</v>
      </c>
    </row>
    <row r="739" spans="7:10" x14ac:dyDescent="0.3">
      <c r="G739" s="41"/>
      <c r="H739" s="41" t="str">
        <f>'2_all_summary'!D738</f>
        <v>Tonga</v>
      </c>
      <c r="I739" s="41" t="str">
        <f>'2_all_summary'!E738</f>
        <v>The Kingdom of Tonga is the only remaining constitutional monarchy in the South Pacific, with approximately 169 limestone and raised volcanic islands, scattered over an estimated ocean area of 700,000 km2. The marine habitats range from coastal mangrove stands and intertidal mud flats to the worldâ€™s second deepest trench on the east, the Tongan Trench, and seamounts and hydrothermal vents scattered throughout the exclusive economic zones (EEZ). The population of Tonga heavily relies on its coastal and oceanic recourses for subsistence and commercial fishing, climate protection, and cultural and tourism activities. Until the mid-1990s, coastal areas and fisheries resources for Tongans were â€œopen access,â€ this drove marine resources exploitation to unsustainable levels and created a negative economic gain for local fishermen. In the early 2000s, the Fisheries legislation was amended to allow community-based nearshore management approaches. These coastal communities are working hard to restore marine resources and subsistence fishing, and over 30% of coastal communities are now engaged in the special management area programme. Despite low-resource management and enforcement of current legislation on marine resources, the Government of Tonga made a progressive stance toward ocean sustainability with the announcement of 30% marine protected areas within the EEZ at the United Nations â€œOur Oceanâ€ Conference in June 2017. Â© 2019 Elsevier Ltd. All rights reserved.</v>
      </c>
      <c r="J739" s="41">
        <f>IF(ISNUMBER(SEARCH("Yes",'2_all_summary'!$H738)),IF(ISNUMBER(SEARCH("Yes",'2_all_summary'!F738)),1,2),IF(ISNUMBER(SEARCH("No",'2_all_summary'!F738)),4,3))</f>
        <v>4</v>
      </c>
    </row>
    <row r="740" spans="7:10" x14ac:dyDescent="0.3">
      <c r="G740" s="41"/>
      <c r="H740" s="41" t="str">
        <f>'2_all_summary'!D739</f>
        <v>Tropical rhythms and collective action: Community-based fisheries management in the face of Amazonian unpredictability</v>
      </c>
      <c r="I740" s="41" t="str">
        <f>'2_all_summary'!E739</f>
        <v>This article looks at community fisheries ' management in the Peruvian varzea, the resourcerich fioodplain of the Amazon river. This dynamic and heterogeneous world gives rise to a wide range of uncenainties and ambiguities that challenge the long-term viability of community management efforts. The authors focus on the unpredictable nature of the hydrologic regime, which not only governs the annual cycle of fisheries production and availability but also determines the timing and intensity of productive activities such as agriculture, extraction of forest products and hunting. To survive, both the community members and their fisheries management systems have to adapt to the dynamics of the aquatic world in which they live. Flexible institutions are key to the viability of management systems which must bend with the chaotic rhythms of both social life and the surrounding natural world.</v>
      </c>
      <c r="J740" s="41">
        <f>IF(ISNUMBER(SEARCH("Yes",'2_all_summary'!$H739)),IF(ISNUMBER(SEARCH("Yes",'2_all_summary'!F739)),1,2),IF(ISNUMBER(SEARCH("No",'2_all_summary'!F739)),4,3))</f>
        <v>4</v>
      </c>
    </row>
    <row r="741" spans="7:10" x14ac:dyDescent="0.3">
      <c r="G741" s="41"/>
      <c r="H741" s="41" t="str">
        <f>'2_all_summary'!D740</f>
        <v>Socioeconomics of individual transferable quotas and community-based fishery management</v>
      </c>
      <c r="I741" s="41" t="str">
        <f>'2_all_summary'!E740</f>
        <v>In many fisheries around the world, the failures of centralized, top-down management have produced a shift toward co-management - collaboration and sharing of decision making between government and stakeholders. This trend has led to a major debate between two very different co-management approaches - community-based fishery management and market-based individual transferable quota management. This paper examines the debate over the relative merits of these models and undertakes a socioeconomic analysis of the two approaches. The paper includes (1) an analysis of differences in the structure, philosophical nature, and underlying value systems of each, including a discussion of their treatment of property rights; (2) a socioeconomic evaluation of the impacts of each system on boat owners, fishers, crew members, other fishery participants, and coastal communities, as well as the distribution of benefits and costs among fishery participants; and (3) examination of indirect economic effects that can occur through impacts on conservation and fishery sustainability. The latter relate to (a) the conservation ethic, (b) the flexibility of management, (c) the avoidance of waste, and (d) the efficiency of enforcement. The paper emphasizes the need for a broader approach to analyzing fishery management options, one that recognizes and properly assesses the diversity of choices, and that takes into account the interaction of the fishery with broader community and regional realities. Copyright 2004 Northeastern Agricultural and Resource Economics Association.</v>
      </c>
      <c r="J741" s="41">
        <f>IF(ISNUMBER(SEARCH("Yes",'2_all_summary'!$H740)),IF(ISNUMBER(SEARCH("Yes",'2_all_summary'!F740)),1,2),IF(ISNUMBER(SEARCH("No",'2_all_summary'!F740)),4,3))</f>
        <v>3</v>
      </c>
    </row>
    <row r="742" spans="7:10" x14ac:dyDescent="0.3">
      <c r="G742" s="41"/>
      <c r="H742" s="41" t="str">
        <f>'2_all_summary'!D741</f>
        <v>Comparison of fish detections, community diversity, and relative abundance using environmental DNA metabarcoding and traditional gears</v>
      </c>
      <c r="I742" s="41" t="str">
        <f>'2_all_summary'!E741</f>
        <v>Background: Detecting species at low abundance, including aquatic invasive species (AIS), is critical for making informed management decisions. Environmental DNA (eDNA) methods have become a powerful tool for rare or cryptic species detection; however, many eDNA assays offer limited utility for community-level analyses due to their use of species-specific (presence/absence) â€˜barcodesâ€™. Metabarcoding methods provide information on entire communities based on sequencing of all taxon-specific barcodes within an eDNA sample. Aims: Evaluate measures of fish species detections, community diversity, and estimates of relative abundance based on eDNA metabarcoding and traditional fisheries sampling approaches in the context of fish community characterization and AIS survellience. Materials and Methods: In 2016, eight limnologically diverse lakes (surface area range: 13 â€“ 1,728 ha) in Michigan, USA were sampled using a variety of traditional fisheries gears to characterize fish community composition. Environmental DNAs from surface (33 Â± 6, mean Â± 1 SD) and benthic (14 Â± 2) water samples from each lake were isolated and amplified for two metabarcoding markers (mitochondrial 12S and 16S rDNA loci) using fish-specific primers. Fish species detected within each lake were determined by comparing the sequencing data to a database of sequences from native Michigan fish species and 19 AIS on the Michigan's Watch List. Results: Analysis of species accumulation curves indicated multi-locus eDNA metabarcoding assays can enhance species detection capacities and characterize 95% of a fish community in fewer sampling efforts than traditional gear (range: 2 â€“ 62, median: 14). In addition, all AIS detected in traditional gear samples were also detected by eDNA, while some AIS detected by eDNA assays were absent from traditional gear samples. Discussion: Results reported here are, in part, driven by the lack of species-selectivity during eDNA sampling events. Given the efficacy of eDNA assays, we suggest multi-locus eDNA metabarcoding assays be implemented in early detection efforts. Â© 2019 The Authors. Environmental DNA published by John Wiley &amp; Sons Ltd</v>
      </c>
      <c r="J742" s="41">
        <f>IF(ISNUMBER(SEARCH("Yes",'2_all_summary'!$H741)),IF(ISNUMBER(SEARCH("Yes",'2_all_summary'!F741)),1,2),IF(ISNUMBER(SEARCH("No",'2_all_summary'!F741)),4,3))</f>
        <v>4</v>
      </c>
    </row>
    <row r="743" spans="7:10" x14ac:dyDescent="0.3">
      <c r="G743" s="41"/>
      <c r="H743" s="41" t="str">
        <f>'2_all_summary'!D742</f>
        <v>Economic efficiency of community-based flood risk management: An empirical study from Indonesia</v>
      </c>
      <c r="I743" s="41" t="str">
        <f>'2_all_summary'!E742</f>
        <v>Flood risk management are considerably influenced by several factors, such as all sources of flooding, social circum-stances, policy and even the potential for local economic growth. To encourage government, business, community and oth-er parties to continue investing in flood risk management projects, it is necessary to give understanding that the projects can also provide economic benefits through systematic predictions and assessments of costs, benefits and social values, espe-cially on flood-affected communities. This study aims: (1) to develop knowledge and understanding on small-scale flood risk management project in Malang City, Indonesia, and; (2) to assess the economic efficiency of the project investment considering all benefits, both monetary and non-monetary. The research method is a mixed method combining quantitative questionnaires (N = 53 from 162 families) with qualitative in-depth interviews (N = 10) and field observations. The runoff discharge and the inundation depth were calculated using hydrology and hydraulic analysis, while the economic efficiency was analysed using cost benefit analysis (CBA). The results show that the community-based flood risk management system can reduce the flood risk up to 30% compared to before the implementation of that system. This system also provides direct financial benefits through the use of drainage channels for fish and vegetables farming. It causes the increase of the net so-cial benefit about 70-90% and the net present value (NPV) greater than zero (NPV &gt; 0). Therefore, the project investment is recommended to be proceeded. Â© 2020. The Authors.</v>
      </c>
      <c r="J743" s="41">
        <f>IF(ISNUMBER(SEARCH("Yes",'2_all_summary'!$H742)),IF(ISNUMBER(SEARCH("Yes",'2_all_summary'!F742)),1,2),IF(ISNUMBER(SEARCH("No",'2_all_summary'!F742)),4,3))</f>
        <v>4</v>
      </c>
    </row>
    <row r="744" spans="7:10" x14ac:dyDescent="0.3">
      <c r="G744" s="41"/>
      <c r="H744" s="41" t="str">
        <f>'2_all_summary'!D743</f>
        <v>Historical contentions and future trends in the coastal zones: The environmental movement in Puerto Rico</v>
      </c>
      <c r="I744" s="41" t="str">
        <f>'2_all_summary'!E743</f>
        <v>A "new" space for leisure and a landscape of high aesthetic value, the coastal zone of Puerto Rico attracts numerous visitors and investors.1 With commodification, coastal lands are attracting well-to-do home buyers who are displacing long-term local residents of rural coastal communities, fishing villages, and small harbors. Real estate development has focused on construction of condos, resorts, and houses, sold at prices that make them unaffordable for a local population suffering from unemployment and poverty. Having observed the growth of recreational activities and infrastructure on the coast (ValdÃ©s Pizzini, Chaparro, and GutiÃ©rrez 1991), in 1992 my colleague Jaime GutiÃ©rrez SÃ¡nchez and I embarked on an investigation of this transformation and the associated displacement of traditional settlers. One aspect of this investigation was a study of local responses to the environmental impacts of coastal development. This process of "coastal gentrification" entails new architecture, social practices, lifestyles, languages, and ethnic groups (Smith 1996, 41; Iranzo 1996). We assumed that gentrification, along with development and urbanization, was highly correlated with an increase in community-based and environmental organizations. These organizations were formed to protect nature and to preserve the social and cultural integrity of local communities threatened by economic change. Our previous research on fishing communities gave us a relatively thorough understanding of socioeconomic and landscape transformations in the western municipality of Cabo Rojo (see ValdÃ©s Pizzini, GutiÃ©rrez SÃ¡nchez, and GonzÃ¡lez, forthcoming). Building on the Cabo Rojo case, we designed an exploratory project in the municipalities of GuÃ¡nica and Lajas in the southwest of the island, and in Aguada and RincÃ³n in the west. Drawing on the results of this project, this chapter addresses the environmental problems occurring in Puerto Rico's coastal zone and offers a historical perspective on the environmental movements that developed in response to these problems.3 I argue that unsustainable growth in the coastal zone is to be expected. Therefore, civil society will continue to play a key role in the stewardship of nature and the integrity and health of coastal communities and marine ecosystems. The main challenge for the environmental movement will be to develop, engage in, and transform the policies and politics of sustainability. Universities can play a critical role in capacity building and policy making related to this issue. Copyright Â© 2006 by Sherrie L. Baver and Barbara Deutsch Lynch. All rights reserved.</v>
      </c>
      <c r="J744" s="41">
        <f>IF(ISNUMBER(SEARCH("Yes",'2_all_summary'!$H743)),IF(ISNUMBER(SEARCH("Yes",'2_all_summary'!F743)),1,2),IF(ISNUMBER(SEARCH("No",'2_all_summary'!F743)),4,3))</f>
        <v>4</v>
      </c>
    </row>
    <row r="745" spans="7:10" x14ac:dyDescent="0.3">
      <c r="G745" s="41"/>
      <c r="H745" s="41" t="str">
        <f>'2_all_summary'!D744</f>
        <v>Governing aquaculture: Dynamics and diversity in introducing salmon farming in scotland</v>
      </c>
      <c r="I745" s="41" t="str">
        <f>'2_all_summary'!E744</f>
        <v>This chapter discusses several ways of approaching governing situations in salmon farming in Scotland and the Shetlands. The official position had always been that salmon farming and nature conservation go together perfectly, obviating need for coastal zones specially designated to marine fish farming development in Scotland. The chapter explains the need for action co-ordination of salmon farmers sharing a common water body to prevent the outbreak of pests and disease epidemics. From a communicative-action perspective, co-ordinated action at the local level does not necessarily depend solely or mainly on social co-ordination mechanisms, as has been suggested by community-based management advocates. From a socio-political perspective, the chapter describes the development of the coastal zone with the help of a theory of communicative action, as well as a model of local control over local resource exploitation. The Tragedy of the Commons results from the absence or collapse of local control over local resources. Â© Jan Kooiman, Martijn van Vliet, Svein Jentoft, 1999.</v>
      </c>
      <c r="J745" s="41">
        <f>IF(ISNUMBER(SEARCH("Yes",'2_all_summary'!$H744)),IF(ISNUMBER(SEARCH("Yes",'2_all_summary'!F744)),1,2),IF(ISNUMBER(SEARCH("No",'2_all_summary'!F744)),4,3))</f>
        <v>4</v>
      </c>
    </row>
    <row r="746" spans="7:10" x14ac:dyDescent="0.3">
      <c r="G746" s="41"/>
      <c r="H746" s="41" t="str">
        <f>'2_all_summary'!D745</f>
        <v>Socio-ecological and livelihood assessment of selected coastal areas in Sorsogon, Philippines</v>
      </c>
      <c r="I746" s="41" t="str">
        <f>'2_all_summary'!E745</f>
        <v>A study was conducted to assess the productive capacity of five villages namely Gimagaan, Sevilla, Sogoy, Milagrosa and Saclayan in Sorsogon, Philippines. Specifically, it aimed to assess the productive resource base, resource use and livelihood patterns and provide management prescriptions in the transition of farms into organic agriculture. Sustainable livelihoods analysis and participatory rapid appraisal were the analytical frameworks used in the study. Result of the study revealed that Gimagaan village had the greatest access to asset capitals compared to the other four villages in Sorsogon, Philippines. Gimagaan village highly benefited from the presence of socio-civic and government organizations, residents are more socially inclined and actively involved in the various social activities, have generally good access to their natural resource stocks and infrastructure facilities. On sustainability assessment, results revealed that Milagrosa village was more capable of sustaining management systems of its natural resources, highly resilient against perturbations and had greater chances of improving capacities for social development enterprises. Saclayan village on the other hand, had the lowest access to asset capitals and lowest score in terms of sustainability indicators. Management prescriptions include introduction of farming and fishing technologies which do not require intensive capital; conduct of an in-depth study of fishery-based livelihood project; strengthening the establishment of community-based sanctuaries and mangrove areas; introduction of crop-diversification farming system; and strengthening of the production-market linkage for fishery-based livelihood projects.</v>
      </c>
      <c r="J746" s="41">
        <f>IF(ISNUMBER(SEARCH("Yes",'2_all_summary'!$H745)),IF(ISNUMBER(SEARCH("Yes",'2_all_summary'!F745)),1,2),IF(ISNUMBER(SEARCH("No",'2_all_summary'!F745)),4,3))</f>
        <v>4</v>
      </c>
    </row>
    <row r="747" spans="7:10" x14ac:dyDescent="0.3">
      <c r="G747" s="41"/>
      <c r="H747" s="41" t="str">
        <f>'2_all_summary'!D746</f>
        <v>Coral reef health and effects of socio-economic factors in Fiji and Cook Islands</v>
      </c>
      <c r="I747" s="41" t="str">
        <f>'2_all_summary'!E746</f>
        <v>This research focuses on coral reef health in the South Pacific region, an area of high global coral diversity. Coral reef health surrounding four island case studies in the Cook Islands and Fiji have been assessed in areas that have not been previously surveyed. This study compares four islands with barrier and fringing reefs that have different levels of economic development, population pressure, land-use practices, and marine management practices. This interdisciplinary research methodology includes both ecological and social data collection to further understanding of human environment interactions. In comparing the reefs with different socio-economic factors, this research shows that reefs with traditional systems of resources management are healthier, population pressure is not the main factor causing the demise of the reefs and agro-industry is the main industry causing the degradation of the reef in these four South Pacific Islands. In addition, researchers need to use a whole reef perspective to examine coral reef health. Â© 2002 Elsevier Science Ltd. All rights reserved.</v>
      </c>
      <c r="J747" s="41">
        <f>IF(ISNUMBER(SEARCH("Yes",'2_all_summary'!$H746)),IF(ISNUMBER(SEARCH("Yes",'2_all_summary'!F746)),1,2),IF(ISNUMBER(SEARCH("No",'2_all_summary'!F746)),4,3))</f>
        <v>1</v>
      </c>
    </row>
    <row r="748" spans="7:10" x14ac:dyDescent="0.3">
      <c r="G748" s="41"/>
      <c r="H748" s="41" t="str">
        <f>'2_all_summary'!D747</f>
        <v>Biocultural restoration of traditional agriculture: Cultural, environmental, and economic outcomes of Lo'i Kalo restoration in He'eia, O'ahu</v>
      </c>
      <c r="I748" s="41" t="str">
        <f>'2_all_summary'!E747</f>
        <v>There are growing efforts around the world to restore biocultural systems that produce food while also providing additional cultural and ecological benefits. Yet, there are few examples of integrated assessments of these efforts, impeding understanding of how they can contribute to multi-level sustainability goals. In this study, we collaborated with a community-based non-profit in He'eia, O'ahu to evaluate future scenarios of traditional wetland and flooded field system agriculture (lo'i kalo; taro fields) restoration in terms of locally-relevant cultural, ecological, and economic outcomes as well as broader State of Hawai'i sustainability goals around food, energy, and water. Families participating in the biocultural restoration program described a suite of community and cultural benefits stemming from the process of restoration, including enhanced social connections, cultural (re)connections to place, and physical and mental well-being, which inspired their sustained participation. We also found benefits in terms of local food production that have the potential to provide economic returns and energy savings over time, particularly when carried out through a hybrid non-profit and family management model. These benefits were coupled with potential changes in sediment and nutrient retention with implications for water quality and the health of an important downstream fish pond (loko i'a) and coral reef social-ecological system. Compared with the current land cover (primarily invasive grasses), results suggest that full restoration of lo'i kalo would decrease sediment export by ~38%, but triple nitrogen export due to organic fertilizer additions. However, compared with an urban scenario, there were clear benefits of agricultural restoration in terms of reduced nitrogen and sediment runoff. In combination, our results demonstrate that a biocultural approach can support the social and financial sustainability of agricultural systems that provide multiple benefits valued by the local community and non-profit while also contributing to statewide sustainability goals. Â© 2018 by the authors.</v>
      </c>
      <c r="J748" s="41">
        <f>IF(ISNUMBER(SEARCH("Yes",'2_all_summary'!$H747)),IF(ISNUMBER(SEARCH("Yes",'2_all_summary'!F747)),1,2),IF(ISNUMBER(SEARCH("No",'2_all_summary'!F747)),4,3))</f>
        <v>4</v>
      </c>
    </row>
    <row r="749" spans="7:10" x14ac:dyDescent="0.3">
      <c r="G749" s="41"/>
      <c r="H749" s="41" t="str">
        <f>'2_all_summary'!D748</f>
        <v>Market Formalization, Governance, and the Integration of Community Fisheries in the Brazilian Amazon</v>
      </c>
      <c r="I749" s="41" t="str">
        <f>'2_all_summary'!E748</f>
        <v>A major trend in global trade in forest, animal, and agricultural products is the implementation of importation policies and development of private sector standards and certification mechanisms to promote the sustainable management of natural resources in the countries of origin. In many cases, ensuring sustainable origins involves requirements that small-scale rural producers and fishers cannot meet. This article investigates the formalization of community-based floodplain fisheries in the Brazilian Amazon, including (a) the development of federal and state fisheries management policies, (b) the parallel development of community management systems, and (c) the role of these processes in the evolution of fisheries management in the Lower Amazon region. We argue here that market-oriented solutions, such as third-party certification, are insufficient. Government support for and collaboration with producers and industry are essential to creating conditions that enable fishing communities to sustainably manage their fisheries. Â© 2015, Published with license by Taylor &amp; Francis.</v>
      </c>
      <c r="J749" s="41">
        <f>IF(ISNUMBER(SEARCH("Yes",'2_all_summary'!$H748)),IF(ISNUMBER(SEARCH("Yes",'2_all_summary'!F748)),1,2),IF(ISNUMBER(SEARCH("No",'2_all_summary'!F748)),4,3))</f>
        <v>4</v>
      </c>
    </row>
    <row r="750" spans="7:10" x14ac:dyDescent="0.3">
      <c r="G750" s="41"/>
      <c r="H750" s="41" t="str">
        <f>'2_all_summary'!D749</f>
        <v>â€œI Remember the Mental Chaos While They Tried To Seal the Well and Clean Up the Oil Spill â€“ How Much Fear and Uncertainty Everyone Feltâ€: An interview with Marylee and Michael Orr, Louisiana Environmental Action Network</v>
      </c>
      <c r="I750" s="41" t="str">
        <f>'2_all_summary'!E749</f>
        <v>In this interview, Marylee Orr and her son, Michael Orr, of the Louisiana Environmental Action Network (Baton Rouge, LA) recall the massive trauma among fishing families (including those whose boats were used in the clean-up effort) caused by the Deep Water Horizon spill, the state and federal closures of fishing grounds, and the moratorium on oil exploration and production activity during the clean-up efforts. They recount the history of their organizationâ€™s vision and growth, their role in regional environmental justice efforts, and outline how they developed an approach to rapid response community empowerment based on colearning, respect, consensus, and actionâ€”a vision that parallels the work of Paulo Freire and the practice values of community-based participatory research. They discuss the collaborative seafood sampling site map and toxicology primer they built and archived as a key community partner of the Gulf Coast Health Alliance: Health Risks Related to the Macondo Spill Project. Â© The Author(s) 2018.</v>
      </c>
      <c r="J750" s="41">
        <f>IF(ISNUMBER(SEARCH("Yes",'2_all_summary'!$H749)),IF(ISNUMBER(SEARCH("Yes",'2_all_summary'!F749)),1,2),IF(ISNUMBER(SEARCH("No",'2_all_summary'!F749)),4,3))</f>
        <v>4</v>
      </c>
    </row>
    <row r="751" spans="7:10" x14ac:dyDescent="0.3">
      <c r="G751" s="41"/>
      <c r="H751" s="41" t="str">
        <f>'2_all_summary'!D750</f>
        <v>Validity of the Fisher Community Knowledge-Based Economic Valuation of the Local Ecosystem for Oyster Farming: A Case Study in Japan</v>
      </c>
      <c r="I751" s="41" t="str">
        <f>'2_all_summary'!E750</f>
        <v>The importance of local knowledge as a relevant information resource for ecosystem conditions has recently been the focus of sustainable ecosystem management. However, the accuracy of economic evaluation based on local knowledge regarding ecosystems has not yet been discussed, despite most activities in human society, including ecological conservation, being monetarily mediated. This study reports the correspondence between the economic value estimated by the fisher community and the analyzed environmental factors in the marine areas sectioned for oyster farming in Japan. At the study site, community-agreed usage fees for the area sections showed a gradient from the inner to the outer part of the bay. Our numerical modeling showed that the gradient of the economic value correlated with oyster feeding efficiency, indicating that a better location for feeding was empirically evaluated at a high price by the local fisher community. This suggests that the economic evaluation based on the local knowledge was biologically reasonable and could be a reliable information source for the aim of the area use in the study site. Copyright Â© 2022 Shinji, Kamiyama, Nakamura, Yamanaka and Matsui.</v>
      </c>
      <c r="J751" s="41">
        <f>IF(ISNUMBER(SEARCH("Yes",'2_all_summary'!$H750)),IF(ISNUMBER(SEARCH("Yes",'2_all_summary'!F750)),1,2),IF(ISNUMBER(SEARCH("No",'2_all_summary'!F750)),4,3))</f>
        <v>4</v>
      </c>
    </row>
    <row r="752" spans="7:10" x14ac:dyDescent="0.3">
      <c r="G752" s="41"/>
      <c r="H752" s="41" t="str">
        <f>'2_all_summary'!D751</f>
        <v>Fishery resources trends and community-based management approaches adopted in the river Titas in Bangladesh</v>
      </c>
      <c r="I752" s="41" t="str">
        <f>'2_all_summary'!E751</f>
        <v>During 1997-2002, a Community Based Fisheries Management (CBFM) project was implemented to monitor fish catches in two sections of the River Titas (Goshipur to Gokornaghat section and Ka section), an important tributary of the Meghna River in Bangladesh and the lower Indo-Gangetic Plains. The study covered fishing activities, fisher's participation in managing fishery resources, gear-diversification, changes in fishing patterns, and overall catch and effort. Fish catch monitoring results showed that production and species diversity increased over the duration of the project, due to the community management approach, which encourages participation of fishers, beneficiaries and communities in managing the renewable fishery resources. The study revealed that during 1997 to 2002 annual fish production increased by 233% and 15% in the two river sections, respectively. Overall species diversity increased by 30% in the river in 2002 compared to the baseline composition. However, overexploitation was observed in the Ka section of the river where professional fishers and catch through fish aggregating devices prevail. Â© 2009 IAHR, INBO &amp; IAHS.</v>
      </c>
      <c r="J752" s="41">
        <f>IF(ISNUMBER(SEARCH("Yes",'2_all_summary'!$H751)),IF(ISNUMBER(SEARCH("Yes",'2_all_summary'!F751)),1,2),IF(ISNUMBER(SEARCH("No",'2_all_summary'!F751)),4,3))</f>
        <v>4</v>
      </c>
    </row>
    <row r="753" spans="7:10" x14ac:dyDescent="0.3">
      <c r="G753" s="41"/>
      <c r="H753" s="41" t="str">
        <f>'2_all_summary'!D752</f>
        <v>Angling management organizations: Integrating the recreational sector into fishery management</v>
      </c>
      <c r="I753" s="41" t="str">
        <f>'2_all_summary'!E752</f>
        <v>This paper examines ways to reduce conflicts and improve the sustainability and value of marine recreational fisheries by fully integrating the recreational sector into the management of fisheries. One possibility involves a novel approach, here called angling management organizations (AMOs), which combines three of the more pervasive and promising trends in fishery management worldwide-management devolution, strengthened harvest rights, and co-management. AMOs are community-based organizations that are designed to conform to seven basic principles of integrated fishery management, which are described below. AMOs are loosely related to rights-based producer organizations in commercial fisheries, and are expected to strengthen resource stewardship, reduce enforcement and monitoring costs, alleviate management conflicts, and produce greater long-term net economic benefits in recreational fisheries. The other organizational structures considered here, including the management status quo, do not conform to all seven principles and are not expected to be as effective as AMOs. Â© 2003 Elsevier Ltd. All rights reserved.</v>
      </c>
      <c r="J753" s="41">
        <f>IF(ISNUMBER(SEARCH("Yes",'2_all_summary'!$H752)),IF(ISNUMBER(SEARCH("Yes",'2_all_summary'!F752)),1,2),IF(ISNUMBER(SEARCH("No",'2_all_summary'!F752)),4,3))</f>
        <v>4</v>
      </c>
    </row>
    <row r="754" spans="7:10" x14ac:dyDescent="0.3">
      <c r="G754" s="41"/>
      <c r="H754" s="41" t="str">
        <f>'2_all_summary'!D753</f>
        <v>The impact of co-management on household income and expenditure: An empirical analysis of common property fishery resource management in Bangladesh</v>
      </c>
      <c r="I754" s="41" t="str">
        <f>'2_all_summary'!E753</f>
        <v>Community Based Fisheries Management (CBFM), or co-management, emerged in Bangladesh as an alternative arrangement for the management of water bodies to solve the adverse effects of the government leasing policy on fishers and fishery resources. As a result of the continuation of the traditional leasing system, the elites and influential individuals captured and controlled the water bodies, and, as a consequence, low income individual lost their rights to fish and work in these water bodies. In 1995, the Bangladesh Department of Fisheries initiated a new management system called CBFM where local poor people were involved in the management process and received rights to fish in the common property water bodies. This study examined the impact of the CBFM-2 project on the income, expenditure and inequality of the fishing community and determines the relationship between poverty and inequality. Following simple random sampling, a representative sample of 196 fisher households comprising 101 CBFM (target) fishers and 95 non-CBFM (control) fishers were selected from Hakaluki and Halir haors of the Moulouvibazer and Sunamgonj districts, respectively. A propensity score matching method was used for impact evaluation. The results show that the CBFM-2 project has a positive and significant impact on fisher's income and household expenditure when poor fishers are involved in the co-management system. The results also reveal that inequality is not a major problem in the study areas, and no significant changes in the income and expenditure distribution has taken place following the project implementation. Finally, the results reveal that inequality and poverty are negatively related in the study area. Â© 2012 Elsevier Ltd.</v>
      </c>
      <c r="J754" s="41">
        <f>IF(ISNUMBER(SEARCH("Yes",'2_all_summary'!$H753)),IF(ISNUMBER(SEARCH("Yes",'2_all_summary'!F753)),1,2),IF(ISNUMBER(SEARCH("No",'2_all_summary'!F753)),4,3))</f>
        <v>4</v>
      </c>
    </row>
    <row r="755" spans="7:10" x14ac:dyDescent="0.3">
      <c r="G755" s="41"/>
      <c r="H755" s="41" t="str">
        <f>'2_all_summary'!D754</f>
        <v>Development of a surveillance species list to inform aquatic invasive species management in the laurentian great lakes</v>
      </c>
      <c r="I755" s="41" t="str">
        <f>'2_all_summary'!E754</f>
        <v>In an effort to harmonize multi-jurisdictional surveillance and detection of aquatic invasive species, regional stakeholders have called for the development of a Great Lakes Aquatic Invasive Species Surveillance Framework to identify species that pose a risk to the basin, quantify the relative risk of various pathways of introduction, provide guidance on monitoring protocols for surveillance, and identify priority locations for surveillance based on this pathway assessment. Here, we screen 448 species to develop a surveillance list of 144 species that are relevant for Great Lakes surveillance: are not yet widespread throughout the basin, have a pathway through which they can arrive, are able to establish and are predicted to cause impacts. Using the Great Lakes Aquatic Nonindigenous Species Risk Assessment for consistent assessment across taxa, the surveillance species list consisted of 144 species: 64 plants, 4 algae, 40 fish, 5 mollusks, 28 crustaceans, 1 platyhelminthes and 2 bryozoans. While pathway risk varies by taxon, the highest risk pathways across all taxonomic groups are natural dispersal, hitchhiking/fouling, and intentional release. The taxonomic group predicted to have the most severe impacts on a per species basis is algae, followed by mollusks, and plants. However, the large number of plant and fish species on the surveillance species list means that overall predicted impact (from a taxonomic perspective) is greatest from these two groups. We recommend ways that the surveillance list could be applied to improve aquatic invasive species management efforts: engage in community-based surveillance, inform taxonomic and species surveillance priorities, provide guidance on monitoring protocols for surveillance, quantify the relative risk of various pathways of introduction and identify priority locations for surveillance based on this pathway assessment. Â© Fuentes et al.</v>
      </c>
      <c r="J755" s="41">
        <f>IF(ISNUMBER(SEARCH("Yes",'2_all_summary'!$H754)),IF(ISNUMBER(SEARCH("Yes",'2_all_summary'!F754)),1,2),IF(ISNUMBER(SEARCH("No",'2_all_summary'!F754)),4,3))</f>
        <v>4</v>
      </c>
    </row>
    <row r="756" spans="7:10" x14ac:dyDescent="0.3">
      <c r="G756" s="41"/>
      <c r="H756" s="41" t="str">
        <f>'2_all_summary'!D755</f>
        <v>Conservation and Preservation for Endangered Mangrove Species: Comprehensive Case Study of Swamp Forest on North Coast Area of Malaysia</v>
      </c>
      <c r="I756" s="41" t="str">
        <f>'2_all_summary'!E755</f>
        <v>Mangrove forests are special type of coastal ecosystem characterized by their adaptations that enable plants to thrive in saline soil. Despite accounting for only about 1% of global forest coverage, mangroves are keystone ecosystems that provide a variety of critical ecological processes and environmental services. In recent years, there has been a considerable increase in interest in mangrove biodiversity. The lack of community-based organizations (CBO) on the awareness of conservation has a direct negative impact on endangered species. The aim of this is to analyze the conservation and preservation for mangrove in north coast area of Malaysia. Qualitative method was used to collect and analyzed the data, and supported with observations. The findings showed that mangrove conservation project in Kilim and Acheh River rivers are participated by the different stakeholders such as local government units (LGU), NGOs (PiFWA and Koperasi Komuniti Kampung Kilim Langkawi Berhad and Koperasi Nelayan Sungai Kubang Badak Langkawi Berhad), as well as a local community composed of fishermen, gleaners and business operator (travel agent). Those stakeholders are playing different role depend on their capacities. This study proves that mangrove forests are important for coastal area in Malaysia, and conservation efforts are needed to protect it. This finding also can be applied in other area. The contribution and participation of all parties also need for any conservation activities. The funding is crucial for supporting the sustainability of conservation program because some parts of conservation need it to be built such infrastructure or material for conservation. Â© Ilmu Kelautan, UNDIP.</v>
      </c>
      <c r="J756" s="41">
        <f>IF(ISNUMBER(SEARCH("Yes",'2_all_summary'!$H755)),IF(ISNUMBER(SEARCH("Yes",'2_all_summary'!F755)),1,2),IF(ISNUMBER(SEARCH("No",'2_all_summary'!F755)),4,3))</f>
        <v>4</v>
      </c>
    </row>
    <row r="757" spans="7:10" x14ac:dyDescent="0.3">
      <c r="G757" s="41"/>
      <c r="H757" s="41" t="str">
        <f>'2_all_summary'!D756</f>
        <v>Mekong River Fish Conservation Zones in southern Laos: Assessing effectiveness using local ecological knowledge</v>
      </c>
      <c r="I757" s="41" t="str">
        <f>'2_all_summary'!E756</f>
        <v>Small-scale fisheries are important in Laos, where rural people heavily depend upon Mekong River and tributary fish stocks for their livelihoods. Increasing pressures from human exploitation and habitat disturbance, however, have raised serious concerns about the potential depletion of various species. This has led to the establishment of large numbers of Fish Conservation Zones (FCZs) or "no-take" fish sanctuaries in southern Laos based on a "community-based fisheries co-management" framework. This study uses the local ecological knowledge (LEK) of fishers to assess the effectiveness of village-managed FCZs in enhancing fish stocks in the mainstream Mekong River in Khong District, Champasak Province. Focus group interviews about species that are believed to have benefited from different FCZs are compared with parameters such as FCZ area, age, depth, localized gradient, water velocity, and the presence of wetland forests nearby. The results suggest that no one aspect is likely to account for variations in fish stocks; rather, it is the interaction between numerous factors that has the largest impact. Secondly, the results indicate that microhabitat diversity and protection are critical for maintaining and enhancing Mekong fisheries. Deep-water pools are particularly important as dry season refuges for many fish species, and FCZ depth may be the single most important environmental factor affecting the success of FCZs in the Mekong River. FCZs have the most potential to benefit relatively sedentary species, but may also benefit highly migratory species, given the right conditions. This study shows that integrated approaches to stock assessment that employ LEK and scientific fisheries management have considerable potential for improving Mekong capture-fisheries management. Â© 2005 Springer Science+Business Media, Inc.</v>
      </c>
      <c r="J757" s="41">
        <f>IF(ISNUMBER(SEARCH("Yes",'2_all_summary'!$H756)),IF(ISNUMBER(SEARCH("Yes",'2_all_summary'!F756)),1,2),IF(ISNUMBER(SEARCH("No",'2_all_summary'!F756)),4,3))</f>
        <v>4</v>
      </c>
    </row>
    <row r="758" spans="7:10" x14ac:dyDescent="0.3">
      <c r="G758" s="41"/>
      <c r="H758" s="41" t="str">
        <f>'2_all_summary'!D757</f>
        <v>Implications of Community-Based Management of Marine Reserves in the Philippines for Reef Fish Communities and Biodiversity</v>
      </c>
      <c r="I758" s="41" t="str">
        <f>'2_all_summary'!E757</f>
        <v>Overfishing and destructive fishing practices are major threats to marine biodiversity in the Philippines, where over 1.9 million small-scale fishers are supported by these biodiverse marine communities. Nearly 50% of all marine fish capture in the Philippines is from artisanal fisheries, with much of it not reported or under-reported. Marine reserves, where fishing is prohibited have been created in many local government units to help restore and preserve this biodiversity. The success of these marine reserves is still under serious debate with effective management still representing a significant challenge. The lack of a governance system to centrally managed marine reserves has resulted in non-governmental organizations developing community-based management schemes. Using independent fisheries data from Rareâ€™s Fish Forever program, we applied PERMANOVA, SIMPER and biodiversity index analyses to evaluate the community structure of reef fish in 20 sites within the Philippines. We analyzed the differences in fish assemblage inside and outside of these marine reserves, before and after community-based management had been implemented. We provide evidence that: (i) fish community structure changes within marine reserves after community-based management strategies are implemented; and (ii) community-based management of marine fisheries resources protects and promotes biodiversity inside, and in some cases, outside marine reserves. Variability across sites suggests that other social or ecological factors may be influencing the ability of marine reserves to fully protect biodiversity and marine resources. Small-scale fishers in the Philippines participate in mixed-catch harvests and depend on biodiversity and reef community structure for their livelihoods. Thus, this work has implications on how community-based management strategies for marine reserves and adjacent waters may be beneficial for the sustainability of small-scale fishers. Â© Copyright Â© 2021 Marriott, Cox, Amolo, Apistar, Mancao and de Mutsert.</v>
      </c>
      <c r="J758" s="41">
        <f>IF(ISNUMBER(SEARCH("Yes",'2_all_summary'!$H757)),IF(ISNUMBER(SEARCH("Yes",'2_all_summary'!F757)),1,2),IF(ISNUMBER(SEARCH("No",'2_all_summary'!F757)),4,3))</f>
        <v>4</v>
      </c>
    </row>
    <row r="759" spans="7:10" x14ac:dyDescent="0.3">
      <c r="G759" s="41"/>
      <c r="H759" s="41" t="str">
        <f>'2_all_summary'!D758</f>
        <v>Deconstructing the reality of community-based management of marine resources in a small island context in Indonesia</v>
      </c>
      <c r="I759" s="41" t="str">
        <f>'2_all_summary'!E758</f>
        <v>This study offers a detailed analysis of community-based management (CBM) in a small island in Indonesia. In the study site, area-specific stewardship for a marine territory was informally institutionalized and, in addition to state rules, locally devised rules based on informal agreements have emerged. Using multiple methods for the analysis of the perceptions of the local community, this research examines the actual impact of the different rules on the fishing patterns in that sea territory, and illuminates the rationales of the local population to engage (or not) in the community-based approach to manage the marine resources. The study shows that the CBM initiative has to be seen as part of a convoluted regulatory system that impacts the fishing behavior in the sea territory. A lack of official authority to formally develop and especially to locally enforce rules represents a key challenges for the CBM initiative. This is further complicated by severe coordination problems between the local community and higher level state actors. The study further shows that the motivation of the community members to engage in the enforcement of the informal rules is strongly based on short-term economic considerations. For rules that are perceived to have a strong impact on the individual fishing yields, the fear of potential short-term economic losses constitutes a particular success factor of the local initiative since it motivates the members of the community to enforce local rules, especially when outside fishers break the rules. Yet, if rule-breaking is not perceived to decrease individual fishing yield, or if benefits of the generated yields are shared with the community as a compensation mechanism, the motivation of the community members to engage in rule enforcement ceases. Â© 2016 Gorris.</v>
      </c>
      <c r="J759" s="41">
        <f>IF(ISNUMBER(SEARCH("Yes",'2_all_summary'!$H758)),IF(ISNUMBER(SEARCH("Yes",'2_all_summary'!F758)),1,2),IF(ISNUMBER(SEARCH("No",'2_all_summary'!F758)),4,3))</f>
        <v>4</v>
      </c>
    </row>
    <row r="760" spans="7:10" x14ac:dyDescent="0.3">
      <c r="G760" s="41"/>
      <c r="H760" s="41" t="str">
        <f>'2_all_summary'!D759</f>
        <v>Piloting participatory smartphone mapping of intertidal fishing grounds and resources in northern Mozambique: Opportunities and future directions</v>
      </c>
      <c r="I760" s="41" t="str">
        <f>'2_all_summary'!E759</f>
        <v>The participation of local communities in marine resource management can contribute to the sustainability and longevity of marine resources across diverse coastal settings. In contexts where there are low levels of formal education and high levels of illiteracy, and where marine resource management is governed predominantly by customary management systems, the introduction of formal marine resource management can be challenging. Maps are often required as the basis for spatial marine management measures, effective spatially-explicit fisheries monitoring, and for formal support from fisheries authorities. Our research with local women reef gleaners of Cabo Delgado, in northern Mozambique, pilots the potential uses of smartphones and digital mapping as a tool to allow fishers to map these understudied intertidal fishing grounds, and to understand the ecological dynamics as well as social uses of the intertidal resources. Even though women are key food and income providers through intertidal resource gleaning in this area of Mozambique, they have limited roles in fisheries management decision making. Therefore, we developed a participatory approach to mapping that could act as an entry point for their involvement in the design of a spatial fisheries management plan and associated community monitoring. Fisherwomen were trained to use smartphones with CyberTracker software for mapping intertidal fishing grounds in their village, and the locations of intertidal resources most important to their livelihoods, including octopus, pen shells and oysters. Interviews and focus groups were conducted throughout the mapping process to ascertain women's use and interest in the technology. We conclude that community-based mapping through simple tools as developed in this research can help connect local community groups, bridge traditional and formal governance systems and provide a positive example of co-management in practice. Â© 2016 Elsevier Ltd</v>
      </c>
      <c r="J760" s="41">
        <f>IF(ISNUMBER(SEARCH("Yes",'2_all_summary'!$H759)),IF(ISNUMBER(SEARCH("Yes",'2_all_summary'!F759)),1,2),IF(ISNUMBER(SEARCH("No",'2_all_summary'!F759)),4,3))</f>
        <v>4</v>
      </c>
    </row>
    <row r="761" spans="7:10" x14ac:dyDescent="0.3">
      <c r="G761" s="41"/>
      <c r="H761" s="41" t="str">
        <f>'2_all_summary'!D760</f>
        <v>Local ecological knowledge and institutional dynamics for ecosystem management: A study of Lake Racken watershed, Sweden</v>
      </c>
      <c r="I761" s="41" t="str">
        <f>'2_all_summary'!E760</f>
        <v>The sustainable use of resources requires that management practices and institutions take into account the dynamics of the ecosystem. In this paper, we explore the role of local ecological knowledge and show how it is used in management practices by a local fishing association in a contemporary rural Swedish community. We focus on the local management of crayfish, a common-pool resource, and also address the way crayfish management is linked to institutions at different levels of Swedish society. Methods from the social sciences were used for information gathering, and the results were analyzed within the framework of ecosystem management. We found that the practices of local fishing association resemble an ecosystem approach to crayfish management. Our results indicate that local users have substantial knowledge of resource and ecosystem dynamics from the level of the individual crayfish to that of the watershed, as reflected in a variety of interrelated management practices embedded in and influenced by institutions at several levels. We propose that this policy of monitoring at several levels simultaneously, together with the interpretation of a bundle of indicators and associated management responses, enhances the possibility of building ecological resilience into the watershed. Furthermore, we found that flexibility and adaptation are required to avoid command-and-control pathways of resource management. We were able to trace the development of the local fishing association as a response to crisis, followed by the creation of an opportunity for reorganization and the recognition of slow ecosystem structuring variables, and also to define the role of knowledgeable individuals in the whole process. We discuss the key roles of adaptive capacity, institutional learning, and institutional memory for successful ecosystem management and conclude that scientific adaptive management could benefit from a more explicit collaboration with flexible community-based systems of resource management for the implementation of policies as experiments.</v>
      </c>
      <c r="J761" s="41">
        <f>IF(ISNUMBER(SEARCH("Yes",'2_all_summary'!$H760)),IF(ISNUMBER(SEARCH("Yes",'2_all_summary'!F760)),1,2),IF(ISNUMBER(SEARCH("No",'2_all_summary'!F760)),4,3))</f>
        <v>4</v>
      </c>
    </row>
    <row r="762" spans="7:10" x14ac:dyDescent="0.3">
      <c r="G762" s="41"/>
      <c r="H762" s="41" t="str">
        <f>'2_all_summary'!D761</f>
        <v>How do fishery resources enhance the development of coastal fishing communities: Lessons learned from a community-based sea farming project in Taiwan</v>
      </c>
      <c r="I762" s="41" t="str">
        <f>'2_all_summary'!E761</f>
        <v>Taiwan government proposes a national level Coastal Blue Economy Growth (CBEG) program to promote ocean-linked industries based on the concept of sustainable development. Sea farming development is considered an important aspect that needs to be promoted for the CBEG program. Generally, sea farming relies on artificial technologies, environmental improvement and resource management to increase fishery resources and to enhance fisheries productivity. Developing sea farming could contribute to the transformation of capture fisheries; it integrates the concept of Blue Economy into sustainable economic development so as to improve economic activities in fishing communities. In line with this, the Taiwan government launched the Community-Based Sea Farming (CBSF) project in 2015. The CBSF project aims to establish sea farming zones to help fishing communities achieve sustainable development. In this paper, the development process of sea farming and site selection of the CBSF project were described and the needs of local people in fishing communities around sea-farming demonstration zones were also assessed. According to findings, a framework for sea farming development is proposed. In this framework, several new sea farming-based industries can serve as the driving force to accelerate the development of fishing communities. The driving forces include developing a community-based tourism recreational industry, strengthening localized marketing of featured seafood products, combining local ecological landscapes and cultures of the fishing village to develop recreational fishery activities, and integrating seafood products with recreational tourism activities. Overall, CBSF are important tasks that warrant continuous attention for enhancing the fishing community development. The experiences and framework of promoting the Taiwan CBSF project would provide beneficial information and foundation for decision makers and natural resources managers in other areas. Â© 2019 Elsevier Ltd</v>
      </c>
      <c r="J762" s="41">
        <f>IF(ISNUMBER(SEARCH("Yes",'2_all_summary'!$H761)),IF(ISNUMBER(SEARCH("Yes",'2_all_summary'!F761)),1,2),IF(ISNUMBER(SEARCH("No",'2_all_summary'!F761)),4,3))</f>
        <v>4</v>
      </c>
    </row>
    <row r="763" spans="7:10" x14ac:dyDescent="0.3">
      <c r="G763" s="41"/>
      <c r="H763" s="41" t="str">
        <f>'2_all_summary'!D762</f>
        <v>The Condition of Seagrass Beds in North Sulawesi following the implementation of Community-Based Coastal Management Program</v>
      </c>
      <c r="I763" s="41" t="str">
        <f>'2_all_summary'!E762</f>
        <v>Pusomaen district in Southeast Minahasa Regency, North Sulawesi, was designated as one of the pilot sites for the Community-Based Coastal Resource Management Program (CB-CRMP) from 1997 - 2003. This program focused on the implementation of best-practice in coastal resource management involving multiple local stakeholders. Fifteen years after its phase-out, a study was conducted on seagrass beds in Tumbak and Bentenan village in Pusomaen district to obtain the seagrass ecosystem's current status and condition in the former pilot sites. We observed the program's legacy in terms of community awareness concerning coastal resource management and seagrass ecosystem. A line transect method was used to assess species diversity, coverage, and dominance in 9 stations. Environmental variables (weather, human activities, depth, clarity) and communities' behavior towards seagrass beds (domestic waste disposal, boat anchoring) were also observed. The result showed that seven stations were in moderate, one in poor, and one in healthy conditions. There were seven seagrass species found during the observation. Thalassia hemprichii and Enhalus acoroides were found in all stations, dominating the seagrass coverage. We also recorded the presence of Syringodium isoetifolium and Cymodocea rotundata in several stations. The expected CB- CRMP legacies of institutionalized community-based coastal management were nearly non-existent, while negative or indifferent behavior of the general community towards the seagrass ecosystem was observed, highlighted by domestic waste disposal and boat anchoring in the seagrass beds. Consistency of program planning and financial support from local and provincial governments were needed to maintain the legacy of CB-CRMP, while regular ecosystem monitoring was also pivotal in providing scientific data for local and provincial decision-making processes regarding coastal resource management. Â© Published under licence by IOP Publishing Ltd.</v>
      </c>
      <c r="J763" s="41">
        <f>IF(ISNUMBER(SEARCH("Yes",'2_all_summary'!$H762)),IF(ISNUMBER(SEARCH("Yes",'2_all_summary'!F762)),1,2),IF(ISNUMBER(SEARCH("No",'2_all_summary'!F762)),4,3))</f>
        <v>4</v>
      </c>
    </row>
    <row r="764" spans="7:10" x14ac:dyDescent="0.3">
      <c r="G764" s="41"/>
      <c r="H764" s="41" t="str">
        <f>'2_all_summary'!D763</f>
        <v>Marking of tiger shrimp Penaeus monodon (Fabricius) juveniles: Comparison among inexpensive tagging options</v>
      </c>
      <c r="I764" s="41" t="str">
        <f>'2_all_summary'!E763</f>
        <v>Three low-cost marking methods (staining with food color, uropod trimming, and T-bar tagging) were tested on 2-mo old juvenile tiger shrimps Penaeus monodon with 8.42 Â±0.1 mm mean carapace length (CL) for 8 weeks. Together with an unmarked control group, marker retention and effects on shrimp' s survival and growth were monitored. There was no significant difference in specific CL growth rates among treatments (p&gt;0.05). Survival was not significantly different among staining (60%), uropod trimming (51%), and control (58%) throughout the experiment, but T-bar tagging showed significantly lower survival from week 6 until 8 (33%) (p&lt;0.05). Marker retention was significantly highest for T-bar tags (100%) at the end of 8 weeks, followed by uropod trimming at 65%, while staining was already 0% from week 3. Food color stains are poor shrimp markers because of weak retention. T-bar tags are not effective markers despite having excellent tag retention because of low shrimp survival after 6 weeks. Uropod trimming is a more practical option given that shrimps showed comparable survival with the control group and marker distinction through unique uropod regrowth was relatively high. Further work on modifications on these methods is needed to increase efficiency while maintaining lower cost. This study is viewed to have practical applications for community-based shrimp stock enhancement monitoring.</v>
      </c>
      <c r="J764" s="41">
        <f>IF(ISNUMBER(SEARCH("Yes",'2_all_summary'!$H763)),IF(ISNUMBER(SEARCH("Yes",'2_all_summary'!F763)),1,2),IF(ISNUMBER(SEARCH("No",'2_all_summary'!F763)),4,3))</f>
        <v>4</v>
      </c>
    </row>
    <row r="765" spans="7:10" x14ac:dyDescent="0.3">
      <c r="G765" s="41"/>
      <c r="H765" s="41" t="str">
        <f>'2_all_summary'!D764</f>
        <v>The bridging role of non-governmental organizations in the planning, adoption, and management of the marine protected area network in Raja Ampat, Indonesia</v>
      </c>
      <c r="I765" s="41" t="str">
        <f>'2_all_summary'!E764</f>
        <v>Coral reef ecosystems are among the most diverse habitats on earth, providing essential social and ecological services. Raja Ampat, Indonesia - located in the Coral Triangle, the heart of marine biodiversity - has a rich history of traditional management, which included area-based management tools akin to modern marine protected areas (MPAs). Decentralization and restoration of tenure rights in 2001 provided an opportunity for resurgence and stronger recognition of these traditional systems. Conservation non-governmental organizations (NGOs), noting the remarkable biodiversity and increasing threats due to destructive fishing practices, worked with local communities to facilitate community-based MPAs as a conservation strategy. Here we employed a case study approach to assess the specific bridging strategies utilized by NGOs during the adoption, implementation and management of the Raja Ampat MPA Network. This descriptive case study included six targeted in-depth interviews and other secondary sources. Our results suggest that NGOs played different roles over time in the MPA process. Interviewees identified specific initiatives that occurred during this process, which involved multiple bridging tools. Three of these key initiatives are: the Tourism Entrance Fee System, the Raja Ampat MPA Patrol System, and the Blue Abadi Fund. The specific bridging tools employed included: linking stakeholders, co-producing knowledge, providing access to resources, facilitating community engagement, and building capacity. Recent research has pointed to social and ecological effectiveness of the Raja Ampat MPA Network, which could in part be attributed to the bottom-up approach facilitated by NGOs, including through bridging practices. However, we also note the limitations of this study in only providing an NGO-centric perspective which may be more nuanced if other stakeholder perspectives could have been obtained. Â© 2022 The Authors</v>
      </c>
      <c r="J765" s="41">
        <f>IF(ISNUMBER(SEARCH("Yes",'2_all_summary'!$H764)),IF(ISNUMBER(SEARCH("Yes",'2_all_summary'!F764)),1,2),IF(ISNUMBER(SEARCH("No",'2_all_summary'!F764)),4,3))</f>
        <v>4</v>
      </c>
    </row>
    <row r="766" spans="7:10" x14ac:dyDescent="0.3">
      <c r="G766" s="41"/>
      <c r="H766" s="41" t="str">
        <f>'2_all_summary'!D765</f>
        <v>An empirical bio-economic stocking model for floodplain beels in Bangladesh</v>
      </c>
      <c r="I766" s="41" t="str">
        <f>'2_all_summary'!E765</f>
        <v>While stocking floodplain depressions or beels with fingerlings is a common form of fisheries management in Bangladesh, bio-economic guidance for improving the outcome of stocking strategies is sparse. The Community-Based Fisheries Management (CBFM) Project, funded by the Ford Foundation and the UK Government's Department for International Development (DfID) promoted stocking practices in beels throughout the country as a means to improve fisher livelihoods. This paper describes an empirical bio-economic model developed using data generated under the CBFM project. The model offers guidance on selecting stocking densities depending upon the available size (length) of fingerlings to maximize profit and return on investment while minimizing risk. Because large fingerlings are relatively inexpensive and have lower rates of natural mortality, the model predicts that it is more profitable to stock large fingerlings at low densities than small fingerlings at high densities. These general recommendations were found to be largely insensitive to the market price for harvested fish. To minimize credit burden and financial risk, minimum stocking densities should be selected according to the length of fish available that maximizes profit. Because of its empirical nature, the model recommendations may not be applicable beyond the project sites. Furthermore, it is recommended that attempts be made to field test the model predictions before widespread adoption or promotion. Â© 2007 Blackwell Publishing Ltd.</v>
      </c>
      <c r="J766" s="41">
        <f>IF(ISNUMBER(SEARCH("Yes",'2_all_summary'!$H765)),IF(ISNUMBER(SEARCH("Yes",'2_all_summary'!F765)),1,2),IF(ISNUMBER(SEARCH("No",'2_all_summary'!F765)),4,3))</f>
        <v>4</v>
      </c>
    </row>
    <row r="767" spans="7:10" x14ac:dyDescent="0.3">
      <c r="G767" s="41"/>
      <c r="H767" s="41" t="str">
        <f>'2_all_summary'!D766</f>
        <v>Effects of fisheries closure size, age, and history of compliance on coral reef fish communities in the western Indian Ocean</v>
      </c>
      <c r="I767" s="41" t="str">
        <f>'2_all_summary'!E766</f>
        <v>The hypothesis that the history of management compliance (strong versus variable), closure size (0.3 to 28km2), closure age (2 to 39 yr), and habitat/geographic variables influenced total fish biomass, the number of species, and the ratio of herbivores to carnivores in no-take areas was tested. Twenty existing closures across 6 countries in the western Indian Ocean were sampled during the same time period (2004 to 2007). Geographic location and closure attributes were weak to moderate predictors of these coral reef fish community variables for analyses of all closures. Strong interactions between fish community variables and levels of compliance indicated that high compliance sites largely drove the closure-fish community relationships. Variable or weak compliance and closures &amp;lt;1km2 exhibited limited recovery of fish communities. The closure area-fish biomass data for strong-compliance closures indicates that biomass is stable above 5km2. A mix of community-based, private, and national program closures were sampled, and, although low sample sizes within each of these management systems precludes conclusive analysis, none of these management systems was universally successful in terms of compliance or maximizing fish community variables. Â© Inter-Research 2009.</v>
      </c>
      <c r="J767" s="41">
        <f>IF(ISNUMBER(SEARCH("Yes",'2_all_summary'!$H766)),IF(ISNUMBER(SEARCH("Yes",'2_all_summary'!F766)),1,2),IF(ISNUMBER(SEARCH("No",'2_all_summary'!F766)),4,3))</f>
        <v>4</v>
      </c>
    </row>
    <row r="768" spans="7:10" x14ac:dyDescent="0.3">
      <c r="G768" s="41"/>
      <c r="H768" s="41" t="str">
        <f>'2_all_summary'!D767</f>
        <v>Improving asthma control in the rural setting: The BREATHE (Better Respiratory Education and Asthma Treatment in Hinton and Edson) study</v>
      </c>
      <c r="I768" s="41" t="str">
        <f>'2_all_summary'!E767</f>
        <v>Background: Overuse of Î²-agonists is a risk factor for poor control of asthma. Pharmacists can identify high-risk patients through refill information and can then initiate disease-management programs for these patients. Methods: The Better Respiratory Education and Asthma Treatment in Hinton and Edson (BREATHE) study was a randomized, controlled trial in high-risk asthma patients. The intervention included an educational program (with focus on development of a written action plan), assessment of asthma therapy, and referral to a respiratory therapist and primary care physician. The primary objective was to determine the effect of this program (initiated by community pharmacists) on asthma control, as measured by the Asthma Control Questionnaire. Secondary objectives included determining the effect of the program on numbers of emergency department visits and hospital admissions, use of inhaled corticosteroids, courses of oral steroids, and lung function. Endpoints were measured at baseline, 2 months, and 6 months. Results: A total of 70 patients were randomized (34 to usual care, 36 to the intervention). At 6 months, there was no significant difference in asthma control between the usual care and intervention groups (change in ACQ score 0.33 and 0.43 respectively, p = 0.66). There were no significant differences in the secondary endpoints. Generally, pharmacist compliance with the intervention was poor. Conclusions: Although no differences were found in asthma control, this model, which uses a multidisciplinary, community-based approach, offers a unique management strategy for rural asthma patients.</v>
      </c>
      <c r="J768" s="41">
        <f>IF(ISNUMBER(SEARCH("Yes",'2_all_summary'!$H767)),IF(ISNUMBER(SEARCH("Yes",'2_all_summary'!F767)),1,2),IF(ISNUMBER(SEARCH("No",'2_all_summary'!F767)),4,3))</f>
        <v>4</v>
      </c>
    </row>
    <row r="769" spans="7:10" x14ac:dyDescent="0.3">
      <c r="G769" s="41"/>
      <c r="H769" s="41" t="str">
        <f>'2_all_summary'!D768</f>
        <v>Rapid implementation of evidence-based guidelines for imaging after first urinary tract infection</v>
      </c>
      <c r="I769" s="41" t="str">
        <f>'2_all_summary'!E768</f>
        <v>BACKGROUND AND OBJECTIVES: The American Academy of Pediatrics published a new guideline for management of first urinary tract infection (UTI) in children aged 2 to 24 months in September 2011. The imaging evaluation changed from the previous guideline to recommend voiding cystourethrogram (VCUG) only for patients with an abnormal renal and bladder ultrasound (RBUS). The objective was to decrease the proportion of guideline-eligible children with a normal RBUS who underwent VCUG from median of 92% for patients treated as inpatients and 100% for patients treated in the emergency department to 5% in both settings. METHODS: This was a quality improvement implementation study in a large academic medical center. Key drivers included: appropriate guideline knowledge, timely identification of guideline eligible patients, and effective communication with the community-based primary care provider. A multidisciplinary team developed and tested interventions. Impact was assessed with annotated run charts. Statistical comparisons were made with Ï‡2 analysis and Fisher's exact test. RESULTS: The proportion of children with first UTI and normal RBUS who underwent VCUG decreased from a median of 92% to 0% within 1 month of initiating the project among those hospitalized and from 100% to 40% within 4 months among those diagnosed in the emergency department. Rates have been sustained for 12 months and 8 months, respectively. Interventions using the electronic medical record and ordering system were most impactful. CONCLUSIONS: Rapid adoption of evidence-based UTI care across multiple settings is achievable. Practice change occurred faster and to a greater magnitude in the inpatient setting compared with the outpatient setting. Copyright Â© 2013 by the American Academy of Pediatrics.</v>
      </c>
      <c r="J769" s="41">
        <f>IF(ISNUMBER(SEARCH("Yes",'2_all_summary'!$H768)),IF(ISNUMBER(SEARCH("Yes",'2_all_summary'!F768)),1,2),IF(ISNUMBER(SEARCH("No",'2_all_summary'!F768)),4,3))</f>
        <v>4</v>
      </c>
    </row>
    <row r="770" spans="7:10" x14ac:dyDescent="0.3">
      <c r="G770" s="41"/>
      <c r="H770" s="41" t="str">
        <f>'2_all_summary'!D769</f>
        <v>Strengthening participatory approaches to coastal fisheries governance in Papua New Guinea: The role of local-level government legislation</v>
      </c>
      <c r="I770" s="41" t="str">
        <f>'2_all_summary'!E769</f>
        <v>Fisheries governance in Papua New Guinea is a significant factor to the nation's sustainable development. In seeking to strengthen community-based and participatory approaches to fisheries management in the nation, this paper will highlight the significant role of local-level governments in re-envisioning coastal and small-scale fisheries governance and argues that such local-level legislative authorities provide an opportunity to progress the nation's coastal fisheries governance. Â© CSIRO.</v>
      </c>
      <c r="J770" s="41">
        <f>IF(ISNUMBER(SEARCH("Yes",'2_all_summary'!$H769)),IF(ISNUMBER(SEARCH("Yes",'2_all_summary'!F769)),1,2),IF(ISNUMBER(SEARCH("No",'2_all_summary'!F769)),4,3))</f>
        <v>1</v>
      </c>
    </row>
    <row r="771" spans="7:10" x14ac:dyDescent="0.3">
      <c r="G771" s="41"/>
      <c r="H771" s="41" t="str">
        <f>'2_all_summary'!D770</f>
        <v>Challenges facing local communities in Tanzania in realising locally-managed marine areas</v>
      </c>
      <c r="I771" s="41" t="str">
        <f>'2_all_summary'!E770</f>
        <v>This study explores how the history and process of establishing a marine protected area (MPA) under the control of the state has led to limited interest in community-based management amongst local stakeholders. The study contributes to the understanding of historical events that have discouraged the take-off and scale-up of community-based conservation approaches, such as locally-managed marine areas (LMMAs). LMMAs are being promoted increasingly as a desirable approach in marine conservation. However, there are a limited numbers of cases where such initiatives have been used as a strategy for marine management in sub-Saharan Africa, and very few operational examples of such schemes exist in the Western Indian Ocean region. Through semi-structured questionnaires, 193 community members selected randomly from 15 villages of the Mnazi Bay-Ruvuma Estuary Marine Park (MBREMP), Mtwara district, Southern Tanzania, were interviewed about their attitudes towards efforts to promote local management and the conservation of marine resources. The study also involved 17 focus group discussions, 13 in-depth key informant interviews, participant observation, and a review of secondary information. Over 85% of the questionnaire respondents commented that there was insufficient participation by legitimate community representatives in the development of the MBREMP. Almost 90% of the respondents agreed that the management of marine areas has increased significantly, particularly in the last two decades following initiatives by the government, donors and external NGOs. However, 70% of the questionnaire responders had observed that a rapid shift from centralised to community-based management has been hindered by a lack of acceptable community rules and by communities frequently equating conservation with prohibition. Developing LMMAs in areas based on the lessons learned from MPAs could be a better alternative to developing entirely new community-managed areas; however, this can only succeed if limitations including the key principles of community participation and empowerment are addressed. Â© 2014 Elsevier Ltd.</v>
      </c>
      <c r="J771" s="41">
        <f>IF(ISNUMBER(SEARCH("Yes",'2_all_summary'!$H770)),IF(ISNUMBER(SEARCH("Yes",'2_all_summary'!F770)),1,2),IF(ISNUMBER(SEARCH("No",'2_all_summary'!F770)),4,3))</f>
        <v>4</v>
      </c>
    </row>
    <row r="772" spans="7:10" x14ac:dyDescent="0.3">
      <c r="G772" s="41"/>
      <c r="H772" s="41" t="str">
        <f>'2_all_summary'!D771</f>
        <v>Fostering social innovation and building adaptive capacity for dengue control in Cambodia: A case study</v>
      </c>
      <c r="I772" s="41" t="str">
        <f>'2_all_summary'!E771</f>
        <v>Background: The social-ecological systems theory, with its unique conception of resilience (social-ecological systems &amp; resilience, SESR), provides an operational framework that currently best meets the need for integration and adaptive governance as encouraged by the Sustainable Development Goals. SESR accounts for the complex dynamics of social-ecological systems and operationalizes transdisciplinarity by focusing on community engagement, value co-creation, decentralized leadership and social innovation. Targeting Social Innovation (SI) in the context of implementation research for vector-borne diseases (VBD) control offers a low-cost strategy to contribute to lasting and contextualized community engagement in disease control and health development in low and middle income countries of the global south. In this article we describe the processes of community engagement and transdisciplinary collaboration underpinning community-based dengue management in rural primary schools and households in two districts in Cambodia. Methods: Multiple student-led and community-based interventions have been implemented focusing on empowering education, communication for behavioral change and participatory epidemiology mapping in order to engage Cambodian communities in dengue control. We describe in particular the significance of the participatory processes that have contributed to the design of SI products that emerged following iterative consultations with community stakeholders to address the dengue problem. Results: The SI products that emerged following our interaction with community members are 1) adult mosquito traps made locally from solid waste collections, 2) revised dengue curriculum with hands-on activities for transformative learning, 3) guppy distribution systems led by community members, 4) co-design of dengue prevention communication material by students and community members, 5) community mapping. Conclusions: The initiative described in this article put in motion processes of community engagement towards creating ownership of dengue control interventions tools by community stakeholders, including school children. While the project is ongoing, the project's interventions so far implemented have contributed to the emergence of culturally relevant SI products and provided initial clues regarding 1) the conditions allowing SI to emerge, 2) specific mechanisms by which it happens and 3) how external parties can facilitate SI emergence. Overall there seems to be a strong argument to be made in supporting SI as a desirable outcome of project implementation towards building adaptive capacity and resilience and to use the protocol supporting this project implementation as an operational guiding document for other VBD adaptive management in the region. Â© 2020 The Author(s).</v>
      </c>
      <c r="J772" s="41">
        <f>IF(ISNUMBER(SEARCH("Yes",'2_all_summary'!$H771)),IF(ISNUMBER(SEARCH("Yes",'2_all_summary'!F771)),1,2),IF(ISNUMBER(SEARCH("No",'2_all_summary'!F771)),4,3))</f>
        <v>4</v>
      </c>
    </row>
    <row r="773" spans="7:10" x14ac:dyDescent="0.3">
      <c r="G773" s="41"/>
      <c r="H773" s="41" t="str">
        <f>'2_all_summary'!D772</f>
        <v>Decentralization policy: An opportunity for strengthening fisheries management system?</v>
      </c>
      <c r="I773" s="41" t="str">
        <f>'2_all_summary'!E772</f>
        <v>Decentralization is considered the most appropriate form of fisheries governance in which to enable local governments to fundamentally control local fishing by a community-based fisheries management (CBFM) system. The CBFM systems in Indonesia were established and rooted in traditional fishing communities. Nevertheless, the role of these systems has been somewhat undermined by the central government because political decision states that marine areas must be nationally owned. In the decentralization era, however, these traditional systems may be reconsidered as the main social and cultural capital of fisheries management, particularly for coastal fisheries. Based on a case study in Lombok Barat, this article reveals some positive impacts of decentralization policy: state recognition to CBFM systems, devolution of fisheries management to the local people, and strengthening of CBFM systems. These impacts show that decentralization can be an external factor for strengthening the CBFM system. Â© 2004 Sage Publications.</v>
      </c>
      <c r="J773" s="41">
        <f>IF(ISNUMBER(SEARCH("Yes",'2_all_summary'!$H772)),IF(ISNUMBER(SEARCH("Yes",'2_all_summary'!F772)),1,2),IF(ISNUMBER(SEARCH("No",'2_all_summary'!F772)),4,3))</f>
        <v>4</v>
      </c>
    </row>
    <row r="774" spans="7:10" x14ac:dyDescent="0.3">
      <c r="G774" s="41"/>
      <c r="H774" s="41" t="str">
        <f>'2_all_summary'!D773</f>
        <v>'Going rural': Driving change through a rural medical education innovation</v>
      </c>
      <c r="I774" s="41" t="str">
        <f>'2_all_summary'!E773</f>
        <v>Introduction: Medical education across the globe is in a state of flux influenced by a number of drivers for change. In response, institutions are seeking to re-align their curricula to address the prevailing imperatives. Against this backdrop, the training of practitioners for practice in rural communities was identified as an educational priority, and led to the establishment of a rural clinical school (RCS) within a Faculty of Medicine and Health Sciences in South Africa in 2011. This article describes the students' experiences in the first year that this innovative educational model was implemented and explores the extent to which it influenced their thinking and practice. Methods: A qualitative, formative evaluation study of the first year of implementation was undertaken. Data was generated from in-depth interviews. This article focuses on individual interviews conducted with the eight students at the RCS, which explored their experiences during a year-long clerkship. Transcripts of interviews were thematically analysed. Results: Four themes emerged from the analysis: a learning experience that differed from what was experienced at the tertiary training hospital, an enabling clinical environment in the district and regional hospital, the positive role played by the specialists, and the influence of the community immersion. Underlying all of the responses was the building of relationships over time both with supervisors and with patients. Evident from the responses was that students' confidence in their clinical skills and decision-making abilities was heightened while their approaches to their own learning were enhanced. Conclusions: To respond to the call for educational reform and a heightened awareness of social realities, innovative approaches to the training of medical students, such as those adopted at the RCS, are indicated. It is argued that the learning facilitated by these rural medical education models has the potential to offer learning experiences that can lead to transformation through a change in practice and attitude among the students, and ultimately also enable curricular renewal at the institutional core. Â© SC Van Schalkwyk, J Bezuidenhout, HH Conradie, T Fish, NJ Kok, BH Van Heerden, MR de Villiers, 2014.</v>
      </c>
      <c r="J774" s="41">
        <f>IF(ISNUMBER(SEARCH("Yes",'2_all_summary'!$H773)),IF(ISNUMBER(SEARCH("Yes",'2_all_summary'!F773)),1,2),IF(ISNUMBER(SEARCH("No",'2_all_summary'!F773)),4,3))</f>
        <v>4</v>
      </c>
    </row>
    <row r="775" spans="7:10" x14ac:dyDescent="0.3">
      <c r="G775" s="41"/>
      <c r="H775" s="41" t="str">
        <f>'2_all_summary'!D774</f>
        <v>Spawning and recruitment patterns of major fish species in Bontanga Reservoir, Ghana, West Africa</v>
      </c>
      <c r="I775" s="41" t="str">
        <f>'2_all_summary'!E774</f>
        <v>The spawning and recruitment patterns of the major Cichlid fish species, including Hemichromis fasciatus, Oreochromis niloticus, Sarotherodon galilaeus, Tilapia zillii and other species, Auchenoglanis occidentalis, Brycinus nurse, Clarias gariepinus and Marcusenius senegalensis were studied for 24 months in Bontanga Reservoir, Ghana, using length-based fish stock assessment approaches. The species spawned throughout the year, with two spawning pulses described as major and minor spawning seasons. The major spawning season occurred from March to September for the Cichlids, and from May to September for the other species. The minor spawning season, indicative of extended spawning, occurred from October to March for all the fish stocks. Fish spawning began with the onset of the rains in April/May, peaking by June/July, before the rainfall peak in August for all the fish stocks studied. Recruitment was found to occur throughout the year, with major and minor pulses coinciding with the major and minor spawning seasons. Accordingly, the most appropriate time for a possible closed fishing period appears to be from June to August, 1 month after the start of, and before the end of, the rains. The estimated mean standard length (Lm) for first time spawners of A. occidentalis, B. nurse, C. gariepinus and H. faciatus were 11.7, 12.7, 2.7 and 7.5 cm respectively. The estimated maturity-length ratio of 0.4 and 0.2 for O. niloticus, S. galilaeus and T. zillii were lower than the known 0.7 for normal growth, suggesting the tilapias matured faster, and at a smaller size, in the reservoir. Apparent sexual precocity associated with early maturity, year-round spawning and recruitment were some important adaptations found to have sustained the reservoir fisheries, even during high fishing pressures. For conservation and sustainable exploitation of the fisheries, instituting a closed fishing season, mesh size regulations, withdrawal rights and a community-based fishery management system are recommended. Â© 2010 The Authors. Journal compilation Â© 2010 Blackwell Publishing Asia Pty Ltd.</v>
      </c>
      <c r="J775" s="41">
        <f>IF(ISNUMBER(SEARCH("Yes",'2_all_summary'!$H774)),IF(ISNUMBER(SEARCH("Yes",'2_all_summary'!F774)),1,2),IF(ISNUMBER(SEARCH("No",'2_all_summary'!F774)),4,3))</f>
        <v>4</v>
      </c>
    </row>
    <row r="776" spans="7:10" x14ac:dyDescent="0.3">
      <c r="G776" s="41"/>
      <c r="H776" s="41" t="str">
        <f>'2_all_summary'!D775</f>
        <v>Life, fish and mangroves: Resource governance in coastal Cambodia</v>
      </c>
      <c r="I776" s="41" t="str">
        <f>'2_all_summary'!E775</f>
        <v>In Life, Fish and Mangroves, Melissa Marschke explores the potential of resource governance, offering a case study of resource-dependent village life. Following six households and one village-based institution in coastal Cambodia over a twelve-year period, Marschke reveals the opportunities and constraints facing villagers and illustrates why local resource management practices remain delicate, even with a sustained effort. She highlights how government and business interests in community-based management and resource exploitation combine to produce a complex, highly uncertain dynamic. With this instructive study, she demonstrates that in spite of a significant effort, spanning many years and engaging many players, resource governance remains fragile and coastal livelihoods in Cambodia remain precarious. Â© 2012 University of Ottawa Press.</v>
      </c>
      <c r="J776" s="41">
        <f>IF(ISNUMBER(SEARCH("Yes",'2_all_summary'!$H775)),IF(ISNUMBER(SEARCH("Yes",'2_all_summary'!F775)),1,2),IF(ISNUMBER(SEARCH("No",'2_all_summary'!F775)),4,3))</f>
        <v>4</v>
      </c>
    </row>
    <row r="777" spans="7:10" x14ac:dyDescent="0.3">
      <c r="G777" s="41"/>
      <c r="H777" s="41" t="str">
        <f>'2_all_summary'!D776</f>
        <v>Can botanic gardens serve as refuges for taxonomic and functional diversity of Odonata? The case of the botanic garden of Castillaâ€“La Mancha (Spain)</v>
      </c>
      <c r="I777" s="41" t="str">
        <f>'2_all_summary'!E776</f>
        <v>In a scenario with declining biodiversity and habitat loss, botanic gardens could serve as refuges for invertebrates, but the opportunities they offer for animal conservation are still poorly understood. Odonata is a good model group for conservation studies, because it includes threatened species and responses to habitat disturbance are well documented. In this study, we assessed the role of the botanic garden of Castilla-La Mancha in Spain as a refuge for members of Odonata by analysing their taxonomic and functional diversity. We explored if the small size of the botanic garden might constrain the taxonomic diversity of Odonata and if low habitat diversity might limit their functional diversity. We sampled adult Odonata from five water bodies along a gradient of human impact and characterized the Odonata communities based on 12 functional traits in Odonata. We used a speciesâ€“area relationship to control for differences in the size of water bodies. Compared with natural lakes, the Odonata communities contained less species and their functional diversity was lower in the botanic garden ponds, where generalist species were basically hosted. Despite these limitations, the botanic garden ponds hosted the number of species expected for natural water bodies with the moderate surface area and functional diversity, thereby demonstrating that they are a valuable habitat for Odonata in an urban environment. Appropriate management involving the removal of exotic fish and habitat diversification, including creating lotic environments, would increase the taxonomic and functional diversity of Odonata in this urban system. Â© 2022, The Author(s) under exclusive licence to The Japanese Society of Limnology.</v>
      </c>
      <c r="J777" s="41">
        <f>IF(ISNUMBER(SEARCH("Yes",'2_all_summary'!$H776)),IF(ISNUMBER(SEARCH("Yes",'2_all_summary'!F776)),1,2),IF(ISNUMBER(SEARCH("No",'2_all_summary'!F776)),4,3))</f>
        <v>4</v>
      </c>
    </row>
    <row r="778" spans="7:10" x14ac:dyDescent="0.3">
      <c r="G778" s="41"/>
      <c r="H778" s="41" t="str">
        <f>'2_all_summary'!D777</f>
        <v>Formal versus informal institutions: Extraction and earnings in framed field experiments with small-scale fishing communities in Turkey</v>
      </c>
      <c r="I778" s="41" t="str">
        <f>'2_all_summary'!E777</f>
        <v>Although many formal and informal mechanisms have been proposed to avoid over-fishing, their relative effectiveness is relatively understudied. This paper investigates fisher behaviour subject to formal and informal institutions in an experimental field setting. Framed field experiments were conducted with 240 fishers to assess cooperation and compare the effectiveness of formal and informal institutions for small-scale fishers in Turkey. Turkish fisheries is characterized mainly as open-access, subject to immense competition between industrial, small-scale and recreational fishers, even though formal measures such as closed seasons and areas are prevalent. Extraction and earnings were measured under two formal institutions (monetary penalty versus purchase of fishing rights for every unit of catch beyond the quota) and were compared to an informal mechanism involving communication as well as a baseline representing open-access. While monetary penalty was effective to reduce extraction relative to baseline (open-access), the other formal institution, purchase of fishing rights, did not significantly reduce extraction, even though providing the same level of economic incentive. Communication was the most effective to increase earnings and improve income equality. This result supports the argument that community-based institutions and co-management in fisheries management (entailing communication) can improve sustainable resource use and livelihoods of small-scale fishers in developing countries. The results suggest that differently framed economic incentives may lead to differential outcomes in terms of cooperation, earnings and income distribution. These findings contribute to fisheries management in addressing unintended fisher behaviour, as well as to other sustainability policies in dealing with resource use conflicts in general. Â© 2019 Elsevier Ltd</v>
      </c>
      <c r="J778" s="41">
        <f>IF(ISNUMBER(SEARCH("Yes",'2_all_summary'!$H777)),IF(ISNUMBER(SEARCH("Yes",'2_all_summary'!F777)),1,2),IF(ISNUMBER(SEARCH("No",'2_all_summary'!F777)),4,3))</f>
        <v>4</v>
      </c>
    </row>
    <row r="779" spans="7:10" x14ac:dyDescent="0.3">
      <c r="G779" s="41"/>
      <c r="H779" s="41" t="str">
        <f>'2_all_summary'!D778</f>
        <v>Emergence and diversity of marine protected areas in Madagascar</v>
      </c>
      <c r="I779" s="41" t="str">
        <f>'2_all_summary'!E778</f>
        <v>The protection of marine biodiversity is considered a global priority, as exemplified in the Convention on Biological Diversity's Aichi targets and in Sustainable Development Goal 14. Marine protected areas (MPAs) are considered to be effective conservation and fisheries management tools that generate various ecological and social-economic benefits. MPAs come in all types and sizes, and are managed following different principles, users' needs, and preferences. Madagascar's unique marine biodiversity is currently protected under a range of MPA regimes that emerged comparatively recently, long after the terrestrial protected areas. This study describes the historical outline of the MPA development process in Madagascar, and proposes inputs for the future management of MPAs. A policy arrangement approach to structure an iterative Delphi survey was used to analyse how discourse, actors, rules and resources have shaped MPA development in Madagascar. The findings suggest that international initiatives and funding have played a key role in the early days of MPA emergence, while currently co-management between governmental and non-governmental actors shows mixed results regarding conservation effectiveness. Challenges include a better coordination of efforts among various stakeholders, granting a large responsibility to local communities, e.g. in the successful locally managed marine areas (LMMAs), and integrating customary law into the set of regulations for marine conservation and sustainable management in Madagascar. Â© 2019 Elsevier Ltd</v>
      </c>
      <c r="J779" s="41">
        <f>IF(ISNUMBER(SEARCH("Yes",'2_all_summary'!$H778)),IF(ISNUMBER(SEARCH("Yes",'2_all_summary'!F778)),1,2),IF(ISNUMBER(SEARCH("No",'2_all_summary'!F778)),4,3))</f>
        <v>4</v>
      </c>
    </row>
    <row r="780" spans="7:10" x14ac:dyDescent="0.3">
      <c r="G780" s="41"/>
      <c r="H780" s="41" t="str">
        <f>'2_all_summary'!D779</f>
        <v>An evolutionary approach to adaptive capacity assessment: A case study of Whitehouse, Jamaica</v>
      </c>
      <c r="I780" s="41" t="str">
        <f>'2_all_summary'!E779</f>
        <v>This paper assesses the capacity of Whitehouse, Jamaica to adapt to climate change. A community-based vulnerability assessment was conducted that employed semi-structured interviews with community members within or related to the tourism, fisheries and agricultural sectors. The results were analysed using the Local Adaptive Capacity (LAC) framework, which characterises adaptive capacity based on five elements: asset base; institutions and entitlements; knowledge and information; innovation; and flexible forward-looking decision-making and governance. This paper contributes to the literature in three ways. First, it argues that many elements of the LAC framework correspond with an evolutionary perspective on adaptive capacity. Second, it offers an in-depth case study of the capacity of Whitehouse to adapt to climate change. Third, it offers a critical assessment of whether the LAC framework fully captures the important elements of adaptive capacity. Â© 2015.</v>
      </c>
      <c r="J780" s="41">
        <f>IF(ISNUMBER(SEARCH("Yes",'2_all_summary'!$H779)),IF(ISNUMBER(SEARCH("Yes",'2_all_summary'!F779)),1,2),IF(ISNUMBER(SEARCH("No",'2_all_summary'!F779)),4,3))</f>
        <v>4</v>
      </c>
    </row>
    <row r="781" spans="7:10" x14ac:dyDescent="0.3">
      <c r="G781" s="41"/>
      <c r="H781" s="41" t="str">
        <f>'2_all_summary'!D780</f>
        <v>Consideration of customary marine tenure system in the establishment of marine protected areas in the South Pacific</v>
      </c>
      <c r="I781" s="41" t="str">
        <f>'2_all_summary'!E780</f>
        <v>The biodiversity of the South Pacific region is of global importance. Changes accompanying economic development have undermined the Pacific's traditional social systems, including their capacity for resource management, and the environment has suffered as a result. The South Pacific's social and land/marine tenure systems require local ownership involvements and management. Centralized administration and management systems which began in the colonial period had failed to promote marine resource management. Customary landowners need to be involved from the very beginning in decisions about the future of their resources. The need to establish marine protected areas (MPA) is urgent. Population growth, urbanization and rapid development are causing overharvesting of finite marine resources as well as pollution of the coastal zone. The success of MPA will depend on the customary right holders and their ability to satisfy both their subsistence needs and their aspiration for economic development. This paper proposes the establishment of MPAs in the South Pacific by using a strategy of community based management that has been established in the customary marine tenure system. The use of some traditional conservation method could also be effectively incorporated into MPA systems.</v>
      </c>
      <c r="J781" s="41">
        <f>IF(ISNUMBER(SEARCH("Yes",'2_all_summary'!$H780)),IF(ISNUMBER(SEARCH("Yes",'2_all_summary'!F780)),1,2),IF(ISNUMBER(SEARCH("No",'2_all_summary'!F780)),4,3))</f>
        <v>4</v>
      </c>
    </row>
    <row r="782" spans="7:10" x14ac:dyDescent="0.3">
      <c r="G782" s="41"/>
      <c r="H782" s="41" t="str">
        <f>'2_all_summary'!D781</f>
        <v>A community-based approach to solid waste management for riverine and coastal resource sustainability in the Philippines</v>
      </c>
      <c r="I782" s="41" t="str">
        <f>'2_all_summary'!E781</f>
        <v>Improper solid waste management practices are harmful to riverine and coastal ecosystems. In the Philippines, the Ecological Solid Waste Management Act (Republic Act No. 9003) decentralized the management structure and mandated Local Government Units (LGUs) to adopt new integrated solid waste management (SWM) plans. However, LGUs often lack the capacity, understanding, and enforcement authority for effective SWM. With minimal SWM awareness leading to socio-economic and environmental problems, alternative management approaches may be effective. This paper discusses the creation and implementation of a community-based program to educate community members and develop sustainable initiatives to improve SWM practices that have been observed to affect riverine and coastal environments in Tabaco City, Albay, Philippines. The Save the Rivers, Save the Sea program was designed as a way to engage students and local youth in environmental issues in their communities. The program's first year mobilized a team of students and collected data from a community needs assessment, water quality analyses, and workshops, which we utilized to create a sustainable action plan for the remainder of the program. The action plan provides the program with goals and objectives in order to affect SWM change in Tabaco City's rivers and coastal environments. First-year program and observational findings demonstrated that community-based programs are effective tools for addressing SWM challenges but, to be sustainable, need to co-exist with a supportive and committed LGU. Â© 2017 Elsevier Ltd</v>
      </c>
      <c r="J782" s="41">
        <f>IF(ISNUMBER(SEARCH("Yes",'2_all_summary'!$H781)),IF(ISNUMBER(SEARCH("Yes",'2_all_summary'!F781)),1,2),IF(ISNUMBER(SEARCH("No",'2_all_summary'!F781)),4,3))</f>
        <v>4</v>
      </c>
    </row>
    <row r="783" spans="7:10" x14ac:dyDescent="0.3">
      <c r="G783" s="41"/>
      <c r="H783" s="41" t="str">
        <f>'2_all_summary'!D782</f>
        <v>Watershed restoration as a tool for improving coral reef resilience against climate change and other human impacts</v>
      </c>
      <c r="I783" s="41" t="str">
        <f>'2_all_summary'!E782</f>
        <v>Environmental stressors in coastal areas threaten the sustainability of marine resources and reduce their resilience to climate change impacts. Accelerated land erosion is a major stressor that leads to increased turbidity and sedimentation on downstream coral reefs and the degradation of ecosystem functions. Volunteers from a community-based initiative in Guam installed 130 tree seedlings and 54 m of sediment filter socks in eroding hillsides above Fouha Bay, to reduce erosion. A soil probing method for measuring soil depth was developed and used to evaluate the effectiveness of the watershed restoration tools. The trees and socks trapped 111.8 tons of sediment on land after 21 months. In heavily eroding portions of the restoration plot, where socks and trees were used in combination, the mean sediment trapping efficiency was 44 kg mâˆ’2 yrâˆ’1. Previous studies indicate a 75% reduction in sedimentation rate is required to bring Fouha Bay below severe-catastrophic sedimentation stress (&amp;gt;50 mg cmâˆ’2 dayâˆ’1). Based on the observed sediment trapping efficiency of restoration tools in this study, an estimated 0.05 km2 of severely eroding hillsides must be treated with 19 km of socks and 11,000 trees to trap 2121 tons of sediment and achieve the necessary reduction. If sediment input into the bay is controlled, existing sediment will clear out with storm-driven swells. As shown in other high islands, coral reefs are resilient and can recover after sedimentation stress is reduced. Data generated on the efficiency of watershed restoration tools in this study can be used in watershed management plans to promote the sustainability and resilience of coastal areas in other tropical islands. Â© 2016 Elsevier Ltd</v>
      </c>
      <c r="J783" s="41">
        <f>IF(ISNUMBER(SEARCH("Yes",'2_all_summary'!$H782)),IF(ISNUMBER(SEARCH("Yes",'2_all_summary'!F782)),1,2),IF(ISNUMBER(SEARCH("No",'2_all_summary'!F782)),4,3))</f>
        <v>4</v>
      </c>
    </row>
    <row r="784" spans="7:10" x14ac:dyDescent="0.3">
      <c r="G784" s="41"/>
      <c r="H784" s="41" t="str">
        <f>'2_all_summary'!D783</f>
        <v>Fishers' experiences and perceptions of marine mammals in the South China Sea: Insights for improving community-based conservation</v>
      </c>
      <c r="I784" s="41" t="str">
        <f>'2_all_summary'!E783</f>
        <v>The successful conservation of marine mammals is often dependent upon support from local fishing communities, and valuable conservation insights can be obtained through understanding fishersâ€™ attitudes and awareness of marine mammals. A new local ecological knowledge dataset was obtained through large-scale questionnaire-based interviews with 510 artisanal fishers from 16 coastal fishing communities around Hainan, China. Almost all respondents (92.7%) reported regular encounters with marine mammals. Many respondents reported negative interactions with marine mammals, including bycatch (25.5%), consumption (36.1%), and the sale of meat (9.2%), and respondent perceptions of marine mammals were often negative. Generalized linear models (GLMs) indicated that respondent experiences of marine mammal encounters and bycatch events were mainly predicted by indices of fishing effort and experience, rather than by geographic or socio-economic factors. Respondent experiences of eating or selling marine mammal meat were predicted by geographic location and by some livelihood and socio-economic factors. Respondent perceptions of marine mammals were instead predicted by fishing experience and education level. Classification and regression trees (CARTs) showed that the most important factors determining respondent experiences and perceptions were number of fishing years and educational level, respectively. Both GLMs and CARTs indicated the complex effects of geographic, livelihood, and socio-economic factors on respondent experiences and perceptions of marine mammals. Regional community-based conservation of marine mammals could be promoted through improved regulatory management and environmental education, sustainable ecological exploitation and economic development, and positive partnerships and collaboration between fishing communities, enforcement agencies, and researchers. Â© 2019 John Wiley &amp; Sons, Ltd.</v>
      </c>
      <c r="J784" s="41">
        <f>IF(ISNUMBER(SEARCH("Yes",'2_all_summary'!$H783)),IF(ISNUMBER(SEARCH("Yes",'2_all_summary'!F783)),1,2),IF(ISNUMBER(SEARCH("No",'2_all_summary'!F783)),4,3))</f>
        <v>4</v>
      </c>
    </row>
    <row r="785" spans="7:10" x14ac:dyDescent="0.3">
      <c r="G785" s="41"/>
      <c r="H785" s="41" t="str">
        <f>'2_all_summary'!D784</f>
        <v>Vulnerable Womenâ€™s Perceptions of Individual Versus Group Prenatal Care: Results of a Cross-Sectional Survey</v>
      </c>
      <c r="I785" s="41" t="str">
        <f>'2_all_summary'!E784</f>
        <v>Introduction Vulnerable pregnant women (e.g. women with low socio-economic status or recent immigrants) are less likely to receive adequate prenatal care or to attend perinatal education classes. CenteringPregnancy (CP) is a model of group prenatal care which combines assessment, education and support. This study aimed to assess patient experience among vulnerable women in group prenatal care compared to individual care. Methods Women participating in CP at a community-based health centre in urban Alberta were eligible to participate. A convenience sample of women who received individual care at a low-risk maternity clinic served as comparison. Women were asked a series of questions on their prenatal care experience. Demographic and patient responses were compared using Chi square, fisherâ€™s exact and t tests. Results Forty-five women accessing CP and 92 women accessing individual care participated. Women in CP were younger, more likely to be single and having their first baby than women in individual care. Women in CP were significantly more likely to report having received enough information on exercise during pregnancy (92 vs. 66%, p = 0.002), breastfeeding (95 vs. 70%, p = 0.002) and baby care (95 vs. 67%, p = 0.001). Women in CP were more likely to report that they felt their prenatal care providers were interested in how the pregnancy was affecting their life (100 vs. 93%, p â‰¤ 0.001). Discussion Group prenatal care provides a positive experience and improved information exchange among vulnerable populations. Programs interested in engaging, educating and empowering vulnerable pregnant women may benefit from implementation of group care. Â© 2018, Springer Science+Business Media, LLC, part of Springer Nature.</v>
      </c>
      <c r="J785" s="41">
        <f>IF(ISNUMBER(SEARCH("Yes",'2_all_summary'!$H784)),IF(ISNUMBER(SEARCH("Yes",'2_all_summary'!F784)),1,2),IF(ISNUMBER(SEARCH("No",'2_all_summary'!F784)),4,3))</f>
        <v>4</v>
      </c>
    </row>
    <row r="786" spans="7:10" x14ac:dyDescent="0.3">
      <c r="G786" s="41"/>
      <c r="H786" s="41" t="str">
        <f>'2_all_summary'!D785</f>
        <v>Bottom-up community-based coral reef and fisheries restoration in Indonesia, Panama, and Palau</v>
      </c>
      <c r="I786" s="41" t="str">
        <f>'2_all_summary'!E785</f>
        <v>The Global Coral Reef Alliance (GCRA) works with community-based management efforts to restore severely damaged coral reefs and fisheries using its BiorockÂ® technology. In Bali, Indonesia, the village of Pemuteran used traditional village law to organize patrols to stop reef blast and cyanide fishing in their waters, establish marine protected areas for ecotourism and fish sanctuaries, and built more than 40 Biorock coral reef nurseries with a total length of over 500 meters. Their bottom-up efforts have won many national and international awards for community-based coastal zone management and underwater ecotourism. The visibly obvious buildup of fish populations has made fishing villages across Indonesia realize that they can grow corals and harvest fish and shellfish, farming reef ecosystems instead of hunting fish and destroying corals. Our workshops are training fishermen, dive shops, university students, and government fisheries agencies in the new methods of reef restoration. In Ukupseni, Panama, the Kuna Indian community has established solar powered Biorock coral nurseries, lobster habitats, and breakwaters to increase habitat for lobster (the economic basis of the region), and to protect their low lying islands from eroding. The Kunas are preparing their own coastal zone management plan to establish lobster hatcheries and create habitats to increase shelter and food for lobsters at all stages of their life cycle. In Palau, GCRA works with the Hatohobei State Government in the most isolated atolls. These islands suffered catastrophic mortality of corals and fish after record high temperatures in 1998 and are undergoing severe erosion. Projects are being planned to grow solar-powered Biorock breakwaters to save the islands and their culture, coral and fisheries habitat, and revive ancient techniques for fish habitat that have not been practiced for generations. The tools for large-scale community-based restoration of coastal marine habitats and fisheries now exist, but their implementation is being blocked by the lack of government policies backing community-based restoration and lack of funding for them from international agencies. Â© 2008 by Taylor &amp; Francis Group, LLC.</v>
      </c>
      <c r="J786" s="41">
        <f>IF(ISNUMBER(SEARCH("Yes",'2_all_summary'!$H785)),IF(ISNUMBER(SEARCH("Yes",'2_all_summary'!F785)),1,2),IF(ISNUMBER(SEARCH("No",'2_all_summary'!F785)),4,3))</f>
        <v>4</v>
      </c>
    </row>
    <row r="787" spans="7:10" x14ac:dyDescent="0.3">
      <c r="G787" s="41"/>
      <c r="H787" s="41" t="str">
        <f>'2_all_summary'!D786</f>
        <v>Acceptability of territorial use rights in fisheries: towards community-based management of small-scale fisheries in the Philippines</v>
      </c>
      <c r="I787" s="41" t="str">
        <f>'2_all_summary'!E786</f>
        <v>The granting of territorial use rights in fisheries (TURFs) to fisherfolk associations, similar to that practiced in Japan, is recommended as a management tool for small-scale fisheries in the Philippines. This study, carried out to determine the acceptability of the practice under Philippine conditions, was conducted among 211 coastal dwellers of five municipalities in Panay Island, Central Philippines. Respondents of the survey generally perceived the practice of TURFs as acceptable as it would lead to an improvement of their catch. Results suggest that the respondents' present predicament of inadequacy of catch to support their livelihood is the starting point for introduction of the rationale for community-based management of coastal marine resources. Â© 1992.</v>
      </c>
      <c r="J787" s="41">
        <f>IF(ISNUMBER(SEARCH("Yes",'2_all_summary'!$H786)),IF(ISNUMBER(SEARCH("Yes",'2_all_summary'!F786)),1,2),IF(ISNUMBER(SEARCH("No",'2_all_summary'!F786)),4,3))</f>
        <v>4</v>
      </c>
    </row>
    <row r="788" spans="7:10" x14ac:dyDescent="0.3">
      <c r="G788" s="41"/>
      <c r="H788" s="41" t="str">
        <f>'2_all_summary'!D787</f>
        <v>Village level institutions at the margins of natural resource management: The case of vdcs in Ngamiland, Botswana</v>
      </c>
      <c r="I788" s="41" t="str">
        <f>'2_all_summary'!E787</f>
        <v>Institutions exercise authority through rules and regulations that determine who is eligible for what and how. In Botswana the institutional landscape consists of the public sector, private enterprises, non-government and community based organisations. These institutions affect people's pursuance of natural resource-based livelihoods activities such as those related to access to water, land, veldt products, fish, wildlife, grazing grounds, grass thatch and reeds. Informal and formal village level institutions (VLIs) in contemporary Botswana are increasingly becoming important "bridging institutions" mediating access to resources and opportunities between public and private sectors. This chapter uses a case study of Village Development Committees (VDCs) in Ngamiland District in northwestern Botswana to assess the extent to which they mediate access to a range of resources especially in rural and remote areas. VDCs in Ngamiland tend to be multipurpose institutions adapting to the emerging challenges of a changing society. Although they are a nonstatutory institution, and have no mandate to determine who has access and control over natural resources, VDCs play an indirect advocacy role for the provision of water, facilitate diversification of the local economy, and promote natural resources conservation, good solid waste disposal practices and buffer between top and down decision-making. The extent to which they are able to advocate for resource access effectively depends on the existence of other supportive or complementary resource systems both at local and district levels. Â© 2011 Nova Science Publishers, Inc. All rights reserved.</v>
      </c>
      <c r="J788" s="41">
        <f>IF(ISNUMBER(SEARCH("Yes",'2_all_summary'!$H787)),IF(ISNUMBER(SEARCH("Yes",'2_all_summary'!F787)),1,2),IF(ISNUMBER(SEARCH("No",'2_all_summary'!F787)),4,3))</f>
        <v>4</v>
      </c>
    </row>
    <row r="789" spans="7:10" x14ac:dyDescent="0.3">
      <c r="G789" s="41"/>
      <c r="H789" s="41" t="str">
        <f>'2_all_summary'!D788</f>
        <v>Traditional ecological knowledge and modern environmental assessment</v>
      </c>
      <c r="I789" s="41" t="str">
        <f>'2_all_summary'!E788</f>
        <v>The value of first nations' traditional ecological knowledge is gradually being realised by modern resource managers. A total of eight chapters are presented: the contribution of traditional ecological knowledge to environmental impact assessment; a community-based conservation strategy for the bowhead whale in Isabella Bay, Baffin Island, Canada; a community-based impact assessment for the community of Old Crow, Yukon Territory; community knowledge of the Ehattesaht tribe, Vancouver Island, and applications to fishery management; the future of traditional ecological knowledge and resource management in native communities; findings on use of traditional knowledge from the Assembly of First Nations and the Inuit Circumpolar Conference; and guidelines for the conduct of participatory community research. -from Editors</v>
      </c>
      <c r="J789" s="41">
        <f>IF(ISNUMBER(SEARCH("Yes",'2_all_summary'!$H788)),IF(ISNUMBER(SEARCH("Yes",'2_all_summary'!F788)),1,2),IF(ISNUMBER(SEARCH("No",'2_all_summary'!F788)),4,3))</f>
        <v>4</v>
      </c>
    </row>
    <row r="790" spans="7:10" x14ac:dyDescent="0.3">
      <c r="G790" s="41"/>
      <c r="H790" s="41" t="str">
        <f>'2_all_summary'!D789</f>
        <v>This is no longer a Bristol Bay Fisheryâ€: Fisheries dispossession and colonial violence in Bristol Bay, Alaska</v>
      </c>
      <c r="I790" s="41" t="str">
        <f>'2_all_summary'!E789</f>
        <v>Throughout Alaska, Indigenous fishing communities have been disproportionately and negatively impacted by policies that privatize access rights to the commercial fisheries. While the deleterious impacts of fisheries privatization on Alaska Native and rural Alaskansâ€™ cultural lifeways, family systems, household economies, and community health have been extensively documented, the ways in which the dispossession of commercial fishing rights has contributed to colonial violence is less understood. Drawing on a community-based participatory study examining the colonial roots of sexual and domestic violence in Bristol Bay, Alaska, this paper explores Alaska Native survivorsâ€™ experiences with the shifts in commercial fisheries management systems, their perspectives of cultural and community changes brought on by fisheries privatization, and connection between those changes and colonial violence. The findings show that privatization processesâ€”which have been commonly heralded as an economic and environmental solution to fisheries managementâ€”have profound socio-cultural effects that contribute to broader social ills of violence against women and substance abuse that are endemic to many of Alaska's rural hubs and villages. These findings inform a broader social and political mandate for Indigenous Ocean justice to advance Tribal sovereignty and self-determination in fisheries management. Â© 2022 Elsevier Ltd</v>
      </c>
      <c r="J790" s="41">
        <f>IF(ISNUMBER(SEARCH("Yes",'2_all_summary'!$H789)),IF(ISNUMBER(SEARCH("Yes",'2_all_summary'!F789)),1,2),IF(ISNUMBER(SEARCH("No",'2_all_summary'!F789)),4,3))</f>
        <v>4</v>
      </c>
    </row>
    <row r="791" spans="7:10" x14ac:dyDescent="0.3">
      <c r="G791" s="41"/>
      <c r="H791" s="41" t="str">
        <f>'2_all_summary'!D790</f>
        <v>Effects of habitat, wave exposure, and marine protected area status on coral reef fish assemblages in the Hawaiian archipelago</v>
      </c>
      <c r="I791" s="41" t="str">
        <f>'2_all_summary'!E790</f>
        <v>The relationships between fish assemblages, their associated habitat, and degree of protection from fishing were evaluated over a broad spatial scale throughout the main Hawaiian islands. Most fish assemblage characteristics showed positive responses to protection whether it was physical (e.g. habitat complexity), biological (e.g. coral cover growth forms), or human-induced (e.g. marine reserves). Fish biomass was lowest in areas of direct wave exposure and highest in areas partially sheltered from swells. Higher values for fish species richness, number of individuals, biomass, and diversity were observed in locations with higher substrate complexity. Areas completely protected from fishing had distinct fish assemblages with higher standing stock and diversity than areas where fishing was permitted or areas that were partially protected from fishing. Locations influenced by customary stewardship harbored fish biomass that was equal to or greater than that of no-take protected areas. Marine protected areas in the main Hawaiian islands with high habitat complexity, moderate wave disturbance, a high percentage of branching and/or lobate coral coupled with legal protection from fishing pressure had higher values for most fish assemblage characteristics.</v>
      </c>
      <c r="J791" s="41">
        <f>IF(ISNUMBER(SEARCH("Yes",'2_all_summary'!$H790)),IF(ISNUMBER(SEARCH("Yes",'2_all_summary'!F790)),1,2),IF(ISNUMBER(SEARCH("No",'2_all_summary'!F790)),4,3))</f>
        <v>4</v>
      </c>
    </row>
    <row r="792" spans="7:10" x14ac:dyDescent="0.3">
      <c r="G792" s="41"/>
      <c r="H792" s="41" t="str">
        <f>'2_all_summary'!D791</f>
        <v>Small no-take areas benefit hard corals more than regulation through fishing permits</v>
      </c>
      <c r="I792" s="41" t="str">
        <f>'2_all_summary'!E791</f>
        <v>Situated in the coral triangle, the Philippines hosts some of the world's most diverse coral reefs. Yet there are few national marine protected areas (MPAs) in place that coincide with these reefs. Municipal MPAs partially alleviate this issue but a controlled comparison of the effects of different small-scale management strategies on coral reefs is lacking. Danjugan Island Marine Reserve and Sanctuaries (DIMRS) is one of these community-based MPAs that encompasses a collection of small (0.3â€“0.34Â km2) marine reserves situated in a larger MPA where fishing is regulated through permits. The unique juxtaposition of different management strategies within DIMRS was used as a model system to test whether reserves are better for corals than limited fishing permits by comparing ecosystem indicators (coral cover, bleaching, disease, and morphological diversity). Total and live hard corals were 169% and 204% more abundant inside than outside no-take zones in 2016. This distinction increased between 2002 and 2016 as a result of a more marked decrease in coral cover over time in the partially protected zones. A 70% higher coral community evenness outside the reserves further suggests that scleractinian coral communities on fished reefs are more disturbed. Live coral cover within the MPAs of DIMRS in 2016 (39Â Â±Â 4%) is above the current mean for Philippine reefs (23%) and is comparable with the long-term average for reefs situated within Philippine MPAs (36%). This study suggests that exceptionally small reserves may benefit hard corals more than regulation via fishing permits. Â© 2022 The Author. Aquatic Conservation: Marine and Freshwater Ecosystems published by John Wiley &amp; Sons Ltd.</v>
      </c>
      <c r="J792" s="41">
        <f>IF(ISNUMBER(SEARCH("Yes",'2_all_summary'!$H791)),IF(ISNUMBER(SEARCH("Yes",'2_all_summary'!F791)),1,2),IF(ISNUMBER(SEARCH("No",'2_all_summary'!F791)),4,3))</f>
        <v>4</v>
      </c>
    </row>
    <row r="793" spans="7:10" x14ac:dyDescent="0.3">
      <c r="G793" s="41"/>
      <c r="H793" s="41" t="str">
        <f>'2_all_summary'!D792</f>
        <v>Halfway to sustainability: Management lessons from community-based, marine no-take zones in the Mexican Caribbean</v>
      </c>
      <c r="I793" s="41" t="str">
        <f>'2_all_summary'!E792</f>
        <v>Spatial closure regimes such as marine protected areas (MPAs) have emerged as a prominent tool in the effort to balance ecosystem health and fishery productivity. As MPAs have proliferated, the conservation community has begun to supplement traditional biological metrics with social and community considerations in the way it seeks to manage and evaluate such tools. To assess management outcomes and opportunities for a network of community-based, marine no-take zones (NTZs) in the Mexican Caribbean, semi-structured interviews were carried out with fishers and key management stakeholders. Findings indicate that the community-based management strategy has inherent tradeoffs between community engagement and conservation potential. Managers have succeeded in fostering high levels of community support for the initiative, but significant challenges remain, most notably the high presence of illegal fishing within NTZs. Successes and challenges of the community-based management strategy are documented and evaluated within a fisheries resource management framework. As the NTZ network undergoes legal renovation following the completion of its initial five-year term, this work serves as an important resource for both reflection on, and adaptation of, the community-based NTZ management regime. Â© 2018 Elsevier Ltd</v>
      </c>
      <c r="J793" s="41">
        <f>IF(ISNUMBER(SEARCH("Yes",'2_all_summary'!$H792)),IF(ISNUMBER(SEARCH("Yes",'2_all_summary'!F792)),1,2),IF(ISNUMBER(SEARCH("No",'2_all_summary'!F792)),4,3))</f>
        <v>4</v>
      </c>
    </row>
    <row r="794" spans="7:10" x14ac:dyDescent="0.3">
      <c r="G794" s="41"/>
      <c r="H794" s="41" t="str">
        <f>'2_all_summary'!D793</f>
        <v>Methods of consensus building for community-based fisheries management in Bangladesh and the Mekong Delta</v>
      </c>
      <c r="I794" s="41" t="str">
        <f>'2_all_summary'!E793</f>
        <v>A method of consensus building for management of wetlands and fisheries using a systematic approach to participatory planning and initially developed in Bangladesh is now being applied in both Bangladesh and the Mekong delta. The method recognizes diversity in livelihoods and works through a structured learning and planning process that focuses on common interests. It works with each category of stakeholder separately to prioritize the natural resource problems that their livelihoods are largely dependent on; they then share and agree common priorities in plenary. Then the stakeholder groups separately analyze possible solutions and their impacts, before meeting in plenary to share their analysis and form a consensus on win-win solutions. The process identifies the collective actions that are needed to arrive at preferred solutions, and determines potential impacts on different stakeholders and responsibilities for implementation, monitoring and evaluation. We outline the process in the context of building social capital through consensus, and compare indicators of social capital as an outcome of its application in a Vietnamese village in the Mekong delta with the outcomes of a similar process in a floodplain wetland in Bangladesh. Â© 2004 Elsevier Ltd. All rights reserved.</v>
      </c>
      <c r="J794" s="41">
        <f>IF(ISNUMBER(SEARCH("Yes",'2_all_summary'!$H793)),IF(ISNUMBER(SEARCH("Yes",'2_all_summary'!F793)),1,2),IF(ISNUMBER(SEARCH("No",'2_all_summary'!F793)),4,3))</f>
        <v>4</v>
      </c>
    </row>
    <row r="795" spans="7:10" x14ac:dyDescent="0.3">
      <c r="G795" s="41"/>
      <c r="H795" s="41" t="str">
        <f>'2_all_summary'!D794</f>
        <v>A rapid appraisal approach to evaluation of community-level fisheries management systems: Framework and field application at selected coastal fishing villages in the philippines and indonesia</v>
      </c>
      <c r="I795" s="41" t="str">
        <f>'2_all_summary'!E794</f>
        <v>Among the recent attempts to use Rapid Rural Appraisal (RRA) techniques traditionally employed in agriculture and other terrestrial resource systems is in the evaluation of the coastal and marine fisheries environments. One of these approaches is called Rapid Appraisal of Fisheries Management Systems (RAFMS). which was developed at the International Center for Living Aquatic Resources Management (ICLARM). The RAFMS is a diagnostic tool designed to quickly document and evaluate the operating fisheries management systems, both formally and informally, at the community level. As a critical first step in diagnosing the existing types of community-level fisheries management systems, the RAFMS shall provide general information on their essential features, operations, and impacts. Given limited funds, time, and research personnel, it is not always possible to conduct in-depth studies of community based fisheries resource management systems at a specific site or across a country. While the RAFMS is no substitute for more detailed studies, it can provide cost-effective information, and a research or policy direction for further study. This paper first describes the framework of the RAFMS. It then provides examples of output from RAFMS generated through field applications in the fishing villages of Ulugan Bay and Binunsalian Bay at Palawan Island, the Philippines, and Nolloth Village at Saparua Island, Indonesia. The RAFMS was found useful in generating information for outside experts, local researchers, and residents of the fishing communities. The outputs from the field applications in the Philippines and Indonesia are now being used for various planning, project development, and research purposes. Â© 1997 Taylor &amp; Francis.</v>
      </c>
      <c r="J795" s="41">
        <f>IF(ISNUMBER(SEARCH("Yes",'2_all_summary'!$H794)),IF(ISNUMBER(SEARCH("Yes",'2_all_summary'!F794)),1,2),IF(ISNUMBER(SEARCH("No",'2_all_summary'!F794)),4,3))</f>
        <v>4</v>
      </c>
    </row>
    <row r="796" spans="7:10" x14ac:dyDescent="0.3">
      <c r="G796" s="41"/>
      <c r="H796" s="41" t="str">
        <f>'2_all_summary'!D795</f>
        <v>Social finance and the commons paradigm: Exploring how community-based innovations transform finance for the common good</v>
      </c>
      <c r="I796" s="41" t="str">
        <f>'2_all_summary'!E795</f>
        <v>Purpose: The concept of the commons, or common goods, is becoming increasingly widespread in the world of research and among civil society. The commons are defined as resources that are shared and collectively managed by communities of users, such as natural commons (e.g. fisheries, the climate) and knowledge commons (e.g. Wikipedia, open-source software). The paper aims to discuss this issue. Design/methodology/approach: This paper presents the findings of the PhD dissertation â€œSocial finance and the commons,â€ recipient of the 2017 Emerald/EFMD Outstanding Doctoral Research Award, category Management and Governance, sponsored by Management Decision. Adopting an interdisciplinary perspective of the commons, this dissertation investigates how community enterprises govern financial resources as commons to serve the common good. To do so, it builds on data collected on community development banks in Brazil and complementary currencies in multiple countries. Findings: The findings explain how collective action favors the implementation of new forms of governance and management potentially enabling finance to create and support communities. In doing so, this dissertation provides insights on the transformative power of some governance features for the creation of commons. Originality/value: This dissertation advances theoretical and conceptual foundations for a theory of the commons in management sciences. It contributes to a new conceptualization of the commons, especially by extending the concept of commons to finance and showing the variety of commons according to governance structures and values. It also generates theoretical insights into social and community entrepreneurship research through an in-depth investigation of social finance organizations. Â© 2019, Emerald Publishing Limited.</v>
      </c>
      <c r="J796" s="41">
        <f>IF(ISNUMBER(SEARCH("Yes",'2_all_summary'!$H795)),IF(ISNUMBER(SEARCH("Yes",'2_all_summary'!F795)),1,2),IF(ISNUMBER(SEARCH("No",'2_all_summary'!F795)),4,3))</f>
        <v>4</v>
      </c>
    </row>
    <row r="797" spans="7:10" x14ac:dyDescent="0.3">
      <c r="G797" s="41"/>
      <c r="H797" s="41" t="str">
        <f>'2_all_summary'!D796</f>
        <v>Collaborating with Alaska Native communities to design a cultural food intervention to address nutrition transition</v>
      </c>
      <c r="I797" s="41" t="str">
        <f>'2_all_summary'!E796</f>
        <v>Background: To address changing dietary patterns and declining dietary quality in indigenous communities, there is growing interest in implementing interventions that promote nutrient-dense, culturally important foods. Objectives: To describe formative research and an ongoing collaborative process to design a multilevel nutrition inter-ventionâ€”Neqa Elicarvigmun or the Fish-to-School (F2S) Programâ€”that reconnects students to their local food system in a remote Yupâ€™ik community in Western Alaska. Methods: Qualitative data that explored the connection between salmon and well-being were collected and collaboratively reviewed with a community work group and analyzed using thematic analysis. Findings were used to co-design the nutrition intervention. Lessons Learned: Formative research findings and ongoing collaboration between academic and community partners informed the final intervention design. Conclusions: Because peopleâ€™s behaviors and interactions with culturally significant foods are embedded in cultural perceptions and local contexts, it is important for nutrition interventions to address local perceptions of these foods. Â© 2017 Johns Hopkins University Press.</v>
      </c>
      <c r="J797" s="41">
        <f>IF(ISNUMBER(SEARCH("Yes",'2_all_summary'!$H796)),IF(ISNUMBER(SEARCH("Yes",'2_all_summary'!F796)),1,2),IF(ISNUMBER(SEARCH("No",'2_all_summary'!F796)),4,3))</f>
        <v>4</v>
      </c>
    </row>
    <row r="798" spans="7:10" x14ac:dyDescent="0.3">
      <c r="G798" s="41"/>
      <c r="H798" s="41" t="str">
        <f>'2_all_summary'!D797</f>
        <v>Participatory monitoring in community-based fisheries management through a gender lens</v>
      </c>
      <c r="I798" s="41" t="str">
        <f>'2_all_summary'!E797</f>
        <v>In small-scale fisheries management, the significance of participation is widely recognised but we are still learning how this can be better operationalised to include different groups, such as women or Indigenous peoples. Participatory monitoring is one tool which has been used to increase participation in fisheries management. The aim of this review is to use critical interpretive synthesis to examine the literature on participatory monitoring within community-based fisheries management from a gender perspective. The synthesis identified and discussed several key areas: reasons presented in the literature for engaging with the themes of gender or participatory monitoring, gendered aspects of participatory monitoring, knowledge valuation and prioritisation in management, replicability and transparency of programme or research methods, and marginalisation narratives. Our findings show the complexities of conducting gender-aware participatory monitoring. Participatory monitoring has the potential to be a transformative and empowering process if the power dynamics involved are considered and addressed. Â© 2022, The Author(s).</v>
      </c>
      <c r="J798" s="41">
        <f>IF(ISNUMBER(SEARCH("Yes",'2_all_summary'!$H797)),IF(ISNUMBER(SEARCH("Yes",'2_all_summary'!F797)),1,2),IF(ISNUMBER(SEARCH("No",'2_all_summary'!F797)),4,3))</f>
        <v>3</v>
      </c>
    </row>
    <row r="799" spans="7:10" x14ac:dyDescent="0.3">
      <c r="G799" s="41"/>
      <c r="H799" s="41" t="str">
        <f>'2_all_summary'!D798</f>
        <v>Spring habitats of small pelagic fish communities in the Bay of Biscay</v>
      </c>
      <c r="I799" s="41" t="str">
        <f>'2_all_summary'!E798</f>
        <v>Mapping habitats of species communities helps to inform on the ecological processes which drive their distribution. This information is critical to identify suitable areas for spatial management, aimed at preserving biodiversity, ecosystem functions or essential habitats. While demersal fish have been extensively studied at the community scale, small pelagic fish have mainly been characterised at the population scale. This paper presents a community-based approach on the biodiversity of small pelagic fish, with the aim to: (i) define small pelagic fish communities, (ii) characterise their spatial and interannual dynamics, and (iii) assess their habitats. We present a Multiple Factor Analysis (MFA)-based method that characterises the spatio-temporal variability in a series of multivariate maps. The main components of variability in these maps are identified to define â€œcharacteristic areasâ€ displaying contrasting conditions in both MFA ordination and geographical spaces. Characteristic habitats of fish communities were defined by the correlation between the main components of variability from MFAs applied to maps containing fish information on one hand, and on hydrographic variables on the other hand. The analysis of the long term PELGAS survey series of fish biomass and hydrological indices maps resulted in the characterisation of mesoscale latitudinal gradients and coarse to mesoscale onshore-offshore gradients in both fish and hydrology datasets. A community with anchovy (E. encrasicolus) and chub mackerel (S. colias) as indicator species was consistently distributed in southeast Biscay. This area was associated with higher bottom temperatures, which likely affected the fish community through physiological processes. A second community with small clupeiforms as indicator species was found in coastal spawning habitats. These habitats were typically characterised by low salinity, a probable proxy for high productivity and good feeding grounds for those species. Mapping the habitats of small pelagic fish communities may inform marine spatial management, aimed at preserving biodiversity, ecosystem structure and function. In addition, it may help in achieving maximum sustainable yields of these commercially important species, and contribute to achieving and maintaining good environmental status of shelf seas ecosystems. Â© 2017 Elsevier Ltd</v>
      </c>
      <c r="J799" s="41">
        <f>IF(ISNUMBER(SEARCH("Yes",'2_all_summary'!$H798)),IF(ISNUMBER(SEARCH("Yes",'2_all_summary'!F798)),1,2),IF(ISNUMBER(SEARCH("No",'2_all_summary'!F798)),4,3))</f>
        <v>4</v>
      </c>
    </row>
    <row r="800" spans="7:10" x14ac:dyDescent="0.3">
      <c r="G800" s="41"/>
      <c r="H800" s="41" t="str">
        <f>'2_all_summary'!D799</f>
        <v>Bridging the gap between gender and marine conservation: The case of calatagan mangrove forest conservation park in Batangas, Philippines</v>
      </c>
      <c r="I800" s="41" t="str">
        <f>'2_all_summary'!E799</f>
        <v>Philippines sits on a global hotspot where the epicenter of marine biodiversity is found. To maintain ecological integrity of this seascape, community-based marine conservation projects like the Calatagan Mangrove Forest Conservation Park (CMFCP) have been introduced. However, in the years of implementing these projects, studies to determine the importance of gender roles in conservation were very few. This study was conducted to analyze gender role participation of the people who worked in the conservation site. Conducted through field interviews, observations, and focus group discussions, the research adapted the analytical gender and environment framework by the Swedish Society for Nature Conservation. In managing CMFCP, gender complementation was observed where tasks perceived as heavy were dominated by men and management of resources were done by women. In addition, there has been an observed increase of womenâ€™s participation to marine conservation in parallel to high number of women holding executive roles. Of the nineteen tasks identified, eight were participated by women. Productive work of women concentrated on wet season whereas their domestic roles were observed for both seasons. On the other hand, menâ€™s productive role was observed for both seasons where their domestic roles were seen only during dry season. Both genders were knowledgeable on the different marine resources present in the area. Women were able to identify more resources than men in terms of class. This may be linked to womenâ€™s role as tour guides. In this program, the rise of women working in marine conservation was observed. Â© Universiti Putra Malaysia Press</v>
      </c>
      <c r="J800" s="41">
        <f>IF(ISNUMBER(SEARCH("Yes",'2_all_summary'!$H799)),IF(ISNUMBER(SEARCH("Yes",'2_all_summary'!F799)),1,2),IF(ISNUMBER(SEARCH("No",'2_all_summary'!F799)),4,3))</f>
        <v>4</v>
      </c>
    </row>
    <row r="801" spans="7:10" x14ac:dyDescent="0.3">
      <c r="G801" s="41"/>
      <c r="H801" s="41" t="str">
        <f>'2_all_summary'!D800</f>
        <v>From community-based to centralised national management-A wrong turning for the governance of the marine protected area in Apo Island, Philippines?</v>
      </c>
      <c r="I801" s="41" t="str">
        <f>'2_all_summary'!E800</f>
        <v>Before the mid-1990s, Apo Island, Philippines, was often described as one of the world's best examples of community-based marine management. This paper studies the less-documented transition of the island during the late 1990s from community-based management to centralised national state management. Extensive interviewing of islanders has revealed deep misgivings about the centralised regime-the Protected Area Management Board (PAMB). PAMB's aim of implementing the National Integrated Protected Areas Systems (NIPAS) Act was initially looked upon favourably by islanders, but it has lost that support because of its exclusion of stakeholders from management and its poor institutional performance. The paper's conclusion is that the implementation of the NIPAS Act highlights the limitations of top-down management, and that there is a need to restore an element of local stakeholder participation in the governance of Apo's marine protected area (MPA). A system of co-management between community and national state actors is essential to ensure the long-term sustainability of Apo's marine resources. Â© 2009 Elsevier Ltd. All rights reserved.</v>
      </c>
      <c r="J801" s="41">
        <f>IF(ISNUMBER(SEARCH("Yes",'2_all_summary'!$H800)),IF(ISNUMBER(SEARCH("Yes",'2_all_summary'!F800)),1,2),IF(ISNUMBER(SEARCH("No",'2_all_summary'!F800)),4,3))</f>
        <v>4</v>
      </c>
    </row>
    <row r="802" spans="7:10" x14ac:dyDescent="0.3">
      <c r="G802" s="41"/>
      <c r="H802" s="41" t="str">
        <f>'2_all_summary'!D801</f>
        <v>Community-based natural resource management: an effective tool to reduce poverty and inequality?</v>
      </c>
      <c r="I802" s="41" t="str">
        <f>'2_all_summary'!E801</f>
        <v>With exclusive property rights, community-based natural resource management (CBNRM) may provide economies of scale and scope in a joint production system. This paper examines the impact of CBNRM on poverty and inequality, using household-level panel data from Bangladesh. Results from the propensity score matching method and the random effect models reveal that project participants' employment increased by 60 person-days, and their fish income increased by 37.4%. We find a positive significant effect of the project in reducing both the incidence and depth of poverty and income inequality. The findings suggest CBNRM is an effective tool to achieve sustainable development goals. Â© 2023 Informa UK Limited, trading as Taylor &amp; Francis Group.</v>
      </c>
      <c r="J802" s="41">
        <f>IF(ISNUMBER(SEARCH("Yes",'2_all_summary'!$H801)),IF(ISNUMBER(SEARCH("Yes",'2_all_summary'!F801)),1,2),IF(ISNUMBER(SEARCH("No",'2_all_summary'!F801)),4,3))</f>
        <v>4</v>
      </c>
    </row>
    <row r="803" spans="7:10" x14ac:dyDescent="0.3">
      <c r="G803" s="41"/>
      <c r="H803" s="41" t="str">
        <f>'2_all_summary'!D802</f>
        <v>Characteristics and trends in required home care by GPs in Austria: Diseases and functional status of patients</v>
      </c>
      <c r="I803" s="41" t="str">
        <f>'2_all_summary'!E802</f>
        <v>Background: Almost all societies carry responsibility towards patients who require continuous medical care at home. In many health systems the general practitioner cooperates with community based services of home care and coordinates all medical and non medical activities. In Austria the general practitioner together and in cooperation with relatives of the patient and professional organisations usually takes on this task by visiting his patients. This study was carried out to identify diseases that need home care and to describe the functional profile of home care patients in eastern Austria. Methods: Cross sectional observational study with 17 GP practices participating during 2 study periods in 1997 and in 2004 in eastern Austria. Each GP identified patients requiring home care and assessed their underlying diseases and functional status by filling in a questionnaire personally after an encounter. Patients in nursing homes were excluded. Statistical tests used were t-tests, contingency tables, nonparametric Wilcoxon signed rank sum test and Fisher-combination test. Results: Patients with degenerative diseases of the central nervous system (65%) caused by Alzheimer's disease and cerebrovascular occlusive disease and patients with degenerative diseases of the skeletal system (53%) were the largest groups among the 198 (1997) and 261 (2004) home care cases of the 11 (1997) and 13 (2004) practices. Malignant diseases in a terminal state constituted only 5% of the cases. More than two thirds of all cases were female with an average age of 80 years. Slightly more than 70% of the patients were at least partially mobile. Conclusion: Home care and home visits for patients with degenerative diseases of the central nervous and skeletal system are important elements of GP's work. Further research should therefore focus on effective methods of training and rehabilitation to better the mental and physical status of patients living in their private homes. Â© 2006 Kamenski et al; licensee BioMed Central Ltd.</v>
      </c>
      <c r="J803" s="41">
        <f>IF(ISNUMBER(SEARCH("Yes",'2_all_summary'!$H802)),IF(ISNUMBER(SEARCH("Yes",'2_all_summary'!F802)),1,2),IF(ISNUMBER(SEARCH("No",'2_all_summary'!F802)),4,3))</f>
        <v>4</v>
      </c>
    </row>
    <row r="804" spans="7:10" x14ac:dyDescent="0.3">
      <c r="G804" s="41"/>
      <c r="H804" s="41" t="str">
        <f>'2_all_summary'!D803</f>
        <v>Employing CBPR to investigate function, utility, and longevity of household filters to improve potable water quality for indigenous peoples at Lake AtitlÃ¡n, Guatemala: a pilot study with San Pedro de La Laguna</v>
      </c>
      <c r="I804" s="41" t="str">
        <f>'2_all_summary'!E803</f>
        <v>Cyanobacterial blooms at Lake AtitlÃ¡n in Guatemala threaten and compromise the livelihood and health of local residents. Indigenous Tzâ€™utujil, Kaqchikel, and Kâ€™icheâ€™ rely directly on lake water for drinking, bathing, cleaning, cooking, and fishing. Nonpoint source runoff and untreated wastewater pumped directly into the lake contribute to high fecal pathogen loads into source waters. Concurrent nutrient loading results in cyanobacterial blooms further compromising water quality. A lakeside municipality facing high rates of childhood gastrointestinal illness volunteered to engage in community-based participatory research (CBPR) to evaluate efficacy, utility, and longevity of filters in households. The filters consistently reduced the risk of coliforms and E. coli in household water drawn from the lake based on World Health Organization guidelines. Household surveys were simultaneously administered through a student leadership group regarding water usage, water quality, and community health. Filters demonstrated ability to reduce high loads of fecal indicators from source waters and ability to remove a cyanobacterial toxin (microcystin) at 10Â Âµg/L in deionized water. Further studies are imperative to determine longevity of use in households and CBPR provides a powerful avenue to test efficacy of a possible intervention while engaging stakeholders and empowering community members with sustainable solutions. Â© 2016, Joint Center on Global Change and Earth System Science of the University of Maryland and Beijing Normal University and Springer-Verlag Berlin Heidelberg.</v>
      </c>
      <c r="J804" s="41">
        <f>IF(ISNUMBER(SEARCH("Yes",'2_all_summary'!$H803)),IF(ISNUMBER(SEARCH("Yes",'2_all_summary'!F803)),1,2),IF(ISNUMBER(SEARCH("No",'2_all_summary'!F803)),4,3))</f>
        <v>4</v>
      </c>
    </row>
    <row r="805" spans="7:10" x14ac:dyDescent="0.3">
      <c r="G805" s="41"/>
      <c r="H805" s="41" t="str">
        <f>'2_all_summary'!D804</f>
        <v>Can civic engagement lead to deliberative democratic governance?: The emergence and struggle of the Community Forest User Group Federation in Nepal</v>
      </c>
      <c r="I805" s="41" t="str">
        <f>'2_all_summary'!E804</f>
        <v>Introduction Civic engagement is seen as an integral process of democracy, but there is limited understanding of the way it actually works in practice and in various contexts. As democratic theory takes a deliberative turn (Dryzek 2002), the importance of civic engagement has risen to prominence. The demand for active civic engagement in politics and governance is reinforced by the recent sweeping movements in the Middle East and the Arab World. In international development parlance, social capital is heralded as a â€œmissing linkï¿½? in democratic governance (Grootaert 1998). In this view, social capital is a third major addition-after physical and human capital-to the conceptual and policy toolbox of democracy and development. This chapter problematizes the assumed positive links between social capital and civic engagement through an empirical examination of the case of community participation in Nepalâ€™s forest governance. Through analyses of the evolution of a nationwide Federation of Community Forestry User Groups, Nepal (FECOFUN), I explore how active civic engagement can help democratize certain aspects of governance, while at the same time lead to more subtle forms of hegemony and control. Considering deliberative interactions between citizens and political leaders as a way to improve governance (Fisher 2003; Forester 1999), I explore the interplay between access to social capital and civic engagement in the governance processes. A strong argument for active civic engagement as a way to improve governance can be found in deliberative democratic ideas. Deliberative governance is inspired by the Habermasian notion of â€œdiscourse ethicsï¿½? (Habermas 1990, 1996) which stipulates that power relations are legitimate only when they are constituted through domination-free communicative reasoning. To analytically temper this ideal direction of civic engagement, I juxtapose communicative process with social capital following Bourdieu (1986, 1998), who sees it as a resource for contestation and as being constitutive of social differentiation. Contrary to the functionalist view of social capital as a vehicle for integration, Bourdieu holds that social capital is not always an openly accessible public good but a contested resource in specific social fields and, as such, it is a constitutive element of social differentiation. Furthermore, the extant structure of access to social capital has a direct bearing on the civic engagement potential of social actors-with those with a greater amount (and a higher quality) of social capital more likely to influence public policy through more active and influential civic engagement. I relate the structure of access and mechanisms of legitimacy in claiming social capital to the process of civic engagement and, hence, governance outcomes. Through the case of FECOFUN, I specifically address three questions. First, how does the civic engagement process advance in the context of a deeply technocratic governance regime (in this case, forest governance) and pervasive social inequality (and hence the highly inequitable regime of social capital)? Second, how do institutions for social capital shape the civic engagement process, and to what extent does the â€œsocial capital access regimeï¿½? explain accountability and internal governance of the civic network? And third, can marginalized groups gain better access to social capital through civic engagement and, if yes, how and under what conditions? Analysis of the FECOFUN case in relation to these questions offers important conceptual insights and empirical evidence into the way social capital and civic engagement interplay in the practice of governance. In this chapter, I argue that improved civic engagement is possible when the existing structure of access and distribution of social capital is questioned and modified toward the direction of fairness and equity. As the case of FECOFUN shows, in certain situations, civic engagement can also transform existing regimes of social capital. This is especially true when social capital is construed as a constitutive element in traditional social relations that harbor injustice in the realms of gender, caste, ethnicity, and more formal relations such as those between state institutions and people. Nepalâ€™s community forestry programme has a well-established history of over 30 years, and is often considered one of the worldâ€™s innovative models of civic engagement in the natural resource sector. The innovation entails the networking of over 16,000 community groups (covering one-third of 26 million people in Nepal) to articulate their voices and concerns in different spheres of forest governance, from local to national, and even international, levels. The direct participation of local communities in forest governance has resulted in some tan gible reversals in the previous trends of environmental degradation and the decline in forest product supply (Banjade 2008). Many people familiar with Nepal may ask how it was possible for such innovative civic engagement to emerge in a country that is marred by conflicts, poverty, political instability, and deep socio-cultural inequalities. And more importantly, are these visible successes really indicative of genuine processes of change in governance? In this chapter, I discuss how the community federation emerged and how it transformed existing social relations or capital and, then, advanced civic engagement in Nepalâ€™s forest governance. I identify ways through which the agency, institutions, and practices of engagement was fostered, and in the process, how the structure of access to social capital as a private good-both among the actors in the federation and outside-has enabled some, and excluded others, in civic engagement processes. I place this analysis in the context of the federation trying to transform the techno-bureaucratic hegemony exercised by state forest agencies, usually with support from western development ideology of aid agencies, and the feudalistic culture of political institutions (Ojha 2006, 2008). I also identify the challenges in organizing civic engagement as the amount and types of social capital proliferate, with little change in the existing inequitable rules of access. I attempt to relate actual outcomes resulting from the engagement process to the literature on decentralized governance of natural resources management and deliberative governance. The analysis of civic engagement, and its potential for deepening understanding of how governance outcomes can become fairer, is extremely important to natural resource governance in general, and forest governance in particular. Globally, more than a billion people have some level of dependency on forests and live in poverty (Scherr et al. 2004). Recognizing the failures of state-centered approaches to forest management in the past (Gilmour and Fisher 1991; Malla 2001), there have been some efforts toward decentralization, which emphasize policy changes toward devolving power (and hence providing greater autonomy) to local communities (Agrawal and Ostrom 2001; Colfer and Capistrano 2005; Ribot 2003). As a result of these reforms, community-based forest management has evolved as a key strategy of conservation as well as promoting local livelihoods, especially in developing countries. But there is limited dialogue between the community-based resource management literature and the civic engagement and deliberative governance literature, which, if combined together, can shed new light on the working of democratic practice in resource governance. What is missing from both strands of literature is the exploration of community networking and federation building and their interactions with the state. This chapter is based on my reflective, experiential, and interactive accounts with FECOFUN since its formation in 1995. I have continuously been in touch with FECOFUN as a research partner, campaign co-organizer, and informal strategy advisor. I have also studied FECOFUN processes and practices and written technical papers (Ojha 2002, 2009; Ojha and Pokharel 2005; Ojha et al. 2007). This chapter builds on these earlier works, as well as a recent review of community networks in Asia (Dahal and Ojha 2010), and captures fresh insights and developments through the eyes of a close partner but critical observer of FECOFUN since its inception in 1995. Â© 2012 Selection and editorial matter, Amrita Daniere and Hy Van Luong.</v>
      </c>
      <c r="J805" s="41">
        <f>IF(ISNUMBER(SEARCH("Yes",'2_all_summary'!$H804)),IF(ISNUMBER(SEARCH("Yes",'2_all_summary'!F804)),1,2),IF(ISNUMBER(SEARCH("No",'2_all_summary'!F804)),4,3))</f>
        <v>4</v>
      </c>
    </row>
    <row r="806" spans="7:10" x14ac:dyDescent="0.3">
      <c r="G806" s="41"/>
      <c r="H806" s="41" t="str">
        <f>'2_all_summary'!D805</f>
        <v>Recovery of Arapaima sp. populations by community-based management in floodplains of the Purus River, Amazon</v>
      </c>
      <c r="I806" s="41" t="str">
        <f>'2_all_summary'!E805</f>
        <v>In the present study a unique dataset on population abundance in various community-based management (CBM) and non-CBM areas is analysed to address the question of whether CBM can recover overexploited populations of Arapaima sp. in river-floodplain ecosystems. All non-CBM areas possessed depleted Arapaima sp. populations with a mean density of 0Â·01 individuals ha(-1) . Arapaima sp. population densities in all CBM areas changed over time from depleted to overexploited or well managed status, with a mean rate of increase of 77% year(-1) . Rates of Arapaima sp. population recovery in CBM areas differed, probably reflecting differences in ecosystem productivity and compliance with management regulations. These results indicate that CBM schemes can be effective tools for the recovery and conservation of fish populations with non-migratory life cycles in tropical river-floodplain ecosystems. Â© 2016 The Fisheries Society of the British Isles.</v>
      </c>
      <c r="J806" s="41">
        <f>IF(ISNUMBER(SEARCH("Yes",'2_all_summary'!$H805)),IF(ISNUMBER(SEARCH("Yes",'2_all_summary'!F805)),1,2),IF(ISNUMBER(SEARCH("No",'2_all_summary'!F805)),4,3))</f>
        <v>4</v>
      </c>
    </row>
    <row r="807" spans="7:10" x14ac:dyDescent="0.3">
      <c r="G807" s="41"/>
      <c r="H807" s="41" t="str">
        <f>'2_all_summary'!D806</f>
        <v>Integrated initiatives in support of urban and peri-urban horticulture</v>
      </c>
      <c r="I807" s="41" t="str">
        <f>'2_all_summary'!E806</f>
        <v>The Integrated Initiative in Support of Urban and Peri-urban Horticulture (UPH) in Namibia was a project of the Ministry of Agriculture Water and Forestry (MAWF), sponsored by the Kingdom of Belgium, and with technical expertise from FAO. The project was implemented from August 2005 to December 2007. The objective of this project was to promote small-scale, intensive agriculture in urban areas, adapted not only to local environment conditions, but also to the needs of local producers and consumers for improved food security, nutrition and income generation. Hydroponics production techniques were extensively used to save water and to make production possible for people without land. The project set up two pilot sites, one in Windhoek (central Namibia) and another in Rundu (northeast Namibia). Activities such as micro-gardens, vermi-compost production, drum-and-drip irrigation, mushroom and fruit tree production, integrated fish farming, and good agricultural practices were undertaken. By December 2007, the project had trained many people including technicians from MAWF. The project also monitored research projects by graduates from the Polytechnic University of Namibia and captured the data into the Hortivar database. People living with HIV/Aids also benefited by improving their nutrition. Others were able to supplement their incomes by selling surplus produce at the market. The project established partnerships with local NGOs, UN sister agencies, government institutions, and community based organisations (CBOs). The project won a gold medal as the Best Exhibition Indoor at the Windhoek Agricultural Society Show in October 2007. At the end of the project, the UPH concept had been adopted by the government and funds were provided to continue the project.</v>
      </c>
      <c r="J807" s="41">
        <f>IF(ISNUMBER(SEARCH("Yes",'2_all_summary'!$H806)),IF(ISNUMBER(SEARCH("Yes",'2_all_summary'!F806)),1,2),IF(ISNUMBER(SEARCH("No",'2_all_summary'!F806)),4,3))</f>
        <v>4</v>
      </c>
    </row>
    <row r="808" spans="7:10" x14ac:dyDescent="0.3">
      <c r="G808" s="41"/>
      <c r="H808" s="41" t="str">
        <f>'2_all_summary'!D807</f>
        <v>Moving toward sustainability in the local management of floodplain lake fisheries in the Brazilian Amazon</v>
      </c>
      <c r="I808" s="41" t="str">
        <f>'2_all_summary'!E807</f>
        <v>Local management systems are generally regarded as traditional systems developed over generations. However, in the Brazilian Amazon, as in many other regions, community or collective management is a response to more recent changes in the exploitation of local fisheries and other common-pool resources. Greeted with optimism initially as a potentially effective way of reconciling social and conservation objectives in rural development, experience with community management over the last decade has shown that achieving this potential can be elusive. This paper examines the process of forming community agreements for the floodplain lake fisheries of the Lower Amazon through the analysis of 77 written fishing documents produced from 1981 to 1997. We examine approaches to resource management revealed in the accords, the institutional arrangements for implementing them, and evaluate the performance of these accords over this 15-year period. The paper focuses on the strengths and limitations of this institution in its social and ecological characteristics, institutional robustness, and evolving relations with parallel changes in formal government management policy for regional fisheries.</v>
      </c>
      <c r="J808" s="41">
        <f>IF(ISNUMBER(SEARCH("Yes",'2_all_summary'!$H807)),IF(ISNUMBER(SEARCH("Yes",'2_all_summary'!F807)),1,2),IF(ISNUMBER(SEARCH("No",'2_all_summary'!F807)),4,3))</f>
        <v>4</v>
      </c>
    </row>
    <row r="809" spans="7:10" x14ac:dyDescent="0.3">
      <c r="G809" s="41"/>
      <c r="H809" s="41" t="str">
        <f>'2_all_summary'!D808</f>
        <v>Restoration of Hong Kong fisheries through deployment of artificial reefs in marine protected areas</v>
      </c>
      <c r="I809" s="41" t="str">
        <f>'2_all_summary'!E808</f>
        <v>We provide details of a restoration programme to restore Hong Kong's marine ecosystems and fisheries through the deployment of artificial reefs (AR) within marine parks and fishery-protected areas (FPA). The programme is being implemented in two phases. The first phase has involved AR deployment in recently established marine parks. The second phase will involve the establishment of FPA selected specifically for their suitability for AR deployment and fisheries restoration. Prior to site selection, a comprehensive two-stage consultation exercise was conducted, which targeted fishers, marine users and green groups. Ecosystem simulations were employed to assess the potential benefits to fisheries arising from the implementation of the second phase. Modelling results indicate that AR deployment, utilizing 10-20% of local waters managed predominantly as no-take zones, could arrest the current decline in fisheries yield and produce significant improvements within ten years. Limited selective fishing may be authorized at a small number of AR to encourage support from local fishers and facilitate enforcement. Successful implementation must involve a high level of fishing compliance within the 'no-take' zones. Management should be facilitated by establishing community-based advisory groups for each FPA that will comprise representatives from fishers, government and academics. They will be responsible, in addition to providing advice, for assisting with management issues including fishing permit allocation. The benefits and problems associated with different restoration initiatives are discussed. Â© 2002 International Council for the Exploration of the Sea. Published by Elsevier Science Ltd. All rights reserved.</v>
      </c>
      <c r="J809" s="41">
        <f>IF(ISNUMBER(SEARCH("Yes",'2_all_summary'!$H808)),IF(ISNUMBER(SEARCH("Yes",'2_all_summary'!F808)),1,2),IF(ISNUMBER(SEARCH("No",'2_all_summary'!F808)),4,3))</f>
        <v>4</v>
      </c>
    </row>
    <row r="810" spans="7:10" x14ac:dyDescent="0.3">
      <c r="G810" s="41"/>
      <c r="H810" s="41" t="str">
        <f>'2_all_summary'!D809</f>
        <v>Rise, fall, and persistence in Kadakkodi: An enquiry into the evolution of a community institution for fishery management in Kerala, India</v>
      </c>
      <c r="I810" s="41" t="str">
        <f>'2_all_summary'!E809</f>
        <v>Against the backdrop of a community-based fishery management institution called kadakkodi, this paper addresses the question of how institutions evolve, innovate, or disintegrate. It explains how institutional evolution is determined by factors like relative resource endowment, technology, cultural endowment, and inherited institutional structures. The strength of such informal institutions in facilitating effective resource management admitted, the paper argues that in the wake of increasing resource-related, technological, cultural and institutional heterogeneities, they may fail to perform and hence are no panacea to the problems of resource management. Such predicaments may call for complementary formal institutions whose supply, however, would depend on the cost of collective action. Â© 2005 Cambridge University Press.</v>
      </c>
      <c r="J810" s="41">
        <f>IF(ISNUMBER(SEARCH("Yes",'2_all_summary'!$H809)),IF(ISNUMBER(SEARCH("Yes",'2_all_summary'!F809)),1,2),IF(ISNUMBER(SEARCH("No",'2_all_summary'!F809)),4,3))</f>
        <v>4</v>
      </c>
    </row>
    <row r="811" spans="7:10" x14ac:dyDescent="0.3">
      <c r="G811" s="41"/>
      <c r="H811" s="41" t="str">
        <f>'2_all_summary'!D810</f>
        <v>Foregone harvests and neoliberal policies: Creating opportunities for rural, small-scale, community-based fisheries in southern Alaskan coastal villages</v>
      </c>
      <c r="I811" s="41" t="str">
        <f>'2_all_summary'!E810</f>
        <v>Neoliberal policies of effort limitation and privatization have reduced commercial salmon and other fishing opportunities available to the coastal, predominantly Alaska Native, villages of southern Alaska. However, there are a variety of circumstances, including the manner in which the current commercial fishery is prosecuted, that lead to surpluses of unharvested salmon, and potentially other species, available in certain areas. This paper will define the concept of "foregone harvests", discuss the environmental and managerial conditions that lead to "foregone harvests" and describe the possibilities such conditions create for the development of small-scale, local and community-based fisheries. Case studies of possible Huna Tlingit (Hoonah) and Kaigani Haida (Hydaburg) salmon fisheries will be presented. Alternative arrangements of salmon fisheries and institutions in southeast Alaska are presented through case studies of the villages of Yakutat and Metlakatla. These examples demonstrate how such fisheries could be built on local and traditional knowledge, as well as currently used subsistence technologies resulting in new economic opportunities compatible with local cultural patterns and interests and buttressing local identities and commitments. Â© 2015 Elsevier Ltd.</v>
      </c>
      <c r="J811" s="41">
        <f>IF(ISNUMBER(SEARCH("Yes",'2_all_summary'!$H810)),IF(ISNUMBER(SEARCH("Yes",'2_all_summary'!F810)),1,2),IF(ISNUMBER(SEARCH("No",'2_all_summary'!F810)),4,3))</f>
        <v>4</v>
      </c>
    </row>
    <row r="812" spans="7:10" x14ac:dyDescent="0.3">
      <c r="G812" s="41"/>
      <c r="H812" s="41" t="str">
        <f>'2_all_summary'!D811</f>
        <v>Innovative education and training for community-based water protection units</v>
      </c>
      <c r="I812" s="41" t="str">
        <f>'2_all_summary'!E811</f>
        <v>The paper explores the centrality of community-based education and training in addressing constraints and opportunities for wastewater management in Uganda. To be sustainable, wastewater management need to be conceived in terms of socio-economic incentives, community action, group pressure and social capital. It is assumed that communities could be motivated to undertake sustainable wastewater disposal activities if con- crete benefits are demonstrated. The benefits include among others; reducing expenditure on health; improvement of the fisheries sector and the use of wastewater for crop farming. The paper is based on a study that analyzed the role of socio-economic incentives and Public-Private-Partnership (PPP) in sustainable management of wastewater. Data was collected through personal interviews, documents analysis and review of recent studies on wastewater reuse in Uganda. Focus was put on districts of Mukono, Buikwe and Kayunga in central Uganda. Findings reveal that in line with the Hydro-Social-Health cycle, physical, social, political, econ- omic, and cultural factors converge to influence wastewater management. The paper duly describes innovative education and training approaches based on Communal Water Protection Units (COWAPU) facilitated by multidis- ciplinary Water Professionals and Educators (WAPE).It is concluded that it is possible to operate a complete sanitation system without subsidies. Â© IWA Publishing 2012.</v>
      </c>
      <c r="J812" s="41">
        <f>IF(ISNUMBER(SEARCH("Yes",'2_all_summary'!$H811)),IF(ISNUMBER(SEARCH("Yes",'2_all_summary'!F811)),1,2),IF(ISNUMBER(SEARCH("No",'2_all_summary'!F811)),4,3))</f>
        <v>4</v>
      </c>
    </row>
    <row r="813" spans="7:10" x14ac:dyDescent="0.3">
      <c r="G813" s="41"/>
      <c r="H813" s="41" t="str">
        <f>'2_all_summary'!D812</f>
        <v>Predicted impact of the invasive lionfish Pterois volitans on the food web of a Caribbean coral reef</v>
      </c>
      <c r="I813" s="41" t="str">
        <f>'2_all_summary'!E812</f>
        <v>The invasion of lionfish in the Caribbean is causing grave concern because of its deleterious impacts on coral reef food-webs. We have used an Ecopath-with-Ecosim model to predict the impacts of lionfish invasion on a coral reef community based on pre-invasion fish community data. Forty-six groups were defined, and an initial Ecopath model was balanced with a near-zero biomass of lionfish. In Ecosim, the near-zero biomass was eradicated by applying a very high fishing pressure in the first year of simulation. We subsequently (re-)introduced lionfish with a very low biomass, and allowed them to increase to very high abundance. With a near-zero lionfish biomass, the great majority of mesocarnivorous/omnivorous coral reef fish were predicted to be dominant while sharks were predicted to be the apex predators. Different management scenarios were established in the ecosystem to explore the eradication and resilience of lionfish. The management scenarios showed that if all adult lionfish were exploitable it will in theory be possible to fish the lionfish to a very low level, but the fishing pressure will have to be maintained, or the lionfish will recover. If the largest individuals are unexploitable it will be much more difficult to control the lionfish population. Â© 2011 Elsevier Inc.</v>
      </c>
      <c r="J813" s="41">
        <f>IF(ISNUMBER(SEARCH("Yes",'2_all_summary'!$H812)),IF(ISNUMBER(SEARCH("Yes",'2_all_summary'!F812)),1,2),IF(ISNUMBER(SEARCH("No",'2_all_summary'!F812)),4,3))</f>
        <v>4</v>
      </c>
    </row>
    <row r="814" spans="7:10" x14ac:dyDescent="0.3">
      <c r="G814" s="41"/>
      <c r="H814" s="41" t="str">
        <f>'2_all_summary'!D813</f>
        <v>Monitoring, assessing, and managing fish stocks in Lake Malawi/Nyassa: Current approaches and future possibilities</v>
      </c>
      <c r="I814" s="41" t="str">
        <f>'2_all_summary'!E813</f>
        <v>Approaches to the provision of advice on fishery management are changing from reliance on single species stock assessments to multi-species, multi-gear, and ecosystem approaches. Many of these new approaches may, however, be too expensive to apply to small-scale fisheries in developing countries. The fish stocks of Lake Malawi/Nyassa are currently managed by restrictions on fishing gears, fishing areas, and fishing times. Catch statistics and an annual frame survey of fishing effort provide input data for stock assessment studies that are used to derive these recommendations. This management approach is ineffective with several important fish stocks in decline, reports of local species extinctions, and changes in community structure as a result of the disappearance of larger, more valuable species. Failure to enforce management regulations results partly from an imbalance of economic and human resource allocation between the collection of monitoring data, timely analysis of that data, production of workable recommendations, and enforcement of these recommendations. We recommend redressing the imbalance through a reduction in the scale of catch surveys so that resources can be redirected towards data processing, timely provision of advice, management actions, and enforcement. A number of further modifications are recommended to improve and better match the levels of precision of catch and effort data. The implications of current moves away from "state-led" management to "community-based" management are discussed briefly.</v>
      </c>
      <c r="J814" s="41">
        <f>IF(ISNUMBER(SEARCH("Yes",'2_all_summary'!$H813)),IF(ISNUMBER(SEARCH("Yes",'2_all_summary'!F813)),1,2),IF(ISNUMBER(SEARCH("No",'2_all_summary'!F813)),4,3))</f>
        <v>4</v>
      </c>
    </row>
    <row r="815" spans="7:10" x14ac:dyDescent="0.3">
      <c r="G815" s="41"/>
      <c r="H815" s="41" t="str">
        <f>'2_all_summary'!D814</f>
        <v>Local fisheries conservation and management works: implications of migrations and site fidelity of Arapaima in the Lower Amazon</v>
      </c>
      <c r="I815" s="41" t="str">
        <f>'2_all_summary'!E814</f>
        <v>Effective conservation must account for fish migrations to minimize threats to freshwater fishes. Many floodplain fishes, like giant Neotropical arapaima (genus Arapaima), migrate laterally into seasonally flooded habitats to feed and reproduce. Effects of seasonal migrations on conservation efforts like community-based management remain uncertain. Acoustic telemetry was applied to arapaima in floodplain habitats (Lower Amazon) to characterize (1) lake fidelity, (2) lake population connectivity, and (3) migrations beyond managed units. During low water of 2014, 24 arapaima were captured and implanted with acoustic tags in three lakes within a 10-km diameter and across two fishing communities. During floods, the entire study area was connected, including tagging lakes. Monitoring was continuous over two annual flood cycles using an array of 19 fixed acoustic receivers in four lakes. Additional nearby lakes were surveyed with portable receivers for unaccounted individuals during subsequent dry seasons. On average, 74% of unharvested arapaima returned to the same lake; no arapaima were found outside their lake of tagging origin during subsequent dry seasons. During high water, arapaima migrations were not contained within community management units; three arapaima were found outside their community zone. Overlapping distributions of arapaima from each of three lake populations showed connectivity during flooding, especially near known spawning grounds. Results demonstrate that management by local fishers to regulate fishing within lakes can work because arapaima show fidelity to their lake of tagging origin. Current management efforts could be improved by delineating management units to networks of habitats that sustain arapaima over complete life histories. Â© 2022, The Author(s), under exclusive licence to Springer Nature B.V.</v>
      </c>
      <c r="J815" s="41">
        <f>IF(ISNUMBER(SEARCH("Yes",'2_all_summary'!$H814)),IF(ISNUMBER(SEARCH("Yes",'2_all_summary'!F814)),1,2),IF(ISNUMBER(SEARCH("No",'2_all_summary'!F814)),4,3))</f>
        <v>4</v>
      </c>
    </row>
    <row r="816" spans="7:10" x14ac:dyDescent="0.3">
      <c r="G816" s="41"/>
      <c r="H816" s="41" t="str">
        <f>'2_all_summary'!D815</f>
        <v>The psychological impacts of community-based protected areas</v>
      </c>
      <c r="I816" s="41" t="str">
        <f>'2_all_summary'!E815</f>
        <v>This cross-sectional and mixed-methods study uses Self-Determination Theory and the Theory of Basic Human Values to investigate changes in motivations, attitudes, beliefs and values following the establishment of community-based marine protected areas (MPAs). Open-ended and retrospective questions, as well as survey instruments, were used in six communities with different-aged (new: 1â€“3Â years old, medium-aged: 5â€“11Â years old and old: 20â€“25Â years old) MPAs in the Philippines. Respondents included both community members either involved (nÂ =Â 101) or not involved (nÂ =Â 108) in MPA management. Respondents reported increased appreciation for the benefits of MPAs and more positive attitudes about MPAs over time. In comparison to respondents from communities with new MPAs, respondents in communities with medium-aged and old MPAs identified a wider range of MPA impacts on themselves (e.g. new friendships, learning and greater pro-environmental values), their community (e.g. increased fish catch, social capital), and on ecosystems (e.g. different species and ecosystems-types). Similarly, respondents from medium-aged and old MPAs had fewer non-autonomous motivations (i.e. motivations arising externally, such as social status or pay) to engage in MPA management and also had higher self-transcendence values, such as caring for nature. These results suggest that community-based MPAs may encourage psychological shifts in communities such as greater autonomous motivation to care for nature and enhanced self-transcendence values, both of which may support conservation. By developing a more holistic approach to assessing the multi-faceted impacts of community-based conservation, this type of psychological research helps to identify and prioritize timely actions in the establishment and maintenance of resilient and sustainable community-based MPAs. Â© 2022 John Wiley &amp; Sons Ltd.</v>
      </c>
      <c r="J816" s="41">
        <f>IF(ISNUMBER(SEARCH("Yes",'2_all_summary'!$H815)),IF(ISNUMBER(SEARCH("Yes",'2_all_summary'!F815)),1,2),IF(ISNUMBER(SEARCH("No",'2_all_summary'!F815)),4,3))</f>
        <v>4</v>
      </c>
    </row>
    <row r="817" spans="7:10" x14ac:dyDescent="0.3">
      <c r="G817" s="41"/>
      <c r="H817" s="41" t="str">
        <f>'2_all_summary'!D816</f>
        <v>Identifying management preferences, institutional organisational rules, and their capacity to improve fisheries management in Pemba, Mozambique</v>
      </c>
      <c r="I817" s="41" t="str">
        <f>'2_all_summary'!E816</f>
        <v>The potential to improve the management of fisheries in Pemba, Mozambique, were explored by evaluating stakeholder's preferences for management and the key institutional design elements of the fisheries organisations or community councils of fisheries (CCPs). We interviewed fishers, community leaders and government fisheries officers regarding (1) their perceptions about different fisheries restrictions, (2) their socio-economic conditions, and (3) the institutional design and rules of the CCP arrangements. Fishers had low levels of education (&amp;lt;4 years) and biweekly expenditures of around US$100, and they were permanent residents of their villages, being part of large households (9-12 members). Apart from effort restrictions, respondents' perceptions were similar and strongly supported a range of fisheries regulations, particularly gear and minimum size restrictions. The suggested minimum size of captured fish was 20.6 cm (SD 3.0), whereas the suggested size of closed areas was 8.4 km2 (SD 2.0). Fishers associated with community or conservation groups generally had more positive views of spatial closures and other less-preferred management restrictions. A number of the essential design principles for fisheries rules were in place with the exception of graduated sanctions. There is a need for strengthening groups, forums, leadership training in finance, and means to implement transparency and graduated sanctions. Â© 2013 Copyright NISC (Pty) Ltd.</v>
      </c>
      <c r="J817" s="41">
        <f>IF(ISNUMBER(SEARCH("Yes",'2_all_summary'!$H816)),IF(ISNUMBER(SEARCH("Yes",'2_all_summary'!F816)),1,2),IF(ISNUMBER(SEARCH("No",'2_all_summary'!F816)),4,3))</f>
        <v>4</v>
      </c>
    </row>
    <row r="818" spans="7:10" x14ac:dyDescent="0.3">
      <c r="G818" s="41"/>
      <c r="H818" s="41" t="str">
        <f>'2_all_summary'!D817</f>
        <v>Economic feasibility of community-based fish culture in seasonally flooded rice fields in Bangladesh and Vietnam</v>
      </c>
      <c r="I818" s="41" t="str">
        <f>'2_all_summary'!E817</f>
        <v>During the rainy season in extensive river floodplains and deltaic lowlands, floods lasting several months render the land unavailable for crop production for several months each year. These waters are considerably underutilized in terms of managed aquatic productivity. This raises the opportunity to enclose parts of these annually occurring floodwater areas to produce a crop of specifically stocked aquatic organisms aside from the naturally occurring 'wild' species that are traditionally fished and are not affected by the culture activity, overall resulting in more high-quality, nutrient-dense food production and enhanced farm income for all stakeholders, notably the poor. The WorldFish Center and its national partners recently tested two systems in a community based management approach in Bangladesh and Vietnam: (i) concurrent rice-fish culture in shallower flooded areas, and (ii) alternating rice and fish culture in the deep-flooded areas. Results indicate that community-based fish culture in rice fields is technically feasible, economically viable and socially acceptable. It can increase fish production to about 600 kg/ha/year in shallow flooded areas and up to 1.5 t/ha/year in deep-flooded areas, without reduction in rice yield and wild fish catch. For the overall system and in the trials conducted, an additional income of US$135 per ha in southern Vietnam, and up to US$437 per ha in Bangladesh were achieved, which is an increase of 20% to 85% over the previous profitability. The communities neighboring the trial sites have been adopting the technologies widely. Copyright Â© 2005 IAAEM.</v>
      </c>
      <c r="J818" s="41">
        <f>IF(ISNUMBER(SEARCH("Yes",'2_all_summary'!$H817)),IF(ISNUMBER(SEARCH("Yes",'2_all_summary'!F817)),1,2),IF(ISNUMBER(SEARCH("No",'2_all_summary'!F817)),4,3))</f>
        <v>4</v>
      </c>
    </row>
    <row r="819" spans="7:10" x14ac:dyDescent="0.3">
      <c r="G819" s="41"/>
      <c r="H819" s="41" t="str">
        <f>'2_all_summary'!D818</f>
        <v>Guidelines for coastal and marine site-planning and examples of planning and management intervention tools</v>
      </c>
      <c r="I819" s="41" t="str">
        <f>'2_all_summary'!E818</f>
        <v>Guidelines are presented for a process to plan for the sustainable management of coastal and marine ecosystems of discrete sites. The guidelines provide an agreed starting point to initiate a site-planning effort, help organize a complicated process into discrete components, incorporate principles of community-based and collaborative management, minimize the risk of conflict by directly involving representatives of all interest groups and identifying and addressing all issues at an incipient stage, promote development of a sense of ownership and support for resulting management initiatives by all stakeholders, address the cumulative effects of adverse impacts to coastal and marine environments, and implement an integrated approach by considering all interrelated elements that affect the site through the collaboration of all interest groups. Site-planning is a process of reviewing past progress and assessing current and future issues, threats, and needs to identify priority management intervention activities that will sustain ecological, economic, and cultural values; balance multiple and often incompatible objectives; address priority threats to natural ecosystem functioning; conserve ecological processes and biodiversity; achieve sustainable development; and fulfill institutional, policy, and legal needs. Examples of intervention tools for coastal and marine resources planning and management range from developing and implementing integrated site management plans, to identifying and promoting opportunities for alternative sustainable economic income generation. Â© 2002 Elsevier Science Ltd. All rights reserved.</v>
      </c>
      <c r="J819" s="41">
        <f>IF(ISNUMBER(SEARCH("Yes",'2_all_summary'!$H818)),IF(ISNUMBER(SEARCH("Yes",'2_all_summary'!F818)),1,2),IF(ISNUMBER(SEARCH("No",'2_all_summary'!F818)),4,3))</f>
        <v>1</v>
      </c>
    </row>
    <row r="820" spans="7:10" x14ac:dyDescent="0.3">
      <c r="G820" s="41"/>
      <c r="H820" s="41" t="str">
        <f>'2_all_summary'!D819</f>
        <v>Accountability, transformative learning, and alternate futures for New England groundfish catch shares</v>
      </c>
      <c r="I820" s="41" t="str">
        <f>'2_all_summary'!E819</f>
        <v>Environmental change heightens the need for governance structures that enable transformative social learning across socio-ecological scales. Questions arise concerning the ability of audit-based accountability to deliver such adaptive outcomes, particularly if implementation is hampered by communicative divides between insider and outsider groups. In the New England region of the United States, groundfish policy and its catch share system present an illustrative case. Despite severe depletion of cod and other species, governance insiders prevent consideration of regulatory alternatives. An insider-outsider activist strategy based in the state of Maine aims to regain fishery access, intensify grassroots community organizing to support owner-operators attentive to conservation ethics, broaden participation within conventional science and management venues, and improve prospects for community-based area management through strategic policy networks. Adaptive, polycentric accountability therefore seems more feasible, but requires further development. Â© 2016 Elsevier Ltd</v>
      </c>
      <c r="J820" s="41">
        <f>IF(ISNUMBER(SEARCH("Yes",'2_all_summary'!$H819)),IF(ISNUMBER(SEARCH("Yes",'2_all_summary'!F819)),1,2),IF(ISNUMBER(SEARCH("No",'2_all_summary'!F819)),4,3))</f>
        <v>4</v>
      </c>
    </row>
    <row r="821" spans="7:10" x14ac:dyDescent="0.3">
      <c r="G821" s="41"/>
      <c r="H821" s="41" t="str">
        <f>'2_all_summary'!D820</f>
        <v>Adult cancer patient recruitment and enrollment into cell phone text message trials</v>
      </c>
      <c r="I821" s="41" t="str">
        <f>'2_all_summary'!E820</f>
        <v>Introduction: Text messaging (TMs) on cell phones is emerging as an effective means of delivering behavioral interventions. However, little is known about TM use in adult cancer patients. The present study aimed to extend knowledge on acceptability of a TM intervention in adult cancer patients; examine factors of those screened and enrolled; and compare recruitment at a large national specialty pharmacy versus community-based cancer clinics. Materials and Methods: Screening, enrollment, and baseline data collected in two randomized controlled trials examining the efficacy of TMs on medication adherence or symptom severity in adults prescribed oral anticancer agents were linked. Chi-square, Fisher's exact, t-tests, and generalized linear modeling were used to examine sociodemographics, cancer type and stage, depressive symptoms, self-efficacy, social support, and symptoms. Results: The cancer clinics screened 293 patients, 43% were eligible, and 56% consented. The specialty pharmacy screened 169 patients, 72% were eligible, and 74% consented. Mean age was 58 years and did not differ by recruitment setting. Later stage disease (p = 0.01) and higher number of symptoms (p &lt; 0.01), and symptom severity (p = 0.02) and interference (p = 0.01) were observed among patients recruited at the specialty pharmacy. No group differences were found for depression, physical function, cognition, self-efficacy, or social support. Discussion: Adult cancer patients were likely to participate in a TM intervention trial. Recruiting through the specialty pharmacy reached a population with higher cell phone ownership and TM usage; with greater interest in a TM intervention compared to the cancer clinics. Â© Mary Ann Liebert, Inc. 2016.</v>
      </c>
      <c r="J821" s="41">
        <f>IF(ISNUMBER(SEARCH("Yes",'2_all_summary'!$H820)),IF(ISNUMBER(SEARCH("Yes",'2_all_summary'!F820)),1,2),IF(ISNUMBER(SEARCH("No",'2_all_summary'!F820)),4,3))</f>
        <v>4</v>
      </c>
    </row>
    <row r="822" spans="7:10" x14ac:dyDescent="0.3">
      <c r="G822" s="41"/>
      <c r="H822" s="41" t="str">
        <f>'2_all_summary'!D821</f>
        <v>The economic impacts of the recreational bluefin tuna fishery in Hatteras, North Carolina</v>
      </c>
      <c r="I822" s="41" t="str">
        <f>'2_all_summary'!E821</f>
        <v>Little is known about a recreational fishery for bluefin tuna Thunnus thynnus that emerged in the winter months (1994-1996) near Hatteras, North Carolina. Our research sought to better understand this developing fishery, especially the extent of local and statewide economic impacts and the resultant implications for public and private fisheries management decision making at the local level. We used a quota-based sampling approach to collect names and addresses from charter and private boat anglers in Hatteras; 1,051 anglers were sampled and received a mail questionnaire soon after project personnel intercepted them. Technicians recorded a total of 1,390 bluefin tuna boat trips (1,020 charter boat trips and 370 private boat trips) between January 15 and March 22, 1997. These 1,390 trips resulted in an estimated 6,546 angler-days of bluefin tuna fishing from Hatteras. Trips by North Carolina residents accounted for only 15.6% of the total number of trips. Each angler spent an average of US$1,005 in the Hatteras area on his/her trip. Anglers who reported their boat retained a legal-sized bluefin tuna spent slightly less on their trips and per day of fishing than anglers who released all bluefin tuna caught. Overall, the population of bluefin tuna anglers in the Hatteras area spent $3,635,654 locally and $ 212,036 elsewhere in the state of North Carolina. These expenditures resulted in a total output of $4,627,108 and $5,032,870 on the Hatteras-area economy and North Carolina economy, respectively. The $3,436,654 in direct expenditures made by nonlocal anglers for local goods and services generated an additional $991,500 in economic output, resulting in a total output of $4,627,108 (output multiplier = 1.35) and 126 full and part-time jobs attributable to this fishery in 1997. At the state level, the bluefin tuna fishery had a similar economic impact, because many of the anglers were not North Carolina residents. Specifically, the total output associated with this fishery at the state level was $5,032,870. We suggest development of a community-based management strategy for encouraging catch-and-release fishing. Such a strategy provides a useful means for postponing quota closure, while fostering more overall fishing expenditures at the local level than would have been the case otherwise.</v>
      </c>
      <c r="J822" s="41">
        <f>IF(ISNUMBER(SEARCH("Yes",'2_all_summary'!$H821)),IF(ISNUMBER(SEARCH("Yes",'2_all_summary'!F821)),1,2),IF(ISNUMBER(SEARCH("No",'2_all_summary'!F821)),4,3))</f>
        <v>4</v>
      </c>
    </row>
    <row r="823" spans="7:10" x14ac:dyDescent="0.3">
      <c r="G823" s="41"/>
      <c r="H823" s="41" t="str">
        <f>'2_all_summary'!D822</f>
        <v>Making the transition to co-management governance arrangements in Hawaiâ€˜i: A framework for understanding transaction and transformation costs</v>
      </c>
      <c r="I823" s="41" t="str">
        <f>'2_all_summary'!E822</f>
        <v>Co-management has shown great promise in achieving social and ecological goals worldwide. Despite its potential, significant challenges are faced during governance transformations shifting from traditional approaches to fisheries management to co-management systems. Several factors make Hawaiâ€˜i an excellent opportunity to study the barriers associated with implementing co-management systems. Hawaiâ€˜i implements many of the same types of regulatory and fisheries programs found elsewhere in the U.S., yet it also possesses a unique legacy of customary management systems. In addition, a legal pathway has existed for nearly two decades that allows communities to partner with the State of Hawaiâ€˜i to co-manage nearshore coral reef fisheries. Despite the presence of this enabling legislation, extensive community interest in this approach across the archipelago, and significant NGO/Foundation support, co-management implementation remains limited. This study uses a mixed methods approach that relies on semi-structured interviews and archival data sources to conduct an institutional analysis of transaction and transformation costs. These costs serve as barriers to co-management implementation. The study identifies several social and organizational barriers preventing co-management implementation including: governmental structure and operations; planning and administrative processes; organized opposition from special interests; and consensus building processes. The institutional analysis further reveals a wide range of transaction and transformation costs associated with this governance transformation that prevent adoption of co-management. We conclude by identifying some actions that can help reduce these implementation barriers to co-management transitions and prevent conservation stalemates. Â© 2017, Igitur, Utrecht Publishing and Archiving Services. All rights reserved.</v>
      </c>
      <c r="J823" s="41">
        <f>IF(ISNUMBER(SEARCH("Yes",'2_all_summary'!$H822)),IF(ISNUMBER(SEARCH("Yes",'2_all_summary'!F822)),1,2),IF(ISNUMBER(SEARCH("No",'2_all_summary'!F822)),4,3))</f>
        <v>4</v>
      </c>
    </row>
    <row r="824" spans="7:10" x14ac:dyDescent="0.3">
      <c r="G824" s="41"/>
      <c r="H824" s="41" t="str">
        <f>'2_all_summary'!D823</f>
        <v>Study on acute HIV-1 infection in men who have sex with men in Tianjin</v>
      </c>
      <c r="I824" s="41" t="str">
        <f>'2_all_summary'!E823</f>
        <v>Objective: To understand the immunological and virological characteristics of HIV-1 infected men who have sex with men (MSM) in the acute phase in Tianjin and evaluate the effects of the fourth generation HIV ELISA and the P24 ELISA for acute HIV-1 infected samples. Methods: From October 2015 to October 2016, MSM were recruited through the community-based organizations in Tianjin. All the participants received rapid HIV test, positive samples were confirmed by Western Blot and negative samples underwent pooled nucleic acid testing. The participants with HIV-1 RNA reactive result underwent testing for viral load and T-cell count after second blood collection. Acute HIV-1 infection was defined as negative rapid HIV test result and the positive results of two HIV RNA tests, then the sensitivity were compared between the fourth generation HIV ELISA and the P24 ELISA to detect the initial HIV-1 RNA positive samples. Results: Among 3 016 MSM screened, 193 were positive in rapid HIV test. Western blot testing indicated that 179 cases were HIV positive, 7 cases were HIV indeterminate and 7 cases were negative. Of 2 823 sero-negative cases, 17 were acute HIV-1 infections. The HIV-1 infection rate was 6.53% (197/3 016) and the acute HIV-1 infection rate was 0.56% (17/3 016), with an average viral load of (5.63 Â± 1.50) logm copies/ml, an average CD4 count of (442.82 Â± 268.17) cells/Î¼1, an average CDS count of (1 069.65 Â± 668.22) cells/Î¼l and an average CD 4 /CD 8 . ratio of (0.49 Â± 0.25). Higher viral load, CD 4 and CD 4 /CD 8 ratio were seen in the acute HIV-1 infection group compared with the chronic HIV-1 infection group (U= 148, P&amp;lt;0.01; U= 272, P=0.042 and t = 3.147, P=0.005). Demographic characteristics were similar between two groups, except the occupation (Ï‡ 2 = 11.016, P=0.026). The sensitivity of P24 ELISA was higher than the fourth generation HIV ELISA in the HIV-1 detection for acute infection (Fisher's exact test, P= 0.017). Conclusions: MSM are at risk for acute HIV-1 infection. Screening for acute HIV-1 infection with P24 ELISA would increase the sensitivity of diagnosis and reduce HIV transmission in MSM. Â© 2017 Chinese Medical Association.All right reserved.</v>
      </c>
      <c r="J824" s="41">
        <f>IF(ISNUMBER(SEARCH("Yes",'2_all_summary'!$H823)),IF(ISNUMBER(SEARCH("Yes",'2_all_summary'!F823)),1,2),IF(ISNUMBER(SEARCH("No",'2_all_summary'!F823)),4,3))</f>
        <v>4</v>
      </c>
    </row>
    <row r="825" spans="7:10" x14ac:dyDescent="0.3">
      <c r="G825" s="41"/>
      <c r="H825" s="41" t="str">
        <f>'2_all_summary'!D824</f>
        <v>Community-based management of the Mediterranean coastal fisheries: Historical reminiscence or the root for new fisheries governance?</v>
      </c>
      <c r="I825" s="41" t="str">
        <f>'2_all_summary'!E824</f>
        <v>Historical management experiences of Mediterranean community-based fisheries were particularly effective in fostering both social cohesion and sustainable utilizationof coastal resources. This figure contrasts with the current status of Mediterranean fisheries, where about 90% of stocks are overexploited. The key question then is: can past experiences guide our current approach to reshaping governance in the Mediterranean fisheries? In our effort to answer this question, we analyzed the main attributes of selected fishing governance systems in the Early and Mid-Modern period and their evolution through time. We focussed on the Spanish CofradÃ­as, the French Prud'homies and the Venetian Fraglie (Italy). They were characterized by the establishment of territorial user rights system of management and governed technical aspects of the fisheries, market access, and restrictions. Fishers and their communities, through their corporations/organizations, were directly involved in legislating and enforcing management policies and regulations/rules. This approach to fisheries management differs from the one introduced by the EU Common Fisheries Policy (CFP), established in the late 1970s, which was mainly top-down. Despite the systematic efforts to reduce fishing capacity and pressure on marine resources and to impose severe technical and restrictive measures, Mediterranean fisheries are still in bad conditions. To cope with this situation the EU recently reformed the CFP establishing, among other things, a new paradigm that seeks to foster the harmonization of the decision-making process in the context of the so-called â€œregionalizationâ€ of fisheries management. However, this policy does not clearly establish a proper community-based approach and restricts participation to national fishersâ€™ associations in the context of the Advisory Council of the Mediterranean Sea. Without effectively linking local and regional fisheries management structures by engaging fishers and re-establishing a sense of community through providing community-based rights for fishing, this new effort will likely not succeed in achieving Mediterranean fisheries sustainability. Â© 2017 Elsevier B.V.</v>
      </c>
      <c r="J825" s="41">
        <f>IF(ISNUMBER(SEARCH("Yes",'2_all_summary'!$H824)),IF(ISNUMBER(SEARCH("Yes",'2_all_summary'!F824)),1,2),IF(ISNUMBER(SEARCH("No",'2_all_summary'!F824)),4,3))</f>
        <v>4</v>
      </c>
    </row>
    <row r="826" spans="7:10" x14ac:dyDescent="0.3">
      <c r="G826" s="41"/>
      <c r="H826" s="41" t="str">
        <f>'2_all_summary'!D825</f>
        <v>Barriers and facilitators to pre-exposure prophylaxis (PrEP) eligibility screening and ongoing HIV testing among target populations in Bondo and Rarieda, Kenya: Results of a consultation with community stakeholders</v>
      </c>
      <c r="I826" s="41" t="str">
        <f>'2_all_summary'!E825</f>
        <v>Background: As pre-exposure prophylaxis (PrEP) moves closer to availability in developing countries, practical considerations for implementation become important. We conducted a consultation with district-level community stakeholders experienced in HIV-prevention interventions with at-risk populations in Bondo and Rarieda, Kenya to generate locally grounded approaches to the future rollout of oral PrEP to four populations: fishermen, widows, female sex workers, and serodiscordant couples. Methods. The 20 consultation participants represented the Ministry of Health, faith- and community-based organizations, health facilities, community groups, and nongovernmental organizations. Participants divided into breakout groups and followed a structured discussion guide asking them to identify barriers to implementing HIV-prevention interventions (including PrEP) with each population. Questions also solicited solutions for addressing these barriers, as well as other facilitators for PrEP implementation. In particular, questions focused on how to encourage people to screen for PrEP eligibility by having HIV and other blood tests and how to encourage compliance with ongoing HIV testing. Results: The barriers and facilitators/solutions discussants provided were frequently population-specific, but there were also broad-level similarities across populations. Service delivery barriers to HIV-prevention interventions concerned the need for staff trained to address the needs of particular populations. Service delivery facilitators to provision of ongoing HIV testing consisted of offering testing options besides facility-based testing. Stigma was the main community-level barrier for all groups, whereas barriers at the level of target populations included mobility; lifestyle and life circumstances, especially cultural norms among fishermen and widows; and fears, lack of awareness, and misinformation. Proposed facilitators and strategies for addressing community- and population-level barriers included topic-specific education within the populations and community, involvement of partners and family members, mass HIV testing, and peer educators. Barriers to PrEP uptake included non-adherence to pill taking and missing clinic visits. For drug adherence, facilitators were counselling and involving family members. Discussants suggested that client reminders, e.g., home visits, were needed to encourage clients to keep their clinic appointments. Conclusions: Strategies for encouraging eligibility screening and ongoing HIV testing will have local and population-specific aspects. Our results nonetheless apply to similar populations throughout sub-Saharan Africa and reach beyond oral PrEP to other ARV-based PrEP formulations. Â© 2014 Mack et al.; licensee BioMed Central Ltd.</v>
      </c>
      <c r="J826" s="41">
        <f>IF(ISNUMBER(SEARCH("Yes",'2_all_summary'!$H825)),IF(ISNUMBER(SEARCH("Yes",'2_all_summary'!F825)),1,2),IF(ISNUMBER(SEARCH("No",'2_all_summary'!F825)),4,3))</f>
        <v>4</v>
      </c>
    </row>
    <row r="827" spans="7:10" x14ac:dyDescent="0.3">
      <c r="G827" s="41"/>
      <c r="H827" s="41" t="str">
        <f>'2_all_summary'!D826</f>
        <v>Indicators of herbivorous fish biomass in community-based marine management areas in Fiji</v>
      </c>
      <c r="I827" s="41" t="str">
        <f>'2_all_summary'!E826</f>
        <v>There has been a resurgence in community-based management of coral reef resources in the developing world over the last two decades. However, many of the threats to reef ecosystems are increasing at a rate beyond local knowledge acquisition. Consequently, there is a continuing need for management tools and monitoring to support community-based approaches. Using algal, fish and reef indicators we provide a rapid assessment method of herbivorous fishes in Locally Managed Marine Areas in Fiji. The algal indicator technique provided a time-integrated assessment of the process of herbivory within Locally Managed Marine Areas and could be used by untrained community members to quantify management responses. Generally, reefs with higher herbivore biomass had a diverse low biomass of algae typical of healthy reefs. Reefs with fewer herbivores had a higher biomass of turf or leathery algae typical of degraded reefs. These results show that simple ecological indicators can be a useful addition to the existing local knowledge that underpins community-based management. Journal compilation Â© CSIRO 2016.</v>
      </c>
      <c r="J827" s="41">
        <f>IF(ISNUMBER(SEARCH("Yes",'2_all_summary'!$H826)),IF(ISNUMBER(SEARCH("Yes",'2_all_summary'!F826)),1,2),IF(ISNUMBER(SEARCH("No",'2_all_summary'!F826)),4,3))</f>
        <v>4</v>
      </c>
    </row>
    <row r="828" spans="7:10" x14ac:dyDescent="0.3">
      <c r="G828" s="41"/>
      <c r="H828" s="41" t="str">
        <f>'2_all_summary'!D827</f>
        <v>A study on the impact of the 2017 early monsoon flash flood: Potential measures to safeguard livelihoods from extreme climate events in the haor area of Bangladesh</v>
      </c>
      <c r="I828" s="41" t="str">
        <f>'2_all_summary'!E827</f>
        <v>The northeastern part of Bangladesh is characterized by a unique wetland ecosystem called haor, which experiences regular monsoon flooding starting from late May/June. But change in rainfall pattern over last few decades has resulted in increased risk of early monsoon flash floods like the flood of 2017, which wreaked havoc in the haor at the beginning of April. Through a cross sectional survey covering 1845 flood affected households, the present study aims at understanding this flood's effects on their livelihoods and recommending policies to safeguard livelihoods in the face of changing climate. Analysis of rainfall and river water level data revealed that heavy rainfall in the haor and adjacent Indian sub-catchments were the main reasons behind this unprecedented event. Loss of income because of this flood was common, but was more prevalent among the older respondents, people having lower educational attainment and persons dependent on natural resources-based occupations. Most of the people who were forced to switch occupations experienced reduction in average daily income, irrespective of whatever occupations they switched to. Food insecurity was common among all groups, but was predominant among fishermen and day labourers. Integrated measures including development of real-time early warning system, community-based early response, proper management of crop protection embankments and regular dredging of waterways are essential to reduce the vulnerability of the people to flood. Furthermore, rapid expansion of newly developed short duration rice varieties (e.g. BRRI dhan 81), employment of case seedlings/raised-bed seedlings in elevated lands to ensure high quality timely transplantation immediately after recession of stagnant water, introduction of other profitable crops, poultry and dairy farming (e.g. sheep farming), creation of skill-based alternative livelihood options to adapt the agriculture sector with the changing climate. An equitable investment by the government is crucial to foster the economic growth by ending poverty by 2030, and to secure decent income, better livelihood and food security of the haor inhabitants. Â© 2021 Elsevier Ltd</v>
      </c>
      <c r="J828" s="41">
        <f>IF(ISNUMBER(SEARCH("Yes",'2_all_summary'!$H827)),IF(ISNUMBER(SEARCH("Yes",'2_all_summary'!F827)),1,2),IF(ISNUMBER(SEARCH("No",'2_all_summary'!F827)),4,3))</f>
        <v>4</v>
      </c>
    </row>
    <row r="829" spans="7:10" x14ac:dyDescent="0.3">
      <c r="G829" s="41"/>
      <c r="H829" s="41" t="str">
        <f>'2_all_summary'!D828</f>
        <v>Managing Small Fish at LargeÂ Scales: The Emergence of Regional Policies for River Herring in the Eastern United States</v>
      </c>
      <c r="I829" s="41" t="str">
        <f>'2_all_summary'!E828</f>
        <v>Anadromous Alewives Alosa pseudoharengus and Blueback Herring A. aestivalis, collectively known as â€œriver herring,â€ provide ecosystem services to coastal communities in the Eastern United States. Despite traditions of community-based stewardship, many populations exhibit long-term declines. Their name notwithstanding, river herring spend most of their lives at sea and stray among natal rivers. Therefore, absence of management above individual rivers can compromise population viability, local conservation investments, and ecosystem services. Large-scale management in the USA was achieved for the first time during 2007â€“2015 by amending three Fishery Management Plans and creating a broader River Herring Conservation Plan following an Endangered Species Act petition. Concurrently, an international restoration plan for river herring in the St. Croix River on the USAâ€“Canada border was adopted. A survey of stakeholder organizations in New England during this period revealed widespread concern for stressors managed at different scales, but that most action was directed locally. Stakeholder collaboration networks were clustered within states and around loose regional hubs, matching the scales of stakeholder concerns and actions. Unfortunately, river herring face growing threats linked to climate change, effects of which will be felt at local and regional scales, while effective mitigation will require actions at national and global scales. Â© 2022 American Fisheries Society.</v>
      </c>
      <c r="J829" s="41">
        <f>IF(ISNUMBER(SEARCH("Yes",'2_all_summary'!$H828)),IF(ISNUMBER(SEARCH("Yes",'2_all_summary'!F828)),1,2),IF(ISNUMBER(SEARCH("No",'2_all_summary'!F828)),4,3))</f>
        <v>4</v>
      </c>
    </row>
    <row r="830" spans="7:10" x14ac:dyDescent="0.3">
      <c r="G830" s="41"/>
      <c r="H830" s="41" t="str">
        <f>'2_all_summary'!D829</f>
        <v>Evaluating coral reef ecosystem services outcomes from climate change adaptation strategies using integrative system dynamics</v>
      </c>
      <c r="I830" s="41" t="str">
        <f>'2_all_summary'!E829</f>
        <v>Coral reef ecosystems provide a broad spectrum of essential ecological, economic and cultural services for Small Island Developing State (SIDS) communities. However, coral reef communities are increasingly threatened by the adverse impacts of human activities at both global and local scales. This study aims to develop an integrated dynamic assessment framework to evaluate coral reef conditions under different adaptation and climate change scenarios, and their consequential economic impacts in the small island community of Port Resolution on Tanna Island in Vanuatu. Our assessment framework follows a sequential multilayered modelling approach that uses System Dynamics (SD) coupled with Bayesian Network (BN) modelling to deal with the complexity and dynamicity of socioeconomic and environmental systems, and impacts from trans-discipline variables. The BN incorporated existing data and expert knowledge to project the future conditions of coral reefs under different scenario settings, and to parametrise and quantify the SD model where the existing data and information was insufficient. The SD was then used to simulate the dynamic relationship between coral reef condition and the economic benefits derived from its ecosystem services under different climate change (i.e. RCPs) and management scenarios through to 2070. Our findings show that sustainable community-based conservation management strategies are key to preserving the flow of coral reef ecosystem services under RCP 2.6 and 6.0. Importantly, we demonstrate that the implementation of an integrated portfolio of management strategies better protects ecosystem services provided by coral reefs and maximises the total economic benefits achieved over the long-term despite a temporary and short-term economic loss due to high initial capital investments and income reduction due to fishing and tourism restrictions. Â© 2021 Elsevier Ltd</v>
      </c>
      <c r="J830" s="41">
        <f>IF(ISNUMBER(SEARCH("Yes",'2_all_summary'!$H829)),IF(ISNUMBER(SEARCH("Yes",'2_all_summary'!F829)),1,2),IF(ISNUMBER(SEARCH("No",'2_all_summary'!F829)),4,3))</f>
        <v>1</v>
      </c>
    </row>
    <row r="831" spans="7:10" x14ac:dyDescent="0.3">
      <c r="G831" s="41"/>
      <c r="H831" s="41" t="str">
        <f>'2_all_summary'!D830</f>
        <v>Modelling nature-based tourism impacts on rural development and conservation in Sikunga Conservancy, Namibia</v>
      </c>
      <c r="I831" s="41" t="str">
        <f>'2_all_summary'!E830</f>
        <v>Community-based natural resource management and nature-based tourism often go hand in hand to drive conservation and economic development in sub-Saharan Africa. However, the complementarity of the two strategies is controversially discussed in the literature. Built on survey data from 200 households conducted in 2012 we analysed the trade-off between conservation and development objectives by means of a mathematical programming model representing the economy of a rural conservancy in Namibia. We found that in the scenario describing unrestricted resource extraction, local communities mainly benefit from fishing and utilising forest products. In comparison, the scenario representing the social optimum, implying sustainably managed fish stocks and appropriate diets for community inhabitants, shows that community households increase agricultural diversification and shift livelihoods towards tourism employment. Â© 2017 Government Technical Advisory Centre (GTAC).</v>
      </c>
      <c r="J831" s="41">
        <f>IF(ISNUMBER(SEARCH("Yes",'2_all_summary'!$H830)),IF(ISNUMBER(SEARCH("Yes",'2_all_summary'!F830)),1,2),IF(ISNUMBER(SEARCH("No",'2_all_summary'!F830)),4,3))</f>
        <v>4</v>
      </c>
    </row>
    <row r="832" spans="7:10" x14ac:dyDescent="0.3">
      <c r="G832" s="41"/>
      <c r="H832" s="41" t="str">
        <f>'2_all_summary'!D831</f>
        <v>Allies, not aliens: Increasing the role of local communities in marine protected area implementation</v>
      </c>
      <c r="I832" s="41" t="str">
        <f>'2_all_summary'!E831</f>
        <v>Various management approaches have been proposed to address the alarming depletion of marine coastal resources. Prominent among them are community-based management and the establishment of marine protected areas (MPAs). The overall poor performance of MPAs can be traced to a failure to effectively include local communities in the design and implementation of relevant measures. Recent efforts have incorporated aspects of community-based management into a hybrid form of management, which ideally builds upon existing local management practices. A key challenge lies in the development of appropriate frameworks that allow for the successful participation of local communities in management. A review of studies on MPA design and community-based marine resource management and fieldwork observations provides suggestions on how to address current socioeconomic shortcomings in MPA design and implementation, successfully involving local communities in order to provide a better local basis for effective larger MPA networks. A combination of MPA tools as the formal frame and community-based natural resource management as the adaptive core that recognizes local communities as allies, not aliens, is needed to develop successful conservation approaches. Copyright Â© 2010 Foundation for Environmental Conservation.</v>
      </c>
      <c r="J832" s="41">
        <f>IF(ISNUMBER(SEARCH("Yes",'2_all_summary'!$H831)),IF(ISNUMBER(SEARCH("Yes",'2_all_summary'!F831)),1,2),IF(ISNUMBER(SEARCH("No",'2_all_summary'!F831)),4,3))</f>
        <v>1</v>
      </c>
    </row>
    <row r="833" spans="7:10" x14ac:dyDescent="0.3">
      <c r="G833" s="41"/>
      <c r="H833" s="41" t="str">
        <f>'2_all_summary'!D832</f>
        <v>Youth Community as Initiator, Motivator and Executor in the Climate Village Program Implementation in Malangan Sukoharjo Indonesia</v>
      </c>
      <c r="I833" s="41" t="str">
        <f>'2_all_summary'!E832</f>
        <v>Climate change impacts ecosystem, public health, food security, and economic development. The community-based adaptation and mitigation capacities of climate change should be strengthened through implementing Climate Village Program. This research aims to explore youth community as initiator, motivator and executor of Climate Village Program in Malangan Sukoharjo. Data collection was conducted using observation, in-depth interview and documentation in September- November 2021, data analysis using an interactive model, and data validity test using data source triangulation. Fifteen informants of research were Chairperson of Environmental Office of Sukoharjo, staffs of Malangan Village, advisor, head, Living Environment Division of Climate Village Program and Malangan villagers particularly youth community of Malangan Village. Result indicates Malangan villagers developing potential medicinal plants, ornamental plants, and livestock enthusiastically. Youth community actively initiates and motivates people through socializing Covid-19 prevention and management, applying healthy and clean life behaviour, including processing and utilizing rubbish actively through Reuse Reduce Recycle system and reforestation, constructing recharge areas to prevent flood, and planting big trees to improve family food resilience, energy resilience, and people welfare and to reduce emission. Inadequate knowledge on fish cultivation and plastic bottle rubbish processing constrains the implementation as the execution of Climate Village program. Â© 2022 The Authors.</v>
      </c>
      <c r="J833" s="41">
        <f>IF(ISNUMBER(SEARCH("Yes",'2_all_summary'!$H832)),IF(ISNUMBER(SEARCH("Yes",'2_all_summary'!F832)),1,2),IF(ISNUMBER(SEARCH("No",'2_all_summary'!F832)),4,3))</f>
        <v>4</v>
      </c>
    </row>
    <row r="834" spans="7:10" x14ac:dyDescent="0.3">
      <c r="G834" s="41"/>
      <c r="H834" s="41" t="str">
        <f>'2_all_summary'!D833</f>
        <v>Social communication network analysis of the role of participatory research in the adoption of new fish consumption behaviors</v>
      </c>
      <c r="I834" s="41" t="str">
        <f>'2_all_summary'!E833</f>
        <v>The formulation and communication of fish advisories are highly complex because of the potential conflict between the nutritional and toxicological issues associated with fish consumption. Government and organization-sponsored fish advisories have had limited success in changing behaviors. Participatory approaches may enhance the understanding of complex issues and the adoption of new behaviors. Here we used social network analysis to investigate the adoption of dietary changes within the context of a community participatory research project. In the Brazilian Amazon, many communities are highly exposed to methylmercury from fish consumption. A participatory intervention based on dietary changes aimed at reducing methylmercury exposure while maintaining fish consumption was initiated in 1995. In 2001, we collected data on individual participation in the research, on the discussion network regarding mercury issues and on changes in fish consumption from 96 of the 110 village households. More than half of men and women had adopted new fish consumption behavior to reduce mercury exposure. Adoption was associated with participation in the research project for both women and men, and with a higher number of discussion partners about mercury issues for women. Adoption was likewise associated with the presence of a female communication partner in the personal networks of both men and women. At the household level, men and women who considered their spouse as a discussion partner were more likely to adopt than those who did not. Opinion le]adership was associated with change in fish consumption only for women. We discuss the contribution of community participation and communication networks to overcome the difficulties in generating complex messages that take into account both health benefits and risks of fish consumption. We also discuss the relevance of building preventive health programs based on participatory research approaches and the roles and relations specific to men and women. Â© 2011 Elsevier Ltd.</v>
      </c>
      <c r="J834" s="41">
        <f>IF(ISNUMBER(SEARCH("Yes",'2_all_summary'!$H833)),IF(ISNUMBER(SEARCH("Yes",'2_all_summary'!F833)),1,2),IF(ISNUMBER(SEARCH("No",'2_all_summary'!F833)),4,3))</f>
        <v>4</v>
      </c>
    </row>
    <row r="835" spans="7:10" x14ac:dyDescent="0.3">
      <c r="G835" s="41"/>
      <c r="H835" s="41" t="str">
        <f>'2_all_summary'!D834</f>
        <v>Fostering sustainable behaviours in community-based co-managed fisheries</v>
      </c>
      <c r="I835" s="41" t="str">
        <f>'2_all_summary'!E834</f>
        <v>This paper examines the use of community-based social marketing (CBSM) techniques to encourage more sustainable behaviors within community-based co-managed (CBCM) fisheries. An overview of the CBSM theory and practice is provided along with an evaluation of how CBSM has been successfully used to foster sustainable behaviors in other analogous resource management sectors (e.g., agriculture). It is argued that CBSM is highly conducive to CBCM fisheries arrangements due to the shared goals of stakeholder participation and empowerment and that, currently, CBSM has been overlooked as a tool for fostering more sustainable behaviors, particularly in the case of CBCM fisheries. Â© 2007 Elsevier Ltd. All rights reserved.</v>
      </c>
      <c r="J835" s="41">
        <f>IF(ISNUMBER(SEARCH("Yes",'2_all_summary'!$H834)),IF(ISNUMBER(SEARCH("Yes",'2_all_summary'!F834)),1,2),IF(ISNUMBER(SEARCH("No",'2_all_summary'!F834)),4,3))</f>
        <v>4</v>
      </c>
    </row>
    <row r="836" spans="7:10" x14ac:dyDescent="0.3">
      <c r="G836" s="41"/>
      <c r="H836" s="41" t="str">
        <f>'2_all_summary'!D835</f>
        <v>Water productivity for boro rice production: Study on floodplain Seels in Rajshahi, Bangladesh</v>
      </c>
      <c r="I836" s="41" t="str">
        <f>'2_all_summary'!E835</f>
        <v>Context: Water productivity is considered as an important indicator of Agriculture productivity because of the scarcity of freshwater. More yield or output against same or less amount of water has become the global interest. Objectives: This study measures the productivity of water on the floodplain land in terms of Boro rice cultivation for two floodplain beels in Rajshahi Bangladesh. Materials &amp; Methods: For this study, the production and market price data were collected by direct observation based on 30 samples in the year 2006-07. Results: This study found gross water productivity of rice yield as 0.47 kg nv3 in beelMail and 0.43 kg nv3 in beel Chandpur. In monetary value, water productivity per cubic meter irrigation water were TK 5.65, TK 3.42 and TK 2.64 based on gross return, net return considering cash costs and net return considering full costs in tee/Mail. In beel Chandpur these values were TK 5.19 nv3, TK 2.87 nv3 and TK 2.14 nv3, respectively. The usage of average irrigated water in the boro rice farms were estimated 10730.05 nv3 and 11236 nv3with an average production of yield 4992.95 kg and 4783.20 kg in tee/Mail and beel Chandpur. Statistical result shows that keeping irrigation water constant, a 1% increase of boro rice yield will increase water productivity at 0.916% in beel Mail and 0.972% in beel Chandpur. The water productivity in beel Mail was 4.65% higher than beel Chandpur due to the intervention of community based fish culture management. Conclusion: The findings of this study will help to govern and improve production by proper utilizing floodplain lands. Â© 2003 Institute of Biological Science. All rights reserved.</v>
      </c>
      <c r="J836" s="41">
        <f>IF(ISNUMBER(SEARCH("Yes",'2_all_summary'!$H835)),IF(ISNUMBER(SEARCH("Yes",'2_all_summary'!F835)),1,2),IF(ISNUMBER(SEARCH("No",'2_all_summary'!F835)),4,3))</f>
        <v>4</v>
      </c>
    </row>
    <row r="837" spans="7:10" x14ac:dyDescent="0.3">
      <c r="G837" s="41"/>
      <c r="H837" s="41" t="str">
        <f>'2_all_summary'!D836</f>
        <v>Knowledge partnerships: Rapid rural appraisal's role in catalyzing community-based management in Venezuela</v>
      </c>
      <c r="I837" s="41" t="str">
        <f>'2_all_summary'!E836</f>
        <v>In addition to political partnerships, less-explored components of community-based management (CBM) are knowledge partnerships that blend expert opinion and local ecological wisdom into a comprehensive wellspring for environmental decision making. The exclusion through omission of local input in knowledge construction is a consequence of widespread application of positivist methods that are ill-equipped to engage and empower local knowledge. These gaps in the theory and practice of CBM deserve attention. In response, we explored the utility of a participatory research methodology called Rapid Rural Appraisal for gathering local fishery knowledge and formulating knowledge partnerships between expert and local ways of knowing in a Venezuelan watershed. Our research supports Nelson Mandela's assertion that "we must tap the deep understanding for the environment which is inscribed in the experience of those whose lives and well-being depend on it. Active involvement of communities in managing their environment must be the order of the day" (quoted by Harsch 1995, 4).</v>
      </c>
      <c r="J837" s="41">
        <f>IF(ISNUMBER(SEARCH("Yes",'2_all_summary'!$H836)),IF(ISNUMBER(SEARCH("Yes",'2_all_summary'!F836)),1,2),IF(ISNUMBER(SEARCH("No",'2_all_summary'!F836)),4,3))</f>
        <v>4</v>
      </c>
    </row>
    <row r="838" spans="7:10" x14ac:dyDescent="0.3">
      <c r="G838" s="41"/>
      <c r="H838" s="41" t="str">
        <f>'2_all_summary'!D837</f>
        <v>Community-Based Management of Coral Reefs: An Essential Requisite for Certification of Marine Aquarium Products Harvested from Reefs under Customary Marine Tenure</v>
      </c>
      <c r="I838" s="41" t="str">
        <f>'2_all_summary'!E837</f>
        <v>[No abstract available]</v>
      </c>
      <c r="J838" s="41">
        <f>IF(ISNUMBER(SEARCH("Yes",'2_all_summary'!$H837)),IF(ISNUMBER(SEARCH("Yes",'2_all_summary'!F837)),1,2),IF(ISNUMBER(SEARCH("No",'2_all_summary'!F837)),4,3))</f>
        <v>1</v>
      </c>
    </row>
    <row r="839" spans="7:10" x14ac:dyDescent="0.3">
      <c r="G839" s="41"/>
      <c r="H839" s="41" t="str">
        <f>'2_all_summary'!D838</f>
        <v>Assessing the effects of marine protected area (MPA) on a reef fish assemblage in a northwestern Mediterranean marine reserve: Identifying community-based indicators</v>
      </c>
      <c r="I839" s="41" t="str">
        <f>'2_all_summary'!E838</f>
        <v>Marine protected areas (MPAs) are increasingly envisaged as a tool to manage coastal ecosystems and fisheries. Assessment of their performance with respect to management objectives is therefore important. A number of MPAs provided conservation benefits for fished species. Observed benefits do not apply to all species at all times, and responses to protection are also highly variable among fish taxa. Among the many empirical studies on marine reserves, only a few designs considered 'before and after data' and spatial variation. In this paper, we are interested in assessing the effect of a no-take reserve on the reef fish assemblage in a northwestern Mediterranean example. Data were obtained from a three-year survey using underwater visual censuses (UVC), before and after MPA establishment. Permutational multivariate analysis of variance (PERMANOVA) and multivariate regression trees (MRT) were used to evaluate the effects of reserve protection on the reef fish assemblage, while accounting for habitat. Modelled biological responses were abundances and diversity indices calculated at different levels of the assemblage. Significant effects were found for many of these metrics. In addition to PERMANOVA, univariate models provided more insight into the magnitude and direction of effects. The most sensitive metrics were related to large species and species targeted by fishing. These results may be used to choose the metrics that are more suitable as community-based indicators of MPA impact in the perspective of monitoring programs. Â© 2006 Elsevier Ltd. All rights reserved.</v>
      </c>
      <c r="J839" s="41">
        <f>IF(ISNUMBER(SEARCH("Yes",'2_all_summary'!$H838)),IF(ISNUMBER(SEARCH("Yes",'2_all_summary'!F838)),1,2),IF(ISNUMBER(SEARCH("No",'2_all_summary'!F838)),4,3))</f>
        <v>4</v>
      </c>
    </row>
    <row r="840" spans="7:10" x14ac:dyDescent="0.3">
      <c r="G840" s="41"/>
      <c r="H840" s="41" t="str">
        <f>'2_all_summary'!D839</f>
        <v>Household finances and trust are key determinants of benefits from small-scale fisheries co-management</v>
      </c>
      <c r="I840" s="41" t="str">
        <f>'2_all_summary'!E839</f>
        <v>Socioeconomic conditions of small-scale fishing households often influence the benefits communities accrue from fisheries management interventions. Adjacent to seven newly established fisheries comanagement areas initiated in 2018, we examine the attributes of fishing households that influence perceived food, finance and job security, and compliance with fishing closures. We interviewed respondents from 1828 fishing households in 2019 and 2025 households in 2021 across the seven areas in Southeast Sulawesi, Indonesia. A key finding was that perceived food, financial and job security outcomes increased over the two-year period and were positively related to respondents knowledge of fisheries comanagement. Relationships between both household savings and loans and with household food security highlights the need for policy and institutional support for fishing households in times of need. Household income from fisheries and trust in community leaders was also related to higher reported compliance with fishing closures, suggesting that income security and community leadership are important drivers of adoption of comanagement resource harvest rules. In contrast, women who identified as fish processors reported that they did not comply with fishing closures, as likely they were not involved in management decision making. Moreover, the positive impact of respondent's trust in their community, on food, financial and job security, implies that strong community relationships can benefit well-being of coastal communities. Our findings highlight the need for programs that strengthen community institutions, improve household financial literacy, promote access to financial services and recognize gendered roles in fishing, as integral parts of community-based fisheries management. Â© 2022 Elsevier Ltd</v>
      </c>
      <c r="J840" s="41">
        <f>IF(ISNUMBER(SEARCH("Yes",'2_all_summary'!$H839)),IF(ISNUMBER(SEARCH("Yes",'2_all_summary'!F839)),1,2),IF(ISNUMBER(SEARCH("No",'2_all_summary'!F839)),4,3))</f>
        <v>4</v>
      </c>
    </row>
    <row r="841" spans="7:10" x14ac:dyDescent="0.3">
      <c r="G841" s="41"/>
      <c r="H841" s="41" t="str">
        <f>'2_all_summary'!D840</f>
        <v>Indigenous food harvesting as socialâ€“ecological monitoring: A case study with the Gitga'at First Nation</v>
      </c>
      <c r="I841" s="41" t="str">
        <f>'2_all_summary'!E840</f>
        <v>Indigenous peoples have been monitoring and managing the natural resources in their homelands and waters for millennia. Meanwhile, socialâ€“ecological systems thinkers are embracing the capacity of Indigenous knowledge systems, which are informed by land-based practices, to inform adaptive management. Following the collaborative design of a community-based socialâ€“ecological monitoring system over two traditional seafood harvesting seasons, we conducted a conceptual framework analysis of meeting notes and interview transcripts with Gitga'at harvesters and knowledge holders to discern how Gitga'at people monitor their territory and what indicators they focus on. An interconnected set of socialâ€“ecological concepts and indicators emerged, evidencing an intrinsic part of Gitga'at life: Gitga'at harvesters closely monitor their coastal socialâ€“ecological system through ongoing land- and sea-based practices. The conceptual framework highlights the importance of maintaining and revitalizing Indigenous knowledge and harvesting practices to inform socialâ€“ecological monitoring and adaptive management at local and broader scales. Amidst discussions of marine and coastal resource co-management in British Columbia, our results also suggest opportunities for scientific approaches to situate themselves within and support existing Indigenous frameworks and priorities. This research also adds to the discussion on the development of appropriate regional and global indicators and frameworks to monitor the resilience of socialâ€“ecological systems. A free Plain Language Summary can be found within the Supporting Information of this article. Â© 2020 The Authors. People and Nature published by John Wiley &amp; Sons Ltd on behalf of British Ecological Society</v>
      </c>
      <c r="J841" s="41">
        <f>IF(ISNUMBER(SEARCH("Yes",'2_all_summary'!$H840)),IF(ISNUMBER(SEARCH("Yes",'2_all_summary'!F840)),1,2),IF(ISNUMBER(SEARCH("No",'2_all_summary'!F840)),4,3))</f>
        <v>4</v>
      </c>
    </row>
    <row r="842" spans="7:10" x14ac:dyDescent="0.3">
      <c r="G842" s="41"/>
      <c r="H842" s="41" t="str">
        <f>'2_all_summary'!D841</f>
        <v>A novel method for mapping reefs and subtidal rocky habitats using artificial neural networks</v>
      </c>
      <c r="I842" s="41" t="str">
        <f>'2_all_summary'!E841</f>
        <v>Reefs and subtidal rocky habitats are sites of high biodiversity and productivity which harbour commercially important species of fish and invertebrates. Although the conservation management of reef associated species has been informed using species distribution models (SDM) and community based approaches, to date their use has been constrained to specific regions where the locality and spatial extent of reefs is well known. Much of the world's subtidal habitats remain either undiscovered or unmapped, including coasts of intense human use. Consequently, to facilitate a stronger understanding of species-environmental relationships there is an urgent need for a cost and time effective standard method to map reefs at fine spatial resolutions across broad geographical extents. We used bathymetric data (âˆ¼250. m resolution) to calculate the local slope and curvature of the seabed. We then constructed artificial neural networks (ANNs) to forecast the probability of reef occurrence within grid cells as a function of bathymetric and slope variables. Testing over an independent data set not used in training showed that ANNs were able to accurately predict the location of reefs for 86% of all grid cells (Kappa = 0.63) without over fitting. The ANN with greatest support, combining bathymetric values of the target grid cell with the slope of adjacent grid cells, was used to map inshore reef locations around the Southern Australian coastline (âˆ¼250. m resolution). Broadly, our results show that reefs are identifiable from coarse-scale bathymetry data of the seabed. We anticipate that our research technique will strengthen systematic conservation planning tools in many regions of the world, by enabling the identification of rocky substratum and mapping in localities that remain poorly surveyed due to logistics or monetary constraints. Â© 2011 Elsevier B.V.</v>
      </c>
      <c r="J842" s="41">
        <f>IF(ISNUMBER(SEARCH("Yes",'2_all_summary'!$H841)),IF(ISNUMBER(SEARCH("Yes",'2_all_summary'!F841)),1,2),IF(ISNUMBER(SEARCH("No",'2_all_summary'!F841)),4,3))</f>
        <v>4</v>
      </c>
    </row>
    <row r="843" spans="7:10" x14ac:dyDescent="0.3">
      <c r="G843" s="41"/>
      <c r="H843" s="41" t="str">
        <f>'2_all_summary'!D842</f>
        <v>Development of co-management in the inland fisheries in Sri Lanka: Case studies of Senenayake Samudra and Mahavilachchiya reservoirs</v>
      </c>
      <c r="I843" s="41" t="str">
        <f>'2_all_summary'!E842</f>
        <v>The Aquatic Resource Development and Quality Improvement Project in Sri Lanka conducted the first country-wide survey of the inland fisheries, with emphasis on reservoirs. The same project also introduced a form of co-management on selected reservoirs, which would assure sustainable management of the fisheries and which are regularly enhanced by stocking of fingerlings from aquaculture centers. A comparison is made between two reservoirs including all management tools that are available and used for its fisheries. Results from the case studies could be applied to other reservoirs throughout the island also. Â© 2010 AEHMS.</v>
      </c>
      <c r="J843" s="41">
        <f>IF(ISNUMBER(SEARCH("Yes",'2_all_summary'!$H842)),IF(ISNUMBER(SEARCH("Yes",'2_all_summary'!F842)),1,2),IF(ISNUMBER(SEARCH("No",'2_all_summary'!F842)),4,3))</f>
        <v>4</v>
      </c>
    </row>
    <row r="844" spans="7:10" x14ac:dyDescent="0.3">
      <c r="G844" s="41"/>
      <c r="H844" s="41" t="str">
        <f>'2_all_summary'!D843</f>
        <v>Exploring benefits of spatial cooperative harvesting in a sea urchin fishery: An agent-based approach</v>
      </c>
      <c r="I844" s="41" t="str">
        <f>'2_all_summary'!E843</f>
        <v>Sedentary or low-mobility organisms show a high degree of dependency with their substrate, where its heterogeneity often determines small-scale spatial patterns of distribution, life history traits, and fishery yields. For sea urchins, this spatial structure is usually shaped by food availability, habitat structure, individual movement, and fishery dynamics. All of these have a significant impact on their physiological and reproductive status and in particular on their gonadal content. These patterns are of particular interest considering that the sea urchin fishery is a roe fishery where marketability depends on gonad yield and quality, which in turn is related to spatial and temporal variations in associated kelp beds. Thus, better gonad quality and yields generate higher profits for both fishers (divers) and processors. However, competition among divers within a non-cooperative system creates a "race for shellfish" precluding higher gonad yields per unit of effort. A spatially explicit agent-based model for the San Diego, California red sea urchin (Strongylocentrotus franciscanus) fishery was developed in order to assess the benefits of cooperative harvesting by depicting spatial and temporal variations in fishery yields. A cooperative harvesting scenario where divers consistently target those areas with higher yields avoiding low-quality sea urchins was compared against a non-cooperative situation where divers harvest at random or based only on densities of sea urchins. Sea urchin population at the end of the simulation period was 20% higher for the most cooperative scenario compared to the non-cooperative fishery. Further, for the most cooperative scenario where information sharing among divers is greatest and harvest is coordinated, sea urchin catches were at least 10% higher and gonad yield 35% higher than in the non-cooperative scenario. In this model, information sharing and organized harvesting typical of well-functioning cooperatives allowed fishers to optimize the use of the resource in terms of higher gonad yields per unit of effort while maintaining the productivity of the stock. This study also highlights the importance of community-based management (i.e., collaborative efforts in assessment, management, and governance of fisheries between fishers, scientists, and managers) toward improving fisheries sustainability. Â© 2017 Gutierrez et al.</v>
      </c>
      <c r="J844" s="41">
        <f>IF(ISNUMBER(SEARCH("Yes",'2_all_summary'!$H843)),IF(ISNUMBER(SEARCH("Yes",'2_all_summary'!F843)),1,2),IF(ISNUMBER(SEARCH("No",'2_all_summary'!F843)),4,3))</f>
        <v>4</v>
      </c>
    </row>
    <row r="845" spans="7:10" x14ac:dyDescent="0.3">
      <c r="G845" s="41"/>
      <c r="H845" s="41" t="str">
        <f>'2_all_summary'!D844</f>
        <v>Net loss: fish, jobs, and the marine environment</v>
      </c>
      <c r="I845" s="41" t="str">
        <f>'2_all_summary'!E844</f>
        <v>The oceans have nearly been fished to the limits, and unless management policies change, catches will slip further, and millions of fishers will lose their jobs. Declining catches have already cost more than 100 000 jobs in the last few years among the world's 15 to 21 M fishers. Some 200 M people around the world, especially in coastal and island regions, depend on fishing and fish-related industries for their livelihoods. Finding the political will to change policies will be hard. Given the overcapacity of the world's fishing fleets, either the industrial fishing fleets or the community-based fishers will pay a heavy price. Nonetheless, successful fisheries management is possible when governments provide the legal framework and communities keep the day-to-day decision-making. -from Publisher</v>
      </c>
      <c r="J845" s="41">
        <f>IF(ISNUMBER(SEARCH("Yes",'2_all_summary'!$H844)),IF(ISNUMBER(SEARCH("Yes",'2_all_summary'!F844)),1,2),IF(ISNUMBER(SEARCH("No",'2_all_summary'!F844)),4,3))</f>
        <v>4</v>
      </c>
    </row>
    <row r="846" spans="7:10" x14ac:dyDescent="0.3">
      <c r="G846" s="41"/>
      <c r="H846" s="41" t="str">
        <f>'2_all_summary'!D845</f>
        <v>SOCIAL CAPITAL MOBILISATION THROUGH COMMUNITY-BASED ORGANISATIONS FOR THE EFFECTIVE MANAGEMENT OF RURAL-COMMONS: A STUDY ON 'KUDUMBASHREE'</v>
      </c>
      <c r="I846" s="41" t="str">
        <f>'2_all_summary'!E845</f>
        <v>Commons is a self-organised social system for managing common-pool resources, which refers to natural or man-made common goods like fishing grounds, forest and irrigation systems, etc. For the effective management of commons, the participants must have mutual trust and communication that can lead to collective action. Hence, social capital is important whereby community members communicate, cooperate and network to resolve any difficulties that come in the way of the common upright. The cost associated with this collective action in managing rural commons can be reduced by social capital. So, finding ways to strengthen the social capital of a community may be one key to solving the complications of the commons. The potential of microfinance enables the incorporation of the community by the collective action and creation of more sustainable community-based organisations. This paper seeks to draw the connection between group-based microfinance programmes, social capital and commons. It also pursues to empirically analyse how microfinance contributes to managing rural commons with reference to 'Kudumbashree,' a microfÃ¬nance-Ied financial security model of local economic development and women empowerment in Kerala. Neighbourhood Groups of Kudumbashree act as a meaningful agent in the creation and development of social capital and managing resources towards the objective of economic development and women empowerment. The study extensively used secondary sources of information like reports from governments, public agencies, international organisations, and the academic literature in the field.. Â© 2021 National Institute of Rural Development. All rights reserved.</v>
      </c>
      <c r="J846" s="41">
        <f>IF(ISNUMBER(SEARCH("Yes",'2_all_summary'!$H845)),IF(ISNUMBER(SEARCH("Yes",'2_all_summary'!F845)),1,2),IF(ISNUMBER(SEARCH("No",'2_all_summary'!F845)),4,3))</f>
        <v>4</v>
      </c>
    </row>
    <row r="847" spans="7:10" x14ac:dyDescent="0.3">
      <c r="G847" s="41"/>
      <c r="H847" s="41" t="str">
        <f>'2_all_summary'!D846</f>
        <v>Legislating communityâ€based management: Lessons from the venezuelan freshwater fishery</v>
      </c>
      <c r="I847" s="41" t="str">
        <f>'2_all_summary'!E846</f>
        <v>The linkage between legitimate local participation and institutional/legal openness was demonstrated by an evaluation of the current freshwater fishery regulatory system in Venezuela as explicated in the 1944 Ley de Pesca (Law of the Fishery). By examining the current efficacy of Venezuela's freshwater fishery laws and government openness to local input, this caseâ€study illustrates barriers to communityâ€based management (CBM) created by topâ€down management paradigms and hierarchical legal frameworks. Analysis of a proposed CBM project in Venezuela indicates that enabling institutions and legislation are necessary for effective longâ€term, decentralized freshwater fishery management. Social learning is considered as an approach for making the political and legal climate more amenable to local input. The intent is to further clarify how the union of what is legal and what is civil in a society can enhance the capacity and potential of management devolution and therefore bring us closer to achieving sustainable natural resource use. Â© 2001 Taylor &amp; Francis Group, LLC.</v>
      </c>
      <c r="J847" s="41">
        <f>IF(ISNUMBER(SEARCH("Yes",'2_all_summary'!$H846)),IF(ISNUMBER(SEARCH("Yes",'2_all_summary'!F846)),1,2),IF(ISNUMBER(SEARCH("No",'2_all_summary'!F846)),4,3))</f>
        <v>4</v>
      </c>
    </row>
    <row r="848" spans="7:10" x14ac:dyDescent="0.3">
      <c r="G848" s="41"/>
      <c r="H848" s="41" t="str">
        <f>'2_all_summary'!D847</f>
        <v>Community-based citizen science projects can support the distributional monitoring of fishes</v>
      </c>
      <c r="I848" s="41" t="str">
        <f>'2_all_summary'!E847</f>
        <v>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 Â© 2021 John Wiley &amp; Sons, Ltd.</v>
      </c>
      <c r="J848" s="41">
        <f>IF(ISNUMBER(SEARCH("Yes",'2_all_summary'!$H847)),IF(ISNUMBER(SEARCH("Yes",'2_all_summary'!F847)),1,2),IF(ISNUMBER(SEARCH("No",'2_all_summary'!F847)),4,3))</f>
        <v>4</v>
      </c>
    </row>
    <row r="849" spans="7:10" x14ac:dyDescent="0.3">
      <c r="G849" s="41"/>
      <c r="H849" s="41" t="str">
        <f>'2_all_summary'!D848</f>
        <v>FISHERIES LIVELIHOODS</v>
      </c>
      <c r="I849" s="41" t="str">
        <f>'2_all_summary'!E848</f>
        <v>Fisheries provide livelihoods for millions of people in the Global South, from activities including fish portering, trading and shipping, repairing gears and boats, as well catching and processing fish. The majority of people derive their livelihood from small-scale fisheries, managed through state, community-based or collaborative regimes, though to a large extent most fisheries are open access in practice. This chapter introduces characteristics associated with small-scale fisheries and critiques of those, takes a value chain and gendered lens to identify actors involved in fisheries, examines what poverty means within fisheries and identifies sources of vulnerability associated with fisheries livelihoods, and how fisherfolk respond to those. The chapter concludes by observing how such vulnerabilities will be exacerbated by climate change, requiring more effective management and governance to secure livelihoods, food and nutrition, and ecosystem sustainability. Â© 2023 selection and editorial matter, Fiona Nunan, Clare Barnes and Sukanya Krishnamurthy; individual chapters, the contributors.</v>
      </c>
      <c r="J849" s="41">
        <f>IF(ISNUMBER(SEARCH("Yes",'2_all_summary'!$H848)),IF(ISNUMBER(SEARCH("Yes",'2_all_summary'!F848)),1,2),IF(ISNUMBER(SEARCH("No",'2_all_summary'!F848)),4,3))</f>
        <v>4</v>
      </c>
    </row>
    <row r="850" spans="7:10" x14ac:dyDescent="0.3">
      <c r="G850" s="41"/>
      <c r="H850" s="41" t="str">
        <f>'2_all_summary'!D849</f>
        <v>Adoption of conservation practices by agricultural landowners in three Oregon watersheds</v>
      </c>
      <c r="I850" s="41" t="str">
        <f>'2_all_summary'!E849</f>
        <v>A community-based adaptive management framework is applied to the Calapooya Creek, Deer Creek, and Myrtle Creek watersheds within the Umpqua River Basin in Southwestern Oregon. The objectives are to: 1) identify agricultural landowner participation in watershed conservation projects, and 2) determine the characteristics of participating and non-participating landowners. Data are derived from a 1998 landowner mail survey with a 53% response rate. Landowners implement upland conservation practices such as off-stream livestock water developments and rotational grazing more often than riparian fencing, riparian tree planting, and installing fish screens on irrigation diversions. The key factors in adoption of conservation practices include the use of irrigation, shared management decisions with a spouse, a belief in scientific experimentation, and discussion of conservation with others. The key factors predicting adoption of best management practices depended on the kind of best management practice implemented.</v>
      </c>
      <c r="J850" s="41">
        <f>IF(ISNUMBER(SEARCH("Yes",'2_all_summary'!$H849)),IF(ISNUMBER(SEARCH("Yes",'2_all_summary'!F849)),1,2),IF(ISNUMBER(SEARCH("No",'2_all_summary'!F849)),4,3))</f>
        <v>4</v>
      </c>
    </row>
    <row r="851" spans="7:10" x14ac:dyDescent="0.3">
      <c r="G851" s="41"/>
      <c r="H851" s="41" t="str">
        <f>'2_all_summary'!D850</f>
        <v>Environmental degradation and its gendered impact on coastal livelihoods options among Btsisi' households of Peninsular Malaysia</v>
      </c>
      <c r="I851" s="41" t="str">
        <f>'2_all_summary'!E850</f>
        <v>Barbara S. Nowak examines gender relations among Btsisi', an indigenous, coastal community which traditionally engaged in maritime-related activities. She explores the diversity in livelihood activities that formed the basis of a community-based resource management adaptation that openly invited and supported women's full participation in fisheries activities. Environmental damage and the over-exploitation of resources have limited the livelihood options and left them with little ability to absorb shocks.</v>
      </c>
      <c r="J851" s="41">
        <f>IF(ISNUMBER(SEARCH("Yes",'2_all_summary'!$H850)),IF(ISNUMBER(SEARCH("Yes",'2_all_summary'!F850)),1,2),IF(ISNUMBER(SEARCH("No",'2_all_summary'!F850)),4,3))</f>
        <v>4</v>
      </c>
    </row>
    <row r="852" spans="7:10" x14ac:dyDescent="0.3">
      <c r="G852" s="41"/>
      <c r="H852" s="41" t="str">
        <f>'2_all_summary'!D851</f>
        <v>Checklist of fish species in the Shari-Goyain river, Bangladesh: Threats and conservation measures</v>
      </c>
      <c r="I852" s="41" t="str">
        <f>'2_all_summary'!E851</f>
        <v>The study was conducted from September 2017 to August 2018 to investigate the fish diversity status of the Shari-Goyain river, in the northeastern part of Bangladesh. A total of 66 fish species belong to 9 orders and 27 families were identified. Among these, almost 80% of the total fish population was from the orders, Siluriformes, Cypriniformes, and Perciformes. Fishes from the family Cyprinidae (22.71%) were found to be most abundant. Among 14 common groups of fishes identified, the highest contribution (28.79%) was from the catfishes. Ten vulnerable, eight endangered, and one critically endangered fish species were recorded. Alarmingly, based on their availability, 25 % and 18 % of the entire fish community were found to be rare and very rare, respectively. The present study suggests various conservation initiatives entailing the establishment of the fish sanctuary, ranching of threatened fish species, strict enactment of fishing laws and community-based fisheries management. Â© 2021 National Institute of Science Communication and Information Resources (NISCAIR). All rights reserved.</v>
      </c>
      <c r="J852" s="41">
        <f>IF(ISNUMBER(SEARCH("Yes",'2_all_summary'!$H851)),IF(ISNUMBER(SEARCH("Yes",'2_all_summary'!F851)),1,2),IF(ISNUMBER(SEARCH("No",'2_all_summary'!F851)),4,3))</f>
        <v>4</v>
      </c>
    </row>
    <row r="853" spans="7:10" x14ac:dyDescent="0.3">
      <c r="G853" s="41"/>
      <c r="H853" s="41" t="str">
        <f>'2_all_summary'!D852</f>
        <v>Environmental health risk relationships, responsibility, and sources of information among Vietnamese Americans in coastal Mississippi</v>
      </c>
      <c r="I853" s="41" t="str">
        <f>'2_all_summary'!E852</f>
        <v>Coastal communities along the U.S. Gulf of Mexico have been profoundly shaped by environmental health (EH) threats, reflecting the regionâ€™s history of natural and technological disasters, as well as ongoing issues of environmental degradation and pollution. The Vietnamese American community in the state of Mississippi is vulnerable to EH threats, but there is limited research on their risk perceptions. Understanding perceptions of risk and responsibility is important to manage EH risks and promote community resilience. This community-based participatory research study characterises Vietnamese American perceptions of EH risks, sources of information, and responsibility in coastal Mississippi. Five focus groups were conducted in 2016 and 2017 in Biloxi, Mississippi with Vietnamese Americans working in the seafood industry (nÂ =Â 24) and mothers of children under the age of 18 (nÂ =Â 25). Findings related to participantsâ€™ concerns with air quality, drinking water quality, and the 2010 Deepwater Horizon oil spill are interpreted using Boholmâ€™s relational theory of risk. Unreliable access to healthcare and limited English proficiency constrain participants from acting on their environmental health risk relationships. A community-based organisation in Biloxi that works with Vietnamese Americans plays an important role in addressing risk in this population. Â© 2020 The Author(s). Published by Informa UK Limited, trading as Taylor &amp; Francis Group.</v>
      </c>
      <c r="J853" s="41">
        <f>IF(ISNUMBER(SEARCH("Yes",'2_all_summary'!$H852)),IF(ISNUMBER(SEARCH("Yes",'2_all_summary'!F852)),1,2),IF(ISNUMBER(SEARCH("No",'2_all_summary'!F852)),4,3))</f>
        <v>4</v>
      </c>
    </row>
    <row r="854" spans="7:10" x14ac:dyDescent="0.3">
      <c r="G854" s="41"/>
      <c r="H854" s="41" t="str">
        <f>'2_all_summary'!D853</f>
        <v>Biological criteria for municipal wastewater effluent monitoring programs</v>
      </c>
      <c r="I854" s="41" t="str">
        <f>'2_all_summary'!E853</f>
        <v>As part of the long-term strategy for addressing issues related to municipal wastewater effluents (MWWE), Environment Canada is developing environmental quality objectives (EQOs) for the aquatic receiving environment. Recommended biological monitoring components of the aquatic ecosystem include fish communities, benthic macroinvertebrate communities, sentinel fish species and primary producers (macrophytes, attached algae, phytoplankton). A set of criteria was developed for measurable attributes (indicators) of each of those components. Recommended numeric and narrative criteria could be used to determine when MWWE should be managed. Warning-level criteria for indices of benthic community composition are considered effects on indices of composition that deviate from the mean reference response by more than Â±2 standard deviations. For sentinel fish population parameters, warning-level effects are considered &gt;25% differences from reference in gonad or liver size, growth, or age, or a &gt;10% change in condition factor. For primary producers, warning-level effects are considered those that coincide with anticipated changes in fish communities based on existing models. Where warning-level criteria are exceeded, it is recommended that monitoring be repeated at two- to three-year intervals. Where continued monitoring demonstrates an increase in the extent or magnitude of effects on indices of benthic community composition, or sentinel fish population parameters, it is recommended that effects be considered unacceptable and that the cause of effects be identified and managed. Losses of non-rare species or shifts in dominance are considered severe fish-community effects that should trigger management (i.e., identification and elimination of causative agents). Domination of the benthic community by one or a few tolerant taxa normally coincides with effects on fish communities, and should also be considered a severe effect that triggers management. Copyright Â© 2005, CAWQ.</v>
      </c>
      <c r="J854" s="41">
        <f>IF(ISNUMBER(SEARCH("Yes",'2_all_summary'!$H853)),IF(ISNUMBER(SEARCH("Yes",'2_all_summary'!F853)),1,2),IF(ISNUMBER(SEARCH("No",'2_all_summary'!F853)),4,3))</f>
        <v>4</v>
      </c>
    </row>
    <row r="855" spans="7:10" x14ac:dyDescent="0.3">
      <c r="G855" s="41"/>
      <c r="H855" s="41" t="str">
        <f>'2_all_summary'!D854</f>
        <v>Assessing natural resource management through integrated environmental and social-economic accounting: The case of a Namibian conservancy</v>
      </c>
      <c r="I855" s="41" t="str">
        <f>'2_all_summary'!E854</f>
        <v>Local natural resource management in its diverse manifestations holds core to its principles that the marginal and vulnerable households are empowered to manage valuable natural resources to improve social and economic equality and conserve biodiversity. Yet studies aiming to identify the impacts often show inconsistent results. Through constructing an integrated Environmental and Social Accounting Matrix (ESAM), we aim to assess how natural resources are used in different sectors and by different livelihoods, thus delivering different direct and indirect benefits to the community. The study was conducted in Namibiaâ€™s Sikunga Conservancy, which manages wildlife and fish resources in the Zambezi region. Our village-level ESAM shows an economic structure that strongly disadvantages remote households and identifies a small sector of the economy that benefits significantly from the use of natural resources. The ESAM approach is able to isolate undesirable socioeconomic developments such as unequal benefit sharing, which hinders community development. Â© 2016, Â© The Author(s) 2016.</v>
      </c>
      <c r="J855" s="41">
        <f>IF(ISNUMBER(SEARCH("Yes",'2_all_summary'!$H854)),IF(ISNUMBER(SEARCH("Yes",'2_all_summary'!F854)),1,2),IF(ISNUMBER(SEARCH("No",'2_all_summary'!F854)),4,3))</f>
        <v>4</v>
      </c>
    </row>
    <row r="856" spans="7:10" x14ac:dyDescent="0.3">
      <c r="G856" s="41"/>
      <c r="H856" s="41" t="str">
        <f>'2_all_summary'!D855</f>
        <v>Nature and level of support to the community based fisheries activities in the coastal towns</v>
      </c>
      <c r="I856" s="41" t="str">
        <f>'2_all_summary'!E855</f>
        <v>This study generally aimed at determining the nature of support institutions to community-based fishery activities, specifically, the profile of respondents, actual support to fisherfolks along Technical services, supply services for fisheries productivity, and supply infrastructure facilities; encountered fisherfolks problems and proposed intervention program. Respondents utilized in the study were chairpersons and members of the different accredited fisherfolks association in Northern Cagayan. Structured questionnaires, and interview guide were employed to gather data. More so, total enumeration was employed. To obtain data on the problems encountered, focused group discussion was used. Result revealed that most of the respondents engaged in fish cage operation, marine fishing, grow-out tilapia, aquasilvi and oyster culture are males, married, high school graduate with capitalization of 41,000-50,000. Municipal C had the highest distribution of fisherfolks association members. The respondents were found to be financially assisted however as regards Supply support along fingerlings, equipment and facilities, ttilapia and bangus are the fingerlings distributed in the different municipalities but are supported as to equipmentâ€™s and facilities. Further, the most pressing problem encountered by the respondents is on project management and prompt replacement of damaged items. Finally, to strengthen the support mechanism of the government on the fisher folk community, the program of inclusive planning as intervention was raised. Â© 2020, Hampstead Psychological Associates. All rights reserved.</v>
      </c>
      <c r="J856" s="41">
        <f>IF(ISNUMBER(SEARCH("Yes",'2_all_summary'!$H855)),IF(ISNUMBER(SEARCH("Yes",'2_all_summary'!F855)),1,2),IF(ISNUMBER(SEARCH("No",'2_all_summary'!F855)),4,3))</f>
        <v>4</v>
      </c>
    </row>
    <row r="857" spans="7:10" x14ac:dyDescent="0.3">
      <c r="G857" s="41"/>
      <c r="H857" s="41" t="str">
        <f>'2_all_summary'!D856</f>
        <v>Untangling the drivers of community cohesion in small-scale fisheries</v>
      </c>
      <c r="I857" s="41" t="str">
        <f>'2_all_summary'!E856</f>
        <v>Sustainable fisheries require strong management and effective governance. However, small-scale fisheries (SSF) often lack formal institutions, leaving management in the hands of local users in the form of various governance approaches (e.g. local, traditional, or co-management). The effectiveness of these approaches inherently relies upon some level of cohesion among resource users to facilitate agreement on common policies and practices regarding common pool fishery resources. Understanding the factors driving the formation and maintenance of community cohesion in SSF is therefore critical if we are to devise more effective participatory governance approaches and encourage and empower decentralized, localized, and community-based resource management approaches. Here, we adopt a social relational network perspective to propose a suite of hypothesized drivers that lead to the establishment of social ties among fishers that build the foundation for community cohesion. We then draw on detailed data from Jamaicaâ€™s small-scale fishery to empirically test these drivers by employing a set of nested exponential random graph models (ERGMs) based on specific structural building blocks (i.e. network configurations) theorized to influence the establishment of social ties. Our results demonstrate that multiple drivers are at play, but that collectively, gear-based homophily, geographic proximity, and leadership play particularly important roles. We discuss the extent to which these drivers help explain previous experiences, as well as their implications for future and sustained collective action in SSF in Jamaica and elsewhere. Â© 2018, Igitur, Utrecht Publishing and Archiving Services. All rights reserved.</v>
      </c>
      <c r="J857" s="41">
        <f>IF(ISNUMBER(SEARCH("Yes",'2_all_summary'!$H856)),IF(ISNUMBER(SEARCH("Yes",'2_all_summary'!F856)),1,2),IF(ISNUMBER(SEARCH("No",'2_all_summary'!F856)),4,3))</f>
        <v>4</v>
      </c>
    </row>
    <row r="858" spans="7:10" x14ac:dyDescent="0.3">
      <c r="G858" s="41"/>
      <c r="H858" s="41" t="str">
        <f>'2_all_summary'!D857</f>
        <v>Mind the gap between aspiration and practice in co-managing marine protected areas: A case study from Negros Occidental, Philippines</v>
      </c>
      <c r="I858" s="41" t="str">
        <f>'2_all_summary'!E857</f>
        <v>A commonly held view is that co-management enhances the success of marine protected areas (MPA). The idea of co-management is to create a permanent forum in which a common strategy is initiated, negotiated and exercised in a collaborative way. It explicitly emphasizes the inclusion of wide ranging stakeholder interests and the attempt to balance those. The related literature maintains that the ideal state of co-management is a situation where government institutions and non-governmental stakeholders are equal partners. This study focuses on a co-management arrangement for a Philippine MPA from a critical perspective and systematically analyzes the formally granted rights of local fishers in co-management, and their actual influence on the management. The results show that, despite the legal stipulation of an equitable co-management arrangement including governmental and non-governmental stakeholders, the local fishersâ€™ influence remains low. This discrepancy is mainly caused by i) flaws in the procedural rules of the co-management arrangement, ii) existing power imbalances emanating from local socio-political realities, and iii) drawbacks in non-governmental stakeholder organization and representation. Points of leverage are identified through which the legal design of co-management can be improved for helping to provide the grounds for equitable marine resource management in practice. Â© 2019 Elsevier Ltd</v>
      </c>
      <c r="J858" s="41">
        <f>IF(ISNUMBER(SEARCH("Yes",'2_all_summary'!$H857)),IF(ISNUMBER(SEARCH("Yes",'2_all_summary'!F857)),1,2),IF(ISNUMBER(SEARCH("No",'2_all_summary'!F857)),4,3))</f>
        <v>4</v>
      </c>
    </row>
    <row r="859" spans="7:10" x14ac:dyDescent="0.3">
      <c r="G859" s="41"/>
      <c r="H859" s="41" t="str">
        <f>'2_all_summary'!D858</f>
        <v>Ecological changes in the coral reef communities of indonesiaâ€™s bali barat national park, 2011â€“2016</v>
      </c>
      <c r="I859" s="41" t="str">
        <f>'2_all_summary'!E858</f>
        <v>The coral reefs of Bali Barat National Park, one of Indonesiaâ€™s oldest marine protected areas, are known for their high biodiversity and excellent sport diving; however, stressors such as destructive fishing practices, elevated water temperatures, damage from anchors and careless visitors have been observed on these reefs for decades. The purpose of this study was to document and quantify changes in the fish and stony coral community structure of reefs within and outside the boundaries of Bali Barat National Park from 2011 to 2016, including its most popular dive site, Menjangan Island. The results provide further knowledge about the reefs of NW Bali and the efficacy of current management practices, and they will inform management decisions for locally managed reef stewardship programs. Between 2011 and 2016 the reefs of NW Bali lost 44.4% of their living coral cover, declining from 36% to 20% overall cover. Mortality was principally attributed to thermal bleaching caused by persistently high sea temperatures, which peaked in January 2016 at 32.2Â°C, coinciding with the third documented global bleaching event. Approximately one third of all stony corals were found to be bleached or recently dead. Despite the decline in coral cover, stony coral genus richness remained unchanged, with 56 genera recorded in both years, representing a combined total of 59 distinct genera. Mean fish biomass at Menjangan Island increased, with herbivorous fish biomass quadrupling, presumably due to decreased fishing effort at the island. The abundance of fish at all sitesâ€”both inside and outside the parkâ€”more than doubled, indicating a predominance of small fish at sites where fish biomass did not correspondingly rise. Crown-of-thorns starfish (Acanthaster planci), not observed on transects in 2011, were found in 2016 in areas of relatively high disturbance from marine recreation and possible eutrophication from shrimp farm effluent and mainland runoff. Patterns of coral cover and damage, fish abundance and biomass, and lost fishing gear suggest that management activities inside and outside the park have reduced ecological damage. Local community conservation groups are practicing one or more of the following at Menjangan Island and in some of the locally managed conservation areas: installing moorings, removing coral predators (crown-of-thorns starfish and Drupella snails), reducing fishing pressure, securing live coral fragments back onto the reef and planting mangroves. These nature groups are raising community awareness about the importance of NW Baliâ€™s marine ecology to their economic and cultural wellbeing. Â© 2019, Smithsonian National Museum of Natural History. All rights reserved.</v>
      </c>
      <c r="J859" s="41">
        <f>IF(ISNUMBER(SEARCH("Yes",'2_all_summary'!$H858)),IF(ISNUMBER(SEARCH("Yes",'2_all_summary'!F858)),1,2),IF(ISNUMBER(SEARCH("No",'2_all_summary'!F858)),4,3))</f>
        <v>4</v>
      </c>
    </row>
    <row r="860" spans="7:10" x14ac:dyDescent="0.3">
      <c r="G860" s="41"/>
      <c r="H860" s="41" t="str">
        <f>'2_all_summary'!D859</f>
        <v>Production trends, and challenges for biodiversity conservation and sustainable fisheries management of kaptai lake, the largest reservoir in bangladesh</v>
      </c>
      <c r="I860" s="41" t="str">
        <f>'2_all_summary'!E859</f>
        <v>Kaptai Lake (KL), the largest artificial lake in Bangladesh, supports an important inland open water fishery. Nevertheless, detailed studies on its fish diversity and environmental threats are still limited. Hence, a study was conducted to evaluate the current fish management scenarios, fish production, relative abundance to improve the production and biodiversity of KL. Data were collected from stakeholders through personal observation, focus group discussions, and cross-check interviews from September 2018 to July 2019. The fish production of KL increased from 1,200 metric tons (MT) in 1965â€“1966 to 10,577 MT in 2018â€“2019. The output of the lake was dominated by small fish remarkably, Gudusia chapra (Hamilton, 1822), Gonialosa manmina (Hamilton, 1822), and Corica soborna Hamilton, 1822, accounting for 64 % of the total production in 2018â€“2019. A total of seventy-six fish species were observed under ten orders, including seven exotic fish species. According to the IUCN Bangladesh, 14 % of total species were identified as vulnerable, 11 % as endangered, 3 % as critically endangered, 11 % as near threatened and 51 % as least concern. The study also identified that climate change and various human-driven causes threaten the fish production and biodiversity of this lake. These findings suggest that community-based fisheries management, protection of natural breeding grounds of carps, control of pollution, amendment of existing fishing laws, and collaborative research would be a necessary approach for mitigating the negative environmental impact of this lake. The overall practical knowledge of this investigation could assist in policymaking and further research. Â© Asian Fisheries Society Published under a Creative Commons.</v>
      </c>
      <c r="J860" s="41">
        <f>IF(ISNUMBER(SEARCH("Yes",'2_all_summary'!$H859)),IF(ISNUMBER(SEARCH("Yes",'2_all_summary'!F859)),1,2),IF(ISNUMBER(SEARCH("No",'2_all_summary'!F859)),4,3))</f>
        <v>4</v>
      </c>
    </row>
    <row r="861" spans="7:10" x14ac:dyDescent="0.3">
      <c r="G861" s="41"/>
      <c r="H861" s="41" t="str">
        <f>'2_all_summary'!D860</f>
        <v>How locally designed access and use controls can prevent the tragedy of the commons in a Mexican small-scale fishing community</v>
      </c>
      <c r="I861" s="41" t="str">
        <f>'2_all_summary'!E860</f>
        <v>The Seri people, a self-governed community of small-scale fishermen in the Gulf of California, Mexico, have ownership rights to fishing grounds where they harvest highly valuable commercial species of bivalves. Outsiders are eager to gain access, and the community has devised a set of rules to allow them in. Because Seri government officials keep all the economic benefits generated from granting this access for themselves, community members create alternative entry mechanisms to divert those benefits to themselves. Under Hardin's model of the tragedy of the commons, this situation would eventually lead to the overexploitation of the fishery. The Seri people, however, are able to simultaneously maintain access and use controls for the continuing sustainability of their fishing grounds. Using insights from common-pool resources theory, I discuss how Seri community characteristics help mediate the conflict between collective action dilemmas and access and use controls. Copyright Â© 2005 Taylor &amp; Francis Inc.</v>
      </c>
      <c r="J861" s="41">
        <f>IF(ISNUMBER(SEARCH("Yes",'2_all_summary'!$H860)),IF(ISNUMBER(SEARCH("Yes",'2_all_summary'!F860)),1,2),IF(ISNUMBER(SEARCH("No",'2_all_summary'!F860)),4,3))</f>
        <v>4</v>
      </c>
    </row>
    <row r="862" spans="7:10" x14ac:dyDescent="0.3">
      <c r="G862" s="41"/>
      <c r="H862" s="41" t="str">
        <f>'2_all_summary'!D861</f>
        <v>Towards a more robust approach for the restoration of mangroves in Vietnam</v>
      </c>
      <c r="I862" s="41" t="str">
        <f>'2_all_summary'!E861</f>
        <v>Key message: Globally, mangrove forests are under threat from a range of causes. They also represent a large potential form of climate mitigation and adaptation via reforestation, and this investment may contribute to restoration efforts and reverse mangrove decline. There has been significant (c. 200,000Â ha) mangrove reforestation and restoration activity in Vietnam, and these projects provide indicators of the causes of project failure or success, and what is required for more complex restoration of ecosystem services. Failure in mangrove programs can be attributed to lack of understanding of the reasons for the loss of mangroves, poor site and species selection, and lack of incentives to engage local residents in the long-term management of restored areas. Overcoming these impediments and adopting monitoring and reporting procedures that consider both areal success and ecosystem function will provide a more robust approach for future mangrove restoration projects. Context: Over the last three decades there has been considerable (c. 200,000Â ha) state and non-government investment in mangrove programs in Vietnam. The main objectives have been coastal protection and stabilization and the production of forest products, with fisheries, climate mitigation, and adaptation and ecosystem restoration as minor objectives. These have had reportedly varied success in terms of long-term survival rates. Much focus has been on the use of mono-species rather than restoring functioning mangrove ecosystems. Aims: This paper provides an overview of the status of mangroves in Vietnam and considers the effectiveness of mangrove restoration efforts based on an analysis of these reports. We develop and recommend approaches to make future mangrove restoration programs more effective. Result: First, we provide an overview of mangrove distribution and mangrove deforestation in Vietnam. Second, we analyse major mangrove projects by investigating their objectives and exploring reasons for their success or failure. Third, we suggest approaches for successful mangrove restoration activities in the context of current international agreements on climate change. Failure in some mangrove restoration programs in Vietnam can be attributed to lack of understanding of the reasons for the loss of mangroves and of site hydrology, poor site and species selection, lack of long-term monitoring and management, and lack of incentives to engage local communities in the long-term management of restored areas. Removal of these impediments will increase restoration success. Conclusion: The widespread and varied mangrove reforestation and restoration activities in Vietnam allow the analysis of different approaches and identification of the key factors leading to restoration success. These include care with species selection, having clear protocols for monitoring and reporting and implementing a co-management approach that provides incentives for local communities to benefit from the management of restored mangroves. Â© 2020, The Author(s).</v>
      </c>
      <c r="J862" s="41">
        <f>IF(ISNUMBER(SEARCH("Yes",'2_all_summary'!$H861)),IF(ISNUMBER(SEARCH("Yes",'2_all_summary'!F861)),1,2),IF(ISNUMBER(SEARCH("No",'2_all_summary'!F861)),4,3))</f>
        <v>4</v>
      </c>
    </row>
    <row r="863" spans="7:10" x14ac:dyDescent="0.3">
      <c r="G863" s="41"/>
      <c r="H863" s="41" t="str">
        <f>'2_all_summary'!D862</f>
        <v>Tipping the scale away from privatization and toward community-based fisheries: Policy and market alternatives in New England</v>
      </c>
      <c r="I863" s="41" t="str">
        <f>'2_all_summary'!E862</f>
        <v>New England has a long history of successfully supporting small-scale, family-owned fishing businesses dispersed in small ports along the coast as well as larger-scale businesses clustered in a handful of major ports in the region. When groundfish stocks in the region were declared disastrously low, fisheries management became polarized and neoliberal economic policies began to take precedence in the search for solutions. Seeking alternatives to the move towards privatization and corporatization of the fishing fleet, a new model for organizing fishing communities, the Fish Locally Collaborative (FLC) was formed with a goal of supporting diversity in the fisheries and marine ecosystem, while sustaining coastal communities. Â© 2014 Elsevier Ltd.</v>
      </c>
      <c r="J863" s="41">
        <f>IF(ISNUMBER(SEARCH("Yes",'2_all_summary'!$H862)),IF(ISNUMBER(SEARCH("Yes",'2_all_summary'!F862)),1,2),IF(ISNUMBER(SEARCH("No",'2_all_summary'!F862)),4,3))</f>
        <v>3</v>
      </c>
    </row>
    <row r="864" spans="7:10" x14ac:dyDescent="0.3">
      <c r="G864" s="41"/>
      <c r="H864" s="41" t="str">
        <f>'2_all_summary'!D863</f>
        <v>Protected nearshore shallow and deep subtidal rocky reef communities differ in their trophic diversity but not their nutritional condition</v>
      </c>
      <c r="I864" s="41" t="str">
        <f>'2_all_summary'!E863</f>
        <v>Large physical changes that alter reef macrobenthos and fish assemblages occur with increasing depth, so the biological processes that regulate communities at different depths are expected to diverge. We used analyses of stable isotopes (Î´13C and Î´15N) and fatty acids to establish whether shallow (11â€“25 m) and deep (45â€“75 m) warm-temperate reef communities within a South African marine protected area differ in their trophic organisation and nutritional condition. We found evidence of enhanced nutritional condition in plankton from the deeper reef as compared with the shallow reef based on the essential fatty acid content, but this effect was generally not observed in the macrobenthos or the fish communities. Community-based indices derived from the stable isotope data indicated that the shallow-reef community had significantly greater niche diversification (greater diversity of carbon sources at the base of the food web) and more niche space occupied than the deep-reef community. One obvious difference in available carbon sources between reef communities was the absence of benthic primary production on the deep reef, where light is limiting. Our results highlight that the decreased trophic diversity, and to an extent functional redundancy, associated with the simplification of food webs at depth may translate into greater vulnerability of deep reefs to disturbance. Â© 2019, Â© 2019 NISC (Pty) Ltd.</v>
      </c>
      <c r="J864" s="41">
        <f>IF(ISNUMBER(SEARCH("Yes",'2_all_summary'!$H863)),IF(ISNUMBER(SEARCH("Yes",'2_all_summary'!F863)),1,2),IF(ISNUMBER(SEARCH("No",'2_all_summary'!F863)),4,3))</f>
        <v>4</v>
      </c>
    </row>
    <row r="865" spans="7:10" x14ac:dyDescent="0.3">
      <c r="G865" s="41"/>
      <c r="H865" s="41" t="str">
        <f>'2_all_summary'!D864</f>
        <v>Dominant discourses, among fishers and middlemen, of the factors affecting coral reef fish distributions in Solomon Islands</v>
      </c>
      <c r="I865" s="41" t="str">
        <f>'2_all_summary'!E864</f>
        <v>Understanding resource stakeholders' perceptions of resource condition and management is vital to the formulation of efficacious management policy to sustain natural systems because agreement among stakeholders is likely to result in more effective outcomes. Understanding perceptions is particularly important in the context of coral reefs because threats are often diverse and management options are numerous, and therefore perceptions are likely to be diverse. This study identified the dominant discourses of reef fish decline, and increase, among 119 fishers and fish traders (herein middlemen) in Solomon Islands, and compared these discourses to current scientific knowledge. Discourses were then explored for dominant themes that might improve understanding of resource user perceptions. The findings suggest that certain fisher and middlemen discourses align with scientific understanding of the causal links between human activity and fish stock declines, and that many of the elicited management strategies are aligned with current scientific recommendations. A theme that emerged across the fisher and middlemen discourses of fish decline was a dichotomy in perception between fishing for economic affluence and fishing for subsistence and economic survival. A theme that emerged across discourses of fish increase was a dichotomy between support for command-and-control approaches and support for community-based approaches to management. Differences between some fisher and middlemen discourses were explained by the location in which interviews were conducted suggesting consensual perceptions achieved through local knowledge networks. Similarity between scientific understanding and local perceptions suggests that local resource users are aware of, and might support, fishery management strategies based on scientific evidence. Such strategies must consider factors such as location because resource user perceptions differ between locations and because many threats to the fishery and preferred management strategies are likely to be context specific. Â© 2012 Elsevier Ltd.</v>
      </c>
      <c r="J865" s="41">
        <f>IF(ISNUMBER(SEARCH("Yes",'2_all_summary'!$H864)),IF(ISNUMBER(SEARCH("Yes",'2_all_summary'!F864)),1,2),IF(ISNUMBER(SEARCH("No",'2_all_summary'!F864)),4,3))</f>
        <v>4</v>
      </c>
    </row>
    <row r="866" spans="7:10" x14ac:dyDescent="0.3">
      <c r="G866" s="41"/>
      <c r="H866" s="41" t="str">
        <f>'2_all_summary'!D865</f>
        <v>Analysis of institutional panglima laot as community based coastal resource management</v>
      </c>
      <c r="I866" s="41" t="str">
        <f>'2_all_summary'!E865</f>
        <v>The purpose of this study is to analyze the institutional elements of Panglima Laot in the management of fishery resources in Sabang Island. This study used descriptive qualitative method. Based on the result of research, it is known that the Panglima Laot instituti onal functions in fishery resource management have been effective. The first element is boundary of the jurisdiction of the Panglima laot consisting of land and sea. The second is the system of operational equipment arrangement, fishing zone ban regulations and day abstinence rules. The third is a sanction system consisting of fine sanctions, sanctions for seizure of fishing gear/vessel, repeat sanctions of customary activities, and social sanctions. The fourth is Panglima Laot reserving the right to regulate activities that are allowed and prohibited. The fith is Panglima Laot has authority over the utilization of natural resources in coastal areas. The sixth is a community-based monitoring and evaluation system. The seventh is mechanisms to resolve conflicts through the courts. The eighth is Panglima Laot has reviled a network of management cooperation with private, government and society. The ninth is the Panglima Laot gets government approval through the Act and regulatin. Â© 2018, International Journal of Scientific and Technology Research. All rights reserved.</v>
      </c>
      <c r="J866" s="41">
        <f>IF(ISNUMBER(SEARCH("Yes",'2_all_summary'!$H865)),IF(ISNUMBER(SEARCH("Yes",'2_all_summary'!F865)),1,2),IF(ISNUMBER(SEARCH("No",'2_all_summary'!F865)),4,3))</f>
        <v>4</v>
      </c>
    </row>
    <row r="867" spans="7:10" x14ac:dyDescent="0.3">
      <c r="G867" s="41"/>
      <c r="H867" s="41" t="str">
        <f>'2_all_summary'!D866</f>
        <v>An epidemiologic transition of cardiovascular disease risk in Carriacou and Petite Martinique, Grenada: The Grenada heart project, 2005-2007</v>
      </c>
      <c r="I867" s="41" t="str">
        <f>'2_all_summary'!E866</f>
        <v>Introduction: The epidemiologic transition has made chronic disease a major health threat in the Caribbean and throughout the world. Our objective was to examine the pattern of lifestyle factors associated with cardiovascular disease (CVD) in Grenada and to determine whether the prevalence of CVD risk factors differs by subgroups. Methods: We conducted a cross-sectional study of adult Grenadians between 2005 and 2007. We used a population-wide, community-based approach by adapting the World Health Organization's STEPwise Approach to the Surveillance of Chronic Disease survey for a local context. We collected behavioral, anthropometric, and blood sample data to assess the prevalence of CVD risk factors. Results: An estimated 64% (n = 2,017) of 3,167 eligible adults participated in our study (60% women). With increasing age, consumption of fried foods declined, whereas fish intake increased. Adults aged 45 to 54 years had the highest obesity rate (39%). Large waist circumference was more common among women than among men. According to National Cholesterol Education Program criteria, 29% of participants had metabolic syndrome (47% â‰¥65 y; 36% women vs 17% men). Approximately one-fifth of participants had lived outside Grenada for more than 10 years. Participants who had migrated tended to be older and have different CVD risk factors than those who had never migrated. Conclusion: In the midst of an epidemiologic transition in the Caribbean nation of Grenada in which CVD risk is increasing, dietary risk factors are most prevalent among women and among all adults younger than 55.</v>
      </c>
      <c r="J867" s="41">
        <f>IF(ISNUMBER(SEARCH("Yes",'2_all_summary'!$H866)),IF(ISNUMBER(SEARCH("Yes",'2_all_summary'!F866)),1,2),IF(ISNUMBER(SEARCH("No",'2_all_summary'!F866)),4,3))</f>
        <v>4</v>
      </c>
    </row>
    <row r="868" spans="7:10" x14ac:dyDescent="0.3">
      <c r="G868" s="41"/>
      <c r="H868" s="41" t="str">
        <f>'2_all_summary'!D867</f>
        <v>Local community-based approach for sustainable management of artisanal fisheries on small islands</v>
      </c>
      <c r="I868" s="41" t="str">
        <f>'2_all_summary'!E867</f>
        <v>Socio-economic development of small island fishing communities is greatly dependent on local coastal and marine resources. Illegal fishing and aggressive practices in insular ecosystems lead to overexploitation and environmental deterioration. Moreover, a lack of scientific data increases uncertainty and prevents adequate monitoring of marine resources. This paper focuses on the integration of a local fishing community into decision-making processes with the aim to potentiate artisanal fishing on the Island of Tenerife (the Canary Islands). The aim is to preserve both the marine ecosystem and promote the socio-economic development of traditional CofradÃ­as (local fisher communities). A qualitative methodological framework, based on participatory problem-solution trees and focus groups, was implemented to identify the main obstacles impeding the sustainable development of the artisanal fishing sector on the island. Collective proposals with policy implications are also discussed. The community involved identified four main issues that are causing an unsustainable island fishery: 1) Overexploitation; 2) Poor self-management of CofradÃ­as and commercialisation problems; 3) Fisher individualism and low co-management strategies, and 4) Illegal fishing increase vs. artisanal fishing decline. Results show the required policy enhancements to tackle those issues with, for instance, the creation of marine protected areas, the promotion of a common islander vision, and an increase in participatory research projects between scientists and fishers. Participants also revealed the necessity to adapt existing regulations to local specificity to reduce the gap between policy makers and local community. Â© 2017 Elsevier Ltd</v>
      </c>
      <c r="J868" s="41">
        <f>IF(ISNUMBER(SEARCH("Yes",'2_all_summary'!$H867)),IF(ISNUMBER(SEARCH("Yes",'2_all_summary'!F867)),1,2),IF(ISNUMBER(SEARCH("No",'2_all_summary'!F867)),4,3))</f>
        <v>4</v>
      </c>
    </row>
    <row r="869" spans="7:10" x14ac:dyDescent="0.3">
      <c r="G869" s="41"/>
      <c r="H869" s="41" t="str">
        <f>'2_all_summary'!D868</f>
        <v>A comparison of social outcomes associated with different fisheries co-management institutions</v>
      </c>
      <c r="I869" s="41" t="str">
        <f>'2_all_summary'!E868</f>
        <v>Collaborative management (often referred to as co-management) is increasingly being used to promote sustainability, equity, compliance, and other desirable outcomes in fisheries. However, little is known about how these outcomes are related to specific institutional arrangements (such as the types of rules in use and the forums for developing those rules). Here, we surveyed 960 resource users from 42 communities across five countries to examine how people's perceptions of livelihood and compliance outcomes are related to the: (1) number of rules in use; (2) specific configurations of rules; and (3) type of co-management arrangement in place. We found that perceived compliance was lower when &gt;2 rules were in use, suggesting that the complexity of regulations can hinder compliance. Additionally, we found that resource users under locally managed protected areas and customary management arrangements were more likely to perceive beneficial livelihood outcomes than users under national park and devolved governance arrangements. Â© 2013 Wiley Periodicals, Inc.</v>
      </c>
      <c r="J869" s="41">
        <f>IF(ISNUMBER(SEARCH("Yes",'2_all_summary'!$H868)),IF(ISNUMBER(SEARCH("Yes",'2_all_summary'!F868)),1,2),IF(ISNUMBER(SEARCH("No",'2_all_summary'!F868)),4,3))</f>
        <v>1</v>
      </c>
    </row>
    <row r="870" spans="7:10" x14ac:dyDescent="0.3">
      <c r="G870" s="41"/>
      <c r="H870" s="41" t="str">
        <f>'2_all_summary'!D869</f>
        <v>Community-based environmental education in the fishing villages of Tuticorin and its role in conservation of the environment</v>
      </c>
      <c r="I870" s="41" t="str">
        <f>'2_all_summary'!E869</f>
        <v>The coastal town of Tuticorin is situated in the southern part of the Gulf of Mannar Marine National Park on the Southeastern Indian coast. The four islands off the Tuticorin coast are fringed by corals reefs and seagrass beds. Destructive fishing methods including blast fishing, near-shore trawling, coral mining, sedimentation and pollution have, however, caused considerable damage to the coral reefs and seagrass beds, threatening the reef fisheries of the region. A significant portion of the fisher folk in the 23 coastal villages along the Tuticorin coast, due to low literacy levels and lack of other employment, is dependent on the dwindling fish catches in and around these reefs and seagrass beds. Crowded fishing grounds, increasing demand for fisheries' products and declining catches compel fishers to increase the use of more effective and destructive fishing methods. Adult education was introduced in five coastal villages (Rajapalayam, Siluvaipatti, Arockiyapuram, Tirespuram and Inigo Nagar) on the Tuticorin coast in 2007. Included in this adult education, environmental education practices, including conservation of natural resources, particularly coral reefs and seagrass habitats, its importance and role, the need for conservation and management, eco-friendly fishing practices and sustainable use of fishery resources, were taught to the fisher folk in all five coastal villages. The trained fisher folk play key roles in their respective villages in awareness creation about the conservation of natural resources. The campaign during International Year of the Reef in 2008 helped to make aware many people in the villages about the importance of corals and associated seagrass and other resources. As a part of mitigating climate change impacts and income generation, family members of the five villages were also taught and helped to increase plantation.</v>
      </c>
      <c r="J870" s="41">
        <f>IF(ISNUMBER(SEARCH("Yes",'2_all_summary'!$H869)),IF(ISNUMBER(SEARCH("Yes",'2_all_summary'!F869)),1,2),IF(ISNUMBER(SEARCH("No",'2_all_summary'!F869)),4,3))</f>
        <v>4</v>
      </c>
    </row>
    <row r="871" spans="7:10" x14ac:dyDescent="0.3">
      <c r="G871" s="41"/>
      <c r="H871" s="41" t="str">
        <f>'2_all_summary'!D870</f>
        <v>Local perceptions of environmental changes in fishing communities of southwest Madagascar</v>
      </c>
      <c r="I871" s="41" t="str">
        <f>'2_all_summary'!E870</f>
        <v>Southwest Madagascar is a region that is significantly impacted upon by climate change. As in a lot of developing countries, the livelihoods of many communities in this region are dependent on fishing. This makes these communities particularly vulnerable to climate-related changes. We conducted a survey in two coastal fishing communities in the Toliara Province, Ambola and Ambotsibotsike. Using a free listing exercise, semi-structured interviews and focus group methods, we documented local perceptions of environmental changes and responses to changes. Results were compared, taking into account the differences in the degree of remoteness, market exposure and religiosity. Time periods that respondents reported as having had a high degree of change were compared to time periods of historical records of cyclones occurring in Toliara Province. Mostly, changes in the environment were said to have started 21â€“40 years ago. An overlap was observed between time periods when respondents observed changes in their environment and time periods of high magnitude cyclones. Answers relating to the local environment show that both villages identify with a sea culture, but the local ecological knowledge is arguably more accurate in the remote village of Ambola. In Ambotsibotsike God's intervention was predominantly identified as the source/cause of changes in the natural environment. Ambola also displayed a higher proportion of household members who participate in fishing from pirogues (at least one person per household). In both villages, the most reported change was a reduction of sea resources (64,2% of the answers in Ambola and 69.5% in Ambotsibotsike). Villagers' adaptation responses reflected the presence of NGOs in both villages. This influence was particularly strong in Ambola, where the establishment of reserves was found to be a predominant strategy to cope with change (54.8% of the answers). Our study provides additional insights that can be used in relation to the discussion of the role of the market, of religion, and the influence of NGOs on local knowledge. It seeks to contribute to the need to implement sustainable conservation strategies and successful community-based management plans. Â© 2018 Elsevier Ltd</v>
      </c>
      <c r="J871" s="41">
        <f>IF(ISNUMBER(SEARCH("Yes",'2_all_summary'!$H870)),IF(ISNUMBER(SEARCH("Yes",'2_all_summary'!F870)),1,2),IF(ISNUMBER(SEARCH("No",'2_all_summary'!F870)),4,3))</f>
        <v>4</v>
      </c>
    </row>
    <row r="872" spans="7:10" x14ac:dyDescent="0.3">
      <c r="G872" s="41"/>
      <c r="H872" s="41" t="str">
        <f>'2_all_summary'!D871</f>
        <v>Evaluating the feasibility and impact of a yoga intervention on cognition, physical function, physical activity, and affective outcomes in people living with HIV: Protocol for a randomized pilot trial</v>
      </c>
      <c r="I872" s="41" t="str">
        <f>'2_all_summary'!E871</f>
        <v>Background: Despite lower mortality rates due to combination antiretroviral therapy, people living with HIV (PLWH) are grappling with increasingly complex health issues, including cognitive impairments in areas such as memory, attention, processing speed, and motor function. Yoga has been shown to be an effective form of exercise and mindfulness-based stress reduction for many clinical populations. However, no randomized trials have evaluated the impact of yoga on cognitive and physical function among PLWH. Objective: The aim of this pilot randomized trial was to determine the feasibility of a yoga intervention to lay the groundwork for a full-scale, multisite, community-based trial for PLWH. Specific objectives are to (1) assess the feasibility of study protocol and procedures, (2) compare cognition in the yoga group with the usual care control group after 12 weeks of the intervention in PLWH, and (3) compare the effects of the 12-week yoga intervention versus control on balance, walking speed, physical activity, mental health, medication adherence, and quality of life among PLWH. Methods: We propose a pilot randomized trial with 2 parallel groups (yoga versus control). We will recruit 25 PLWH (&gt;35 years) from community and health organizations in Halifax, Canada. After baseline assessment with blinded assessors, participants will be randomly assigned to the yoga or control group, using a random computer generator. Participants in the yoga group will engage in supervised 60-min group-based yoga sessions 3 times a week for 12 weeks at a yoga studio. Participants in the control group will maintain their current physical activity levels throughout the study. Results: As per the Consolidated Standards of Reporting Trials extension for pilot studies, means of all outcomes, mean change, and 95% CIs will be calculated for each group separately. Two-tailed independent t tests and Fisher exact tests will be used to compare groups at baseline. We will analyze quantitative postintervention questionnaire responses using Chi-square tests, and open-ended responses will be analyzed thematically. Intention-to-treat and per-protocol analyses will be used to analyze secondary variables. Changes in outcome variables will be examined between groups and within groups. Effect sizes will be reported for each outcome. A priori adherence and satisfaction criteria will be met if participants attend &gt;70% of the yoga sessions and if &gt;70% of the participants are satisfied with the intervention as determined by a postparticipation questionnaire. Study enrollment began in January 2018, with results expected for October 2019. Conclusions: This pilot randomized trial will be the first to investigate the feasibility and effect of a yoga intervention on cognitive and physical outcomes among PLWH. This work will inform the feasibility of further investigations in terms of capacity building, participant recruitment and retention, and assessment and intervention protocols. Â© Adria Quigley, Kelly K O'Brien, Marie-JosÃ©e Brouillette, Marilyn MacKay-Lyons.</v>
      </c>
      <c r="J872" s="41">
        <f>IF(ISNUMBER(SEARCH("Yes",'2_all_summary'!$H871)),IF(ISNUMBER(SEARCH("Yes",'2_all_summary'!F871)),1,2),IF(ISNUMBER(SEARCH("No",'2_all_summary'!F871)),4,3))</f>
        <v>4</v>
      </c>
    </row>
    <row r="873" spans="7:10" x14ac:dyDescent="0.3">
      <c r="G873" s="41"/>
      <c r="H873" s="41" t="str">
        <f>'2_all_summary'!D872</f>
        <v>The Effect of Short-Term Upwelling Events on Fish Assemblages at the South-Eastern Coast of the Baltic Sea</v>
      </c>
      <c r="I873" s="41" t="str">
        <f>'2_all_summary'!E872</f>
        <v>Multiple stressors, such as overfishing, pollution, climate change, biological invasions etc., are affecting fish communities, and thus can have versatile effects on marine ecosystems and socio-economic activities as well. Understanding the changes in the fish community structure is ecologically and economically important, yet a very complex issue, requiring comprehensive analysis of multiple factors. The role of regional oceanographic variability, namely, coastal upwelling, is often neglected when it comes to the analysis of fish assemblages. In this perspective, we were aiming, for the first time in the Baltic Sea, to assess the upwelling influence on fish communities and fish community-based ecological indices used under Marine Strategy Framework Directive. The study covered a long-term period (2000â€“2019) for upwelling identified by satellite data analysis and fish gillnet surveys, performed in three distinct locations in the coastal waters of the SE Baltic Sea. Overall, our study revealed that temporal dynamics of fish abundance and community composition were associated with the presence of coastal upwelling. The study outcomes suggest that the fish community was more diverse and a higher number of some fish species was observed before upwelling. During upwelling, there was more evident dominance of 1â€“2 main marine fish species. Through the changes in fish abundance and species composition upwelling was also responsible for the changes in fish community structure-based indices for marine environment status, i.e., in the majority of the cases a decrease in Trophic, Piscivorous Fish, and Diversity indices were observed. Our study demonstrates that upwelling can affect both, the quantitative and qualitative characteristics of coastal fish communities, therefore, it is important to consider this when predicting shifts in the distribution of fish stocks or assessing environmental status indicators, especially under changing climate. We believe that our approach adds novel information to the study of coastal ecosystems of the Baltic Sea and is important for better management of socio-economic activities in the coastal zone. Â© 2023 by the authors.</v>
      </c>
      <c r="J873" s="41">
        <f>IF(ISNUMBER(SEARCH("Yes",'2_all_summary'!$H872)),IF(ISNUMBER(SEARCH("Yes",'2_all_summary'!F872)),1,2),IF(ISNUMBER(SEARCH("No",'2_all_summary'!F872)),4,3))</f>
        <v>4</v>
      </c>
    </row>
    <row r="874" spans="7:10" x14ac:dyDescent="0.3">
      <c r="G874" s="41"/>
      <c r="H874" s="41" t="str">
        <f>'2_all_summary'!D873</f>
        <v>Community-based coastal resource management in the Philippines: A review and evaluation of programs and projects, 1984-1994</v>
      </c>
      <c r="I874" s="41" t="str">
        <f>'2_all_summary'!E873</f>
        <v>[No abstract available]</v>
      </c>
      <c r="J874" s="41">
        <f>IF(ISNUMBER(SEARCH("Yes",'2_all_summary'!$H873)),IF(ISNUMBER(SEARCH("Yes",'2_all_summary'!F873)),1,2),IF(ISNUMBER(SEARCH("No",'2_all_summary'!F873)),4,3))</f>
        <v>4</v>
      </c>
    </row>
    <row r="875" spans="7:10" x14ac:dyDescent="0.3">
      <c r="G875" s="41"/>
      <c r="H875" s="41" t="str">
        <f>'2_all_summary'!D874</f>
        <v>Creating a place for "community" in new England fisheries</v>
      </c>
      <c r="I875" s="41" t="str">
        <f>'2_all_summary'!E874</f>
        <v>Although the Sustainable Fisheries Act that amended the Magnuson-Stevens Fishery Conservation and Management Act in 1996 defined fishing communities to be places with significant harvesting and/or processing activities, a collaborative mapping project in the Northeast has made clear the limits of such a port-based definition by documenting the presence and nature of communities "at sea." Using vessel trip report data, unique maps depicting community territories were created for a variety of communities dependent upon Gulf of Maine fisheries. Community-based researchers interviewed fishermen from the region and asked them to engage with the maps, discuss the nature of community within those "at sea" locations, and document the type of local environmental knowledge they maintained. The participatory interviews made clear the varied ways that communities respond to and are changed by the recent history of regulatory and environmental change. While the dominant port-based vision of fishing communities sees communities as sites of impact and decline, a focus on relationships between fishermen and between fishermen and their environments reveals communities as ongoing and emerging processes. While the former produces doubt relative to the development of any community-based initiatives for fisheries management, the latter points to the resilience of "community" and the always-emerging potential for community-based approaches. Â© Society for Human Ecology.</v>
      </c>
      <c r="J875" s="41">
        <f>IF(ISNUMBER(SEARCH("Yes",'2_all_summary'!$H874)),IF(ISNUMBER(SEARCH("Yes",'2_all_summary'!F874)),1,2),IF(ISNUMBER(SEARCH("No",'2_all_summary'!F874)),4,3))</f>
        <v>4</v>
      </c>
    </row>
    <row r="876" spans="7:10" x14ac:dyDescent="0.3">
      <c r="G876" s="41"/>
      <c r="H876" s="41" t="str">
        <f>'2_all_summary'!D875</f>
        <v>Governance in vulnerability assessment: The role of globalising decision-making networks in determining local vulnerability and adaptive capacity</v>
      </c>
      <c r="I876" s="41" t="str">
        <f>'2_all_summary'!E875</f>
        <v>Community-based vulnerability assessment has often assumed that the local is the relevant level of adaptation to climate change. This paper suggests that not only do a number of levels from the international to the regional influence which adaptations can take place locally, but the governance network that is made up by actors on different levels may to a large extent be formed in responses to globalising factors, such as internationalisation of economies and the changing role of the state. The paper presents a study of adaptation in reindeer (Rangifier tarandus) herding, forestry and fishing communities in northern Norway, Sweden, and Finland, with a focus on assessing stakeholders' own perceptions of environmental, socio-political and economic factors that affect them. In general, the paper illustrates the integration of non-subsistence economies into large and complex interactions where local adaptation is a result of the sum of stresses impacting individual entrepreneurs, and the potential they have to adapt their practices given governance (and their access to support) on different scales. Â© 2008 Springer Science+Business Media B.V.</v>
      </c>
      <c r="J876" s="41">
        <f>IF(ISNUMBER(SEARCH("Yes",'2_all_summary'!$H875)),IF(ISNUMBER(SEARCH("Yes",'2_all_summary'!F875)),1,2),IF(ISNUMBER(SEARCH("No",'2_all_summary'!F875)),4,3))</f>
        <v>4</v>
      </c>
    </row>
    <row r="877" spans="7:10" x14ac:dyDescent="0.3">
      <c r="G877" s="41"/>
      <c r="H877" s="41" t="str">
        <f>'2_all_summary'!D876</f>
        <v>Harnessing artisanal prowess in offshore fisheries: The case of Thoothoor fishers from India</v>
      </c>
      <c r="I877" s="41" t="str">
        <f>'2_all_summary'!E876</f>
        <v>India's National Policy on Marine Fisheries (2017) has stressed on the need for seaward expansion of fishing to harness the potential of the deep sea and oceanic waters, given that the fishery resources from the near-shore waters are almost fully utilized. Against this backdrop, this paper undertakes a socio-economic analysis of offshore fishing being carried out by the artisanal fishing community based at Thoothoor on the Southwest coast of India. This is juxtaposed with an overview of India's offshore and deep sea resource potential as well as the policy and infrastructural context. The findings points to the need for strengthening small-scale fishers' capacity in exploring the offshore areas of the country with due regard to safety and sustainability concerns. Â© 2020 Elsevier Ltd</v>
      </c>
      <c r="J877" s="41">
        <f>IF(ISNUMBER(SEARCH("Yes",'2_all_summary'!$H876)),IF(ISNUMBER(SEARCH("Yes",'2_all_summary'!F876)),1,2),IF(ISNUMBER(SEARCH("No",'2_all_summary'!F876)),4,3))</f>
        <v>4</v>
      </c>
    </row>
    <row r="878" spans="7:10" x14ac:dyDescent="0.3">
      <c r="G878" s="41"/>
      <c r="H878" s="41" t="str">
        <f>'2_all_summary'!D877</f>
        <v>Certification and Communities: Alternatives for Regulating the Environmental and Social Impacts of Shrimp Farming</v>
      </c>
      <c r="I878" s="41" t="str">
        <f>'2_all_summary'!E877</f>
        <v>This paper examines two distinct environmental regulatory networks for shrimp farming, one based in certification, the other in community and local government regulation. Field research in Southern Thailand shows that local communities and local governments are currently the most effective regulators of shrimp farming. Emerging environmental certification networks do not provide for community input into setting, monitoring, or enforcing technical standards. Certification networks could be more effective at containing negative social and environmental impacts if they borrowed from Community Based Natural Resource Management approaches to make the definition of technical standards more flexible and open to participation by affected communities. Â© 2007 Elsevier Ltd. All rights reserved.</v>
      </c>
      <c r="J878" s="41">
        <f>IF(ISNUMBER(SEARCH("Yes",'2_all_summary'!$H877)),IF(ISNUMBER(SEARCH("Yes",'2_all_summary'!F877)),1,2),IF(ISNUMBER(SEARCH("No",'2_all_summary'!F877)),4,3))</f>
        <v>4</v>
      </c>
    </row>
    <row r="879" spans="7:10" x14ac:dyDescent="0.3">
      <c r="G879" s="41"/>
      <c r="H879" s="41" t="str">
        <f>'2_all_summary'!D878</f>
        <v>'Fish out of water': A cross-sectional study on the interaction between social and neighbourhood effects on weight management behaviours</v>
      </c>
      <c r="I879" s="41" t="str">
        <f>'2_all_summary'!E878</f>
        <v>Objective:To analyse whether an individual's neighbourhood influences the uptake of weight management strategies and whether there is an interaction between individual socio-economic status and neighbourhood deprivation.Methodology:Data were collected from the Yorkshire Health Study (2010-2012) for 27 806 individuals on the use of the following weight management strategies: 'slimming clubs', 'healthy eating', 'increasing exercise' and 'controlling portion size'. A multi-level logistic regression was fit to analyse the use of these strategies, controlling for age, sex, body mass index, education, neighbourhood deprivation and neighbourhood population turnover (a proxy for neighbourhood social capital). A cross-level interaction term was included for education and neighbourhood deprivation. Lower Super Output Area was used as the geographical scale for the areal unit of analysis.Results:Significant neighbourhood effects were observed for use of 'slimming clubs', 'healthy eating' and 'increasing exercise' as weight management strategies, independent of individual- and area-level covariates. A significant interaction between education and neighbourhood deprivation was observed across all strategies, suggesting that as an area becomes more deprived, individuals of the lowest education are more likely not to use any strategy compared with those of the highest education.Conclusions:Neighbourhoods modify/amplify individual disadvantage and social inequalities, with individuals of low education disproportionally affected by deprivation. It is important to include neighbourhood-based explanations in the development of community-based policy interventions to help tackle obesity. Â© 2015 Macmillan Publishers Limited.</v>
      </c>
      <c r="J879" s="41">
        <f>IF(ISNUMBER(SEARCH("Yes",'2_all_summary'!$H878)),IF(ISNUMBER(SEARCH("Yes",'2_all_summary'!F878)),1,2),IF(ISNUMBER(SEARCH("No",'2_all_summary'!F878)),4,3))</f>
        <v>4</v>
      </c>
    </row>
    <row r="880" spans="7:10" x14ac:dyDescent="0.3">
      <c r="G880" s="41"/>
      <c r="H880" s="41" t="str">
        <f>'2_all_summary'!D879</f>
        <v>Engaging Fisherfolk Organizations in Conservation-Based Alternative Livelihoods and Conservation of the Habitats of Irrawaddy Dolphins in Negros Occidental</v>
      </c>
      <c r="I880" s="41" t="str">
        <f>'2_all_summary'!E879</f>
        <v>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 Â© 2022 The authors. Published by the National Fisheries Research and Development Institute.</v>
      </c>
      <c r="J880" s="41">
        <f>IF(ISNUMBER(SEARCH("Yes",'2_all_summary'!$H879)),IF(ISNUMBER(SEARCH("Yes",'2_all_summary'!F879)),1,2),IF(ISNUMBER(SEARCH("No",'2_all_summary'!F879)),4,3))</f>
        <v>4</v>
      </c>
    </row>
    <row r="881" spans="7:10" x14ac:dyDescent="0.3">
      <c r="G881" s="41"/>
      <c r="H881" s="41" t="str">
        <f>'2_all_summary'!D880</f>
        <v>A Bayesian belief network model for community-based coastal resource management in the Kei Islands, Indonesia</v>
      </c>
      <c r="I881" s="41" t="str">
        <f>'2_all_summary'!E880</f>
        <v>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Â© 2016 by the author(s).</v>
      </c>
      <c r="J881" s="41">
        <f>IF(ISNUMBER(SEARCH("Yes",'2_all_summary'!$H880)),IF(ISNUMBER(SEARCH("Yes",'2_all_summary'!F880)),1,2),IF(ISNUMBER(SEARCH("No",'2_all_summary'!F880)),4,3))</f>
        <v>4</v>
      </c>
    </row>
    <row r="882" spans="7:10" x14ac:dyDescent="0.3">
      <c r="G882" s="41"/>
      <c r="H882" s="41" t="str">
        <f>'2_all_summary'!D881</f>
        <v>Techniques for education in community medicine</v>
      </c>
      <c r="I882" s="41" t="str">
        <f>'2_all_summary'!E881</f>
        <v>The term "Community Medicine" is used to refer to practicing medicine in thecommunity, to public health efforts, or to medical practice that incorporates public healthconcepts and an understanding of the patients' community (Fisher, 2003; Plescia, Konen &amp; Lincourt, 2002; Ricketts, 1973). This chapter addresses the last definition. The field ofpediatrics has a similar definition for community medicine. The American Academy ofPediatrics (AAP) defines "Community Pediatrics" as "a synthesis of clinical practice andpublic health principles directed toward providing health care to a given child andpromoting the health of all children within the context of the family, school, andcommunity (Rushton, 2005, pp1092)."We are becoming progressively more aware of how community and socioeconomicfactors impact health (Wood, 2003; Social Deteminants of Health, 2009). In response,there is increased recognition of the need to train medical students and residents inCommunity Medicine by medical schools, primary care residencies and primary careprofessional organizations (AAFP, 2009; Rushton, 2005). Although the Pediatric andFamily Medicine Residency Review Committees have a long history of requiringcommunity and advocacy experiences for their residents (ACGME ProgramRequirements for Graduate Medical Education in Pediatrics, 2007; ACGME ProgramRequirements for Graduate Medical Education in Family Medicine, 2007), evidenceshows that resident knowledge of their patients' communities can be poor (Northrip,Bush, Li, Marsh, Chen, &amp; Guagliardo, 2012).Multiple techniques have been studied to improve trainees understanding of theirpatients' communities and the interplay between those communities and health. These include exposure to communities through driving tours or scavenger hunts, contact withlegislators, and work with community partners (Bortot, Culberson, Modak, Becan-McBride, &amp; Neiman, 2004; Plescia et al., 2002; Solomon, Minkovitz, Grason, &amp;Carraccio, 2007), Some programs have experiences such as rotations in community-basedclinics and community-based projects (Fisher et al., 2003; Plescia, et al., 2002; Bortot etal., 2004; Shope, Bradley, &amp; Tarat, 1999) . Other strategies include Community OrientedPrimary Care, inclusion of community based multidisciplinary team members in training,and community-based residency programs or tracks (Chen, Lichtenstein, Northrip, &amp;Horn, 2010; Hufford, West, Paterniti &amp; Pan, 2009; Plescia et al., 2002). As demandsincrease to reduce health disparities and improve preventative health measures,community medicine training efforts will likely increase in the future. These educationaltechniques could be useful to programs seeking to expand their training in communitymedicine. Â© 2013 by Nova Science Publishers, Inc. All rights reserved.</v>
      </c>
      <c r="J882" s="41">
        <f>IF(ISNUMBER(SEARCH("Yes",'2_all_summary'!$H881)),IF(ISNUMBER(SEARCH("Yes",'2_all_summary'!F881)),1,2),IF(ISNUMBER(SEARCH("No",'2_all_summary'!F881)),4,3))</f>
        <v>4</v>
      </c>
    </row>
    <row r="883" spans="7:10" x14ac:dyDescent="0.3">
      <c r="G883" s="41"/>
      <c r="H883" s="41" t="str">
        <f>'2_all_summary'!D882</f>
        <v>An interdisciplinary evaluation of community-based TURF-reserves</v>
      </c>
      <c r="I883" s="41" t="str">
        <f>'2_all_summary'!E882</f>
        <v>Coastal marine ecosystems provide livelihoods for small-scale fishers and coastal communities around the world. Small-scale fisheries face great challenges since they are difficult to monitor, enforce, and manage, which may lead to overexploitation. Combining territorial use rights for fisheries (TURF) with no-take marine reserves to create TURF-reserves can improve the performance of small-scale fisheries by buffering fisheries from environmental variability and management errors, while ensuring that fishers reap the benefits of conservation investments. Since 2012, 18 old and new community-based Mexican TURFreserves gained legal recognition thanks to a regulation passed in 2012; their effectiveness has not been formally evaluated. We combine causal inference techniques and the Social- Ecological Systems framework to provide a holistic evaluation of community-based TURFreserves in three coastal communities in Mexico. We find that, overall, reserves have not yet achieved their stated goals of increasing the density of lobster and other benthic invertebrates, nor increasing lobster catches. A lack of clear ecological and socioeconomic effects likely results from a combination of factors. First, some of these reserves might be too young for the effects to show (reserves were 6-10 years old). Second, the reserves are not large enough to protect mobile species, like lobster. Third, variable and extreme oceanographic conditions have impacted harvested populations. Fourth, local fisheries are already well managed, and while reserves may protect populations within its boundaries, it is unlikely that reserves might have a detectable effect in catches. However, even small reserves are expected to provide benefits for sedentary invertebrates over longer time frames, with continued protection. These reserves may provide a foundation for establishing additional, larger marine reserves needed to effectively conserve mobile species. Â© 2019 VillaseÃ±or-Derbez et al.</v>
      </c>
      <c r="J883" s="41">
        <f>IF(ISNUMBER(SEARCH("Yes",'2_all_summary'!$H882)),IF(ISNUMBER(SEARCH("Yes",'2_all_summary'!F882)),1,2),IF(ISNUMBER(SEARCH("No",'2_all_summary'!F882)),4,3))</f>
        <v>4</v>
      </c>
    </row>
    <row r="884" spans="7:10" x14ac:dyDescent="0.3">
      <c r="G884" s="41"/>
      <c r="H884" s="41" t="str">
        <f>'2_all_summary'!D883</f>
        <v>Population dynamics of roundjaw bonefish Albula glossodonta at a remote coralline Atoll inform community-based management in an artisanal fishery</v>
      </c>
      <c r="I884" s="41" t="str">
        <f>'2_all_summary'!E883</f>
        <v>Fisheries management requires knowledge on the population dynamics of exploited stocks. To that end, the present study used a markâ€“recapture approach to characterise the population demographics of roundjaw bonefish Albula glossodonta (ForsskÃ¥l) and their interaction with a data-limited fishery on Anaa Atoll in the Tuamotu Archipelago of French Polynesia. Over the course of the study, 2,509 bonefish were tagged and 12.3% were recaptured. The Lâˆž of bonefish was estimated at 71Â cm fork length (FL) with a K of 0.17, based on changes in FL between capture events. Artisanal fish traps located in the migratory corridors of the atoll accounted for 94% of recaptures and these movements occurred during the waning moon. Fishing mortality increased as bonefish reach sexual maturity, recruiting to the trap fishery at age 4 with the onset of spawning behaviour. Bonefish abundance between ages 3 and 5 was estimated to be 29,079 individuals. This case study demonstrated the utility of markâ€“recapture in filling knowledge gaps that impede the management of data-limited fisheries. Ultimately, these results supported the creation of an Educational Managed Marine Area and the resurgence of rahui (seasonal closure) to manage this fishery. Â© 2019 John Wiley &amp; Sons Ltd</v>
      </c>
      <c r="J884" s="41">
        <f>IF(ISNUMBER(SEARCH("Yes",'2_all_summary'!$H883)),IF(ISNUMBER(SEARCH("Yes",'2_all_summary'!F883)),1,2),IF(ISNUMBER(SEARCH("No",'2_all_summary'!F883)),4,3))</f>
        <v>4</v>
      </c>
    </row>
    <row r="885" spans="7:10" x14ac:dyDescent="0.3">
      <c r="G885" s="41"/>
      <c r="H885" s="41" t="str">
        <f>'2_all_summary'!D884</f>
        <v>Promoting Sustainable Smallholder Aquaculture Productivity Through Landscape and Seascape Aquapark Models: A Case Study of Busia County, Kenya</v>
      </c>
      <c r="I885" s="41" t="str">
        <f>'2_all_summary'!E884</f>
        <v>The dwindling capture fisheries has triggered an increase in Kenya's annual fish demand deficit, currently estimated at 553,000 MT. With the adoption of sustainable policies, aquaculture can bridge and surpass this deficit. Kenya's fish farming environment is however characterized by its highly fragmented production farms, which limit the dynamism and technical change needed to commercialize aquaculture. The global trend in the commercialization of food production is through the consolidation of farmlands. For example, most farms in the United States of America were also once small, but because of the policy of land consolidation, the farmlands average 1,000 acres. Over the past decade, much of Sub-Saharan African nations are experiencing a rise of 5â€“100 hectares except in Kenya, where the laws have exacerbated the situation. Amid declining agricultural productivity, farm-level efficiency and food security problems, land fragmentation is emerging as a key policy question in Kenya and is the single largest bottleneck, to aquaculture growth in Busia. A paradigm shift in the aquaculture development policy will enable aggregated production of fish under a fragmented land tenure. This study discusses the need to remodel the current fragmented and uncoordinated cluster-based smallholder aquaculture development strategy by adopting a hybrid aquapark concept. In this concept, the aggregated smallholder aquaparks are established and managed through specialized management service provision units and linked to adjacent smallholder aquaculture production clusters with a community-based coordination and support framework. The study further gives the application and socioeconomic experiences of the pilot aquapark concept of aquaculture development in Busia County. The aquapark model coupled with the deliberate establishment of aquaculture-enabling infrastructure has enhanced the efficiency, profitability, and productivity of aquaculture production. The realization of smallholder community-owned large-scale fish farms through aquaparks offers a window for dynamism and technical change necessary for the commercialization of aquaculture under a fragmented land tenure system. Copyright Â© 2022 Odende, Ogello, Iteba, Owori, Outa, Obiero, Munguti, Kyule, Kimani and Osia.</v>
      </c>
      <c r="J885" s="41">
        <f>IF(ISNUMBER(SEARCH("Yes",'2_all_summary'!$H884)),IF(ISNUMBER(SEARCH("Yes",'2_all_summary'!F884)),1,2),IF(ISNUMBER(SEARCH("No",'2_all_summary'!F884)),4,3))</f>
        <v>4</v>
      </c>
    </row>
    <row r="886" spans="7:10" x14ac:dyDescent="0.3">
      <c r="G886" s="41"/>
      <c r="H886" s="41" t="str">
        <f>'2_all_summary'!D885</f>
        <v>Developing sustainable salmon management in Willapa Bay, Washington</v>
      </c>
      <c r="I886" s="41" t="str">
        <f>'2_all_summary'!E885</f>
        <v>This article describes a communityâ€based approach to salmon restoration and management in Willapa Bay, Washington. Willapa Bay is an area rich in natural resources, historically oriented toward extraction activities, and with increasing threats to its fishery resource. Members of the community have rejected the traditional blend of agency and industry decisionâ€making control over the resource and are conducting a process that includes a diverse set of participants. The article describes the process as it nears the end of the planning phase and beginning of the implementation phase of salmon restoration. It identifies obstacles to achieving sustainable salmon management, including lack of coordination and consistency among fishery managers, limited participation by important stakeholder groups that leads to political roadblocks, and unavailability of important scientific and socioeconomic data and analysis. It also describes the longâ€term goals of consistent, adaptive, and participative salmon management in Willapa Bay. Â© 1996 Taylor and Francis Group, LLC.</v>
      </c>
      <c r="J886" s="41">
        <f>IF(ISNUMBER(SEARCH("Yes",'2_all_summary'!$H885)),IF(ISNUMBER(SEARCH("Yes",'2_all_summary'!F885)),1,2),IF(ISNUMBER(SEARCH("No",'2_all_summary'!F885)),4,3))</f>
        <v>4</v>
      </c>
    </row>
    <row r="887" spans="7:10" x14ac:dyDescent="0.3">
      <c r="G887" s="41"/>
      <c r="H887" s="41" t="str">
        <f>'2_all_summary'!D886</f>
        <v>Community-based and co-management institutions for sustainable coastal fisheries management in Southeast Asia</v>
      </c>
      <c r="I887" s="41" t="str">
        <f>'2_all_summary'!E886</f>
        <v>Fisheries experts now recognize that resource conflicts can be diminished and resources better managed when fishers and other resource stakeholders are more involved in management, and access rights are distributed more effectively and equitably. There is an increasing commitment by governments in Southeast Asia to policies and programs of decentralization and community-based management and co-management. The planning and implementation of these management systems will require the development of new legal, administrative and institutional arrangements at both national and community levels to complement contemporary political, economic, social and cultural structures. Â© 1996.</v>
      </c>
      <c r="J887" s="41">
        <f>IF(ISNUMBER(SEARCH("Yes",'2_all_summary'!$H886)),IF(ISNUMBER(SEARCH("Yes",'2_all_summary'!F886)),1,2),IF(ISNUMBER(SEARCH("No",'2_all_summary'!F886)),4,3))</f>
        <v>4</v>
      </c>
    </row>
    <row r="888" spans="7:10" x14ac:dyDescent="0.3">
      <c r="G888" s="41"/>
      <c r="H888" s="41" t="str">
        <f>'2_all_summary'!D887</f>
        <v>Using the Diversity, Taxonomic and Functional Attributes of a Zooplankton Community to Determine Lake Environmental Typology in the Natural Southern Boreal Lakes (QuÃ©bec, Canada)</v>
      </c>
      <c r="I888" s="41" t="str">
        <f>'2_all_summary'!E887</f>
        <v>Herein, we used zooplankton as a study model for determining how biodiversity components as well as taxonomic and functional attributes reflect lake typology in the natural southern boreal lakes. We estimated the regional and local variation in zooplankton diversity and the community structure across a set of fourteen lakes within a national park. Regional diversity (Î³ diversity) accounted for 40 species including 20 rotifers, 10 cladocerans and 8 copepods. Local diversity (Î± diversity) averaged 15 species per lake. Spatial variation in Î² diversity was inversely related to spatial variation in Î± diversity. Inter-lake variation in zooplankton communities based on taxonomy, functional traits and biotic indices was explained by two major limnological gradients: namely lake trophic status and fish community. The community structure reflected a gradient of rotifer to calanoid copepod dominance in response to trophic status. Several key species of rotifers (Kellicottia longispina and Conochilus unicornis) and of small (Bosmina and Diaphanosoma birgei) or large (Daphnia catawba and Holopedium gibberum cf glacialis) cladocerans were good indicators of lake zooplankton typology, as in other boreal lakes. We distinguished two main groups of lakes: (1) oligotrophic lakes inhabited by brook trout and dominated by the calanoid copepods and (2) mesotrophic lakes inhabited by northern pike and dominated by rotifers. Overall, our study can help managers better define monitoring and conservation strategies for lake ecosystems in natural parks. Â© 2022 by the authors. Licensee MDPI, Basel, Switzerland.</v>
      </c>
      <c r="J888" s="41">
        <f>IF(ISNUMBER(SEARCH("Yes",'2_all_summary'!$H887)),IF(ISNUMBER(SEARCH("Yes",'2_all_summary'!F887)),1,2),IF(ISNUMBER(SEARCH("No",'2_all_summary'!F887)),4,3))</f>
        <v>4</v>
      </c>
    </row>
    <row r="889" spans="7:10" x14ac:dyDescent="0.3">
      <c r="G889" s="41"/>
      <c r="H889" s="41" t="str">
        <f>'2_all_summary'!D888</f>
        <v>Maritime claims and management rights of indigenous peoples: Rising tides in the Pacific and Northern Waters</v>
      </c>
      <c r="I889" s="41" t="str">
        <f>'2_all_summary'!E888</f>
        <v>This paper surveys the rising tide of indigenous peoples' claims to marine resources throughout the Pacific and Northern Waters. Described are claims and gains by Maoris in New Zealand, Torres Strait Islanders in Australia, Hawaiians and northwest US Native Americans in the United States, Haida, Alaska Inuit, Canadian Inuit, and Greenlanders. Almost all these groups have (re)gained rights to traditional uses of marine resources and some have achieved the right to be consulted regarding marine resource management decisions. More needs to be, and will be accomplished. The extension of coastal state resiurce jurisdiction into the marine sphere and the attendant management responsibilities provide a creative context for forging new accommodations between national governments and coastal indigenous groups. Concepts that indigenous groups could use to bolster arguments and strategies to achieve further gains include international human rights principles, internal application of law of the sea principles, the conservation benefits of community-based marine resource management, and demilitarization-denuclearization. Â© 1989.</v>
      </c>
      <c r="J889" s="41">
        <f>IF(ISNUMBER(SEARCH("Yes",'2_all_summary'!$H888)),IF(ISNUMBER(SEARCH("Yes",'2_all_summary'!F888)),1,2),IF(ISNUMBER(SEARCH("No",'2_all_summary'!F888)),4,3))</f>
        <v>4</v>
      </c>
    </row>
    <row r="890" spans="7:10" x14ac:dyDescent="0.3">
      <c r="G890" s="41"/>
      <c r="H890" s="41" t="str">
        <f>'2_all_summary'!D889</f>
        <v>Lessons in co-management from beach seine and lobster fisheries in Grenada</v>
      </c>
      <c r="I890" s="41" t="str">
        <f>'2_all_summary'!E889</f>
        <v>The beach seine fishery for small coastal pelagic fish at Gouyave and the spiny lobster fishery at Sauteurs were two Grenada coastal co-management initiatives under the Caribbean Coastal Co-management Guidelines Project. This project, implemented by the Caribbean Conservation Association (CCA) from 2001 to 2003, aimed at identifying and promoting the conditions for successful coastal co-management in the Caribbean. The lobster study provided lessons on interactions among government stakeholders, and between them and fishers, where a co-management solution to conflict over irresponsible and illegal fishing was sought. Lessons from the beach seine study focused on why fishers wished to propose formal legal procedures based on traditional fishing rules as an alternative to customary, community-based management measures for resolving conflicts. This paper illustrates the challenges of introducing coastal resource co-management in the Caribbean, using as example the lobster fishery in Grenada. Guidelines for enhancing the chances of successful co-management are presented and emphasis is placed on promoting comprehensive capacity building. Â© 2007 Elsevier B.V. All rights reserved.</v>
      </c>
      <c r="J890" s="41">
        <f>IF(ISNUMBER(SEARCH("Yes",'2_all_summary'!$H889)),IF(ISNUMBER(SEARCH("Yes",'2_all_summary'!F889)),1,2),IF(ISNUMBER(SEARCH("No",'2_all_summary'!F889)),4,3))</f>
        <v>4</v>
      </c>
    </row>
    <row r="891" spans="7:10" x14ac:dyDescent="0.3">
      <c r="G891" s="41"/>
      <c r="H891" s="41" t="str">
        <f>'2_all_summary'!D890</f>
        <v>Applying a ridge-to-reef framework to support watershed, water quality, and community-based fisheries management in American Samoa</v>
      </c>
      <c r="I891" s="41" t="str">
        <f>'2_all_summary'!E890</f>
        <v>Water quality and fisheries exploitation are localized, chronic stressors that impact coral reef condition and resilience. Yet, quantifying the relative contribution of individual stressors and evaluating the degree of human impact to any particular reef are difficult due to the inherent variation in biological assemblages that exists across and within island scales. We developed a framework to first account for island-scale variation in biological assemblages, and then evaluate the condition of 26 reefs adjacent to watersheds in Tutuila, American Samoa. Water quality data collected over 1Â year were first linked with watershed characteristics such as land use and human population. Dissolved inorganic nitrogen (DIN) concentrations were best predicted by total human population and disturbed land for watersheds with over 200 humans kmâˆ’2, providing a predictive threshold for DIN enrichment attributed to human populations. Coral reef assemblages were next partitioned into three distinct reeftypes to account for inherent variation in biological assemblages and isolate upon local stressors. Regression models suggested that watershed characteristics linked with DIN and fishing access best predicted ecological condition scores, but their influences differed. Relationships were weakest between coral assemblages and watershed-based proxies of DIN, and strongest between fish assemblages and distances to boat harbors and wave energy (i.e., accessibility). While we did not explicitly address the potential recursivity between fish and coral assemblages, there was a weak overall correlation between these ecological condition scores. Instead, the more complex, recursive nature between reef fish and habitats was discussed with respect to bottom-up and top-down processes, and several ongoing studies that can better help address this topic into the future were identified. The framework used here showed the spatial variation of stressor influence, and the specific assemblage attributes influenced by natural and anthropogenic drivers which aims to guide a local ridge-to-reef management strategy. Â© 2019, Springer-Verlag GmbH Germany, part of Springer Nature.</v>
      </c>
      <c r="J891" s="41">
        <f>IF(ISNUMBER(SEARCH("Yes",'2_all_summary'!$H890)),IF(ISNUMBER(SEARCH("Yes",'2_all_summary'!F890)),1,2),IF(ISNUMBER(SEARCH("No",'2_all_summary'!F890)),4,3))</f>
        <v>4</v>
      </c>
    </row>
    <row r="892" spans="7:10" x14ac:dyDescent="0.3">
      <c r="G892" s="41"/>
      <c r="H892" s="41" t="str">
        <f>'2_all_summary'!D891</f>
        <v>Power from the people: A documentation of non-governmental organizations' experience in community-based coastal resource management in the Philippines</v>
      </c>
      <c r="I892" s="41" t="str">
        <f>'2_all_summary'!E891</f>
        <v>Community-based coastal resource management projects facilitated by non-governmental organizations (NGOs) in the Philippines have explored approaches to decrease poverty-driven over-exploitation of coastal resources. There has been little reporting and analysis of such activities until recently. Nine case studies have recently been published and this paper presents a brief summary of these, along with an analysis of the trends and themes identified. Though diverse and covering the Philippines from Mindanao to Luzon, the case studies highlight the value of community commitment and participation in decisions regarding, and in the implementation of, resource management in ways that consider not only the bio-physical aspects of resource management but the social, economic and legal implications. Experience in working with local government has been both successful and limited. Successful projects raise hopes for further progress through education and organization of communities to improve livelihoods and protect coastal resources.</v>
      </c>
      <c r="J892" s="41">
        <f>IF(ISNUMBER(SEARCH("Yes",'2_all_summary'!$H891)),IF(ISNUMBER(SEARCH("Yes",'2_all_summary'!F891)),1,2),IF(ISNUMBER(SEARCH("No",'2_all_summary'!F891)),4,3))</f>
        <v>4</v>
      </c>
    </row>
    <row r="893" spans="7:10" x14ac:dyDescent="0.3">
      <c r="G893" s="41"/>
      <c r="H893" s="41" t="str">
        <f>'2_all_summary'!D892</f>
        <v>Vulnerable people, vulnerable resources? Exploring the relationship between peopleâ€™s vulnerability and the sustainability of community-managed natural resources</v>
      </c>
      <c r="I893" s="41" t="str">
        <f>'2_all_summary'!E892</f>
        <v>Participatory approaches to the management of common-pool resources (CPRs) are built on the premise that resource-users are dependent on the productivity of the resource and therefore have the incentive to act as resource stewards if empowered to do so. Yet many CPR users have only temporary interest in using the resources. Moreover, they are vulnerable to a range of stressors and risks unrelated to resource access and sustainability concerns. Both of these may undermine such incentives. Furthermore, discounting theory posits that high vulnerability shortens time horizons so that vulnerable CPR users might be expected to heavily discount future benefits from resource conservation. We present an ethnographic study carried out in two communities on Lake Victoria, Uganda, where fisher folk face a range of elevated risks to health and security. These immediate risks undermine participatory fishery management but this does not necessarily indicate inherently short time-horizons; for many, fishing and fish-trading are not perceived as a life-long occupation but as a means to generate capital for investment in other businesses. Thus, whether they are vulnerable or not, it cannot simply be assumed that current CPR users will have a long-term interest in participating in resource management. Incentivizing participation in CPR management for long-term sustainability may have to address both peopleâ€™s wider vulnerabilities and aspirations. Â© 2014 The Author(s). Published by Routledge.</v>
      </c>
      <c r="J893" s="41">
        <f>IF(ISNUMBER(SEARCH("Yes",'2_all_summary'!$H892)),IF(ISNUMBER(SEARCH("Yes",'2_all_summary'!F892)),1,2),IF(ISNUMBER(SEARCH("No",'2_all_summary'!F892)),4,3))</f>
        <v>4</v>
      </c>
    </row>
    <row r="894" spans="7:10" x14ac:dyDescent="0.3">
      <c r="G894" s="41"/>
      <c r="H894" s="41" t="str">
        <f>'2_all_summary'!D893</f>
        <v>Fishery co-management: A practical handbook</v>
      </c>
      <c r="I894" s="41" t="str">
        <f>'2_all_summary'!E893</f>
        <v>During the last decade, there has been a shift in the governance and management of fisheries to a broader approach that recognizes the participation of fishers, local stewardship, and shared decision-making. Through this process, fishers are empowered to become active members of the management team, balancing rights and responsibilities, and working in partnership with government. This approach is called co-management. This handbook describes the process of community-based co-management from its beginning, through implementation, to turnover to the community. It provides ideas, methods, techniques, activities, checklists, examples, questions and indicators for the planning and implementing of a process of community-based co-management. It focuses on small-scale fisheries (freshwater, floodplain, estuarine, or marine) in developing countries, but is also relevant to small-scale fisheries in developed countries and to the management of other coastal resources (such as coral reefs, mangroves, sea grass, and wetlands). This handbook will be of significant interest to resource managers, practitioners, academics and students of small-scale fisheries. Â© International Development Research Centre 2006. All rights reserved.</v>
      </c>
      <c r="J894" s="41">
        <f>IF(ISNUMBER(SEARCH("Yes",'2_all_summary'!$H893)),IF(ISNUMBER(SEARCH("Yes",'2_all_summary'!F893)),1,2),IF(ISNUMBER(SEARCH("No",'2_all_summary'!F893)),4,3))</f>
        <v>4</v>
      </c>
    </row>
    <row r="895" spans="7:10" x14ac:dyDescent="0.3">
      <c r="G895" s="41"/>
      <c r="H895" s="41" t="str">
        <f>'2_all_summary'!D894</f>
        <v>Community fishery resources management on malalison island, philippines: R and d framework, interventions, and policy implications</v>
      </c>
      <c r="I895" s="41" t="str">
        <f>'2_all_summary'!E894</f>
        <v>In 1991, the Aquaculture Department of the Southeast Asian Fisheries Development Center launched a community-based fishery resources management project on Malalison Island, in central Philippines, to help conserve the countryâ€™s marine resources and to help the fisherfolk rise above their poverty. The eight-year project integrated various disciplines in biology, economics, sociology, public administration, and engineering in its study of fishery resources and fishing communities and in evolving intervention strategies for resource conservation and management, and for community development. The projectâ€™s most important accomplishment was the inculcation among the fisherfolk of the importance of resource conservation and management. The most important lesson learned was that an enlightened and empowered fisherfolk could be effective managers and responsible users of fishery resources. Â© 1999 Taylor &amp; Francis.</v>
      </c>
      <c r="J895" s="41">
        <f>IF(ISNUMBER(SEARCH("Yes",'2_all_summary'!$H894)),IF(ISNUMBER(SEARCH("Yes",'2_all_summary'!F894)),1,2),IF(ISNUMBER(SEARCH("No",'2_all_summary'!F894)),4,3))</f>
        <v>4</v>
      </c>
    </row>
    <row r="896" spans="7:10" x14ac:dyDescent="0.3">
      <c r="G896" s="41"/>
      <c r="H896" s="41" t="str">
        <f>'2_all_summary'!D895</f>
        <v>Community organizing theory and practice : Conservative trends, oppositional alternatives</v>
      </c>
      <c r="I896" s="41" t="str">
        <f>'2_all_summary'!E895</f>
        <v>ACORN is an example of an organization that is working against the current. It has over many years sustained its stance as an organization that contests inequalities, and it mobilizes through its organizations people directly affected to struggle against those inequalities. It is part of a minority of community organizations that have continued in this tradition. In contrast, many community-based efforts have abandoned these traditions, learned to accommodate to the changing context, and as a consequence have become depoliticized, highly professional service providers and local developers, supported in these roles by government and private foundations. Some readers may not even consider such work as community organizing, for these groups stand outside the major neo- Alinskyite networks and related smaller efforts (Fisher 1994). But they do include such community-based efforts as social service providers, community development corporations, economic development initiatives, and the like, which are most vulnerable and open to corporatized funding pressures. Nevertheless, even the large community organizing networks are affected by pressures of moderation and incorporation. In this chapter, we will examine some of these transitions, present and critique some of the ideas that have supported it, and then look comparatively at alternative organizing practices that help efforts sustain their challenges to the wider contemporary political economy and its moderating pressures on progressive social change organizations. This study argues that most community-based efforts have adapted to the moderating pressures of our constrained context for social change. An emphasis on "the bottom line," building "partnerships" with local businesses and corporations, developing "relationships," and focusing on "community assets" has narrowed conceptions of community activism, for example, squeezing out conflict models from the community orga nizer's arsenal of strategies and tactics. Moreover, most contemporary models of community building and development focus exclusively on the local internal community, not the economic, political, and social decisions that rest outside the community and create community needs and concerns. There is a greater emphasis on social consensus, as opposed to conflict, and service provision as opposed to action. In our previous work, we have analyzed the growing moderation of community organizing and development in the current neoliberal context (Fisher and Shragge 2000; DeFilippis, Fisher, and Shragge 2006). Others have come to similar conclusions. For example, Saegert (2006) argues that in contrast to older models of community activism, the newer approaches emphasize "relationships, coalitions, and consensus building and voluntary, often entrepreneurial action. . . . Community building added a human, relational and civic component. . . . Unlike power organizing, it emphasized cooperation, mutual gain among different sectors of society" (275). In her critical discussion, she elaborates: "Community builders downplay differences in self or group interest and structural and historical factors that create and maintain economic and political inequality. . . . They seek to nurture a broad range of overlapping social networks within which different combinations of individuals and organizations can reach a consensus about the achievement of particular goals" (279). In their discussion of Community Development Corporations (CDCs), Gittell and Vidal (1998) argue that local organizations have disengaged from fighting at the national level and focused on local politics in order to achieve concrete and sustainable outcomes. Their definition of resident commitment includes "commonly described measures of social capital, such as loyalty to community, and levels of trust and cooperation among residents" (24-25). Certainly, there are positive results and progressive adaptations to the pressures of moderation (Saegert, Thompson, and Warren 2001), but the corporatization of the nonprofit world has reached deeply into the CBO (community-based organization) sector, and none are immune to its pressures (Fabricant and Fisher 2002). Â© 2009 by Vanderbilt University Press. All rights reserved.</v>
      </c>
      <c r="J896" s="41">
        <f>IF(ISNUMBER(SEARCH("Yes",'2_all_summary'!$H895)),IF(ISNUMBER(SEARCH("Yes",'2_all_summary'!F895)),1,2),IF(ISNUMBER(SEARCH("No",'2_all_summary'!F895)),4,3))</f>
        <v>4</v>
      </c>
    </row>
    <row r="897" spans="7:10" x14ac:dyDescent="0.3">
      <c r="G897" s="41"/>
      <c r="H897" s="41" t="str">
        <f>'2_all_summary'!D896</f>
        <v>Enhancing science and technology through coastal damage management model</v>
      </c>
      <c r="I897" s="41" t="str">
        <f>'2_all_summary'!E896</f>
        <v>-This research was conducted in North Coastalof Buleleng Regency Bali Province, for two years. The second year, aims to assess: (1) how the refinement of conceptual model of community-based management of coastal damage, and (2) evaluation of the conceptual model of community-based management of coastal damage. Based on population distribution in district that has a beach, then selected three representative Buleleng Regency, there isin West Bulelengis taken samples in Seririt District, in Central Buleleng represented by Buleleng District and in Eastern Bulelengis Kubutambahan District. Three areas were selected purposively with consideration that the beaches in the area most damaged either due by coastal erosion and human intervention in the utilization of resources in the northern coastal areas of Bali. The data collected in this study included primary data and secondary data, collected using a data collection instrument. Data analysis was conducted using qualitative descriptive analysis. The results showed: (1) improvement of the conceptual model of management of shore-based damage society by parameter geology, geomorphology, soil and vegetation, as well as the human component, (2) Evaluation of the management model of damage to the coast can be put in the form of real programs as the flagship program, planned and a strong commitment. The form of the program is improving the welfare of coastal communities, improving the quality of human resources and improvement of science and technology as well as business development and industrial marine fisheries. In relationship with the resources on the coast, coastal communities role was importantin coastal protection efforts for sustainability of economic activities of coastal communities. Â© 2019, Institute of Advanced Scientific Research, Inc.. All rights reserved.</v>
      </c>
      <c r="J897" s="41">
        <f>IF(ISNUMBER(SEARCH("Yes",'2_all_summary'!$H896)),IF(ISNUMBER(SEARCH("Yes",'2_all_summary'!F896)),1,2),IF(ISNUMBER(SEARCH("No",'2_all_summary'!F896)),4,3))</f>
        <v>4</v>
      </c>
    </row>
    <row r="898" spans="7:10" x14ac:dyDescent="0.3">
      <c r="G898" s="41"/>
      <c r="H898" s="41" t="str">
        <f>'2_all_summary'!D897</f>
        <v>Methodological rigour in assessing participatory development</v>
      </c>
      <c r="I898" s="41" t="str">
        <f>'2_all_summary'!E897</f>
        <v>There have been few rigorous assessments of the effectiveness of participatory processes for natural resource management. In Bangladesh an approach known as Participatory Action Plan Development (PAPD) has been developed and applied. By combining problem identification and solution analysis by separate stakeholder groups with plenary sessions it is claimed to result in consensus and more effective community based management. Methodological issues in assessing the effectiveness of such development are discussed and good practice illustrated. Under the same project there were sites where PAPD had been used and others without its use so a comparative assessment could be made. However, for an appropriate assessment it is important to identify clear testable hypotheses regarding the expected benefits, appropriate measures, and other factors which may affect or confound the outcome. The paper illustrates how participatory assessment involving both individual opinions and focus groups can be systematically recorded, quantified and used with other data in statistical analysis. By using statistical modelling methods at an appropriate level of aggregation and controlling for other factors, benefits from PAPD were found to be significant. The systematic approaches and practices recommended from this example can be applied in similar situations to test the effectiveness of participatory processes using participatory assessments. Â© 2006 Elsevier Ltd. All rights reserved.</v>
      </c>
      <c r="J898" s="41">
        <f>IF(ISNUMBER(SEARCH("Yes",'2_all_summary'!$H897)),IF(ISNUMBER(SEARCH("Yes",'2_all_summary'!F897)),1,2),IF(ISNUMBER(SEARCH("No",'2_all_summary'!F897)),4,3))</f>
        <v>4</v>
      </c>
    </row>
    <row r="899" spans="7:10" x14ac:dyDescent="0.3">
      <c r="G899" s="41"/>
      <c r="H899" s="41" t="str">
        <f>'2_all_summary'!D898</f>
        <v>Assessment of fish landed by artisanal fishers in Imo River at Owerri-Nta, Abia State, Nigeria</v>
      </c>
      <c r="I899" s="41" t="str">
        <f>'2_all_summary'!E898</f>
        <v>Assessment of fish landing by artisanal fishers in Imo River at Owerri-Nta was conducted from January-December, 2013, using statistical frame survey and catch assessment survey. Seven fish families made up nine fish species, with their local names, were recorded. The fish species Tilapia zillii, a cichlid was the most dominant with a total value of 3,342 and 22.87% in terms of numbers and percentage abundance respectively. The Chrysichthys nigrodigitatus, with 13.08% percentage abundance, was the species of the highest market value. Thirty-six artisanal fishers (all part time) with fourteen canoes, using gill nets, cast nets, basket traps, drum traps, hook and line set and Malian trap as fishing gears were recorded in the river with a total catch of 14,611 in terms of numbers and a mean catch of 43 fishes/canoe. Based on the catch composition, the river was productive and comparable with other smaller but productive Nigeria Rivers, reservoirs and lakes. The Monitoring, Control and Surveillance (MCS) system was suggested for management consideration, with emphasis on registration of fishers and their fishing equipment, enforcement of minimum mesh size of 3 inch and establishment of community based cooperative scheme. It was also suggested that the river be stocked with some commercially important species to improve the fishery situation of the study area. Â© 2015 Academic Journals Inc.</v>
      </c>
      <c r="J899" s="41">
        <f>IF(ISNUMBER(SEARCH("Yes",'2_all_summary'!$H898)),IF(ISNUMBER(SEARCH("Yes",'2_all_summary'!F898)),1,2),IF(ISNUMBER(SEARCH("No",'2_all_summary'!F898)),4,3))</f>
        <v>4</v>
      </c>
    </row>
    <row r="900" spans="7:10" x14ac:dyDescent="0.3">
      <c r="G900" s="41"/>
      <c r="H900" s="41" t="str">
        <f>'2_all_summary'!D899</f>
        <v>Insights in public health: Community strengthening through canoe culture: Ho'omana'o Mau as method and metaphor</v>
      </c>
      <c r="I900" s="41" t="str">
        <f>'2_all_summary'!E899</f>
        <v>Historical trauma occurs across generations and is evidenced by indigenous disparities. Efforts made to address this issue commonly utilize European ethnocentric methods. Rather, a community-based approach should be used to empower indigenous communities. God's Country Waimanalo (GCW) is a grassroots organization developed by Native Hawaiians for Native Hawaiians. Its wa'a (canoe) project, Ho'omana'o Mau (everlasting memories; abbreviated Ho'o) is meant to perpetuate pre-colonial Hawaiian practices by educating Native Hawaiian communities and its partners through hands on experience. Since 2012, GCW has opened its wa'a curricula to educators, counselors, and students from the University of Hawai'i at Manoa, Queen Lili'uokalani Children's Center, Alu Like, Hina Mauka, and the Youth Correctional Facility and contributed to Waimanalo based events such as funeral ash scattering and the papio fishing tournament. As metaphor, Ho'o is viewed as the catalyst to engage the next generation of Hawaiians to remember where they descend from, the lineage of chiefs and royalty, while establishing a solid foundation of independence and enhancing their ability to become self-sustaining. As a method, Ho'o is viewed as a classroom, a hands-on learning environment, and an ocean vessel, assembled according to traditional Hawaiian knowledge. Through this knowledge and practice, both indigenous and non-indigenous communities can work together in empowering Native Hawaiians to overcome historical trauma and reduce health disparities.</v>
      </c>
      <c r="J900" s="41">
        <f>IF(ISNUMBER(SEARCH("Yes",'2_all_summary'!$H899)),IF(ISNUMBER(SEARCH("Yes",'2_all_summary'!F899)),1,2),IF(ISNUMBER(SEARCH("No",'2_all_summary'!F899)),4,3))</f>
        <v>4</v>
      </c>
    </row>
    <row r="901" spans="7:10" x14ac:dyDescent="0.3">
      <c r="G901" s="41"/>
      <c r="H901" s="41" t="str">
        <f>'2_all_summary'!D900</f>
        <v>Community science: A typology and its implications for governance of social-ecological systems</v>
      </c>
      <c r="I901" s="41" t="str">
        <f>'2_all_summary'!E900</f>
        <v>There is an increasing recognition globally of the role to be played by community science â€“scientific research and monitoring driven and controlled by local communities, and characterized by place-based knowledge, social learning, collective action and empowerment. In particular, community science can support social-ecological system transformation, and help in achieving better â€˜fitâ€™ between ecological systems and governance, at local and higher levels of decision making. This paper draws on three examples of communities as central actors in the process of knowledge co-production to present a typology of community science, and to deduce a set of key principles/conditions for success. The typology involves three social learning models in which the community acquires scientific knowledge by (1) engaging with external bodies, (2) drawing on internal volunteer scientific expertise, and/or (3) hiring (or contracting) in-house professional scientific expertise. All of these models share the key characteristic that the local community decides with whom they wish to engage, and in each case, social learning is fundamental. Some conditions that facilitate community science include: community-driven and community-control; flexibility across leadership models; connection to place and collective values; empowerment, agency and collective action; credible trust; local knowledge; and links to governance. Community science is not a panacea for effecting change at the local level, and there is need for critical assessment of how it can help to fill governance gaps. Nevertheless, a considerable body of experience globally illustrates how local communities are drawing effectively on community science for better conservation and livelihood outcomes, in a manner compatible with broader trends toward ecosystem-based management and local stewardship. Â© 2020 The Authors</v>
      </c>
      <c r="J901" s="41">
        <f>IF(ISNUMBER(SEARCH("Yes",'2_all_summary'!$H900)),IF(ISNUMBER(SEARCH("Yes",'2_all_summary'!F900)),1,2),IF(ISNUMBER(SEARCH("No",'2_all_summary'!F900)),4,3))</f>
        <v>1</v>
      </c>
    </row>
    <row r="902" spans="7:10" x14ac:dyDescent="0.3">
      <c r="G902" s="41"/>
      <c r="H902" s="41" t="str">
        <f>'2_all_summary'!D901</f>
        <v>The Okavango: Whose Delta is it?</v>
      </c>
      <c r="I902" s="41" t="str">
        <f>'2_all_summary'!E901</f>
        <v>The Okavango Delta is amongst the largest Ramsar sites (http://www.ramsar.org/sitelist.pdf) in the world and an important wetland for community livelihoods, conservation and tourism in Botswana. Over the years, the utilization of the delta has shifted from communal use to state control, with an increased use for conservation and tourism. This increased use for conservation and tourism has manifested in the physical expansion of the conservation area - Moremi Game Reserve and the formation of Wildlife Management Areas (WMAs) around the reserve, whose primary land use is wildlife utilization. The expansion of the conservation area has translated into several practical matters, including expansion of the area for non-hunting activities or photographic areas. The livelihoods of local communities of the Okavango delta who depended on fishing, hunter-gathering, livestock rearing, rain-fed agriculture and flood recession farming have been negatively affected by the expansion of conservation and tourism in the delta. The livelihoods alternatives in the form of Community Based Natural Resource Management (CBNRM) and tourism have not provided substitutes for the people as the communities are still reliant on the same old livelihood sources as in the past, albeit within smaller and restricted areas. This paper explores the ownership of the natural resources within the Okavango Delta. It asks and attempts to answer the following questions: Who owns and controls the use of the land? Who has access to other resources there in? Who makes the decisions on how the delta resources should be managed and used? Who benefits from the delta resources? We argue firstly that ownership of the delta as defined by legal parameters and demonstrated in natural resource management practice is vested on government. Secondly, government, after assuming ownership of the delta continues to sell its stake to the international community, at the expense of local ownership and access to resources. We conclude that in the process the ability of local communities to source a livelihood out of the delta as they previously used to, is compromised. This we argue works against the goal of sustainable development for improved livelihoods as proclaimed in government policy documents. Â© 2009 Elsevier Ltd. All rights reserved.</v>
      </c>
      <c r="J902" s="41">
        <f>IF(ISNUMBER(SEARCH("Yes",'2_all_summary'!$H901)),IF(ISNUMBER(SEARCH("Yes",'2_all_summary'!F901)),1,2),IF(ISNUMBER(SEARCH("No",'2_all_summary'!F901)),4,3))</f>
        <v>4</v>
      </c>
    </row>
    <row r="903" spans="7:10" x14ac:dyDescent="0.3">
      <c r="G903" s="41"/>
      <c r="H903" s="41" t="str">
        <f>'2_all_summary'!D902</f>
        <v>Conflict and collective action in Tonle Sap fisheries: adapting governance to support community livelihoods</v>
      </c>
      <c r="I903" s="41" t="str">
        <f>'2_all_summary'!E902</f>
        <v>This paper presents the results of action research conducted from 2009 to 2015 on the dynamics of resource conflict concerning fisheries and livelihoods in the Tonle Sap Lake, as well as the institutional context and strategies for institutional adaptation to address such conflicts equitably. Over the past 15 years, Cambodia has made significant advances in building the policy framework, regulations and institutions to support community-based fisheries management and increase the sector's contribution to the rural economy. However, fundamental challenges of increased resource conflict and loss of livelihoods by the most vulnerable remain. Key sources of conflict include destructive and illegal fishing practices, clearing of flooded forests, competing uses of land and water, and overlapping resource claims. Addressing these challenges requires collective action by all key actors: local fishers, the private sector, civil society, development partners, and government from the local to the national level. We identify and elaborate upon four governance priorities: (1) clarify roles and responsibilities in fisheries management; (2) link civil society and government efforts in law enforcement; (3) strengthen partnerships for livelihoods development; and (4) integrate fisheries management into decentralised development planning. Â© 2017 The Authors. Natural Resources Forum Â© 2017 United Nations</v>
      </c>
      <c r="J903" s="41">
        <f>IF(ISNUMBER(SEARCH("Yes",'2_all_summary'!$H902)),IF(ISNUMBER(SEARCH("Yes",'2_all_summary'!F902)),1,2),IF(ISNUMBER(SEARCH("No",'2_all_summary'!F902)),4,3))</f>
        <v>4</v>
      </c>
    </row>
    <row r="904" spans="7:10" x14ac:dyDescent="0.3">
      <c r="G904" s="41"/>
      <c r="H904" s="41" t="str">
        <f>'2_all_summary'!D903</f>
        <v>Community-based conservation results in the recovery of reef fish spawning aggregations in the Coral Triangle</v>
      </c>
      <c r="I904" s="41" t="str">
        <f>'2_all_summary'!E903</f>
        <v>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&amp;lt;0.5km2), they will rarely provide protection to large mobile fishes. An exception to this limitation may exist when community-based MPAs are established to protect small sites where vital processes occur, such as fish spawning aggregations (FSAs). To test the effectiveness of small (0.1-0.2km2)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Â© 2011 Elsevier Ltd.</v>
      </c>
      <c r="J904" s="41">
        <f>IF(ISNUMBER(SEARCH("Yes",'2_all_summary'!$H903)),IF(ISNUMBER(SEARCH("Yes",'2_all_summary'!F903)),1,2),IF(ISNUMBER(SEARCH("No",'2_all_summary'!F903)),4,3))</f>
        <v>1</v>
      </c>
    </row>
    <row r="905" spans="7:10" x14ac:dyDescent="0.3">
      <c r="G905" s="41"/>
      <c r="H905" s="41" t="str">
        <f>'2_all_summary'!D904</f>
        <v>Enabling conditions for community-based comanagement of marine protected areas in the United States</v>
      </c>
      <c r="I905" s="41" t="str">
        <f>'2_all_summary'!E904</f>
        <v>Comanagement is recognized, practiced, and recommended as an effective, equitable approach to place-based protection of marine resources. Despite acknowledged benefits and its potential for improved management outcomes, in the U.S., comanagement of marine protected areas (MPAs) is a relatively new approach, with limited applications. This paper reveals social, ecological and institutional conditions that enabled, or hindered, development of comanagement as an outcome of collaborative processes undertaken by community-based actors and state-based resource managers in three U.S. MPA case studies. A mixed method design, consisting of a literature review, in-depth interviews and document analysis was used to analyze MPAs in Hawaiâ€˜i, California and Florida where: (1) comanagement systems have developed between state government and community-based partners, (2) protected area boundaries and objectives are clearly defined, and, (3) marine habitat protection is a primary management objective. Eight enabling conditions were present in all three cases. Four of these conditions were consistent with preconditions identified in a published conceptual framework for comanagement arrangements synthesized from the literature and direct observations â€“ an opportunity for negotiation, a legally mandated or brokered incentive, a willingness by local users to contribute, and leadership. Four more enabling conditions emerged from this study â€“ connection to place, a capacity crisis, government willingness to partner, and a clear and just process. As managers strive to protect marine ecosystem function in the face of chronic environmental stressors and limited government support for environmental protection, applying these findings to leverage conditions that enable comanagement can help build community-based capacity to effectively manage MPAs. Â© 2020 The Authors</v>
      </c>
      <c r="J905" s="41">
        <f>IF(ISNUMBER(SEARCH("Yes",'2_all_summary'!$H904)),IF(ISNUMBER(SEARCH("Yes",'2_all_summary'!F904)),1,2),IF(ISNUMBER(SEARCH("No",'2_all_summary'!F904)),4,3))</f>
        <v>4</v>
      </c>
    </row>
    <row r="906" spans="7:10" x14ac:dyDescent="0.3">
      <c r="G906" s="41"/>
      <c r="H906" s="41" t="str">
        <f>'2_all_summary'!D905</f>
        <v>Impact of aquaculture field school on community fish farming</v>
      </c>
      <c r="I906" s="41" t="str">
        <f>'2_all_summary'!E905</f>
        <v>Community based aquaculture, a subset of the rural aquaculture, is characterised with low fish production level. Sustainable improvement of productivity levels in such resources has remained a challenge. The study adopted a novel approach of technology transfer through aquaculture field school which involves provision of technical advices and no physical inputs. The article tries to capture its impact on fish production levels and economics of community based aquaculture. The study was conducted during 2009-2012 in Khurda and Puri districts of Odisha by surveying randomly selected farmers of community ponds. Demonstration, need-based skill training, field days, workshops and field visits were organised periodically for fish farmers involved in community based aquaculture management. In order to study the impact of technical inputs, data were collected from 31 randomly selected village community ponds. Farmers provided with technical advices could improve pond management practices significantly (p&amp;lt;0.05). This included eradication of aquatic weeds, removal of weeds and predatory fishes, enhancing pond productivity, stocking fingerlings and/or yearlings, partially feeding fish with locally available feed. This has resulted in better fish production (@ 2192 kg ha-1yr-1) than pre-project period (@1081 kg ha-1yr-1). Motivational drive, need based technical advice and follow up action brought behavioral change in fish farmers for higher investment for intensification of pond management. Average expenditure in community based aquaculture rose significantly (p&amp;lt;0.05) from $40146 ha-1yr-1 to $87071 ha-1yr-1. Average net returns from community ponds at the end of the project period increased to $95068 ha-1 yr-1 against $34057 ha-1yr-1. Â© 2016 Central Marine Fisheries Research Institute. All rights reserved.</v>
      </c>
      <c r="J906" s="41">
        <f>IF(ISNUMBER(SEARCH("Yes",'2_all_summary'!$H905)),IF(ISNUMBER(SEARCH("Yes",'2_all_summary'!F905)),1,2),IF(ISNUMBER(SEARCH("No",'2_all_summary'!F905)),4,3))</f>
        <v>4</v>
      </c>
    </row>
    <row r="907" spans="7:10" x14ac:dyDescent="0.3">
      <c r="G907" s="41"/>
      <c r="H907" s="41" t="str">
        <f>'2_all_summary'!D906</f>
        <v>A randomized trial to assess retention rates using mobile phone reminders versus physical contact tracing in a potential HIV vaccine efficacy population of fishing communities around Lake Victoria, Uganda</v>
      </c>
      <c r="I907" s="41" t="str">
        <f>'2_all_summary'!E906</f>
        <v>Background: High retention (follow-up) rates improve the validity and statistical power of outcomes in longitudinal studies and the effectiveness of programs with prolonged administration of interventions. We assessed participant retention in a potential HIV vaccine trials population of fishing communities along Lake Victoria, Uganda. Methods: In a community-based individual randomized trial, 662 participants aged 15-49 years were randomized to either mobile phone or physical contact tracing reminders and followed up at months 1, 2, 3, 6, 12 and 18 post-enrolment. The visit schedules aimed at mimicking a vaccine efficacy trial representing an early interval (months 1-6) where most vaccinations would be administered and a later period of post-vaccination follow-up. The primary outcome was retention measured as the proportion of post-baseline follow up visits completed by a participant. Retention was estimated in early and later follow-up intervals, and overall for all the six follow-up visits. Adjusted differences in retention between the study arms were determined by multivariable logistic regression using StataÂ® 14. One participant was later dropped from the analysis because of age ineligibility discovered after enrolment. Results: Of the expected total follow up visits of 3966 among 661 participants, 84.1% (3334) were attained; 82.1% (1626/1980) in the phone arm and 86% (1708/1986) in the physical tracing arm (p = 0.001). No statistically significant differences in retention were observed between the study arms in the first 6 months but thereafter, retention was significantly higher for physical contact reminders than mobile phones; 91.5% versus 82.1% (p &lt; 0.0001) at month 12 and 82.8% versus 75.4%, (p = 0.021) at month 18. Controlling for sex, age, education, occupation, community location, length of stay and marital status, the odds of good retention (completing 5 out of 6 follow-up visits) were 1.56 (95% CI;1.08-2.26, p = 0.018) for physical contact tracing compared to mobile phone tracing. Other statistically significant predictors of good retention were residing on islands and having stayed in the fishing communities for 5 or more years. Conclusions: Among fishing communities of Lake Victoria, Uganda, 84% of follow-up visits can be attained and participant retention is higher using physical contact reminders than mobile phones. Trial registration number: PACTR201311000696101 (http://www.pactr.org/). retrospectively registered on 05 November, 2013. Â© 2018 The Author(s).</v>
      </c>
      <c r="J907" s="41">
        <f>IF(ISNUMBER(SEARCH("Yes",'2_all_summary'!$H906)),IF(ISNUMBER(SEARCH("Yes",'2_all_summary'!F906)),1,2),IF(ISNUMBER(SEARCH("No",'2_all_summary'!F906)),4,3))</f>
        <v>4</v>
      </c>
    </row>
    <row r="908" spans="7:10" x14ac:dyDescent="0.3">
      <c r="G908" s="41"/>
      <c r="H908" s="41" t="str">
        <f>'2_all_summary'!D907</f>
        <v>Patterns of co-operation in community based fishery management: A sociological study on the people of Hail Haor</v>
      </c>
      <c r="I908" s="41" t="str">
        <f>'2_all_summary'!E907</f>
        <v>To maintain the ecological balance of wetland and to ensure food security government of Bangladesh has taken community based resources or fishery management approach. Co-operation is one of the major components of it. This paper measures the patterns of co-operation in community based fishery management system and its impact on people's life. Descriptive design has been followed in this study. Sample has been selected through simple random sampling technique as well as social survey technique has been applied to collect data. Patterns of co-operations and the indicators of the impacts are measured through the Likert Scale and Semantic Differential Scale. It's found that the negative co-operation is existed in the study area and most of the respondent's attitudes are also negative about the effect of community based management system.</v>
      </c>
      <c r="J908" s="41">
        <f>IF(ISNUMBER(SEARCH("Yes",'2_all_summary'!$H907)),IF(ISNUMBER(SEARCH("Yes",'2_all_summary'!F907)),1,2),IF(ISNUMBER(SEARCH("No",'2_all_summary'!F907)),4,3))</f>
        <v>4</v>
      </c>
    </row>
    <row r="909" spans="7:10" x14ac:dyDescent="0.3">
      <c r="G909" s="41"/>
      <c r="H909" s="41" t="str">
        <f>'2_all_summary'!D908</f>
        <v>The Ecological Role of the Vaquita, Phocoena sinus, in the Ecosystem of the Northern Gulf of California</v>
      </c>
      <c r="I909" s="41" t="str">
        <f>'2_all_summary'!E908</f>
        <v>From an ecosystem management perspective, analysis of the functional roles of species is a challenge. It is valuable to determine which species are irreplaceable within a given community based on their contribution to the system's organization. This study relates the emergent functional and structural indices of biological groups estimated from a trophic model of the Northern Gulf of California to identify the roles of these groups in the ecosystem context, with a particular focus on the role of the vaquita, an endemic porpoise in critically endangered status. The simulation of removing each group allowed the analysis of the removal's functional effect on the ecosystem's global attributes and organization (based on Ulanowicz's ascendency concept). Groups from lower trophic levels (TL) were more related to complexity indicators, suggesting their contribution to the organization and structure of energy flows in the food web. Groups from intermediate TL had higher values of structural indexes, indicating their function in the control of flows throughout the network. The vaquita along with other marine mammals, aquatic birds, and some species of fish with a high TL contribute in a similar way to the order (for example, ascendency/capacity-of-development ratio) of the system, showing a relatively high value of ascendency (contribution of the group to the organization inherent to the ecosystem) and the change in ecosystem ascendency when they were removed. The vaquita, like marine and coastal birds, plays a small role in the ecosystem. But like them, it does contribute substantially to ecosystem organization. This study thus provides information potentially useful for management in understanding the species' role and in reducing uncertainty in decision-making. Â© 2012 Springer Science+Business Media New York.</v>
      </c>
      <c r="J909" s="41">
        <f>IF(ISNUMBER(SEARCH("Yes",'2_all_summary'!$H908)),IF(ISNUMBER(SEARCH("Yes",'2_all_summary'!F908)),1,2),IF(ISNUMBER(SEARCH("No",'2_all_summary'!F908)),4,3))</f>
        <v>4</v>
      </c>
    </row>
    <row r="910" spans="7:10" x14ac:dyDescent="0.3">
      <c r="G910" s="41"/>
      <c r="H910" s="41" t="str">
        <f>'2_all_summary'!D909</f>
        <v>Information diffusion in two marine protected area networks in the Central Visayas Region, Philippines</v>
      </c>
      <c r="I910" s="41" t="str">
        <f>'2_all_summary'!E909</f>
        <v>In order to strengthen biological and social success of community-based marine protected areas (MPAs) in the Philippines, many organizations have begun instituting MPA networks. In the Central Visayas Region, Coastal Conservation and Education Foundation and Fisheries for Improved Sustainable Harvest are implementing socioecological networking initiatives. Educational programs, employing diverse methods such as cross visits and community MPA monitoring, are integral components of these projects. This article analyzes the relationship between education, information diffusion, and standard measures of MPA success (e.g., MPA rule compliance and fish abundance) in communities participating in these networks. Surveys were conducted with 13 individuals per community in 36 communities. Statistical tests reveal that the presence of a clear MPA leader, participation in cross visits, and presence of community environmental education programs were the strongest predictors of social and biological MPA success. Formal education programs (e.g., management committee member trainings) independent of other processes did not demonstrate strong statistical relationships with MPA success. Overall, the findings of this study demonstrate the current and potential benefits and efficacy of education programs for communities in MPA networks. When linked to a strong infrastructure for information diffusion, education programs have the potential to increase both biological and social MPA success. Â© Taylor &amp; Francis Group, LLC.</v>
      </c>
      <c r="J910" s="41">
        <f>IF(ISNUMBER(SEARCH("Yes",'2_all_summary'!$H909)),IF(ISNUMBER(SEARCH("Yes",'2_all_summary'!F909)),1,2),IF(ISNUMBER(SEARCH("No",'2_all_summary'!F909)),4,3))</f>
        <v>4</v>
      </c>
    </row>
    <row r="911" spans="7:10" x14ac:dyDescent="0.3">
      <c r="G911" s="41"/>
      <c r="H911" s="41" t="str">
        <f>'2_all_summary'!D910</f>
        <v>Examining the Role of Social Capital in Community Collective Action for Sustainable Wetland Fisheries in Bangladesh</v>
      </c>
      <c r="I911" s="41" t="str">
        <f>'2_all_summary'!E910</f>
        <v>Internationally, the decentralization of property rights is becoming an increasingly common policy intervention for sustainable natural resource management. In the context of decentralized wetland fisheries policy in Bangladesh, this paper examines the role that social capital plays in cooperation building and collective action among diverse households seeking to obtain fisheries property rights. It considers how some households are able to develop collective action in the form of a community-based organization to access wetland fisheries, and why other households are not. Using the Local Level Institution (LLI) study technique, our analysis highlights that the financial capacity of community members plays a crucial role in accessing resources when the governmentâ€™s decentralization policy also seeks to generate State revenue through fees. In this situation, information access and communication with external agencies were found to be prerequisites for earning the wetland fisheries property rights, with local leaders able to take advantage of their position to dictate collective decision making. This situation resulted in undemocratic decentralization and devolution of wetland fisheries rights, undermining transparency, accountability and the equitable distribution of natural resources. Â© 2015, Society of Wetland Scientists.</v>
      </c>
      <c r="J911" s="41">
        <f>IF(ISNUMBER(SEARCH("Yes",'2_all_summary'!$H910)),IF(ISNUMBER(SEARCH("Yes",'2_all_summary'!F910)),1,2),IF(ISNUMBER(SEARCH("No",'2_all_summary'!F910)),4,3))</f>
        <v>4</v>
      </c>
    </row>
    <row r="912" spans="7:10" x14ac:dyDescent="0.3">
      <c r="G912" s="41"/>
      <c r="H912" s="41" t="str">
        <f>'2_all_summary'!D911</f>
        <v>Linking small-scale fisheries co-management to U.N. Sustainable Development Goals</v>
      </c>
      <c r="I912" s="41" t="str">
        <f>'2_all_summary'!E911</f>
        <v>Small-scale fisheries account for 90% of global fishers and 40% of the global catch. Effectively managing small-scale fisheries is, therefore, crucial to progressing the United Nations Sustainable Development Goals (SDGs). Co-management and community-based fisheries management are widely considered the most appropriate forms of governance for many small-scale fisheries. We outlined relationships between small-scale fisheries co-management and attainment of the SDGs, including evidence for impacts and gaps in dominant logic. We identified 11 targets across five SDGs to which small-scale fisheries co-management (including community-based fisheries management) can contribute; the theory of change by which these contributions could be achieved; and the strength of evidence for progress toward SDG targets related to various co-management strategies. Our theory of change links the 11 SDG targets by qualifying that progress toward some targets is contingent on others being achieved first. We then reviewed 58 case studies of co-management impacts from the Pacific Islandsâ€“â€“a region rich in local marine governanceâ€“â€“to evaluate evidence of where, to what degree, and with how much certainty different co-management strategies conferred positive impacts to each SDG target. These strategies included access restrictions, permanent area closures, periodic closures, and gear and species restrictions. Although many studies provide evidence linking multiple co-management strategies to improvements in resource status (SDG 14.4), there was limited evidence of follow-on effects, such as improvements in catch (SDG 2.3, 2.4), livelihoods (SDG 1.2), consumption (SDG 2.1), and nutrition (SDG 2.2). Our findings suggest that leaps of logic and assumptions are prevalent in co-management planning and evaluation. Hence, when evaluating co-management impacts against the SDGs, consideration of ultimate goals is required, otherwise, there is a risk of shortfalls between aspirations and impact. Â© 2022 The Authors. Conservation Biology published by Wiley Periodicals LLC on behalf of Society for Conservation Biology.</v>
      </c>
      <c r="J912" s="41">
        <f>IF(ISNUMBER(SEARCH("Yes",'2_all_summary'!$H911)),IF(ISNUMBER(SEARCH("Yes",'2_all_summary'!F911)),1,2),IF(ISNUMBER(SEARCH("No",'2_all_summary'!F911)),4,3))</f>
        <v>1</v>
      </c>
    </row>
    <row r="913" spans="7:10" x14ac:dyDescent="0.3">
      <c r="G913" s="41"/>
      <c r="H913" s="41" t="str">
        <f>'2_all_summary'!D912</f>
        <v>Applicability of ecological assessment tools for management decision-making: A case study from the Lima estuary (NW Portugal)</v>
      </c>
      <c r="I913" s="41" t="str">
        <f>'2_all_summary'!E912</f>
        <v>The Water Framework Directive (WFD) aims to achieve and conserve a good ecological status of all surface waters, including estuarine environments, which should be assessed considering several biological elements, together with physical, chemical and pollution elements. In this study, we investigated the applicability of ecological indicators for a practical management issue: selection of the most suitable location for a marina in a salt-marsh temperate estuary (River Lima, NW Portugal). Considering the WFD principles, we assumed that the most suitable location for the implementation of a marina should be the one with the least ecological value, considering that it could be an opportunity for ecological rehabilitation. In order to attain this purpose, the ecological quality status of five potential locations in the navigable lower stretch of the Lima estuary was assessed following an ecosystem-based approach. Several key ecological quality elements such as physical and chemical parameters of water and sediment, phytoplankton biomass, as well as macroinvertebrate and fish communities were surveyed. In addition, heavy-metal analyses, fecal indicator evaluation and "first-screening" toxicity tests were also performed. All collected information was integrated using a scaled value approach, in order to rank the five locations. Furthermore, for the assessment of the ecological quality status of the potential sites, a macroinvertebrate (M-AMBI) and a demersal community based (EDI-Estuarine Demersal Indicators) indices were used. Different human pressures were detected, being the uppermost site more susceptible to urban wastewater discharge, whereas the location downstream the commercial seaport was more prone to accumulate contaminants in the sediments. The scaled values approach allowed the ranking of the potential sites, where the uppermost location ranked last. M-AMBI and EDI also classified that location with the lower ecological quality status. Both biological indices were in agreement concerning the discrimination of the location with the lowest ecological quality status, which coincided with the one ranked last by the scaled values approach. The selected biological indices proved to be useful tools for decision-making support in an environmental management context. Â© 2011 Elsevier Ltd.</v>
      </c>
      <c r="J913" s="41">
        <f>IF(ISNUMBER(SEARCH("Yes",'2_all_summary'!$H912)),IF(ISNUMBER(SEARCH("Yes",'2_all_summary'!F912)),1,2),IF(ISNUMBER(SEARCH("No",'2_all_summary'!F912)),4,3))</f>
        <v>4</v>
      </c>
    </row>
    <row r="914" spans="7:10" x14ac:dyDescent="0.3">
      <c r="G914" s="41"/>
      <c r="H914" s="41" t="str">
        <f>'2_all_summary'!D913</f>
        <v>Marine extractive reserves of Brazil: Contradictions of legal order, sustainability and ecological aspect [Reservas extrativistas marinhas do Brasil: ContradiÃ§Ãµes de ordem legal, sustentabilidade e aspecto ecolÃ³gico]</v>
      </c>
      <c r="I914" s="41" t="str">
        <f>'2_all_summary'!E913</f>
        <v>The objective was to analyze the Marine Extractive Reserves role as a tool for co-management of coastal and marine resources by beneficiaries and discuss the conflicts generated between this management model and objectives contained in the National System of Conservation Units (SNUC, in Portuguese). The Marine Extractive Reserves are the materialization of a community-based protected area model through a system of co-management where natural resources are managed pursuing its sustainable use. However, the model transferred to the coastal and marine environment finds conflicts of legal order, given the current Brazilian legislation. The conflict is due to the denial of access to resources in the areas demarcated as a reserve by citizens not designated as "traditional population". This access restriction does not find basis in Brazilian law, which can generate conflicts between beneficiaries and "excluded." Extractive Reserves are areas where the culture and values of traditional population should be preserved concurrently with the sustainable use of natural resources. But until today, there is no long-term studies that prove empirically whether the resources used are being managed in order to perpetuate themselves, considering their use by communities. Biological and anthropogenic factors must be constantly monitored in order to separate the fluctuations capture of natural order from the ones cause by human beings. With this, possible the catch rates supported by extractive system become more reliable. The state needs to turn its attention to this type of protected area, giving greater institutional support and reviewing the contradictions of legal order.</v>
      </c>
      <c r="J914" s="41">
        <f>IF(ISNUMBER(SEARCH("Yes",'2_all_summary'!$H913)),IF(ISNUMBER(SEARCH("Yes",'2_all_summary'!F913)),1,2),IF(ISNUMBER(SEARCH("No",'2_all_summary'!F913)),4,3))</f>
        <v>4</v>
      </c>
    </row>
    <row r="915" spans="7:10" x14ac:dyDescent="0.3">
      <c r="G915" s="41"/>
      <c r="H915" s="41" t="str">
        <f>'2_all_summary'!D914</f>
        <v>Community-based management for sustainable fisheries resources in Phang-nga Bay, Thailand</v>
      </c>
      <c r="I915" s="41" t="str">
        <f>'2_all_summary'!E914</f>
        <v>Fishing communities, the Government of Thailand Department of Fisheries, local nongovermnental organizations, universities, the Food and Agriculture Organization of the United Nations (FAO), and FAO's Bay of Bengal Program have undertaken a partnership in management of Phang-nga Bay's coastal resources. It is the first project of its kind in Thailand, and although still in the early stages, offers insights that may contribute to our knowledge of how we can improve our management of coastal resources, including the importance of (1) building relationships within the governance process; (2) combining education, enforcement, and economic incentives to achieve compliance; (3) implementing solutions early; and (4) government support of community-based decisions. These insights reinforce trends emerging in other coastal management projects in the Asian region.</v>
      </c>
      <c r="J915" s="41">
        <f>IF(ISNUMBER(SEARCH("Yes",'2_all_summary'!$H914)),IF(ISNUMBER(SEARCH("Yes",'2_all_summary'!F914)),1,2),IF(ISNUMBER(SEARCH("No",'2_all_summary'!F914)),4,3))</f>
        <v>4</v>
      </c>
    </row>
    <row r="916" spans="7:10" x14ac:dyDescent="0.3">
      <c r="G916" s="41"/>
      <c r="H916" s="41" t="str">
        <f>'2_all_summary'!D915</f>
        <v>Traditional community-based coastal marine fisheries management in Viet Nam</v>
      </c>
      <c r="I916" s="41" t="str">
        <f>'2_all_summary'!E915</f>
        <v>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Thuan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Nam.Despite more than a century of colonial occupation, radical political and administrative change, and more recent motorization of fleets and gear introductions, there remains in Viet Nam a still functioning tradition of local stakeholder organizations (van chai) by which marine fishing communities historically regulated the fishery and ensured mutual assistance for their membership. Such systems remain strong in many coastal communities, especially in the Central and Southern regions, largely because their moral authority and leadership is deeply rooted in and legitimated by traditional religion, expressed in the community `whale' shrine. In 1963, one such community organization, in Binh Province of the Central Region, comprehensively documented its traditional regulations to inform future generations. That document is analyzed here, and supplemented and complemented by information from seven other marine fisheries van chai in the Central and Southern regions. A brief historical introduction and a description of the official fisheries management systems are followed by an analysis of the structure of the traditional community-based system, in terms of authority, rights, rules, monitoring, accountability, conflict resolution, and sanctions. Since in many localities substantial and fundamental aspects of the traditional van chai system continue to function, it is concluded that these traditional systems, suitably adapted to modern conditions, could enhance fisheries management at the lowest administrative levels in Viet Nam.</v>
      </c>
      <c r="J916" s="41">
        <f>IF(ISNUMBER(SEARCH("Yes",'2_all_summary'!$H915)),IF(ISNUMBER(SEARCH("Yes",'2_all_summary'!F915)),1,2),IF(ISNUMBER(SEARCH("No",'2_all_summary'!F915)),4,3))</f>
        <v>4</v>
      </c>
    </row>
    <row r="917" spans="7:10" x14ac:dyDescent="0.3">
      <c r="G917" s="41"/>
      <c r="H917" s="41" t="str">
        <f>'2_all_summary'!D916</f>
        <v>Treesleeper camp: A case study of a community tourism project in Tsintsabis, Namibia</v>
      </c>
      <c r="I917" s="41" t="str">
        <f>'2_all_summary'!E916</f>
        <v>â€˜Generally, with one or two exceptions, the bushmen photographed are anonymous. Tey are portrayed as iconic symbols rather than individuals.â€™ â€˜Modern day Bushmen will greet you from their homes, inquisitive of intruders in their quiet lives.â€™ Introduction Tourism in Namibia has a strong focus on nature. â€˜Cultural tourismâ€™ or â€˜ethnic tourismâ€™ is there, but on the margins of nature-based tourism. Wildlife parks and beautiful landscapes are the main attractions here. Te Fish River Canyon, the Namib Naukluft Desert and of course Etosha National Park are amongst the highlights of Namiba. It is a country with good infrastructure and there are plenty of high quality guest farms, hunting farms and lodges where tourists can have an â€˜African experienceâ€™. Wildlife is numerous, also outside the parks and in conservation areas. In a comfortable setting, tourists can go trophy hunting or for game drives in the parks, conservation areas and on farms. In a cheaper setting, camping tourism has evolved. Community Based Tourism (CBT) and Community Based Natural Resource Management (CBNRM) started to evolve already before 1990 and since 1994 it has been possible for many Namibian communities to acquire limited property rights to use and manage wildlife resources. Te most important natural resources in these CBNRM projects are wildlife viewing and trophy hunting. In a large country as Namibia (830.000 km) the population of 1.7 million is mostly rural. Today these local communities sometimes work together with partners from the private sector in so-called joint ventures, such as the Damaraland Camp in the Torra Conservancy. Â© Contributors 2012. All Rights Reserved.</v>
      </c>
      <c r="J917" s="41">
        <f>IF(ISNUMBER(SEARCH("Yes",'2_all_summary'!$H916)),IF(ISNUMBER(SEARCH("Yes",'2_all_summary'!F916)),1,2),IF(ISNUMBER(SEARCH("No",'2_all_summary'!F916)),4,3))</f>
        <v>4</v>
      </c>
    </row>
    <row r="918" spans="7:10" x14ac:dyDescent="0.3">
      <c r="G918" s="41"/>
      <c r="H918" s="41" t="str">
        <f>'2_all_summary'!D917</f>
        <v>Indicators of coral reef ecosystem recovery following reduction in logging and implementation of community-based management schemes in the Solomon Islands</v>
      </c>
      <c r="I918" s="41" t="str">
        <f>'2_all_summary'!E917</f>
        <v>The livelihood of many coastal communities in the Pacific Islands is directly dependent on the health of adjacent coral reefs. Reduction in water quality and over-harvesting of herbivorous fish are known to drive reef ecosystems towards a more degraded state. Community-based resource management practices have the potential to improve damaged reefs but quantitative data on their effectiveness remains largely unreported. This study investigated how land use changes and implementation of marine management influenced water quality, herbivorous fish biomass and reef condition of Marovo Lagoon in the Solomon Islands. Four study sites were located along a gradient of water quality, with two of the sites located inside marine protected areas (MPAs) designated in 2006. The results suggest that water quality in coastal areas adjacent to catchments modified by logging was negatively impacted. However, following natural revegetation of bare soil in the catchment between 2000 and 2010, water quality improved at all sites. The biomass of herbivorous fish was significantly greater in the MPAs compared to other sites and, importantly, we detected an increase in herbivore biomass between 2005 and 2008. Inshore reefs adjacent to logging operations had significantly lower coral cover and higher macroalgal cover than those offshore. Between 2005 and 2008 all sites showed an increase in crustose coralline algae cover and a decrease in turf algae colonising rocks, with the changes indicative of improving reef health. Collectively, these results indicate that reduction in logging and implementation of community-based management can have a positive influence on reefs in Marovo Lagoon.</v>
      </c>
      <c r="J918" s="41">
        <f>IF(ISNUMBER(SEARCH("Yes",'2_all_summary'!$H917)),IF(ISNUMBER(SEARCH("Yes",'2_all_summary'!F917)),1,2),IF(ISNUMBER(SEARCH("No",'2_all_summary'!F917)),4,3))</f>
        <v>2</v>
      </c>
    </row>
    <row r="919" spans="7:10" x14ac:dyDescent="0.3">
      <c r="G919" s="41"/>
      <c r="H919" s="41" t="str">
        <f>'2_all_summary'!D918</f>
        <v>Incorporating indigenous rights and environmental justice into fishery management: Comparing policy challenges and potentials from Alaska and Hawaii</v>
      </c>
      <c r="I919" s="41" t="str">
        <f>'2_all_summary'!E918</f>
        <v>Colonial processes including the dispossession of indigenous lands and resources and the development of Western management institutions to govern the use of culturally important fish resources have served in many ways to marginalize indigenous interests within the United States fisheries. In recent years, several US fishery institutions have begun to develop policies that can confront this colonial legacy by better accommodating indigenous perspectives and rights in fishery management practices. This paper analyzes two such policies: the 2005 community quota entity program in Alaska which permits rural communities (predominantly Alaska Native villages) to purchase and lease commercial halibut fishing privileges and the 1994 State of Hawaii community-based subsistence fishing area (CBSFA) legislation through which Native Hawaiian communities can designate marine space near their community as CBSFAs and collaborate with the state of Hawaii to manage those areas according to traditional Hawaiian practices. The analysis reveals a striking similarity between the trajectories of these two policies. While they both offered significant potential for incorporating indigenous rights and environmental justice into state or federal fishery management, they have so far largely failed to do so. Environmental managers can gain insights from the challenges and potentials of these two policies. In order to introduce meaningful change, environmental policies that incorporate indigenous rights and environmental justice require a commitment of financial and institutional support from natural resource agencies, a commitment from indigenous groups and communities to organize and develop capacity, and careful consideration of contextual and cultural factors in the design of the policy framework. Â© 2013 Springer Science+Business Media New York.</v>
      </c>
      <c r="J919" s="41">
        <f>IF(ISNUMBER(SEARCH("Yes",'2_all_summary'!$H918)),IF(ISNUMBER(SEARCH("Yes",'2_all_summary'!F918)),1,2),IF(ISNUMBER(SEARCH("No",'2_all_summary'!F918)),4,3))</f>
        <v>4</v>
      </c>
    </row>
    <row r="920" spans="7:10" x14ac:dyDescent="0.3">
      <c r="G920" s="41"/>
      <c r="H920" s="41" t="str">
        <f>'2_all_summary'!D919</f>
        <v>Population recovery, seasonal site fidelity, and daily activity of pirarucu (Arapaima spp.) in an Amazonian floodplain mosaic</v>
      </c>
      <c r="I920" s="41" t="str">
        <f>'2_all_summary'!E919</f>
        <v>Pirarucu (Arapaima spp.) are the world's largest scaled freshwater fish, reaching 3Â m in length and &gt;200Â kg in weight. Historical overfishing has devastated populations of this remarkable fish across Amazonian floodplains, but community-based management programmes are now stimulating the recovery of wild populations. Pirarucu have evolved a unique set of life history traits, some of which have important implications for population management. Individuals exhibit lateral annual migration patterns during the prolonged annual flood pulse, entering flooded forests to reproduce and forage. During this period, although managed fish stocks become less monopolisable by local communities responsible for managing protected lakes, pirarucu can occupy and reproduce in new environments and thus potentially contribute to population recovery. Here, we show a strong pattern of pirarucu (Arapaima cf. gigas) population recovery under community-based management in an area along the JuruÃ¡ River, in western Brazilian Amazonia. We show evidence of population recovery even outside formal protected areas, reinforcing the suitability of pirarucu community-based management as a powerful tool for both biodiversity conservation and the improvement of local livelihoods. We also show pirarucu movements across a floodplain mosaicâ€”including lakes, the main river channel, tributary streams, and flooded forestsâ€”during the wet season. Our results support evidence of site fidelity among migrating pirarucu, justifying the high effort invested by local communities in seasonally protecting lakes from poachers and illegal fishers. Finally, restricted daily movement patterns by pirarucu support the suitability of population estimates based on day-time counts because the chance of double counting is substantially reduced during the day when these counts are conducted. We highlight the strong suitability of this species for community-based management, since they can: (1) replenish new environments during the wet season through migration and possibly also reproduction; and (2) be efficiently harvested during the dry season, delivering social and ecological benefits at large spatial scales. Positive examples of fisheries management, which align biodiversity conservation and social development, are important for building optimism, and influencing local and international stakeholders. Our study shows how engaging and empowering local communities to help monitor the movement ecology of target species can be an effective strategy to support the sustainable management of aquatic resources in tropical environments. Â© 2019 John Wiley &amp; Sons Ltd.</v>
      </c>
      <c r="J920" s="41">
        <f>IF(ISNUMBER(SEARCH("Yes",'2_all_summary'!$H919)),IF(ISNUMBER(SEARCH("Yes",'2_all_summary'!F919)),1,2),IF(ISNUMBER(SEARCH("No",'2_all_summary'!F919)),4,3))</f>
        <v>4</v>
      </c>
    </row>
    <row r="921" spans="7:10" x14ac:dyDescent="0.3">
      <c r="G921" s="41"/>
      <c r="H921" s="41" t="str">
        <f>'2_all_summary'!D920</f>
        <v>A method to count pirarucu Arapaima gigas: Fishers, assessment, and management</v>
      </c>
      <c r="I921" s="41" t="str">
        <f>'2_all_summary'!E920</f>
        <v>The giant and obligate air-breathing fish pirarucu Arapaima gigas (also known as arapaima) is a species endemic to the Amazon Basin that is increasingly managed by artisanal fishers because of government failure to control the fishery. In this study the ability of experienced artisanal fishers to count the number of pirarucu at the moment of aerial breathing was assessed. Counts were strongly correlated (r = 0.98) with mark-recapture abundance estimates calculated for the same populations. The potential for trained fishers to train other fishers to count pirarucu without slow and expensive mark-recapture work was also assessed and confirmed. Not only are the counts a cost-effective method for assessing pirarucu populations, they also allow fisher participation in decision making and contribute to effective management. The increasing number of community-based management schemes can now be matched with the training of fishers to count pirarucu.</v>
      </c>
      <c r="J921" s="41">
        <f>IF(ISNUMBER(SEARCH("Yes",'2_all_summary'!$H920)),IF(ISNUMBER(SEARCH("Yes",'2_all_summary'!F920)),1,2),IF(ISNUMBER(SEARCH("No",'2_all_summary'!F920)),4,3))</f>
        <v>4</v>
      </c>
    </row>
    <row r="922" spans="7:10" x14ac:dyDescent="0.3">
      <c r="G922" s="41"/>
      <c r="H922" s="41" t="str">
        <f>'2_all_summary'!D921</f>
        <v>A political ecology of legal plural disconnection in the marine fishery of Junagadh District, Gujarat, India</v>
      </c>
      <c r="I922" s="41" t="str">
        <f>'2_all_summary'!E921</f>
        <v>In the past 30 years, there has been a fruitful collaboration between social scientists and ecologists on community-based management in fisheries. Scholars working in the areas of maritime anthropology, commons theory, institutional economics, local ecological knowledge and social-ecological resilience have contributed to this area. At the same time, there has been strong interest among scholars in how community-based informal systems can productively relate to formal government systems of fisheries regulation. Scholarly work in this area has been predominantly in the areas of co-management and governance, but the similar interests of legal pluralism offer further opportunities for synergy here. Some of the possibilities for connection have already been explored elsewhere (Bavinck 2001; Jentoft et al. 2009). In this chapter I am interested to bring another combination to the mix. I look at how legal pluralism is enriched when looking at attempts to build formal-informal relations of governing in fisheries by connection to political ecology. Â© 2015 Maarten Bavinck and Amalendu Jyotishi.</v>
      </c>
      <c r="J922" s="41">
        <f>IF(ISNUMBER(SEARCH("Yes",'2_all_summary'!$H921)),IF(ISNUMBER(SEARCH("Yes",'2_all_summary'!F921)),1,2),IF(ISNUMBER(SEARCH("No",'2_all_summary'!F921)),4,3))</f>
        <v>4</v>
      </c>
    </row>
    <row r="923" spans="7:10" x14ac:dyDescent="0.3">
      <c r="G923" s="41"/>
      <c r="H923" s="41" t="str">
        <f>'2_all_summary'!D922</f>
        <v>Lessons from community based management of floodplain fisheries in Bangladesh</v>
      </c>
      <c r="I923" s="41" t="str">
        <f>'2_all_summary'!E922</f>
        <v>Inland (floodplain) fisheries remain the most important contributor to fish production in Bangladesh. They have in the past been administered to generate government revenue without due concern for sustainability or equity. Community Based Fisheries Management (CBFM) is a possible solution and was tested in 19 waterbodies (rivers and beels) during 1996-2000. The outcomes so far are assessed with respect to social, institutional, and physical context, and the interactions that arose in establishing CBFM. The lessons drawn are that: it was essential that communities obtained rights over the fisheries, strong facilitation was necessary, taking up visible resource management actions greatly helped, success was more likely in homogeneous communities, external threats were a strong limiting factor, clear boundaries and small fisheries were not so critical, and new institutions could be built with as much ease (or difficulty) as modifying existing ones. Effective well-defined partnerships of NGOs and government were not easy to establish but were sufficiently beneficial that in several locations new community institutions for fisheries management were established. This is a slow process, the sustainability of local management institutions is not yet established, although they continued during an interim period without funding, further phased support is planned to strengthen these organizations and to generate evidence of impacts and momentum to influence wider fisheries policy in and beyond Bangladesh. Â© 2003 Elsevier Ltd. All rights reserved.</v>
      </c>
      <c r="J923" s="41">
        <f>IF(ISNUMBER(SEARCH("Yes",'2_all_summary'!$H922)),IF(ISNUMBER(SEARCH("Yes",'2_all_summary'!F922)),1,2),IF(ISNUMBER(SEARCH("No",'2_all_summary'!F922)),4,3))</f>
        <v>4</v>
      </c>
    </row>
    <row r="924" spans="7:10" x14ac:dyDescent="0.3">
      <c r="G924" s="41"/>
      <c r="H924" s="41" t="str">
        <f>'2_all_summary'!D923</f>
        <v>Testing a model to assess womenâ€™s inclusion and participation in community-based resource management in Solomon Islands</v>
      </c>
      <c r="I924" s="41" t="str">
        <f>'2_all_summary'!E923</f>
        <v>Community-based fisheries management (CBFM) is a standard management framework in Melanesia. Yet, there is increasing evidence that women, among other marginalised groups, experience barriers to inclusion in decision-making processes. Through a case study in three communities in Marovo Lagoon, Solomon Islands, we adapted Agarwalâ€™s 2001 participation typology for a Melanesian CBFM context to present a participation model for assessing gender inclusivity in CBFM. We defined six levels of womenâ€™s participation, including, (1) no participation, (2) nominal, (3) passive, (4) consultive, (5) active, and (6) interactive (empowering) participation, defined as actively participating in all aspects of the decision-making process, and holding leadership roles that increase womenâ€™s influence and power across the community. The model should be broadly useful throughout Melanesia across many different cultural contexts, though we anticipate that aspects will need adaptation in different contexts, both within and beyond Solomon Islands. We found that the three study communities respectively fell within the passive, consultive, and active levels. Our results show that gender parity, that is equal representation of women and men, is not a reliable indicator of gender equity. The utility of the model lies in its implementation, which requires engagement with gender power structures. This work contributes to the gender, small-scale fisheries, and community-based management literature by assessing womenâ€™s participation in CBFM decision-making processes through use of a participation model, and providing recommendations to fisheries practitioners on implementation of the model to assess gender equity in a communityâ€™s CBFM structures. Â© 2022, The Author(s).</v>
      </c>
      <c r="J924" s="41">
        <f>IF(ISNUMBER(SEARCH("Yes",'2_all_summary'!$H923)),IF(ISNUMBER(SEARCH("Yes",'2_all_summary'!F923)),1,2),IF(ISNUMBER(SEARCH("No",'2_all_summary'!F923)),4,3))</f>
        <v>4</v>
      </c>
    </row>
    <row r="925" spans="7:10" x14ac:dyDescent="0.3">
      <c r="G925" s="41"/>
      <c r="H925" s="41" t="str">
        <f>'2_all_summary'!D924</f>
        <v>Building Nigeriaâ€™s response to climate change: Pilot projects for community-based adaptation in Nigeria</v>
      </c>
      <c r="I925" s="41" t="str">
        <f>'2_all_summary'!E924</f>
        <v>Throughout history, human societies have had to effectively devise ways and means to adapt to climate variability by altering their lifestyles, agriculture, settlements and other critical aspects of their economies and livelihoods. The capacity to adapt enables societies to deal with a range of uncertainties. Coping and adaptation is a way of life in Nigeria, where climate variability is the norm and where planting cycles in a largely rain-fed agricultural system are affected by reoccurring droughts, floods and other extreme weather events. Climate change scenarios for Nigeria suggest a warmer climate and projected changes in precipitation suggest it will be wetter in the south along the coast and drier in the northeast. The climate models also suggest more extreme heat events will occur. Resource dependent people, such as farmers, hunters and fishers, who depend directly on the productivity of natural resources around them for their livelihoods, are the first to be impacted by these changes in local environmental conditions. The Government of Nigeria is a signatory to the UNFCCC and there is an initiative underway to develop a national strategy for community-based climate change adaptation. Since 2007, the Nigerian Environmental Study/Action Team (NEST) is an NGO has been implementing the project Building Nigeriaâ€™s Response to Climate Change (BNRCC). Pilot Projects are one component of BNRCC, and are designed to test adaptation options on a small scale in order to strengthen the resilience of communities to climate change, increase their adaptive capacity and provide recommendations based on lessons learned from community-based adaptation projects to the national strategy. The projects involve seven partner organizations who are working directly with 15 vulnerable communities spanning Nigeria from the Sahel in the north east to the Coastal/Rainforest in the south east. The projects include but are not restricted to: increasing food security by introducing improved crop varieties; testing alternative livelihood options such as aquaculture in order to provide a means of income and decrease reliance on dwindling forest resources; providing fuel efficient wood stoves; improving access to water sources to deal with water scarcity; and tree planting for ecosystem rehabilitation. Â© Springer-Verlag Berlin Heidelberg 2011.</v>
      </c>
      <c r="J925" s="41">
        <f>IF(ISNUMBER(SEARCH("Yes",'2_all_summary'!$H924)),IF(ISNUMBER(SEARCH("Yes",'2_all_summary'!F924)),1,2),IF(ISNUMBER(SEARCH("No",'2_all_summary'!F924)),4,3))</f>
        <v>4</v>
      </c>
    </row>
    <row r="926" spans="7:10" x14ac:dyDescent="0.3">
      <c r="G926" s="41"/>
      <c r="H926" s="41" t="str">
        <f>'2_all_summary'!D925</f>
        <v>Communal fisheries management in the Peruvian Amazon</v>
      </c>
      <c r="I926" s="41" t="str">
        <f>'2_all_summary'!E925</f>
        <v>Community-level management of lake fisheries is becoming an increasingly viable alternative in many areas of Amazona. Population growth and increased commercial fishing have led to intense competition and conflict over fishery resources. Conservation can only be successful in these competitive environments when resource management is adapted to solving problems at the local level. This study examines the communal management of lake fisheries in Chino, a community on the Tahuayo river south of Iquitos in the Northeastern Peruvian Amazon. The history and organization of the management system is presented with an analysis of the relation between fishing efficiency and specific tenets of the management system.</v>
      </c>
      <c r="J926" s="41">
        <f>IF(ISNUMBER(SEARCH("Yes",'2_all_summary'!$H925)),IF(ISNUMBER(SEARCH("Yes",'2_all_summary'!F925)),1,2),IF(ISNUMBER(SEARCH("No",'2_all_summary'!F925)),4,3))</f>
        <v>4</v>
      </c>
    </row>
    <row r="927" spans="7:10" x14ac:dyDescent="0.3">
      <c r="G927" s="41"/>
      <c r="H927" s="41" t="str">
        <f>'2_all_summary'!D926</f>
        <v>Adaptive Capacity Level Shapes Social Vulnerability to Climate Change of Fishing Communities in the South Brazil Bight</v>
      </c>
      <c r="I927" s="41" t="str">
        <f>'2_all_summary'!E926</f>
        <v>Understanding the social vulnerabilities and community strategies to adapt to environmental changes are crucial for the development of actions to enhance both community conservation and survival. With the aim to identify the drivers of vulnerability to climate change among different coastal communities a comprehensive multi-scale vulnerability framework was here adopted. Eight selected fishing communities representative of the South Brazil Bight (SBB) area were surveyed at the household level. A total of 151 fishers were interviewed. Quantitative indicators were calculated at the community-level, and their drivers identified, allowing for comparisons of the overall vulnerability score. Findings revealed that remoteness and the lack of climate change-related institutional support increase vulnerability among fishing communities in the region. On the other hand, community organization, leadership, research partnerships, community-based co-management, and livelihood diversification reduce vulnerability. Our analysis focused on social vulnerability to climate change in regional fishing communities and provides a better understanding of these effects in coastal zones, the factors explaining vulnerability and some perspectives on resilient and adaptable systems. Learning from comparisons at the ecosystem level may be applied to coastal regions elsewhere. Â© Copyright Â© 2020 Martins and Gasalla.</v>
      </c>
      <c r="J927" s="41">
        <f>IF(ISNUMBER(SEARCH("Yes",'2_all_summary'!$H926)),IF(ISNUMBER(SEARCH("Yes",'2_all_summary'!F926)),1,2),IF(ISNUMBER(SEARCH("No",'2_all_summary'!F926)),4,3))</f>
        <v>4</v>
      </c>
    </row>
    <row r="928" spans="7:10" x14ac:dyDescent="0.3">
      <c r="G928" s="41"/>
      <c r="H928" s="41" t="str">
        <f>'2_all_summary'!D927</f>
        <v>A community-based approach to disseminate health information on the hazards of prenatal mercury exposure in Brooklyn, NY</v>
      </c>
      <c r="I928" s="41" t="str">
        <f>'2_all_summary'!E927</f>
        <v>Exposure to mercury (Hg) in utero can have neurotoxic effects on the developing fetus. Mercury exposure in women of childbearing age has been associated with frequent fish consumption, coastal proximity, foreign birth, and exposure during ritualistic practices. The aim of this study was to identify culturally-appropriate strategies to disseminate messages on the hazards of in utero Hg exposure in fertile and pregnant women in a predominantly urban immigrant community in Flatbush, Brooklyn, following findings from a recent study on mercury exposure in this community. Nineteen key informant interviews were conducted in Flatbush, Brooklyn with community members, medical professionals, fishmongers, and a religious practitioner to solicit feedback on culturally sensitive methods to educate the community on Hg hazards. The main themes identified include clinical integration, where providers integrate the message in routine care; community integration, whereby influential organizations and community members foster message delivery; media usage; and message reinforcement via continuous exposure. It is vital for healthcare providers and public health practitioners to be culturally sensitive in educating their patients on fish selection during pregnancy and safety of handling Hg. Instead of a single approach, a combination of media and educational strategies would help to reinforce the message. These findings form a basis for public health campaigns to apprise other urban immigrant communities of the hazards of in utero Hg exposure. Â© 2012 Springer Science+Business Media, LLC.</v>
      </c>
      <c r="J928" s="41">
        <f>IF(ISNUMBER(SEARCH("Yes",'2_all_summary'!$H927)),IF(ISNUMBER(SEARCH("Yes",'2_all_summary'!F927)),1,2),IF(ISNUMBER(SEARCH("No",'2_all_summary'!F927)),4,3))</f>
        <v>4</v>
      </c>
    </row>
    <row r="929" spans="7:10" x14ac:dyDescent="0.3">
      <c r="G929" s="41"/>
      <c r="H929" s="41" t="str">
        <f>'2_all_summary'!D928</f>
        <v>Moving toward spatial solutions in marine conservation with indigenous communities</v>
      </c>
      <c r="I929" s="41" t="str">
        <f>'2_all_summary'!E928</f>
        <v>Community and resource user support has often been declared as essential to achieving globally agreed targets for marine protection. Given that indigenous people in Canada have resource use rights, we engaged two indigenous communities in British Columbia for their views on marine planning and protected areas. We developed a three-phased approach for executing our research: building research partnerships, carrying out individual interviews, and holding community discussion sessions. Participants expressed a common goal of recovering depleted species and ensuring the sustainability of indigenous fishing. We found strong support for spatial protection measures, and significant overlaps amongst participants in the areas suggested for protection. The most common type of protection recommended by participants was the exclusion of commercial and recreational fisheries while allowing for indigenous fishing; this stands in contrast to the emphasis on strict no-take MPAs advocated in the literature. Similarities in the goal, and level and areas of protection point to a gap in conservation approaches: the conservation of important areas and resources to indigenous people, allowing the continued practice and adaptation of their culture. Copyright Â© 2008 by the author(s).</v>
      </c>
      <c r="J929" s="41">
        <f>IF(ISNUMBER(SEARCH("Yes",'2_all_summary'!$H928)),IF(ISNUMBER(SEARCH("Yes",'2_all_summary'!F928)),1,2),IF(ISNUMBER(SEARCH("No",'2_all_summary'!F928)),4,3))</f>
        <v>4</v>
      </c>
    </row>
    <row r="930" spans="7:10" x14ac:dyDescent="0.3">
      <c r="G930" s="41"/>
      <c r="H930" s="41" t="str">
        <f>'2_all_summary'!D929</f>
        <v>Recreational fishery in alto lindoso reservoir (River Lima, North Portugal)</v>
      </c>
      <c r="I930" s="41" t="str">
        <f>'2_all_summary'!E929</f>
        <v>The presence of anglers in Alto Lindoso reservoir, at the Peneda Geres National Park, was noted during the entire fishing seasons of 1995 and 1996. Anglers presence was irregular, more intense on weekends and holidays, declining as the season progressed. Site choice was mainly determined by road accessibility. Inadequate fishing conditions, the poor and irregular catch results, and the changes in the fish community of the recent Alto Lindoso reservoir might be the causes for the observed decline of angler competition. Study of the fish community, based on angleris catch and gill net samples, revealed that the fish community was mainly formed by Iberian cyprinids. Angling appraisal and knowledge of the fish communities is needed before the development of a correct management strategy. Â© 1998 Taylor &amp; Francis Group, LLC.</v>
      </c>
      <c r="J930" s="41">
        <f>IF(ISNUMBER(SEARCH("Yes",'2_all_summary'!$H929)),IF(ISNUMBER(SEARCH("Yes",'2_all_summary'!F929)),1,2),IF(ISNUMBER(SEARCH("No",'2_all_summary'!F929)),4,3))</f>
        <v>4</v>
      </c>
    </row>
    <row r="931" spans="7:10" x14ac:dyDescent="0.3">
      <c r="G931" s="41"/>
      <c r="H931" s="41" t="str">
        <f>'2_all_summary'!D930</f>
        <v>Measuring behavioral social learning in a conservation context: Chilean fishing communities</v>
      </c>
      <c r="I931" s="41" t="str">
        <f>'2_all_summary'!E930</f>
        <v>In the sustainability and conservation sciences, â€œsocial learningâ€ is defined as a group process which depends on trust and social capital and tends to boost conservation outcomes. We term this â€œcollaborative social learning.â€ Meanwhile, the behavioral sciences define social learning as the individual use of socially acquired information and seek to explain how individuals employ social learning as part of adaptive behavior. We term this â€œbehavioral social learning.â€ However, the influence of behavioral social learning on ecological outcomes is poorly understood. We conducted a study of behavioral social learning among fishers in seven communities in Chile's Region V to probe its connections with ecological outcomes and collaborative social learning. We develop and employ a novel behavioral measure of individual social learning in a simple fishing game in which fishers may pay a portion of their game earnings to observe and learn from other fishers in the game. We explore the internal and external validity of the instrument. The self-consistency of game play, learning, and participant reflections reveals strong internal validity of the learning game. Additionally, game behavior is correlated with factors such as migration history, and the perceived availability of peers from whom to learn, suggesting the method also holds external validity. We then test whether factors associated with collaborative social learning, such as social capital, are related to social learning behavior as measured by the experiment. Interestingly, many correlates of â€˜collaborative social learningâ€™ are not strongly correlated with â€˜behavioral social learningâ€™ in our sample. We argue that this disconnect can help improve our understanding of the emergence of community-based conservation and positive ecological outcomes as well as â€˜collaborative social learningâ€™ itself. Finally, we provide guidance on how behavioral measures of social learning could benefit community-based natural resource management and conservation. Â© 2021 The Authors. Conservation Science and Practice published by Wiley Periodicals LLC. on behalf of Society for Conservation Biology</v>
      </c>
      <c r="J931" s="41">
        <f>IF(ISNUMBER(SEARCH("Yes",'2_all_summary'!$H930)),IF(ISNUMBER(SEARCH("Yes",'2_all_summary'!F930)),1,2),IF(ISNUMBER(SEARCH("No",'2_all_summary'!F930)),4,3))</f>
        <v>4</v>
      </c>
    </row>
    <row r="932" spans="7:10" x14ac:dyDescent="0.3">
      <c r="G932" s="41"/>
      <c r="H932" s="41" t="str">
        <f>'2_all_summary'!D931</f>
        <v>From orders to borders: Toward a sustainable co-managed lobster fishery in Bonavista Bay, Newfoundland</v>
      </c>
      <c r="I932" s="41" t="str">
        <f>'2_all_summary'!E931</f>
        <v>Over the last two decades, demands by fish harvesters for greater input into policy-making, combined with government cutbacks to fisheries management agencies, have resulted in a proliferation of community-based fisheries comanagement projects in many countries. One such example is found on Newfoundland's Eastport Peninsula, where a group of lobster harvesters have formed a unique partnership with federal government bureaucrats and university researchers in an effort to protect local lobster stocks from increasing fishing pressure. This paper draws upon interviews with lobster harvesters and others with close ties to the Eastport project in exploring the reasons for the development of this initiative and identifying existing and potential obstacles to its long-term success. Â© Springer Science+Business Media, Inc. 2006.</v>
      </c>
      <c r="J932" s="41">
        <f>IF(ISNUMBER(SEARCH("Yes",'2_all_summary'!$H931)),IF(ISNUMBER(SEARCH("Yes",'2_all_summary'!F931)),1,2),IF(ISNUMBER(SEARCH("No",'2_all_summary'!F931)),4,3))</f>
        <v>4</v>
      </c>
    </row>
    <row r="933" spans="7:10" x14ac:dyDescent="0.3">
      <c r="G933" s="41"/>
      <c r="H933" s="41" t="str">
        <f>'2_all_summary'!D932</f>
        <v>Alternatives to conventional management: Lessons from small-scale fisheries</v>
      </c>
      <c r="I933" s="41" t="str">
        <f>'2_all_summary'!E932</f>
        <v>Based on long-term research on community-based resource management, and using small-scale fisheries as an example, alternatives to conventional management may be characterized by: a shift in philosophy to embrace uncertainty and complexity; an appreciation of fisheries as social-ecological systems and more broadly as complex adaptive systems; an expansion of scope of management information to include fishers' knowledge; formulation of management objectives that incorporate livelihood issues; and development of participatory management with community-based institutions and cross-scale governance. Such alternative management is adaptive as well as participatory in nature, as it engages the knowledge of resource users, their adaptive learning, and their institutions for self-governance. It is human-oriented but uses an ecosystem approach, effectively linking social systems with natural systems. Such management breaks out of the old tradition of management-as-control. It effectively redefines resource to mean, not commodity, but elements of an ecosystem that supports essential processes as well as human needs. It also redefines management to refer to governance, learning and adaptive management, oriented to maintaining the productive capacity and resilience of the linked social-ecological system.</v>
      </c>
      <c r="J933" s="41">
        <f>IF(ISNUMBER(SEARCH("Yes",'2_all_summary'!$H932)),IF(ISNUMBER(SEARCH("Yes",'2_all_summary'!F932)),1,2),IF(ISNUMBER(SEARCH("No",'2_all_summary'!F932)),4,3))</f>
        <v>1</v>
      </c>
    </row>
    <row r="934" spans="7:10" x14ac:dyDescent="0.3">
      <c r="G934" s="41"/>
      <c r="H934" s="41" t="str">
        <f>'2_all_summary'!D933</f>
        <v>Sustaining Rocky Mountain landscapes: Science, policy, and management for the crown of the continent ecosystem</v>
      </c>
      <c r="I934" s="41" t="str">
        <f>'2_all_summary'!E933</f>
        <v>Prato and Fagre offer the first systematic, multi-disciplinary assessment of the challenges involved in managing the Crown of the Continent Ecosystem (CCE), an area of the Rocky Mountains that includes northwestern Montana, southwestern Alberta, and southeastern British Columbia. The spectacular landscapes, extensive recreational options, and broad employment opportunities of the CCE have made it one of the fastest growing regions in the United States and Canada, and have lead to a shift in its economic base from extractive resources to service-oriented recreation and tourism industries. In the process, however, the amenities and attributes that draw people to this 'New West' are under threat. Pastoral scenes are disappearing as agricultural lands and other open spaces are converted to residential uses, biodiversity is endangered by the fragmentation of fish and wildlife habitats, and many areas are experiencing a decline in air and water quality. Sustaining Rocky Mountain Landscapes provides a scientific basis for communities to develop policies for managing the growth and economic transformation of the CCE without sacrificing the quality of life and environment for which the land is renowned. The book begins with a natural and economic history of the CCE. It follows with an assessment of current physical and biological conditions in the CCE. The contributors then explore how social, economic, demographic, and environmental forces are transforming ecosystem structure and function. They consider ecosystem change in response to changing patterns of land use, pollution, and drought; the increasing risk of wildfire to wildlife and to human life and property; and the implications of global climate change on the CCE. A final, policy-focused section of the book looks at transboundary issues in ecosystem management and evaluates the potential of community-based and adaptive approaches in ecosystem management. Â© 2007 by Resources for the Future. All rights reserved.</v>
      </c>
      <c r="J934" s="41">
        <f>IF(ISNUMBER(SEARCH("Yes",'2_all_summary'!$H933)),IF(ISNUMBER(SEARCH("Yes",'2_all_summary'!F933)),1,2),IF(ISNUMBER(SEARCH("No",'2_all_summary'!F933)),4,3))</f>
        <v>4</v>
      </c>
    </row>
    <row r="935" spans="7:10" x14ac:dyDescent="0.3">
      <c r="G935" s="41"/>
      <c r="H935" s="41" t="str">
        <f>'2_all_summary'!D934</f>
        <v>The SOS pesca project: A multinational and intersectoral collaboration for sustainable fisheries, Marine conservation and improved quality of life in coastal communities</v>
      </c>
      <c r="I935" s="41" t="str">
        <f>'2_all_summary'!E934</f>
        <v>Healthy fisheries, particularly small-scale fisheries, are closely linked to prosperous and healthy coastal communities and resilient marine environments. Cubaâ€™s marine and coastal ecosystems are highly biodiverse and support fisheries vital to food security and the national economy. Cuban government and state institutions, scientists, managers and fishersâ€”along with colleagues from other countriesâ€”have expressed growing concern about the decline of fishing resources. In 2012, under the aegis of the National Center for Protected Areas, Cuban institutions from the Ministry of Science, Technology and Environment and the Ministry of Foreign Investment partnered with the Italian nongovernmental organization, COSPE Onlus, to launch SOS Pesca, a four-year project to achieve sustainable fisheries management, conserve marine habitats and improve quality of life in two Cuban fishing communities (Guayabal in Las Tunas Province and Playa Florida in CamagÃ¼ey Province). SOS Pesca involved the municipal governments of Amancio RodrÃ­guez (in Las Tunas Province) and Florida (in CamagÃ¼ey Province), delegates to the Municipal Assembly of Peopleâ€™s Power (municipal government) from Guayabal (Amancio RodrÃ­guez Municipality) and Playa Florida (Florida Municipality), the state-owned fishing industry, private fishers, local families, protected area officials and staff scientists, municipal governments and international nongovernmental organizations. By the end of 2012, a new USâ€“Cuban collaboration emerged when COSPE recruited Environmental Defense Fund to provide scientific and technical support, trainings and exchanges focused on fisheries. SOS Pesca succeeded at community, regional fishing zone and national levels. Outcomes included: an assessment of finfish identifying species most vulnerable to fishing (methods and capacities), a proposed management plan for finfish, a National Plan of Action for sharks and rays, two marine protected areas established, increased employment through socioeconomic alternatives, revitalization of community environmental brigades, and greater capacity to use fishery assessment methods and develop management strategies. Perhaps the greatest achievement was communitiesâ€™ and fishersâ€™ changed perceptions of their marine environment, the need for conservation and sustainable resource management, and their active role in this objective. SOS Pesca spurred a more participatory form of integrated marine and coastal management in Cubaâ€”one that integrates fisheries and spatial management, links fishing families and coastal communities with scientists and administrators to find solutions that support sustainability, and connects economic alternatives to community-based conservation and improved food security. This innovative multinational collaboration benefited coastal communities, marine and coastal ecosystems and international cooperation. Â© 2018 MEDICC Medical Education Cooperation with Cuba. All rights reserved.</v>
      </c>
      <c r="J935" s="41">
        <f>IF(ISNUMBER(SEARCH("Yes",'2_all_summary'!$H934)),IF(ISNUMBER(SEARCH("Yes",'2_all_summary'!F934)),1,2),IF(ISNUMBER(SEARCH("No",'2_all_summary'!F934)),4,3))</f>
        <v>4</v>
      </c>
    </row>
    <row r="936" spans="7:10" x14ac:dyDescent="0.3">
      <c r="G936" s="41"/>
      <c r="H936" s="41" t="str">
        <f>'2_all_summary'!D935</f>
        <v>Climate change and food security in india: Adaptation strategies and major challenges</v>
      </c>
      <c r="I936" s="41" t="str">
        <f>'2_all_summary'!E935</f>
        <v>India has made rapid strides in improving food production and the country has become not only self-sufficient in food production, but now exports to several other countries as well. However, climate change has emerged as a major threat to India's hard-earned success. Much of India's population depends on climate-sensitive sectors such as agriculture, forestry, and fishing, and thus the livelihoods of hundreds of millions of people are at risk. In fact, the country has already witnessed adverse impacts of climate change on food production, transportation, storage, and distribution. Rising temperatures, erratic rainfall, extreme weather conditions (such as prolonged droughts and floods), changing soil fertility, and new pest infestations are major factors contributing to stagnant agricultural growth. "Climate-smart agriculture" is considered a pragmatic approach to ensuring food security in a changing climate. Adaptation strategies based on the principles of climate-smart agriculture can counter the impacts of climate change, such as the promotion of conservation agriculture, the sustainable management of natural resources and the promotion of climate-smart crops. However, the existing problems of transboundary water conflict, universal insurance of crops, the significant reduction in food wastage needed and the improvement of food distribution are essential to achieving the goals for adaptation. It is also important to note that ready acceptance of "climate-smart agriculture" by farmers cannot be expected, even if the necessary technologies are made accessible to them. Rather, more community-based participatory research is needed to explore socioeconomic and location-specific variables that are influencing farmers' preferences towards the approach. Â© Springer Nature Switzerland AG 2019.</v>
      </c>
      <c r="J936" s="41">
        <f>IF(ISNUMBER(SEARCH("Yes",'2_all_summary'!$H935)),IF(ISNUMBER(SEARCH("Yes",'2_all_summary'!F935)),1,2),IF(ISNUMBER(SEARCH("No",'2_all_summary'!F935)),4,3))</f>
        <v>4</v>
      </c>
    </row>
    <row r="937" spans="7:10" x14ac:dyDescent="0.3">
      <c r="G937" s="41"/>
      <c r="H937" s="41" t="str">
        <f>'2_all_summary'!D936</f>
        <v>Factors influencing success of marine protected areas in the Visayas, Philippines as related to increasing protected area coverage</v>
      </c>
      <c r="I937" s="41" t="str">
        <f>'2_all_summary'!E936</f>
        <v>Throughout the world there is a general consensus among environmentalists that there should be an increase in the amount of marine area that should be reserved in marine protected areas (MPAs). In fact, the 1998 Philippines Fishery Code indicates a need for designation of at least 15% of municipal waters for fish refuges or sanctuaries. Such an increase in area would take productive fishing areas away from fishing communities that can ill-afford the loss. The larger the protected area, there will be a greater number of people impacted. This article examines the relationship between factors that influence the success of Community Based MPA (CBMPA) performance in the Visayas, Philippines and their significance in efforts to increase the size of protected areas. Â© 2010 Springer Science+Business Media, LLC.</v>
      </c>
      <c r="J937" s="41">
        <f>IF(ISNUMBER(SEARCH("Yes",'2_all_summary'!$H936)),IF(ISNUMBER(SEARCH("Yes",'2_all_summary'!F936)),1,2),IF(ISNUMBER(SEARCH("No",'2_all_summary'!F936)),4,3))</f>
        <v>4</v>
      </c>
    </row>
    <row r="938" spans="7:10" x14ac:dyDescent="0.3">
      <c r="G938" s="41"/>
      <c r="H938" s="41" t="str">
        <f>'2_all_summary'!D937</f>
        <v>Trade-offs in values assigned to ecological goods and services associated with different coral reef management strategies</v>
      </c>
      <c r="I938" s="41" t="str">
        <f>'2_all_summary'!E937</f>
        <v>Societies value ecosystems and the services they provide in a number of ways. These values can help inform the management of ecosystems such as coral reefs. However, the trade-offs in ecosystem goods and services associated with different social and management conditions are poorly understood. Consequently, we examined values assigned to the goods and services identified across three types of management on the Kenyan coast: (1) a government-imposed no-take area in the Mombasa Marine National Park; (2) co-management of gear between fishing communities and the government's fisheries department; and (3) community-initiated no-take area management, where a community independently initiated and controlled a small closed area. We compared the ecosystem goods and services and the broader total economic value to explore how the history of these sites, their social conditions, and different management choices were associated with these values. The highest total economic values were associated with government management interventions and were probably due to the government's priority to be involved in the high-value beach tourism destinations. This is, however, associated with losses in a range of local community-level values and the social capital of the resource-user community. For example, resource users near the government marine protected area had the lowest value for measures of biological knowledge. Sites displaying greater community-level values were characterized by high social capital, and users had the most confidence in their ability to manage the resource. This study suggests that trade-offs occur in values associated with the interests and responsibilities of the management. The ability to cope with disturbance and change will depend on these values and responsibilities, and local communities are less likely to respond when government management and interests are strong. Â© 2009 by the author(s).</v>
      </c>
      <c r="J938" s="41">
        <f>IF(ISNUMBER(SEARCH("Yes",'2_all_summary'!$H937)),IF(ISNUMBER(SEARCH("Yes",'2_all_summary'!F937)),1,2),IF(ISNUMBER(SEARCH("No",'2_all_summary'!F937)),4,3))</f>
        <v>4</v>
      </c>
    </row>
    <row r="939" spans="7:10" x14ac:dyDescent="0.3">
      <c r="G939" s="41"/>
      <c r="H939" s="41" t="str">
        <f>'2_all_summary'!D938</f>
        <v>Local ecological knowledge of fisheries charts decline of sharks in data-poor regions</v>
      </c>
      <c r="I939" s="41" t="str">
        <f>'2_all_summary'!E938</f>
        <v>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 Â© 2021 Elsevier Ltd</v>
      </c>
      <c r="J939" s="41">
        <f>IF(ISNUMBER(SEARCH("Yes",'2_all_summary'!$H938)),IF(ISNUMBER(SEARCH("Yes",'2_all_summary'!F938)),1,2),IF(ISNUMBER(SEARCH("No",'2_all_summary'!F938)),4,3))</f>
        <v>4</v>
      </c>
    </row>
    <row r="940" spans="7:10" x14ac:dyDescent="0.3">
      <c r="G940" s="41"/>
      <c r="H940" s="41" t="str">
        <f>'2_all_summary'!D939</f>
        <v>Community-based stock enhancement and fisheries management of the Japanese Flounder in Fukushima, Japan</v>
      </c>
      <c r="I940" s="41" t="str">
        <f>'2_all_summary'!E939</f>
        <v>In Fukushima Prefecture, one million hatchery-reared juvenile Japanese flounder Paralichthys olivaceus have been released annually in the stock enhancement program since 1996. A community-based management system is used for this flounder fishery, where fishers pay 5% of their annual landings to operate the stock enhancement program. Also, since 1993, fishers have consented not to catch flounder 30 cm total length to maximize economic gains from the investment in stock enhancement. Our fish market surveys revealed that released flounder annually contributed an additional 30-90 tons to the catch. However, the economic efficiency of stocking has reduced since 1996, which has been largely attributed to a decline in fish price and recapture rate. Another problem is that the population dynamics of wild flounder have never been considered during implementation of the stock enhancement program. The occurrence of a dominant year-class of wild flounder causes a dramatic increase in landings and removes the need to release hatchery-reared juveniles. However, the program cannot be easily terminated because it plays important roles in having fishers recognize the importance of fishery management. It is a difficult but important realistic problem concerning how to make the stock enhancement program more flexible and effective. Copyright Â© Taylor and Francis Group, LLC.</v>
      </c>
      <c r="J940" s="41">
        <f>IF(ISNUMBER(SEARCH("Yes",'2_all_summary'!$H939)),IF(ISNUMBER(SEARCH("Yes",'2_all_summary'!F939)),1,2),IF(ISNUMBER(SEARCH("No",'2_all_summary'!F939)),4,3))</f>
        <v>4</v>
      </c>
    </row>
    <row r="941" spans="7:10" x14ac:dyDescent="0.3">
      <c r="G941" s="41"/>
      <c r="H941" s="41" t="str">
        <f>'2_all_summary'!D940</f>
        <v>Community-based habitat restoration program</v>
      </c>
      <c r="I941" s="41" t="str">
        <f>'2_all_summary'!E940</f>
        <v>The Restoration Center is working to forge closer ties between NOAA and local constituencies. Its initiative in FY96 provided funds for 20 habitat restoration projects. Through community-based restoration, the Center hopes to form strong partnerships with local government agencies and volunteer organizations, as well as promote stewardship and a community conservation ethic for natural resources. Excellent examples of the partnership are the Adobe Creek Fish Passage Project in California and the Duck Creek Project in Alaska.</v>
      </c>
      <c r="J941" s="41">
        <f>IF(ISNUMBER(SEARCH("Yes",'2_all_summary'!$H940)),IF(ISNUMBER(SEARCH("Yes",'2_all_summary'!F940)),1,2),IF(ISNUMBER(SEARCH("No",'2_all_summary'!F940)),4,3))</f>
        <v>4</v>
      </c>
    </row>
    <row r="942" spans="7:10" x14ac:dyDescent="0.3">
      <c r="G942" s="41"/>
      <c r="H942" s="41" t="str">
        <f>'2_all_summary'!D941</f>
        <v>Implementing Isang Bagsak:Community-Based Coastal Resource Management in Central Viet Nam</v>
      </c>
      <c r="I942" s="41" t="str">
        <f>'2_all_summary'!E941</f>
        <v>[No abstract available]</v>
      </c>
      <c r="J942" s="41">
        <f>IF(ISNUMBER(SEARCH("Yes",'2_all_summary'!$H941)),IF(ISNUMBER(SEARCH("Yes",'2_all_summary'!F941)),1,2),IF(ISNUMBER(SEARCH("No",'2_all_summary'!F941)),4,3))</f>
        <v>4</v>
      </c>
    </row>
    <row r="943" spans="7:10" x14ac:dyDescent="0.3">
      <c r="G943" s="41"/>
      <c r="H943" s="41" t="str">
        <f>'2_all_summary'!D942</f>
        <v>Customary marine resource knowledge and use in contemporary Hawai'i</v>
      </c>
      <c r="I943" s="41" t="str">
        <f>'2_all_summary'!E942</f>
        <v>The Hawaiians of old depended on the sea for survival and, as a result, developed a sophisticated understanding of the natural processes regulating resource abundance and effective strategies to manage those resources. After Western contact, sociopolitical upheaval led to the breakdown of the traditional Hawaiian fisheries management system, though practice and knowledge continued. Even today, subsistence fishing is culturally and economically important to many communities throughout Hawai'i, but declining resources over the past century have raised concerns about their sustainability. To confront this issue, a number of communities are currently strengthening local influence and accountability for local marine resources through revitalization of local traditions and resource knowledge. This renaissance of traditional community-based management and rediscovery of traditional techniques offers great promise for improving the condition of Hawai'i's coastal marine environment and the management of its fisheries. Â© 2013 by University of Hawai'i Press.</v>
      </c>
      <c r="J943" s="41">
        <f>IF(ISNUMBER(SEARCH("Yes",'2_all_summary'!$H942)),IF(ISNUMBER(SEARCH("Yes",'2_all_summary'!F942)),1,2),IF(ISNUMBER(SEARCH("No",'2_all_summary'!F942)),4,3))</f>
        <v>4</v>
      </c>
    </row>
    <row r="944" spans="7:10" x14ac:dyDescent="0.3">
      <c r="G944" s="41"/>
      <c r="H944" s="41" t="str">
        <f>'2_all_summary'!D943</f>
        <v>Clustering of the Adult Population According to Behavioural Health Risk Factors as the Focus of Community-Based Public Health Interventions in Poland</v>
      </c>
      <c r="I944" s="41" t="str">
        <f>'2_all_summary'!E943</f>
        <v>Effective lifestyle health promotion interventions require the identification of groups sharing similar behavioural risk factors (BRF) and socio-demographic characteristics. This study aimed to identify these subgroups in the Polish population and check whether local authoritiesâ€™ health programmes meet their needs. Population data came from a 2018 question survey on a random representative sample of 3000 inhabitants. Four groups were identified with the TwoStep cluster analysis method. One of them (â€œMulti-riskâ€) differed from the others and the general population by a high prevalence of numerous BRF: 59% [95% confidence interval: 56â€“63%] of its members smoke, 35% [32â€“38%] have alcohol problems, 79% [76â€“82%] indulge in unhealthy food, 64% [60â€“67%] do not practice recreational physical activity, and 73% [70â€“76%] are overweight. This group, with an average age of 50, was characterised by an excess of males (81% [79â€“84%]) and people with basic vocational education (53% [50â€“57%]). In 2018, only 40 out of all 228 health programmes in Poland addressed BRF in adults; only 20 referred to more than one habit. Moreover, access to these programmes was limited by formal criteria. There were no programmes dedicated to the reduction of BRF exclusively. The local governments focused on improving access to health services rather than on a pro-health change in individual behaviours. Â© 2023 by the authors.</v>
      </c>
      <c r="J944" s="41">
        <f>IF(ISNUMBER(SEARCH("Yes",'2_all_summary'!$H943)),IF(ISNUMBER(SEARCH("Yes",'2_all_summary'!F943)),1,2),IF(ISNUMBER(SEARCH("No",'2_all_summary'!F943)),4,3))</f>
        <v>4</v>
      </c>
    </row>
    <row r="945" spans="7:10" x14ac:dyDescent="0.3">
      <c r="G945" s="41"/>
      <c r="H945" s="41" t="str">
        <f>'2_all_summary'!D944</f>
        <v>Trialling the use of smartphones as a tool to address gaps in small-scale fisheries catch data in southwest Madagascar</v>
      </c>
      <c r="I945" s="41" t="str">
        <f>'2_all_summary'!E944</f>
        <v>Worldwide, small-scale fisheries (SSFs) contribute over half of global fish and invertebrate catch and generate employment for 90% of those working in the fishing capture industry, the majority of whom live in developing countries. Despite their importance, most of the world's estimated 10,000 SSFs are data deficient. Community data is critical to understanding fish stocks, and evaluating fisheries management policies, particularly in remote areas. This pilot study explores the potential for smartphones and the Open Data Kit software to assist in the collection of shark landings data in southwest Madagascar, where sustainable fisheries management is critical to economic and food security. The pilot builds on a previous study of participatory data collection using paper notebooks (2003â€“2016), which continued in eight villages throughout the smartphone trial (2013â€“2016), allowing comparisons in speed, accuracy and user experience to be drawn. Initial challenges, which included limited electricity supplies to charge the smartphones; typing errors caused by wet hands; and interpretation difficulties, were overcome during the trial with additional training and data accuracy improved as a result, with only 5% fewer records recorded on phones vs. paper notebooks by 2015. One major challenge - limited mobile network coverage â€“ often prevented data from being uploaded from phones to an online database, meaning manual data extraction was required, with associated travel costs. With appropriate training, smartphones show promise as a useful and accurate tool for participatory fisheries data collection. However, this method may be better suited to regions with stronger mobile coverage. Â© 2018</v>
      </c>
      <c r="J945" s="41">
        <f>IF(ISNUMBER(SEARCH("Yes",'2_all_summary'!$H944)),IF(ISNUMBER(SEARCH("Yes",'2_all_summary'!F944)),1,2),IF(ISNUMBER(SEARCH("No",'2_all_summary'!F944)),4,3))</f>
        <v>4</v>
      </c>
    </row>
    <row r="946" spans="7:10" x14ac:dyDescent="0.3">
      <c r="G946" s="41"/>
      <c r="H946" s="41" t="str">
        <f>'2_all_summary'!D945</f>
        <v>Effects of community-based management on amazon river turtles: A case study of podocnemis sextuberculata in the Lower Amazon Floodplain, ParÃ¡, Brazil</v>
      </c>
      <c r="I946" s="41" t="str">
        <f>'2_all_summary'!E945</f>
        <v>Podocnemis sextuberculata is cited as "vulnerable" on the International Union for Conservation of Nature Red List due to a decline in its population as a result of the intensive exploitation pressure throughout its range. Understanding the effects of environmental characteristics and human activities on turtle populations is essential to improve current conservation programs. We analyzed the abundance of Podocnemis sextuberculata in the lower Amazon, where a management experiment is under way, by comparing neighboring areas with and without community-based management (CBM) initiatives. In addition, we analyzed the influence of environmental variables on the species' abundance. Abundance was measured by captures per unit effort expressed in number of individuals (CPUEN) and biomass (CPUEB). The effects of CBM and environmental variables were tested by General Linear Model analysis. A total of 354 individuals were captured, 321 in the areas under CBM and 33 in areas without CBM. CPUEN and CPUEB were strongly correlated, and their values were about 10-fold higher in the areas carrying out CBM initiatives. The variable that best explained variation in CPUEN and CPUEB was CBM. Distance between the sampling point and the nearest nesting beach and river level also influenced capture rates. Results clearly show that local fishing restrictions can have a positive influence on turtle populations. Â© 2013 Chelonian Research Foundation.</v>
      </c>
      <c r="J946" s="41">
        <f>IF(ISNUMBER(SEARCH("Yes",'2_all_summary'!$H945)),IF(ISNUMBER(SEARCH("Yes",'2_all_summary'!F945)),1,2),IF(ISNUMBER(SEARCH("No",'2_all_summary'!F945)),4,3))</f>
        <v>4</v>
      </c>
    </row>
    <row r="947" spans="7:10" x14ac:dyDescent="0.3">
      <c r="G947" s="41"/>
      <c r="H947" s="41" t="str">
        <f>'2_all_summary'!D946</f>
        <v>Vanuatu</v>
      </c>
      <c r="I947" s="41" t="str">
        <f>'2_all_summary'!E946</f>
        <v>This chapter reviews and assesses the condition of the marine environment in Vanuatu mainly from unpublished sources. It is in generally very good condition. However, severe damage from cyclones and crown-of-thorns starfish outbreaks have caused considerable damage to reefs in recent years, and reefs near major population centres show signs of degradation. Some reefs are threatened by increased siltation from logging in catchment areas, nutrient enrichment from sewage pollution and from over-exploitation of reef fish. Sewage disposal, domestic and solid wastes are serious environmental concerns in urban areas and, as a result, water quality is generally poor. There are generally no refuse dumps in many rural areas, and beaches, streams and lagoons are heavily littered. Industrial marine pollutant loadings appear to be increasing. Trochus, green snails and land crabs (Birgus latro) have declined because of high rates of exploitation and the giant clam, Tridacna gigas, has been driven into extinction through excessive harvesting in Vanuatu. Turtles and dugongs are endangered and are sensitive to over-hunting. The huge leatherback turtle which also occurs here is threatened with extinction because of egg collection. Seabirds have also been significantly depleted through egg collection at rookeries and through disturbance of nesting sites through clearing. There is limited management of the marine environment in Vanuatu and very little environmental awareness, technical or financial resources for this. Recent marine awareness-raising through workshops, drama, radio broadcasts has been successful in establishing community-based marine sanctuaries for replenishing overfished trochus and giant clams. Some village-based fishing restrictions on fishing methods, fishing ground closures and size restrictions have been initiated and implemented. But there is generally a lack of finances and technical expertise to support monitoring programmes or to implement and enforce legislation and policies pertaining to the marine environment. Vanuatu has declared a moderate number of marine protected areas (MPA) but the involvement of customary fishing right owners is integral to the success of MPAs in Vanuatu. These MPAs are an important strategy to conserve marine biodiversity in the absence of scientific knowledge and monitoring.</v>
      </c>
      <c r="J947" s="41">
        <f>IF(ISNUMBER(SEARCH("Yes",'2_all_summary'!$H946)),IF(ISNUMBER(SEARCH("Yes",'2_all_summary'!F946)),1,2),IF(ISNUMBER(SEARCH("No",'2_all_summary'!F946)),4,3))</f>
        <v>4</v>
      </c>
    </row>
    <row r="948" spans="7:10" x14ac:dyDescent="0.3">
      <c r="G948" s="41"/>
      <c r="H948" s="41" t="str">
        <f>'2_all_summary'!D947</f>
        <v>Evaluating community fishery management using Fishers' perceptions in the Tonle Sap lake of Cambodia</v>
      </c>
      <c r="I948" s="41" t="str">
        <f>'2_all_summary'!E947</f>
        <v>There is an emerging consensus among academics and resource managers that successful resource management systems must be developed locally and account for a diverse range of political, economic, social, technological, legal, and environmental factors. In this research we evaluate and categorize the fishers' perspectives on the environmental, economic, social, and legal impacts of transitioning from a private property system to community fisheries in Cambodia's Tonle Sap Lake. Specifically, this paper uses interview results (N = 523) to assess the perceptions of local communities following a reform in 2012, whereby a commercial leasehold system was replaced with a community-based fishery management system. Results demonstrate that this conversion of fishery management systems is perceived as helping to improve economic, environmental, and legal conditions at the macro-level, but improvements in economic productivity at the individual level are inconclusive. This paper reveals the inherent complexity, benefits, and trade-offs involved in community-based management by exploring fishers' perceptions. One implication of this study is that the data reinforce the importance of participatory engagement in the development of resource management systems. Â© 2020 Elsevier B.V.</v>
      </c>
      <c r="J948" s="41">
        <f>IF(ISNUMBER(SEARCH("Yes",'2_all_summary'!$H947)),IF(ISNUMBER(SEARCH("Yes",'2_all_summary'!F947)),1,2),IF(ISNUMBER(SEARCH("No",'2_all_summary'!F947)),4,3))</f>
        <v>4</v>
      </c>
    </row>
    <row r="949" spans="7:10" x14ac:dyDescent="0.3">
      <c r="G949" s="41"/>
      <c r="H949" s="41" t="str">
        <f>'2_all_summary'!D948</f>
        <v>Small-scale fisheries management and development. Towards a community-based approach</v>
      </c>
      <c r="I949" s="41" t="str">
        <f>'2_all_summary'!E948</f>
        <v>[No abstract available]</v>
      </c>
      <c r="J949" s="41">
        <f>IF(ISNUMBER(SEARCH("Yes",'2_all_summary'!$H948)),IF(ISNUMBER(SEARCH("Yes",'2_all_summary'!F948)),1,2),IF(ISNUMBER(SEARCH("No",'2_all_summary'!F948)),4,3))</f>
        <v>2</v>
      </c>
    </row>
    <row r="950" spans="7:10" x14ac:dyDescent="0.3">
      <c r="G950" s="41"/>
      <c r="H950" s="41" t="str">
        <f>'2_all_summary'!D949</f>
        <v>Tobacco screening multicomponent quality improvement network program: Beyond education</v>
      </c>
      <c r="I950" s="41" t="str">
        <f>'2_all_summary'!E949</f>
        <v>Objectives: Due to the addictive nature of the disease and interrelated societal influences on the behavior of tobacco use, repeated interventions are often required before people successfully stop using tobacco. Our objective was to implement a multicomponent clinical intervention initiative enabling health care providers to effectively screen for tobacco use. We also sought to describe changes in emergency medicine providers' documentation of cessation advice to tobacco users. Methods: The intervention was conducted at three emergency departments (EDs) and four clinics at a community-based teaching hospital and health network. Health care providers with the opportunity to identify and counsel tobacco-using patients in ambulatory health care settings were the study population. The authors initiated a quality improvement initiative for tobacco screening that employed a multicomponent strategy to facilitate systemic changes that support 100% tobacco use identification, documentation, and counseling. Baseline, posteducation, and post-wrap-around documented screening rates were compared within each site across the intervention. Cumulative ED baseline, posteducation, and post-wrap-around rates of provider advice to tobacco users were compared across the intervention. Percentage of possible available gain was calculated in consideration of a 100% ceiling effect. Statistical analysis was performed using SPSS and MetStat. Descriptive statistics and Pearson's chi-square cell frequency were used to analyze and compare sites. Fisher's exact test was used to compare those tests with a chi-square cell frequency of five or less. The statistical tests used for pre-/postintervention percentage comparisons by site had power between 80% and 90%, detecting differences of 10% and 20% or more at a 0.05 level of significance. Results: Significant increases in posteducation screening rates for all ED sites complemented significant increases in ED post-wrap-around intervention screening rates. Significant increases in ED provider documented cessation advice were also noted. Conclusions: This initiative successfully changed tobacco screening behavior of health care providers at all sites. It was particularly successful in the ED, typically an environment less likely to be conducive to preventive health interventions. Â© 2009 by the Society for Academic Emergency Medicine.</v>
      </c>
      <c r="J950" s="41">
        <f>IF(ISNUMBER(SEARCH("Yes",'2_all_summary'!$H949)),IF(ISNUMBER(SEARCH("Yes",'2_all_summary'!F949)),1,2),IF(ISNUMBER(SEARCH("No",'2_all_summary'!F949)),4,3))</f>
        <v>4</v>
      </c>
    </row>
    <row r="951" spans="7:10" x14ac:dyDescent="0.3">
      <c r="G951" s="41"/>
      <c r="H951" s="41" t="str">
        <f>'2_all_summary'!D950</f>
        <v>Toward integrated opisthorchiasis control in northeast Thailand: The Lawa project</v>
      </c>
      <c r="I951" s="41" t="str">
        <f>'2_all_summary'!E950</f>
        <v>Human liver fluke, Opisthorchis viverrini, a food-borne trematode is a significant public health problem in Southeast Asia, particularly in Thailand. Despite a long history of control programmes in Thailand and a nationwide reduction, O. viverrini infection prevalence remains high in the northeastern provinces. Therefore, a new strategy for controlling the liver fluke infection using the EcoHealth/One Health approach was introduced into the Lawa Lake area in Khon Kaen province where the liver fluke is endemic. A programme has been carried using anthelminthic treatment, novel intensive health education methods both in the communities and in schools, ecosystem monitoring and active community participation. As a result, the infection rate in the more than 10 villages surrounding the lake has declined to approximate one third of the average of 50% as estimated by a baseline survey. Strikingly, the Cyprinoid fish species in the lake, which are the intermediate host, now showed less than 1% prevalence compared to a maximum of 70% at baseline. This liver fluke control programme, named "Lawa model," is now recognised nationally and internationally, and being expanding to other parts of Thailand and neighbouring Mekong countries. Challenges to O. viverrini disease control, and lessons learned in developing an integrative control programme using a community-based, ecosystem approach, and scaling-up regionally based on Lawa as a model are described. Â© 2014 Elsevier B.V.</v>
      </c>
      <c r="J951" s="41">
        <f>IF(ISNUMBER(SEARCH("Yes",'2_all_summary'!$H950)),IF(ISNUMBER(SEARCH("Yes",'2_all_summary'!F950)),1,2),IF(ISNUMBER(SEARCH("No",'2_all_summary'!F950)),4,3))</f>
        <v>4</v>
      </c>
    </row>
    <row r="952" spans="7:10" x14ac:dyDescent="0.3">
      <c r="G952" s="41"/>
      <c r="H952" s="41" t="str">
        <f>'2_all_summary'!D951</f>
        <v>Integrated coastal management in the Philippines: Testing new paradigms</v>
      </c>
      <c r="I952" s="41" t="str">
        <f>'2_all_summary'!E951</f>
        <v>With fisheries declining, coral reefs battered, mangrove forests under threat, pollution levels rising, and coastal communities experiencing increased poverty, the Philippines faces severe challenges in managing its coastal resources. Coastal management efforts began in the Philippines more than 20 years ago through various community-based projects. Now, integrated coastal management is expanding in the country and holds the potential to reverse the trends. This article analyzes the situation in relation to new approaches for coastal management being undertaken through the Coastal Resource Management Project supported by the United States Agency for International Development implemented by the Department of Environment and Natural Resources. This project, drawing on the lessons generated by past and ongoing coastal management initiatives, is emphasizing integrated approaches to management over narrowly focused fisheries management and habitat protection efforts. It highlights the increasingly important role of local governments and the changing roles of national government to effectively support integrated coastal management. Multisectoral collaboration is explained as standard procedure to achieve outcomes that are broad based and sustainable. Local and national level activities are contrasted and shown as essential complements in building institutionalization of resources management within all levels of government. A practical result framework is explained for measuring relative success at the local government level of implementing best practices for coastal management. Finally, lessons being learned related to collaboration, level of focus, education, and communication; who is responsible; and expansion of the project are highlighted.</v>
      </c>
      <c r="J952" s="41">
        <f>IF(ISNUMBER(SEARCH("Yes",'2_all_summary'!$H951)),IF(ISNUMBER(SEARCH("Yes",'2_all_summary'!F951)),1,2),IF(ISNUMBER(SEARCH("No",'2_all_summary'!F951)),4,3))</f>
        <v>4</v>
      </c>
    </row>
    <row r="953" spans="7:10" x14ac:dyDescent="0.3">
      <c r="G953" s="41"/>
      <c r="H953" s="41" t="str">
        <f>'2_all_summary'!D952</f>
        <v>Ancient fish weir technology for modern stewardship: lessons from community-based salmon monitoring</v>
      </c>
      <c r="I953" s="41" t="str">
        <f>'2_all_summary'!E952</f>
        <v>Introduction: The UN Declaration on the Rights of Indigenous Peoples states that indigenous people have a fundamental right to contribute to the management of the resources that support their livelihoods. Salmon are vital to the economy and culture of First Nations in coastal British Columbia, Canada. In this region, traditional systems of management including weirsâ€“fences built across rivers to selectively harvest salmonâ€“supported sustainable fisheries for millennia. In the late-19th century traditional fishing practices were banned as colonial governments consolidated control over salmon. Outcomes: In collaboration with the Heiltsuk First Nation we revived the practice of weir building in the Koeye River. Over the first four years of the project we tagged 1,226 sockeye, and counted 8,036 fish during fall stream walks. We used a mark-recapture model which accounted for both pre-spawn mortality due to variation in temperature, and tag loss, to produce the first mark-resight estimates of sockeye abundance in the watershed (4,600â€“15,000 escapement). Discussion: High river temperatures are associated with increased en route morality in migrating adult sockeye. We estimated pre-spawn mortality ranged from 8â€“72% across the four years of study, highlighting the degree to which climate conditions may dictate future viability in sockeye salmon populations. These results demonstrate the power of fusing traditional knowledge and management systems with contemporary scientific approaches in developing local monitoring. Â© 2017, Â© 2017 The Author(s). Published by Informa UK Limited, trading as Taylor &amp; Francis Group and Science Press on behalf of the Ecological Society of China.</v>
      </c>
      <c r="J953" s="41">
        <f>IF(ISNUMBER(SEARCH("Yes",'2_all_summary'!$H952)),IF(ISNUMBER(SEARCH("Yes",'2_all_summary'!F952)),1,2),IF(ISNUMBER(SEARCH("No",'2_all_summary'!F952)),4,3))</f>
        <v>4</v>
      </c>
    </row>
    <row r="954" spans="7:10" x14ac:dyDescent="0.3">
      <c r="G954" s="41"/>
      <c r="H954" s="41" t="str">
        <f>'2_all_summary'!D953</f>
        <v>Techniques to evaluate the effectiveness of fish habitat restoration works in streams impacted by logging activities</v>
      </c>
      <c r="I954" s="41" t="str">
        <f>'2_all_summary'!E953</f>
        <v>The Watershed Restoration Program (WRP) in British Columbia was initiated under the auspices of Forest Renewal B.C. to restore, protect and maintain fisheries, aquatic and forest resources adversely impacted by past forest-harvesting practices, by carrying out community-based remedial work on hillslopes and streams. Specific restoration components focus on impacted hillslopes, gullies, riparian areas, stream channels and fish habitat. Fish habitat restoration is typically carried out after an assessment of upslope risks (followed by rehabilitation) and instream conditions. Restoration techniques include restoring fish access, streambank stabilization, rehabilitating channelled reaches to provide fish holding pools and riffles, re-establishing instream cover and structure by addition of boulder clusters and large woody debris (LWD), restoring and creating off-channel habitat, and resupply of nutrients. After the restoration work is completed, research evaluation and operational monitoring are conducted to determine the overall success and ultimate benefit of the work. Research evaluation is not project-specific, but may involve evaluation of a specific technique (e.g., LWD placements), and synoptic studies and â€™paired assessmentsâ€™ of experimental control and treatment streams. Routine and project effectiveness monitoring is project-specific and is carried out after the instream work is completed and has passed post-construction inspection. Routine monitoring is a low intensity activity to determine functionality and condition of the restoration works. It is mainly a visual activity, and may include simple measurements or indicators (e.g., for structural stability), and can be undertaken on an annual basis or after each major storm. Project effectiveness monitoring is of higher intensity, and is conducted on a selected sub-set of projects where there are uncertainties of outcome or adaptive management benefits. This monitoring typically includes fish sampling and physical measurements: pool widths and depths, stream gradient, channel form, and channel substrate characteristics. Engineering level surveys (to tie bed and water surface elevations and cross sections to a specific benchmark) are frequently required for quantitative comparisons of restoration works (before, as-constructed and post-restoration). Where possible, project effectiveness monitoring should be related to published estimates of increases in fish abundance due to habitat improvements (bio-standards) established during the planning and prescriptive phase. Evaluation and monitoring of fish habitat restoration projects, both in the shorter and longer term, are essential to improve biological, technical and cost effectiveness of projects, and to identify and incorporate innovations. Evaluation techniques described in the paper were developed to evaluate activities to restore streams impacted by past logging practices, but the underlying principles apply to stream restoration wherever forest, urban or agriculture practices have resulted in stream and riparian impairment. Â© 1998 Taylor &amp; Francis Group, LLC.</v>
      </c>
      <c r="J954" s="41">
        <f>IF(ISNUMBER(SEARCH("Yes",'2_all_summary'!$H953)),IF(ISNUMBER(SEARCH("Yes",'2_all_summary'!F953)),1,2),IF(ISNUMBER(SEARCH("No",'2_all_summary'!F953)),4,3))</f>
        <v>4</v>
      </c>
    </row>
    <row r="955" spans="7:10" x14ac:dyDescent="0.3">
      <c r="G955" s="41"/>
      <c r="H955" s="41" t="str">
        <f>'2_all_summary'!D954</f>
        <v>What is a green economy? Review of national-level green economy policies in cambodia and Lao PDR</v>
      </c>
      <c r="I955" s="41" t="str">
        <f>'2_all_summary'!E954</f>
        <v>A green economy that simultaneously promotes environmental sustainability, social inclusiveness, and economic growth is expected to benefit the heavily resource-dependent least developed countries. Yet, internationally, there is very little empirically based research on how the "green development" agenda translates into natural resource management policies in the least developed countries. This paper examines the implementation of green economy policies at the national level in the energy and forestry sectors in the Lao PDR and Cambodia. Both countries have adopted green growth targets; however, in terms of natural resources management, two contradictory processes have taken place during the past decade. While there have been some initiatives to decentralize natural resource management by enhancing the role of local communities role, such as community-based forest or fishery management, the far greater trend has been the opening up of the economies of the Lao PDR and Cambodia to large-scale investments by multinational enterprises. Large-scale hydropower projects and increasing deforestation pose challenges to more sustainable natural resource management efforts. This article is based on an analysis of the national green economy strategies and expert interviews with the government, academia, private sector and international and national development organizations. Focusing on the energy and forestry sectors, but also analysing the national green economy strategies as a whole, our analysis sheds light on the choices made in the national development versus green economy strategies. While green economy thinking rests on strong state regulation, the policies are often formulated within a complex dynamic of donor and investor interests. The achievement of a green economy depends on the state; thus, it should steer investments to ecologically less harmful industries and ensure social inclusiveness in land-use decisions. Our results show, however, that implementing a green economy is far more complex. Despite the quest for synergies, at the sectoral level there are still many unaddressed trade-offs between, for example, energy sources and forms of land use. Â© 2020 by the authors.</v>
      </c>
      <c r="J955" s="41">
        <f>IF(ISNUMBER(SEARCH("Yes",'2_all_summary'!$H954)),IF(ISNUMBER(SEARCH("Yes",'2_all_summary'!F954)),1,2),IF(ISNUMBER(SEARCH("No",'2_all_summary'!F954)),4,3))</f>
        <v>4</v>
      </c>
    </row>
    <row r="956" spans="7:10" x14ac:dyDescent="0.3">
      <c r="G956" s="41"/>
      <c r="H956" s="41" t="str">
        <f>'2_all_summary'!D955</f>
        <v>Fishing and trade of devil rays (Mobula spp.) in the Bay of Bengal, Bangladesh: Insights from fishersâ€™ knowledge</v>
      </c>
      <c r="I956" s="41" t="str">
        <f>'2_all_summary'!E955</f>
        <v>Devil rays (Mobula spp.) are globally threatened cartilaginous fishes that have attracted global conservation concern owing to their high extinction risk and lack of protection in many countries. Limited resources and data on threatened marine species, including devil rays, impede conservation actions, particularly in developing countries, many of which have high biodiversity. Devil ray catch is a component of artisanal fisheries in Bangladesh, but data on their fisheries and trade are limited. To characterize devil ray fishing practices, fishersâ€™ perception and trade, 230 fishers and traders were interviewed between 4 June 2018 and 22 June 2019, in four areas of south-east Bangladesh. Catch data were also opportunistically collected at landing sites. Six devil ray species were documented, caught in an array of gill nets, set-bag nets and longlines. All interviewed fishers reported life-long devil ray bycatch in some numbers, and also noted a decline in catch over the last decade. Bottom trawling, increased bycatch levels, increased demand for devil ray products and, in some cases, ecosystem changes were identified by fishers as threats to devil ray populations. Unregulated and undocumented trade and retained bycatch, especially by gill nets and set-bag nets, are fuelled by local consumption of devil ray meat and international trade in meat and gill rakers. Compliance with international trade control treaties for all Mobula spp. or the Bangladeshi law protecting Mobula mobular was low, with the majority of fishers (87%, n = 174) unaware of their existence. To manage devil ray fisheries, and prevent possible population declines, we propose a combination of legally enforced gear modifications, and catch and trade control through community-owned implementation strategies. Additionally, we propose the simultaneous implementation of inclusive, community-based awareness and stewardship projects in conjunction with a coast-wide ray monitoring programme. Finally, we emphasize that more research and action rooted in a sustainable fishery model is urgently needed to protect Bangladeshi devil ray populations. Â© 2020 John Wiley &amp; Sons, Ltd.</v>
      </c>
      <c r="J956" s="41">
        <f>IF(ISNUMBER(SEARCH("Yes",'2_all_summary'!$H955)),IF(ISNUMBER(SEARCH("Yes",'2_all_summary'!F955)),1,2),IF(ISNUMBER(SEARCH("No",'2_all_summary'!F955)),4,3))</f>
        <v>4</v>
      </c>
    </row>
    <row r="957" spans="7:10" x14ac:dyDescent="0.3">
      <c r="G957" s="41"/>
      <c r="H957" s="41" t="str">
        <f>'2_all_summary'!D956</f>
        <v>Two steps forward, two steps back: The role of innovation in transforming towards community-based marine resource management in Solomon Islands</v>
      </c>
      <c r="I957" s="41" t="str">
        <f>'2_all_summary'!E956</f>
        <v>In many coastal nations, community-based arrangements for marine resource management (CBRM) are promoted by government, advocated for by non-government actors, and are seen by both as one of the most promising options to achieve sustainable use and secure inshore fisheries and aquatic resources. Although there is an abundant literature on what makes CBRM effective, is it less clear how CBRM is introduced or develops as an idea in a community, and the process of how the idea leads to the adoption of a new resource management approach with supporting institutions. Here we aim to address this gap by applying an explicit process-based approach drawing on innovation history methodology by mapping and analysing the initiation and emergence of CBRM in five fishing-dependent communities in Solomon Islands. We use insights from the literatures on diffusion of innovation and transformability to define phases of the process and help guide the inductive analysis of qualitative data. We show the CBRM institutionalisation processes were non-linear, required specific strategies to move from one phase to the next, and key elements facilitated or hindered movement. Building active support for CBRM within communities depended on the types of events that happened at the beginning of the process and actions taken to sustain this. Matching CBRM to known resource management ideas or other social problems in the community, developing legitimate institutions and decision-making processes, strong continual interactions between key actors and the rest of the community (not necessarily NGO actors), and community members witnessing benefits of CBRM, all contributed to the emergence and diffusion of CBRM in the communities, and helped to overcome barriers to transformative change. Â© 2014 The Authors.</v>
      </c>
      <c r="J957" s="41">
        <f>IF(ISNUMBER(SEARCH("Yes",'2_all_summary'!$H956)),IF(ISNUMBER(SEARCH("Yes",'2_all_summary'!F956)),1,2),IF(ISNUMBER(SEARCH("No",'2_all_summary'!F956)),4,3))</f>
        <v>1</v>
      </c>
    </row>
    <row r="958" spans="7:10" x14ac:dyDescent="0.3">
      <c r="G958" s="41"/>
      <c r="H958" s="41" t="str">
        <f>'2_all_summary'!D957</f>
        <v>The role of participatory governance and community-based management in integrated coastal and ocean management in Canada</v>
      </c>
      <c r="I958" s="41" t="str">
        <f>'2_all_summary'!E957</f>
        <v>There is compelling evidence that participatory governance is crucial for contending with complex problems of managing for multiple values and outcomes to achieve ecological sustainability and economic development. Canada's Oceans Act, and federal oceans policy provide a strong basis for the participatory governance and community-based management of coastal and large ocean resources. The implementation of the Oceans Act and oceans policy has resulted in some steps toward participatory governance but has not adequately provided the mechanisms for a strong role for communities in integrated coastal and ocean management (ICOM). In order to strengthen and develop community participation in ICOM, nine initiatives are recommended: (1) shifting paradigms, (2) overcoming 'turf protection,' (3) ensuring compatibility of goals, (4) ensuring sufficiency of information, (5) dealing with internal community stratification, (6) creating cross-scale linkages, (7) creating a participatory policy environment, (8) building community capacity, and (9) monitoring and assessment of local-level initiatives.</v>
      </c>
      <c r="J958" s="41">
        <f>IF(ISNUMBER(SEARCH("Yes",'2_all_summary'!$H957)),IF(ISNUMBER(SEARCH("Yes",'2_all_summary'!F957)),1,2),IF(ISNUMBER(SEARCH("No",'2_all_summary'!F957)),4,3))</f>
        <v>4</v>
      </c>
    </row>
    <row r="959" spans="7:10" x14ac:dyDescent="0.3">
      <c r="G959" s="41"/>
      <c r="H959" s="41" t="str">
        <f>'2_all_summary'!D958</f>
        <v>Cockles in custody: The role of common property arrangements in the ecological sustainability of mangrove fisheries on the Ecuadorian coast</v>
      </c>
      <c r="I959" s="41" t="str">
        <f>'2_all_summary'!E958</f>
        <v>Scholars of common property resource theory (CPR) have long asserted that certain kinds of institutional arrangements based on collective action result in successful environmental stewardship, but feedback and the direct link between social and ecological systems remains poorly understood. This paper investigates how common property institutional arrangements contribute to sustainable mangrove fisheries in coastal Ecuador, focusing on the fishery for the mangrove cockle (Anadara tuberculosa and A. similis), a bivalve mollusk harvested from the roots of mangrove trees and of particular social, economic, and cultural importance for the communities that depend on it. Specifically, this study examines the emergence of new civil society institutions within the historical context of extensive mangrove deforestation for the expansion of shrimp farming, policy changes in the late 1990s that recognized "ancestral" rights of local communities to mangrove resources, and how custodias, community-managed mangrove concessions, affect the cockle fishery. Findings from interviews with shell collectors and analysis of catchper-unit-effort (CPUE) indicate that mangrove concessions as common property regimes promote community empowerment, local autonomy over resources, mangrove conservation and recovery, higher cockle catch shares, and larger shell sizes, but the benefits are not evenly distributed. Associations without custodias and independent cockle collectors feel further marginalized by the loss of gathering grounds, potentially deflecting problems of overexploitation to "openaccess" areas, in which mangrove fisheries are weakly managed by the State. Using Ostrom's Institutional Analysis and Development (IAD) framework, the explicit link between social and ecological systems is studied at different levels, examining the relationship between collective action and the environment through quantitative approaches at the fishery level and qualitative analysis at the level of the mangrove landscape. Implications for coastal and fishery management are discussed in the conclusions. Copyright: content is licensed under a Creative Commons Attribution 3.0 License.</v>
      </c>
      <c r="J959" s="41">
        <f>IF(ISNUMBER(SEARCH("Yes",'2_all_summary'!$H958)),IF(ISNUMBER(SEARCH("Yes",'2_all_summary'!F958)),1,2),IF(ISNUMBER(SEARCH("No",'2_all_summary'!F958)),4,3))</f>
        <v>4</v>
      </c>
    </row>
    <row r="960" spans="7:10" x14ac:dyDescent="0.3">
      <c r="G960" s="41"/>
      <c r="H960" s="41" t="str">
        <f>'2_all_summary'!D959</f>
        <v>Fishers' perceptions, facilitating factors and challenges of community-based no-take zones in the Sian Ka'an Biosphere Reserve, Quintana Roo, Mexico</v>
      </c>
      <c r="I960" s="41" t="str">
        <f>'2_all_summary'!E959</f>
        <v>In response to fisheries decline in the Mexican Caribbean and continuing deterioration of the Mesoamerican Reef, conservation NGOs have begun to negotiate and collaboratively design a network of no-take zones (NTZs) with three fishing cooperatives in the Sian Ka'an Biosphere Reserve (SKBR), among other places along the coast of Quintana Roo. Spiny lobster (Panulirus argus) is the target of the main fishery within cooperative concessions. Fishers are uniquely positioned to enforce and monitor NTZs and evaluate their effectiveness. This study analyzes fishers' perceptions as indicators of social acceptance of NTZs, and identifies facilitating factors and challenges of the community-based process. Consistent with similar studies, responses of fishers (89 out of a population of 124) to a semi-structured interview showed that perceptions of NTZs largely reflect fishers' concerns and interests. A high proportion of fishers accurately identified main NTZ objectives of regulation, conservation and economic improvement, as well as NTZ locations. Further, fishers cared about ecosystem sustainability and, because NTZs would not significantly limit their main economic activity, endorsed the initiative while expecting additional benefits. Declining trends in lobster catch influenced a perceived need for NTZs. Major concerns were that illegal fishers would reap NTZ benefits and that economic impacts and benefits were uncertain. Most fishers found the decision-making process inclusive, were willing to take responsibility for enforcing NTZs and believed people leading the process were trustworthy. Differences in endorsement of NTZs among cooperatives points to the importance of understanding fishers' incentives to collaborate, and the leadership and organizational dynamics which shape participatory processes. This analysis highlights challenges in advancing NTZs in complex ecological, socio-economic and regulatory contexts. It underscores the need for community-based processes that transcend understanding of conservation measures but also invests in sustainable, operative and trustful working relationships, as well as the urgency of interdisciplinary approaches in ensuring effective design and implementation of this relatively new fishery management tool. Â© 2013 Elsevier Ltd.</v>
      </c>
      <c r="J960" s="41">
        <f>IF(ISNUMBER(SEARCH("Yes",'2_all_summary'!$H959)),IF(ISNUMBER(SEARCH("Yes",'2_all_summary'!F959)),1,2),IF(ISNUMBER(SEARCH("No",'2_all_summary'!F959)),4,3))</f>
        <v>4</v>
      </c>
    </row>
    <row r="961" spans="7:10" x14ac:dyDescent="0.3">
      <c r="G961" s="41"/>
      <c r="H961" s="41" t="str">
        <f>'2_all_summary'!D960</f>
        <v>Starting point or solution? Community-based marine protected areas in the Philippines</v>
      </c>
      <c r="I961" s="41" t="str">
        <f>'2_all_summary'!E960</f>
        <v>In 1985, in response to declining coral reef conditions, local residents and officials established small, no-take marine sanctuaries on Balicasag and Pamilacan Islands through a community-based process. The implementation of marine protected areas (MPAs) on Balicasag and Pamilacan Islands has been a partial success. As a direct result of protection, living hard coral cover has increased by 119% in Balicasag's sanctuary and by 67% in the non-sanctuary during the period 1984 to 1999, but Balicasag's reef is increasingly affected by breakage from anchors from dive boats and Crown-of-thorns starfish infestations. During the same period, living hard coral cover decreased by 20% in Pamilacan's sanctuary and by 45% in the non-sanctuary from 1984 to 1999. The decrease in living hard coral cover in Pamilacan's sanctuary is most likely a result of the 1998 bleaching event, Crown-of-thorn starfish and possible storm damage. Although there was an initial increase in the economically important target fish abundance in the Balicasag sanctuary and non-sanctuary and in the Pamilacan sanctuary during the first two years of implementation in the mid-1980s, there has since been a significant decline. Mean target fish abundance for the Balicasag non-sanctuary at 230 (Â± 65) individuals per 500 m2 is not significantly different from control sites without MPAs on nearby Panglao and Cabilao Islands at 164 (Â± 67) individuals per 500 m2. In general, fish abundance and diversity inside and outside the sanctuaries peaked in 1986, a year after the establishment of the sanctuaries when enforcement was strictest. Therefore, despite considerable success in enforcing regulations associated with these small MPAs at Balicasag and Pamilacan Islands, a trend of declining fish abundance and species richness among economically valuable species immediately outside the no-take areas highlights the limitations of small and isolated MPAs. This study contributes to the growing sentiment that it is not realistic for scattered, small no-take areas to maintain fish abundance and diversity on surrounding reefs when intensive fishing effort immediately adjacent to no-take areas removes most fish that exit these areas. This finding emphasizes the importance of nesting individual MPAs within broader management regimes that lead to overall fishing effort reduction and networking of MPAs. Among other recommendations, the authors advocate for continued support for community-based MPAs, a network of MPAs, reduced fishing effort in areas surrounding the MPAs and other management measures to improve the quality of the coral reef habitats. Â© 2002 Elsevier Science Ltd. All rights reserved.</v>
      </c>
      <c r="J961" s="41">
        <f>IF(ISNUMBER(SEARCH("Yes",'2_all_summary'!$H960)),IF(ISNUMBER(SEARCH("Yes",'2_all_summary'!F960)),1,2),IF(ISNUMBER(SEARCH("No",'2_all_summary'!F960)),4,3))</f>
        <v>4</v>
      </c>
    </row>
    <row r="962" spans="7:10" x14ac:dyDescent="0.3">
      <c r="G962" s="41"/>
      <c r="H962" s="41" t="str">
        <f>'2_all_summary'!D961</f>
        <v>Barriers, facilitators, and opportunities to promote healthy weight behaviors among preschool-aged children in two rural U.S communities</v>
      </c>
      <c r="I962" s="41" t="str">
        <f>'2_all_summary'!E961</f>
        <v>Background: Obesity levels are higher in rural versus urban children. Multi-level community-based interventions can be effective in promoting healthy child weight, but few of such interventions have focused on rural children. This formative study assessed barriers, facilitators, and opportunities to promote healthy child weight in two rural communities. Methods: Multiple data collection methods were used concurrently in two rural communities in Indiana and North Carolina. Focus groups and interviews were conducted with participants, including parents of children aged 2â€“5Â years (n = 41), childcare providers (n = 13), and stakeholders from 23 community organizations. Observational audits were conducted at 19 food outlets (grocery stores) and 50 publicly-accessible physical activity resources. Focus groups/interviews were analyzed thematically. Surveys were analyzed using descriptive statistics, Fisherâ€™s exact test, and t-tests. Results: Family level barriers included limited financial resources and competing priorities, whereas parental role-modeling was perceived as a facilitator of healthy weight behaviors. At the organizational level, childcare providers and community stakeholders cited limited funding and poor parental engagement in health promotion programs as barriers. Childcare providers explained that they were required to comply with strict nutrition and physical activity guidelines, but expressed concerns that similar messages were not reinforced at home. Facilitators at the organizational level included healthy meals provided at no cost at childcare programs, and health promotion programs offered through community organizations. At the community level, lack of public transportation, and limited access to healthy food outlets and physical activity-promoting resources posed barriers, whereas existing physical activity resources (e.g.,Â parks) and some ongoing investment to improve physical activity resources in the community were assets. In designing/implementing a potential child obesity prevention intervention, participants discussed the need to garner community trust, emphasize wellness instead of obesity prevention, establish community partnerships, and leverage existing community resources. Conclusions: Rural areas experience multiple challenges that make it difficult for children/families to engage in healthy weight behaviors. This study highlights several assets (existing programs/resources, expertise within communities) that can be leveraged as facilitators. Findings will guide the study team in developing a child obesity prevention intervention for the two rural communities. Â© 2023, The Author(s).</v>
      </c>
      <c r="J962" s="41">
        <f>IF(ISNUMBER(SEARCH("Yes",'2_all_summary'!$H961)),IF(ISNUMBER(SEARCH("Yes",'2_all_summary'!F961)),1,2),IF(ISNUMBER(SEARCH("No",'2_all_summary'!F961)),4,3))</f>
        <v>4</v>
      </c>
    </row>
    <row r="963" spans="7:10" x14ac:dyDescent="0.3">
      <c r="G963" s="41"/>
      <c r="H963" s="41" t="str">
        <f>'2_all_summary'!D962</f>
        <v>Sustaining small-scale fisheries with periodically harvested marine reserves</v>
      </c>
      <c r="I963" s="41" t="str">
        <f>'2_all_summary'!E962</f>
        <v>Spatial marine closures are widely employed and advocated for marine resource management and conservation. Temporal, non-permanent, rotational or periodically harvested area closures have been employed across the Indo. -Pacific for centuries and are a common measure within contemporary community-based and co-management frameworks. Although prior evidence suggests that periodic closures may confer fisheries benefits for some taxa or in certain conditions, there is little evidence that they are equally effective for the sustainable management of the many types of small-scale fisheries important in the Indo-Pacific. Case studies of periodic closures are reviewed to highlight the variations in target species, harvesting periodicity and fishing pressure that will influence the fisheries management effectiveness of this tool. Fisheries management benefits are observed for short-lived, fast-growing taxa or for a range of taxa in low fishing pressure situations. Stocks declines are observed for long-lived taxa or for a range of taxa if harvesting is intense. It is argued that community-based and co-management policy and action must better account for these factors when promoting and implementing periodic closures for medium- to long-term fisheries management or conservation goals. Â© 2012 Elsevier Ltd.</v>
      </c>
      <c r="J963" s="41">
        <f>IF(ISNUMBER(SEARCH("Yes",'2_all_summary'!$H962)),IF(ISNUMBER(SEARCH("Yes",'2_all_summary'!F962)),1,2),IF(ISNUMBER(SEARCH("No",'2_all_summary'!F962)),4,3))</f>
        <v>1</v>
      </c>
    </row>
    <row r="964" spans="7:10" x14ac:dyDescent="0.3">
      <c r="G964" s="41"/>
      <c r="H964" s="41" t="str">
        <f>'2_all_summary'!D963</f>
        <v>â€œLies build trustâ€: Social capital, masculinity, and community-based resource management in a Mexican fishery</v>
      </c>
      <c r="I964" s="41" t="str">
        <f>'2_all_summary'!E963</f>
        <v>This paper relates how fishermen in San Evaristo on Mexico's Baja peninsula employ fabrications to strengthen bonds of trust and navigate the complexities of common pool resource extraction. We argue this trickery complicates notions of social capital in community-based natural resource management, which emphasize communitarianism in the form of trust. Trust, defined as a mutual dependability often rooted in honesty, reliable information, or shared expectations, has long been recognized as essential to common pool resource management. Despite this, research that takes a critical approach to social capital places attention on the activities that foster social networks and their norms by arguing that social capital is a process. A critical approach illuminates San EvaristeÃ±o practices of lying and joking across social settings and contextualizes these practices within cultural values of harmony. As San EvaristeÃ±os assert somewhat paradoxically, for them â€œlies build trust.â€ Importantly, a critical approach to this case study forces consideration of gender, an overlooked topic in social capital research. San EvaristeÃ±a women are excluded from the verbal jousting through which men maintain ties supporting their primacy in fishery management. Both men's joke-telling and San EvaristeÃ±osâ€™ aversion to conflict have implications for conservation outcomes. As a result, we use these findings to help explain local resistance to outsiders and external management strategies including land trusts, fishing cooperatives, and marine protected areas. Â© 2019 Elsevier Ltd</v>
      </c>
      <c r="J964" s="41">
        <f>IF(ISNUMBER(SEARCH("Yes",'2_all_summary'!$H963)),IF(ISNUMBER(SEARCH("Yes",'2_all_summary'!F963)),1,2),IF(ISNUMBER(SEARCH("No",'2_all_summary'!F963)),4,3))</f>
        <v>4</v>
      </c>
    </row>
    <row r="965" spans="7:10" x14ac:dyDescent="0.3">
      <c r="G965" s="41"/>
      <c r="H965" s="41" t="str">
        <f>'2_all_summary'!D964</f>
        <v>Potential profitability of pearl culture in coastal communities in Tanzania</v>
      </c>
      <c r="I965" s="41" t="str">
        <f>'2_all_summary'!E964</f>
        <v>Artisanal half-pearl culture has been shown to provide livelihood and economic opportunities for coastal communities in Tanzania that depend directly on exploitation of marine resources. However, these pilot research studies have been supported by donor organisations and the economic feasibility of such development has not yet been assessed. Furthermore, there is little understanding of the costs required to establish pearl farms and the relative impacts of farm size on production, running costs, profitability and risks involved in production. The aim of this study was to develop economic models for subsistence level half-pearl culture in Tanzania. Models were generated for various scenarios relating to farm size and products (i.e. half-pearls and juvenile oyster or â€˜spatâ€™ collection) and they give detail on infrastructure costs, operational costs and income generated for various levels of operation. We concluded that the most profitable model for community-based pearl farming is to culture at least 600 oysters for half-pearl production. However, for communities to be able to run a sustainable and profitable enterprise, development of a sustainable source of oysters is crucial. Farmers can also generate income from collection of juvenile oysters and their subsequent sale to pearl farmers, but this is less profitable than half-pearl farming and requires a longer operational period before profits are made. Like pearl farming, there were major benefits or economies of scale with the largest farms tested providing greatest profit and/or a shorter time required to reach profitability. Our results provide a valuable source of information for prospective pearl farmers, donors, funding bodies and other stakeholders, and valuable extension information supporting further development of pearl culture in Tanzania. Â© 2016</v>
      </c>
      <c r="J965" s="41">
        <f>IF(ISNUMBER(SEARCH("Yes",'2_all_summary'!$H964)),IF(ISNUMBER(SEARCH("Yes",'2_all_summary'!F964)),1,2),IF(ISNUMBER(SEARCH("No",'2_all_summary'!F964)),4,3))</f>
        <v>4</v>
      </c>
    </row>
    <row r="966" spans="7:10" x14ac:dyDescent="0.3">
      <c r="G966" s="41"/>
      <c r="H966" s="41" t="str">
        <f>'2_all_summary'!D965</f>
        <v>How citizen scientists can enrich freshwater science as contributors, collaborators, and co-creators</v>
      </c>
      <c r="I966" s="41" t="str">
        <f>'2_all_summary'!E965</f>
        <v>The involvement of volunteers in aspects of freshwater research and monitoring has a long history. However, the advent of smart technology and access to the internet has opened up the possibility of mass public participation in science, termed citizen science. The potential of citizen science to generate data over wider spatial and temporal scales than conventional approaches is well recognized. However, as the field of citizen science has matured, more attention is being given to the participant journey, and how practitioners can maximize engagement. The papers in this special series on citizen science and freshwater are collected from a range of initiatives, with each study operating in different environments and engaging with citizens with contrasting socioeconomic circumstances. Many of the studies result in insights into freshwater biodiversity (e.g., amphibians, fish, wetland birds), whereas others explore the abiotic environment (e.g., water quality, flow regimes). In addition, several papers assess volunteer participation dynamics and provide guidance for those considering the use of citizen science. The use of citizen science in freshwater science is growing and so too is the quality of the scientific outputs. In part, this growth has been caused by a gradual evolution and expansion in the approach, which involves volunteers as contributors, collaborators, and co-creators. This flexibility holds great promise for opening a new source of valuable freshwater data and knowledge. Â© 2019 by The Society for Freshwater Science.</v>
      </c>
      <c r="J966" s="41">
        <f>IF(ISNUMBER(SEARCH("Yes",'2_all_summary'!$H965)),IF(ISNUMBER(SEARCH("Yes",'2_all_summary'!F965)),1,2),IF(ISNUMBER(SEARCH("No",'2_all_summary'!F965)),4,3))</f>
        <v>4</v>
      </c>
    </row>
    <row r="967" spans="7:10" x14ac:dyDescent="0.3">
      <c r="G967" s="41"/>
      <c r="H967" s="41" t="str">
        <f>'2_all_summary'!D966</f>
        <v>Value system of pasi as a type of community based management of fisheries resources in Lease Islands, Maluku, Indonesia</v>
      </c>
      <c r="I967" s="41" t="str">
        <f>'2_all_summary'!E966</f>
        <v>Value system of pasi is one of community based management of fisheries resources in Lease Islands, Maluku which is maintained, practiced and strengthened in community. It was believed that this system had conservation values of exploited fisheries resources. The objectives of the present study were to formulate the value systems of pasi concept and to determine how much the system contained management of fisheries resources. Data were collected by using focus group discussion, interview, and observation and then analyzed descriptively. The relationship between each value with conservation composite was determined based on high score and percentage. The identification of basic values in pasi system was categorized into 3 (three) component values namely: ecological, social and technology basic values. All three basic values component were simplified to be value component or composite which having very strong relationship to conservation of fisheries resources in the area, mainly sustainability component with the value was &gt; 90%. The results showed that value system of pasi had very high conservation element which needs to be maintained as a community based of fisheries management in Lease Islands. Â© 2015, BIOFLUX SRL. All rights reserved.</v>
      </c>
      <c r="J967" s="41">
        <f>IF(ISNUMBER(SEARCH("Yes",'2_all_summary'!$H966)),IF(ISNUMBER(SEARCH("Yes",'2_all_summary'!F966)),1,2),IF(ISNUMBER(SEARCH("No",'2_all_summary'!F966)),4,3))</f>
        <v>4</v>
      </c>
    </row>
    <row r="968" spans="7:10" x14ac:dyDescent="0.3">
      <c r="G968" s="41"/>
      <c r="H968" s="41" t="str">
        <f>'2_all_summary'!D967</f>
        <v>Examining enabling conditions for community-based fisheries comanagement: Comparing efforts in hawai'i and American Samoa</v>
      </c>
      <c r="I968" s="41" t="str">
        <f>'2_all_summary'!E967</f>
        <v>Much attention in global fisheries management has been directed toward increasing the involvement of local communities in managing marine resources. Although community-based fisheries comanagement has the potential to address resource conservation and societal needs, the success of these programs is by no means guaranteed, and many comanagement regimes have struggled. Although promising in theory, comanagement programs meet a variety of political, social, economic, ecological, and logistical challenges upon implementation. We have provided an analysis of two community-based fisheries comanagement initiatives: Hawai'i's Community- Based Subsistence Fishing Area (CBSFA) legislation and American Samoa's Community-Based Fisheries Management Program (CFMP). Although Hawai'i's initiative has struggled with only two CBSFAs designated, neither of which has an approved management plan, American Samoa's program has successfully established a functioning network of 12 villages. We have explored the factors contributing to the divergent outcomes of these initiatives, including cultural and ethnic diversity, the intactness of traditional tenure systems and community organizing structures, local leadership, and government support. Differences in program design, including processes for program implementation and community involvement, supportive government institutions, adequate enforcement, and adaptive capacity, have also played important roles in the implementation of comanagement regimes on the two island groups. The different outcomes manifested in these case studies provide insight regarding the conditions necessary to enable successful communitybased comanagement, particularly within U.S.-affiliated jurisdictions. Â© 2014 by the author(s).</v>
      </c>
      <c r="J968" s="41">
        <f>IF(ISNUMBER(SEARCH("Yes",'2_all_summary'!$H967)),IF(ISNUMBER(SEARCH("Yes",'2_all_summary'!F967)),1,2),IF(ISNUMBER(SEARCH("No",'2_all_summary'!F967)),4,3))</f>
        <v>4</v>
      </c>
    </row>
    <row r="969" spans="7:10" x14ac:dyDescent="0.3">
      <c r="G969" s="41"/>
      <c r="H969" s="41" t="str">
        <f>'2_all_summary'!D968</f>
        <v>Understanding relational politics in MPA governance in northeastern Iloilo, Philippines</v>
      </c>
      <c r="I969" s="41" t="str">
        <f>'2_all_summary'!E968</f>
        <v>The Philippines archipelago is an important centre of tropical coastal marine biodiversity. Since the 1970s, various national and international actors have popularised marine protected areas (MPAs) as an effective tool for coastal conservation, tourism and even social empowerment. Scholars and practitioners however, overlook the different actors and complex institutions that frame and contest MPA design, implementation and outcomes. Pursuing apolitical perspectives and strategies in MPA governance and management, in turn, lead to continued environmental destruction and impoverished small-scale fishers. This paper describes the resources, power and relationship of key actors in MPA decision-making in four sites in northeastern Iloilo Province, Philippines. The paper explains that state-led, community-based and co-managed MPAs in the case study sites are socially constructed and contested. In such MPA spaces, actors have complex negotiations that have diverse and uncertain socio-political and ecological results. It is argued, however, that unless state and non-state actors link improved coastal ecosystem management, effective MPA governance and opportunities to enhance local livelihoods, then existing institutional arrangements will unlikely promote social justice and equity. In addition the major ecological effects of the Solar 1-Petron oil spill of August, 2006 are described and the potential implications of the disaster to the institutional resilience of MPA management systems are evaluated.</v>
      </c>
      <c r="J969" s="41">
        <f>IF(ISNUMBER(SEARCH("Yes",'2_all_summary'!$H968)),IF(ISNUMBER(SEARCH("Yes",'2_all_summary'!F968)),1,2),IF(ISNUMBER(SEARCH("No",'2_all_summary'!F968)),4,3))</f>
        <v>4</v>
      </c>
    </row>
    <row r="970" spans="7:10" x14ac:dyDescent="0.3">
      <c r="G970" s="41"/>
      <c r="H970" s="41" t="str">
        <f>'2_all_summary'!D969</f>
        <v>More than one bag for the world fishery crisis and keys for co-management successes in selected artisanal Latin American shellfisheries</v>
      </c>
      <c r="I970" s="41" t="str">
        <f>'2_all_summary'!E969</f>
        <v>Global concerns about the depletion of marine stocks have been widely documented in industrial fisheries. However, small-scale artisanal fisheries constitute a second component for the world fishery crisis, normally ignored or erroneously lumped into the industrial component. In this paper we first present a brief comparison between industrial and artisanal fisheries, highlighting the differences between them and the differential feasibility for implementing management options. We propose that industrial and artisanal fishery problems have to be treated separately and thus cannot be lumped into a single "fishing bag". Among artisanal fisheries, we focus on coastal benthic shellfisheries, highlighting that their sedentary or sessile nature make them amenable to implement spatially-explicit management tools such as rotation of areas and territorial user rights (TURFs). Then, using long-term catch trends and selected examples, we demonstrate the power and validity of co-management for some Latin American shellfisheries, notably in Chile and Mexico, and stress the need to institutionalize the existent fishery knowledge. Several idiosyncratic properties of co-management in our Latin American examples have been useful to sustain the resources over time, including: (a) allocations of TURFs, (b) Community Fishery Quotas, which may be sub-allocated to families, (c) community-based and family-oriented sociological and organizational context of co-management, which may drive short and long-term market forces. Â© Springer 2006.</v>
      </c>
      <c r="J970" s="41">
        <f>IF(ISNUMBER(SEARCH("Yes",'2_all_summary'!$H969)),IF(ISNUMBER(SEARCH("Yes",'2_all_summary'!F969)),1,2),IF(ISNUMBER(SEARCH("No",'2_all_summary'!F969)),4,3))</f>
        <v>4</v>
      </c>
    </row>
    <row r="971" spans="7:10" x14ac:dyDescent="0.3">
      <c r="G971" s="41"/>
      <c r="H971" s="41" t="str">
        <f>'2_all_summary'!D970</f>
        <v>Cost-profit analysis of Japanese-type set-net through technology transfer in Rayong, Thailand</v>
      </c>
      <c r="I971" s="41" t="str">
        <f>'2_all_summary'!E970</f>
        <v>The Japanese type of set-net, Otoshi-ami, was introduced to Thailand in 2003 with the aim of assessing its feasibility as a sustainable coastal fisheries management tool for the empowerment of coastal fishers' communities. All preparations for constructing and installing the set-net in the coastal waters off Mae Rumpheung beach, Rayong Province, Thailand, were carried out by local fishers, with technical advice and support from national and international institutions. The gear was modified and developed to suit the conditions of the fishing ground and target species. Data on the catch and sales trends in Rayong using the set-net were collected for 7 years for statistical analysis; during this period, the gear design and marketing strategies were improved. Simulation analysis for evaluating the cost-profit bases was conducted to establish a model for set-net technology transfer in Southeast Asia, based on differing numbers of fishers and operation days. The simulation results show the required size of the average daily catch to cover the total cost according to the average unit price, where the economic return point is an average catch of 128 kg, based on a unit price of 25 Baht/kg (0.83 USD/kg), with ten fishermen and a daily operation cost of 3,200 Baht (USD 106.17). Â© 2011 The Japanese Society of Fisheries Science.</v>
      </c>
      <c r="J971" s="41">
        <f>IF(ISNUMBER(SEARCH("Yes",'2_all_summary'!$H970)),IF(ISNUMBER(SEARCH("Yes",'2_all_summary'!F970)),1,2),IF(ISNUMBER(SEARCH("No",'2_all_summary'!F970)),4,3))</f>
        <v>4</v>
      </c>
    </row>
    <row r="972" spans="7:10" x14ac:dyDescent="0.3">
      <c r="G972" s="41"/>
      <c r="H972" s="41" t="str">
        <f>'2_all_summary'!D971</f>
        <v>Centralised and community-based fisheries management strategies: Case studies from two fisheries dependent archipelagos</v>
      </c>
      <c r="I972" s="41" t="str">
        <f>'2_all_summary'!E971</f>
        <v>Using data collected in the coastal fisheries of the Solomon Islands and Shetlands the paper compares and contrasts centralised and community-based management systems. The research focuses on the interaction between privatised and community held access to common property resources. The research shows that the evolution of management controls and access arrangements in coastal fisheries is not a uni-directional process. Indeed the process might better the modelled as an equilibrium, sensitive to the external pressures of the global trade and overall sectoral policy.</v>
      </c>
      <c r="J972" s="41">
        <f>IF(ISNUMBER(SEARCH("Yes",'2_all_summary'!$H971)),IF(ISNUMBER(SEARCH("Yes",'2_all_summary'!F971)),1,2),IF(ISNUMBER(SEARCH("No",'2_all_summary'!F971)),4,3))</f>
        <v>1</v>
      </c>
    </row>
    <row r="973" spans="7:10" x14ac:dyDescent="0.3">
      <c r="G973" s="41"/>
      <c r="H973" s="41" t="str">
        <f>'2_all_summary'!D972</f>
        <v>Local knowledge in the future management of inshore tropical marine resources and environments</v>
      </c>
      <c r="I973" s="41" t="str">
        <f>'2_all_summary'!E972</f>
        <v>Local knowledge about the environment and natural resources is being shown to be an important asset in coastal marine societies. Such knowledge provides the basis for traditional community-based management systems, and its acquistion, use and transmission are extremely relevant to livelihoods in subsistence fishing over most of the world. Once collected, verified and blended with more technical forms of research, such as population genetics and dynamics, physiology and microbiology, local knowledge has great potential for the effective management of tropical coastal marine resources. -Author</v>
      </c>
      <c r="J973" s="41">
        <f>IF(ISNUMBER(SEARCH("Yes",'2_all_summary'!$H972)),IF(ISNUMBER(SEARCH("Yes",'2_all_summary'!F972)),1,2),IF(ISNUMBER(SEARCH("No",'2_all_summary'!F972)),4,3))</f>
        <v>1</v>
      </c>
    </row>
    <row r="974" spans="7:10" x14ac:dyDescent="0.3">
      <c r="G974" s="41"/>
      <c r="H974" s="41" t="str">
        <f>'2_all_summary'!D973</f>
        <v>A review of design principles for community-based natural resource management</v>
      </c>
      <c r="I974" s="41" t="str">
        <f>'2_all_summary'!E973</f>
        <v>In 1990, Elinor Ostrom proposed eight design principles, positing them to characterize robust institutions for managing common-pool resources such as forests or fisheries. Since then, many studies have explicitly or implicitly evaluated these design principles. We analyzed 91 such studies to evaluate the principles empirically and to consider what theoretical issues have arisen since their introduction. We found that the principles are well supported empirically and that several important theoretical issues warrant discussion. We provide a reformulation of the design principles, drawing from commonalities found in the studies. Copyright Â© 2010 by the author(s).</v>
      </c>
      <c r="J974" s="41">
        <f>IF(ISNUMBER(SEARCH("Yes",'2_all_summary'!$H973)),IF(ISNUMBER(SEARCH("Yes",'2_all_summary'!F973)),1,2),IF(ISNUMBER(SEARCH("No",'2_all_summary'!F973)),4,3))</f>
        <v>3</v>
      </c>
    </row>
    <row r="975" spans="7:10" x14ac:dyDescent="0.3">
      <c r="G975" s="41"/>
      <c r="H975" s="41" t="str">
        <f>'2_all_summary'!D974</f>
        <v>Hanging in balance: Benefit sharing in community-based fishery resource management in the Lower Mekong Basin</v>
      </c>
      <c r="I975" s="41" t="str">
        <f>'2_all_summary'!E974</f>
        <v>Collective management of resources has enjoyed a remarkable rise to prominence across resource governance, but many questions remain. What benefits are created and who are the recipients? Are these benefits and incentives sufficient to enable communities to collaborate for longer-term management? A clear conceptual framework is needed to better understand these social, economic and environmental impacts. The paper responds to this need and presents a new tool to analyse benefits and benefit-sharing within and between communities in relation to poverty reduction and conservation through two cases of community fisheries management in Lower Mekong Basin.</v>
      </c>
      <c r="J975" s="41">
        <f>IF(ISNUMBER(SEARCH("Yes",'2_all_summary'!$H974)),IF(ISNUMBER(SEARCH("Yes",'2_all_summary'!F974)),1,2),IF(ISNUMBER(SEARCH("No",'2_all_summary'!F974)),4,3))</f>
        <v>4</v>
      </c>
    </row>
    <row r="976" spans="7:10" x14ac:dyDescent="0.3">
      <c r="G976" s="41"/>
      <c r="H976" s="41" t="str">
        <f>'2_all_summary'!D975</f>
        <v>Small-scale managed marine areas over time: Developments and challenges in a local Fijian reef fishery</v>
      </c>
      <c r="I976" s="41" t="str">
        <f>'2_all_summary'!E975</f>
        <v>This paper investigates the Locally Managed Marine Area (LMMA) approach through looking at developments and challenges of community-based marine resource management over time, with a particular focus on Fiji in the South Pacific region. A diachronic perspective, based on two multi-method empirical studies, is used to exemplify the social complexities of the implementation of this LMMA approach in a specific island setting. This perspective connects local stakeholdersâ€™ establishment and management of a LMMA covering their entire customary fishing rights area (iqoliqoli) with the national context articulated around the Fiji Locally Managed Marine Area (FLMMA) network, as well as with regional networking and international conservation dynamics. It especially explores the impacts of a small-scale marine closure (so-called tabu area) on the harvesting patterns in a portion of this LMMA, related aspects of formal and informal enforcement, and villagersâ€™ views of the health of their reef fishery. This case study reveals a lack of consensus on the current management of this closure as a conditionally-opened no-take area, whose temporary openings (re)produce social tensions, as well as a lack of consensus on the effects of this closure on the reef fishery, which is subject to poaching. The paper highlights that the articulation between conservation and extraction of marine resources, as well as between short-term and longer-term objectives of the community-based marine resource management in place, is a complex sociopolitical process even at the most local level. The discussion also points out that local observations and interpretations of coastal resource dynamics, and of the interplay between fishery and community changes, might be instrumental in addressing the limits of the area-based system of management inherent in the LMMA approach. These insights into both the development process of the LMMA approach and the challenges of its local implementation and maintenance efforts can be useful to consider the adjustments necessary for Fiji's achievement of its national coastal fisheries management strategy and its international ocean governance commitments. Â© 2018 Elsevier Ltd</v>
      </c>
      <c r="J976" s="41">
        <f>IF(ISNUMBER(SEARCH("Yes",'2_all_summary'!$H975)),IF(ISNUMBER(SEARCH("Yes",'2_all_summary'!F975)),1,2),IF(ISNUMBER(SEARCH("No",'2_all_summary'!F975)),4,3))</f>
        <v>1</v>
      </c>
    </row>
    <row r="977" spans="7:10" x14ac:dyDescent="0.3">
      <c r="G977" s="41"/>
      <c r="H977" s="41" t="str">
        <f>'2_all_summary'!D976</f>
        <v>Leatherback Ecotourism Development, Implementation, and Outcome Assessment in St. Kitts, West Indies</v>
      </c>
      <c r="I977" s="41" t="str">
        <f>'2_all_summary'!E976</f>
        <v>The St. Kitts Sea Turtle Monitoring Network (SKSTMN) is a community-based sea turtle conservation organization operating in St. Kitts, West Indies. Four species of either nesting and/or foraging sea turtles have been recorded in the area around St. Kitts, including leatherback (Dermochelys coriacea), green (Chelonia mydas), hawksbill (Eretmochelys imbricata), and loggerhead (Caretta caretta). An open fishing season for sea turtles is active in St. Kitts and Nevis from 1 October through 28 February annually. In 2006, sea turtle fishers in St. Kitts were assessed by the SKSTMN through a survey process to determine the status of sea turtle stocks in the St. Kitts area and to determine the feasibility of developing a local community-based ecotourism project focusing on sea turtles. Based on the results of this survey, the SKSTMN made the decision to develop alternative livelihoods for the fishers to serve as a replacement for the harvest. These included a Sea Turtle Technician Program and a St. Kitts Leatherback Ecotour Package. Prior to the development and implementation of the St. Kitts Leatherback Ecotour Package, a representative survey was prepared and distributed to 3 target groups: local citizens, tourists, and residents. A complete tour package was developed according to the survey results, and the package was offered during leatherback nesting seasons from 2009 to 2014. In 2014, an outcome assessment of the ecotourism initiative was conducted that consisted of electronic survey delivery to a subset of former ecotour participants. These initiatives have resulted in a decrease in the number of sea turtles harvested in St. Kitts annually and have also produced a number of sustainable technician positions for Kittitian citizens on the project. Â© 2016 Chelonian Research Foundation.</v>
      </c>
      <c r="J977" s="41">
        <f>IF(ISNUMBER(SEARCH("Yes",'2_all_summary'!$H976)),IF(ISNUMBER(SEARCH("Yes",'2_all_summary'!F976)),1,2),IF(ISNUMBER(SEARCH("No",'2_all_summary'!F976)),4,3))</f>
        <v>4</v>
      </c>
    </row>
    <row r="978" spans="7:10" x14ac:dyDescent="0.3">
      <c r="G978" s="41"/>
      <c r="H978" s="41" t="str">
        <f>'2_all_summary'!D977</f>
        <v>Marine turtle conservation: The integration of a community-based, environmental education programme in southwest Madagascar</v>
      </c>
      <c r="I978" s="41" t="str">
        <f>'2_all_summary'!E977</f>
        <v>Traditional subsistence utilisation of marine turtles, by the Vezo of south west Madagascar has taken place for centuries, and as a result populations have been steadily declining. The authors undertook an integrated environmental education programme, spanning a period of 12 months, and targeted the three main groups involved in coastal management and marine resource ulitisation. These groups included; the local fishing community, marine science students and local fisheries officers. The programme included workshops, a taught course and community based presentations, conveying basic information regarding marine ecology and sustainable resources utilisation. The programme addressed the needs of each of the groups and addressed the conservation issues facing the coastal region with particular emphasis on marine turtles, in a subtle non-judgmental manner. To complement future education programmes and reduce the local population's reliance on already depleted local coastal resources and dwindling marine turtle populations, the authors suggest there is a need to develop alternative livelihood strategies for the region.</v>
      </c>
      <c r="J978" s="41">
        <f>IF(ISNUMBER(SEARCH("Yes",'2_all_summary'!$H977)),IF(ISNUMBER(SEARCH("Yes",'2_all_summary'!F977)),1,2),IF(ISNUMBER(SEARCH("No",'2_all_summary'!F977)),4,3))</f>
        <v>4</v>
      </c>
    </row>
    <row r="979" spans="7:10" x14ac:dyDescent="0.3">
      <c r="G979" s="41"/>
      <c r="H979" s="41" t="str">
        <f>'2_all_summary'!D978</f>
        <v>Integrating coastal vulnerability and community-based subsistence resource mapping in Northwest Alaska</v>
      </c>
      <c r="I979" s="41" t="str">
        <f>'2_all_summary'!E978</f>
        <v>Subsistence resources are critical for indigenous communities in the Kotzebue Sound region of NW Alaska. Global sea-level rise (SLR) and coastal erosion are likely to create unfavorable and hazardous conditions for coastal and estuarine settlements. It is unclear how SLR and erosion might affect coastal subsistence resources because of highly complex ecological interactions. This study integrates physical, anthropological, and survey data to assess coastal vulnerability and to identify areas of concern for local and regional planning and environmental protection. This study analyzes and integrates historical and projected physical coastal changes within the Kotzebue Sound region with (1) a coastal vulnerability index (CVI); (2) community-based participatory GIS maps of community subsistence resources; and (3) representative surveys of local communities to determine the importance of each type of resource. The results identify Kivalina and Deering as particularly vulnerable coastal locations among four studied villages. While the CVI is high in these locations, low erosion rates will not likely have any negative impact on fish and caribou-two of the most important subsistence resource species for these communities. Because of the higher number of identified subsistence resource species, Deering is more resilient than Kivalina to any potential negative coastal impacts. This methodology can be useful in other coastal areas where subsistence resources play a major part in people's lives. Â© 2014 Coastal Education &amp; Research Foundation.</v>
      </c>
      <c r="J979" s="41">
        <f>IF(ISNUMBER(SEARCH("Yes",'2_all_summary'!$H978)),IF(ISNUMBER(SEARCH("Yes",'2_all_summary'!F978)),1,2),IF(ISNUMBER(SEARCH("No",'2_all_summary'!F978)),4,3))</f>
        <v>4</v>
      </c>
    </row>
    <row r="980" spans="7:10" x14ac:dyDescent="0.3">
      <c r="G980" s="41"/>
      <c r="H980" s="41" t="str">
        <f>'2_all_summary'!D979</f>
        <v>Transforming reef fisheries management: Application of an ecosystem-based approach in the USA Caribbean</v>
      </c>
      <c r="I980" s="41" t="str">
        <f>'2_all_summary'!E979</f>
        <v>Fisheries in Puerto Rico and the United States (US) Virgin Islands are predominately dependent on nearshore coral reef ecosystems and have suffered from historical overfishing. The unique characteristics of reef fisheries, including strong habitat dependence, susceptibility to coastal impacts, diffuse landing sites and strong multispecies and multigear interactions suggest that standard approaches to fisheries management, especially those typically considered by the US Regional Fishery Management Councils, would not be applicable. Current management authority is split between local and federal agencies; however, there exists no uniform context and direction to current management initiatives, which results in lost efficiencies and opportunities. Proposed here is a new vision for fisheries management that takes into consideration the local ecological and socioeconomic characteristics of fishing, is compatible with regional resources and capacity, is ecosystem based and targets full stakeholder participation. Only an ecosystem-based approach can lead fisheries management out of the trap of unrealistic data collection and analysis demands, while at the same time refocusing emphasis away from attitudes and practices that promote overfishing. Management must be based on first principles regarding the desired state of the ecosystem and initiate strategies based on these principles. The key management goal is not to maximize fisheries catch, but to maintain the ecosystem in a state that will lead to sustained production. First principles would include maintaining ecosystem integrity and function, protecting all habitats and water quality, applying the precautionary approach, monitoring reference points and recognizing that production has limits. Resulting management tactics include marine reserves (to meet multiple goals), closed spawning aggregations, gear restrictions to maintain trophic balance and habitats, targeted data collection and assessments, adopting co-management practices and using ecosystem or community-based metrics. Fisheries management must fully incorporate the tools, resources and methods available within coastal zone management and other environmental agencies, while standards within those programmes must protect ecosystem health. Implementation will require attending to structural barriers inherent within existing fisheries legislation and regulations, multiple jurisdictions and the current cultures of scientists, managers and fisherfolk. Initial efforts should focus on developing a common language and frame of reference for all stakeholders. Â© 2008 Foundation for Environmental Conservation.</v>
      </c>
      <c r="J980" s="41">
        <f>IF(ISNUMBER(SEARCH("Yes",'2_all_summary'!$H979)),IF(ISNUMBER(SEARCH("Yes",'2_all_summary'!F979)),1,2),IF(ISNUMBER(SEARCH("No",'2_all_summary'!F979)),4,3))</f>
        <v>4</v>
      </c>
    </row>
    <row r="981" spans="7:10" x14ac:dyDescent="0.3">
      <c r="G981" s="41"/>
      <c r="H981" s="41" t="str">
        <f>'2_all_summary'!D980</f>
        <v>Impact of fishing activities on the population of nile tilapia (Oreochromis niloticus) stocks of Lake Hayq, Ethiopia</v>
      </c>
      <c r="I981" s="41" t="str">
        <f>'2_all_summary'!E980</f>
        <v>The study was conducted between January and December, 2018. The objectives of the study were to assess fishing activities and the impact of fishing on the Nile tilapia fish species in Lake Hayq. A total of 198 fishermen selected randomly from Kebeles bordering Lake Hayq were used as respondents for structured questionnaires. In addition to this, 30 fish traders and 8 fish hotel owners specialized in fish dish were used as key informants. The average age of fishermen was around 36 which were in active force age group (&lt; 65 years). Most (97%) of the fishermen used gillnets imported from Egypt with mesh size of 4-6 cm stretched mesh size &lt; 8 cm which is the national standard. There are three commercially important fish species, common carp (Cyprinus carpio), Nile tilapia (Oreochromis niloticus), and Catfish (Clarias gariepinus). Fishery of Lake Hayq is being used as source of livelihoods for about 2000 people living around the lake. Tehulederie, the largest district bordering the lake has established three months (May-July) as breeding seasons, however, the fishermen didnâ€™t respect the regulation set by the district. As the result, the fishery production was being reduced highly since 2010. Especially, the most important fish species (Nile tilapia) has been overfished due to the illegal fishing activities. Therefore, fishery management tools such as mesh size regulation, closing season and ground and fishery regulatory systems enacted by the federal and regional governments should be implemented through application of community-based fishery management system. Copyright 2021 Zoological Society of Pakistan.</v>
      </c>
      <c r="J981" s="41">
        <f>IF(ISNUMBER(SEARCH("Yes",'2_all_summary'!$H980)),IF(ISNUMBER(SEARCH("Yes",'2_all_summary'!F980)),1,2),IF(ISNUMBER(SEARCH("No",'2_all_summary'!F980)),4,3))</f>
        <v>4</v>
      </c>
    </row>
    <row r="982" spans="7:10" x14ac:dyDescent="0.3">
      <c r="G982" s="41"/>
      <c r="H982" s="41" t="str">
        <f>'2_all_summary'!D981</f>
        <v>Participation and fisheries management in Costa Rica: From theory to practice</v>
      </c>
      <c r="I982" s="41" t="str">
        <f>'2_all_summary'!E981</f>
        <v>Participatory fisheries management has been increasingly proposed as a useful management approach to address fisheries problems. However, the criteria regarding its applicability and measures of success still seem unclear. This study reviews the main concepts and theory behind two participatory resource-management approaches and compares them to the reality of fisheries management in Costa Rica. The analysis shows that while the implementation of a participatory approach in fisheries management should be encouraged, it is essential to keep in mind the possible limitations these approaches have. Furthermore, it seems important to improve institutional coordination and develop social, legal and economic policies that will allow the state, together with coastal communities, to contribute in an effective way to fisheries management. Â© 2005 Elsevier Ltd. All rights reserved.</v>
      </c>
      <c r="J982" s="41">
        <f>IF(ISNUMBER(SEARCH("Yes",'2_all_summary'!$H981)),IF(ISNUMBER(SEARCH("Yes",'2_all_summary'!F981)),1,2),IF(ISNUMBER(SEARCH("No",'2_all_summary'!F981)),4,3))</f>
        <v>4</v>
      </c>
    </row>
    <row r="983" spans="7:10" x14ac:dyDescent="0.3">
      <c r="G983" s="41"/>
      <c r="H983" s="41" t="str">
        <f>'2_all_summary'!D982</f>
        <v>Coastal management challenges from a community perspective: The problem of 'stealth privatization' in a Canadian fishery</v>
      </c>
      <c r="I983" s="41" t="str">
        <f>'2_all_summary'!E982</f>
        <v>Intertidal clam fisheries seem ideal candidates for the devolution of management authority from government to local stakeholders. In St. Mary's Bay, Nova Scotia, a private firm recently applied for a 10-year renewal of a large (1,627 ha) lease for quahog clam aquaculture. This case study examines the challenges of implementing community-based natural resource management (CBNRM) in rural fisheries within a broad integrated coastal management (ICM) institutional environment that favours corporate stakeholders. The challenges facing clam harvesters in rural Digby Neck, Nova Scotia arise from poor communication and coordination within government and between government and communities, as well as higher-level policy conflicts. The most important challenge arises from 'stealth privatization' of clam beaches. A single firm was granted rights of first refusal to depurate all clams harvested from closed (polluted) beaches in the region, resulting in the de facto privatization of all (polluted and unpolluted) clam beaches. Experiences in other parts of Canada suggest there may be community-based governance approaches that avoid the pitfalls associated with corporate management of clam beaches. New thinking is required about how to moderate the 'privatization paradigm' so prevalent within senior levels of government in order to ensure environmental and social sustainability in rural fishing communities. Â© 2009 Elsevier Ltd. All rights reserved.</v>
      </c>
      <c r="J983" s="41">
        <f>IF(ISNUMBER(SEARCH("Yes",'2_all_summary'!$H982)),IF(ISNUMBER(SEARCH("Yes",'2_all_summary'!F982)),1,2),IF(ISNUMBER(SEARCH("No",'2_all_summary'!F982)),4,3))</f>
        <v>4</v>
      </c>
    </row>
    <row r="984" spans="7:10" x14ac:dyDescent="0.3">
      <c r="G984" s="41"/>
      <c r="H984" s="41" t="str">
        <f>'2_all_summary'!D983</f>
        <v>Community-based management and technical advice in Patos Lagoon estuary (Brazil)</v>
      </c>
      <c r="I984" s="41" t="str">
        <f>'2_all_summary'!E983</f>
        <v>The Forum of Patos Lagoon, a multi-partner entity, was established in 1996 to organize the fishery sector of the estuary of Patos Lagoon (Brazil). Through the Forum, a strong link between fishermen and researchers has been established. Some research projects are being developed according to the needs of the fishermen. To develop research projects related to community needs means to produce results in a short time even in the absence of accurate scientific data. The use of the precautionary approach is fundamental in these situations. Results of the research are presented to the fishermen, and the possible management alternatives and the consequences of each alternative appear after intensive discussions with the fishermen, backed by the scientific knowledge supported by the traditional knowledge. Research results constitute the framework under which the suggestions and opinions from fishermen and other fishery-related groups will help to build the most adequate management solution. Fishermen are involved in resources management from the beginning of the process, discussing the problems, the alternatives to solve the problems and the consequences of each alternative. Decision-making is a collective process and responsibilities are shared. Although not all the community needs will be satisfied as well as not all the science requirements will be attained, the objective is, in fact, to find a way to adjust community needs to science requirements, aiming ecological balance, social justice and economic return. Â© 2002 Elsevier Science Ltd. All rights reserved.</v>
      </c>
      <c r="J984" s="41">
        <f>IF(ISNUMBER(SEARCH("Yes",'2_all_summary'!$H983)),IF(ISNUMBER(SEARCH("Yes",'2_all_summary'!F983)),1,2),IF(ISNUMBER(SEARCH("No",'2_all_summary'!F983)),4,3))</f>
        <v>4</v>
      </c>
    </row>
    <row r="985" spans="7:10" x14ac:dyDescent="0.3">
      <c r="G985" s="41"/>
      <c r="H985" s="41" t="str">
        <f>'2_all_summary'!D984</f>
        <v>The Newfoundland and Labrador Heart Health Program dissemination story: the formation and functioning of effective coalitions.</v>
      </c>
      <c r="I985" s="41" t="str">
        <f>'2_all_summary'!E984</f>
        <v>Newfoundland and Labrador is the most easterly province of Canada (O'Loughlin et al., Figure 1) with a population of 537,000. Rural in nature, 50% of the population resides in widely-dispersed communities of less than 2500 people. The economy traditionally relied on the fishing industry, but with the closure of the once lucrative cod fishery in 1991, the poorest province in Canada faced a difficult economic climate with up to 20% unemployment rates. With little funding available to supplement or sustain expensive initiatives, the Demonstration Phase of the Newfoundland and Labrador Heart Health Program (1990-1996) focused on how community-based programs are developed and sustained, with a view to diffusion throughout the province. The whole province was defined as the demonstration site for the project, and a community mobilization strategy was used with extensive reliance on community health professionals and volunteer contributions.</v>
      </c>
      <c r="J985" s="41">
        <f>IF(ISNUMBER(SEARCH("Yes",'2_all_summary'!$H984)),IF(ISNUMBER(SEARCH("Yes",'2_all_summary'!F984)),1,2),IF(ISNUMBER(SEARCH("No",'2_all_summary'!F984)),4,3))</f>
        <v>4</v>
      </c>
    </row>
    <row r="986" spans="7:10" x14ac:dyDescent="0.3">
      <c r="G986" s="41"/>
      <c r="H986" s="41" t="str">
        <f>'2_all_summary'!D985</f>
        <v>A Sustainable Tourism Based on a New Institutional Economics Approach: Ecotourism Based on the Community in the Gasan Gadang Fishermen Village</v>
      </c>
      <c r="I986" s="41" t="str">
        <f>'2_all_summary'!E985</f>
        <v>This study aimed to determine the patterns of development and implementation of community-based ecotourism management and identify the impact of the community-based ecotourism in Gasan Gadang Village on the economic, social, and environmental aspects of the surrounding community. The methodology used was descriptive analysis with a new institutional economics approach and the Kruskal-Wallis Test analysis. The patterns of development and implementation of community-based ecotourism management with all levels of social change analysis, including formal and informal rules such as culture, customs, habits of Gasan Gadang villagers, institutional and governance management, and even the economy, are considered good. The Community-based ecotourism management has adopted the theory of resource allocation among stakeholders of Gasan Gadang Village. The findings of this study showed that community-based ecotourism institutions and management bring positive impacts on economic, social, and culture. There was no significant difference among economic, social, and environmental impacts between the non-authorities and community-based ecotourism authorities of Gasan Gadang Village. Thus, it could be said that the benefits of community-based ecotourism received by the community were all the same. Everyone got positive benefits. However, based on the findings, it could be seen that the biggest difference was the economic impacts followed by the social impacts, while the smallest difference is the environmental impacts. From this situation, it could be concluded that the performance of community-based ecotourism authorities in Gasan Gadang Village was good and positively impacted the economic, social, and environmental aspects of the Gasan Gadang Village fishermen community. Â© Published under licence by IOP Publishing Ltd.</v>
      </c>
      <c r="J986" s="41">
        <f>IF(ISNUMBER(SEARCH("Yes",'2_all_summary'!$H985)),IF(ISNUMBER(SEARCH("Yes",'2_all_summary'!F985)),1,2),IF(ISNUMBER(SEARCH("No",'2_all_summary'!F985)),4,3))</f>
        <v>4</v>
      </c>
    </row>
    <row r="987" spans="7:10" x14ac:dyDescent="0.3">
      <c r="G987" s="41"/>
      <c r="H987" s="41" t="str">
        <f>'2_all_summary'!D986</f>
        <v>Future options for urban wastewater reuse</v>
      </c>
      <c r="I987" s="41" t="str">
        <f>'2_all_summary'!E986</f>
        <v>Wastewater recycling, conservation of water bodies and wetlands have now become a major part of integrated water resource management plans. The city of Kolkata, India, is an example of community based wetland ecosystem used to treat wastewater and provide economic opportunity. The Kolkata municipal system generates about 750 million liters of sewage-fed wastewater daily, which is treated in the wetland in eastperipheryhrey of the city throughindigenousnous aquaculture system by the fishermen. Several ponds each of different sizes of lagoon are used to treat wastewater in the kolkata wetlands.</v>
      </c>
      <c r="J987" s="41">
        <f>IF(ISNUMBER(SEARCH("Yes",'2_all_summary'!$H986)),IF(ISNUMBER(SEARCH("Yes",'2_all_summary'!F986)),1,2),IF(ISNUMBER(SEARCH("No",'2_all_summary'!F986)),4,3))</f>
        <v>4</v>
      </c>
    </row>
    <row r="988" spans="7:10" x14ac:dyDescent="0.3">
      <c r="G988" s="41"/>
      <c r="H988" s="41" t="str">
        <f>'2_all_summary'!D987</f>
        <v>Coastal management in Tanga, Tanzania: A decentralized community-based approach</v>
      </c>
      <c r="I988" s="41" t="str">
        <f>'2_all_summary'!E987</f>
        <v>This paper describes a new initiative in coastal management in northeastern Tanzania. The region is within the equatorial part of the Western Indian Ocean. The priority environmental issues being faced include declining fish catches, use of destructive fishing techniques, mangrove cutting and coastal erosion. There is a widespread perception among the users of the coastal resources that management of these issues is inadequate. This programme initiative is developing flexible, community-based approaches to identifying the problems and to take achievable actions. The programme provides training in a wide range of skills and appropriate technical methods for government officials, extension workers and villagers. A collaborative process is evolving that includes participatory appraisals, village environmental committees, facilitation by government extension workers, technical advise and supervision by district technical teams, and regional-wide workshops with key players. Village initiatives taken so far include new by-laws, gear inspection, reef zoning and closures. A number of village mariculture projects are being piloted.</v>
      </c>
      <c r="J988" s="41">
        <f>IF(ISNUMBER(SEARCH("Yes",'2_all_summary'!$H987)),IF(ISNUMBER(SEARCH("Yes",'2_all_summary'!F987)),1,2),IF(ISNUMBER(SEARCH("No",'2_all_summary'!F987)),4,3))</f>
        <v>4</v>
      </c>
    </row>
    <row r="989" spans="7:10" x14ac:dyDescent="0.3">
      <c r="G989" s="41"/>
      <c r="H989" s="41" t="str">
        <f>'2_all_summary'!D988</f>
        <v>Seaflower marine protected area: Governance for sustainable development</v>
      </c>
      <c r="I989" s="41" t="str">
        <f>'2_all_summary'!E988</f>
        <v>The Seaflower MPA was declared in 2005 following a highly participatory process that culminated in local stakeholders formalizing MPA objectives, zoning, and management planning. It aims to conserve biodiversity, ensure sustainable use of the San Andres Archipelago's coastal and marine resources and enhance equitable benefits for the local community. The decentralized, collaborative governance structure, complemented by an extensive interpretive program, remains strong. However, a lack of technical and financial resources has limited the systematic, sustainable implementation of management priorities such as enforcement and economic development. The implementation of forthcoming community-based programs, self-financing mechanisms, and increased national funding will enable advancement of these strategies. Â© 2013 Elsevier Ltd.</v>
      </c>
      <c r="J989" s="41">
        <f>IF(ISNUMBER(SEARCH("Yes",'2_all_summary'!$H988)),IF(ISNUMBER(SEARCH("Yes",'2_all_summary'!F988)),1,2),IF(ISNUMBER(SEARCH("No",'2_all_summary'!F988)),4,3))</f>
        <v>4</v>
      </c>
    </row>
    <row r="990" spans="7:10" x14ac:dyDescent="0.3">
      <c r="G990" s="41"/>
      <c r="H990" s="41" t="str">
        <f>'2_all_summary'!D989</f>
        <v>Learning communities and legal spaces: Community-based fisheries management in a globalizing world</v>
      </c>
      <c r="I990" s="41" t="str">
        <f>'2_all_summary'!E989</f>
        <v>[No abstract available]</v>
      </c>
      <c r="J990" s="41">
        <f>IF(ISNUMBER(SEARCH("Yes",'2_all_summary'!$H989)),IF(ISNUMBER(SEARCH("Yes",'2_all_summary'!F989)),1,2),IF(ISNUMBER(SEARCH("No",'2_all_summary'!F989)),4,3))</f>
        <v>1</v>
      </c>
    </row>
    <row r="991" spans="7:10" x14ac:dyDescent="0.3">
      <c r="G991" s="41"/>
      <c r="H991" s="41" t="str">
        <f>'2_all_summary'!D990</f>
        <v>The good, the bad, or the ugly? Advantages and challenges of Japanese coastal fisheries management</v>
      </c>
      <c r="I991" s="41" t="str">
        <f>'2_all_summary'!E990</f>
        <v>Japanese coastal fisheries management has been celebrated as a leading example of the success and potential of community-based self-regulation in fisheries. A more balanced understanding of community-based management and comanagement in Japan, especially self-imposed management among the fishers, calls for research that identifies not only the advantages but also the challenges of that system. A brief history of Japan's coastal fisheries management regime and a description of its structure and functioning today are followed by examination of four cases: hamaguri clams in Ibaraki Prefecture; abalone in Chiba Prefecture; summer flounder in Kanagawa Prefecture; and sandfish in Akita Prefecture. These cases illustrate advantages as well as challenges of the bottom-up management system. Â© 2006 Rosenstiel School of Marine and Atmospheric Science of the University of Miami.</v>
      </c>
      <c r="J991" s="41">
        <f>IF(ISNUMBER(SEARCH("Yes",'2_all_summary'!$H990)),IF(ISNUMBER(SEARCH("Yes",'2_all_summary'!F990)),1,2),IF(ISNUMBER(SEARCH("No",'2_all_summary'!F990)),4,3))</f>
        <v>4</v>
      </c>
    </row>
    <row r="992" spans="7:10" x14ac:dyDescent="0.3">
      <c r="G992" s="41"/>
      <c r="H992" s="41" t="str">
        <f>'2_all_summary'!D991</f>
        <v>Opportunities to Strengthen Fish Supply Chain Policy to Improve External Food Environments for Nutrition in the Solomon Islands</v>
      </c>
      <c r="I992" s="41" t="str">
        <f>'2_all_summary'!E991</f>
        <v>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Islandsâ€™ commitments to the Sustainable Development Goals. Â© 2023 by the authors.</v>
      </c>
      <c r="J992" s="41">
        <f>IF(ISNUMBER(SEARCH("Yes",'2_all_summary'!$H991)),IF(ISNUMBER(SEARCH("Yes",'2_all_summary'!F991)),1,2),IF(ISNUMBER(SEARCH("No",'2_all_summary'!F991)),4,3))</f>
        <v>1</v>
      </c>
    </row>
    <row r="993" spans="7:10" x14ac:dyDescent="0.3">
      <c r="G993" s="41"/>
      <c r="H993" s="41" t="str">
        <f>'2_all_summary'!D992</f>
        <v>The roles of environmental non-government organizations in the Fraser River Basin</v>
      </c>
      <c r="I993" s="41" t="str">
        <f>'2_all_summary'!E992</f>
        <v>The objective of this chapter is to identify the roles played by community-based environmental non-governmental organisations (ENGOs) in the Fraser Basin, Canada, and to describe the relationship of these groups to government. The organizations surveyed range in age from over 50 yr to less than 2yr and in size from fewer than 20 members to over 1000 members. The longest-established groups appear to be the "rod and gun' or "fish and game' clubs. The oldest and largest organization in the sample is the Vancouver Natural History Society. In this analysis the groups are divided into two categories: advocacy groups and stewardship groups. The analysis begins with a description of the advocacy groups in terms of their general orientation and strategies. It then explores the perceptions held by these groups of their interaction with government and access to decision-making, and describes the specific strategies adopted by the groups to increase government accountability. -from Author</v>
      </c>
      <c r="J993" s="41">
        <f>IF(ISNUMBER(SEARCH("Yes",'2_all_summary'!$H992)),IF(ISNUMBER(SEARCH("Yes",'2_all_summary'!F992)),1,2),IF(ISNUMBER(SEARCH("No",'2_all_summary'!F992)),4,3))</f>
        <v>4</v>
      </c>
    </row>
    <row r="994" spans="7:10" x14ac:dyDescent="0.3">
      <c r="G994" s="41"/>
      <c r="H994" s="41" t="str">
        <f>'2_all_summary'!D993</f>
        <v>Farming fish in a transitional economy: A case for East Timor</v>
      </c>
      <c r="I994" s="41" t="str">
        <f>'2_all_summary'!E993</f>
        <v>This case study evaluates the economic potential for a grow-out mariculture enterprise in East Timor while highlighting how such a business venture could help engage a transitional nation in foreign trade, increase employment opportunities and encourage community based projects that promote sustainable resource use. Â© 2008 International Food and Agribusiness Management Association (IAMA). All rights reserved.</v>
      </c>
      <c r="J994" s="41">
        <f>IF(ISNUMBER(SEARCH("Yes",'2_all_summary'!$H993)),IF(ISNUMBER(SEARCH("Yes",'2_all_summary'!F993)),1,2),IF(ISNUMBER(SEARCH("No",'2_all_summary'!F993)),4,3))</f>
        <v>4</v>
      </c>
    </row>
    <row r="995" spans="7:10" x14ac:dyDescent="0.3">
      <c r="G995" s="41"/>
      <c r="H995" s="41" t="str">
        <f>'2_all_summary'!D994</f>
        <v>Fly-fishing as ecotourism in South Africa: a case study</v>
      </c>
      <c r="I995" s="41" t="str">
        <f>'2_all_summary'!E994</f>
        <v>Fly-fishing, as a form of angling ecotourism, has seen limited investigation in the global South, and even less in Southern Africa. This paper makes a modest attempt at exploring the economic impacts, and conservation possibilities through fly-fishing ecotourism at South Africaâ€™s premier fly-fishing destination, Sterkfontein Dam. The investigation draws from 115 online survey responses from fly-fishers who regularly visit Sterkfontein Dam. The paper highlights the profile of these fly-fishers, their economic impact on local tourism, and their views on conserving the angling resource as a fly-fishing ecotourism destination. Their responses highlight a number of tensions relating to the control and management of the angling resource at Sterkfontein Dam. This paper makes suggestions that are more closely aligned with the principles of ecotourism, incorporating community-based management as the prime objective in conserving fly-fishing ecotourism. Â© 2016 Informa UK Limited, trading as Taylor &amp; Francis Group.</v>
      </c>
      <c r="J995" s="41">
        <f>IF(ISNUMBER(SEARCH("Yes",'2_all_summary'!$H994)),IF(ISNUMBER(SEARCH("Yes",'2_all_summary'!F994)),1,2),IF(ISNUMBER(SEARCH("No",'2_all_summary'!F994)),4,3))</f>
        <v>4</v>
      </c>
    </row>
    <row r="996" spans="7:10" x14ac:dyDescent="0.3">
      <c r="G996" s="41"/>
      <c r="H996" s="41" t="str">
        <f>'2_all_summary'!D995</f>
        <v>Ma Kahana ka 'Ike: Lessons for community-based fisheries management</v>
      </c>
      <c r="I996" s="41" t="str">
        <f>'2_all_summary'!E995</f>
        <v>Indigenous and place-based communities worldwide have self-organized to develop effective local-level institutions to conserve biocultural diversity. How communities maintain and adapt these institutions over time offers lessons for fostering more balanced human-environment relationships-an increasingly critical need as centralized governance systems struggle to manage declining fisheries. In this study, we focus on one long-enduring case of local level fisheries management, in Kahana, on themost populated Hawaiian island of O'ahu. We used a mixed-methods approach including in-depth interviews, archival research, and participation in community gatherings to understand how relationships with place and local governance have endured despite changes in land and sea tenure, and what lessons this case offers for other communities engaged in restoring local-level governance. We detail the changing role of konohiki (head fishermen) in modern times (1850-1965) when they were managing local fisheries, not just for local subsistence but for larger commercial harvests. We also highlight ways in which families are reclaiming their role as caretakers following decades of state mismanagement. Considerations for fisheries co-management emerging from this research include the importance of (1) understanding historical contexts for enhancing institutional fit, (2) enduring community leadership, (3) balancing rights and responsibilities, and (4) fostering community ability to manage coastal resources through both formal and informal processes. Â© 2018 by the authors.</v>
      </c>
      <c r="J996" s="41">
        <f>IF(ISNUMBER(SEARCH("Yes",'2_all_summary'!$H995)),IF(ISNUMBER(SEARCH("Yes",'2_all_summary'!F995)),1,2),IF(ISNUMBER(SEARCH("No",'2_all_summary'!F995)),4,3))</f>
        <v>4</v>
      </c>
    </row>
    <row r="997" spans="7:10" x14ac:dyDescent="0.3">
      <c r="G997" s="41"/>
      <c r="H997" s="41" t="str">
        <f>'2_all_summary'!D996</f>
        <v>Small scale fisheries management: Lessons from cockle harvesters in Nicaragua and Tanzania</v>
      </c>
      <c r="I997" s="41" t="str">
        <f>'2_all_summary'!E996</f>
        <v>The role of women in gleaning fisheries tends to be underestimated and poorly documented although they play an important role in coastal food security and income generation. This article describes two initiatives for co-management of women dominated cockle (Anadara spp.) fisheries implemented in Zanzibar Island of Tanzania and in Nicaragua that were based on a Fiji model. In each case, significant progress was made at the pilot scale but required adaptation to the community and national context. The Nicaragua case resulted in increasing densities of cockles inside and outside small scale no-take zones in a small estuary after a two-year period of implementation. In Zanzibar, out of several no-take sites established on reef flats, only one showed similar results. Other sites' poor performance is likely due to poor site selection, small size, and non-compliance. Varying degrees of poaching affected both locations and continues to be an issue. In Zanzibar, local and national government played highly supporting roles whereas in Nicaragua, local government was supportive but national government continues to exhibit top-down decision-making, while still evaluating the alternative co-management approach. In both cases, university extension initiatives were influential in building community capacity for management and playing an advocacy role with national government. Both locations are poised for scaling up to more geographic sites as well as fostering policy change that can lead to more integrated and ecosystem-scale approaches to sustainable fisheries management. Â© Taylor &amp; Francis Group, LLC.</v>
      </c>
      <c r="J997" s="41">
        <f>IF(ISNUMBER(SEARCH("Yes",'2_all_summary'!$H996)),IF(ISNUMBER(SEARCH("Yes",'2_all_summary'!F996)),1,2),IF(ISNUMBER(SEARCH("No",'2_all_summary'!F996)),4,3))</f>
        <v>4</v>
      </c>
    </row>
    <row r="998" spans="7:10" x14ac:dyDescent="0.3">
      <c r="G998" s="41"/>
      <c r="H998" s="41" t="str">
        <f>'2_all_summary'!D997</f>
        <v>Gear-based characterization of the Gizo, Solomon Islands, inshore commercial finfish fishery</v>
      </c>
      <c r="I998" s="41" t="str">
        <f>'2_all_summary'!E997</f>
        <v>In 2015â€“2016, a gear-specific assessment of the Gizo, Solomon Islands, commercial inshore fishery was conducted to assist management decision making. The survey identified at least 260 species and 25 families among over 14,000 individual catch- and gear-specific fish photos taken using a digital image capture system. Seventy-nine fishers provided 175 catches during surveys and more than 1,600 fisher and vendor interviews were conducted. More than 75% of all individual fish sampled belonged to nine families that included groupers (Epinephelidae) with 29 species and snappers (Lutjanidae) with 28 species. Groupers, snappers and emperors (Lethrinidae) dominated line-caught fish, while speared catch was composed primarily of parrotfish (Scaridae) and surgeonfish and unicornfish (Acanthuridae). Catch-per-unit effort (CPUE) was 3.9 Â± 0.1 kg hrâˆ’1 fisherâˆ’1 overall, with the highest CPUE for line fishing at 4.5 Â± 1.6 kg hrâˆ’1 and lowest CPUE for nighttime spearfishing (2.1 Â± 0.4 kg hrâˆ’1). Gear-specific size distributions and species targeted varied widely, with juveniles dominating most catches for speared fish. Between line-caught and speared catch, only two species were common within the top 25 species. At the time of the study there were no enacted national regulations related to finfish in the inshore fishery in Solomon Islands. Community-based management approaches have been endorsed by government and non-government entities in Solomon Islands, however a greater level of community engagement and voluntary fisher compliance is needed in concert with government enforcement to control potential overfishing, particularly nighttime spearfishing. Ongoing support for precautionary, adaptive management is a recommended course of action to limit the potential for overfishing in Gizo and other coastal areas of high human population density that rely heavily on marine resources. Â© 2019 Elsevier B.V.</v>
      </c>
      <c r="J998" s="41">
        <f>IF(ISNUMBER(SEARCH("Yes",'2_all_summary'!$H997)),IF(ISNUMBER(SEARCH("Yes",'2_all_summary'!F997)),1,2),IF(ISNUMBER(SEARCH("No",'2_all_summary'!F997)),4,3))</f>
        <v>1</v>
      </c>
    </row>
    <row r="999" spans="7:10" x14ac:dyDescent="0.3">
      <c r="G999" s="41"/>
      <c r="H999" s="41" t="str">
        <f>'2_all_summary'!D998</f>
        <v>Strong historical and ongoing indigenous marine governance in the northeast pacific ocean: A case study of the kitasoo/xaiâ€™xais first nation</v>
      </c>
      <c r="I999" s="41" t="str">
        <f>'2_all_summary'!E998</f>
        <v>Indigenous marine governance is increasingly recognized as having a crucial role in marine management and conservation, yet most examples are from the tropical Pacific and Oceania. We showcase strong and ongoing marine governance by the Kitasoo/ Xaiâ€™xais people of British Columbia, Canada. In partnership with the Kitasoo/Xaiâ€™xais Stewardship Authority, we synthesized information about marine governance by the Kitasoo/Xaiâ€™xais people as collated in their Heritage Database, a compilation of interviews and recordings with knowledge holders, traditional stories, and historical documents, e.g., journals of explorers and anthropologists. We found that Kitasoo/Xaiâ€™xais marine governance underpinned sustainable resource use and has remained strong despite colonial efforts to undermine it. Kitasoo/Xaiâ€™xais marine governance flows from the underlying principles of their indigenous law that guide all actions in the traditional territory. The social institutions of the Kitasoo/Xaiâ€™xais people are the mechanism for implementing marine governance: Importantly, hereditary chiefs hold key responsibilities regarding management of the oceans, embedded in ownership of specific places, passed on through names and stories. Kitasoo/Xaiâ€™xais protocols exist for respecting their territories, those of other nations, and the plants and animals being harvested. There are natural and spiritual consequences for not accessing and sharing marine resources in a way that follows Kitasoo/Xaiâ€™xais underlying principles, including loss of access. Contemporary examples of marine governance include the work of Kitasoo/Xaiâ€™xais Stewardship Authority, the Food Fish Committee guided by hereditary chiefs and elders, and everyone's actions to defend their territory from external threats. Given global efforts to recognize indigenous rights, an opportunity exists to change ocean management to fully recognize indigenous marine governance and leadership. Â© 2019 by the author(s).</v>
      </c>
      <c r="J999" s="41">
        <f>IF(ISNUMBER(SEARCH("Yes",'2_all_summary'!$H998)),IF(ISNUMBER(SEARCH("Yes",'2_all_summary'!F998)),1,2),IF(ISNUMBER(SEARCH("No",'2_all_summary'!F998)),4,3))</f>
        <v>4</v>
      </c>
    </row>
    <row r="1000" spans="7:10" x14ac:dyDescent="0.3">
      <c r="G1000" s="41"/>
      <c r="H1000" s="41" t="str">
        <f>'2_all_summary'!D999</f>
        <v>Synergies between local and climate-driven impacts on coral reefs in the Tropical Pacific: A review of issues and adaptation opportunities</v>
      </c>
      <c r="I1000" s="41" t="str">
        <f>'2_all_summary'!E999</f>
        <v>Coral reefs in the tropical Pacific region are exposed to a range of anthropogenic local pressures. Climate change is exacerbating local impacts, causing unprecedented declines in coral reef habitats and bringing negative socio-economic consequences to Pacific communities who depend heavily on coral reefs for food, income and livelihoods. Continued increases in greenhouse gas emissions will drive future climate change, which will accelerate coral reef degradation. Traditional systems of resource governance in Pacific island nations provide a foundation to address local pressures and build reef resilience to climate change. Management and adaptation options should build on the regional diversity of governance systems and traditional knowledge to support community-based initiatives and cross-sectoral cooperation to address local pressures and minimize climate change impacts. Such an inclusive approach will offer enhanced opportunities to develop and implement transformative adaptation solutions, particularly in remote and regional areas where centralized management does not extend. Â© 2020</v>
      </c>
      <c r="J1000" s="41">
        <f>IF(ISNUMBER(SEARCH("Yes",'2_all_summary'!$H999)),IF(ISNUMBER(SEARCH("Yes",'2_all_summary'!F999)),1,2),IF(ISNUMBER(SEARCH("No",'2_all_summary'!F999)),4,3))</f>
        <v>1</v>
      </c>
    </row>
    <row r="1001" spans="7:10" x14ac:dyDescent="0.3">
      <c r="G1001" s="41"/>
      <c r="H1001" s="41" t="str">
        <f>'2_all_summary'!D1000</f>
        <v>Fisheries co-management in hilsa shad sanctuaries of Bangladesh: Early experiences and implementation challenges</v>
      </c>
      <c r="I1001" s="41" t="str">
        <f>'2_all_summary'!E1000</f>
        <v>Community-based fisheries management has long been practiced in the management of the inland fisheries of Bangladesh. However, formal coastal co-management has only been implemented recently in hilsa shad (Tenualosa ilisha) sanctuaries. The study analysed the pre-implementation processes, institutional arrangements, implementation activities, as well as challenges for fisheries co-management that are currently being implemented in the Padma-Meghna riverine-estuarine system. As a first step in establishing a co-management system in hilsa shad sanctuaries, communities (both fishing villages and fish landing centres) were selected for interventions. Co-management committees were formed from the community-village to district level with the defined tasks of developing plans and programs, implementing management rules and regulations, monitoring compliance, and creating awareness in a cost-effective manner among various stakeholders. Still, the operationalization of co-management in this large riverine-estuarine system is a challenging task. To overcome these challenges, several issues had to be considered through lessons learned from previously implemented community-based fisheries management projects in Bangladesh. To ensure that fisheries co-management is functional, the institutional framework needs to be flexible with support from local government institutions and NGOs. The boundary of the management unit needs to be clearly defined and community-based organization also needs a clear legal status. To make co-management sustainable, a relationship of trust and respect among co-management partners needs to be developed and maintained. The effective implementation of fisheries co-management will require an inclusive compensation scheme that will motivate stakeholders to comply and maintain fisheries management efforts through collective action. Â© 2020 Elsevier Ltd</v>
      </c>
      <c r="J1001" s="41">
        <f>IF(ISNUMBER(SEARCH("Yes",'2_all_summary'!$H1000)),IF(ISNUMBER(SEARCH("Yes",'2_all_summary'!F1000)),1,2),IF(ISNUMBER(SEARCH("No",'2_all_summary'!F1000)),4,3))</f>
        <v>4</v>
      </c>
    </row>
    <row r="1002" spans="7:10" x14ac:dyDescent="0.3">
      <c r="G1002" s="41"/>
      <c r="H1002" s="41" t="str">
        <f>'2_all_summary'!D1001</f>
        <v>Institutional constraints to fishers resilience: community based fishery management in Bangladesh</v>
      </c>
      <c r="I1002" s="41" t="str">
        <f>'2_all_summary'!E1001</f>
        <v>Community based fishery management (CBFM) formulates various formal and informal institutions (developing community organizations, decision-making, and traditional fishing rules) for sustainable fishery management in Bangladesh. Although these rules are intended to managing fisheries for a long-term use, constraints to enforcing these rules or absence of mechanisms to address these constraints hamper fishersâ€™ resilience. This paper aims to examine such constraints to fishersâ€™ resilience in Langalkata Ozur Beel (local name of the fishery), Sunamganj, Bangladesh. Based on key informant interviews, this paper finds that non-partici-patory community based organizations and weak coordination among stakeholders appear to be enduring constraints to developing fishersâ€™ resilience. Fishersâ€™ resilience is largely constrained by power relations that mostly exclude fishers from the fishery management. Conflict between fishery users or with the community and the absence of interactive learning are also important constraints to fishersâ€™ resilience. It seems that rules-in-practice fail to develop fishersâ€™ capacity to cope and adapt to these constraints and continue their activities to maintaining the fishery. Â© 2019, Igitur, Utrecht Publishing and Archiving Services. All rights reserved.</v>
      </c>
      <c r="J1002" s="41">
        <f>IF(ISNUMBER(SEARCH("Yes",'2_all_summary'!$H1001)),IF(ISNUMBER(SEARCH("Yes",'2_all_summary'!F1001)),1,2),IF(ISNUMBER(SEARCH("No",'2_all_summary'!F1001)),4,3))</f>
        <v>4</v>
      </c>
    </row>
    <row r="1003" spans="7:10" x14ac:dyDescent="0.3">
      <c r="G1003" s="41"/>
      <c r="H1003" s="41" t="str">
        <f>'2_all_summary'!D1002</f>
        <v>Community-based planning: Canada's Atlantic Coastal Action Program (ACAP)</v>
      </c>
      <c r="I1003" s="41" t="str">
        <f>'2_all_summary'!E1002</f>
        <v>The Atlantic Coastal Action Program (ACAP) was established in 1991 by Environment Canada in Canada's four Atlantic provinces. Focusing on 13 designated areas, ACAP depends largely upon strong participation of local residents to manage coastal resources, as it attempts to build 'bottom-up' initiatives through the formation of stakeholder committees comprising a cross-section of community residents, local government officials and representatives from local businesses and academia. This paper reports the preliminary findings of research on ACAP, examining the growth of community participation in the Program and analysing the general development of the scheme. It concentrates primarily on three rural localities designated under ACAP, reporting interviews with local residents and analysing impacts upon local communities. It is suggested that, although participation in and awareness of the scheme by local residents is relatively limited, the groundwork has been laid for both more extensive community involvement and for further development of significant practical attempts to improve the quality of the environment. Much will depend on availability of funds once the 13 ACAP groups have prepared environmental management plans during 1996.</v>
      </c>
      <c r="J1003" s="41">
        <f>IF(ISNUMBER(SEARCH("Yes",'2_all_summary'!$H1002)),IF(ISNUMBER(SEARCH("Yes",'2_all_summary'!F1002)),1,2),IF(ISNUMBER(SEARCH("No",'2_all_summary'!F1002)),4,3))</f>
        <v>4</v>
      </c>
    </row>
    <row r="1004" spans="7:10" x14ac:dyDescent="0.3">
      <c r="G1004" s="41"/>
      <c r="H1004" s="41" t="str">
        <f>'2_all_summary'!D1003</f>
        <v>Oil spill on the Brazilian coast: (in)visibility of knowledges and disregard for the life of shellfisherwomen [Derramamento de petrÃ³leo no litoral brasileiro: (in)visibilidade de saberes e descaso com a vida de marisqueiras]</v>
      </c>
      <c r="I1004" s="41" t="str">
        <f>'2_all_summary'!E1003</f>
        <v>In 2019, an oil spill of yet unknown origin affected several locations on the Brazilian coast. The purpose of this research was to capture the perceptions of women shellfish gatherers in the Jaguaribe River estuary, CearÃ¡, about exposure to oil and its consequences. The focal group technique was used for data collection and the Iramuteq software for the processing and analysis of the material. The results indicated the creation of two analytical categories: Social, economic, food production and consumption implications of shellfish gatherer families; and the knowledges, the participation and the surveillance in the context of (in) visibility of exposure to oil. It was observed that shellfisherwomen and their families constitute a population that is very exposed to the negative impacts caused by the oil spill, as they are significant from the socioeconomic, environmental, food production, consumption and health perspectives. Attention is drawn to health and social assistance policies for these fisherwomen/shellfish gatherers, with consequences on the food, water and nutrition security of families and the recognition of their knowledges and practices, constructed within a traditional way of life that produces and reproduces the existence in a close society/nature relationship. Â© 2021, Associacao Brasileira de Pos - Graduacao em Saude Coletiva. All rights reserved.</v>
      </c>
      <c r="J1004" s="41">
        <f>IF(ISNUMBER(SEARCH("Yes",'2_all_summary'!$H1003)),IF(ISNUMBER(SEARCH("Yes",'2_all_summary'!F1003)),1,2),IF(ISNUMBER(SEARCH("No",'2_all_summary'!F1003)),4,3))</f>
        <v>4</v>
      </c>
    </row>
    <row r="1005" spans="7:10" x14ac:dyDescent="0.3">
      <c r="G1005" s="41"/>
      <c r="H1005" s="41" t="str">
        <f>'2_all_summary'!D1004</f>
        <v>Cultural dimensions of occupational safety and health in the New Zealand fishing industry: A study of small fishing businesses</v>
      </c>
      <c r="I1005" s="41" t="str">
        <f>'2_all_summary'!E1004</f>
        <v>This paper reports on findings based on interviews of employers and employees in the New Zealand fishing industry over a period of three years. On the basis of this small sample, the study endeavours to broaden current research perspectives to include the occupational safety and health perceptions of those working in small-scale, independent, community-based fishing businesses within the cultural milieu of the New Zealand fishing industry. The study also attempts to examine barriers to implementing two government occupational safety and health initiatives (Safe Ship Management and FishSAFE) in the New Zealand fishing industry, which reputedly has a strong organisational preventive culture and employs an ethnically diverse workforce. The findings highlight the fact that cultural dimensions and government programmes play a part in influencing the 'safety culture' of small fishing vessels. However, the findings expose a number of barriers to implementing and maintaining occupational safety and health measures, such as increasingly tight profit margins, time pressures and confusion around regulatory requirements. Finally, the paper emphasises areas that require further investigation. Â© IOSH Services Limited.</v>
      </c>
      <c r="J1005" s="41">
        <f>IF(ISNUMBER(SEARCH("Yes",'2_all_summary'!$H1004)),IF(ISNUMBER(SEARCH("Yes",'2_all_summary'!F1004)),1,2),IF(ISNUMBER(SEARCH("No",'2_all_summary'!F1004)),4,3))</f>
        <v>4</v>
      </c>
    </row>
    <row r="1006" spans="7:10" x14ac:dyDescent="0.3">
      <c r="G1006" s="41"/>
      <c r="H1006" s="41" t="str">
        <f>'2_all_summary'!D1005</f>
        <v>Ensuring local stakeholder support for marine conservation: Establishing a locally-managed marine area network in Aceh</v>
      </c>
      <c r="I1006" s="41" t="str">
        <f>'2_all_summary'!E1005</f>
        <v>Abstract Multidisciplinary approaches to managing seascapes are increasingly being recognized as best practice and therefore prioritized by conservation agencies. For most coastal areas the strengthening of customary marine tenure, rules and regulations should yield even greater biodiversity and livelihood benefits. Here, we present the conservation planning results from a locally-managed marine area programme initiated by the Government of Aceh, Indonesia, which aimed to empower coastal communities to sustainably and equitably manage marine resources with local government. In 2008 the government established a Marine and Fisheries Task Force to identify priority areas for marine biodiversity (through systematic conservation planning) and coastal communities (through participatory planning). In addition to the existing 264,788 ha of marine management units, systematic planning identified another 53,372 ha. However, the subsequent stakeholder participation phase, involving intensive local consultations, further expanded the locally-managed marine area network by 6,725 ha and to a total of 23 locally-managed marine areas. This combined approach had additional benefits because it generated a strong sense of local ownership. For communities it initiated a process for recognizing their customary claimed areas and resolved overlapping boundaries between neighbouring communities, thereby reducing the likelihood of future conflicts over natural resource use. For government, it provided the basis of a robust governance system, with 34 new or revised decrees being completed and an additional USD 1.6 million being allocated for implementation of locally-managed marine areas. This participatory approach should considerably increase the successful delivery of a sustainable and equitable locally-managed marine area network for Aceh, which has wide application for the South-east Asian region and beyond. Â© 2012 Fauna &amp; Flora International.</v>
      </c>
      <c r="J1006" s="41">
        <f>IF(ISNUMBER(SEARCH("Yes",'2_all_summary'!$H1005)),IF(ISNUMBER(SEARCH("Yes",'2_all_summary'!F1005)),1,2),IF(ISNUMBER(SEARCH("No",'2_all_summary'!F1005)),4,3))</f>
        <v>4</v>
      </c>
    </row>
    <row r="1007" spans="7:10" x14ac:dyDescent="0.3">
      <c r="G1007" s="41"/>
      <c r="H1007" s="41" t="str">
        <f>'2_all_summary'!D1006</f>
        <v>Social networks and transitions to co-management in Jamaican marine reserves and small-scale fisheries</v>
      </c>
      <c r="I1007" s="41" t="str">
        <f>'2_all_summary'!E1006</f>
        <v>How social networks support or constrain the transition to co-management of small-scale fisheries and marine reserves is poorly understood. In this paper, we undertake a comparative analysis of the social network structures associated with the transition to co-management in three Jamaican marine reserves. Data from quantitative social relational surveys (n = 380) are integrated with data from semi-structured interviews (n = 63) and focus groups (n = 10) to assess how patterns of relational ties and interactions between and among fishermen and other local level actors (e.g., managers, wardens, NGO staff) support and constrain the transition to co-management. Our research suggests that the transitions to co-management were supported by a combination of three network structure and relational attributes: (i) the presence and position of institutional entrepreneurs; (ii) a dense central core of network actors; and (iii) the prevalence of horizontal ties and vertical linkages held by the community-based organizations formally responsible for the management of the marine reserves. Our findings also show that overall low network cohesion in the three reserves and limited social influence among the wardens may be problematic for sustained collective action that extends beyond the core set of network actors. These findings suggest the importance of strategies to enhance collective action, specifically through attention to the attributes of the corresponding social networks, as a means to contribute to successful transitions to co-management of marine reserves and small-scale fisheries. Our results provide more precise guidance, through social network analysis, on where in the respective networks social capital and leadership may require support or enhancement, and thus on how to target interventions for greatest effect. Â© 2015 Elsevier Ltd.</v>
      </c>
      <c r="J1007" s="41">
        <f>IF(ISNUMBER(SEARCH("Yes",'2_all_summary'!$H1006)),IF(ISNUMBER(SEARCH("Yes",'2_all_summary'!F1006)),1,2),IF(ISNUMBER(SEARCH("No",'2_all_summary'!F1006)),4,3))</f>
        <v>4</v>
      </c>
    </row>
    <row r="1008" spans="7:10" x14ac:dyDescent="0.3">
      <c r="G1008" s="41"/>
      <c r="H1008" s="41" t="str">
        <f>'2_all_summary'!D1007</f>
        <v>A university-hosted program in pursuit of coastal sustainability: The case of Tokyo Bay</v>
      </c>
      <c r="I1008" s="41" t="str">
        <f>'2_all_summary'!E1007</f>
        <v>This study presents a unique way by which a university program can contribute to capacity development for coastal sustainability. The program is steered by a working group of volunteer faculty members, having different academic backgrounds, in collaboration with students and marine professionals, including fisherfolk and environment education interpreters. Although the program began with conventional educational ideas and style, its practical framework evolved to include interactive activities with collaborators in the community, all of which were geared toward social learning. The combination of service learning and participatory action research (PAR) was proven to be an adequate approach to link higher education for sustainable development (HESD) and university-community partnerships and to promote learning for coastal sustainability. Challenges identified include (1) ensuring continuity of learning and (2) reducing the heavy workload of faculty members involved in program preparation and coordination. The authors would like to emphasize the possibilities offered by the engagement of scholarship in the capacity development for coastal sustainability by focusing on community-based efforts. Â© 2013 by the authors.</v>
      </c>
      <c r="J1008" s="41">
        <f>IF(ISNUMBER(SEARCH("Yes",'2_all_summary'!$H1007)),IF(ISNUMBER(SEARCH("Yes",'2_all_summary'!F1007)),1,2),IF(ISNUMBER(SEARCH("No",'2_all_summary'!F1007)),4,3))</f>
        <v>4</v>
      </c>
    </row>
    <row r="1009" spans="7:10" x14ac:dyDescent="0.3">
      <c r="G1009" s="41"/>
      <c r="H1009" s="41" t="str">
        <f>'2_all_summary'!D1008</f>
        <v>Decentralization of fisheries management in Indonesia</v>
      </c>
      <c r="I1009" s="41" t="str">
        <f>'2_all_summary'!E1008</f>
        <v>Decentralization is highly considered as an alternative to make better fisheries management. This is due to that decentralization appears as a means for increasing the efficiency and equity of development activities and services delivery, and also for promoting local participation and democracy. The evolution of decentralization of fisheries management policy in Indonesia showed that the decentralization was gradually developed from deconcentration and delegation to devolution form. After Reform Era, devolution form of decentralization has been implemented due to the enactment of UU 22/1999 (the Local Autonomy Law), where local government has gained the amount of new authorities concerning marine-fisheries management. By such devolution, however, the community based management system, which is rooted from traditional fishing communities, is recognized. The effectiveness of the community based management system for the marine resources sustainability is caused by the bottom up planning and participative approach that led to the increasing of the local fishers' sense of stewardship over the resources. Even though this kind of decentralization practice has been dealing with several problems, this is still a better way rather than centralization. This paper identifies some agendas are being encountered both in the central and the local level. This is related to the need of improvement of the legal framework, the capacity building of the local government, and the revitalization of the local institution. Â© 2004 Elsevier Ltd. All rights reserved.</v>
      </c>
      <c r="J1009" s="41">
        <f>IF(ISNUMBER(SEARCH("Yes",'2_all_summary'!$H1008)),IF(ISNUMBER(SEARCH("Yes",'2_all_summary'!F1008)),1,2),IF(ISNUMBER(SEARCH("No",'2_all_summary'!F1008)),4,3))</f>
        <v>4</v>
      </c>
    </row>
    <row r="1010" spans="7:10" x14ac:dyDescent="0.3">
      <c r="G1010" s="41"/>
      <c r="H1010" s="41" t="str">
        <f>'2_all_summary'!D1009</f>
        <v>Understanding barriers, access, and management of marine mixed-stock fisheries in an era of reconciliation: Indigenous-led salmon monitoring in British Columbia</v>
      </c>
      <c r="I1010" s="41" t="str">
        <f>'2_all_summary'!E1009</f>
        <v>Wild salmon are central to food security, cultural identity, and livelihoods of coastal Indigenous communities. Yet ongoing inequities in governance, declining fish populations, and mixed-stock ocean fisheries may pose challenges for equitable access between Indigenous fishers and other non-Indigenous fishers. We sought to understand current perceptions among HaÃ­Å‚zaqv (Heiltsuk) fishers towards salmon fisheries and their management. We conducted dockside surveys with both HaÃ­Å‚zaqv fishers and sport fishers, and in-depth interviews with HaÃ­Å‚zaqv fishers, community members, and natural resource managers. From these surveys and interviews we quantified satisfaction among both food, social, and ceremonial fishers and visiting recreational fishers with the current salmon fishery and associated social-ecological drivers, and characterized perceptions among HaÃ­Å‚zaqv people of salmon fisheries and management. Second, we synthesized community perceptions of the revitalization of terminal, communally run salmon fisheries within HaÃ­Å‚zaqv territory as a tool for their future salmon management. Finally, we elicited information from HaÃ­Å‚zaqv fishers about the barriers people in their community currently face in accessing salmon fisheries. Our findings suggest that low salmon abundance, increased fishing competition, and high costs associated with participation in marine mixed-stock fisheries currently hinder access and equity for HaÃ­Å‚zaqv fishers. This community-based research can help strengthen local, Indigenous-led management of salmon into the future. Copyright: Â© 2021 Steel et al.</v>
      </c>
      <c r="J1010" s="41">
        <f>IF(ISNUMBER(SEARCH("Yes",'2_all_summary'!$H1009)),IF(ISNUMBER(SEARCH("Yes",'2_all_summary'!F1009)),1,2),IF(ISNUMBER(SEARCH("No",'2_all_summary'!F1009)),4,3))</f>
        <v>4</v>
      </c>
    </row>
    <row r="1011" spans="7:10" x14ac:dyDescent="0.3">
      <c r="G1011" s="41"/>
      <c r="H1011" s="41" t="str">
        <f>'2_all_summary'!D1010</f>
        <v>When predators become prey: Community-based monitoring of caiman and dolphin hunting for the catfish fishery and the broader implications on Amazonian human-natural systems</v>
      </c>
      <c r="I1011" s="41" t="str">
        <f>'2_all_summary'!E1010</f>
        <v>Wildlife hunting for commercial products has been responsible for decline of many large vertebrates around the globe. An Amazonian example of this worldwide trend is the use of caiman and dolphins as bait for the piracatinga catfish fishery. While it is a controversial issue in Amazonia conservation, there is no data on key biological aspects, such as age and sex, of those animals illegally hunted for bait. This lack of data complicates understanding of the true impact of bait-hunting on the targeted species. In this study, we present results of one year of participatory monitoring of bait-hunting in 12 communities in the MamirauÃ¡ Sustainable Development Reserve (MSDR), Brazilian Amazonia, during which participants recorded aspects of hunting activity and biometric data of animals used as piracatinga bait. The piracatinga fishery at MSDR has distinct spatial and seasonal patterns, being concentrated close to distribution centers and intensifying during the dry season. Adult male black caiman is the main bait used by fishermen, but viscera of commercial fish provide a potential alternative bait source for the piracatinga fishery. All recorded bait hunting was for caiman, none for dolphins. Despite the predominant use of caiman as bait, MSDR caiman populations remain the largest within the species' distribution. We suggest that informal management of caiman conducted by MSDR residents has guaranteed regional sustainability of the piracatinga fishery. In a broader context, the current study highlights the potential for participatory research with local populations in formulating well-informed decisions for the conservation of natural resources and economic alternatives focused on the conservation of human-natural systems. Â© 2018 Elsevier Ltd</v>
      </c>
      <c r="J1011" s="41">
        <f>IF(ISNUMBER(SEARCH("Yes",'2_all_summary'!$H1010)),IF(ISNUMBER(SEARCH("Yes",'2_all_summary'!F1010)),1,2),IF(ISNUMBER(SEARCH("No",'2_all_summary'!F1010)),4,3))</f>
        <v>4</v>
      </c>
    </row>
    <row r="1012" spans="7:10" x14ac:dyDescent="0.3">
      <c r="G1012" s="41"/>
      <c r="H1012" s="41" t="str">
        <f>'2_all_summary'!D1011</f>
        <v>Moving from data poor to data rich: A case study of community-based data collection for the san diego red sea urchin fishery</v>
      </c>
      <c r="I1012" s="41" t="str">
        <f>'2_all_summary'!E1011</f>
        <v>Responding to the need for management of California's nearshore fisheries mandated in state law by the Marine Life Management and Marine Life Protection acts, the San Diego Watermen's Association (SDWA), which includes divers that target local red sea urchins Strongylocentrotus franciscanus, initiated a community-based data collection program in 2001 In collaboration with independent scientists and biologists from the California Department of Fish and Game, the SDWA developed an ongoing program to gather, organize, and analyze both fishery-dependent and fishery-independent data on the local red sea urchin fishery. The goal of the program is to collect data that will support periodical stock assessments needed for sustainable management of existing nearshore fisheries (including red sea urchins) as well as the kelp forest ecosystem on which these fisheries depend. Here, we discuss sampling designs, methods for determining data quality (bias and precision), and methods for detecting change, and we provide some examples of results from the ongoing community-based data collection program. We also report on (1) the design and implementation of scientifically valid sampling protocols; (2) data quality assurance and control collaboratively conducted with scientists and resource agency biologists; (3) calibration studies to determine accuracy and precision and the magnitude of detectable changes in red sea urchin populations; and (4) visualization and dissemination of data and results and incremental changes in protocols that would facilitate the monitoring of associated biological communities. Finally, we discuss keys for success in this cooperative-based data collection program and its implications for stock assessment and management of the red sea urchin fishery in California. Â© Copyright by the American Fisheries Society 2009.</v>
      </c>
      <c r="J1012" s="41">
        <f>IF(ISNUMBER(SEARCH("Yes",'2_all_summary'!$H1011)),IF(ISNUMBER(SEARCH("Yes",'2_all_summary'!F1011)),1,2),IF(ISNUMBER(SEARCH("No",'2_all_summary'!F1011)),4,3))</f>
        <v>4</v>
      </c>
    </row>
    <row r="1013" spans="7:10" x14ac:dyDescent="0.3">
      <c r="G1013" s="41"/>
      <c r="H1013" s="41" t="str">
        <f>'2_all_summary'!D1012</f>
        <v>3rd International Conference on Energy and Environmental Protection, ICEEP 2014</v>
      </c>
      <c r="I1013" s="41" t="str">
        <f>'2_all_summary'!E1012</f>
        <v>The proceedings contain 805 papers. The special focus in this conference is on Applied Energy Technology, Advances in Environmental Technologies, Thermal, Power and Electrical Engineering, and Resources and Sustainable Development. The topics include: Chromium removal from aqueous solution by microwave-modified phosphogypusum; desorption of copper from soils enchanced by dihydroxysuccinic acid; facile synthesis of NiO nanoflowers and their application in water treatment; preparation of gold nanoparticles supported on montmorillonite and its catalytic activity for CO oxidation; study of additives on performance of copper films with pulse electroplating; the composition and application of UV-curable adhesive; adsorption of organic pollutants by ferric oxide modified montmorillonite; effect of dynamic change of activities of enzymatic in sugarcane field with different coating material; enhanced coagulation for slightly polluted seawater using ferric sulfate and modified diatomite; photocatalytic degradation of methyl orange using doped titanium dioxide coating; preparation of catalytic paper using Fe-pillared bentonite as filler by a paper-making technique; properties, preparation and application of oil spill dispersant; the role of nano ceramic materials with high specific surface in environment protection; a brief view on the reflection of pleated design in the concept of low-carbon clothing; isolation and characterization of three bacterium strains for biodegradation of methamidophos; research on biological materials for artificial propagation of bird nest fern spore; study on the impact factors of microbial oil displacement efficiency; application of bioinformatics in microbial ecology; community based environmental risk analysis for ciprofloxacin hydrochloride; cultivation of chlorella culturing with RO brine - primary effluent blended; effects of lanthaum on active oxygen metaboism in soybean; experimental study of treating petroleum refinery wastewater by vacuum distillation; investigating the interaction of ninhydrin with amino acids and polypeptide; photocatalytic degradation of phenol with bacteriorhodopsin sensitized TiO2 nanoparticles; the electrochemical corrosion behaviors of X70 pipeline steel in polluted freshwater; the study of residual oil gasification into methane; study on the flocculating performance of modified starches; magnetic bacteria as a tool for bioremediation of heavy metal ion; the scaling preventable measures of multi-effect distillation plants; researching on double-reserve flotation reagents of phosphate mineral; experimental study on supercritical water oxidation of paper mill sludge; synthesis and characterization of canola oil-based polyisocyanates; quantity dynamics of vegetation characteristics; an application of molecular tools in plant genetic diversity conservation; vegetation fraction change monitoring in Beijing by remote sensing; vibration analysis of the control valve coupled models; wavelet denoising method for RF signal; discussion on the biodegradation performance of foam extinguishing agent; experiment and research on the mechanism of foam dedusting agent; the nanofiltration technology of metoprolol in the water environment; analysis of chronic diseases in technology universities faculty; purifying the welding fume on the spot with corona plasma; city soil pollution degree of heavy metals; design of environmental monitoring data collection repeater; modelling study of the influence of wave farm to nearshore wave climate and current; study on dynamic changes of soil salinity in southern area of Laizhou bay; a new method for forecasting of non-point source pollutant load; assessment on heavy metals in edible bivalves in Dandong market; effects of livestock farms on heavy metal pollution in farmland soils; imbalanced environmental interests among subjects with distinctive rights; key pollution source monitoring and supervision system based on RFID technology; prediction of GC retention times of PBDE congeners based on QSRR; prediction of GC retention times of PBDE congeners based on QSRR; study of effects of long-range transport of air pollutants on the atmospheric environment; study on the impact of fog and haze on environment and control recommendations; the recent advances and applications of arsenic speciation in water; BCR speciation analysis of mercury in smelting slag at Yunnan arsenic mining area; the green port grade evaluation method based on AHP; relationship between number of tourists and environment of scenic; research on measures to strengthen environmental risk management of chemicals in Jiangsu province; effect of discharged brine on the marine ecological environment; prospects of biochar technology in China based on SWOT analysis; the land use sustainability in Xining which based on ecological footprint model; research on environmental risk assessment of contaminated sites reuse; an analysis of safety management in construction projects; the research and summary of road deicing methods; design of emergency prevention system based on GIS; an experimental study on compatible solute ectoine dosing of high salinity wastewater; inhibition of nitrite on denitrifying phosphate removal process; environmental analysis of pure electric vehicle battery recycling and utilization; the instance analysis of mine geological environment protection and recovery management; urban sewage treatment project risk management model; research progress of simulation on the flow field in anaerobic reactor; adsorption of herbicide onto fly ash sample from aqueous solution; applicability from earthworms to live in the soil with PAHs; applicability from earthworms to live in the soil with PAHs; study on the novel non-aeration membrane bioreactor; effects of solid organic carbon on nitrate remove in groundwater; mechanism of collection of dust particles by charged droplet; research progress of scale inhibition mechanism; sustainable wastewater reuse technique for irrigation; the research progress of nitric oxides controlling technology; study on the ozone treatment of night-soil sewage; study on biofortification in vertical flow constructed wetland; research progress on the electric coagulation of fine dust; the treatment of aniline wastewater by electro-Fenton method; analysis on biogas engineering of farm and investment result; research on waste product recycling ability evaluation for remanufacturing; study of anaerobic digestion of model kitchen waste; study on preparation of a new-type catalyst and its catalytic activity; design and simulation optimization of the gravity oil-water separator; kinetic study on pyrolysis of gentamicin residue; a new method for comprehensive utilization of kitchen garbage; the research of construction waste on the road base; the treatment and recycling of FGD waste; study on rapid high-efficient composting process of sewage sludge; research on driving mechanism of socio-economic factors for water cycle; analysis on hydrogeological conditions of Nanlizhuang iron ore in China; research and application in ecological revetment of the mountain river; water resources adaptive management to cope with uncertainty; study on the marine environment protection for the south China sea; advance in coupled surface water and groundwater models; prediction of water quality using fuzzy logic; models of water strategy based on linear regression; a study of local drag characteristics in elbow pipe; comparison on permanganate and ozone as pre-oxidation agents; evaluation research of rural potable water supply project construction in Shaoxing; the influence of long-term fertilization on soil acidification; numerical calculation of the erosion force based on the rainfall; the preliminary study on definition of slope debris flow; analysis on the causes and hazards of fog-haze and prevention strategies in China; research on soil moisture and nutrients in different steppe ecosystems; a review of forestland use and management in China; study on the changes of seedling biomass of introduction fast-growing poplar; mine dynamic monitoring and integrated management based on RS and GIS; research on location in complex mountainous base on GIS; paddy field purifying fishpond water and the necessary size; advances in water purification for pond freshwater aquaculture; try to talk about the role of landscape plants in urban garden; study on environmental issues of golf course construction in China and value theory of lean construction in China.</v>
      </c>
      <c r="J1013" s="41">
        <f>IF(ISNUMBER(SEARCH("Yes",'2_all_summary'!$H1012)),IF(ISNUMBER(SEARCH("Yes",'2_all_summary'!F1012)),1,2),IF(ISNUMBER(SEARCH("No",'2_all_summary'!F1012)),4,3))</f>
        <v>4</v>
      </c>
    </row>
    <row r="1014" spans="7:10" x14ac:dyDescent="0.3">
      <c r="G1014" s="41"/>
      <c r="H1014" s="41" t="str">
        <f>'2_all_summary'!D1013</f>
        <v>Library Development Strategy for the Community at Coastal Areas</v>
      </c>
      <c r="I1014" s="41" t="str">
        <f>'2_all_summary'!E1013</f>
        <v>This study aims to reveal various phenomena of the existence of libraries in coastal areas, especially to pay a particular attention to the relation power between various interests of the library, especially the managers and the community as the users and to explore how both parties understand and imagine the idea of library through the developing the library as a center of learning and skill development. The design of the research is explorative qualitative. Applying case study approach, the location of this research is in a coastal area, in the floating library of Tambak Lorok coastal, Semarang. Data are collected through observation and in-depth interviews with several parties involved. To examine the validity of data, this study applies a triangulation technique of sources focusing on key informants living in the community. The result of this research shows that the existence of library in the coastal area is more than the common belief to the function of library. Although finding shows that the government's attitude to support the development of the library has been as expected through producing some regulations, the response of the community to the development of the library is far beyond the expectation. Some drawbacks found are in the handling of library management which is still lack of implementation from the initial planning and the absence of integrated coastal resources management resulted from low understanding and mastery of policy makers and implementers of the national library program. However, the community has developed a community-based management which is an approach that has been widely used in various regions as an effort to empower themselves through utilizing any existed facilities, in this case is the library. Community has successfully produced an initiative of developing integrated coastal resource management programs which are still hard to find in Indonesia, especially those involving library institutions. Â© Published under licence by IOP Publishing Ltd.</v>
      </c>
      <c r="J1014" s="41">
        <f>IF(ISNUMBER(SEARCH("Yes",'2_all_summary'!$H1013)),IF(ISNUMBER(SEARCH("Yes",'2_all_summary'!F1013)),1,2),IF(ISNUMBER(SEARCH("No",'2_all_summary'!F1013)),4,3))</f>
        <v>4</v>
      </c>
    </row>
    <row r="1015" spans="7:10" x14ac:dyDescent="0.3">
      <c r="G1015" s="41"/>
      <c r="H1015" s="41" t="str">
        <f>'2_all_summary'!D1014</f>
        <v>Overcoming barriers to collective action in community-based fisheries management in the amazon</v>
      </c>
      <c r="I1015" s="41" t="str">
        <f>'2_all_summary'!E1014</f>
        <v>A set of freshwater fisheries management institutions in the central Brazilian Amazon leads us to propose an expansion of the common pool resource (CPR) management models developed by Ostrom. We analyze the origins and effectiveness of a community-based CPR system that has emerged despite several features that are, in Ostrom's view, barriers to local institutional development: the fish populations are migratory rather than stationary, spatial boundaries are ambiguous rather than fixed, and state support of local management is weak or non-existent rather than strong. We argue that cultural and political factors, which are given less emphasis in Ostrom's model, may help explain how these communities overcome barriers to collective action. We draw parallels between freshwater systems and Marine Protected Areas and discuss implications for local resource management. Copyright Â© 2012 by the Society for Applied Anthropology.</v>
      </c>
      <c r="J1015" s="41">
        <f>IF(ISNUMBER(SEARCH("Yes",'2_all_summary'!$H1014)),IF(ISNUMBER(SEARCH("Yes",'2_all_summary'!F1014)),1,2),IF(ISNUMBER(SEARCH("No",'2_all_summary'!F1014)),4,3))</f>
        <v>4</v>
      </c>
    </row>
    <row r="1016" spans="7:10" x14ac:dyDescent="0.3">
      <c r="G1016" s="41"/>
      <c r="H1016" s="41" t="str">
        <f>'2_all_summary'!D1015</f>
        <v>Community-based fisheries management in Saroma Lake</v>
      </c>
      <c r="I1016" s="41" t="str">
        <f>'2_all_summary'!E1015</f>
        <v>This chapter illustrated fisheries management dynamics in Saroma Lake and its surrounding territorial areas. Tracing back to the historical sketch in the Saroma Lake region, the fishers were succedded to develop highly productive and stable fisheries after opening of first mouth in 1929. Prior to the year 1929, they faced a crisis over environmental degradation due to overexploitation of fishery resources. For instance, repeated prohibitions of scallop fishieries were occurred in the region. Each fisher used to catch fish on a first-come-first-served basis. The less availability of fishery resources further induced them to operate fish catch indiscriminately, resulting in the negative cycle of fisheries management. In particular, smallscale fishers mainly as wage labors were exploited by their bosses, instead of supplying basic materials for survival as wel as money lending. The internal relationship between the two created exploitative economy situation under the "boss system," which undermined fishers' adaptive capacity to the ecological-social-economic system. However, one of the bosses, who expressed interest with regard to future development of Saroma Lake fisheries, encouraged the fishers to unite together for operation of cooperative fish marketing. His long-range outlook as a result provided a foundation for promoting wise use of fishery resources and securing the health of the lagoon environment. The significant feature of fisheries management in Saroma Lake is a community-based approach in opposition to the case of Chilika Lagoon fisheries (state-based one). The CBFM is based on the establishment of ACLS which served as coordination of affiliated three FCAs. The introduction of ACLS took a lead in building cooperative fishery governance system among the fishers. It enabled to share their fishing grounds as CPRs in the lake beyond the boarder line of administrative territory, leading to strong sense of solidarity among three FCAs and among the fishers. Of course, the fishers faced with many challenges in the development process of breeding and culturing scallop fisheries. In particular, the massive death of cultured scallops and damages of drift ice endangered the management crisis of ACLS and FCAs. However, it is important to note that these problems were overcome and improved by community-based initiatives, rather state-based ones which were taken in many countries of the world (Ostrom, Burger, Field, Norgaard, &amp; Policansky, 1999) as found in Chilika lagoon fisheries. The key operations have been in charge of ACLS that applied scientific-oriented ways through setting of several committees and built good partnership among various stakeholders. In the places where are vulnerable to environmental problems from internal (e.g., fishing operation) and external sources (e.g., water pollution from upstream and climate change), integrated fishery resources management needs to be taken into more consideration not just at the local level but at the regional and global levels. On the point of this, lessons learnt from Saroma Lake fisheries will provide potential implications on how important the presence of coordinator for fisheries management is. Copyright Â© 2010 Emerald Group Publishing Limited.</v>
      </c>
      <c r="J1016" s="41">
        <f>IF(ISNUMBER(SEARCH("Yes",'2_all_summary'!$H1015)),IF(ISNUMBER(SEARCH("Yes",'2_all_summary'!F1015)),1,2),IF(ISNUMBER(SEARCH("No",'2_all_summary'!F1015)),4,3))</f>
        <v>4</v>
      </c>
    </row>
    <row r="1017" spans="7:10" x14ac:dyDescent="0.3">
      <c r="G1017" s="41"/>
      <c r="H1017" s="41" t="str">
        <f>'2_all_summary'!D1016</f>
        <v>Indigenous community-based fisheries in Australia</v>
      </c>
      <c r="I1017" s="41" t="str">
        <f>'2_all_summary'!E1016</f>
        <v>The commercial sea cucumber species known as Sandfish (Holothuria scabra) occurs intertidally and subtidally in the Northern Territory of Australia, on or adjacent to Aboriginal land. A 4-yr program of community-based fisheries research with Aboriginal Australians was implemented to assess the viability of indigenous Australians' involvement in the wild-stock fishery. The research involved extensive and intensive indigenous participation, unusual in Australian biophysical sciences research, during field survey and habitat mapping, complemented by commercial catch data modelling and discussion of its implications. Field surveys produced Sandfish distribution and site-specific density, and revealed some areas that were not commercially fished. Catch data modelling results suggested that no additional effort could be sustained, however commercial fishers increased their effort, expanding their operations into the newly mapped areas. These actions effectively precluded indigenous peoples' aspirations of entry into the commercial fishery. The efficacy and outcomes of participatory program design with indigenous Australians need critique in the absence of the political will and statutory backing to provide equitable access to resources. Crown Copyright Â© 2006.</v>
      </c>
      <c r="J1017" s="41">
        <f>IF(ISNUMBER(SEARCH("Yes",'2_all_summary'!$H1016)),IF(ISNUMBER(SEARCH("Yes",'2_all_summary'!F1016)),1,2),IF(ISNUMBER(SEARCH("No",'2_all_summary'!F1016)),4,3))</f>
        <v>4</v>
      </c>
    </row>
    <row r="1018" spans="7:10" x14ac:dyDescent="0.3">
      <c r="G1018" s="41"/>
      <c r="H1018" s="41" t="str">
        <f>'2_all_summary'!D1017</f>
        <v>Mapping economic diversity in the First World: The case of fisheries</v>
      </c>
      <c r="I1018" s="41" t="str">
        <f>'2_all_summary'!E1017</f>
        <v>Fisheries are understood within a binary frame that is both spatialized into the First and Third Worlds and founded upon a developmentalist discourse of fisheries that produces the conditions for capitalism. The result is an inevitable march toward privatization of resources abstractly understood and their utilization by individuals as capital. The Third World is allowed to diverge from this inevitability because of its inherent characteristics of subject and space read as fisheries-based community and territory. These different imaginaries of subject and space produce very different prescriptions for economic development; the First World must choose capitalism whereas the Third World might explore other options, albeit at a local scale. Producing alternative forms of fisheries management in the First World, then, requires both a strategy of valuing that which has been relegated to the periphery (for example, community, cooperation, and participation) as well as a blurring of binary categories generally. Undermining the presence of capitalism in the First World and making space for that which has been excluded (for example, community-based and territorial fisheries) requires a new economic and spatial imaginary.</v>
      </c>
      <c r="J1018" s="41">
        <f>IF(ISNUMBER(SEARCH("Yes",'2_all_summary'!$H1017)),IF(ISNUMBER(SEARCH("Yes",'2_all_summary'!F1017)),1,2),IF(ISNUMBER(SEARCH("No",'2_all_summary'!F1017)),4,3))</f>
        <v>4</v>
      </c>
    </row>
    <row r="1019" spans="7:10" x14ac:dyDescent="0.3">
      <c r="G1019" s="41"/>
      <c r="H1019" s="41" t="str">
        <f>'2_all_summary'!D1018</f>
        <v>Explanatory factors of adherence to community-based management of epilepsy in Lao PDR</v>
      </c>
      <c r="I1019" s="41" t="str">
        <f>'2_all_summary'!E1018</f>
        <v>Relevance: A low level of knowledge about epilepsy among health workers, a context of stigmatizing sociocultural beliefs, and a low availability of antiepileptic drugs in Lao People's Democratic Republic (PDR) are major gaps in the medical management of people with epilepsy in this country. Objectives: The principal objective of the study was to identify the associated factors of adherence to community healthcare structures in Lao PDR. Specific objectives were to evaluate patientsâ€™ adherence status, practices and knowledge about epilepsy and its care, and factors influencing decision-making on therapeutic interventions. Materials and methods: The study was an observational cross-sectional survey about knowledge, attitudes, and practices, handled from February to May 2016. Eighty-seven people with epilepsy were identified in two areas in the periphery of Vientiane Capital through an active screening in villages and homes. Semidirective questionnaires were conducted to collect quantitative and qualitative data. Quantitative analysis included a comparison of adherent vs. nonadherent people with epilepsy, using Chi-square or Fisher's test. Advanced qualitative lexical analysis was carried out on the open-ended questions. Results: Sixty-two people with epilepsy were included and the adherence rate to community care was 67.7%. The only sociodemographic variable that differed significantly between adherent and nonadherent members was the income level (p = 0.015): the wealthiest class of people with epilepsy did not adhere to community healthcare. Eleven percent of people with epilepsy thought that epilepsy was contagious, 80.6% that medication may reduce epilepsy seizure rates, and 33.9% that it was possible to cure epilepsy permanently. Physicians informed about the disease in 69.0% of adherent people with epilepsy and in 40.0% of nonadherent ones (p = 0.029), whereas villagers were involved in 29.0% and 50.0% of cases, respectively. There was a significant difference between the two groups for the prescribed antiepileptic drugs (p = 0.012): phenobarbital covered 73.8% of adherent people with epilepsy but only 40% of nonadherent ones. Half of nonadherent people with epilepsy went regularly to a central hospital in the Vientiane Capital, 15.0% went to Thailand, and 10.0% practiced self-medication in occasional mobilities. Conclusion: A wider range of antiepileptic drugs at a reduced cost and the promotion of adherence to community healthcare would allow a better management of people with epilepsy in Lao PDR. Â© 2018 Elsevier Inc.</v>
      </c>
      <c r="J1019" s="41">
        <f>IF(ISNUMBER(SEARCH("Yes",'2_all_summary'!$H1018)),IF(ISNUMBER(SEARCH("Yes",'2_all_summary'!F1018)),1,2),IF(ISNUMBER(SEARCH("No",'2_all_summary'!F1018)),4,3))</f>
        <v>4</v>
      </c>
    </row>
    <row r="1020" spans="7:10" x14ac:dyDescent="0.3">
      <c r="G1020" s="41"/>
      <c r="H1020" s="41" t="str">
        <f>'2_all_summary'!D1019</f>
        <v>Empowering Indigenous agency through community-driven collaborative management to achieve effective conservation: Hawai'i as an example</v>
      </c>
      <c r="I1020" s="41" t="str">
        <f>'2_all_summary'!E1019</f>
        <v>Indigenous peoples and local communities (IPLCs) around the world are increasingly asserting 'Indigenous agency' to engage with government institutions and other partners to collaboratively steward ancestral Places. Case studies in Hawai'i suggest that 'community-driven collaborative management' is a viable and robust pathway for IPLCs to lead in the design of a shared vision, achieve conservation targets, and engage government institutions and other organisations in caring for and governing biocultural resources and associated habitats. This paper articulates key forms of Indigenous agency embodied within Native Hawaiian culture, such as kua'Äina, hoa'Äina, and the interrelated values of aloha 'Äina, mÄlama 'Äina, and kia'i 'Äina. We also examine how Hawai'i might streamline the pathways to equitable and productive collaborative partnerships through: (1) a better understanding of laws protecting Indigenous rights and practices; (2) recognition of varied forms of Indigenous agency; and (3) more deliberate engagement in the meaningful sharing of power. We contend that these partnerships can directly achieve conservation and sustainability goals while transforming scientific fields such as conservation biology by redefining research practices and underlying norms and beliefs in Places stewarded by IPLCs. Further, collaborative management can de-escalate conflicts over access to, and stewardship of, resources by providing IPLCs avenues to address broader historical legacies of environmental and social injustice while restoring elements of self-governance. To these ends, we propose that government agencies proactively engage with IPLCs to expand the building of comprehensive collaborative management arrangements. Hawai'i provides an example for how this can be achieved. Â© 2021 Journal Compilation</v>
      </c>
      <c r="J1020" s="41">
        <f>IF(ISNUMBER(SEARCH("Yes",'2_all_summary'!$H1019)),IF(ISNUMBER(SEARCH("Yes",'2_all_summary'!F1019)),1,2),IF(ISNUMBER(SEARCH("No",'2_all_summary'!F1019)),4,3))</f>
        <v>4</v>
      </c>
    </row>
    <row r="1021" spans="7:10" x14ac:dyDescent="0.3">
      <c r="G1021" s="41"/>
      <c r="H1021" s="41" t="str">
        <f>'2_all_summary'!D1020</f>
        <v>The need to know what to manage-community-based marine resource monitoring in Fiji</v>
      </c>
      <c r="I1021" s="41" t="str">
        <f>'2_all_summary'!E1020</f>
        <v>Overfishing threatens Fijian coral reefs, even those small island areas used mainly for subsistence fishing. Management is needed to ensure the future availability of fish, but means to quantify local pressures on the fishery (i.e., monitoring) are still lacking in most communities. The customary fishing rights system (including traditional authority and resource ownership) not only serves as a basis for management actions, but also has its drawbacks - and does not comprise monitoring. Fishing data collected between 2003 and 2009 on three islands in Fiji exemplify a good possibility of local fish catch monitoring on small islands. However, data processing for scientifically and locally useful outcomes remains a fragile effort, and some management actions may have to remain precautionary rather than based on scientific data or local knowledge. Â© 2012 Elsevier B.V.</v>
      </c>
      <c r="J1021" s="41">
        <f>IF(ISNUMBER(SEARCH("Yes",'2_all_summary'!$H1020)),IF(ISNUMBER(SEARCH("Yes",'2_all_summary'!F1020)),1,2),IF(ISNUMBER(SEARCH("No",'2_all_summary'!F1020)),4,3))</f>
        <v>1</v>
      </c>
    </row>
    <row r="1022" spans="7:10" x14ac:dyDescent="0.3">
      <c r="G1022" s="41"/>
      <c r="H1022" s="41" t="str">
        <f>'2_all_summary'!D1021</f>
        <v>Philippine coral reefs under threat: Lessons learned after 25 years of community-based reef conservation</v>
      </c>
      <c r="I1022" s="41" t="str">
        <f>'2_all_summary'!E1021</f>
        <v>The Philippine archipelago consists of more than 7000 islands. Most of these islands have extensive coral reefs or coral communities. For centuries, reefs and their associated resources have provided the livelihood for a large portion of the coastal population. However, reefs as sources of income are threatened by over-exploitation and by the use of destructive fishing methods. The scientific community, natural resource managers and many of the small-scale fishermen are aware that catches are falling rapidly while the fast growing population requires increasing amounts of fish. Since the early 1970s, various programs have tried to counter the decline of Philippine coastal resources. This article reports about successful examples of reef conservation in the provinces of Negros Oriental, Batangas and the Tubbataha Reef National Marine Park, Palawan. In all three localities, significant areas of reefs are legally protected and sustainable management regimes are working effectively. In Negros and Batangas this success is partly a result of intensive education programs that contributed to the active involvement of the traditional fishermen and the larger coastal community. Community participation and co-operation of all institutions involved in resource management are regarded as the key elements of sustainable reef management in these areas. This paper presents the objectives, programs and achievements as well as the fruitful networking of the participating organizations. Particular emphasis is placed on the experiences and lessons emanating from 25 years of reef conservation while showing the overall objective of sustainable use is still far on the horizon. It is suggested that more integrated forms of management, involving various stakeholders, and that address the numerous intertwined issues, will save Philippine reefs. (C) 2000 Elsevier Science Ltd.</v>
      </c>
      <c r="J1022" s="41">
        <f>IF(ISNUMBER(SEARCH("Yes",'2_all_summary'!$H1021)),IF(ISNUMBER(SEARCH("Yes",'2_all_summary'!F1021)),1,2),IF(ISNUMBER(SEARCH("No",'2_all_summary'!F1021)),4,3))</f>
        <v>4</v>
      </c>
    </row>
    <row r="1023" spans="7:10" x14ac:dyDescent="0.3">
      <c r="G1023" s="41"/>
      <c r="H1023" s="41" t="str">
        <f>'2_all_summary'!D1022</f>
        <v>Evaluating participative capacity-building in environmental policy: Provincial fish protection and parks management in British Columbia, Canada</v>
      </c>
      <c r="I1023" s="41" t="str">
        <f>'2_all_summary'!E1022</f>
        <v>For provincial fish protection and parks policy in British Columbia, the provincial government has recently experimented with the devolution of environmental management design through a range of participatory instruments. This paper examines this 'participative capacity-building' according to key criteria adopted by the provincial environmental bureaucracy. The corporate rationale for the use of participatory policy instruments is outlined, uncovering the shared causal assumptions of public agency officials about the linkages of these tools to general goals of procedural fairness and ecological competence. While the formative stage of the two environmental decision areas precludes any evaluation related to substantive policy outcomes, comparative findings on the appropriateness of the capacity-building are offered on the basis of internal staff appraisals and the views of key stakeholders. For parks management, the 1997-99 Park Legacy consultation process successfully adopted a variety of community-based participatory tools to discover shared values and interests on management issues. The process is widely acknowledged as having been inclusive, and its policy recommendations have reaffirmed the ecological role of provincial parks as well as endorsing the institutionalization of stakeholder participation in parks management. In the case of provincial fish protection, bureaucratic and political power-trading led to fragmented and skewed participative capacity-building. Negotiations on the critical regulatory area of streamside protection exposed key jurisdictional tensions between the federal, provincial and municipal governments. Â© 2000, Taylor &amp; Francis Group, LLC.</v>
      </c>
      <c r="J1023" s="41">
        <f>IF(ISNUMBER(SEARCH("Yes",'2_all_summary'!$H1022)),IF(ISNUMBER(SEARCH("Yes",'2_all_summary'!F1022)),1,2),IF(ISNUMBER(SEARCH("No",'2_all_summary'!F1022)),4,3))</f>
        <v>4</v>
      </c>
    </row>
    <row r="1024" spans="7:10" x14ac:dyDescent="0.3">
      <c r="G1024" s="41"/>
      <c r="H1024" s="41" t="str">
        <f>'2_all_summary'!D1023</f>
        <v>Developing MPA Effectiveness Indicators: Comparison Within and Across Stakeholder Groups and Communities</v>
      </c>
      <c r="I1024" s="41" t="str">
        <f>'2_all_summary'!E1023</f>
        <v>Shared expectations about marine protected areas (MPAs) might be expected to enhance their effectiveness. This study determined whether members of local communities had common or divergent views about the objectives and indicators of MPA effectiveness. In the central Philippines we used unconstrained and constrained methods to interview people in five stakeholder groups (elders, fishers, leaders, women, and youth) associated with each of 10 community-based no-take MPAs that had been protected between 0 and 21 years. Respondents identified multiple MPA objectives, the most frequently mentioned of which was restoring and sustaining fish populations. The results suggest that MPA age accounts for the greatest level of variation across communities. When unconstrained, progress in enforcement was identified as a key indicator among respondents from younger MPAs while respondents from older MPAs identified increased fish abundance and catch. Although consensus can be reached more easily under constrained conditions, the results derived from unconstrained methods are more revealing of the needs and aspirations of communities. These are likely to contribute more to the search for appropriate management interventions, particularly given that MPAs evolve over time. Hence, the development of MPA effectiveness indicators must be an iterative community-informed process to ensure timely and relevant management interventions. Â© Taylor &amp; Francis Group, LLC.</v>
      </c>
      <c r="J1024" s="41">
        <f>IF(ISNUMBER(SEARCH("Yes",'2_all_summary'!$H1023)),IF(ISNUMBER(SEARCH("Yes",'2_all_summary'!F1023)),1,2),IF(ISNUMBER(SEARCH("No",'2_all_summary'!F1023)),4,3))</f>
        <v>4</v>
      </c>
    </row>
    <row r="1025" spans="7:10" x14ac:dyDescent="0.3">
      <c r="G1025" s="41"/>
      <c r="H1025" s="41" t="str">
        <f>'2_all_summary'!D1024</f>
        <v>COMMUNITY-BASED MARINE RESERVES, A PHILIPPINE FIRST.</v>
      </c>
      <c r="I1025" s="41" t="str">
        <f>'2_all_summary'!E1024</f>
        <v>This paper describes the Marine Conservation and Development Program (MCDP) of Silliman University, Dumaguete, Philippines. MCDP was a two-year project designed to enable three local communities to protect and/or enhance their marine resources through the initiation of local marine management in the form of marine reserves. Community organization and education were the main methods use to stimulate community activity at these sites. The project showed that it is possible to organize communities to manage their own coral reef resources. The presence of the marine reserve/sanctuaries led to measurable changes in reef quality within a period of only one year. At all three sites there were significant increases in both the number of fish species and the abundance of individual fishes found in the sanctuaries. This is a direct response to decreased fishing pressure in the sanctuaries.</v>
      </c>
      <c r="J1025" s="41">
        <f>IF(ISNUMBER(SEARCH("Yes",'2_all_summary'!$H1024)),IF(ISNUMBER(SEARCH("Yes",'2_all_summary'!F1024)),1,2),IF(ISNUMBER(SEARCH("No",'2_all_summary'!F1024)),4,3))</f>
        <v>4</v>
      </c>
    </row>
    <row r="1026" spans="7:10" x14ac:dyDescent="0.3">
      <c r="G1026" s="41"/>
      <c r="H1026" s="41" t="str">
        <f>'2_all_summary'!D1025</f>
        <v>Vulnerability and disaster in Thailand: Scale, power, and collaboration in post-tsunami recovery</v>
      </c>
      <c r="I1026" s="41" t="str">
        <f>'2_all_summary'!E1025</f>
        <v>This chapter examines the 2004 Indian Ocean tsunami's impacts on coastal regions of Thailand with a focus recovery dynamics and the role of community-based organizations. With more than 8,000 killed and thousands homeless in Thailand, coupled with heavy impacts to fishing villages and large-scale loss of livelihoods, recovery challenges have been extensive. Patterns of uneven geographic development among a culturally and socially diverse population produced different recovery dynamics by location across the impact zone. Based on extensive fieldwork in the region by the lead author, we examine recovery dynamics in a representative coastal village. We begin by reviewing the historical geography of the area and how development patterns shaped local vulnerabilities prior to the tsunami. This provides context for analyzing impacts and response and recovery dynamics at the research site, with a focus on the diverse ways local leaders, displaced residents, government agencies, and NGOs promoted a variety of recovery strategies. We consider how relief organizations dealt with a culturally diverse population with substantial pre-disaster vulnerabilities, including the limitations of state-centered top-down approaches to recovery. Alternative approaches based on local leadership and collaborative networks across geographic scales proved more successful at coupling vulnerability reduction with local programs of recovery. We conclude with a discussion of the role of participatory approaches and local institution building in vulnerability reduction and capacity building in the region. Â© 2012 Springer Science+Business Media Dordrecht. All rights are reserved.</v>
      </c>
      <c r="J1026" s="41">
        <f>IF(ISNUMBER(SEARCH("Yes",'2_all_summary'!$H1025)),IF(ISNUMBER(SEARCH("Yes",'2_all_summary'!F1025)),1,2),IF(ISNUMBER(SEARCH("No",'2_all_summary'!F1025)),4,3))</f>
        <v>4</v>
      </c>
    </row>
    <row r="1027" spans="7:10" x14ac:dyDescent="0.3">
      <c r="G1027" s="41"/>
      <c r="H1027" s="41" t="str">
        <f>'2_all_summary'!D1026</f>
        <v>Development of On-Line Hatchery Monitoring and Feeding Management System for Nile Tilapia</v>
      </c>
      <c r="I1027" s="41" t="str">
        <f>'2_all_summary'!E1026</f>
        <v>Eastern Visayas State University Carigara Campus (EVSU-CC) is a recipient of the Philippine National Aquasilviculture Program (PNAP) particularly on the establishment of Community-Based Multi-Species Hatcheries (CBMSH) through Bureau of Fisheries and Aquatic Resources (BFAR). The development of the on-line hatchery monitoring and feeding management system for Nile Tilapia using an Android-driven automated feeder device that has a short messaging service (SMS) feature that notifies the administrator and farmworker of the auto feeder status was the key objective of this study. The Waterfall model - a software development life cycle approach was used in the development of the on-line monitoring and feeding management system. To determine the capability of the system to monitor the hatchery online, release the feed as scheduled and notify the user of the auto feeder status, the researcher utilized a survey questionnaire with 30 respondents from EVSU-CC employees and hatchery on-thejob trainees. The results were treated using Likert-scale and T-test (one-sampled statistics). The result showed that the system can successfully monitor the hatchery online, dispense feed as scheduled and notify the user of the auto feeder status through SMS. The hatchery management will have a decision support system, eliminate human error and improve the quality and quantity of produce of tilapia. Â© 2019 IEEE.</v>
      </c>
      <c r="J1027" s="41">
        <f>IF(ISNUMBER(SEARCH("Yes",'2_all_summary'!$H1026)),IF(ISNUMBER(SEARCH("Yes",'2_all_summary'!F1026)),1,2),IF(ISNUMBER(SEARCH("No",'2_all_summary'!F1026)),4,3))</f>
        <v>4</v>
      </c>
    </row>
    <row r="1028" spans="7:10" x14ac:dyDescent="0.3">
      <c r="G1028" s="41"/>
      <c r="H1028" s="41" t="str">
        <f>'2_all_summary'!D1027</f>
        <v>Community-based management of the USAT Liberty, Bali, Indonesia: Pathways to sustainable cultural heritage tourism</v>
      </c>
      <c r="I1028" s="41" t="str">
        <f>'2_all_summary'!E1027</f>
        <v>Purpose: This study presents an example of sustainable cultural heritage tourism. The heritage tourism at the site of the ship USAT Liberty in the small fishing village of Tulamben on the northeast coast of Bali Island plays a significant role in the lives of the local people who live nearby, who actively participate in the site's management. Design/methodology/approach: This study assessed the management of the site by the local community by means of formal interviews with major stakeholders, informal conversations, and observations in the field. Findings: Although it lacks any direct historical connection with the local community, the reuse of the shipwreck as a tourist asset has motivated the community to participate in the conservation of the site and sustain its values. This article argues that the case of the USAT Liberty demonstrates that the management of heritage sites can be effectively sustained using bottom-up approaches. Originality/value: The USAT Liberty case study provides insights and practical recommendations that could be valuable for other cultural heritage sites in implementing management with a bottom-up approach. This paper enriches the knowledge of community-based management and promotes it as a pathway to sustainable cultural heritage tourism. Â© 2020, Emerald Publishing Limited.</v>
      </c>
      <c r="J1028" s="41">
        <f>IF(ISNUMBER(SEARCH("Yes",'2_all_summary'!$H1027)),IF(ISNUMBER(SEARCH("Yes",'2_all_summary'!F1027)),1,2),IF(ISNUMBER(SEARCH("No",'2_all_summary'!F1027)),4,3))</f>
        <v>4</v>
      </c>
    </row>
    <row r="1029" spans="7:10" x14ac:dyDescent="0.3">
      <c r="G1029" s="41"/>
      <c r="H1029" s="41" t="str">
        <f>'2_all_summary'!D1028</f>
        <v>Enhancing small-scale fisheries management through community engagement and multi-community partnerships: Comoros case study</v>
      </c>
      <c r="I1029" s="41" t="str">
        <f>'2_all_summary'!E1028</f>
        <v>Management of small-scale fisheries in developing countries is a challenging endeavor with debates over which actors are most effective. This study identifies and describes the roles of community, government, and other actors in management of small-scale fisheries in the Comoros (Western Indian Ocean). Actor roles in management as well as social perceptions and ecological indicators of management performance were investigated through stakeholder interviews and ecological surveys at 20 sites, including sites within and outside a Marine Protected Area. The weak boundaries and memberships observed in the fisheries coincided with an open access situation at a few sites, but the majority of sites maintained fisher buy-in and effective management through community engagement, horizontal networks of multi-community partnerships, and state support. This study also found that third party actors such as non-governmental organizations initiated effective management by providing environmental education, building capacity, and facilitating communication among stakeholders and community members. Further investigation of how to facilitate adoption of appropriate actor roles and foster relationships among actors is recommended to ensure effective and enduring management. Â© 2015 Elsevier Ltd.</v>
      </c>
      <c r="J1029" s="41">
        <f>IF(ISNUMBER(SEARCH("Yes",'2_all_summary'!$H1028)),IF(ISNUMBER(SEARCH("Yes",'2_all_summary'!F1028)),1,2),IF(ISNUMBER(SEARCH("No",'2_all_summary'!F1028)),4,3))</f>
        <v>4</v>
      </c>
    </row>
    <row r="1030" spans="7:10" x14ac:dyDescent="0.3">
      <c r="G1030" s="41"/>
      <c r="H1030" s="41" t="str">
        <f>'2_all_summary'!D1029</f>
        <v>Spatial multi-criteria analysis to capture socio-economic factors in mangrove conservation</v>
      </c>
      <c r="I1030" s="41" t="str">
        <f>'2_all_summary'!E1029</f>
        <v>Mangrove forests are among the most productive ecosystems, located in tropical and subtropical coastal waters and river estuaries. Mangroves benefit both people and the environment by providing shelter for brackish-water organisms, such as fish and shrimp. They form a green-belt area that protects land from abrasion and tsunamis, along with goods and services for people, e.g., fruit, fish and charcoal. However, unmanaged use of mangrove ecosystems has resulted in a widespread decline in their function and conflicts between users. A paucity of research on mangrove management and spatial zoning is also contributing to the decline of these ecosystems. This study develops a prioritisation process with Spatial Multi-criteria Analysis (SMCA) for social-ecological mangrove management, based on a case study in Baros, Yogyakarta, Indonesia. We include social (participation and perception), demographic, economic (economic value of mangroves) and ecological criteria (water quality, mangrove density and diversity, phytoplankton diversity and density) criteria and spatial considerations informed by remote sensing imagery. We consider the three different conservation scenarios of habitat protection areas, sanctuary areas, and restricted areas to help configure management plan options. We demonstrate how SMCA can support managers and policymakers in mapping conservation areas based on complex and diverse social-ecological data. However, further discussion with stakeholders in Baros is required to validate the produced map for future use. The involvement of stakeholders and governing bodies from the beginning or within the SMCA analysis will always be crucial in community-based prioritisations. Â© 2022 Elsevier Ltd</v>
      </c>
      <c r="J1030" s="41">
        <f>IF(ISNUMBER(SEARCH("Yes",'2_all_summary'!$H1029)),IF(ISNUMBER(SEARCH("Yes",'2_all_summary'!F1029)),1,2),IF(ISNUMBER(SEARCH("No",'2_all_summary'!F1029)),4,3))</f>
        <v>4</v>
      </c>
    </row>
    <row r="1031" spans="7:10" x14ac:dyDescent="0.3">
      <c r="G1031" s="41"/>
      <c r="H1031" s="41" t="str">
        <f>'2_all_summary'!D1030</f>
        <v>Costs and returns of the commercial fisheries in the man-made lakes in Surin province, Thailand</v>
      </c>
      <c r="I1031" s="41" t="str">
        <f>'2_all_summary'!E1030</f>
        <v>Three types of fisheries, viz. gillnets, longlines and traps, in the two irrigated man-made lakes in Surin province in the NE of Thailand, were analyzed in terms of profits Gillnets showed the highest operation cost, 8,891.2 baht per fishing season following by 5,850.3 and 4,776.4 baht per fishing season for longline-and trap- fisheries respectively. From the catch composition in each gear and the current market values of individual species, the current incomes that the fishers obtained from their fisheries were 37.4, 54.4 and 52.7 baht kg-1 for gillnet, longline and trap fisheries respectively. According to fishing costs per one fishing season, CpUE and number of fishing days, it was estimated that the break-even prices in the respective fisheries were 10.1, 14.8 and 10.3 baht kg-1, which indicated that the fishers have made a profit. The monitoring program and community based management on lake environments and fisheries resources as well as the fish stock enhancement program are recommended to sustain the fisheries.</v>
      </c>
      <c r="J1031" s="41">
        <f>IF(ISNUMBER(SEARCH("Yes",'2_all_summary'!$H1030)),IF(ISNUMBER(SEARCH("Yes",'2_all_summary'!F1030)),1,2),IF(ISNUMBER(SEARCH("No",'2_all_summary'!F1030)),4,3))</f>
        <v>4</v>
      </c>
    </row>
    <row r="1032" spans="7:10" x14ac:dyDescent="0.3">
      <c r="G1032" s="41"/>
      <c r="H1032" s="41" t="str">
        <f>'2_all_summary'!D1031</f>
        <v>Managing the Indian coast in the face of disasters &amp; climate change: a review and analysis of Indiaâ€™s coastal zone management policies</v>
      </c>
      <c r="I1032" s="41" t="str">
        <f>'2_all_summary'!E1031</f>
        <v>Serious attempts have been made to manage the highly populated Indian coast during the last 25Â years in terms of regulating the activities and managing disasters. This has lead to formulation of various policies to maintain environmental quality and sustainably manage the coastal resources. Basically, the coastal zone needs to address the demands of all the stakeholders starting from traditional local communities, administrators, to academic researchers etc. India has faced tremendous challenges in implementing regulatory measures like Coastal Regulation Zone (CRZ) issued in 1991 by demarcating countries coast in to four different zones with provisions and prohibitions for various activities. The concept of Integrated Coastal Zone Management (ICZM) has been taken with the support of spatial decision-support tools derived from satellite data including national programmes on inter-sectoral approaches towards ICZM. 2004 onwards a series of disasters have reminded the necessity of having regulatory measures through implementable approaches. Subsequently, the CRZ 2011 notification has been a new addition to the list of policies using bottom-up approach as a good governance tool. The country has strengthened its potential in coastal management, disaster management and several community based field projects to enhance participation of stakeholders. This paper is aimed to critically review the processes that are made during the last two decades including the future challenges towards sustainable management of coastal zone with special emphasis on the three coastal areas from eastern, western and southern coast of India. Â© 2014, Springer Science+Business Media Dordrecht.</v>
      </c>
      <c r="J1032" s="41">
        <f>IF(ISNUMBER(SEARCH("Yes",'2_all_summary'!$H1031)),IF(ISNUMBER(SEARCH("Yes",'2_all_summary'!F1031)),1,2),IF(ISNUMBER(SEARCH("No",'2_all_summary'!F1031)),4,3))</f>
        <v>4</v>
      </c>
    </row>
    <row r="1033" spans="7:10" x14ac:dyDescent="0.3">
      <c r="G1033" s="41"/>
      <c r="H1033" s="41" t="str">
        <f>'2_all_summary'!D1032</f>
        <v>Interventions on watershed management programme in wetalnds of Jaysagar for fishery purposes</v>
      </c>
      <c r="I1033" s="41" t="str">
        <f>'2_all_summary'!E1032</f>
        <v>Assam, India has around 43433.50 ha of swampy area constituting 0.55% of the total geographical wherein watershed management programme can be a boon in augmenting the economic condition of the native people. Jaysagar wet land area covering an area of 237hectares and depth of water varying up to three meter i.e. from 67m to 70 m amsl of Nagaon district in Assam is taken as a site for present study. Only few entrepreneurs or SHGs are engaged in fisheries with one pond. Production ranges from 500 kg to 1200 kg per pond per annum and results in an income of about INR25000 to INR50000. The wetland also has wet rice cultivated area, used for sustenance. This multi faceted study reveals there is a potential to upscale the success of minor fishery ponds into well developed fishery tanks in this swamp area coupled with agricultural practices. As the seasonally alternating economic activities of fishing and cultivation are the mainstay of the people of the area, understanding of the wetland resources and services will further help in augmenting the economy of the dependent households through aquatic resources management and community based ecological management of this fast encroached Jaysagar.</v>
      </c>
      <c r="J1033" s="41">
        <f>IF(ISNUMBER(SEARCH("Yes",'2_all_summary'!$H1032)),IF(ISNUMBER(SEARCH("Yes",'2_all_summary'!F1032)),1,2),IF(ISNUMBER(SEARCH("No",'2_all_summary'!F1032)),4,3))</f>
        <v>4</v>
      </c>
    </row>
    <row r="1034" spans="7:10" x14ac:dyDescent="0.3">
      <c r="G1034" s="41"/>
      <c r="H1034" s="41" t="str">
        <f>'2_all_summary'!D1033</f>
        <v>Empowering small-scale, community-based fisheries through a food systems framework</v>
      </c>
      <c r="I1034" s="41" t="str">
        <f>'2_all_summary'!E1033</f>
        <v>In the context of the growing climate emergency and the negative social and environmental impacts of the industrial food system, significant attention is focused on the question of how we will feed ourselves sustainably. Small-scale fisheries are receiving more attention and communities are increasingly resisting a resourcist perspective that treats fish as a commodity by engaging in efforts to (re)envision fisheries as part of food systems. This paper presents four case studies from freshwater and marine fisheries across Canada to demonstrate ways of using food systems as an organizing concept to protect small-scale fisheries, build sustainable communities, and influence fisheries governance and policy. Insights are shared from the lobster fishery in Shelburne County, Nova Scotia; fish and country foods harvesting in Kakisa, Northwest Territories; traditional fisheries of Batchewana First Nation on Lake Superior, Ontario; and the national sustainable seafood partnership program, SeaChoice. We conclude by providing our collective ideas for how governance and policy may better support sustainability at the nexus of fisheries and food systems, emphasizing a need for structures and policies that are better adapted to the contexts of small-scale fisheries and that empower community participation in decision-making. Â© 2020 Elsevier Ltd</v>
      </c>
      <c r="J1034" s="41">
        <f>IF(ISNUMBER(SEARCH("Yes",'2_all_summary'!$H1033)),IF(ISNUMBER(SEARCH("Yes",'2_all_summary'!F1033)),1,2),IF(ISNUMBER(SEARCH("No",'2_all_summary'!F1033)),4,3))</f>
        <v>4</v>
      </c>
    </row>
    <row r="1035" spans="7:10" x14ac:dyDescent="0.3">
      <c r="G1035" s="41"/>
      <c r="H1035" s="41" t="str">
        <f>'2_all_summary'!D1034</f>
        <v>Lack of cross-scale linkages reduces robustness of community-based fisheries management</v>
      </c>
      <c r="I1035" s="41" t="str">
        <f>'2_all_summary'!E1034</f>
        <v>Community-based management and the establishment of marine reserves have been advocated worldwide as means to overcome overexploitation of fisheries. Yet, researchers and managers are divided regarding the effectiveness of these measures. The "tragedy of the commons" model is often accepted as a universal paradigm, which assumes that unless managed by the State or privatized, common-pool resources are inevitably overexploited due to conflicts between the self-interest of individuals and the goals of a group as a whole. Under this paradigm, the emergence and maintenance of effective community-based efforts that include cooperative risky decisions as the establishment of marine reserves could not occur. In this paper, we question these assumptions and show that outcomes of commons dilemmas can be complex and scale-dependent. We studied the evolution and effectiveness of a community-based management effort to establish, monitor, and enforce a marine reserve network in the Gulf of California, Mexico. Our findings build on social and ecological research before (1997-2001), during (2002) and after (2003-2004) the establishment of marine reserves, which included participant observation in &gt;100 fishing trips and meetings, interviews, as well as fishery dependent and independent monitoring. We found that locally crafted and enforced harvesting rules led to a rapid increase in resource abundance. Nevertheless, news about this increase spread quickly at a regional scale, resulting in poaching from outsiders and a subsequent rapid cascading effect on fishing resources and locally-designed rule compliance. We show that cooperation for management of common-pool fisheries, in which marine reserves form a core component of the system, can emerge, evolve rapidly, and be effective at a local scale even in recently organized fisheries. Stakeholder participation in monitoring, where there is a rapid feedback of the systems response, can play a key role in reinforcing cooperation. However, without cross-scale linkages with higher levels of governance, increase of local fishery stocks may attract outsiders who, if not restricted, will overharvest and threaten local governance. Fishers and fishing communities require incentives to maintain their management efforts. Rewarding local effective management with formal cross-scale governance recognition and support can generate these incentives. Â© 2009 Cudney-Bueno, Basurto.</v>
      </c>
      <c r="J1035" s="41">
        <f>IF(ISNUMBER(SEARCH("Yes",'2_all_summary'!$H1034)),IF(ISNUMBER(SEARCH("Yes",'2_all_summary'!F1034)),1,2),IF(ISNUMBER(SEARCH("No",'2_all_summary'!F1034)),4,3))</f>
        <v>4</v>
      </c>
    </row>
    <row r="1036" spans="7:10" x14ac:dyDescent="0.3">
      <c r="G1036" s="41"/>
      <c r="H1036" s="41" t="str">
        <f>'2_all_summary'!D1035</f>
        <v>Prevalence and associated factors of goiter among rural children aged 6-12 years old in Northwest Ethiopia, cross -sectional study</v>
      </c>
      <c r="I1036" s="41" t="str">
        <f>'2_all_summary'!E1035</f>
        <v>Background: Goiter, an indicator of chronic iodine deficiency, is a major public health problem for populations living with iodine deficient environment, particularly for young children. It is a threat to the social and economic development of many developing countries including Ethiopia. The aim of the study was to assess the prevalence and associated factors of goiter among rural children aged 6-12 years, Northwest Ethiopia. Methods. A community based cross-sectional study was employed from July to December 2012 in Lay Armachiho district. A total of 698 children aged 6-12 years were included in the study. Multistage sampling was used. Children were examined for the presence/absence of goiter using a criterion set by World Health Organization. The level of Iodine of the salt was estimated by using spot testing kits. Descriptive and summary statistics were employed. Bivariate and multivariate logistic regressions were used to identify associated factors. The degree of association was assessed by using Odds ratio with 95% confidence interval were computed to see the presence and strength of association. Results: Totally 694 children were included in the analysis. The prevalence of goiter was found to be 37.6%. Goiter of grade 1 was 28.5% and that of grade 2 was 9.1%. 29.7% of the samples had adequate iodine content. The age of child (AOR: 1.24,95% CI: 1.12, 1.36), being female (AOR = 1.98, 95% CI: 1.38-2.85), salt iodine level (AOR = 0.44, 95% CI: 0.27, 0.71), family history of goiter (AOR = 3.18, 95% CI: 2.08, 4.858), fish consumption (AOR = 0.42, 95% CI; 0.22, 0.80) were factors associated with goiter. Conclusion: Chronic iodine deficiency was a severe public health problem in the study communities. Ensuring the consumption of iodized salt and promotion of fish intake at the household level are highly recommended. Â© 2014 Mesele et al.; licensee BioMed Central Ltd.</v>
      </c>
      <c r="J1036" s="41">
        <f>IF(ISNUMBER(SEARCH("Yes",'2_all_summary'!$H1035)),IF(ISNUMBER(SEARCH("Yes",'2_all_summary'!F1035)),1,2),IF(ISNUMBER(SEARCH("No",'2_all_summary'!F1035)),4,3))</f>
        <v>4</v>
      </c>
    </row>
    <row r="1037" spans="7:10" x14ac:dyDescent="0.3">
      <c r="G1037" s="41"/>
      <c r="H1037" s="41" t="str">
        <f>'2_all_summary'!D1036</f>
        <v>The role of perceptions for community-based marine resource management</v>
      </c>
      <c r="I1037" s="41" t="str">
        <f>'2_all_summary'!E1036</f>
        <v>Every community-based marine resource management (CBMRM) inherently takes place in a highly complex social-ecological environment, and stakeholder perceptions related to various aspects of the natural and social environment guide behavior in every stage of the management process. This paper provides an introduction to the psychology of perception with regard to marine resource management. In particular, it offers a typology of CBMRM relevant perceptions along with an analysis of psychological, societal, and physical factors that modulate them. Based on this analysis, we propose the introduction of specially trained local Perception Experts (PE's), whose role will be to recognize and reflect individual perceptions of involved stakeholders, and to communicate them at community meetings where decisions are made. This empirically testable addition to current CBMRM schemes could help to increase participation, develop management measures that fit the capacities of the involved stakeholders more accurately, and hence, contribute to a faster rehabilitation of marine resources. Â© 2016 Beyerl, Putz and Breckwoldt.</v>
      </c>
      <c r="J1037" s="41">
        <f>IF(ISNUMBER(SEARCH("Yes",'2_all_summary'!$H1036)),IF(ISNUMBER(SEARCH("Yes",'2_all_summary'!F1036)),1,2),IF(ISNUMBER(SEARCH("No",'2_all_summary'!F1036)),4,3))</f>
        <v>1</v>
      </c>
    </row>
    <row r="1038" spans="7:10" x14ac:dyDescent="0.3">
      <c r="G1038" s="41"/>
      <c r="H1038" s="41" t="str">
        <f>'2_all_summary'!D1037</f>
        <v>Biodiversity monitoring at the tonle sap lake of cambodia: A comparative assessment of local methods</v>
      </c>
      <c r="I1038" s="41" t="str">
        <f>'2_all_summary'!E1037</f>
        <v>This paper assesses local biodiversity monitoring methods practiced in the Tonle Sap Lake of Cambodia. For the assessment we used the following criteria: methodological rigor, perceived cost, ease of use (user friendliness), compatibility with existing activities, and effectiveness of intervention. Constraints and opportunities for execution of the methods were also considered. Information was collected by use of: (1) key informant interview, (2) focus group discussion, and (3) researcher's observation. The monitoring methods for fish, birds, reptiles, mammals and vegetation practiced in the research area have their unique characteristics of generating data on biodiversity and biological resources. Most of the methods, however, serve the purpose of monitoring biological resources rather than biodiversity. There is potential that the information gained through local monitoring methods can provide input for long-term management and strategic planning. In order to realize this potential, the local monitoring methods should be better integrated with each other, adjusted to existing norms and regulations, and institutionalized within community-based organization structures. Â© Springer Science+Business Media, LLC 2012.</v>
      </c>
      <c r="J1038" s="41">
        <f>IF(ISNUMBER(SEARCH("Yes",'2_all_summary'!$H1037)),IF(ISNUMBER(SEARCH("Yes",'2_all_summary'!F1037)),1,2),IF(ISNUMBER(SEARCH("No",'2_all_summary'!F1037)),4,3))</f>
        <v>4</v>
      </c>
    </row>
    <row r="1039" spans="7:10" x14ac:dyDescent="0.3">
      <c r="G1039" s="41"/>
      <c r="H1039" s="41">
        <f>'2_all_summary'!D1038</f>
        <v>0</v>
      </c>
      <c r="I1039" s="41" t="str">
        <f>'2_all_summary'!E1038</f>
        <v>Analysis of small-scale inland fisheries (SSIFs) is often highly dispersed and tends not reflect the true magnitude of their contribution to society. This is partly due to the insufficient attention given to this sector by the relevant authorities, in addition to its highly diverse characteristics, with complex patterns of operation in a wide range of systems, often in remote areas. Here, by integrating fishers as participatory fishery monitors, we provide fishery-dependent estimates of yields, the biological attributes of the fish species, and the spatiotemporal dynamics of the fisheries of lakes on the floodplain of the SÃ£o Francisco basin in northeastern Brazil. As the fishers were willing participates in the monitoring, the results revealed well-structured artisanal fishing activities, with the lake system providing high-profile fish harvests from both monthly and annual perspectives. The spatial distribution of fishing effort reflected the adaptation of the fishers to the flood cycle of the river, in order to maintain high fishery productivity throughout the year. The results also indicate that participatory monitoring can help to overcome knowledge gaps and provide a database that is readily applicable to management needs at both local and regional scales. As Brazil is one few worldâ€™s nations that no longer have national fishing monitoring program, participatory monitoring represents a low-cost solution for the credible and useful data on small-scale fisheries. It would thus appear to be extremely worthwhile to invest in the empowerment of communities in order to overcome the historic vulnerability of productive sector and the food security of the populations that depend on these fisheries. Â© 2023, The Author(s), under exclusive licence to Springer Science+Business Media, LLC, part of Springer Nature.</v>
      </c>
      <c r="J1039" s="41">
        <f>IF(ISNUMBER(SEARCH("Yes",'2_all_summary'!$H1038)),IF(ISNUMBER(SEARCH("Yes",'2_all_summary'!F1038)),1,2),IF(ISNUMBER(SEARCH("No",'2_all_summary'!F1038)),4,3))</f>
        <v>4</v>
      </c>
    </row>
    <row r="1040" spans="7:10" x14ac:dyDescent="0.3">
      <c r="G1040" s="41"/>
      <c r="H1040" s="41" t="str">
        <f>'2_all_summary'!D1039</f>
        <v>Opportunities and impediments for use of local data in the management of salmon fisheries</v>
      </c>
      <c r="I1040" s="41" t="str">
        <f>'2_all_summary'!E1039</f>
        <v>Data availability challenges the management of small-scale fisheries in large river basins. One way to circumvent the challenges of data collection is to rely on local stakeholders who are well-positioned to collect data that can inform management through community-based monitoring (CBM). Although science and management has increasingly considered opportunities for community involvement in scientific research, the efficacy of these programs are rarely assessed. We describe a current CBM initiative in the Kuskokwim River Basin of western Alaska. We then explore how existing approaches for incorporating local involvement in fisheries research and management measure against claims made by CBM programs to understand pathways for data utility for decision makers and approaches to capacity building and meaningful engagement of local citizens. We identify major gaps in the CBM literature and explore one of these gaps through an interview-based study of public participation in the Kuskokwim. We find that the CBM program intent to collect high quality data was complemented by increasing trust in data stewards. Ultimately, through our interview findings we illustrate how definitions of local engagement differ, how CBM data is used by decision makers, and how trust in data is dependent on trust in data stewards and the infrastructure that supports that stewardship. Â© 2021 by the author(s).</v>
      </c>
      <c r="J1040" s="41">
        <f>IF(ISNUMBER(SEARCH("Yes",'2_all_summary'!$H1039)),IF(ISNUMBER(SEARCH("Yes",'2_all_summary'!F1039)),1,2),IF(ISNUMBER(SEARCH("No",'2_all_summary'!F1039)),4,3))</f>
        <v>4</v>
      </c>
    </row>
    <row r="1041" spans="7:10" x14ac:dyDescent="0.3">
      <c r="G1041" s="41"/>
      <c r="H1041" s="41" t="str">
        <f>'2_all_summary'!D1040</f>
        <v>Stakeholder participation in research design and decisions: Scientists, fishers, and mercury in saltwater fish</v>
      </c>
      <c r="I1041" s="41" t="str">
        <f>'2_all_summary'!E1040</f>
        <v>Individuals who fish and eat self-caught fish make decisions about where to fish, the type to eat, and the quantity to eat. Federal and state agencies often issue consumption advisories for some fish with high mercury (Hg) concentrations, but seldom provide either the actual metal levels to the general public, or identify the fish that have low contaminant levels. Community participatory research is of growing importance in defining, studying, and resolving complex exposure and risk issues, and this paper is at the intersection of traditional stakeholder approaches and community-based participatory research. The objective of this paper is to describe the process whereby stakeholders (fishers), were involved in directing and refining research questions to address their particular informational needs about mercury levels in fish, potential risks, and methods to maintain health, by balancing the risks and benefits of fish consumption. A range of stakeholders, mainly individual fishers, fishing organizations, and other scientists, were involved at nearly every stage. Community participants influenced many aspects of the design and implementation of the research, in the determination of which fish species to sample, in the collection of the samples, and in the final analyses and synthesis, as well as the communication of results and implications of the research through their fishing club publications, talks and gatherings. By involving the most interested and affected communities, the data and conclusions are relevant to their needs because the fish examined were those they ate and wanted information about, and directly address concerns about the risk from consuming self-caught fish. Although mercury levels in fish presumed to be high in mercury are known, little information was available to the fishermen on mercury levels in fish that were low and thus provided little risk to their families. While community participatory research is more time-consuming and expensive than traditional scientific research, both the process and results are better scientifically in terms of community relevance. Â© 2013 International Association for Ecology and Health.</v>
      </c>
      <c r="J1041" s="41">
        <f>IF(ISNUMBER(SEARCH("Yes",'2_all_summary'!$H1040)),IF(ISNUMBER(SEARCH("Yes",'2_all_summary'!F1040)),1,2),IF(ISNUMBER(SEARCH("No",'2_all_summary'!F1040)),4,3))</f>
        <v>4</v>
      </c>
    </row>
    <row r="1042" spans="7:10" x14ac:dyDescent="0.3">
      <c r="G1042" s="41"/>
      <c r="H1042" s="41" t="str">
        <f>'2_all_summary'!D1041</f>
        <v>Social-ecological resilience and community-based tourism in the commonwealth of Dominica</v>
      </c>
      <c r="I1042" s="41" t="str">
        <f>'2_all_summary'!E1041</f>
        <v>Coastal zones and tropical islands are some of the most popular tourism destinations worldwide, and recent scholarship has explored the linkages between community-based tourism development and social-ecological resilience. Social-ecological resilience is the capacity of a social-ecological system to adapt to change from shocks or surprises, which also applies to the context of community-based tourism development. Data were collected on the island of the Commonwealth of Dominica. In the six coastal communities of Roseau, Portsmouth, Mero, Soufriere, Layou, and Scotts Head, resident perceptions of social-ecological resilience were examined through 40 semi-structured interviews using snowball sampling with community members who were self-employed in either the farming, fishing, or tourism industries, community leaders, or those who were involved in tourism-related efforts or policy at a mid- to senior-level. Interview transcripts were coded inductively for salient themes. Results indicate that community member access to the benefits of tourism are enabled by factors such as the islandâ€™s tourism reputation and its interconnected primary industries (farming, fishing, and tourism). These emergent themes that hinder local residentsâ€™ access to benefits from tourism, such as limited physical access to and within the island and grant dependency, have the potential to threaten resilience. Limited access influenced seasonal tourism, related income dynamics, and contributed to grant dependency and income diversification. Income was not viewed as a social-cultural cue. Understanding what does and does not support access to the benefits of tourism can help evaluate measures of social-ecological resilience for a tourism destination community. Evaluating measures of social-ecological resilience can help evaluate the success of related development policies and provide focus for future ones. Coastal areas with high measures of social-cultural resilience are less vulnerable and more able to adapt or transform to shocks or disturbances. Â© 2021 Informa UK Limited, trading as Taylor &amp; Francis Group.</v>
      </c>
      <c r="J1042" s="41">
        <f>IF(ISNUMBER(SEARCH("Yes",'2_all_summary'!$H1041)),IF(ISNUMBER(SEARCH("Yes",'2_all_summary'!F1041)),1,2),IF(ISNUMBER(SEARCH("No",'2_all_summary'!F1041)),4,3))</f>
        <v>4</v>
      </c>
    </row>
    <row r="1043" spans="7:10" x14ac:dyDescent="0.3">
      <c r="G1043" s="41"/>
      <c r="H1043" s="41" t="str">
        <f>'2_all_summary'!D1042</f>
        <v>Small-scale fisheries of coral reefs and the need for community-based resource management in Malalison Island, Philippines</v>
      </c>
      <c r="I1043" s="41" t="str">
        <f>'2_all_summary'!E1042</f>
        <v>Fish landings in Malalison Island in the west central Philippines were monitored from February 1991 to January 1992 to determine the types of fishing gear employed, the predominant species caught, the catch per unit effort (CPUE), and the yield from the coral reefs. Fishing was monitored only during the spring tide periods, after a preliminary sampling showed no significant differences among four lunar phases. A total of 494 fishing operations was recorded. CPUE (kg per fisher h-1) by gear was 1.1 for spear guns, 1.4 for spear guns with compressor, 0.4 for set gill nets, 2.4 for drive-in gill nets, 1.2 for drift gill nets, and 0.7 for hook-and-lines. The CPUEs of Malalison gears are similar to those of other coral reef fisheries. Dominant species caught were fusiliers and surgeonfishes by gill net. surgeonfishes by spear gun, and snappers and groupers by hook-and-line. The fish yield from the Malalison coral reefs was estimated to be 5.8 t km-2 year-1, which is low, and similar to overexploited reefs in the Philippines and elsewhere. Live coral cover averages 35% in Malalison. Reef degradation, high fishing effort, low yields, and the poverty of the fishing community suggest 'Malthusian overfishing'. Community based management and resource enhancement are being initiated by the SEAF-DEC Aquaculture Department to protect and sustain the fishery and improve the economy in Malalison Island. Â© 1996 Elsevier Science B.V. All rights reserved.</v>
      </c>
      <c r="J1043" s="41">
        <f>IF(ISNUMBER(SEARCH("Yes",'2_all_summary'!$H1042)),IF(ISNUMBER(SEARCH("Yes",'2_all_summary'!F1042)),1,2),IF(ISNUMBER(SEARCH("No",'2_all_summary'!F1042)),4,3))</f>
        <v>4</v>
      </c>
    </row>
    <row r="1044" spans="7:10" x14ac:dyDescent="0.3">
      <c r="G1044" s="41"/>
      <c r="H1044" s="41" t="str">
        <f>'2_all_summary'!D1043</f>
        <v>The community-based management of coastal fisheries in Himeshima, Oita Prefectura, Japan: A case study of the fishing ground regulations on the offshore fixed gill net fishery</v>
      </c>
      <c r="I1044" s="41" t="str">
        <f>'2_all_summary'!E1043</f>
        <v>In recent arguments about fisheries management, the community-based approach has attracted more attention. The aim of this paper is to investigate the content and meanings of the fisheries management carried out by a coastal community with various fisheries, and moreover to examine the dynamic aspects of the management, considering changes in the environment and changes in its use. The study area is Himeshima, Oita Prefecture, an island whose economy has been highly dependent on small-scale coastal fisheries. The fishermen there have constituted the 'Gyogyo-kisetsu', a written code of fishing activities, under a fisheries cooperative association. The case studied in this paper is the fishing ground regulations, that is to say, the spatial restrictions of fishing ground use on the offshore fixed gill net fishery in the Gyogyo-kisetsu. The fishery became popular in the late 1960s and detailed fishing ground regulations have been applied to it as the fixed nets occupy the sea widely. Examination of the contents of these regulations reveals that they have been constituted and carried out mainly for adjustment between the gill net fishery and other fisheries. The operations of 'weaker' fisheries or conventional fisheries, such as the angling fishery, the longline fishery and the surrounding seine fishery, on important fishing grounds, have been protected by the adjustment. In introducing the modern gill net fishery, it was crucial for the community to develop regulations to enable the coexistence of old and new fisheries and to avoid conflicts. In addition, such adjustment has been sometimes related to the conservation of fishery resources and important fishing grounds. On the other hand, the environment and the use of the fishing grounds where the gill net fishery is regulated have not remained static but have sometimes undergone big changes up to the present day. Distinct examples are the sharp decrease in sand lance and the decline of some conventional fisheries, influencing the state of fishing ground use. Despite these changes, each fishing ground regulation on the gill net fishery has been kept in the Gyogyo-kisetsu up to the present day since it was established, even though its actual function or meanings can be somewhat flexible and variable. These facts show that the regulations have been maintained and carried out in an imbalanced relationship with the fishing ground environment or the fishing ground use affected by fluctuations. Examination of such dynamic aspects of the regulations indicates some vaguenees or ambiguity inherent in the management carried out in the relationship with an uncertain environment.</v>
      </c>
      <c r="J1044" s="41">
        <f>IF(ISNUMBER(SEARCH("Yes",'2_all_summary'!$H1043)),IF(ISNUMBER(SEARCH("Yes",'2_all_summary'!F1043)),1,2),IF(ISNUMBER(SEARCH("No",'2_all_summary'!F1043)),4,3))</f>
        <v>4</v>
      </c>
    </row>
    <row r="1045" spans="7:10" x14ac:dyDescent="0.3">
      <c r="G1045" s="41"/>
      <c r="H1045" s="41" t="str">
        <f>'2_all_summary'!D1044</f>
        <v>Depleting Fish Resources, Declining Fishing Communities, and the State Revitalization Project in Korea</v>
      </c>
      <c r="I1045" s="41" t="str">
        <f>'2_all_summary'!E1044</f>
        <v>This paper reviews recent declines in fish resources and fishing communities in Korea, evaluates major factors of declines, and examines a subsequent community-based revitalization project. Factors leading to depleting fish resources include global regulations, technological advances in fishing, national economic development policies, land reclamation projects, and pollution. The negative economic and societal impact of depleting fish resources is addressed using demographic and income levels of the communities. In response, the state initiated revitalization projects and invested in local fishing cooperatives promoting community-based management. The result has been less than effective as it led to mismanagement of investment and created an attitude of dependence on the government for financial assistance.</v>
      </c>
      <c r="J1045" s="41">
        <f>IF(ISNUMBER(SEARCH("Yes",'2_all_summary'!$H1044)),IF(ISNUMBER(SEARCH("Yes",'2_all_summary'!F1044)),1,2),IF(ISNUMBER(SEARCH("No",'2_all_summary'!F1044)),4,3))</f>
        <v>4</v>
      </c>
    </row>
    <row r="1046" spans="7:10" x14ac:dyDescent="0.3">
      <c r="G1046" s="41"/>
      <c r="H1046" s="41" t="str">
        <f>'2_all_summary'!D1045</f>
        <v>Compliance and enforcement of community-based coastal resource management regulations in North Sulawesi, Indonesia</v>
      </c>
      <c r="I1046" s="41" t="str">
        <f>'2_all_summary'!E1045</f>
        <v>Community-based coastal resources management has become a popular approach to marine conservation and sustainable fisheries management in the Asia-Pacific region. One premise of this approach is that enforcement of community management initiatives is the primary responsibility of the community and that, in most instances, they have the capability to effectively enforce locally developed regulations and rules. The socioeconomic theory of resource management compliance is reviewed and applied to community-based case examples from North Sulawesi, Indonesia. Compliance with nondestructive exploitation practices in several village sites, empirically measured by changes in live hard coral cover, was related to reef distance from a settlement area and not significantly related to visibility from a settlement. A typology of enforcement strategies relative to the type of violator and violation is presented. In certain instances, a comanagement approach is preferred in order to achieve effective enforcement and high compliance.</v>
      </c>
      <c r="J1046" s="41">
        <f>IF(ISNUMBER(SEARCH("Yes",'2_all_summary'!$H1045)),IF(ISNUMBER(SEARCH("Yes",'2_all_summary'!F1045)),1,2),IF(ISNUMBER(SEARCH("No",'2_all_summary'!F1045)),4,3))</f>
        <v>4</v>
      </c>
    </row>
    <row r="1047" spans="7:10" x14ac:dyDescent="0.3">
      <c r="G1047" s="41"/>
      <c r="H1047" s="41" t="str">
        <f>'2_all_summary'!D1046</f>
        <v>Factors influencing community fishers' leadership engagement in international small-scale fisheries</v>
      </c>
      <c r="I1047" s="41" t="str">
        <f>'2_all_summary'!E1046</f>
        <v>Local leadership is crucial to the functioning of local organizations in small-scale fishing (SSF) communities. By analyzing local leadership experiences of 54 international SSF researchers and practitioners, we aim in this paper to fill knowledge gaps that recent research has identified regarding our understanding of factors that influence the effectiveness of local leadership. Influencing factors are organized using modified versions of the Institutional Analysis and Development (IAD) framework, the Value-Belief-Norm (VBN) theory, and Schwartz's theory of cultural values. We identified factors that help shape leadership engagement and effectiveness at multiple levels, including: precursors to individual action that relate to potential SSF leaders' perceptions of threats and opportunities; institutional constraints at the individual level and community level; and high level governance issues. Precursors to individual action were numerous and multi-faceted, and individual behaviors were shaped by core values and attitudes, culture, experiences, and education. Motivation to participate in leadership can either be altruistic in nature or oriented toward self-enhancement. A lack of motivation for leadership could be attributed to the individualistic nature of many fishers. The availability of capital assets can facilitate or hinder participation in leadership. Individuals who may be willing to take on leadership roles were often hindered by lack of money and time, low educational attainment, or poor social cohesion among community members. The interactions between leaders and followers were crucial for effective leadership, especially a leader's perceived legitimacy and the ability of a community to groom appropriate successors. At the higher level, constant policy change and the resulting uncertainty were linked to decreasing motivation and apathy regarding SSF management at the local level, and disintegrating relationships between government level and local level actors. Our research highlights how local leadership and context are linked, and suggests potential researchable hypotheses that would in the future help further advance empirical and theoretical understanding of leadership influences in SSFs. Â© 2016 Sutton and Rudd.</v>
      </c>
      <c r="J1047" s="41">
        <f>IF(ISNUMBER(SEARCH("Yes",'2_all_summary'!$H1046)),IF(ISNUMBER(SEARCH("Yes",'2_all_summary'!F1046)),1,2),IF(ISNUMBER(SEARCH("No",'2_all_summary'!F1046)),4,3))</f>
        <v>4</v>
      </c>
    </row>
    <row r="1048" spans="7:10" x14ac:dyDescent="0.3">
      <c r="G1048" s="41"/>
      <c r="H1048" s="41" t="str">
        <f>'2_all_summary'!D1047</f>
        <v>Analysis of high-risk behaviors related to HIV infection in men who have sex with men recruited by different methods [ä¸åŒæ–¹å¼æ‹›å‹Ÿçš„ç”·ç”·æ€§è¡Œä¸ºäººç¾¤HIV æ„ŸæŸ“é«˜å±æ€§è¡Œä¸ºæ¯”è¾ƒåˆ†æž]</v>
      </c>
      <c r="I1048" s="41" t="str">
        <f>'2_all_summary'!E1047</f>
        <v>Objective To analyze high-risk behaviors related to HIV infection in men who have sex with menï¼ˆMSMï¼‰recruited by different methods in Zhenjiang city, and to provide a reference for precise prevention and control of acquired immunodeficiency syndromeï¼ˆAIDSï¼‰. Methods From April to June in 2020, MSM in Zhenjiang city were recruited as research subjects through the center for disease control and preventionï¼ˆCDCï¼‰voluntary counseling and testingï¼ˆVCTï¼‰clinic and community-based organizations ï¼ˆCBOsï¼‰. Information such as demographic characteristics, drug abuse, HIV testing history and high-risk sexual behavior were collected through a unified questionnaire survey. Chi-square test or Fisherâ€²s exact test was used to analyze differences in relevant characteristics of MSM recruited by different methods. Results A total of 641 MSM were recruited by the two methods, including 442ï¼ˆ68.95%ï¼‰recruited from CBOs and 199ï¼ˆ31.05%ï¼‰from CDC; the proportion of MSM aged under 20 years was significantly higher in the CBO groupï¼ˆ6.56%ï¼‰than in the CDC groupï¼ˆ1.01%, Ï‡2 = 9.20, P = 0.002ï¼‰; the proportions of MSM receiving health education information on potential hazards of drug use from professional health institutions and new network media were significantly higher in the CDC group ï¼ˆ7.54% ï¼»15/199ï¼½, 16.58% ï¼»33/199ï¼½, respectivelyï¼‰than in the CBO groupï¼ˆ3.39%ï¼»15/442ï¼½, Ï‡2 = 5.28, P = 0.022; 9.50%ï¼»42/442ï¼½, Ï‡2 = 6.66, P = 0.010ï¼‰. In terms of characteristics of sexual behavior, the CBO group showed significantly increased proportions of individuals having group sex ï¼ˆ25.21%, 30 casesï¼‰ and those having unprotected sexual intercourse with womenï¼ˆ47.51%, 210 casesï¼‰compared with the CDC groupï¼ˆ7.50%ï¼»6 casesï¼½, Ï‡2 = 10.13ï¼ŒP = 0.001; 27.64%ï¼»55 casesï¼½, Ï‡2 = 22.35ï¼ŒP &amp;lt; 0.001, respectivelyï¼‰, but significantly decreased proportions of heterosexualsï¼ˆ2.04%, 9 casesï¼‰, individuals unknowing about the HIV status of sexual partnersï¼ˆ22.40%, 99 casesï¼‰and those having unprotected anal sex with menï¼ˆ39.82%, 176 casesï¼‰compared with the CDC groupï¼ˆ6.53%ï¼»13 casesï¼½, Ï‡2 = 8.37, P = 0.004; 39.70%ï¼»79 casesï¼½, Ï‡2 = 20.48, P &amp;lt; 0.001; 57.29%ï¼»114 casesï¼½, Ï‡2 = 16.90, P &amp;lt; 0.001, respectivelyï¼‰. Compared with the CDC group, the CBO group showed significantly decreased proportions of individuals ever having an HIV testï¼ˆ74.43%ï¼»329 casesï¼½vs. 80.90% ï¼»161 casesï¼½, Ï‡2 = 3.19, P = 0.074ï¼‰and those getting the latest HIV test from CDCï¼ˆ23.10%ï¼»76 casesï¼½vs. 57.14%ï¼»92 casesï¼½, Ï‡2 = 99.41, P &amp;lt; 0.001ï¼‰, as well as decreased prevalence of HIV infectionï¼ˆ5.20%ï¼»23 casesï¼½vs. 13.07%ï¼»26 casesï¼½, Ï‡2 = 21.85, P &amp;lt; 0.001ï¼‰. Conclusions The MSM recruited from CBO and CDC are complementary in terms of demographics and behaviors, and can represent the general MSM population. Specific prevention and control measures for AIDS should be taken according to different characteristics of the MSM population. Copyright Â© by authors.</v>
      </c>
      <c r="J1048" s="41">
        <f>IF(ISNUMBER(SEARCH("Yes",'2_all_summary'!$H1047)),IF(ISNUMBER(SEARCH("Yes",'2_all_summary'!F1047)),1,2),IF(ISNUMBER(SEARCH("No",'2_all_summary'!F1047)),4,3))</f>
        <v>4</v>
      </c>
    </row>
    <row r="1049" spans="7:10" x14ac:dyDescent="0.3">
      <c r="G1049" s="41"/>
      <c r="H1049" s="41" t="str">
        <f>'2_all_summary'!D1048</f>
        <v>Marine conservation in remote small island settings: Factors influencing marine protected area establishment in the Azores</v>
      </c>
      <c r="I1049" s="41" t="str">
        <f>'2_all_summary'!E1048</f>
        <v>This paper examines the establishment of marine protected areas (MPAs) in remote small island settings with specific reference to the Portuguese island of Corvo in the Azores. This case study represents different approaches to marine conservation, ranging from an informal community-based no-take MPA to a government-driven multi-purpose natural park, involving diverse local and external actors interacting over an extended period of time. In-depth interviews were used to explore the perceptions of local and expert stakeholders about positive and negative aspects of MPA establishment. This demonstrated how differing approaches have led to varying degrees of MPA effectiveness. From the community-based MPA, several key ingredients for effective MPA establishment were identified, including engaging and empowering local communities, clear definition of goals, visible MPA outputs and community enforcement based on high levels of support and peer group pressure. However, in a context of complex marine resource use, the limitations of community-based initiatives prevent them from achieving broad ecosystem conservation goals. These might be better achieved through government-driven MPAs, provided that they are integrated in a wider regional marine strategy and that there is political will to effectively implement conservation measures and to allocate resources for management, enforcement and monitoring. Â© 2013 Elsevier Ltd.</v>
      </c>
      <c r="J1049" s="41">
        <f>IF(ISNUMBER(SEARCH("Yes",'2_all_summary'!$H1048)),IF(ISNUMBER(SEARCH("Yes",'2_all_summary'!F1048)),1,2),IF(ISNUMBER(SEARCH("No",'2_all_summary'!F1048)),4,3))</f>
        <v>4</v>
      </c>
    </row>
    <row r="1050" spans="7:10" x14ac:dyDescent="0.3">
      <c r="G1050" s="41"/>
      <c r="H1050" s="41" t="str">
        <f>'2_all_summary'!D1049</f>
        <v>Evaluation of the â€œfishing down marine food webâ€ process in the north-west of Persian Gulf (Khuzestan Province) during the period of 2002â€“2011</v>
      </c>
      <c r="I1050" s="41" t="str">
        <f>'2_all_summary'!E1049</f>
        <v>The worldwide increase in commercial fisheries and its impact on ecosystems as well as inefficient fishery management have led to overfishing and frequent breakdown of traditional fish stocks. In this context, an analysis of Khuzestan inshore fisheries data covering the years 2002â€“2011, was conducted in reliance on testing for occurrence of the fishing down marine food webs (FDMFW) phenomenon in the North of Persian Gulf Large Marine Ecosystem (LME). In this study, the mean trophic level (mTL) and the fishing-in-balance (FIB)-index of Khuzestan landings during this period of time were estimated using the trophic level of 47 fishery resources. Increase in total landings (Y) was observed, which explained the high fishing yield in major fishery resources (especially demersal). Moreover, the moderates decreasing trend in mTL per decade, and the increasing trend in FIB-index were observed. The status of fishery resources in Khuzestan inshore waters (under exploited but not overexploited), the rise in Y, FIB and slightly drop in mTL can be considered as indirect indicators of the fishing impacts on the trophic structure of marine communities. Based on this result, probability occurrence of FDMFW process in Khuzestan inshore waters is low to some extent. However, we suggest that the goal of management programs in Khuzestan inshore waters should prevent the continuance of this trend in the long-term using an ecosystem-based approach. Â© 2015, The Chinese Society of Oceanography and Springer-Verlag Berlin Heidelberg.</v>
      </c>
      <c r="J1050" s="41">
        <f>IF(ISNUMBER(SEARCH("Yes",'2_all_summary'!$H1049)),IF(ISNUMBER(SEARCH("Yes",'2_all_summary'!F1049)),1,2),IF(ISNUMBER(SEARCH("No",'2_all_summary'!F1049)),4,3))</f>
        <v>4</v>
      </c>
    </row>
    <row r="1051" spans="7:10" x14ac:dyDescent="0.3">
      <c r="G1051" s="41"/>
      <c r="H1051" s="41" t="str">
        <f>'2_all_summary'!D1050</f>
        <v>Care, not incarceration: exploring the carcerality of fisheries enforcement and potential decolonial futures in HawaiÊ»i</v>
      </c>
      <c r="I1051" s="41" t="str">
        <f>'2_all_summary'!E1050</f>
        <v>Current U.S. environmental management paradigms default to enforcement mechanisms that feed into the prison industrial complex, such as fines and jailing. To avoid contributing to and reinforcing mass incarceration and militarism, environmental management systems need to be transformed towards non-carceral forms. Additionally, working towards Indigenous sovereignty and decolonization, requires the strengthening of Indigenous relations with and governance over the land under the respective paradigms of Indigenous communities. This paper uses HawaiÊ»i state fisheries law and programmatic efforts to address a central question: What is the extent and nature of carceral norms within conventional environmental management systems and how do they affect management outcomes? The study examines the current fisheries enforcement scheme in HawaiÊ»i, tracing the embedded logic of carcerality, the degree to which ultimate sources of harm are addressed, and the concentration of governing powers. The results highlight how current fisheries enforcement is insufficient in caring for the seascape and, through its carceral approach, contributes to social injustices, particularly for KÄnaka Maoli (Native Hawaiians). Additionally, this paper demonstrates how current efforts in HawaiÊ»i â€“ Community-Based Subsistence Fisheries Areas (CBSFAs), the Ê»Aha Moku system, and the Makai Watch Program â€“ attempt to empower communities, but ultimately keep enforcement powers centralized within the State, thus perpetuating dependency on the criminal justice system. This study ends with a discussion on how future decarceral environmental governance systems could be designed to center Hawaiian relations &amp; paradigms, particularly by prioritizing the values of re-education, rematriation, and restoration. Â© 2021 The Author(s)</v>
      </c>
      <c r="J1051" s="41">
        <f>IF(ISNUMBER(SEARCH("Yes",'2_all_summary'!$H1050)),IF(ISNUMBER(SEARCH("Yes",'2_all_summary'!F1050)),1,2),IF(ISNUMBER(SEARCH("No",'2_all_summary'!F1050)),4,3))</f>
        <v>4</v>
      </c>
    </row>
    <row r="1052" spans="7:10" x14ac:dyDescent="0.3">
      <c r="G1052" s="41"/>
      <c r="H1052" s="41" t="str">
        <f>'2_all_summary'!D1051</f>
        <v>The role of strong-tie social networks in mediating food security of fish resources by a traditional riverine community in the Brazilian Amazon</v>
      </c>
      <c r="I1052" s="41" t="str">
        <f>'2_all_summary'!E1051</f>
        <v>Social networks are a significant way through which rural communities that manage resources under common property regimes obtain food resources. Previous research on food security and social network analysis has mostly focused on egocentric network data or proxy variables for social networks to explain how social relations contribute to the different dimensions of food security. Whole-network approaches have the potential to contribute to former studies by revealing how individual social ties aggregate into complex structures that create opportunities or constraints to the sharing and distribution of food resources. We used a whole-network approach to investigate the role of network structure in contributing to the four dimensions of food security: food availability, access, utilization, and stability. For a case study of a riparian community from the Brazilian Amazon that is dependent on fish as a key element of food security, we mapped the community strong-tie network among 97% of the village population over 14 years old (n = 336) by integrating reciprocated friendship and occupational ties, as well as close kinship relationships. We explored how different structural properties of the community network contribute to the understanding of (1) the availability of fish as a community resource, (2) community access to fish as a dietary resource, (3) the utilization of fish for consumption in a way that allows the villagers to maximize nutrition while at the same time minimizing toxic risks associated with mercury exposure, and (4) the stability of the fish resources in local ecosystems as a result of cooperative behaviors and community-based management. The contribution of whole-network approaches to the study of the links between community-based natural resource management and food security were discussed in the context of recent social-ecological changes in the Amazonian region. Â© 2015 by the author(s).</v>
      </c>
      <c r="J1052" s="41">
        <f>IF(ISNUMBER(SEARCH("Yes",'2_all_summary'!$H1051)),IF(ISNUMBER(SEARCH("Yes",'2_all_summary'!F1051)),1,2),IF(ISNUMBER(SEARCH("No",'2_all_summary'!F1051)),4,3))</f>
        <v>4</v>
      </c>
    </row>
    <row r="1053" spans="7:10" x14ac:dyDescent="0.3">
      <c r="G1053" s="41"/>
      <c r="H1053" s="41" t="str">
        <f>'2_all_summary'!D1052</f>
        <v>Prevention of conflicts between klaipeda seaport and local communities based on eco-innovations [Ekoinovacijos kaip visuomenÄ—s - KlaipÄ—dos jÅ«rÅ³ uosto konfliktÅ³ prevencijos priemonÄ—]</v>
      </c>
      <c r="I1053" s="41" t="str">
        <f>'2_all_summary'!E1052</f>
        <v>Seaports are strategically important for the development of global, regional as well as local economy. However, nowadays, seaports are among the fastest growing industries, which in turn lead to a variety of coastal resource use conflicts and provoke strong resistance in communities adjacent to seaports. Currently, it becomes an increasingly important aspect of limitations and constraints for future seaport businesses growth. In order to reduce environmental impact, seaport companies are implementing eco-innovations to remedy the conflicts among seaport businesses and local communities. The present study is aimed at the development of a conceptual conflict management model regarding conflict prevention between seaport businesses and the society. The research was performed at three separate levels: technological process level, company level and across all businesses involved in the marine industry. The paper summarises knowledge gained during the research on reducing environmental impact using eco-innovations. The paper provides an analysis of the main causes of environmental conflicts in KlaipÃ©da seaport and, by providing the analysis of environmental measures according to the proposed conflict management model, contributes to conflict prevention and remediation by involvement of eco-innovations. Â© Kaunas University of Technology.</v>
      </c>
      <c r="J1053" s="41">
        <f>IF(ISNUMBER(SEARCH("Yes",'2_all_summary'!$H1052)),IF(ISNUMBER(SEARCH("Yes",'2_all_summary'!F1052)),1,2),IF(ISNUMBER(SEARCH("No",'2_all_summary'!F1052)),4,3))</f>
        <v>4</v>
      </c>
    </row>
    <row r="1054" spans="7:10" x14ac:dyDescent="0.3">
      <c r="G1054" s="41"/>
      <c r="H1054" s="41" t="str">
        <f>'2_all_summary'!D1053</f>
        <v>Multiscale relationships between Great Lakes nearshore fish communities and anthropogenic shoreline factors</v>
      </c>
      <c r="I1054" s="41" t="str">
        <f>'2_all_summary'!E1053</f>
        <v>The multi-scale nature of streams, rivers, and inland lakes is well documented, although relationships between the ecology of Great Lakes nearshore areas and shoreline processes are generally poorly described. Given the high levels of development pressure currently exerted on Great Lakes shorelines, we sought to determine whether patterns exist between measures of shoreline development quantified at multiple spatial scales and adjacent fish community measures. We expected that fish measures for nearshore areas immediately adjacent to intact versus modified shorelines would differ as a result of the greater buffering capacity of the intact shorelines. Further, we expected anthropogenic shoreline factors to act cumulatively in combination with prevailing currents to influence fish communities in downdrift nearshore areas. Our results indicated that a few shallow water and nearshore fish community measures exhibited significant patterns that may be attributable to immediately adjacent shoreline characteristics. In addition, several fish measures were related to urban-residential land uses and shore structure numbers of updrift shoreline areas, suggesting that cumulative anthropogenic factors operating over larger spatial scales also influence local fish communities. Based on these results, we argue that there is critical need for multi-scale management strategies for shorelines that address the potential for both local and cumulative, larger-scale environmental impacts relative to local nearshore biota. Â© 2009 Elsevier Inc. All rights reserved.</v>
      </c>
      <c r="J1054" s="41">
        <f>IF(ISNUMBER(SEARCH("Yes",'2_all_summary'!$H1053)),IF(ISNUMBER(SEARCH("Yes",'2_all_summary'!F1053)),1,2),IF(ISNUMBER(SEARCH("No",'2_all_summary'!F1053)),4,3))</f>
        <v>4</v>
      </c>
    </row>
    <row r="1055" spans="7:10" x14ac:dyDescent="0.3">
      <c r="G1055" s="41"/>
      <c r="H1055" s="41" t="str">
        <f>'2_all_summary'!D1054</f>
        <v>Linking livelihoods to improved biodiversity conservation through sustainable integrated coastal management and community based dive tourism : Oslob Whale Sharks</v>
      </c>
      <c r="I1055" s="41" t="str">
        <f>'2_all_summary'!E1054</f>
        <v>Alternative livelihood projects are criticised as having minimal effect on biodiversity conservation. Studies are rare and where success is claimed, outcomes and reasons why projects work, have not been documented. Livelihoods are an essential element of sustainable integrated coastal management, an accepted framework for conserving coral reefs and marine resources in the tropics. It is not known whether alternative livelihood projects contribute to the goal of improving biodiversity conservation through sustainable integrated coastal management. Here, we examine Oslob Whale Sharks, an alternate livelihoods project in the Philippines built on provisioning whale sharks for community based dive tourism. We investigate how Oslob Whale Sharks contributes to sustainable integrated coastal management and whether it has any effect on biodiversity conservation. Using key stakeholder interviews with artisanal fishers, their community, local politicians and government, we found that Oslob Whale Sharks contributes to all nine factors required for sustainable integrated coastal management. Fishers and local authorities report their perception that whale sharks are protected from poaching and finning and destructive fishing has decreased, while fish abundance, pelagic fish species and catch have increased. Our findings further suggest that as there is little evidence that this type of tourism has any negative impacts on the biology or behaviour of whale sharks, Oslob Whale Sharks provides sustainable livelihoods and a delivery mechanism for sustainable integrated coastal management. Â© 2019 Elsevier Ltd</v>
      </c>
      <c r="J1055" s="41">
        <f>IF(ISNUMBER(SEARCH("Yes",'2_all_summary'!$H1054)),IF(ISNUMBER(SEARCH("Yes",'2_all_summary'!F1054)),1,2),IF(ISNUMBER(SEARCH("No",'2_all_summary'!F1054)),4,3))</f>
        <v>4</v>
      </c>
    </row>
    <row r="1056" spans="7:10" x14ac:dyDescent="0.3">
      <c r="G1056" s="41"/>
      <c r="H1056" s="41" t="str">
        <f>'2_all_summary'!D1055</f>
        <v>Strengthening post-hoc analysis of community-based fisheries management through the social-ecological systems framework</v>
      </c>
      <c r="I1056" s="41" t="str">
        <f>'2_all_summary'!E1055</f>
        <v>Community-based fisheries management (CBFM) is held up as one of the most promising approaches for securing sustainable small-scale fisheries. Yet, the complex features that shape CBFM outcomes remain inadequately understood. In part, this stems from the fact that few community-based projects meet the data requirements for formal impact evaluations. Given this context, diagnostic approaches are increasingly seen as a frontier for strengthening CBFM analysis and securing small-scale fisheries sustainability. This study explores the capacity of Elinor Ostrom's social-ecological systems (SES) framework to strengthen post-hoc diagnosis of CBFM. It draws on data from published and grey literature (including field notes, meeting minutes, and project reports) generated throughout an eight-year CBFM project in five Solomon Island villages. Results suggest that successful CBFM outcomes were facilitated by effective information sharing, harvesting rules that merge traditional and contemporary practices, strong leadership, and resource monitoring, while uneven power differentials undermined positive outcomes. The paper argues that the SES framework can add analytical rigour to post-hoc analysis when it used to: 1) engage with temporal dynamics that shape CBFM processes; 2) integrate insights from plural theories, and 3) explore interactions between multiple CBFM outcomes. Ultimately, the paper argues that diagnostic applications of the SES framework can contribute towards conducting more systematic analysis of diverse CBFM data, improving CBRM practices, and realizing more sustainable small-scale fisheries Â© 2017</v>
      </c>
      <c r="J1056" s="41">
        <f>IF(ISNUMBER(SEARCH("Yes",'2_all_summary'!$H1055)),IF(ISNUMBER(SEARCH("Yes",'2_all_summary'!F1055)),1,2),IF(ISNUMBER(SEARCH("No",'2_all_summary'!F1055)),4,3))</f>
        <v>1</v>
      </c>
    </row>
    <row r="1057" spans="7:10" x14ac:dyDescent="0.3">
      <c r="G1057" s="41"/>
      <c r="H1057" s="41" t="str">
        <f>'2_all_summary'!D1056</f>
        <v>Oil, floods, and fish: The social role of environmental scientists</v>
      </c>
      <c r="I1057" s="41" t="str">
        <f>'2_all_summary'!E1056</f>
        <v>The environmental and social effects of hurricane-related flooding and the recent oil disaster in southeastern Louisiana, and the current global crisis in world fisheries, are case studies that reveal the need for scientific work that is carried out and disseminated with conscious attention paid to the important relationship between scientists, other experts and scholars such as social scientists, and community members and policy makers. In this paper, I discuss the following questions facing environmental scientists: How do we produce rigorous science that also has policy implications and import for the lives and livelihoods of citizens? How do we communicate this science to those policy makers and citizens in a way that maintains the integrity of the science and the scientist while also respecting the concerns of the audience? How do we design our research programs to be useful to surrounding communities? How can we involve those communities and policy makers in our research in effective and respectful ways? Is it possible to carry out scientifically rigorous civically engaged research? There is increasing interest within academia in incorporating social, civic, and policy concerns into teaching and research. Environmental scientists must continue to think deeply about our roles in the civic arena. Â© 2012 AESS.</v>
      </c>
      <c r="J1057" s="41">
        <f>IF(ISNUMBER(SEARCH("Yes",'2_all_summary'!$H1056)),IF(ISNUMBER(SEARCH("Yes",'2_all_summary'!F1056)),1,2),IF(ISNUMBER(SEARCH("No",'2_all_summary'!F1056)),4,3))</f>
        <v>4</v>
      </c>
    </row>
    <row r="1058" spans="7:10" x14ac:dyDescent="0.3">
      <c r="G1058" s="41"/>
      <c r="H1058" s="41" t="str">
        <f>'2_all_summary'!D1057</f>
        <v>A 'Farmer /Fisherperson and Allied Community Medical' - a quality-improvement template of care in primary care</v>
      </c>
      <c r="I1058" s="41" t="str">
        <f>'2_all_summary'!E1057</f>
        <v>INTRODUCTION AND BACKGROUND: Ireland is an island known for its welcome, its warm people, green fields and beautiful coastline. A sizable proportion of the Irish population work in the farming, forestry and fishing industries, particularly in rural and coastal regions1. The broad farming and fisher people cohort have specific health and primary care needs2,3 and, as a result, I devised a template of care provision in primary care, to help guide the primary care team privileged to look after this unique group of people4. AIMS: To devise a template of proposed quality care or care considerations for members of the farming and fisher people community, which can be used in general practice, as part of the practice software system.To improve and ease delivery of high-quality primary care to the farming and fisher people in the community. METHODS: Personal reflection on my professional experience as a General Practitioner in rural and coastal communities from South West GP (General Practitioner) Training Scheme training to the current time, a lifetime of living in a rural location not too far from the sea, and the lessons I have learnt from the people of home, my local community, and the people I serve.Conversation with and feedback from a wise, retired farmer with thanks.Literature Review of the health concerns and needs of farmers and fisher people. RESULTS: Creation of a farmer/fisherperson medical quality-improvement template of care to support primary care delivery to these communities. DISCUSSION: A template of care provision for primary care to utilise if wished in caring for members of the fishing and farming communities to improve quality of care delivered, and which is accessible, user-friendly, and comprehensive.Plan to hopefully trial this template in primary care going forward, and audit the primary healthcare quality received by farmers and members of the fishing community, based on the parameters included in this quality improvement template.References1 Factsheet on Agriculture in Ireland 2016. https://igees.gov.ie/wp-content/uploads/2014/02/June-2016-Factsheet-Final.pdf [Retrieved 28 September 2022]2 Smyth B, Evans DS, Kelly A, Cullen L, O'Donovan D. The farming population in Ireland: mortality trends during the 'Celtic Tiger' years. European Journal of Public Health 2013; 23(1):50-55. https://doi.org/10.1093/eurpub/cks0173 Peninsula Team. Health and Safety in the Fishing Industry Aug 2018. https://www.peninsulagrouplimited.com/ie/blog/health-safety-in-the-fishing-industry [Accessed 14 September 2022]4 Kiely A. The Farmer and Fisherperson Primary Care Medical. Update Article. Forum Journal (ICGP). Accepted for Publication for Oct 2022 issue.</v>
      </c>
      <c r="J1058" s="41">
        <f>IF(ISNUMBER(SEARCH("Yes",'2_all_summary'!$H1057)),IF(ISNUMBER(SEARCH("Yes",'2_all_summary'!F1057)),1,2),IF(ISNUMBER(SEARCH("No",'2_all_summary'!F1057)),4,3))</f>
        <v>4</v>
      </c>
    </row>
    <row r="1059" spans="7:10" x14ac:dyDescent="0.3">
      <c r="G1059" s="41"/>
      <c r="H1059" s="41" t="str">
        <f>'2_all_summary'!D1058</f>
        <v>A method to assess the sensitivity of sedimentary communities to fishing activities</v>
      </c>
      <c r="I1059" s="41" t="str">
        <f>'2_all_summary'!E1058</f>
        <v>Methods of sensitivity assessment to identify species and habitats in need of management or protection have been available since the 1970s. The approach to sensitivity assessment adopted by the Marine Life Information Network (MarLIN) assumes that the sensitivity of a community or biotope is dependent on the species within it. However, the application of this approach to sedimentary communities, especially offshore, is complex because of a lack of knowledge of the structural or functional role of many sedimentary species. This paper describes a method to assess the overall sensitivity of sedimentary communities, based on the intolerance and recoverability of component species to physical disturbance. A range of methods were applied to identify the best combinations of abundant, dominant or high biomass species for the assessment of sensitivity in the sedimentary communities examined. Results showed that reporting the most frequent species' sensitivity assessment, irrespective of the four methods used to select species, consistently underestimated the total sensitivity of the community. In contrast, reporting the most sensitive assessment from those species selected resulted in a range of biotope sensitivities from very low to very high, that was better able to discriminate between the sensitivities of the communities examined. The assumptions behind the methodology, its limitations and potential application are discussed. Â© Crown copyright 2008. Reproduced with permission of Her majesty's stationery office. Published by John Wiley &amp; Sons, Ltd.</v>
      </c>
      <c r="J1059" s="41">
        <f>IF(ISNUMBER(SEARCH("Yes",'2_all_summary'!$H1058)),IF(ISNUMBER(SEARCH("Yes",'2_all_summary'!F1058)),1,2),IF(ISNUMBER(SEARCH("No",'2_all_summary'!F1058)),4,3))</f>
        <v>4</v>
      </c>
    </row>
    <row r="1060" spans="7:10" x14ac:dyDescent="0.3">
      <c r="G1060" s="41"/>
      <c r="H1060" s="41" t="str">
        <f>'2_all_summary'!D1059</f>
        <v>Legal approaches to MPA governance in Indo-Pacific small island states: A focus on public participation</v>
      </c>
      <c r="I1060" s="41" t="str">
        <f>'2_all_summary'!E1059</f>
        <v>The Indo-Pacific small island states characteristically have relatively small land areas but large maritime zones that include biodiversity hotspots, fragile ecosystems and unique habitats affected by anthropogenic impacts and natural pressures. Whilst there are differences between these nations in terms of geography, history, and politico-legal systems, the majority are developing countries with limited technical and financial resources to implement laws for marine conservation and management. Despite these limitations all the small island states have laws for marine protected areas (MPAs)in one form or another. Because these countries also rely heavily on the coastal zone and marine resources in terms of subsistence and livelihoods for local communities, the extent to which the law accommodates civil society interests, and involvement in decision-making and management, is critical. Although some studies have explored law and policy relevant to MPAs in individual countries, rarely have countries across the Indo-Pacific region been compared. By doing so, different approaches and success stories can be shared, as well as legislative gaps and challenges addressed. This paper outlines the legal frameworks that provide for the establishment and management of MPAs in a selection of small island states across the Indo Pacific. The laws have been comparatively analysed to demonstrate the extent to which they provide for public participation and community-based management. The results are presented together with lessons learnt and recommendations made for future legal developments. The article, therefore, contributes to the growing body of literature on MPA governance, marine management in island States, and how to advance social sustainability. Â© 2019</v>
      </c>
      <c r="J1060" s="41">
        <f>IF(ISNUMBER(SEARCH("Yes",'2_all_summary'!$H1059)),IF(ISNUMBER(SEARCH("Yes",'2_all_summary'!F1059)),1,2),IF(ISNUMBER(SEARCH("No",'2_all_summary'!F1059)),4,3))</f>
        <v>1</v>
      </c>
    </row>
    <row r="1061" spans="7:10" x14ac:dyDescent="0.3">
      <c r="G1061" s="41"/>
      <c r="H1061" s="41" t="str">
        <f>'2_all_summary'!D1060</f>
        <v>Economic and management benefits from the coordination of capture and culture fisheries: The case of prince william sound pink salmon</v>
      </c>
      <c r="I1061" s="41" t="str">
        <f>'2_all_summary'!E1060</f>
        <v>Aquaculture developments often create policy conflicts with established fisheries when the two are not coordinated through a common planning framework. The state of Alaska and community-based, fisher-led salmon aquaculture associations have been unusually successful at coordinating, through cooperative management, the traditional salmon capture fisheries and new culture fisheries for pink salmon Oncorhynchus gorbuscha, despite predictable problems. The Prince William Sound Aquaculture Corporation in particular has moved from its original involvement in resource enhancement into partnership with the state in harvest planning, allocation, and comprehensive regional planning. Some of the specific economic benefits and the general management benefits of this institutional arrangement are explored. One economic benefit was an 8-year period of price advantage for the association's cost-recovery fish because of large and consistent volume and quality. The ecological, political, and institutional conditions that made these developments possible are analyzed. Â© 1994 Taylor &amp; Francis Group, LLC.</v>
      </c>
      <c r="J1061" s="41">
        <f>IF(ISNUMBER(SEARCH("Yes",'2_all_summary'!$H1060)),IF(ISNUMBER(SEARCH("Yes",'2_all_summary'!F1060)),1,2),IF(ISNUMBER(SEARCH("No",'2_all_summary'!F1060)),4,3))</f>
        <v>4</v>
      </c>
    </row>
    <row r="1062" spans="7:10" x14ac:dyDescent="0.3">
      <c r="G1062" s="41"/>
      <c r="H1062" s="41" t="str">
        <f>'2_all_summary'!D1061</f>
        <v>Designing effective reserve networks for nonequilibrium metacommunities</v>
      </c>
      <c r="I1062" s="41" t="str">
        <f>'2_all_summary'!E1061</f>
        <v>The proliferation of efficient fishing practices has promoted the depletion of commercial stocks around the world and caused significant collateral damage to marine habitats. Recent empirical studies have shown that marine reserves can play an important role in reversing these effects. Equilibrium metapopulation models predict that networks of marine reserves can provide similar benefits so long as individual reserves are sufficiently large to achieve self-sustainability, or spaced based on the extent of dispersal of the target species in order to maintain connectivity between neighboring reserves. However, these guidelines have not been tested in nonequilibrium metacommunity models that exhibit the kinds of complex spatiotemporal dynamics typically seen in natural marine communities. Here, we used a spatially explicit predator-prey model whose predictions have been validated in a marine system to show that current guidelines are not optimal for metacommunities. In equilibrium metacommunities, there is a community-level trade-off for designing effective reserves: Networks whose size and spacing are smaller than the extent of dispersal maximize global predator abundance but minimize global prey abundance because of trophic cascades, whereas the converse is true for reserve networks whose size and spacing are larger than the extent of dispersal. In nonequilibrium metacommunities, reserves whose size and spacing match the extent of spatial autocorrelation in adult abundance (i.e., the extent of patchiness) escape this community-level trade-off by maximizing global abundance and persistence of both the prey and the predator. Overall, these results suggest that using the extent of adult patchiness instead of the extent of larval dispersal as the size and spacing of reserve networks is critical for designing community-based management strategies. By emphasizing patchiness over dispersal distance, our results show how the apparent complexity of nonequilibrium communities can actually simplify management guidelines and reduce uncertainty associated with the assessment of dispersal in marine environments. Â© 2013 by the Ecological Society of America.</v>
      </c>
      <c r="J1062" s="41">
        <f>IF(ISNUMBER(SEARCH("Yes",'2_all_summary'!$H1061)),IF(ISNUMBER(SEARCH("Yes",'2_all_summary'!F1061)),1,2),IF(ISNUMBER(SEARCH("No",'2_all_summary'!F1061)),4,3))</f>
        <v>4</v>
      </c>
    </row>
    <row r="1063" spans="7:10" x14ac:dyDescent="0.3">
      <c r="G1063" s="41"/>
      <c r="H1063" s="41" t="str">
        <f>'2_all_summary'!D1062</f>
        <v>Poverty and livelihood impacts of community based fisheries management in Bangladesh</v>
      </c>
      <c r="I1063" s="41" t="str">
        <f>'2_all_summary'!E1062</f>
        <v>We examine the impact of the Community Based Fisheries Management (CBFM) on welfare of fishing households in Bangladesh. Our analyses demonstrate how the various types of livelihood assets contribute to household income of fishers in different types of water body areas such as closed beels (deeper depressions in the floodplain), open beels (lake), floodplain beels and rivers. Data for the study were obtained from two questionnaire-based field surveys conducted by the Bangladesh CBFM project office: a baseline study carried out in 2002 and an impact study in mid-2006. A total of 1994 households were randomly selected from 34 (51%) CBFM project water bodies in Bangladesh. Our study shows that fisher's income has significantly increased in floodplain beels (FPB), open beels (OB), and rivers. Fishers' income from fishing has been significantly reduced in closed beels (CB) due to excessive lease fees and stocking costs for aquaculture. The regression results indicate that natural, physical, and financial assets have significantly contributed to income of the fisher households in open beels, rivers, and floodplain beels. The CBFM organized fishers have changed their attitudes, improved trust, and resolved conflicts in open beels. Results of the study suggest that natural, physical, and financial assets play very significant roles in poverty reduction in CBFM areas in Bangladesh. There is a need to give priority to investment in social capital and financial credit for reducing poverty of fishers of Bangladesh. Â© 2014 Elsevier Ltd.</v>
      </c>
      <c r="J1063" s="41">
        <f>IF(ISNUMBER(SEARCH("Yes",'2_all_summary'!$H1062)),IF(ISNUMBER(SEARCH("Yes",'2_all_summary'!F1062)),1,2),IF(ISNUMBER(SEARCH("No",'2_all_summary'!F1062)),4,3))</f>
        <v>4</v>
      </c>
    </row>
    <row r="1064" spans="7:10" x14ac:dyDescent="0.3">
      <c r="G1064" s="41"/>
      <c r="H1064" s="41" t="str">
        <f>'2_all_summary'!D1063</f>
        <v>Marine resource management and fisheries governance in Belize exhibit a polycentric, decentralized, and nested institutional structure</v>
      </c>
      <c r="I1064" s="41" t="str">
        <f>'2_all_summary'!E1063</f>
        <v>Overfishing is one of the most severe anthropogenic threats to the world's oceans, marked by widespread degradation of marine food webs and disruption of ecosystem functioning. Global fisheries can be categorized as common-pool resource (CPR) systems because restricting marine resource extraction is extremely challenging, and over-extraction contributes to an overall decline in availability to others. Because of these challenges, establishing effective institutions for the sustainable management of natural resource systems is essential. Community-based fisheries management offers a potential solution to overcome the challenges associated with fisheries as CPRs by including fishers in the management of their fisheries through collective action. The purpose of this study was to examine the institutional robustness (e.g. presence of nested and decentralized enterprises as indicators of resilience to shocks) of over 40 years of fisheries management in Belize. I used a mixed methods approach combining review of secondary literature, semi-structured interviews with key informants across the governmental, non-governmental, and fishers' sectors, and participant observation. The results of this study suggest that Belize has the institutions in place to overcome collective action problems and be a long-enduring CPR system. These conclusions have implications for the enforcement of Belize's new Fisheries Resource Bill (as of late 2019), and in other small-scale fisheries across the globe. Â© 2021 Elsevier Ltd</v>
      </c>
      <c r="J1064" s="41">
        <f>IF(ISNUMBER(SEARCH("Yes",'2_all_summary'!$H1063)),IF(ISNUMBER(SEARCH("Yes",'2_all_summary'!F1063)),1,2),IF(ISNUMBER(SEARCH("No",'2_all_summary'!F1063)),4,3))</f>
        <v>4</v>
      </c>
    </row>
    <row r="1065" spans="7:10" x14ac:dyDescent="0.3">
      <c r="G1065" s="41"/>
      <c r="H1065" s="41" t="str">
        <f>'2_all_summary'!D1064</f>
        <v>Certifying the commons: Eco-certification, privatization, and collective action</v>
      </c>
      <c r="I1065" s="41" t="str">
        <f>'2_all_summary'!E1064</f>
        <v>We examine new dynamics of privatization and collective action in common pool resource situations facilitated by the nonstate multistakeholder institutions of the Marine Stewardship Council (MSC), the global leader in sustainability certification for wild caught seafood. Through a review of the literature and two case studies of fishing cooperatives in Baja California Sur, Mexico and on Fogo Island in the Canadian Province of Newfoundland and Labrador (NL), we advance two interrelated arguments. First, certification and eco-labeling institutions privatize fisheries governance in largely unexamined ways through the injection of new forms of exclusive rights or privileges into common pool resource situations already complicated by access and property privileges, creating conditions for confusion and conflict as well as cooperation. Second, the MSC whole stock definition of sustainability places greater demands on certification clients for engaging in collective action by encouraging coordination over all social extractions from targeted fish stocks. Although rules encouraging collective action in common pool situations militate against the narrow private capture of certificate and eco-label rights, they also undermine the ability of small-scale and community-based fisheries that are embedded in larger unhealthy fishery contexts to acquire the right to the MSC stamp of sustainability. We conclude that MSC certification and ecolabeling create new institutions of private property rights and collective action, which can result in exclusionary practices, inclusionary collective action, or both. Much will depend on the specific common pool context and history of the fishery. Â© 2014 by the author(s).</v>
      </c>
      <c r="J1065" s="41">
        <f>IF(ISNUMBER(SEARCH("Yes",'2_all_summary'!$H1064)),IF(ISNUMBER(SEARCH("Yes",'2_all_summary'!F1064)),1,2),IF(ISNUMBER(SEARCH("No",'2_all_summary'!F1064)),4,3))</f>
        <v>4</v>
      </c>
    </row>
    <row r="1066" spans="7:10" x14ac:dyDescent="0.3">
      <c r="G1066" s="41"/>
      <c r="H1066" s="41" t="str">
        <f>'2_all_summary'!D1065</f>
        <v>Tilapia lake virus threatens tilapiines farming and food security: Socio-economic challenges and preventive measures in Sub-Saharan Africa</v>
      </c>
      <c r="I1066" s="41" t="str">
        <f>'2_all_summary'!E1065</f>
        <v>Tilapia is a traditional dish in most countries of Sub-Saharan Africa (SSA). A deadly disease caused by a virus named Tilapia Lake Virus (TiLV) currently threatens tilapia production and fisheries. The objective of this study was to describe TiLV disease, discuss its related socio-economic impacts in SSA, and envisage preventive measures applicable in SSA countries. The methodology was based on an exhaustive search on TiLV in PubMed, Web of Science, Scopus, Google Scholar and ResearchGate. Results revealed that TiLV is an RNA virus causing the disease of up to 90% mortalities in tilapia. It affects all developmental stages, however, tilapia fingerlings and juveniles seem to be more vulnerable. TiLV is transmitted horizontally between infected and naÃ¯ve fish in the aquatic environment and is a potential trade-influencing transboundary animal disease. The disease is currently confirmed in eight countries such as Ecuador, Israel, Colombia, Egypt, Thailand and Taiwan, India and Malaysia. However, subclinical infections have been detected in the Tanzanian and Ugandan basins of Lake Victoria. Reports show that at least 10 SSA countries have likely imported TiLV infected tilapia fries and fingerlings from hatcheries in Thailand whereby Burundi, Congo, Mozambique, Nigeria, Rwanda, South Africa, Togo, Zambia, Tanzania and Uganda are now suspected infected with TiLV with the two latter recently confirmed. SSA is a newly reported region of TiLV circulation and all tilapia farming countries in the region may have theoretical risk of infection. It poses a major threat to fish supplies and the nutritional status in populations that eat tilapia on a regular basis and likely constitutes a food security issue. Over 150,000 tons of tilapia from tilapia farming and more from the tilapia fisheries with their associated costs could be threatened in SSA due to TiLV. Some control measures recommended by OIE and FAO may not be practical for countries in SSA region, and farmers can hardly comply with biosecurity measures or afford vaccination unless vaccines are thermostable, require no sophisticated technology for administration and are cost-effective to small-scale rural farmers. There is a crucial need for capacity building among farmers and technical personnel on diagnostic procedures and effective remedial action, creation of awareness among farmers on TiLV management and establishment of diagnostic and outbreak response systems. We encourage the creation of a Community-Based Fish Health Insurance funds (CBFHI) among small-scale fish farmers for outbreak prevention and control at local levels. Â© 2018 Elsevier B.V.</v>
      </c>
      <c r="J1066" s="41">
        <f>IF(ISNUMBER(SEARCH("Yes",'2_all_summary'!$H1065)),IF(ISNUMBER(SEARCH("Yes",'2_all_summary'!F1065)),1,2),IF(ISNUMBER(SEARCH("No",'2_all_summary'!F1065)),4,3))</f>
        <v>4</v>
      </c>
    </row>
    <row r="1067" spans="7:10" x14ac:dyDescent="0.3">
      <c r="G1067" s="41"/>
      <c r="H1067" s="41" t="str">
        <f>'2_all_summary'!D1066</f>
        <v>Community-based cobia, rachycentron canadum (Linnaeus, 1766) culture in open sea cages at olaikuda, pamban island, india: An economic analysis of technology transfer initiative</v>
      </c>
      <c r="I1067" s="41" t="str">
        <f>'2_all_summary'!E1066</f>
        <v>The Olaikuda Village of Pamban Island was chosen to demonstrate and transfer the open sea cage culture technology of cobia by the National Institute of Ocean Technology (NIOT). Olaikuda is a fishing hamlet with 1,000 traditional fishers who are primarily involved in trap fishing. An attempt was made to supplement their income under the societal development initiative of the NIOT. With the active participation of the local fishers of Olaikuda, 3,000 hatchery-produced cobia, Rachycentron canadum (Linnaeus, 1766) fingerlings were stocked equally in two cages with a stocking density of 4.7 fingerlings.m-3. The cobia stocked in sea cages were reared with the locally available low-value fishes for 8 months. The sea farmed cobia attained an average weight of 3.3 kg resulting in an average daily growth rate of 13.5 g with a survival rate of 75 %. The fish were harvested on the 245th day of culture, which yielded 7,000 kg of marketable size cobia fish (1st cage 3,687 kg and 2nd cage 3,313 kg with an FCR of 1:5.5). The harvested fish were sold at the farm gate price of USD4.42 kg-1, fetched USD30911.84. The economic analysis revealed a profit margin of USD1.26 kg-1. The parameters such as cost of production, productivity, profitability, socio-economic impacts of native fishers were analysed during the study. The result of this farmer-driven attempt is encouraging the farmers across the coastal states to do cage culture farming in a big way. Similar efforts in more organised massive programs will create new jobs and reduce the fishing pressure on the natural sea stocks and considered a viable alternative livelihood for the fishersâ€™ community affected by the declining natural fishery resources and international border issues. Â© Asian Fisheries Society Published under a Creative Commons license.</v>
      </c>
      <c r="J1067" s="41">
        <f>IF(ISNUMBER(SEARCH("Yes",'2_all_summary'!$H1066)),IF(ISNUMBER(SEARCH("Yes",'2_all_summary'!F1066)),1,2),IF(ISNUMBER(SEARCH("No",'2_all_summary'!F1066)),4,3))</f>
        <v>4</v>
      </c>
    </row>
    <row r="1068" spans="7:10" x14ac:dyDescent="0.3">
      <c r="G1068" s="41"/>
      <c r="H1068" s="41" t="str">
        <f>'2_all_summary'!D1067</f>
        <v>Natural resources assessment in the Okavango Delta, Botswana: Case studies of some key resources</v>
      </c>
      <c r="I1068" s="41" t="str">
        <f>'2_all_summary'!E1067</f>
        <v>This article makes an assessment of the following key natural resources in the Okavango Delta: arable land, basket-making resources, fish stocks, and river reeds. Non-data-intensive socio-economic indicators (as opposed to conventional data-intensive indicators) of trends in resource prices, trends in labour time for resource extraction, substitution of less preferred commodities, maximum sustainable yield and perceived scarcity were utilized to assess the scarcity of the resources. The study reveals that basket-weaving resources, land for flood recession arable (molapo) agriculture, and river reeds are increasingly becoming scarce in the harvesting areas, whereas fish stocks are still abundant. It is recommended that appropriate policies should be introduced for the management of natural resources. Property rights could be granted to communities to manage natural resources such as fish and veld products in line with the wildlife model for community based natural resources management (CBNRM). In addition, the authors suggest that the Government of Botswana should take the responsibility for allocating land for molapo arable farming in order to make it more accessible. Â© 2005 United Nations. Published by Blackwell Publishing.</v>
      </c>
      <c r="J1068" s="41">
        <f>IF(ISNUMBER(SEARCH("Yes",'2_all_summary'!$H1067)),IF(ISNUMBER(SEARCH("Yes",'2_all_summary'!F1067)),1,2),IF(ISNUMBER(SEARCH("No",'2_all_summary'!F1067)),4,3))</f>
        <v>4</v>
      </c>
    </row>
    <row r="1069" spans="7:10" x14ac:dyDescent="0.3">
      <c r="G1069" s="41"/>
      <c r="H1069" s="41" t="str">
        <f>'2_all_summary'!D1068</f>
        <v>Community-based coral reef conservation in the Bay Islands of Honduras</v>
      </c>
      <c r="I1069" s="41" t="str">
        <f>'2_all_summary'!E1068</f>
        <v>The evolution of a community-based marine conservation effort in the Bay Islands serves as a valuable example to all islands that face similarly conflicting economic and environmental pressures. Like many small developing tropical islands, the main island of Roatan is undergoing rapid development to accommodate a surge in nature tourism. As the traditional fish and shrimping industries have dwindled, the island's economic base has become increasingly dependent on the growth of reef-based tourism. With pre-existing environmental policies that were insufficient in scope as well as in implementation, the coral reef ecosystem began to suffer severe impacts. Recognizing the critical importance of maintaining the health and quality of this system, yet with no support from the national or local governments; two communities organized among themselves to create and manage a marine protected area. While several recent developments threaten its continued success, this case study nevertheless provides valuable lessons concerning the early processes of building consensus and reserve organization, as well as future potential issues that may arise and threaten such efforts.</v>
      </c>
      <c r="J1069" s="41">
        <f>IF(ISNUMBER(SEARCH("Yes",'2_all_summary'!$H1068)),IF(ISNUMBER(SEARCH("Yes",'2_all_summary'!F1068)),1,2),IF(ISNUMBER(SEARCH("No",'2_all_summary'!F1068)),4,3))</f>
        <v>4</v>
      </c>
    </row>
    <row r="1070" spans="7:10" x14ac:dyDescent="0.3">
      <c r="G1070" s="41"/>
      <c r="H1070" s="41" t="str">
        <f>'2_all_summary'!D1069</f>
        <v>Detecting fisheries trends in a co-managed area in the Kingdom of Tonga</v>
      </c>
      <c r="I1070" s="41" t="str">
        <f>'2_all_summary'!E1069</f>
        <v>Community based and co-management approaches are increasingly used strategies for marine conservation and sustainable management in the tropical Pacific. However, our understanding of the effectiveness of co-management on marine resources and socio economic conditions is relatively limited, often due to insufficient resources to support monitoring based on ecological condition or catch landings data. Monitoring programmes based on the perceptions of resource users are often presented as a cost effective alternative to understanding the status and changes in resource and socio economic conditions. Ecological, catch landings and perception-based data, and their collection methods, have different benefits and limitations for community-based programmes. Here we present a study of the first community-based, co-managed area in the Kingdom of Tonga âˆ’ the small island of â€˜O'ua. We examine both perception-based data from interviews and catch landings data to describe fishing activities, catches and changes in resource status and socio economic conditions since the inception of co-management. Landings data were collected by the community over a five year period; perceptions of change and management performance were collected through structured interviews with fishers based on the same time period. The majority of fishing within the â€˜O'ua co-managed area was by men, using hand spears in fibreglass vesselsâ€‰&lt;5Â m in length powered by an outboard engine. We found that catch per unit effort was high (especially the estimates generated from perception data) compared to other parts of the Pacific. Since the inception of co-management fishers reported improved socio economic conditions, a greater sense of stewardship over resources, active involvement in management and the effective exclusion of â€˜outsideâ€™ fishers. We compared catch and catch-per-unit-effort estimates generated from landings and perception data. While fishers perceived that catches had improved since the inception of co-management, landings data suggested that catches were either stable or declining. These differences are important as they would suggest very different management responses. We discuss the trade-offs between the catch landings and perception data in terms of accuracy, precision, participation and cost for the purpose of guiding adjustments to co-management. Â© 2016</v>
      </c>
      <c r="J1070" s="41">
        <f>IF(ISNUMBER(SEARCH("Yes",'2_all_summary'!$H1069)),IF(ISNUMBER(SEARCH("Yes",'2_all_summary'!F1069)),1,2),IF(ISNUMBER(SEARCH("No",'2_all_summary'!F1069)),4,3))</f>
        <v>4</v>
      </c>
    </row>
    <row r="1071" spans="7:10" x14ac:dyDescent="0.3">
      <c r="G1071" s="41"/>
      <c r="H1071" s="41" t="str">
        <f>'2_all_summary'!D1070</f>
        <v>A synopsis of interventions in the sustainable use of Nigeria's dry belt</v>
      </c>
      <c r="I1071" s="41" t="str">
        <f>'2_all_summary'!E1070</f>
        <v>The dry belt of Nigeria lies within the sudano-sahelian savannah of West Africa with the most sensitive and delicately balanced ecological systems in the world. With the increased pressure of desertification, prolonged drought and human activities, the need for intervention for the sustainable land use involves maximizing the net benefits of economic development subject to maintaining or enhancing the services and quality of natural resources overtime. In the sahel of west Africa, the issue is not that of economics of profitability but rather that of maintaining self sufficiency in food production and survival. The paper presents a synopsis of interventions by government, non-governmental organizations and international agencies. Among the interventions for sustainable land use of Nigeria's dry belts are: afforestation programme, seedling production project, forest reserve development, forest shelterbelt project fuelwood poles and small timber supply project, rural tree planting programme, village woodlot scheme, tannin industrial project, gum Arabic production project and protective plantation of water catchment and dam areas. Others are land reclamation and road side planting, adaptive forest research, second forestry programme, urban forestry, fauna preservation protection and control projects. Others intervention activities are ECWA community based development, Northeast arid zone development programme, agricultural development project, hadejia-Ngure wetlands conservation projects, farm forestry, sand dune fixation, annual tree planting campaign, community awareness and mass mobilization, environmental education and training, and community fish pond. The lessons and limitations of these programmes and projects for sustainable land use in the semi arid and arid areas of Nigeria were explored in the paper.</v>
      </c>
      <c r="J1071" s="41">
        <f>IF(ISNUMBER(SEARCH("Yes",'2_all_summary'!$H1070)),IF(ISNUMBER(SEARCH("Yes",'2_all_summary'!F1070)),1,2),IF(ISNUMBER(SEARCH("No",'2_all_summary'!F1070)),4,3))</f>
        <v>4</v>
      </c>
    </row>
    <row r="1072" spans="7:10" x14ac:dyDescent="0.3">
      <c r="G1072" s="41"/>
      <c r="H1072" s="41" t="str">
        <f>'2_all_summary'!D1071</f>
        <v>Community based fishery management within the Menai bay conservation area: A survey of the resource user</v>
      </c>
      <c r="I1072" s="41" t="str">
        <f>'2_all_summary'!E1071</f>
        <v>Management strategies are challenging to implement in Zanzibar's fisheries because the local people depend upon these resources for basic subsistence. This difficulty epitomizes the vital need for sustainable management: the more people need a fishery, the harder it is to limit fishing to allow regeneration. Comparing fisheries management strategies in two coastal villages in Unguja, the largest island of Zanzibar, Tanzania, this paper confirms the results of existing scholarship that communitybased strategies provide the most promising solutions to this challenge. Interviews with officials from the Department of Fisheries and Marine Resources, Village Fishermen Committees, and 51 fishermen in the villages of Kizimkazi Dimbani and Jambiani reveal the efficacy of strategies where local fishermen are centrally involved. The fishermen interviews reveal ignorance of existing fishing regulations and a lack of enforcement while fishermen at both sites noted that many illegal methods of fishing are still in use and expressed concern that such methods damage fish stocks. The Village Fishermen Committees, a recently implemented community-based initiative, are well attended by fishermen, and constitute a management strength that this paper concludes should be the foundation of future policy. To be successful, these committees need additional educational and financial resources. Â© 2015 Elsevier Ltd.</v>
      </c>
      <c r="J1072" s="41">
        <f>IF(ISNUMBER(SEARCH("Yes",'2_all_summary'!$H1071)),IF(ISNUMBER(SEARCH("Yes",'2_all_summary'!F1071)),1,2),IF(ISNUMBER(SEARCH("No",'2_all_summary'!F1071)),4,3))</f>
        <v>4</v>
      </c>
    </row>
    <row r="1073" spans="7:10" x14ac:dyDescent="0.3">
      <c r="G1073" s="41"/>
      <c r="H1073" s="41" t="str">
        <f>'2_all_summary'!D1072</f>
        <v>Conservation of a river for biodiversity and ecosystem services: the case of the Halda â€“ the unique river of Chittagong, Bangladesh</v>
      </c>
      <c r="I1073" s="41" t="str">
        <f>'2_all_summary'!E1072</f>
        <v>The Halda is the only tidal freshwater river in the world where major Indian carps spawn naturally. The river also serves as a source of drinking and irrigation water, a fishing ground and a means of water transportation. We investigated the biodiversity and ecosystem services of the Halda in the context of the conservation of this river in cooperation with river-dependent community and challenges thereof. The primary and secondary field data have been collected from relevant government and non-governmental organizations using both structured and semi-structured questionnaires. According to our calculations, the total economic worth of benefits derived from provisioning services of the Halda was approximately BDT (Bangladesh Taka) 1753 million. Irrigation and drinking water were the major contributors with BDT 1333 and 122 million, respectively. Carp spawning has lower primary economic worth (BDT 10 million) but it has a much bigger impact, as it supplies fish fries to the whole country. The river supports temporary and permanent livelihood for egg and fry collectors (approximately 2000), fishermen (approximately 350), boatmen (approximately 250), boat building and mending (approximately 150), sand quarrying (approximately 760), which creates a cumulative worth of BDT 283 million. The sustained flow of provisioning service from the Halda explains the willingness to contribute money (54 million) and time (average 6.6 hours/month) by local communities for conserving this river. Half of the respondents, though illiterate, have shown genuine concern about the future of the river. The sustainable flow of services and enhancement in their economic output require conservation and scientific management of the Halda. The community willingness and its dependence, as unearthed by our research, provides compelling ground for community-based conservation and management of the river. Future conservation projects and management plans for this river should involve local communities to avail their willingness to conserve this river while sustaining their livelihood through enhancement of economic output from it. Â© 2015 International Association for Hydro-Environment Engineering and Research.</v>
      </c>
      <c r="J1073" s="41">
        <f>IF(ISNUMBER(SEARCH("Yes",'2_all_summary'!$H1072)),IF(ISNUMBER(SEARCH("Yes",'2_all_summary'!F1072)),1,2),IF(ISNUMBER(SEARCH("No",'2_all_summary'!F1072)),4,3))</f>
        <v>4</v>
      </c>
    </row>
    <row r="1074" spans="7:10" x14ac:dyDescent="0.3">
      <c r="G1074" s="41"/>
      <c r="H1074" s="41" t="str">
        <f>'2_all_summary'!D1073</f>
        <v>First trial of wild juvenile collection of tropical sea cucumbers from settling larvae, using coconut fibre from waste husks in Solomon Islands: A new conservation tool</v>
      </c>
      <c r="I1074" s="41" t="str">
        <f>'2_all_summary'!E1073</f>
        <v>Wild juvenile collection (WJC) from settling larvae has been reported for two temperate holothurians (Apostichopus japonicus and Apostichopus californicus), mainly for the objective of restocking, but its applicability to tropical holothurians is unknown. This study, for the first time, tested the applicability of WJC for tropical sea cucumbers. First, hatchery-produced larvae of peanutfish (Stichopus horrens) before settlement were introduced in a tank in which bundles of coconut fibre, rolled mesh bags, and oyster shells were suspended to identify the most suitable settlement material. The results showed that the coconut fibre and mesh bags collected more settling larvae than the oyster shells. Second, 25 collectors were installed for 3Â months in the field in Nggela, Solomon Islands. The newly designed simple collector comprised between two and four net bags filled with coconut fibre, which were tied to a rope vertically moored between a concrete block anchor and polyethylene terephthalate (PET) bottle floats. A total of 14 juvenile holothurians were collected, including StichopusÂ cf.Â horrens, stonefish (Actinopyga lecanora), kingfish (Synapta maculata), and five unidentified species. It is characteristic of tropical WJC that diverse species can be collected simultaneously (including rare, non-culturable species), which is advantageous over hatchery production for restocking purposes. The total yield corresponded to approximately 1% of the total abundance of the ambient holothurian community, demonstrating potential for restocking, considering the ease of the extension and repetition of the trials. Collection in the inner bay areas was successful, whereas rough weather physically damaged the collectors in areas open to the ocean. These results show that WJC is a viable option for tropical holothurians. Thus, the use of the low-cost, simple collectors using coconut fibre could be a new conservation measure for endangered holothurian resources, and are manageable by local communities. Â© 2022 John Wiley &amp; Sons Ltd.</v>
      </c>
      <c r="J1074" s="41">
        <f>IF(ISNUMBER(SEARCH("Yes",'2_all_summary'!$H1073)),IF(ISNUMBER(SEARCH("Yes",'2_all_summary'!F1073)),1,2),IF(ISNUMBER(SEARCH("No",'2_all_summary'!F1073)),4,3))</f>
        <v>4</v>
      </c>
    </row>
    <row r="1075" spans="7:10" x14ac:dyDescent="0.3">
      <c r="G1075" s="41"/>
      <c r="H1075" s="41" t="str">
        <f>'2_all_summary'!D1074</f>
        <v>Fisheries management of san salvador island, philippines: A shared responsibility</v>
      </c>
      <c r="I1075" s="41" t="str">
        <f>'2_all_summary'!E1074</f>
        <v>The authors discuss how the fisher community and the government shared responsibility over time for regenerating and conserving fishery resources in San Salvador Island, Philippines, and rose above the obstacles associated with a de facto open access fishery. The article highlights the creation, management, and impact on ecosystem health, both natural and human, of a marine reserve and sanctuary. It examines key events and arrangements during three distinct phases: pre-project (before 1989), project phase (1989-1993), and post-project (1994-1998). Â© 1999 Taylor and Francis Group, LLC.</v>
      </c>
      <c r="J1075" s="41">
        <f>IF(ISNUMBER(SEARCH("Yes",'2_all_summary'!$H1074)),IF(ISNUMBER(SEARCH("Yes",'2_all_summary'!F1074)),1,2),IF(ISNUMBER(SEARCH("No",'2_all_summary'!F1074)),4,3))</f>
        <v>4</v>
      </c>
    </row>
    <row r="1076" spans="7:10" x14ac:dyDescent="0.3">
      <c r="G1076" s="41"/>
      <c r="H1076" s="41" t="str">
        <f>'2_all_summary'!D1075</f>
        <v>Do fishers need to diversify their source of income? A special reference in vulnerable fishers of cilacap waters, Indonesia</v>
      </c>
      <c r="I1076" s="41" t="str">
        <f>'2_all_summary'!E1075</f>
        <v>The purpose of this study is to analyze the effects of the variables of age, education, catch, and the number of family dependents, both together and separately, in diversified business activities of small-scale fishers in Cilacap. The study also aims to analyze the differences between the household incomes of the fishers who only fishing and the fishers who do diversification (processing). The used sampling method is simple random sampling. The total number of respondents = 60. In total, 41 respondents are fishers who simply live from fishing and 19 respondents are fishers who fish and perform diversification. The research used the analytic method called logistic regression. Based on the results of the logistic regression, we concluded that the variables of age, education, catch, and the number of family dependents together and separately result in a significantly positive sign toward the diversification of fishing. Fishers are still highly dependent on the catches of local fish stocks, with the contribution of utilization up to 68% of annual income. Fishers who choose to not diversify are mostly less educated, are not at a productive age, catch very little and have a small number of family dependents. It becomes necessary to strengthen institutional fishers and fisheries management resources/community-based co-management. To enhance the role of local institutions, priority programs should be implemented that provide training towards fish processing business diversification and form a joint venture for fisherâ€™s wivesâ€™ groups. Â© 2018, BIOFLUX SRL. All rights reserved.</v>
      </c>
      <c r="J1076" s="41">
        <f>IF(ISNUMBER(SEARCH("Yes",'2_all_summary'!$H1075)),IF(ISNUMBER(SEARCH("Yes",'2_all_summary'!F1075)),1,2),IF(ISNUMBER(SEARCH("No",'2_all_summary'!F1075)),4,3))</f>
        <v>4</v>
      </c>
    </row>
    <row r="1077" spans="7:10" x14ac:dyDescent="0.3">
      <c r="G1077" s="41"/>
      <c r="H1077" s="41" t="str">
        <f>'2_all_summary'!D1076</f>
        <v>International Conference on Adaptive Management of Ecosystems: The Knowledge Systems of Societies for Adaptation and Mitigation of Impacts of Climate Change, 2011</v>
      </c>
      <c r="I1077" s="41" t="str">
        <f>'2_all_summary'!E1076</f>
        <v>The proceedings contain 41 papers. The special focus in this conference is on Adaptive Management of Ecosystems: The Knowledge Systems of Societies for Adaptation and Mitigation of Impacts of Climate Change. The topics include: Climate change and tomography; rethinking sustainable development in the context of climate change: Self-development, social transformations and planetary realizations; Biofuels utilisation: An attempt to reduce GHGâ€™s and mitigate climate change; impact of forestry products on climate change mitigation in India; climate change impact in cold arid desert of Northâ€“Western Himalaya: Community based adaptations and mitigations; conservation of multipurpose tree species to ensure ecosystem sustainability and farmers livelihood in Indian arid zone; exploring the impacts of climate variability on traditional agricultural practices in the villages of Thar; bt cotton cultivation in Gujarat: Emerging issues and environmental challenges; water conservation in urban areas: A case study of rain water harvesting initiative in Bangalore city; accepting climate change challenges: Gambling with the future or path-finding for long-term sustainability?; mining-induced desiccation of water bodies and consequent impact on traditional economic livelihood: An analytical framework; water pollution impacts on livelihoods: A case study of fishing communities in Tungabhadra sub basin; pollution caused by agricultural waste burning and possible alternate uses of crop stubble: A case study of Punjab; Bioremediation of hexachlorocyclohexane (HCH) pollution at HCH dump sites; habitat characteristics of the critically endangered pigmy hog (Porcula Salvania) of Manas national park and Rajiv Gandhi Orang national park in Assam, northeast india; sustainable land use planning using geospatial technology.</v>
      </c>
      <c r="J1077" s="41">
        <f>IF(ISNUMBER(SEARCH("Yes",'2_all_summary'!$H1076)),IF(ISNUMBER(SEARCH("Yes",'2_all_summary'!F1076)),1,2),IF(ISNUMBER(SEARCH("No",'2_all_summary'!F1076)),4,3))</f>
        <v>4</v>
      </c>
    </row>
    <row r="1078" spans="7:10" x14ac:dyDescent="0.3">
      <c r="G1078" s="41"/>
      <c r="H1078" s="41" t="str">
        <f>'2_all_summary'!D1077</f>
        <v>Strengthening community and stakeholder participation in the implementation of integrated vector management for malaria control in western Kenya: a case study</v>
      </c>
      <c r="I1078" s="41" t="str">
        <f>'2_all_summary'!E1077</f>
        <v>Background: Integrated vector management (IVM) is defined as a rational decision-making process for the optimal use of resources for vector control. The IVM approach is based on the premise that effective control of vectors and the diseases they transmit is not the sole preserve of the health sector. It requires the collaboration and participation of communities and other stakeholders in public and private sectors. Community participation is key to the success of IVM implementation at the local level. Case description: The study was conducted in Nyabondo, a rural area of Kenya where malaria is endemic. The objective of the project was to promote adoption and sustainability of IVM and scale up IVM-related activities as well as increase community participation and partnership in malaria control through outreach, capacity-building and collaboration with other stakeholders in the area. Collaboration was pursued through forging partnership with various government departments and ministries, particularly the fisheries department, ministry of education, ministry of health, forestry department and the social services. In total, 33 community-based organizations working within the area were identified and their role documented. Through distribution of information, education and communication (IEC) materials alone, the project was able to reach 10,670 people using various social mobilization methods, such as convening of sensitization meetingsâ€”dubbed 'mosquito days'â€”mainly spearheaded by primary school pupils. A total of 23 local primary schools participated in creating awareness on malaria prevention and control during the project phase. The collaboration with other departments like fisheries led to stocking of more than 20 fishponds with a total of 18,000 fingerlings in the years 2017 and 2018. Fish ponds provided an opportunity for income generation to the community. In partnership with the county government health department, the project was able to re-train 40 CHVs on IVM and malaria case management in the area. Additionally, 40 fish farmers were re-trained on fish farming as part of income generating activity (IGA) while 10 CBOs made up of 509 members received both eucalyptus and Ocimum kilimandscharicum seedlings that were distributed to four CBOs composed of 152 members. Four primary schools made up of 113 health club members also received eucalyptus seedlings as part of IGA in addition to fish farming. In total, around 20,000 eucalyptus seedlings were distributed to the community as part of IGA initiatives. By the end of 2018, the project was able to reach 25,322 people in the community during its two-year advocacy and social mobilization initiatives. Conclusion: Through advocacy and social mobilization, the IVM strategy improved inter-sectoral collaboration, enhanced capacity building and community participation. However, more IVM related activities are needed to effectively mobilize available resources and increase community participation in malaria control. Â© 2021, The Author(s).</v>
      </c>
      <c r="J1078" s="41">
        <f>IF(ISNUMBER(SEARCH("Yes",'2_all_summary'!$H1077)),IF(ISNUMBER(SEARCH("Yes",'2_all_summary'!F1077)),1,2),IF(ISNUMBER(SEARCH("No",'2_all_summary'!F1077)),4,3))</f>
        <v>4</v>
      </c>
    </row>
    <row r="1079" spans="7:10" x14ac:dyDescent="0.3">
      <c r="G1079" s="41"/>
      <c r="H1079" s="41" t="str">
        <f>'2_all_summary'!D1078</f>
        <v>Community-based governance of coastal zone and marine resources in Madagascar</v>
      </c>
      <c r="I1079" s="41" t="str">
        <f>'2_all_summary'!E1078</f>
        <v>On account of the "legal transplant" of French civil law into traditional customary law in Madagascar, the traditional social code generally known as "Dina" has coexisted with the modern law since the pre-colonial era and has conditioned the implementation of such law. The concept and use of Dina has been influenced by that process. This paper illustrates the role of Dina as a mechanism for reconciling modern decentralized and traditional governance of marine resources and the coastal zones in Madagascar. Democratic participation is important for enforcing the regulations governing marine resources and coastal zones. As law should be the will of people themselves, it is therefore necessary to develop legislation in community forum such as through Dina. It is especially critical that regulations be imbued with community aspiration and culture so that the population can respect laws freely. The three cases cited in this paper illustrate the different ways in which Dina may be used depending on the interests of the actors. Integrating the 'legal' and the 'legitimate' is a big challenge. In some cases, this legal mechanism is not successful at protecting local community or fishermen rights. Given the potential for integrated coastal zone management and community-based management, Dina may be strengthened in order to more effectively protect local people's rights. Â© 2006 Elsevier Ltd. All rights reserved.</v>
      </c>
      <c r="J1079" s="41">
        <f>IF(ISNUMBER(SEARCH("Yes",'2_all_summary'!$H1078)),IF(ISNUMBER(SEARCH("Yes",'2_all_summary'!F1078)),1,2),IF(ISNUMBER(SEARCH("No",'2_all_summary'!F1078)),4,3))</f>
        <v>4</v>
      </c>
    </row>
    <row r="1080" spans="7:10" x14ac:dyDescent="0.3">
      <c r="G1080" s="41"/>
      <c r="H1080" s="41" t="str">
        <f>'2_all_summary'!D1079</f>
        <v>The role of local taboos in the management of marine fisheries resources in Tanzania</v>
      </c>
      <c r="I1080" s="41" t="str">
        <f>'2_all_summary'!E1079</f>
        <v>Contemporary government rules for fisheries resources management in developing countries have been challenged for their inadequacy. The search for modern management models for coastal and marine resources could be usefully informed by wealth of traditional knowledge that enabled communities to sustainably live with their environment for centuries or millennia. Local taboos, defined as implicit or explicit social rules prohibiting certain actions, have played an important part in many traditional approaches to resource use. A mixed methods approach was used to investigate how local taboos play a role in the management of fisheries resources in some rural and urban coastal communities of Tanzania. Focus group discussions, key informant interviews, participant observations and questionnaire surveys were used to gather primary data. Data were analyzed both qualitatively and quantitatively. The study identified a number of potential local taboos in the management of fisheries resources and their habitats in coastal Tanzania. While these taboos showed some potential for applications in modern management approaches, a majority of fishers indicated non-compliance to most of them, especially in urban areas. A number of reasons are revealed to have attributed to the non-compliance of these taboos. These findings suggest the prospect for judicious integration of traditional practices with modern strategies, to enhance compliance. More studies on traditional knowledge that has a role in fisheries resources management are recommended, as are biophysical assessments in conjunction with traditional practices to reveal their scientific benefits. Successful community-based fisheries resources management in Tanzania will draw on modern and traditional perspectives. Â© 2017 Elsevier Ltd</v>
      </c>
      <c r="J1080" s="41">
        <f>IF(ISNUMBER(SEARCH("Yes",'2_all_summary'!$H1079)),IF(ISNUMBER(SEARCH("Yes",'2_all_summary'!F1079)),1,2),IF(ISNUMBER(SEARCH("No",'2_all_summary'!F1079)),4,3))</f>
        <v>4</v>
      </c>
    </row>
    <row r="1081" spans="7:10" x14ac:dyDescent="0.3">
      <c r="G1081" s="41"/>
      <c r="H1081" s="41" t="str">
        <f>'2_all_summary'!D1080</f>
        <v>Effects of landscape features on population genetic variation of a tropical stream fish, Stone lapping minnow, Garra cambodgiensis, in the upper Nan River drainage basin, northern Thailand</v>
      </c>
      <c r="I1081" s="41" t="str">
        <f>'2_all_summary'!E1080</f>
        <v>Spatial genetic variation of river-dwelling freshwater fishes is typically affected by the historical and contemporary river landscape as well as life-history traits. Tropical river and stream landscapes have endured extended geological change, shaping the existing pattern of genetic diversity, but were not directly affected by glaciation. Thus, spatial genetic variation of tropical fish populations should look very different from the pattern observed in temperate fish populations. These data are becoming important for designing appropriate management and conservation plans, as these aquatic systems are undergoing intense development and exploitation. This study evaluated the effects of landscape features on population genetic diversity of Garra cambodgiensis, a stream cyprinid, in eight tributary streams in the upper Nan River drainage basin (n=30-100 individuals/location), Nan Province, Thailand. These populations are under intense fishing pressure from local communities. Based on 11 microsatellite loci, we detected moderate genetic diversity within eight population samples (average number of alleles per locusD10.99Â±3.00; allelic richnessD10.12Â±2.44). Allelic richness within samples and stream order of the sampling location were negatively correlated (P &amp;lt; 0:05). We did not detect recent bottleneck events in these populations, but we did detect genetic divergence among populations (Global FST = 0.022, P &amp;lt; 0:01). The Bayesian clustering algorithms (TESS and STRUCTURE) suggested that four to five genetic clusters roughly coincide with sub-basins: (1) headwater streams/main stem of the Nan River, (2) a middle tributary, (3) a southeastern tributary and (4) a southwestern tributary. We observed positive correlation between geographic distance and linearized FST (P &amp;lt; 0:05), and the genetic differentiation pattern can be moderately explained by the contemporary stream network (STREAMTREE analysis, R2 = 0.75). The MEMGENE analysis suggested genetic division between northern (genetic clusters 1 and 2) and southern (clusters 3 and 4) sub-basins. We observed a high degree of genetic admixture in each location, highlighting the importance of natural flooding patterns and possible genetic impacts of supplementary stocking. Insights obtained from this research advance our knowledge of the complexity of a tropical stream system, and guide current conservation and restoration efforts for this species in Thailand. Â© 2018 Jaisuk and Senanan.</v>
      </c>
      <c r="J1081" s="41">
        <f>IF(ISNUMBER(SEARCH("Yes",'2_all_summary'!$H1080)),IF(ISNUMBER(SEARCH("Yes",'2_all_summary'!F1080)),1,2),IF(ISNUMBER(SEARCH("No",'2_all_summary'!F1080)),4,3))</f>
        <v>4</v>
      </c>
    </row>
    <row r="1082" spans="7:10" x14ac:dyDescent="0.3">
      <c r="G1082" s="41"/>
      <c r="H1082" s="41" t="str">
        <f>'2_all_summary'!D1081</f>
        <v>Development of a community-Based approach to opisthorchiasis control</v>
      </c>
      <c r="I1082" s="41" t="str">
        <f>'2_all_summary'!E1081</f>
        <v>A liver fluke, Opisthorchis viverrrini (OV), is the major cause of the high incidence of cholangiocarcinoma in North-eastern Thailand. The prevalence of OV infection remains high in various parts of the country, especially in wetland rural areas where a large proportion of the community work in agriculture and continue the traditional practice of eating raw or uncooked cyprinoid fish products. The national control program seems to have had little impact in many of these areas, and it has been difficult to make precise assessments of the overall effectiveness of the program. Therefore there is a need for a community-based approach to prevent infection with the parasite, ideally involving as many players as possible. Here we document an attempt to assess the best means to prevention on the basis of a community intervention in three villages in north-east Thailand, with participation of representatives of Health Promotion Hospitals of the Ministry of Public Health with dedicated staff, but also school teachers, independent government sponsored village health volunteers, and housewives responsible for cooking and diet selection. An action plan was followed, allowing detailed discussions of practical proposals, their introduction and then repeated reflection and further proposals at the individual village level.</v>
      </c>
      <c r="J1082" s="41">
        <f>IF(ISNUMBER(SEARCH("Yes",'2_all_summary'!$H1081)),IF(ISNUMBER(SEARCH("Yes",'2_all_summary'!F1081)),1,2),IF(ISNUMBER(SEARCH("No",'2_all_summary'!F1081)),4,3))</f>
        <v>4</v>
      </c>
    </row>
    <row r="1083" spans="7:10" x14ac:dyDescent="0.3">
      <c r="G1083" s="41"/>
      <c r="H1083" s="41" t="str">
        <f>'2_all_summary'!D1082</f>
        <v>Socio-economic development of marine ornamental reef fish fishers in eastern Sri Lanka through the lenses of Human Development Index</v>
      </c>
      <c r="I1083" s="41" t="str">
        <f>'2_all_summary'!E1082</f>
        <v>Marine ornamental reef (MOR) fishery in Sri Lanka expanded to the commercial level only after the 1950 s. Although MOR fishery is contributing significantly to the socio-economic development of the country, studies are scarce to assess the socio-economic status of fishers engaged in the fishery. The present study aimed to assess the socio-economic development of MOR fisher communities in the Trincomalee district, which is considered a hotspot for the MOR fishery in Sri Lanka through the lenses of the Human Development Index (HDI). Fisher communities associated with reefs at Sampur, Pulmodai and Kuchchaweli in Trincomalee were comprehensively studied focussing on full-time reef fishers (n = 90). Results indicated that the fisher income was several folds higher than the minimum monthly wage of workers in the country (10,000 LKR, â‰ˆ50 USD). Higher income gained by MOR fishers (30,000â€“300,000 LKR, â‰ˆ150â€“1500 USD) was conspicuously reflected by having high human, physical and health capital, all of which resulted from high financial capital. Income showed slight variations amongst communities based on the species being fished. Consequently, study communities held high Schooling Index (SI), Health System Index (HSI) and Economic index (EI) all of which are modified sub-indices of the common HDI. Human Development Index linked to Ornamental Fisheries (HDIOF) which is the weighted sum of SI, HIS and EI shows a medium level development in the MOR fisher communities at Trincomalee. The present study affirms that HDIOF is a promising indicator to elucidate the socio-economic status of the MOR fisher communities in Sri Lanka. Â© 2022 Elsevier Ltd</v>
      </c>
      <c r="J1083" s="41">
        <f>IF(ISNUMBER(SEARCH("Yes",'2_all_summary'!$H1082)),IF(ISNUMBER(SEARCH("Yes",'2_all_summary'!F1082)),1,2),IF(ISNUMBER(SEARCH("No",'2_all_summary'!F1082)),4,3))</f>
        <v>4</v>
      </c>
    </row>
    <row r="1084" spans="7:10" x14ac:dyDescent="0.3">
      <c r="G1084" s="41"/>
      <c r="H1084" s="41" t="str">
        <f>'2_all_summary'!D1083</f>
        <v>Context and differentiation: Comparative analysis of two community-based fishers' organizations</v>
      </c>
      <c r="I1084" s="41" t="str">
        <f>'2_all_summary'!E1083</f>
        <v>There has evolved, as of late, a strong interest in decentralized modes of governance over fisheries and other marine resources, particularly that of community-based resource management (CBRM). However, analysis of this institutional model is hindered by simplistic, typological depictions of CBRM. We use organizational theory to argue how, within the broad category of CBRM, there exists a rich variation of institutional forms. We illustrate the analysis by showing how two ostensibly similar fishers' organizations in Batangas, Philippines, differ in important ways and, furthermore, how these differences respond to particular challenges and opportunities found in their respective contexts. We also discuss implications of this research for program evaluation. Â© 2006 Elsevier Ltd. All rights reserved.</v>
      </c>
      <c r="J1084" s="41">
        <f>IF(ISNUMBER(SEARCH("Yes",'2_all_summary'!$H1083)),IF(ISNUMBER(SEARCH("Yes",'2_all_summary'!F1083)),1,2),IF(ISNUMBER(SEARCH("No",'2_all_summary'!F1083)),4,3))</f>
        <v>4</v>
      </c>
    </row>
    <row r="1085" spans="7:10" x14ac:dyDescent="0.3">
      <c r="G1085" s="41"/>
      <c r="H1085" s="41" t="str">
        <f>'2_all_summary'!D1084</f>
        <v>The Coral, Solomon and Bismarck Seas Region</v>
      </c>
      <c r="I1085" s="41" t="str">
        <f>'2_all_summary'!E1084</f>
        <v>The Coral, Solomon, and Bismarck Seas lie in the western equatorial Pacific, bounded by Australia, New Caledonia, Vanuatu, the Solomon Islands and Papua New Guinea (PNG). PNG and the Solomon Islands are the coastal countries discussed. North-south migration of the Inter-Tropical Convergence Zone brings about alternating Trade Wind and monsoon conditions. The South Equatorial Current (SEC) drives the major ocean circulation. The region's major land mass is mainland Papua New Guinea (PNG). All remaining land is grouped into archipelagos. Major coastal ecosystems are coral reefs, mangroves, seagrass beds, soft estuary and lagoon bottoms, inland saltwater lagoons, and freshwater coastal wetlands. The biodiversity of these coastal ecosystems i of global significance in extent and diversity and, overall, their condition is generally good. Little of the baseline knowledge needed to monitor trends and to assess environmental change is available, and the level of research and survey is very low. Through the open seas of the region are characterised by low primary production, it is likely that upwelling and turbulent mixing around reefs and islands results in localised areas of high primary productivity. The region's large pelagic tuna resource is being exploited by both PNG and the Solomon Islands. Both receive support in this from the South Pacific Forum Fisheries Agency (FFA). The majority of the population of the countries of the region (about 1.4 million) lives along the 22,400 km coastline. Port Moresby is the largest urban population (250,000). Urban centres are characterised by inadequate provision for treatment and disposal of human and industrial wastes, localised overfishing, coastline disturbances arising from land sediment discharge, and from poorly designed and positioned engineering structures, and chronic low-level pollution. Outside urban areas the level of material development is very low and most people live a mixed subsistence and artisanal lifestyle. While traditional agriculture is the main source of food and livelihood there is a high degree of dependence upon coastal fisheries for both subsistence and income. Few coastal villagers are solely farmer or fisher. Local fisheries are diverse and, apart from the wide range of finfish and invertebrates taken for food, there is an export trade in sea cucumbers (to produce beche-de-mer), molluscs (for mother-of-pearl), and a few high-value food species. Not only are these stocks inherently difficult to manage but coastal fisheries management capacity in the countries of the region is very low. Over-exploitation is common. Recently, a trade in live reef food fish for export has emerged. Characterised by a quick depletion of stocks, and the use of toxic substances for stunning fish, it is considered to be a significant threat to the sustainability of coastal marine resources and to coral reef ecosystems. Land-slips and their sediment plumes in nearby coastal waters are a natural feature of the dynamic landscape. Where land is disturbed by logging and agriculture, additional sediment stress on aquatic ecosystems is superimposed on this natural background stress. Poor logging practices are effecting major changes in the nature of the land and the ecosystems from which freshwater enters the sea. Sediment loads are increased, stressing coral reefs and seagrass beds. This is accompanied by increases in the amount of freshwater runoff, adding further stress. Domestic sewage is the most important source of point-source pollution, not only in urban areas but sometimes in rural lagoons. The low level of industrial development has precluded widespread industrial pollution but localised pollution from mines, breweries, food and agricultural processing plants, and probably other industries has occurred. There is no systematic water quality, biological, or public health monitoring of coastal waters. Though both countries in the region have a legislative and administrative base for environmental and resource management, effective implementation is compromised by a lack of political will and weak-and declining-capacity in the management agencies. Increased attention is being paid to the promotion and support of community-based approaches that incorporate elements of traditional land and sea tenure systems and management practices.</v>
      </c>
      <c r="J1085" s="41">
        <f>IF(ISNUMBER(SEARCH("Yes",'2_all_summary'!$H1084)),IF(ISNUMBER(SEARCH("Yes",'2_all_summary'!F1084)),1,2),IF(ISNUMBER(SEARCH("No",'2_all_summary'!F1084)),4,3))</f>
        <v>4</v>
      </c>
    </row>
    <row r="1086" spans="7:10" x14ac:dyDescent="0.3">
      <c r="G1086" s="41"/>
      <c r="H1086" s="41" t="str">
        <f>'2_all_summary'!D1085</f>
        <v>Ecosystem services approach for community-based ecotourism: towards an equitable and sustainable blue economy</v>
      </c>
      <c r="I1086" s="41" t="str">
        <f>'2_all_summary'!E1085</f>
        <v>This paper examines the role of community-based ecotourism within the developing market dynamics of the blue economy. The blue economy has become synonymous with generating wealth from ocean-related activities while protecting and supporting marine ecosystems. For remote coastal communities and Small Island Developing States, local economic development is a challenging balance between protecting marine biodiversity and maintaining sustainable and direct access to ecosystem services. In this paper, we present results of a study in the coastal region of South Sulawesi Province, Indonesia in the Coral Triangle. The paper illustrates that community-based ecotourism supports sustainable use of marine resources and offers an entry point for low-resource coastal communities to take part in the blue economy. Complementary livelihood pathways that enhance primary income and support ecosystem services play a key role. Study findings show that three key areas where multilateral support is most needed for communities with ecotourism aspirations are: waste management, hospitality skills, and market access. From these findings, we present a model for community-based ecotourism in the blue economy. The model demonstrates important interactions between community, the local economy, and coastal ecosystems, and the important role community-based ecotourism plays in creating effective mechanisms for preserving natural and cultural heritage. Â© 2020, Â© 2020 Informa UK Limited, trading as Taylor &amp; Francis Group.</v>
      </c>
      <c r="J1086" s="41">
        <f>IF(ISNUMBER(SEARCH("Yes",'2_all_summary'!$H1085)),IF(ISNUMBER(SEARCH("Yes",'2_all_summary'!F1085)),1,2),IF(ISNUMBER(SEARCH("No",'2_all_summary'!F1085)),4,3))</f>
        <v>4</v>
      </c>
    </row>
    <row r="1087" spans="7:10" x14ac:dyDescent="0.3">
      <c r="G1087" s="41"/>
      <c r="H1087" s="41" t="str">
        <f>'2_all_summary'!D1086</f>
        <v>Governance assessment of small-scale inland fishing: The case of Lake Itezhi-Tezhi, Zambia</v>
      </c>
      <c r="I1087" s="41" t="str">
        <f>'2_all_summary'!E1086</f>
        <v>The small-scale fishing sector in sub-Saharan Africa is experiencing multiple challenges, mainly related to various governance issues. This study assessed the governance approach at a small-scale Lake Itezhi-Tezhi fishery, Zambia and how it relates to sustainable fishing. Data were collected through a mixed-methods approach. The governance approach was assessed by legitimacy criterion. The study revealed that there was no co-management in place but a dual governance approachâ€”fishing community-based approach and central government-controlled approach. Both were ineffective, mainly due to lack of adherence to the legislation for local community participation in fisheries governance and an inadequate policy framework to guide the governance process. Also, the governance approaches lacked legitimacy with stakeholders. As such, unsustainable fishing practices had continued. To move towards sustainable fishing at the fishery, the study suggested the following measures: active stakeholders' collaboration and engagement with the government for prompt implementation of legislation that promotes active local fishers' participation; establishment of an appropriate fisheries policy; and ultimately, a transformation of the current governance approach into a legitimate co-management governance approach. These suggested recommendations might be useful to other African small-scale inland fisheries with similar governance challenges, and also towards meeting Sustainable Development Goal 14 on sustainable fishing. Â© 2020 United Nations</v>
      </c>
      <c r="J1087" s="41">
        <f>IF(ISNUMBER(SEARCH("Yes",'2_all_summary'!$H1086)),IF(ISNUMBER(SEARCH("Yes",'2_all_summary'!F1086)),1,2),IF(ISNUMBER(SEARCH("No",'2_all_summary'!F1086)),4,3))</f>
        <v>4</v>
      </c>
    </row>
    <row r="1088" spans="7:10" x14ac:dyDescent="0.3">
      <c r="G1088" s="41"/>
      <c r="H1088" s="41" t="str">
        <f>'2_all_summary'!D1087</f>
        <v>Changing boundaries and institutions in environmental governance: Perspectives on sector management of the Northeast US groundfish fishery</v>
      </c>
      <c r="I1088" s="41" t="str">
        <f>'2_all_summary'!E1087</f>
        <v>Management through and by sectors has emerged as the primary mechanism for managing the Multispecies Groundfish Fishery in the Northeast United States. Sectors are cooperative associations of fishermen that in theory can pursue their own community-based goals but that in practice have tended to operate more like individual quotas. Based on interviews with groundfish sector managers, this paper examines the emergence of sectors as a new institutional form in the Northeast, and the rapid reorganization of the industry that has occurred in the wake of sectors. Some sectors have depended on existing relationships, particularly in sectors based on common ports, ethnicity, or kinship. But sectors also call on new sets of relationships and roles, such as the role of sector managers as important new bridges or "boundary agents" between government and industry. This paper reviews the differences and commonalities in the goals and objectives of different sector groups, the challenges and opportunities fishermen have faced adapting to the sector system in the context of reduced allocations, as well as the changing importance of different institutional forms in the management of the fishery. The sector system has been an experiment in decentralized and collaborative management, but in a context of increasingly privatized resources, rendering challenges and opportunities to fishermen in a rapidly changing socio-ecological environment. Â© 2014 Olson and Pinto da Silva.</v>
      </c>
      <c r="J1088" s="41">
        <f>IF(ISNUMBER(SEARCH("Yes",'2_all_summary'!$H1087)),IF(ISNUMBER(SEARCH("Yes",'2_all_summary'!F1087)),1,2),IF(ISNUMBER(SEARCH("No",'2_all_summary'!F1087)),4,3))</f>
        <v>4</v>
      </c>
    </row>
    <row r="1089" spans="7:10" x14ac:dyDescent="0.3">
      <c r="G1089" s="41"/>
      <c r="H1089" s="41" t="str">
        <f>'2_all_summary'!D1088</f>
        <v>A Socialâ€“Ecological Systems Approach to Assessing Conservation and Fisheries Outcomes in Fijian Locally Managed Marine Areas</v>
      </c>
      <c r="I1089" s="41" t="str">
        <f>'2_all_summary'!E1088</f>
        <v>Locally managed marine areas (LMMAs) are often recommended as a strategy to achieve conservation and fisheries management, though few studies have evaluated their performance against these objectives. We assessed the effectiveness of eight periodically harvested closures (PHCs), the most common form of management within Fijian LMMAs, focusing on two outcomes: protection of resource units and biodiversity conservation. Of the eight PHCs, only one provided biodiversity benefits, whereas three were moderately successful in protecting resource units (targeted fish biomass). Protection of resource units was more likely when PHCs were harvested less frequently, less recently, and when total fish biomass in open areas was lower. Our findings further suggest that monitoring, enforcement, and clearly defined boundaries are critical, less frequent harvesting regimes are advised, and culturally appropriate management incentives are needed. Although PHCs have some potential to protect resource units, they are not recommended as a single strategy for broad-scale biodiversity conservation. Â© 2017 Taylor &amp; Francis.</v>
      </c>
      <c r="J1089" s="41">
        <f>IF(ISNUMBER(SEARCH("Yes",'2_all_summary'!$H1088)),IF(ISNUMBER(SEARCH("Yes",'2_all_summary'!F1088)),1,2),IF(ISNUMBER(SEARCH("No",'2_all_summary'!F1088)),4,3))</f>
        <v>1</v>
      </c>
    </row>
    <row r="1090" spans="7:10" x14ac:dyDescent="0.3">
      <c r="G1090" s="41"/>
      <c r="H1090" s="41" t="str">
        <f>'2_all_summary'!D1089</f>
        <v>Species Diversity, Growth, Status, and Biovolume of Taia River Riparian Forest in Southern Sierra Leone: Implications for Community-Based Conservation</v>
      </c>
      <c r="I1090" s="41" t="str">
        <f>'2_all_summary'!E1089</f>
        <v>Riparian forest inventory is essential in understanding the floristic biodiversity and provides necessary information on the growth trend and status of plant diversity along forest ecosystem, especially the riparian forests. This study was undertaken to assess the species diversity, growth status, and bio-volume of Taia riparian forest for community-based conservation intervention. In this study, we enumerated 602 individual trees, which comprised 49 species that belong to 37 genera in 25 families. In total, 14 rectangular plots of dimension 20 Ã— 50 m2 were demarcated. All trees species within the sampled plots having diameter at breast height [Dbh] â‰¥7 cm were identified and height measured using the Haga altimeter, girth and measuring tape to determine the growth status. The result shows that 83% of the trees enumerated have [Dbh] that range from 7 to 30 cm, whereas 17% had [Dbh] greater than 30 cm. Funtumia africana and Trichilia heudelotii were the dominant species in almost all aspects in the study area. Meliaceae, Apocynaceae, and Mimosaceae were the dominant families with the highest species. The Shannon diversity index was 3.094, whereas the Simpson and Evenness diversity was 0.9303 and 0.4502, respectively. Other diversity indices estimated were Margalef 7.544, Equitability 0.7949, and Fisher_alpha 12.77. The overall biovolume was 283.05 m,3 with a total basal cover of 12.54 m2. Height and [Dbh] were not significantly correlated with the biovolume. Biotic pressure such as fuelwood collection, unsustainable charcoal production, pole harvesting, bushfires, and other traditional and cultural functions contributes greatly to the exploitation of the riparian forest. Therefore, urgent strategic conservation and protection measures should be adopted to prevent further degradation of forest ecosystems along river banks in the district and other ecologies in Sierra Leone. Â© 2020 Moses Fayiah et al.</v>
      </c>
      <c r="J1090" s="41">
        <f>IF(ISNUMBER(SEARCH("Yes",'2_all_summary'!$H1089)),IF(ISNUMBER(SEARCH("Yes",'2_all_summary'!F1089)),1,2),IF(ISNUMBER(SEARCH("No",'2_all_summary'!F1089)),4,3))</f>
        <v>4</v>
      </c>
    </row>
    <row r="1091" spans="7:10" x14ac:dyDescent="0.3">
      <c r="G1091" s="41"/>
      <c r="H1091" s="41" t="str">
        <f>'2_all_summary'!D1090</f>
        <v>Arapaima co-management through the lens of the Protected Areas Assets Framework</v>
      </c>
      <c r="I1091" s="41" t="str">
        <f>'2_all_summary'!E1090</f>
        <v>An extensive network of Protected Areas (PA) has been established across the Brazilian Amazon, but this PA system still suffers from a shortage of funding resources and environmental managers. New conservation strategies that successfully align social aspirations with biodiversity conservation are therefore imperative. Although approaches exist that demonstrate the value of biodiversity conservation for society and the local/national economy, these do not always manage to capture intrinsic values or local perspectives on natural resource conservation, and this can generate limitations in the use of these approaches as conservation tools. Here, we assessed the case of arapaima (Arapaima spp.) co-management, a well-consolidated community-based conservation initiative, through the lens of the Protected Areas Asset Framework (PAAF) to investigate the material and immaterial value of PA assets. Arapaima was clearly recognized as a key biophysical natural asset by local communities, with a significant role in terms of food, cultural, economic and conservation importance, in addition to its status as an iconic and emblematic species. This study reinforces the potential of the PAAF to identify the diverse range of values associated with PAs. Our results also encourage wider support to strengthen collaborative sustainable natural resource management programmes such as arapaima co-management, which is achieving remarkable social and ecological outcomes in rural Amazonia. Â© 2022 Elsevier GmbH</v>
      </c>
      <c r="J1091" s="41">
        <f>IF(ISNUMBER(SEARCH("Yes",'2_all_summary'!$H1090)),IF(ISNUMBER(SEARCH("Yes",'2_all_summary'!F1090)),1,2),IF(ISNUMBER(SEARCH("No",'2_all_summary'!F1090)),4,3))</f>
        <v>4</v>
      </c>
    </row>
    <row r="1092" spans="7:10" x14ac:dyDescent="0.3">
      <c r="G1092" s="41"/>
      <c r="H1092" s="41" t="str">
        <f>'2_all_summary'!D1091</f>
        <v>Facing limits in oceanic fisheries: Part II: The social consequences</v>
      </c>
      <c r="I1092" s="41" t="str">
        <f>'2_all_summary'!E1091</f>
        <v>Research from the United Nations Food and Agriculture Organization and fishery scientists indicates that the wild catch of fish and other marine life from the oceans will not be able to increase significantly in the future, except through rehabilitation and better management of stocks. Despite the limited potential for bigger catches, fishing fleets have expanded rapidly in recent decades under government subsidies. Fishers now have approximately twice the capacity necessary to make the annual catch from the oceans. The juxtaposition of natural limits and overinvestment has created a crisis situation for the world's fishers, fishing communities, and traditional fishing cultures. Part I of this article (Natural Resources Forum, November 1994) discussed policy responses at the national and international level. How policy makers respond to the overextension of the marine fishing industry will determine the extent of job loss, hunger and dislocation that will result. Part II examines the social aspects of the world's fishing industry, including the demography of fishers, utilization of fisheries products, the relative social contribution of aquaculture and policy responses to overcapacity. Policy makers could enhance the social benefits of marine fisheries â€“ both jobs and food â€“ through a combination of government oversight and communityâ€based management. 1995 United Nations</v>
      </c>
      <c r="J1092" s="41">
        <f>IF(ISNUMBER(SEARCH("Yes",'2_all_summary'!$H1091)),IF(ISNUMBER(SEARCH("Yes",'2_all_summary'!F1091)),1,2),IF(ISNUMBER(SEARCH("No",'2_all_summary'!F1091)),4,3))</f>
        <v>4</v>
      </c>
    </row>
    <row r="1093" spans="7:10" x14ac:dyDescent="0.3">
      <c r="G1093" s="41"/>
      <c r="H1093" s="41" t="str">
        <f>'2_all_summary'!D1092</f>
        <v>Biophysical indicators and Indigenous and Local Knowledge reveal climatic and ecological shifts with implications for Arctic Char fisheries</v>
      </c>
      <c r="I1093" s="41" t="str">
        <f>'2_all_summary'!E1092</f>
        <v>Managing Arctic marine resources to be resilient to environmental changes requires knowledge of how climate change is affecting marine food webs and fisheries. Changes to fishery resources will have major implications for coastal Indigenous communities whose livelihoods, health, and cultures are strongly connected to fisheries. Understanding these broad social-ecological changes requires a transdisciplinary approach bringing together contrasting and complementary disciplines and ways of knowing. Here, we examine climatic proxies, ecological, and fishery indicators (stable isotopes, fish condition, and lipid content), and interviews with Inuit fishers to assess how marine ecosystem changes have influenced Arctic Char (Salvelinus alpinus) ecology and fisheries over a 30-year time period (1987â€“2016) in the Kitikmeot region of the Canadian Arctic. Inuit fishers reported several observations of environmental changes, including longer ice-free seasons, warmer ocean temperatures, and the arrival of new marine species. Biophysical data revealed important changes toward earlier dates of ice breakup (&gt;12 days in some areas) and a shift in isotopic niche reflecting a changing Arctic Char diet, with increased contribution of pelagic carbon and higher trophic level prey. Fish condition was improved in years with earlier ice breakup, as observed by both Inuit fishers and biophysical indicators, while lipid content increased through time, suggesting that longer ice-free seasons may have a positive effect on Arctic Char quality as reflected by both fish condition and lipid content. Long-term impacts of continuing climate change, however, such as the northward expansion of boreal species and increasing ocean temperatures, could have negative effects on fisheries (e.g., physiological impairment in fish if temperatures exceed their thermal range). Continuous community-based monitoring that directly informs fisheries management could help communities and managers adaptively, and sustainably, manage in the face of multiple interacting changes in Arctic marine systems. Â© 2022 The Authors</v>
      </c>
      <c r="J1093" s="41">
        <f>IF(ISNUMBER(SEARCH("Yes",'2_all_summary'!$H1092)),IF(ISNUMBER(SEARCH("Yes",'2_all_summary'!F1092)),1,2),IF(ISNUMBER(SEARCH("No",'2_all_summary'!F1092)),4,3))</f>
        <v>4</v>
      </c>
    </row>
    <row r="1094" spans="7:10" x14ac:dyDescent="0.3">
      <c r="G1094" s="41"/>
      <c r="H1094" s="41" t="str">
        <f>'2_all_summary'!D1093</f>
        <v>Mangrove dependency and the livelihoods of coastal communities in Thailand</v>
      </c>
      <c r="I1094" s="41" t="str">
        <f>'2_all_summary'!E1093</f>
        <v>From 1961 to 1996, Thailand lost 50-60% of its mangrove forests, mainly because of conversion to shrimp aquaculture. The speed and scale of deforestation have affected many coastal communities. This chapter highlights the importance of mangroves to four case study villages. Households depend directly on mangrove forests for fish and wood collection and/or benefit indirectly from the mangroves' support to coastal fisheries. Mangrove loss therefore affects the decision of households to look for outside employment. In response to deforestation, female household members allocate more hours to employment relative to mangrove-dependent activities, whereas males allocate fewer hours to outside work. Awareness of community conservation efforts and of the environmental damage imposed by shrimp farms also motivates households to participate in replanting activities. Efforts to control mangrove deforestation and promote community-based management of remaining mangrove forests, as well as replanting, would help to mitigate some of the worst impacts on coastal villages. By developing institutions to support local community management, the government of Thailand could help avoid excessive mangrove deforestation and conflicts over uses. Such a framework could also provide important lessons in coastal resource management for other countries in South-east Asia and elsewhere. Â© CAB International 2006.</v>
      </c>
      <c r="J1094" s="41">
        <f>IF(ISNUMBER(SEARCH("Yes",'2_all_summary'!$H1093)),IF(ISNUMBER(SEARCH("Yes",'2_all_summary'!F1093)),1,2),IF(ISNUMBER(SEARCH("No",'2_all_summary'!F1093)),4,3))</f>
        <v>4</v>
      </c>
    </row>
    <row r="1095" spans="7:10" x14ac:dyDescent="0.3">
      <c r="G1095" s="41"/>
      <c r="H1095" s="41" t="str">
        <f>'2_all_summary'!D1094</f>
        <v>Everything in the water column is connected: Traditional ecological knowledge of floodplain fishers of Bangladesh</v>
      </c>
      <c r="I1095" s="41" t="str">
        <f>'2_all_summary'!E1094</f>
        <v>With ongoing resource depletion and environmental degradation in the floodplains of Bangladesh, there is a clear need to include insights from traditional ecological knowledge (TEK) in developing and implementing plans for sustainable natural resource management. The knowledge, skills, and practices related to fishing in the floodplains of Bangladesh are almost exclusively a product of the local fishers' TEK. As fishers are deeply integrated with their landscapes, they develop and refine their ecological knowledge through multi-generational sharing of experience of and knowledge about fishing and socio-cultural learnings. This study documents the knowledge of floodplain fishers of Bangladesh and examines their decision-making about harvesting as a process based on heuristic rules developed through years of curiosity experimentation, adaptive learning, and empirical and inductive reasonings. Using a participatory ethnographic approach, ten major categories of TEK systems are examined: Ethno-topography of floodplains, ethno-taxonomy and aquatic productivity, diurnal and nocturnal variation patterns of fish behavior, birds and other animals, actions for aggregating fish in leased waterbodies, importance of aquatic vegetation for growth and conservation of floodplain fisheries, breeding biology tuned to complex hydrological cycles, fishers' perception of fish ulcerative syndrome, landlocked Hilsa fish from the Hakaluki haor, and fishers' views on biodiversity. This research explores the cognitive mechanisms behind fishers' decision-making about harvesting. Experienced fishers argue that if the important mother fishery sites are protected and managed through community-based institutions, floodplains of the country would benefit immensely in terms of production and biodiversity conservation. Â© 2018 Society of Ethnobiology. All rights reserved.</v>
      </c>
      <c r="J1095" s="41">
        <f>IF(ISNUMBER(SEARCH("Yes",'2_all_summary'!$H1094)),IF(ISNUMBER(SEARCH("Yes",'2_all_summary'!F1094)),1,2),IF(ISNUMBER(SEARCH("No",'2_all_summary'!F1094)),4,3))</f>
        <v>4</v>
      </c>
    </row>
    <row r="1096" spans="7:10" x14ac:dyDescent="0.3">
      <c r="G1096" s="41"/>
      <c r="H1096" s="41" t="str">
        <f>'2_all_summary'!D1095</f>
        <v>Implementing participatory monitoring in river management: The role of stakeholdersâ€™ perspectives and incentives</v>
      </c>
      <c r="I1096" s="41" t="str">
        <f>'2_all_summary'!E1095</f>
        <v>Involving local stakeholders in monitoring has the potential to stimulate learning and improve management responses. However, there is limited understanding about factors which influence implementation and success. This paper reviews local stakeholdersâ€™ perceptions with respect to the construction of longitudinal dams in the Dutch river Waal, and explores their incentives to be involved in monitoring the effects of this intervention. Interviews with key stakeholders showed that concerns and (dis)trust are important incentives for participating in monitoring. Surveys of local residents, recreational anglers and boaters, and shipping professionals mapped their level of trust, attachment to the river landscape and evaluation of the effects of the longitudinal dams. Our case study shows that incentives for participation differ between stakeholder groups, and that research into their perceptions of the local environment can inform water managers on how to involve these groups in participatory monitoring. Â© 2016 Elsevier Ltd</v>
      </c>
      <c r="J1096" s="41">
        <f>IF(ISNUMBER(SEARCH("Yes",'2_all_summary'!$H1095)),IF(ISNUMBER(SEARCH("Yes",'2_all_summary'!F1095)),1,2),IF(ISNUMBER(SEARCH("No",'2_all_summary'!F1095)),4,3))</f>
        <v>4</v>
      </c>
    </row>
    <row r="1097" spans="7:10" x14ac:dyDescent="0.3">
      <c r="G1097" s="41"/>
      <c r="H1097" s="41" t="str">
        <f>'2_all_summary'!D1096</f>
        <v>Determinants of sustainability in recycling of municipal solid waste: Application of community-based social marketing (CBSM)</v>
      </c>
      <c r="I1097" s="41" t="str">
        <f>'2_all_summary'!E1096</f>
        <v>Waste management and promotion of source separation by the public requires identification of the determinants of waste separation behavior, raising awareness, and reinforcing such behaviors. The present study aimed to determine the status of source separation behavior and identify the barriers, benefits, and factors affecting this behavior in Iran. This is a descriptive-analytic cross-sectional study conducted on 300 women selected through stratified sampling. The questionnaire applied included three sections. The validity and reliability of the self-made questionnaire were confirmed. In this study, descriptive statistics including the percentage, frequency, mean and standard deviation were used to describe the data, while chi-square and Fisher exact tests were applied to analyze the data. Logistic regression test was also used to determine the predictors of waste separation behavior. Only 17.7% of the respondents separated the wastes regularly. The age, level of education, benefits (OR = 6.746; 95% CI = 2.534â€“17.959), structural barriers (OR = 12.734; 95% CI = 3.516â€“46.119), motivation (OR = 9.613; 95% C I= 3.356â€“27.536), awareness (OR = 3.917; 95% CI = 3.351â€“11.356), and social norms (OR = 2.905; 95% CI = 1.030â€“8.191) were the determinants of source separation behavior. Considering the low participation rate in waste separation, efforts required to enhance such behavior need proper policy-making, training programs, and infrastructure to encourage the individuals to participate actively in waste separation. Educational interventions and campaigns are recommended to be designed to raise awareness and empower people. Â© 2021 by the authors; licensee Librello, Switzerland.</v>
      </c>
      <c r="J1097" s="41">
        <f>IF(ISNUMBER(SEARCH("Yes",'2_all_summary'!$H1096)),IF(ISNUMBER(SEARCH("Yes",'2_all_summary'!F1096)),1,2),IF(ISNUMBER(SEARCH("No",'2_all_summary'!F1096)),4,3))</f>
        <v>4</v>
      </c>
    </row>
    <row r="1098" spans="7:10" x14ac:dyDescent="0.3">
      <c r="G1098" s="41"/>
      <c r="H1098" s="41" t="str">
        <f>'2_all_summary'!D1097</f>
        <v>Why the path to polycentricity matters: evidence from fisheries governance in Palau</v>
      </c>
      <c r="I1098" s="41" t="str">
        <f>'2_all_summary'!E1097</f>
        <v>Polycentricity, a complex form of governance characterized by multiple centers of semiautonomous decision-making, has been embraced by commons scholars for the governance of complex natural resource systems. In this context, several benefits are commonly ascribed to polycentric governance systems, including enhanced adaptive capacity, mitigation of risk and provision of good institutional fit. We examine the functioning of a polycentric governance system through a qualitative case study of the governance of small-scale fishing in the Northern Reef region of Palau where fishery resources have been declining in recent decades. By engaging a theoretical model of a functional polycentric governance system, we identify deficiencies in institutional features that partly explain why functionality is not fully achieved. Analysis of the historical transition of the governance system from community-based to polycentric reveals that the path to polycentricity and contextual conditions constitute additional distal explanations of deficiencies in functionality. The findings suggest that transitioning from community-based to polycentric governance risks producing conditions conducive to crowding-out and erosion of rule compliance where the form of polycentricity assumed entails primarily higher-level government decision-makers with insufficient capacity for rule implementation. The case underlines the need for more refined theory concerning the emergence and functionality of different forms polycentric governance systems in various contexts. Â© 2018 John Wiley &amp; Sons, Ltd and ERP Environment</v>
      </c>
      <c r="J1098" s="41">
        <f>IF(ISNUMBER(SEARCH("Yes",'2_all_summary'!$H1097)),IF(ISNUMBER(SEARCH("Yes",'2_all_summary'!F1097)),1,2),IF(ISNUMBER(SEARCH("No",'2_all_summary'!F1097)),4,3))</f>
        <v>1</v>
      </c>
    </row>
    <row r="1099" spans="7:10" x14ac:dyDescent="0.3">
      <c r="G1099" s="41"/>
      <c r="H1099" s="41" t="str">
        <f>'2_all_summary'!D1098</f>
        <v>Community based local management of fisheries - A paradigm from Minicoy, Lakshadweep, India</v>
      </c>
      <c r="I1099" s="41" t="str">
        <f>'2_all_summary'!E1098</f>
        <v>Traditional practices related to fishing observed by the fishermen of Minicoy, Lakshadweep with a view to conserve the resource and avoid conflicts among them are detailed here. Copyright Â© Enviromedia.</v>
      </c>
      <c r="J1099" s="41">
        <f>IF(ISNUMBER(SEARCH("Yes",'2_all_summary'!$H1098)),IF(ISNUMBER(SEARCH("Yes",'2_all_summary'!F1098)),1,2),IF(ISNUMBER(SEARCH("No",'2_all_summary'!F1098)),4,3))</f>
        <v>4</v>
      </c>
    </row>
    <row r="1100" spans="7:10" x14ac:dyDescent="0.3">
      <c r="G1100" s="41"/>
      <c r="H1100" s="41" t="str">
        <f>'2_all_summary'!D1099</f>
        <v>Exploring gender inclusion in small-scale fisheries management and development in Melanesia</v>
      </c>
      <c r="I1100" s="41" t="str">
        <f>'2_all_summary'!E1099</f>
        <v>Fisheries, like other sectors, is not immune to gender inequality, and women tend to experience the brunt of inequality as undervalued and underrepresented actors in fisheries management and development. A comprehensive understanding of the gender approaches in use, including potential barriers to their implementation, is needed to promote gender equitable outcomes in the small-scale fisheries (SSF) sector. We conducted interviews with fisheries managers and practitioners working in Fiji, Solomon Islands and Vanuatu between 2018 and 2019. We found gender inclusive approaches were broadly applied in three ways: (a) through community-based projects and programs (e.g., inclusive participation techniques); (b) national level research and policy; and (c) internal organizational operations (e.g. gender-sensitive recruitment policies). Although fisheries organizations approached gender inclusion in diverse ways, when critically evaluated according to gender best practice we found 76.2% of approaches were designed to â€˜reachâ€™ women, and very few â€˜benefitedâ€™, â€˜empoweredâ€™, or â€˜transformedâ€™ women's lives. â€˜Genderâ€™ was conflated to â€˜womenâ€™ indicating a poor understanding of what gender inclusion means in practice. We found gender inclusive approaches were limited by the knowledge and capacities of fisheries managers and practitioners, and inhibitive institutional cultures. We argue that SSF organizations need to build explicit institutional gender commitment, strategies and systematic efforts to implement gender approaches with effective accountability mechanisms in place. While the fisheries sector is in its infancy, the plethora and diversity of development organizations in the Pacific provides a unique opportunity to build strategic partnerships to improve gender inclusion in practice in SSF management and development. Such a step can assist the transition from gender inclusive approaches being â€˜newâ€™ to the â€˜normâ€™ whilst setting a benchmark for what is acceptable practice. Â© 2020 The Authors</v>
      </c>
      <c r="J1100" s="41">
        <f>IF(ISNUMBER(SEARCH("Yes",'2_all_summary'!$H1099)),IF(ISNUMBER(SEARCH("Yes",'2_all_summary'!F1099)),1,2),IF(ISNUMBER(SEARCH("No",'2_all_summary'!F1099)),4,3))</f>
        <v>2</v>
      </c>
    </row>
    <row r="1101" spans="7:10" x14ac:dyDescent="0.3">
      <c r="G1101" s="41"/>
      <c r="H1101" s="41" t="str">
        <f>'2_all_summary'!D1100</f>
        <v>Effectiveness of village-based marine reserves on reef invertebrates in Emau, Vanuatu</v>
      </c>
      <c r="I1101" s="41" t="str">
        <f>'2_all_summary'!E1100</f>
        <v>Despite the current expansion of community-based marine conservation initiatives in the Pacific, few studies have specifically addressed their ecological efficiency to restore or enhance reef invertebrate resources. This paper investigated the effects of two very small (&amp;lt; 0.05 km2) recent village-based marine reserves (tabu areas) located along the shallow fringing reef of Emau island, Vanuatu. Surveys focused on heavily harvested species (namely trochus, giant clams and green snails) and involved both experienced scientists and local villagers. Abundance, density and individual size data were collected by snorkelling along random transect belts located inside and outside the tabu areas, using simple PVC measuring tools specifically developed for participative monitoring. Habitat was assessed using a photographic method to quantitatively describe varied reef substrata. Resource recovery varied between the areas as a result of species-specific responses to contrasted reserve characteristics and local management practices. Fast-growing mobile Trochus niloticus exhibited strong positive abundance and size responses only within the older larger tabu area through the combined effects of protection from harvesting and translocation actions by local fishers. Similar trends were observed to a lesser extent for sessile slow-growing giant clams (Tridacna spp.), but these were not significant after four years of closure. Despite historical evidence of their presence in the area, surveys emphasized the severe population collapse of the heavily targeted green snail (Turbo marmoratus). Under certain conditions, very small-scale reserves, such as those implemented by village-based conservation initiatives, can rapidly and efficiently enhance local reef invertebrate resources. It is still unclear whether the changes are sufficient to restore critical levels of spawning biomass at larger scale and reverse the severe depletion of invertebrate resources occurring in Vanuatu. Â© Foundation for Environmental Conservation 2010.</v>
      </c>
      <c r="J1101" s="41">
        <f>IF(ISNUMBER(SEARCH("Yes",'2_all_summary'!$H1100)),IF(ISNUMBER(SEARCH("Yes",'2_all_summary'!F1100)),1,2),IF(ISNUMBER(SEARCH("No",'2_all_summary'!F1100)),4,3))</f>
        <v>1</v>
      </c>
    </row>
    <row r="1102" spans="7:10" x14ac:dyDescent="0.3">
      <c r="G1102" s="41"/>
      <c r="H1102" s="41"/>
      <c r="I1102" s="41"/>
      <c r="J1102" s="41"/>
    </row>
    <row r="1103" spans="7:10" x14ac:dyDescent="0.3">
      <c r="G1103" s="41"/>
      <c r="H1103" s="41"/>
      <c r="I1103" s="41"/>
      <c r="J1103" s="41"/>
    </row>
    <row r="1104" spans="7:10" x14ac:dyDescent="0.3">
      <c r="G1104" s="41"/>
      <c r="H1104" s="41"/>
      <c r="I1104" s="41"/>
      <c r="J1104" s="41"/>
    </row>
    <row r="1105" spans="7:10" x14ac:dyDescent="0.3">
      <c r="G1105" s="41"/>
      <c r="H1105" s="41"/>
      <c r="I1105" s="41"/>
      <c r="J1105" s="41"/>
    </row>
    <row r="1106" spans="7:10" x14ac:dyDescent="0.3">
      <c r="G1106" s="41"/>
      <c r="H1106" s="41"/>
      <c r="I1106" s="41"/>
      <c r="J1106" s="41"/>
    </row>
    <row r="1107" spans="7:10" x14ac:dyDescent="0.3">
      <c r="G1107" s="41"/>
      <c r="H1107" s="41"/>
      <c r="I1107" s="41"/>
      <c r="J1107" s="41"/>
    </row>
    <row r="1108" spans="7:10" x14ac:dyDescent="0.3">
      <c r="G1108" s="41"/>
      <c r="H1108" s="41"/>
      <c r="I1108" s="41"/>
      <c r="J1108" s="41"/>
    </row>
    <row r="1109" spans="7:10" x14ac:dyDescent="0.3">
      <c r="G1109" s="41"/>
      <c r="H1109" s="41"/>
      <c r="I1109" s="41"/>
      <c r="J1109" s="41"/>
    </row>
    <row r="1110" spans="7:10" x14ac:dyDescent="0.3">
      <c r="G1110" s="41"/>
      <c r="H1110" s="41"/>
      <c r="I1110" s="41"/>
      <c r="J1110" s="41"/>
    </row>
    <row r="1111" spans="7:10" x14ac:dyDescent="0.3">
      <c r="G1111" s="41"/>
      <c r="H1111" s="41"/>
      <c r="I1111" s="41"/>
      <c r="J1111" s="41"/>
    </row>
    <row r="1112" spans="7:10" x14ac:dyDescent="0.3">
      <c r="G1112" s="41"/>
      <c r="H1112" s="41"/>
      <c r="I1112" s="41"/>
      <c r="J1112" s="41"/>
    </row>
    <row r="1113" spans="7:10" x14ac:dyDescent="0.3">
      <c r="G1113" s="41"/>
      <c r="H1113" s="41"/>
      <c r="I1113" s="41"/>
      <c r="J1113" s="41"/>
    </row>
    <row r="1114" spans="7:10" x14ac:dyDescent="0.3">
      <c r="G1114" s="41"/>
      <c r="H1114" s="41"/>
      <c r="I1114" s="41"/>
      <c r="J1114" s="41"/>
    </row>
    <row r="1115" spans="7:10" x14ac:dyDescent="0.3">
      <c r="G1115" s="41"/>
      <c r="H1115" s="41"/>
      <c r="I1115" s="41"/>
      <c r="J1115" s="41"/>
    </row>
    <row r="1116" spans="7:10" x14ac:dyDescent="0.3">
      <c r="G1116" s="41"/>
      <c r="H1116" s="41"/>
      <c r="I1116" s="41"/>
      <c r="J1116" s="41"/>
    </row>
    <row r="1117" spans="7:10" x14ac:dyDescent="0.3">
      <c r="G1117" s="41"/>
      <c r="H1117" s="41"/>
      <c r="I1117" s="41"/>
      <c r="J1117" s="41"/>
    </row>
    <row r="1118" spans="7:10" x14ac:dyDescent="0.3">
      <c r="G1118" s="41"/>
      <c r="H1118" s="41"/>
      <c r="I1118" s="41"/>
      <c r="J1118" s="41"/>
    </row>
    <row r="1119" spans="7:10" x14ac:dyDescent="0.3">
      <c r="G1119" s="41"/>
      <c r="H1119" s="41"/>
      <c r="I1119" s="41"/>
      <c r="J1119" s="41"/>
    </row>
    <row r="1120" spans="7:10" x14ac:dyDescent="0.3">
      <c r="G1120" s="41"/>
      <c r="H1120" s="41"/>
      <c r="I1120" s="41"/>
      <c r="J1120" s="41"/>
    </row>
    <row r="1121" spans="7:10" x14ac:dyDescent="0.3">
      <c r="G1121" s="41"/>
      <c r="H1121" s="41"/>
      <c r="I1121" s="41"/>
      <c r="J1121" s="41"/>
    </row>
    <row r="1122" spans="7:10" x14ac:dyDescent="0.3">
      <c r="G1122" s="41"/>
      <c r="H1122" s="41"/>
      <c r="I1122" s="41"/>
      <c r="J1122" s="41"/>
    </row>
    <row r="1123" spans="7:10" x14ac:dyDescent="0.3">
      <c r="G1123" s="41"/>
      <c r="H1123" s="41"/>
      <c r="I1123" s="41"/>
      <c r="J1123" s="41"/>
    </row>
    <row r="1124" spans="7:10" x14ac:dyDescent="0.3">
      <c r="G1124" s="41"/>
      <c r="H1124" s="41"/>
      <c r="I1124" s="41"/>
      <c r="J1124" s="41"/>
    </row>
    <row r="1125" spans="7:10" x14ac:dyDescent="0.3">
      <c r="G1125" s="41"/>
      <c r="H1125" s="41"/>
      <c r="I1125" s="41"/>
      <c r="J1125" s="41"/>
    </row>
    <row r="1126" spans="7:10" x14ac:dyDescent="0.3">
      <c r="G1126" s="41"/>
      <c r="H1126" s="41"/>
      <c r="I1126" s="41"/>
      <c r="J1126" s="41"/>
    </row>
    <row r="1127" spans="7:10" x14ac:dyDescent="0.3">
      <c r="G1127" s="41"/>
      <c r="H1127" s="41"/>
      <c r="I1127" s="41"/>
      <c r="J1127" s="41"/>
    </row>
    <row r="1128" spans="7:10" x14ac:dyDescent="0.3">
      <c r="G1128" s="41"/>
      <c r="H1128" s="41"/>
      <c r="I1128" s="41"/>
      <c r="J1128" s="41"/>
    </row>
    <row r="1129" spans="7:10" x14ac:dyDescent="0.3">
      <c r="G1129" s="41"/>
      <c r="H1129" s="41"/>
      <c r="I1129" s="41"/>
      <c r="J1129" s="41"/>
    </row>
    <row r="1130" spans="7:10" x14ac:dyDescent="0.3">
      <c r="G1130" s="41"/>
      <c r="H1130" s="41"/>
      <c r="I1130" s="41"/>
      <c r="J1130" s="41"/>
    </row>
    <row r="1131" spans="7:10" x14ac:dyDescent="0.3">
      <c r="G1131" s="41"/>
      <c r="H1131" s="41"/>
      <c r="I1131" s="41"/>
      <c r="J1131" s="41"/>
    </row>
    <row r="1132" spans="7:10" x14ac:dyDescent="0.3">
      <c r="G1132" s="41"/>
      <c r="H1132" s="41"/>
      <c r="I1132" s="41"/>
      <c r="J1132" s="41"/>
    </row>
    <row r="1133" spans="7:10" x14ac:dyDescent="0.3">
      <c r="G1133" s="41"/>
      <c r="H1133" s="41"/>
      <c r="I1133" s="41"/>
      <c r="J1133" s="41"/>
    </row>
    <row r="1134" spans="7:10" x14ac:dyDescent="0.3">
      <c r="G1134" s="41"/>
      <c r="H1134" s="41"/>
      <c r="I1134" s="41"/>
      <c r="J1134" s="41"/>
    </row>
    <row r="1135" spans="7:10" x14ac:dyDescent="0.3">
      <c r="G1135" s="41"/>
      <c r="H1135" s="41"/>
      <c r="I1135" s="41"/>
      <c r="J1135" s="41"/>
    </row>
    <row r="1136" spans="7:10" x14ac:dyDescent="0.3">
      <c r="G1136" s="41"/>
      <c r="H1136" s="41"/>
      <c r="I1136" s="41"/>
      <c r="J1136" s="41"/>
    </row>
    <row r="1137" spans="7:10" x14ac:dyDescent="0.3">
      <c r="G1137" s="41"/>
      <c r="H1137" s="41"/>
      <c r="I1137" s="41"/>
      <c r="J1137" s="41"/>
    </row>
    <row r="1138" spans="7:10" x14ac:dyDescent="0.3">
      <c r="G1138" s="41"/>
      <c r="H1138" s="41"/>
      <c r="I1138" s="41"/>
      <c r="J1138" s="41"/>
    </row>
    <row r="1139" spans="7:10" x14ac:dyDescent="0.3">
      <c r="G1139" s="41"/>
      <c r="H1139" s="41"/>
      <c r="I1139" s="41"/>
      <c r="J1139" s="41"/>
    </row>
    <row r="1140" spans="7:10" x14ac:dyDescent="0.3">
      <c r="G1140" s="41"/>
      <c r="H1140" s="41"/>
      <c r="I1140" s="41"/>
      <c r="J1140" s="41"/>
    </row>
    <row r="1141" spans="7:10" x14ac:dyDescent="0.3">
      <c r="G1141" s="41"/>
      <c r="H1141" s="41"/>
      <c r="I1141" s="41"/>
      <c r="J1141" s="41"/>
    </row>
    <row r="1142" spans="7:10" x14ac:dyDescent="0.3">
      <c r="G1142" s="41"/>
      <c r="H1142" s="41"/>
      <c r="I1142" s="41"/>
      <c r="J1142" s="41"/>
    </row>
    <row r="1143" spans="7:10" x14ac:dyDescent="0.3">
      <c r="G1143" s="41"/>
      <c r="H1143" s="41"/>
      <c r="I1143" s="41"/>
      <c r="J1143" s="41"/>
    </row>
    <row r="1144" spans="7:10" x14ac:dyDescent="0.3">
      <c r="G1144" s="41"/>
      <c r="H1144" s="41"/>
      <c r="I1144" s="41"/>
      <c r="J1144" s="41"/>
    </row>
    <row r="1145" spans="7:10" x14ac:dyDescent="0.3">
      <c r="G1145" s="41"/>
      <c r="H1145" s="41"/>
      <c r="I1145" s="41"/>
      <c r="J1145" s="41"/>
    </row>
    <row r="1146" spans="7:10" x14ac:dyDescent="0.3">
      <c r="G1146" s="41"/>
      <c r="H1146" s="41"/>
      <c r="I1146" s="41"/>
      <c r="J1146" s="41"/>
    </row>
    <row r="1147" spans="7:10" x14ac:dyDescent="0.3">
      <c r="G1147" s="41"/>
      <c r="H1147" s="41"/>
      <c r="I1147" s="41"/>
      <c r="J1147" s="41"/>
    </row>
    <row r="1148" spans="7:10" x14ac:dyDescent="0.3">
      <c r="G1148" s="41"/>
      <c r="H1148" s="41"/>
      <c r="I1148" s="41"/>
      <c r="J1148" s="41"/>
    </row>
    <row r="1149" spans="7:10" x14ac:dyDescent="0.3">
      <c r="G1149" s="41"/>
      <c r="H1149" s="41"/>
      <c r="I1149" s="41"/>
      <c r="J1149" s="41"/>
    </row>
    <row r="1150" spans="7:10" x14ac:dyDescent="0.3">
      <c r="G1150" s="41"/>
      <c r="H1150" s="41"/>
      <c r="I1150" s="41"/>
      <c r="J1150" s="41"/>
    </row>
    <row r="1151" spans="7:10" x14ac:dyDescent="0.3">
      <c r="G1151" s="41"/>
      <c r="H1151" s="41"/>
      <c r="I1151" s="41"/>
      <c r="J1151" s="41"/>
    </row>
    <row r="1152" spans="7:10" x14ac:dyDescent="0.3">
      <c r="G1152" s="41"/>
      <c r="H1152" s="41"/>
      <c r="I1152" s="41"/>
      <c r="J1152" s="41"/>
    </row>
    <row r="1153" spans="7:10" x14ac:dyDescent="0.3">
      <c r="G1153" s="41"/>
      <c r="H1153" s="41"/>
      <c r="I1153" s="41"/>
      <c r="J1153" s="41"/>
    </row>
    <row r="1154" spans="7:10" x14ac:dyDescent="0.3">
      <c r="G1154" s="41"/>
      <c r="H1154" s="41"/>
      <c r="I1154" s="41"/>
      <c r="J1154" s="41"/>
    </row>
    <row r="1155" spans="7:10" x14ac:dyDescent="0.3">
      <c r="G1155" s="41"/>
      <c r="H1155" s="41"/>
      <c r="I1155" s="41"/>
      <c r="J1155" s="41"/>
    </row>
    <row r="1156" spans="7:10" x14ac:dyDescent="0.3">
      <c r="G1156" s="41"/>
      <c r="H1156" s="41"/>
      <c r="I1156" s="41"/>
      <c r="J1156" s="41"/>
    </row>
    <row r="1157" spans="7:10" x14ac:dyDescent="0.3">
      <c r="G1157" s="41"/>
      <c r="H1157" s="41"/>
      <c r="I1157" s="41"/>
      <c r="J1157" s="41"/>
    </row>
    <row r="1158" spans="7:10" x14ac:dyDescent="0.3">
      <c r="G1158" s="41"/>
      <c r="H1158" s="41"/>
      <c r="I1158" s="41"/>
      <c r="J1158" s="41"/>
    </row>
    <row r="1159" spans="7:10" x14ac:dyDescent="0.3">
      <c r="G1159" s="41"/>
      <c r="H1159" s="41"/>
      <c r="I1159" s="41"/>
      <c r="J1159" s="41"/>
    </row>
    <row r="1160" spans="7:10" x14ac:dyDescent="0.3">
      <c r="G1160" s="41"/>
      <c r="H1160" s="41"/>
      <c r="I1160" s="41"/>
      <c r="J1160" s="41"/>
    </row>
    <row r="1161" spans="7:10" x14ac:dyDescent="0.3">
      <c r="G1161" s="41"/>
      <c r="H1161" s="41"/>
      <c r="I1161" s="41"/>
      <c r="J1161" s="41"/>
    </row>
    <row r="1162" spans="7:10" x14ac:dyDescent="0.3">
      <c r="G1162" s="41"/>
      <c r="H1162" s="41"/>
      <c r="I1162" s="41"/>
      <c r="J1162" s="41"/>
    </row>
    <row r="1163" spans="7:10" x14ac:dyDescent="0.3">
      <c r="G1163" s="41"/>
      <c r="H1163" s="41"/>
      <c r="I1163" s="41"/>
      <c r="J1163" s="41"/>
    </row>
    <row r="1164" spans="7:10" x14ac:dyDescent="0.3">
      <c r="G1164" s="41"/>
      <c r="H1164" s="41"/>
      <c r="I1164" s="41"/>
      <c r="J1164" s="41"/>
    </row>
    <row r="1165" spans="7:10" x14ac:dyDescent="0.3">
      <c r="G1165" s="41"/>
      <c r="H1165" s="41"/>
      <c r="I1165" s="41"/>
      <c r="J1165" s="41"/>
    </row>
    <row r="1166" spans="7:10" x14ac:dyDescent="0.3">
      <c r="G1166" s="41"/>
      <c r="H1166" s="41"/>
      <c r="I1166" s="41"/>
      <c r="J1166" s="41"/>
    </row>
    <row r="1167" spans="7:10" x14ac:dyDescent="0.3">
      <c r="G1167" s="41"/>
      <c r="H1167" s="41"/>
      <c r="I1167" s="41"/>
      <c r="J1167" s="41"/>
    </row>
    <row r="1168" spans="7:10" x14ac:dyDescent="0.3">
      <c r="G1168" s="41"/>
      <c r="H1168" s="41"/>
      <c r="I1168" s="41"/>
      <c r="J1168" s="41"/>
    </row>
    <row r="1169" spans="7:10" x14ac:dyDescent="0.3">
      <c r="G1169" s="41"/>
      <c r="H1169" s="41"/>
      <c r="I1169" s="41"/>
      <c r="J1169" s="41"/>
    </row>
    <row r="1170" spans="7:10" x14ac:dyDescent="0.3">
      <c r="G1170" s="41"/>
      <c r="H1170" s="41"/>
      <c r="I1170" s="41"/>
      <c r="J1170" s="41"/>
    </row>
    <row r="1171" spans="7:10" x14ac:dyDescent="0.3">
      <c r="G1171" s="41"/>
      <c r="H1171" s="41"/>
      <c r="I1171" s="41"/>
      <c r="J1171" s="41"/>
    </row>
    <row r="1172" spans="7:10" x14ac:dyDescent="0.3">
      <c r="G1172" s="41"/>
      <c r="H1172" s="41"/>
      <c r="I1172" s="41"/>
      <c r="J1172" s="41"/>
    </row>
    <row r="1173" spans="7:10" x14ac:dyDescent="0.3">
      <c r="G1173" s="41"/>
      <c r="H1173" s="41"/>
      <c r="I1173" s="41"/>
      <c r="J1173" s="41"/>
    </row>
    <row r="1174" spans="7:10" x14ac:dyDescent="0.3">
      <c r="G1174" s="41"/>
      <c r="H1174" s="41"/>
      <c r="I1174" s="41"/>
      <c r="J1174" s="41"/>
    </row>
    <row r="1175" spans="7:10" x14ac:dyDescent="0.3">
      <c r="G1175" s="41"/>
      <c r="H1175" s="41"/>
      <c r="I1175" s="41"/>
      <c r="J1175" s="41"/>
    </row>
    <row r="1176" spans="7:10" x14ac:dyDescent="0.3">
      <c r="G1176" s="41"/>
      <c r="H1176" s="41"/>
      <c r="I1176" s="41"/>
      <c r="J1176" s="41"/>
    </row>
    <row r="1177" spans="7:10" x14ac:dyDescent="0.3">
      <c r="G1177" s="41"/>
      <c r="H1177" s="41"/>
      <c r="I1177" s="41"/>
      <c r="J1177" s="41"/>
    </row>
    <row r="1178" spans="7:10" x14ac:dyDescent="0.3">
      <c r="G1178" s="41"/>
      <c r="H1178" s="41"/>
      <c r="I1178" s="41"/>
      <c r="J1178" s="41"/>
    </row>
    <row r="1179" spans="7:10" x14ac:dyDescent="0.3">
      <c r="G1179" s="41"/>
      <c r="H1179" s="41"/>
      <c r="I1179" s="41"/>
      <c r="J1179" s="41"/>
    </row>
    <row r="1180" spans="7:10" x14ac:dyDescent="0.3">
      <c r="G1180" s="41"/>
      <c r="H1180" s="41"/>
      <c r="I1180" s="41"/>
      <c r="J1180" s="41"/>
    </row>
    <row r="1181" spans="7:10" x14ac:dyDescent="0.3">
      <c r="G1181" s="41"/>
      <c r="H1181" s="41"/>
      <c r="I1181" s="41"/>
      <c r="J1181" s="41"/>
    </row>
    <row r="1182" spans="7:10" x14ac:dyDescent="0.3">
      <c r="G1182" s="41"/>
      <c r="H1182" s="41"/>
      <c r="I1182" s="41"/>
      <c r="J1182" s="41"/>
    </row>
    <row r="1183" spans="7:10" x14ac:dyDescent="0.3">
      <c r="G1183" s="41"/>
      <c r="H1183" s="41"/>
      <c r="I1183" s="41"/>
      <c r="J1183" s="41"/>
    </row>
    <row r="1184" spans="7:10" x14ac:dyDescent="0.3">
      <c r="G1184" s="41"/>
      <c r="H1184" s="41"/>
      <c r="I1184" s="41"/>
      <c r="J1184" s="41"/>
    </row>
    <row r="1185" spans="7:10" x14ac:dyDescent="0.3">
      <c r="G1185" s="41"/>
      <c r="H1185" s="41"/>
      <c r="I1185" s="41"/>
      <c r="J1185" s="41"/>
    </row>
    <row r="1186" spans="7:10" x14ac:dyDescent="0.3">
      <c r="G1186" s="41"/>
      <c r="H1186" s="41"/>
      <c r="I1186" s="41"/>
      <c r="J1186" s="41"/>
    </row>
    <row r="1187" spans="7:10" x14ac:dyDescent="0.3">
      <c r="G1187" s="41"/>
      <c r="H1187" s="41"/>
      <c r="I1187" s="41"/>
      <c r="J1187" s="41"/>
    </row>
    <row r="1188" spans="7:10" x14ac:dyDescent="0.3">
      <c r="G1188" s="41"/>
      <c r="H1188" s="41"/>
      <c r="I1188" s="41"/>
      <c r="J1188" s="41"/>
    </row>
    <row r="1189" spans="7:10" x14ac:dyDescent="0.3">
      <c r="G1189" s="41"/>
      <c r="H1189" s="41"/>
      <c r="I1189" s="41"/>
      <c r="J1189" s="41"/>
    </row>
    <row r="1190" spans="7:10" x14ac:dyDescent="0.3">
      <c r="G1190" s="41"/>
      <c r="H1190" s="41"/>
      <c r="I1190" s="41"/>
      <c r="J1190" s="41"/>
    </row>
    <row r="1191" spans="7:10" x14ac:dyDescent="0.3">
      <c r="G1191" s="41"/>
      <c r="H1191" s="41"/>
      <c r="I1191" s="41"/>
      <c r="J1191" s="41"/>
    </row>
    <row r="1192" spans="7:10" x14ac:dyDescent="0.3">
      <c r="G1192" s="41"/>
      <c r="H1192" s="41"/>
      <c r="I1192" s="41"/>
      <c r="J1192" s="41"/>
    </row>
    <row r="1193" spans="7:10" x14ac:dyDescent="0.3">
      <c r="G1193" s="41"/>
      <c r="H1193" s="41"/>
      <c r="I1193" s="41"/>
      <c r="J1193" s="41"/>
    </row>
    <row r="1194" spans="7:10" x14ac:dyDescent="0.3">
      <c r="G1194" s="41"/>
      <c r="H1194" s="41"/>
      <c r="I1194" s="41"/>
      <c r="J1194" s="41"/>
    </row>
    <row r="1195" spans="7:10" x14ac:dyDescent="0.3">
      <c r="G1195" s="41"/>
      <c r="H1195" s="41"/>
      <c r="I1195" s="41"/>
      <c r="J1195" s="41"/>
    </row>
    <row r="1196" spans="7:10" x14ac:dyDescent="0.3">
      <c r="G1196" s="41"/>
      <c r="H1196" s="41"/>
      <c r="I1196" s="41"/>
      <c r="J1196" s="41"/>
    </row>
    <row r="1197" spans="7:10" x14ac:dyDescent="0.3">
      <c r="G1197" s="41"/>
      <c r="H1197" s="41"/>
      <c r="I1197" s="41"/>
      <c r="J1197" s="41"/>
    </row>
    <row r="1198" spans="7:10" x14ac:dyDescent="0.3">
      <c r="G1198" s="41"/>
      <c r="H1198" s="41"/>
      <c r="I1198" s="41"/>
      <c r="J1198" s="41"/>
    </row>
    <row r="1199" spans="7:10" x14ac:dyDescent="0.3">
      <c r="G1199" s="41"/>
      <c r="H1199" s="41"/>
      <c r="I1199" s="41"/>
      <c r="J1199" s="41"/>
    </row>
    <row r="1200" spans="7:10" x14ac:dyDescent="0.3">
      <c r="G1200" s="41"/>
      <c r="H1200" s="41"/>
      <c r="I1200" s="41"/>
      <c r="J1200" s="41"/>
    </row>
    <row r="1201" spans="7:10" x14ac:dyDescent="0.3">
      <c r="G1201" s="41"/>
      <c r="H1201" s="41"/>
      <c r="I1201" s="41"/>
      <c r="J1201" s="41"/>
    </row>
  </sheetData>
  <conditionalFormatting sqref="G1:G1205 H1:I1 J1:J1205">
    <cfRule type="cellIs" dxfId="1" priority="1" operator="notBetween">
      <formula>1.1</formula>
      <formula>3.9</formula>
    </cfRule>
  </conditionalFormatting>
  <conditionalFormatting sqref="G1:G1205 H1:I1 J1:J1205">
    <cfRule type="cellIs" dxfId="0" priority="2" operator="equal">
      <formula>2</formula>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H13"/>
  <sheetViews>
    <sheetView workbookViewId="0">
      <selection activeCell="G21" sqref="G21"/>
    </sheetView>
  </sheetViews>
  <sheetFormatPr defaultColWidth="14.44140625" defaultRowHeight="15" customHeight="1" x14ac:dyDescent="0.3"/>
  <cols>
    <col min="1" max="1" width="22.44140625" customWidth="1"/>
  </cols>
  <sheetData>
    <row r="1" spans="1:8" x14ac:dyDescent="0.3">
      <c r="A1" s="4" t="s">
        <v>11068</v>
      </c>
      <c r="B1" s="4" t="s">
        <v>11056</v>
      </c>
      <c r="C1" s="4" t="s">
        <v>11069</v>
      </c>
      <c r="D1" s="4" t="s">
        <v>11070</v>
      </c>
      <c r="E1" s="4" t="s">
        <v>11071</v>
      </c>
      <c r="F1" s="2" t="s">
        <v>11072</v>
      </c>
      <c r="G1" s="2" t="s">
        <v>11073</v>
      </c>
      <c r="H1" s="2" t="s">
        <v>11074</v>
      </c>
    </row>
    <row r="2" spans="1:8" x14ac:dyDescent="0.3">
      <c r="A2" s="2" t="s">
        <v>11075</v>
      </c>
      <c r="B2" s="2" t="b">
        <v>0</v>
      </c>
      <c r="C2" s="2" t="b">
        <v>0</v>
      </c>
      <c r="D2" s="6">
        <f>Kappa!B9</f>
        <v>0.64078740746279794</v>
      </c>
      <c r="E2" s="6">
        <f>Kappa!C5</f>
        <v>27</v>
      </c>
      <c r="F2" s="6">
        <f>Kappa!D4</f>
        <v>43</v>
      </c>
      <c r="G2" s="6">
        <f>Kappa!C4</f>
        <v>73</v>
      </c>
      <c r="H2" s="6">
        <f>Kappa!D5</f>
        <v>955</v>
      </c>
    </row>
    <row r="3" spans="1:8" x14ac:dyDescent="0.3">
      <c r="A3" s="2" t="s">
        <v>11076</v>
      </c>
      <c r="B3" s="2" t="b">
        <v>0</v>
      </c>
      <c r="C3" s="2" t="b">
        <v>0</v>
      </c>
      <c r="D3" s="6">
        <f>Kappa!B18</f>
        <v>0.62695819720197676</v>
      </c>
      <c r="E3" s="6">
        <f>Kappa!C14</f>
        <v>28</v>
      </c>
      <c r="F3" s="6">
        <f>Kappa!D13</f>
        <v>45</v>
      </c>
      <c r="G3" s="6">
        <f>Kappa!C13</f>
        <v>72</v>
      </c>
      <c r="H3" s="6">
        <f>Kappa!D14</f>
        <v>953</v>
      </c>
    </row>
    <row r="4" spans="1:8" x14ac:dyDescent="0.3">
      <c r="A4" s="2" t="s">
        <v>11077</v>
      </c>
      <c r="B4" s="2" t="b">
        <v>0</v>
      </c>
      <c r="C4" s="2" t="b">
        <v>0</v>
      </c>
      <c r="D4" s="6">
        <f>Kappa!B27</f>
        <v>0.60634307777164931</v>
      </c>
      <c r="E4" s="6">
        <f>Kappa!C23</f>
        <v>29</v>
      </c>
      <c r="F4" s="6">
        <f>Kappa!D22</f>
        <v>49</v>
      </c>
      <c r="G4" s="6">
        <f>Kappa!C22</f>
        <v>71</v>
      </c>
      <c r="H4" s="6">
        <f>Kappa!D23</f>
        <v>949</v>
      </c>
    </row>
    <row r="5" spans="1:8" x14ac:dyDescent="0.3">
      <c r="A5" s="2" t="s">
        <v>11078</v>
      </c>
      <c r="B5" s="2" t="b">
        <v>0</v>
      </c>
      <c r="C5" s="2" t="b">
        <v>1</v>
      </c>
      <c r="D5" s="6">
        <f>Kappa!B37</f>
        <v>0.62194755892999043</v>
      </c>
      <c r="E5" s="6">
        <f>Kappa!C33</f>
        <v>24</v>
      </c>
      <c r="F5" s="6">
        <f>Kappa!D32</f>
        <v>54</v>
      </c>
      <c r="G5" s="6">
        <f>Kappa!C32</f>
        <v>76</v>
      </c>
      <c r="H5" s="6">
        <f>Kappa!D33</f>
        <v>944</v>
      </c>
    </row>
    <row r="6" spans="1:8" x14ac:dyDescent="0.3">
      <c r="A6" s="2" t="s">
        <v>11079</v>
      </c>
      <c r="B6" s="2" t="b">
        <v>1</v>
      </c>
      <c r="C6" s="2" t="b">
        <v>0</v>
      </c>
      <c r="D6" s="6">
        <f>Kappa!U9</f>
        <v>0.62462803709517445</v>
      </c>
      <c r="E6" s="6">
        <f>Kappa!V5</f>
        <v>31</v>
      </c>
      <c r="F6" s="6">
        <f>Kappa!W4</f>
        <v>40</v>
      </c>
      <c r="G6" s="6">
        <f>Kappa!V4</f>
        <v>69</v>
      </c>
      <c r="H6" s="6">
        <f>Kappa!W5</f>
        <v>958</v>
      </c>
    </row>
    <row r="7" spans="1:8" x14ac:dyDescent="0.3">
      <c r="A7" s="2" t="s">
        <v>11080</v>
      </c>
      <c r="B7" s="2" t="b">
        <v>1</v>
      </c>
      <c r="C7" s="2" t="b">
        <v>0</v>
      </c>
      <c r="D7" s="6">
        <f>Kappa!U18</f>
        <v>0.62695819720197676</v>
      </c>
      <c r="E7" s="6">
        <f>Kappa!V14</f>
        <v>28</v>
      </c>
      <c r="F7" s="6">
        <f>Kappa!W13</f>
        <v>45</v>
      </c>
      <c r="G7" s="6">
        <f>Kappa!V13</f>
        <v>72</v>
      </c>
      <c r="H7" s="6">
        <f>Kappa!W14</f>
        <v>953</v>
      </c>
    </row>
    <row r="8" spans="1:8" x14ac:dyDescent="0.3">
      <c r="A8" s="2" t="s">
        <v>11081</v>
      </c>
      <c r="B8" s="2" t="b">
        <v>1</v>
      </c>
      <c r="C8" s="2" t="b">
        <v>0</v>
      </c>
      <c r="D8" s="6">
        <f>Kappa!U27</f>
        <v>0.63959955506117927</v>
      </c>
      <c r="E8" s="6">
        <f>Kappa!V23</f>
        <v>25</v>
      </c>
      <c r="F8" s="6">
        <f>Kappa!W22</f>
        <v>47</v>
      </c>
      <c r="G8" s="6">
        <f>Kappa!V22</f>
        <v>75</v>
      </c>
      <c r="H8" s="6">
        <f>Kappa!W23</f>
        <v>951</v>
      </c>
    </row>
    <row r="9" spans="1:8" x14ac:dyDescent="0.3">
      <c r="A9" s="2" t="s">
        <v>11082</v>
      </c>
      <c r="B9" s="2" t="b">
        <v>1</v>
      </c>
      <c r="C9" s="2" t="b">
        <v>1</v>
      </c>
      <c r="D9" s="6">
        <f>Kappa!U37</f>
        <v>0.63264077085215298</v>
      </c>
      <c r="E9" s="6">
        <f>Kappa!V33</f>
        <v>18</v>
      </c>
      <c r="F9" s="6">
        <f>Kappa!W32</f>
        <v>62</v>
      </c>
      <c r="G9" s="6">
        <f>Kappa!V32</f>
        <v>82</v>
      </c>
      <c r="H9" s="6">
        <f>Kappa!W33</f>
        <v>936</v>
      </c>
    </row>
    <row r="10" spans="1:8" x14ac:dyDescent="0.3">
      <c r="A10" s="2" t="s">
        <v>20</v>
      </c>
      <c r="B10" s="2" t="b">
        <v>1</v>
      </c>
      <c r="C10" s="2" t="b">
        <v>1</v>
      </c>
      <c r="D10" s="6">
        <f>Kappa!B47</f>
        <v>0.62785003947588758</v>
      </c>
      <c r="E10" s="6">
        <f>Kappa!C43</f>
        <v>14</v>
      </c>
      <c r="F10" s="6">
        <f>Kappa!D42</f>
        <v>71</v>
      </c>
      <c r="G10" s="6">
        <f>Kappa!C42</f>
        <v>86</v>
      </c>
      <c r="H10" s="6">
        <f>Kappa!D43</f>
        <v>927</v>
      </c>
    </row>
    <row r="12" spans="1:8" x14ac:dyDescent="0.3">
      <c r="A12" s="2" t="s">
        <v>11083</v>
      </c>
      <c r="D12" s="6">
        <f t="shared" ref="D12:H12" si="0">MIN(D2:D10)</f>
        <v>0.60634307777164931</v>
      </c>
      <c r="E12" s="6">
        <f t="shared" si="0"/>
        <v>14</v>
      </c>
      <c r="F12" s="6">
        <f t="shared" si="0"/>
        <v>40</v>
      </c>
      <c r="G12" s="6">
        <f t="shared" si="0"/>
        <v>69</v>
      </c>
      <c r="H12" s="6">
        <f t="shared" si="0"/>
        <v>927</v>
      </c>
    </row>
    <row r="13" spans="1:8" x14ac:dyDescent="0.3">
      <c r="A13" s="2" t="s">
        <v>11084</v>
      </c>
      <c r="D13" s="6">
        <f t="shared" ref="D13:H13" si="1">MAX(D2:D10)</f>
        <v>0.64078740746279794</v>
      </c>
      <c r="E13" s="6">
        <f t="shared" si="1"/>
        <v>31</v>
      </c>
      <c r="F13" s="6">
        <f t="shared" si="1"/>
        <v>71</v>
      </c>
      <c r="G13" s="6">
        <f t="shared" si="1"/>
        <v>86</v>
      </c>
      <c r="H13" s="6">
        <f t="shared" si="1"/>
        <v>958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H11"/>
  <sheetViews>
    <sheetView workbookViewId="0"/>
  </sheetViews>
  <sheetFormatPr defaultColWidth="14.44140625" defaultRowHeight="15" customHeight="1" x14ac:dyDescent="0.3"/>
  <cols>
    <col min="1" max="1" width="22.44140625" customWidth="1"/>
  </cols>
  <sheetData>
    <row r="1" spans="1:8" x14ac:dyDescent="0.3">
      <c r="A1" s="4" t="s">
        <v>11068</v>
      </c>
      <c r="B1" s="4" t="s">
        <v>11056</v>
      </c>
      <c r="C1" s="4" t="s">
        <v>11069</v>
      </c>
      <c r="D1" s="4" t="s">
        <v>11070</v>
      </c>
      <c r="E1" s="4" t="s">
        <v>11071</v>
      </c>
      <c r="F1" s="2" t="s">
        <v>11072</v>
      </c>
      <c r="G1" s="2" t="s">
        <v>11073</v>
      </c>
      <c r="H1" s="2" t="s">
        <v>11074</v>
      </c>
    </row>
    <row r="2" spans="1:8" x14ac:dyDescent="0.3">
      <c r="A2" s="2" t="s">
        <v>11075</v>
      </c>
      <c r="B2" s="2" t="b">
        <v>0</v>
      </c>
      <c r="C2" s="2" t="b">
        <v>0</v>
      </c>
      <c r="D2" s="6">
        <f>'Kappa-AI-Colab'!B10</f>
        <v>0.72511821974965207</v>
      </c>
      <c r="E2" s="6">
        <f>'Kappa-AI-Colab'!C6</f>
        <v>20</v>
      </c>
      <c r="F2" s="6">
        <f>'Kappa-AI-Colab'!D5</f>
        <v>34</v>
      </c>
      <c r="G2" s="6">
        <f>'Kappa-AI-Colab'!C5</f>
        <v>82</v>
      </c>
      <c r="H2" s="6">
        <f>'Kappa-AI-Colab'!D6</f>
        <v>962</v>
      </c>
    </row>
    <row r="3" spans="1:8" x14ac:dyDescent="0.3">
      <c r="A3" s="2" t="s">
        <v>11076</v>
      </c>
      <c r="B3" s="2" t="b">
        <v>0</v>
      </c>
      <c r="C3" s="2" t="b">
        <v>0</v>
      </c>
      <c r="D3" s="6">
        <f>'Kappa-AI-Colab'!B19</f>
        <v>0.71104462727499418</v>
      </c>
      <c r="E3" s="6">
        <f>'Kappa-AI-Colab'!C15</f>
        <v>21</v>
      </c>
      <c r="F3" s="6">
        <f>'Kappa-AI-Colab'!D14</f>
        <v>36</v>
      </c>
      <c r="G3" s="6">
        <f>'Kappa-AI-Colab'!C14</f>
        <v>81</v>
      </c>
      <c r="H3" s="6">
        <f>'Kappa-AI-Colab'!D15</f>
        <v>960</v>
      </c>
    </row>
    <row r="4" spans="1:8" x14ac:dyDescent="0.3">
      <c r="A4" s="2" t="s">
        <v>11077</v>
      </c>
      <c r="B4" s="2" t="b">
        <v>0</v>
      </c>
      <c r="C4" s="2" t="b">
        <v>0</v>
      </c>
      <c r="D4" s="6">
        <f>'Kappa-AI-Colab'!B28</f>
        <v>0.68954194713511741</v>
      </c>
      <c r="E4" s="6">
        <f>'Kappa-AI-Colab'!C24</f>
        <v>22</v>
      </c>
      <c r="F4" s="6">
        <f>'Kappa-AI-Colab'!D23</f>
        <v>40</v>
      </c>
      <c r="G4" s="6">
        <f>'Kappa-AI-Colab'!C23</f>
        <v>80</v>
      </c>
      <c r="H4" s="6">
        <f>'Kappa-AI-Colab'!D24</f>
        <v>956</v>
      </c>
    </row>
    <row r="5" spans="1:8" x14ac:dyDescent="0.3">
      <c r="A5" s="2" t="s">
        <v>11078</v>
      </c>
      <c r="B5" s="2" t="b">
        <v>0</v>
      </c>
      <c r="C5" s="2" t="b">
        <v>1</v>
      </c>
      <c r="D5" s="6">
        <f>'Kappa-AI-Colab'!B38</f>
        <v>0.70170364917446637</v>
      </c>
      <c r="E5" s="6">
        <f>'Kappa-AI-Colab'!C34</f>
        <v>17</v>
      </c>
      <c r="F5" s="6">
        <f>'Kappa-AI-Colab'!D33</f>
        <v>45</v>
      </c>
      <c r="G5" s="6">
        <f>'Kappa-AI-Colab'!C33</f>
        <v>85</v>
      </c>
      <c r="H5" s="6">
        <f>'Kappa-AI-Colab'!D34</f>
        <v>951</v>
      </c>
    </row>
    <row r="6" spans="1:8" x14ac:dyDescent="0.3">
      <c r="A6" s="2" t="s">
        <v>11079</v>
      </c>
      <c r="B6" s="2" t="b">
        <v>1</v>
      </c>
      <c r="C6" s="2" t="b">
        <v>0</v>
      </c>
      <c r="D6" s="6">
        <f>'Kappa-AI-Colab'!U10</f>
        <v>0.70117741427220937</v>
      </c>
      <c r="E6" s="6">
        <f>'Kappa-AI-Colab'!V6</f>
        <v>25</v>
      </c>
      <c r="F6" s="6">
        <f>'Kappa-AI-Colab'!W5</f>
        <v>32</v>
      </c>
      <c r="G6" s="6">
        <f>'Kappa-AI-Colab'!V5</f>
        <v>77</v>
      </c>
      <c r="H6" s="6">
        <f>'Kappa-AI-Colab'!W6</f>
        <v>964</v>
      </c>
    </row>
    <row r="7" spans="1:8" x14ac:dyDescent="0.3">
      <c r="A7" s="2" t="s">
        <v>11080</v>
      </c>
      <c r="B7" s="2" t="b">
        <v>1</v>
      </c>
      <c r="C7" s="2" t="b">
        <v>0</v>
      </c>
      <c r="D7" s="6">
        <f>'Kappa-AI-Colab'!U19</f>
        <v>0.70090584226709896</v>
      </c>
      <c r="E7" s="6">
        <f>'Kappa-AI-Colab'!V15</f>
        <v>22</v>
      </c>
      <c r="F7" s="6">
        <f>'Kappa-AI-Colab'!W14</f>
        <v>37</v>
      </c>
      <c r="G7" s="6">
        <f>'Kappa-AI-Colab'!V14</f>
        <v>80</v>
      </c>
      <c r="H7" s="6">
        <f>'Kappa-AI-Colab'!W15</f>
        <v>959</v>
      </c>
    </row>
    <row r="8" spans="1:8" x14ac:dyDescent="0.3">
      <c r="A8" s="2" t="s">
        <v>11081</v>
      </c>
      <c r="B8" s="2" t="b">
        <v>1</v>
      </c>
      <c r="C8" s="2" t="b">
        <v>0</v>
      </c>
      <c r="D8" s="6">
        <f>'Kappa-AI-Colab'!U28</f>
        <v>0.72185430463576172</v>
      </c>
      <c r="E8" s="6">
        <f>'Kappa-AI-Colab'!V24</f>
        <v>18</v>
      </c>
      <c r="F8" s="6">
        <f>'Kappa-AI-Colab'!W23</f>
        <v>38</v>
      </c>
      <c r="G8" s="6">
        <f>'Kappa-AI-Colab'!V23</f>
        <v>84</v>
      </c>
      <c r="H8" s="6">
        <f>'Kappa-AI-Colab'!W24</f>
        <v>958</v>
      </c>
    </row>
    <row r="9" spans="1:8" x14ac:dyDescent="0.3">
      <c r="A9" s="2" t="s">
        <v>11082</v>
      </c>
      <c r="B9" s="2" t="b">
        <v>1</v>
      </c>
      <c r="C9" s="2" t="b">
        <v>1</v>
      </c>
      <c r="D9" s="6">
        <f>'Kappa-AI-Colab'!U38</f>
        <v>0.70809032451024356</v>
      </c>
      <c r="E9" s="6">
        <f>'Kappa-AI-Colab'!V34</f>
        <v>11</v>
      </c>
      <c r="F9" s="6">
        <f>'Kappa-AI-Colab'!W33</f>
        <v>53</v>
      </c>
      <c r="G9" s="6">
        <f>'Kappa-AI-Colab'!V33</f>
        <v>91</v>
      </c>
      <c r="H9" s="6">
        <f>'Kappa-AI-Colab'!W34</f>
        <v>943</v>
      </c>
    </row>
    <row r="10" spans="1:8" x14ac:dyDescent="0.3">
      <c r="A10" s="2" t="s">
        <v>20</v>
      </c>
      <c r="B10" s="2" t="b">
        <v>1</v>
      </c>
      <c r="C10" s="2" t="b">
        <v>1</v>
      </c>
      <c r="D10" s="6">
        <f>'Kappa-AI-Colab'!B48</f>
        <v>0.70848094343660084</v>
      </c>
      <c r="E10" s="6">
        <f>'Kappa-AI-Colab'!C44</f>
        <v>6</v>
      </c>
      <c r="F10" s="6">
        <f>'Kappa-AI-Colab'!D43</f>
        <v>61</v>
      </c>
      <c r="G10" s="6">
        <f>'Kappa-AI-Colab'!C43</f>
        <v>96</v>
      </c>
      <c r="H10" s="6">
        <f>'Kappa-AI-Colab'!D44</f>
        <v>935</v>
      </c>
    </row>
    <row r="11" spans="1:8" x14ac:dyDescent="0.3">
      <c r="A11" s="2" t="s">
        <v>11057</v>
      </c>
      <c r="B11" s="2" t="b">
        <v>0</v>
      </c>
      <c r="C11" s="2" t="b">
        <v>0</v>
      </c>
      <c r="D11" s="6">
        <f>'Kappa-Human-Colab'!B10</f>
        <v>0.90186498242268953</v>
      </c>
      <c r="E11" s="6">
        <f>'Kappa-Human-Colab'!C6</f>
        <v>10</v>
      </c>
      <c r="F11" s="6">
        <f>'Kappa-Human-Colab'!D5</f>
        <v>8</v>
      </c>
      <c r="G11" s="6">
        <f>'Kappa-Human-Colab'!C5</f>
        <v>92</v>
      </c>
      <c r="H11" s="6">
        <f>'Kappa-Human-Colab'!D6</f>
        <v>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2_all_summary</vt:lpstr>
      <vt:lpstr>AI - 1</vt:lpstr>
      <vt:lpstr>AI - 2</vt:lpstr>
      <vt:lpstr>AI  - 3</vt:lpstr>
      <vt:lpstr>Kappa</vt:lpstr>
      <vt:lpstr>Kappa-AI-Colab</vt:lpstr>
      <vt:lpstr>Kappa-Human-Colab</vt:lpstr>
      <vt:lpstr>FigureImport</vt:lpstr>
      <vt:lpstr>FigureImport_Colab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Spillias, Scott (Environment, Hobart)</cp:lastModifiedBy>
  <dcterms:modified xsi:type="dcterms:W3CDTF">2023-06-19T03:22:55Z</dcterms:modified>
</cp:coreProperties>
</file>